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yk\Desktop\"/>
    </mc:Choice>
  </mc:AlternateContent>
  <xr:revisionPtr revIDLastSave="0" documentId="13_ncr:1_{9AC91797-75FF-4B42-A610-BFC87B92851D}" xr6:coauthVersionLast="43" xr6:coauthVersionMax="43" xr10:uidLastSave="{00000000-0000-0000-0000-000000000000}"/>
  <bookViews>
    <workbookView xWindow="-120" yWindow="-120" windowWidth="29040" windowHeight="15840" activeTab="9" xr2:uid="{86262845-9F07-4C1D-A60B-4CC5B2957D18}"/>
  </bookViews>
  <sheets>
    <sheet name="POSITIONS_1" sheetId="6" r:id="rId1"/>
    <sheet name="DEGREES_1" sheetId="4" r:id="rId2"/>
    <sheet name="DISTANCE_1" sheetId="7" r:id="rId3"/>
    <sheet name="FRAMES_1" sheetId="5" r:id="rId4"/>
    <sheet name="DEGREES_2" sheetId="11" r:id="rId5"/>
    <sheet name="POSITIONS_2" sheetId="13" r:id="rId6"/>
    <sheet name="FRAMES_2" sheetId="12" r:id="rId7"/>
    <sheet name="DEGREES_3" sheetId="15" r:id="rId8"/>
    <sheet name="POSITIONS_3" sheetId="16" r:id="rId9"/>
    <sheet name="FRAMES_3" sheetId="14" r:id="rId10"/>
  </sheets>
  <definedNames>
    <definedName name="ExternalData_1" localSheetId="1" hidden="1">DEGREES_1!$A$1:$V$609</definedName>
    <definedName name="ExternalData_1" localSheetId="4" hidden="1">DEGREES_2!$A$1:$V$318</definedName>
    <definedName name="ExternalData_1" localSheetId="7" hidden="1">DEGREES_3!$A$1:$V$663</definedName>
    <definedName name="ExternalData_1" localSheetId="2" hidden="1">DISTANCE_1!$A$1:$A$609</definedName>
    <definedName name="ExternalData_1" localSheetId="3" hidden="1">FRAMES_1!$A$1:$A$195</definedName>
    <definedName name="ExternalData_1" localSheetId="6" hidden="1">FRAMES_2!$A$1:$A$77</definedName>
    <definedName name="ExternalData_1" localSheetId="9" hidden="1">FRAMES_3!$A$1:$A$21</definedName>
    <definedName name="ExternalData_1" localSheetId="0" hidden="1">POSITIONS_1!$A$1:$V$609</definedName>
    <definedName name="ExternalData_1" localSheetId="5" hidden="1">POSITIONS_2!$A$1:$V$319</definedName>
    <definedName name="ExternalData_1" localSheetId="8" hidden="1">POSITIONS_3!$A$1:$V$663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5" i="14" l="1"/>
  <c r="A24" i="14"/>
  <c r="A23" i="14"/>
  <c r="A81" i="12" l="1"/>
  <c r="A80" i="12"/>
  <c r="A79" i="12"/>
  <c r="A198" i="5" l="1"/>
  <c r="A197" i="5"/>
  <c r="AU3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AQ216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AQ217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O259" i="16"/>
  <c r="AP259" i="16"/>
  <c r="AQ259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O260" i="16"/>
  <c r="AP260" i="16"/>
  <c r="AQ260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O261" i="16"/>
  <c r="AP261" i="16"/>
  <c r="AQ261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O262" i="16"/>
  <c r="AP262" i="16"/>
  <c r="AQ262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O263" i="16"/>
  <c r="AP263" i="16"/>
  <c r="AQ263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O264" i="16"/>
  <c r="AP264" i="16"/>
  <c r="AQ264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O265" i="16"/>
  <c r="AP265" i="16"/>
  <c r="AQ265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O266" i="16"/>
  <c r="AP266" i="16"/>
  <c r="AQ266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O267" i="16"/>
  <c r="AP267" i="16"/>
  <c r="AQ267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O268" i="16"/>
  <c r="AP268" i="16"/>
  <c r="AQ268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O269" i="16"/>
  <c r="AP269" i="16"/>
  <c r="AQ269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O270" i="16"/>
  <c r="AP270" i="16"/>
  <c r="AQ270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O271" i="16"/>
  <c r="AP271" i="16"/>
  <c r="AQ271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72" i="16"/>
  <c r="AP272" i="16"/>
  <c r="AQ272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AJ273" i="16"/>
  <c r="AK273" i="16"/>
  <c r="AL273" i="16"/>
  <c r="AM273" i="16"/>
  <c r="AN273" i="16"/>
  <c r="AO273" i="16"/>
  <c r="AP273" i="16"/>
  <c r="AQ273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AJ274" i="16"/>
  <c r="AK274" i="16"/>
  <c r="AL274" i="16"/>
  <c r="AM274" i="16"/>
  <c r="AN274" i="16"/>
  <c r="AO274" i="16"/>
  <c r="AP274" i="16"/>
  <c r="AQ274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AJ275" i="16"/>
  <c r="AK275" i="16"/>
  <c r="AL275" i="16"/>
  <c r="AM275" i="16"/>
  <c r="AN275" i="16"/>
  <c r="AO275" i="16"/>
  <c r="AP275" i="16"/>
  <c r="AQ275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P276" i="16"/>
  <c r="AQ276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P277" i="16"/>
  <c r="AQ277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P278" i="16"/>
  <c r="AQ278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P279" i="16"/>
  <c r="AQ279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AJ280" i="16"/>
  <c r="AK280" i="16"/>
  <c r="AL280" i="16"/>
  <c r="AM280" i="16"/>
  <c r="AN280" i="16"/>
  <c r="AO280" i="16"/>
  <c r="AP280" i="16"/>
  <c r="AQ280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AJ281" i="16"/>
  <c r="AK281" i="16"/>
  <c r="AL281" i="16"/>
  <c r="AM281" i="16"/>
  <c r="AN281" i="16"/>
  <c r="AO281" i="16"/>
  <c r="AP281" i="16"/>
  <c r="AQ281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AJ282" i="16"/>
  <c r="AK282" i="16"/>
  <c r="AL282" i="16"/>
  <c r="AM282" i="16"/>
  <c r="AN282" i="16"/>
  <c r="AO282" i="16"/>
  <c r="AP282" i="16"/>
  <c r="AQ282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AJ283" i="16"/>
  <c r="AK283" i="16"/>
  <c r="AL283" i="16"/>
  <c r="AM283" i="16"/>
  <c r="AN283" i="16"/>
  <c r="AO283" i="16"/>
  <c r="AP283" i="16"/>
  <c r="AQ283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P284" i="16"/>
  <c r="AQ284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P285" i="16"/>
  <c r="AQ285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P286" i="16"/>
  <c r="AQ286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P287" i="16"/>
  <c r="AQ287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P288" i="16"/>
  <c r="AQ288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P289" i="16"/>
  <c r="AQ289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P290" i="16"/>
  <c r="AQ290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P291" i="16"/>
  <c r="AQ291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AJ292" i="16"/>
  <c r="AK292" i="16"/>
  <c r="AL292" i="16"/>
  <c r="AM292" i="16"/>
  <c r="AN292" i="16"/>
  <c r="AO292" i="16"/>
  <c r="AP292" i="16"/>
  <c r="AQ292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AJ293" i="16"/>
  <c r="AK293" i="16"/>
  <c r="AL293" i="16"/>
  <c r="AM293" i="16"/>
  <c r="AN293" i="16"/>
  <c r="AO293" i="16"/>
  <c r="AP293" i="16"/>
  <c r="AQ293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AJ294" i="16"/>
  <c r="AK294" i="16"/>
  <c r="AL294" i="16"/>
  <c r="AM294" i="16"/>
  <c r="AN294" i="16"/>
  <c r="AO294" i="16"/>
  <c r="AP294" i="16"/>
  <c r="AQ294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AJ295" i="16"/>
  <c r="AK295" i="16"/>
  <c r="AL295" i="16"/>
  <c r="AM295" i="16"/>
  <c r="AN295" i="16"/>
  <c r="AO295" i="16"/>
  <c r="AP295" i="16"/>
  <c r="AQ295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AJ296" i="16"/>
  <c r="AK296" i="16"/>
  <c r="AL296" i="16"/>
  <c r="AM296" i="16"/>
  <c r="AN296" i="16"/>
  <c r="AO296" i="16"/>
  <c r="AP296" i="16"/>
  <c r="AQ296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AJ297" i="16"/>
  <c r="AK297" i="16"/>
  <c r="AL297" i="16"/>
  <c r="AM297" i="16"/>
  <c r="AN297" i="16"/>
  <c r="AO297" i="16"/>
  <c r="AP297" i="16"/>
  <c r="AQ297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AJ298" i="16"/>
  <c r="AK298" i="16"/>
  <c r="AL298" i="16"/>
  <c r="AM298" i="16"/>
  <c r="AN298" i="16"/>
  <c r="AO298" i="16"/>
  <c r="AP298" i="16"/>
  <c r="AQ298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AJ299" i="16"/>
  <c r="AK299" i="16"/>
  <c r="AL299" i="16"/>
  <c r="AM299" i="16"/>
  <c r="AN299" i="16"/>
  <c r="AO299" i="16"/>
  <c r="AP299" i="16"/>
  <c r="AQ299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AJ300" i="16"/>
  <c r="AK300" i="16"/>
  <c r="AL300" i="16"/>
  <c r="AM300" i="16"/>
  <c r="AN300" i="16"/>
  <c r="AO300" i="16"/>
  <c r="AP300" i="16"/>
  <c r="AQ300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AJ301" i="16"/>
  <c r="AK301" i="16"/>
  <c r="AL301" i="16"/>
  <c r="AM301" i="16"/>
  <c r="AN301" i="16"/>
  <c r="AO301" i="16"/>
  <c r="AP301" i="16"/>
  <c r="AQ301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AJ302" i="16"/>
  <c r="AK302" i="16"/>
  <c r="AL302" i="16"/>
  <c r="AM302" i="16"/>
  <c r="AN302" i="16"/>
  <c r="AO302" i="16"/>
  <c r="AP302" i="16"/>
  <c r="AQ302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AJ303" i="16"/>
  <c r="AK303" i="16"/>
  <c r="AL303" i="16"/>
  <c r="AM303" i="16"/>
  <c r="AN303" i="16"/>
  <c r="AO303" i="16"/>
  <c r="AP303" i="16"/>
  <c r="AQ303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AJ304" i="16"/>
  <c r="AK304" i="16"/>
  <c r="AL304" i="16"/>
  <c r="AM304" i="16"/>
  <c r="AN304" i="16"/>
  <c r="AO304" i="16"/>
  <c r="AP304" i="16"/>
  <c r="AQ304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AJ305" i="16"/>
  <c r="AK305" i="16"/>
  <c r="AL305" i="16"/>
  <c r="AM305" i="16"/>
  <c r="AN305" i="16"/>
  <c r="AO305" i="16"/>
  <c r="AP305" i="16"/>
  <c r="AQ305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AJ306" i="16"/>
  <c r="AK306" i="16"/>
  <c r="AL306" i="16"/>
  <c r="AM306" i="16"/>
  <c r="AN306" i="16"/>
  <c r="AO306" i="16"/>
  <c r="AP306" i="16"/>
  <c r="AQ306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AJ307" i="16"/>
  <c r="AK307" i="16"/>
  <c r="AL307" i="16"/>
  <c r="AM307" i="16"/>
  <c r="AN307" i="16"/>
  <c r="AO307" i="16"/>
  <c r="AP307" i="16"/>
  <c r="AQ307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AJ308" i="16"/>
  <c r="AK308" i="16"/>
  <c r="AL308" i="16"/>
  <c r="AM308" i="16"/>
  <c r="AN308" i="16"/>
  <c r="AO308" i="16"/>
  <c r="AP308" i="16"/>
  <c r="AQ308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AJ309" i="16"/>
  <c r="AK309" i="16"/>
  <c r="AL309" i="16"/>
  <c r="AM309" i="16"/>
  <c r="AN309" i="16"/>
  <c r="AO309" i="16"/>
  <c r="AP309" i="16"/>
  <c r="AQ309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AJ310" i="16"/>
  <c r="AK310" i="16"/>
  <c r="AL310" i="16"/>
  <c r="AM310" i="16"/>
  <c r="AN310" i="16"/>
  <c r="AO310" i="16"/>
  <c r="AP310" i="16"/>
  <c r="AQ310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AJ311" i="16"/>
  <c r="AK311" i="16"/>
  <c r="AL311" i="16"/>
  <c r="AM311" i="16"/>
  <c r="AN311" i="16"/>
  <c r="AO311" i="16"/>
  <c r="AP311" i="16"/>
  <c r="AQ311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AJ312" i="16"/>
  <c r="AK312" i="16"/>
  <c r="AL312" i="16"/>
  <c r="AM312" i="16"/>
  <c r="AN312" i="16"/>
  <c r="AO312" i="16"/>
  <c r="AP312" i="16"/>
  <c r="AQ312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AJ313" i="16"/>
  <c r="AK313" i="16"/>
  <c r="AL313" i="16"/>
  <c r="AM313" i="16"/>
  <c r="AN313" i="16"/>
  <c r="AO313" i="16"/>
  <c r="AP313" i="16"/>
  <c r="AQ313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AJ314" i="16"/>
  <c r="AK314" i="16"/>
  <c r="AL314" i="16"/>
  <c r="AM314" i="16"/>
  <c r="AN314" i="16"/>
  <c r="AO314" i="16"/>
  <c r="AP314" i="16"/>
  <c r="AQ314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AJ315" i="16"/>
  <c r="AK315" i="16"/>
  <c r="AL315" i="16"/>
  <c r="AM315" i="16"/>
  <c r="AN315" i="16"/>
  <c r="AO315" i="16"/>
  <c r="AP315" i="16"/>
  <c r="AQ315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AJ316" i="16"/>
  <c r="AK316" i="16"/>
  <c r="AL316" i="16"/>
  <c r="AM316" i="16"/>
  <c r="AN316" i="16"/>
  <c r="AO316" i="16"/>
  <c r="AP316" i="16"/>
  <c r="AQ316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AJ317" i="16"/>
  <c r="AK317" i="16"/>
  <c r="AL317" i="16"/>
  <c r="AM317" i="16"/>
  <c r="AN317" i="16"/>
  <c r="AO317" i="16"/>
  <c r="AP317" i="16"/>
  <c r="AQ317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AJ318" i="16"/>
  <c r="AK318" i="16"/>
  <c r="AL318" i="16"/>
  <c r="AM318" i="16"/>
  <c r="AN318" i="16"/>
  <c r="AO318" i="16"/>
  <c r="AP318" i="16"/>
  <c r="AQ318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AJ319" i="16"/>
  <c r="AK319" i="16"/>
  <c r="AL319" i="16"/>
  <c r="AM319" i="16"/>
  <c r="AN319" i="16"/>
  <c r="AO319" i="16"/>
  <c r="AP319" i="16"/>
  <c r="AQ319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AJ320" i="16"/>
  <c r="AK320" i="16"/>
  <c r="AL320" i="16"/>
  <c r="AM320" i="16"/>
  <c r="AN320" i="16"/>
  <c r="AO320" i="16"/>
  <c r="AP320" i="16"/>
  <c r="AQ320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AJ321" i="16"/>
  <c r="AK321" i="16"/>
  <c r="AL321" i="16"/>
  <c r="AM321" i="16"/>
  <c r="AN321" i="16"/>
  <c r="AO321" i="16"/>
  <c r="AP321" i="16"/>
  <c r="AQ321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AJ322" i="16"/>
  <c r="AK322" i="16"/>
  <c r="AL322" i="16"/>
  <c r="AM322" i="16"/>
  <c r="AN322" i="16"/>
  <c r="AO322" i="16"/>
  <c r="AP322" i="16"/>
  <c r="AQ322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AJ323" i="16"/>
  <c r="AK323" i="16"/>
  <c r="AL323" i="16"/>
  <c r="AM323" i="16"/>
  <c r="AN323" i="16"/>
  <c r="AO323" i="16"/>
  <c r="AP323" i="16"/>
  <c r="AQ323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AJ324" i="16"/>
  <c r="AK324" i="16"/>
  <c r="AL324" i="16"/>
  <c r="AM324" i="16"/>
  <c r="AN324" i="16"/>
  <c r="AO324" i="16"/>
  <c r="AP324" i="16"/>
  <c r="AQ324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AJ325" i="16"/>
  <c r="AK325" i="16"/>
  <c r="AL325" i="16"/>
  <c r="AM325" i="16"/>
  <c r="AN325" i="16"/>
  <c r="AO325" i="16"/>
  <c r="AP325" i="16"/>
  <c r="AQ325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AJ326" i="16"/>
  <c r="AK326" i="16"/>
  <c r="AL326" i="16"/>
  <c r="AM326" i="16"/>
  <c r="AN326" i="16"/>
  <c r="AO326" i="16"/>
  <c r="AP326" i="16"/>
  <c r="AQ326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AJ327" i="16"/>
  <c r="AK327" i="16"/>
  <c r="AL327" i="16"/>
  <c r="AM327" i="16"/>
  <c r="AN327" i="16"/>
  <c r="AO327" i="16"/>
  <c r="AP327" i="16"/>
  <c r="AQ327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AJ328" i="16"/>
  <c r="AK328" i="16"/>
  <c r="AL328" i="16"/>
  <c r="AM328" i="16"/>
  <c r="AN328" i="16"/>
  <c r="AO328" i="16"/>
  <c r="AP328" i="16"/>
  <c r="AQ328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AJ329" i="16"/>
  <c r="AK329" i="16"/>
  <c r="AL329" i="16"/>
  <c r="AM329" i="16"/>
  <c r="AN329" i="16"/>
  <c r="AO329" i="16"/>
  <c r="AP329" i="16"/>
  <c r="AQ329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AJ330" i="16"/>
  <c r="AK330" i="16"/>
  <c r="AL330" i="16"/>
  <c r="AM330" i="16"/>
  <c r="AN330" i="16"/>
  <c r="AO330" i="16"/>
  <c r="AP330" i="16"/>
  <c r="AQ330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AJ331" i="16"/>
  <c r="AK331" i="16"/>
  <c r="AL331" i="16"/>
  <c r="AM331" i="16"/>
  <c r="AN331" i="16"/>
  <c r="AO331" i="16"/>
  <c r="AP331" i="16"/>
  <c r="AQ331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AJ332" i="16"/>
  <c r="AK332" i="16"/>
  <c r="AL332" i="16"/>
  <c r="AM332" i="16"/>
  <c r="AN332" i="16"/>
  <c r="AO332" i="16"/>
  <c r="AP332" i="16"/>
  <c r="AQ332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AJ333" i="16"/>
  <c r="AK333" i="16"/>
  <c r="AL333" i="16"/>
  <c r="AM333" i="16"/>
  <c r="AN333" i="16"/>
  <c r="AO333" i="16"/>
  <c r="AP333" i="16"/>
  <c r="AQ333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AJ334" i="16"/>
  <c r="AK334" i="16"/>
  <c r="AL334" i="16"/>
  <c r="AM334" i="16"/>
  <c r="AN334" i="16"/>
  <c r="AO334" i="16"/>
  <c r="AP334" i="16"/>
  <c r="AQ334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AJ335" i="16"/>
  <c r="AK335" i="16"/>
  <c r="AL335" i="16"/>
  <c r="AM335" i="16"/>
  <c r="AN335" i="16"/>
  <c r="AO335" i="16"/>
  <c r="AP335" i="16"/>
  <c r="AQ335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AJ336" i="16"/>
  <c r="AK336" i="16"/>
  <c r="AL336" i="16"/>
  <c r="AM336" i="16"/>
  <c r="AN336" i="16"/>
  <c r="AO336" i="16"/>
  <c r="AP336" i="16"/>
  <c r="AQ336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AJ337" i="16"/>
  <c r="AK337" i="16"/>
  <c r="AL337" i="16"/>
  <c r="AM337" i="16"/>
  <c r="AN337" i="16"/>
  <c r="AO337" i="16"/>
  <c r="AP337" i="16"/>
  <c r="AQ337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AJ338" i="16"/>
  <c r="AK338" i="16"/>
  <c r="AL338" i="16"/>
  <c r="AM338" i="16"/>
  <c r="AN338" i="16"/>
  <c r="AO338" i="16"/>
  <c r="AP338" i="16"/>
  <c r="AQ338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AJ339" i="16"/>
  <c r="AK339" i="16"/>
  <c r="AL339" i="16"/>
  <c r="AM339" i="16"/>
  <c r="AN339" i="16"/>
  <c r="AO339" i="16"/>
  <c r="AP339" i="16"/>
  <c r="AQ339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AJ340" i="16"/>
  <c r="AK340" i="16"/>
  <c r="AL340" i="16"/>
  <c r="AM340" i="16"/>
  <c r="AN340" i="16"/>
  <c r="AO340" i="16"/>
  <c r="AP340" i="16"/>
  <c r="AQ340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AJ341" i="16"/>
  <c r="AK341" i="16"/>
  <c r="AL341" i="16"/>
  <c r="AM341" i="16"/>
  <c r="AN341" i="16"/>
  <c r="AO341" i="16"/>
  <c r="AP341" i="16"/>
  <c r="AQ341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AJ342" i="16"/>
  <c r="AK342" i="16"/>
  <c r="AL342" i="16"/>
  <c r="AM342" i="16"/>
  <c r="AN342" i="16"/>
  <c r="AO342" i="16"/>
  <c r="AP342" i="16"/>
  <c r="AQ342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AJ343" i="16"/>
  <c r="AK343" i="16"/>
  <c r="AL343" i="16"/>
  <c r="AM343" i="16"/>
  <c r="AN343" i="16"/>
  <c r="AO343" i="16"/>
  <c r="AP343" i="16"/>
  <c r="AQ343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AJ344" i="16"/>
  <c r="AK344" i="16"/>
  <c r="AL344" i="16"/>
  <c r="AM344" i="16"/>
  <c r="AN344" i="16"/>
  <c r="AO344" i="16"/>
  <c r="AP344" i="16"/>
  <c r="AQ344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AJ345" i="16"/>
  <c r="AK345" i="16"/>
  <c r="AL345" i="16"/>
  <c r="AM345" i="16"/>
  <c r="AN345" i="16"/>
  <c r="AO345" i="16"/>
  <c r="AP345" i="16"/>
  <c r="AQ345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AJ346" i="16"/>
  <c r="AK346" i="16"/>
  <c r="AL346" i="16"/>
  <c r="AM346" i="16"/>
  <c r="AN346" i="16"/>
  <c r="AO346" i="16"/>
  <c r="AP346" i="16"/>
  <c r="AQ346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AJ347" i="16"/>
  <c r="AK347" i="16"/>
  <c r="AL347" i="16"/>
  <c r="AM347" i="16"/>
  <c r="AN347" i="16"/>
  <c r="AO347" i="16"/>
  <c r="AP347" i="16"/>
  <c r="AQ347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AJ348" i="16"/>
  <c r="AK348" i="16"/>
  <c r="AL348" i="16"/>
  <c r="AM348" i="16"/>
  <c r="AN348" i="16"/>
  <c r="AO348" i="16"/>
  <c r="AP348" i="16"/>
  <c r="AQ348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AJ349" i="16"/>
  <c r="AK349" i="16"/>
  <c r="AL349" i="16"/>
  <c r="AM349" i="16"/>
  <c r="AN349" i="16"/>
  <c r="AO349" i="16"/>
  <c r="AP349" i="16"/>
  <c r="AQ349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AJ350" i="16"/>
  <c r="AK350" i="16"/>
  <c r="AL350" i="16"/>
  <c r="AM350" i="16"/>
  <c r="AN350" i="16"/>
  <c r="AO350" i="16"/>
  <c r="AP350" i="16"/>
  <c r="AQ350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AJ351" i="16"/>
  <c r="AK351" i="16"/>
  <c r="AL351" i="16"/>
  <c r="AM351" i="16"/>
  <c r="AN351" i="16"/>
  <c r="AO351" i="16"/>
  <c r="AP351" i="16"/>
  <c r="AQ351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AJ352" i="16"/>
  <c r="AK352" i="16"/>
  <c r="AL352" i="16"/>
  <c r="AM352" i="16"/>
  <c r="AN352" i="16"/>
  <c r="AO352" i="16"/>
  <c r="AP352" i="16"/>
  <c r="AQ352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AJ353" i="16"/>
  <c r="AK353" i="16"/>
  <c r="AL353" i="16"/>
  <c r="AM353" i="16"/>
  <c r="AN353" i="16"/>
  <c r="AO353" i="16"/>
  <c r="AP353" i="16"/>
  <c r="AQ353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AJ354" i="16"/>
  <c r="AK354" i="16"/>
  <c r="AL354" i="16"/>
  <c r="AM354" i="16"/>
  <c r="AN354" i="16"/>
  <c r="AO354" i="16"/>
  <c r="AP354" i="16"/>
  <c r="AQ354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AJ355" i="16"/>
  <c r="AK355" i="16"/>
  <c r="AL355" i="16"/>
  <c r="AM355" i="16"/>
  <c r="AN355" i="16"/>
  <c r="AO355" i="16"/>
  <c r="AP355" i="16"/>
  <c r="AQ355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AJ356" i="16"/>
  <c r="AK356" i="16"/>
  <c r="AL356" i="16"/>
  <c r="AM356" i="16"/>
  <c r="AN356" i="16"/>
  <c r="AO356" i="16"/>
  <c r="AP356" i="16"/>
  <c r="AQ356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AJ357" i="16"/>
  <c r="AK357" i="16"/>
  <c r="AL357" i="16"/>
  <c r="AM357" i="16"/>
  <c r="AN357" i="16"/>
  <c r="AO357" i="16"/>
  <c r="AP357" i="16"/>
  <c r="AQ357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AJ358" i="16"/>
  <c r="AK358" i="16"/>
  <c r="AL358" i="16"/>
  <c r="AM358" i="16"/>
  <c r="AN358" i="16"/>
  <c r="AO358" i="16"/>
  <c r="AP358" i="16"/>
  <c r="AQ358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AJ359" i="16"/>
  <c r="AK359" i="16"/>
  <c r="AL359" i="16"/>
  <c r="AM359" i="16"/>
  <c r="AN359" i="16"/>
  <c r="AO359" i="16"/>
  <c r="AP359" i="16"/>
  <c r="AQ359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AJ360" i="16"/>
  <c r="AK360" i="16"/>
  <c r="AL360" i="16"/>
  <c r="AM360" i="16"/>
  <c r="AN360" i="16"/>
  <c r="AO360" i="16"/>
  <c r="AP360" i="16"/>
  <c r="AQ360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AJ361" i="16"/>
  <c r="AK361" i="16"/>
  <c r="AL361" i="16"/>
  <c r="AM361" i="16"/>
  <c r="AN361" i="16"/>
  <c r="AO361" i="16"/>
  <c r="AP361" i="16"/>
  <c r="AQ361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AJ362" i="16"/>
  <c r="AK362" i="16"/>
  <c r="AL362" i="16"/>
  <c r="AM362" i="16"/>
  <c r="AN362" i="16"/>
  <c r="AO362" i="16"/>
  <c r="AP362" i="16"/>
  <c r="AQ362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AJ363" i="16"/>
  <c r="AK363" i="16"/>
  <c r="AL363" i="16"/>
  <c r="AM363" i="16"/>
  <c r="AN363" i="16"/>
  <c r="AO363" i="16"/>
  <c r="AP363" i="16"/>
  <c r="AQ363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AJ364" i="16"/>
  <c r="AK364" i="16"/>
  <c r="AL364" i="16"/>
  <c r="AM364" i="16"/>
  <c r="AN364" i="16"/>
  <c r="AO364" i="16"/>
  <c r="AP364" i="16"/>
  <c r="AQ364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AJ365" i="16"/>
  <c r="AK365" i="16"/>
  <c r="AL365" i="16"/>
  <c r="AM365" i="16"/>
  <c r="AN365" i="16"/>
  <c r="AO365" i="16"/>
  <c r="AP365" i="16"/>
  <c r="AQ365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AJ366" i="16"/>
  <c r="AK366" i="16"/>
  <c r="AL366" i="16"/>
  <c r="AM366" i="16"/>
  <c r="AN366" i="16"/>
  <c r="AO366" i="16"/>
  <c r="AP366" i="16"/>
  <c r="AQ366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AJ367" i="16"/>
  <c r="AK367" i="16"/>
  <c r="AL367" i="16"/>
  <c r="AM367" i="16"/>
  <c r="AN367" i="16"/>
  <c r="AO367" i="16"/>
  <c r="AP367" i="16"/>
  <c r="AQ367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AJ368" i="16"/>
  <c r="AK368" i="16"/>
  <c r="AL368" i="16"/>
  <c r="AM368" i="16"/>
  <c r="AN368" i="16"/>
  <c r="AO368" i="16"/>
  <c r="AP368" i="16"/>
  <c r="AQ368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AJ369" i="16"/>
  <c r="AK369" i="16"/>
  <c r="AL369" i="16"/>
  <c r="AM369" i="16"/>
  <c r="AN369" i="16"/>
  <c r="AO369" i="16"/>
  <c r="AP369" i="16"/>
  <c r="AQ369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AJ370" i="16"/>
  <c r="AK370" i="16"/>
  <c r="AL370" i="16"/>
  <c r="AM370" i="16"/>
  <c r="AN370" i="16"/>
  <c r="AO370" i="16"/>
  <c r="AP370" i="16"/>
  <c r="AQ370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AJ371" i="16"/>
  <c r="AK371" i="16"/>
  <c r="AL371" i="16"/>
  <c r="AM371" i="16"/>
  <c r="AN371" i="16"/>
  <c r="AO371" i="16"/>
  <c r="AP371" i="16"/>
  <c r="AQ371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AJ372" i="16"/>
  <c r="AK372" i="16"/>
  <c r="AL372" i="16"/>
  <c r="AM372" i="16"/>
  <c r="AN372" i="16"/>
  <c r="AO372" i="16"/>
  <c r="AP372" i="16"/>
  <c r="AQ372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AJ373" i="16"/>
  <c r="AK373" i="16"/>
  <c r="AL373" i="16"/>
  <c r="AM373" i="16"/>
  <c r="AN373" i="16"/>
  <c r="AO373" i="16"/>
  <c r="AP373" i="16"/>
  <c r="AQ373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AJ374" i="16"/>
  <c r="AK374" i="16"/>
  <c r="AL374" i="16"/>
  <c r="AM374" i="16"/>
  <c r="AN374" i="16"/>
  <c r="AO374" i="16"/>
  <c r="AP374" i="16"/>
  <c r="AQ374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AJ375" i="16"/>
  <c r="AK375" i="16"/>
  <c r="AL375" i="16"/>
  <c r="AM375" i="16"/>
  <c r="AN375" i="16"/>
  <c r="AO375" i="16"/>
  <c r="AP375" i="16"/>
  <c r="AQ375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AJ376" i="16"/>
  <c r="AK376" i="16"/>
  <c r="AL376" i="16"/>
  <c r="AM376" i="16"/>
  <c r="AN376" i="16"/>
  <c r="AO376" i="16"/>
  <c r="AP376" i="16"/>
  <c r="AQ376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AJ377" i="16"/>
  <c r="AK377" i="16"/>
  <c r="AL377" i="16"/>
  <c r="AM377" i="16"/>
  <c r="AN377" i="16"/>
  <c r="AO377" i="16"/>
  <c r="AP377" i="16"/>
  <c r="AQ377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AJ378" i="16"/>
  <c r="AK378" i="16"/>
  <c r="AL378" i="16"/>
  <c r="AM378" i="16"/>
  <c r="AN378" i="16"/>
  <c r="AO378" i="16"/>
  <c r="AP378" i="16"/>
  <c r="AQ378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AJ379" i="16"/>
  <c r="AK379" i="16"/>
  <c r="AL379" i="16"/>
  <c r="AM379" i="16"/>
  <c r="AN379" i="16"/>
  <c r="AO379" i="16"/>
  <c r="AP379" i="16"/>
  <c r="AQ379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AJ380" i="16"/>
  <c r="AK380" i="16"/>
  <c r="AL380" i="16"/>
  <c r="AM380" i="16"/>
  <c r="AN380" i="16"/>
  <c r="AO380" i="16"/>
  <c r="AP380" i="16"/>
  <c r="AQ380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AJ381" i="16"/>
  <c r="AK381" i="16"/>
  <c r="AL381" i="16"/>
  <c r="AM381" i="16"/>
  <c r="AN381" i="16"/>
  <c r="AO381" i="16"/>
  <c r="AP381" i="16"/>
  <c r="AQ381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AJ382" i="16"/>
  <c r="AK382" i="16"/>
  <c r="AL382" i="16"/>
  <c r="AM382" i="16"/>
  <c r="AN382" i="16"/>
  <c r="AO382" i="16"/>
  <c r="AP382" i="16"/>
  <c r="AQ382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AJ383" i="16"/>
  <c r="AK383" i="16"/>
  <c r="AL383" i="16"/>
  <c r="AM383" i="16"/>
  <c r="AN383" i="16"/>
  <c r="AO383" i="16"/>
  <c r="AP383" i="16"/>
  <c r="AQ383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AJ384" i="16"/>
  <c r="AK384" i="16"/>
  <c r="AL384" i="16"/>
  <c r="AM384" i="16"/>
  <c r="AN384" i="16"/>
  <c r="AO384" i="16"/>
  <c r="AP384" i="16"/>
  <c r="AQ384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AJ385" i="16"/>
  <c r="AK385" i="16"/>
  <c r="AL385" i="16"/>
  <c r="AM385" i="16"/>
  <c r="AN385" i="16"/>
  <c r="AO385" i="16"/>
  <c r="AP385" i="16"/>
  <c r="AQ385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AJ386" i="16"/>
  <c r="AK386" i="16"/>
  <c r="AL386" i="16"/>
  <c r="AM386" i="16"/>
  <c r="AN386" i="16"/>
  <c r="AO386" i="16"/>
  <c r="AP386" i="16"/>
  <c r="AQ386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AJ387" i="16"/>
  <c r="AK387" i="16"/>
  <c r="AL387" i="16"/>
  <c r="AM387" i="16"/>
  <c r="AN387" i="16"/>
  <c r="AO387" i="16"/>
  <c r="AP387" i="16"/>
  <c r="AQ387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AJ388" i="16"/>
  <c r="AK388" i="16"/>
  <c r="AL388" i="16"/>
  <c r="AM388" i="16"/>
  <c r="AN388" i="16"/>
  <c r="AO388" i="16"/>
  <c r="AP388" i="16"/>
  <c r="AQ388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AJ389" i="16"/>
  <c r="AK389" i="16"/>
  <c r="AL389" i="16"/>
  <c r="AM389" i="16"/>
  <c r="AN389" i="16"/>
  <c r="AO389" i="16"/>
  <c r="AP389" i="16"/>
  <c r="AQ389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AJ390" i="16"/>
  <c r="AK390" i="16"/>
  <c r="AL390" i="16"/>
  <c r="AM390" i="16"/>
  <c r="AN390" i="16"/>
  <c r="AO390" i="16"/>
  <c r="AP390" i="16"/>
  <c r="AQ390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AJ391" i="16"/>
  <c r="AK391" i="16"/>
  <c r="AL391" i="16"/>
  <c r="AM391" i="16"/>
  <c r="AN391" i="16"/>
  <c r="AO391" i="16"/>
  <c r="AP391" i="16"/>
  <c r="AQ391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AJ392" i="16"/>
  <c r="AK392" i="16"/>
  <c r="AL392" i="16"/>
  <c r="AM392" i="16"/>
  <c r="AN392" i="16"/>
  <c r="AO392" i="16"/>
  <c r="AP392" i="16"/>
  <c r="AQ392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AJ393" i="16"/>
  <c r="AK393" i="16"/>
  <c r="AL393" i="16"/>
  <c r="AM393" i="16"/>
  <c r="AN393" i="16"/>
  <c r="AO393" i="16"/>
  <c r="AP393" i="16"/>
  <c r="AQ393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AJ394" i="16"/>
  <c r="AK394" i="16"/>
  <c r="AL394" i="16"/>
  <c r="AM394" i="16"/>
  <c r="AN394" i="16"/>
  <c r="AO394" i="16"/>
  <c r="AP394" i="16"/>
  <c r="AQ394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AJ395" i="16"/>
  <c r="AK395" i="16"/>
  <c r="AL395" i="16"/>
  <c r="AM395" i="16"/>
  <c r="AN395" i="16"/>
  <c r="AO395" i="16"/>
  <c r="AP395" i="16"/>
  <c r="AQ395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AJ396" i="16"/>
  <c r="AK396" i="16"/>
  <c r="AL396" i="16"/>
  <c r="AM396" i="16"/>
  <c r="AN396" i="16"/>
  <c r="AO396" i="16"/>
  <c r="AP396" i="16"/>
  <c r="AQ396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AJ397" i="16"/>
  <c r="AK397" i="16"/>
  <c r="AL397" i="16"/>
  <c r="AM397" i="16"/>
  <c r="AN397" i="16"/>
  <c r="AO397" i="16"/>
  <c r="AP397" i="16"/>
  <c r="AQ397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I398" i="16"/>
  <c r="AJ398" i="16"/>
  <c r="AK398" i="16"/>
  <c r="AL398" i="16"/>
  <c r="AM398" i="16"/>
  <c r="AN398" i="16"/>
  <c r="AO398" i="16"/>
  <c r="AP398" i="16"/>
  <c r="AQ398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I399" i="16"/>
  <c r="AJ399" i="16"/>
  <c r="AK399" i="16"/>
  <c r="AL399" i="16"/>
  <c r="AM399" i="16"/>
  <c r="AN399" i="16"/>
  <c r="AO399" i="16"/>
  <c r="AP399" i="16"/>
  <c r="AQ399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I400" i="16"/>
  <c r="AJ400" i="16"/>
  <c r="AK400" i="16"/>
  <c r="AL400" i="16"/>
  <c r="AM400" i="16"/>
  <c r="AN400" i="16"/>
  <c r="AO400" i="16"/>
  <c r="AP400" i="16"/>
  <c r="AQ400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I401" i="16"/>
  <c r="AJ401" i="16"/>
  <c r="AK401" i="16"/>
  <c r="AL401" i="16"/>
  <c r="AM401" i="16"/>
  <c r="AN401" i="16"/>
  <c r="AO401" i="16"/>
  <c r="AP401" i="16"/>
  <c r="AQ401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I402" i="16"/>
  <c r="AJ402" i="16"/>
  <c r="AK402" i="16"/>
  <c r="AL402" i="16"/>
  <c r="AM402" i="16"/>
  <c r="AN402" i="16"/>
  <c r="AO402" i="16"/>
  <c r="AP402" i="16"/>
  <c r="AQ402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I403" i="16"/>
  <c r="AJ403" i="16"/>
  <c r="AK403" i="16"/>
  <c r="AL403" i="16"/>
  <c r="AM403" i="16"/>
  <c r="AN403" i="16"/>
  <c r="AO403" i="16"/>
  <c r="AP403" i="16"/>
  <c r="AQ403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I404" i="16"/>
  <c r="AJ404" i="16"/>
  <c r="AK404" i="16"/>
  <c r="AL404" i="16"/>
  <c r="AM404" i="16"/>
  <c r="AN404" i="16"/>
  <c r="AO404" i="16"/>
  <c r="AP404" i="16"/>
  <c r="AQ404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AI405" i="16"/>
  <c r="AJ405" i="16"/>
  <c r="AK405" i="16"/>
  <c r="AL405" i="16"/>
  <c r="AM405" i="16"/>
  <c r="AN405" i="16"/>
  <c r="AO405" i="16"/>
  <c r="AP405" i="16"/>
  <c r="AQ405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AI406" i="16"/>
  <c r="AJ406" i="16"/>
  <c r="AK406" i="16"/>
  <c r="AL406" i="16"/>
  <c r="AM406" i="16"/>
  <c r="AN406" i="16"/>
  <c r="AO406" i="16"/>
  <c r="AP406" i="16"/>
  <c r="AQ406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I407" i="16"/>
  <c r="AJ407" i="16"/>
  <c r="AK407" i="16"/>
  <c r="AL407" i="16"/>
  <c r="AM407" i="16"/>
  <c r="AN407" i="16"/>
  <c r="AO407" i="16"/>
  <c r="AP407" i="16"/>
  <c r="AQ407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I408" i="16"/>
  <c r="AJ408" i="16"/>
  <c r="AK408" i="16"/>
  <c r="AL408" i="16"/>
  <c r="AM408" i="16"/>
  <c r="AN408" i="16"/>
  <c r="AO408" i="16"/>
  <c r="AP408" i="16"/>
  <c r="AQ408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I409" i="16"/>
  <c r="AJ409" i="16"/>
  <c r="AK409" i="16"/>
  <c r="AL409" i="16"/>
  <c r="AM409" i="16"/>
  <c r="AN409" i="16"/>
  <c r="AO409" i="16"/>
  <c r="AP409" i="16"/>
  <c r="AQ409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I410" i="16"/>
  <c r="AJ410" i="16"/>
  <c r="AK410" i="16"/>
  <c r="AL410" i="16"/>
  <c r="AM410" i="16"/>
  <c r="AN410" i="16"/>
  <c r="AO410" i="16"/>
  <c r="AP410" i="16"/>
  <c r="AQ410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I411" i="16"/>
  <c r="AJ411" i="16"/>
  <c r="AK411" i="16"/>
  <c r="AL411" i="16"/>
  <c r="AM411" i="16"/>
  <c r="AN411" i="16"/>
  <c r="AO411" i="16"/>
  <c r="AP411" i="16"/>
  <c r="AQ411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I412" i="16"/>
  <c r="AJ412" i="16"/>
  <c r="AK412" i="16"/>
  <c r="AL412" i="16"/>
  <c r="AM412" i="16"/>
  <c r="AN412" i="16"/>
  <c r="AO412" i="16"/>
  <c r="AP412" i="16"/>
  <c r="AQ412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I413" i="16"/>
  <c r="AJ413" i="16"/>
  <c r="AK413" i="16"/>
  <c r="AL413" i="16"/>
  <c r="AM413" i="16"/>
  <c r="AN413" i="16"/>
  <c r="AO413" i="16"/>
  <c r="AP413" i="16"/>
  <c r="AQ413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I414" i="16"/>
  <c r="AJ414" i="16"/>
  <c r="AK414" i="16"/>
  <c r="AL414" i="16"/>
  <c r="AM414" i="16"/>
  <c r="AN414" i="16"/>
  <c r="AO414" i="16"/>
  <c r="AP414" i="16"/>
  <c r="AQ414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I415" i="16"/>
  <c r="AJ415" i="16"/>
  <c r="AK415" i="16"/>
  <c r="AL415" i="16"/>
  <c r="AM415" i="16"/>
  <c r="AN415" i="16"/>
  <c r="AO415" i="16"/>
  <c r="AP415" i="16"/>
  <c r="AQ415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I416" i="16"/>
  <c r="AJ416" i="16"/>
  <c r="AK416" i="16"/>
  <c r="AL416" i="16"/>
  <c r="AM416" i="16"/>
  <c r="AN416" i="16"/>
  <c r="AO416" i="16"/>
  <c r="AP416" i="16"/>
  <c r="AQ416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I417" i="16"/>
  <c r="AJ417" i="16"/>
  <c r="AK417" i="16"/>
  <c r="AL417" i="16"/>
  <c r="AM417" i="16"/>
  <c r="AN417" i="16"/>
  <c r="AO417" i="16"/>
  <c r="AP417" i="16"/>
  <c r="AQ417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I418" i="16"/>
  <c r="AJ418" i="16"/>
  <c r="AK418" i="16"/>
  <c r="AL418" i="16"/>
  <c r="AM418" i="16"/>
  <c r="AN418" i="16"/>
  <c r="AO418" i="16"/>
  <c r="AP418" i="16"/>
  <c r="AQ418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I419" i="16"/>
  <c r="AJ419" i="16"/>
  <c r="AK419" i="16"/>
  <c r="AL419" i="16"/>
  <c r="AM419" i="16"/>
  <c r="AN419" i="16"/>
  <c r="AO419" i="16"/>
  <c r="AP419" i="16"/>
  <c r="AQ419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I420" i="16"/>
  <c r="AJ420" i="16"/>
  <c r="AK420" i="16"/>
  <c r="AL420" i="16"/>
  <c r="AM420" i="16"/>
  <c r="AN420" i="16"/>
  <c r="AO420" i="16"/>
  <c r="AP420" i="16"/>
  <c r="AQ420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AJ421" i="16"/>
  <c r="AK421" i="16"/>
  <c r="AL421" i="16"/>
  <c r="AM421" i="16"/>
  <c r="AN421" i="16"/>
  <c r="AO421" i="16"/>
  <c r="AP421" i="16"/>
  <c r="AQ421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AJ422" i="16"/>
  <c r="AK422" i="16"/>
  <c r="AL422" i="16"/>
  <c r="AM422" i="16"/>
  <c r="AN422" i="16"/>
  <c r="AO422" i="16"/>
  <c r="AP422" i="16"/>
  <c r="AQ422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AJ423" i="16"/>
  <c r="AK423" i="16"/>
  <c r="AL423" i="16"/>
  <c r="AM423" i="16"/>
  <c r="AN423" i="16"/>
  <c r="AO423" i="16"/>
  <c r="AP423" i="16"/>
  <c r="AQ423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AJ424" i="16"/>
  <c r="AK424" i="16"/>
  <c r="AL424" i="16"/>
  <c r="AM424" i="16"/>
  <c r="AN424" i="16"/>
  <c r="AO424" i="16"/>
  <c r="AP424" i="16"/>
  <c r="AQ424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AJ425" i="16"/>
  <c r="AK425" i="16"/>
  <c r="AL425" i="16"/>
  <c r="AM425" i="16"/>
  <c r="AN425" i="16"/>
  <c r="AO425" i="16"/>
  <c r="AP425" i="16"/>
  <c r="AQ425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AJ426" i="16"/>
  <c r="AK426" i="16"/>
  <c r="AL426" i="16"/>
  <c r="AM426" i="16"/>
  <c r="AN426" i="16"/>
  <c r="AO426" i="16"/>
  <c r="AP426" i="16"/>
  <c r="AQ426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AJ427" i="16"/>
  <c r="AK427" i="16"/>
  <c r="AL427" i="16"/>
  <c r="AM427" i="16"/>
  <c r="AN427" i="16"/>
  <c r="AO427" i="16"/>
  <c r="AP427" i="16"/>
  <c r="AQ427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AJ428" i="16"/>
  <c r="AK428" i="16"/>
  <c r="AL428" i="16"/>
  <c r="AM428" i="16"/>
  <c r="AN428" i="16"/>
  <c r="AO428" i="16"/>
  <c r="AP428" i="16"/>
  <c r="AQ428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AJ429" i="16"/>
  <c r="AK429" i="16"/>
  <c r="AL429" i="16"/>
  <c r="AM429" i="16"/>
  <c r="AN429" i="16"/>
  <c r="AO429" i="16"/>
  <c r="AP429" i="16"/>
  <c r="AQ429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AJ430" i="16"/>
  <c r="AK430" i="16"/>
  <c r="AL430" i="16"/>
  <c r="AM430" i="16"/>
  <c r="AN430" i="16"/>
  <c r="AO430" i="16"/>
  <c r="AP430" i="16"/>
  <c r="AQ430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AJ431" i="16"/>
  <c r="AK431" i="16"/>
  <c r="AL431" i="16"/>
  <c r="AM431" i="16"/>
  <c r="AN431" i="16"/>
  <c r="AO431" i="16"/>
  <c r="AP431" i="16"/>
  <c r="AQ431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AJ432" i="16"/>
  <c r="AK432" i="16"/>
  <c r="AL432" i="16"/>
  <c r="AM432" i="16"/>
  <c r="AN432" i="16"/>
  <c r="AO432" i="16"/>
  <c r="AP432" i="16"/>
  <c r="AQ432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AJ433" i="16"/>
  <c r="AK433" i="16"/>
  <c r="AL433" i="16"/>
  <c r="AM433" i="16"/>
  <c r="AN433" i="16"/>
  <c r="AO433" i="16"/>
  <c r="AP433" i="16"/>
  <c r="AQ433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AJ434" i="16"/>
  <c r="AK434" i="16"/>
  <c r="AL434" i="16"/>
  <c r="AM434" i="16"/>
  <c r="AN434" i="16"/>
  <c r="AO434" i="16"/>
  <c r="AP434" i="16"/>
  <c r="AQ434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AJ435" i="16"/>
  <c r="AK435" i="16"/>
  <c r="AL435" i="16"/>
  <c r="AM435" i="16"/>
  <c r="AN435" i="16"/>
  <c r="AO435" i="16"/>
  <c r="AP435" i="16"/>
  <c r="AQ435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AJ436" i="16"/>
  <c r="AK436" i="16"/>
  <c r="AL436" i="16"/>
  <c r="AM436" i="16"/>
  <c r="AN436" i="16"/>
  <c r="AO436" i="16"/>
  <c r="AP436" i="16"/>
  <c r="AQ436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AJ437" i="16"/>
  <c r="AK437" i="16"/>
  <c r="AL437" i="16"/>
  <c r="AM437" i="16"/>
  <c r="AN437" i="16"/>
  <c r="AO437" i="16"/>
  <c r="AP437" i="16"/>
  <c r="AQ437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AJ438" i="16"/>
  <c r="AK438" i="16"/>
  <c r="AL438" i="16"/>
  <c r="AM438" i="16"/>
  <c r="AN438" i="16"/>
  <c r="AO438" i="16"/>
  <c r="AP438" i="16"/>
  <c r="AQ438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AJ439" i="16"/>
  <c r="AK439" i="16"/>
  <c r="AL439" i="16"/>
  <c r="AM439" i="16"/>
  <c r="AN439" i="16"/>
  <c r="AO439" i="16"/>
  <c r="AP439" i="16"/>
  <c r="AQ439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AJ440" i="16"/>
  <c r="AK440" i="16"/>
  <c r="AL440" i="16"/>
  <c r="AM440" i="16"/>
  <c r="AN440" i="16"/>
  <c r="AO440" i="16"/>
  <c r="AP440" i="16"/>
  <c r="AQ440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AJ441" i="16"/>
  <c r="AK441" i="16"/>
  <c r="AL441" i="16"/>
  <c r="AM441" i="16"/>
  <c r="AN441" i="16"/>
  <c r="AO441" i="16"/>
  <c r="AP441" i="16"/>
  <c r="AQ441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AJ442" i="16"/>
  <c r="AK442" i="16"/>
  <c r="AL442" i="16"/>
  <c r="AM442" i="16"/>
  <c r="AN442" i="16"/>
  <c r="AO442" i="16"/>
  <c r="AP442" i="16"/>
  <c r="AQ442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AJ443" i="16"/>
  <c r="AK443" i="16"/>
  <c r="AL443" i="16"/>
  <c r="AM443" i="16"/>
  <c r="AN443" i="16"/>
  <c r="AO443" i="16"/>
  <c r="AP443" i="16"/>
  <c r="AQ443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I444" i="16"/>
  <c r="AJ444" i="16"/>
  <c r="AK444" i="16"/>
  <c r="AL444" i="16"/>
  <c r="AM444" i="16"/>
  <c r="AN444" i="16"/>
  <c r="AO444" i="16"/>
  <c r="AP444" i="16"/>
  <c r="AQ444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I445" i="16"/>
  <c r="AJ445" i="16"/>
  <c r="AK445" i="16"/>
  <c r="AL445" i="16"/>
  <c r="AM445" i="16"/>
  <c r="AN445" i="16"/>
  <c r="AO445" i="16"/>
  <c r="AP445" i="16"/>
  <c r="AQ445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I446" i="16"/>
  <c r="AJ446" i="16"/>
  <c r="AK446" i="16"/>
  <c r="AL446" i="16"/>
  <c r="AM446" i="16"/>
  <c r="AN446" i="16"/>
  <c r="AO446" i="16"/>
  <c r="AP446" i="16"/>
  <c r="AQ446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I447" i="16"/>
  <c r="AJ447" i="16"/>
  <c r="AK447" i="16"/>
  <c r="AL447" i="16"/>
  <c r="AM447" i="16"/>
  <c r="AN447" i="16"/>
  <c r="AO447" i="16"/>
  <c r="AP447" i="16"/>
  <c r="AQ447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I448" i="16"/>
  <c r="AJ448" i="16"/>
  <c r="AK448" i="16"/>
  <c r="AL448" i="16"/>
  <c r="AM448" i="16"/>
  <c r="AN448" i="16"/>
  <c r="AO448" i="16"/>
  <c r="AP448" i="16"/>
  <c r="AQ448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I449" i="16"/>
  <c r="AJ449" i="16"/>
  <c r="AK449" i="16"/>
  <c r="AL449" i="16"/>
  <c r="AM449" i="16"/>
  <c r="AN449" i="16"/>
  <c r="AO449" i="16"/>
  <c r="AP449" i="16"/>
  <c r="AQ449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I450" i="16"/>
  <c r="AJ450" i="16"/>
  <c r="AK450" i="16"/>
  <c r="AL450" i="16"/>
  <c r="AM450" i="16"/>
  <c r="AN450" i="16"/>
  <c r="AO450" i="16"/>
  <c r="AP450" i="16"/>
  <c r="AQ450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I451" i="16"/>
  <c r="AJ451" i="16"/>
  <c r="AK451" i="16"/>
  <c r="AL451" i="16"/>
  <c r="AM451" i="16"/>
  <c r="AN451" i="16"/>
  <c r="AO451" i="16"/>
  <c r="AP451" i="16"/>
  <c r="AQ451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I452" i="16"/>
  <c r="AJ452" i="16"/>
  <c r="AK452" i="16"/>
  <c r="AL452" i="16"/>
  <c r="AM452" i="16"/>
  <c r="AN452" i="16"/>
  <c r="AO452" i="16"/>
  <c r="AP452" i="16"/>
  <c r="AQ452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I453" i="16"/>
  <c r="AJ453" i="16"/>
  <c r="AK453" i="16"/>
  <c r="AL453" i="16"/>
  <c r="AM453" i="16"/>
  <c r="AN453" i="16"/>
  <c r="AO453" i="16"/>
  <c r="AP453" i="16"/>
  <c r="AQ453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I454" i="16"/>
  <c r="AJ454" i="16"/>
  <c r="AK454" i="16"/>
  <c r="AL454" i="16"/>
  <c r="AM454" i="16"/>
  <c r="AN454" i="16"/>
  <c r="AO454" i="16"/>
  <c r="AP454" i="16"/>
  <c r="AQ454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I455" i="16"/>
  <c r="AJ455" i="16"/>
  <c r="AK455" i="16"/>
  <c r="AL455" i="16"/>
  <c r="AM455" i="16"/>
  <c r="AN455" i="16"/>
  <c r="AO455" i="16"/>
  <c r="AP455" i="16"/>
  <c r="AQ455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I456" i="16"/>
  <c r="AJ456" i="16"/>
  <c r="AK456" i="16"/>
  <c r="AL456" i="16"/>
  <c r="AM456" i="16"/>
  <c r="AN456" i="16"/>
  <c r="AO456" i="16"/>
  <c r="AP456" i="16"/>
  <c r="AQ456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I457" i="16"/>
  <c r="AJ457" i="16"/>
  <c r="AK457" i="16"/>
  <c r="AL457" i="16"/>
  <c r="AM457" i="16"/>
  <c r="AN457" i="16"/>
  <c r="AO457" i="16"/>
  <c r="AP457" i="16"/>
  <c r="AQ457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AI458" i="16"/>
  <c r="AJ458" i="16"/>
  <c r="AK458" i="16"/>
  <c r="AL458" i="16"/>
  <c r="AM458" i="16"/>
  <c r="AN458" i="16"/>
  <c r="AO458" i="16"/>
  <c r="AP458" i="16"/>
  <c r="AQ458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AI459" i="16"/>
  <c r="AJ459" i="16"/>
  <c r="AK459" i="16"/>
  <c r="AL459" i="16"/>
  <c r="AM459" i="16"/>
  <c r="AN459" i="16"/>
  <c r="AO459" i="16"/>
  <c r="AP459" i="16"/>
  <c r="AQ459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AI460" i="16"/>
  <c r="AJ460" i="16"/>
  <c r="AK460" i="16"/>
  <c r="AL460" i="16"/>
  <c r="AM460" i="16"/>
  <c r="AN460" i="16"/>
  <c r="AO460" i="16"/>
  <c r="AP460" i="16"/>
  <c r="AQ460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AI461" i="16"/>
  <c r="AJ461" i="16"/>
  <c r="AK461" i="16"/>
  <c r="AL461" i="16"/>
  <c r="AM461" i="16"/>
  <c r="AN461" i="16"/>
  <c r="AO461" i="16"/>
  <c r="AP461" i="16"/>
  <c r="AQ461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AI462" i="16"/>
  <c r="AJ462" i="16"/>
  <c r="AK462" i="16"/>
  <c r="AL462" i="16"/>
  <c r="AM462" i="16"/>
  <c r="AN462" i="16"/>
  <c r="AO462" i="16"/>
  <c r="AP462" i="16"/>
  <c r="AQ462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AI463" i="16"/>
  <c r="AJ463" i="16"/>
  <c r="AK463" i="16"/>
  <c r="AL463" i="16"/>
  <c r="AM463" i="16"/>
  <c r="AN463" i="16"/>
  <c r="AO463" i="16"/>
  <c r="AP463" i="16"/>
  <c r="AQ463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AI464" i="16"/>
  <c r="AJ464" i="16"/>
  <c r="AK464" i="16"/>
  <c r="AL464" i="16"/>
  <c r="AM464" i="16"/>
  <c r="AN464" i="16"/>
  <c r="AO464" i="16"/>
  <c r="AP464" i="16"/>
  <c r="AQ464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AI465" i="16"/>
  <c r="AJ465" i="16"/>
  <c r="AK465" i="16"/>
  <c r="AL465" i="16"/>
  <c r="AM465" i="16"/>
  <c r="AN465" i="16"/>
  <c r="AO465" i="16"/>
  <c r="AP465" i="16"/>
  <c r="AQ465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AI466" i="16"/>
  <c r="AJ466" i="16"/>
  <c r="AK466" i="16"/>
  <c r="AL466" i="16"/>
  <c r="AM466" i="16"/>
  <c r="AN466" i="16"/>
  <c r="AO466" i="16"/>
  <c r="AP466" i="16"/>
  <c r="AQ466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AI467" i="16"/>
  <c r="AJ467" i="16"/>
  <c r="AK467" i="16"/>
  <c r="AL467" i="16"/>
  <c r="AM467" i="16"/>
  <c r="AN467" i="16"/>
  <c r="AO467" i="16"/>
  <c r="AP467" i="16"/>
  <c r="AQ467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AI468" i="16"/>
  <c r="AJ468" i="16"/>
  <c r="AK468" i="16"/>
  <c r="AL468" i="16"/>
  <c r="AM468" i="16"/>
  <c r="AN468" i="16"/>
  <c r="AO468" i="16"/>
  <c r="AP468" i="16"/>
  <c r="AQ468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AI469" i="16"/>
  <c r="AJ469" i="16"/>
  <c r="AK469" i="16"/>
  <c r="AL469" i="16"/>
  <c r="AM469" i="16"/>
  <c r="AN469" i="16"/>
  <c r="AO469" i="16"/>
  <c r="AP469" i="16"/>
  <c r="AQ469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AI470" i="16"/>
  <c r="AJ470" i="16"/>
  <c r="AK470" i="16"/>
  <c r="AL470" i="16"/>
  <c r="AM470" i="16"/>
  <c r="AN470" i="16"/>
  <c r="AO470" i="16"/>
  <c r="AP470" i="16"/>
  <c r="AQ470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AI471" i="16"/>
  <c r="AJ471" i="16"/>
  <c r="AK471" i="16"/>
  <c r="AL471" i="16"/>
  <c r="AM471" i="16"/>
  <c r="AN471" i="16"/>
  <c r="AO471" i="16"/>
  <c r="AP471" i="16"/>
  <c r="AQ471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AI472" i="16"/>
  <c r="AJ472" i="16"/>
  <c r="AK472" i="16"/>
  <c r="AL472" i="16"/>
  <c r="AM472" i="16"/>
  <c r="AN472" i="16"/>
  <c r="AO472" i="16"/>
  <c r="AP472" i="16"/>
  <c r="AQ472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AI473" i="16"/>
  <c r="AJ473" i="16"/>
  <c r="AK473" i="16"/>
  <c r="AL473" i="16"/>
  <c r="AM473" i="16"/>
  <c r="AN473" i="16"/>
  <c r="AO473" i="16"/>
  <c r="AP473" i="16"/>
  <c r="AQ473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AI474" i="16"/>
  <c r="AJ474" i="16"/>
  <c r="AK474" i="16"/>
  <c r="AL474" i="16"/>
  <c r="AM474" i="16"/>
  <c r="AN474" i="16"/>
  <c r="AO474" i="16"/>
  <c r="AP474" i="16"/>
  <c r="AQ474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AI475" i="16"/>
  <c r="AJ475" i="16"/>
  <c r="AK475" i="16"/>
  <c r="AL475" i="16"/>
  <c r="AM475" i="16"/>
  <c r="AN475" i="16"/>
  <c r="AO475" i="16"/>
  <c r="AP475" i="16"/>
  <c r="AQ475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AI476" i="16"/>
  <c r="AJ476" i="16"/>
  <c r="AK476" i="16"/>
  <c r="AL476" i="16"/>
  <c r="AM476" i="16"/>
  <c r="AN476" i="16"/>
  <c r="AO476" i="16"/>
  <c r="AP476" i="16"/>
  <c r="AQ476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AI477" i="16"/>
  <c r="AJ477" i="16"/>
  <c r="AK477" i="16"/>
  <c r="AL477" i="16"/>
  <c r="AM477" i="16"/>
  <c r="AN477" i="16"/>
  <c r="AO477" i="16"/>
  <c r="AP477" i="16"/>
  <c r="AQ477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AI478" i="16"/>
  <c r="AJ478" i="16"/>
  <c r="AK478" i="16"/>
  <c r="AL478" i="16"/>
  <c r="AM478" i="16"/>
  <c r="AN478" i="16"/>
  <c r="AO478" i="16"/>
  <c r="AP478" i="16"/>
  <c r="AQ478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AI479" i="16"/>
  <c r="AJ479" i="16"/>
  <c r="AK479" i="16"/>
  <c r="AL479" i="16"/>
  <c r="AM479" i="16"/>
  <c r="AN479" i="16"/>
  <c r="AO479" i="16"/>
  <c r="AP479" i="16"/>
  <c r="AQ479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AI480" i="16"/>
  <c r="AJ480" i="16"/>
  <c r="AK480" i="16"/>
  <c r="AL480" i="16"/>
  <c r="AM480" i="16"/>
  <c r="AN480" i="16"/>
  <c r="AO480" i="16"/>
  <c r="AP480" i="16"/>
  <c r="AQ480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AI481" i="16"/>
  <c r="AJ481" i="16"/>
  <c r="AK481" i="16"/>
  <c r="AL481" i="16"/>
  <c r="AM481" i="16"/>
  <c r="AN481" i="16"/>
  <c r="AO481" i="16"/>
  <c r="AP481" i="16"/>
  <c r="AQ481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AI482" i="16"/>
  <c r="AJ482" i="16"/>
  <c r="AK482" i="16"/>
  <c r="AL482" i="16"/>
  <c r="AM482" i="16"/>
  <c r="AN482" i="16"/>
  <c r="AO482" i="16"/>
  <c r="AP482" i="16"/>
  <c r="AQ482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AI483" i="16"/>
  <c r="AJ483" i="16"/>
  <c r="AK483" i="16"/>
  <c r="AL483" i="16"/>
  <c r="AM483" i="16"/>
  <c r="AN483" i="16"/>
  <c r="AO483" i="16"/>
  <c r="AP483" i="16"/>
  <c r="AQ483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AI484" i="16"/>
  <c r="AJ484" i="16"/>
  <c r="AK484" i="16"/>
  <c r="AL484" i="16"/>
  <c r="AM484" i="16"/>
  <c r="AN484" i="16"/>
  <c r="AO484" i="16"/>
  <c r="AP484" i="16"/>
  <c r="AQ484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AI485" i="16"/>
  <c r="AJ485" i="16"/>
  <c r="AK485" i="16"/>
  <c r="AL485" i="16"/>
  <c r="AM485" i="16"/>
  <c r="AN485" i="16"/>
  <c r="AO485" i="16"/>
  <c r="AP485" i="16"/>
  <c r="AQ485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AI486" i="16"/>
  <c r="AJ486" i="16"/>
  <c r="AK486" i="16"/>
  <c r="AL486" i="16"/>
  <c r="AM486" i="16"/>
  <c r="AN486" i="16"/>
  <c r="AO486" i="16"/>
  <c r="AP486" i="16"/>
  <c r="AQ486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AI487" i="16"/>
  <c r="AJ487" i="16"/>
  <c r="AK487" i="16"/>
  <c r="AL487" i="16"/>
  <c r="AM487" i="16"/>
  <c r="AN487" i="16"/>
  <c r="AO487" i="16"/>
  <c r="AP487" i="16"/>
  <c r="AQ487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AI488" i="16"/>
  <c r="AJ488" i="16"/>
  <c r="AK488" i="16"/>
  <c r="AL488" i="16"/>
  <c r="AM488" i="16"/>
  <c r="AN488" i="16"/>
  <c r="AO488" i="16"/>
  <c r="AP488" i="16"/>
  <c r="AQ488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AI489" i="16"/>
  <c r="AJ489" i="16"/>
  <c r="AK489" i="16"/>
  <c r="AL489" i="16"/>
  <c r="AM489" i="16"/>
  <c r="AN489" i="16"/>
  <c r="AO489" i="16"/>
  <c r="AP489" i="16"/>
  <c r="AQ489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AI490" i="16"/>
  <c r="AJ490" i="16"/>
  <c r="AK490" i="16"/>
  <c r="AL490" i="16"/>
  <c r="AM490" i="16"/>
  <c r="AN490" i="16"/>
  <c r="AO490" i="16"/>
  <c r="AP490" i="16"/>
  <c r="AQ490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AI491" i="16"/>
  <c r="AJ491" i="16"/>
  <c r="AK491" i="16"/>
  <c r="AL491" i="16"/>
  <c r="AM491" i="16"/>
  <c r="AN491" i="16"/>
  <c r="AO491" i="16"/>
  <c r="AP491" i="16"/>
  <c r="AQ491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AI492" i="16"/>
  <c r="AJ492" i="16"/>
  <c r="AK492" i="16"/>
  <c r="AL492" i="16"/>
  <c r="AM492" i="16"/>
  <c r="AN492" i="16"/>
  <c r="AO492" i="16"/>
  <c r="AP492" i="16"/>
  <c r="AQ492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AI493" i="16"/>
  <c r="AJ493" i="16"/>
  <c r="AK493" i="16"/>
  <c r="AL493" i="16"/>
  <c r="AM493" i="16"/>
  <c r="AN493" i="16"/>
  <c r="AO493" i="16"/>
  <c r="AP493" i="16"/>
  <c r="AQ493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AI494" i="16"/>
  <c r="AJ494" i="16"/>
  <c r="AK494" i="16"/>
  <c r="AL494" i="16"/>
  <c r="AM494" i="16"/>
  <c r="AN494" i="16"/>
  <c r="AO494" i="16"/>
  <c r="AP494" i="16"/>
  <c r="AQ494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AI495" i="16"/>
  <c r="AJ495" i="16"/>
  <c r="AK495" i="16"/>
  <c r="AL495" i="16"/>
  <c r="AM495" i="16"/>
  <c r="AN495" i="16"/>
  <c r="AO495" i="16"/>
  <c r="AP495" i="16"/>
  <c r="AQ495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AI496" i="16"/>
  <c r="AJ496" i="16"/>
  <c r="AK496" i="16"/>
  <c r="AL496" i="16"/>
  <c r="AM496" i="16"/>
  <c r="AN496" i="16"/>
  <c r="AO496" i="16"/>
  <c r="AP496" i="16"/>
  <c r="AQ496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AI497" i="16"/>
  <c r="AJ497" i="16"/>
  <c r="AK497" i="16"/>
  <c r="AL497" i="16"/>
  <c r="AM497" i="16"/>
  <c r="AN497" i="16"/>
  <c r="AO497" i="16"/>
  <c r="AP497" i="16"/>
  <c r="AQ497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AI498" i="16"/>
  <c r="AJ498" i="16"/>
  <c r="AK498" i="16"/>
  <c r="AL498" i="16"/>
  <c r="AM498" i="16"/>
  <c r="AN498" i="16"/>
  <c r="AO498" i="16"/>
  <c r="AP498" i="16"/>
  <c r="AQ498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AI499" i="16"/>
  <c r="AJ499" i="16"/>
  <c r="AK499" i="16"/>
  <c r="AL499" i="16"/>
  <c r="AM499" i="16"/>
  <c r="AN499" i="16"/>
  <c r="AO499" i="16"/>
  <c r="AP499" i="16"/>
  <c r="AQ499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AI500" i="16"/>
  <c r="AJ500" i="16"/>
  <c r="AK500" i="16"/>
  <c r="AL500" i="16"/>
  <c r="AM500" i="16"/>
  <c r="AN500" i="16"/>
  <c r="AO500" i="16"/>
  <c r="AP500" i="16"/>
  <c r="AQ500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AI501" i="16"/>
  <c r="AJ501" i="16"/>
  <c r="AK501" i="16"/>
  <c r="AL501" i="16"/>
  <c r="AM501" i="16"/>
  <c r="AN501" i="16"/>
  <c r="AO501" i="16"/>
  <c r="AP501" i="16"/>
  <c r="AQ501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AI502" i="16"/>
  <c r="AJ502" i="16"/>
  <c r="AK502" i="16"/>
  <c r="AL502" i="16"/>
  <c r="AM502" i="16"/>
  <c r="AN502" i="16"/>
  <c r="AO502" i="16"/>
  <c r="AP502" i="16"/>
  <c r="AQ502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AI503" i="16"/>
  <c r="AJ503" i="16"/>
  <c r="AK503" i="16"/>
  <c r="AL503" i="16"/>
  <c r="AM503" i="16"/>
  <c r="AN503" i="16"/>
  <c r="AO503" i="16"/>
  <c r="AP503" i="16"/>
  <c r="AQ503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AI504" i="16"/>
  <c r="AJ504" i="16"/>
  <c r="AK504" i="16"/>
  <c r="AL504" i="16"/>
  <c r="AM504" i="16"/>
  <c r="AN504" i="16"/>
  <c r="AO504" i="16"/>
  <c r="AP504" i="16"/>
  <c r="AQ504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AI505" i="16"/>
  <c r="AJ505" i="16"/>
  <c r="AK505" i="16"/>
  <c r="AL505" i="16"/>
  <c r="AM505" i="16"/>
  <c r="AN505" i="16"/>
  <c r="AO505" i="16"/>
  <c r="AP505" i="16"/>
  <c r="AQ505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AI506" i="16"/>
  <c r="AJ506" i="16"/>
  <c r="AK506" i="16"/>
  <c r="AL506" i="16"/>
  <c r="AM506" i="16"/>
  <c r="AN506" i="16"/>
  <c r="AO506" i="16"/>
  <c r="AP506" i="16"/>
  <c r="AQ506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AI507" i="16"/>
  <c r="AJ507" i="16"/>
  <c r="AK507" i="16"/>
  <c r="AL507" i="16"/>
  <c r="AM507" i="16"/>
  <c r="AN507" i="16"/>
  <c r="AO507" i="16"/>
  <c r="AP507" i="16"/>
  <c r="AQ507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AI508" i="16"/>
  <c r="AJ508" i="16"/>
  <c r="AK508" i="16"/>
  <c r="AL508" i="16"/>
  <c r="AM508" i="16"/>
  <c r="AN508" i="16"/>
  <c r="AO508" i="16"/>
  <c r="AP508" i="16"/>
  <c r="AQ508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AI509" i="16"/>
  <c r="AJ509" i="16"/>
  <c r="AK509" i="16"/>
  <c r="AL509" i="16"/>
  <c r="AM509" i="16"/>
  <c r="AN509" i="16"/>
  <c r="AO509" i="16"/>
  <c r="AP509" i="16"/>
  <c r="AQ509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AI510" i="16"/>
  <c r="AJ510" i="16"/>
  <c r="AK510" i="16"/>
  <c r="AL510" i="16"/>
  <c r="AM510" i="16"/>
  <c r="AN510" i="16"/>
  <c r="AO510" i="16"/>
  <c r="AP510" i="16"/>
  <c r="AQ510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AI511" i="16"/>
  <c r="AJ511" i="16"/>
  <c r="AK511" i="16"/>
  <c r="AL511" i="16"/>
  <c r="AM511" i="16"/>
  <c r="AN511" i="16"/>
  <c r="AO511" i="16"/>
  <c r="AP511" i="16"/>
  <c r="AQ511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AI512" i="16"/>
  <c r="AJ512" i="16"/>
  <c r="AK512" i="16"/>
  <c r="AL512" i="16"/>
  <c r="AM512" i="16"/>
  <c r="AN512" i="16"/>
  <c r="AO512" i="16"/>
  <c r="AP512" i="16"/>
  <c r="AQ512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AI513" i="16"/>
  <c r="AJ513" i="16"/>
  <c r="AK513" i="16"/>
  <c r="AL513" i="16"/>
  <c r="AM513" i="16"/>
  <c r="AN513" i="16"/>
  <c r="AO513" i="16"/>
  <c r="AP513" i="16"/>
  <c r="AQ513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AI514" i="16"/>
  <c r="AJ514" i="16"/>
  <c r="AK514" i="16"/>
  <c r="AL514" i="16"/>
  <c r="AM514" i="16"/>
  <c r="AN514" i="16"/>
  <c r="AO514" i="16"/>
  <c r="AP514" i="16"/>
  <c r="AQ514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AI515" i="16"/>
  <c r="AJ515" i="16"/>
  <c r="AK515" i="16"/>
  <c r="AL515" i="16"/>
  <c r="AM515" i="16"/>
  <c r="AN515" i="16"/>
  <c r="AO515" i="16"/>
  <c r="AP515" i="16"/>
  <c r="AQ515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AI516" i="16"/>
  <c r="AJ516" i="16"/>
  <c r="AK516" i="16"/>
  <c r="AL516" i="16"/>
  <c r="AM516" i="16"/>
  <c r="AN516" i="16"/>
  <c r="AO516" i="16"/>
  <c r="AP516" i="16"/>
  <c r="AQ516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AI517" i="16"/>
  <c r="AJ517" i="16"/>
  <c r="AK517" i="16"/>
  <c r="AL517" i="16"/>
  <c r="AM517" i="16"/>
  <c r="AN517" i="16"/>
  <c r="AO517" i="16"/>
  <c r="AP517" i="16"/>
  <c r="AQ517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AI518" i="16"/>
  <c r="AJ518" i="16"/>
  <c r="AK518" i="16"/>
  <c r="AL518" i="16"/>
  <c r="AM518" i="16"/>
  <c r="AN518" i="16"/>
  <c r="AO518" i="16"/>
  <c r="AP518" i="16"/>
  <c r="AQ518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AI519" i="16"/>
  <c r="AJ519" i="16"/>
  <c r="AK519" i="16"/>
  <c r="AL519" i="16"/>
  <c r="AM519" i="16"/>
  <c r="AN519" i="16"/>
  <c r="AO519" i="16"/>
  <c r="AP519" i="16"/>
  <c r="AQ519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AI520" i="16"/>
  <c r="AJ520" i="16"/>
  <c r="AK520" i="16"/>
  <c r="AL520" i="16"/>
  <c r="AM520" i="16"/>
  <c r="AN520" i="16"/>
  <c r="AO520" i="16"/>
  <c r="AP520" i="16"/>
  <c r="AQ520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AI521" i="16"/>
  <c r="AJ521" i="16"/>
  <c r="AK521" i="16"/>
  <c r="AL521" i="16"/>
  <c r="AM521" i="16"/>
  <c r="AN521" i="16"/>
  <c r="AO521" i="16"/>
  <c r="AP521" i="16"/>
  <c r="AQ521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AI522" i="16"/>
  <c r="AJ522" i="16"/>
  <c r="AK522" i="16"/>
  <c r="AL522" i="16"/>
  <c r="AM522" i="16"/>
  <c r="AN522" i="16"/>
  <c r="AO522" i="16"/>
  <c r="AP522" i="16"/>
  <c r="AQ522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AI523" i="16"/>
  <c r="AJ523" i="16"/>
  <c r="AK523" i="16"/>
  <c r="AL523" i="16"/>
  <c r="AM523" i="16"/>
  <c r="AN523" i="16"/>
  <c r="AO523" i="16"/>
  <c r="AP523" i="16"/>
  <c r="AQ523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AI524" i="16"/>
  <c r="AJ524" i="16"/>
  <c r="AK524" i="16"/>
  <c r="AL524" i="16"/>
  <c r="AM524" i="16"/>
  <c r="AN524" i="16"/>
  <c r="AO524" i="16"/>
  <c r="AP524" i="16"/>
  <c r="AQ524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AI525" i="16"/>
  <c r="AJ525" i="16"/>
  <c r="AK525" i="16"/>
  <c r="AL525" i="16"/>
  <c r="AM525" i="16"/>
  <c r="AN525" i="16"/>
  <c r="AO525" i="16"/>
  <c r="AP525" i="16"/>
  <c r="AQ525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AI526" i="16"/>
  <c r="AJ526" i="16"/>
  <c r="AK526" i="16"/>
  <c r="AL526" i="16"/>
  <c r="AM526" i="16"/>
  <c r="AN526" i="16"/>
  <c r="AO526" i="16"/>
  <c r="AP526" i="16"/>
  <c r="AQ526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AI527" i="16"/>
  <c r="AJ527" i="16"/>
  <c r="AK527" i="16"/>
  <c r="AL527" i="16"/>
  <c r="AM527" i="16"/>
  <c r="AN527" i="16"/>
  <c r="AO527" i="16"/>
  <c r="AP527" i="16"/>
  <c r="AQ527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AI528" i="16"/>
  <c r="AJ528" i="16"/>
  <c r="AK528" i="16"/>
  <c r="AL528" i="16"/>
  <c r="AM528" i="16"/>
  <c r="AN528" i="16"/>
  <c r="AO528" i="16"/>
  <c r="AP528" i="16"/>
  <c r="AQ528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AI529" i="16"/>
  <c r="AJ529" i="16"/>
  <c r="AK529" i="16"/>
  <c r="AL529" i="16"/>
  <c r="AM529" i="16"/>
  <c r="AN529" i="16"/>
  <c r="AO529" i="16"/>
  <c r="AP529" i="16"/>
  <c r="AQ529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AI530" i="16"/>
  <c r="AJ530" i="16"/>
  <c r="AK530" i="16"/>
  <c r="AL530" i="16"/>
  <c r="AM530" i="16"/>
  <c r="AN530" i="16"/>
  <c r="AO530" i="16"/>
  <c r="AP530" i="16"/>
  <c r="AQ530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AI531" i="16"/>
  <c r="AJ531" i="16"/>
  <c r="AK531" i="16"/>
  <c r="AL531" i="16"/>
  <c r="AM531" i="16"/>
  <c r="AN531" i="16"/>
  <c r="AO531" i="16"/>
  <c r="AP531" i="16"/>
  <c r="AQ531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AI532" i="16"/>
  <c r="AJ532" i="16"/>
  <c r="AK532" i="16"/>
  <c r="AL532" i="16"/>
  <c r="AM532" i="16"/>
  <c r="AN532" i="16"/>
  <c r="AO532" i="16"/>
  <c r="AP532" i="16"/>
  <c r="AQ532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AI533" i="16"/>
  <c r="AJ533" i="16"/>
  <c r="AK533" i="16"/>
  <c r="AL533" i="16"/>
  <c r="AM533" i="16"/>
  <c r="AN533" i="16"/>
  <c r="AO533" i="16"/>
  <c r="AP533" i="16"/>
  <c r="AQ533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AI534" i="16"/>
  <c r="AJ534" i="16"/>
  <c r="AK534" i="16"/>
  <c r="AL534" i="16"/>
  <c r="AM534" i="16"/>
  <c r="AN534" i="16"/>
  <c r="AO534" i="16"/>
  <c r="AP534" i="16"/>
  <c r="AQ534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AI535" i="16"/>
  <c r="AJ535" i="16"/>
  <c r="AK535" i="16"/>
  <c r="AL535" i="16"/>
  <c r="AM535" i="16"/>
  <c r="AN535" i="16"/>
  <c r="AO535" i="16"/>
  <c r="AP535" i="16"/>
  <c r="AQ535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AI536" i="16"/>
  <c r="AJ536" i="16"/>
  <c r="AK536" i="16"/>
  <c r="AL536" i="16"/>
  <c r="AM536" i="16"/>
  <c r="AN536" i="16"/>
  <c r="AO536" i="16"/>
  <c r="AP536" i="16"/>
  <c r="AQ536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AI537" i="16"/>
  <c r="AJ537" i="16"/>
  <c r="AK537" i="16"/>
  <c r="AL537" i="16"/>
  <c r="AM537" i="16"/>
  <c r="AN537" i="16"/>
  <c r="AO537" i="16"/>
  <c r="AP537" i="16"/>
  <c r="AQ537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AI538" i="16"/>
  <c r="AJ538" i="16"/>
  <c r="AK538" i="16"/>
  <c r="AL538" i="16"/>
  <c r="AM538" i="16"/>
  <c r="AN538" i="16"/>
  <c r="AO538" i="16"/>
  <c r="AP538" i="16"/>
  <c r="AQ538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AI539" i="16"/>
  <c r="AJ539" i="16"/>
  <c r="AK539" i="16"/>
  <c r="AL539" i="16"/>
  <c r="AM539" i="16"/>
  <c r="AN539" i="16"/>
  <c r="AO539" i="16"/>
  <c r="AP539" i="16"/>
  <c r="AQ539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AI540" i="16"/>
  <c r="AJ540" i="16"/>
  <c r="AK540" i="16"/>
  <c r="AL540" i="16"/>
  <c r="AM540" i="16"/>
  <c r="AN540" i="16"/>
  <c r="AO540" i="16"/>
  <c r="AP540" i="16"/>
  <c r="AQ540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AI541" i="16"/>
  <c r="AJ541" i="16"/>
  <c r="AK541" i="16"/>
  <c r="AL541" i="16"/>
  <c r="AM541" i="16"/>
  <c r="AN541" i="16"/>
  <c r="AO541" i="16"/>
  <c r="AP541" i="16"/>
  <c r="AQ541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AI542" i="16"/>
  <c r="AJ542" i="16"/>
  <c r="AK542" i="16"/>
  <c r="AL542" i="16"/>
  <c r="AM542" i="16"/>
  <c r="AN542" i="16"/>
  <c r="AO542" i="16"/>
  <c r="AP542" i="16"/>
  <c r="AQ542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AI543" i="16"/>
  <c r="AJ543" i="16"/>
  <c r="AK543" i="16"/>
  <c r="AL543" i="16"/>
  <c r="AM543" i="16"/>
  <c r="AN543" i="16"/>
  <c r="AO543" i="16"/>
  <c r="AP543" i="16"/>
  <c r="AQ543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AI544" i="16"/>
  <c r="AJ544" i="16"/>
  <c r="AK544" i="16"/>
  <c r="AL544" i="16"/>
  <c r="AM544" i="16"/>
  <c r="AN544" i="16"/>
  <c r="AO544" i="16"/>
  <c r="AP544" i="16"/>
  <c r="AQ544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AI545" i="16"/>
  <c r="AJ545" i="16"/>
  <c r="AK545" i="16"/>
  <c r="AL545" i="16"/>
  <c r="AM545" i="16"/>
  <c r="AN545" i="16"/>
  <c r="AO545" i="16"/>
  <c r="AP545" i="16"/>
  <c r="AQ545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AI546" i="16"/>
  <c r="AJ546" i="16"/>
  <c r="AK546" i="16"/>
  <c r="AL546" i="16"/>
  <c r="AM546" i="16"/>
  <c r="AN546" i="16"/>
  <c r="AO546" i="16"/>
  <c r="AP546" i="16"/>
  <c r="AQ546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AI547" i="16"/>
  <c r="AJ547" i="16"/>
  <c r="AK547" i="16"/>
  <c r="AL547" i="16"/>
  <c r="AM547" i="16"/>
  <c r="AN547" i="16"/>
  <c r="AO547" i="16"/>
  <c r="AP547" i="16"/>
  <c r="AQ547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AI548" i="16"/>
  <c r="AJ548" i="16"/>
  <c r="AK548" i="16"/>
  <c r="AL548" i="16"/>
  <c r="AM548" i="16"/>
  <c r="AN548" i="16"/>
  <c r="AO548" i="16"/>
  <c r="AP548" i="16"/>
  <c r="AQ548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AI549" i="16"/>
  <c r="AJ549" i="16"/>
  <c r="AK549" i="16"/>
  <c r="AL549" i="16"/>
  <c r="AM549" i="16"/>
  <c r="AN549" i="16"/>
  <c r="AO549" i="16"/>
  <c r="AP549" i="16"/>
  <c r="AQ549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AI550" i="16"/>
  <c r="AJ550" i="16"/>
  <c r="AK550" i="16"/>
  <c r="AL550" i="16"/>
  <c r="AM550" i="16"/>
  <c r="AN550" i="16"/>
  <c r="AO550" i="16"/>
  <c r="AP550" i="16"/>
  <c r="AQ550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AI551" i="16"/>
  <c r="AJ551" i="16"/>
  <c r="AK551" i="16"/>
  <c r="AL551" i="16"/>
  <c r="AM551" i="16"/>
  <c r="AN551" i="16"/>
  <c r="AO551" i="16"/>
  <c r="AP551" i="16"/>
  <c r="AQ551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AI552" i="16"/>
  <c r="AJ552" i="16"/>
  <c r="AK552" i="16"/>
  <c r="AL552" i="16"/>
  <c r="AM552" i="16"/>
  <c r="AN552" i="16"/>
  <c r="AO552" i="16"/>
  <c r="AP552" i="16"/>
  <c r="AQ552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AI553" i="16"/>
  <c r="AJ553" i="16"/>
  <c r="AK553" i="16"/>
  <c r="AL553" i="16"/>
  <c r="AM553" i="16"/>
  <c r="AN553" i="16"/>
  <c r="AO553" i="16"/>
  <c r="AP553" i="16"/>
  <c r="AQ553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AI554" i="16"/>
  <c r="AJ554" i="16"/>
  <c r="AK554" i="16"/>
  <c r="AL554" i="16"/>
  <c r="AM554" i="16"/>
  <c r="AN554" i="16"/>
  <c r="AO554" i="16"/>
  <c r="AP554" i="16"/>
  <c r="AQ554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AI555" i="16"/>
  <c r="AJ555" i="16"/>
  <c r="AK555" i="16"/>
  <c r="AL555" i="16"/>
  <c r="AM555" i="16"/>
  <c r="AN555" i="16"/>
  <c r="AO555" i="16"/>
  <c r="AP555" i="16"/>
  <c r="AQ555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AI556" i="16"/>
  <c r="AJ556" i="16"/>
  <c r="AK556" i="16"/>
  <c r="AL556" i="16"/>
  <c r="AM556" i="16"/>
  <c r="AN556" i="16"/>
  <c r="AO556" i="16"/>
  <c r="AP556" i="16"/>
  <c r="AQ556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AI557" i="16"/>
  <c r="AJ557" i="16"/>
  <c r="AK557" i="16"/>
  <c r="AL557" i="16"/>
  <c r="AM557" i="16"/>
  <c r="AN557" i="16"/>
  <c r="AO557" i="16"/>
  <c r="AP557" i="16"/>
  <c r="AQ557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AI558" i="16"/>
  <c r="AJ558" i="16"/>
  <c r="AK558" i="16"/>
  <c r="AL558" i="16"/>
  <c r="AM558" i="16"/>
  <c r="AN558" i="16"/>
  <c r="AO558" i="16"/>
  <c r="AP558" i="16"/>
  <c r="AQ558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AI559" i="16"/>
  <c r="AJ559" i="16"/>
  <c r="AK559" i="16"/>
  <c r="AL559" i="16"/>
  <c r="AM559" i="16"/>
  <c r="AN559" i="16"/>
  <c r="AO559" i="16"/>
  <c r="AP559" i="16"/>
  <c r="AQ559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AI560" i="16"/>
  <c r="AJ560" i="16"/>
  <c r="AK560" i="16"/>
  <c r="AL560" i="16"/>
  <c r="AM560" i="16"/>
  <c r="AN560" i="16"/>
  <c r="AO560" i="16"/>
  <c r="AP560" i="16"/>
  <c r="AQ560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AI561" i="16"/>
  <c r="AJ561" i="16"/>
  <c r="AK561" i="16"/>
  <c r="AL561" i="16"/>
  <c r="AM561" i="16"/>
  <c r="AN561" i="16"/>
  <c r="AO561" i="16"/>
  <c r="AP561" i="16"/>
  <c r="AQ561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AI562" i="16"/>
  <c r="AJ562" i="16"/>
  <c r="AK562" i="16"/>
  <c r="AL562" i="16"/>
  <c r="AM562" i="16"/>
  <c r="AN562" i="16"/>
  <c r="AO562" i="16"/>
  <c r="AP562" i="16"/>
  <c r="AQ562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AI563" i="16"/>
  <c r="AJ563" i="16"/>
  <c r="AK563" i="16"/>
  <c r="AL563" i="16"/>
  <c r="AM563" i="16"/>
  <c r="AN563" i="16"/>
  <c r="AO563" i="16"/>
  <c r="AP563" i="16"/>
  <c r="AQ563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AI564" i="16"/>
  <c r="AJ564" i="16"/>
  <c r="AK564" i="16"/>
  <c r="AL564" i="16"/>
  <c r="AM564" i="16"/>
  <c r="AN564" i="16"/>
  <c r="AO564" i="16"/>
  <c r="AP564" i="16"/>
  <c r="AQ564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AI565" i="16"/>
  <c r="AJ565" i="16"/>
  <c r="AK565" i="16"/>
  <c r="AL565" i="16"/>
  <c r="AM565" i="16"/>
  <c r="AN565" i="16"/>
  <c r="AO565" i="16"/>
  <c r="AP565" i="16"/>
  <c r="AQ565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AI566" i="16"/>
  <c r="AJ566" i="16"/>
  <c r="AK566" i="16"/>
  <c r="AL566" i="16"/>
  <c r="AM566" i="16"/>
  <c r="AN566" i="16"/>
  <c r="AO566" i="16"/>
  <c r="AP566" i="16"/>
  <c r="AQ566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AI567" i="16"/>
  <c r="AJ567" i="16"/>
  <c r="AK567" i="16"/>
  <c r="AL567" i="16"/>
  <c r="AM567" i="16"/>
  <c r="AN567" i="16"/>
  <c r="AO567" i="16"/>
  <c r="AP567" i="16"/>
  <c r="AQ567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AI568" i="16"/>
  <c r="AJ568" i="16"/>
  <c r="AK568" i="16"/>
  <c r="AL568" i="16"/>
  <c r="AM568" i="16"/>
  <c r="AN568" i="16"/>
  <c r="AO568" i="16"/>
  <c r="AP568" i="16"/>
  <c r="AQ568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AI569" i="16"/>
  <c r="AJ569" i="16"/>
  <c r="AK569" i="16"/>
  <c r="AL569" i="16"/>
  <c r="AM569" i="16"/>
  <c r="AN569" i="16"/>
  <c r="AO569" i="16"/>
  <c r="AP569" i="16"/>
  <c r="AQ569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AI570" i="16"/>
  <c r="AJ570" i="16"/>
  <c r="AK570" i="16"/>
  <c r="AL570" i="16"/>
  <c r="AM570" i="16"/>
  <c r="AN570" i="16"/>
  <c r="AO570" i="16"/>
  <c r="AP570" i="16"/>
  <c r="AQ570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AI571" i="16"/>
  <c r="AJ571" i="16"/>
  <c r="AK571" i="16"/>
  <c r="AL571" i="16"/>
  <c r="AM571" i="16"/>
  <c r="AN571" i="16"/>
  <c r="AO571" i="16"/>
  <c r="AP571" i="16"/>
  <c r="AQ571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AI572" i="16"/>
  <c r="AJ572" i="16"/>
  <c r="AK572" i="16"/>
  <c r="AL572" i="16"/>
  <c r="AM572" i="16"/>
  <c r="AN572" i="16"/>
  <c r="AO572" i="16"/>
  <c r="AP572" i="16"/>
  <c r="AQ572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AI573" i="16"/>
  <c r="AJ573" i="16"/>
  <c r="AK573" i="16"/>
  <c r="AL573" i="16"/>
  <c r="AM573" i="16"/>
  <c r="AN573" i="16"/>
  <c r="AO573" i="16"/>
  <c r="AP573" i="16"/>
  <c r="AQ573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AI574" i="16"/>
  <c r="AJ574" i="16"/>
  <c r="AK574" i="16"/>
  <c r="AL574" i="16"/>
  <c r="AM574" i="16"/>
  <c r="AN574" i="16"/>
  <c r="AO574" i="16"/>
  <c r="AP574" i="16"/>
  <c r="AQ574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AI575" i="16"/>
  <c r="AJ575" i="16"/>
  <c r="AK575" i="16"/>
  <c r="AL575" i="16"/>
  <c r="AM575" i="16"/>
  <c r="AN575" i="16"/>
  <c r="AO575" i="16"/>
  <c r="AP575" i="16"/>
  <c r="AQ575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AI576" i="16"/>
  <c r="AJ576" i="16"/>
  <c r="AK576" i="16"/>
  <c r="AL576" i="16"/>
  <c r="AM576" i="16"/>
  <c r="AN576" i="16"/>
  <c r="AO576" i="16"/>
  <c r="AP576" i="16"/>
  <c r="AQ576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AI577" i="16"/>
  <c r="AJ577" i="16"/>
  <c r="AK577" i="16"/>
  <c r="AL577" i="16"/>
  <c r="AM577" i="16"/>
  <c r="AN577" i="16"/>
  <c r="AO577" i="16"/>
  <c r="AP577" i="16"/>
  <c r="AQ577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AI578" i="16"/>
  <c r="AJ578" i="16"/>
  <c r="AK578" i="16"/>
  <c r="AL578" i="16"/>
  <c r="AM578" i="16"/>
  <c r="AN578" i="16"/>
  <c r="AO578" i="16"/>
  <c r="AP578" i="16"/>
  <c r="AQ578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AI579" i="16"/>
  <c r="AJ579" i="16"/>
  <c r="AK579" i="16"/>
  <c r="AL579" i="16"/>
  <c r="AM579" i="16"/>
  <c r="AN579" i="16"/>
  <c r="AO579" i="16"/>
  <c r="AP579" i="16"/>
  <c r="AQ579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AI580" i="16"/>
  <c r="AJ580" i="16"/>
  <c r="AK580" i="16"/>
  <c r="AL580" i="16"/>
  <c r="AM580" i="16"/>
  <c r="AN580" i="16"/>
  <c r="AO580" i="16"/>
  <c r="AP580" i="16"/>
  <c r="AQ580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AI581" i="16"/>
  <c r="AJ581" i="16"/>
  <c r="AK581" i="16"/>
  <c r="AL581" i="16"/>
  <c r="AM581" i="16"/>
  <c r="AN581" i="16"/>
  <c r="AO581" i="16"/>
  <c r="AP581" i="16"/>
  <c r="AQ581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AI582" i="16"/>
  <c r="AJ582" i="16"/>
  <c r="AK582" i="16"/>
  <c r="AL582" i="16"/>
  <c r="AM582" i="16"/>
  <c r="AN582" i="16"/>
  <c r="AO582" i="16"/>
  <c r="AP582" i="16"/>
  <c r="AQ582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AI583" i="16"/>
  <c r="AJ583" i="16"/>
  <c r="AK583" i="16"/>
  <c r="AL583" i="16"/>
  <c r="AM583" i="16"/>
  <c r="AN583" i="16"/>
  <c r="AO583" i="16"/>
  <c r="AP583" i="16"/>
  <c r="AQ583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AI584" i="16"/>
  <c r="AJ584" i="16"/>
  <c r="AK584" i="16"/>
  <c r="AL584" i="16"/>
  <c r="AM584" i="16"/>
  <c r="AN584" i="16"/>
  <c r="AO584" i="16"/>
  <c r="AP584" i="16"/>
  <c r="AQ584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AI585" i="16"/>
  <c r="AJ585" i="16"/>
  <c r="AK585" i="16"/>
  <c r="AL585" i="16"/>
  <c r="AM585" i="16"/>
  <c r="AN585" i="16"/>
  <c r="AO585" i="16"/>
  <c r="AP585" i="16"/>
  <c r="AQ585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AI586" i="16"/>
  <c r="AJ586" i="16"/>
  <c r="AK586" i="16"/>
  <c r="AL586" i="16"/>
  <c r="AM586" i="16"/>
  <c r="AN586" i="16"/>
  <c r="AO586" i="16"/>
  <c r="AP586" i="16"/>
  <c r="AQ586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AI587" i="16"/>
  <c r="AJ587" i="16"/>
  <c r="AK587" i="16"/>
  <c r="AL587" i="16"/>
  <c r="AM587" i="16"/>
  <c r="AN587" i="16"/>
  <c r="AO587" i="16"/>
  <c r="AP587" i="16"/>
  <c r="AQ587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AI588" i="16"/>
  <c r="AJ588" i="16"/>
  <c r="AK588" i="16"/>
  <c r="AL588" i="16"/>
  <c r="AM588" i="16"/>
  <c r="AN588" i="16"/>
  <c r="AO588" i="16"/>
  <c r="AP588" i="16"/>
  <c r="AQ588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AI589" i="16"/>
  <c r="AJ589" i="16"/>
  <c r="AK589" i="16"/>
  <c r="AL589" i="16"/>
  <c r="AM589" i="16"/>
  <c r="AN589" i="16"/>
  <c r="AO589" i="16"/>
  <c r="AP589" i="16"/>
  <c r="AQ589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AI590" i="16"/>
  <c r="AJ590" i="16"/>
  <c r="AK590" i="16"/>
  <c r="AL590" i="16"/>
  <c r="AM590" i="16"/>
  <c r="AN590" i="16"/>
  <c r="AO590" i="16"/>
  <c r="AP590" i="16"/>
  <c r="AQ590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AI591" i="16"/>
  <c r="AJ591" i="16"/>
  <c r="AK591" i="16"/>
  <c r="AL591" i="16"/>
  <c r="AM591" i="16"/>
  <c r="AN591" i="16"/>
  <c r="AO591" i="16"/>
  <c r="AP591" i="16"/>
  <c r="AQ591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AI592" i="16"/>
  <c r="AJ592" i="16"/>
  <c r="AK592" i="16"/>
  <c r="AL592" i="16"/>
  <c r="AM592" i="16"/>
  <c r="AN592" i="16"/>
  <c r="AO592" i="16"/>
  <c r="AP592" i="16"/>
  <c r="AQ592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AI593" i="16"/>
  <c r="AJ593" i="16"/>
  <c r="AK593" i="16"/>
  <c r="AL593" i="16"/>
  <c r="AM593" i="16"/>
  <c r="AN593" i="16"/>
  <c r="AO593" i="16"/>
  <c r="AP593" i="16"/>
  <c r="AQ593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AI594" i="16"/>
  <c r="AJ594" i="16"/>
  <c r="AK594" i="16"/>
  <c r="AL594" i="16"/>
  <c r="AM594" i="16"/>
  <c r="AN594" i="16"/>
  <c r="AO594" i="16"/>
  <c r="AP594" i="16"/>
  <c r="AQ594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AI595" i="16"/>
  <c r="AJ595" i="16"/>
  <c r="AK595" i="16"/>
  <c r="AL595" i="16"/>
  <c r="AM595" i="16"/>
  <c r="AN595" i="16"/>
  <c r="AO595" i="16"/>
  <c r="AP595" i="16"/>
  <c r="AQ595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AI596" i="16"/>
  <c r="AJ596" i="16"/>
  <c r="AK596" i="16"/>
  <c r="AL596" i="16"/>
  <c r="AM596" i="16"/>
  <c r="AN596" i="16"/>
  <c r="AO596" i="16"/>
  <c r="AP596" i="16"/>
  <c r="AQ596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AI597" i="16"/>
  <c r="AJ597" i="16"/>
  <c r="AK597" i="16"/>
  <c r="AL597" i="16"/>
  <c r="AM597" i="16"/>
  <c r="AN597" i="16"/>
  <c r="AO597" i="16"/>
  <c r="AP597" i="16"/>
  <c r="AQ597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AI598" i="16"/>
  <c r="AJ598" i="16"/>
  <c r="AK598" i="16"/>
  <c r="AL598" i="16"/>
  <c r="AM598" i="16"/>
  <c r="AN598" i="16"/>
  <c r="AO598" i="16"/>
  <c r="AP598" i="16"/>
  <c r="AQ598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AI599" i="16"/>
  <c r="AJ599" i="16"/>
  <c r="AK599" i="16"/>
  <c r="AL599" i="16"/>
  <c r="AM599" i="16"/>
  <c r="AN599" i="16"/>
  <c r="AO599" i="16"/>
  <c r="AP599" i="16"/>
  <c r="AQ599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AI600" i="16"/>
  <c r="AJ600" i="16"/>
  <c r="AK600" i="16"/>
  <c r="AL600" i="16"/>
  <c r="AM600" i="16"/>
  <c r="AN600" i="16"/>
  <c r="AO600" i="16"/>
  <c r="AP600" i="16"/>
  <c r="AQ600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AI601" i="16"/>
  <c r="AJ601" i="16"/>
  <c r="AK601" i="16"/>
  <c r="AL601" i="16"/>
  <c r="AM601" i="16"/>
  <c r="AN601" i="16"/>
  <c r="AO601" i="16"/>
  <c r="AP601" i="16"/>
  <c r="AQ601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AI602" i="16"/>
  <c r="AJ602" i="16"/>
  <c r="AK602" i="16"/>
  <c r="AL602" i="16"/>
  <c r="AM602" i="16"/>
  <c r="AN602" i="16"/>
  <c r="AO602" i="16"/>
  <c r="AP602" i="16"/>
  <c r="AQ602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AI603" i="16"/>
  <c r="AJ603" i="16"/>
  <c r="AK603" i="16"/>
  <c r="AL603" i="16"/>
  <c r="AM603" i="16"/>
  <c r="AN603" i="16"/>
  <c r="AO603" i="16"/>
  <c r="AP603" i="16"/>
  <c r="AQ603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AI604" i="16"/>
  <c r="AJ604" i="16"/>
  <c r="AK604" i="16"/>
  <c r="AL604" i="16"/>
  <c r="AM604" i="16"/>
  <c r="AN604" i="16"/>
  <c r="AO604" i="16"/>
  <c r="AP604" i="16"/>
  <c r="AQ604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AI605" i="16"/>
  <c r="AJ605" i="16"/>
  <c r="AK605" i="16"/>
  <c r="AL605" i="16"/>
  <c r="AM605" i="16"/>
  <c r="AN605" i="16"/>
  <c r="AO605" i="16"/>
  <c r="AP605" i="16"/>
  <c r="AQ605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AI606" i="16"/>
  <c r="AJ606" i="16"/>
  <c r="AK606" i="16"/>
  <c r="AL606" i="16"/>
  <c r="AM606" i="16"/>
  <c r="AN606" i="16"/>
  <c r="AO606" i="16"/>
  <c r="AP606" i="16"/>
  <c r="AQ606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AI607" i="16"/>
  <c r="AJ607" i="16"/>
  <c r="AK607" i="16"/>
  <c r="AL607" i="16"/>
  <c r="AM607" i="16"/>
  <c r="AN607" i="16"/>
  <c r="AO607" i="16"/>
  <c r="AP607" i="16"/>
  <c r="AQ607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AI608" i="16"/>
  <c r="AJ608" i="16"/>
  <c r="AK608" i="16"/>
  <c r="AL608" i="16"/>
  <c r="AM608" i="16"/>
  <c r="AN608" i="16"/>
  <c r="AO608" i="16"/>
  <c r="AP608" i="16"/>
  <c r="AQ608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AI609" i="16"/>
  <c r="AJ609" i="16"/>
  <c r="AK609" i="16"/>
  <c r="AL609" i="16"/>
  <c r="AM609" i="16"/>
  <c r="AN609" i="16"/>
  <c r="AO609" i="16"/>
  <c r="AP609" i="16"/>
  <c r="AQ609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AI610" i="16"/>
  <c r="AJ610" i="16"/>
  <c r="AK610" i="16"/>
  <c r="AL610" i="16"/>
  <c r="AM610" i="16"/>
  <c r="AN610" i="16"/>
  <c r="AO610" i="16"/>
  <c r="AP610" i="16"/>
  <c r="AQ610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AI611" i="16"/>
  <c r="AJ611" i="16"/>
  <c r="AK611" i="16"/>
  <c r="AL611" i="16"/>
  <c r="AM611" i="16"/>
  <c r="AN611" i="16"/>
  <c r="AO611" i="16"/>
  <c r="AP611" i="16"/>
  <c r="AQ611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AI612" i="16"/>
  <c r="AJ612" i="16"/>
  <c r="AK612" i="16"/>
  <c r="AL612" i="16"/>
  <c r="AM612" i="16"/>
  <c r="AN612" i="16"/>
  <c r="AO612" i="16"/>
  <c r="AP612" i="16"/>
  <c r="AQ612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AI613" i="16"/>
  <c r="AJ613" i="16"/>
  <c r="AK613" i="16"/>
  <c r="AL613" i="16"/>
  <c r="AM613" i="16"/>
  <c r="AN613" i="16"/>
  <c r="AO613" i="16"/>
  <c r="AP613" i="16"/>
  <c r="AQ613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AI614" i="16"/>
  <c r="AJ614" i="16"/>
  <c r="AK614" i="16"/>
  <c r="AL614" i="16"/>
  <c r="AM614" i="16"/>
  <c r="AN614" i="16"/>
  <c r="AO614" i="16"/>
  <c r="AP614" i="16"/>
  <c r="AQ614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AI615" i="16"/>
  <c r="AJ615" i="16"/>
  <c r="AK615" i="16"/>
  <c r="AL615" i="16"/>
  <c r="AM615" i="16"/>
  <c r="AN615" i="16"/>
  <c r="AO615" i="16"/>
  <c r="AP615" i="16"/>
  <c r="AQ615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AI616" i="16"/>
  <c r="AJ616" i="16"/>
  <c r="AK616" i="16"/>
  <c r="AL616" i="16"/>
  <c r="AM616" i="16"/>
  <c r="AN616" i="16"/>
  <c r="AO616" i="16"/>
  <c r="AP616" i="16"/>
  <c r="AQ616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AI617" i="16"/>
  <c r="AJ617" i="16"/>
  <c r="AK617" i="16"/>
  <c r="AL617" i="16"/>
  <c r="AM617" i="16"/>
  <c r="AN617" i="16"/>
  <c r="AO617" i="16"/>
  <c r="AP617" i="16"/>
  <c r="AQ617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AI618" i="16"/>
  <c r="AJ618" i="16"/>
  <c r="AK618" i="16"/>
  <c r="AL618" i="16"/>
  <c r="AM618" i="16"/>
  <c r="AN618" i="16"/>
  <c r="AO618" i="16"/>
  <c r="AP618" i="16"/>
  <c r="AQ618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AI619" i="16"/>
  <c r="AJ619" i="16"/>
  <c r="AK619" i="16"/>
  <c r="AL619" i="16"/>
  <c r="AM619" i="16"/>
  <c r="AN619" i="16"/>
  <c r="AO619" i="16"/>
  <c r="AP619" i="16"/>
  <c r="AQ619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AI620" i="16"/>
  <c r="AJ620" i="16"/>
  <c r="AK620" i="16"/>
  <c r="AL620" i="16"/>
  <c r="AM620" i="16"/>
  <c r="AN620" i="16"/>
  <c r="AO620" i="16"/>
  <c r="AP620" i="16"/>
  <c r="AQ620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AI621" i="16"/>
  <c r="AJ621" i="16"/>
  <c r="AK621" i="16"/>
  <c r="AL621" i="16"/>
  <c r="AM621" i="16"/>
  <c r="AN621" i="16"/>
  <c r="AO621" i="16"/>
  <c r="AP621" i="16"/>
  <c r="AQ621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AI622" i="16"/>
  <c r="AJ622" i="16"/>
  <c r="AK622" i="16"/>
  <c r="AL622" i="16"/>
  <c r="AM622" i="16"/>
  <c r="AN622" i="16"/>
  <c r="AO622" i="16"/>
  <c r="AP622" i="16"/>
  <c r="AQ622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AI623" i="16"/>
  <c r="AJ623" i="16"/>
  <c r="AK623" i="16"/>
  <c r="AL623" i="16"/>
  <c r="AM623" i="16"/>
  <c r="AN623" i="16"/>
  <c r="AO623" i="16"/>
  <c r="AP623" i="16"/>
  <c r="AQ623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AI624" i="16"/>
  <c r="AJ624" i="16"/>
  <c r="AK624" i="16"/>
  <c r="AL624" i="16"/>
  <c r="AM624" i="16"/>
  <c r="AN624" i="16"/>
  <c r="AO624" i="16"/>
  <c r="AP624" i="16"/>
  <c r="AQ624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AI625" i="16"/>
  <c r="AJ625" i="16"/>
  <c r="AK625" i="16"/>
  <c r="AL625" i="16"/>
  <c r="AM625" i="16"/>
  <c r="AN625" i="16"/>
  <c r="AO625" i="16"/>
  <c r="AP625" i="16"/>
  <c r="AQ625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AI626" i="16"/>
  <c r="AJ626" i="16"/>
  <c r="AK626" i="16"/>
  <c r="AL626" i="16"/>
  <c r="AM626" i="16"/>
  <c r="AN626" i="16"/>
  <c r="AO626" i="16"/>
  <c r="AP626" i="16"/>
  <c r="AQ626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AI627" i="16"/>
  <c r="AJ627" i="16"/>
  <c r="AK627" i="16"/>
  <c r="AL627" i="16"/>
  <c r="AM627" i="16"/>
  <c r="AN627" i="16"/>
  <c r="AO627" i="16"/>
  <c r="AP627" i="16"/>
  <c r="AQ627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AI628" i="16"/>
  <c r="AJ628" i="16"/>
  <c r="AK628" i="16"/>
  <c r="AL628" i="16"/>
  <c r="AM628" i="16"/>
  <c r="AN628" i="16"/>
  <c r="AO628" i="16"/>
  <c r="AP628" i="16"/>
  <c r="AQ628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AI629" i="16"/>
  <c r="AJ629" i="16"/>
  <c r="AK629" i="16"/>
  <c r="AL629" i="16"/>
  <c r="AM629" i="16"/>
  <c r="AN629" i="16"/>
  <c r="AO629" i="16"/>
  <c r="AP629" i="16"/>
  <c r="AQ629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AI630" i="16"/>
  <c r="AJ630" i="16"/>
  <c r="AK630" i="16"/>
  <c r="AL630" i="16"/>
  <c r="AM630" i="16"/>
  <c r="AN630" i="16"/>
  <c r="AO630" i="16"/>
  <c r="AP630" i="16"/>
  <c r="AQ630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AI631" i="16"/>
  <c r="AJ631" i="16"/>
  <c r="AK631" i="16"/>
  <c r="AL631" i="16"/>
  <c r="AM631" i="16"/>
  <c r="AN631" i="16"/>
  <c r="AO631" i="16"/>
  <c r="AP631" i="16"/>
  <c r="AQ631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AI632" i="16"/>
  <c r="AJ632" i="16"/>
  <c r="AK632" i="16"/>
  <c r="AL632" i="16"/>
  <c r="AM632" i="16"/>
  <c r="AN632" i="16"/>
  <c r="AO632" i="16"/>
  <c r="AP632" i="16"/>
  <c r="AQ632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AI633" i="16"/>
  <c r="AJ633" i="16"/>
  <c r="AK633" i="16"/>
  <c r="AL633" i="16"/>
  <c r="AM633" i="16"/>
  <c r="AN633" i="16"/>
  <c r="AO633" i="16"/>
  <c r="AP633" i="16"/>
  <c r="AQ633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AI634" i="16"/>
  <c r="AJ634" i="16"/>
  <c r="AK634" i="16"/>
  <c r="AL634" i="16"/>
  <c r="AM634" i="16"/>
  <c r="AN634" i="16"/>
  <c r="AO634" i="16"/>
  <c r="AP634" i="16"/>
  <c r="AQ634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AI635" i="16"/>
  <c r="AJ635" i="16"/>
  <c r="AK635" i="16"/>
  <c r="AL635" i="16"/>
  <c r="AM635" i="16"/>
  <c r="AN635" i="16"/>
  <c r="AO635" i="16"/>
  <c r="AP635" i="16"/>
  <c r="AQ635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AI636" i="16"/>
  <c r="AJ636" i="16"/>
  <c r="AK636" i="16"/>
  <c r="AL636" i="16"/>
  <c r="AM636" i="16"/>
  <c r="AN636" i="16"/>
  <c r="AO636" i="16"/>
  <c r="AP636" i="16"/>
  <c r="AQ636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AI637" i="16"/>
  <c r="AJ637" i="16"/>
  <c r="AK637" i="16"/>
  <c r="AL637" i="16"/>
  <c r="AM637" i="16"/>
  <c r="AN637" i="16"/>
  <c r="AO637" i="16"/>
  <c r="AP637" i="16"/>
  <c r="AQ637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AI638" i="16"/>
  <c r="AJ638" i="16"/>
  <c r="AK638" i="16"/>
  <c r="AL638" i="16"/>
  <c r="AM638" i="16"/>
  <c r="AN638" i="16"/>
  <c r="AO638" i="16"/>
  <c r="AP638" i="16"/>
  <c r="AQ638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AI639" i="16"/>
  <c r="AJ639" i="16"/>
  <c r="AK639" i="16"/>
  <c r="AL639" i="16"/>
  <c r="AM639" i="16"/>
  <c r="AN639" i="16"/>
  <c r="AO639" i="16"/>
  <c r="AP639" i="16"/>
  <c r="AQ639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AI640" i="16"/>
  <c r="AJ640" i="16"/>
  <c r="AK640" i="16"/>
  <c r="AL640" i="16"/>
  <c r="AM640" i="16"/>
  <c r="AN640" i="16"/>
  <c r="AO640" i="16"/>
  <c r="AP640" i="16"/>
  <c r="AQ640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AI641" i="16"/>
  <c r="AJ641" i="16"/>
  <c r="AK641" i="16"/>
  <c r="AL641" i="16"/>
  <c r="AM641" i="16"/>
  <c r="AN641" i="16"/>
  <c r="AO641" i="16"/>
  <c r="AP641" i="16"/>
  <c r="AQ641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AI642" i="16"/>
  <c r="AJ642" i="16"/>
  <c r="AK642" i="16"/>
  <c r="AL642" i="16"/>
  <c r="AM642" i="16"/>
  <c r="AN642" i="16"/>
  <c r="AO642" i="16"/>
  <c r="AP642" i="16"/>
  <c r="AQ642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AI643" i="16"/>
  <c r="AJ643" i="16"/>
  <c r="AK643" i="16"/>
  <c r="AL643" i="16"/>
  <c r="AM643" i="16"/>
  <c r="AN643" i="16"/>
  <c r="AO643" i="16"/>
  <c r="AP643" i="16"/>
  <c r="AQ643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AI644" i="16"/>
  <c r="AJ644" i="16"/>
  <c r="AK644" i="16"/>
  <c r="AL644" i="16"/>
  <c r="AM644" i="16"/>
  <c r="AN644" i="16"/>
  <c r="AO644" i="16"/>
  <c r="AP644" i="16"/>
  <c r="AQ644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AI645" i="16"/>
  <c r="AJ645" i="16"/>
  <c r="AK645" i="16"/>
  <c r="AL645" i="16"/>
  <c r="AM645" i="16"/>
  <c r="AN645" i="16"/>
  <c r="AO645" i="16"/>
  <c r="AP645" i="16"/>
  <c r="AQ645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AI646" i="16"/>
  <c r="AJ646" i="16"/>
  <c r="AK646" i="16"/>
  <c r="AL646" i="16"/>
  <c r="AM646" i="16"/>
  <c r="AN646" i="16"/>
  <c r="AO646" i="16"/>
  <c r="AP646" i="16"/>
  <c r="AQ646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AI647" i="16"/>
  <c r="AJ647" i="16"/>
  <c r="AK647" i="16"/>
  <c r="AL647" i="16"/>
  <c r="AM647" i="16"/>
  <c r="AN647" i="16"/>
  <c r="AO647" i="16"/>
  <c r="AP647" i="16"/>
  <c r="AQ647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AI648" i="16"/>
  <c r="AJ648" i="16"/>
  <c r="AK648" i="16"/>
  <c r="AL648" i="16"/>
  <c r="AM648" i="16"/>
  <c r="AN648" i="16"/>
  <c r="AO648" i="16"/>
  <c r="AP648" i="16"/>
  <c r="AQ648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AI649" i="16"/>
  <c r="AJ649" i="16"/>
  <c r="AK649" i="16"/>
  <c r="AL649" i="16"/>
  <c r="AM649" i="16"/>
  <c r="AN649" i="16"/>
  <c r="AO649" i="16"/>
  <c r="AP649" i="16"/>
  <c r="AQ649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AI650" i="16"/>
  <c r="AJ650" i="16"/>
  <c r="AK650" i="16"/>
  <c r="AL650" i="16"/>
  <c r="AM650" i="16"/>
  <c r="AN650" i="16"/>
  <c r="AO650" i="16"/>
  <c r="AP650" i="16"/>
  <c r="AQ650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AI651" i="16"/>
  <c r="AJ651" i="16"/>
  <c r="AK651" i="16"/>
  <c r="AL651" i="16"/>
  <c r="AM651" i="16"/>
  <c r="AN651" i="16"/>
  <c r="AO651" i="16"/>
  <c r="AP651" i="16"/>
  <c r="AQ651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AI652" i="16"/>
  <c r="AJ652" i="16"/>
  <c r="AK652" i="16"/>
  <c r="AL652" i="16"/>
  <c r="AM652" i="16"/>
  <c r="AN652" i="16"/>
  <c r="AO652" i="16"/>
  <c r="AP652" i="16"/>
  <c r="AQ652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AI653" i="16"/>
  <c r="AJ653" i="16"/>
  <c r="AK653" i="16"/>
  <c r="AL653" i="16"/>
  <c r="AM653" i="16"/>
  <c r="AN653" i="16"/>
  <c r="AO653" i="16"/>
  <c r="AP653" i="16"/>
  <c r="AQ653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AI654" i="16"/>
  <c r="AJ654" i="16"/>
  <c r="AK654" i="16"/>
  <c r="AL654" i="16"/>
  <c r="AM654" i="16"/>
  <c r="AN654" i="16"/>
  <c r="AO654" i="16"/>
  <c r="AP654" i="16"/>
  <c r="AQ654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AI655" i="16"/>
  <c r="AJ655" i="16"/>
  <c r="AK655" i="16"/>
  <c r="AL655" i="16"/>
  <c r="AM655" i="16"/>
  <c r="AN655" i="16"/>
  <c r="AO655" i="16"/>
  <c r="AP655" i="16"/>
  <c r="AQ655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AI656" i="16"/>
  <c r="AJ656" i="16"/>
  <c r="AK656" i="16"/>
  <c r="AL656" i="16"/>
  <c r="AM656" i="16"/>
  <c r="AN656" i="16"/>
  <c r="AO656" i="16"/>
  <c r="AP656" i="16"/>
  <c r="AQ656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AI657" i="16"/>
  <c r="AJ657" i="16"/>
  <c r="AK657" i="16"/>
  <c r="AL657" i="16"/>
  <c r="AM657" i="16"/>
  <c r="AN657" i="16"/>
  <c r="AO657" i="16"/>
  <c r="AP657" i="16"/>
  <c r="AQ657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AI658" i="16"/>
  <c r="AJ658" i="16"/>
  <c r="AK658" i="16"/>
  <c r="AL658" i="16"/>
  <c r="AM658" i="16"/>
  <c r="AN658" i="16"/>
  <c r="AO658" i="16"/>
  <c r="AP658" i="16"/>
  <c r="AQ658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AI659" i="16"/>
  <c r="AJ659" i="16"/>
  <c r="AK659" i="16"/>
  <c r="AL659" i="16"/>
  <c r="AM659" i="16"/>
  <c r="AN659" i="16"/>
  <c r="AO659" i="16"/>
  <c r="AP659" i="16"/>
  <c r="AQ659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AI660" i="16"/>
  <c r="AJ660" i="16"/>
  <c r="AK660" i="16"/>
  <c r="AL660" i="16"/>
  <c r="AM660" i="16"/>
  <c r="AN660" i="16"/>
  <c r="AO660" i="16"/>
  <c r="AP660" i="16"/>
  <c r="AQ660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AI661" i="16"/>
  <c r="AJ661" i="16"/>
  <c r="AK661" i="16"/>
  <c r="AL661" i="16"/>
  <c r="AM661" i="16"/>
  <c r="AN661" i="16"/>
  <c r="AO661" i="16"/>
  <c r="AP661" i="16"/>
  <c r="AQ661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AI662" i="16"/>
  <c r="AJ662" i="16"/>
  <c r="AK662" i="16"/>
  <c r="AL662" i="16"/>
  <c r="AM662" i="16"/>
  <c r="AN662" i="16"/>
  <c r="AO662" i="16"/>
  <c r="AP662" i="16"/>
  <c r="AQ662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AI663" i="16"/>
  <c r="AJ663" i="16"/>
  <c r="AK663" i="16"/>
  <c r="AL663" i="16"/>
  <c r="AM663" i="16"/>
  <c r="AN663" i="16"/>
  <c r="AO663" i="16"/>
  <c r="AP663" i="16"/>
  <c r="AQ66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W3" i="16"/>
  <c r="AU3" i="15"/>
  <c r="AU4" i="15" s="1"/>
  <c r="AU5" i="15" s="1"/>
  <c r="AU6" i="15" s="1"/>
  <c r="AU7" i="15" s="1"/>
  <c r="AU8" i="15" s="1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B4" i="14"/>
  <c r="B5" i="14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3" i="14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AN55" i="15"/>
  <c r="AO55" i="15"/>
  <c r="AP55" i="15"/>
  <c r="AQ55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AL56" i="15"/>
  <c r="AM56" i="15"/>
  <c r="AN56" i="15"/>
  <c r="AO56" i="15"/>
  <c r="AP56" i="15"/>
  <c r="AQ56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AN57" i="15"/>
  <c r="AO57" i="15"/>
  <c r="AP57" i="15"/>
  <c r="AQ57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AL58" i="15"/>
  <c r="AM58" i="15"/>
  <c r="AN58" i="15"/>
  <c r="AO58" i="15"/>
  <c r="AP58" i="15"/>
  <c r="AQ58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AN59" i="15"/>
  <c r="AO59" i="15"/>
  <c r="AP59" i="15"/>
  <c r="AQ59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N61" i="15"/>
  <c r="AO61" i="15"/>
  <c r="AP61" i="15"/>
  <c r="AQ61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N63" i="15"/>
  <c r="AO63" i="15"/>
  <c r="AP63" i="15"/>
  <c r="AQ63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AN67" i="15"/>
  <c r="AO67" i="15"/>
  <c r="AP67" i="15"/>
  <c r="AQ67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N70" i="15"/>
  <c r="AO70" i="15"/>
  <c r="AP70" i="15"/>
  <c r="AQ70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AN71" i="15"/>
  <c r="AO71" i="15"/>
  <c r="AP71" i="15"/>
  <c r="AQ71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AN73" i="15"/>
  <c r="AO73" i="15"/>
  <c r="AP73" i="15"/>
  <c r="AQ73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AN74" i="15"/>
  <c r="AO74" i="15"/>
  <c r="AP74" i="15"/>
  <c r="AQ74" i="15"/>
  <c r="W75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W76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AN76" i="15"/>
  <c r="AO76" i="15"/>
  <c r="AP76" i="15"/>
  <c r="AQ76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AN77" i="15"/>
  <c r="AO77" i="15"/>
  <c r="AP77" i="15"/>
  <c r="AQ77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W91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AN91" i="15"/>
  <c r="AO91" i="15"/>
  <c r="AP91" i="15"/>
  <c r="AQ91" i="15"/>
  <c r="W92" i="15"/>
  <c r="X92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AL92" i="15"/>
  <c r="AM92" i="15"/>
  <c r="AN92" i="15"/>
  <c r="AO92" i="15"/>
  <c r="AP92" i="15"/>
  <c r="AQ92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W94" i="15"/>
  <c r="X94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AL94" i="15"/>
  <c r="AM94" i="15"/>
  <c r="AN94" i="15"/>
  <c r="AO94" i="15"/>
  <c r="AP94" i="15"/>
  <c r="AQ94" i="15"/>
  <c r="W95" i="15"/>
  <c r="X95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AL95" i="15"/>
  <c r="AM95" i="15"/>
  <c r="AN95" i="15"/>
  <c r="AO95" i="15"/>
  <c r="AP95" i="15"/>
  <c r="AQ95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AL96" i="15"/>
  <c r="AM96" i="15"/>
  <c r="AN96" i="15"/>
  <c r="AO96" i="15"/>
  <c r="AP96" i="15"/>
  <c r="AQ96" i="15"/>
  <c r="W97" i="15"/>
  <c r="X97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N97" i="15"/>
  <c r="AO97" i="15"/>
  <c r="AP97" i="15"/>
  <c r="AQ97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AL98" i="15"/>
  <c r="AM98" i="15"/>
  <c r="AN98" i="15"/>
  <c r="AO98" i="15"/>
  <c r="AP98" i="15"/>
  <c r="AQ98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W102" i="15"/>
  <c r="X102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W103" i="15"/>
  <c r="X103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AL103" i="15"/>
  <c r="AM103" i="15"/>
  <c r="AN103" i="15"/>
  <c r="AO103" i="15"/>
  <c r="AP103" i="15"/>
  <c r="AQ103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AN104" i="15"/>
  <c r="AO104" i="15"/>
  <c r="AP104" i="15"/>
  <c r="AQ104" i="15"/>
  <c r="W105" i="15"/>
  <c r="X105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N105" i="15"/>
  <c r="AO105" i="15"/>
  <c r="AP105" i="15"/>
  <c r="AQ105" i="15"/>
  <c r="W106" i="15"/>
  <c r="X106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AL106" i="15"/>
  <c r="AM106" i="15"/>
  <c r="AN106" i="15"/>
  <c r="AO106" i="15"/>
  <c r="AP106" i="15"/>
  <c r="AQ106" i="15"/>
  <c r="W107" i="15"/>
  <c r="X107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N107" i="15"/>
  <c r="AO107" i="15"/>
  <c r="AP107" i="15"/>
  <c r="AQ107" i="15"/>
  <c r="W108" i="15"/>
  <c r="X108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AL109" i="15"/>
  <c r="AM109" i="15"/>
  <c r="AN109" i="15"/>
  <c r="AO109" i="15"/>
  <c r="AP109" i="15"/>
  <c r="AQ109" i="15"/>
  <c r="W110" i="15"/>
  <c r="X110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AL110" i="15"/>
  <c r="AM110" i="15"/>
  <c r="AN110" i="15"/>
  <c r="AO110" i="15"/>
  <c r="AP110" i="15"/>
  <c r="AQ110" i="15"/>
  <c r="W111" i="15"/>
  <c r="X111" i="15"/>
  <c r="Y111" i="15"/>
  <c r="Z111" i="15"/>
  <c r="AA111" i="15"/>
  <c r="AB111" i="15"/>
  <c r="AC111" i="15"/>
  <c r="AD111" i="15"/>
  <c r="AE111" i="15"/>
  <c r="AF111" i="15"/>
  <c r="AG111" i="15"/>
  <c r="AH111" i="15"/>
  <c r="AI111" i="15"/>
  <c r="AJ111" i="15"/>
  <c r="AK111" i="15"/>
  <c r="AL111" i="15"/>
  <c r="AM111" i="15"/>
  <c r="AN111" i="15"/>
  <c r="AO111" i="15"/>
  <c r="AP111" i="15"/>
  <c r="AQ111" i="15"/>
  <c r="W112" i="15"/>
  <c r="X112" i="15"/>
  <c r="Y112" i="15"/>
  <c r="Z112" i="15"/>
  <c r="AA112" i="15"/>
  <c r="AB112" i="15"/>
  <c r="AC112" i="15"/>
  <c r="AD112" i="15"/>
  <c r="AE112" i="15"/>
  <c r="AF112" i="15"/>
  <c r="AG112" i="15"/>
  <c r="AH112" i="15"/>
  <c r="AI112" i="15"/>
  <c r="AJ112" i="15"/>
  <c r="AK112" i="15"/>
  <c r="AL112" i="15"/>
  <c r="AM112" i="15"/>
  <c r="AN112" i="15"/>
  <c r="AO112" i="15"/>
  <c r="AP112" i="15"/>
  <c r="AQ112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AN113" i="15"/>
  <c r="AO113" i="15"/>
  <c r="AP113" i="15"/>
  <c r="AQ113" i="15"/>
  <c r="W114" i="15"/>
  <c r="X114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AN114" i="15"/>
  <c r="AO114" i="15"/>
  <c r="AP114" i="15"/>
  <c r="AQ114" i="15"/>
  <c r="W115" i="15"/>
  <c r="X115" i="15"/>
  <c r="Y115" i="15"/>
  <c r="Z115" i="15"/>
  <c r="AA115" i="15"/>
  <c r="AB115" i="15"/>
  <c r="AC115" i="15"/>
  <c r="AD115" i="15"/>
  <c r="AE115" i="15"/>
  <c r="AF115" i="15"/>
  <c r="AG115" i="15"/>
  <c r="AH115" i="15"/>
  <c r="AI115" i="15"/>
  <c r="AJ115" i="15"/>
  <c r="AK115" i="15"/>
  <c r="AL115" i="15"/>
  <c r="AM115" i="15"/>
  <c r="AN115" i="15"/>
  <c r="AO115" i="15"/>
  <c r="AP115" i="15"/>
  <c r="AQ115" i="15"/>
  <c r="W116" i="15"/>
  <c r="X116" i="15"/>
  <c r="Y116" i="15"/>
  <c r="Z116" i="15"/>
  <c r="AA116" i="15"/>
  <c r="AB116" i="15"/>
  <c r="AC116" i="15"/>
  <c r="AD116" i="15"/>
  <c r="AE116" i="15"/>
  <c r="AF116" i="15"/>
  <c r="AG116" i="15"/>
  <c r="AH116" i="15"/>
  <c r="AI116" i="15"/>
  <c r="AJ116" i="15"/>
  <c r="AK116" i="15"/>
  <c r="AL116" i="15"/>
  <c r="AM116" i="15"/>
  <c r="AN116" i="15"/>
  <c r="AO116" i="15"/>
  <c r="AP116" i="15"/>
  <c r="AQ116" i="15"/>
  <c r="W117" i="15"/>
  <c r="X117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AN117" i="15"/>
  <c r="AO117" i="15"/>
  <c r="AP117" i="15"/>
  <c r="AQ117" i="15"/>
  <c r="W118" i="15"/>
  <c r="X118" i="15"/>
  <c r="Y118" i="15"/>
  <c r="Z118" i="15"/>
  <c r="AA118" i="15"/>
  <c r="AB118" i="15"/>
  <c r="AC118" i="15"/>
  <c r="AD118" i="15"/>
  <c r="AE118" i="15"/>
  <c r="AF118" i="15"/>
  <c r="AG118" i="15"/>
  <c r="AH118" i="15"/>
  <c r="AI118" i="15"/>
  <c r="AJ118" i="15"/>
  <c r="AK118" i="15"/>
  <c r="AL118" i="15"/>
  <c r="AM118" i="15"/>
  <c r="AN118" i="15"/>
  <c r="AO118" i="15"/>
  <c r="AP118" i="15"/>
  <c r="AQ118" i="15"/>
  <c r="W119" i="15"/>
  <c r="X119" i="15"/>
  <c r="Y119" i="15"/>
  <c r="Z119" i="15"/>
  <c r="AA119" i="15"/>
  <c r="AB119" i="15"/>
  <c r="AC119" i="15"/>
  <c r="AD119" i="15"/>
  <c r="AE119" i="15"/>
  <c r="AF119" i="15"/>
  <c r="AG119" i="15"/>
  <c r="AH119" i="15"/>
  <c r="AI119" i="15"/>
  <c r="AJ119" i="15"/>
  <c r="AK119" i="15"/>
  <c r="AL119" i="15"/>
  <c r="AM119" i="15"/>
  <c r="AN119" i="15"/>
  <c r="AO119" i="15"/>
  <c r="AP119" i="15"/>
  <c r="AQ119" i="15"/>
  <c r="W120" i="15"/>
  <c r="X120" i="15"/>
  <c r="Y120" i="15"/>
  <c r="Z120" i="15"/>
  <c r="AA120" i="15"/>
  <c r="AB120" i="15"/>
  <c r="AC120" i="15"/>
  <c r="AD120" i="15"/>
  <c r="AE120" i="15"/>
  <c r="AF120" i="15"/>
  <c r="AG120" i="15"/>
  <c r="AH120" i="15"/>
  <c r="AI120" i="15"/>
  <c r="AJ120" i="15"/>
  <c r="AK120" i="15"/>
  <c r="AL120" i="15"/>
  <c r="AM120" i="15"/>
  <c r="AN120" i="15"/>
  <c r="AO120" i="15"/>
  <c r="AP120" i="15"/>
  <c r="AQ120" i="15"/>
  <c r="W121" i="15"/>
  <c r="X121" i="15"/>
  <c r="Y121" i="15"/>
  <c r="Z121" i="15"/>
  <c r="AA121" i="15"/>
  <c r="AB121" i="15"/>
  <c r="AC121" i="15"/>
  <c r="AD121" i="15"/>
  <c r="AE121" i="15"/>
  <c r="AF121" i="15"/>
  <c r="AG121" i="15"/>
  <c r="AH121" i="15"/>
  <c r="AI121" i="15"/>
  <c r="AJ121" i="15"/>
  <c r="AK121" i="15"/>
  <c r="AL121" i="15"/>
  <c r="AM121" i="15"/>
  <c r="AN121" i="15"/>
  <c r="AO121" i="15"/>
  <c r="AP121" i="15"/>
  <c r="AQ121" i="15"/>
  <c r="W122" i="15"/>
  <c r="X122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AN122" i="15"/>
  <c r="AO122" i="15"/>
  <c r="AP122" i="15"/>
  <c r="AQ122" i="15"/>
  <c r="W123" i="15"/>
  <c r="X123" i="15"/>
  <c r="Y123" i="15"/>
  <c r="Z123" i="15"/>
  <c r="AA123" i="15"/>
  <c r="AB123" i="15"/>
  <c r="AC123" i="15"/>
  <c r="AD123" i="15"/>
  <c r="AE123" i="15"/>
  <c r="AF123" i="15"/>
  <c r="AG123" i="15"/>
  <c r="AH123" i="15"/>
  <c r="AI123" i="15"/>
  <c r="AJ123" i="15"/>
  <c r="AK123" i="15"/>
  <c r="AL123" i="15"/>
  <c r="AM123" i="15"/>
  <c r="AN123" i="15"/>
  <c r="AO123" i="15"/>
  <c r="AP123" i="15"/>
  <c r="AQ123" i="15"/>
  <c r="W124" i="15"/>
  <c r="X124" i="15"/>
  <c r="Y124" i="15"/>
  <c r="Z124" i="15"/>
  <c r="AA124" i="15"/>
  <c r="AB124" i="15"/>
  <c r="AC124" i="15"/>
  <c r="AD124" i="15"/>
  <c r="AE124" i="15"/>
  <c r="AF124" i="15"/>
  <c r="AG124" i="15"/>
  <c r="AH124" i="15"/>
  <c r="AI124" i="15"/>
  <c r="AJ124" i="15"/>
  <c r="AK124" i="15"/>
  <c r="AL124" i="15"/>
  <c r="AM124" i="15"/>
  <c r="AN124" i="15"/>
  <c r="AO124" i="15"/>
  <c r="AP124" i="15"/>
  <c r="AQ124" i="15"/>
  <c r="W125" i="15"/>
  <c r="X125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AN125" i="15"/>
  <c r="AO125" i="15"/>
  <c r="AP125" i="15"/>
  <c r="AQ125" i="15"/>
  <c r="W126" i="15"/>
  <c r="X126" i="15"/>
  <c r="Y126" i="15"/>
  <c r="Z126" i="15"/>
  <c r="AA126" i="15"/>
  <c r="AB126" i="15"/>
  <c r="AC126" i="15"/>
  <c r="AD126" i="15"/>
  <c r="AE126" i="15"/>
  <c r="AF126" i="15"/>
  <c r="AG126" i="15"/>
  <c r="AH126" i="15"/>
  <c r="AI126" i="15"/>
  <c r="AJ126" i="15"/>
  <c r="AK126" i="15"/>
  <c r="AL126" i="15"/>
  <c r="AM126" i="15"/>
  <c r="AN126" i="15"/>
  <c r="AO126" i="15"/>
  <c r="AP126" i="15"/>
  <c r="AQ126" i="15"/>
  <c r="W127" i="15"/>
  <c r="X127" i="15"/>
  <c r="Y127" i="15"/>
  <c r="Z127" i="15"/>
  <c r="AA127" i="15"/>
  <c r="AB127" i="15"/>
  <c r="AC127" i="15"/>
  <c r="AD127" i="15"/>
  <c r="AE127" i="15"/>
  <c r="AF127" i="15"/>
  <c r="AG127" i="15"/>
  <c r="AH127" i="15"/>
  <c r="AI127" i="15"/>
  <c r="AJ127" i="15"/>
  <c r="AK127" i="15"/>
  <c r="AL127" i="15"/>
  <c r="AM127" i="15"/>
  <c r="AN127" i="15"/>
  <c r="AO127" i="15"/>
  <c r="AP127" i="15"/>
  <c r="AQ127" i="15"/>
  <c r="W128" i="15"/>
  <c r="X128" i="15"/>
  <c r="Y128" i="15"/>
  <c r="Z128" i="15"/>
  <c r="AA128" i="15"/>
  <c r="AB128" i="15"/>
  <c r="AC128" i="15"/>
  <c r="AD128" i="15"/>
  <c r="AE128" i="15"/>
  <c r="AF128" i="15"/>
  <c r="AG128" i="15"/>
  <c r="AH128" i="15"/>
  <c r="AI128" i="15"/>
  <c r="AJ128" i="15"/>
  <c r="AK128" i="15"/>
  <c r="AL128" i="15"/>
  <c r="AM128" i="15"/>
  <c r="AN128" i="15"/>
  <c r="AO128" i="15"/>
  <c r="AP128" i="15"/>
  <c r="AQ128" i="15"/>
  <c r="W129" i="15"/>
  <c r="X129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AN129" i="15"/>
  <c r="AO129" i="15"/>
  <c r="AP129" i="15"/>
  <c r="AQ129" i="15"/>
  <c r="W130" i="15"/>
  <c r="X130" i="15"/>
  <c r="Y130" i="15"/>
  <c r="Z130" i="15"/>
  <c r="AA130" i="15"/>
  <c r="AB130" i="15"/>
  <c r="AC130" i="15"/>
  <c r="AD130" i="15"/>
  <c r="AE130" i="15"/>
  <c r="AF130" i="15"/>
  <c r="AG130" i="15"/>
  <c r="AH130" i="15"/>
  <c r="AI130" i="15"/>
  <c r="AJ130" i="15"/>
  <c r="AK130" i="15"/>
  <c r="AL130" i="15"/>
  <c r="AM130" i="15"/>
  <c r="AN130" i="15"/>
  <c r="AO130" i="15"/>
  <c r="AP130" i="15"/>
  <c r="AQ130" i="15"/>
  <c r="W131" i="15"/>
  <c r="X131" i="15"/>
  <c r="Y131" i="15"/>
  <c r="Z131" i="15"/>
  <c r="AA131" i="15"/>
  <c r="AB131" i="15"/>
  <c r="AC131" i="15"/>
  <c r="AD131" i="15"/>
  <c r="AE131" i="15"/>
  <c r="AF131" i="15"/>
  <c r="AG131" i="15"/>
  <c r="AH131" i="15"/>
  <c r="AI131" i="15"/>
  <c r="AJ131" i="15"/>
  <c r="AK131" i="15"/>
  <c r="AL131" i="15"/>
  <c r="AM131" i="15"/>
  <c r="AN131" i="15"/>
  <c r="AO131" i="15"/>
  <c r="AP131" i="15"/>
  <c r="AQ131" i="15"/>
  <c r="W132" i="15"/>
  <c r="X132" i="15"/>
  <c r="Y132" i="15"/>
  <c r="Z132" i="15"/>
  <c r="AA132" i="15"/>
  <c r="AB132" i="15"/>
  <c r="AC132" i="15"/>
  <c r="AD132" i="15"/>
  <c r="AE132" i="15"/>
  <c r="AF132" i="15"/>
  <c r="AG132" i="15"/>
  <c r="AH132" i="15"/>
  <c r="AI132" i="15"/>
  <c r="AJ132" i="15"/>
  <c r="AK132" i="15"/>
  <c r="AL132" i="15"/>
  <c r="AM132" i="15"/>
  <c r="AN132" i="15"/>
  <c r="AO132" i="15"/>
  <c r="AP132" i="15"/>
  <c r="AQ132" i="15"/>
  <c r="W133" i="15"/>
  <c r="X133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AN133" i="15"/>
  <c r="AO133" i="15"/>
  <c r="AP133" i="15"/>
  <c r="AQ133" i="15"/>
  <c r="W134" i="15"/>
  <c r="X134" i="15"/>
  <c r="Y134" i="15"/>
  <c r="Z134" i="15"/>
  <c r="AA134" i="15"/>
  <c r="AB134" i="15"/>
  <c r="AC134" i="15"/>
  <c r="AD134" i="15"/>
  <c r="AE134" i="15"/>
  <c r="AF134" i="15"/>
  <c r="AG134" i="15"/>
  <c r="AH134" i="15"/>
  <c r="AI134" i="15"/>
  <c r="AJ134" i="15"/>
  <c r="AK134" i="15"/>
  <c r="AL134" i="15"/>
  <c r="AM134" i="15"/>
  <c r="AN134" i="15"/>
  <c r="AO134" i="15"/>
  <c r="AP134" i="15"/>
  <c r="AQ134" i="15"/>
  <c r="W135" i="15"/>
  <c r="X135" i="15"/>
  <c r="Y135" i="15"/>
  <c r="Z135" i="15"/>
  <c r="AA135" i="15"/>
  <c r="AB135" i="15"/>
  <c r="AC135" i="15"/>
  <c r="AD135" i="15"/>
  <c r="AE135" i="15"/>
  <c r="AF135" i="15"/>
  <c r="AG135" i="15"/>
  <c r="AH135" i="15"/>
  <c r="AI135" i="15"/>
  <c r="AJ135" i="15"/>
  <c r="AK135" i="15"/>
  <c r="AL135" i="15"/>
  <c r="AM135" i="15"/>
  <c r="AN135" i="15"/>
  <c r="AO135" i="15"/>
  <c r="AP135" i="15"/>
  <c r="AQ135" i="15"/>
  <c r="W136" i="15"/>
  <c r="X136" i="15"/>
  <c r="Y136" i="15"/>
  <c r="Z136" i="15"/>
  <c r="AA136" i="15"/>
  <c r="AB136" i="15"/>
  <c r="AC136" i="15"/>
  <c r="AD136" i="15"/>
  <c r="AE136" i="15"/>
  <c r="AF136" i="15"/>
  <c r="AG136" i="15"/>
  <c r="AH136" i="15"/>
  <c r="AI136" i="15"/>
  <c r="AJ136" i="15"/>
  <c r="AK136" i="15"/>
  <c r="AL136" i="15"/>
  <c r="AM136" i="15"/>
  <c r="AN136" i="15"/>
  <c r="AO136" i="15"/>
  <c r="AP136" i="15"/>
  <c r="AQ136" i="15"/>
  <c r="W137" i="15"/>
  <c r="X137" i="15"/>
  <c r="Y137" i="15"/>
  <c r="Z137" i="15"/>
  <c r="AA137" i="15"/>
  <c r="AB137" i="15"/>
  <c r="AC137" i="15"/>
  <c r="AD137" i="15"/>
  <c r="AE137" i="15"/>
  <c r="AF137" i="15"/>
  <c r="AG137" i="15"/>
  <c r="AH137" i="15"/>
  <c r="AI137" i="15"/>
  <c r="AJ137" i="15"/>
  <c r="AK137" i="15"/>
  <c r="AL137" i="15"/>
  <c r="AM137" i="15"/>
  <c r="AN137" i="15"/>
  <c r="AO137" i="15"/>
  <c r="AP137" i="15"/>
  <c r="AQ137" i="15"/>
  <c r="W138" i="15"/>
  <c r="X138" i="15"/>
  <c r="Y138" i="15"/>
  <c r="Z138" i="15"/>
  <c r="AA138" i="15"/>
  <c r="AB138" i="15"/>
  <c r="AC138" i="15"/>
  <c r="AD138" i="15"/>
  <c r="AE138" i="15"/>
  <c r="AF138" i="15"/>
  <c r="AG138" i="15"/>
  <c r="AH138" i="15"/>
  <c r="AI138" i="15"/>
  <c r="AJ138" i="15"/>
  <c r="AK138" i="15"/>
  <c r="AL138" i="15"/>
  <c r="AM138" i="15"/>
  <c r="AN138" i="15"/>
  <c r="AO138" i="15"/>
  <c r="AP138" i="15"/>
  <c r="AQ138" i="15"/>
  <c r="W139" i="15"/>
  <c r="X139" i="15"/>
  <c r="Y139" i="15"/>
  <c r="Z139" i="15"/>
  <c r="AA139" i="15"/>
  <c r="AB139" i="15"/>
  <c r="AC139" i="15"/>
  <c r="AD139" i="15"/>
  <c r="AE139" i="15"/>
  <c r="AF139" i="15"/>
  <c r="AG139" i="15"/>
  <c r="AH139" i="15"/>
  <c r="AI139" i="15"/>
  <c r="AJ139" i="15"/>
  <c r="AK139" i="15"/>
  <c r="AL139" i="15"/>
  <c r="AM139" i="15"/>
  <c r="AN139" i="15"/>
  <c r="AO139" i="15"/>
  <c r="AP139" i="15"/>
  <c r="AQ139" i="15"/>
  <c r="W140" i="15"/>
  <c r="X140" i="15"/>
  <c r="Y140" i="15"/>
  <c r="Z140" i="15"/>
  <c r="AA140" i="15"/>
  <c r="AB140" i="15"/>
  <c r="AC140" i="15"/>
  <c r="AD140" i="15"/>
  <c r="AE140" i="15"/>
  <c r="AF140" i="15"/>
  <c r="AG140" i="15"/>
  <c r="AH140" i="15"/>
  <c r="AI140" i="15"/>
  <c r="AJ140" i="15"/>
  <c r="AK140" i="15"/>
  <c r="AL140" i="15"/>
  <c r="AM140" i="15"/>
  <c r="AN140" i="15"/>
  <c r="AO140" i="15"/>
  <c r="AP140" i="15"/>
  <c r="AQ140" i="15"/>
  <c r="W141" i="15"/>
  <c r="X141" i="15"/>
  <c r="Y141" i="15"/>
  <c r="Z141" i="15"/>
  <c r="AA141" i="15"/>
  <c r="AB141" i="15"/>
  <c r="AC141" i="15"/>
  <c r="AD141" i="15"/>
  <c r="AE141" i="15"/>
  <c r="AF141" i="15"/>
  <c r="AG141" i="15"/>
  <c r="AH141" i="15"/>
  <c r="AI141" i="15"/>
  <c r="AJ141" i="15"/>
  <c r="AK141" i="15"/>
  <c r="AL141" i="15"/>
  <c r="AM141" i="15"/>
  <c r="AN141" i="15"/>
  <c r="AO141" i="15"/>
  <c r="AP141" i="15"/>
  <c r="AQ141" i="15"/>
  <c r="W142" i="15"/>
  <c r="X142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AN142" i="15"/>
  <c r="AO142" i="15"/>
  <c r="AP142" i="15"/>
  <c r="AQ142" i="15"/>
  <c r="W143" i="15"/>
  <c r="X143" i="15"/>
  <c r="Y143" i="15"/>
  <c r="Z143" i="15"/>
  <c r="AA143" i="15"/>
  <c r="AB143" i="15"/>
  <c r="AC143" i="15"/>
  <c r="AD143" i="15"/>
  <c r="AE143" i="15"/>
  <c r="AF143" i="15"/>
  <c r="AG143" i="15"/>
  <c r="AH143" i="15"/>
  <c r="AI143" i="15"/>
  <c r="AJ143" i="15"/>
  <c r="AK143" i="15"/>
  <c r="AL143" i="15"/>
  <c r="AM143" i="15"/>
  <c r="AN143" i="15"/>
  <c r="AO143" i="15"/>
  <c r="AP143" i="15"/>
  <c r="AQ143" i="15"/>
  <c r="W144" i="15"/>
  <c r="X144" i="15"/>
  <c r="Y144" i="15"/>
  <c r="Z144" i="15"/>
  <c r="AA144" i="15"/>
  <c r="AB144" i="15"/>
  <c r="AC144" i="15"/>
  <c r="AD144" i="15"/>
  <c r="AE144" i="15"/>
  <c r="AF144" i="15"/>
  <c r="AG144" i="15"/>
  <c r="AH144" i="15"/>
  <c r="AI144" i="15"/>
  <c r="AJ144" i="15"/>
  <c r="AK144" i="15"/>
  <c r="AL144" i="15"/>
  <c r="AM144" i="15"/>
  <c r="AN144" i="15"/>
  <c r="AO144" i="15"/>
  <c r="AP144" i="15"/>
  <c r="AQ144" i="15"/>
  <c r="W145" i="15"/>
  <c r="X145" i="15"/>
  <c r="Y145" i="15"/>
  <c r="Z145" i="15"/>
  <c r="AA145" i="15"/>
  <c r="AB145" i="15"/>
  <c r="AC145" i="15"/>
  <c r="AD145" i="15"/>
  <c r="AE145" i="15"/>
  <c r="AF145" i="15"/>
  <c r="AG145" i="15"/>
  <c r="AH145" i="15"/>
  <c r="AI145" i="15"/>
  <c r="AJ145" i="15"/>
  <c r="AK145" i="15"/>
  <c r="AL145" i="15"/>
  <c r="AM145" i="15"/>
  <c r="AN145" i="15"/>
  <c r="AO145" i="15"/>
  <c r="AP145" i="15"/>
  <c r="AQ145" i="15"/>
  <c r="W146" i="15"/>
  <c r="X146" i="15"/>
  <c r="Y146" i="15"/>
  <c r="Z146" i="15"/>
  <c r="AA146" i="15"/>
  <c r="AB146" i="15"/>
  <c r="AC146" i="15"/>
  <c r="AD146" i="15"/>
  <c r="AE146" i="15"/>
  <c r="AF146" i="15"/>
  <c r="AG146" i="15"/>
  <c r="AH146" i="15"/>
  <c r="AI146" i="15"/>
  <c r="AJ146" i="15"/>
  <c r="AK146" i="15"/>
  <c r="AL146" i="15"/>
  <c r="AM146" i="15"/>
  <c r="AN146" i="15"/>
  <c r="AO146" i="15"/>
  <c r="AP146" i="15"/>
  <c r="AQ146" i="15"/>
  <c r="W147" i="15"/>
  <c r="X147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AN147" i="15"/>
  <c r="AO147" i="15"/>
  <c r="AP147" i="15"/>
  <c r="AQ147" i="15"/>
  <c r="W148" i="15"/>
  <c r="X148" i="15"/>
  <c r="Y148" i="15"/>
  <c r="Z148" i="15"/>
  <c r="AA148" i="15"/>
  <c r="AB148" i="15"/>
  <c r="AC148" i="15"/>
  <c r="AD148" i="15"/>
  <c r="AE148" i="15"/>
  <c r="AF148" i="15"/>
  <c r="AG148" i="15"/>
  <c r="AH148" i="15"/>
  <c r="AI148" i="15"/>
  <c r="AJ148" i="15"/>
  <c r="AK148" i="15"/>
  <c r="AL148" i="15"/>
  <c r="AM148" i="15"/>
  <c r="AN148" i="15"/>
  <c r="AO148" i="15"/>
  <c r="AP148" i="15"/>
  <c r="AQ148" i="15"/>
  <c r="W149" i="15"/>
  <c r="X149" i="15"/>
  <c r="Y149" i="15"/>
  <c r="Z149" i="15"/>
  <c r="AA149" i="15"/>
  <c r="AB149" i="15"/>
  <c r="AC149" i="15"/>
  <c r="AD149" i="15"/>
  <c r="AE149" i="15"/>
  <c r="AF149" i="15"/>
  <c r="AG149" i="15"/>
  <c r="AH149" i="15"/>
  <c r="AI149" i="15"/>
  <c r="AJ149" i="15"/>
  <c r="AK149" i="15"/>
  <c r="AL149" i="15"/>
  <c r="AM149" i="15"/>
  <c r="AN149" i="15"/>
  <c r="AO149" i="15"/>
  <c r="AP149" i="15"/>
  <c r="AQ149" i="15"/>
  <c r="W150" i="15"/>
  <c r="X150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AL150" i="15"/>
  <c r="AM150" i="15"/>
  <c r="AN150" i="15"/>
  <c r="AO150" i="15"/>
  <c r="AP150" i="15"/>
  <c r="AQ150" i="15"/>
  <c r="W151" i="15"/>
  <c r="X151" i="15"/>
  <c r="Y151" i="15"/>
  <c r="Z151" i="15"/>
  <c r="AA151" i="15"/>
  <c r="AB151" i="15"/>
  <c r="AC151" i="15"/>
  <c r="AD151" i="15"/>
  <c r="AE151" i="15"/>
  <c r="AF151" i="15"/>
  <c r="AG151" i="15"/>
  <c r="AH151" i="15"/>
  <c r="AI151" i="15"/>
  <c r="AJ151" i="15"/>
  <c r="AK151" i="15"/>
  <c r="AL151" i="15"/>
  <c r="AM151" i="15"/>
  <c r="AN151" i="15"/>
  <c r="AO151" i="15"/>
  <c r="AP151" i="15"/>
  <c r="AQ151" i="15"/>
  <c r="W152" i="15"/>
  <c r="X152" i="15"/>
  <c r="Y152" i="15"/>
  <c r="Z152" i="15"/>
  <c r="AA152" i="15"/>
  <c r="AB152" i="15"/>
  <c r="AC152" i="15"/>
  <c r="AD152" i="15"/>
  <c r="AE152" i="15"/>
  <c r="AF152" i="15"/>
  <c r="AG152" i="15"/>
  <c r="AH152" i="15"/>
  <c r="AI152" i="15"/>
  <c r="AJ152" i="15"/>
  <c r="AK152" i="15"/>
  <c r="AL152" i="15"/>
  <c r="AM152" i="15"/>
  <c r="AN152" i="15"/>
  <c r="AO152" i="15"/>
  <c r="AP152" i="15"/>
  <c r="AQ152" i="15"/>
  <c r="W153" i="15"/>
  <c r="X153" i="15"/>
  <c r="Y153" i="15"/>
  <c r="Z153" i="15"/>
  <c r="AA153" i="15"/>
  <c r="AB153" i="15"/>
  <c r="AC153" i="15"/>
  <c r="AD153" i="15"/>
  <c r="AE153" i="15"/>
  <c r="AF153" i="15"/>
  <c r="AG153" i="15"/>
  <c r="AH153" i="15"/>
  <c r="AI153" i="15"/>
  <c r="AJ153" i="15"/>
  <c r="AK153" i="15"/>
  <c r="AL153" i="15"/>
  <c r="AM153" i="15"/>
  <c r="AN153" i="15"/>
  <c r="AO153" i="15"/>
  <c r="AP153" i="15"/>
  <c r="AQ153" i="15"/>
  <c r="W154" i="15"/>
  <c r="X154" i="15"/>
  <c r="Y154" i="15"/>
  <c r="Z154" i="15"/>
  <c r="AA154" i="15"/>
  <c r="AB154" i="15"/>
  <c r="AC154" i="15"/>
  <c r="AD154" i="15"/>
  <c r="AE154" i="15"/>
  <c r="AF154" i="15"/>
  <c r="AG154" i="15"/>
  <c r="AH154" i="15"/>
  <c r="AI154" i="15"/>
  <c r="AJ154" i="15"/>
  <c r="AK154" i="15"/>
  <c r="AL154" i="15"/>
  <c r="AM154" i="15"/>
  <c r="AN154" i="15"/>
  <c r="AO154" i="15"/>
  <c r="AP154" i="15"/>
  <c r="AQ154" i="15"/>
  <c r="W155" i="15"/>
  <c r="X155" i="15"/>
  <c r="Y155" i="15"/>
  <c r="Z155" i="15"/>
  <c r="AA155" i="15"/>
  <c r="AB155" i="15"/>
  <c r="AC155" i="15"/>
  <c r="AD155" i="15"/>
  <c r="AE155" i="15"/>
  <c r="AF155" i="15"/>
  <c r="AG155" i="15"/>
  <c r="AH155" i="15"/>
  <c r="AI155" i="15"/>
  <c r="AJ155" i="15"/>
  <c r="AK155" i="15"/>
  <c r="AL155" i="15"/>
  <c r="AM155" i="15"/>
  <c r="AN155" i="15"/>
  <c r="AO155" i="15"/>
  <c r="AP155" i="15"/>
  <c r="AQ155" i="15"/>
  <c r="W156" i="15"/>
  <c r="X156" i="15"/>
  <c r="Y156" i="15"/>
  <c r="Z156" i="15"/>
  <c r="AA156" i="15"/>
  <c r="AB156" i="15"/>
  <c r="AC156" i="15"/>
  <c r="AD156" i="15"/>
  <c r="AE156" i="15"/>
  <c r="AF156" i="15"/>
  <c r="AG156" i="15"/>
  <c r="AH156" i="15"/>
  <c r="AI156" i="15"/>
  <c r="AJ156" i="15"/>
  <c r="AK156" i="15"/>
  <c r="AL156" i="15"/>
  <c r="AM156" i="15"/>
  <c r="AN156" i="15"/>
  <c r="AO156" i="15"/>
  <c r="AP156" i="15"/>
  <c r="AQ156" i="15"/>
  <c r="W157" i="15"/>
  <c r="X157" i="15"/>
  <c r="Y157" i="15"/>
  <c r="Z157" i="15"/>
  <c r="AA157" i="15"/>
  <c r="AB157" i="15"/>
  <c r="AC157" i="15"/>
  <c r="AD157" i="15"/>
  <c r="AE157" i="15"/>
  <c r="AF157" i="15"/>
  <c r="AG157" i="15"/>
  <c r="AH157" i="15"/>
  <c r="AI157" i="15"/>
  <c r="AJ157" i="15"/>
  <c r="AK157" i="15"/>
  <c r="AL157" i="15"/>
  <c r="AM157" i="15"/>
  <c r="AN157" i="15"/>
  <c r="AO157" i="15"/>
  <c r="AP157" i="15"/>
  <c r="AQ157" i="15"/>
  <c r="W158" i="15"/>
  <c r="X158" i="15"/>
  <c r="Y158" i="15"/>
  <c r="Z158" i="15"/>
  <c r="AA158" i="15"/>
  <c r="AB158" i="15"/>
  <c r="AC158" i="15"/>
  <c r="AD158" i="15"/>
  <c r="AE158" i="15"/>
  <c r="AF158" i="15"/>
  <c r="AG158" i="15"/>
  <c r="AH158" i="15"/>
  <c r="AI158" i="15"/>
  <c r="AJ158" i="15"/>
  <c r="AK158" i="15"/>
  <c r="AL158" i="15"/>
  <c r="AM158" i="15"/>
  <c r="AN158" i="15"/>
  <c r="AO158" i="15"/>
  <c r="AP158" i="15"/>
  <c r="AQ158" i="15"/>
  <c r="W159" i="15"/>
  <c r="X159" i="15"/>
  <c r="Y159" i="15"/>
  <c r="Z159" i="15"/>
  <c r="AA159" i="15"/>
  <c r="AB159" i="15"/>
  <c r="AC159" i="15"/>
  <c r="AD159" i="15"/>
  <c r="AE159" i="15"/>
  <c r="AF159" i="15"/>
  <c r="AG159" i="15"/>
  <c r="AH159" i="15"/>
  <c r="AI159" i="15"/>
  <c r="AJ159" i="15"/>
  <c r="AK159" i="15"/>
  <c r="AL159" i="15"/>
  <c r="AM159" i="15"/>
  <c r="AN159" i="15"/>
  <c r="AO159" i="15"/>
  <c r="AP159" i="15"/>
  <c r="AQ159" i="15"/>
  <c r="W160" i="15"/>
  <c r="X160" i="15"/>
  <c r="Y160" i="15"/>
  <c r="Z160" i="15"/>
  <c r="AA160" i="15"/>
  <c r="AB160" i="15"/>
  <c r="AC160" i="15"/>
  <c r="AD160" i="15"/>
  <c r="AE160" i="15"/>
  <c r="AF160" i="15"/>
  <c r="AG160" i="15"/>
  <c r="AH160" i="15"/>
  <c r="AI160" i="15"/>
  <c r="AJ160" i="15"/>
  <c r="AK160" i="15"/>
  <c r="AL160" i="15"/>
  <c r="AM160" i="15"/>
  <c r="AN160" i="15"/>
  <c r="AO160" i="15"/>
  <c r="AP160" i="15"/>
  <c r="AQ160" i="15"/>
  <c r="W161" i="15"/>
  <c r="X161" i="15"/>
  <c r="Y161" i="15"/>
  <c r="Z161" i="15"/>
  <c r="AA161" i="15"/>
  <c r="AB161" i="15"/>
  <c r="AC161" i="15"/>
  <c r="AD161" i="15"/>
  <c r="AE161" i="15"/>
  <c r="AF161" i="15"/>
  <c r="AG161" i="15"/>
  <c r="AH161" i="15"/>
  <c r="AI161" i="15"/>
  <c r="AJ161" i="15"/>
  <c r="AK161" i="15"/>
  <c r="AL161" i="15"/>
  <c r="AM161" i="15"/>
  <c r="AN161" i="15"/>
  <c r="AO161" i="15"/>
  <c r="AP161" i="15"/>
  <c r="AQ161" i="15"/>
  <c r="W162" i="15"/>
  <c r="X162" i="15"/>
  <c r="Y162" i="15"/>
  <c r="Z162" i="15"/>
  <c r="AA162" i="15"/>
  <c r="AB162" i="15"/>
  <c r="AC162" i="15"/>
  <c r="AD162" i="15"/>
  <c r="AE162" i="15"/>
  <c r="AF162" i="15"/>
  <c r="AG162" i="15"/>
  <c r="AH162" i="15"/>
  <c r="AI162" i="15"/>
  <c r="AJ162" i="15"/>
  <c r="AK162" i="15"/>
  <c r="AL162" i="15"/>
  <c r="AM162" i="15"/>
  <c r="AN162" i="15"/>
  <c r="AO162" i="15"/>
  <c r="AP162" i="15"/>
  <c r="AQ162" i="15"/>
  <c r="W163" i="15"/>
  <c r="X163" i="15"/>
  <c r="Y163" i="15"/>
  <c r="Z163" i="15"/>
  <c r="AA163" i="15"/>
  <c r="AB163" i="15"/>
  <c r="AC163" i="15"/>
  <c r="AD163" i="15"/>
  <c r="AE163" i="15"/>
  <c r="AF163" i="15"/>
  <c r="AG163" i="15"/>
  <c r="AH163" i="15"/>
  <c r="AI163" i="15"/>
  <c r="AJ163" i="15"/>
  <c r="AK163" i="15"/>
  <c r="AL163" i="15"/>
  <c r="AM163" i="15"/>
  <c r="AN163" i="15"/>
  <c r="AO163" i="15"/>
  <c r="AP163" i="15"/>
  <c r="AQ163" i="15"/>
  <c r="W164" i="15"/>
  <c r="X164" i="15"/>
  <c r="Y164" i="15"/>
  <c r="Z164" i="15"/>
  <c r="AA164" i="15"/>
  <c r="AB164" i="15"/>
  <c r="AC164" i="15"/>
  <c r="AD164" i="15"/>
  <c r="AE164" i="15"/>
  <c r="AF164" i="15"/>
  <c r="AG164" i="15"/>
  <c r="AH164" i="15"/>
  <c r="AI164" i="15"/>
  <c r="AJ164" i="15"/>
  <c r="AK164" i="15"/>
  <c r="AL164" i="15"/>
  <c r="AM164" i="15"/>
  <c r="AN164" i="15"/>
  <c r="AO164" i="15"/>
  <c r="AP164" i="15"/>
  <c r="AQ164" i="15"/>
  <c r="W165" i="15"/>
  <c r="X165" i="15"/>
  <c r="Y165" i="15"/>
  <c r="Z165" i="15"/>
  <c r="AA165" i="15"/>
  <c r="AB165" i="15"/>
  <c r="AC165" i="15"/>
  <c r="AD165" i="15"/>
  <c r="AE165" i="15"/>
  <c r="AF165" i="15"/>
  <c r="AG165" i="15"/>
  <c r="AH165" i="15"/>
  <c r="AI165" i="15"/>
  <c r="AJ165" i="15"/>
  <c r="AK165" i="15"/>
  <c r="AL165" i="15"/>
  <c r="AM165" i="15"/>
  <c r="AN165" i="15"/>
  <c r="AO165" i="15"/>
  <c r="AP165" i="15"/>
  <c r="AQ165" i="15"/>
  <c r="W166" i="15"/>
  <c r="X166" i="15"/>
  <c r="Y166" i="15"/>
  <c r="Z166" i="15"/>
  <c r="AA166" i="15"/>
  <c r="AB166" i="15"/>
  <c r="AC166" i="15"/>
  <c r="AD166" i="15"/>
  <c r="AE166" i="15"/>
  <c r="AF166" i="15"/>
  <c r="AG166" i="15"/>
  <c r="AH166" i="15"/>
  <c r="AI166" i="15"/>
  <c r="AJ166" i="15"/>
  <c r="AK166" i="15"/>
  <c r="AL166" i="15"/>
  <c r="AM166" i="15"/>
  <c r="AN166" i="15"/>
  <c r="AO166" i="15"/>
  <c r="AP166" i="15"/>
  <c r="AQ166" i="15"/>
  <c r="W167" i="15"/>
  <c r="X167" i="15"/>
  <c r="Y167" i="15"/>
  <c r="Z167" i="15"/>
  <c r="AA167" i="15"/>
  <c r="AB167" i="15"/>
  <c r="AC167" i="15"/>
  <c r="AD167" i="15"/>
  <c r="AE167" i="15"/>
  <c r="AF167" i="15"/>
  <c r="AG167" i="15"/>
  <c r="AH167" i="15"/>
  <c r="AI167" i="15"/>
  <c r="AJ167" i="15"/>
  <c r="AK167" i="15"/>
  <c r="AL167" i="15"/>
  <c r="AM167" i="15"/>
  <c r="AN167" i="15"/>
  <c r="AO167" i="15"/>
  <c r="AP167" i="15"/>
  <c r="AQ167" i="15"/>
  <c r="W168" i="15"/>
  <c r="X168" i="15"/>
  <c r="Y168" i="15"/>
  <c r="Z168" i="15"/>
  <c r="AA168" i="15"/>
  <c r="AB168" i="15"/>
  <c r="AC168" i="15"/>
  <c r="AD168" i="15"/>
  <c r="AE168" i="15"/>
  <c r="AF168" i="15"/>
  <c r="AG168" i="15"/>
  <c r="AH168" i="15"/>
  <c r="AI168" i="15"/>
  <c r="AJ168" i="15"/>
  <c r="AK168" i="15"/>
  <c r="AL168" i="15"/>
  <c r="AM168" i="15"/>
  <c r="AN168" i="15"/>
  <c r="AO168" i="15"/>
  <c r="AP168" i="15"/>
  <c r="AQ168" i="15"/>
  <c r="W169" i="15"/>
  <c r="X169" i="15"/>
  <c r="Y169" i="15"/>
  <c r="Z169" i="15"/>
  <c r="AA169" i="15"/>
  <c r="AB169" i="15"/>
  <c r="AC169" i="15"/>
  <c r="AD169" i="15"/>
  <c r="AE169" i="15"/>
  <c r="AF169" i="15"/>
  <c r="AG169" i="15"/>
  <c r="AH169" i="15"/>
  <c r="AI169" i="15"/>
  <c r="AJ169" i="15"/>
  <c r="AK169" i="15"/>
  <c r="AL169" i="15"/>
  <c r="AM169" i="15"/>
  <c r="AN169" i="15"/>
  <c r="AO169" i="15"/>
  <c r="AP169" i="15"/>
  <c r="AQ169" i="15"/>
  <c r="W170" i="15"/>
  <c r="X170" i="15"/>
  <c r="Y170" i="15"/>
  <c r="Z170" i="15"/>
  <c r="AA170" i="15"/>
  <c r="AB170" i="15"/>
  <c r="AC170" i="15"/>
  <c r="AD170" i="15"/>
  <c r="AE170" i="15"/>
  <c r="AF170" i="15"/>
  <c r="AG170" i="15"/>
  <c r="AH170" i="15"/>
  <c r="AI170" i="15"/>
  <c r="AJ170" i="15"/>
  <c r="AK170" i="15"/>
  <c r="AL170" i="15"/>
  <c r="AM170" i="15"/>
  <c r="AN170" i="15"/>
  <c r="AO170" i="15"/>
  <c r="AP170" i="15"/>
  <c r="AQ170" i="15"/>
  <c r="W171" i="15"/>
  <c r="X171" i="15"/>
  <c r="Y171" i="15"/>
  <c r="Z171" i="15"/>
  <c r="AA171" i="15"/>
  <c r="AB171" i="15"/>
  <c r="AC171" i="15"/>
  <c r="AD171" i="15"/>
  <c r="AE171" i="15"/>
  <c r="AF171" i="15"/>
  <c r="AG171" i="15"/>
  <c r="AH171" i="15"/>
  <c r="AI171" i="15"/>
  <c r="AJ171" i="15"/>
  <c r="AK171" i="15"/>
  <c r="AL171" i="15"/>
  <c r="AM171" i="15"/>
  <c r="AN171" i="15"/>
  <c r="AO171" i="15"/>
  <c r="AP171" i="15"/>
  <c r="AQ171" i="15"/>
  <c r="W172" i="15"/>
  <c r="X172" i="15"/>
  <c r="Y172" i="15"/>
  <c r="Z172" i="15"/>
  <c r="AA172" i="15"/>
  <c r="AB172" i="15"/>
  <c r="AC172" i="15"/>
  <c r="AD172" i="15"/>
  <c r="AE172" i="15"/>
  <c r="AF172" i="15"/>
  <c r="AG172" i="15"/>
  <c r="AH172" i="15"/>
  <c r="AI172" i="15"/>
  <c r="AJ172" i="15"/>
  <c r="AK172" i="15"/>
  <c r="AL172" i="15"/>
  <c r="AM172" i="15"/>
  <c r="AN172" i="15"/>
  <c r="AO172" i="15"/>
  <c r="AP172" i="15"/>
  <c r="AQ172" i="15"/>
  <c r="W173" i="15"/>
  <c r="X173" i="15"/>
  <c r="Y173" i="15"/>
  <c r="Z173" i="15"/>
  <c r="AA173" i="15"/>
  <c r="AB173" i="15"/>
  <c r="AC173" i="15"/>
  <c r="AD173" i="15"/>
  <c r="AE173" i="15"/>
  <c r="AF173" i="15"/>
  <c r="AG173" i="15"/>
  <c r="AH173" i="15"/>
  <c r="AI173" i="15"/>
  <c r="AJ173" i="15"/>
  <c r="AK173" i="15"/>
  <c r="AL173" i="15"/>
  <c r="AM173" i="15"/>
  <c r="AN173" i="15"/>
  <c r="AO173" i="15"/>
  <c r="AP173" i="15"/>
  <c r="AQ173" i="15"/>
  <c r="W174" i="15"/>
  <c r="X174" i="15"/>
  <c r="Y174" i="15"/>
  <c r="Z174" i="15"/>
  <c r="AA174" i="15"/>
  <c r="AB174" i="15"/>
  <c r="AC174" i="15"/>
  <c r="AD174" i="15"/>
  <c r="AE174" i="15"/>
  <c r="AF174" i="15"/>
  <c r="AG174" i="15"/>
  <c r="AH174" i="15"/>
  <c r="AI174" i="15"/>
  <c r="AJ174" i="15"/>
  <c r="AK174" i="15"/>
  <c r="AL174" i="15"/>
  <c r="AM174" i="15"/>
  <c r="AN174" i="15"/>
  <c r="AO174" i="15"/>
  <c r="AP174" i="15"/>
  <c r="AQ174" i="15"/>
  <c r="W175" i="15"/>
  <c r="X175" i="15"/>
  <c r="Y175" i="15"/>
  <c r="Z175" i="15"/>
  <c r="AA175" i="15"/>
  <c r="AB175" i="15"/>
  <c r="AC175" i="15"/>
  <c r="AD175" i="15"/>
  <c r="AE175" i="15"/>
  <c r="AF175" i="15"/>
  <c r="AG175" i="15"/>
  <c r="AH175" i="15"/>
  <c r="AI175" i="15"/>
  <c r="AJ175" i="15"/>
  <c r="AK175" i="15"/>
  <c r="AL175" i="15"/>
  <c r="AM175" i="15"/>
  <c r="AN175" i="15"/>
  <c r="AO175" i="15"/>
  <c r="AP175" i="15"/>
  <c r="AQ175" i="15"/>
  <c r="W176" i="15"/>
  <c r="X176" i="15"/>
  <c r="Y176" i="15"/>
  <c r="Z176" i="15"/>
  <c r="AA176" i="15"/>
  <c r="AB176" i="15"/>
  <c r="AC176" i="15"/>
  <c r="AD176" i="15"/>
  <c r="AE176" i="15"/>
  <c r="AF176" i="15"/>
  <c r="AG176" i="15"/>
  <c r="AH176" i="15"/>
  <c r="AI176" i="15"/>
  <c r="AJ176" i="15"/>
  <c r="AK176" i="15"/>
  <c r="AL176" i="15"/>
  <c r="AM176" i="15"/>
  <c r="AN176" i="15"/>
  <c r="AO176" i="15"/>
  <c r="AP176" i="15"/>
  <c r="AQ176" i="15"/>
  <c r="W177" i="15"/>
  <c r="X177" i="15"/>
  <c r="Y177" i="15"/>
  <c r="Z177" i="15"/>
  <c r="AA177" i="15"/>
  <c r="AB177" i="15"/>
  <c r="AC177" i="15"/>
  <c r="AD177" i="15"/>
  <c r="AE177" i="15"/>
  <c r="AF177" i="15"/>
  <c r="AG177" i="15"/>
  <c r="AH177" i="15"/>
  <c r="AI177" i="15"/>
  <c r="AJ177" i="15"/>
  <c r="AK177" i="15"/>
  <c r="AL177" i="15"/>
  <c r="AM177" i="15"/>
  <c r="AN177" i="15"/>
  <c r="AO177" i="15"/>
  <c r="AP177" i="15"/>
  <c r="AQ177" i="15"/>
  <c r="W178" i="15"/>
  <c r="X178" i="15"/>
  <c r="Y178" i="15"/>
  <c r="Z178" i="15"/>
  <c r="AA178" i="15"/>
  <c r="AB178" i="15"/>
  <c r="AC178" i="15"/>
  <c r="AD178" i="15"/>
  <c r="AE178" i="15"/>
  <c r="AF178" i="15"/>
  <c r="AG178" i="15"/>
  <c r="AH178" i="15"/>
  <c r="AI178" i="15"/>
  <c r="AJ178" i="15"/>
  <c r="AK178" i="15"/>
  <c r="AL178" i="15"/>
  <c r="AM178" i="15"/>
  <c r="AN178" i="15"/>
  <c r="AO178" i="15"/>
  <c r="AP178" i="15"/>
  <c r="AQ178" i="15"/>
  <c r="W179" i="15"/>
  <c r="X179" i="15"/>
  <c r="Y179" i="15"/>
  <c r="Z179" i="15"/>
  <c r="AA179" i="15"/>
  <c r="AB179" i="15"/>
  <c r="AC179" i="15"/>
  <c r="AD179" i="15"/>
  <c r="AE179" i="15"/>
  <c r="AF179" i="15"/>
  <c r="AG179" i="15"/>
  <c r="AH179" i="15"/>
  <c r="AI179" i="15"/>
  <c r="AJ179" i="15"/>
  <c r="AK179" i="15"/>
  <c r="AL179" i="15"/>
  <c r="AM179" i="15"/>
  <c r="AN179" i="15"/>
  <c r="AO179" i="15"/>
  <c r="AP179" i="15"/>
  <c r="AQ179" i="15"/>
  <c r="W180" i="15"/>
  <c r="X180" i="15"/>
  <c r="Y180" i="15"/>
  <c r="Z180" i="15"/>
  <c r="AA180" i="15"/>
  <c r="AB180" i="15"/>
  <c r="AC180" i="15"/>
  <c r="AD180" i="15"/>
  <c r="AE180" i="15"/>
  <c r="AF180" i="15"/>
  <c r="AG180" i="15"/>
  <c r="AH180" i="15"/>
  <c r="AI180" i="15"/>
  <c r="AJ180" i="15"/>
  <c r="AK180" i="15"/>
  <c r="AL180" i="15"/>
  <c r="AM180" i="15"/>
  <c r="AN180" i="15"/>
  <c r="AO180" i="15"/>
  <c r="AP180" i="15"/>
  <c r="AQ180" i="15"/>
  <c r="W181" i="15"/>
  <c r="X181" i="15"/>
  <c r="Y181" i="15"/>
  <c r="Z181" i="15"/>
  <c r="AA181" i="15"/>
  <c r="AB181" i="15"/>
  <c r="AC181" i="15"/>
  <c r="AD181" i="15"/>
  <c r="AE181" i="15"/>
  <c r="AF181" i="15"/>
  <c r="AG181" i="15"/>
  <c r="AH181" i="15"/>
  <c r="AI181" i="15"/>
  <c r="AJ181" i="15"/>
  <c r="AK181" i="15"/>
  <c r="AL181" i="15"/>
  <c r="AM181" i="15"/>
  <c r="AN181" i="15"/>
  <c r="AO181" i="15"/>
  <c r="AP181" i="15"/>
  <c r="AQ181" i="15"/>
  <c r="W182" i="15"/>
  <c r="X182" i="15"/>
  <c r="Y182" i="15"/>
  <c r="Z182" i="15"/>
  <c r="AA182" i="15"/>
  <c r="AB182" i="15"/>
  <c r="AC182" i="15"/>
  <c r="AD182" i="15"/>
  <c r="AE182" i="15"/>
  <c r="AF182" i="15"/>
  <c r="AG182" i="15"/>
  <c r="AH182" i="15"/>
  <c r="AI182" i="15"/>
  <c r="AJ182" i="15"/>
  <c r="AK182" i="15"/>
  <c r="AL182" i="15"/>
  <c r="AM182" i="15"/>
  <c r="AN182" i="15"/>
  <c r="AO182" i="15"/>
  <c r="AP182" i="15"/>
  <c r="AQ182" i="15"/>
  <c r="W183" i="15"/>
  <c r="X183" i="15"/>
  <c r="Y183" i="15"/>
  <c r="Z183" i="15"/>
  <c r="AA183" i="15"/>
  <c r="AB183" i="15"/>
  <c r="AC183" i="15"/>
  <c r="AD183" i="15"/>
  <c r="AE183" i="15"/>
  <c r="AF183" i="15"/>
  <c r="AG183" i="15"/>
  <c r="AH183" i="15"/>
  <c r="AI183" i="15"/>
  <c r="AJ183" i="15"/>
  <c r="AK183" i="15"/>
  <c r="AL183" i="15"/>
  <c r="AM183" i="15"/>
  <c r="AN183" i="15"/>
  <c r="AO183" i="15"/>
  <c r="AP183" i="15"/>
  <c r="AQ183" i="15"/>
  <c r="W184" i="15"/>
  <c r="X184" i="15"/>
  <c r="Y184" i="15"/>
  <c r="Z184" i="15"/>
  <c r="AA184" i="15"/>
  <c r="AB184" i="15"/>
  <c r="AC184" i="15"/>
  <c r="AD184" i="15"/>
  <c r="AE184" i="15"/>
  <c r="AF184" i="15"/>
  <c r="AG184" i="15"/>
  <c r="AH184" i="15"/>
  <c r="AI184" i="15"/>
  <c r="AJ184" i="15"/>
  <c r="AK184" i="15"/>
  <c r="AL184" i="15"/>
  <c r="AM184" i="15"/>
  <c r="AN184" i="15"/>
  <c r="AO184" i="15"/>
  <c r="AP184" i="15"/>
  <c r="AQ184" i="15"/>
  <c r="W185" i="15"/>
  <c r="X185" i="15"/>
  <c r="Y185" i="15"/>
  <c r="Z185" i="15"/>
  <c r="AA185" i="15"/>
  <c r="AB185" i="15"/>
  <c r="AC185" i="15"/>
  <c r="AD185" i="15"/>
  <c r="AE185" i="15"/>
  <c r="AF185" i="15"/>
  <c r="AG185" i="15"/>
  <c r="AH185" i="15"/>
  <c r="AI185" i="15"/>
  <c r="AJ185" i="15"/>
  <c r="AK185" i="15"/>
  <c r="AL185" i="15"/>
  <c r="AM185" i="15"/>
  <c r="AN185" i="15"/>
  <c r="AO185" i="15"/>
  <c r="AP185" i="15"/>
  <c r="AQ185" i="15"/>
  <c r="W186" i="15"/>
  <c r="X186" i="15"/>
  <c r="Y186" i="15"/>
  <c r="Z186" i="15"/>
  <c r="AA186" i="15"/>
  <c r="AB186" i="15"/>
  <c r="AC186" i="15"/>
  <c r="AD186" i="15"/>
  <c r="AE186" i="15"/>
  <c r="AF186" i="15"/>
  <c r="AG186" i="15"/>
  <c r="AH186" i="15"/>
  <c r="AI186" i="15"/>
  <c r="AJ186" i="15"/>
  <c r="AK186" i="15"/>
  <c r="AL186" i="15"/>
  <c r="AM186" i="15"/>
  <c r="AN186" i="15"/>
  <c r="AO186" i="15"/>
  <c r="AP186" i="15"/>
  <c r="AQ186" i="15"/>
  <c r="W187" i="15"/>
  <c r="X187" i="15"/>
  <c r="Y187" i="15"/>
  <c r="Z187" i="15"/>
  <c r="AA187" i="15"/>
  <c r="AB187" i="15"/>
  <c r="AC187" i="15"/>
  <c r="AD187" i="15"/>
  <c r="AE187" i="15"/>
  <c r="AF187" i="15"/>
  <c r="AG187" i="15"/>
  <c r="AH187" i="15"/>
  <c r="AI187" i="15"/>
  <c r="AJ187" i="15"/>
  <c r="AK187" i="15"/>
  <c r="AL187" i="15"/>
  <c r="AM187" i="15"/>
  <c r="AN187" i="15"/>
  <c r="AO187" i="15"/>
  <c r="AP187" i="15"/>
  <c r="AQ187" i="15"/>
  <c r="W188" i="15"/>
  <c r="X188" i="15"/>
  <c r="Y188" i="15"/>
  <c r="Z188" i="15"/>
  <c r="AA188" i="15"/>
  <c r="AB188" i="15"/>
  <c r="AC188" i="15"/>
  <c r="AD188" i="15"/>
  <c r="AE188" i="15"/>
  <c r="AF188" i="15"/>
  <c r="AG188" i="15"/>
  <c r="AH188" i="15"/>
  <c r="AI188" i="15"/>
  <c r="AJ188" i="15"/>
  <c r="AK188" i="15"/>
  <c r="AL188" i="15"/>
  <c r="AM188" i="15"/>
  <c r="AN188" i="15"/>
  <c r="AO188" i="15"/>
  <c r="AP188" i="15"/>
  <c r="AQ188" i="15"/>
  <c r="W189" i="15"/>
  <c r="X189" i="15"/>
  <c r="Y189" i="15"/>
  <c r="Z189" i="15"/>
  <c r="AA189" i="15"/>
  <c r="AB189" i="15"/>
  <c r="AC189" i="15"/>
  <c r="AD189" i="15"/>
  <c r="AE189" i="15"/>
  <c r="AF189" i="15"/>
  <c r="AG189" i="15"/>
  <c r="AH189" i="15"/>
  <c r="AI189" i="15"/>
  <c r="AJ189" i="15"/>
  <c r="AK189" i="15"/>
  <c r="AL189" i="15"/>
  <c r="AM189" i="15"/>
  <c r="AN189" i="15"/>
  <c r="AO189" i="15"/>
  <c r="AP189" i="15"/>
  <c r="AQ189" i="15"/>
  <c r="W190" i="15"/>
  <c r="X190" i="15"/>
  <c r="Y190" i="15"/>
  <c r="Z190" i="15"/>
  <c r="AA190" i="15"/>
  <c r="AB190" i="15"/>
  <c r="AC190" i="15"/>
  <c r="AD190" i="15"/>
  <c r="AE190" i="15"/>
  <c r="AF190" i="15"/>
  <c r="AG190" i="15"/>
  <c r="AH190" i="15"/>
  <c r="AI190" i="15"/>
  <c r="AJ190" i="15"/>
  <c r="AK190" i="15"/>
  <c r="AL190" i="15"/>
  <c r="AM190" i="15"/>
  <c r="AN190" i="15"/>
  <c r="AO190" i="15"/>
  <c r="AP190" i="15"/>
  <c r="AQ190" i="15"/>
  <c r="W191" i="15"/>
  <c r="X191" i="15"/>
  <c r="Y191" i="15"/>
  <c r="Z191" i="15"/>
  <c r="AA191" i="15"/>
  <c r="AB191" i="15"/>
  <c r="AC191" i="15"/>
  <c r="AD191" i="15"/>
  <c r="AE191" i="15"/>
  <c r="AF191" i="15"/>
  <c r="AG191" i="15"/>
  <c r="AH191" i="15"/>
  <c r="AI191" i="15"/>
  <c r="AJ191" i="15"/>
  <c r="AK191" i="15"/>
  <c r="AL191" i="15"/>
  <c r="AM191" i="15"/>
  <c r="AN191" i="15"/>
  <c r="AO191" i="15"/>
  <c r="AP191" i="15"/>
  <c r="AQ191" i="15"/>
  <c r="W192" i="15"/>
  <c r="X192" i="15"/>
  <c r="Y192" i="15"/>
  <c r="Z192" i="15"/>
  <c r="AA192" i="15"/>
  <c r="AB192" i="15"/>
  <c r="AC192" i="15"/>
  <c r="AD192" i="15"/>
  <c r="AE192" i="15"/>
  <c r="AF192" i="15"/>
  <c r="AG192" i="15"/>
  <c r="AH192" i="15"/>
  <c r="AI192" i="15"/>
  <c r="AJ192" i="15"/>
  <c r="AK192" i="15"/>
  <c r="AL192" i="15"/>
  <c r="AM192" i="15"/>
  <c r="AN192" i="15"/>
  <c r="AO192" i="15"/>
  <c r="AP192" i="15"/>
  <c r="AQ192" i="15"/>
  <c r="W193" i="15"/>
  <c r="X193" i="15"/>
  <c r="Y193" i="15"/>
  <c r="Z193" i="15"/>
  <c r="AA193" i="15"/>
  <c r="AB193" i="15"/>
  <c r="AC193" i="15"/>
  <c r="AD193" i="15"/>
  <c r="AE193" i="15"/>
  <c r="AF193" i="15"/>
  <c r="AG193" i="15"/>
  <c r="AH193" i="15"/>
  <c r="AI193" i="15"/>
  <c r="AJ193" i="15"/>
  <c r="AK193" i="15"/>
  <c r="AL193" i="15"/>
  <c r="AM193" i="15"/>
  <c r="AN193" i="15"/>
  <c r="AO193" i="15"/>
  <c r="AP193" i="15"/>
  <c r="AQ193" i="15"/>
  <c r="W194" i="15"/>
  <c r="X194" i="15"/>
  <c r="Y194" i="15"/>
  <c r="Z194" i="15"/>
  <c r="AA194" i="15"/>
  <c r="AB194" i="15"/>
  <c r="AC194" i="15"/>
  <c r="AD194" i="15"/>
  <c r="AE194" i="15"/>
  <c r="AF194" i="15"/>
  <c r="AG194" i="15"/>
  <c r="AH194" i="15"/>
  <c r="AI194" i="15"/>
  <c r="AJ194" i="15"/>
  <c r="AK194" i="15"/>
  <c r="AL194" i="15"/>
  <c r="AM194" i="15"/>
  <c r="AN194" i="15"/>
  <c r="AO194" i="15"/>
  <c r="AP194" i="15"/>
  <c r="AQ194" i="15"/>
  <c r="W195" i="15"/>
  <c r="X195" i="15"/>
  <c r="Y195" i="15"/>
  <c r="Z195" i="15"/>
  <c r="AA195" i="15"/>
  <c r="AB195" i="15"/>
  <c r="AC195" i="15"/>
  <c r="AD195" i="15"/>
  <c r="AE195" i="15"/>
  <c r="AF195" i="15"/>
  <c r="AG195" i="15"/>
  <c r="AH195" i="15"/>
  <c r="AI195" i="15"/>
  <c r="AJ195" i="15"/>
  <c r="AK195" i="15"/>
  <c r="AL195" i="15"/>
  <c r="AM195" i="15"/>
  <c r="AN195" i="15"/>
  <c r="AO195" i="15"/>
  <c r="AP195" i="15"/>
  <c r="AQ195" i="15"/>
  <c r="W196" i="15"/>
  <c r="X196" i="15"/>
  <c r="Y196" i="15"/>
  <c r="Z196" i="15"/>
  <c r="AA196" i="15"/>
  <c r="AB196" i="15"/>
  <c r="AC196" i="15"/>
  <c r="AD196" i="15"/>
  <c r="AE196" i="15"/>
  <c r="AF196" i="15"/>
  <c r="AG196" i="15"/>
  <c r="AH196" i="15"/>
  <c r="AI196" i="15"/>
  <c r="AJ196" i="15"/>
  <c r="AK196" i="15"/>
  <c r="AL196" i="15"/>
  <c r="AM196" i="15"/>
  <c r="AN196" i="15"/>
  <c r="AO196" i="15"/>
  <c r="AP196" i="15"/>
  <c r="AQ196" i="15"/>
  <c r="W197" i="15"/>
  <c r="X197" i="15"/>
  <c r="Y197" i="15"/>
  <c r="Z197" i="15"/>
  <c r="AA197" i="15"/>
  <c r="AB197" i="15"/>
  <c r="AC197" i="15"/>
  <c r="AD197" i="15"/>
  <c r="AE197" i="15"/>
  <c r="AF197" i="15"/>
  <c r="AG197" i="15"/>
  <c r="AH197" i="15"/>
  <c r="AI197" i="15"/>
  <c r="AJ197" i="15"/>
  <c r="AK197" i="15"/>
  <c r="AL197" i="15"/>
  <c r="AM197" i="15"/>
  <c r="AN197" i="15"/>
  <c r="AO197" i="15"/>
  <c r="AP197" i="15"/>
  <c r="AQ197" i="15"/>
  <c r="W198" i="15"/>
  <c r="X198" i="15"/>
  <c r="Y198" i="15"/>
  <c r="Z198" i="15"/>
  <c r="AA198" i="15"/>
  <c r="AB198" i="15"/>
  <c r="AC198" i="15"/>
  <c r="AD198" i="15"/>
  <c r="AE198" i="15"/>
  <c r="AF198" i="15"/>
  <c r="AG198" i="15"/>
  <c r="AH198" i="15"/>
  <c r="AI198" i="15"/>
  <c r="AJ198" i="15"/>
  <c r="AK198" i="15"/>
  <c r="AL198" i="15"/>
  <c r="AM198" i="15"/>
  <c r="AN198" i="15"/>
  <c r="AO198" i="15"/>
  <c r="AP198" i="15"/>
  <c r="AQ198" i="15"/>
  <c r="W199" i="15"/>
  <c r="X199" i="15"/>
  <c r="Y199" i="15"/>
  <c r="Z199" i="15"/>
  <c r="AA199" i="15"/>
  <c r="AB199" i="15"/>
  <c r="AC199" i="15"/>
  <c r="AD199" i="15"/>
  <c r="AE199" i="15"/>
  <c r="AF199" i="15"/>
  <c r="AG199" i="15"/>
  <c r="AH199" i="15"/>
  <c r="AI199" i="15"/>
  <c r="AJ199" i="15"/>
  <c r="AK199" i="15"/>
  <c r="AL199" i="15"/>
  <c r="AM199" i="15"/>
  <c r="AN199" i="15"/>
  <c r="AO199" i="15"/>
  <c r="AP199" i="15"/>
  <c r="AQ199" i="15"/>
  <c r="W200" i="15"/>
  <c r="X200" i="15"/>
  <c r="Y200" i="15"/>
  <c r="Z200" i="15"/>
  <c r="AA200" i="15"/>
  <c r="AB200" i="15"/>
  <c r="AC200" i="15"/>
  <c r="AD200" i="15"/>
  <c r="AE200" i="15"/>
  <c r="AF200" i="15"/>
  <c r="AG200" i="15"/>
  <c r="AH200" i="15"/>
  <c r="AI200" i="15"/>
  <c r="AJ200" i="15"/>
  <c r="AK200" i="15"/>
  <c r="AL200" i="15"/>
  <c r="AM200" i="15"/>
  <c r="AN200" i="15"/>
  <c r="AO200" i="15"/>
  <c r="AP200" i="15"/>
  <c r="AQ200" i="15"/>
  <c r="W201" i="15"/>
  <c r="X201" i="15"/>
  <c r="Y201" i="15"/>
  <c r="Z201" i="15"/>
  <c r="AA201" i="15"/>
  <c r="AB201" i="15"/>
  <c r="AC201" i="15"/>
  <c r="AD201" i="15"/>
  <c r="AE201" i="15"/>
  <c r="AF201" i="15"/>
  <c r="AG201" i="15"/>
  <c r="AH201" i="15"/>
  <c r="AI201" i="15"/>
  <c r="AJ201" i="15"/>
  <c r="AK201" i="15"/>
  <c r="AL201" i="15"/>
  <c r="AM201" i="15"/>
  <c r="AN201" i="15"/>
  <c r="AO201" i="15"/>
  <c r="AP201" i="15"/>
  <c r="AQ201" i="15"/>
  <c r="W202" i="15"/>
  <c r="X202" i="15"/>
  <c r="Y202" i="15"/>
  <c r="Z202" i="15"/>
  <c r="AA202" i="15"/>
  <c r="AB202" i="15"/>
  <c r="AC202" i="15"/>
  <c r="AD202" i="15"/>
  <c r="AE202" i="15"/>
  <c r="AF202" i="15"/>
  <c r="AG202" i="15"/>
  <c r="AH202" i="15"/>
  <c r="AI202" i="15"/>
  <c r="AJ202" i="15"/>
  <c r="AK202" i="15"/>
  <c r="AL202" i="15"/>
  <c r="AM202" i="15"/>
  <c r="AN202" i="15"/>
  <c r="AO202" i="15"/>
  <c r="AP202" i="15"/>
  <c r="AQ202" i="15"/>
  <c r="W203" i="15"/>
  <c r="X203" i="15"/>
  <c r="Y203" i="15"/>
  <c r="Z203" i="15"/>
  <c r="AA203" i="15"/>
  <c r="AB203" i="15"/>
  <c r="AC203" i="15"/>
  <c r="AD203" i="15"/>
  <c r="AE203" i="15"/>
  <c r="AF203" i="15"/>
  <c r="AG203" i="15"/>
  <c r="AH203" i="15"/>
  <c r="AI203" i="15"/>
  <c r="AJ203" i="15"/>
  <c r="AK203" i="15"/>
  <c r="AL203" i="15"/>
  <c r="AM203" i="15"/>
  <c r="AN203" i="15"/>
  <c r="AO203" i="15"/>
  <c r="AP203" i="15"/>
  <c r="AQ203" i="15"/>
  <c r="W204" i="15"/>
  <c r="X204" i="15"/>
  <c r="Y204" i="15"/>
  <c r="Z204" i="15"/>
  <c r="AA204" i="15"/>
  <c r="AB204" i="15"/>
  <c r="AC204" i="15"/>
  <c r="AD204" i="15"/>
  <c r="AE204" i="15"/>
  <c r="AF204" i="15"/>
  <c r="AG204" i="15"/>
  <c r="AH204" i="15"/>
  <c r="AI204" i="15"/>
  <c r="AJ204" i="15"/>
  <c r="AK204" i="15"/>
  <c r="AL204" i="15"/>
  <c r="AM204" i="15"/>
  <c r="AN204" i="15"/>
  <c r="AO204" i="15"/>
  <c r="AP204" i="15"/>
  <c r="AQ204" i="15"/>
  <c r="W205" i="15"/>
  <c r="X205" i="15"/>
  <c r="Y205" i="15"/>
  <c r="Z205" i="15"/>
  <c r="AA205" i="15"/>
  <c r="AB205" i="15"/>
  <c r="AC205" i="15"/>
  <c r="AD205" i="15"/>
  <c r="AE205" i="15"/>
  <c r="AF205" i="15"/>
  <c r="AG205" i="15"/>
  <c r="AH205" i="15"/>
  <c r="AI205" i="15"/>
  <c r="AJ205" i="15"/>
  <c r="AK205" i="15"/>
  <c r="AL205" i="15"/>
  <c r="AM205" i="15"/>
  <c r="AN205" i="15"/>
  <c r="AO205" i="15"/>
  <c r="AP205" i="15"/>
  <c r="AQ205" i="15"/>
  <c r="W206" i="15"/>
  <c r="X206" i="15"/>
  <c r="Y206" i="15"/>
  <c r="Z206" i="15"/>
  <c r="AA206" i="15"/>
  <c r="AB206" i="15"/>
  <c r="AC206" i="15"/>
  <c r="AD206" i="15"/>
  <c r="AE206" i="15"/>
  <c r="AF206" i="15"/>
  <c r="AG206" i="15"/>
  <c r="AH206" i="15"/>
  <c r="AI206" i="15"/>
  <c r="AJ206" i="15"/>
  <c r="AK206" i="15"/>
  <c r="AL206" i="15"/>
  <c r="AM206" i="15"/>
  <c r="AN206" i="15"/>
  <c r="AO206" i="15"/>
  <c r="AP206" i="15"/>
  <c r="AQ206" i="15"/>
  <c r="W207" i="15"/>
  <c r="X207" i="15"/>
  <c r="Y207" i="15"/>
  <c r="Z207" i="15"/>
  <c r="AA207" i="15"/>
  <c r="AB207" i="15"/>
  <c r="AC207" i="15"/>
  <c r="AD207" i="15"/>
  <c r="AE207" i="15"/>
  <c r="AF207" i="15"/>
  <c r="AG207" i="15"/>
  <c r="AH207" i="15"/>
  <c r="AI207" i="15"/>
  <c r="AJ207" i="15"/>
  <c r="AK207" i="15"/>
  <c r="AL207" i="15"/>
  <c r="AM207" i="15"/>
  <c r="AN207" i="15"/>
  <c r="AO207" i="15"/>
  <c r="AP207" i="15"/>
  <c r="AQ207" i="15"/>
  <c r="W208" i="15"/>
  <c r="X208" i="15"/>
  <c r="Y208" i="15"/>
  <c r="Z208" i="15"/>
  <c r="AA208" i="15"/>
  <c r="AB208" i="15"/>
  <c r="AC208" i="15"/>
  <c r="AD208" i="15"/>
  <c r="AE208" i="15"/>
  <c r="AF208" i="15"/>
  <c r="AG208" i="15"/>
  <c r="AH208" i="15"/>
  <c r="AI208" i="15"/>
  <c r="AJ208" i="15"/>
  <c r="AK208" i="15"/>
  <c r="AL208" i="15"/>
  <c r="AM208" i="15"/>
  <c r="AN208" i="15"/>
  <c r="AO208" i="15"/>
  <c r="AP208" i="15"/>
  <c r="AQ208" i="15"/>
  <c r="W209" i="15"/>
  <c r="X209" i="15"/>
  <c r="Y209" i="15"/>
  <c r="Z209" i="15"/>
  <c r="AA209" i="15"/>
  <c r="AB209" i="15"/>
  <c r="AC209" i="15"/>
  <c r="AD209" i="15"/>
  <c r="AE209" i="15"/>
  <c r="AF209" i="15"/>
  <c r="AG209" i="15"/>
  <c r="AH209" i="15"/>
  <c r="AI209" i="15"/>
  <c r="AJ209" i="15"/>
  <c r="AK209" i="15"/>
  <c r="AL209" i="15"/>
  <c r="AM209" i="15"/>
  <c r="AN209" i="15"/>
  <c r="AO209" i="15"/>
  <c r="AP209" i="15"/>
  <c r="AQ209" i="15"/>
  <c r="W210" i="15"/>
  <c r="X210" i="15"/>
  <c r="Y210" i="15"/>
  <c r="Z210" i="15"/>
  <c r="AA210" i="15"/>
  <c r="AB210" i="15"/>
  <c r="AC210" i="15"/>
  <c r="AD210" i="15"/>
  <c r="AE210" i="15"/>
  <c r="AF210" i="15"/>
  <c r="AG210" i="15"/>
  <c r="AH210" i="15"/>
  <c r="AI210" i="15"/>
  <c r="AJ210" i="15"/>
  <c r="AK210" i="15"/>
  <c r="AL210" i="15"/>
  <c r="AM210" i="15"/>
  <c r="AN210" i="15"/>
  <c r="AO210" i="15"/>
  <c r="AP210" i="15"/>
  <c r="AQ210" i="15"/>
  <c r="W211" i="15"/>
  <c r="X211" i="15"/>
  <c r="Y211" i="15"/>
  <c r="Z211" i="15"/>
  <c r="AA211" i="15"/>
  <c r="AB211" i="15"/>
  <c r="AC211" i="15"/>
  <c r="AD211" i="15"/>
  <c r="AE211" i="15"/>
  <c r="AF211" i="15"/>
  <c r="AG211" i="15"/>
  <c r="AH211" i="15"/>
  <c r="AI211" i="15"/>
  <c r="AJ211" i="15"/>
  <c r="AK211" i="15"/>
  <c r="AL211" i="15"/>
  <c r="AM211" i="15"/>
  <c r="AN211" i="15"/>
  <c r="AO211" i="15"/>
  <c r="AP211" i="15"/>
  <c r="AQ211" i="15"/>
  <c r="W212" i="15"/>
  <c r="X212" i="15"/>
  <c r="Y212" i="15"/>
  <c r="Z212" i="15"/>
  <c r="AA212" i="15"/>
  <c r="AB212" i="15"/>
  <c r="AC212" i="15"/>
  <c r="AD212" i="15"/>
  <c r="AE212" i="15"/>
  <c r="AF212" i="15"/>
  <c r="AG212" i="15"/>
  <c r="AH212" i="15"/>
  <c r="AI212" i="15"/>
  <c r="AJ212" i="15"/>
  <c r="AK212" i="15"/>
  <c r="AL212" i="15"/>
  <c r="AM212" i="15"/>
  <c r="AN212" i="15"/>
  <c r="AO212" i="15"/>
  <c r="AP212" i="15"/>
  <c r="AQ212" i="15"/>
  <c r="W213" i="15"/>
  <c r="X213" i="15"/>
  <c r="Y213" i="15"/>
  <c r="Z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L213" i="15"/>
  <c r="AM213" i="15"/>
  <c r="AN213" i="15"/>
  <c r="AO213" i="15"/>
  <c r="AP213" i="15"/>
  <c r="AQ213" i="15"/>
  <c r="W214" i="15"/>
  <c r="X214" i="15"/>
  <c r="Y214" i="15"/>
  <c r="Z214" i="15"/>
  <c r="AA214" i="15"/>
  <c r="AB214" i="15"/>
  <c r="AC214" i="15"/>
  <c r="AD214" i="15"/>
  <c r="AE214" i="15"/>
  <c r="AF214" i="15"/>
  <c r="AG214" i="15"/>
  <c r="AH214" i="15"/>
  <c r="AI214" i="15"/>
  <c r="AJ214" i="15"/>
  <c r="AK214" i="15"/>
  <c r="AL214" i="15"/>
  <c r="AM214" i="15"/>
  <c r="AN214" i="15"/>
  <c r="AO214" i="15"/>
  <c r="AP214" i="15"/>
  <c r="AQ214" i="15"/>
  <c r="W215" i="15"/>
  <c r="X215" i="15"/>
  <c r="Y215" i="15"/>
  <c r="Z215" i="15"/>
  <c r="AA215" i="15"/>
  <c r="AB215" i="15"/>
  <c r="AC215" i="15"/>
  <c r="AD215" i="15"/>
  <c r="AE215" i="15"/>
  <c r="AF215" i="15"/>
  <c r="AG215" i="15"/>
  <c r="AH215" i="15"/>
  <c r="AI215" i="15"/>
  <c r="AJ215" i="15"/>
  <c r="AK215" i="15"/>
  <c r="AL215" i="15"/>
  <c r="AM215" i="15"/>
  <c r="AN215" i="15"/>
  <c r="AO215" i="15"/>
  <c r="AP215" i="15"/>
  <c r="AQ215" i="15"/>
  <c r="W216" i="15"/>
  <c r="X216" i="15"/>
  <c r="Y216" i="15"/>
  <c r="Z216" i="15"/>
  <c r="AA216" i="15"/>
  <c r="AB216" i="15"/>
  <c r="AC216" i="15"/>
  <c r="AD216" i="15"/>
  <c r="AE216" i="15"/>
  <c r="AF216" i="15"/>
  <c r="AG216" i="15"/>
  <c r="AH216" i="15"/>
  <c r="AI216" i="15"/>
  <c r="AJ216" i="15"/>
  <c r="AK216" i="15"/>
  <c r="AL216" i="15"/>
  <c r="AM216" i="15"/>
  <c r="AN216" i="15"/>
  <c r="AO216" i="15"/>
  <c r="AP216" i="15"/>
  <c r="AQ216" i="15"/>
  <c r="W217" i="15"/>
  <c r="X217" i="15"/>
  <c r="Y217" i="15"/>
  <c r="Z217" i="15"/>
  <c r="AA217" i="15"/>
  <c r="AB217" i="15"/>
  <c r="AC217" i="15"/>
  <c r="AD217" i="15"/>
  <c r="AE217" i="15"/>
  <c r="AF217" i="15"/>
  <c r="AG217" i="15"/>
  <c r="AH217" i="15"/>
  <c r="AI217" i="15"/>
  <c r="AJ217" i="15"/>
  <c r="AK217" i="15"/>
  <c r="AL217" i="15"/>
  <c r="AM217" i="15"/>
  <c r="AN217" i="15"/>
  <c r="AO217" i="15"/>
  <c r="AP217" i="15"/>
  <c r="AQ217" i="15"/>
  <c r="W218" i="15"/>
  <c r="X218" i="15"/>
  <c r="Y218" i="15"/>
  <c r="Z218" i="15"/>
  <c r="AA218" i="15"/>
  <c r="AB218" i="15"/>
  <c r="AC218" i="15"/>
  <c r="AD218" i="15"/>
  <c r="AE218" i="15"/>
  <c r="AF218" i="15"/>
  <c r="AG218" i="15"/>
  <c r="AH218" i="15"/>
  <c r="AI218" i="15"/>
  <c r="AJ218" i="15"/>
  <c r="AK218" i="15"/>
  <c r="AL218" i="15"/>
  <c r="AM218" i="15"/>
  <c r="AN218" i="15"/>
  <c r="AO218" i="15"/>
  <c r="AP218" i="15"/>
  <c r="AQ218" i="15"/>
  <c r="W219" i="15"/>
  <c r="X219" i="15"/>
  <c r="Y219" i="15"/>
  <c r="Z219" i="15"/>
  <c r="AA219" i="15"/>
  <c r="AB219" i="15"/>
  <c r="AC219" i="15"/>
  <c r="AD219" i="15"/>
  <c r="AE219" i="15"/>
  <c r="AF219" i="15"/>
  <c r="AG219" i="15"/>
  <c r="AH219" i="15"/>
  <c r="AI219" i="15"/>
  <c r="AJ219" i="15"/>
  <c r="AK219" i="15"/>
  <c r="AL219" i="15"/>
  <c r="AM219" i="15"/>
  <c r="AN219" i="15"/>
  <c r="AO219" i="15"/>
  <c r="AP219" i="15"/>
  <c r="AQ219" i="15"/>
  <c r="W220" i="15"/>
  <c r="X220" i="15"/>
  <c r="Y220" i="15"/>
  <c r="Z220" i="15"/>
  <c r="AA220" i="15"/>
  <c r="AB220" i="15"/>
  <c r="AC220" i="15"/>
  <c r="AD220" i="15"/>
  <c r="AE220" i="15"/>
  <c r="AF220" i="15"/>
  <c r="AG220" i="15"/>
  <c r="AH220" i="15"/>
  <c r="AI220" i="15"/>
  <c r="AJ220" i="15"/>
  <c r="AK220" i="15"/>
  <c r="AL220" i="15"/>
  <c r="AM220" i="15"/>
  <c r="AN220" i="15"/>
  <c r="AO220" i="15"/>
  <c r="AP220" i="15"/>
  <c r="AQ220" i="15"/>
  <c r="W221" i="15"/>
  <c r="X221" i="15"/>
  <c r="Y221" i="15"/>
  <c r="Z221" i="15"/>
  <c r="AA221" i="15"/>
  <c r="AB221" i="15"/>
  <c r="AC221" i="15"/>
  <c r="AD221" i="15"/>
  <c r="AE221" i="15"/>
  <c r="AF221" i="15"/>
  <c r="AG221" i="15"/>
  <c r="AH221" i="15"/>
  <c r="AI221" i="15"/>
  <c r="AJ221" i="15"/>
  <c r="AK221" i="15"/>
  <c r="AL221" i="15"/>
  <c r="AM221" i="15"/>
  <c r="AN221" i="15"/>
  <c r="AO221" i="15"/>
  <c r="AP221" i="15"/>
  <c r="AQ221" i="15"/>
  <c r="W222" i="15"/>
  <c r="X222" i="15"/>
  <c r="Y222" i="15"/>
  <c r="Z222" i="15"/>
  <c r="AA222" i="15"/>
  <c r="AB222" i="15"/>
  <c r="AC222" i="15"/>
  <c r="AD222" i="15"/>
  <c r="AE222" i="15"/>
  <c r="AF222" i="15"/>
  <c r="AG222" i="15"/>
  <c r="AH222" i="15"/>
  <c r="AI222" i="15"/>
  <c r="AJ222" i="15"/>
  <c r="AK222" i="15"/>
  <c r="AL222" i="15"/>
  <c r="AM222" i="15"/>
  <c r="AN222" i="15"/>
  <c r="AO222" i="15"/>
  <c r="AP222" i="15"/>
  <c r="AQ222" i="15"/>
  <c r="W223" i="15"/>
  <c r="X223" i="15"/>
  <c r="Y223" i="15"/>
  <c r="Z223" i="15"/>
  <c r="AA223" i="15"/>
  <c r="AB223" i="15"/>
  <c r="AC223" i="15"/>
  <c r="AD223" i="15"/>
  <c r="AE223" i="15"/>
  <c r="AF223" i="15"/>
  <c r="AG223" i="15"/>
  <c r="AH223" i="15"/>
  <c r="AI223" i="15"/>
  <c r="AJ223" i="15"/>
  <c r="AK223" i="15"/>
  <c r="AL223" i="15"/>
  <c r="AM223" i="15"/>
  <c r="AN223" i="15"/>
  <c r="AO223" i="15"/>
  <c r="AP223" i="15"/>
  <c r="AQ223" i="15"/>
  <c r="W224" i="15"/>
  <c r="X224" i="15"/>
  <c r="Y224" i="15"/>
  <c r="Z224" i="15"/>
  <c r="AA224" i="15"/>
  <c r="AB224" i="15"/>
  <c r="AC224" i="15"/>
  <c r="AD224" i="15"/>
  <c r="AE224" i="15"/>
  <c r="AF224" i="15"/>
  <c r="AG224" i="15"/>
  <c r="AH224" i="15"/>
  <c r="AI224" i="15"/>
  <c r="AJ224" i="15"/>
  <c r="AK224" i="15"/>
  <c r="AL224" i="15"/>
  <c r="AM224" i="15"/>
  <c r="AN224" i="15"/>
  <c r="AO224" i="15"/>
  <c r="AP224" i="15"/>
  <c r="AQ224" i="15"/>
  <c r="W225" i="15"/>
  <c r="X225" i="15"/>
  <c r="Y225" i="15"/>
  <c r="Z225" i="15"/>
  <c r="AA225" i="15"/>
  <c r="AB225" i="15"/>
  <c r="AC225" i="15"/>
  <c r="AD225" i="15"/>
  <c r="AE225" i="15"/>
  <c r="AF225" i="15"/>
  <c r="AG225" i="15"/>
  <c r="AH225" i="15"/>
  <c r="AI225" i="15"/>
  <c r="AJ225" i="15"/>
  <c r="AK225" i="15"/>
  <c r="AL225" i="15"/>
  <c r="AM225" i="15"/>
  <c r="AN225" i="15"/>
  <c r="AO225" i="15"/>
  <c r="AP225" i="15"/>
  <c r="AQ225" i="15"/>
  <c r="W226" i="15"/>
  <c r="X226" i="15"/>
  <c r="Y226" i="15"/>
  <c r="Z226" i="15"/>
  <c r="AA226" i="15"/>
  <c r="AB226" i="15"/>
  <c r="AC226" i="15"/>
  <c r="AD226" i="15"/>
  <c r="AE226" i="15"/>
  <c r="AF226" i="15"/>
  <c r="AG226" i="15"/>
  <c r="AH226" i="15"/>
  <c r="AI226" i="15"/>
  <c r="AJ226" i="15"/>
  <c r="AK226" i="15"/>
  <c r="AL226" i="15"/>
  <c r="AM226" i="15"/>
  <c r="AN226" i="15"/>
  <c r="AO226" i="15"/>
  <c r="AP226" i="15"/>
  <c r="AQ226" i="15"/>
  <c r="W227" i="15"/>
  <c r="X227" i="15"/>
  <c r="Y227" i="15"/>
  <c r="Z227" i="15"/>
  <c r="AA227" i="15"/>
  <c r="AB227" i="15"/>
  <c r="AC227" i="15"/>
  <c r="AD227" i="15"/>
  <c r="AE227" i="15"/>
  <c r="AF227" i="15"/>
  <c r="AG227" i="15"/>
  <c r="AH227" i="15"/>
  <c r="AI227" i="15"/>
  <c r="AJ227" i="15"/>
  <c r="AK227" i="15"/>
  <c r="AL227" i="15"/>
  <c r="AM227" i="15"/>
  <c r="AN227" i="15"/>
  <c r="AO227" i="15"/>
  <c r="AP227" i="15"/>
  <c r="AQ227" i="15"/>
  <c r="W228" i="15"/>
  <c r="X228" i="15"/>
  <c r="Y228" i="15"/>
  <c r="Z228" i="15"/>
  <c r="AA228" i="15"/>
  <c r="AB228" i="15"/>
  <c r="AC228" i="15"/>
  <c r="AD228" i="15"/>
  <c r="AE228" i="15"/>
  <c r="AF228" i="15"/>
  <c r="AG228" i="15"/>
  <c r="AH228" i="15"/>
  <c r="AI228" i="15"/>
  <c r="AJ228" i="15"/>
  <c r="AK228" i="15"/>
  <c r="AL228" i="15"/>
  <c r="AM228" i="15"/>
  <c r="AN228" i="15"/>
  <c r="AO228" i="15"/>
  <c r="AP228" i="15"/>
  <c r="AQ228" i="15"/>
  <c r="W229" i="15"/>
  <c r="X229" i="15"/>
  <c r="Y229" i="15"/>
  <c r="Z229" i="15"/>
  <c r="AA229" i="15"/>
  <c r="AB229" i="15"/>
  <c r="AC229" i="15"/>
  <c r="AD229" i="15"/>
  <c r="AE229" i="15"/>
  <c r="AF229" i="15"/>
  <c r="AG229" i="15"/>
  <c r="AH229" i="15"/>
  <c r="AI229" i="15"/>
  <c r="AJ229" i="15"/>
  <c r="AK229" i="15"/>
  <c r="AL229" i="15"/>
  <c r="AM229" i="15"/>
  <c r="AN229" i="15"/>
  <c r="AO229" i="15"/>
  <c r="AP229" i="15"/>
  <c r="AQ229" i="15"/>
  <c r="W230" i="15"/>
  <c r="X230" i="15"/>
  <c r="Y230" i="15"/>
  <c r="Z230" i="15"/>
  <c r="AA230" i="15"/>
  <c r="AB230" i="15"/>
  <c r="AC230" i="15"/>
  <c r="AD230" i="15"/>
  <c r="AE230" i="15"/>
  <c r="AF230" i="15"/>
  <c r="AG230" i="15"/>
  <c r="AH230" i="15"/>
  <c r="AI230" i="15"/>
  <c r="AJ230" i="15"/>
  <c r="AK230" i="15"/>
  <c r="AL230" i="15"/>
  <c r="AM230" i="15"/>
  <c r="AN230" i="15"/>
  <c r="AO230" i="15"/>
  <c r="AP230" i="15"/>
  <c r="AQ230" i="15"/>
  <c r="W231" i="15"/>
  <c r="X231" i="15"/>
  <c r="Y231" i="15"/>
  <c r="Z231" i="15"/>
  <c r="AA231" i="15"/>
  <c r="AB231" i="15"/>
  <c r="AC231" i="15"/>
  <c r="AD231" i="15"/>
  <c r="AE231" i="15"/>
  <c r="AF231" i="15"/>
  <c r="AG231" i="15"/>
  <c r="AH231" i="15"/>
  <c r="AI231" i="15"/>
  <c r="AJ231" i="15"/>
  <c r="AK231" i="15"/>
  <c r="AL231" i="15"/>
  <c r="AM231" i="15"/>
  <c r="AN231" i="15"/>
  <c r="AO231" i="15"/>
  <c r="AP231" i="15"/>
  <c r="AQ231" i="15"/>
  <c r="W232" i="15"/>
  <c r="X232" i="15"/>
  <c r="Y232" i="15"/>
  <c r="Z232" i="15"/>
  <c r="AA232" i="15"/>
  <c r="AB232" i="15"/>
  <c r="AC232" i="15"/>
  <c r="AD232" i="15"/>
  <c r="AE232" i="15"/>
  <c r="AF232" i="15"/>
  <c r="AG232" i="15"/>
  <c r="AH232" i="15"/>
  <c r="AI232" i="15"/>
  <c r="AJ232" i="15"/>
  <c r="AK232" i="15"/>
  <c r="AL232" i="15"/>
  <c r="AM232" i="15"/>
  <c r="AN232" i="15"/>
  <c r="AO232" i="15"/>
  <c r="AP232" i="15"/>
  <c r="AQ232" i="15"/>
  <c r="W233" i="15"/>
  <c r="X233" i="15"/>
  <c r="Y233" i="15"/>
  <c r="Z233" i="15"/>
  <c r="AA233" i="15"/>
  <c r="AB233" i="15"/>
  <c r="AC233" i="15"/>
  <c r="AD233" i="15"/>
  <c r="AE233" i="15"/>
  <c r="AF233" i="15"/>
  <c r="AG233" i="15"/>
  <c r="AH233" i="15"/>
  <c r="AI233" i="15"/>
  <c r="AJ233" i="15"/>
  <c r="AK233" i="15"/>
  <c r="AL233" i="15"/>
  <c r="AM233" i="15"/>
  <c r="AN233" i="15"/>
  <c r="AO233" i="15"/>
  <c r="AP233" i="15"/>
  <c r="AQ233" i="15"/>
  <c r="W234" i="15"/>
  <c r="X234" i="15"/>
  <c r="Y234" i="15"/>
  <c r="Z234" i="15"/>
  <c r="AA234" i="15"/>
  <c r="AB234" i="15"/>
  <c r="AC234" i="15"/>
  <c r="AD234" i="15"/>
  <c r="AE234" i="15"/>
  <c r="AF234" i="15"/>
  <c r="AG234" i="15"/>
  <c r="AH234" i="15"/>
  <c r="AI234" i="15"/>
  <c r="AJ234" i="15"/>
  <c r="AK234" i="15"/>
  <c r="AL234" i="15"/>
  <c r="AM234" i="15"/>
  <c r="AN234" i="15"/>
  <c r="AO234" i="15"/>
  <c r="AP234" i="15"/>
  <c r="AQ234" i="15"/>
  <c r="W235" i="15"/>
  <c r="X235" i="15"/>
  <c r="Y235" i="15"/>
  <c r="Z235" i="15"/>
  <c r="AA235" i="15"/>
  <c r="AB235" i="15"/>
  <c r="AC235" i="15"/>
  <c r="AD235" i="15"/>
  <c r="AE235" i="15"/>
  <c r="AF235" i="15"/>
  <c r="AG235" i="15"/>
  <c r="AH235" i="15"/>
  <c r="AI235" i="15"/>
  <c r="AJ235" i="15"/>
  <c r="AK235" i="15"/>
  <c r="AL235" i="15"/>
  <c r="AM235" i="15"/>
  <c r="AN235" i="15"/>
  <c r="AO235" i="15"/>
  <c r="AP235" i="15"/>
  <c r="AQ235" i="15"/>
  <c r="W236" i="15"/>
  <c r="X236" i="15"/>
  <c r="Y236" i="15"/>
  <c r="Z236" i="15"/>
  <c r="AA236" i="15"/>
  <c r="AB236" i="15"/>
  <c r="AC236" i="15"/>
  <c r="AD236" i="15"/>
  <c r="AE236" i="15"/>
  <c r="AF236" i="15"/>
  <c r="AG236" i="15"/>
  <c r="AH236" i="15"/>
  <c r="AI236" i="15"/>
  <c r="AJ236" i="15"/>
  <c r="AK236" i="15"/>
  <c r="AL236" i="15"/>
  <c r="AM236" i="15"/>
  <c r="AN236" i="15"/>
  <c r="AO236" i="15"/>
  <c r="AP236" i="15"/>
  <c r="AQ236" i="15"/>
  <c r="W237" i="15"/>
  <c r="X237" i="15"/>
  <c r="Y237" i="15"/>
  <c r="Z237" i="15"/>
  <c r="AA237" i="15"/>
  <c r="AB237" i="15"/>
  <c r="AC237" i="15"/>
  <c r="AD237" i="15"/>
  <c r="AE237" i="15"/>
  <c r="AF237" i="15"/>
  <c r="AG237" i="15"/>
  <c r="AH237" i="15"/>
  <c r="AI237" i="15"/>
  <c r="AJ237" i="15"/>
  <c r="AK237" i="15"/>
  <c r="AL237" i="15"/>
  <c r="AM237" i="15"/>
  <c r="AN237" i="15"/>
  <c r="AO237" i="15"/>
  <c r="AP237" i="15"/>
  <c r="AQ237" i="15"/>
  <c r="W238" i="15"/>
  <c r="X238" i="15"/>
  <c r="Y238" i="15"/>
  <c r="Z238" i="15"/>
  <c r="AA238" i="15"/>
  <c r="AB238" i="15"/>
  <c r="AC238" i="15"/>
  <c r="AD238" i="15"/>
  <c r="AE238" i="15"/>
  <c r="AF238" i="15"/>
  <c r="AG238" i="15"/>
  <c r="AH238" i="15"/>
  <c r="AI238" i="15"/>
  <c r="AJ238" i="15"/>
  <c r="AK238" i="15"/>
  <c r="AL238" i="15"/>
  <c r="AM238" i="15"/>
  <c r="AN238" i="15"/>
  <c r="AO238" i="15"/>
  <c r="AP238" i="15"/>
  <c r="AQ238" i="15"/>
  <c r="W239" i="15"/>
  <c r="X239" i="15"/>
  <c r="Y239" i="15"/>
  <c r="Z239" i="15"/>
  <c r="AA239" i="15"/>
  <c r="AB239" i="15"/>
  <c r="AC239" i="15"/>
  <c r="AD239" i="15"/>
  <c r="AE239" i="15"/>
  <c r="AF239" i="15"/>
  <c r="AG239" i="15"/>
  <c r="AH239" i="15"/>
  <c r="AI239" i="15"/>
  <c r="AJ239" i="15"/>
  <c r="AK239" i="15"/>
  <c r="AL239" i="15"/>
  <c r="AM239" i="15"/>
  <c r="AN239" i="15"/>
  <c r="AO239" i="15"/>
  <c r="AP239" i="15"/>
  <c r="AQ239" i="15"/>
  <c r="W240" i="15"/>
  <c r="X240" i="15"/>
  <c r="Y240" i="15"/>
  <c r="Z240" i="15"/>
  <c r="AA240" i="15"/>
  <c r="AB240" i="15"/>
  <c r="AC240" i="15"/>
  <c r="AD240" i="15"/>
  <c r="AE240" i="15"/>
  <c r="AF240" i="15"/>
  <c r="AG240" i="15"/>
  <c r="AH240" i="15"/>
  <c r="AI240" i="15"/>
  <c r="AJ240" i="15"/>
  <c r="AK240" i="15"/>
  <c r="AL240" i="15"/>
  <c r="AM240" i="15"/>
  <c r="AN240" i="15"/>
  <c r="AO240" i="15"/>
  <c r="AP240" i="15"/>
  <c r="AQ240" i="15"/>
  <c r="W241" i="15"/>
  <c r="X241" i="15"/>
  <c r="Y241" i="15"/>
  <c r="Z241" i="15"/>
  <c r="AA241" i="15"/>
  <c r="AB241" i="15"/>
  <c r="AC241" i="15"/>
  <c r="AD241" i="15"/>
  <c r="AE241" i="15"/>
  <c r="AF241" i="15"/>
  <c r="AG241" i="15"/>
  <c r="AH241" i="15"/>
  <c r="AI241" i="15"/>
  <c r="AJ241" i="15"/>
  <c r="AK241" i="15"/>
  <c r="AL241" i="15"/>
  <c r="AM241" i="15"/>
  <c r="AN241" i="15"/>
  <c r="AO241" i="15"/>
  <c r="AP241" i="15"/>
  <c r="AQ241" i="15"/>
  <c r="W242" i="15"/>
  <c r="X242" i="15"/>
  <c r="Y242" i="15"/>
  <c r="Z242" i="15"/>
  <c r="AA242" i="15"/>
  <c r="AB242" i="15"/>
  <c r="AC242" i="15"/>
  <c r="AD242" i="15"/>
  <c r="AE242" i="15"/>
  <c r="AF242" i="15"/>
  <c r="AG242" i="15"/>
  <c r="AH242" i="15"/>
  <c r="AI242" i="15"/>
  <c r="AJ242" i="15"/>
  <c r="AK242" i="15"/>
  <c r="AL242" i="15"/>
  <c r="AM242" i="15"/>
  <c r="AN242" i="15"/>
  <c r="AO242" i="15"/>
  <c r="AP242" i="15"/>
  <c r="AQ242" i="15"/>
  <c r="W243" i="15"/>
  <c r="X243" i="15"/>
  <c r="Y243" i="15"/>
  <c r="Z243" i="15"/>
  <c r="AA243" i="15"/>
  <c r="AB243" i="15"/>
  <c r="AC243" i="15"/>
  <c r="AD243" i="15"/>
  <c r="AE243" i="15"/>
  <c r="AF243" i="15"/>
  <c r="AG243" i="15"/>
  <c r="AH243" i="15"/>
  <c r="AI243" i="15"/>
  <c r="AJ243" i="15"/>
  <c r="AK243" i="15"/>
  <c r="AL243" i="15"/>
  <c r="AM243" i="15"/>
  <c r="AN243" i="15"/>
  <c r="AO243" i="15"/>
  <c r="AP243" i="15"/>
  <c r="AQ243" i="15"/>
  <c r="W244" i="15"/>
  <c r="X244" i="15"/>
  <c r="Y244" i="15"/>
  <c r="Z244" i="15"/>
  <c r="AA244" i="15"/>
  <c r="AB244" i="15"/>
  <c r="AC244" i="15"/>
  <c r="AD244" i="15"/>
  <c r="AE244" i="15"/>
  <c r="AF244" i="15"/>
  <c r="AG244" i="15"/>
  <c r="AH244" i="15"/>
  <c r="AI244" i="15"/>
  <c r="AJ244" i="15"/>
  <c r="AK244" i="15"/>
  <c r="AL244" i="15"/>
  <c r="AM244" i="15"/>
  <c r="AN244" i="15"/>
  <c r="AO244" i="15"/>
  <c r="AP244" i="15"/>
  <c r="AQ244" i="15"/>
  <c r="W245" i="15"/>
  <c r="X245" i="15"/>
  <c r="Y245" i="15"/>
  <c r="Z245" i="15"/>
  <c r="AA245" i="15"/>
  <c r="AB245" i="15"/>
  <c r="AC245" i="15"/>
  <c r="AD245" i="15"/>
  <c r="AE245" i="15"/>
  <c r="AF245" i="15"/>
  <c r="AG245" i="15"/>
  <c r="AH245" i="15"/>
  <c r="AI245" i="15"/>
  <c r="AJ245" i="15"/>
  <c r="AK245" i="15"/>
  <c r="AL245" i="15"/>
  <c r="AM245" i="15"/>
  <c r="AN245" i="15"/>
  <c r="AO245" i="15"/>
  <c r="AP245" i="15"/>
  <c r="AQ245" i="15"/>
  <c r="W246" i="15"/>
  <c r="X246" i="15"/>
  <c r="Y246" i="15"/>
  <c r="Z246" i="15"/>
  <c r="AA246" i="15"/>
  <c r="AB246" i="15"/>
  <c r="AC246" i="15"/>
  <c r="AD246" i="15"/>
  <c r="AE246" i="15"/>
  <c r="AF246" i="15"/>
  <c r="AG246" i="15"/>
  <c r="AH246" i="15"/>
  <c r="AI246" i="15"/>
  <c r="AJ246" i="15"/>
  <c r="AK246" i="15"/>
  <c r="AL246" i="15"/>
  <c r="AM246" i="15"/>
  <c r="AN246" i="15"/>
  <c r="AO246" i="15"/>
  <c r="AP246" i="15"/>
  <c r="AQ246" i="15"/>
  <c r="W247" i="15"/>
  <c r="X247" i="15"/>
  <c r="Y247" i="15"/>
  <c r="Z247" i="15"/>
  <c r="AA247" i="15"/>
  <c r="AB247" i="15"/>
  <c r="AC247" i="15"/>
  <c r="AD247" i="15"/>
  <c r="AE247" i="15"/>
  <c r="AF247" i="15"/>
  <c r="AG247" i="15"/>
  <c r="AH247" i="15"/>
  <c r="AI247" i="15"/>
  <c r="AJ247" i="15"/>
  <c r="AK247" i="15"/>
  <c r="AL247" i="15"/>
  <c r="AM247" i="15"/>
  <c r="AN247" i="15"/>
  <c r="AO247" i="15"/>
  <c r="AP247" i="15"/>
  <c r="AQ247" i="15"/>
  <c r="W248" i="15"/>
  <c r="X248" i="15"/>
  <c r="Y248" i="15"/>
  <c r="Z248" i="15"/>
  <c r="AA248" i="15"/>
  <c r="AB248" i="15"/>
  <c r="AC248" i="15"/>
  <c r="AD248" i="15"/>
  <c r="AE248" i="15"/>
  <c r="AF248" i="15"/>
  <c r="AG248" i="15"/>
  <c r="AH248" i="15"/>
  <c r="AI248" i="15"/>
  <c r="AJ248" i="15"/>
  <c r="AK248" i="15"/>
  <c r="AL248" i="15"/>
  <c r="AM248" i="15"/>
  <c r="AN248" i="15"/>
  <c r="AO248" i="15"/>
  <c r="AP248" i="15"/>
  <c r="AQ248" i="15"/>
  <c r="W249" i="15"/>
  <c r="X249" i="15"/>
  <c r="Y249" i="15"/>
  <c r="Z249" i="15"/>
  <c r="AA249" i="15"/>
  <c r="AB249" i="15"/>
  <c r="AC249" i="15"/>
  <c r="AD249" i="15"/>
  <c r="AE249" i="15"/>
  <c r="AF249" i="15"/>
  <c r="AG249" i="15"/>
  <c r="AH249" i="15"/>
  <c r="AI249" i="15"/>
  <c r="AJ249" i="15"/>
  <c r="AK249" i="15"/>
  <c r="AL249" i="15"/>
  <c r="AM249" i="15"/>
  <c r="AN249" i="15"/>
  <c r="AO249" i="15"/>
  <c r="AP249" i="15"/>
  <c r="AQ249" i="15"/>
  <c r="W250" i="15"/>
  <c r="X250" i="15"/>
  <c r="Y250" i="15"/>
  <c r="Z250" i="15"/>
  <c r="AA250" i="15"/>
  <c r="AB250" i="15"/>
  <c r="AC250" i="15"/>
  <c r="AD250" i="15"/>
  <c r="AE250" i="15"/>
  <c r="AF250" i="15"/>
  <c r="AG250" i="15"/>
  <c r="AH250" i="15"/>
  <c r="AI250" i="15"/>
  <c r="AJ250" i="15"/>
  <c r="AK250" i="15"/>
  <c r="AL250" i="15"/>
  <c r="AM250" i="15"/>
  <c r="AN250" i="15"/>
  <c r="AO250" i="15"/>
  <c r="AP250" i="15"/>
  <c r="AQ250" i="15"/>
  <c r="W251" i="15"/>
  <c r="X251" i="15"/>
  <c r="Y251" i="15"/>
  <c r="Z251" i="15"/>
  <c r="AA251" i="15"/>
  <c r="AB251" i="15"/>
  <c r="AC251" i="15"/>
  <c r="AD251" i="15"/>
  <c r="AE251" i="15"/>
  <c r="AF251" i="15"/>
  <c r="AG251" i="15"/>
  <c r="AH251" i="15"/>
  <c r="AI251" i="15"/>
  <c r="AJ251" i="15"/>
  <c r="AK251" i="15"/>
  <c r="AL251" i="15"/>
  <c r="AM251" i="15"/>
  <c r="AN251" i="15"/>
  <c r="AO251" i="15"/>
  <c r="AP251" i="15"/>
  <c r="AQ251" i="15"/>
  <c r="W252" i="15"/>
  <c r="X252" i="15"/>
  <c r="Y252" i="15"/>
  <c r="Z252" i="15"/>
  <c r="AA252" i="15"/>
  <c r="AB252" i="15"/>
  <c r="AC252" i="15"/>
  <c r="AD252" i="15"/>
  <c r="AE252" i="15"/>
  <c r="AF252" i="15"/>
  <c r="AG252" i="15"/>
  <c r="AH252" i="15"/>
  <c r="AI252" i="15"/>
  <c r="AJ252" i="15"/>
  <c r="AK252" i="15"/>
  <c r="AL252" i="15"/>
  <c r="AM252" i="15"/>
  <c r="AN252" i="15"/>
  <c r="AO252" i="15"/>
  <c r="AP252" i="15"/>
  <c r="AQ252" i="15"/>
  <c r="W253" i="15"/>
  <c r="X253" i="15"/>
  <c r="Y253" i="15"/>
  <c r="Z253" i="15"/>
  <c r="AA253" i="15"/>
  <c r="AB253" i="15"/>
  <c r="AC253" i="15"/>
  <c r="AD253" i="15"/>
  <c r="AE253" i="15"/>
  <c r="AF253" i="15"/>
  <c r="AG253" i="15"/>
  <c r="AH253" i="15"/>
  <c r="AI253" i="15"/>
  <c r="AJ253" i="15"/>
  <c r="AK253" i="15"/>
  <c r="AL253" i="15"/>
  <c r="AM253" i="15"/>
  <c r="AN253" i="15"/>
  <c r="AO253" i="15"/>
  <c r="AP253" i="15"/>
  <c r="AQ253" i="15"/>
  <c r="W254" i="15"/>
  <c r="X254" i="15"/>
  <c r="Y254" i="15"/>
  <c r="Z254" i="15"/>
  <c r="AA254" i="15"/>
  <c r="AB254" i="15"/>
  <c r="AC254" i="15"/>
  <c r="AD254" i="15"/>
  <c r="AE254" i="15"/>
  <c r="AF254" i="15"/>
  <c r="AG254" i="15"/>
  <c r="AH254" i="15"/>
  <c r="AI254" i="15"/>
  <c r="AJ254" i="15"/>
  <c r="AK254" i="15"/>
  <c r="AL254" i="15"/>
  <c r="AM254" i="15"/>
  <c r="AN254" i="15"/>
  <c r="AO254" i="15"/>
  <c r="AP254" i="15"/>
  <c r="AQ254" i="15"/>
  <c r="W255" i="15"/>
  <c r="X255" i="15"/>
  <c r="Y255" i="15"/>
  <c r="Z255" i="15"/>
  <c r="AA255" i="15"/>
  <c r="AB255" i="15"/>
  <c r="AC255" i="15"/>
  <c r="AD255" i="15"/>
  <c r="AE255" i="15"/>
  <c r="AF255" i="15"/>
  <c r="AG255" i="15"/>
  <c r="AH255" i="15"/>
  <c r="AI255" i="15"/>
  <c r="AJ255" i="15"/>
  <c r="AK255" i="15"/>
  <c r="AL255" i="15"/>
  <c r="AM255" i="15"/>
  <c r="AN255" i="15"/>
  <c r="AO255" i="15"/>
  <c r="AP255" i="15"/>
  <c r="AQ255" i="15"/>
  <c r="W256" i="15"/>
  <c r="X256" i="15"/>
  <c r="Y256" i="15"/>
  <c r="Z256" i="15"/>
  <c r="AA256" i="15"/>
  <c r="AB256" i="15"/>
  <c r="AC256" i="15"/>
  <c r="AD256" i="15"/>
  <c r="AE256" i="15"/>
  <c r="AF256" i="15"/>
  <c r="AG256" i="15"/>
  <c r="AH256" i="15"/>
  <c r="AI256" i="15"/>
  <c r="AJ256" i="15"/>
  <c r="AK256" i="15"/>
  <c r="AL256" i="15"/>
  <c r="AM256" i="15"/>
  <c r="AN256" i="15"/>
  <c r="AO256" i="15"/>
  <c r="AP256" i="15"/>
  <c r="AQ256" i="15"/>
  <c r="W257" i="15"/>
  <c r="X257" i="15"/>
  <c r="Y257" i="15"/>
  <c r="Z257" i="15"/>
  <c r="AA257" i="15"/>
  <c r="AB257" i="15"/>
  <c r="AC257" i="15"/>
  <c r="AD257" i="15"/>
  <c r="AE257" i="15"/>
  <c r="AF257" i="15"/>
  <c r="AG257" i="15"/>
  <c r="AH257" i="15"/>
  <c r="AI257" i="15"/>
  <c r="AJ257" i="15"/>
  <c r="AK257" i="15"/>
  <c r="AL257" i="15"/>
  <c r="AM257" i="15"/>
  <c r="AN257" i="15"/>
  <c r="AO257" i="15"/>
  <c r="AP257" i="15"/>
  <c r="AQ257" i="15"/>
  <c r="W258" i="15"/>
  <c r="X258" i="15"/>
  <c r="Y258" i="15"/>
  <c r="Z258" i="15"/>
  <c r="AA258" i="15"/>
  <c r="AB258" i="15"/>
  <c r="AC258" i="15"/>
  <c r="AD258" i="15"/>
  <c r="AE258" i="15"/>
  <c r="AF258" i="15"/>
  <c r="AG258" i="15"/>
  <c r="AH258" i="15"/>
  <c r="AI258" i="15"/>
  <c r="AJ258" i="15"/>
  <c r="AK258" i="15"/>
  <c r="AL258" i="15"/>
  <c r="AM258" i="15"/>
  <c r="AN258" i="15"/>
  <c r="AO258" i="15"/>
  <c r="AP258" i="15"/>
  <c r="AQ258" i="15"/>
  <c r="W259" i="15"/>
  <c r="X259" i="15"/>
  <c r="Y259" i="15"/>
  <c r="Z259" i="15"/>
  <c r="AA259" i="15"/>
  <c r="AB259" i="15"/>
  <c r="AC259" i="15"/>
  <c r="AD259" i="15"/>
  <c r="AE259" i="15"/>
  <c r="AF259" i="15"/>
  <c r="AG259" i="15"/>
  <c r="AH259" i="15"/>
  <c r="AI259" i="15"/>
  <c r="AJ259" i="15"/>
  <c r="AK259" i="15"/>
  <c r="AL259" i="15"/>
  <c r="AM259" i="15"/>
  <c r="AN259" i="15"/>
  <c r="AO259" i="15"/>
  <c r="AP259" i="15"/>
  <c r="AQ259" i="15"/>
  <c r="W260" i="15"/>
  <c r="X260" i="15"/>
  <c r="Y260" i="15"/>
  <c r="Z260" i="15"/>
  <c r="AA260" i="15"/>
  <c r="AB260" i="15"/>
  <c r="AC260" i="15"/>
  <c r="AD260" i="15"/>
  <c r="AE260" i="15"/>
  <c r="AF260" i="15"/>
  <c r="AG260" i="15"/>
  <c r="AH260" i="15"/>
  <c r="AI260" i="15"/>
  <c r="AJ260" i="15"/>
  <c r="AK260" i="15"/>
  <c r="AL260" i="15"/>
  <c r="AM260" i="15"/>
  <c r="AN260" i="15"/>
  <c r="AO260" i="15"/>
  <c r="AP260" i="15"/>
  <c r="AQ260" i="15"/>
  <c r="W261" i="15"/>
  <c r="X261" i="15"/>
  <c r="Y261" i="15"/>
  <c r="Z261" i="15"/>
  <c r="AA261" i="15"/>
  <c r="AB261" i="15"/>
  <c r="AC261" i="15"/>
  <c r="AD261" i="15"/>
  <c r="AE261" i="15"/>
  <c r="AF261" i="15"/>
  <c r="AG261" i="15"/>
  <c r="AH261" i="15"/>
  <c r="AI261" i="15"/>
  <c r="AJ261" i="15"/>
  <c r="AK261" i="15"/>
  <c r="AL261" i="15"/>
  <c r="AM261" i="15"/>
  <c r="AN261" i="15"/>
  <c r="AO261" i="15"/>
  <c r="AP261" i="15"/>
  <c r="AQ261" i="15"/>
  <c r="W262" i="15"/>
  <c r="X262" i="15"/>
  <c r="Y262" i="15"/>
  <c r="Z262" i="15"/>
  <c r="AA262" i="15"/>
  <c r="AB262" i="15"/>
  <c r="AC262" i="15"/>
  <c r="AD262" i="15"/>
  <c r="AE262" i="15"/>
  <c r="AF262" i="15"/>
  <c r="AG262" i="15"/>
  <c r="AH262" i="15"/>
  <c r="AI262" i="15"/>
  <c r="AJ262" i="15"/>
  <c r="AK262" i="15"/>
  <c r="AL262" i="15"/>
  <c r="AM262" i="15"/>
  <c r="AN262" i="15"/>
  <c r="AO262" i="15"/>
  <c r="AP262" i="15"/>
  <c r="AQ262" i="15"/>
  <c r="W263" i="15"/>
  <c r="X263" i="15"/>
  <c r="Y263" i="15"/>
  <c r="Z263" i="15"/>
  <c r="AA263" i="15"/>
  <c r="AB263" i="15"/>
  <c r="AC263" i="15"/>
  <c r="AD263" i="15"/>
  <c r="AE263" i="15"/>
  <c r="AF263" i="15"/>
  <c r="AG263" i="15"/>
  <c r="AH263" i="15"/>
  <c r="AI263" i="15"/>
  <c r="AJ263" i="15"/>
  <c r="AK263" i="15"/>
  <c r="AL263" i="15"/>
  <c r="AM263" i="15"/>
  <c r="AN263" i="15"/>
  <c r="AO263" i="15"/>
  <c r="AP263" i="15"/>
  <c r="AQ263" i="15"/>
  <c r="W264" i="15"/>
  <c r="X264" i="15"/>
  <c r="Y264" i="15"/>
  <c r="Z264" i="15"/>
  <c r="AA264" i="15"/>
  <c r="AB264" i="15"/>
  <c r="AC264" i="15"/>
  <c r="AD264" i="15"/>
  <c r="AE264" i="15"/>
  <c r="AF264" i="15"/>
  <c r="AG264" i="15"/>
  <c r="AH264" i="15"/>
  <c r="AI264" i="15"/>
  <c r="AJ264" i="15"/>
  <c r="AK264" i="15"/>
  <c r="AL264" i="15"/>
  <c r="AM264" i="15"/>
  <c r="AN264" i="15"/>
  <c r="AO264" i="15"/>
  <c r="AP264" i="15"/>
  <c r="AQ264" i="15"/>
  <c r="W265" i="15"/>
  <c r="X265" i="15"/>
  <c r="Y265" i="15"/>
  <c r="Z265" i="15"/>
  <c r="AA265" i="15"/>
  <c r="AB265" i="15"/>
  <c r="AC265" i="15"/>
  <c r="AD265" i="15"/>
  <c r="AE265" i="15"/>
  <c r="AF265" i="15"/>
  <c r="AG265" i="15"/>
  <c r="AH265" i="15"/>
  <c r="AI265" i="15"/>
  <c r="AJ265" i="15"/>
  <c r="AK265" i="15"/>
  <c r="AL265" i="15"/>
  <c r="AM265" i="15"/>
  <c r="AN265" i="15"/>
  <c r="AO265" i="15"/>
  <c r="AP265" i="15"/>
  <c r="AQ265" i="15"/>
  <c r="W266" i="15"/>
  <c r="X266" i="15"/>
  <c r="Y266" i="15"/>
  <c r="Z266" i="15"/>
  <c r="AA266" i="15"/>
  <c r="AB266" i="15"/>
  <c r="AC266" i="15"/>
  <c r="AD266" i="15"/>
  <c r="AE266" i="15"/>
  <c r="AF266" i="15"/>
  <c r="AG266" i="15"/>
  <c r="AH266" i="15"/>
  <c r="AI266" i="15"/>
  <c r="AJ266" i="15"/>
  <c r="AK266" i="15"/>
  <c r="AL266" i="15"/>
  <c r="AM266" i="15"/>
  <c r="AN266" i="15"/>
  <c r="AO266" i="15"/>
  <c r="AP266" i="15"/>
  <c r="AQ266" i="15"/>
  <c r="W267" i="15"/>
  <c r="X267" i="15"/>
  <c r="Y267" i="15"/>
  <c r="Z267" i="15"/>
  <c r="AA267" i="15"/>
  <c r="AB267" i="15"/>
  <c r="AC267" i="15"/>
  <c r="AD267" i="15"/>
  <c r="AE267" i="15"/>
  <c r="AF267" i="15"/>
  <c r="AG267" i="15"/>
  <c r="AH267" i="15"/>
  <c r="AI267" i="15"/>
  <c r="AJ267" i="15"/>
  <c r="AK267" i="15"/>
  <c r="AL267" i="15"/>
  <c r="AM267" i="15"/>
  <c r="AN267" i="15"/>
  <c r="AO267" i="15"/>
  <c r="AP267" i="15"/>
  <c r="AQ267" i="15"/>
  <c r="W268" i="15"/>
  <c r="X268" i="15"/>
  <c r="Y268" i="15"/>
  <c r="Z268" i="15"/>
  <c r="AA268" i="15"/>
  <c r="AB268" i="15"/>
  <c r="AC268" i="15"/>
  <c r="AD268" i="15"/>
  <c r="AE268" i="15"/>
  <c r="AF268" i="15"/>
  <c r="AG268" i="15"/>
  <c r="AH268" i="15"/>
  <c r="AI268" i="15"/>
  <c r="AJ268" i="15"/>
  <c r="AK268" i="15"/>
  <c r="AL268" i="15"/>
  <c r="AM268" i="15"/>
  <c r="AN268" i="15"/>
  <c r="AO268" i="15"/>
  <c r="AP268" i="15"/>
  <c r="AQ268" i="15"/>
  <c r="W269" i="15"/>
  <c r="X269" i="15"/>
  <c r="Y269" i="15"/>
  <c r="Z269" i="15"/>
  <c r="AA269" i="15"/>
  <c r="AB269" i="15"/>
  <c r="AC269" i="15"/>
  <c r="AD269" i="15"/>
  <c r="AE269" i="15"/>
  <c r="AF269" i="15"/>
  <c r="AG269" i="15"/>
  <c r="AH269" i="15"/>
  <c r="AI269" i="15"/>
  <c r="AJ269" i="15"/>
  <c r="AK269" i="15"/>
  <c r="AL269" i="15"/>
  <c r="AM269" i="15"/>
  <c r="AN269" i="15"/>
  <c r="AO269" i="15"/>
  <c r="AP269" i="15"/>
  <c r="AQ269" i="15"/>
  <c r="W270" i="15"/>
  <c r="X270" i="15"/>
  <c r="Y270" i="15"/>
  <c r="Z270" i="15"/>
  <c r="AA270" i="15"/>
  <c r="AB270" i="15"/>
  <c r="AC270" i="15"/>
  <c r="AD270" i="15"/>
  <c r="AE270" i="15"/>
  <c r="AF270" i="15"/>
  <c r="AG270" i="15"/>
  <c r="AH270" i="15"/>
  <c r="AI270" i="15"/>
  <c r="AJ270" i="15"/>
  <c r="AK270" i="15"/>
  <c r="AL270" i="15"/>
  <c r="AM270" i="15"/>
  <c r="AN270" i="15"/>
  <c r="AO270" i="15"/>
  <c r="AP270" i="15"/>
  <c r="AQ270" i="15"/>
  <c r="W271" i="15"/>
  <c r="X271" i="15"/>
  <c r="Y271" i="15"/>
  <c r="Z271" i="15"/>
  <c r="AA271" i="15"/>
  <c r="AB271" i="15"/>
  <c r="AC271" i="15"/>
  <c r="AD271" i="15"/>
  <c r="AE271" i="15"/>
  <c r="AF271" i="15"/>
  <c r="AG271" i="15"/>
  <c r="AH271" i="15"/>
  <c r="AI271" i="15"/>
  <c r="AJ271" i="15"/>
  <c r="AK271" i="15"/>
  <c r="AL271" i="15"/>
  <c r="AM271" i="15"/>
  <c r="AN271" i="15"/>
  <c r="AO271" i="15"/>
  <c r="AP271" i="15"/>
  <c r="AQ271" i="15"/>
  <c r="W272" i="15"/>
  <c r="X272" i="15"/>
  <c r="Y272" i="15"/>
  <c r="Z272" i="15"/>
  <c r="AA272" i="15"/>
  <c r="AB272" i="15"/>
  <c r="AC272" i="15"/>
  <c r="AD272" i="15"/>
  <c r="AE272" i="15"/>
  <c r="AF272" i="15"/>
  <c r="AG272" i="15"/>
  <c r="AH272" i="15"/>
  <c r="AI272" i="15"/>
  <c r="AJ272" i="15"/>
  <c r="AK272" i="15"/>
  <c r="AL272" i="15"/>
  <c r="AM272" i="15"/>
  <c r="AN272" i="15"/>
  <c r="AO272" i="15"/>
  <c r="AP272" i="15"/>
  <c r="AQ272" i="15"/>
  <c r="W273" i="15"/>
  <c r="X273" i="15"/>
  <c r="Y273" i="15"/>
  <c r="Z273" i="15"/>
  <c r="AA273" i="15"/>
  <c r="AB273" i="15"/>
  <c r="AC273" i="15"/>
  <c r="AD273" i="15"/>
  <c r="AE273" i="15"/>
  <c r="AF273" i="15"/>
  <c r="AG273" i="15"/>
  <c r="AH273" i="15"/>
  <c r="AI273" i="15"/>
  <c r="AJ273" i="15"/>
  <c r="AK273" i="15"/>
  <c r="AL273" i="15"/>
  <c r="AM273" i="15"/>
  <c r="AN273" i="15"/>
  <c r="AO273" i="15"/>
  <c r="AP273" i="15"/>
  <c r="AQ273" i="15"/>
  <c r="W274" i="15"/>
  <c r="X274" i="15"/>
  <c r="Y274" i="15"/>
  <c r="Z274" i="15"/>
  <c r="AA274" i="15"/>
  <c r="AB274" i="15"/>
  <c r="AC274" i="15"/>
  <c r="AD274" i="15"/>
  <c r="AE274" i="15"/>
  <c r="AF274" i="15"/>
  <c r="AG274" i="15"/>
  <c r="AH274" i="15"/>
  <c r="AI274" i="15"/>
  <c r="AJ274" i="15"/>
  <c r="AK274" i="15"/>
  <c r="AL274" i="15"/>
  <c r="AM274" i="15"/>
  <c r="AN274" i="15"/>
  <c r="AO274" i="15"/>
  <c r="AP274" i="15"/>
  <c r="AQ274" i="15"/>
  <c r="W275" i="15"/>
  <c r="X275" i="15"/>
  <c r="Y275" i="15"/>
  <c r="Z275" i="15"/>
  <c r="AA275" i="15"/>
  <c r="AB275" i="15"/>
  <c r="AC275" i="15"/>
  <c r="AD275" i="15"/>
  <c r="AE275" i="15"/>
  <c r="AF275" i="15"/>
  <c r="AG275" i="15"/>
  <c r="AH275" i="15"/>
  <c r="AI275" i="15"/>
  <c r="AJ275" i="15"/>
  <c r="AK275" i="15"/>
  <c r="AL275" i="15"/>
  <c r="AM275" i="15"/>
  <c r="AN275" i="15"/>
  <c r="AO275" i="15"/>
  <c r="AP275" i="15"/>
  <c r="AQ275" i="15"/>
  <c r="W276" i="15"/>
  <c r="X276" i="15"/>
  <c r="Y276" i="15"/>
  <c r="Z276" i="15"/>
  <c r="AA276" i="15"/>
  <c r="AB276" i="15"/>
  <c r="AC276" i="15"/>
  <c r="AD276" i="15"/>
  <c r="AE276" i="15"/>
  <c r="AF276" i="15"/>
  <c r="AG276" i="15"/>
  <c r="AH276" i="15"/>
  <c r="AI276" i="15"/>
  <c r="AJ276" i="15"/>
  <c r="AK276" i="15"/>
  <c r="AL276" i="15"/>
  <c r="AM276" i="15"/>
  <c r="AN276" i="15"/>
  <c r="AO276" i="15"/>
  <c r="AP276" i="15"/>
  <c r="AQ276" i="15"/>
  <c r="W277" i="15"/>
  <c r="X277" i="15"/>
  <c r="Y277" i="15"/>
  <c r="Z277" i="15"/>
  <c r="AA277" i="15"/>
  <c r="AB277" i="15"/>
  <c r="AC277" i="15"/>
  <c r="AD277" i="15"/>
  <c r="AE277" i="15"/>
  <c r="AF277" i="15"/>
  <c r="AG277" i="15"/>
  <c r="AH277" i="15"/>
  <c r="AI277" i="15"/>
  <c r="AJ277" i="15"/>
  <c r="AK277" i="15"/>
  <c r="AL277" i="15"/>
  <c r="AM277" i="15"/>
  <c r="AN277" i="15"/>
  <c r="AO277" i="15"/>
  <c r="AP277" i="15"/>
  <c r="AQ277" i="15"/>
  <c r="W278" i="15"/>
  <c r="X278" i="15"/>
  <c r="Y278" i="15"/>
  <c r="Z278" i="15"/>
  <c r="AA278" i="15"/>
  <c r="AB278" i="15"/>
  <c r="AC278" i="15"/>
  <c r="AD278" i="15"/>
  <c r="AE278" i="15"/>
  <c r="AF278" i="15"/>
  <c r="AG278" i="15"/>
  <c r="AH278" i="15"/>
  <c r="AI278" i="15"/>
  <c r="AJ278" i="15"/>
  <c r="AK278" i="15"/>
  <c r="AL278" i="15"/>
  <c r="AM278" i="15"/>
  <c r="AN278" i="15"/>
  <c r="AO278" i="15"/>
  <c r="AP278" i="15"/>
  <c r="AQ278" i="15"/>
  <c r="W279" i="15"/>
  <c r="X279" i="15"/>
  <c r="Y279" i="15"/>
  <c r="Z279" i="15"/>
  <c r="AA279" i="15"/>
  <c r="AB279" i="15"/>
  <c r="AC279" i="15"/>
  <c r="AD279" i="15"/>
  <c r="AE279" i="15"/>
  <c r="AF279" i="15"/>
  <c r="AG279" i="15"/>
  <c r="AH279" i="15"/>
  <c r="AI279" i="15"/>
  <c r="AJ279" i="15"/>
  <c r="AK279" i="15"/>
  <c r="AL279" i="15"/>
  <c r="AM279" i="15"/>
  <c r="AN279" i="15"/>
  <c r="AO279" i="15"/>
  <c r="AP279" i="15"/>
  <c r="AQ279" i="15"/>
  <c r="W280" i="15"/>
  <c r="X280" i="15"/>
  <c r="Y280" i="15"/>
  <c r="Z280" i="15"/>
  <c r="AA280" i="15"/>
  <c r="AB280" i="15"/>
  <c r="AC280" i="15"/>
  <c r="AD280" i="15"/>
  <c r="AE280" i="15"/>
  <c r="AF280" i="15"/>
  <c r="AG280" i="15"/>
  <c r="AH280" i="15"/>
  <c r="AI280" i="15"/>
  <c r="AJ280" i="15"/>
  <c r="AK280" i="15"/>
  <c r="AL280" i="15"/>
  <c r="AM280" i="15"/>
  <c r="AN280" i="15"/>
  <c r="AO280" i="15"/>
  <c r="AP280" i="15"/>
  <c r="AQ280" i="15"/>
  <c r="W281" i="15"/>
  <c r="X281" i="15"/>
  <c r="Y281" i="15"/>
  <c r="Z281" i="15"/>
  <c r="AA281" i="15"/>
  <c r="AB281" i="15"/>
  <c r="AC281" i="15"/>
  <c r="AD281" i="15"/>
  <c r="AE281" i="15"/>
  <c r="AF281" i="15"/>
  <c r="AG281" i="15"/>
  <c r="AH281" i="15"/>
  <c r="AI281" i="15"/>
  <c r="AJ281" i="15"/>
  <c r="AK281" i="15"/>
  <c r="AL281" i="15"/>
  <c r="AM281" i="15"/>
  <c r="AN281" i="15"/>
  <c r="AO281" i="15"/>
  <c r="AP281" i="15"/>
  <c r="AQ281" i="15"/>
  <c r="W282" i="15"/>
  <c r="X282" i="15"/>
  <c r="Y282" i="15"/>
  <c r="Z282" i="15"/>
  <c r="AA282" i="15"/>
  <c r="AB282" i="15"/>
  <c r="AC282" i="15"/>
  <c r="AD282" i="15"/>
  <c r="AE282" i="15"/>
  <c r="AF282" i="15"/>
  <c r="AG282" i="15"/>
  <c r="AH282" i="15"/>
  <c r="AI282" i="15"/>
  <c r="AJ282" i="15"/>
  <c r="AK282" i="15"/>
  <c r="AL282" i="15"/>
  <c r="AM282" i="15"/>
  <c r="AN282" i="15"/>
  <c r="AO282" i="15"/>
  <c r="AP282" i="15"/>
  <c r="AQ282" i="15"/>
  <c r="W283" i="15"/>
  <c r="X283" i="15"/>
  <c r="Y283" i="15"/>
  <c r="Z283" i="15"/>
  <c r="AA283" i="15"/>
  <c r="AB283" i="15"/>
  <c r="AC283" i="15"/>
  <c r="AD283" i="15"/>
  <c r="AE283" i="15"/>
  <c r="AF283" i="15"/>
  <c r="AG283" i="15"/>
  <c r="AH283" i="15"/>
  <c r="AI283" i="15"/>
  <c r="AJ283" i="15"/>
  <c r="AK283" i="15"/>
  <c r="AL283" i="15"/>
  <c r="AM283" i="15"/>
  <c r="AN283" i="15"/>
  <c r="AO283" i="15"/>
  <c r="AP283" i="15"/>
  <c r="AQ283" i="15"/>
  <c r="W284" i="15"/>
  <c r="X284" i="15"/>
  <c r="Y284" i="15"/>
  <c r="Z284" i="15"/>
  <c r="AA284" i="15"/>
  <c r="AB284" i="15"/>
  <c r="AC284" i="15"/>
  <c r="AD284" i="15"/>
  <c r="AE284" i="15"/>
  <c r="AF284" i="15"/>
  <c r="AG284" i="15"/>
  <c r="AH284" i="15"/>
  <c r="AI284" i="15"/>
  <c r="AJ284" i="15"/>
  <c r="AK284" i="15"/>
  <c r="AL284" i="15"/>
  <c r="AM284" i="15"/>
  <c r="AN284" i="15"/>
  <c r="AO284" i="15"/>
  <c r="AP284" i="15"/>
  <c r="AQ284" i="15"/>
  <c r="W285" i="15"/>
  <c r="X285" i="15"/>
  <c r="Y285" i="15"/>
  <c r="Z285" i="15"/>
  <c r="AA285" i="15"/>
  <c r="AB285" i="15"/>
  <c r="AC285" i="15"/>
  <c r="AD285" i="15"/>
  <c r="AE285" i="15"/>
  <c r="AF285" i="15"/>
  <c r="AG285" i="15"/>
  <c r="AH285" i="15"/>
  <c r="AI285" i="15"/>
  <c r="AJ285" i="15"/>
  <c r="AK285" i="15"/>
  <c r="AL285" i="15"/>
  <c r="AM285" i="15"/>
  <c r="AN285" i="15"/>
  <c r="AO285" i="15"/>
  <c r="AP285" i="15"/>
  <c r="AQ285" i="15"/>
  <c r="W286" i="15"/>
  <c r="X286" i="15"/>
  <c r="Y286" i="15"/>
  <c r="Z286" i="15"/>
  <c r="AA286" i="15"/>
  <c r="AB286" i="15"/>
  <c r="AC286" i="15"/>
  <c r="AD286" i="15"/>
  <c r="AE286" i="15"/>
  <c r="AF286" i="15"/>
  <c r="AG286" i="15"/>
  <c r="AH286" i="15"/>
  <c r="AI286" i="15"/>
  <c r="AJ286" i="15"/>
  <c r="AK286" i="15"/>
  <c r="AL286" i="15"/>
  <c r="AM286" i="15"/>
  <c r="AN286" i="15"/>
  <c r="AO286" i="15"/>
  <c r="AP286" i="15"/>
  <c r="AQ286" i="15"/>
  <c r="W287" i="15"/>
  <c r="X287" i="15"/>
  <c r="Y287" i="15"/>
  <c r="Z287" i="15"/>
  <c r="AA287" i="15"/>
  <c r="AB287" i="15"/>
  <c r="AC287" i="15"/>
  <c r="AD287" i="15"/>
  <c r="AE287" i="15"/>
  <c r="AF287" i="15"/>
  <c r="AG287" i="15"/>
  <c r="AH287" i="15"/>
  <c r="AI287" i="15"/>
  <c r="AJ287" i="15"/>
  <c r="AK287" i="15"/>
  <c r="AL287" i="15"/>
  <c r="AM287" i="15"/>
  <c r="AN287" i="15"/>
  <c r="AO287" i="15"/>
  <c r="AP287" i="15"/>
  <c r="AQ287" i="15"/>
  <c r="W288" i="15"/>
  <c r="X288" i="15"/>
  <c r="Y288" i="15"/>
  <c r="Z288" i="15"/>
  <c r="AA288" i="15"/>
  <c r="AB288" i="15"/>
  <c r="AC288" i="15"/>
  <c r="AD288" i="15"/>
  <c r="AE288" i="15"/>
  <c r="AF288" i="15"/>
  <c r="AG288" i="15"/>
  <c r="AH288" i="15"/>
  <c r="AI288" i="15"/>
  <c r="AJ288" i="15"/>
  <c r="AK288" i="15"/>
  <c r="AL288" i="15"/>
  <c r="AM288" i="15"/>
  <c r="AN288" i="15"/>
  <c r="AO288" i="15"/>
  <c r="AP288" i="15"/>
  <c r="AQ288" i="15"/>
  <c r="W289" i="15"/>
  <c r="X289" i="15"/>
  <c r="Y289" i="15"/>
  <c r="Z289" i="15"/>
  <c r="AA289" i="15"/>
  <c r="AB289" i="15"/>
  <c r="AC289" i="15"/>
  <c r="AD289" i="15"/>
  <c r="AE289" i="15"/>
  <c r="AF289" i="15"/>
  <c r="AG289" i="15"/>
  <c r="AH289" i="15"/>
  <c r="AI289" i="15"/>
  <c r="AJ289" i="15"/>
  <c r="AK289" i="15"/>
  <c r="AL289" i="15"/>
  <c r="AM289" i="15"/>
  <c r="AN289" i="15"/>
  <c r="AO289" i="15"/>
  <c r="AP289" i="15"/>
  <c r="AQ289" i="15"/>
  <c r="W290" i="15"/>
  <c r="X290" i="15"/>
  <c r="Y290" i="15"/>
  <c r="Z290" i="15"/>
  <c r="AA290" i="15"/>
  <c r="AB290" i="15"/>
  <c r="AC290" i="15"/>
  <c r="AD290" i="15"/>
  <c r="AE290" i="15"/>
  <c r="AF290" i="15"/>
  <c r="AG290" i="15"/>
  <c r="AH290" i="15"/>
  <c r="AI290" i="15"/>
  <c r="AJ290" i="15"/>
  <c r="AK290" i="15"/>
  <c r="AL290" i="15"/>
  <c r="AM290" i="15"/>
  <c r="AN290" i="15"/>
  <c r="AO290" i="15"/>
  <c r="AP290" i="15"/>
  <c r="AQ290" i="15"/>
  <c r="W291" i="15"/>
  <c r="X291" i="15"/>
  <c r="Y291" i="15"/>
  <c r="Z291" i="15"/>
  <c r="AA291" i="15"/>
  <c r="AB291" i="15"/>
  <c r="AC291" i="15"/>
  <c r="AD291" i="15"/>
  <c r="AE291" i="15"/>
  <c r="AF291" i="15"/>
  <c r="AG291" i="15"/>
  <c r="AH291" i="15"/>
  <c r="AI291" i="15"/>
  <c r="AJ291" i="15"/>
  <c r="AK291" i="15"/>
  <c r="AL291" i="15"/>
  <c r="AM291" i="15"/>
  <c r="AN291" i="15"/>
  <c r="AO291" i="15"/>
  <c r="AP291" i="15"/>
  <c r="AQ291" i="15"/>
  <c r="W292" i="15"/>
  <c r="X292" i="15"/>
  <c r="Y292" i="15"/>
  <c r="Z292" i="15"/>
  <c r="AA292" i="15"/>
  <c r="AB292" i="15"/>
  <c r="AC292" i="15"/>
  <c r="AD292" i="15"/>
  <c r="AE292" i="15"/>
  <c r="AF292" i="15"/>
  <c r="AG292" i="15"/>
  <c r="AH292" i="15"/>
  <c r="AI292" i="15"/>
  <c r="AJ292" i="15"/>
  <c r="AK292" i="15"/>
  <c r="AL292" i="15"/>
  <c r="AM292" i="15"/>
  <c r="AN292" i="15"/>
  <c r="AO292" i="15"/>
  <c r="AP292" i="15"/>
  <c r="AQ292" i="15"/>
  <c r="W293" i="15"/>
  <c r="X293" i="15"/>
  <c r="Y293" i="15"/>
  <c r="Z293" i="15"/>
  <c r="AA293" i="15"/>
  <c r="AB293" i="15"/>
  <c r="AC293" i="15"/>
  <c r="AD293" i="15"/>
  <c r="AE293" i="15"/>
  <c r="AF293" i="15"/>
  <c r="AG293" i="15"/>
  <c r="AH293" i="15"/>
  <c r="AI293" i="15"/>
  <c r="AJ293" i="15"/>
  <c r="AK293" i="15"/>
  <c r="AL293" i="15"/>
  <c r="AM293" i="15"/>
  <c r="AN293" i="15"/>
  <c r="AO293" i="15"/>
  <c r="AP293" i="15"/>
  <c r="AQ293" i="15"/>
  <c r="W294" i="15"/>
  <c r="X294" i="15"/>
  <c r="Y294" i="15"/>
  <c r="Z294" i="15"/>
  <c r="AA294" i="15"/>
  <c r="AB294" i="15"/>
  <c r="AC294" i="15"/>
  <c r="AD294" i="15"/>
  <c r="AE294" i="15"/>
  <c r="AF294" i="15"/>
  <c r="AG294" i="15"/>
  <c r="AH294" i="15"/>
  <c r="AI294" i="15"/>
  <c r="AJ294" i="15"/>
  <c r="AK294" i="15"/>
  <c r="AL294" i="15"/>
  <c r="AM294" i="15"/>
  <c r="AN294" i="15"/>
  <c r="AO294" i="15"/>
  <c r="AP294" i="15"/>
  <c r="AQ294" i="15"/>
  <c r="W295" i="15"/>
  <c r="X295" i="15"/>
  <c r="Y295" i="15"/>
  <c r="Z295" i="15"/>
  <c r="AA295" i="15"/>
  <c r="AB295" i="15"/>
  <c r="AC295" i="15"/>
  <c r="AD295" i="15"/>
  <c r="AE295" i="15"/>
  <c r="AF295" i="15"/>
  <c r="AG295" i="15"/>
  <c r="AH295" i="15"/>
  <c r="AI295" i="15"/>
  <c r="AJ295" i="15"/>
  <c r="AK295" i="15"/>
  <c r="AL295" i="15"/>
  <c r="AM295" i="15"/>
  <c r="AN295" i="15"/>
  <c r="AO295" i="15"/>
  <c r="AP295" i="15"/>
  <c r="AQ295" i="15"/>
  <c r="W296" i="15"/>
  <c r="X296" i="15"/>
  <c r="Y296" i="15"/>
  <c r="Z296" i="15"/>
  <c r="AA296" i="15"/>
  <c r="AB296" i="15"/>
  <c r="AC296" i="15"/>
  <c r="AD296" i="15"/>
  <c r="AE296" i="15"/>
  <c r="AF296" i="15"/>
  <c r="AG296" i="15"/>
  <c r="AH296" i="15"/>
  <c r="AI296" i="15"/>
  <c r="AJ296" i="15"/>
  <c r="AK296" i="15"/>
  <c r="AL296" i="15"/>
  <c r="AM296" i="15"/>
  <c r="AN296" i="15"/>
  <c r="AO296" i="15"/>
  <c r="AP296" i="15"/>
  <c r="AQ296" i="15"/>
  <c r="W297" i="15"/>
  <c r="X297" i="15"/>
  <c r="Y297" i="15"/>
  <c r="Z297" i="15"/>
  <c r="AA297" i="15"/>
  <c r="AB297" i="15"/>
  <c r="AC297" i="15"/>
  <c r="AD297" i="15"/>
  <c r="AE297" i="15"/>
  <c r="AF297" i="15"/>
  <c r="AG297" i="15"/>
  <c r="AH297" i="15"/>
  <c r="AI297" i="15"/>
  <c r="AJ297" i="15"/>
  <c r="AK297" i="15"/>
  <c r="AL297" i="15"/>
  <c r="AM297" i="15"/>
  <c r="AN297" i="15"/>
  <c r="AO297" i="15"/>
  <c r="AP297" i="15"/>
  <c r="AQ297" i="15"/>
  <c r="W298" i="15"/>
  <c r="X298" i="15"/>
  <c r="Y298" i="15"/>
  <c r="Z298" i="15"/>
  <c r="AA298" i="15"/>
  <c r="AB298" i="15"/>
  <c r="AC298" i="15"/>
  <c r="AD298" i="15"/>
  <c r="AE298" i="15"/>
  <c r="AF298" i="15"/>
  <c r="AG298" i="15"/>
  <c r="AH298" i="15"/>
  <c r="AI298" i="15"/>
  <c r="AJ298" i="15"/>
  <c r="AK298" i="15"/>
  <c r="AL298" i="15"/>
  <c r="AM298" i="15"/>
  <c r="AN298" i="15"/>
  <c r="AO298" i="15"/>
  <c r="AP298" i="15"/>
  <c r="AQ298" i="15"/>
  <c r="W299" i="15"/>
  <c r="X299" i="15"/>
  <c r="Y299" i="15"/>
  <c r="Z299" i="15"/>
  <c r="AA299" i="15"/>
  <c r="AB299" i="15"/>
  <c r="AC299" i="15"/>
  <c r="AD299" i="15"/>
  <c r="AE299" i="15"/>
  <c r="AF299" i="15"/>
  <c r="AG299" i="15"/>
  <c r="AH299" i="15"/>
  <c r="AI299" i="15"/>
  <c r="AJ299" i="15"/>
  <c r="AK299" i="15"/>
  <c r="AL299" i="15"/>
  <c r="AM299" i="15"/>
  <c r="AN299" i="15"/>
  <c r="AO299" i="15"/>
  <c r="AP299" i="15"/>
  <c r="AQ299" i="15"/>
  <c r="W300" i="15"/>
  <c r="X300" i="15"/>
  <c r="Y300" i="15"/>
  <c r="Z300" i="15"/>
  <c r="AA300" i="15"/>
  <c r="AB300" i="15"/>
  <c r="AC300" i="15"/>
  <c r="AD300" i="15"/>
  <c r="AE300" i="15"/>
  <c r="AF300" i="15"/>
  <c r="AG300" i="15"/>
  <c r="AH300" i="15"/>
  <c r="AI300" i="15"/>
  <c r="AJ300" i="15"/>
  <c r="AK300" i="15"/>
  <c r="AL300" i="15"/>
  <c r="AM300" i="15"/>
  <c r="AN300" i="15"/>
  <c r="AO300" i="15"/>
  <c r="AP300" i="15"/>
  <c r="AQ300" i="15"/>
  <c r="W301" i="15"/>
  <c r="X301" i="15"/>
  <c r="Y301" i="15"/>
  <c r="Z301" i="15"/>
  <c r="AA301" i="15"/>
  <c r="AB301" i="15"/>
  <c r="AC301" i="15"/>
  <c r="AD301" i="15"/>
  <c r="AE301" i="15"/>
  <c r="AF301" i="15"/>
  <c r="AG301" i="15"/>
  <c r="AH301" i="15"/>
  <c r="AI301" i="15"/>
  <c r="AJ301" i="15"/>
  <c r="AK301" i="15"/>
  <c r="AL301" i="15"/>
  <c r="AM301" i="15"/>
  <c r="AN301" i="15"/>
  <c r="AO301" i="15"/>
  <c r="AP301" i="15"/>
  <c r="AQ301" i="15"/>
  <c r="W302" i="15"/>
  <c r="X302" i="15"/>
  <c r="Y302" i="15"/>
  <c r="Z302" i="15"/>
  <c r="AA302" i="15"/>
  <c r="AB302" i="15"/>
  <c r="AC302" i="15"/>
  <c r="AD302" i="15"/>
  <c r="AE302" i="15"/>
  <c r="AF302" i="15"/>
  <c r="AG302" i="15"/>
  <c r="AH302" i="15"/>
  <c r="AI302" i="15"/>
  <c r="AJ302" i="15"/>
  <c r="AK302" i="15"/>
  <c r="AL302" i="15"/>
  <c r="AM302" i="15"/>
  <c r="AN302" i="15"/>
  <c r="AO302" i="15"/>
  <c r="AP302" i="15"/>
  <c r="AQ302" i="15"/>
  <c r="W303" i="15"/>
  <c r="X303" i="15"/>
  <c r="Y303" i="15"/>
  <c r="Z303" i="15"/>
  <c r="AA303" i="15"/>
  <c r="AB303" i="15"/>
  <c r="AC303" i="15"/>
  <c r="AD303" i="15"/>
  <c r="AE303" i="15"/>
  <c r="AF303" i="15"/>
  <c r="AG303" i="15"/>
  <c r="AH303" i="15"/>
  <c r="AI303" i="15"/>
  <c r="AJ303" i="15"/>
  <c r="AK303" i="15"/>
  <c r="AL303" i="15"/>
  <c r="AM303" i="15"/>
  <c r="AN303" i="15"/>
  <c r="AO303" i="15"/>
  <c r="AP303" i="15"/>
  <c r="AQ303" i="15"/>
  <c r="W304" i="15"/>
  <c r="X304" i="15"/>
  <c r="Y304" i="15"/>
  <c r="Z304" i="15"/>
  <c r="AA304" i="15"/>
  <c r="AB304" i="15"/>
  <c r="AC304" i="15"/>
  <c r="AD304" i="15"/>
  <c r="AE304" i="15"/>
  <c r="AF304" i="15"/>
  <c r="AG304" i="15"/>
  <c r="AH304" i="15"/>
  <c r="AI304" i="15"/>
  <c r="AJ304" i="15"/>
  <c r="AK304" i="15"/>
  <c r="AL304" i="15"/>
  <c r="AM304" i="15"/>
  <c r="AN304" i="15"/>
  <c r="AO304" i="15"/>
  <c r="AP304" i="15"/>
  <c r="AQ304" i="15"/>
  <c r="W305" i="15"/>
  <c r="X305" i="15"/>
  <c r="Y305" i="15"/>
  <c r="Z305" i="15"/>
  <c r="AA305" i="15"/>
  <c r="AB305" i="15"/>
  <c r="AC305" i="15"/>
  <c r="AD305" i="15"/>
  <c r="AE305" i="15"/>
  <c r="AF305" i="15"/>
  <c r="AG305" i="15"/>
  <c r="AH305" i="15"/>
  <c r="AI305" i="15"/>
  <c r="AJ305" i="15"/>
  <c r="AK305" i="15"/>
  <c r="AL305" i="15"/>
  <c r="AM305" i="15"/>
  <c r="AN305" i="15"/>
  <c r="AO305" i="15"/>
  <c r="AP305" i="15"/>
  <c r="AQ305" i="15"/>
  <c r="W306" i="15"/>
  <c r="X306" i="15"/>
  <c r="Y306" i="15"/>
  <c r="Z306" i="15"/>
  <c r="AA306" i="15"/>
  <c r="AB306" i="15"/>
  <c r="AC306" i="15"/>
  <c r="AD306" i="15"/>
  <c r="AE306" i="15"/>
  <c r="AF306" i="15"/>
  <c r="AG306" i="15"/>
  <c r="AH306" i="15"/>
  <c r="AI306" i="15"/>
  <c r="AJ306" i="15"/>
  <c r="AK306" i="15"/>
  <c r="AL306" i="15"/>
  <c r="AM306" i="15"/>
  <c r="AN306" i="15"/>
  <c r="AO306" i="15"/>
  <c r="AP306" i="15"/>
  <c r="AQ306" i="15"/>
  <c r="W307" i="15"/>
  <c r="X307" i="15"/>
  <c r="Y307" i="15"/>
  <c r="Z307" i="15"/>
  <c r="AA307" i="15"/>
  <c r="AB307" i="15"/>
  <c r="AC307" i="15"/>
  <c r="AD307" i="15"/>
  <c r="AE307" i="15"/>
  <c r="AF307" i="15"/>
  <c r="AG307" i="15"/>
  <c r="AH307" i="15"/>
  <c r="AI307" i="15"/>
  <c r="AJ307" i="15"/>
  <c r="AK307" i="15"/>
  <c r="AL307" i="15"/>
  <c r="AM307" i="15"/>
  <c r="AN307" i="15"/>
  <c r="AO307" i="15"/>
  <c r="AP307" i="15"/>
  <c r="AQ307" i="15"/>
  <c r="W308" i="15"/>
  <c r="X308" i="15"/>
  <c r="Y308" i="15"/>
  <c r="Z308" i="15"/>
  <c r="AA308" i="15"/>
  <c r="AB308" i="15"/>
  <c r="AC308" i="15"/>
  <c r="AD308" i="15"/>
  <c r="AE308" i="15"/>
  <c r="AF308" i="15"/>
  <c r="AG308" i="15"/>
  <c r="AH308" i="15"/>
  <c r="AI308" i="15"/>
  <c r="AJ308" i="15"/>
  <c r="AK308" i="15"/>
  <c r="AL308" i="15"/>
  <c r="AM308" i="15"/>
  <c r="AN308" i="15"/>
  <c r="AO308" i="15"/>
  <c r="AP308" i="15"/>
  <c r="AQ308" i="15"/>
  <c r="W309" i="15"/>
  <c r="X309" i="15"/>
  <c r="Y309" i="15"/>
  <c r="Z309" i="15"/>
  <c r="AA309" i="15"/>
  <c r="AB309" i="15"/>
  <c r="AC309" i="15"/>
  <c r="AD309" i="15"/>
  <c r="AE309" i="15"/>
  <c r="AF309" i="15"/>
  <c r="AG309" i="15"/>
  <c r="AH309" i="15"/>
  <c r="AI309" i="15"/>
  <c r="AJ309" i="15"/>
  <c r="AK309" i="15"/>
  <c r="AL309" i="15"/>
  <c r="AM309" i="15"/>
  <c r="AN309" i="15"/>
  <c r="AO309" i="15"/>
  <c r="AP309" i="15"/>
  <c r="AQ309" i="15"/>
  <c r="W310" i="15"/>
  <c r="X310" i="15"/>
  <c r="Y310" i="15"/>
  <c r="Z310" i="15"/>
  <c r="AA310" i="15"/>
  <c r="AB310" i="15"/>
  <c r="AC310" i="15"/>
  <c r="AD310" i="15"/>
  <c r="AE310" i="15"/>
  <c r="AF310" i="15"/>
  <c r="AG310" i="15"/>
  <c r="AH310" i="15"/>
  <c r="AI310" i="15"/>
  <c r="AJ310" i="15"/>
  <c r="AK310" i="15"/>
  <c r="AL310" i="15"/>
  <c r="AM310" i="15"/>
  <c r="AN310" i="15"/>
  <c r="AO310" i="15"/>
  <c r="AP310" i="15"/>
  <c r="AQ310" i="15"/>
  <c r="W311" i="15"/>
  <c r="X311" i="15"/>
  <c r="Y311" i="15"/>
  <c r="Z311" i="15"/>
  <c r="AA311" i="15"/>
  <c r="AB311" i="15"/>
  <c r="AC311" i="15"/>
  <c r="AD311" i="15"/>
  <c r="AE311" i="15"/>
  <c r="AF311" i="15"/>
  <c r="AG311" i="15"/>
  <c r="AH311" i="15"/>
  <c r="AI311" i="15"/>
  <c r="AJ311" i="15"/>
  <c r="AK311" i="15"/>
  <c r="AL311" i="15"/>
  <c r="AM311" i="15"/>
  <c r="AN311" i="15"/>
  <c r="AO311" i="15"/>
  <c r="AP311" i="15"/>
  <c r="AQ311" i="15"/>
  <c r="W312" i="15"/>
  <c r="X312" i="15"/>
  <c r="Y312" i="15"/>
  <c r="Z312" i="15"/>
  <c r="AA312" i="15"/>
  <c r="AB312" i="15"/>
  <c r="AC312" i="15"/>
  <c r="AD312" i="15"/>
  <c r="AE312" i="15"/>
  <c r="AF312" i="15"/>
  <c r="AG312" i="15"/>
  <c r="AH312" i="15"/>
  <c r="AI312" i="15"/>
  <c r="AJ312" i="15"/>
  <c r="AK312" i="15"/>
  <c r="AL312" i="15"/>
  <c r="AM312" i="15"/>
  <c r="AN312" i="15"/>
  <c r="AO312" i="15"/>
  <c r="AP312" i="15"/>
  <c r="AQ312" i="15"/>
  <c r="W313" i="15"/>
  <c r="X313" i="15"/>
  <c r="Y313" i="15"/>
  <c r="Z313" i="15"/>
  <c r="AA313" i="15"/>
  <c r="AB313" i="15"/>
  <c r="AC313" i="15"/>
  <c r="AD313" i="15"/>
  <c r="AE313" i="15"/>
  <c r="AF313" i="15"/>
  <c r="AG313" i="15"/>
  <c r="AH313" i="15"/>
  <c r="AI313" i="15"/>
  <c r="AJ313" i="15"/>
  <c r="AK313" i="15"/>
  <c r="AL313" i="15"/>
  <c r="AM313" i="15"/>
  <c r="AN313" i="15"/>
  <c r="AO313" i="15"/>
  <c r="AP313" i="15"/>
  <c r="AQ313" i="15"/>
  <c r="W314" i="15"/>
  <c r="X314" i="15"/>
  <c r="Y314" i="15"/>
  <c r="Z314" i="15"/>
  <c r="AA314" i="15"/>
  <c r="AB314" i="15"/>
  <c r="AC314" i="15"/>
  <c r="AD314" i="15"/>
  <c r="AE314" i="15"/>
  <c r="AF314" i="15"/>
  <c r="AG314" i="15"/>
  <c r="AH314" i="15"/>
  <c r="AI314" i="15"/>
  <c r="AJ314" i="15"/>
  <c r="AK314" i="15"/>
  <c r="AL314" i="15"/>
  <c r="AM314" i="15"/>
  <c r="AN314" i="15"/>
  <c r="AO314" i="15"/>
  <c r="AP314" i="15"/>
  <c r="AQ314" i="15"/>
  <c r="W315" i="15"/>
  <c r="X315" i="15"/>
  <c r="Y315" i="15"/>
  <c r="Z315" i="15"/>
  <c r="AA315" i="15"/>
  <c r="AB315" i="15"/>
  <c r="AC315" i="15"/>
  <c r="AD315" i="15"/>
  <c r="AE315" i="15"/>
  <c r="AF315" i="15"/>
  <c r="AG315" i="15"/>
  <c r="AH315" i="15"/>
  <c r="AI315" i="15"/>
  <c r="AJ315" i="15"/>
  <c r="AK315" i="15"/>
  <c r="AL315" i="15"/>
  <c r="AM315" i="15"/>
  <c r="AN315" i="15"/>
  <c r="AO315" i="15"/>
  <c r="AP315" i="15"/>
  <c r="AQ315" i="15"/>
  <c r="W316" i="15"/>
  <c r="X316" i="15"/>
  <c r="Y316" i="15"/>
  <c r="Z316" i="15"/>
  <c r="AA316" i="15"/>
  <c r="AB316" i="15"/>
  <c r="AC316" i="15"/>
  <c r="AD316" i="15"/>
  <c r="AE316" i="15"/>
  <c r="AF316" i="15"/>
  <c r="AG316" i="15"/>
  <c r="AH316" i="15"/>
  <c r="AI316" i="15"/>
  <c r="AJ316" i="15"/>
  <c r="AK316" i="15"/>
  <c r="AL316" i="15"/>
  <c r="AM316" i="15"/>
  <c r="AN316" i="15"/>
  <c r="AO316" i="15"/>
  <c r="AP316" i="15"/>
  <c r="AQ316" i="15"/>
  <c r="W317" i="15"/>
  <c r="X317" i="15"/>
  <c r="Y317" i="15"/>
  <c r="Z317" i="15"/>
  <c r="AA317" i="15"/>
  <c r="AB317" i="15"/>
  <c r="AC317" i="15"/>
  <c r="AD317" i="15"/>
  <c r="AE317" i="15"/>
  <c r="AF317" i="15"/>
  <c r="AG317" i="15"/>
  <c r="AH317" i="15"/>
  <c r="AI317" i="15"/>
  <c r="AJ317" i="15"/>
  <c r="AK317" i="15"/>
  <c r="AL317" i="15"/>
  <c r="AM317" i="15"/>
  <c r="AN317" i="15"/>
  <c r="AO317" i="15"/>
  <c r="AP317" i="15"/>
  <c r="AQ317" i="15"/>
  <c r="W318" i="15"/>
  <c r="X318" i="15"/>
  <c r="Y318" i="15"/>
  <c r="Z318" i="15"/>
  <c r="AA318" i="15"/>
  <c r="AB318" i="15"/>
  <c r="AC318" i="15"/>
  <c r="AD318" i="15"/>
  <c r="AE318" i="15"/>
  <c r="AF318" i="15"/>
  <c r="AG318" i="15"/>
  <c r="AH318" i="15"/>
  <c r="AI318" i="15"/>
  <c r="AJ318" i="15"/>
  <c r="AK318" i="15"/>
  <c r="AL318" i="15"/>
  <c r="AM318" i="15"/>
  <c r="AN318" i="15"/>
  <c r="AO318" i="15"/>
  <c r="AP318" i="15"/>
  <c r="AQ318" i="15"/>
  <c r="W319" i="15"/>
  <c r="X319" i="15"/>
  <c r="Y319" i="15"/>
  <c r="Z319" i="15"/>
  <c r="AA319" i="15"/>
  <c r="AB319" i="15"/>
  <c r="AC319" i="15"/>
  <c r="AD319" i="15"/>
  <c r="AE319" i="15"/>
  <c r="AF319" i="15"/>
  <c r="AG319" i="15"/>
  <c r="AH319" i="15"/>
  <c r="AI319" i="15"/>
  <c r="AJ319" i="15"/>
  <c r="AK319" i="15"/>
  <c r="AL319" i="15"/>
  <c r="AM319" i="15"/>
  <c r="AN319" i="15"/>
  <c r="AO319" i="15"/>
  <c r="AP319" i="15"/>
  <c r="AQ319" i="15"/>
  <c r="W320" i="15"/>
  <c r="X320" i="15"/>
  <c r="Y320" i="15"/>
  <c r="Z320" i="15"/>
  <c r="AA320" i="15"/>
  <c r="AB320" i="15"/>
  <c r="AC320" i="15"/>
  <c r="AD320" i="15"/>
  <c r="AE320" i="15"/>
  <c r="AF320" i="15"/>
  <c r="AG320" i="15"/>
  <c r="AH320" i="15"/>
  <c r="AI320" i="15"/>
  <c r="AJ320" i="15"/>
  <c r="AK320" i="15"/>
  <c r="AL320" i="15"/>
  <c r="AM320" i="15"/>
  <c r="AN320" i="15"/>
  <c r="AO320" i="15"/>
  <c r="AP320" i="15"/>
  <c r="AQ320" i="15"/>
  <c r="W321" i="15"/>
  <c r="X321" i="15"/>
  <c r="Y321" i="15"/>
  <c r="Z321" i="15"/>
  <c r="AA321" i="15"/>
  <c r="AB321" i="15"/>
  <c r="AC321" i="15"/>
  <c r="AD321" i="15"/>
  <c r="AE321" i="15"/>
  <c r="AF321" i="15"/>
  <c r="AG321" i="15"/>
  <c r="AH321" i="15"/>
  <c r="AI321" i="15"/>
  <c r="AJ321" i="15"/>
  <c r="AK321" i="15"/>
  <c r="AL321" i="15"/>
  <c r="AM321" i="15"/>
  <c r="AN321" i="15"/>
  <c r="AO321" i="15"/>
  <c r="AP321" i="15"/>
  <c r="AQ321" i="15"/>
  <c r="W322" i="15"/>
  <c r="X322" i="15"/>
  <c r="Y322" i="15"/>
  <c r="Z322" i="15"/>
  <c r="AA322" i="15"/>
  <c r="AB322" i="15"/>
  <c r="AC322" i="15"/>
  <c r="AD322" i="15"/>
  <c r="AE322" i="15"/>
  <c r="AF322" i="15"/>
  <c r="AG322" i="15"/>
  <c r="AH322" i="15"/>
  <c r="AI322" i="15"/>
  <c r="AJ322" i="15"/>
  <c r="AK322" i="15"/>
  <c r="AL322" i="15"/>
  <c r="AM322" i="15"/>
  <c r="AN322" i="15"/>
  <c r="AO322" i="15"/>
  <c r="AP322" i="15"/>
  <c r="AQ322" i="15"/>
  <c r="W323" i="15"/>
  <c r="X323" i="15"/>
  <c r="Y323" i="15"/>
  <c r="Z323" i="15"/>
  <c r="AA323" i="15"/>
  <c r="AB323" i="15"/>
  <c r="AC323" i="15"/>
  <c r="AD323" i="15"/>
  <c r="AE323" i="15"/>
  <c r="AF323" i="15"/>
  <c r="AG323" i="15"/>
  <c r="AH323" i="15"/>
  <c r="AI323" i="15"/>
  <c r="AJ323" i="15"/>
  <c r="AK323" i="15"/>
  <c r="AL323" i="15"/>
  <c r="AM323" i="15"/>
  <c r="AN323" i="15"/>
  <c r="AO323" i="15"/>
  <c r="AP323" i="15"/>
  <c r="AQ323" i="15"/>
  <c r="W324" i="15"/>
  <c r="X324" i="15"/>
  <c r="Y324" i="15"/>
  <c r="Z324" i="15"/>
  <c r="AA324" i="15"/>
  <c r="AB324" i="15"/>
  <c r="AC324" i="15"/>
  <c r="AD324" i="15"/>
  <c r="AE324" i="15"/>
  <c r="AF324" i="15"/>
  <c r="AG324" i="15"/>
  <c r="AH324" i="15"/>
  <c r="AI324" i="15"/>
  <c r="AJ324" i="15"/>
  <c r="AK324" i="15"/>
  <c r="AL324" i="15"/>
  <c r="AM324" i="15"/>
  <c r="AN324" i="15"/>
  <c r="AO324" i="15"/>
  <c r="AP324" i="15"/>
  <c r="AQ324" i="15"/>
  <c r="W325" i="15"/>
  <c r="X325" i="15"/>
  <c r="Y325" i="15"/>
  <c r="Z325" i="15"/>
  <c r="AA325" i="15"/>
  <c r="AB325" i="15"/>
  <c r="AC325" i="15"/>
  <c r="AD325" i="15"/>
  <c r="AE325" i="15"/>
  <c r="AF325" i="15"/>
  <c r="AG325" i="15"/>
  <c r="AH325" i="15"/>
  <c r="AI325" i="15"/>
  <c r="AJ325" i="15"/>
  <c r="AK325" i="15"/>
  <c r="AL325" i="15"/>
  <c r="AM325" i="15"/>
  <c r="AN325" i="15"/>
  <c r="AO325" i="15"/>
  <c r="AP325" i="15"/>
  <c r="AQ325" i="15"/>
  <c r="W326" i="15"/>
  <c r="X326" i="15"/>
  <c r="Y326" i="15"/>
  <c r="Z326" i="15"/>
  <c r="AA326" i="15"/>
  <c r="AB326" i="15"/>
  <c r="AC326" i="15"/>
  <c r="AD326" i="15"/>
  <c r="AE326" i="15"/>
  <c r="AF326" i="15"/>
  <c r="AG326" i="15"/>
  <c r="AH326" i="15"/>
  <c r="AI326" i="15"/>
  <c r="AJ326" i="15"/>
  <c r="AK326" i="15"/>
  <c r="AL326" i="15"/>
  <c r="AM326" i="15"/>
  <c r="AN326" i="15"/>
  <c r="AO326" i="15"/>
  <c r="AP326" i="15"/>
  <c r="AQ326" i="15"/>
  <c r="W327" i="15"/>
  <c r="X327" i="15"/>
  <c r="Y327" i="15"/>
  <c r="Z327" i="15"/>
  <c r="AA327" i="15"/>
  <c r="AB327" i="15"/>
  <c r="AC327" i="15"/>
  <c r="AD327" i="15"/>
  <c r="AE327" i="15"/>
  <c r="AF327" i="15"/>
  <c r="AG327" i="15"/>
  <c r="AH327" i="15"/>
  <c r="AI327" i="15"/>
  <c r="AJ327" i="15"/>
  <c r="AK327" i="15"/>
  <c r="AL327" i="15"/>
  <c r="AM327" i="15"/>
  <c r="AN327" i="15"/>
  <c r="AO327" i="15"/>
  <c r="AP327" i="15"/>
  <c r="AQ327" i="15"/>
  <c r="W328" i="15"/>
  <c r="X328" i="15"/>
  <c r="Y328" i="15"/>
  <c r="Z328" i="15"/>
  <c r="AA328" i="15"/>
  <c r="AB328" i="15"/>
  <c r="AC328" i="15"/>
  <c r="AD328" i="15"/>
  <c r="AE328" i="15"/>
  <c r="AF328" i="15"/>
  <c r="AG328" i="15"/>
  <c r="AH328" i="15"/>
  <c r="AI328" i="15"/>
  <c r="AJ328" i="15"/>
  <c r="AK328" i="15"/>
  <c r="AL328" i="15"/>
  <c r="AM328" i="15"/>
  <c r="AN328" i="15"/>
  <c r="AO328" i="15"/>
  <c r="AP328" i="15"/>
  <c r="AQ328" i="15"/>
  <c r="W329" i="15"/>
  <c r="X329" i="15"/>
  <c r="Y329" i="15"/>
  <c r="Z329" i="15"/>
  <c r="AA329" i="15"/>
  <c r="AB329" i="15"/>
  <c r="AC329" i="15"/>
  <c r="AD329" i="15"/>
  <c r="AE329" i="15"/>
  <c r="AF329" i="15"/>
  <c r="AG329" i="15"/>
  <c r="AH329" i="15"/>
  <c r="AI329" i="15"/>
  <c r="AJ329" i="15"/>
  <c r="AK329" i="15"/>
  <c r="AL329" i="15"/>
  <c r="AM329" i="15"/>
  <c r="AN329" i="15"/>
  <c r="AO329" i="15"/>
  <c r="AP329" i="15"/>
  <c r="AQ329" i="15"/>
  <c r="W330" i="15"/>
  <c r="X330" i="15"/>
  <c r="Y330" i="15"/>
  <c r="Z330" i="15"/>
  <c r="AA330" i="15"/>
  <c r="AB330" i="15"/>
  <c r="AC330" i="15"/>
  <c r="AD330" i="15"/>
  <c r="AE330" i="15"/>
  <c r="AF330" i="15"/>
  <c r="AG330" i="15"/>
  <c r="AH330" i="15"/>
  <c r="AI330" i="15"/>
  <c r="AJ330" i="15"/>
  <c r="AK330" i="15"/>
  <c r="AL330" i="15"/>
  <c r="AM330" i="15"/>
  <c r="AN330" i="15"/>
  <c r="AO330" i="15"/>
  <c r="AP330" i="15"/>
  <c r="AQ330" i="15"/>
  <c r="W331" i="15"/>
  <c r="X331" i="15"/>
  <c r="Y331" i="15"/>
  <c r="Z331" i="15"/>
  <c r="AA331" i="15"/>
  <c r="AB331" i="15"/>
  <c r="AC331" i="15"/>
  <c r="AD331" i="15"/>
  <c r="AE331" i="15"/>
  <c r="AF331" i="15"/>
  <c r="AG331" i="15"/>
  <c r="AH331" i="15"/>
  <c r="AI331" i="15"/>
  <c r="AJ331" i="15"/>
  <c r="AK331" i="15"/>
  <c r="AL331" i="15"/>
  <c r="AM331" i="15"/>
  <c r="AN331" i="15"/>
  <c r="AO331" i="15"/>
  <c r="AP331" i="15"/>
  <c r="AQ331" i="15"/>
  <c r="W332" i="15"/>
  <c r="X332" i="15"/>
  <c r="Y332" i="15"/>
  <c r="Z332" i="15"/>
  <c r="AA332" i="15"/>
  <c r="AB332" i="15"/>
  <c r="AC332" i="15"/>
  <c r="AD332" i="15"/>
  <c r="AE332" i="15"/>
  <c r="AF332" i="15"/>
  <c r="AG332" i="15"/>
  <c r="AH332" i="15"/>
  <c r="AI332" i="15"/>
  <c r="AJ332" i="15"/>
  <c r="AK332" i="15"/>
  <c r="AL332" i="15"/>
  <c r="AM332" i="15"/>
  <c r="AN332" i="15"/>
  <c r="AO332" i="15"/>
  <c r="AP332" i="15"/>
  <c r="AQ332" i="15"/>
  <c r="W333" i="15"/>
  <c r="X333" i="15"/>
  <c r="Y333" i="15"/>
  <c r="Z333" i="15"/>
  <c r="AA333" i="15"/>
  <c r="AB333" i="15"/>
  <c r="AC333" i="15"/>
  <c r="AD333" i="15"/>
  <c r="AE333" i="15"/>
  <c r="AF333" i="15"/>
  <c r="AG333" i="15"/>
  <c r="AH333" i="15"/>
  <c r="AI333" i="15"/>
  <c r="AJ333" i="15"/>
  <c r="AK333" i="15"/>
  <c r="AL333" i="15"/>
  <c r="AM333" i="15"/>
  <c r="AN333" i="15"/>
  <c r="AO333" i="15"/>
  <c r="AP333" i="15"/>
  <c r="AQ333" i="15"/>
  <c r="W334" i="15"/>
  <c r="X334" i="15"/>
  <c r="Y334" i="15"/>
  <c r="Z334" i="15"/>
  <c r="AA334" i="15"/>
  <c r="AB334" i="15"/>
  <c r="AC334" i="15"/>
  <c r="AD334" i="15"/>
  <c r="AE334" i="15"/>
  <c r="AF334" i="15"/>
  <c r="AG334" i="15"/>
  <c r="AH334" i="15"/>
  <c r="AI334" i="15"/>
  <c r="AJ334" i="15"/>
  <c r="AK334" i="15"/>
  <c r="AL334" i="15"/>
  <c r="AM334" i="15"/>
  <c r="AN334" i="15"/>
  <c r="AO334" i="15"/>
  <c r="AP334" i="15"/>
  <c r="AQ334" i="15"/>
  <c r="W335" i="15"/>
  <c r="X335" i="15"/>
  <c r="Y335" i="15"/>
  <c r="Z335" i="15"/>
  <c r="AA335" i="15"/>
  <c r="AB335" i="15"/>
  <c r="AC335" i="15"/>
  <c r="AD335" i="15"/>
  <c r="AE335" i="15"/>
  <c r="AF335" i="15"/>
  <c r="AG335" i="15"/>
  <c r="AH335" i="15"/>
  <c r="AI335" i="15"/>
  <c r="AJ335" i="15"/>
  <c r="AK335" i="15"/>
  <c r="AL335" i="15"/>
  <c r="AM335" i="15"/>
  <c r="AN335" i="15"/>
  <c r="AO335" i="15"/>
  <c r="AP335" i="15"/>
  <c r="AQ335" i="15"/>
  <c r="W336" i="15"/>
  <c r="X336" i="15"/>
  <c r="Y336" i="15"/>
  <c r="Z336" i="15"/>
  <c r="AA336" i="15"/>
  <c r="AB336" i="15"/>
  <c r="AC336" i="15"/>
  <c r="AD336" i="15"/>
  <c r="AE336" i="15"/>
  <c r="AF336" i="15"/>
  <c r="AG336" i="15"/>
  <c r="AH336" i="15"/>
  <c r="AI336" i="15"/>
  <c r="AJ336" i="15"/>
  <c r="AK336" i="15"/>
  <c r="AL336" i="15"/>
  <c r="AM336" i="15"/>
  <c r="AN336" i="15"/>
  <c r="AO336" i="15"/>
  <c r="AP336" i="15"/>
  <c r="AQ336" i="15"/>
  <c r="W337" i="15"/>
  <c r="X337" i="15"/>
  <c r="Y337" i="15"/>
  <c r="Z337" i="15"/>
  <c r="AA337" i="15"/>
  <c r="AB337" i="15"/>
  <c r="AC337" i="15"/>
  <c r="AD337" i="15"/>
  <c r="AE337" i="15"/>
  <c r="AF337" i="15"/>
  <c r="AG337" i="15"/>
  <c r="AH337" i="15"/>
  <c r="AI337" i="15"/>
  <c r="AJ337" i="15"/>
  <c r="AK337" i="15"/>
  <c r="AL337" i="15"/>
  <c r="AM337" i="15"/>
  <c r="AN337" i="15"/>
  <c r="AO337" i="15"/>
  <c r="AP337" i="15"/>
  <c r="AQ337" i="15"/>
  <c r="W338" i="15"/>
  <c r="X338" i="15"/>
  <c r="Y338" i="15"/>
  <c r="Z338" i="15"/>
  <c r="AA338" i="15"/>
  <c r="AB338" i="15"/>
  <c r="AC338" i="15"/>
  <c r="AD338" i="15"/>
  <c r="AE338" i="15"/>
  <c r="AF338" i="15"/>
  <c r="AG338" i="15"/>
  <c r="AH338" i="15"/>
  <c r="AI338" i="15"/>
  <c r="AJ338" i="15"/>
  <c r="AK338" i="15"/>
  <c r="AL338" i="15"/>
  <c r="AM338" i="15"/>
  <c r="AN338" i="15"/>
  <c r="AO338" i="15"/>
  <c r="AP338" i="15"/>
  <c r="AQ338" i="15"/>
  <c r="W339" i="15"/>
  <c r="X339" i="15"/>
  <c r="Y339" i="15"/>
  <c r="Z339" i="15"/>
  <c r="AA339" i="15"/>
  <c r="AB339" i="15"/>
  <c r="AC339" i="15"/>
  <c r="AD339" i="15"/>
  <c r="AE339" i="15"/>
  <c r="AF339" i="15"/>
  <c r="AG339" i="15"/>
  <c r="AH339" i="15"/>
  <c r="AI339" i="15"/>
  <c r="AJ339" i="15"/>
  <c r="AK339" i="15"/>
  <c r="AL339" i="15"/>
  <c r="AM339" i="15"/>
  <c r="AN339" i="15"/>
  <c r="AO339" i="15"/>
  <c r="AP339" i="15"/>
  <c r="AQ339" i="15"/>
  <c r="W340" i="15"/>
  <c r="X340" i="15"/>
  <c r="Y340" i="15"/>
  <c r="Z340" i="15"/>
  <c r="AA340" i="15"/>
  <c r="AB340" i="15"/>
  <c r="AC340" i="15"/>
  <c r="AD340" i="15"/>
  <c r="AE340" i="15"/>
  <c r="AF340" i="15"/>
  <c r="AG340" i="15"/>
  <c r="AH340" i="15"/>
  <c r="AI340" i="15"/>
  <c r="AJ340" i="15"/>
  <c r="AK340" i="15"/>
  <c r="AL340" i="15"/>
  <c r="AM340" i="15"/>
  <c r="AN340" i="15"/>
  <c r="AO340" i="15"/>
  <c r="AP340" i="15"/>
  <c r="AQ340" i="15"/>
  <c r="W341" i="15"/>
  <c r="X341" i="15"/>
  <c r="Y341" i="15"/>
  <c r="Z341" i="15"/>
  <c r="AA341" i="15"/>
  <c r="AB341" i="15"/>
  <c r="AC341" i="15"/>
  <c r="AD341" i="15"/>
  <c r="AE341" i="15"/>
  <c r="AF341" i="15"/>
  <c r="AG341" i="15"/>
  <c r="AH341" i="15"/>
  <c r="AI341" i="15"/>
  <c r="AJ341" i="15"/>
  <c r="AK341" i="15"/>
  <c r="AL341" i="15"/>
  <c r="AM341" i="15"/>
  <c r="AN341" i="15"/>
  <c r="AO341" i="15"/>
  <c r="AP341" i="15"/>
  <c r="AQ341" i="15"/>
  <c r="W342" i="15"/>
  <c r="X342" i="15"/>
  <c r="Y342" i="15"/>
  <c r="Z342" i="15"/>
  <c r="AA342" i="15"/>
  <c r="AB342" i="15"/>
  <c r="AC342" i="15"/>
  <c r="AD342" i="15"/>
  <c r="AE342" i="15"/>
  <c r="AF342" i="15"/>
  <c r="AG342" i="15"/>
  <c r="AH342" i="15"/>
  <c r="AI342" i="15"/>
  <c r="AJ342" i="15"/>
  <c r="AK342" i="15"/>
  <c r="AL342" i="15"/>
  <c r="AM342" i="15"/>
  <c r="AN342" i="15"/>
  <c r="AO342" i="15"/>
  <c r="AP342" i="15"/>
  <c r="AQ342" i="15"/>
  <c r="W343" i="15"/>
  <c r="X343" i="15"/>
  <c r="Y343" i="15"/>
  <c r="Z343" i="15"/>
  <c r="AA343" i="15"/>
  <c r="AB343" i="15"/>
  <c r="AC343" i="15"/>
  <c r="AD343" i="15"/>
  <c r="AE343" i="15"/>
  <c r="AF343" i="15"/>
  <c r="AG343" i="15"/>
  <c r="AH343" i="15"/>
  <c r="AI343" i="15"/>
  <c r="AJ343" i="15"/>
  <c r="AK343" i="15"/>
  <c r="AL343" i="15"/>
  <c r="AM343" i="15"/>
  <c r="AN343" i="15"/>
  <c r="AO343" i="15"/>
  <c r="AP343" i="15"/>
  <c r="AQ343" i="15"/>
  <c r="W344" i="15"/>
  <c r="X344" i="15"/>
  <c r="Y344" i="15"/>
  <c r="Z344" i="15"/>
  <c r="AA344" i="15"/>
  <c r="AB344" i="15"/>
  <c r="AC344" i="15"/>
  <c r="AD344" i="15"/>
  <c r="AE344" i="15"/>
  <c r="AF344" i="15"/>
  <c r="AG344" i="15"/>
  <c r="AH344" i="15"/>
  <c r="AI344" i="15"/>
  <c r="AJ344" i="15"/>
  <c r="AK344" i="15"/>
  <c r="AL344" i="15"/>
  <c r="AM344" i="15"/>
  <c r="AN344" i="15"/>
  <c r="AO344" i="15"/>
  <c r="AP344" i="15"/>
  <c r="AQ344" i="15"/>
  <c r="W345" i="15"/>
  <c r="X345" i="15"/>
  <c r="Y345" i="15"/>
  <c r="Z345" i="15"/>
  <c r="AA345" i="15"/>
  <c r="AB345" i="15"/>
  <c r="AC345" i="15"/>
  <c r="AD345" i="15"/>
  <c r="AE345" i="15"/>
  <c r="AF345" i="15"/>
  <c r="AG345" i="15"/>
  <c r="AH345" i="15"/>
  <c r="AI345" i="15"/>
  <c r="AJ345" i="15"/>
  <c r="AK345" i="15"/>
  <c r="AL345" i="15"/>
  <c r="AM345" i="15"/>
  <c r="AN345" i="15"/>
  <c r="AO345" i="15"/>
  <c r="AP345" i="15"/>
  <c r="AQ345" i="15"/>
  <c r="W346" i="15"/>
  <c r="X346" i="15"/>
  <c r="Y346" i="15"/>
  <c r="Z346" i="15"/>
  <c r="AA346" i="15"/>
  <c r="AB346" i="15"/>
  <c r="AC346" i="15"/>
  <c r="AD346" i="15"/>
  <c r="AE346" i="15"/>
  <c r="AF346" i="15"/>
  <c r="AG346" i="15"/>
  <c r="AH346" i="15"/>
  <c r="AI346" i="15"/>
  <c r="AJ346" i="15"/>
  <c r="AK346" i="15"/>
  <c r="AL346" i="15"/>
  <c r="AM346" i="15"/>
  <c r="AN346" i="15"/>
  <c r="AO346" i="15"/>
  <c r="AP346" i="15"/>
  <c r="AQ346" i="15"/>
  <c r="W347" i="15"/>
  <c r="X347" i="15"/>
  <c r="Y347" i="15"/>
  <c r="Z347" i="15"/>
  <c r="AA347" i="15"/>
  <c r="AB347" i="15"/>
  <c r="AC347" i="15"/>
  <c r="AD347" i="15"/>
  <c r="AE347" i="15"/>
  <c r="AF347" i="15"/>
  <c r="AG347" i="15"/>
  <c r="AH347" i="15"/>
  <c r="AI347" i="15"/>
  <c r="AJ347" i="15"/>
  <c r="AK347" i="15"/>
  <c r="AL347" i="15"/>
  <c r="AM347" i="15"/>
  <c r="AN347" i="15"/>
  <c r="AO347" i="15"/>
  <c r="AP347" i="15"/>
  <c r="AQ347" i="15"/>
  <c r="W348" i="15"/>
  <c r="X348" i="15"/>
  <c r="Y348" i="15"/>
  <c r="Z348" i="15"/>
  <c r="AA348" i="15"/>
  <c r="AB348" i="15"/>
  <c r="AC348" i="15"/>
  <c r="AD348" i="15"/>
  <c r="AE348" i="15"/>
  <c r="AF348" i="15"/>
  <c r="AG348" i="15"/>
  <c r="AH348" i="15"/>
  <c r="AI348" i="15"/>
  <c r="AJ348" i="15"/>
  <c r="AK348" i="15"/>
  <c r="AL348" i="15"/>
  <c r="AM348" i="15"/>
  <c r="AN348" i="15"/>
  <c r="AO348" i="15"/>
  <c r="AP348" i="15"/>
  <c r="AQ348" i="15"/>
  <c r="W349" i="15"/>
  <c r="X349" i="15"/>
  <c r="Y349" i="15"/>
  <c r="Z349" i="15"/>
  <c r="AA349" i="15"/>
  <c r="AB349" i="15"/>
  <c r="AC349" i="15"/>
  <c r="AD349" i="15"/>
  <c r="AE349" i="15"/>
  <c r="AF349" i="15"/>
  <c r="AG349" i="15"/>
  <c r="AH349" i="15"/>
  <c r="AI349" i="15"/>
  <c r="AJ349" i="15"/>
  <c r="AK349" i="15"/>
  <c r="AL349" i="15"/>
  <c r="AM349" i="15"/>
  <c r="AN349" i="15"/>
  <c r="AO349" i="15"/>
  <c r="AP349" i="15"/>
  <c r="AQ349" i="15"/>
  <c r="W350" i="15"/>
  <c r="X350" i="15"/>
  <c r="Y350" i="15"/>
  <c r="Z350" i="15"/>
  <c r="AA350" i="15"/>
  <c r="AB350" i="15"/>
  <c r="AC350" i="15"/>
  <c r="AD350" i="15"/>
  <c r="AE350" i="15"/>
  <c r="AF350" i="15"/>
  <c r="AG350" i="15"/>
  <c r="AH350" i="15"/>
  <c r="AI350" i="15"/>
  <c r="AJ350" i="15"/>
  <c r="AK350" i="15"/>
  <c r="AL350" i="15"/>
  <c r="AM350" i="15"/>
  <c r="AN350" i="15"/>
  <c r="AO350" i="15"/>
  <c r="AP350" i="15"/>
  <c r="AQ350" i="15"/>
  <c r="W351" i="15"/>
  <c r="X351" i="15"/>
  <c r="Y351" i="15"/>
  <c r="Z351" i="15"/>
  <c r="AA351" i="15"/>
  <c r="AB351" i="15"/>
  <c r="AC351" i="15"/>
  <c r="AD351" i="15"/>
  <c r="AE351" i="15"/>
  <c r="AF351" i="15"/>
  <c r="AG351" i="15"/>
  <c r="AH351" i="15"/>
  <c r="AI351" i="15"/>
  <c r="AJ351" i="15"/>
  <c r="AK351" i="15"/>
  <c r="AL351" i="15"/>
  <c r="AM351" i="15"/>
  <c r="AN351" i="15"/>
  <c r="AO351" i="15"/>
  <c r="AP351" i="15"/>
  <c r="AQ351" i="15"/>
  <c r="W352" i="15"/>
  <c r="X352" i="15"/>
  <c r="Y352" i="15"/>
  <c r="Z352" i="15"/>
  <c r="AA352" i="15"/>
  <c r="AB352" i="15"/>
  <c r="AC352" i="15"/>
  <c r="AD352" i="15"/>
  <c r="AE352" i="15"/>
  <c r="AF352" i="15"/>
  <c r="AG352" i="15"/>
  <c r="AH352" i="15"/>
  <c r="AI352" i="15"/>
  <c r="AJ352" i="15"/>
  <c r="AK352" i="15"/>
  <c r="AL352" i="15"/>
  <c r="AM352" i="15"/>
  <c r="AN352" i="15"/>
  <c r="AO352" i="15"/>
  <c r="AP352" i="15"/>
  <c r="AQ352" i="15"/>
  <c r="W353" i="15"/>
  <c r="X353" i="15"/>
  <c r="Y353" i="15"/>
  <c r="Z353" i="15"/>
  <c r="AA353" i="15"/>
  <c r="AB353" i="15"/>
  <c r="AC353" i="15"/>
  <c r="AD353" i="15"/>
  <c r="AE353" i="15"/>
  <c r="AF353" i="15"/>
  <c r="AG353" i="15"/>
  <c r="AH353" i="15"/>
  <c r="AI353" i="15"/>
  <c r="AJ353" i="15"/>
  <c r="AK353" i="15"/>
  <c r="AL353" i="15"/>
  <c r="AM353" i="15"/>
  <c r="AN353" i="15"/>
  <c r="AO353" i="15"/>
  <c r="AP353" i="15"/>
  <c r="AQ353" i="15"/>
  <c r="W354" i="15"/>
  <c r="X354" i="15"/>
  <c r="Y354" i="15"/>
  <c r="Z354" i="15"/>
  <c r="AA354" i="15"/>
  <c r="AB354" i="15"/>
  <c r="AC354" i="15"/>
  <c r="AD354" i="15"/>
  <c r="AE354" i="15"/>
  <c r="AF354" i="15"/>
  <c r="AG354" i="15"/>
  <c r="AH354" i="15"/>
  <c r="AI354" i="15"/>
  <c r="AJ354" i="15"/>
  <c r="AK354" i="15"/>
  <c r="AL354" i="15"/>
  <c r="AM354" i="15"/>
  <c r="AN354" i="15"/>
  <c r="AO354" i="15"/>
  <c r="AP354" i="15"/>
  <c r="AQ354" i="15"/>
  <c r="W355" i="15"/>
  <c r="X355" i="15"/>
  <c r="Y355" i="15"/>
  <c r="Z355" i="15"/>
  <c r="AA355" i="15"/>
  <c r="AB355" i="15"/>
  <c r="AC355" i="15"/>
  <c r="AD355" i="15"/>
  <c r="AE355" i="15"/>
  <c r="AF355" i="15"/>
  <c r="AG355" i="15"/>
  <c r="AH355" i="15"/>
  <c r="AI355" i="15"/>
  <c r="AJ355" i="15"/>
  <c r="AK355" i="15"/>
  <c r="AL355" i="15"/>
  <c r="AM355" i="15"/>
  <c r="AN355" i="15"/>
  <c r="AO355" i="15"/>
  <c r="AP355" i="15"/>
  <c r="AQ355" i="15"/>
  <c r="W356" i="15"/>
  <c r="X356" i="15"/>
  <c r="Y356" i="15"/>
  <c r="Z356" i="15"/>
  <c r="AA356" i="15"/>
  <c r="AB356" i="15"/>
  <c r="AC356" i="15"/>
  <c r="AD356" i="15"/>
  <c r="AE356" i="15"/>
  <c r="AF356" i="15"/>
  <c r="AG356" i="15"/>
  <c r="AH356" i="15"/>
  <c r="AI356" i="15"/>
  <c r="AJ356" i="15"/>
  <c r="AK356" i="15"/>
  <c r="AL356" i="15"/>
  <c r="AM356" i="15"/>
  <c r="AN356" i="15"/>
  <c r="AO356" i="15"/>
  <c r="AP356" i="15"/>
  <c r="AQ356" i="15"/>
  <c r="W357" i="15"/>
  <c r="X357" i="15"/>
  <c r="Y357" i="15"/>
  <c r="Z357" i="15"/>
  <c r="AA357" i="15"/>
  <c r="AB357" i="15"/>
  <c r="AC357" i="15"/>
  <c r="AD357" i="15"/>
  <c r="AE357" i="15"/>
  <c r="AF357" i="15"/>
  <c r="AG357" i="15"/>
  <c r="AH357" i="15"/>
  <c r="AI357" i="15"/>
  <c r="AJ357" i="15"/>
  <c r="AK357" i="15"/>
  <c r="AL357" i="15"/>
  <c r="AM357" i="15"/>
  <c r="AN357" i="15"/>
  <c r="AO357" i="15"/>
  <c r="AP357" i="15"/>
  <c r="AQ357" i="15"/>
  <c r="W358" i="15"/>
  <c r="X358" i="15"/>
  <c r="Y358" i="15"/>
  <c r="Z358" i="15"/>
  <c r="AA358" i="15"/>
  <c r="AB358" i="15"/>
  <c r="AC358" i="15"/>
  <c r="AD358" i="15"/>
  <c r="AE358" i="15"/>
  <c r="AF358" i="15"/>
  <c r="AG358" i="15"/>
  <c r="AH358" i="15"/>
  <c r="AI358" i="15"/>
  <c r="AJ358" i="15"/>
  <c r="AK358" i="15"/>
  <c r="AL358" i="15"/>
  <c r="AM358" i="15"/>
  <c r="AN358" i="15"/>
  <c r="AO358" i="15"/>
  <c r="AP358" i="15"/>
  <c r="AQ358" i="15"/>
  <c r="W359" i="15"/>
  <c r="X359" i="15"/>
  <c r="Y359" i="15"/>
  <c r="Z359" i="15"/>
  <c r="AA359" i="15"/>
  <c r="AB359" i="15"/>
  <c r="AC359" i="15"/>
  <c r="AD359" i="15"/>
  <c r="AE359" i="15"/>
  <c r="AF359" i="15"/>
  <c r="AG359" i="15"/>
  <c r="AH359" i="15"/>
  <c r="AI359" i="15"/>
  <c r="AJ359" i="15"/>
  <c r="AK359" i="15"/>
  <c r="AL359" i="15"/>
  <c r="AM359" i="15"/>
  <c r="AN359" i="15"/>
  <c r="AO359" i="15"/>
  <c r="AP359" i="15"/>
  <c r="AQ359" i="15"/>
  <c r="W360" i="15"/>
  <c r="X360" i="15"/>
  <c r="Y360" i="15"/>
  <c r="Z360" i="15"/>
  <c r="AA360" i="15"/>
  <c r="AB360" i="15"/>
  <c r="AC360" i="15"/>
  <c r="AD360" i="15"/>
  <c r="AE360" i="15"/>
  <c r="AF360" i="15"/>
  <c r="AG360" i="15"/>
  <c r="AH360" i="15"/>
  <c r="AI360" i="15"/>
  <c r="AJ360" i="15"/>
  <c r="AK360" i="15"/>
  <c r="AL360" i="15"/>
  <c r="AM360" i="15"/>
  <c r="AN360" i="15"/>
  <c r="AO360" i="15"/>
  <c r="AP360" i="15"/>
  <c r="AQ360" i="15"/>
  <c r="W361" i="15"/>
  <c r="X361" i="15"/>
  <c r="Y361" i="15"/>
  <c r="Z361" i="15"/>
  <c r="AA361" i="15"/>
  <c r="AB361" i="15"/>
  <c r="AC361" i="15"/>
  <c r="AD361" i="15"/>
  <c r="AE361" i="15"/>
  <c r="AF361" i="15"/>
  <c r="AG361" i="15"/>
  <c r="AH361" i="15"/>
  <c r="AI361" i="15"/>
  <c r="AJ361" i="15"/>
  <c r="AK361" i="15"/>
  <c r="AL361" i="15"/>
  <c r="AM361" i="15"/>
  <c r="AN361" i="15"/>
  <c r="AO361" i="15"/>
  <c r="AP361" i="15"/>
  <c r="AQ361" i="15"/>
  <c r="W362" i="15"/>
  <c r="X362" i="15"/>
  <c r="Y362" i="15"/>
  <c r="Z362" i="15"/>
  <c r="AA362" i="15"/>
  <c r="AB362" i="15"/>
  <c r="AC362" i="15"/>
  <c r="AD362" i="15"/>
  <c r="AE362" i="15"/>
  <c r="AF362" i="15"/>
  <c r="AG362" i="15"/>
  <c r="AH362" i="15"/>
  <c r="AI362" i="15"/>
  <c r="AJ362" i="15"/>
  <c r="AK362" i="15"/>
  <c r="AL362" i="15"/>
  <c r="AM362" i="15"/>
  <c r="AN362" i="15"/>
  <c r="AO362" i="15"/>
  <c r="AP362" i="15"/>
  <c r="AQ362" i="15"/>
  <c r="W363" i="15"/>
  <c r="X363" i="15"/>
  <c r="Y363" i="15"/>
  <c r="Z363" i="15"/>
  <c r="AA363" i="15"/>
  <c r="AB363" i="15"/>
  <c r="AC363" i="15"/>
  <c r="AD363" i="15"/>
  <c r="AE363" i="15"/>
  <c r="AF363" i="15"/>
  <c r="AG363" i="15"/>
  <c r="AH363" i="15"/>
  <c r="AI363" i="15"/>
  <c r="AJ363" i="15"/>
  <c r="AK363" i="15"/>
  <c r="AL363" i="15"/>
  <c r="AM363" i="15"/>
  <c r="AN363" i="15"/>
  <c r="AO363" i="15"/>
  <c r="AP363" i="15"/>
  <c r="AQ363" i="15"/>
  <c r="W364" i="15"/>
  <c r="X364" i="15"/>
  <c r="Y364" i="15"/>
  <c r="Z364" i="15"/>
  <c r="AA364" i="15"/>
  <c r="AB364" i="15"/>
  <c r="AC364" i="15"/>
  <c r="AD364" i="15"/>
  <c r="AE364" i="15"/>
  <c r="AF364" i="15"/>
  <c r="AG364" i="15"/>
  <c r="AH364" i="15"/>
  <c r="AI364" i="15"/>
  <c r="AJ364" i="15"/>
  <c r="AK364" i="15"/>
  <c r="AL364" i="15"/>
  <c r="AM364" i="15"/>
  <c r="AN364" i="15"/>
  <c r="AO364" i="15"/>
  <c r="AP364" i="15"/>
  <c r="AQ364" i="15"/>
  <c r="W365" i="15"/>
  <c r="X365" i="15"/>
  <c r="Y365" i="15"/>
  <c r="Z365" i="15"/>
  <c r="AA365" i="15"/>
  <c r="AB365" i="15"/>
  <c r="AC365" i="15"/>
  <c r="AD365" i="15"/>
  <c r="AE365" i="15"/>
  <c r="AF365" i="15"/>
  <c r="AG365" i="15"/>
  <c r="AH365" i="15"/>
  <c r="AI365" i="15"/>
  <c r="AJ365" i="15"/>
  <c r="AK365" i="15"/>
  <c r="AL365" i="15"/>
  <c r="AM365" i="15"/>
  <c r="AN365" i="15"/>
  <c r="AO365" i="15"/>
  <c r="AP365" i="15"/>
  <c r="AQ365" i="15"/>
  <c r="W366" i="15"/>
  <c r="X366" i="15"/>
  <c r="Y366" i="15"/>
  <c r="Z366" i="15"/>
  <c r="AA366" i="15"/>
  <c r="AB366" i="15"/>
  <c r="AC366" i="15"/>
  <c r="AD366" i="15"/>
  <c r="AE366" i="15"/>
  <c r="AF366" i="15"/>
  <c r="AG366" i="15"/>
  <c r="AH366" i="15"/>
  <c r="AI366" i="15"/>
  <c r="AJ366" i="15"/>
  <c r="AK366" i="15"/>
  <c r="AL366" i="15"/>
  <c r="AM366" i="15"/>
  <c r="AN366" i="15"/>
  <c r="AO366" i="15"/>
  <c r="AP366" i="15"/>
  <c r="AQ366" i="15"/>
  <c r="W367" i="15"/>
  <c r="X367" i="15"/>
  <c r="Y367" i="15"/>
  <c r="Z367" i="15"/>
  <c r="AA367" i="15"/>
  <c r="AB367" i="15"/>
  <c r="AC367" i="15"/>
  <c r="AD367" i="15"/>
  <c r="AE367" i="15"/>
  <c r="AF367" i="15"/>
  <c r="AG367" i="15"/>
  <c r="AH367" i="15"/>
  <c r="AI367" i="15"/>
  <c r="AJ367" i="15"/>
  <c r="AK367" i="15"/>
  <c r="AL367" i="15"/>
  <c r="AM367" i="15"/>
  <c r="AN367" i="15"/>
  <c r="AO367" i="15"/>
  <c r="AP367" i="15"/>
  <c r="AQ367" i="15"/>
  <c r="W368" i="15"/>
  <c r="X368" i="15"/>
  <c r="Y368" i="15"/>
  <c r="Z368" i="15"/>
  <c r="AA368" i="15"/>
  <c r="AB368" i="15"/>
  <c r="AC368" i="15"/>
  <c r="AD368" i="15"/>
  <c r="AE368" i="15"/>
  <c r="AF368" i="15"/>
  <c r="AG368" i="15"/>
  <c r="AH368" i="15"/>
  <c r="AI368" i="15"/>
  <c r="AJ368" i="15"/>
  <c r="AK368" i="15"/>
  <c r="AL368" i="15"/>
  <c r="AM368" i="15"/>
  <c r="AN368" i="15"/>
  <c r="AO368" i="15"/>
  <c r="AP368" i="15"/>
  <c r="AQ368" i="15"/>
  <c r="W369" i="15"/>
  <c r="X369" i="15"/>
  <c r="Y369" i="15"/>
  <c r="Z369" i="15"/>
  <c r="AA369" i="15"/>
  <c r="AB369" i="15"/>
  <c r="AC369" i="15"/>
  <c r="AD369" i="15"/>
  <c r="AE369" i="15"/>
  <c r="AF369" i="15"/>
  <c r="AG369" i="15"/>
  <c r="AH369" i="15"/>
  <c r="AI369" i="15"/>
  <c r="AJ369" i="15"/>
  <c r="AK369" i="15"/>
  <c r="AL369" i="15"/>
  <c r="AM369" i="15"/>
  <c r="AN369" i="15"/>
  <c r="AO369" i="15"/>
  <c r="AP369" i="15"/>
  <c r="AQ369" i="15"/>
  <c r="W370" i="15"/>
  <c r="X370" i="15"/>
  <c r="Y370" i="15"/>
  <c r="Z370" i="15"/>
  <c r="AA370" i="15"/>
  <c r="AB370" i="15"/>
  <c r="AC370" i="15"/>
  <c r="AD370" i="15"/>
  <c r="AE370" i="15"/>
  <c r="AF370" i="15"/>
  <c r="AG370" i="15"/>
  <c r="AH370" i="15"/>
  <c r="AI370" i="15"/>
  <c r="AJ370" i="15"/>
  <c r="AK370" i="15"/>
  <c r="AL370" i="15"/>
  <c r="AM370" i="15"/>
  <c r="AN370" i="15"/>
  <c r="AO370" i="15"/>
  <c r="AP370" i="15"/>
  <c r="AQ370" i="15"/>
  <c r="W371" i="15"/>
  <c r="X371" i="15"/>
  <c r="Y371" i="15"/>
  <c r="Z371" i="15"/>
  <c r="AA371" i="15"/>
  <c r="AB371" i="15"/>
  <c r="AC371" i="15"/>
  <c r="AD371" i="15"/>
  <c r="AE371" i="15"/>
  <c r="AF371" i="15"/>
  <c r="AG371" i="15"/>
  <c r="AH371" i="15"/>
  <c r="AI371" i="15"/>
  <c r="AJ371" i="15"/>
  <c r="AK371" i="15"/>
  <c r="AL371" i="15"/>
  <c r="AM371" i="15"/>
  <c r="AN371" i="15"/>
  <c r="AO371" i="15"/>
  <c r="AP371" i="15"/>
  <c r="AQ371" i="15"/>
  <c r="W372" i="15"/>
  <c r="X372" i="15"/>
  <c r="Y372" i="15"/>
  <c r="Z372" i="15"/>
  <c r="AA372" i="15"/>
  <c r="AB372" i="15"/>
  <c r="AC372" i="15"/>
  <c r="AD372" i="15"/>
  <c r="AE372" i="15"/>
  <c r="AF372" i="15"/>
  <c r="AG372" i="15"/>
  <c r="AH372" i="15"/>
  <c r="AI372" i="15"/>
  <c r="AJ372" i="15"/>
  <c r="AK372" i="15"/>
  <c r="AL372" i="15"/>
  <c r="AM372" i="15"/>
  <c r="AN372" i="15"/>
  <c r="AO372" i="15"/>
  <c r="AP372" i="15"/>
  <c r="AQ372" i="15"/>
  <c r="W373" i="15"/>
  <c r="X373" i="15"/>
  <c r="Y373" i="15"/>
  <c r="Z373" i="15"/>
  <c r="AA373" i="15"/>
  <c r="AB373" i="15"/>
  <c r="AC373" i="15"/>
  <c r="AD373" i="15"/>
  <c r="AE373" i="15"/>
  <c r="AF373" i="15"/>
  <c r="AG373" i="15"/>
  <c r="AH373" i="15"/>
  <c r="AI373" i="15"/>
  <c r="AJ373" i="15"/>
  <c r="AK373" i="15"/>
  <c r="AL373" i="15"/>
  <c r="AM373" i="15"/>
  <c r="AN373" i="15"/>
  <c r="AO373" i="15"/>
  <c r="AP373" i="15"/>
  <c r="AQ373" i="15"/>
  <c r="W374" i="15"/>
  <c r="X374" i="15"/>
  <c r="Y374" i="15"/>
  <c r="Z374" i="15"/>
  <c r="AA374" i="15"/>
  <c r="AB374" i="15"/>
  <c r="AC374" i="15"/>
  <c r="AD374" i="15"/>
  <c r="AE374" i="15"/>
  <c r="AF374" i="15"/>
  <c r="AG374" i="15"/>
  <c r="AH374" i="15"/>
  <c r="AI374" i="15"/>
  <c r="AJ374" i="15"/>
  <c r="AK374" i="15"/>
  <c r="AL374" i="15"/>
  <c r="AM374" i="15"/>
  <c r="AN374" i="15"/>
  <c r="AO374" i="15"/>
  <c r="AP374" i="15"/>
  <c r="AQ374" i="15"/>
  <c r="W375" i="15"/>
  <c r="X375" i="15"/>
  <c r="Y375" i="15"/>
  <c r="Z375" i="15"/>
  <c r="AA375" i="15"/>
  <c r="AB375" i="15"/>
  <c r="AC375" i="15"/>
  <c r="AD375" i="15"/>
  <c r="AE375" i="15"/>
  <c r="AF375" i="15"/>
  <c r="AG375" i="15"/>
  <c r="AH375" i="15"/>
  <c r="AI375" i="15"/>
  <c r="AJ375" i="15"/>
  <c r="AK375" i="15"/>
  <c r="AL375" i="15"/>
  <c r="AM375" i="15"/>
  <c r="AN375" i="15"/>
  <c r="AO375" i="15"/>
  <c r="AP375" i="15"/>
  <c r="AQ375" i="15"/>
  <c r="W376" i="15"/>
  <c r="X376" i="15"/>
  <c r="Y376" i="15"/>
  <c r="Z376" i="15"/>
  <c r="AA376" i="15"/>
  <c r="AB376" i="15"/>
  <c r="AC376" i="15"/>
  <c r="AD376" i="15"/>
  <c r="AE376" i="15"/>
  <c r="AF376" i="15"/>
  <c r="AG376" i="15"/>
  <c r="AH376" i="15"/>
  <c r="AI376" i="15"/>
  <c r="AJ376" i="15"/>
  <c r="AK376" i="15"/>
  <c r="AL376" i="15"/>
  <c r="AM376" i="15"/>
  <c r="AN376" i="15"/>
  <c r="AO376" i="15"/>
  <c r="AP376" i="15"/>
  <c r="AQ376" i="15"/>
  <c r="W377" i="15"/>
  <c r="X377" i="15"/>
  <c r="Y377" i="15"/>
  <c r="Z377" i="15"/>
  <c r="AA377" i="15"/>
  <c r="AB377" i="15"/>
  <c r="AC377" i="15"/>
  <c r="AD377" i="15"/>
  <c r="AE377" i="15"/>
  <c r="AF377" i="15"/>
  <c r="AG377" i="15"/>
  <c r="AH377" i="15"/>
  <c r="AI377" i="15"/>
  <c r="AJ377" i="15"/>
  <c r="AK377" i="15"/>
  <c r="AL377" i="15"/>
  <c r="AM377" i="15"/>
  <c r="AN377" i="15"/>
  <c r="AO377" i="15"/>
  <c r="AP377" i="15"/>
  <c r="AQ377" i="15"/>
  <c r="W378" i="15"/>
  <c r="X378" i="15"/>
  <c r="Y378" i="15"/>
  <c r="Z378" i="15"/>
  <c r="AA378" i="15"/>
  <c r="AB378" i="15"/>
  <c r="AC378" i="15"/>
  <c r="AD378" i="15"/>
  <c r="AE378" i="15"/>
  <c r="AF378" i="15"/>
  <c r="AG378" i="15"/>
  <c r="AH378" i="15"/>
  <c r="AI378" i="15"/>
  <c r="AJ378" i="15"/>
  <c r="AK378" i="15"/>
  <c r="AL378" i="15"/>
  <c r="AM378" i="15"/>
  <c r="AN378" i="15"/>
  <c r="AO378" i="15"/>
  <c r="AP378" i="15"/>
  <c r="AQ378" i="15"/>
  <c r="W379" i="15"/>
  <c r="X379" i="15"/>
  <c r="Y379" i="15"/>
  <c r="Z379" i="15"/>
  <c r="AA379" i="15"/>
  <c r="AB379" i="15"/>
  <c r="AC379" i="15"/>
  <c r="AD379" i="15"/>
  <c r="AE379" i="15"/>
  <c r="AF379" i="15"/>
  <c r="AG379" i="15"/>
  <c r="AH379" i="15"/>
  <c r="AI379" i="15"/>
  <c r="AJ379" i="15"/>
  <c r="AK379" i="15"/>
  <c r="AL379" i="15"/>
  <c r="AM379" i="15"/>
  <c r="AN379" i="15"/>
  <c r="AO379" i="15"/>
  <c r="AP379" i="15"/>
  <c r="AQ379" i="15"/>
  <c r="W380" i="15"/>
  <c r="X380" i="15"/>
  <c r="Y380" i="15"/>
  <c r="Z380" i="15"/>
  <c r="AA380" i="15"/>
  <c r="AB380" i="15"/>
  <c r="AC380" i="15"/>
  <c r="AD380" i="15"/>
  <c r="AE380" i="15"/>
  <c r="AF380" i="15"/>
  <c r="AG380" i="15"/>
  <c r="AH380" i="15"/>
  <c r="AI380" i="15"/>
  <c r="AJ380" i="15"/>
  <c r="AK380" i="15"/>
  <c r="AL380" i="15"/>
  <c r="AM380" i="15"/>
  <c r="AN380" i="15"/>
  <c r="AO380" i="15"/>
  <c r="AP380" i="15"/>
  <c r="AQ380" i="15"/>
  <c r="W381" i="15"/>
  <c r="X381" i="15"/>
  <c r="Y381" i="15"/>
  <c r="Z381" i="15"/>
  <c r="AA381" i="15"/>
  <c r="AB381" i="15"/>
  <c r="AC381" i="15"/>
  <c r="AD381" i="15"/>
  <c r="AE381" i="15"/>
  <c r="AF381" i="15"/>
  <c r="AG381" i="15"/>
  <c r="AH381" i="15"/>
  <c r="AI381" i="15"/>
  <c r="AJ381" i="15"/>
  <c r="AK381" i="15"/>
  <c r="AL381" i="15"/>
  <c r="AM381" i="15"/>
  <c r="AN381" i="15"/>
  <c r="AO381" i="15"/>
  <c r="AP381" i="15"/>
  <c r="AQ381" i="15"/>
  <c r="W382" i="15"/>
  <c r="X382" i="15"/>
  <c r="Y382" i="15"/>
  <c r="Z382" i="15"/>
  <c r="AA382" i="15"/>
  <c r="AB382" i="15"/>
  <c r="AC382" i="15"/>
  <c r="AD382" i="15"/>
  <c r="AE382" i="15"/>
  <c r="AF382" i="15"/>
  <c r="AG382" i="15"/>
  <c r="AH382" i="15"/>
  <c r="AI382" i="15"/>
  <c r="AJ382" i="15"/>
  <c r="AK382" i="15"/>
  <c r="AL382" i="15"/>
  <c r="AM382" i="15"/>
  <c r="AN382" i="15"/>
  <c r="AO382" i="15"/>
  <c r="AP382" i="15"/>
  <c r="AQ382" i="15"/>
  <c r="W383" i="15"/>
  <c r="X383" i="15"/>
  <c r="Y383" i="15"/>
  <c r="Z383" i="15"/>
  <c r="AA383" i="15"/>
  <c r="AB383" i="15"/>
  <c r="AC383" i="15"/>
  <c r="AD383" i="15"/>
  <c r="AE383" i="15"/>
  <c r="AF383" i="15"/>
  <c r="AG383" i="15"/>
  <c r="AH383" i="15"/>
  <c r="AI383" i="15"/>
  <c r="AJ383" i="15"/>
  <c r="AK383" i="15"/>
  <c r="AL383" i="15"/>
  <c r="AM383" i="15"/>
  <c r="AN383" i="15"/>
  <c r="AO383" i="15"/>
  <c r="AP383" i="15"/>
  <c r="AQ383" i="15"/>
  <c r="W384" i="15"/>
  <c r="X384" i="15"/>
  <c r="Y384" i="15"/>
  <c r="Z384" i="15"/>
  <c r="AA384" i="15"/>
  <c r="AB384" i="15"/>
  <c r="AC384" i="15"/>
  <c r="AD384" i="15"/>
  <c r="AE384" i="15"/>
  <c r="AF384" i="15"/>
  <c r="AG384" i="15"/>
  <c r="AH384" i="15"/>
  <c r="AI384" i="15"/>
  <c r="AJ384" i="15"/>
  <c r="AK384" i="15"/>
  <c r="AL384" i="15"/>
  <c r="AM384" i="15"/>
  <c r="AN384" i="15"/>
  <c r="AO384" i="15"/>
  <c r="AP384" i="15"/>
  <c r="AQ384" i="15"/>
  <c r="W385" i="15"/>
  <c r="X385" i="15"/>
  <c r="Y385" i="15"/>
  <c r="Z385" i="15"/>
  <c r="AA385" i="15"/>
  <c r="AB385" i="15"/>
  <c r="AC385" i="15"/>
  <c r="AD385" i="15"/>
  <c r="AE385" i="15"/>
  <c r="AF385" i="15"/>
  <c r="AG385" i="15"/>
  <c r="AH385" i="15"/>
  <c r="AI385" i="15"/>
  <c r="AJ385" i="15"/>
  <c r="AK385" i="15"/>
  <c r="AL385" i="15"/>
  <c r="AM385" i="15"/>
  <c r="AN385" i="15"/>
  <c r="AO385" i="15"/>
  <c r="AP385" i="15"/>
  <c r="AQ385" i="15"/>
  <c r="W386" i="15"/>
  <c r="X386" i="15"/>
  <c r="Y386" i="15"/>
  <c r="Z386" i="15"/>
  <c r="AA386" i="15"/>
  <c r="AB386" i="15"/>
  <c r="AC386" i="15"/>
  <c r="AD386" i="15"/>
  <c r="AE386" i="15"/>
  <c r="AF386" i="15"/>
  <c r="AG386" i="15"/>
  <c r="AH386" i="15"/>
  <c r="AI386" i="15"/>
  <c r="AJ386" i="15"/>
  <c r="AK386" i="15"/>
  <c r="AL386" i="15"/>
  <c r="AM386" i="15"/>
  <c r="AN386" i="15"/>
  <c r="AO386" i="15"/>
  <c r="AP386" i="15"/>
  <c r="AQ386" i="15"/>
  <c r="W387" i="15"/>
  <c r="X387" i="15"/>
  <c r="Y387" i="15"/>
  <c r="Z387" i="15"/>
  <c r="AA387" i="15"/>
  <c r="AB387" i="15"/>
  <c r="AC387" i="15"/>
  <c r="AD387" i="15"/>
  <c r="AE387" i="15"/>
  <c r="AF387" i="15"/>
  <c r="AG387" i="15"/>
  <c r="AH387" i="15"/>
  <c r="AI387" i="15"/>
  <c r="AJ387" i="15"/>
  <c r="AK387" i="15"/>
  <c r="AL387" i="15"/>
  <c r="AM387" i="15"/>
  <c r="AN387" i="15"/>
  <c r="AO387" i="15"/>
  <c r="AP387" i="15"/>
  <c r="AQ387" i="15"/>
  <c r="W388" i="15"/>
  <c r="X388" i="15"/>
  <c r="Y388" i="15"/>
  <c r="Z388" i="15"/>
  <c r="AA388" i="15"/>
  <c r="AB388" i="15"/>
  <c r="AC388" i="15"/>
  <c r="AD388" i="15"/>
  <c r="AE388" i="15"/>
  <c r="AF388" i="15"/>
  <c r="AG388" i="15"/>
  <c r="AH388" i="15"/>
  <c r="AI388" i="15"/>
  <c r="AJ388" i="15"/>
  <c r="AK388" i="15"/>
  <c r="AL388" i="15"/>
  <c r="AM388" i="15"/>
  <c r="AN388" i="15"/>
  <c r="AO388" i="15"/>
  <c r="AP388" i="15"/>
  <c r="AQ388" i="15"/>
  <c r="W389" i="15"/>
  <c r="X389" i="15"/>
  <c r="Y389" i="15"/>
  <c r="Z389" i="15"/>
  <c r="AA389" i="15"/>
  <c r="AB389" i="15"/>
  <c r="AC389" i="15"/>
  <c r="AD389" i="15"/>
  <c r="AE389" i="15"/>
  <c r="AF389" i="15"/>
  <c r="AG389" i="15"/>
  <c r="AH389" i="15"/>
  <c r="AI389" i="15"/>
  <c r="AJ389" i="15"/>
  <c r="AK389" i="15"/>
  <c r="AL389" i="15"/>
  <c r="AM389" i="15"/>
  <c r="AN389" i="15"/>
  <c r="AO389" i="15"/>
  <c r="AP389" i="15"/>
  <c r="AQ389" i="15"/>
  <c r="W390" i="15"/>
  <c r="X390" i="15"/>
  <c r="Y390" i="15"/>
  <c r="Z390" i="15"/>
  <c r="AA390" i="15"/>
  <c r="AB390" i="15"/>
  <c r="AC390" i="15"/>
  <c r="AD390" i="15"/>
  <c r="AE390" i="15"/>
  <c r="AF390" i="15"/>
  <c r="AG390" i="15"/>
  <c r="AH390" i="15"/>
  <c r="AI390" i="15"/>
  <c r="AJ390" i="15"/>
  <c r="AK390" i="15"/>
  <c r="AL390" i="15"/>
  <c r="AM390" i="15"/>
  <c r="AN390" i="15"/>
  <c r="AO390" i="15"/>
  <c r="AP390" i="15"/>
  <c r="AQ390" i="15"/>
  <c r="W391" i="15"/>
  <c r="X391" i="15"/>
  <c r="Y391" i="15"/>
  <c r="Z391" i="15"/>
  <c r="AA391" i="15"/>
  <c r="AB391" i="15"/>
  <c r="AC391" i="15"/>
  <c r="AD391" i="15"/>
  <c r="AE391" i="15"/>
  <c r="AF391" i="15"/>
  <c r="AG391" i="15"/>
  <c r="AH391" i="15"/>
  <c r="AI391" i="15"/>
  <c r="AJ391" i="15"/>
  <c r="AK391" i="15"/>
  <c r="AL391" i="15"/>
  <c r="AM391" i="15"/>
  <c r="AN391" i="15"/>
  <c r="AO391" i="15"/>
  <c r="AP391" i="15"/>
  <c r="AQ391" i="15"/>
  <c r="W392" i="15"/>
  <c r="X392" i="15"/>
  <c r="Y392" i="15"/>
  <c r="Z392" i="15"/>
  <c r="AA392" i="15"/>
  <c r="AB392" i="15"/>
  <c r="AC392" i="15"/>
  <c r="AD392" i="15"/>
  <c r="AE392" i="15"/>
  <c r="AF392" i="15"/>
  <c r="AG392" i="15"/>
  <c r="AH392" i="15"/>
  <c r="AI392" i="15"/>
  <c r="AJ392" i="15"/>
  <c r="AK392" i="15"/>
  <c r="AL392" i="15"/>
  <c r="AM392" i="15"/>
  <c r="AN392" i="15"/>
  <c r="AO392" i="15"/>
  <c r="AP392" i="15"/>
  <c r="AQ392" i="15"/>
  <c r="W393" i="15"/>
  <c r="X393" i="15"/>
  <c r="Y393" i="15"/>
  <c r="Z393" i="15"/>
  <c r="AA393" i="15"/>
  <c r="AB393" i="15"/>
  <c r="AC393" i="15"/>
  <c r="AD393" i="15"/>
  <c r="AE393" i="15"/>
  <c r="AF393" i="15"/>
  <c r="AG393" i="15"/>
  <c r="AH393" i="15"/>
  <c r="AI393" i="15"/>
  <c r="AJ393" i="15"/>
  <c r="AK393" i="15"/>
  <c r="AL393" i="15"/>
  <c r="AM393" i="15"/>
  <c r="AN393" i="15"/>
  <c r="AO393" i="15"/>
  <c r="AP393" i="15"/>
  <c r="AQ393" i="15"/>
  <c r="W394" i="15"/>
  <c r="X394" i="15"/>
  <c r="Y394" i="15"/>
  <c r="Z394" i="15"/>
  <c r="AA394" i="15"/>
  <c r="AB394" i="15"/>
  <c r="AC394" i="15"/>
  <c r="AD394" i="15"/>
  <c r="AE394" i="15"/>
  <c r="AF394" i="15"/>
  <c r="AG394" i="15"/>
  <c r="AH394" i="15"/>
  <c r="AI394" i="15"/>
  <c r="AJ394" i="15"/>
  <c r="AK394" i="15"/>
  <c r="AL394" i="15"/>
  <c r="AM394" i="15"/>
  <c r="AN394" i="15"/>
  <c r="AO394" i="15"/>
  <c r="AP394" i="15"/>
  <c r="AQ394" i="15"/>
  <c r="W395" i="15"/>
  <c r="X395" i="15"/>
  <c r="Y395" i="15"/>
  <c r="Z395" i="15"/>
  <c r="AA395" i="15"/>
  <c r="AB395" i="15"/>
  <c r="AC395" i="15"/>
  <c r="AD395" i="15"/>
  <c r="AE395" i="15"/>
  <c r="AF395" i="15"/>
  <c r="AG395" i="15"/>
  <c r="AH395" i="15"/>
  <c r="AI395" i="15"/>
  <c r="AJ395" i="15"/>
  <c r="AK395" i="15"/>
  <c r="AL395" i="15"/>
  <c r="AM395" i="15"/>
  <c r="AN395" i="15"/>
  <c r="AO395" i="15"/>
  <c r="AP395" i="15"/>
  <c r="AQ395" i="15"/>
  <c r="W396" i="15"/>
  <c r="X396" i="15"/>
  <c r="Y396" i="15"/>
  <c r="Z396" i="15"/>
  <c r="AA396" i="15"/>
  <c r="AB396" i="15"/>
  <c r="AC396" i="15"/>
  <c r="AD396" i="15"/>
  <c r="AE396" i="15"/>
  <c r="AF396" i="15"/>
  <c r="AG396" i="15"/>
  <c r="AH396" i="15"/>
  <c r="AI396" i="15"/>
  <c r="AJ396" i="15"/>
  <c r="AK396" i="15"/>
  <c r="AL396" i="15"/>
  <c r="AM396" i="15"/>
  <c r="AN396" i="15"/>
  <c r="AO396" i="15"/>
  <c r="AP396" i="15"/>
  <c r="AQ396" i="15"/>
  <c r="W397" i="15"/>
  <c r="X397" i="15"/>
  <c r="Y397" i="15"/>
  <c r="Z397" i="15"/>
  <c r="AA397" i="15"/>
  <c r="AB397" i="15"/>
  <c r="AC397" i="15"/>
  <c r="AD397" i="15"/>
  <c r="AE397" i="15"/>
  <c r="AF397" i="15"/>
  <c r="AG397" i="15"/>
  <c r="AH397" i="15"/>
  <c r="AI397" i="15"/>
  <c r="AJ397" i="15"/>
  <c r="AK397" i="15"/>
  <c r="AL397" i="15"/>
  <c r="AM397" i="15"/>
  <c r="AN397" i="15"/>
  <c r="AO397" i="15"/>
  <c r="AP397" i="15"/>
  <c r="AQ397" i="15"/>
  <c r="W398" i="15"/>
  <c r="X398" i="15"/>
  <c r="Y398" i="15"/>
  <c r="Z398" i="15"/>
  <c r="AA398" i="15"/>
  <c r="AB398" i="15"/>
  <c r="AC398" i="15"/>
  <c r="AD398" i="15"/>
  <c r="AE398" i="15"/>
  <c r="AF398" i="15"/>
  <c r="AG398" i="15"/>
  <c r="AH398" i="15"/>
  <c r="AI398" i="15"/>
  <c r="AJ398" i="15"/>
  <c r="AK398" i="15"/>
  <c r="AL398" i="15"/>
  <c r="AM398" i="15"/>
  <c r="AN398" i="15"/>
  <c r="AO398" i="15"/>
  <c r="AP398" i="15"/>
  <c r="AQ398" i="15"/>
  <c r="W399" i="15"/>
  <c r="X399" i="15"/>
  <c r="Y399" i="15"/>
  <c r="Z399" i="15"/>
  <c r="AA399" i="15"/>
  <c r="AB399" i="15"/>
  <c r="AC399" i="15"/>
  <c r="AD399" i="15"/>
  <c r="AE399" i="15"/>
  <c r="AF399" i="15"/>
  <c r="AG399" i="15"/>
  <c r="AH399" i="15"/>
  <c r="AI399" i="15"/>
  <c r="AJ399" i="15"/>
  <c r="AK399" i="15"/>
  <c r="AL399" i="15"/>
  <c r="AM399" i="15"/>
  <c r="AN399" i="15"/>
  <c r="AO399" i="15"/>
  <c r="AP399" i="15"/>
  <c r="AQ399" i="15"/>
  <c r="W400" i="15"/>
  <c r="X400" i="15"/>
  <c r="Y400" i="15"/>
  <c r="Z400" i="15"/>
  <c r="AA400" i="15"/>
  <c r="AB400" i="15"/>
  <c r="AC400" i="15"/>
  <c r="AD400" i="15"/>
  <c r="AE400" i="15"/>
  <c r="AF400" i="15"/>
  <c r="AG400" i="15"/>
  <c r="AH400" i="15"/>
  <c r="AI400" i="15"/>
  <c r="AJ400" i="15"/>
  <c r="AK400" i="15"/>
  <c r="AL400" i="15"/>
  <c r="AM400" i="15"/>
  <c r="AN400" i="15"/>
  <c r="AO400" i="15"/>
  <c r="AP400" i="15"/>
  <c r="AQ400" i="15"/>
  <c r="W401" i="15"/>
  <c r="X401" i="15"/>
  <c r="Y401" i="15"/>
  <c r="Z401" i="15"/>
  <c r="AA401" i="15"/>
  <c r="AB401" i="15"/>
  <c r="AC401" i="15"/>
  <c r="AD401" i="15"/>
  <c r="AE401" i="15"/>
  <c r="AF401" i="15"/>
  <c r="AG401" i="15"/>
  <c r="AH401" i="15"/>
  <c r="AI401" i="15"/>
  <c r="AJ401" i="15"/>
  <c r="AK401" i="15"/>
  <c r="AL401" i="15"/>
  <c r="AM401" i="15"/>
  <c r="AN401" i="15"/>
  <c r="AO401" i="15"/>
  <c r="AP401" i="15"/>
  <c r="AQ401" i="15"/>
  <c r="W402" i="15"/>
  <c r="X402" i="15"/>
  <c r="Y402" i="15"/>
  <c r="Z402" i="15"/>
  <c r="AA402" i="15"/>
  <c r="AB402" i="15"/>
  <c r="AC402" i="15"/>
  <c r="AD402" i="15"/>
  <c r="AE402" i="15"/>
  <c r="AF402" i="15"/>
  <c r="AG402" i="15"/>
  <c r="AH402" i="15"/>
  <c r="AI402" i="15"/>
  <c r="AJ402" i="15"/>
  <c r="AK402" i="15"/>
  <c r="AL402" i="15"/>
  <c r="AM402" i="15"/>
  <c r="AN402" i="15"/>
  <c r="AO402" i="15"/>
  <c r="AP402" i="15"/>
  <c r="AQ402" i="15"/>
  <c r="W403" i="15"/>
  <c r="X403" i="15"/>
  <c r="Y403" i="15"/>
  <c r="Z403" i="15"/>
  <c r="AA403" i="15"/>
  <c r="AB403" i="15"/>
  <c r="AC403" i="15"/>
  <c r="AD403" i="15"/>
  <c r="AE403" i="15"/>
  <c r="AF403" i="15"/>
  <c r="AG403" i="15"/>
  <c r="AH403" i="15"/>
  <c r="AI403" i="15"/>
  <c r="AJ403" i="15"/>
  <c r="AK403" i="15"/>
  <c r="AL403" i="15"/>
  <c r="AM403" i="15"/>
  <c r="AN403" i="15"/>
  <c r="AO403" i="15"/>
  <c r="AP403" i="15"/>
  <c r="AQ403" i="15"/>
  <c r="W404" i="15"/>
  <c r="X404" i="15"/>
  <c r="Y404" i="15"/>
  <c r="Z404" i="15"/>
  <c r="AA404" i="15"/>
  <c r="AB404" i="15"/>
  <c r="AC404" i="15"/>
  <c r="AD404" i="15"/>
  <c r="AE404" i="15"/>
  <c r="AF404" i="15"/>
  <c r="AG404" i="15"/>
  <c r="AH404" i="15"/>
  <c r="AI404" i="15"/>
  <c r="AJ404" i="15"/>
  <c r="AK404" i="15"/>
  <c r="AL404" i="15"/>
  <c r="AM404" i="15"/>
  <c r="AN404" i="15"/>
  <c r="AO404" i="15"/>
  <c r="AP404" i="15"/>
  <c r="AQ404" i="15"/>
  <c r="W405" i="15"/>
  <c r="X405" i="15"/>
  <c r="Y405" i="15"/>
  <c r="Z405" i="15"/>
  <c r="AA405" i="15"/>
  <c r="AB405" i="15"/>
  <c r="AC405" i="15"/>
  <c r="AD405" i="15"/>
  <c r="AE405" i="15"/>
  <c r="AF405" i="15"/>
  <c r="AG405" i="15"/>
  <c r="AH405" i="15"/>
  <c r="AI405" i="15"/>
  <c r="AJ405" i="15"/>
  <c r="AK405" i="15"/>
  <c r="AL405" i="15"/>
  <c r="AM405" i="15"/>
  <c r="AN405" i="15"/>
  <c r="AO405" i="15"/>
  <c r="AP405" i="15"/>
  <c r="AQ405" i="15"/>
  <c r="W406" i="15"/>
  <c r="X406" i="15"/>
  <c r="Y406" i="15"/>
  <c r="Z406" i="15"/>
  <c r="AA406" i="15"/>
  <c r="AB406" i="15"/>
  <c r="AC406" i="15"/>
  <c r="AD406" i="15"/>
  <c r="AE406" i="15"/>
  <c r="AF406" i="15"/>
  <c r="AG406" i="15"/>
  <c r="AH406" i="15"/>
  <c r="AI406" i="15"/>
  <c r="AJ406" i="15"/>
  <c r="AK406" i="15"/>
  <c r="AL406" i="15"/>
  <c r="AM406" i="15"/>
  <c r="AN406" i="15"/>
  <c r="AO406" i="15"/>
  <c r="AP406" i="15"/>
  <c r="AQ406" i="15"/>
  <c r="W407" i="15"/>
  <c r="X407" i="15"/>
  <c r="Y407" i="15"/>
  <c r="Z407" i="15"/>
  <c r="AA407" i="15"/>
  <c r="AB407" i="15"/>
  <c r="AC407" i="15"/>
  <c r="AD407" i="15"/>
  <c r="AE407" i="15"/>
  <c r="AF407" i="15"/>
  <c r="AG407" i="15"/>
  <c r="AH407" i="15"/>
  <c r="AI407" i="15"/>
  <c r="AJ407" i="15"/>
  <c r="AK407" i="15"/>
  <c r="AL407" i="15"/>
  <c r="AM407" i="15"/>
  <c r="AN407" i="15"/>
  <c r="AO407" i="15"/>
  <c r="AP407" i="15"/>
  <c r="AQ407" i="15"/>
  <c r="W408" i="15"/>
  <c r="X408" i="15"/>
  <c r="Y408" i="15"/>
  <c r="Z408" i="15"/>
  <c r="AA408" i="15"/>
  <c r="AB408" i="15"/>
  <c r="AC408" i="15"/>
  <c r="AD408" i="15"/>
  <c r="AE408" i="15"/>
  <c r="AF408" i="15"/>
  <c r="AG408" i="15"/>
  <c r="AH408" i="15"/>
  <c r="AI408" i="15"/>
  <c r="AJ408" i="15"/>
  <c r="AK408" i="15"/>
  <c r="AL408" i="15"/>
  <c r="AM408" i="15"/>
  <c r="AN408" i="15"/>
  <c r="AO408" i="15"/>
  <c r="AP408" i="15"/>
  <c r="AQ408" i="15"/>
  <c r="W409" i="15"/>
  <c r="X409" i="15"/>
  <c r="Y409" i="15"/>
  <c r="Z409" i="15"/>
  <c r="AA409" i="15"/>
  <c r="AB409" i="15"/>
  <c r="AC409" i="15"/>
  <c r="AD409" i="15"/>
  <c r="AE409" i="15"/>
  <c r="AF409" i="15"/>
  <c r="AG409" i="15"/>
  <c r="AH409" i="15"/>
  <c r="AI409" i="15"/>
  <c r="AJ409" i="15"/>
  <c r="AK409" i="15"/>
  <c r="AL409" i="15"/>
  <c r="AM409" i="15"/>
  <c r="AN409" i="15"/>
  <c r="AO409" i="15"/>
  <c r="AP409" i="15"/>
  <c r="AQ409" i="15"/>
  <c r="W410" i="15"/>
  <c r="X410" i="15"/>
  <c r="Y410" i="15"/>
  <c r="Z410" i="15"/>
  <c r="AA410" i="15"/>
  <c r="AB410" i="15"/>
  <c r="AC410" i="15"/>
  <c r="AD410" i="15"/>
  <c r="AE410" i="15"/>
  <c r="AF410" i="15"/>
  <c r="AG410" i="15"/>
  <c r="AH410" i="15"/>
  <c r="AI410" i="15"/>
  <c r="AJ410" i="15"/>
  <c r="AK410" i="15"/>
  <c r="AL410" i="15"/>
  <c r="AM410" i="15"/>
  <c r="AN410" i="15"/>
  <c r="AO410" i="15"/>
  <c r="AP410" i="15"/>
  <c r="AQ410" i="15"/>
  <c r="W411" i="15"/>
  <c r="X411" i="15"/>
  <c r="Y411" i="15"/>
  <c r="Z411" i="15"/>
  <c r="AA411" i="15"/>
  <c r="AB411" i="15"/>
  <c r="AC411" i="15"/>
  <c r="AD411" i="15"/>
  <c r="AE411" i="15"/>
  <c r="AF411" i="15"/>
  <c r="AG411" i="15"/>
  <c r="AH411" i="15"/>
  <c r="AI411" i="15"/>
  <c r="AJ411" i="15"/>
  <c r="AK411" i="15"/>
  <c r="AL411" i="15"/>
  <c r="AM411" i="15"/>
  <c r="AN411" i="15"/>
  <c r="AO411" i="15"/>
  <c r="AP411" i="15"/>
  <c r="AQ411" i="15"/>
  <c r="W412" i="15"/>
  <c r="X412" i="15"/>
  <c r="Y412" i="15"/>
  <c r="Z412" i="15"/>
  <c r="AA412" i="15"/>
  <c r="AB412" i="15"/>
  <c r="AC412" i="15"/>
  <c r="AD412" i="15"/>
  <c r="AE412" i="15"/>
  <c r="AF412" i="15"/>
  <c r="AG412" i="15"/>
  <c r="AH412" i="15"/>
  <c r="AI412" i="15"/>
  <c r="AJ412" i="15"/>
  <c r="AK412" i="15"/>
  <c r="AL412" i="15"/>
  <c r="AM412" i="15"/>
  <c r="AN412" i="15"/>
  <c r="AO412" i="15"/>
  <c r="AP412" i="15"/>
  <c r="AQ412" i="15"/>
  <c r="W413" i="15"/>
  <c r="X413" i="15"/>
  <c r="Y413" i="15"/>
  <c r="Z413" i="15"/>
  <c r="AA413" i="15"/>
  <c r="AB413" i="15"/>
  <c r="AC413" i="15"/>
  <c r="AD413" i="15"/>
  <c r="AE413" i="15"/>
  <c r="AF413" i="15"/>
  <c r="AG413" i="15"/>
  <c r="AH413" i="15"/>
  <c r="AI413" i="15"/>
  <c r="AJ413" i="15"/>
  <c r="AK413" i="15"/>
  <c r="AL413" i="15"/>
  <c r="AM413" i="15"/>
  <c r="AN413" i="15"/>
  <c r="AO413" i="15"/>
  <c r="AP413" i="15"/>
  <c r="AQ413" i="15"/>
  <c r="W414" i="15"/>
  <c r="X414" i="15"/>
  <c r="Y414" i="15"/>
  <c r="Z414" i="15"/>
  <c r="AA414" i="15"/>
  <c r="AB414" i="15"/>
  <c r="AC414" i="15"/>
  <c r="AD414" i="15"/>
  <c r="AE414" i="15"/>
  <c r="AF414" i="15"/>
  <c r="AG414" i="15"/>
  <c r="AH414" i="15"/>
  <c r="AI414" i="15"/>
  <c r="AJ414" i="15"/>
  <c r="AK414" i="15"/>
  <c r="AL414" i="15"/>
  <c r="AM414" i="15"/>
  <c r="AN414" i="15"/>
  <c r="AO414" i="15"/>
  <c r="AP414" i="15"/>
  <c r="AQ414" i="15"/>
  <c r="W415" i="15"/>
  <c r="X415" i="15"/>
  <c r="Y415" i="15"/>
  <c r="Z415" i="15"/>
  <c r="AA415" i="15"/>
  <c r="AB415" i="15"/>
  <c r="AC415" i="15"/>
  <c r="AD415" i="15"/>
  <c r="AE415" i="15"/>
  <c r="AF415" i="15"/>
  <c r="AG415" i="15"/>
  <c r="AH415" i="15"/>
  <c r="AI415" i="15"/>
  <c r="AJ415" i="15"/>
  <c r="AK415" i="15"/>
  <c r="AL415" i="15"/>
  <c r="AM415" i="15"/>
  <c r="AN415" i="15"/>
  <c r="AO415" i="15"/>
  <c r="AP415" i="15"/>
  <c r="AQ415" i="15"/>
  <c r="W416" i="15"/>
  <c r="X416" i="15"/>
  <c r="Y416" i="15"/>
  <c r="Z416" i="15"/>
  <c r="AA416" i="15"/>
  <c r="AB416" i="15"/>
  <c r="AC416" i="15"/>
  <c r="AD416" i="15"/>
  <c r="AE416" i="15"/>
  <c r="AF416" i="15"/>
  <c r="AG416" i="15"/>
  <c r="AH416" i="15"/>
  <c r="AI416" i="15"/>
  <c r="AJ416" i="15"/>
  <c r="AK416" i="15"/>
  <c r="AL416" i="15"/>
  <c r="AM416" i="15"/>
  <c r="AN416" i="15"/>
  <c r="AO416" i="15"/>
  <c r="AP416" i="15"/>
  <c r="AQ416" i="15"/>
  <c r="W417" i="15"/>
  <c r="X417" i="15"/>
  <c r="Y417" i="15"/>
  <c r="Z417" i="15"/>
  <c r="AA417" i="15"/>
  <c r="AB417" i="15"/>
  <c r="AC417" i="15"/>
  <c r="AD417" i="15"/>
  <c r="AE417" i="15"/>
  <c r="AF417" i="15"/>
  <c r="AG417" i="15"/>
  <c r="AH417" i="15"/>
  <c r="AI417" i="15"/>
  <c r="AJ417" i="15"/>
  <c r="AK417" i="15"/>
  <c r="AL417" i="15"/>
  <c r="AM417" i="15"/>
  <c r="AN417" i="15"/>
  <c r="AO417" i="15"/>
  <c r="AP417" i="15"/>
  <c r="AQ417" i="15"/>
  <c r="W418" i="15"/>
  <c r="X418" i="15"/>
  <c r="Y418" i="15"/>
  <c r="Z418" i="15"/>
  <c r="AA418" i="15"/>
  <c r="AB418" i="15"/>
  <c r="AC418" i="15"/>
  <c r="AD418" i="15"/>
  <c r="AE418" i="15"/>
  <c r="AF418" i="15"/>
  <c r="AG418" i="15"/>
  <c r="AH418" i="15"/>
  <c r="AI418" i="15"/>
  <c r="AJ418" i="15"/>
  <c r="AK418" i="15"/>
  <c r="AL418" i="15"/>
  <c r="AM418" i="15"/>
  <c r="AN418" i="15"/>
  <c r="AO418" i="15"/>
  <c r="AP418" i="15"/>
  <c r="AQ418" i="15"/>
  <c r="W419" i="15"/>
  <c r="X419" i="15"/>
  <c r="Y419" i="15"/>
  <c r="Z419" i="15"/>
  <c r="AA419" i="15"/>
  <c r="AB419" i="15"/>
  <c r="AC419" i="15"/>
  <c r="AD419" i="15"/>
  <c r="AE419" i="15"/>
  <c r="AF419" i="15"/>
  <c r="AG419" i="15"/>
  <c r="AH419" i="15"/>
  <c r="AI419" i="15"/>
  <c r="AJ419" i="15"/>
  <c r="AK419" i="15"/>
  <c r="AL419" i="15"/>
  <c r="AM419" i="15"/>
  <c r="AN419" i="15"/>
  <c r="AO419" i="15"/>
  <c r="AP419" i="15"/>
  <c r="AQ419" i="15"/>
  <c r="W420" i="15"/>
  <c r="X420" i="15"/>
  <c r="Y420" i="15"/>
  <c r="Z420" i="15"/>
  <c r="AA420" i="15"/>
  <c r="AB420" i="15"/>
  <c r="AC420" i="15"/>
  <c r="AD420" i="15"/>
  <c r="AE420" i="15"/>
  <c r="AF420" i="15"/>
  <c r="AG420" i="15"/>
  <c r="AH420" i="15"/>
  <c r="AI420" i="15"/>
  <c r="AJ420" i="15"/>
  <c r="AK420" i="15"/>
  <c r="AL420" i="15"/>
  <c r="AM420" i="15"/>
  <c r="AN420" i="15"/>
  <c r="AO420" i="15"/>
  <c r="AP420" i="15"/>
  <c r="AQ420" i="15"/>
  <c r="W421" i="15"/>
  <c r="X421" i="15"/>
  <c r="Y421" i="15"/>
  <c r="Z421" i="15"/>
  <c r="AA421" i="15"/>
  <c r="AB421" i="15"/>
  <c r="AC421" i="15"/>
  <c r="AD421" i="15"/>
  <c r="AE421" i="15"/>
  <c r="AF421" i="15"/>
  <c r="AG421" i="15"/>
  <c r="AH421" i="15"/>
  <c r="AI421" i="15"/>
  <c r="AJ421" i="15"/>
  <c r="AK421" i="15"/>
  <c r="AL421" i="15"/>
  <c r="AM421" i="15"/>
  <c r="AN421" i="15"/>
  <c r="AO421" i="15"/>
  <c r="AP421" i="15"/>
  <c r="AQ421" i="15"/>
  <c r="W422" i="15"/>
  <c r="X422" i="15"/>
  <c r="Y422" i="15"/>
  <c r="Z422" i="15"/>
  <c r="AA422" i="15"/>
  <c r="AB422" i="15"/>
  <c r="AC422" i="15"/>
  <c r="AD422" i="15"/>
  <c r="AE422" i="15"/>
  <c r="AF422" i="15"/>
  <c r="AG422" i="15"/>
  <c r="AH422" i="15"/>
  <c r="AI422" i="15"/>
  <c r="AJ422" i="15"/>
  <c r="AK422" i="15"/>
  <c r="AL422" i="15"/>
  <c r="AM422" i="15"/>
  <c r="AN422" i="15"/>
  <c r="AO422" i="15"/>
  <c r="AP422" i="15"/>
  <c r="AQ422" i="15"/>
  <c r="W423" i="15"/>
  <c r="X423" i="15"/>
  <c r="Y423" i="15"/>
  <c r="Z423" i="15"/>
  <c r="AA423" i="15"/>
  <c r="AB423" i="15"/>
  <c r="AC423" i="15"/>
  <c r="AD423" i="15"/>
  <c r="AE423" i="15"/>
  <c r="AF423" i="15"/>
  <c r="AG423" i="15"/>
  <c r="AH423" i="15"/>
  <c r="AI423" i="15"/>
  <c r="AJ423" i="15"/>
  <c r="AK423" i="15"/>
  <c r="AL423" i="15"/>
  <c r="AM423" i="15"/>
  <c r="AN423" i="15"/>
  <c r="AO423" i="15"/>
  <c r="AP423" i="15"/>
  <c r="AQ423" i="15"/>
  <c r="W424" i="15"/>
  <c r="X424" i="15"/>
  <c r="Y424" i="15"/>
  <c r="Z424" i="15"/>
  <c r="AA424" i="15"/>
  <c r="AB424" i="15"/>
  <c r="AC424" i="15"/>
  <c r="AD424" i="15"/>
  <c r="AE424" i="15"/>
  <c r="AF424" i="15"/>
  <c r="AG424" i="15"/>
  <c r="AH424" i="15"/>
  <c r="AI424" i="15"/>
  <c r="AJ424" i="15"/>
  <c r="AK424" i="15"/>
  <c r="AL424" i="15"/>
  <c r="AM424" i="15"/>
  <c r="AN424" i="15"/>
  <c r="AO424" i="15"/>
  <c r="AP424" i="15"/>
  <c r="AQ424" i="15"/>
  <c r="W425" i="15"/>
  <c r="X425" i="15"/>
  <c r="Y425" i="15"/>
  <c r="Z425" i="15"/>
  <c r="AA425" i="15"/>
  <c r="AB425" i="15"/>
  <c r="AC425" i="15"/>
  <c r="AD425" i="15"/>
  <c r="AE425" i="15"/>
  <c r="AF425" i="15"/>
  <c r="AG425" i="15"/>
  <c r="AH425" i="15"/>
  <c r="AI425" i="15"/>
  <c r="AJ425" i="15"/>
  <c r="AK425" i="15"/>
  <c r="AL425" i="15"/>
  <c r="AM425" i="15"/>
  <c r="AN425" i="15"/>
  <c r="AO425" i="15"/>
  <c r="AP425" i="15"/>
  <c r="AQ425" i="15"/>
  <c r="W426" i="15"/>
  <c r="X426" i="15"/>
  <c r="Y426" i="15"/>
  <c r="Z426" i="15"/>
  <c r="AA426" i="15"/>
  <c r="AB426" i="15"/>
  <c r="AC426" i="15"/>
  <c r="AD426" i="15"/>
  <c r="AE426" i="15"/>
  <c r="AF426" i="15"/>
  <c r="AG426" i="15"/>
  <c r="AH426" i="15"/>
  <c r="AI426" i="15"/>
  <c r="AJ426" i="15"/>
  <c r="AK426" i="15"/>
  <c r="AL426" i="15"/>
  <c r="AM426" i="15"/>
  <c r="AN426" i="15"/>
  <c r="AO426" i="15"/>
  <c r="AP426" i="15"/>
  <c r="AQ426" i="15"/>
  <c r="W427" i="15"/>
  <c r="X427" i="15"/>
  <c r="Y427" i="15"/>
  <c r="Z427" i="15"/>
  <c r="AA427" i="15"/>
  <c r="AB427" i="15"/>
  <c r="AC427" i="15"/>
  <c r="AD427" i="15"/>
  <c r="AE427" i="15"/>
  <c r="AF427" i="15"/>
  <c r="AG427" i="15"/>
  <c r="AH427" i="15"/>
  <c r="AI427" i="15"/>
  <c r="AJ427" i="15"/>
  <c r="AK427" i="15"/>
  <c r="AL427" i="15"/>
  <c r="AM427" i="15"/>
  <c r="AN427" i="15"/>
  <c r="AO427" i="15"/>
  <c r="AP427" i="15"/>
  <c r="AQ427" i="15"/>
  <c r="W428" i="15"/>
  <c r="X428" i="15"/>
  <c r="Y428" i="15"/>
  <c r="Z428" i="15"/>
  <c r="AA428" i="15"/>
  <c r="AB428" i="15"/>
  <c r="AC428" i="15"/>
  <c r="AD428" i="15"/>
  <c r="AE428" i="15"/>
  <c r="AF428" i="15"/>
  <c r="AG428" i="15"/>
  <c r="AH428" i="15"/>
  <c r="AI428" i="15"/>
  <c r="AJ428" i="15"/>
  <c r="AK428" i="15"/>
  <c r="AL428" i="15"/>
  <c r="AM428" i="15"/>
  <c r="AN428" i="15"/>
  <c r="AO428" i="15"/>
  <c r="AP428" i="15"/>
  <c r="AQ428" i="15"/>
  <c r="W429" i="15"/>
  <c r="X429" i="15"/>
  <c r="Y429" i="15"/>
  <c r="Z429" i="15"/>
  <c r="AA429" i="15"/>
  <c r="AB429" i="15"/>
  <c r="AC429" i="15"/>
  <c r="AD429" i="15"/>
  <c r="AE429" i="15"/>
  <c r="AF429" i="15"/>
  <c r="AG429" i="15"/>
  <c r="AH429" i="15"/>
  <c r="AI429" i="15"/>
  <c r="AJ429" i="15"/>
  <c r="AK429" i="15"/>
  <c r="AL429" i="15"/>
  <c r="AM429" i="15"/>
  <c r="AN429" i="15"/>
  <c r="AO429" i="15"/>
  <c r="AP429" i="15"/>
  <c r="AQ429" i="15"/>
  <c r="W430" i="15"/>
  <c r="X430" i="15"/>
  <c r="Y430" i="15"/>
  <c r="Z430" i="15"/>
  <c r="AA430" i="15"/>
  <c r="AB430" i="15"/>
  <c r="AC430" i="15"/>
  <c r="AD430" i="15"/>
  <c r="AE430" i="15"/>
  <c r="AF430" i="15"/>
  <c r="AG430" i="15"/>
  <c r="AH430" i="15"/>
  <c r="AI430" i="15"/>
  <c r="AJ430" i="15"/>
  <c r="AK430" i="15"/>
  <c r="AL430" i="15"/>
  <c r="AM430" i="15"/>
  <c r="AN430" i="15"/>
  <c r="AO430" i="15"/>
  <c r="AP430" i="15"/>
  <c r="AQ430" i="15"/>
  <c r="W431" i="15"/>
  <c r="X431" i="15"/>
  <c r="Y431" i="15"/>
  <c r="Z431" i="15"/>
  <c r="AA431" i="15"/>
  <c r="AB431" i="15"/>
  <c r="AC431" i="15"/>
  <c r="AD431" i="15"/>
  <c r="AE431" i="15"/>
  <c r="AF431" i="15"/>
  <c r="AG431" i="15"/>
  <c r="AH431" i="15"/>
  <c r="AI431" i="15"/>
  <c r="AJ431" i="15"/>
  <c r="AK431" i="15"/>
  <c r="AL431" i="15"/>
  <c r="AM431" i="15"/>
  <c r="AN431" i="15"/>
  <c r="AO431" i="15"/>
  <c r="AP431" i="15"/>
  <c r="AQ431" i="15"/>
  <c r="W432" i="15"/>
  <c r="X432" i="15"/>
  <c r="Y432" i="15"/>
  <c r="Z432" i="15"/>
  <c r="AA432" i="15"/>
  <c r="AB432" i="15"/>
  <c r="AC432" i="15"/>
  <c r="AD432" i="15"/>
  <c r="AE432" i="15"/>
  <c r="AF432" i="15"/>
  <c r="AG432" i="15"/>
  <c r="AH432" i="15"/>
  <c r="AI432" i="15"/>
  <c r="AJ432" i="15"/>
  <c r="AK432" i="15"/>
  <c r="AL432" i="15"/>
  <c r="AM432" i="15"/>
  <c r="AN432" i="15"/>
  <c r="AO432" i="15"/>
  <c r="AP432" i="15"/>
  <c r="AQ432" i="15"/>
  <c r="W433" i="15"/>
  <c r="X433" i="15"/>
  <c r="Y433" i="15"/>
  <c r="Z433" i="15"/>
  <c r="AA433" i="15"/>
  <c r="AB433" i="15"/>
  <c r="AC433" i="15"/>
  <c r="AD433" i="15"/>
  <c r="AE433" i="15"/>
  <c r="AF433" i="15"/>
  <c r="AG433" i="15"/>
  <c r="AH433" i="15"/>
  <c r="AI433" i="15"/>
  <c r="AJ433" i="15"/>
  <c r="AK433" i="15"/>
  <c r="AL433" i="15"/>
  <c r="AM433" i="15"/>
  <c r="AN433" i="15"/>
  <c r="AO433" i="15"/>
  <c r="AP433" i="15"/>
  <c r="AQ433" i="15"/>
  <c r="W434" i="15"/>
  <c r="X434" i="15"/>
  <c r="Y434" i="15"/>
  <c r="Z434" i="15"/>
  <c r="AA434" i="15"/>
  <c r="AB434" i="15"/>
  <c r="AC434" i="15"/>
  <c r="AD434" i="15"/>
  <c r="AE434" i="15"/>
  <c r="AF434" i="15"/>
  <c r="AG434" i="15"/>
  <c r="AH434" i="15"/>
  <c r="AI434" i="15"/>
  <c r="AJ434" i="15"/>
  <c r="AK434" i="15"/>
  <c r="AL434" i="15"/>
  <c r="AM434" i="15"/>
  <c r="AN434" i="15"/>
  <c r="AO434" i="15"/>
  <c r="AP434" i="15"/>
  <c r="AQ434" i="15"/>
  <c r="W435" i="15"/>
  <c r="X435" i="15"/>
  <c r="Y435" i="15"/>
  <c r="Z435" i="15"/>
  <c r="AA435" i="15"/>
  <c r="AB435" i="15"/>
  <c r="AC435" i="15"/>
  <c r="AD435" i="15"/>
  <c r="AE435" i="15"/>
  <c r="AF435" i="15"/>
  <c r="AG435" i="15"/>
  <c r="AH435" i="15"/>
  <c r="AI435" i="15"/>
  <c r="AJ435" i="15"/>
  <c r="AK435" i="15"/>
  <c r="AL435" i="15"/>
  <c r="AM435" i="15"/>
  <c r="AN435" i="15"/>
  <c r="AO435" i="15"/>
  <c r="AP435" i="15"/>
  <c r="AQ435" i="15"/>
  <c r="W436" i="15"/>
  <c r="X436" i="15"/>
  <c r="Y436" i="15"/>
  <c r="Z436" i="15"/>
  <c r="AA436" i="15"/>
  <c r="AB436" i="15"/>
  <c r="AC436" i="15"/>
  <c r="AD436" i="15"/>
  <c r="AE436" i="15"/>
  <c r="AF436" i="15"/>
  <c r="AG436" i="15"/>
  <c r="AH436" i="15"/>
  <c r="AI436" i="15"/>
  <c r="AJ436" i="15"/>
  <c r="AK436" i="15"/>
  <c r="AL436" i="15"/>
  <c r="AM436" i="15"/>
  <c r="AN436" i="15"/>
  <c r="AO436" i="15"/>
  <c r="AP436" i="15"/>
  <c r="AQ436" i="15"/>
  <c r="W437" i="15"/>
  <c r="X437" i="15"/>
  <c r="Y437" i="15"/>
  <c r="Z437" i="15"/>
  <c r="AA437" i="15"/>
  <c r="AB437" i="15"/>
  <c r="AC437" i="15"/>
  <c r="AD437" i="15"/>
  <c r="AE437" i="15"/>
  <c r="AF437" i="15"/>
  <c r="AG437" i="15"/>
  <c r="AH437" i="15"/>
  <c r="AI437" i="15"/>
  <c r="AJ437" i="15"/>
  <c r="AK437" i="15"/>
  <c r="AL437" i="15"/>
  <c r="AM437" i="15"/>
  <c r="AN437" i="15"/>
  <c r="AO437" i="15"/>
  <c r="AP437" i="15"/>
  <c r="AQ437" i="15"/>
  <c r="W438" i="15"/>
  <c r="X438" i="15"/>
  <c r="Y438" i="15"/>
  <c r="Z438" i="15"/>
  <c r="AA438" i="15"/>
  <c r="AB438" i="15"/>
  <c r="AC438" i="15"/>
  <c r="AD438" i="15"/>
  <c r="AE438" i="15"/>
  <c r="AF438" i="15"/>
  <c r="AG438" i="15"/>
  <c r="AH438" i="15"/>
  <c r="AI438" i="15"/>
  <c r="AJ438" i="15"/>
  <c r="AK438" i="15"/>
  <c r="AL438" i="15"/>
  <c r="AM438" i="15"/>
  <c r="AN438" i="15"/>
  <c r="AO438" i="15"/>
  <c r="AP438" i="15"/>
  <c r="AQ438" i="15"/>
  <c r="W439" i="15"/>
  <c r="X439" i="15"/>
  <c r="Y439" i="15"/>
  <c r="Z439" i="15"/>
  <c r="AA439" i="15"/>
  <c r="AB439" i="15"/>
  <c r="AC439" i="15"/>
  <c r="AD439" i="15"/>
  <c r="AE439" i="15"/>
  <c r="AF439" i="15"/>
  <c r="AG439" i="15"/>
  <c r="AH439" i="15"/>
  <c r="AI439" i="15"/>
  <c r="AJ439" i="15"/>
  <c r="AK439" i="15"/>
  <c r="AL439" i="15"/>
  <c r="AM439" i="15"/>
  <c r="AN439" i="15"/>
  <c r="AO439" i="15"/>
  <c r="AP439" i="15"/>
  <c r="AQ439" i="15"/>
  <c r="W440" i="15"/>
  <c r="X440" i="15"/>
  <c r="Y440" i="15"/>
  <c r="Z440" i="15"/>
  <c r="AA440" i="15"/>
  <c r="AB440" i="15"/>
  <c r="AC440" i="15"/>
  <c r="AD440" i="15"/>
  <c r="AE440" i="15"/>
  <c r="AF440" i="15"/>
  <c r="AG440" i="15"/>
  <c r="AH440" i="15"/>
  <c r="AI440" i="15"/>
  <c r="AJ440" i="15"/>
  <c r="AK440" i="15"/>
  <c r="AL440" i="15"/>
  <c r="AM440" i="15"/>
  <c r="AN440" i="15"/>
  <c r="AO440" i="15"/>
  <c r="AP440" i="15"/>
  <c r="AQ440" i="15"/>
  <c r="W441" i="15"/>
  <c r="X441" i="15"/>
  <c r="Y441" i="15"/>
  <c r="Z441" i="15"/>
  <c r="AA441" i="15"/>
  <c r="AB441" i="15"/>
  <c r="AC441" i="15"/>
  <c r="AD441" i="15"/>
  <c r="AE441" i="15"/>
  <c r="AF441" i="15"/>
  <c r="AG441" i="15"/>
  <c r="AH441" i="15"/>
  <c r="AI441" i="15"/>
  <c r="AJ441" i="15"/>
  <c r="AK441" i="15"/>
  <c r="AL441" i="15"/>
  <c r="AM441" i="15"/>
  <c r="AN441" i="15"/>
  <c r="AO441" i="15"/>
  <c r="AP441" i="15"/>
  <c r="AQ441" i="15"/>
  <c r="W442" i="15"/>
  <c r="X442" i="15"/>
  <c r="Y442" i="15"/>
  <c r="Z442" i="15"/>
  <c r="AA442" i="15"/>
  <c r="AB442" i="15"/>
  <c r="AC442" i="15"/>
  <c r="AD442" i="15"/>
  <c r="AE442" i="15"/>
  <c r="AF442" i="15"/>
  <c r="AG442" i="15"/>
  <c r="AH442" i="15"/>
  <c r="AI442" i="15"/>
  <c r="AJ442" i="15"/>
  <c r="AK442" i="15"/>
  <c r="AL442" i="15"/>
  <c r="AM442" i="15"/>
  <c r="AN442" i="15"/>
  <c r="AO442" i="15"/>
  <c r="AP442" i="15"/>
  <c r="AQ442" i="15"/>
  <c r="W443" i="15"/>
  <c r="X443" i="15"/>
  <c r="Y443" i="15"/>
  <c r="Z443" i="15"/>
  <c r="AA443" i="15"/>
  <c r="AB443" i="15"/>
  <c r="AC443" i="15"/>
  <c r="AD443" i="15"/>
  <c r="AE443" i="15"/>
  <c r="AF443" i="15"/>
  <c r="AG443" i="15"/>
  <c r="AH443" i="15"/>
  <c r="AI443" i="15"/>
  <c r="AJ443" i="15"/>
  <c r="AK443" i="15"/>
  <c r="AL443" i="15"/>
  <c r="AM443" i="15"/>
  <c r="AN443" i="15"/>
  <c r="AO443" i="15"/>
  <c r="AP443" i="15"/>
  <c r="AQ443" i="15"/>
  <c r="W444" i="15"/>
  <c r="X444" i="15"/>
  <c r="Y444" i="15"/>
  <c r="Z444" i="15"/>
  <c r="AA444" i="15"/>
  <c r="AB444" i="15"/>
  <c r="AC444" i="15"/>
  <c r="AD444" i="15"/>
  <c r="AE444" i="15"/>
  <c r="AF444" i="15"/>
  <c r="AG444" i="15"/>
  <c r="AH444" i="15"/>
  <c r="AI444" i="15"/>
  <c r="AJ444" i="15"/>
  <c r="AK444" i="15"/>
  <c r="AL444" i="15"/>
  <c r="AM444" i="15"/>
  <c r="AN444" i="15"/>
  <c r="AO444" i="15"/>
  <c r="AP444" i="15"/>
  <c r="AQ444" i="15"/>
  <c r="W445" i="15"/>
  <c r="X445" i="15"/>
  <c r="Y445" i="15"/>
  <c r="Z445" i="15"/>
  <c r="AA445" i="15"/>
  <c r="AB445" i="15"/>
  <c r="AC445" i="15"/>
  <c r="AD445" i="15"/>
  <c r="AE445" i="15"/>
  <c r="AF445" i="15"/>
  <c r="AG445" i="15"/>
  <c r="AH445" i="15"/>
  <c r="AI445" i="15"/>
  <c r="AJ445" i="15"/>
  <c r="AK445" i="15"/>
  <c r="AL445" i="15"/>
  <c r="AM445" i="15"/>
  <c r="AN445" i="15"/>
  <c r="AO445" i="15"/>
  <c r="AP445" i="15"/>
  <c r="AQ445" i="15"/>
  <c r="W446" i="15"/>
  <c r="X446" i="15"/>
  <c r="Y446" i="15"/>
  <c r="Z446" i="15"/>
  <c r="AA446" i="15"/>
  <c r="AB446" i="15"/>
  <c r="AC446" i="15"/>
  <c r="AD446" i="15"/>
  <c r="AE446" i="15"/>
  <c r="AF446" i="15"/>
  <c r="AG446" i="15"/>
  <c r="AH446" i="15"/>
  <c r="AI446" i="15"/>
  <c r="AJ446" i="15"/>
  <c r="AK446" i="15"/>
  <c r="AL446" i="15"/>
  <c r="AM446" i="15"/>
  <c r="AN446" i="15"/>
  <c r="AO446" i="15"/>
  <c r="AP446" i="15"/>
  <c r="AQ446" i="15"/>
  <c r="W447" i="15"/>
  <c r="X447" i="15"/>
  <c r="Y447" i="15"/>
  <c r="Z447" i="15"/>
  <c r="AA447" i="15"/>
  <c r="AB447" i="15"/>
  <c r="AC447" i="15"/>
  <c r="AD447" i="15"/>
  <c r="AE447" i="15"/>
  <c r="AF447" i="15"/>
  <c r="AG447" i="15"/>
  <c r="AH447" i="15"/>
  <c r="AI447" i="15"/>
  <c r="AJ447" i="15"/>
  <c r="AK447" i="15"/>
  <c r="AL447" i="15"/>
  <c r="AM447" i="15"/>
  <c r="AN447" i="15"/>
  <c r="AO447" i="15"/>
  <c r="AP447" i="15"/>
  <c r="AQ447" i="15"/>
  <c r="W448" i="15"/>
  <c r="X448" i="15"/>
  <c r="Y448" i="15"/>
  <c r="Z448" i="15"/>
  <c r="AA448" i="15"/>
  <c r="AB448" i="15"/>
  <c r="AC448" i="15"/>
  <c r="AD448" i="15"/>
  <c r="AE448" i="15"/>
  <c r="AF448" i="15"/>
  <c r="AG448" i="15"/>
  <c r="AH448" i="15"/>
  <c r="AI448" i="15"/>
  <c r="AJ448" i="15"/>
  <c r="AK448" i="15"/>
  <c r="AL448" i="15"/>
  <c r="AM448" i="15"/>
  <c r="AN448" i="15"/>
  <c r="AO448" i="15"/>
  <c r="AP448" i="15"/>
  <c r="AQ448" i="15"/>
  <c r="W449" i="15"/>
  <c r="X449" i="15"/>
  <c r="Y449" i="15"/>
  <c r="Z449" i="15"/>
  <c r="AA449" i="15"/>
  <c r="AB449" i="15"/>
  <c r="AC449" i="15"/>
  <c r="AD449" i="15"/>
  <c r="AE449" i="15"/>
  <c r="AF449" i="15"/>
  <c r="AG449" i="15"/>
  <c r="AH449" i="15"/>
  <c r="AI449" i="15"/>
  <c r="AJ449" i="15"/>
  <c r="AK449" i="15"/>
  <c r="AL449" i="15"/>
  <c r="AM449" i="15"/>
  <c r="AN449" i="15"/>
  <c r="AO449" i="15"/>
  <c r="AP449" i="15"/>
  <c r="AQ449" i="15"/>
  <c r="W450" i="15"/>
  <c r="X450" i="15"/>
  <c r="Y450" i="15"/>
  <c r="Z450" i="15"/>
  <c r="AA450" i="15"/>
  <c r="AB450" i="15"/>
  <c r="AC450" i="15"/>
  <c r="AD450" i="15"/>
  <c r="AE450" i="15"/>
  <c r="AF450" i="15"/>
  <c r="AG450" i="15"/>
  <c r="AH450" i="15"/>
  <c r="AI450" i="15"/>
  <c r="AJ450" i="15"/>
  <c r="AK450" i="15"/>
  <c r="AL450" i="15"/>
  <c r="AM450" i="15"/>
  <c r="AN450" i="15"/>
  <c r="AO450" i="15"/>
  <c r="AP450" i="15"/>
  <c r="AQ450" i="15"/>
  <c r="W451" i="15"/>
  <c r="X451" i="15"/>
  <c r="Y451" i="15"/>
  <c r="Z451" i="15"/>
  <c r="AA451" i="15"/>
  <c r="AB451" i="15"/>
  <c r="AC451" i="15"/>
  <c r="AD451" i="15"/>
  <c r="AE451" i="15"/>
  <c r="AF451" i="15"/>
  <c r="AG451" i="15"/>
  <c r="AH451" i="15"/>
  <c r="AI451" i="15"/>
  <c r="AJ451" i="15"/>
  <c r="AK451" i="15"/>
  <c r="AL451" i="15"/>
  <c r="AM451" i="15"/>
  <c r="AN451" i="15"/>
  <c r="AO451" i="15"/>
  <c r="AP451" i="15"/>
  <c r="AQ451" i="15"/>
  <c r="W452" i="15"/>
  <c r="X452" i="15"/>
  <c r="Y452" i="15"/>
  <c r="Z452" i="15"/>
  <c r="AA452" i="15"/>
  <c r="AB452" i="15"/>
  <c r="AC452" i="15"/>
  <c r="AD452" i="15"/>
  <c r="AE452" i="15"/>
  <c r="AF452" i="15"/>
  <c r="AG452" i="15"/>
  <c r="AH452" i="15"/>
  <c r="AI452" i="15"/>
  <c r="AJ452" i="15"/>
  <c r="AK452" i="15"/>
  <c r="AL452" i="15"/>
  <c r="AM452" i="15"/>
  <c r="AN452" i="15"/>
  <c r="AO452" i="15"/>
  <c r="AP452" i="15"/>
  <c r="AQ452" i="15"/>
  <c r="W453" i="15"/>
  <c r="X453" i="15"/>
  <c r="Y453" i="15"/>
  <c r="Z453" i="15"/>
  <c r="AA453" i="15"/>
  <c r="AB453" i="15"/>
  <c r="AC453" i="15"/>
  <c r="AD453" i="15"/>
  <c r="AE453" i="15"/>
  <c r="AF453" i="15"/>
  <c r="AG453" i="15"/>
  <c r="AH453" i="15"/>
  <c r="AI453" i="15"/>
  <c r="AJ453" i="15"/>
  <c r="AK453" i="15"/>
  <c r="AL453" i="15"/>
  <c r="AM453" i="15"/>
  <c r="AN453" i="15"/>
  <c r="AO453" i="15"/>
  <c r="AP453" i="15"/>
  <c r="AQ453" i="15"/>
  <c r="W454" i="15"/>
  <c r="X454" i="15"/>
  <c r="Y454" i="15"/>
  <c r="Z454" i="15"/>
  <c r="AA454" i="15"/>
  <c r="AB454" i="15"/>
  <c r="AC454" i="15"/>
  <c r="AD454" i="15"/>
  <c r="AE454" i="15"/>
  <c r="AF454" i="15"/>
  <c r="AG454" i="15"/>
  <c r="AH454" i="15"/>
  <c r="AI454" i="15"/>
  <c r="AJ454" i="15"/>
  <c r="AK454" i="15"/>
  <c r="AL454" i="15"/>
  <c r="AM454" i="15"/>
  <c r="AN454" i="15"/>
  <c r="AO454" i="15"/>
  <c r="AP454" i="15"/>
  <c r="AQ454" i="15"/>
  <c r="W455" i="15"/>
  <c r="X455" i="15"/>
  <c r="Y455" i="15"/>
  <c r="Z455" i="15"/>
  <c r="AA455" i="15"/>
  <c r="AB455" i="15"/>
  <c r="AC455" i="15"/>
  <c r="AD455" i="15"/>
  <c r="AE455" i="15"/>
  <c r="AF455" i="15"/>
  <c r="AG455" i="15"/>
  <c r="AH455" i="15"/>
  <c r="AI455" i="15"/>
  <c r="AJ455" i="15"/>
  <c r="AK455" i="15"/>
  <c r="AL455" i="15"/>
  <c r="AM455" i="15"/>
  <c r="AN455" i="15"/>
  <c r="AO455" i="15"/>
  <c r="AP455" i="15"/>
  <c r="AQ455" i="15"/>
  <c r="W456" i="15"/>
  <c r="X456" i="15"/>
  <c r="Y456" i="15"/>
  <c r="Z456" i="15"/>
  <c r="AA456" i="15"/>
  <c r="AB456" i="15"/>
  <c r="AC456" i="15"/>
  <c r="AD456" i="15"/>
  <c r="AE456" i="15"/>
  <c r="AF456" i="15"/>
  <c r="AG456" i="15"/>
  <c r="AH456" i="15"/>
  <c r="AI456" i="15"/>
  <c r="AJ456" i="15"/>
  <c r="AK456" i="15"/>
  <c r="AL456" i="15"/>
  <c r="AM456" i="15"/>
  <c r="AN456" i="15"/>
  <c r="AO456" i="15"/>
  <c r="AP456" i="15"/>
  <c r="AQ456" i="15"/>
  <c r="W457" i="15"/>
  <c r="X457" i="15"/>
  <c r="Y457" i="15"/>
  <c r="Z457" i="15"/>
  <c r="AA457" i="15"/>
  <c r="AB457" i="15"/>
  <c r="AC457" i="15"/>
  <c r="AD457" i="15"/>
  <c r="AE457" i="15"/>
  <c r="AF457" i="15"/>
  <c r="AG457" i="15"/>
  <c r="AH457" i="15"/>
  <c r="AI457" i="15"/>
  <c r="AJ457" i="15"/>
  <c r="AK457" i="15"/>
  <c r="AL457" i="15"/>
  <c r="AM457" i="15"/>
  <c r="AN457" i="15"/>
  <c r="AO457" i="15"/>
  <c r="AP457" i="15"/>
  <c r="AQ457" i="15"/>
  <c r="W458" i="15"/>
  <c r="X458" i="15"/>
  <c r="Y458" i="15"/>
  <c r="Z458" i="15"/>
  <c r="AA458" i="15"/>
  <c r="AB458" i="15"/>
  <c r="AC458" i="15"/>
  <c r="AD458" i="15"/>
  <c r="AE458" i="15"/>
  <c r="AF458" i="15"/>
  <c r="AG458" i="15"/>
  <c r="AH458" i="15"/>
  <c r="AI458" i="15"/>
  <c r="AJ458" i="15"/>
  <c r="AK458" i="15"/>
  <c r="AL458" i="15"/>
  <c r="AM458" i="15"/>
  <c r="AN458" i="15"/>
  <c r="AO458" i="15"/>
  <c r="AP458" i="15"/>
  <c r="AQ458" i="15"/>
  <c r="W459" i="15"/>
  <c r="X459" i="15"/>
  <c r="Y459" i="15"/>
  <c r="Z459" i="15"/>
  <c r="AA459" i="15"/>
  <c r="AB459" i="15"/>
  <c r="AC459" i="15"/>
  <c r="AD459" i="15"/>
  <c r="AE459" i="15"/>
  <c r="AF459" i="15"/>
  <c r="AG459" i="15"/>
  <c r="AH459" i="15"/>
  <c r="AI459" i="15"/>
  <c r="AJ459" i="15"/>
  <c r="AK459" i="15"/>
  <c r="AL459" i="15"/>
  <c r="AM459" i="15"/>
  <c r="AN459" i="15"/>
  <c r="AO459" i="15"/>
  <c r="AP459" i="15"/>
  <c r="AQ459" i="15"/>
  <c r="W460" i="15"/>
  <c r="X460" i="15"/>
  <c r="Y460" i="15"/>
  <c r="Z460" i="15"/>
  <c r="AA460" i="15"/>
  <c r="AB460" i="15"/>
  <c r="AC460" i="15"/>
  <c r="AD460" i="15"/>
  <c r="AE460" i="15"/>
  <c r="AF460" i="15"/>
  <c r="AG460" i="15"/>
  <c r="AH460" i="15"/>
  <c r="AI460" i="15"/>
  <c r="AJ460" i="15"/>
  <c r="AK460" i="15"/>
  <c r="AL460" i="15"/>
  <c r="AM460" i="15"/>
  <c r="AN460" i="15"/>
  <c r="AO460" i="15"/>
  <c r="AP460" i="15"/>
  <c r="AQ460" i="15"/>
  <c r="W461" i="15"/>
  <c r="X461" i="15"/>
  <c r="Y461" i="15"/>
  <c r="Z461" i="15"/>
  <c r="AA461" i="15"/>
  <c r="AB461" i="15"/>
  <c r="AC461" i="15"/>
  <c r="AD461" i="15"/>
  <c r="AE461" i="15"/>
  <c r="AF461" i="15"/>
  <c r="AG461" i="15"/>
  <c r="AH461" i="15"/>
  <c r="AI461" i="15"/>
  <c r="AJ461" i="15"/>
  <c r="AK461" i="15"/>
  <c r="AL461" i="15"/>
  <c r="AM461" i="15"/>
  <c r="AN461" i="15"/>
  <c r="AO461" i="15"/>
  <c r="AP461" i="15"/>
  <c r="AQ461" i="15"/>
  <c r="W462" i="15"/>
  <c r="X462" i="15"/>
  <c r="Y462" i="15"/>
  <c r="Z462" i="15"/>
  <c r="AA462" i="15"/>
  <c r="AB462" i="15"/>
  <c r="AC462" i="15"/>
  <c r="AD462" i="15"/>
  <c r="AE462" i="15"/>
  <c r="AF462" i="15"/>
  <c r="AG462" i="15"/>
  <c r="AH462" i="15"/>
  <c r="AI462" i="15"/>
  <c r="AJ462" i="15"/>
  <c r="AK462" i="15"/>
  <c r="AL462" i="15"/>
  <c r="AM462" i="15"/>
  <c r="AN462" i="15"/>
  <c r="AO462" i="15"/>
  <c r="AP462" i="15"/>
  <c r="AQ462" i="15"/>
  <c r="W463" i="15"/>
  <c r="X463" i="15"/>
  <c r="Y463" i="15"/>
  <c r="Z463" i="15"/>
  <c r="AA463" i="15"/>
  <c r="AB463" i="15"/>
  <c r="AC463" i="15"/>
  <c r="AD463" i="15"/>
  <c r="AE463" i="15"/>
  <c r="AF463" i="15"/>
  <c r="AG463" i="15"/>
  <c r="AH463" i="15"/>
  <c r="AI463" i="15"/>
  <c r="AJ463" i="15"/>
  <c r="AK463" i="15"/>
  <c r="AL463" i="15"/>
  <c r="AM463" i="15"/>
  <c r="AN463" i="15"/>
  <c r="AO463" i="15"/>
  <c r="AP463" i="15"/>
  <c r="AQ463" i="15"/>
  <c r="W464" i="15"/>
  <c r="X464" i="15"/>
  <c r="Y464" i="15"/>
  <c r="Z464" i="15"/>
  <c r="AA464" i="15"/>
  <c r="AB464" i="15"/>
  <c r="AC464" i="15"/>
  <c r="AD464" i="15"/>
  <c r="AE464" i="15"/>
  <c r="AF464" i="15"/>
  <c r="AG464" i="15"/>
  <c r="AH464" i="15"/>
  <c r="AI464" i="15"/>
  <c r="AJ464" i="15"/>
  <c r="AK464" i="15"/>
  <c r="AL464" i="15"/>
  <c r="AM464" i="15"/>
  <c r="AN464" i="15"/>
  <c r="AO464" i="15"/>
  <c r="AP464" i="15"/>
  <c r="AQ464" i="15"/>
  <c r="W465" i="15"/>
  <c r="X465" i="15"/>
  <c r="Y465" i="15"/>
  <c r="Z465" i="15"/>
  <c r="AA465" i="15"/>
  <c r="AB465" i="15"/>
  <c r="AC465" i="15"/>
  <c r="AD465" i="15"/>
  <c r="AE465" i="15"/>
  <c r="AF465" i="15"/>
  <c r="AG465" i="15"/>
  <c r="AH465" i="15"/>
  <c r="AI465" i="15"/>
  <c r="AJ465" i="15"/>
  <c r="AK465" i="15"/>
  <c r="AL465" i="15"/>
  <c r="AM465" i="15"/>
  <c r="AN465" i="15"/>
  <c r="AO465" i="15"/>
  <c r="AP465" i="15"/>
  <c r="AQ465" i="15"/>
  <c r="W466" i="15"/>
  <c r="X466" i="15"/>
  <c r="Y466" i="15"/>
  <c r="Z466" i="15"/>
  <c r="AA466" i="15"/>
  <c r="AB466" i="15"/>
  <c r="AC466" i="15"/>
  <c r="AD466" i="15"/>
  <c r="AE466" i="15"/>
  <c r="AF466" i="15"/>
  <c r="AG466" i="15"/>
  <c r="AH466" i="15"/>
  <c r="AI466" i="15"/>
  <c r="AJ466" i="15"/>
  <c r="AK466" i="15"/>
  <c r="AL466" i="15"/>
  <c r="AM466" i="15"/>
  <c r="AN466" i="15"/>
  <c r="AO466" i="15"/>
  <c r="AP466" i="15"/>
  <c r="AQ466" i="15"/>
  <c r="W467" i="15"/>
  <c r="X467" i="15"/>
  <c r="Y467" i="15"/>
  <c r="Z467" i="15"/>
  <c r="AA467" i="15"/>
  <c r="AB467" i="15"/>
  <c r="AC467" i="15"/>
  <c r="AD467" i="15"/>
  <c r="AE467" i="15"/>
  <c r="AF467" i="15"/>
  <c r="AG467" i="15"/>
  <c r="AH467" i="15"/>
  <c r="AI467" i="15"/>
  <c r="AJ467" i="15"/>
  <c r="AK467" i="15"/>
  <c r="AL467" i="15"/>
  <c r="AM467" i="15"/>
  <c r="AN467" i="15"/>
  <c r="AO467" i="15"/>
  <c r="AP467" i="15"/>
  <c r="AQ467" i="15"/>
  <c r="W468" i="15"/>
  <c r="X468" i="15"/>
  <c r="Y468" i="15"/>
  <c r="Z468" i="15"/>
  <c r="AA468" i="15"/>
  <c r="AB468" i="15"/>
  <c r="AC468" i="15"/>
  <c r="AD468" i="15"/>
  <c r="AE468" i="15"/>
  <c r="AF468" i="15"/>
  <c r="AG468" i="15"/>
  <c r="AH468" i="15"/>
  <c r="AI468" i="15"/>
  <c r="AJ468" i="15"/>
  <c r="AK468" i="15"/>
  <c r="AL468" i="15"/>
  <c r="AM468" i="15"/>
  <c r="AN468" i="15"/>
  <c r="AO468" i="15"/>
  <c r="AP468" i="15"/>
  <c r="AQ468" i="15"/>
  <c r="W469" i="15"/>
  <c r="X469" i="15"/>
  <c r="Y469" i="15"/>
  <c r="Z469" i="15"/>
  <c r="AA469" i="15"/>
  <c r="AB469" i="15"/>
  <c r="AC469" i="15"/>
  <c r="AD469" i="15"/>
  <c r="AE469" i="15"/>
  <c r="AF469" i="15"/>
  <c r="AG469" i="15"/>
  <c r="AH469" i="15"/>
  <c r="AI469" i="15"/>
  <c r="AJ469" i="15"/>
  <c r="AK469" i="15"/>
  <c r="AL469" i="15"/>
  <c r="AM469" i="15"/>
  <c r="AN469" i="15"/>
  <c r="AO469" i="15"/>
  <c r="AP469" i="15"/>
  <c r="AQ469" i="15"/>
  <c r="W470" i="15"/>
  <c r="X470" i="15"/>
  <c r="Y470" i="15"/>
  <c r="Z470" i="15"/>
  <c r="AA470" i="15"/>
  <c r="AB470" i="15"/>
  <c r="AC470" i="15"/>
  <c r="AD470" i="15"/>
  <c r="AE470" i="15"/>
  <c r="AF470" i="15"/>
  <c r="AG470" i="15"/>
  <c r="AH470" i="15"/>
  <c r="AI470" i="15"/>
  <c r="AJ470" i="15"/>
  <c r="AK470" i="15"/>
  <c r="AL470" i="15"/>
  <c r="AM470" i="15"/>
  <c r="AN470" i="15"/>
  <c r="AO470" i="15"/>
  <c r="AP470" i="15"/>
  <c r="AQ470" i="15"/>
  <c r="W471" i="15"/>
  <c r="X471" i="15"/>
  <c r="Y471" i="15"/>
  <c r="Z471" i="15"/>
  <c r="AA471" i="15"/>
  <c r="AB471" i="15"/>
  <c r="AC471" i="15"/>
  <c r="AD471" i="15"/>
  <c r="AE471" i="15"/>
  <c r="AF471" i="15"/>
  <c r="AG471" i="15"/>
  <c r="AH471" i="15"/>
  <c r="AI471" i="15"/>
  <c r="AJ471" i="15"/>
  <c r="AK471" i="15"/>
  <c r="AL471" i="15"/>
  <c r="AM471" i="15"/>
  <c r="AN471" i="15"/>
  <c r="AO471" i="15"/>
  <c r="AP471" i="15"/>
  <c r="AQ471" i="15"/>
  <c r="W472" i="15"/>
  <c r="X472" i="15"/>
  <c r="Y472" i="15"/>
  <c r="Z472" i="15"/>
  <c r="AA472" i="15"/>
  <c r="AB472" i="15"/>
  <c r="AC472" i="15"/>
  <c r="AD472" i="15"/>
  <c r="AE472" i="15"/>
  <c r="AF472" i="15"/>
  <c r="AG472" i="15"/>
  <c r="AH472" i="15"/>
  <c r="AI472" i="15"/>
  <c r="AJ472" i="15"/>
  <c r="AK472" i="15"/>
  <c r="AL472" i="15"/>
  <c r="AM472" i="15"/>
  <c r="AN472" i="15"/>
  <c r="AO472" i="15"/>
  <c r="AP472" i="15"/>
  <c r="AQ472" i="15"/>
  <c r="W473" i="15"/>
  <c r="X473" i="15"/>
  <c r="Y473" i="15"/>
  <c r="Z473" i="15"/>
  <c r="AA473" i="15"/>
  <c r="AB473" i="15"/>
  <c r="AC473" i="15"/>
  <c r="AD473" i="15"/>
  <c r="AE473" i="15"/>
  <c r="AF473" i="15"/>
  <c r="AG473" i="15"/>
  <c r="AH473" i="15"/>
  <c r="AI473" i="15"/>
  <c r="AJ473" i="15"/>
  <c r="AK473" i="15"/>
  <c r="AL473" i="15"/>
  <c r="AM473" i="15"/>
  <c r="AN473" i="15"/>
  <c r="AO473" i="15"/>
  <c r="AP473" i="15"/>
  <c r="AQ473" i="15"/>
  <c r="W474" i="15"/>
  <c r="X474" i="15"/>
  <c r="Y474" i="15"/>
  <c r="Z474" i="15"/>
  <c r="AA474" i="15"/>
  <c r="AB474" i="15"/>
  <c r="AC474" i="15"/>
  <c r="AD474" i="15"/>
  <c r="AE474" i="15"/>
  <c r="AF474" i="15"/>
  <c r="AG474" i="15"/>
  <c r="AH474" i="15"/>
  <c r="AI474" i="15"/>
  <c r="AJ474" i="15"/>
  <c r="AK474" i="15"/>
  <c r="AL474" i="15"/>
  <c r="AM474" i="15"/>
  <c r="AN474" i="15"/>
  <c r="AO474" i="15"/>
  <c r="AP474" i="15"/>
  <c r="AQ474" i="15"/>
  <c r="W475" i="15"/>
  <c r="X475" i="15"/>
  <c r="Y475" i="15"/>
  <c r="Z475" i="15"/>
  <c r="AA475" i="15"/>
  <c r="AB475" i="15"/>
  <c r="AC475" i="15"/>
  <c r="AD475" i="15"/>
  <c r="AE475" i="15"/>
  <c r="AF475" i="15"/>
  <c r="AG475" i="15"/>
  <c r="AH475" i="15"/>
  <c r="AI475" i="15"/>
  <c r="AJ475" i="15"/>
  <c r="AK475" i="15"/>
  <c r="AL475" i="15"/>
  <c r="AM475" i="15"/>
  <c r="AN475" i="15"/>
  <c r="AO475" i="15"/>
  <c r="AP475" i="15"/>
  <c r="AQ475" i="15"/>
  <c r="W476" i="15"/>
  <c r="X476" i="15"/>
  <c r="Y476" i="15"/>
  <c r="Z476" i="15"/>
  <c r="AA476" i="15"/>
  <c r="AB476" i="15"/>
  <c r="AC476" i="15"/>
  <c r="AD476" i="15"/>
  <c r="AE476" i="15"/>
  <c r="AF476" i="15"/>
  <c r="AG476" i="15"/>
  <c r="AH476" i="15"/>
  <c r="AI476" i="15"/>
  <c r="AJ476" i="15"/>
  <c r="AK476" i="15"/>
  <c r="AL476" i="15"/>
  <c r="AM476" i="15"/>
  <c r="AN476" i="15"/>
  <c r="AO476" i="15"/>
  <c r="AP476" i="15"/>
  <c r="AQ476" i="15"/>
  <c r="W477" i="15"/>
  <c r="X477" i="15"/>
  <c r="Y477" i="15"/>
  <c r="Z477" i="15"/>
  <c r="AA477" i="15"/>
  <c r="AB477" i="15"/>
  <c r="AC477" i="15"/>
  <c r="AD477" i="15"/>
  <c r="AE477" i="15"/>
  <c r="AF477" i="15"/>
  <c r="AG477" i="15"/>
  <c r="AH477" i="15"/>
  <c r="AI477" i="15"/>
  <c r="AJ477" i="15"/>
  <c r="AK477" i="15"/>
  <c r="AL477" i="15"/>
  <c r="AM477" i="15"/>
  <c r="AN477" i="15"/>
  <c r="AO477" i="15"/>
  <c r="AP477" i="15"/>
  <c r="AQ477" i="15"/>
  <c r="W478" i="15"/>
  <c r="X478" i="15"/>
  <c r="Y478" i="15"/>
  <c r="Z478" i="15"/>
  <c r="AA478" i="15"/>
  <c r="AB478" i="15"/>
  <c r="AC478" i="15"/>
  <c r="AD478" i="15"/>
  <c r="AE478" i="15"/>
  <c r="AF478" i="15"/>
  <c r="AG478" i="15"/>
  <c r="AH478" i="15"/>
  <c r="AI478" i="15"/>
  <c r="AJ478" i="15"/>
  <c r="AK478" i="15"/>
  <c r="AL478" i="15"/>
  <c r="AM478" i="15"/>
  <c r="AN478" i="15"/>
  <c r="AO478" i="15"/>
  <c r="AP478" i="15"/>
  <c r="AQ478" i="15"/>
  <c r="W479" i="15"/>
  <c r="X479" i="15"/>
  <c r="Y479" i="15"/>
  <c r="Z479" i="15"/>
  <c r="AA479" i="15"/>
  <c r="AB479" i="15"/>
  <c r="AC479" i="15"/>
  <c r="AD479" i="15"/>
  <c r="AE479" i="15"/>
  <c r="AF479" i="15"/>
  <c r="AG479" i="15"/>
  <c r="AH479" i="15"/>
  <c r="AI479" i="15"/>
  <c r="AJ479" i="15"/>
  <c r="AK479" i="15"/>
  <c r="AL479" i="15"/>
  <c r="AM479" i="15"/>
  <c r="AN479" i="15"/>
  <c r="AO479" i="15"/>
  <c r="AP479" i="15"/>
  <c r="AQ479" i="15"/>
  <c r="W480" i="15"/>
  <c r="X480" i="15"/>
  <c r="Y480" i="15"/>
  <c r="Z480" i="15"/>
  <c r="AA480" i="15"/>
  <c r="AB480" i="15"/>
  <c r="AC480" i="15"/>
  <c r="AD480" i="15"/>
  <c r="AE480" i="15"/>
  <c r="AF480" i="15"/>
  <c r="AG480" i="15"/>
  <c r="AH480" i="15"/>
  <c r="AI480" i="15"/>
  <c r="AJ480" i="15"/>
  <c r="AK480" i="15"/>
  <c r="AL480" i="15"/>
  <c r="AM480" i="15"/>
  <c r="AN480" i="15"/>
  <c r="AO480" i="15"/>
  <c r="AP480" i="15"/>
  <c r="AQ480" i="15"/>
  <c r="W481" i="15"/>
  <c r="X481" i="15"/>
  <c r="Y481" i="15"/>
  <c r="Z481" i="15"/>
  <c r="AA481" i="15"/>
  <c r="AB481" i="15"/>
  <c r="AC481" i="15"/>
  <c r="AD481" i="15"/>
  <c r="AE481" i="15"/>
  <c r="AF481" i="15"/>
  <c r="AG481" i="15"/>
  <c r="AH481" i="15"/>
  <c r="AI481" i="15"/>
  <c r="AJ481" i="15"/>
  <c r="AK481" i="15"/>
  <c r="AL481" i="15"/>
  <c r="AM481" i="15"/>
  <c r="AN481" i="15"/>
  <c r="AO481" i="15"/>
  <c r="AP481" i="15"/>
  <c r="AQ481" i="15"/>
  <c r="W482" i="15"/>
  <c r="X482" i="15"/>
  <c r="Y482" i="15"/>
  <c r="Z482" i="15"/>
  <c r="AA482" i="15"/>
  <c r="AB482" i="15"/>
  <c r="AC482" i="15"/>
  <c r="AD482" i="15"/>
  <c r="AE482" i="15"/>
  <c r="AF482" i="15"/>
  <c r="AG482" i="15"/>
  <c r="AH482" i="15"/>
  <c r="AI482" i="15"/>
  <c r="AJ482" i="15"/>
  <c r="AK482" i="15"/>
  <c r="AL482" i="15"/>
  <c r="AM482" i="15"/>
  <c r="AN482" i="15"/>
  <c r="AO482" i="15"/>
  <c r="AP482" i="15"/>
  <c r="AQ482" i="15"/>
  <c r="W483" i="15"/>
  <c r="X483" i="15"/>
  <c r="Y483" i="15"/>
  <c r="Z483" i="15"/>
  <c r="AA483" i="15"/>
  <c r="AB483" i="15"/>
  <c r="AC483" i="15"/>
  <c r="AD483" i="15"/>
  <c r="AE483" i="15"/>
  <c r="AF483" i="15"/>
  <c r="AG483" i="15"/>
  <c r="AH483" i="15"/>
  <c r="AI483" i="15"/>
  <c r="AJ483" i="15"/>
  <c r="AK483" i="15"/>
  <c r="AL483" i="15"/>
  <c r="AM483" i="15"/>
  <c r="AN483" i="15"/>
  <c r="AO483" i="15"/>
  <c r="AP483" i="15"/>
  <c r="AQ483" i="15"/>
  <c r="W484" i="15"/>
  <c r="X484" i="15"/>
  <c r="Y484" i="15"/>
  <c r="Z484" i="15"/>
  <c r="AA484" i="15"/>
  <c r="AB484" i="15"/>
  <c r="AC484" i="15"/>
  <c r="AD484" i="15"/>
  <c r="AE484" i="15"/>
  <c r="AF484" i="15"/>
  <c r="AG484" i="15"/>
  <c r="AH484" i="15"/>
  <c r="AI484" i="15"/>
  <c r="AJ484" i="15"/>
  <c r="AK484" i="15"/>
  <c r="AL484" i="15"/>
  <c r="AM484" i="15"/>
  <c r="AN484" i="15"/>
  <c r="AO484" i="15"/>
  <c r="AP484" i="15"/>
  <c r="AQ484" i="15"/>
  <c r="W485" i="15"/>
  <c r="X485" i="15"/>
  <c r="Y485" i="15"/>
  <c r="Z485" i="15"/>
  <c r="AA485" i="15"/>
  <c r="AB485" i="15"/>
  <c r="AC485" i="15"/>
  <c r="AD485" i="15"/>
  <c r="AE485" i="15"/>
  <c r="AF485" i="15"/>
  <c r="AG485" i="15"/>
  <c r="AH485" i="15"/>
  <c r="AI485" i="15"/>
  <c r="AJ485" i="15"/>
  <c r="AK485" i="15"/>
  <c r="AL485" i="15"/>
  <c r="AM485" i="15"/>
  <c r="AN485" i="15"/>
  <c r="AO485" i="15"/>
  <c r="AP485" i="15"/>
  <c r="AQ485" i="15"/>
  <c r="W486" i="15"/>
  <c r="X486" i="15"/>
  <c r="Y486" i="15"/>
  <c r="Z486" i="15"/>
  <c r="AA486" i="15"/>
  <c r="AB486" i="15"/>
  <c r="AC486" i="15"/>
  <c r="AD486" i="15"/>
  <c r="AE486" i="15"/>
  <c r="AF486" i="15"/>
  <c r="AG486" i="15"/>
  <c r="AH486" i="15"/>
  <c r="AI486" i="15"/>
  <c r="AJ486" i="15"/>
  <c r="AK486" i="15"/>
  <c r="AL486" i="15"/>
  <c r="AM486" i="15"/>
  <c r="AN486" i="15"/>
  <c r="AO486" i="15"/>
  <c r="AP486" i="15"/>
  <c r="AQ486" i="15"/>
  <c r="W487" i="15"/>
  <c r="X487" i="15"/>
  <c r="Y487" i="15"/>
  <c r="Z487" i="15"/>
  <c r="AA487" i="15"/>
  <c r="AB487" i="15"/>
  <c r="AC487" i="15"/>
  <c r="AD487" i="15"/>
  <c r="AE487" i="15"/>
  <c r="AF487" i="15"/>
  <c r="AG487" i="15"/>
  <c r="AH487" i="15"/>
  <c r="AI487" i="15"/>
  <c r="AJ487" i="15"/>
  <c r="AK487" i="15"/>
  <c r="AL487" i="15"/>
  <c r="AM487" i="15"/>
  <c r="AN487" i="15"/>
  <c r="AO487" i="15"/>
  <c r="AP487" i="15"/>
  <c r="AQ487" i="15"/>
  <c r="W488" i="15"/>
  <c r="X488" i="15"/>
  <c r="Y488" i="15"/>
  <c r="Z488" i="15"/>
  <c r="AA488" i="15"/>
  <c r="AB488" i="15"/>
  <c r="AC488" i="15"/>
  <c r="AD488" i="15"/>
  <c r="AE488" i="15"/>
  <c r="AF488" i="15"/>
  <c r="AG488" i="15"/>
  <c r="AH488" i="15"/>
  <c r="AI488" i="15"/>
  <c r="AJ488" i="15"/>
  <c r="AK488" i="15"/>
  <c r="AL488" i="15"/>
  <c r="AM488" i="15"/>
  <c r="AN488" i="15"/>
  <c r="AO488" i="15"/>
  <c r="AP488" i="15"/>
  <c r="AQ488" i="15"/>
  <c r="W489" i="15"/>
  <c r="X489" i="15"/>
  <c r="Y489" i="15"/>
  <c r="Z489" i="15"/>
  <c r="AA489" i="15"/>
  <c r="AB489" i="15"/>
  <c r="AC489" i="15"/>
  <c r="AD489" i="15"/>
  <c r="AE489" i="15"/>
  <c r="AF489" i="15"/>
  <c r="AG489" i="15"/>
  <c r="AH489" i="15"/>
  <c r="AI489" i="15"/>
  <c r="AJ489" i="15"/>
  <c r="AK489" i="15"/>
  <c r="AL489" i="15"/>
  <c r="AM489" i="15"/>
  <c r="AN489" i="15"/>
  <c r="AO489" i="15"/>
  <c r="AP489" i="15"/>
  <c r="AQ489" i="15"/>
  <c r="W490" i="15"/>
  <c r="X490" i="15"/>
  <c r="Y490" i="15"/>
  <c r="Z490" i="15"/>
  <c r="AA490" i="15"/>
  <c r="AB490" i="15"/>
  <c r="AC490" i="15"/>
  <c r="AD490" i="15"/>
  <c r="AE490" i="15"/>
  <c r="AF490" i="15"/>
  <c r="AG490" i="15"/>
  <c r="AH490" i="15"/>
  <c r="AI490" i="15"/>
  <c r="AJ490" i="15"/>
  <c r="AK490" i="15"/>
  <c r="AL490" i="15"/>
  <c r="AM490" i="15"/>
  <c r="AN490" i="15"/>
  <c r="AO490" i="15"/>
  <c r="AP490" i="15"/>
  <c r="AQ490" i="15"/>
  <c r="W491" i="15"/>
  <c r="X491" i="15"/>
  <c r="Y491" i="15"/>
  <c r="Z491" i="15"/>
  <c r="AA491" i="15"/>
  <c r="AB491" i="15"/>
  <c r="AC491" i="15"/>
  <c r="AD491" i="15"/>
  <c r="AE491" i="15"/>
  <c r="AF491" i="15"/>
  <c r="AG491" i="15"/>
  <c r="AH491" i="15"/>
  <c r="AI491" i="15"/>
  <c r="AJ491" i="15"/>
  <c r="AK491" i="15"/>
  <c r="AL491" i="15"/>
  <c r="AM491" i="15"/>
  <c r="AN491" i="15"/>
  <c r="AO491" i="15"/>
  <c r="AP491" i="15"/>
  <c r="AQ491" i="15"/>
  <c r="W492" i="15"/>
  <c r="X492" i="15"/>
  <c r="Y492" i="15"/>
  <c r="Z492" i="15"/>
  <c r="AA492" i="15"/>
  <c r="AB492" i="15"/>
  <c r="AC492" i="15"/>
  <c r="AD492" i="15"/>
  <c r="AE492" i="15"/>
  <c r="AF492" i="15"/>
  <c r="AG492" i="15"/>
  <c r="AH492" i="15"/>
  <c r="AI492" i="15"/>
  <c r="AJ492" i="15"/>
  <c r="AK492" i="15"/>
  <c r="AL492" i="15"/>
  <c r="AM492" i="15"/>
  <c r="AN492" i="15"/>
  <c r="AO492" i="15"/>
  <c r="AP492" i="15"/>
  <c r="AQ492" i="15"/>
  <c r="W493" i="15"/>
  <c r="X493" i="15"/>
  <c r="Y493" i="15"/>
  <c r="Z493" i="15"/>
  <c r="AA493" i="15"/>
  <c r="AB493" i="15"/>
  <c r="AC493" i="15"/>
  <c r="AD493" i="15"/>
  <c r="AE493" i="15"/>
  <c r="AF493" i="15"/>
  <c r="AG493" i="15"/>
  <c r="AH493" i="15"/>
  <c r="AI493" i="15"/>
  <c r="AJ493" i="15"/>
  <c r="AK493" i="15"/>
  <c r="AL493" i="15"/>
  <c r="AM493" i="15"/>
  <c r="AN493" i="15"/>
  <c r="AO493" i="15"/>
  <c r="AP493" i="15"/>
  <c r="AQ493" i="15"/>
  <c r="W494" i="15"/>
  <c r="X494" i="15"/>
  <c r="Y494" i="15"/>
  <c r="Z494" i="15"/>
  <c r="AA494" i="15"/>
  <c r="AB494" i="15"/>
  <c r="AC494" i="15"/>
  <c r="AD494" i="15"/>
  <c r="AE494" i="15"/>
  <c r="AF494" i="15"/>
  <c r="AG494" i="15"/>
  <c r="AH494" i="15"/>
  <c r="AI494" i="15"/>
  <c r="AJ494" i="15"/>
  <c r="AK494" i="15"/>
  <c r="AL494" i="15"/>
  <c r="AM494" i="15"/>
  <c r="AN494" i="15"/>
  <c r="AO494" i="15"/>
  <c r="AP494" i="15"/>
  <c r="AQ494" i="15"/>
  <c r="W495" i="15"/>
  <c r="X495" i="15"/>
  <c r="Y495" i="15"/>
  <c r="Z495" i="15"/>
  <c r="AA495" i="15"/>
  <c r="AB495" i="15"/>
  <c r="AC495" i="15"/>
  <c r="AD495" i="15"/>
  <c r="AE495" i="15"/>
  <c r="AF495" i="15"/>
  <c r="AG495" i="15"/>
  <c r="AH495" i="15"/>
  <c r="AI495" i="15"/>
  <c r="AJ495" i="15"/>
  <c r="AK495" i="15"/>
  <c r="AL495" i="15"/>
  <c r="AM495" i="15"/>
  <c r="AN495" i="15"/>
  <c r="AO495" i="15"/>
  <c r="AP495" i="15"/>
  <c r="AQ495" i="15"/>
  <c r="W496" i="15"/>
  <c r="X496" i="15"/>
  <c r="Y496" i="15"/>
  <c r="Z496" i="15"/>
  <c r="AA496" i="15"/>
  <c r="AB496" i="15"/>
  <c r="AC496" i="15"/>
  <c r="AD496" i="15"/>
  <c r="AE496" i="15"/>
  <c r="AF496" i="15"/>
  <c r="AG496" i="15"/>
  <c r="AH496" i="15"/>
  <c r="AI496" i="15"/>
  <c r="AJ496" i="15"/>
  <c r="AK496" i="15"/>
  <c r="AL496" i="15"/>
  <c r="AM496" i="15"/>
  <c r="AN496" i="15"/>
  <c r="AO496" i="15"/>
  <c r="AP496" i="15"/>
  <c r="AQ496" i="15"/>
  <c r="W497" i="15"/>
  <c r="X497" i="15"/>
  <c r="Y497" i="15"/>
  <c r="Z497" i="15"/>
  <c r="AA497" i="15"/>
  <c r="AB497" i="15"/>
  <c r="AC497" i="15"/>
  <c r="AD497" i="15"/>
  <c r="AE497" i="15"/>
  <c r="AF497" i="15"/>
  <c r="AG497" i="15"/>
  <c r="AH497" i="15"/>
  <c r="AI497" i="15"/>
  <c r="AJ497" i="15"/>
  <c r="AK497" i="15"/>
  <c r="AL497" i="15"/>
  <c r="AM497" i="15"/>
  <c r="AN497" i="15"/>
  <c r="AO497" i="15"/>
  <c r="AP497" i="15"/>
  <c r="AQ497" i="15"/>
  <c r="W498" i="15"/>
  <c r="X498" i="15"/>
  <c r="Y498" i="15"/>
  <c r="Z498" i="15"/>
  <c r="AA498" i="15"/>
  <c r="AB498" i="15"/>
  <c r="AC498" i="15"/>
  <c r="AD498" i="15"/>
  <c r="AE498" i="15"/>
  <c r="AF498" i="15"/>
  <c r="AG498" i="15"/>
  <c r="AH498" i="15"/>
  <c r="AI498" i="15"/>
  <c r="AJ498" i="15"/>
  <c r="AK498" i="15"/>
  <c r="AL498" i="15"/>
  <c r="AM498" i="15"/>
  <c r="AN498" i="15"/>
  <c r="AO498" i="15"/>
  <c r="AP498" i="15"/>
  <c r="AQ498" i="15"/>
  <c r="W499" i="15"/>
  <c r="X499" i="15"/>
  <c r="Y499" i="15"/>
  <c r="Z499" i="15"/>
  <c r="AA499" i="15"/>
  <c r="AB499" i="15"/>
  <c r="AC499" i="15"/>
  <c r="AD499" i="15"/>
  <c r="AE499" i="15"/>
  <c r="AF499" i="15"/>
  <c r="AG499" i="15"/>
  <c r="AH499" i="15"/>
  <c r="AI499" i="15"/>
  <c r="AJ499" i="15"/>
  <c r="AK499" i="15"/>
  <c r="AL499" i="15"/>
  <c r="AM499" i="15"/>
  <c r="AN499" i="15"/>
  <c r="AO499" i="15"/>
  <c r="AP499" i="15"/>
  <c r="AQ499" i="15"/>
  <c r="W500" i="15"/>
  <c r="X500" i="15"/>
  <c r="Y500" i="15"/>
  <c r="Z500" i="15"/>
  <c r="AA500" i="15"/>
  <c r="AB500" i="15"/>
  <c r="AC500" i="15"/>
  <c r="AD500" i="15"/>
  <c r="AE500" i="15"/>
  <c r="AF500" i="15"/>
  <c r="AG500" i="15"/>
  <c r="AH500" i="15"/>
  <c r="AI500" i="15"/>
  <c r="AJ500" i="15"/>
  <c r="AK500" i="15"/>
  <c r="AL500" i="15"/>
  <c r="AM500" i="15"/>
  <c r="AN500" i="15"/>
  <c r="AO500" i="15"/>
  <c r="AP500" i="15"/>
  <c r="AQ500" i="15"/>
  <c r="W501" i="15"/>
  <c r="X501" i="15"/>
  <c r="Y501" i="15"/>
  <c r="Z501" i="15"/>
  <c r="AA501" i="15"/>
  <c r="AB501" i="15"/>
  <c r="AC501" i="15"/>
  <c r="AD501" i="15"/>
  <c r="AE501" i="15"/>
  <c r="AF501" i="15"/>
  <c r="AG501" i="15"/>
  <c r="AH501" i="15"/>
  <c r="AI501" i="15"/>
  <c r="AJ501" i="15"/>
  <c r="AK501" i="15"/>
  <c r="AL501" i="15"/>
  <c r="AM501" i="15"/>
  <c r="AN501" i="15"/>
  <c r="AO501" i="15"/>
  <c r="AP501" i="15"/>
  <c r="AQ501" i="15"/>
  <c r="W502" i="15"/>
  <c r="X502" i="15"/>
  <c r="Y502" i="15"/>
  <c r="Z502" i="15"/>
  <c r="AA502" i="15"/>
  <c r="AB502" i="15"/>
  <c r="AC502" i="15"/>
  <c r="AD502" i="15"/>
  <c r="AE502" i="15"/>
  <c r="AF502" i="15"/>
  <c r="AG502" i="15"/>
  <c r="AH502" i="15"/>
  <c r="AI502" i="15"/>
  <c r="AJ502" i="15"/>
  <c r="AK502" i="15"/>
  <c r="AL502" i="15"/>
  <c r="AM502" i="15"/>
  <c r="AN502" i="15"/>
  <c r="AO502" i="15"/>
  <c r="AP502" i="15"/>
  <c r="AQ502" i="15"/>
  <c r="W503" i="15"/>
  <c r="X503" i="15"/>
  <c r="Y503" i="15"/>
  <c r="Z503" i="15"/>
  <c r="AA503" i="15"/>
  <c r="AB503" i="15"/>
  <c r="AC503" i="15"/>
  <c r="AD503" i="15"/>
  <c r="AE503" i="15"/>
  <c r="AF503" i="15"/>
  <c r="AG503" i="15"/>
  <c r="AH503" i="15"/>
  <c r="AI503" i="15"/>
  <c r="AJ503" i="15"/>
  <c r="AK503" i="15"/>
  <c r="AL503" i="15"/>
  <c r="AM503" i="15"/>
  <c r="AN503" i="15"/>
  <c r="AO503" i="15"/>
  <c r="AP503" i="15"/>
  <c r="AQ503" i="15"/>
  <c r="W504" i="15"/>
  <c r="X504" i="15"/>
  <c r="Y504" i="15"/>
  <c r="Z504" i="15"/>
  <c r="AA504" i="15"/>
  <c r="AB504" i="15"/>
  <c r="AC504" i="15"/>
  <c r="AD504" i="15"/>
  <c r="AE504" i="15"/>
  <c r="AF504" i="15"/>
  <c r="AG504" i="15"/>
  <c r="AH504" i="15"/>
  <c r="AI504" i="15"/>
  <c r="AJ504" i="15"/>
  <c r="AK504" i="15"/>
  <c r="AL504" i="15"/>
  <c r="AM504" i="15"/>
  <c r="AN504" i="15"/>
  <c r="AO504" i="15"/>
  <c r="AP504" i="15"/>
  <c r="AQ504" i="15"/>
  <c r="W505" i="15"/>
  <c r="X505" i="15"/>
  <c r="Y505" i="15"/>
  <c r="Z505" i="15"/>
  <c r="AA505" i="15"/>
  <c r="AB505" i="15"/>
  <c r="AC505" i="15"/>
  <c r="AD505" i="15"/>
  <c r="AE505" i="15"/>
  <c r="AF505" i="15"/>
  <c r="AG505" i="15"/>
  <c r="AH505" i="15"/>
  <c r="AI505" i="15"/>
  <c r="AJ505" i="15"/>
  <c r="AK505" i="15"/>
  <c r="AL505" i="15"/>
  <c r="AM505" i="15"/>
  <c r="AN505" i="15"/>
  <c r="AO505" i="15"/>
  <c r="AP505" i="15"/>
  <c r="AQ505" i="15"/>
  <c r="W506" i="15"/>
  <c r="X506" i="15"/>
  <c r="Y506" i="15"/>
  <c r="Z506" i="15"/>
  <c r="AA506" i="15"/>
  <c r="AB506" i="15"/>
  <c r="AC506" i="15"/>
  <c r="AD506" i="15"/>
  <c r="AE506" i="15"/>
  <c r="AF506" i="15"/>
  <c r="AG506" i="15"/>
  <c r="AH506" i="15"/>
  <c r="AI506" i="15"/>
  <c r="AJ506" i="15"/>
  <c r="AK506" i="15"/>
  <c r="AL506" i="15"/>
  <c r="AM506" i="15"/>
  <c r="AN506" i="15"/>
  <c r="AO506" i="15"/>
  <c r="AP506" i="15"/>
  <c r="AQ506" i="15"/>
  <c r="W507" i="15"/>
  <c r="X507" i="15"/>
  <c r="Y507" i="15"/>
  <c r="Z507" i="15"/>
  <c r="AA507" i="15"/>
  <c r="AB507" i="15"/>
  <c r="AC507" i="15"/>
  <c r="AD507" i="15"/>
  <c r="AE507" i="15"/>
  <c r="AF507" i="15"/>
  <c r="AG507" i="15"/>
  <c r="AH507" i="15"/>
  <c r="AI507" i="15"/>
  <c r="AJ507" i="15"/>
  <c r="AK507" i="15"/>
  <c r="AL507" i="15"/>
  <c r="AM507" i="15"/>
  <c r="AN507" i="15"/>
  <c r="AO507" i="15"/>
  <c r="AP507" i="15"/>
  <c r="AQ507" i="15"/>
  <c r="W508" i="15"/>
  <c r="X508" i="15"/>
  <c r="Y508" i="15"/>
  <c r="Z508" i="15"/>
  <c r="AA508" i="15"/>
  <c r="AB508" i="15"/>
  <c r="AC508" i="15"/>
  <c r="AD508" i="15"/>
  <c r="AE508" i="15"/>
  <c r="AF508" i="15"/>
  <c r="AG508" i="15"/>
  <c r="AH508" i="15"/>
  <c r="AI508" i="15"/>
  <c r="AJ508" i="15"/>
  <c r="AK508" i="15"/>
  <c r="AL508" i="15"/>
  <c r="AM508" i="15"/>
  <c r="AN508" i="15"/>
  <c r="AO508" i="15"/>
  <c r="AP508" i="15"/>
  <c r="AQ508" i="15"/>
  <c r="W509" i="15"/>
  <c r="X509" i="15"/>
  <c r="Y509" i="15"/>
  <c r="Z509" i="15"/>
  <c r="AA509" i="15"/>
  <c r="AB509" i="15"/>
  <c r="AC509" i="15"/>
  <c r="AD509" i="15"/>
  <c r="AE509" i="15"/>
  <c r="AF509" i="15"/>
  <c r="AG509" i="15"/>
  <c r="AH509" i="15"/>
  <c r="AI509" i="15"/>
  <c r="AJ509" i="15"/>
  <c r="AK509" i="15"/>
  <c r="AL509" i="15"/>
  <c r="AM509" i="15"/>
  <c r="AN509" i="15"/>
  <c r="AO509" i="15"/>
  <c r="AP509" i="15"/>
  <c r="AQ509" i="15"/>
  <c r="W510" i="15"/>
  <c r="X510" i="15"/>
  <c r="Y510" i="15"/>
  <c r="Z510" i="15"/>
  <c r="AA510" i="15"/>
  <c r="AB510" i="15"/>
  <c r="AC510" i="15"/>
  <c r="AD510" i="15"/>
  <c r="AE510" i="15"/>
  <c r="AF510" i="15"/>
  <c r="AG510" i="15"/>
  <c r="AH510" i="15"/>
  <c r="AI510" i="15"/>
  <c r="AJ510" i="15"/>
  <c r="AK510" i="15"/>
  <c r="AL510" i="15"/>
  <c r="AM510" i="15"/>
  <c r="AN510" i="15"/>
  <c r="AO510" i="15"/>
  <c r="AP510" i="15"/>
  <c r="AQ510" i="15"/>
  <c r="W511" i="15"/>
  <c r="X511" i="15"/>
  <c r="Y511" i="15"/>
  <c r="Z511" i="15"/>
  <c r="AA511" i="15"/>
  <c r="AB511" i="15"/>
  <c r="AC511" i="15"/>
  <c r="AD511" i="15"/>
  <c r="AE511" i="15"/>
  <c r="AF511" i="15"/>
  <c r="AG511" i="15"/>
  <c r="AH511" i="15"/>
  <c r="AI511" i="15"/>
  <c r="AJ511" i="15"/>
  <c r="AK511" i="15"/>
  <c r="AL511" i="15"/>
  <c r="AM511" i="15"/>
  <c r="AN511" i="15"/>
  <c r="AO511" i="15"/>
  <c r="AP511" i="15"/>
  <c r="AQ511" i="15"/>
  <c r="W512" i="15"/>
  <c r="X512" i="15"/>
  <c r="Y512" i="15"/>
  <c r="Z512" i="15"/>
  <c r="AA512" i="15"/>
  <c r="AB512" i="15"/>
  <c r="AC512" i="15"/>
  <c r="AD512" i="15"/>
  <c r="AE512" i="15"/>
  <c r="AF512" i="15"/>
  <c r="AG512" i="15"/>
  <c r="AH512" i="15"/>
  <c r="AI512" i="15"/>
  <c r="AJ512" i="15"/>
  <c r="AK512" i="15"/>
  <c r="AL512" i="15"/>
  <c r="AM512" i="15"/>
  <c r="AN512" i="15"/>
  <c r="AO512" i="15"/>
  <c r="AP512" i="15"/>
  <c r="AQ512" i="15"/>
  <c r="W513" i="15"/>
  <c r="X513" i="15"/>
  <c r="Y513" i="15"/>
  <c r="Z513" i="15"/>
  <c r="AA513" i="15"/>
  <c r="AB513" i="15"/>
  <c r="AC513" i="15"/>
  <c r="AD513" i="15"/>
  <c r="AE513" i="15"/>
  <c r="AF513" i="15"/>
  <c r="AG513" i="15"/>
  <c r="AH513" i="15"/>
  <c r="AI513" i="15"/>
  <c r="AJ513" i="15"/>
  <c r="AK513" i="15"/>
  <c r="AL513" i="15"/>
  <c r="AM513" i="15"/>
  <c r="AN513" i="15"/>
  <c r="AO513" i="15"/>
  <c r="AP513" i="15"/>
  <c r="AQ513" i="15"/>
  <c r="W514" i="15"/>
  <c r="X514" i="15"/>
  <c r="Y514" i="15"/>
  <c r="Z514" i="15"/>
  <c r="AA514" i="15"/>
  <c r="AB514" i="15"/>
  <c r="AC514" i="15"/>
  <c r="AD514" i="15"/>
  <c r="AE514" i="15"/>
  <c r="AF514" i="15"/>
  <c r="AG514" i="15"/>
  <c r="AH514" i="15"/>
  <c r="AI514" i="15"/>
  <c r="AJ514" i="15"/>
  <c r="AK514" i="15"/>
  <c r="AL514" i="15"/>
  <c r="AM514" i="15"/>
  <c r="AN514" i="15"/>
  <c r="AO514" i="15"/>
  <c r="AP514" i="15"/>
  <c r="AQ514" i="15"/>
  <c r="W515" i="15"/>
  <c r="X515" i="15"/>
  <c r="Y515" i="15"/>
  <c r="Z515" i="15"/>
  <c r="AA515" i="15"/>
  <c r="AB515" i="15"/>
  <c r="AC515" i="15"/>
  <c r="AD515" i="15"/>
  <c r="AE515" i="15"/>
  <c r="AF515" i="15"/>
  <c r="AG515" i="15"/>
  <c r="AH515" i="15"/>
  <c r="AI515" i="15"/>
  <c r="AJ515" i="15"/>
  <c r="AK515" i="15"/>
  <c r="AL515" i="15"/>
  <c r="AM515" i="15"/>
  <c r="AN515" i="15"/>
  <c r="AO515" i="15"/>
  <c r="AP515" i="15"/>
  <c r="AQ515" i="15"/>
  <c r="W516" i="15"/>
  <c r="X516" i="15"/>
  <c r="Y516" i="15"/>
  <c r="Z516" i="15"/>
  <c r="AA516" i="15"/>
  <c r="AB516" i="15"/>
  <c r="AC516" i="15"/>
  <c r="AD516" i="15"/>
  <c r="AE516" i="15"/>
  <c r="AF516" i="15"/>
  <c r="AG516" i="15"/>
  <c r="AH516" i="15"/>
  <c r="AI516" i="15"/>
  <c r="AJ516" i="15"/>
  <c r="AK516" i="15"/>
  <c r="AL516" i="15"/>
  <c r="AM516" i="15"/>
  <c r="AN516" i="15"/>
  <c r="AO516" i="15"/>
  <c r="AP516" i="15"/>
  <c r="AQ516" i="15"/>
  <c r="W517" i="15"/>
  <c r="X517" i="15"/>
  <c r="Y517" i="15"/>
  <c r="Z517" i="15"/>
  <c r="AA517" i="15"/>
  <c r="AB517" i="15"/>
  <c r="AC517" i="15"/>
  <c r="AD517" i="15"/>
  <c r="AE517" i="15"/>
  <c r="AF517" i="15"/>
  <c r="AG517" i="15"/>
  <c r="AH517" i="15"/>
  <c r="AI517" i="15"/>
  <c r="AJ517" i="15"/>
  <c r="AK517" i="15"/>
  <c r="AL517" i="15"/>
  <c r="AM517" i="15"/>
  <c r="AN517" i="15"/>
  <c r="AO517" i="15"/>
  <c r="AP517" i="15"/>
  <c r="AQ517" i="15"/>
  <c r="W518" i="15"/>
  <c r="X518" i="15"/>
  <c r="Y518" i="15"/>
  <c r="Z518" i="15"/>
  <c r="AA518" i="15"/>
  <c r="AB518" i="15"/>
  <c r="AC518" i="15"/>
  <c r="AD518" i="15"/>
  <c r="AE518" i="15"/>
  <c r="AF518" i="15"/>
  <c r="AG518" i="15"/>
  <c r="AH518" i="15"/>
  <c r="AI518" i="15"/>
  <c r="AJ518" i="15"/>
  <c r="AK518" i="15"/>
  <c r="AL518" i="15"/>
  <c r="AM518" i="15"/>
  <c r="AN518" i="15"/>
  <c r="AO518" i="15"/>
  <c r="AP518" i="15"/>
  <c r="AQ518" i="15"/>
  <c r="W519" i="15"/>
  <c r="X519" i="15"/>
  <c r="Y519" i="15"/>
  <c r="Z519" i="15"/>
  <c r="AA519" i="15"/>
  <c r="AB519" i="15"/>
  <c r="AC519" i="15"/>
  <c r="AD519" i="15"/>
  <c r="AE519" i="15"/>
  <c r="AF519" i="15"/>
  <c r="AG519" i="15"/>
  <c r="AH519" i="15"/>
  <c r="AI519" i="15"/>
  <c r="AJ519" i="15"/>
  <c r="AK519" i="15"/>
  <c r="AL519" i="15"/>
  <c r="AM519" i="15"/>
  <c r="AN519" i="15"/>
  <c r="AO519" i="15"/>
  <c r="AP519" i="15"/>
  <c r="AQ519" i="15"/>
  <c r="W520" i="15"/>
  <c r="X520" i="15"/>
  <c r="Y520" i="15"/>
  <c r="Z520" i="15"/>
  <c r="AA520" i="15"/>
  <c r="AB520" i="15"/>
  <c r="AC520" i="15"/>
  <c r="AD520" i="15"/>
  <c r="AE520" i="15"/>
  <c r="AF520" i="15"/>
  <c r="AG520" i="15"/>
  <c r="AH520" i="15"/>
  <c r="AI520" i="15"/>
  <c r="AJ520" i="15"/>
  <c r="AK520" i="15"/>
  <c r="AL520" i="15"/>
  <c r="AM520" i="15"/>
  <c r="AN520" i="15"/>
  <c r="AO520" i="15"/>
  <c r="AP520" i="15"/>
  <c r="AQ520" i="15"/>
  <c r="W521" i="15"/>
  <c r="X521" i="15"/>
  <c r="Y521" i="15"/>
  <c r="Z521" i="15"/>
  <c r="AA521" i="15"/>
  <c r="AB521" i="15"/>
  <c r="AC521" i="15"/>
  <c r="AD521" i="15"/>
  <c r="AE521" i="15"/>
  <c r="AF521" i="15"/>
  <c r="AG521" i="15"/>
  <c r="AH521" i="15"/>
  <c r="AI521" i="15"/>
  <c r="AJ521" i="15"/>
  <c r="AK521" i="15"/>
  <c r="AL521" i="15"/>
  <c r="AM521" i="15"/>
  <c r="AN521" i="15"/>
  <c r="AO521" i="15"/>
  <c r="AP521" i="15"/>
  <c r="AQ521" i="15"/>
  <c r="W522" i="15"/>
  <c r="X522" i="15"/>
  <c r="Y522" i="15"/>
  <c r="Z522" i="15"/>
  <c r="AA522" i="15"/>
  <c r="AB522" i="15"/>
  <c r="AC522" i="15"/>
  <c r="AD522" i="15"/>
  <c r="AE522" i="15"/>
  <c r="AF522" i="15"/>
  <c r="AG522" i="15"/>
  <c r="AH522" i="15"/>
  <c r="AI522" i="15"/>
  <c r="AJ522" i="15"/>
  <c r="AK522" i="15"/>
  <c r="AL522" i="15"/>
  <c r="AM522" i="15"/>
  <c r="AN522" i="15"/>
  <c r="AO522" i="15"/>
  <c r="AP522" i="15"/>
  <c r="AQ522" i="15"/>
  <c r="W523" i="15"/>
  <c r="X523" i="15"/>
  <c r="Y523" i="15"/>
  <c r="Z523" i="15"/>
  <c r="AA523" i="15"/>
  <c r="AB523" i="15"/>
  <c r="AC523" i="15"/>
  <c r="AD523" i="15"/>
  <c r="AE523" i="15"/>
  <c r="AF523" i="15"/>
  <c r="AG523" i="15"/>
  <c r="AH523" i="15"/>
  <c r="AI523" i="15"/>
  <c r="AJ523" i="15"/>
  <c r="AK523" i="15"/>
  <c r="AL523" i="15"/>
  <c r="AM523" i="15"/>
  <c r="AN523" i="15"/>
  <c r="AO523" i="15"/>
  <c r="AP523" i="15"/>
  <c r="AQ523" i="15"/>
  <c r="W524" i="15"/>
  <c r="X524" i="15"/>
  <c r="Y524" i="15"/>
  <c r="Z524" i="15"/>
  <c r="AA524" i="15"/>
  <c r="AB524" i="15"/>
  <c r="AC524" i="15"/>
  <c r="AD524" i="15"/>
  <c r="AE524" i="15"/>
  <c r="AF524" i="15"/>
  <c r="AG524" i="15"/>
  <c r="AH524" i="15"/>
  <c r="AI524" i="15"/>
  <c r="AJ524" i="15"/>
  <c r="AK524" i="15"/>
  <c r="AL524" i="15"/>
  <c r="AM524" i="15"/>
  <c r="AN524" i="15"/>
  <c r="AO524" i="15"/>
  <c r="AP524" i="15"/>
  <c r="AQ524" i="15"/>
  <c r="W525" i="15"/>
  <c r="X525" i="15"/>
  <c r="Y525" i="15"/>
  <c r="Z525" i="15"/>
  <c r="AA525" i="15"/>
  <c r="AB525" i="15"/>
  <c r="AC525" i="15"/>
  <c r="AD525" i="15"/>
  <c r="AE525" i="15"/>
  <c r="AF525" i="15"/>
  <c r="AG525" i="15"/>
  <c r="AH525" i="15"/>
  <c r="AI525" i="15"/>
  <c r="AJ525" i="15"/>
  <c r="AK525" i="15"/>
  <c r="AL525" i="15"/>
  <c r="AM525" i="15"/>
  <c r="AN525" i="15"/>
  <c r="AO525" i="15"/>
  <c r="AP525" i="15"/>
  <c r="AQ525" i="15"/>
  <c r="W526" i="15"/>
  <c r="X526" i="15"/>
  <c r="Y526" i="15"/>
  <c r="Z526" i="15"/>
  <c r="AA526" i="15"/>
  <c r="AB526" i="15"/>
  <c r="AC526" i="15"/>
  <c r="AD526" i="15"/>
  <c r="AE526" i="15"/>
  <c r="AF526" i="15"/>
  <c r="AG526" i="15"/>
  <c r="AH526" i="15"/>
  <c r="AI526" i="15"/>
  <c r="AJ526" i="15"/>
  <c r="AK526" i="15"/>
  <c r="AL526" i="15"/>
  <c r="AM526" i="15"/>
  <c r="AN526" i="15"/>
  <c r="AO526" i="15"/>
  <c r="AP526" i="15"/>
  <c r="AQ526" i="15"/>
  <c r="W527" i="15"/>
  <c r="X527" i="15"/>
  <c r="Y527" i="15"/>
  <c r="Z527" i="15"/>
  <c r="AA527" i="15"/>
  <c r="AB527" i="15"/>
  <c r="AC527" i="15"/>
  <c r="AD527" i="15"/>
  <c r="AE527" i="15"/>
  <c r="AF527" i="15"/>
  <c r="AG527" i="15"/>
  <c r="AH527" i="15"/>
  <c r="AI527" i="15"/>
  <c r="AJ527" i="15"/>
  <c r="AK527" i="15"/>
  <c r="AL527" i="15"/>
  <c r="AM527" i="15"/>
  <c r="AN527" i="15"/>
  <c r="AO527" i="15"/>
  <c r="AP527" i="15"/>
  <c r="AQ527" i="15"/>
  <c r="W528" i="15"/>
  <c r="X528" i="15"/>
  <c r="Y528" i="15"/>
  <c r="Z528" i="15"/>
  <c r="AA528" i="15"/>
  <c r="AB528" i="15"/>
  <c r="AC528" i="15"/>
  <c r="AD528" i="15"/>
  <c r="AE528" i="15"/>
  <c r="AF528" i="15"/>
  <c r="AG528" i="15"/>
  <c r="AH528" i="15"/>
  <c r="AI528" i="15"/>
  <c r="AJ528" i="15"/>
  <c r="AK528" i="15"/>
  <c r="AL528" i="15"/>
  <c r="AM528" i="15"/>
  <c r="AN528" i="15"/>
  <c r="AO528" i="15"/>
  <c r="AP528" i="15"/>
  <c r="AQ528" i="15"/>
  <c r="W529" i="15"/>
  <c r="X529" i="15"/>
  <c r="Y529" i="15"/>
  <c r="Z529" i="15"/>
  <c r="AA529" i="15"/>
  <c r="AB529" i="15"/>
  <c r="AC529" i="15"/>
  <c r="AD529" i="15"/>
  <c r="AE529" i="15"/>
  <c r="AF529" i="15"/>
  <c r="AG529" i="15"/>
  <c r="AH529" i="15"/>
  <c r="AI529" i="15"/>
  <c r="AJ529" i="15"/>
  <c r="AK529" i="15"/>
  <c r="AL529" i="15"/>
  <c r="AM529" i="15"/>
  <c r="AN529" i="15"/>
  <c r="AO529" i="15"/>
  <c r="AP529" i="15"/>
  <c r="AQ529" i="15"/>
  <c r="W530" i="15"/>
  <c r="X530" i="15"/>
  <c r="Y530" i="15"/>
  <c r="Z530" i="15"/>
  <c r="AA530" i="15"/>
  <c r="AB530" i="15"/>
  <c r="AC530" i="15"/>
  <c r="AD530" i="15"/>
  <c r="AE530" i="15"/>
  <c r="AF530" i="15"/>
  <c r="AG530" i="15"/>
  <c r="AH530" i="15"/>
  <c r="AI530" i="15"/>
  <c r="AJ530" i="15"/>
  <c r="AK530" i="15"/>
  <c r="AL530" i="15"/>
  <c r="AM530" i="15"/>
  <c r="AN530" i="15"/>
  <c r="AO530" i="15"/>
  <c r="AP530" i="15"/>
  <c r="AQ530" i="15"/>
  <c r="W531" i="15"/>
  <c r="X531" i="15"/>
  <c r="Y531" i="15"/>
  <c r="Z531" i="15"/>
  <c r="AA531" i="15"/>
  <c r="AB531" i="15"/>
  <c r="AC531" i="15"/>
  <c r="AD531" i="15"/>
  <c r="AE531" i="15"/>
  <c r="AF531" i="15"/>
  <c r="AG531" i="15"/>
  <c r="AH531" i="15"/>
  <c r="AI531" i="15"/>
  <c r="AJ531" i="15"/>
  <c r="AK531" i="15"/>
  <c r="AL531" i="15"/>
  <c r="AM531" i="15"/>
  <c r="AN531" i="15"/>
  <c r="AO531" i="15"/>
  <c r="AP531" i="15"/>
  <c r="AQ531" i="15"/>
  <c r="W532" i="15"/>
  <c r="X532" i="15"/>
  <c r="Y532" i="15"/>
  <c r="Z532" i="15"/>
  <c r="AA532" i="15"/>
  <c r="AB532" i="15"/>
  <c r="AC532" i="15"/>
  <c r="AD532" i="15"/>
  <c r="AE532" i="15"/>
  <c r="AF532" i="15"/>
  <c r="AG532" i="15"/>
  <c r="AH532" i="15"/>
  <c r="AI532" i="15"/>
  <c r="AJ532" i="15"/>
  <c r="AK532" i="15"/>
  <c r="AL532" i="15"/>
  <c r="AM532" i="15"/>
  <c r="AN532" i="15"/>
  <c r="AO532" i="15"/>
  <c r="AP532" i="15"/>
  <c r="AQ532" i="15"/>
  <c r="W533" i="15"/>
  <c r="X533" i="15"/>
  <c r="Y533" i="15"/>
  <c r="Z533" i="15"/>
  <c r="AA533" i="15"/>
  <c r="AB533" i="15"/>
  <c r="AC533" i="15"/>
  <c r="AD533" i="15"/>
  <c r="AE533" i="15"/>
  <c r="AF533" i="15"/>
  <c r="AG533" i="15"/>
  <c r="AH533" i="15"/>
  <c r="AI533" i="15"/>
  <c r="AJ533" i="15"/>
  <c r="AK533" i="15"/>
  <c r="AL533" i="15"/>
  <c r="AM533" i="15"/>
  <c r="AN533" i="15"/>
  <c r="AO533" i="15"/>
  <c r="AP533" i="15"/>
  <c r="AQ533" i="15"/>
  <c r="W534" i="15"/>
  <c r="X534" i="15"/>
  <c r="Y534" i="15"/>
  <c r="Z534" i="15"/>
  <c r="AA534" i="15"/>
  <c r="AB534" i="15"/>
  <c r="AC534" i="15"/>
  <c r="AD534" i="15"/>
  <c r="AE534" i="15"/>
  <c r="AF534" i="15"/>
  <c r="AG534" i="15"/>
  <c r="AH534" i="15"/>
  <c r="AI534" i="15"/>
  <c r="AJ534" i="15"/>
  <c r="AK534" i="15"/>
  <c r="AL534" i="15"/>
  <c r="AM534" i="15"/>
  <c r="AN534" i="15"/>
  <c r="AO534" i="15"/>
  <c r="AP534" i="15"/>
  <c r="AQ534" i="15"/>
  <c r="W535" i="15"/>
  <c r="X535" i="15"/>
  <c r="Y535" i="15"/>
  <c r="Z535" i="15"/>
  <c r="AA535" i="15"/>
  <c r="AB535" i="15"/>
  <c r="AC535" i="15"/>
  <c r="AD535" i="15"/>
  <c r="AE535" i="15"/>
  <c r="AF535" i="15"/>
  <c r="AG535" i="15"/>
  <c r="AH535" i="15"/>
  <c r="AI535" i="15"/>
  <c r="AJ535" i="15"/>
  <c r="AK535" i="15"/>
  <c r="AL535" i="15"/>
  <c r="AM535" i="15"/>
  <c r="AN535" i="15"/>
  <c r="AO535" i="15"/>
  <c r="AP535" i="15"/>
  <c r="AQ535" i="15"/>
  <c r="W536" i="15"/>
  <c r="X536" i="15"/>
  <c r="Y536" i="15"/>
  <c r="Z536" i="15"/>
  <c r="AA536" i="15"/>
  <c r="AB536" i="15"/>
  <c r="AC536" i="15"/>
  <c r="AD536" i="15"/>
  <c r="AE536" i="15"/>
  <c r="AF536" i="15"/>
  <c r="AG536" i="15"/>
  <c r="AH536" i="15"/>
  <c r="AI536" i="15"/>
  <c r="AJ536" i="15"/>
  <c r="AK536" i="15"/>
  <c r="AL536" i="15"/>
  <c r="AM536" i="15"/>
  <c r="AN536" i="15"/>
  <c r="AO536" i="15"/>
  <c r="AP536" i="15"/>
  <c r="AQ536" i="15"/>
  <c r="W537" i="15"/>
  <c r="X537" i="15"/>
  <c r="Y537" i="15"/>
  <c r="Z537" i="15"/>
  <c r="AA537" i="15"/>
  <c r="AB537" i="15"/>
  <c r="AC537" i="15"/>
  <c r="AD537" i="15"/>
  <c r="AE537" i="15"/>
  <c r="AF537" i="15"/>
  <c r="AG537" i="15"/>
  <c r="AH537" i="15"/>
  <c r="AI537" i="15"/>
  <c r="AJ537" i="15"/>
  <c r="AK537" i="15"/>
  <c r="AL537" i="15"/>
  <c r="AM537" i="15"/>
  <c r="AN537" i="15"/>
  <c r="AO537" i="15"/>
  <c r="AP537" i="15"/>
  <c r="AQ537" i="15"/>
  <c r="W538" i="15"/>
  <c r="X538" i="15"/>
  <c r="Y538" i="15"/>
  <c r="Z538" i="15"/>
  <c r="AA538" i="15"/>
  <c r="AB538" i="15"/>
  <c r="AC538" i="15"/>
  <c r="AD538" i="15"/>
  <c r="AE538" i="15"/>
  <c r="AF538" i="15"/>
  <c r="AG538" i="15"/>
  <c r="AH538" i="15"/>
  <c r="AI538" i="15"/>
  <c r="AJ538" i="15"/>
  <c r="AK538" i="15"/>
  <c r="AL538" i="15"/>
  <c r="AM538" i="15"/>
  <c r="AN538" i="15"/>
  <c r="AO538" i="15"/>
  <c r="AP538" i="15"/>
  <c r="AQ538" i="15"/>
  <c r="W539" i="15"/>
  <c r="X539" i="15"/>
  <c r="Y539" i="15"/>
  <c r="Z539" i="15"/>
  <c r="AA539" i="15"/>
  <c r="AB539" i="15"/>
  <c r="AC539" i="15"/>
  <c r="AD539" i="15"/>
  <c r="AE539" i="15"/>
  <c r="AF539" i="15"/>
  <c r="AG539" i="15"/>
  <c r="AH539" i="15"/>
  <c r="AI539" i="15"/>
  <c r="AJ539" i="15"/>
  <c r="AK539" i="15"/>
  <c r="AL539" i="15"/>
  <c r="AM539" i="15"/>
  <c r="AN539" i="15"/>
  <c r="AO539" i="15"/>
  <c r="AP539" i="15"/>
  <c r="AQ539" i="15"/>
  <c r="W540" i="15"/>
  <c r="X540" i="15"/>
  <c r="Y540" i="15"/>
  <c r="Z540" i="15"/>
  <c r="AA540" i="15"/>
  <c r="AB540" i="15"/>
  <c r="AC540" i="15"/>
  <c r="AD540" i="15"/>
  <c r="AE540" i="15"/>
  <c r="AF540" i="15"/>
  <c r="AG540" i="15"/>
  <c r="AH540" i="15"/>
  <c r="AI540" i="15"/>
  <c r="AJ540" i="15"/>
  <c r="AK540" i="15"/>
  <c r="AL540" i="15"/>
  <c r="AM540" i="15"/>
  <c r="AN540" i="15"/>
  <c r="AO540" i="15"/>
  <c r="AP540" i="15"/>
  <c r="AQ540" i="15"/>
  <c r="W541" i="15"/>
  <c r="X541" i="15"/>
  <c r="Y541" i="15"/>
  <c r="Z541" i="15"/>
  <c r="AA541" i="15"/>
  <c r="AB541" i="15"/>
  <c r="AC541" i="15"/>
  <c r="AD541" i="15"/>
  <c r="AE541" i="15"/>
  <c r="AF541" i="15"/>
  <c r="AG541" i="15"/>
  <c r="AH541" i="15"/>
  <c r="AI541" i="15"/>
  <c r="AJ541" i="15"/>
  <c r="AK541" i="15"/>
  <c r="AL541" i="15"/>
  <c r="AM541" i="15"/>
  <c r="AN541" i="15"/>
  <c r="AO541" i="15"/>
  <c r="AP541" i="15"/>
  <c r="AQ541" i="15"/>
  <c r="W542" i="15"/>
  <c r="X542" i="15"/>
  <c r="Y542" i="15"/>
  <c r="Z542" i="15"/>
  <c r="AA542" i="15"/>
  <c r="AB542" i="15"/>
  <c r="AC542" i="15"/>
  <c r="AD542" i="15"/>
  <c r="AE542" i="15"/>
  <c r="AF542" i="15"/>
  <c r="AG542" i="15"/>
  <c r="AH542" i="15"/>
  <c r="AI542" i="15"/>
  <c r="AJ542" i="15"/>
  <c r="AK542" i="15"/>
  <c r="AL542" i="15"/>
  <c r="AM542" i="15"/>
  <c r="AN542" i="15"/>
  <c r="AO542" i="15"/>
  <c r="AP542" i="15"/>
  <c r="AQ542" i="15"/>
  <c r="W543" i="15"/>
  <c r="X543" i="15"/>
  <c r="Y543" i="15"/>
  <c r="Z543" i="15"/>
  <c r="AA543" i="15"/>
  <c r="AB543" i="15"/>
  <c r="AC543" i="15"/>
  <c r="AD543" i="15"/>
  <c r="AE543" i="15"/>
  <c r="AF543" i="15"/>
  <c r="AG543" i="15"/>
  <c r="AH543" i="15"/>
  <c r="AI543" i="15"/>
  <c r="AJ543" i="15"/>
  <c r="AK543" i="15"/>
  <c r="AL543" i="15"/>
  <c r="AM543" i="15"/>
  <c r="AN543" i="15"/>
  <c r="AO543" i="15"/>
  <c r="AP543" i="15"/>
  <c r="AQ543" i="15"/>
  <c r="W544" i="15"/>
  <c r="X544" i="15"/>
  <c r="Y544" i="15"/>
  <c r="Z544" i="15"/>
  <c r="AA544" i="15"/>
  <c r="AB544" i="15"/>
  <c r="AC544" i="15"/>
  <c r="AD544" i="15"/>
  <c r="AE544" i="15"/>
  <c r="AF544" i="15"/>
  <c r="AG544" i="15"/>
  <c r="AH544" i="15"/>
  <c r="AI544" i="15"/>
  <c r="AJ544" i="15"/>
  <c r="AK544" i="15"/>
  <c r="AL544" i="15"/>
  <c r="AM544" i="15"/>
  <c r="AN544" i="15"/>
  <c r="AO544" i="15"/>
  <c r="AP544" i="15"/>
  <c r="AQ544" i="15"/>
  <c r="W545" i="15"/>
  <c r="X545" i="15"/>
  <c r="Y545" i="15"/>
  <c r="Z545" i="15"/>
  <c r="AA545" i="15"/>
  <c r="AB545" i="15"/>
  <c r="AC545" i="15"/>
  <c r="AD545" i="15"/>
  <c r="AE545" i="15"/>
  <c r="AF545" i="15"/>
  <c r="AG545" i="15"/>
  <c r="AH545" i="15"/>
  <c r="AI545" i="15"/>
  <c r="AJ545" i="15"/>
  <c r="AK545" i="15"/>
  <c r="AL545" i="15"/>
  <c r="AM545" i="15"/>
  <c r="AN545" i="15"/>
  <c r="AO545" i="15"/>
  <c r="AP545" i="15"/>
  <c r="AQ545" i="15"/>
  <c r="W546" i="15"/>
  <c r="X546" i="15"/>
  <c r="Y546" i="15"/>
  <c r="Z546" i="15"/>
  <c r="AA546" i="15"/>
  <c r="AB546" i="15"/>
  <c r="AC546" i="15"/>
  <c r="AD546" i="15"/>
  <c r="AE546" i="15"/>
  <c r="AF546" i="15"/>
  <c r="AG546" i="15"/>
  <c r="AH546" i="15"/>
  <c r="AI546" i="15"/>
  <c r="AJ546" i="15"/>
  <c r="AK546" i="15"/>
  <c r="AL546" i="15"/>
  <c r="AM546" i="15"/>
  <c r="AN546" i="15"/>
  <c r="AO546" i="15"/>
  <c r="AP546" i="15"/>
  <c r="AQ546" i="15"/>
  <c r="W547" i="15"/>
  <c r="X547" i="15"/>
  <c r="Y547" i="15"/>
  <c r="Z547" i="15"/>
  <c r="AA547" i="15"/>
  <c r="AB547" i="15"/>
  <c r="AC547" i="15"/>
  <c r="AD547" i="15"/>
  <c r="AE547" i="15"/>
  <c r="AF547" i="15"/>
  <c r="AG547" i="15"/>
  <c r="AH547" i="15"/>
  <c r="AI547" i="15"/>
  <c r="AJ547" i="15"/>
  <c r="AK547" i="15"/>
  <c r="AL547" i="15"/>
  <c r="AM547" i="15"/>
  <c r="AN547" i="15"/>
  <c r="AO547" i="15"/>
  <c r="AP547" i="15"/>
  <c r="AQ547" i="15"/>
  <c r="W548" i="15"/>
  <c r="X548" i="15"/>
  <c r="Y548" i="15"/>
  <c r="Z548" i="15"/>
  <c r="AA548" i="15"/>
  <c r="AB548" i="15"/>
  <c r="AC548" i="15"/>
  <c r="AD548" i="15"/>
  <c r="AE548" i="15"/>
  <c r="AF548" i="15"/>
  <c r="AG548" i="15"/>
  <c r="AH548" i="15"/>
  <c r="AI548" i="15"/>
  <c r="AJ548" i="15"/>
  <c r="AK548" i="15"/>
  <c r="AL548" i="15"/>
  <c r="AM548" i="15"/>
  <c r="AN548" i="15"/>
  <c r="AO548" i="15"/>
  <c r="AP548" i="15"/>
  <c r="AQ548" i="15"/>
  <c r="W549" i="15"/>
  <c r="X549" i="15"/>
  <c r="Y549" i="15"/>
  <c r="Z549" i="15"/>
  <c r="AA549" i="15"/>
  <c r="AB549" i="15"/>
  <c r="AC549" i="15"/>
  <c r="AD549" i="15"/>
  <c r="AE549" i="15"/>
  <c r="AF549" i="15"/>
  <c r="AG549" i="15"/>
  <c r="AH549" i="15"/>
  <c r="AI549" i="15"/>
  <c r="AJ549" i="15"/>
  <c r="AK549" i="15"/>
  <c r="AL549" i="15"/>
  <c r="AM549" i="15"/>
  <c r="AN549" i="15"/>
  <c r="AO549" i="15"/>
  <c r="AP549" i="15"/>
  <c r="AQ549" i="15"/>
  <c r="W550" i="15"/>
  <c r="X550" i="15"/>
  <c r="Y550" i="15"/>
  <c r="Z550" i="15"/>
  <c r="AA550" i="15"/>
  <c r="AB550" i="15"/>
  <c r="AC550" i="15"/>
  <c r="AD550" i="15"/>
  <c r="AE550" i="15"/>
  <c r="AF550" i="15"/>
  <c r="AG550" i="15"/>
  <c r="AH550" i="15"/>
  <c r="AI550" i="15"/>
  <c r="AJ550" i="15"/>
  <c r="AK550" i="15"/>
  <c r="AL550" i="15"/>
  <c r="AM550" i="15"/>
  <c r="AN550" i="15"/>
  <c r="AO550" i="15"/>
  <c r="AP550" i="15"/>
  <c r="AQ550" i="15"/>
  <c r="W551" i="15"/>
  <c r="X551" i="15"/>
  <c r="Y551" i="15"/>
  <c r="Z551" i="15"/>
  <c r="AA551" i="15"/>
  <c r="AB551" i="15"/>
  <c r="AC551" i="15"/>
  <c r="AD551" i="15"/>
  <c r="AE551" i="15"/>
  <c r="AF551" i="15"/>
  <c r="AG551" i="15"/>
  <c r="AH551" i="15"/>
  <c r="AI551" i="15"/>
  <c r="AJ551" i="15"/>
  <c r="AK551" i="15"/>
  <c r="AL551" i="15"/>
  <c r="AM551" i="15"/>
  <c r="AN551" i="15"/>
  <c r="AO551" i="15"/>
  <c r="AP551" i="15"/>
  <c r="AQ551" i="15"/>
  <c r="W552" i="15"/>
  <c r="X552" i="15"/>
  <c r="Y552" i="15"/>
  <c r="Z552" i="15"/>
  <c r="AA552" i="15"/>
  <c r="AB552" i="15"/>
  <c r="AC552" i="15"/>
  <c r="AD552" i="15"/>
  <c r="AE552" i="15"/>
  <c r="AF552" i="15"/>
  <c r="AG552" i="15"/>
  <c r="AH552" i="15"/>
  <c r="AI552" i="15"/>
  <c r="AJ552" i="15"/>
  <c r="AK552" i="15"/>
  <c r="AL552" i="15"/>
  <c r="AM552" i="15"/>
  <c r="AN552" i="15"/>
  <c r="AO552" i="15"/>
  <c r="AP552" i="15"/>
  <c r="AQ552" i="15"/>
  <c r="W553" i="15"/>
  <c r="X553" i="15"/>
  <c r="Y553" i="15"/>
  <c r="Z553" i="15"/>
  <c r="AA553" i="15"/>
  <c r="AB553" i="15"/>
  <c r="AC553" i="15"/>
  <c r="AD553" i="15"/>
  <c r="AE553" i="15"/>
  <c r="AF553" i="15"/>
  <c r="AG553" i="15"/>
  <c r="AH553" i="15"/>
  <c r="AI553" i="15"/>
  <c r="AJ553" i="15"/>
  <c r="AK553" i="15"/>
  <c r="AL553" i="15"/>
  <c r="AM553" i="15"/>
  <c r="AN553" i="15"/>
  <c r="AO553" i="15"/>
  <c r="AP553" i="15"/>
  <c r="AQ553" i="15"/>
  <c r="W554" i="15"/>
  <c r="X554" i="15"/>
  <c r="Y554" i="15"/>
  <c r="Z554" i="15"/>
  <c r="AA554" i="15"/>
  <c r="AB554" i="15"/>
  <c r="AC554" i="15"/>
  <c r="AD554" i="15"/>
  <c r="AE554" i="15"/>
  <c r="AF554" i="15"/>
  <c r="AG554" i="15"/>
  <c r="AH554" i="15"/>
  <c r="AI554" i="15"/>
  <c r="AJ554" i="15"/>
  <c r="AK554" i="15"/>
  <c r="AL554" i="15"/>
  <c r="AM554" i="15"/>
  <c r="AN554" i="15"/>
  <c r="AO554" i="15"/>
  <c r="AP554" i="15"/>
  <c r="AQ554" i="15"/>
  <c r="W555" i="15"/>
  <c r="X555" i="15"/>
  <c r="Y555" i="15"/>
  <c r="Z555" i="15"/>
  <c r="AA555" i="15"/>
  <c r="AB555" i="15"/>
  <c r="AC555" i="15"/>
  <c r="AD555" i="15"/>
  <c r="AE555" i="15"/>
  <c r="AF555" i="15"/>
  <c r="AG555" i="15"/>
  <c r="AH555" i="15"/>
  <c r="AI555" i="15"/>
  <c r="AJ555" i="15"/>
  <c r="AK555" i="15"/>
  <c r="AL555" i="15"/>
  <c r="AM555" i="15"/>
  <c r="AN555" i="15"/>
  <c r="AO555" i="15"/>
  <c r="AP555" i="15"/>
  <c r="AQ555" i="15"/>
  <c r="W556" i="15"/>
  <c r="X556" i="15"/>
  <c r="Y556" i="15"/>
  <c r="Z556" i="15"/>
  <c r="AA556" i="15"/>
  <c r="AB556" i="15"/>
  <c r="AC556" i="15"/>
  <c r="AD556" i="15"/>
  <c r="AE556" i="15"/>
  <c r="AF556" i="15"/>
  <c r="AG556" i="15"/>
  <c r="AH556" i="15"/>
  <c r="AI556" i="15"/>
  <c r="AJ556" i="15"/>
  <c r="AK556" i="15"/>
  <c r="AL556" i="15"/>
  <c r="AM556" i="15"/>
  <c r="AN556" i="15"/>
  <c r="AO556" i="15"/>
  <c r="AP556" i="15"/>
  <c r="AQ556" i="15"/>
  <c r="W557" i="15"/>
  <c r="X557" i="15"/>
  <c r="Y557" i="15"/>
  <c r="Z557" i="15"/>
  <c r="AA557" i="15"/>
  <c r="AB557" i="15"/>
  <c r="AC557" i="15"/>
  <c r="AD557" i="15"/>
  <c r="AE557" i="15"/>
  <c r="AF557" i="15"/>
  <c r="AG557" i="15"/>
  <c r="AH557" i="15"/>
  <c r="AI557" i="15"/>
  <c r="AJ557" i="15"/>
  <c r="AK557" i="15"/>
  <c r="AL557" i="15"/>
  <c r="AM557" i="15"/>
  <c r="AN557" i="15"/>
  <c r="AO557" i="15"/>
  <c r="AP557" i="15"/>
  <c r="AQ557" i="15"/>
  <c r="W558" i="15"/>
  <c r="X558" i="15"/>
  <c r="Y558" i="15"/>
  <c r="Z558" i="15"/>
  <c r="AA558" i="15"/>
  <c r="AB558" i="15"/>
  <c r="AC558" i="15"/>
  <c r="AD558" i="15"/>
  <c r="AE558" i="15"/>
  <c r="AF558" i="15"/>
  <c r="AG558" i="15"/>
  <c r="AH558" i="15"/>
  <c r="AI558" i="15"/>
  <c r="AJ558" i="15"/>
  <c r="AK558" i="15"/>
  <c r="AL558" i="15"/>
  <c r="AM558" i="15"/>
  <c r="AN558" i="15"/>
  <c r="AO558" i="15"/>
  <c r="AP558" i="15"/>
  <c r="AQ558" i="15"/>
  <c r="W559" i="15"/>
  <c r="X559" i="15"/>
  <c r="Y559" i="15"/>
  <c r="Z559" i="15"/>
  <c r="AA559" i="15"/>
  <c r="AB559" i="15"/>
  <c r="AC559" i="15"/>
  <c r="AD559" i="15"/>
  <c r="AE559" i="15"/>
  <c r="AF559" i="15"/>
  <c r="AG559" i="15"/>
  <c r="AH559" i="15"/>
  <c r="AI559" i="15"/>
  <c r="AJ559" i="15"/>
  <c r="AK559" i="15"/>
  <c r="AL559" i="15"/>
  <c r="AM559" i="15"/>
  <c r="AN559" i="15"/>
  <c r="AO559" i="15"/>
  <c r="AP559" i="15"/>
  <c r="AQ559" i="15"/>
  <c r="W560" i="15"/>
  <c r="X560" i="15"/>
  <c r="Y560" i="15"/>
  <c r="Z560" i="15"/>
  <c r="AA560" i="15"/>
  <c r="AB560" i="15"/>
  <c r="AC560" i="15"/>
  <c r="AD560" i="15"/>
  <c r="AE560" i="15"/>
  <c r="AF560" i="15"/>
  <c r="AG560" i="15"/>
  <c r="AH560" i="15"/>
  <c r="AI560" i="15"/>
  <c r="AJ560" i="15"/>
  <c r="AK560" i="15"/>
  <c r="AL560" i="15"/>
  <c r="AM560" i="15"/>
  <c r="AN560" i="15"/>
  <c r="AO560" i="15"/>
  <c r="AP560" i="15"/>
  <c r="AQ560" i="15"/>
  <c r="W561" i="15"/>
  <c r="X561" i="15"/>
  <c r="Y561" i="15"/>
  <c r="Z561" i="15"/>
  <c r="AA561" i="15"/>
  <c r="AB561" i="15"/>
  <c r="AC561" i="15"/>
  <c r="AD561" i="15"/>
  <c r="AE561" i="15"/>
  <c r="AF561" i="15"/>
  <c r="AG561" i="15"/>
  <c r="AH561" i="15"/>
  <c r="AI561" i="15"/>
  <c r="AJ561" i="15"/>
  <c r="AK561" i="15"/>
  <c r="AL561" i="15"/>
  <c r="AM561" i="15"/>
  <c r="AN561" i="15"/>
  <c r="AO561" i="15"/>
  <c r="AP561" i="15"/>
  <c r="AQ561" i="15"/>
  <c r="W562" i="15"/>
  <c r="X562" i="15"/>
  <c r="Y562" i="15"/>
  <c r="Z562" i="15"/>
  <c r="AA562" i="15"/>
  <c r="AB562" i="15"/>
  <c r="AC562" i="15"/>
  <c r="AD562" i="15"/>
  <c r="AE562" i="15"/>
  <c r="AF562" i="15"/>
  <c r="AG562" i="15"/>
  <c r="AH562" i="15"/>
  <c r="AI562" i="15"/>
  <c r="AJ562" i="15"/>
  <c r="AK562" i="15"/>
  <c r="AL562" i="15"/>
  <c r="AM562" i="15"/>
  <c r="AN562" i="15"/>
  <c r="AO562" i="15"/>
  <c r="AP562" i="15"/>
  <c r="AQ562" i="15"/>
  <c r="W563" i="15"/>
  <c r="X563" i="15"/>
  <c r="Y563" i="15"/>
  <c r="Z563" i="15"/>
  <c r="AA563" i="15"/>
  <c r="AB563" i="15"/>
  <c r="AC563" i="15"/>
  <c r="AD563" i="15"/>
  <c r="AE563" i="15"/>
  <c r="AF563" i="15"/>
  <c r="AG563" i="15"/>
  <c r="AH563" i="15"/>
  <c r="AI563" i="15"/>
  <c r="AJ563" i="15"/>
  <c r="AK563" i="15"/>
  <c r="AL563" i="15"/>
  <c r="AM563" i="15"/>
  <c r="AN563" i="15"/>
  <c r="AO563" i="15"/>
  <c r="AP563" i="15"/>
  <c r="AQ563" i="15"/>
  <c r="W564" i="15"/>
  <c r="X564" i="15"/>
  <c r="Y564" i="15"/>
  <c r="Z564" i="15"/>
  <c r="AA564" i="15"/>
  <c r="AB564" i="15"/>
  <c r="AC564" i="15"/>
  <c r="AD564" i="15"/>
  <c r="AE564" i="15"/>
  <c r="AF564" i="15"/>
  <c r="AG564" i="15"/>
  <c r="AH564" i="15"/>
  <c r="AI564" i="15"/>
  <c r="AJ564" i="15"/>
  <c r="AK564" i="15"/>
  <c r="AL564" i="15"/>
  <c r="AM564" i="15"/>
  <c r="AN564" i="15"/>
  <c r="AO564" i="15"/>
  <c r="AP564" i="15"/>
  <c r="AQ564" i="15"/>
  <c r="W565" i="15"/>
  <c r="X565" i="15"/>
  <c r="Y565" i="15"/>
  <c r="Z565" i="15"/>
  <c r="AA565" i="15"/>
  <c r="AB565" i="15"/>
  <c r="AC565" i="15"/>
  <c r="AD565" i="15"/>
  <c r="AE565" i="15"/>
  <c r="AF565" i="15"/>
  <c r="AG565" i="15"/>
  <c r="AH565" i="15"/>
  <c r="AI565" i="15"/>
  <c r="AJ565" i="15"/>
  <c r="AK565" i="15"/>
  <c r="AL565" i="15"/>
  <c r="AM565" i="15"/>
  <c r="AN565" i="15"/>
  <c r="AO565" i="15"/>
  <c r="AP565" i="15"/>
  <c r="AQ565" i="15"/>
  <c r="W566" i="15"/>
  <c r="X566" i="15"/>
  <c r="Y566" i="15"/>
  <c r="Z566" i="15"/>
  <c r="AA566" i="15"/>
  <c r="AB566" i="15"/>
  <c r="AC566" i="15"/>
  <c r="AD566" i="15"/>
  <c r="AE566" i="15"/>
  <c r="AF566" i="15"/>
  <c r="AG566" i="15"/>
  <c r="AH566" i="15"/>
  <c r="AI566" i="15"/>
  <c r="AJ566" i="15"/>
  <c r="AK566" i="15"/>
  <c r="AL566" i="15"/>
  <c r="AM566" i="15"/>
  <c r="AN566" i="15"/>
  <c r="AO566" i="15"/>
  <c r="AP566" i="15"/>
  <c r="AQ566" i="15"/>
  <c r="W567" i="15"/>
  <c r="X567" i="15"/>
  <c r="Y567" i="15"/>
  <c r="Z567" i="15"/>
  <c r="AA567" i="15"/>
  <c r="AB567" i="15"/>
  <c r="AC567" i="15"/>
  <c r="AD567" i="15"/>
  <c r="AE567" i="15"/>
  <c r="AF567" i="15"/>
  <c r="AG567" i="15"/>
  <c r="AH567" i="15"/>
  <c r="AI567" i="15"/>
  <c r="AJ567" i="15"/>
  <c r="AK567" i="15"/>
  <c r="AL567" i="15"/>
  <c r="AM567" i="15"/>
  <c r="AN567" i="15"/>
  <c r="AO567" i="15"/>
  <c r="AP567" i="15"/>
  <c r="AQ567" i="15"/>
  <c r="W568" i="15"/>
  <c r="X568" i="15"/>
  <c r="Y568" i="15"/>
  <c r="Z568" i="15"/>
  <c r="AA568" i="15"/>
  <c r="AB568" i="15"/>
  <c r="AC568" i="15"/>
  <c r="AD568" i="15"/>
  <c r="AE568" i="15"/>
  <c r="AF568" i="15"/>
  <c r="AG568" i="15"/>
  <c r="AH568" i="15"/>
  <c r="AI568" i="15"/>
  <c r="AJ568" i="15"/>
  <c r="AK568" i="15"/>
  <c r="AL568" i="15"/>
  <c r="AM568" i="15"/>
  <c r="AN568" i="15"/>
  <c r="AO568" i="15"/>
  <c r="AP568" i="15"/>
  <c r="AQ568" i="15"/>
  <c r="W569" i="15"/>
  <c r="X569" i="15"/>
  <c r="Y569" i="15"/>
  <c r="Z569" i="15"/>
  <c r="AA569" i="15"/>
  <c r="AB569" i="15"/>
  <c r="AC569" i="15"/>
  <c r="AD569" i="15"/>
  <c r="AE569" i="15"/>
  <c r="AF569" i="15"/>
  <c r="AG569" i="15"/>
  <c r="AH569" i="15"/>
  <c r="AI569" i="15"/>
  <c r="AJ569" i="15"/>
  <c r="AK569" i="15"/>
  <c r="AL569" i="15"/>
  <c r="AM569" i="15"/>
  <c r="AN569" i="15"/>
  <c r="AO569" i="15"/>
  <c r="AP569" i="15"/>
  <c r="AQ569" i="15"/>
  <c r="W570" i="15"/>
  <c r="X570" i="15"/>
  <c r="Y570" i="15"/>
  <c r="Z570" i="15"/>
  <c r="AA570" i="15"/>
  <c r="AB570" i="15"/>
  <c r="AC570" i="15"/>
  <c r="AD570" i="15"/>
  <c r="AE570" i="15"/>
  <c r="AF570" i="15"/>
  <c r="AG570" i="15"/>
  <c r="AH570" i="15"/>
  <c r="AI570" i="15"/>
  <c r="AJ570" i="15"/>
  <c r="AK570" i="15"/>
  <c r="AL570" i="15"/>
  <c r="AM570" i="15"/>
  <c r="AN570" i="15"/>
  <c r="AO570" i="15"/>
  <c r="AP570" i="15"/>
  <c r="AQ570" i="15"/>
  <c r="W571" i="15"/>
  <c r="X571" i="15"/>
  <c r="Y571" i="15"/>
  <c r="Z571" i="15"/>
  <c r="AA571" i="15"/>
  <c r="AB571" i="15"/>
  <c r="AC571" i="15"/>
  <c r="AD571" i="15"/>
  <c r="AE571" i="15"/>
  <c r="AF571" i="15"/>
  <c r="AG571" i="15"/>
  <c r="AH571" i="15"/>
  <c r="AI571" i="15"/>
  <c r="AJ571" i="15"/>
  <c r="AK571" i="15"/>
  <c r="AL571" i="15"/>
  <c r="AM571" i="15"/>
  <c r="AN571" i="15"/>
  <c r="AO571" i="15"/>
  <c r="AP571" i="15"/>
  <c r="AQ571" i="15"/>
  <c r="W572" i="15"/>
  <c r="X572" i="15"/>
  <c r="Y572" i="15"/>
  <c r="Z572" i="15"/>
  <c r="AA572" i="15"/>
  <c r="AB572" i="15"/>
  <c r="AC572" i="15"/>
  <c r="AD572" i="15"/>
  <c r="AE572" i="15"/>
  <c r="AF572" i="15"/>
  <c r="AG572" i="15"/>
  <c r="AH572" i="15"/>
  <c r="AI572" i="15"/>
  <c r="AJ572" i="15"/>
  <c r="AK572" i="15"/>
  <c r="AL572" i="15"/>
  <c r="AM572" i="15"/>
  <c r="AN572" i="15"/>
  <c r="AO572" i="15"/>
  <c r="AP572" i="15"/>
  <c r="AQ572" i="15"/>
  <c r="W573" i="15"/>
  <c r="X573" i="15"/>
  <c r="Y573" i="15"/>
  <c r="Z573" i="15"/>
  <c r="AA573" i="15"/>
  <c r="AB573" i="15"/>
  <c r="AC573" i="15"/>
  <c r="AD573" i="15"/>
  <c r="AE573" i="15"/>
  <c r="AF573" i="15"/>
  <c r="AG573" i="15"/>
  <c r="AH573" i="15"/>
  <c r="AI573" i="15"/>
  <c r="AJ573" i="15"/>
  <c r="AK573" i="15"/>
  <c r="AL573" i="15"/>
  <c r="AM573" i="15"/>
  <c r="AN573" i="15"/>
  <c r="AO573" i="15"/>
  <c r="AP573" i="15"/>
  <c r="AQ573" i="15"/>
  <c r="W574" i="15"/>
  <c r="X574" i="15"/>
  <c r="Y574" i="15"/>
  <c r="Z574" i="15"/>
  <c r="AA574" i="15"/>
  <c r="AB574" i="15"/>
  <c r="AC574" i="15"/>
  <c r="AD574" i="15"/>
  <c r="AE574" i="15"/>
  <c r="AF574" i="15"/>
  <c r="AG574" i="15"/>
  <c r="AH574" i="15"/>
  <c r="AI574" i="15"/>
  <c r="AJ574" i="15"/>
  <c r="AK574" i="15"/>
  <c r="AL574" i="15"/>
  <c r="AM574" i="15"/>
  <c r="AN574" i="15"/>
  <c r="AO574" i="15"/>
  <c r="AP574" i="15"/>
  <c r="AQ574" i="15"/>
  <c r="W575" i="15"/>
  <c r="X575" i="15"/>
  <c r="Y575" i="15"/>
  <c r="Z575" i="15"/>
  <c r="AA575" i="15"/>
  <c r="AB575" i="15"/>
  <c r="AC575" i="15"/>
  <c r="AD575" i="15"/>
  <c r="AE575" i="15"/>
  <c r="AF575" i="15"/>
  <c r="AG575" i="15"/>
  <c r="AH575" i="15"/>
  <c r="AI575" i="15"/>
  <c r="AJ575" i="15"/>
  <c r="AK575" i="15"/>
  <c r="AL575" i="15"/>
  <c r="AM575" i="15"/>
  <c r="AN575" i="15"/>
  <c r="AO575" i="15"/>
  <c r="AP575" i="15"/>
  <c r="AQ575" i="15"/>
  <c r="W576" i="15"/>
  <c r="X576" i="15"/>
  <c r="Y576" i="15"/>
  <c r="Z576" i="15"/>
  <c r="AA576" i="15"/>
  <c r="AB576" i="15"/>
  <c r="AC576" i="15"/>
  <c r="AD576" i="15"/>
  <c r="AE576" i="15"/>
  <c r="AF576" i="15"/>
  <c r="AG576" i="15"/>
  <c r="AH576" i="15"/>
  <c r="AI576" i="15"/>
  <c r="AJ576" i="15"/>
  <c r="AK576" i="15"/>
  <c r="AL576" i="15"/>
  <c r="AM576" i="15"/>
  <c r="AN576" i="15"/>
  <c r="AO576" i="15"/>
  <c r="AP576" i="15"/>
  <c r="AQ576" i="15"/>
  <c r="W577" i="15"/>
  <c r="X577" i="15"/>
  <c r="Y577" i="15"/>
  <c r="Z577" i="15"/>
  <c r="AA577" i="15"/>
  <c r="AB577" i="15"/>
  <c r="AC577" i="15"/>
  <c r="AD577" i="15"/>
  <c r="AE577" i="15"/>
  <c r="AF577" i="15"/>
  <c r="AG577" i="15"/>
  <c r="AH577" i="15"/>
  <c r="AI577" i="15"/>
  <c r="AJ577" i="15"/>
  <c r="AK577" i="15"/>
  <c r="AL577" i="15"/>
  <c r="AM577" i="15"/>
  <c r="AN577" i="15"/>
  <c r="AO577" i="15"/>
  <c r="AP577" i="15"/>
  <c r="AQ577" i="15"/>
  <c r="W578" i="15"/>
  <c r="X578" i="15"/>
  <c r="Y578" i="15"/>
  <c r="Z578" i="15"/>
  <c r="AA578" i="15"/>
  <c r="AB578" i="15"/>
  <c r="AC578" i="15"/>
  <c r="AD578" i="15"/>
  <c r="AE578" i="15"/>
  <c r="AF578" i="15"/>
  <c r="AG578" i="15"/>
  <c r="AH578" i="15"/>
  <c r="AI578" i="15"/>
  <c r="AJ578" i="15"/>
  <c r="AK578" i="15"/>
  <c r="AL578" i="15"/>
  <c r="AM578" i="15"/>
  <c r="AN578" i="15"/>
  <c r="AO578" i="15"/>
  <c r="AP578" i="15"/>
  <c r="AQ578" i="15"/>
  <c r="W579" i="15"/>
  <c r="X579" i="15"/>
  <c r="Y579" i="15"/>
  <c r="Z579" i="15"/>
  <c r="AA579" i="15"/>
  <c r="AB579" i="15"/>
  <c r="AC579" i="15"/>
  <c r="AD579" i="15"/>
  <c r="AE579" i="15"/>
  <c r="AF579" i="15"/>
  <c r="AG579" i="15"/>
  <c r="AH579" i="15"/>
  <c r="AI579" i="15"/>
  <c r="AJ579" i="15"/>
  <c r="AK579" i="15"/>
  <c r="AL579" i="15"/>
  <c r="AM579" i="15"/>
  <c r="AN579" i="15"/>
  <c r="AO579" i="15"/>
  <c r="AP579" i="15"/>
  <c r="AQ579" i="15"/>
  <c r="W580" i="15"/>
  <c r="X580" i="15"/>
  <c r="Y580" i="15"/>
  <c r="Z580" i="15"/>
  <c r="AA580" i="15"/>
  <c r="AB580" i="15"/>
  <c r="AC580" i="15"/>
  <c r="AD580" i="15"/>
  <c r="AE580" i="15"/>
  <c r="AF580" i="15"/>
  <c r="AG580" i="15"/>
  <c r="AH580" i="15"/>
  <c r="AI580" i="15"/>
  <c r="AJ580" i="15"/>
  <c r="AK580" i="15"/>
  <c r="AL580" i="15"/>
  <c r="AM580" i="15"/>
  <c r="AN580" i="15"/>
  <c r="AO580" i="15"/>
  <c r="AP580" i="15"/>
  <c r="AQ580" i="15"/>
  <c r="W581" i="15"/>
  <c r="X581" i="15"/>
  <c r="Y581" i="15"/>
  <c r="Z581" i="15"/>
  <c r="AA581" i="15"/>
  <c r="AB581" i="15"/>
  <c r="AC581" i="15"/>
  <c r="AD581" i="15"/>
  <c r="AE581" i="15"/>
  <c r="AF581" i="15"/>
  <c r="AG581" i="15"/>
  <c r="AH581" i="15"/>
  <c r="AI581" i="15"/>
  <c r="AJ581" i="15"/>
  <c r="AK581" i="15"/>
  <c r="AL581" i="15"/>
  <c r="AM581" i="15"/>
  <c r="AN581" i="15"/>
  <c r="AO581" i="15"/>
  <c r="AP581" i="15"/>
  <c r="AQ581" i="15"/>
  <c r="W582" i="15"/>
  <c r="X582" i="15"/>
  <c r="Y582" i="15"/>
  <c r="Z582" i="15"/>
  <c r="AA582" i="15"/>
  <c r="AB582" i="15"/>
  <c r="AC582" i="15"/>
  <c r="AD582" i="15"/>
  <c r="AE582" i="15"/>
  <c r="AF582" i="15"/>
  <c r="AG582" i="15"/>
  <c r="AH582" i="15"/>
  <c r="AI582" i="15"/>
  <c r="AJ582" i="15"/>
  <c r="AK582" i="15"/>
  <c r="AL582" i="15"/>
  <c r="AM582" i="15"/>
  <c r="AN582" i="15"/>
  <c r="AO582" i="15"/>
  <c r="AP582" i="15"/>
  <c r="AQ582" i="15"/>
  <c r="W583" i="15"/>
  <c r="X583" i="15"/>
  <c r="Y583" i="15"/>
  <c r="Z583" i="15"/>
  <c r="AA583" i="15"/>
  <c r="AB583" i="15"/>
  <c r="AC583" i="15"/>
  <c r="AD583" i="15"/>
  <c r="AE583" i="15"/>
  <c r="AF583" i="15"/>
  <c r="AG583" i="15"/>
  <c r="AH583" i="15"/>
  <c r="AI583" i="15"/>
  <c r="AJ583" i="15"/>
  <c r="AK583" i="15"/>
  <c r="AL583" i="15"/>
  <c r="AM583" i="15"/>
  <c r="AN583" i="15"/>
  <c r="AO583" i="15"/>
  <c r="AP583" i="15"/>
  <c r="AQ583" i="15"/>
  <c r="W584" i="15"/>
  <c r="X584" i="15"/>
  <c r="Y584" i="15"/>
  <c r="Z584" i="15"/>
  <c r="AA584" i="15"/>
  <c r="AB584" i="15"/>
  <c r="AC584" i="15"/>
  <c r="AD584" i="15"/>
  <c r="AE584" i="15"/>
  <c r="AF584" i="15"/>
  <c r="AG584" i="15"/>
  <c r="AH584" i="15"/>
  <c r="AI584" i="15"/>
  <c r="AJ584" i="15"/>
  <c r="AK584" i="15"/>
  <c r="AL584" i="15"/>
  <c r="AM584" i="15"/>
  <c r="AN584" i="15"/>
  <c r="AO584" i="15"/>
  <c r="AP584" i="15"/>
  <c r="AQ584" i="15"/>
  <c r="W585" i="15"/>
  <c r="X585" i="15"/>
  <c r="Y585" i="15"/>
  <c r="Z585" i="15"/>
  <c r="AA585" i="15"/>
  <c r="AB585" i="15"/>
  <c r="AC585" i="15"/>
  <c r="AD585" i="15"/>
  <c r="AE585" i="15"/>
  <c r="AF585" i="15"/>
  <c r="AG585" i="15"/>
  <c r="AH585" i="15"/>
  <c r="AI585" i="15"/>
  <c r="AJ585" i="15"/>
  <c r="AK585" i="15"/>
  <c r="AL585" i="15"/>
  <c r="AM585" i="15"/>
  <c r="AN585" i="15"/>
  <c r="AO585" i="15"/>
  <c r="AP585" i="15"/>
  <c r="AQ585" i="15"/>
  <c r="W586" i="15"/>
  <c r="X586" i="15"/>
  <c r="Y586" i="15"/>
  <c r="Z586" i="15"/>
  <c r="AA586" i="15"/>
  <c r="AB586" i="15"/>
  <c r="AC586" i="15"/>
  <c r="AD586" i="15"/>
  <c r="AE586" i="15"/>
  <c r="AF586" i="15"/>
  <c r="AG586" i="15"/>
  <c r="AH586" i="15"/>
  <c r="AI586" i="15"/>
  <c r="AJ586" i="15"/>
  <c r="AK586" i="15"/>
  <c r="AL586" i="15"/>
  <c r="AM586" i="15"/>
  <c r="AN586" i="15"/>
  <c r="AO586" i="15"/>
  <c r="AP586" i="15"/>
  <c r="AQ586" i="15"/>
  <c r="W587" i="15"/>
  <c r="X587" i="15"/>
  <c r="Y587" i="15"/>
  <c r="Z587" i="15"/>
  <c r="AA587" i="15"/>
  <c r="AB587" i="15"/>
  <c r="AC587" i="15"/>
  <c r="AD587" i="15"/>
  <c r="AE587" i="15"/>
  <c r="AF587" i="15"/>
  <c r="AG587" i="15"/>
  <c r="AH587" i="15"/>
  <c r="AI587" i="15"/>
  <c r="AJ587" i="15"/>
  <c r="AK587" i="15"/>
  <c r="AL587" i="15"/>
  <c r="AM587" i="15"/>
  <c r="AN587" i="15"/>
  <c r="AO587" i="15"/>
  <c r="AP587" i="15"/>
  <c r="AQ587" i="15"/>
  <c r="W588" i="15"/>
  <c r="X588" i="15"/>
  <c r="Y588" i="15"/>
  <c r="Z588" i="15"/>
  <c r="AA588" i="15"/>
  <c r="AB588" i="15"/>
  <c r="AC588" i="15"/>
  <c r="AD588" i="15"/>
  <c r="AE588" i="15"/>
  <c r="AF588" i="15"/>
  <c r="AG588" i="15"/>
  <c r="AH588" i="15"/>
  <c r="AI588" i="15"/>
  <c r="AJ588" i="15"/>
  <c r="AK588" i="15"/>
  <c r="AL588" i="15"/>
  <c r="AM588" i="15"/>
  <c r="AN588" i="15"/>
  <c r="AO588" i="15"/>
  <c r="AP588" i="15"/>
  <c r="AQ588" i="15"/>
  <c r="W589" i="15"/>
  <c r="X589" i="15"/>
  <c r="Y589" i="15"/>
  <c r="Z589" i="15"/>
  <c r="AA589" i="15"/>
  <c r="AB589" i="15"/>
  <c r="AC589" i="15"/>
  <c r="AD589" i="15"/>
  <c r="AE589" i="15"/>
  <c r="AF589" i="15"/>
  <c r="AG589" i="15"/>
  <c r="AH589" i="15"/>
  <c r="AI589" i="15"/>
  <c r="AJ589" i="15"/>
  <c r="AK589" i="15"/>
  <c r="AL589" i="15"/>
  <c r="AM589" i="15"/>
  <c r="AN589" i="15"/>
  <c r="AO589" i="15"/>
  <c r="AP589" i="15"/>
  <c r="AQ589" i="15"/>
  <c r="W590" i="15"/>
  <c r="X590" i="15"/>
  <c r="Y590" i="15"/>
  <c r="Z590" i="15"/>
  <c r="AA590" i="15"/>
  <c r="AB590" i="15"/>
  <c r="AC590" i="15"/>
  <c r="AD590" i="15"/>
  <c r="AE590" i="15"/>
  <c r="AF590" i="15"/>
  <c r="AG590" i="15"/>
  <c r="AH590" i="15"/>
  <c r="AI590" i="15"/>
  <c r="AJ590" i="15"/>
  <c r="AK590" i="15"/>
  <c r="AL590" i="15"/>
  <c r="AM590" i="15"/>
  <c r="AN590" i="15"/>
  <c r="AO590" i="15"/>
  <c r="AP590" i="15"/>
  <c r="AQ590" i="15"/>
  <c r="W591" i="15"/>
  <c r="X591" i="15"/>
  <c r="Y591" i="15"/>
  <c r="Z591" i="15"/>
  <c r="AA591" i="15"/>
  <c r="AB591" i="15"/>
  <c r="AC591" i="15"/>
  <c r="AD591" i="15"/>
  <c r="AE591" i="15"/>
  <c r="AF591" i="15"/>
  <c r="AG591" i="15"/>
  <c r="AH591" i="15"/>
  <c r="AI591" i="15"/>
  <c r="AJ591" i="15"/>
  <c r="AK591" i="15"/>
  <c r="AL591" i="15"/>
  <c r="AM591" i="15"/>
  <c r="AN591" i="15"/>
  <c r="AO591" i="15"/>
  <c r="AP591" i="15"/>
  <c r="AQ591" i="15"/>
  <c r="W592" i="15"/>
  <c r="X592" i="15"/>
  <c r="Y592" i="15"/>
  <c r="Z592" i="15"/>
  <c r="AA592" i="15"/>
  <c r="AB592" i="15"/>
  <c r="AC592" i="15"/>
  <c r="AD592" i="15"/>
  <c r="AE592" i="15"/>
  <c r="AF592" i="15"/>
  <c r="AG592" i="15"/>
  <c r="AH592" i="15"/>
  <c r="AI592" i="15"/>
  <c r="AJ592" i="15"/>
  <c r="AK592" i="15"/>
  <c r="AL592" i="15"/>
  <c r="AM592" i="15"/>
  <c r="AN592" i="15"/>
  <c r="AO592" i="15"/>
  <c r="AP592" i="15"/>
  <c r="AQ592" i="15"/>
  <c r="W593" i="15"/>
  <c r="X593" i="15"/>
  <c r="Y593" i="15"/>
  <c r="Z593" i="15"/>
  <c r="AA593" i="15"/>
  <c r="AB593" i="15"/>
  <c r="AC593" i="15"/>
  <c r="AD593" i="15"/>
  <c r="AE593" i="15"/>
  <c r="AF593" i="15"/>
  <c r="AG593" i="15"/>
  <c r="AH593" i="15"/>
  <c r="AI593" i="15"/>
  <c r="AJ593" i="15"/>
  <c r="AK593" i="15"/>
  <c r="AL593" i="15"/>
  <c r="AM593" i="15"/>
  <c r="AN593" i="15"/>
  <c r="AO593" i="15"/>
  <c r="AP593" i="15"/>
  <c r="AQ593" i="15"/>
  <c r="W594" i="15"/>
  <c r="X594" i="15"/>
  <c r="Y594" i="15"/>
  <c r="Z594" i="15"/>
  <c r="AA594" i="15"/>
  <c r="AB594" i="15"/>
  <c r="AC594" i="15"/>
  <c r="AD594" i="15"/>
  <c r="AE594" i="15"/>
  <c r="AF594" i="15"/>
  <c r="AG594" i="15"/>
  <c r="AH594" i="15"/>
  <c r="AI594" i="15"/>
  <c r="AJ594" i="15"/>
  <c r="AK594" i="15"/>
  <c r="AL594" i="15"/>
  <c r="AM594" i="15"/>
  <c r="AN594" i="15"/>
  <c r="AO594" i="15"/>
  <c r="AP594" i="15"/>
  <c r="AQ594" i="15"/>
  <c r="W595" i="15"/>
  <c r="X595" i="15"/>
  <c r="Y595" i="15"/>
  <c r="Z595" i="15"/>
  <c r="AA595" i="15"/>
  <c r="AB595" i="15"/>
  <c r="AC595" i="15"/>
  <c r="AD595" i="15"/>
  <c r="AE595" i="15"/>
  <c r="AF595" i="15"/>
  <c r="AG595" i="15"/>
  <c r="AH595" i="15"/>
  <c r="AI595" i="15"/>
  <c r="AJ595" i="15"/>
  <c r="AK595" i="15"/>
  <c r="AL595" i="15"/>
  <c r="AM595" i="15"/>
  <c r="AN595" i="15"/>
  <c r="AO595" i="15"/>
  <c r="AP595" i="15"/>
  <c r="AQ595" i="15"/>
  <c r="W596" i="15"/>
  <c r="X596" i="15"/>
  <c r="Y596" i="15"/>
  <c r="Z596" i="15"/>
  <c r="AA596" i="15"/>
  <c r="AB596" i="15"/>
  <c r="AC596" i="15"/>
  <c r="AD596" i="15"/>
  <c r="AE596" i="15"/>
  <c r="AF596" i="15"/>
  <c r="AG596" i="15"/>
  <c r="AH596" i="15"/>
  <c r="AI596" i="15"/>
  <c r="AJ596" i="15"/>
  <c r="AK596" i="15"/>
  <c r="AL596" i="15"/>
  <c r="AM596" i="15"/>
  <c r="AN596" i="15"/>
  <c r="AO596" i="15"/>
  <c r="AP596" i="15"/>
  <c r="AQ596" i="15"/>
  <c r="W597" i="15"/>
  <c r="X597" i="15"/>
  <c r="Y597" i="15"/>
  <c r="Z597" i="15"/>
  <c r="AA597" i="15"/>
  <c r="AB597" i="15"/>
  <c r="AC597" i="15"/>
  <c r="AD597" i="15"/>
  <c r="AE597" i="15"/>
  <c r="AF597" i="15"/>
  <c r="AG597" i="15"/>
  <c r="AH597" i="15"/>
  <c r="AI597" i="15"/>
  <c r="AJ597" i="15"/>
  <c r="AK597" i="15"/>
  <c r="AL597" i="15"/>
  <c r="AM597" i="15"/>
  <c r="AN597" i="15"/>
  <c r="AO597" i="15"/>
  <c r="AP597" i="15"/>
  <c r="AQ597" i="15"/>
  <c r="W598" i="15"/>
  <c r="X598" i="15"/>
  <c r="Y598" i="15"/>
  <c r="Z598" i="15"/>
  <c r="AA598" i="15"/>
  <c r="AB598" i="15"/>
  <c r="AC598" i="15"/>
  <c r="AD598" i="15"/>
  <c r="AE598" i="15"/>
  <c r="AF598" i="15"/>
  <c r="AG598" i="15"/>
  <c r="AH598" i="15"/>
  <c r="AI598" i="15"/>
  <c r="AJ598" i="15"/>
  <c r="AK598" i="15"/>
  <c r="AL598" i="15"/>
  <c r="AM598" i="15"/>
  <c r="AN598" i="15"/>
  <c r="AO598" i="15"/>
  <c r="AP598" i="15"/>
  <c r="AQ598" i="15"/>
  <c r="W599" i="15"/>
  <c r="X599" i="15"/>
  <c r="Y599" i="15"/>
  <c r="Z599" i="15"/>
  <c r="AA599" i="15"/>
  <c r="AB599" i="15"/>
  <c r="AC599" i="15"/>
  <c r="AD599" i="15"/>
  <c r="AE599" i="15"/>
  <c r="AF599" i="15"/>
  <c r="AG599" i="15"/>
  <c r="AH599" i="15"/>
  <c r="AI599" i="15"/>
  <c r="AJ599" i="15"/>
  <c r="AK599" i="15"/>
  <c r="AL599" i="15"/>
  <c r="AM599" i="15"/>
  <c r="AN599" i="15"/>
  <c r="AO599" i="15"/>
  <c r="AP599" i="15"/>
  <c r="AQ599" i="15"/>
  <c r="W600" i="15"/>
  <c r="X600" i="15"/>
  <c r="Y600" i="15"/>
  <c r="Z600" i="15"/>
  <c r="AA600" i="15"/>
  <c r="AB600" i="15"/>
  <c r="AC600" i="15"/>
  <c r="AD600" i="15"/>
  <c r="AE600" i="15"/>
  <c r="AF600" i="15"/>
  <c r="AG600" i="15"/>
  <c r="AH600" i="15"/>
  <c r="AI600" i="15"/>
  <c r="AJ600" i="15"/>
  <c r="AK600" i="15"/>
  <c r="AL600" i="15"/>
  <c r="AM600" i="15"/>
  <c r="AN600" i="15"/>
  <c r="AO600" i="15"/>
  <c r="AP600" i="15"/>
  <c r="AQ600" i="15"/>
  <c r="W601" i="15"/>
  <c r="X601" i="15"/>
  <c r="Y601" i="15"/>
  <c r="Z601" i="15"/>
  <c r="AA601" i="15"/>
  <c r="AB601" i="15"/>
  <c r="AC601" i="15"/>
  <c r="AD601" i="15"/>
  <c r="AE601" i="15"/>
  <c r="AF601" i="15"/>
  <c r="AG601" i="15"/>
  <c r="AH601" i="15"/>
  <c r="AI601" i="15"/>
  <c r="AJ601" i="15"/>
  <c r="AK601" i="15"/>
  <c r="AL601" i="15"/>
  <c r="AM601" i="15"/>
  <c r="AN601" i="15"/>
  <c r="AO601" i="15"/>
  <c r="AP601" i="15"/>
  <c r="AQ601" i="15"/>
  <c r="W602" i="15"/>
  <c r="X602" i="15"/>
  <c r="Y602" i="15"/>
  <c r="Z602" i="15"/>
  <c r="AA602" i="15"/>
  <c r="AB602" i="15"/>
  <c r="AC602" i="15"/>
  <c r="AD602" i="15"/>
  <c r="AE602" i="15"/>
  <c r="AF602" i="15"/>
  <c r="AG602" i="15"/>
  <c r="AH602" i="15"/>
  <c r="AI602" i="15"/>
  <c r="AJ602" i="15"/>
  <c r="AK602" i="15"/>
  <c r="AL602" i="15"/>
  <c r="AM602" i="15"/>
  <c r="AN602" i="15"/>
  <c r="AO602" i="15"/>
  <c r="AP602" i="15"/>
  <c r="AQ602" i="15"/>
  <c r="W603" i="15"/>
  <c r="X603" i="15"/>
  <c r="Y603" i="15"/>
  <c r="Z603" i="15"/>
  <c r="AA603" i="15"/>
  <c r="AB603" i="15"/>
  <c r="AC603" i="15"/>
  <c r="AD603" i="15"/>
  <c r="AE603" i="15"/>
  <c r="AF603" i="15"/>
  <c r="AG603" i="15"/>
  <c r="AH603" i="15"/>
  <c r="AI603" i="15"/>
  <c r="AJ603" i="15"/>
  <c r="AK603" i="15"/>
  <c r="AL603" i="15"/>
  <c r="AM603" i="15"/>
  <c r="AN603" i="15"/>
  <c r="AO603" i="15"/>
  <c r="AP603" i="15"/>
  <c r="AQ603" i="15"/>
  <c r="W604" i="15"/>
  <c r="X604" i="15"/>
  <c r="Y604" i="15"/>
  <c r="Z604" i="15"/>
  <c r="AA604" i="15"/>
  <c r="AB604" i="15"/>
  <c r="AC604" i="15"/>
  <c r="AD604" i="15"/>
  <c r="AE604" i="15"/>
  <c r="AF604" i="15"/>
  <c r="AG604" i="15"/>
  <c r="AH604" i="15"/>
  <c r="AI604" i="15"/>
  <c r="AJ604" i="15"/>
  <c r="AK604" i="15"/>
  <c r="AL604" i="15"/>
  <c r="AM604" i="15"/>
  <c r="AN604" i="15"/>
  <c r="AO604" i="15"/>
  <c r="AP604" i="15"/>
  <c r="AQ604" i="15"/>
  <c r="W605" i="15"/>
  <c r="X605" i="15"/>
  <c r="Y605" i="15"/>
  <c r="Z605" i="15"/>
  <c r="AA605" i="15"/>
  <c r="AB605" i="15"/>
  <c r="AC605" i="15"/>
  <c r="AD605" i="15"/>
  <c r="AE605" i="15"/>
  <c r="AF605" i="15"/>
  <c r="AG605" i="15"/>
  <c r="AH605" i="15"/>
  <c r="AI605" i="15"/>
  <c r="AJ605" i="15"/>
  <c r="AK605" i="15"/>
  <c r="AL605" i="15"/>
  <c r="AM605" i="15"/>
  <c r="AN605" i="15"/>
  <c r="AO605" i="15"/>
  <c r="AP605" i="15"/>
  <c r="AQ605" i="15"/>
  <c r="W606" i="15"/>
  <c r="X606" i="15"/>
  <c r="Y606" i="15"/>
  <c r="Z606" i="15"/>
  <c r="AA606" i="15"/>
  <c r="AB606" i="15"/>
  <c r="AC606" i="15"/>
  <c r="AD606" i="15"/>
  <c r="AE606" i="15"/>
  <c r="AF606" i="15"/>
  <c r="AG606" i="15"/>
  <c r="AH606" i="15"/>
  <c r="AI606" i="15"/>
  <c r="AJ606" i="15"/>
  <c r="AK606" i="15"/>
  <c r="AL606" i="15"/>
  <c r="AM606" i="15"/>
  <c r="AN606" i="15"/>
  <c r="AO606" i="15"/>
  <c r="AP606" i="15"/>
  <c r="AQ606" i="15"/>
  <c r="W607" i="15"/>
  <c r="X607" i="15"/>
  <c r="Y607" i="15"/>
  <c r="Z607" i="15"/>
  <c r="AA607" i="15"/>
  <c r="AB607" i="15"/>
  <c r="AC607" i="15"/>
  <c r="AD607" i="15"/>
  <c r="AE607" i="15"/>
  <c r="AF607" i="15"/>
  <c r="AG607" i="15"/>
  <c r="AH607" i="15"/>
  <c r="AI607" i="15"/>
  <c r="AJ607" i="15"/>
  <c r="AK607" i="15"/>
  <c r="AL607" i="15"/>
  <c r="AM607" i="15"/>
  <c r="AN607" i="15"/>
  <c r="AO607" i="15"/>
  <c r="AP607" i="15"/>
  <c r="AQ607" i="15"/>
  <c r="W608" i="15"/>
  <c r="X608" i="15"/>
  <c r="Y608" i="15"/>
  <c r="Z608" i="15"/>
  <c r="AA608" i="15"/>
  <c r="AB608" i="15"/>
  <c r="AC608" i="15"/>
  <c r="AD608" i="15"/>
  <c r="AE608" i="15"/>
  <c r="AF608" i="15"/>
  <c r="AG608" i="15"/>
  <c r="AH608" i="15"/>
  <c r="AI608" i="15"/>
  <c r="AJ608" i="15"/>
  <c r="AK608" i="15"/>
  <c r="AL608" i="15"/>
  <c r="AM608" i="15"/>
  <c r="AN608" i="15"/>
  <c r="AO608" i="15"/>
  <c r="AP608" i="15"/>
  <c r="AQ608" i="15"/>
  <c r="W609" i="15"/>
  <c r="X609" i="15"/>
  <c r="Y609" i="15"/>
  <c r="Z609" i="15"/>
  <c r="AA609" i="15"/>
  <c r="AB609" i="15"/>
  <c r="AC609" i="15"/>
  <c r="AD609" i="15"/>
  <c r="AE609" i="15"/>
  <c r="AF609" i="15"/>
  <c r="AG609" i="15"/>
  <c r="AH609" i="15"/>
  <c r="AI609" i="15"/>
  <c r="AJ609" i="15"/>
  <c r="AK609" i="15"/>
  <c r="AL609" i="15"/>
  <c r="AM609" i="15"/>
  <c r="AN609" i="15"/>
  <c r="AO609" i="15"/>
  <c r="AP609" i="15"/>
  <c r="AQ609" i="15"/>
  <c r="W610" i="15"/>
  <c r="X610" i="15"/>
  <c r="Y610" i="15"/>
  <c r="Z610" i="15"/>
  <c r="AA610" i="15"/>
  <c r="AB610" i="15"/>
  <c r="AC610" i="15"/>
  <c r="AD610" i="15"/>
  <c r="AE610" i="15"/>
  <c r="AF610" i="15"/>
  <c r="AG610" i="15"/>
  <c r="AH610" i="15"/>
  <c r="AI610" i="15"/>
  <c r="AJ610" i="15"/>
  <c r="AK610" i="15"/>
  <c r="AL610" i="15"/>
  <c r="AM610" i="15"/>
  <c r="AN610" i="15"/>
  <c r="AO610" i="15"/>
  <c r="AP610" i="15"/>
  <c r="AQ610" i="15"/>
  <c r="W611" i="15"/>
  <c r="X611" i="15"/>
  <c r="Y611" i="15"/>
  <c r="Z611" i="15"/>
  <c r="AA611" i="15"/>
  <c r="AB611" i="15"/>
  <c r="AC611" i="15"/>
  <c r="AD611" i="15"/>
  <c r="AE611" i="15"/>
  <c r="AF611" i="15"/>
  <c r="AG611" i="15"/>
  <c r="AH611" i="15"/>
  <c r="AI611" i="15"/>
  <c r="AJ611" i="15"/>
  <c r="AK611" i="15"/>
  <c r="AL611" i="15"/>
  <c r="AM611" i="15"/>
  <c r="AN611" i="15"/>
  <c r="AO611" i="15"/>
  <c r="AP611" i="15"/>
  <c r="AQ611" i="15"/>
  <c r="W612" i="15"/>
  <c r="X612" i="15"/>
  <c r="Y612" i="15"/>
  <c r="Z612" i="15"/>
  <c r="AA612" i="15"/>
  <c r="AB612" i="15"/>
  <c r="AC612" i="15"/>
  <c r="AD612" i="15"/>
  <c r="AE612" i="15"/>
  <c r="AF612" i="15"/>
  <c r="AG612" i="15"/>
  <c r="AH612" i="15"/>
  <c r="AI612" i="15"/>
  <c r="AJ612" i="15"/>
  <c r="AK612" i="15"/>
  <c r="AL612" i="15"/>
  <c r="AM612" i="15"/>
  <c r="AN612" i="15"/>
  <c r="AO612" i="15"/>
  <c r="AP612" i="15"/>
  <c r="AQ612" i="15"/>
  <c r="W613" i="15"/>
  <c r="X613" i="15"/>
  <c r="Y613" i="15"/>
  <c r="Z613" i="15"/>
  <c r="AA613" i="15"/>
  <c r="AB613" i="15"/>
  <c r="AC613" i="15"/>
  <c r="AD613" i="15"/>
  <c r="AE613" i="15"/>
  <c r="AF613" i="15"/>
  <c r="AG613" i="15"/>
  <c r="AH613" i="15"/>
  <c r="AI613" i="15"/>
  <c r="AJ613" i="15"/>
  <c r="AK613" i="15"/>
  <c r="AL613" i="15"/>
  <c r="AM613" i="15"/>
  <c r="AN613" i="15"/>
  <c r="AO613" i="15"/>
  <c r="AP613" i="15"/>
  <c r="AQ613" i="15"/>
  <c r="W614" i="15"/>
  <c r="X614" i="15"/>
  <c r="Y614" i="15"/>
  <c r="Z614" i="15"/>
  <c r="AA614" i="15"/>
  <c r="AB614" i="15"/>
  <c r="AC614" i="15"/>
  <c r="AD614" i="15"/>
  <c r="AE614" i="15"/>
  <c r="AF614" i="15"/>
  <c r="AG614" i="15"/>
  <c r="AH614" i="15"/>
  <c r="AI614" i="15"/>
  <c r="AJ614" i="15"/>
  <c r="AK614" i="15"/>
  <c r="AL614" i="15"/>
  <c r="AM614" i="15"/>
  <c r="AN614" i="15"/>
  <c r="AO614" i="15"/>
  <c r="AP614" i="15"/>
  <c r="AQ614" i="15"/>
  <c r="W615" i="15"/>
  <c r="X615" i="15"/>
  <c r="Y615" i="15"/>
  <c r="Z615" i="15"/>
  <c r="AA615" i="15"/>
  <c r="AB615" i="15"/>
  <c r="AC615" i="15"/>
  <c r="AD615" i="15"/>
  <c r="AE615" i="15"/>
  <c r="AF615" i="15"/>
  <c r="AG615" i="15"/>
  <c r="AH615" i="15"/>
  <c r="AI615" i="15"/>
  <c r="AJ615" i="15"/>
  <c r="AK615" i="15"/>
  <c r="AL615" i="15"/>
  <c r="AM615" i="15"/>
  <c r="AN615" i="15"/>
  <c r="AO615" i="15"/>
  <c r="AP615" i="15"/>
  <c r="AQ615" i="15"/>
  <c r="W616" i="15"/>
  <c r="X616" i="15"/>
  <c r="Y616" i="15"/>
  <c r="Z616" i="15"/>
  <c r="AA616" i="15"/>
  <c r="AB616" i="15"/>
  <c r="AC616" i="15"/>
  <c r="AD616" i="15"/>
  <c r="AE616" i="15"/>
  <c r="AF616" i="15"/>
  <c r="AG616" i="15"/>
  <c r="AH616" i="15"/>
  <c r="AI616" i="15"/>
  <c r="AJ616" i="15"/>
  <c r="AK616" i="15"/>
  <c r="AL616" i="15"/>
  <c r="AM616" i="15"/>
  <c r="AN616" i="15"/>
  <c r="AO616" i="15"/>
  <c r="AP616" i="15"/>
  <c r="AQ616" i="15"/>
  <c r="W617" i="15"/>
  <c r="X617" i="15"/>
  <c r="Y617" i="15"/>
  <c r="Z617" i="15"/>
  <c r="AA617" i="15"/>
  <c r="AB617" i="15"/>
  <c r="AC617" i="15"/>
  <c r="AD617" i="15"/>
  <c r="AE617" i="15"/>
  <c r="AF617" i="15"/>
  <c r="AG617" i="15"/>
  <c r="AH617" i="15"/>
  <c r="AI617" i="15"/>
  <c r="AJ617" i="15"/>
  <c r="AK617" i="15"/>
  <c r="AL617" i="15"/>
  <c r="AM617" i="15"/>
  <c r="AN617" i="15"/>
  <c r="AO617" i="15"/>
  <c r="AP617" i="15"/>
  <c r="AQ617" i="15"/>
  <c r="W618" i="15"/>
  <c r="X618" i="15"/>
  <c r="Y618" i="15"/>
  <c r="Z618" i="15"/>
  <c r="AA618" i="15"/>
  <c r="AB618" i="15"/>
  <c r="AC618" i="15"/>
  <c r="AD618" i="15"/>
  <c r="AE618" i="15"/>
  <c r="AF618" i="15"/>
  <c r="AG618" i="15"/>
  <c r="AH618" i="15"/>
  <c r="AI618" i="15"/>
  <c r="AJ618" i="15"/>
  <c r="AK618" i="15"/>
  <c r="AL618" i="15"/>
  <c r="AM618" i="15"/>
  <c r="AN618" i="15"/>
  <c r="AO618" i="15"/>
  <c r="AP618" i="15"/>
  <c r="AQ618" i="15"/>
  <c r="W619" i="15"/>
  <c r="X619" i="15"/>
  <c r="Y619" i="15"/>
  <c r="Z619" i="15"/>
  <c r="AA619" i="15"/>
  <c r="AB619" i="15"/>
  <c r="AC619" i="15"/>
  <c r="AD619" i="15"/>
  <c r="AE619" i="15"/>
  <c r="AF619" i="15"/>
  <c r="AG619" i="15"/>
  <c r="AH619" i="15"/>
  <c r="AI619" i="15"/>
  <c r="AJ619" i="15"/>
  <c r="AK619" i="15"/>
  <c r="AL619" i="15"/>
  <c r="AM619" i="15"/>
  <c r="AN619" i="15"/>
  <c r="AO619" i="15"/>
  <c r="AP619" i="15"/>
  <c r="AQ619" i="15"/>
  <c r="W620" i="15"/>
  <c r="X620" i="15"/>
  <c r="Y620" i="15"/>
  <c r="Z620" i="15"/>
  <c r="AA620" i="15"/>
  <c r="AB620" i="15"/>
  <c r="AC620" i="15"/>
  <c r="AD620" i="15"/>
  <c r="AE620" i="15"/>
  <c r="AF620" i="15"/>
  <c r="AG620" i="15"/>
  <c r="AH620" i="15"/>
  <c r="AI620" i="15"/>
  <c r="AJ620" i="15"/>
  <c r="AK620" i="15"/>
  <c r="AL620" i="15"/>
  <c r="AM620" i="15"/>
  <c r="AN620" i="15"/>
  <c r="AO620" i="15"/>
  <c r="AP620" i="15"/>
  <c r="AQ620" i="15"/>
  <c r="W621" i="15"/>
  <c r="X621" i="15"/>
  <c r="Y621" i="15"/>
  <c r="Z621" i="15"/>
  <c r="AA621" i="15"/>
  <c r="AB621" i="15"/>
  <c r="AC621" i="15"/>
  <c r="AD621" i="15"/>
  <c r="AE621" i="15"/>
  <c r="AF621" i="15"/>
  <c r="AG621" i="15"/>
  <c r="AH621" i="15"/>
  <c r="AI621" i="15"/>
  <c r="AJ621" i="15"/>
  <c r="AK621" i="15"/>
  <c r="AL621" i="15"/>
  <c r="AM621" i="15"/>
  <c r="AN621" i="15"/>
  <c r="AO621" i="15"/>
  <c r="AP621" i="15"/>
  <c r="AQ621" i="15"/>
  <c r="W622" i="15"/>
  <c r="X622" i="15"/>
  <c r="Y622" i="15"/>
  <c r="Z622" i="15"/>
  <c r="AA622" i="15"/>
  <c r="AB622" i="15"/>
  <c r="AC622" i="15"/>
  <c r="AD622" i="15"/>
  <c r="AE622" i="15"/>
  <c r="AF622" i="15"/>
  <c r="AG622" i="15"/>
  <c r="AH622" i="15"/>
  <c r="AI622" i="15"/>
  <c r="AJ622" i="15"/>
  <c r="AK622" i="15"/>
  <c r="AL622" i="15"/>
  <c r="AM622" i="15"/>
  <c r="AN622" i="15"/>
  <c r="AO622" i="15"/>
  <c r="AP622" i="15"/>
  <c r="AQ622" i="15"/>
  <c r="W623" i="15"/>
  <c r="X623" i="15"/>
  <c r="Y623" i="15"/>
  <c r="Z623" i="15"/>
  <c r="AA623" i="15"/>
  <c r="AB623" i="15"/>
  <c r="AC623" i="15"/>
  <c r="AD623" i="15"/>
  <c r="AE623" i="15"/>
  <c r="AF623" i="15"/>
  <c r="AG623" i="15"/>
  <c r="AH623" i="15"/>
  <c r="AI623" i="15"/>
  <c r="AJ623" i="15"/>
  <c r="AK623" i="15"/>
  <c r="AL623" i="15"/>
  <c r="AM623" i="15"/>
  <c r="AN623" i="15"/>
  <c r="AO623" i="15"/>
  <c r="AP623" i="15"/>
  <c r="AQ623" i="15"/>
  <c r="W624" i="15"/>
  <c r="X624" i="15"/>
  <c r="Y624" i="15"/>
  <c r="Z624" i="15"/>
  <c r="AA624" i="15"/>
  <c r="AB624" i="15"/>
  <c r="AC624" i="15"/>
  <c r="AD624" i="15"/>
  <c r="AE624" i="15"/>
  <c r="AF624" i="15"/>
  <c r="AG624" i="15"/>
  <c r="AH624" i="15"/>
  <c r="AI624" i="15"/>
  <c r="AJ624" i="15"/>
  <c r="AK624" i="15"/>
  <c r="AL624" i="15"/>
  <c r="AM624" i="15"/>
  <c r="AN624" i="15"/>
  <c r="AO624" i="15"/>
  <c r="AP624" i="15"/>
  <c r="AQ624" i="15"/>
  <c r="W625" i="15"/>
  <c r="X625" i="15"/>
  <c r="Y625" i="15"/>
  <c r="Z625" i="15"/>
  <c r="AA625" i="15"/>
  <c r="AB625" i="15"/>
  <c r="AC625" i="15"/>
  <c r="AD625" i="15"/>
  <c r="AE625" i="15"/>
  <c r="AF625" i="15"/>
  <c r="AG625" i="15"/>
  <c r="AH625" i="15"/>
  <c r="AI625" i="15"/>
  <c r="AJ625" i="15"/>
  <c r="AK625" i="15"/>
  <c r="AL625" i="15"/>
  <c r="AM625" i="15"/>
  <c r="AN625" i="15"/>
  <c r="AO625" i="15"/>
  <c r="AP625" i="15"/>
  <c r="AQ625" i="15"/>
  <c r="W626" i="15"/>
  <c r="X626" i="15"/>
  <c r="Y626" i="15"/>
  <c r="Z626" i="15"/>
  <c r="AA626" i="15"/>
  <c r="AB626" i="15"/>
  <c r="AC626" i="15"/>
  <c r="AD626" i="15"/>
  <c r="AE626" i="15"/>
  <c r="AF626" i="15"/>
  <c r="AG626" i="15"/>
  <c r="AH626" i="15"/>
  <c r="AI626" i="15"/>
  <c r="AJ626" i="15"/>
  <c r="AK626" i="15"/>
  <c r="AL626" i="15"/>
  <c r="AM626" i="15"/>
  <c r="AN626" i="15"/>
  <c r="AO626" i="15"/>
  <c r="AP626" i="15"/>
  <c r="AQ626" i="15"/>
  <c r="W627" i="15"/>
  <c r="X627" i="15"/>
  <c r="Y627" i="15"/>
  <c r="Z627" i="15"/>
  <c r="AA627" i="15"/>
  <c r="AB627" i="15"/>
  <c r="AC627" i="15"/>
  <c r="AD627" i="15"/>
  <c r="AE627" i="15"/>
  <c r="AF627" i="15"/>
  <c r="AG627" i="15"/>
  <c r="AH627" i="15"/>
  <c r="AI627" i="15"/>
  <c r="AJ627" i="15"/>
  <c r="AK627" i="15"/>
  <c r="AL627" i="15"/>
  <c r="AM627" i="15"/>
  <c r="AN627" i="15"/>
  <c r="AO627" i="15"/>
  <c r="AP627" i="15"/>
  <c r="AQ627" i="15"/>
  <c r="W628" i="15"/>
  <c r="X628" i="15"/>
  <c r="Y628" i="15"/>
  <c r="Z628" i="15"/>
  <c r="AA628" i="15"/>
  <c r="AB628" i="15"/>
  <c r="AC628" i="15"/>
  <c r="AD628" i="15"/>
  <c r="AE628" i="15"/>
  <c r="AF628" i="15"/>
  <c r="AG628" i="15"/>
  <c r="AH628" i="15"/>
  <c r="AI628" i="15"/>
  <c r="AJ628" i="15"/>
  <c r="AK628" i="15"/>
  <c r="AL628" i="15"/>
  <c r="AM628" i="15"/>
  <c r="AN628" i="15"/>
  <c r="AO628" i="15"/>
  <c r="AP628" i="15"/>
  <c r="AQ628" i="15"/>
  <c r="W629" i="15"/>
  <c r="X629" i="15"/>
  <c r="Y629" i="15"/>
  <c r="Z629" i="15"/>
  <c r="AA629" i="15"/>
  <c r="AB629" i="15"/>
  <c r="AC629" i="15"/>
  <c r="AD629" i="15"/>
  <c r="AE629" i="15"/>
  <c r="AF629" i="15"/>
  <c r="AG629" i="15"/>
  <c r="AH629" i="15"/>
  <c r="AI629" i="15"/>
  <c r="AJ629" i="15"/>
  <c r="AK629" i="15"/>
  <c r="AL629" i="15"/>
  <c r="AM629" i="15"/>
  <c r="AN629" i="15"/>
  <c r="AO629" i="15"/>
  <c r="AP629" i="15"/>
  <c r="AQ629" i="15"/>
  <c r="W630" i="15"/>
  <c r="X630" i="15"/>
  <c r="Y630" i="15"/>
  <c r="Z630" i="15"/>
  <c r="AA630" i="15"/>
  <c r="AB630" i="15"/>
  <c r="AC630" i="15"/>
  <c r="AD630" i="15"/>
  <c r="AE630" i="15"/>
  <c r="AF630" i="15"/>
  <c r="AG630" i="15"/>
  <c r="AH630" i="15"/>
  <c r="AI630" i="15"/>
  <c r="AJ630" i="15"/>
  <c r="AK630" i="15"/>
  <c r="AL630" i="15"/>
  <c r="AM630" i="15"/>
  <c r="AN630" i="15"/>
  <c r="AO630" i="15"/>
  <c r="AP630" i="15"/>
  <c r="AQ630" i="15"/>
  <c r="W631" i="15"/>
  <c r="X631" i="15"/>
  <c r="Y631" i="15"/>
  <c r="Z631" i="15"/>
  <c r="AA631" i="15"/>
  <c r="AB631" i="15"/>
  <c r="AC631" i="15"/>
  <c r="AD631" i="15"/>
  <c r="AE631" i="15"/>
  <c r="AF631" i="15"/>
  <c r="AG631" i="15"/>
  <c r="AH631" i="15"/>
  <c r="AI631" i="15"/>
  <c r="AJ631" i="15"/>
  <c r="AK631" i="15"/>
  <c r="AL631" i="15"/>
  <c r="AM631" i="15"/>
  <c r="AN631" i="15"/>
  <c r="AO631" i="15"/>
  <c r="AP631" i="15"/>
  <c r="AQ631" i="15"/>
  <c r="W632" i="15"/>
  <c r="X632" i="15"/>
  <c r="Y632" i="15"/>
  <c r="Z632" i="15"/>
  <c r="AA632" i="15"/>
  <c r="AB632" i="15"/>
  <c r="AC632" i="15"/>
  <c r="AD632" i="15"/>
  <c r="AE632" i="15"/>
  <c r="AF632" i="15"/>
  <c r="AG632" i="15"/>
  <c r="AH632" i="15"/>
  <c r="AI632" i="15"/>
  <c r="AJ632" i="15"/>
  <c r="AK632" i="15"/>
  <c r="AL632" i="15"/>
  <c r="AM632" i="15"/>
  <c r="AN632" i="15"/>
  <c r="AO632" i="15"/>
  <c r="AP632" i="15"/>
  <c r="AQ632" i="15"/>
  <c r="W633" i="15"/>
  <c r="X633" i="15"/>
  <c r="Y633" i="15"/>
  <c r="Z633" i="15"/>
  <c r="AA633" i="15"/>
  <c r="AB633" i="15"/>
  <c r="AC633" i="15"/>
  <c r="AD633" i="15"/>
  <c r="AE633" i="15"/>
  <c r="AF633" i="15"/>
  <c r="AG633" i="15"/>
  <c r="AH633" i="15"/>
  <c r="AI633" i="15"/>
  <c r="AJ633" i="15"/>
  <c r="AK633" i="15"/>
  <c r="AL633" i="15"/>
  <c r="AM633" i="15"/>
  <c r="AN633" i="15"/>
  <c r="AO633" i="15"/>
  <c r="AP633" i="15"/>
  <c r="AQ633" i="15"/>
  <c r="W634" i="15"/>
  <c r="X634" i="15"/>
  <c r="Y634" i="15"/>
  <c r="Z634" i="15"/>
  <c r="AA634" i="15"/>
  <c r="AB634" i="15"/>
  <c r="AC634" i="15"/>
  <c r="AD634" i="15"/>
  <c r="AE634" i="15"/>
  <c r="AF634" i="15"/>
  <c r="AG634" i="15"/>
  <c r="AH634" i="15"/>
  <c r="AI634" i="15"/>
  <c r="AJ634" i="15"/>
  <c r="AK634" i="15"/>
  <c r="AL634" i="15"/>
  <c r="AM634" i="15"/>
  <c r="AN634" i="15"/>
  <c r="AO634" i="15"/>
  <c r="AP634" i="15"/>
  <c r="AQ634" i="15"/>
  <c r="W635" i="15"/>
  <c r="X635" i="15"/>
  <c r="Y635" i="15"/>
  <c r="Z635" i="15"/>
  <c r="AA635" i="15"/>
  <c r="AB635" i="15"/>
  <c r="AC635" i="15"/>
  <c r="AD635" i="15"/>
  <c r="AE635" i="15"/>
  <c r="AF635" i="15"/>
  <c r="AG635" i="15"/>
  <c r="AH635" i="15"/>
  <c r="AI635" i="15"/>
  <c r="AJ635" i="15"/>
  <c r="AK635" i="15"/>
  <c r="AL635" i="15"/>
  <c r="AM635" i="15"/>
  <c r="AN635" i="15"/>
  <c r="AO635" i="15"/>
  <c r="AP635" i="15"/>
  <c r="AQ635" i="15"/>
  <c r="W636" i="15"/>
  <c r="X636" i="15"/>
  <c r="Y636" i="15"/>
  <c r="Z636" i="15"/>
  <c r="AA636" i="15"/>
  <c r="AB636" i="15"/>
  <c r="AC636" i="15"/>
  <c r="AD636" i="15"/>
  <c r="AE636" i="15"/>
  <c r="AF636" i="15"/>
  <c r="AG636" i="15"/>
  <c r="AH636" i="15"/>
  <c r="AI636" i="15"/>
  <c r="AJ636" i="15"/>
  <c r="AK636" i="15"/>
  <c r="AL636" i="15"/>
  <c r="AM636" i="15"/>
  <c r="AN636" i="15"/>
  <c r="AO636" i="15"/>
  <c r="AP636" i="15"/>
  <c r="AQ636" i="15"/>
  <c r="W637" i="15"/>
  <c r="X637" i="15"/>
  <c r="Y637" i="15"/>
  <c r="Z637" i="15"/>
  <c r="AA637" i="15"/>
  <c r="AB637" i="15"/>
  <c r="AC637" i="15"/>
  <c r="AD637" i="15"/>
  <c r="AE637" i="15"/>
  <c r="AF637" i="15"/>
  <c r="AG637" i="15"/>
  <c r="AH637" i="15"/>
  <c r="AI637" i="15"/>
  <c r="AJ637" i="15"/>
  <c r="AK637" i="15"/>
  <c r="AL637" i="15"/>
  <c r="AM637" i="15"/>
  <c r="AN637" i="15"/>
  <c r="AO637" i="15"/>
  <c r="AP637" i="15"/>
  <c r="AQ637" i="15"/>
  <c r="W638" i="15"/>
  <c r="X638" i="15"/>
  <c r="Y638" i="15"/>
  <c r="Z638" i="15"/>
  <c r="AA638" i="15"/>
  <c r="AB638" i="15"/>
  <c r="AC638" i="15"/>
  <c r="AD638" i="15"/>
  <c r="AE638" i="15"/>
  <c r="AF638" i="15"/>
  <c r="AG638" i="15"/>
  <c r="AH638" i="15"/>
  <c r="AI638" i="15"/>
  <c r="AJ638" i="15"/>
  <c r="AK638" i="15"/>
  <c r="AL638" i="15"/>
  <c r="AM638" i="15"/>
  <c r="AN638" i="15"/>
  <c r="AO638" i="15"/>
  <c r="AP638" i="15"/>
  <c r="AQ638" i="15"/>
  <c r="W639" i="15"/>
  <c r="X639" i="15"/>
  <c r="Y639" i="15"/>
  <c r="Z639" i="15"/>
  <c r="AA639" i="15"/>
  <c r="AB639" i="15"/>
  <c r="AC639" i="15"/>
  <c r="AD639" i="15"/>
  <c r="AE639" i="15"/>
  <c r="AF639" i="15"/>
  <c r="AG639" i="15"/>
  <c r="AH639" i="15"/>
  <c r="AI639" i="15"/>
  <c r="AJ639" i="15"/>
  <c r="AK639" i="15"/>
  <c r="AL639" i="15"/>
  <c r="AM639" i="15"/>
  <c r="AN639" i="15"/>
  <c r="AO639" i="15"/>
  <c r="AP639" i="15"/>
  <c r="AQ639" i="15"/>
  <c r="W640" i="15"/>
  <c r="X640" i="15"/>
  <c r="Y640" i="15"/>
  <c r="Z640" i="15"/>
  <c r="AA640" i="15"/>
  <c r="AB640" i="15"/>
  <c r="AC640" i="15"/>
  <c r="AD640" i="15"/>
  <c r="AE640" i="15"/>
  <c r="AF640" i="15"/>
  <c r="AG640" i="15"/>
  <c r="AH640" i="15"/>
  <c r="AI640" i="15"/>
  <c r="AJ640" i="15"/>
  <c r="AK640" i="15"/>
  <c r="AL640" i="15"/>
  <c r="AM640" i="15"/>
  <c r="AN640" i="15"/>
  <c r="AO640" i="15"/>
  <c r="AP640" i="15"/>
  <c r="AQ640" i="15"/>
  <c r="W641" i="15"/>
  <c r="X641" i="15"/>
  <c r="Y641" i="15"/>
  <c r="Z641" i="15"/>
  <c r="AA641" i="15"/>
  <c r="AB641" i="15"/>
  <c r="AC641" i="15"/>
  <c r="AD641" i="15"/>
  <c r="AE641" i="15"/>
  <c r="AF641" i="15"/>
  <c r="AG641" i="15"/>
  <c r="AH641" i="15"/>
  <c r="AI641" i="15"/>
  <c r="AJ641" i="15"/>
  <c r="AK641" i="15"/>
  <c r="AL641" i="15"/>
  <c r="AM641" i="15"/>
  <c r="AN641" i="15"/>
  <c r="AO641" i="15"/>
  <c r="AP641" i="15"/>
  <c r="AQ641" i="15"/>
  <c r="W642" i="15"/>
  <c r="X642" i="15"/>
  <c r="Y642" i="15"/>
  <c r="Z642" i="15"/>
  <c r="AA642" i="15"/>
  <c r="AB642" i="15"/>
  <c r="AC642" i="15"/>
  <c r="AD642" i="15"/>
  <c r="AE642" i="15"/>
  <c r="AF642" i="15"/>
  <c r="AG642" i="15"/>
  <c r="AH642" i="15"/>
  <c r="AI642" i="15"/>
  <c r="AJ642" i="15"/>
  <c r="AK642" i="15"/>
  <c r="AL642" i="15"/>
  <c r="AM642" i="15"/>
  <c r="AN642" i="15"/>
  <c r="AO642" i="15"/>
  <c r="AP642" i="15"/>
  <c r="AQ642" i="15"/>
  <c r="W643" i="15"/>
  <c r="X643" i="15"/>
  <c r="Y643" i="15"/>
  <c r="Z643" i="15"/>
  <c r="AA643" i="15"/>
  <c r="AB643" i="15"/>
  <c r="AC643" i="15"/>
  <c r="AD643" i="15"/>
  <c r="AE643" i="15"/>
  <c r="AF643" i="15"/>
  <c r="AG643" i="15"/>
  <c r="AH643" i="15"/>
  <c r="AI643" i="15"/>
  <c r="AJ643" i="15"/>
  <c r="AK643" i="15"/>
  <c r="AL643" i="15"/>
  <c r="AM643" i="15"/>
  <c r="AN643" i="15"/>
  <c r="AO643" i="15"/>
  <c r="AP643" i="15"/>
  <c r="AQ643" i="15"/>
  <c r="W644" i="15"/>
  <c r="X644" i="15"/>
  <c r="Y644" i="15"/>
  <c r="Z644" i="15"/>
  <c r="AA644" i="15"/>
  <c r="AB644" i="15"/>
  <c r="AC644" i="15"/>
  <c r="AD644" i="15"/>
  <c r="AE644" i="15"/>
  <c r="AF644" i="15"/>
  <c r="AG644" i="15"/>
  <c r="AH644" i="15"/>
  <c r="AI644" i="15"/>
  <c r="AJ644" i="15"/>
  <c r="AK644" i="15"/>
  <c r="AL644" i="15"/>
  <c r="AM644" i="15"/>
  <c r="AN644" i="15"/>
  <c r="AO644" i="15"/>
  <c r="AP644" i="15"/>
  <c r="AQ644" i="15"/>
  <c r="W645" i="15"/>
  <c r="X645" i="15"/>
  <c r="Y645" i="15"/>
  <c r="Z645" i="15"/>
  <c r="AA645" i="15"/>
  <c r="AB645" i="15"/>
  <c r="AC645" i="15"/>
  <c r="AD645" i="15"/>
  <c r="AE645" i="15"/>
  <c r="AF645" i="15"/>
  <c r="AG645" i="15"/>
  <c r="AH645" i="15"/>
  <c r="AI645" i="15"/>
  <c r="AJ645" i="15"/>
  <c r="AK645" i="15"/>
  <c r="AL645" i="15"/>
  <c r="AM645" i="15"/>
  <c r="AN645" i="15"/>
  <c r="AO645" i="15"/>
  <c r="AP645" i="15"/>
  <c r="AQ645" i="15"/>
  <c r="W646" i="15"/>
  <c r="X646" i="15"/>
  <c r="Y646" i="15"/>
  <c r="Z646" i="15"/>
  <c r="AA646" i="15"/>
  <c r="AB646" i="15"/>
  <c r="AC646" i="15"/>
  <c r="AD646" i="15"/>
  <c r="AE646" i="15"/>
  <c r="AF646" i="15"/>
  <c r="AG646" i="15"/>
  <c r="AH646" i="15"/>
  <c r="AI646" i="15"/>
  <c r="AJ646" i="15"/>
  <c r="AK646" i="15"/>
  <c r="AL646" i="15"/>
  <c r="AM646" i="15"/>
  <c r="AN646" i="15"/>
  <c r="AO646" i="15"/>
  <c r="AP646" i="15"/>
  <c r="AQ646" i="15"/>
  <c r="W647" i="15"/>
  <c r="X647" i="15"/>
  <c r="Y647" i="15"/>
  <c r="Z647" i="15"/>
  <c r="AA647" i="15"/>
  <c r="AB647" i="15"/>
  <c r="AC647" i="15"/>
  <c r="AD647" i="15"/>
  <c r="AE647" i="15"/>
  <c r="AF647" i="15"/>
  <c r="AG647" i="15"/>
  <c r="AH647" i="15"/>
  <c r="AI647" i="15"/>
  <c r="AJ647" i="15"/>
  <c r="AK647" i="15"/>
  <c r="AL647" i="15"/>
  <c r="AM647" i="15"/>
  <c r="AN647" i="15"/>
  <c r="AO647" i="15"/>
  <c r="AP647" i="15"/>
  <c r="AQ647" i="15"/>
  <c r="W648" i="15"/>
  <c r="X648" i="15"/>
  <c r="Y648" i="15"/>
  <c r="Z648" i="15"/>
  <c r="AA648" i="15"/>
  <c r="AB648" i="15"/>
  <c r="AC648" i="15"/>
  <c r="AD648" i="15"/>
  <c r="AE648" i="15"/>
  <c r="AF648" i="15"/>
  <c r="AG648" i="15"/>
  <c r="AH648" i="15"/>
  <c r="AI648" i="15"/>
  <c r="AJ648" i="15"/>
  <c r="AK648" i="15"/>
  <c r="AL648" i="15"/>
  <c r="AM648" i="15"/>
  <c r="AN648" i="15"/>
  <c r="AO648" i="15"/>
  <c r="AP648" i="15"/>
  <c r="AQ648" i="15"/>
  <c r="W649" i="15"/>
  <c r="X649" i="15"/>
  <c r="Y649" i="15"/>
  <c r="Z649" i="15"/>
  <c r="AA649" i="15"/>
  <c r="AB649" i="15"/>
  <c r="AC649" i="15"/>
  <c r="AD649" i="15"/>
  <c r="AE649" i="15"/>
  <c r="AF649" i="15"/>
  <c r="AG649" i="15"/>
  <c r="AH649" i="15"/>
  <c r="AI649" i="15"/>
  <c r="AJ649" i="15"/>
  <c r="AK649" i="15"/>
  <c r="AL649" i="15"/>
  <c r="AM649" i="15"/>
  <c r="AN649" i="15"/>
  <c r="AO649" i="15"/>
  <c r="AP649" i="15"/>
  <c r="AQ649" i="15"/>
  <c r="W650" i="15"/>
  <c r="X650" i="15"/>
  <c r="Y650" i="15"/>
  <c r="Z650" i="15"/>
  <c r="AA650" i="15"/>
  <c r="AB650" i="15"/>
  <c r="AC650" i="15"/>
  <c r="AD650" i="15"/>
  <c r="AE650" i="15"/>
  <c r="AF650" i="15"/>
  <c r="AG650" i="15"/>
  <c r="AH650" i="15"/>
  <c r="AI650" i="15"/>
  <c r="AJ650" i="15"/>
  <c r="AK650" i="15"/>
  <c r="AL650" i="15"/>
  <c r="AM650" i="15"/>
  <c r="AN650" i="15"/>
  <c r="AO650" i="15"/>
  <c r="AP650" i="15"/>
  <c r="AQ650" i="15"/>
  <c r="W651" i="15"/>
  <c r="X651" i="15"/>
  <c r="Y651" i="15"/>
  <c r="Z651" i="15"/>
  <c r="AA651" i="15"/>
  <c r="AB651" i="15"/>
  <c r="AC651" i="15"/>
  <c r="AD651" i="15"/>
  <c r="AE651" i="15"/>
  <c r="AF651" i="15"/>
  <c r="AG651" i="15"/>
  <c r="AH651" i="15"/>
  <c r="AI651" i="15"/>
  <c r="AJ651" i="15"/>
  <c r="AK651" i="15"/>
  <c r="AL651" i="15"/>
  <c r="AM651" i="15"/>
  <c r="AN651" i="15"/>
  <c r="AO651" i="15"/>
  <c r="AP651" i="15"/>
  <c r="AQ651" i="15"/>
  <c r="W652" i="15"/>
  <c r="X652" i="15"/>
  <c r="Y652" i="15"/>
  <c r="Z652" i="15"/>
  <c r="AA652" i="15"/>
  <c r="AB652" i="15"/>
  <c r="AC652" i="15"/>
  <c r="AD652" i="15"/>
  <c r="AE652" i="15"/>
  <c r="AF652" i="15"/>
  <c r="AG652" i="15"/>
  <c r="AH652" i="15"/>
  <c r="AI652" i="15"/>
  <c r="AJ652" i="15"/>
  <c r="AK652" i="15"/>
  <c r="AL652" i="15"/>
  <c r="AM652" i="15"/>
  <c r="AN652" i="15"/>
  <c r="AO652" i="15"/>
  <c r="AP652" i="15"/>
  <c r="AQ652" i="15"/>
  <c r="W653" i="15"/>
  <c r="X653" i="15"/>
  <c r="Y653" i="15"/>
  <c r="Z653" i="15"/>
  <c r="AA653" i="15"/>
  <c r="AB653" i="15"/>
  <c r="AC653" i="15"/>
  <c r="AD653" i="15"/>
  <c r="AE653" i="15"/>
  <c r="AF653" i="15"/>
  <c r="AG653" i="15"/>
  <c r="AH653" i="15"/>
  <c r="AI653" i="15"/>
  <c r="AJ653" i="15"/>
  <c r="AK653" i="15"/>
  <c r="AL653" i="15"/>
  <c r="AM653" i="15"/>
  <c r="AN653" i="15"/>
  <c r="AO653" i="15"/>
  <c r="AP653" i="15"/>
  <c r="AQ653" i="15"/>
  <c r="W654" i="15"/>
  <c r="X654" i="15"/>
  <c r="Y654" i="15"/>
  <c r="Z654" i="15"/>
  <c r="AA654" i="15"/>
  <c r="AB654" i="15"/>
  <c r="AC654" i="15"/>
  <c r="AD654" i="15"/>
  <c r="AE654" i="15"/>
  <c r="AF654" i="15"/>
  <c r="AG654" i="15"/>
  <c r="AH654" i="15"/>
  <c r="AI654" i="15"/>
  <c r="AJ654" i="15"/>
  <c r="AK654" i="15"/>
  <c r="AL654" i="15"/>
  <c r="AM654" i="15"/>
  <c r="AN654" i="15"/>
  <c r="AO654" i="15"/>
  <c r="AP654" i="15"/>
  <c r="AQ654" i="15"/>
  <c r="W655" i="15"/>
  <c r="X655" i="15"/>
  <c r="Y655" i="15"/>
  <c r="Z655" i="15"/>
  <c r="AA655" i="15"/>
  <c r="AB655" i="15"/>
  <c r="AC655" i="15"/>
  <c r="AD655" i="15"/>
  <c r="AE655" i="15"/>
  <c r="AF655" i="15"/>
  <c r="AG655" i="15"/>
  <c r="AH655" i="15"/>
  <c r="AI655" i="15"/>
  <c r="AJ655" i="15"/>
  <c r="AK655" i="15"/>
  <c r="AL655" i="15"/>
  <c r="AM655" i="15"/>
  <c r="AN655" i="15"/>
  <c r="AO655" i="15"/>
  <c r="AP655" i="15"/>
  <c r="AQ655" i="15"/>
  <c r="W656" i="15"/>
  <c r="X656" i="15"/>
  <c r="Y656" i="15"/>
  <c r="Z656" i="15"/>
  <c r="AA656" i="15"/>
  <c r="AB656" i="15"/>
  <c r="AC656" i="15"/>
  <c r="AD656" i="15"/>
  <c r="AE656" i="15"/>
  <c r="AF656" i="15"/>
  <c r="AG656" i="15"/>
  <c r="AH656" i="15"/>
  <c r="AI656" i="15"/>
  <c r="AJ656" i="15"/>
  <c r="AK656" i="15"/>
  <c r="AL656" i="15"/>
  <c r="AM656" i="15"/>
  <c r="AN656" i="15"/>
  <c r="AO656" i="15"/>
  <c r="AP656" i="15"/>
  <c r="AQ656" i="15"/>
  <c r="W657" i="15"/>
  <c r="X657" i="15"/>
  <c r="Y657" i="15"/>
  <c r="Z657" i="15"/>
  <c r="AA657" i="15"/>
  <c r="AB657" i="15"/>
  <c r="AC657" i="15"/>
  <c r="AD657" i="15"/>
  <c r="AE657" i="15"/>
  <c r="AF657" i="15"/>
  <c r="AG657" i="15"/>
  <c r="AH657" i="15"/>
  <c r="AI657" i="15"/>
  <c r="AJ657" i="15"/>
  <c r="AK657" i="15"/>
  <c r="AL657" i="15"/>
  <c r="AM657" i="15"/>
  <c r="AN657" i="15"/>
  <c r="AO657" i="15"/>
  <c r="AP657" i="15"/>
  <c r="AQ657" i="15"/>
  <c r="W658" i="15"/>
  <c r="X658" i="15"/>
  <c r="Y658" i="15"/>
  <c r="Z658" i="15"/>
  <c r="AA658" i="15"/>
  <c r="AB658" i="15"/>
  <c r="AC658" i="15"/>
  <c r="AD658" i="15"/>
  <c r="AE658" i="15"/>
  <c r="AF658" i="15"/>
  <c r="AG658" i="15"/>
  <c r="AH658" i="15"/>
  <c r="AI658" i="15"/>
  <c r="AJ658" i="15"/>
  <c r="AK658" i="15"/>
  <c r="AL658" i="15"/>
  <c r="AM658" i="15"/>
  <c r="AN658" i="15"/>
  <c r="AO658" i="15"/>
  <c r="AP658" i="15"/>
  <c r="AQ658" i="15"/>
  <c r="W659" i="15"/>
  <c r="X659" i="15"/>
  <c r="Y659" i="15"/>
  <c r="Z659" i="15"/>
  <c r="AA659" i="15"/>
  <c r="AB659" i="15"/>
  <c r="AC659" i="15"/>
  <c r="AD659" i="15"/>
  <c r="AE659" i="15"/>
  <c r="AF659" i="15"/>
  <c r="AG659" i="15"/>
  <c r="AH659" i="15"/>
  <c r="AI659" i="15"/>
  <c r="AJ659" i="15"/>
  <c r="AK659" i="15"/>
  <c r="AL659" i="15"/>
  <c r="AM659" i="15"/>
  <c r="AN659" i="15"/>
  <c r="AO659" i="15"/>
  <c r="AP659" i="15"/>
  <c r="AQ659" i="15"/>
  <c r="W660" i="15"/>
  <c r="X660" i="15"/>
  <c r="Y660" i="15"/>
  <c r="Z660" i="15"/>
  <c r="AA660" i="15"/>
  <c r="AB660" i="15"/>
  <c r="AC660" i="15"/>
  <c r="AD660" i="15"/>
  <c r="AE660" i="15"/>
  <c r="AF660" i="15"/>
  <c r="AG660" i="15"/>
  <c r="AH660" i="15"/>
  <c r="AI660" i="15"/>
  <c r="AJ660" i="15"/>
  <c r="AK660" i="15"/>
  <c r="AL660" i="15"/>
  <c r="AM660" i="15"/>
  <c r="AN660" i="15"/>
  <c r="AO660" i="15"/>
  <c r="AP660" i="15"/>
  <c r="AQ660" i="15"/>
  <c r="W661" i="15"/>
  <c r="X661" i="15"/>
  <c r="Y661" i="15"/>
  <c r="Z661" i="15"/>
  <c r="AA661" i="15"/>
  <c r="AB661" i="15"/>
  <c r="AC661" i="15"/>
  <c r="AD661" i="15"/>
  <c r="AE661" i="15"/>
  <c r="AF661" i="15"/>
  <c r="AG661" i="15"/>
  <c r="AH661" i="15"/>
  <c r="AI661" i="15"/>
  <c r="AJ661" i="15"/>
  <c r="AK661" i="15"/>
  <c r="AL661" i="15"/>
  <c r="AM661" i="15"/>
  <c r="AN661" i="15"/>
  <c r="AO661" i="15"/>
  <c r="AP661" i="15"/>
  <c r="AQ661" i="15"/>
  <c r="W662" i="15"/>
  <c r="X662" i="15"/>
  <c r="Y662" i="15"/>
  <c r="Z662" i="15"/>
  <c r="AA662" i="15"/>
  <c r="AB662" i="15"/>
  <c r="AC662" i="15"/>
  <c r="AD662" i="15"/>
  <c r="AE662" i="15"/>
  <c r="AF662" i="15"/>
  <c r="AG662" i="15"/>
  <c r="AH662" i="15"/>
  <c r="AI662" i="15"/>
  <c r="AJ662" i="15"/>
  <c r="AK662" i="15"/>
  <c r="AL662" i="15"/>
  <c r="AM662" i="15"/>
  <c r="AN662" i="15"/>
  <c r="AO662" i="15"/>
  <c r="AP662" i="15"/>
  <c r="AQ662" i="15"/>
  <c r="W663" i="15"/>
  <c r="X663" i="15"/>
  <c r="Y663" i="15"/>
  <c r="Z663" i="15"/>
  <c r="AA663" i="15"/>
  <c r="AB663" i="15"/>
  <c r="AC663" i="15"/>
  <c r="AD663" i="15"/>
  <c r="AE663" i="15"/>
  <c r="AF663" i="15"/>
  <c r="AG663" i="15"/>
  <c r="AH663" i="15"/>
  <c r="AI663" i="15"/>
  <c r="AJ663" i="15"/>
  <c r="AK663" i="15"/>
  <c r="AL663" i="15"/>
  <c r="AM663" i="15"/>
  <c r="AN663" i="15"/>
  <c r="AO663" i="15"/>
  <c r="AP663" i="15"/>
  <c r="AQ663" i="15"/>
  <c r="AU3" i="13"/>
  <c r="AU4" i="13" s="1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W222" i="13"/>
  <c r="X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W223" i="13"/>
  <c r="X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W224" i="13"/>
  <c r="X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W225" i="13"/>
  <c r="X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W226" i="13"/>
  <c r="X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W227" i="13"/>
  <c r="X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W228" i="13"/>
  <c r="X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W242" i="13"/>
  <c r="X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AM242" i="13"/>
  <c r="AN242" i="13"/>
  <c r="AO242" i="13"/>
  <c r="AP242" i="13"/>
  <c r="AQ242" i="13"/>
  <c r="W243" i="13"/>
  <c r="X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AM243" i="13"/>
  <c r="AN243" i="13"/>
  <c r="AO243" i="13"/>
  <c r="AP243" i="13"/>
  <c r="AQ243" i="13"/>
  <c r="W244" i="13"/>
  <c r="X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AM244" i="13"/>
  <c r="AN244" i="13"/>
  <c r="AO244" i="13"/>
  <c r="AP244" i="13"/>
  <c r="AQ244" i="13"/>
  <c r="W245" i="13"/>
  <c r="X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AM245" i="13"/>
  <c r="AN245" i="13"/>
  <c r="AO245" i="13"/>
  <c r="AP245" i="13"/>
  <c r="AQ245" i="13"/>
  <c r="W246" i="13"/>
  <c r="X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AM246" i="13"/>
  <c r="AN246" i="13"/>
  <c r="AO246" i="13"/>
  <c r="AP246" i="13"/>
  <c r="AQ246" i="13"/>
  <c r="W247" i="13"/>
  <c r="X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AM247" i="13"/>
  <c r="AN247" i="13"/>
  <c r="AO247" i="13"/>
  <c r="AP247" i="13"/>
  <c r="AQ247" i="13"/>
  <c r="W248" i="13"/>
  <c r="X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AM248" i="13"/>
  <c r="AN248" i="13"/>
  <c r="AO248" i="13"/>
  <c r="AP248" i="13"/>
  <c r="AQ248" i="13"/>
  <c r="W249" i="13"/>
  <c r="X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AM249" i="13"/>
  <c r="AN249" i="13"/>
  <c r="AO249" i="13"/>
  <c r="AP249" i="13"/>
  <c r="AQ249" i="13"/>
  <c r="W250" i="13"/>
  <c r="X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AM250" i="13"/>
  <c r="AN250" i="13"/>
  <c r="AO250" i="13"/>
  <c r="AP250" i="13"/>
  <c r="AQ250" i="13"/>
  <c r="W251" i="13"/>
  <c r="X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AM251" i="13"/>
  <c r="AN251" i="13"/>
  <c r="AO251" i="13"/>
  <c r="AP251" i="13"/>
  <c r="AQ251" i="13"/>
  <c r="W252" i="13"/>
  <c r="X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AM252" i="13"/>
  <c r="AN252" i="13"/>
  <c r="AO252" i="13"/>
  <c r="AP252" i="13"/>
  <c r="AQ252" i="13"/>
  <c r="W253" i="13"/>
  <c r="X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AM253" i="13"/>
  <c r="AN253" i="13"/>
  <c r="AO253" i="13"/>
  <c r="AP253" i="13"/>
  <c r="AQ253" i="13"/>
  <c r="W254" i="13"/>
  <c r="X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AM254" i="13"/>
  <c r="AN254" i="13"/>
  <c r="AO254" i="13"/>
  <c r="AP254" i="13"/>
  <c r="AQ254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P255" i="13"/>
  <c r="AQ255" i="13"/>
  <c r="W256" i="13"/>
  <c r="X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AM256" i="13"/>
  <c r="AN256" i="13"/>
  <c r="AO256" i="13"/>
  <c r="AP256" i="13"/>
  <c r="AQ256" i="13"/>
  <c r="W257" i="13"/>
  <c r="X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AM257" i="13"/>
  <c r="AN257" i="13"/>
  <c r="AO257" i="13"/>
  <c r="AP257" i="13"/>
  <c r="AQ257" i="13"/>
  <c r="W258" i="13"/>
  <c r="X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AM258" i="13"/>
  <c r="AN258" i="13"/>
  <c r="AO258" i="13"/>
  <c r="AP258" i="13"/>
  <c r="AQ258" i="13"/>
  <c r="W259" i="13"/>
  <c r="X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AM259" i="13"/>
  <c r="AN259" i="13"/>
  <c r="AO259" i="13"/>
  <c r="AP259" i="13"/>
  <c r="AQ259" i="13"/>
  <c r="W260" i="13"/>
  <c r="X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AM260" i="13"/>
  <c r="AN260" i="13"/>
  <c r="AO260" i="13"/>
  <c r="AP260" i="13"/>
  <c r="AQ260" i="13"/>
  <c r="W261" i="13"/>
  <c r="X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AM261" i="13"/>
  <c r="AN261" i="13"/>
  <c r="AO261" i="13"/>
  <c r="AP261" i="13"/>
  <c r="AQ261" i="13"/>
  <c r="W262" i="13"/>
  <c r="X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AM262" i="13"/>
  <c r="AN262" i="13"/>
  <c r="AO262" i="13"/>
  <c r="AP262" i="13"/>
  <c r="AQ262" i="13"/>
  <c r="W263" i="13"/>
  <c r="X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AM263" i="13"/>
  <c r="AN263" i="13"/>
  <c r="AO263" i="13"/>
  <c r="AP263" i="13"/>
  <c r="AQ263" i="13"/>
  <c r="W264" i="13"/>
  <c r="X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AM264" i="13"/>
  <c r="AN264" i="13"/>
  <c r="AO264" i="13"/>
  <c r="AP264" i="13"/>
  <c r="AQ264" i="13"/>
  <c r="W265" i="13"/>
  <c r="X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AM265" i="13"/>
  <c r="AN265" i="13"/>
  <c r="AO265" i="13"/>
  <c r="AP265" i="13"/>
  <c r="AQ265" i="13"/>
  <c r="W266" i="13"/>
  <c r="X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AM266" i="13"/>
  <c r="AN266" i="13"/>
  <c r="AO266" i="13"/>
  <c r="AP266" i="13"/>
  <c r="AQ266" i="13"/>
  <c r="W267" i="13"/>
  <c r="X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AM267" i="13"/>
  <c r="AN267" i="13"/>
  <c r="AO267" i="13"/>
  <c r="AP267" i="13"/>
  <c r="AQ267" i="13"/>
  <c r="W268" i="13"/>
  <c r="X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AM268" i="13"/>
  <c r="AN268" i="13"/>
  <c r="AO268" i="13"/>
  <c r="AP268" i="13"/>
  <c r="AQ268" i="13"/>
  <c r="W269" i="13"/>
  <c r="X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AM269" i="13"/>
  <c r="AN269" i="13"/>
  <c r="AO269" i="13"/>
  <c r="AP269" i="13"/>
  <c r="AQ269" i="13"/>
  <c r="W270" i="13"/>
  <c r="X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AM270" i="13"/>
  <c r="AN270" i="13"/>
  <c r="AO270" i="13"/>
  <c r="AP270" i="13"/>
  <c r="AQ270" i="13"/>
  <c r="W271" i="13"/>
  <c r="X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AM271" i="13"/>
  <c r="AN271" i="13"/>
  <c r="AO271" i="13"/>
  <c r="AP271" i="13"/>
  <c r="AQ271" i="13"/>
  <c r="W272" i="13"/>
  <c r="X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AM272" i="13"/>
  <c r="AN272" i="13"/>
  <c r="AO272" i="13"/>
  <c r="AP272" i="13"/>
  <c r="AQ272" i="13"/>
  <c r="W273" i="13"/>
  <c r="X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AM273" i="13"/>
  <c r="AN273" i="13"/>
  <c r="AO273" i="13"/>
  <c r="AP273" i="13"/>
  <c r="AQ273" i="13"/>
  <c r="W274" i="13"/>
  <c r="X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AM274" i="13"/>
  <c r="AN274" i="13"/>
  <c r="AO274" i="13"/>
  <c r="AP274" i="13"/>
  <c r="AQ274" i="13"/>
  <c r="W275" i="13"/>
  <c r="X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AM275" i="13"/>
  <c r="AN275" i="13"/>
  <c r="AO275" i="13"/>
  <c r="AP275" i="13"/>
  <c r="AQ275" i="13"/>
  <c r="W276" i="13"/>
  <c r="X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AM276" i="13"/>
  <c r="AN276" i="13"/>
  <c r="AO276" i="13"/>
  <c r="AP276" i="13"/>
  <c r="AQ276" i="13"/>
  <c r="W277" i="13"/>
  <c r="X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AM277" i="13"/>
  <c r="AN277" i="13"/>
  <c r="AO277" i="13"/>
  <c r="AP277" i="13"/>
  <c r="AQ277" i="13"/>
  <c r="W278" i="13"/>
  <c r="X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AM278" i="13"/>
  <c r="AN278" i="13"/>
  <c r="AO278" i="13"/>
  <c r="AP278" i="13"/>
  <c r="AQ278" i="13"/>
  <c r="W279" i="13"/>
  <c r="X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AM279" i="13"/>
  <c r="AN279" i="13"/>
  <c r="AO279" i="13"/>
  <c r="AP279" i="13"/>
  <c r="AQ279" i="13"/>
  <c r="W280" i="13"/>
  <c r="X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AM280" i="13"/>
  <c r="AN280" i="13"/>
  <c r="AO280" i="13"/>
  <c r="AP280" i="13"/>
  <c r="AQ280" i="13"/>
  <c r="W281" i="13"/>
  <c r="X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AM281" i="13"/>
  <c r="AN281" i="13"/>
  <c r="AO281" i="13"/>
  <c r="AP281" i="13"/>
  <c r="AQ281" i="13"/>
  <c r="W282" i="13"/>
  <c r="X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AM282" i="13"/>
  <c r="AN282" i="13"/>
  <c r="AO282" i="13"/>
  <c r="AP282" i="13"/>
  <c r="AQ282" i="13"/>
  <c r="W283" i="13"/>
  <c r="X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AM283" i="13"/>
  <c r="AN283" i="13"/>
  <c r="AO283" i="13"/>
  <c r="AP283" i="13"/>
  <c r="AQ283" i="13"/>
  <c r="W284" i="13"/>
  <c r="X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AM284" i="13"/>
  <c r="AN284" i="13"/>
  <c r="AO284" i="13"/>
  <c r="AP284" i="13"/>
  <c r="AQ284" i="13"/>
  <c r="W285" i="13"/>
  <c r="X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AM285" i="13"/>
  <c r="AN285" i="13"/>
  <c r="AO285" i="13"/>
  <c r="AP285" i="13"/>
  <c r="AQ285" i="13"/>
  <c r="W286" i="13"/>
  <c r="X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AM286" i="13"/>
  <c r="AN286" i="13"/>
  <c r="AO286" i="13"/>
  <c r="AP286" i="13"/>
  <c r="AQ286" i="13"/>
  <c r="W287" i="13"/>
  <c r="X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AM287" i="13"/>
  <c r="AN287" i="13"/>
  <c r="AO287" i="13"/>
  <c r="AP287" i="13"/>
  <c r="AQ287" i="13"/>
  <c r="W288" i="13"/>
  <c r="X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AM288" i="13"/>
  <c r="AN288" i="13"/>
  <c r="AO288" i="13"/>
  <c r="AP288" i="13"/>
  <c r="AQ288" i="13"/>
  <c r="W289" i="13"/>
  <c r="X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AM289" i="13"/>
  <c r="AN289" i="13"/>
  <c r="AO289" i="13"/>
  <c r="AP289" i="13"/>
  <c r="AQ289" i="13"/>
  <c r="W290" i="13"/>
  <c r="X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AM290" i="13"/>
  <c r="AN290" i="13"/>
  <c r="AO290" i="13"/>
  <c r="AP290" i="13"/>
  <c r="AQ290" i="13"/>
  <c r="W291" i="13"/>
  <c r="X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AM291" i="13"/>
  <c r="AN291" i="13"/>
  <c r="AO291" i="13"/>
  <c r="AP291" i="13"/>
  <c r="AQ291" i="13"/>
  <c r="W292" i="13"/>
  <c r="X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AM292" i="13"/>
  <c r="AN292" i="13"/>
  <c r="AO292" i="13"/>
  <c r="AP292" i="13"/>
  <c r="AQ292" i="13"/>
  <c r="W293" i="13"/>
  <c r="X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AM293" i="13"/>
  <c r="AN293" i="13"/>
  <c r="AO293" i="13"/>
  <c r="AP293" i="13"/>
  <c r="AQ293" i="13"/>
  <c r="W294" i="13"/>
  <c r="X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AM294" i="13"/>
  <c r="AN294" i="13"/>
  <c r="AO294" i="13"/>
  <c r="AP294" i="13"/>
  <c r="AQ294" i="13"/>
  <c r="W295" i="13"/>
  <c r="X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AM295" i="13"/>
  <c r="AN295" i="13"/>
  <c r="AO295" i="13"/>
  <c r="AP295" i="13"/>
  <c r="AQ295" i="13"/>
  <c r="W296" i="13"/>
  <c r="X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AM296" i="13"/>
  <c r="AN296" i="13"/>
  <c r="AO296" i="13"/>
  <c r="AP296" i="13"/>
  <c r="AQ296" i="13"/>
  <c r="W297" i="13"/>
  <c r="X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AM297" i="13"/>
  <c r="AN297" i="13"/>
  <c r="AO297" i="13"/>
  <c r="AP297" i="13"/>
  <c r="AQ297" i="13"/>
  <c r="W298" i="13"/>
  <c r="X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AM298" i="13"/>
  <c r="AN298" i="13"/>
  <c r="AO298" i="13"/>
  <c r="AP298" i="13"/>
  <c r="AQ298" i="13"/>
  <c r="W299" i="13"/>
  <c r="X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AM299" i="13"/>
  <c r="AN299" i="13"/>
  <c r="AO299" i="13"/>
  <c r="AP299" i="13"/>
  <c r="AQ299" i="13"/>
  <c r="W300" i="13"/>
  <c r="X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AM300" i="13"/>
  <c r="AN300" i="13"/>
  <c r="AO300" i="13"/>
  <c r="AP300" i="13"/>
  <c r="AQ300" i="13"/>
  <c r="W301" i="13"/>
  <c r="X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AM301" i="13"/>
  <c r="AN301" i="13"/>
  <c r="AO301" i="13"/>
  <c r="AP301" i="13"/>
  <c r="AQ301" i="13"/>
  <c r="W302" i="13"/>
  <c r="X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AM302" i="13"/>
  <c r="AN302" i="13"/>
  <c r="AO302" i="13"/>
  <c r="AP302" i="13"/>
  <c r="AQ302" i="13"/>
  <c r="W303" i="13"/>
  <c r="X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AM303" i="13"/>
  <c r="AN303" i="13"/>
  <c r="AO303" i="13"/>
  <c r="AP303" i="13"/>
  <c r="AQ303" i="13"/>
  <c r="W304" i="13"/>
  <c r="X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AM304" i="13"/>
  <c r="AN304" i="13"/>
  <c r="AO304" i="13"/>
  <c r="AP304" i="13"/>
  <c r="AQ304" i="13"/>
  <c r="W305" i="13"/>
  <c r="X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AM305" i="13"/>
  <c r="AN305" i="13"/>
  <c r="AO305" i="13"/>
  <c r="AP305" i="13"/>
  <c r="AQ305" i="13"/>
  <c r="W306" i="13"/>
  <c r="X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AM306" i="13"/>
  <c r="AN306" i="13"/>
  <c r="AO306" i="13"/>
  <c r="AP306" i="13"/>
  <c r="AQ306" i="13"/>
  <c r="W307" i="13"/>
  <c r="X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AM307" i="13"/>
  <c r="AN307" i="13"/>
  <c r="AO307" i="13"/>
  <c r="AP307" i="13"/>
  <c r="AQ307" i="13"/>
  <c r="W308" i="13"/>
  <c r="X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AM308" i="13"/>
  <c r="AN308" i="13"/>
  <c r="AO308" i="13"/>
  <c r="AP308" i="13"/>
  <c r="AQ308" i="13"/>
  <c r="W309" i="13"/>
  <c r="X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AM309" i="13"/>
  <c r="AN309" i="13"/>
  <c r="AO309" i="13"/>
  <c r="AP309" i="13"/>
  <c r="AQ309" i="13"/>
  <c r="W310" i="13"/>
  <c r="X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AM310" i="13"/>
  <c r="AN310" i="13"/>
  <c r="AO310" i="13"/>
  <c r="AP310" i="13"/>
  <c r="AQ310" i="13"/>
  <c r="W311" i="13"/>
  <c r="X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AM311" i="13"/>
  <c r="AN311" i="13"/>
  <c r="AO311" i="13"/>
  <c r="AP311" i="13"/>
  <c r="AQ311" i="13"/>
  <c r="W312" i="13"/>
  <c r="X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AM312" i="13"/>
  <c r="AN312" i="13"/>
  <c r="AO312" i="13"/>
  <c r="AP312" i="13"/>
  <c r="AQ312" i="13"/>
  <c r="W313" i="13"/>
  <c r="X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AM313" i="13"/>
  <c r="AN313" i="13"/>
  <c r="AO313" i="13"/>
  <c r="AP313" i="13"/>
  <c r="AQ313" i="13"/>
  <c r="W314" i="13"/>
  <c r="X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AM314" i="13"/>
  <c r="AN314" i="13"/>
  <c r="AO314" i="13"/>
  <c r="AP314" i="13"/>
  <c r="AQ314" i="13"/>
  <c r="W315" i="13"/>
  <c r="X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AM315" i="13"/>
  <c r="AN315" i="13"/>
  <c r="AO315" i="13"/>
  <c r="AP315" i="13"/>
  <c r="AQ315" i="13"/>
  <c r="W316" i="13"/>
  <c r="X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AM316" i="13"/>
  <c r="AN316" i="13"/>
  <c r="AO316" i="13"/>
  <c r="AP316" i="13"/>
  <c r="AQ316" i="13"/>
  <c r="W317" i="13"/>
  <c r="X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AM317" i="13"/>
  <c r="AN317" i="13"/>
  <c r="AO317" i="13"/>
  <c r="AP317" i="13"/>
  <c r="AQ317" i="13"/>
  <c r="W318" i="13"/>
  <c r="X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AM318" i="13"/>
  <c r="AN318" i="13"/>
  <c r="AO318" i="13"/>
  <c r="AP318" i="13"/>
  <c r="AQ318" i="13"/>
  <c r="W319" i="13"/>
  <c r="X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AM319" i="13"/>
  <c r="AN319" i="13"/>
  <c r="AO319" i="13"/>
  <c r="AP319" i="13"/>
  <c r="AQ319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W3" i="13"/>
  <c r="AU3" i="11"/>
  <c r="AU4" i="11" s="1"/>
  <c r="AU5" i="11" s="1"/>
  <c r="AU6" i="11" s="1"/>
  <c r="AU7" i="11" s="1"/>
  <c r="AU8" i="11" s="1"/>
  <c r="AU9" i="11" s="1"/>
  <c r="AU10" i="11" s="1"/>
  <c r="AU11" i="11" s="1"/>
  <c r="AU12" i="11" s="1"/>
  <c r="AU13" i="11" s="1"/>
  <c r="AU14" i="11" s="1"/>
  <c r="AU15" i="11" s="1"/>
  <c r="AU16" i="11" s="1"/>
  <c r="AU17" i="11" s="1"/>
  <c r="AU18" i="11" s="1"/>
  <c r="AU19" i="11" s="1"/>
  <c r="AU20" i="11" s="1"/>
  <c r="AU21" i="11" s="1"/>
  <c r="AU22" i="11" s="1"/>
  <c r="AU23" i="11" s="1"/>
  <c r="AU24" i="11" s="1"/>
  <c r="AU25" i="11" s="1"/>
  <c r="AU26" i="11" s="1"/>
  <c r="AU27" i="11" s="1"/>
  <c r="AU28" i="11" s="1"/>
  <c r="AU29" i="11" s="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AU42" i="11" s="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W3" i="11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3" i="12"/>
  <c r="B4" i="12" s="1"/>
  <c r="B5" i="12" s="1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AU2" i="6"/>
  <c r="AU3" i="6" s="1"/>
  <c r="AU4" i="6" s="1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AP467" i="6"/>
  <c r="AQ467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AO550" i="6"/>
  <c r="AP550" i="6"/>
  <c r="AQ550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AO575" i="6"/>
  <c r="AP575" i="6"/>
  <c r="AQ575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W3" i="6"/>
  <c r="AU2" i="4"/>
  <c r="AU3" i="4" s="1"/>
  <c r="AU4" i="4" s="1"/>
  <c r="AU5" i="4" s="1"/>
  <c r="AU6" i="4" s="1"/>
  <c r="AU7" i="4" s="1"/>
  <c r="AU8" i="4" s="1"/>
  <c r="AU9" i="4" s="1"/>
  <c r="AU10" i="4" s="1"/>
  <c r="AU11" i="4" s="1"/>
  <c r="AU12" i="4" s="1"/>
  <c r="AU13" i="4" s="1"/>
  <c r="AU14" i="4" s="1"/>
  <c r="AU15" i="4" s="1"/>
  <c r="AB612" i="4"/>
  <c r="AF611" i="4"/>
  <c r="AM611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W6" i="4"/>
  <c r="X6" i="4"/>
  <c r="X611" i="4" s="1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N611" i="4" s="1"/>
  <c r="AO6" i="4"/>
  <c r="AP6" i="4"/>
  <c r="AQ6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J612" i="4" s="1"/>
  <c r="AK7" i="4"/>
  <c r="AL7" i="4"/>
  <c r="AM7" i="4"/>
  <c r="AN7" i="4"/>
  <c r="AO7" i="4"/>
  <c r="AP7" i="4"/>
  <c r="AQ7" i="4"/>
  <c r="W8" i="4"/>
  <c r="X8" i="4"/>
  <c r="Y8" i="4"/>
  <c r="Z8" i="4"/>
  <c r="AA8" i="4"/>
  <c r="AB8" i="4"/>
  <c r="AC8" i="4"/>
  <c r="AD8" i="4"/>
  <c r="AE8" i="4"/>
  <c r="AE611" i="4" s="1"/>
  <c r="AF8" i="4"/>
  <c r="AG8" i="4"/>
  <c r="AH8" i="4"/>
  <c r="AI8" i="4"/>
  <c r="AJ8" i="4"/>
  <c r="AK8" i="4"/>
  <c r="AL8" i="4"/>
  <c r="AM8" i="4"/>
  <c r="AN8" i="4"/>
  <c r="AO8" i="4"/>
  <c r="AP8" i="4"/>
  <c r="AQ8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X3" i="4"/>
  <c r="X612" i="4" s="1"/>
  <c r="Y3" i="4"/>
  <c r="Z3" i="4"/>
  <c r="AA3" i="4"/>
  <c r="AB3" i="4"/>
  <c r="AC3" i="4"/>
  <c r="AD3" i="4"/>
  <c r="AE3" i="4"/>
  <c r="AF3" i="4"/>
  <c r="AF612" i="4" s="1"/>
  <c r="AG3" i="4"/>
  <c r="AH3" i="4"/>
  <c r="AI3" i="4"/>
  <c r="AJ3" i="4"/>
  <c r="AK3" i="4"/>
  <c r="AK612" i="4" s="1"/>
  <c r="AL3" i="4"/>
  <c r="AM3" i="4"/>
  <c r="AN3" i="4"/>
  <c r="AN612" i="4" s="1"/>
  <c r="AO3" i="4"/>
  <c r="AP3" i="4"/>
  <c r="AQ3" i="4"/>
  <c r="W3" i="4"/>
  <c r="BC2" i="16"/>
  <c r="BL2" i="13"/>
  <c r="AX9" i="4"/>
  <c r="BB7" i="4"/>
  <c r="BG8" i="4"/>
  <c r="BN7" i="4"/>
  <c r="AY15" i="4"/>
  <c r="BC4" i="4"/>
  <c r="BB2" i="15"/>
  <c r="BN14" i="4"/>
  <c r="BG2" i="4"/>
  <c r="AV3" i="6"/>
  <c r="BJ4" i="4"/>
  <c r="BP8" i="4"/>
  <c r="BA3" i="13"/>
  <c r="AZ14" i="4"/>
  <c r="BL2" i="16"/>
  <c r="BK3" i="13"/>
  <c r="BG12" i="4"/>
  <c r="BK10" i="4"/>
  <c r="BD15" i="4"/>
  <c r="BI2" i="4"/>
  <c r="BC4" i="6"/>
  <c r="BA3" i="4"/>
  <c r="BB2" i="16"/>
  <c r="AW3" i="4"/>
  <c r="AX10" i="4"/>
  <c r="AW2" i="4"/>
  <c r="BG4" i="4"/>
  <c r="BL9" i="4"/>
  <c r="BH12" i="4"/>
  <c r="BN2" i="16"/>
  <c r="BJ2" i="15"/>
  <c r="BN2" i="6"/>
  <c r="BP12" i="4"/>
  <c r="BG11" i="4"/>
  <c r="BE4" i="4"/>
  <c r="BN5" i="4"/>
  <c r="BL3" i="16"/>
  <c r="BN2" i="13"/>
  <c r="BC8" i="4"/>
  <c r="BG6" i="4"/>
  <c r="AV7" i="4"/>
  <c r="BM4" i="4"/>
  <c r="BI13" i="4"/>
  <c r="BH2" i="15"/>
  <c r="BB2" i="6"/>
  <c r="BH4" i="4"/>
  <c r="AY3" i="4"/>
  <c r="AY13" i="4"/>
  <c r="BM15" i="4"/>
  <c r="BK5" i="4"/>
  <c r="AZ8" i="4"/>
  <c r="BF13" i="4"/>
  <c r="BM8" i="4"/>
  <c r="AX3" i="4"/>
  <c r="BH14" i="4"/>
  <c r="BH5" i="4"/>
  <c r="BG2" i="13"/>
  <c r="AX13" i="4"/>
  <c r="BH3" i="4"/>
  <c r="BM2" i="15"/>
  <c r="BI7" i="4"/>
  <c r="AZ6" i="4"/>
  <c r="AW15" i="4"/>
  <c r="BM9" i="4"/>
  <c r="BA3" i="6"/>
  <c r="BD13" i="4"/>
  <c r="BM7" i="4"/>
  <c r="BF2" i="4"/>
  <c r="BE2" i="13"/>
  <c r="BH2" i="16"/>
  <c r="BB8" i="4"/>
  <c r="AZ10" i="4"/>
  <c r="BO2" i="6"/>
  <c r="BO3" i="4"/>
  <c r="AX3" i="16"/>
  <c r="BC14" i="4"/>
  <c r="BA15" i="4"/>
  <c r="AW3" i="16"/>
  <c r="AW5" i="4"/>
  <c r="AY2" i="13"/>
  <c r="AY6" i="4"/>
  <c r="BB3" i="4"/>
  <c r="AX12" i="4"/>
  <c r="BA2" i="6"/>
  <c r="BE14" i="4"/>
  <c r="BB6" i="4"/>
  <c r="BC2" i="4"/>
  <c r="BJ4" i="6"/>
  <c r="BJ10" i="4"/>
  <c r="BF12" i="4"/>
  <c r="AX11" i="4"/>
  <c r="BE3" i="16"/>
  <c r="BF2" i="13"/>
  <c r="AY12" i="4"/>
  <c r="BC10" i="4"/>
  <c r="BI14" i="4"/>
  <c r="BI6" i="4"/>
  <c r="BA2" i="4"/>
  <c r="AV6" i="4"/>
  <c r="BP2" i="13"/>
  <c r="AY14" i="4"/>
  <c r="BM2" i="16"/>
  <c r="AY3" i="6"/>
  <c r="BL10" i="4"/>
  <c r="BE10" i="4"/>
  <c r="BE2" i="6"/>
  <c r="BL4" i="4"/>
  <c r="AX2" i="15"/>
  <c r="BM2" i="6"/>
  <c r="BH15" i="4"/>
  <c r="BL13" i="4"/>
  <c r="BH8" i="4"/>
  <c r="AY3" i="16"/>
  <c r="BL3" i="4"/>
  <c r="BJ8" i="4"/>
  <c r="BG3" i="15"/>
  <c r="AY9" i="4"/>
  <c r="BE9" i="4"/>
  <c r="BE2" i="16"/>
  <c r="BJ13" i="4"/>
  <c r="BK12" i="4"/>
  <c r="AW2" i="16"/>
  <c r="BA2" i="13"/>
  <c r="BO4" i="4"/>
  <c r="BG10" i="4"/>
  <c r="BP2" i="16"/>
  <c r="BD11" i="4"/>
  <c r="BH9" i="4"/>
  <c r="BP2" i="4"/>
  <c r="BK4" i="6"/>
  <c r="BD6" i="4"/>
  <c r="AV5" i="4"/>
  <c r="BC11" i="4"/>
  <c r="AZ15" i="4"/>
  <c r="AY5" i="4"/>
  <c r="AY2" i="4"/>
  <c r="BD10" i="4"/>
  <c r="AZ7" i="4"/>
  <c r="BK4" i="4"/>
  <c r="AW2" i="6"/>
  <c r="AV3" i="15"/>
  <c r="BC5" i="4"/>
  <c r="BJ14" i="4"/>
  <c r="BN9" i="4"/>
  <c r="BD3" i="15"/>
  <c r="AV9" i="4"/>
  <c r="BG9" i="4"/>
  <c r="BO15" i="4"/>
  <c r="BD2" i="16"/>
  <c r="BP7" i="4"/>
  <c r="BA6" i="4"/>
  <c r="BA2" i="15"/>
  <c r="BI12" i="4"/>
  <c r="BL15" i="4"/>
  <c r="BO4" i="15"/>
  <c r="BA9" i="4"/>
  <c r="AY10" i="4"/>
  <c r="BG7" i="4"/>
  <c r="BF2" i="15"/>
  <c r="BI3" i="15"/>
  <c r="BG3" i="6"/>
  <c r="BP4" i="4"/>
  <c r="BG3" i="4"/>
  <c r="BO13" i="4"/>
  <c r="BD4" i="4"/>
  <c r="BF7" i="4"/>
  <c r="BN2" i="4"/>
  <c r="AZ2" i="6"/>
  <c r="AW10" i="4"/>
  <c r="BD2" i="15"/>
  <c r="BB13" i="4"/>
  <c r="AV4" i="4"/>
  <c r="BD2" i="4"/>
  <c r="BI10" i="4"/>
  <c r="BN15" i="4"/>
  <c r="BM3" i="15"/>
  <c r="BF2" i="6"/>
  <c r="BD8" i="4"/>
  <c r="BP6" i="4"/>
  <c r="BO7" i="4"/>
  <c r="BL2" i="15"/>
  <c r="BP15" i="4"/>
  <c r="BE7" i="4"/>
  <c r="BC2" i="13"/>
  <c r="BE8" i="4"/>
  <c r="BE12" i="4"/>
  <c r="AV2" i="15"/>
  <c r="BL5" i="4"/>
  <c r="BM3" i="16"/>
  <c r="BF5" i="4"/>
  <c r="BF3" i="16"/>
  <c r="BH2" i="13"/>
  <c r="AV11" i="4"/>
  <c r="AZ9" i="4"/>
  <c r="BC12" i="4"/>
  <c r="BF15" i="4"/>
  <c r="BH2" i="4"/>
  <c r="AW3" i="15"/>
  <c r="BP2" i="6"/>
  <c r="AZ4" i="4"/>
  <c r="BJ15" i="4"/>
  <c r="BD12" i="4"/>
  <c r="BB14" i="4"/>
  <c r="AX2" i="16"/>
  <c r="AY3" i="15"/>
  <c r="BJ2" i="6"/>
  <c r="BK13" i="4"/>
  <c r="BB12" i="4"/>
  <c r="BP5" i="4"/>
  <c r="BP11" i="4"/>
  <c r="BC7" i="4"/>
  <c r="BE2" i="4"/>
  <c r="AV3" i="4"/>
  <c r="BK6" i="4"/>
  <c r="AV2" i="16"/>
  <c r="AV2" i="13"/>
  <c r="BE2" i="15"/>
  <c r="BD2" i="13"/>
  <c r="AZ3" i="4"/>
  <c r="BG2" i="16"/>
  <c r="BA5" i="4"/>
  <c r="BH7" i="4"/>
  <c r="BP13" i="4"/>
  <c r="BN6" i="4"/>
  <c r="AV12" i="4"/>
  <c r="BL3" i="6"/>
  <c r="BO11" i="4"/>
  <c r="AZ2" i="16"/>
  <c r="BP9" i="4"/>
  <c r="BM2" i="4"/>
  <c r="AZ2" i="4"/>
  <c r="AW6" i="4"/>
  <c r="BK15" i="4"/>
  <c r="BO5" i="4"/>
  <c r="BD7" i="4"/>
  <c r="BF11" i="4"/>
  <c r="BP2" i="15"/>
  <c r="BF9" i="4"/>
  <c r="BB9" i="4"/>
  <c r="BE13" i="4"/>
  <c r="BA10" i="4"/>
  <c r="AZ3" i="6"/>
  <c r="BF10" i="4"/>
  <c r="BO9" i="4"/>
  <c r="AW4" i="4"/>
  <c r="BI2" i="13"/>
  <c r="BP14" i="4"/>
  <c r="BJ11" i="4"/>
  <c r="BO3" i="6"/>
  <c r="AV13" i="4"/>
  <c r="BI3" i="4"/>
  <c r="BO10" i="4"/>
  <c r="AZ2" i="15"/>
  <c r="BD3" i="6"/>
  <c r="AV8" i="4"/>
  <c r="BH6" i="4"/>
  <c r="AY7" i="4"/>
  <c r="BK3" i="4"/>
  <c r="BH13" i="4"/>
  <c r="BO2" i="16"/>
  <c r="BF4" i="6"/>
  <c r="BE15" i="4"/>
  <c r="BK2" i="15"/>
  <c r="AX6" i="4"/>
  <c r="BC3" i="4"/>
  <c r="AY2" i="16"/>
  <c r="BF6" i="4"/>
  <c r="BA11" i="4"/>
  <c r="BE3" i="15"/>
  <c r="AX2" i="6"/>
  <c r="BE11" i="4"/>
  <c r="AV10" i="4"/>
  <c r="AV14" i="4"/>
  <c r="BA3" i="15"/>
  <c r="BM11" i="4"/>
  <c r="BH10" i="4"/>
  <c r="BK2" i="11"/>
  <c r="BG14" i="4"/>
  <c r="BK9" i="4"/>
  <c r="AY2" i="15"/>
  <c r="BO14" i="4"/>
  <c r="BO2" i="13"/>
  <c r="BN10" i="4"/>
  <c r="BI2" i="15"/>
  <c r="BI2" i="6"/>
  <c r="AW14" i="4"/>
  <c r="BA12" i="4"/>
  <c r="BG5" i="4"/>
  <c r="BA14" i="4"/>
  <c r="BJ2" i="4"/>
  <c r="BB3" i="15"/>
  <c r="BN3" i="6"/>
  <c r="BA7" i="4"/>
  <c r="BM5" i="4"/>
  <c r="BI5" i="4"/>
  <c r="BG13" i="4"/>
  <c r="BA2" i="16"/>
  <c r="AZ2" i="13"/>
  <c r="BJ5" i="4"/>
  <c r="BN3" i="4"/>
  <c r="BC15" i="4"/>
  <c r="AW12" i="4"/>
  <c r="BI8" i="4"/>
  <c r="BP3" i="4"/>
  <c r="AW9" i="4"/>
  <c r="BC9" i="4"/>
  <c r="AX14" i="4"/>
  <c r="BJ12" i="4"/>
  <c r="AY8" i="4"/>
  <c r="BJ9" i="4"/>
  <c r="BD5" i="4"/>
  <c r="BK2" i="16"/>
  <c r="BI4" i="4"/>
  <c r="BB3" i="13"/>
  <c r="AY4" i="4"/>
  <c r="BE2" i="11"/>
  <c r="BH2" i="6"/>
  <c r="BN4" i="4"/>
  <c r="BI4" i="15"/>
  <c r="AZ5" i="4"/>
  <c r="BL11" i="4"/>
  <c r="BN13" i="4"/>
  <c r="BL14" i="4"/>
  <c r="BA4" i="4"/>
  <c r="BM12" i="4"/>
  <c r="BG2" i="15"/>
  <c r="BI3" i="6"/>
  <c r="BN3" i="16"/>
  <c r="BJ7" i="4"/>
  <c r="AY2" i="6"/>
  <c r="BM10" i="4"/>
  <c r="AX4" i="4"/>
  <c r="BL3" i="15"/>
  <c r="BF8" i="4"/>
  <c r="BI2" i="16"/>
  <c r="BB11" i="4"/>
  <c r="BN2" i="15"/>
  <c r="BM14" i="4"/>
  <c r="AW7" i="4"/>
  <c r="BL2" i="4"/>
  <c r="BB2" i="4"/>
  <c r="AW2" i="15"/>
  <c r="BB3" i="6"/>
  <c r="AW11" i="4"/>
  <c r="BI9" i="4"/>
  <c r="BA13" i="4"/>
  <c r="AZ13" i="4"/>
  <c r="BD9" i="4"/>
  <c r="BB3" i="16"/>
  <c r="BM6" i="4"/>
  <c r="BA8" i="4"/>
  <c r="BB2" i="13"/>
  <c r="AZ12" i="4"/>
  <c r="BG15" i="4"/>
  <c r="BJ3" i="16"/>
  <c r="BI15" i="4"/>
  <c r="BG3" i="16"/>
  <c r="BO2" i="15"/>
  <c r="BD3" i="4"/>
  <c r="BF14" i="4"/>
  <c r="AW13" i="4"/>
  <c r="BJ6" i="4"/>
  <c r="BJ2" i="13"/>
  <c r="AW8" i="4"/>
  <c r="BK2" i="4"/>
  <c r="BP3" i="6"/>
  <c r="BK7" i="4"/>
  <c r="BN12" i="4"/>
  <c r="BK2" i="13"/>
  <c r="AY11" i="4"/>
  <c r="AV4" i="6"/>
  <c r="BJ3" i="4"/>
  <c r="BJ3" i="15"/>
  <c r="BH3" i="6"/>
  <c r="BM3" i="4"/>
  <c r="BB15" i="4"/>
  <c r="BI11" i="4"/>
  <c r="BL12" i="4"/>
  <c r="AV2" i="4"/>
  <c r="BC2" i="15"/>
  <c r="BG2" i="6"/>
  <c r="BB10" i="4"/>
  <c r="BN8" i="4"/>
  <c r="BK11" i="4"/>
  <c r="AX7" i="4"/>
  <c r="AV3" i="16"/>
  <c r="AX2" i="13"/>
  <c r="BK8" i="4"/>
  <c r="BO6" i="4"/>
  <c r="BL7" i="4"/>
  <c r="BC6" i="4"/>
  <c r="BD14" i="4"/>
  <c r="AX2" i="4"/>
  <c r="BG4" i="15"/>
  <c r="AV15" i="4"/>
  <c r="BO12" i="4"/>
  <c r="AX15" i="4"/>
  <c r="BN11" i="4"/>
  <c r="BE6" i="4"/>
  <c r="BL6" i="4"/>
  <c r="BB4" i="4"/>
  <c r="BM13" i="4"/>
  <c r="BH11" i="4"/>
  <c r="BO3" i="15"/>
  <c r="BE5" i="4"/>
  <c r="BF2" i="16"/>
  <c r="BC13" i="4"/>
  <c r="BO8" i="4"/>
  <c r="BM3" i="13"/>
  <c r="AX5" i="4"/>
  <c r="BM2" i="13"/>
  <c r="BK14" i="4"/>
  <c r="BL8" i="4"/>
  <c r="AZ11" i="4"/>
  <c r="AX8" i="4"/>
  <c r="AW2" i="13"/>
  <c r="BF4" i="4"/>
  <c r="BJ2" i="16"/>
  <c r="BO2" i="4"/>
  <c r="BE3" i="4"/>
  <c r="BJ3" i="6"/>
  <c r="BP10" i="4"/>
  <c r="BB5" i="4"/>
  <c r="BF3" i="4"/>
  <c r="BO3" i="16"/>
  <c r="BD3" i="16"/>
  <c r="W612" i="4" l="1"/>
  <c r="B21" i="5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AU4" i="16"/>
  <c r="AU5" i="13"/>
  <c r="AU5" i="6"/>
  <c r="AU16" i="4"/>
  <c r="AL612" i="4"/>
  <c r="AL611" i="4"/>
  <c r="AC611" i="4"/>
  <c r="AP611" i="4"/>
  <c r="AP612" i="4"/>
  <c r="AH611" i="4"/>
  <c r="AH612" i="4"/>
  <c r="Z611" i="4"/>
  <c r="Z612" i="4"/>
  <c r="AJ611" i="4"/>
  <c r="AB611" i="4"/>
  <c r="AM612" i="4"/>
  <c r="AE612" i="4"/>
  <c r="AQ611" i="4"/>
  <c r="AI611" i="4"/>
  <c r="AA611" i="4"/>
  <c r="AD612" i="4"/>
  <c r="AD611" i="4"/>
  <c r="AQ612" i="4"/>
  <c r="AI612" i="4"/>
  <c r="AA612" i="4"/>
  <c r="AK611" i="4"/>
  <c r="AO611" i="4"/>
  <c r="AG611" i="4"/>
  <c r="Y611" i="4"/>
  <c r="AC612" i="4"/>
  <c r="AO612" i="4"/>
  <c r="AG612" i="4"/>
  <c r="Y612" i="4"/>
  <c r="W611" i="4"/>
  <c r="AX3" i="13"/>
  <c r="BH16" i="4"/>
  <c r="AX4" i="6"/>
  <c r="BN4" i="6"/>
  <c r="AV16" i="4"/>
  <c r="BG3" i="13"/>
  <c r="AX16" i="4"/>
  <c r="AZ3" i="15"/>
  <c r="AZ2" i="11"/>
  <c r="BA3" i="16"/>
  <c r="BM3" i="6"/>
  <c r="AW3" i="6"/>
  <c r="BN2" i="11"/>
  <c r="BK4" i="13"/>
  <c r="AZ16" i="4"/>
  <c r="BF5" i="15"/>
  <c r="BC4" i="13"/>
  <c r="BH5" i="6"/>
  <c r="BH4" i="15"/>
  <c r="BC3" i="15"/>
  <c r="BK16" i="4"/>
  <c r="BK3" i="16"/>
  <c r="AY16" i="4"/>
  <c r="BC2" i="11"/>
  <c r="BE3" i="13"/>
  <c r="BF16" i="4"/>
  <c r="BN4" i="15"/>
  <c r="AW4" i="6"/>
  <c r="BC2" i="6"/>
  <c r="BH3" i="13"/>
  <c r="BC16" i="4"/>
  <c r="AY4" i="15"/>
  <c r="BK3" i="11"/>
  <c r="BM5" i="15"/>
  <c r="BH2" i="11"/>
  <c r="BB4" i="15"/>
  <c r="BB4" i="6"/>
  <c r="BD4" i="13"/>
  <c r="AW16" i="4"/>
  <c r="BP4" i="15"/>
  <c r="BI2" i="11"/>
  <c r="BG4" i="6"/>
  <c r="AY4" i="13"/>
  <c r="AZ3" i="13"/>
  <c r="BF4" i="13"/>
  <c r="AY2" i="11"/>
  <c r="BJ3" i="11"/>
  <c r="BA4" i="13"/>
  <c r="AX2" i="11"/>
  <c r="BC3" i="16"/>
  <c r="BL4" i="13"/>
  <c r="BF5" i="6"/>
  <c r="BG4" i="13"/>
  <c r="BD16" i="4"/>
  <c r="BC4" i="15"/>
  <c r="BN4" i="13"/>
  <c r="BL4" i="6"/>
  <c r="BM4" i="13"/>
  <c r="BB16" i="4"/>
  <c r="BL3" i="13"/>
  <c r="BH4" i="6"/>
  <c r="BC5" i="6"/>
  <c r="BK4" i="15"/>
  <c r="BN3" i="13"/>
  <c r="BD2" i="6"/>
  <c r="AV4" i="15"/>
  <c r="AW2" i="11"/>
  <c r="BH3" i="16"/>
  <c r="BH4" i="13"/>
  <c r="BN16" i="4"/>
  <c r="BL4" i="15"/>
  <c r="AZ4" i="13"/>
  <c r="BP5" i="15"/>
  <c r="BJ16" i="4"/>
  <c r="AW3" i="13"/>
  <c r="BI3" i="13"/>
  <c r="BO2" i="11"/>
  <c r="BI4" i="6"/>
  <c r="AZ4" i="15"/>
  <c r="BE4" i="6"/>
  <c r="BF3" i="13"/>
  <c r="BE16" i="4"/>
  <c r="AZ4" i="6"/>
  <c r="BA4" i="15"/>
  <c r="BC3" i="13"/>
  <c r="BD4" i="6"/>
  <c r="BO3" i="13"/>
  <c r="BO5" i="6"/>
  <c r="AZ5" i="15"/>
  <c r="BA2" i="11"/>
  <c r="BP4" i="6"/>
  <c r="AY3" i="13"/>
  <c r="BM16" i="4"/>
  <c r="AW4" i="13"/>
  <c r="BG16" i="4"/>
  <c r="AY5" i="15"/>
  <c r="BF3" i="6"/>
  <c r="BN3" i="15"/>
  <c r="BG5" i="6"/>
  <c r="AW4" i="15"/>
  <c r="BP3" i="13"/>
  <c r="BI4" i="13"/>
  <c r="BJ4" i="13"/>
  <c r="BE4" i="15"/>
  <c r="BM4" i="15"/>
  <c r="BF3" i="15"/>
  <c r="BF4" i="15"/>
  <c r="BL2" i="11"/>
  <c r="BK2" i="6"/>
  <c r="BO4" i="13"/>
  <c r="BJ4" i="15"/>
  <c r="BK3" i="15"/>
  <c r="BG2" i="11"/>
  <c r="BM4" i="6"/>
  <c r="AV3" i="13"/>
  <c r="BC3" i="6"/>
  <c r="BP2" i="11"/>
  <c r="AX4" i="13"/>
  <c r="BA4" i="6"/>
  <c r="BE5" i="15"/>
  <c r="AV2" i="11"/>
  <c r="AY4" i="6"/>
  <c r="BO16" i="4"/>
  <c r="BI16" i="4"/>
  <c r="BA16" i="4"/>
  <c r="AZ3" i="16"/>
  <c r="BP3" i="16"/>
  <c r="BD4" i="15"/>
  <c r="AX3" i="6"/>
  <c r="BI5" i="15"/>
  <c r="BJ2" i="11"/>
  <c r="AZ5" i="6"/>
  <c r="BI3" i="11"/>
  <c r="BB4" i="13"/>
  <c r="BA5" i="15"/>
  <c r="BF2" i="11"/>
  <c r="BC4" i="16"/>
  <c r="BJ3" i="13"/>
  <c r="BK3" i="6"/>
  <c r="AZ3" i="11"/>
  <c r="BP4" i="13"/>
  <c r="BP3" i="15"/>
  <c r="BH3" i="15"/>
  <c r="AY3" i="11"/>
  <c r="BL2" i="6"/>
  <c r="BE4" i="13"/>
  <c r="BL16" i="4"/>
  <c r="AX4" i="15"/>
  <c r="BO4" i="6"/>
  <c r="BO5" i="15"/>
  <c r="BD2" i="11"/>
  <c r="AY5" i="6"/>
  <c r="BP16" i="4"/>
  <c r="BM2" i="11"/>
  <c r="AV4" i="13"/>
  <c r="BL5" i="15"/>
  <c r="BE3" i="6"/>
  <c r="BB2" i="11"/>
  <c r="AX3" i="15"/>
  <c r="AV2" i="6"/>
  <c r="BI3" i="16"/>
  <c r="BD3" i="13"/>
  <c r="AU5" i="16" l="1"/>
  <c r="AU6" i="13"/>
  <c r="AU17" i="4"/>
  <c r="AU6" i="6"/>
  <c r="BI6" i="15"/>
  <c r="BP3" i="11"/>
  <c r="BC3" i="11"/>
  <c r="BL5" i="13"/>
  <c r="BA6" i="13"/>
  <c r="BJ17" i="4"/>
  <c r="BO6" i="15"/>
  <c r="BK17" i="4"/>
  <c r="AW3" i="11"/>
  <c r="BP6" i="13"/>
  <c r="AX17" i="4"/>
  <c r="AX5" i="13"/>
  <c r="BF6" i="15"/>
  <c r="BL6" i="15"/>
  <c r="BH5" i="15"/>
  <c r="BM4" i="16"/>
  <c r="AV6" i="13"/>
  <c r="BJ6" i="6"/>
  <c r="BI6" i="6"/>
  <c r="BJ5" i="15"/>
  <c r="BN17" i="4"/>
  <c r="AW17" i="4"/>
  <c r="BA17" i="4"/>
  <c r="BC5" i="13"/>
  <c r="BE17" i="4"/>
  <c r="BG6" i="15"/>
  <c r="BI5" i="6"/>
  <c r="BD5" i="6"/>
  <c r="BF17" i="4"/>
  <c r="BB6" i="13"/>
  <c r="BO6" i="13"/>
  <c r="BG4" i="16"/>
  <c r="BE6" i="13"/>
  <c r="BI17" i="4"/>
  <c r="BP6" i="6"/>
  <c r="BK4" i="16"/>
  <c r="BE5" i="13"/>
  <c r="BN6" i="6"/>
  <c r="BH6" i="13"/>
  <c r="BD4" i="16"/>
  <c r="BB5" i="15"/>
  <c r="BM5" i="6"/>
  <c r="BB5" i="13"/>
  <c r="AZ6" i="15"/>
  <c r="AW5" i="16"/>
  <c r="AV5" i="13"/>
  <c r="BK5" i="13"/>
  <c r="BC17" i="4"/>
  <c r="AV5" i="15"/>
  <c r="BH4" i="16"/>
  <c r="BH5" i="13"/>
  <c r="BE5" i="6"/>
  <c r="AX6" i="13"/>
  <c r="BN5" i="16"/>
  <c r="BA5" i="13"/>
  <c r="AV4" i="16"/>
  <c r="AW6" i="13"/>
  <c r="BF6" i="13"/>
  <c r="BN5" i="15"/>
  <c r="BM3" i="11"/>
  <c r="BI4" i="16"/>
  <c r="AY5" i="13"/>
  <c r="BP5" i="6"/>
  <c r="BP17" i="4"/>
  <c r="BB5" i="16"/>
  <c r="BB4" i="16"/>
  <c r="BM5" i="13"/>
  <c r="BK5" i="6"/>
  <c r="BH3" i="11"/>
  <c r="BE5" i="16"/>
  <c r="BF5" i="13"/>
  <c r="AZ6" i="6"/>
  <c r="AZ5" i="13"/>
  <c r="BK6" i="15"/>
  <c r="BF3" i="11"/>
  <c r="AY6" i="13"/>
  <c r="BO17" i="4"/>
  <c r="BN3" i="11"/>
  <c r="BG5" i="15"/>
  <c r="BE3" i="11"/>
  <c r="BP4" i="16"/>
  <c r="BG6" i="13"/>
  <c r="BF6" i="6"/>
  <c r="BN5" i="6"/>
  <c r="BA3" i="11"/>
  <c r="BN6" i="13"/>
  <c r="AV17" i="4"/>
  <c r="BK6" i="6"/>
  <c r="BB17" i="4"/>
  <c r="AZ17" i="4"/>
  <c r="BB3" i="11"/>
  <c r="BF4" i="16"/>
  <c r="BM17" i="4"/>
  <c r="BC6" i="15"/>
  <c r="BL4" i="16"/>
  <c r="BI6" i="13"/>
  <c r="BB5" i="6"/>
  <c r="AW5" i="6"/>
  <c r="AW5" i="15"/>
  <c r="BN4" i="16"/>
  <c r="BP5" i="13"/>
  <c r="BL3" i="11"/>
  <c r="BK5" i="15"/>
  <c r="AX5" i="15"/>
  <c r="AZ4" i="16"/>
  <c r="BB6" i="6"/>
  <c r="AY6" i="15"/>
  <c r="AY4" i="16"/>
  <c r="AW5" i="13"/>
  <c r="BJ5" i="6"/>
  <c r="AW4" i="16"/>
  <c r="BH6" i="15"/>
  <c r="AX3" i="11"/>
  <c r="BF5" i="16"/>
  <c r="AV3" i="11"/>
  <c r="BJ5" i="13"/>
  <c r="BA4" i="16"/>
  <c r="BL17" i="4"/>
  <c r="BP6" i="15"/>
  <c r="BG5" i="13"/>
  <c r="BG3" i="11"/>
  <c r="AW6" i="15"/>
  <c r="BO3" i="11"/>
  <c r="BJ6" i="15"/>
  <c r="BC5" i="15"/>
  <c r="BN6" i="15"/>
  <c r="AY17" i="4"/>
  <c r="BD6" i="15"/>
  <c r="BG17" i="4"/>
  <c r="BN5" i="13"/>
  <c r="BD5" i="15"/>
  <c r="AV6" i="6"/>
  <c r="BJ6" i="13"/>
  <c r="BJ4" i="16"/>
  <c r="BI5" i="13"/>
  <c r="BA5" i="6"/>
  <c r="BE6" i="15"/>
  <c r="BJ4" i="11"/>
  <c r="BE4" i="16"/>
  <c r="BO5" i="13"/>
  <c r="BO4" i="16"/>
  <c r="AX4" i="16"/>
  <c r="AX5" i="6"/>
  <c r="BH17" i="4"/>
  <c r="BD3" i="11"/>
  <c r="AV5" i="6"/>
  <c r="BL5" i="6"/>
  <c r="BD17" i="4"/>
  <c r="BD5" i="13"/>
  <c r="BK6" i="13"/>
  <c r="AU6" i="16" l="1"/>
  <c r="AU7" i="13"/>
  <c r="AU18" i="4"/>
  <c r="AU7" i="6"/>
  <c r="BP7" i="15"/>
  <c r="BM18" i="4"/>
  <c r="BL4" i="11"/>
  <c r="BP5" i="16"/>
  <c r="BI5" i="11"/>
  <c r="AZ5" i="16"/>
  <c r="BE4" i="11"/>
  <c r="BF7" i="15"/>
  <c r="BF6" i="16"/>
  <c r="BB6" i="15"/>
  <c r="BP6" i="16"/>
  <c r="BA5" i="16"/>
  <c r="BD5" i="11"/>
  <c r="BO6" i="16"/>
  <c r="BC7" i="15"/>
  <c r="BA4" i="11"/>
  <c r="AY18" i="4"/>
  <c r="AZ6" i="13"/>
  <c r="BO6" i="6"/>
  <c r="BK18" i="4"/>
  <c r="AV7" i="15"/>
  <c r="BA18" i="4"/>
  <c r="BD5" i="16"/>
  <c r="BI18" i="4"/>
  <c r="BG7" i="15"/>
  <c r="BH18" i="4"/>
  <c r="BK5" i="16"/>
  <c r="AY7" i="15"/>
  <c r="BM5" i="11"/>
  <c r="BA7" i="6"/>
  <c r="AV7" i="6"/>
  <c r="BM7" i="15"/>
  <c r="BL18" i="4"/>
  <c r="BA6" i="15"/>
  <c r="BE18" i="4"/>
  <c r="AV5" i="11"/>
  <c r="BG5" i="11"/>
  <c r="BE5" i="11"/>
  <c r="BC6" i="13"/>
  <c r="AW18" i="4"/>
  <c r="BL7" i="15"/>
  <c r="BB4" i="11"/>
  <c r="BJ7" i="6"/>
  <c r="BI5" i="16"/>
  <c r="BJ7" i="15"/>
  <c r="BN18" i="4"/>
  <c r="BH7" i="15"/>
  <c r="BC7" i="6"/>
  <c r="BB18" i="4"/>
  <c r="BC4" i="11"/>
  <c r="BO4" i="11"/>
  <c r="BK4" i="11"/>
  <c r="BC5" i="11"/>
  <c r="BD6" i="6"/>
  <c r="BL6" i="13"/>
  <c r="AZ18" i="4"/>
  <c r="BE7" i="15"/>
  <c r="BF7" i="6"/>
  <c r="BH6" i="6"/>
  <c r="AV5" i="16"/>
  <c r="BL5" i="11"/>
  <c r="AX7" i="6"/>
  <c r="AV4" i="11"/>
  <c r="AY4" i="11"/>
  <c r="BE6" i="6"/>
  <c r="AZ5" i="11"/>
  <c r="AX6" i="6"/>
  <c r="BC6" i="6"/>
  <c r="BA6" i="6"/>
  <c r="BF18" i="4"/>
  <c r="BM6" i="6"/>
  <c r="BD4" i="11"/>
  <c r="AW6" i="6"/>
  <c r="BG4" i="11"/>
  <c r="BP7" i="6"/>
  <c r="BD6" i="13"/>
  <c r="BH4" i="11"/>
  <c r="BB5" i="11"/>
  <c r="AX5" i="11"/>
  <c r="BG7" i="6"/>
  <c r="BL7" i="6"/>
  <c r="BA5" i="11"/>
  <c r="BH5" i="11"/>
  <c r="BP4" i="11"/>
  <c r="AX4" i="11"/>
  <c r="AY5" i="16"/>
  <c r="BG5" i="16"/>
  <c r="BO5" i="11"/>
  <c r="AV18" i="4"/>
  <c r="BE7" i="6"/>
  <c r="BH7" i="6"/>
  <c r="AW7" i="15"/>
  <c r="BO5" i="16"/>
  <c r="AW7" i="6"/>
  <c r="AZ7" i="6"/>
  <c r="BD6" i="16"/>
  <c r="AW5" i="11"/>
  <c r="BN7" i="15"/>
  <c r="BI4" i="11"/>
  <c r="BP18" i="4"/>
  <c r="BG6" i="6"/>
  <c r="AY5" i="11"/>
  <c r="BM7" i="6"/>
  <c r="BF4" i="11"/>
  <c r="BH5" i="16"/>
  <c r="AZ4" i="11"/>
  <c r="AX18" i="4"/>
  <c r="BK5" i="11"/>
  <c r="AY6" i="6"/>
  <c r="BM6" i="15"/>
  <c r="BD18" i="4"/>
  <c r="AY7" i="6"/>
  <c r="AX5" i="16"/>
  <c r="BM4" i="11"/>
  <c r="BI7" i="6"/>
  <c r="AW4" i="11"/>
  <c r="BD7" i="15"/>
  <c r="BO18" i="4"/>
  <c r="BL6" i="6"/>
  <c r="BJ5" i="11"/>
  <c r="BJ5" i="16"/>
  <c r="BP5" i="11"/>
  <c r="BC5" i="16"/>
  <c r="BN4" i="11"/>
  <c r="BL5" i="16"/>
  <c r="BB7" i="15"/>
  <c r="BD7" i="6"/>
  <c r="BB7" i="6"/>
  <c r="BJ18" i="4"/>
  <c r="BF5" i="11"/>
  <c r="AX6" i="15"/>
  <c r="BM5" i="16"/>
  <c r="AV6" i="15"/>
  <c r="BC18" i="4"/>
  <c r="BM6" i="13"/>
  <c r="BG18" i="4"/>
  <c r="AU7" i="16" l="1"/>
  <c r="AU8" i="13"/>
  <c r="AU19" i="4"/>
  <c r="AU8" i="6"/>
  <c r="BJ7" i="13"/>
  <c r="BN7" i="13"/>
  <c r="BG8" i="13"/>
  <c r="AV19" i="4"/>
  <c r="BM19" i="4"/>
  <c r="BH7" i="13"/>
  <c r="BJ6" i="16"/>
  <c r="BN19" i="4"/>
  <c r="BI6" i="16"/>
  <c r="BM6" i="16"/>
  <c r="BO8" i="6"/>
  <c r="BB6" i="16"/>
  <c r="BH8" i="13"/>
  <c r="AZ19" i="4"/>
  <c r="AW7" i="13"/>
  <c r="BA8" i="13"/>
  <c r="BO7" i="13"/>
  <c r="AZ8" i="13"/>
  <c r="AY7" i="13"/>
  <c r="BA7" i="13"/>
  <c r="BL7" i="16"/>
  <c r="BN8" i="13"/>
  <c r="BI7" i="15"/>
  <c r="BJ19" i="4"/>
  <c r="BD19" i="4"/>
  <c r="BL19" i="4"/>
  <c r="AV8" i="13"/>
  <c r="BB7" i="13"/>
  <c r="BL8" i="13"/>
  <c r="BP7" i="13"/>
  <c r="BE6" i="16"/>
  <c r="AY19" i="4"/>
  <c r="AX8" i="13"/>
  <c r="BA6" i="16"/>
  <c r="BG19" i="4"/>
  <c r="BF7" i="13"/>
  <c r="AY6" i="16"/>
  <c r="BG7" i="13"/>
  <c r="AX6" i="16"/>
  <c r="BK6" i="11"/>
  <c r="AV6" i="16"/>
  <c r="AW6" i="11"/>
  <c r="BJ8" i="13"/>
  <c r="BH7" i="16"/>
  <c r="BI19" i="4"/>
  <c r="BK7" i="13"/>
  <c r="BO7" i="15"/>
  <c r="BB19" i="4"/>
  <c r="AZ7" i="13"/>
  <c r="BA7" i="15"/>
  <c r="AX19" i="4"/>
  <c r="BL6" i="16"/>
  <c r="BF19" i="4"/>
  <c r="BM8" i="13"/>
  <c r="BE19" i="4"/>
  <c r="BK19" i="4"/>
  <c r="BN6" i="16"/>
  <c r="AX7" i="13"/>
  <c r="BH6" i="16"/>
  <c r="AW19" i="4"/>
  <c r="AW6" i="16"/>
  <c r="AZ7" i="15"/>
  <c r="BL7" i="13"/>
  <c r="BD8" i="13"/>
  <c r="BI8" i="13"/>
  <c r="AX7" i="16"/>
  <c r="BK7" i="15"/>
  <c r="BA19" i="4"/>
  <c r="BF8" i="15"/>
  <c r="BC19" i="4"/>
  <c r="BE8" i="13"/>
  <c r="BB8" i="15"/>
  <c r="AW8" i="13"/>
  <c r="BK8" i="13"/>
  <c r="BK7" i="6"/>
  <c r="BC7" i="13"/>
  <c r="BN7" i="6"/>
  <c r="BD7" i="13"/>
  <c r="BI7" i="13"/>
  <c r="AY8" i="13"/>
  <c r="BN5" i="11"/>
  <c r="BM7" i="13"/>
  <c r="BC6" i="16"/>
  <c r="BO19" i="4"/>
  <c r="BH6" i="11"/>
  <c r="BG6" i="16"/>
  <c r="AV7" i="13"/>
  <c r="BO7" i="6"/>
  <c r="AX7" i="15"/>
  <c r="BH19" i="4"/>
  <c r="AZ6" i="16"/>
  <c r="BP19" i="4"/>
  <c r="BE7" i="13"/>
  <c r="BK6" i="16"/>
  <c r="BF8" i="13"/>
  <c r="AU8" i="16" l="1"/>
  <c r="AU9" i="13"/>
  <c r="AU20" i="4"/>
  <c r="AU9" i="6"/>
  <c r="AX9" i="15"/>
  <c r="BP20" i="4"/>
  <c r="BN8" i="15"/>
  <c r="BG20" i="4"/>
  <c r="AV8" i="6"/>
  <c r="AZ9" i="15"/>
  <c r="AY8" i="15"/>
  <c r="BN20" i="4"/>
  <c r="BG8" i="15"/>
  <c r="BK8" i="6"/>
  <c r="BI8" i="16"/>
  <c r="BP8" i="13"/>
  <c r="BK9" i="15"/>
  <c r="BE20" i="4"/>
  <c r="BJ8" i="15"/>
  <c r="BE6" i="11"/>
  <c r="BN8" i="6"/>
  <c r="BM7" i="16"/>
  <c r="BH8" i="15"/>
  <c r="AZ6" i="11"/>
  <c r="AY8" i="6"/>
  <c r="BE7" i="16"/>
  <c r="BM20" i="4"/>
  <c r="AV8" i="15"/>
  <c r="AX20" i="4"/>
  <c r="BC7" i="11"/>
  <c r="BC20" i="4"/>
  <c r="BO7" i="16"/>
  <c r="BC6" i="11"/>
  <c r="AW9" i="15"/>
  <c r="AY9" i="6"/>
  <c r="BL6" i="11"/>
  <c r="BF8" i="6"/>
  <c r="BA8" i="16"/>
  <c r="BH20" i="4"/>
  <c r="AZ9" i="6"/>
  <c r="BJ20" i="4"/>
  <c r="AZ8" i="15"/>
  <c r="BH7" i="11"/>
  <c r="BE8" i="15"/>
  <c r="BJ8" i="6"/>
  <c r="AY20" i="4"/>
  <c r="BA9" i="6"/>
  <c r="BA8" i="15"/>
  <c r="BL20" i="4"/>
  <c r="BJ9" i="15"/>
  <c r="BA8" i="6"/>
  <c r="AW20" i="4"/>
  <c r="AZ7" i="16"/>
  <c r="BP8" i="15"/>
  <c r="AW8" i="6"/>
  <c r="BB9" i="15"/>
  <c r="BJ9" i="6"/>
  <c r="BB20" i="4"/>
  <c r="BC8" i="6"/>
  <c r="AZ8" i="6"/>
  <c r="BC8" i="15"/>
  <c r="BP8" i="6"/>
  <c r="BD8" i="6"/>
  <c r="BJ7" i="16"/>
  <c r="BP6" i="11"/>
  <c r="AX8" i="6"/>
  <c r="BO6" i="11"/>
  <c r="BB8" i="6"/>
  <c r="BM8" i="6"/>
  <c r="BB7" i="16"/>
  <c r="BM6" i="11"/>
  <c r="BN9" i="6"/>
  <c r="AV6" i="11"/>
  <c r="BE8" i="6"/>
  <c r="BD9" i="6"/>
  <c r="BG8" i="6"/>
  <c r="BI8" i="15"/>
  <c r="BB6" i="11"/>
  <c r="BA6" i="11"/>
  <c r="AZ8" i="16"/>
  <c r="BO9" i="13"/>
  <c r="BP9" i="6"/>
  <c r="BC9" i="6"/>
  <c r="BM8" i="15"/>
  <c r="AZ20" i="4"/>
  <c r="BI7" i="16"/>
  <c r="BG7" i="11"/>
  <c r="BO9" i="6"/>
  <c r="AW7" i="16"/>
  <c r="BA9" i="15"/>
  <c r="AV20" i="4"/>
  <c r="AY8" i="16"/>
  <c r="BG6" i="11"/>
  <c r="BE9" i="6"/>
  <c r="AW9" i="6"/>
  <c r="BN7" i="16"/>
  <c r="BO8" i="13"/>
  <c r="BF20" i="4"/>
  <c r="AV9" i="15"/>
  <c r="BB8" i="16"/>
  <c r="BJ6" i="11"/>
  <c r="BL8" i="6"/>
  <c r="AY7" i="16"/>
  <c r="BB8" i="13"/>
  <c r="BK9" i="6"/>
  <c r="BH8" i="16"/>
  <c r="BF6" i="11"/>
  <c r="BH8" i="6"/>
  <c r="BO8" i="16"/>
  <c r="BD6" i="11"/>
  <c r="BI8" i="6"/>
  <c r="BG8" i="16"/>
  <c r="BI6" i="11"/>
  <c r="BL9" i="6"/>
  <c r="BD8" i="16"/>
  <c r="AW8" i="15"/>
  <c r="BM7" i="11"/>
  <c r="BG7" i="16"/>
  <c r="BN6" i="11"/>
  <c r="AX9" i="6"/>
  <c r="AX8" i="15"/>
  <c r="BF7" i="11"/>
  <c r="BG9" i="6"/>
  <c r="BD7" i="16"/>
  <c r="BA7" i="11"/>
  <c r="BC7" i="16"/>
  <c r="BD9" i="15"/>
  <c r="BD20" i="4"/>
  <c r="BJ8" i="16"/>
  <c r="AV7" i="16"/>
  <c r="AY6" i="11"/>
  <c r="BF7" i="16"/>
  <c r="BP7" i="16"/>
  <c r="AX6" i="11"/>
  <c r="BA7" i="16"/>
  <c r="BC8" i="13"/>
  <c r="BK20" i="4"/>
  <c r="BD8" i="15"/>
  <c r="BI9" i="15"/>
  <c r="BA20" i="4"/>
  <c r="BO8" i="15"/>
  <c r="BI7" i="11"/>
  <c r="BF9" i="6"/>
  <c r="BK8" i="15"/>
  <c r="BL8" i="15"/>
  <c r="BI20" i="4"/>
  <c r="BK7" i="16"/>
  <c r="BE7" i="11"/>
  <c r="BO20" i="4"/>
  <c r="BM9" i="6"/>
  <c r="AU9" i="16" l="1"/>
  <c r="AU10" i="13"/>
  <c r="AU21" i="4"/>
  <c r="AU10" i="6"/>
  <c r="BD10" i="15"/>
  <c r="BH21" i="4"/>
  <c r="BE21" i="4"/>
  <c r="BD9" i="13"/>
  <c r="BB7" i="11"/>
  <c r="BP21" i="4"/>
  <c r="BB10" i="15"/>
  <c r="BJ21" i="4"/>
  <c r="BI9" i="13"/>
  <c r="BF8" i="16"/>
  <c r="BK7" i="11"/>
  <c r="BL21" i="4"/>
  <c r="BJ9" i="13"/>
  <c r="BO7" i="11"/>
  <c r="BN10" i="15"/>
  <c r="BF9" i="13"/>
  <c r="BH9" i="6"/>
  <c r="BN21" i="4"/>
  <c r="BK8" i="11"/>
  <c r="BD21" i="4"/>
  <c r="BE8" i="16"/>
  <c r="BM21" i="4"/>
  <c r="BP7" i="11"/>
  <c r="AV9" i="6"/>
  <c r="BA21" i="4"/>
  <c r="AX9" i="13"/>
  <c r="BH9" i="13"/>
  <c r="BB9" i="6"/>
  <c r="BI21" i="4"/>
  <c r="BI9" i="6"/>
  <c r="BC8" i="16"/>
  <c r="AV10" i="15"/>
  <c r="BO21" i="4"/>
  <c r="BJ7" i="11"/>
  <c r="AV21" i="4"/>
  <c r="AY9" i="13"/>
  <c r="BK9" i="13"/>
  <c r="BK21" i="4"/>
  <c r="BP8" i="16"/>
  <c r="AW8" i="16"/>
  <c r="BG9" i="15"/>
  <c r="BM9" i="13"/>
  <c r="BN8" i="16"/>
  <c r="BI8" i="11"/>
  <c r="BM10" i="15"/>
  <c r="AX9" i="16"/>
  <c r="BO8" i="11"/>
  <c r="BB9" i="13"/>
  <c r="AX21" i="4"/>
  <c r="AY10" i="15"/>
  <c r="BC10" i="15"/>
  <c r="BM9" i="15"/>
  <c r="BP9" i="13"/>
  <c r="BC9" i="15"/>
  <c r="BA8" i="11"/>
  <c r="BK10" i="15"/>
  <c r="BL8" i="16"/>
  <c r="AX8" i="16"/>
  <c r="BO9" i="15"/>
  <c r="BJ10" i="15"/>
  <c r="AZ10" i="15"/>
  <c r="AV8" i="16"/>
  <c r="BF21" i="4"/>
  <c r="BC9" i="13"/>
  <c r="BG21" i="4"/>
  <c r="BI9" i="16"/>
  <c r="AX7" i="11"/>
  <c r="BJ8" i="11"/>
  <c r="BK8" i="16"/>
  <c r="BL10" i="15"/>
  <c r="BA9" i="13"/>
  <c r="BH9" i="15"/>
  <c r="BL7" i="11"/>
  <c r="BN9" i="15"/>
  <c r="BC21" i="4"/>
  <c r="BH10" i="15"/>
  <c r="BN9" i="13"/>
  <c r="BG10" i="15"/>
  <c r="BE9" i="15"/>
  <c r="AZ7" i="11"/>
  <c r="BO10" i="15"/>
  <c r="BC8" i="11"/>
  <c r="AW7" i="11"/>
  <c r="BF9" i="15"/>
  <c r="BL9" i="13"/>
  <c r="BD7" i="11"/>
  <c r="BE8" i="11"/>
  <c r="AV9" i="13"/>
  <c r="BE9" i="13"/>
  <c r="BL9" i="15"/>
  <c r="BP10" i="15"/>
  <c r="AW21" i="4"/>
  <c r="BB21" i="4"/>
  <c r="AY9" i="15"/>
  <c r="BL8" i="11"/>
  <c r="BB8" i="11"/>
  <c r="BI10" i="15"/>
  <c r="AX8" i="11"/>
  <c r="BP9" i="15"/>
  <c r="AY21" i="4"/>
  <c r="AZ9" i="13"/>
  <c r="BG9" i="13"/>
  <c r="AW9" i="13"/>
  <c r="BN7" i="11"/>
  <c r="AV7" i="11"/>
  <c r="AY7" i="11"/>
  <c r="AX10" i="15"/>
  <c r="BM8" i="16"/>
  <c r="AZ21" i="4"/>
  <c r="BC9" i="16"/>
  <c r="AU10" i="16" l="1"/>
  <c r="AU11" i="13"/>
  <c r="AU22" i="4"/>
  <c r="AU11" i="6"/>
  <c r="BH11" i="13"/>
  <c r="BK10" i="6"/>
  <c r="AV10" i="13"/>
  <c r="BL9" i="16"/>
  <c r="BF10" i="15"/>
  <c r="AZ10" i="13"/>
  <c r="BP11" i="13"/>
  <c r="BK9" i="11"/>
  <c r="BA11" i="13"/>
  <c r="BH10" i="6"/>
  <c r="BI22" i="4"/>
  <c r="BB22" i="4"/>
  <c r="AY10" i="6"/>
  <c r="AW10" i="6"/>
  <c r="BL10" i="6"/>
  <c r="AV11" i="6"/>
  <c r="BO9" i="16"/>
  <c r="BC11" i="13"/>
  <c r="AY9" i="16"/>
  <c r="BA9" i="11"/>
  <c r="BN10" i="13"/>
  <c r="BO11" i="13"/>
  <c r="BH8" i="11"/>
  <c r="BL9" i="11"/>
  <c r="BL11" i="13"/>
  <c r="BP10" i="6"/>
  <c r="BB9" i="16"/>
  <c r="BI11" i="13"/>
  <c r="BG9" i="16"/>
  <c r="BE22" i="4"/>
  <c r="BG10" i="13"/>
  <c r="BB11" i="13"/>
  <c r="BN22" i="4"/>
  <c r="BD22" i="4"/>
  <c r="AV10" i="6"/>
  <c r="BK11" i="13"/>
  <c r="BF10" i="6"/>
  <c r="BE10" i="6"/>
  <c r="BF10" i="13"/>
  <c r="AZ10" i="16"/>
  <c r="AZ22" i="4"/>
  <c r="AV8" i="11"/>
  <c r="AZ8" i="11"/>
  <c r="BB10" i="6"/>
  <c r="AX10" i="6"/>
  <c r="BA10" i="6"/>
  <c r="AW8" i="11"/>
  <c r="AV9" i="16"/>
  <c r="BH9" i="16"/>
  <c r="BJ9" i="16"/>
  <c r="AY8" i="11"/>
  <c r="BE10" i="13"/>
  <c r="AV22" i="4"/>
  <c r="AX22" i="4"/>
  <c r="BL22" i="4"/>
  <c r="AZ10" i="6"/>
  <c r="AW10" i="16"/>
  <c r="BE10" i="16"/>
  <c r="BM8" i="11"/>
  <c r="BG10" i="16"/>
  <c r="BI10" i="13"/>
  <c r="BM11" i="13"/>
  <c r="BO10" i="13"/>
  <c r="BH10" i="13"/>
  <c r="BD11" i="13"/>
  <c r="BJ10" i="13"/>
  <c r="BK10" i="13"/>
  <c r="AZ9" i="16"/>
  <c r="BN8" i="11"/>
  <c r="BF8" i="11"/>
  <c r="BM9" i="16"/>
  <c r="BK9" i="16"/>
  <c r="AW22" i="4"/>
  <c r="BM10" i="13"/>
  <c r="BN10" i="6"/>
  <c r="BP22" i="4"/>
  <c r="BC10" i="6"/>
  <c r="BP10" i="16"/>
  <c r="AW10" i="15"/>
  <c r="BA9" i="16"/>
  <c r="BM22" i="4"/>
  <c r="BF11" i="13"/>
  <c r="AV11" i="13"/>
  <c r="AX10" i="13"/>
  <c r="BL10" i="13"/>
  <c r="BP8" i="11"/>
  <c r="BF9" i="16"/>
  <c r="BE9" i="16"/>
  <c r="BO22" i="4"/>
  <c r="BD10" i="13"/>
  <c r="BO10" i="6"/>
  <c r="BJ10" i="6"/>
  <c r="BP9" i="16"/>
  <c r="BA10" i="15"/>
  <c r="BH22" i="4"/>
  <c r="AY10" i="13"/>
  <c r="AW9" i="16"/>
  <c r="BP10" i="13"/>
  <c r="BJ22" i="4"/>
  <c r="AW10" i="13"/>
  <c r="BD10" i="6"/>
  <c r="BN9" i="16"/>
  <c r="BE10" i="15"/>
  <c r="BB10" i="13"/>
  <c r="BA10" i="13"/>
  <c r="BC10" i="13"/>
  <c r="BC22" i="4"/>
  <c r="BG8" i="11"/>
  <c r="BF22" i="4"/>
  <c r="BD8" i="11"/>
  <c r="AY22" i="4"/>
  <c r="BG22" i="4"/>
  <c r="BA22" i="4"/>
  <c r="BG10" i="6"/>
  <c r="BK22" i="4"/>
  <c r="BM10" i="6"/>
  <c r="BI10" i="6"/>
  <c r="BO10" i="16"/>
  <c r="BD9" i="16"/>
  <c r="AU11" i="16" l="1"/>
  <c r="AU12" i="13"/>
  <c r="AU23" i="4"/>
  <c r="AU12" i="6"/>
  <c r="AW11" i="15"/>
  <c r="BA11" i="6"/>
  <c r="BE23" i="4"/>
  <c r="BA11" i="15"/>
  <c r="BF23" i="4"/>
  <c r="BL10" i="16"/>
  <c r="BB9" i="11"/>
  <c r="BF10" i="16"/>
  <c r="AZ23" i="4"/>
  <c r="BO9" i="11"/>
  <c r="BB12" i="6"/>
  <c r="BM10" i="16"/>
  <c r="BM11" i="15"/>
  <c r="BO11" i="6"/>
  <c r="BO10" i="11"/>
  <c r="AY11" i="6"/>
  <c r="BI23" i="4"/>
  <c r="BM11" i="6"/>
  <c r="AW11" i="13"/>
  <c r="BJ11" i="6"/>
  <c r="BC11" i="6"/>
  <c r="BE11" i="15"/>
  <c r="BB11" i="6"/>
  <c r="BK11" i="15"/>
  <c r="BI11" i="15"/>
  <c r="BC10" i="16"/>
  <c r="BF9" i="11"/>
  <c r="AY9" i="11"/>
  <c r="AZ9" i="11"/>
  <c r="BH11" i="6"/>
  <c r="BO12" i="6"/>
  <c r="BH9" i="11"/>
  <c r="BK10" i="16"/>
  <c r="AW12" i="15"/>
  <c r="BC12" i="6"/>
  <c r="BK10" i="11"/>
  <c r="BB10" i="16"/>
  <c r="BP11" i="16"/>
  <c r="BK23" i="4"/>
  <c r="BC9" i="11"/>
  <c r="BD11" i="15"/>
  <c r="AZ11" i="15"/>
  <c r="BJ23" i="4"/>
  <c r="AX11" i="13"/>
  <c r="BH10" i="11"/>
  <c r="BH10" i="16"/>
  <c r="BC23" i="4"/>
  <c r="BA10" i="16"/>
  <c r="BA23" i="4"/>
  <c r="BO11" i="15"/>
  <c r="BM23" i="4"/>
  <c r="BB23" i="4"/>
  <c r="BN11" i="13"/>
  <c r="BK11" i="6"/>
  <c r="BG11" i="15"/>
  <c r="BL11" i="15"/>
  <c r="BF10" i="11"/>
  <c r="BI11" i="6"/>
  <c r="BG11" i="13"/>
  <c r="AX10" i="16"/>
  <c r="BP10" i="11"/>
  <c r="AY11" i="13"/>
  <c r="AZ11" i="13"/>
  <c r="AX11" i="6"/>
  <c r="BJ9" i="11"/>
  <c r="BL23" i="4"/>
  <c r="BP11" i="15"/>
  <c r="BF11" i="6"/>
  <c r="BC11" i="15"/>
  <c r="AW23" i="4"/>
  <c r="AV11" i="15"/>
  <c r="BN23" i="4"/>
  <c r="BP11" i="6"/>
  <c r="AV10" i="11"/>
  <c r="BE11" i="13"/>
  <c r="AY10" i="16"/>
  <c r="AV23" i="4"/>
  <c r="AY23" i="4"/>
  <c r="BD10" i="16"/>
  <c r="BJ11" i="13"/>
  <c r="BD11" i="6"/>
  <c r="BI10" i="16"/>
  <c r="BH23" i="4"/>
  <c r="BJ10" i="11"/>
  <c r="BG9" i="11"/>
  <c r="BN10" i="16"/>
  <c r="AX23" i="4"/>
  <c r="AW11" i="6"/>
  <c r="BE9" i="11"/>
  <c r="AX11" i="15"/>
  <c r="BH11" i="15"/>
  <c r="BG23" i="4"/>
  <c r="BN11" i="6"/>
  <c r="AX10" i="11"/>
  <c r="BE10" i="11"/>
  <c r="BG11" i="6"/>
  <c r="BJ11" i="15"/>
  <c r="BM9" i="11"/>
  <c r="AY11" i="15"/>
  <c r="BD23" i="4"/>
  <c r="BP23" i="4"/>
  <c r="AZ11" i="6"/>
  <c r="BD9" i="11"/>
  <c r="AV10" i="16"/>
  <c r="BF11" i="15"/>
  <c r="AV12" i="6"/>
  <c r="BN9" i="11"/>
  <c r="AX9" i="11"/>
  <c r="BE11" i="6"/>
  <c r="AV9" i="11"/>
  <c r="BL11" i="6"/>
  <c r="BP9" i="11"/>
  <c r="BJ10" i="16"/>
  <c r="AY10" i="11"/>
  <c r="BO23" i="4"/>
  <c r="AW9" i="11"/>
  <c r="BI9" i="11"/>
  <c r="BB11" i="15"/>
  <c r="BI10" i="11"/>
  <c r="BN11" i="15"/>
  <c r="AU12" i="16" l="1"/>
  <c r="AU13" i="13"/>
  <c r="AU24" i="4"/>
  <c r="AU13" i="6"/>
  <c r="BL13" i="15"/>
  <c r="BA10" i="11"/>
  <c r="BE13" i="15"/>
  <c r="BK13" i="6"/>
  <c r="AX12" i="6"/>
  <c r="BN11" i="16"/>
  <c r="BH12" i="15"/>
  <c r="AX11" i="16"/>
  <c r="BB13" i="6"/>
  <c r="BI24" i="4"/>
  <c r="BE13" i="6"/>
  <c r="BH11" i="16"/>
  <c r="BM11" i="16"/>
  <c r="BC12" i="13"/>
  <c r="BN13" i="6"/>
  <c r="BI12" i="15"/>
  <c r="BA24" i="4"/>
  <c r="BP13" i="6"/>
  <c r="BH13" i="6"/>
  <c r="BM12" i="16"/>
  <c r="BK12" i="6"/>
  <c r="BB10" i="11"/>
  <c r="AW12" i="6"/>
  <c r="BH12" i="6"/>
  <c r="BN12" i="15"/>
  <c r="BD24" i="4"/>
  <c r="AX13" i="13"/>
  <c r="AW13" i="6"/>
  <c r="BA11" i="16"/>
  <c r="AV12" i="15"/>
  <c r="BB12" i="13"/>
  <c r="BP12" i="15"/>
  <c r="BE12" i="6"/>
  <c r="BO13" i="6"/>
  <c r="BK11" i="16"/>
  <c r="BB12" i="16"/>
  <c r="BL12" i="15"/>
  <c r="BC10" i="11"/>
  <c r="BG12" i="6"/>
  <c r="BM13" i="13"/>
  <c r="BD12" i="6"/>
  <c r="BM12" i="6"/>
  <c r="AZ11" i="16"/>
  <c r="AX12" i="15"/>
  <c r="BF12" i="13"/>
  <c r="BJ24" i="4"/>
  <c r="BG12" i="15"/>
  <c r="BL12" i="6"/>
  <c r="AZ10" i="11"/>
  <c r="BD10" i="11"/>
  <c r="BB12" i="15"/>
  <c r="BG24" i="4"/>
  <c r="BD12" i="13"/>
  <c r="AV11" i="16"/>
  <c r="BM12" i="15"/>
  <c r="AY12" i="13"/>
  <c r="BJ11" i="11"/>
  <c r="AY12" i="15"/>
  <c r="AY12" i="6"/>
  <c r="AW11" i="16"/>
  <c r="AY11" i="16"/>
  <c r="AZ12" i="15"/>
  <c r="BM13" i="15"/>
  <c r="BB11" i="11"/>
  <c r="BO12" i="16"/>
  <c r="AZ13" i="13"/>
  <c r="BF11" i="16"/>
  <c r="BJ11" i="16"/>
  <c r="BF12" i="15"/>
  <c r="BG11" i="16"/>
  <c r="AW10" i="11"/>
  <c r="BD11" i="11"/>
  <c r="BP24" i="4"/>
  <c r="AV13" i="6"/>
  <c r="BP12" i="6"/>
  <c r="BG13" i="6"/>
  <c r="BL12" i="16"/>
  <c r="BG12" i="16"/>
  <c r="BM24" i="4"/>
  <c r="AV13" i="13"/>
  <c r="AY24" i="4"/>
  <c r="BE11" i="11"/>
  <c r="BC12" i="15"/>
  <c r="BE12" i="13"/>
  <c r="BN13" i="13"/>
  <c r="BN24" i="4"/>
  <c r="BP13" i="15"/>
  <c r="BD13" i="6"/>
  <c r="BE12" i="15"/>
  <c r="BA12" i="15"/>
  <c r="BO12" i="13"/>
  <c r="BJ12" i="15"/>
  <c r="AW24" i="4"/>
  <c r="BJ12" i="16"/>
  <c r="AX12" i="13"/>
  <c r="BO11" i="16"/>
  <c r="AX12" i="16"/>
  <c r="BH13" i="13"/>
  <c r="BB13" i="13"/>
  <c r="AV24" i="4"/>
  <c r="BG10" i="11"/>
  <c r="BF11" i="11"/>
  <c r="AY13" i="6"/>
  <c r="BK11" i="11"/>
  <c r="BN12" i="13"/>
  <c r="AX24" i="4"/>
  <c r="BH11" i="11"/>
  <c r="BL24" i="4"/>
  <c r="BC13" i="13"/>
  <c r="BF12" i="6"/>
  <c r="BC11" i="16"/>
  <c r="BH12" i="13"/>
  <c r="BI12" i="6"/>
  <c r="BH24" i="4"/>
  <c r="AZ13" i="15"/>
  <c r="BL10" i="11"/>
  <c r="BK24" i="4"/>
  <c r="BA13" i="6"/>
  <c r="BL13" i="13"/>
  <c r="BB11" i="16"/>
  <c r="BL12" i="13"/>
  <c r="BP12" i="13"/>
  <c r="BD13" i="15"/>
  <c r="BC13" i="15"/>
  <c r="BM13" i="6"/>
  <c r="AZ12" i="13"/>
  <c r="BM10" i="11"/>
  <c r="BK12" i="15"/>
  <c r="BN12" i="6"/>
  <c r="BO24" i="4"/>
  <c r="BN13" i="15"/>
  <c r="BL11" i="16"/>
  <c r="BI12" i="13"/>
  <c r="BF13" i="6"/>
  <c r="BB24" i="4"/>
  <c r="BK12" i="13"/>
  <c r="BC24" i="4"/>
  <c r="BJ13" i="6"/>
  <c r="AZ13" i="6"/>
  <c r="BG12" i="13"/>
  <c r="AV13" i="15"/>
  <c r="BJ12" i="13"/>
  <c r="BN10" i="11"/>
  <c r="AX13" i="6"/>
  <c r="BM12" i="13"/>
  <c r="BL13" i="6"/>
  <c r="BD12" i="15"/>
  <c r="BO11" i="11"/>
  <c r="AW12" i="13"/>
  <c r="BA12" i="13"/>
  <c r="BF24" i="4"/>
  <c r="AZ24" i="4"/>
  <c r="BD11" i="16"/>
  <c r="AV12" i="13"/>
  <c r="BJ12" i="6"/>
  <c r="BI11" i="16"/>
  <c r="BD12" i="16"/>
  <c r="BO12" i="15"/>
  <c r="BA12" i="6"/>
  <c r="AZ12" i="6"/>
  <c r="BE11" i="16"/>
  <c r="BC13" i="6"/>
  <c r="BE24" i="4"/>
  <c r="AU13" i="16" l="1"/>
  <c r="AU14" i="13"/>
  <c r="AU25" i="4"/>
  <c r="AU14" i="6"/>
  <c r="BK13" i="15"/>
  <c r="AV14" i="6"/>
  <c r="BA14" i="6"/>
  <c r="BB13" i="15"/>
  <c r="BF12" i="16"/>
  <c r="BH25" i="4"/>
  <c r="BF25" i="4"/>
  <c r="BG11" i="11"/>
  <c r="AY12" i="16"/>
  <c r="BE25" i="4"/>
  <c r="AZ12" i="11"/>
  <c r="BM14" i="6"/>
  <c r="BJ13" i="15"/>
  <c r="BF14" i="6"/>
  <c r="AW13" i="13"/>
  <c r="BG13" i="13"/>
  <c r="BE12" i="16"/>
  <c r="AZ25" i="4"/>
  <c r="AY11" i="11"/>
  <c r="AX13" i="15"/>
  <c r="BM11" i="11"/>
  <c r="BE13" i="13"/>
  <c r="BE13" i="16"/>
  <c r="BI11" i="11"/>
  <c r="BI14" i="15"/>
  <c r="BO14" i="6"/>
  <c r="BK25" i="4"/>
  <c r="AX11" i="11"/>
  <c r="BF13" i="16"/>
  <c r="BH12" i="16"/>
  <c r="BG25" i="4"/>
  <c r="BG13" i="15"/>
  <c r="BL14" i="6"/>
  <c r="BL12" i="11"/>
  <c r="BC12" i="16"/>
  <c r="AW25" i="4"/>
  <c r="AW11" i="11"/>
  <c r="BI14" i="6"/>
  <c r="BP12" i="16"/>
  <c r="BD25" i="4"/>
  <c r="BJ13" i="16"/>
  <c r="AW13" i="15"/>
  <c r="BC11" i="11"/>
  <c r="BF14" i="15"/>
  <c r="BI12" i="16"/>
  <c r="BO13" i="16"/>
  <c r="BB25" i="4"/>
  <c r="BK13" i="13"/>
  <c r="BK12" i="16"/>
  <c r="BC25" i="4"/>
  <c r="BI13" i="13"/>
  <c r="AZ12" i="16"/>
  <c r="BP11" i="11"/>
  <c r="BK14" i="15"/>
  <c r="BM25" i="4"/>
  <c r="AV25" i="4"/>
  <c r="AY14" i="6"/>
  <c r="AX14" i="6"/>
  <c r="BP25" i="4"/>
  <c r="BL25" i="4"/>
  <c r="BF13" i="15"/>
  <c r="BN12" i="16"/>
  <c r="BN25" i="4"/>
  <c r="BO13" i="13"/>
  <c r="BC14" i="15"/>
  <c r="BH13" i="15"/>
  <c r="BP14" i="6"/>
  <c r="AX25" i="4"/>
  <c r="BO13" i="15"/>
  <c r="BA13" i="13"/>
  <c r="AW12" i="16"/>
  <c r="AV11" i="11"/>
  <c r="AZ11" i="11"/>
  <c r="AW13" i="16"/>
  <c r="BA25" i="4"/>
  <c r="BD14" i="6"/>
  <c r="BI13" i="16"/>
  <c r="BI25" i="4"/>
  <c r="BL11" i="11"/>
  <c r="BN11" i="11"/>
  <c r="BA13" i="15"/>
  <c r="AV13" i="16"/>
  <c r="AY25" i="4"/>
  <c r="AV12" i="11"/>
  <c r="BI13" i="15"/>
  <c r="BI13" i="6"/>
  <c r="BJ25" i="4"/>
  <c r="BA13" i="16"/>
  <c r="BB14" i="6"/>
  <c r="BJ13" i="13"/>
  <c r="BO14" i="15"/>
  <c r="AY13" i="13"/>
  <c r="AV12" i="16"/>
  <c r="BO25" i="4"/>
  <c r="AY13" i="15"/>
  <c r="BF13" i="13"/>
  <c r="BA12" i="16"/>
  <c r="BP13" i="13"/>
  <c r="BD13" i="13"/>
  <c r="BG14" i="6"/>
  <c r="AW14" i="6"/>
  <c r="BA11" i="11"/>
  <c r="BJ14" i="6"/>
  <c r="AU14" i="16" l="1"/>
  <c r="AU15" i="13"/>
  <c r="AU26" i="4"/>
  <c r="AU15" i="6"/>
  <c r="BL15" i="15"/>
  <c r="BG12" i="11"/>
  <c r="BA14" i="15"/>
  <c r="BE14" i="6"/>
  <c r="AY15" i="6"/>
  <c r="BD14" i="13"/>
  <c r="AY15" i="15"/>
  <c r="BL13" i="16"/>
  <c r="AW12" i="11"/>
  <c r="BM14" i="16"/>
  <c r="BL14" i="13"/>
  <c r="BG14" i="13"/>
  <c r="AZ13" i="16"/>
  <c r="BB15" i="15"/>
  <c r="BK12" i="11"/>
  <c r="AZ14" i="6"/>
  <c r="BE12" i="11"/>
  <c r="BJ14" i="16"/>
  <c r="BL13" i="11"/>
  <c r="BA13" i="11"/>
  <c r="AY14" i="13"/>
  <c r="AV15" i="6"/>
  <c r="BG15" i="13"/>
  <c r="AZ26" i="4"/>
  <c r="BN26" i="4"/>
  <c r="BM14" i="15"/>
  <c r="BI12" i="11"/>
  <c r="BH14" i="13"/>
  <c r="AY13" i="11"/>
  <c r="BG13" i="16"/>
  <c r="BA12" i="11"/>
  <c r="BE15" i="13"/>
  <c r="BD15" i="15"/>
  <c r="BL15" i="6"/>
  <c r="BK14" i="16"/>
  <c r="AW15" i="13"/>
  <c r="BC12" i="11"/>
  <c r="BL14" i="15"/>
  <c r="BB13" i="16"/>
  <c r="BC26" i="4"/>
  <c r="AZ14" i="15"/>
  <c r="AZ15" i="15"/>
  <c r="AW13" i="11"/>
  <c r="BD14" i="15"/>
  <c r="BH15" i="15"/>
  <c r="BK26" i="4"/>
  <c r="BK14" i="13"/>
  <c r="BA26" i="4"/>
  <c r="AV14" i="13"/>
  <c r="BK13" i="16"/>
  <c r="BM15" i="13"/>
  <c r="BA14" i="16"/>
  <c r="BP12" i="11"/>
  <c r="BB13" i="11"/>
  <c r="BE14" i="13"/>
  <c r="BN15" i="15"/>
  <c r="AZ13" i="11"/>
  <c r="AX14" i="16"/>
  <c r="BN12" i="11"/>
  <c r="BG15" i="15"/>
  <c r="BH12" i="11"/>
  <c r="BM13" i="16"/>
  <c r="BC14" i="13"/>
  <c r="BH26" i="4"/>
  <c r="BG14" i="16"/>
  <c r="AX13" i="11"/>
  <c r="AY14" i="15"/>
  <c r="AX26" i="4"/>
  <c r="BM15" i="6"/>
  <c r="AX14" i="13"/>
  <c r="BD13" i="11"/>
  <c r="BB26" i="4"/>
  <c r="BD15" i="13"/>
  <c r="BC13" i="11"/>
  <c r="BO26" i="4"/>
  <c r="BF12" i="11"/>
  <c r="BM14" i="13"/>
  <c r="AV15" i="13"/>
  <c r="BD13" i="16"/>
  <c r="AW14" i="13"/>
  <c r="BL26" i="4"/>
  <c r="BO12" i="11"/>
  <c r="BN14" i="15"/>
  <c r="BI13" i="11"/>
  <c r="BH13" i="16"/>
  <c r="BI26" i="4"/>
  <c r="BC15" i="6"/>
  <c r="BD12" i="11"/>
  <c r="BH14" i="15"/>
  <c r="BJ12" i="11"/>
  <c r="AX15" i="15"/>
  <c r="BF15" i="6"/>
  <c r="BO15" i="13"/>
  <c r="BJ26" i="4"/>
  <c r="BI14" i="16"/>
  <c r="BP13" i="11"/>
  <c r="BH14" i="6"/>
  <c r="BD26" i="4"/>
  <c r="BO13" i="11"/>
  <c r="BO14" i="16"/>
  <c r="AW26" i="4"/>
  <c r="BJ14" i="15"/>
  <c r="BG26" i="4"/>
  <c r="AV14" i="16"/>
  <c r="BF15" i="15"/>
  <c r="BG13" i="11"/>
  <c r="BI14" i="13"/>
  <c r="BB14" i="16"/>
  <c r="BA14" i="13"/>
  <c r="AY26" i="4"/>
  <c r="AV13" i="11"/>
  <c r="BE15" i="15"/>
  <c r="BC14" i="6"/>
  <c r="AW14" i="16"/>
  <c r="AX15" i="6"/>
  <c r="BD14" i="16"/>
  <c r="BN13" i="11"/>
  <c r="AW14" i="15"/>
  <c r="BM26" i="4"/>
  <c r="BO14" i="13"/>
  <c r="BP13" i="16"/>
  <c r="BJ14" i="13"/>
  <c r="AW15" i="15"/>
  <c r="BN14" i="13"/>
  <c r="BJ15" i="6"/>
  <c r="AZ14" i="16"/>
  <c r="BP15" i="15"/>
  <c r="BI15" i="6"/>
  <c r="BF14" i="13"/>
  <c r="BC13" i="16"/>
  <c r="AY12" i="11"/>
  <c r="BP14" i="15"/>
  <c r="BM12" i="11"/>
  <c r="BG15" i="6"/>
  <c r="BE26" i="4"/>
  <c r="BM13" i="11"/>
  <c r="BG14" i="15"/>
  <c r="BB14" i="15"/>
  <c r="BF26" i="4"/>
  <c r="BF13" i="11"/>
  <c r="AY14" i="16"/>
  <c r="BI15" i="13"/>
  <c r="AX13" i="16"/>
  <c r="BP26" i="4"/>
  <c r="BN13" i="16"/>
  <c r="BP14" i="13"/>
  <c r="BK14" i="6"/>
  <c r="BA15" i="15"/>
  <c r="BE13" i="11"/>
  <c r="BE14" i="15"/>
  <c r="AV26" i="4"/>
  <c r="BK15" i="15"/>
  <c r="AZ14" i="13"/>
  <c r="AV15" i="15"/>
  <c r="BB14" i="13"/>
  <c r="AX14" i="15"/>
  <c r="BB12" i="11"/>
  <c r="BN14" i="6"/>
  <c r="AV14" i="15"/>
  <c r="AX12" i="11"/>
  <c r="AY13" i="16"/>
  <c r="AU15" i="16" l="1"/>
  <c r="AU16" i="13"/>
  <c r="AU27" i="4"/>
  <c r="AU16" i="6"/>
  <c r="BH13" i="11"/>
  <c r="BA15" i="13"/>
  <c r="BO27" i="4"/>
  <c r="AY14" i="11"/>
  <c r="BB16" i="13"/>
  <c r="BA15" i="6"/>
  <c r="BN27" i="4"/>
  <c r="BG27" i="4"/>
  <c r="AX27" i="4"/>
  <c r="BF14" i="16"/>
  <c r="BE14" i="16"/>
  <c r="BH15" i="6"/>
  <c r="BP16" i="6"/>
  <c r="BH14" i="11"/>
  <c r="BP14" i="11"/>
  <c r="BD14" i="11"/>
  <c r="BJ27" i="4"/>
  <c r="BO15" i="15"/>
  <c r="BP27" i="4"/>
  <c r="BE27" i="4"/>
  <c r="AV14" i="11"/>
  <c r="BJ13" i="11"/>
  <c r="BK27" i="4"/>
  <c r="BB14" i="11"/>
  <c r="BD27" i="4"/>
  <c r="BH27" i="4"/>
  <c r="BM27" i="4"/>
  <c r="BH14" i="16"/>
  <c r="BP15" i="6"/>
  <c r="BF27" i="4"/>
  <c r="BL27" i="4"/>
  <c r="BI15" i="15"/>
  <c r="BL14" i="16"/>
  <c r="BC27" i="4"/>
  <c r="BI27" i="4"/>
  <c r="BJ15" i="15"/>
  <c r="BB15" i="6"/>
  <c r="BB27" i="4"/>
  <c r="BA27" i="4"/>
  <c r="BJ15" i="13"/>
  <c r="BP14" i="16"/>
  <c r="BN14" i="16"/>
  <c r="BE15" i="6"/>
  <c r="BP15" i="13"/>
  <c r="BN15" i="13"/>
  <c r="BF15" i="13"/>
  <c r="AW15" i="6"/>
  <c r="BD15" i="6"/>
  <c r="AX16" i="15"/>
  <c r="BI16" i="15"/>
  <c r="AW27" i="4"/>
  <c r="BG16" i="15"/>
  <c r="BO15" i="6"/>
  <c r="AZ15" i="6"/>
  <c r="BC15" i="13"/>
  <c r="BM15" i="15"/>
  <c r="BN15" i="6"/>
  <c r="BK15" i="6"/>
  <c r="BC15" i="15"/>
  <c r="BC14" i="16"/>
  <c r="AY15" i="13"/>
  <c r="BB16" i="15"/>
  <c r="BK13" i="11"/>
  <c r="AZ15" i="13"/>
  <c r="BL15" i="13"/>
  <c r="BH16" i="15"/>
  <c r="BK15" i="13"/>
  <c r="BE14" i="11"/>
  <c r="BI16" i="13"/>
  <c r="AY27" i="4"/>
  <c r="BO14" i="11"/>
  <c r="AV27" i="4"/>
  <c r="BH16" i="13"/>
  <c r="BL14" i="11"/>
  <c r="AZ27" i="4"/>
  <c r="BL16" i="13"/>
  <c r="AX15" i="13"/>
  <c r="BO16" i="15"/>
  <c r="BJ14" i="11"/>
  <c r="BH15" i="13"/>
  <c r="BB15" i="13"/>
  <c r="AU16" i="16" l="1"/>
  <c r="AU17" i="13"/>
  <c r="AU28" i="4"/>
  <c r="AU17" i="6"/>
  <c r="BC16" i="15"/>
  <c r="AW28" i="4"/>
  <c r="AW17" i="13"/>
  <c r="BL15" i="16"/>
  <c r="AY15" i="11"/>
  <c r="BN28" i="4"/>
  <c r="AY17" i="13"/>
  <c r="BK16" i="6"/>
  <c r="AW16" i="13"/>
  <c r="AX16" i="6"/>
  <c r="BB17" i="15"/>
  <c r="AX28" i="4"/>
  <c r="BE28" i="4"/>
  <c r="BB16" i="6"/>
  <c r="AV16" i="15"/>
  <c r="BE17" i="15"/>
  <c r="BF17" i="15"/>
  <c r="BA16" i="6"/>
  <c r="BG14" i="11"/>
  <c r="BJ17" i="15"/>
  <c r="BM28" i="4"/>
  <c r="BB15" i="16"/>
  <c r="BO16" i="13"/>
  <c r="BE15" i="16"/>
  <c r="BF14" i="11"/>
  <c r="AW16" i="6"/>
  <c r="BA16" i="13"/>
  <c r="BE16" i="15"/>
  <c r="BH16" i="6"/>
  <c r="BM17" i="15"/>
  <c r="AW17" i="15"/>
  <c r="BG28" i="4"/>
  <c r="BD16" i="13"/>
  <c r="BC16" i="6"/>
  <c r="BA28" i="4"/>
  <c r="AW14" i="11"/>
  <c r="BJ16" i="6"/>
  <c r="BP15" i="16"/>
  <c r="BN14" i="11"/>
  <c r="AZ15" i="16"/>
  <c r="BA14" i="11"/>
  <c r="BH15" i="16"/>
  <c r="BF28" i="4"/>
  <c r="BG16" i="13"/>
  <c r="AV16" i="6"/>
  <c r="BK16" i="13"/>
  <c r="BA15" i="16"/>
  <c r="BH28" i="4"/>
  <c r="BI14" i="11"/>
  <c r="BO17" i="15"/>
  <c r="BK15" i="16"/>
  <c r="BM16" i="6"/>
  <c r="BD28" i="4"/>
  <c r="AV16" i="13"/>
  <c r="BO16" i="6"/>
  <c r="BD16" i="6"/>
  <c r="BE16" i="6"/>
  <c r="BP16" i="13"/>
  <c r="BJ16" i="15"/>
  <c r="BM14" i="11"/>
  <c r="BP16" i="15"/>
  <c r="AY28" i="4"/>
  <c r="BN16" i="15"/>
  <c r="BC15" i="16"/>
  <c r="BM16" i="13"/>
  <c r="BJ15" i="16"/>
  <c r="BF16" i="13"/>
  <c r="AX15" i="16"/>
  <c r="AY16" i="6"/>
  <c r="BF15" i="16"/>
  <c r="AX14" i="11"/>
  <c r="BJ15" i="11"/>
  <c r="BF16" i="15"/>
  <c r="BM16" i="15"/>
  <c r="BI15" i="16"/>
  <c r="BN16" i="13"/>
  <c r="AY15" i="16"/>
  <c r="BF16" i="6"/>
  <c r="BO15" i="16"/>
  <c r="AZ28" i="4"/>
  <c r="AX17" i="15"/>
  <c r="BI28" i="4"/>
  <c r="BD16" i="15"/>
  <c r="BB28" i="4"/>
  <c r="BK16" i="15"/>
  <c r="BM15" i="16"/>
  <c r="BG15" i="16"/>
  <c r="BN15" i="11"/>
  <c r="BL16" i="6"/>
  <c r="BO28" i="4"/>
  <c r="BD15" i="16"/>
  <c r="AZ14" i="11"/>
  <c r="BL16" i="15"/>
  <c r="AV17" i="15"/>
  <c r="BB16" i="16"/>
  <c r="BN16" i="6"/>
  <c r="BA17" i="15"/>
  <c r="AV28" i="4"/>
  <c r="BC17" i="15"/>
  <c r="BL28" i="4"/>
  <c r="BK14" i="11"/>
  <c r="BN15" i="16"/>
  <c r="BK15" i="11"/>
  <c r="AY16" i="13"/>
  <c r="BE15" i="11"/>
  <c r="BA16" i="15"/>
  <c r="AY17" i="15"/>
  <c r="BP28" i="4"/>
  <c r="BJ16" i="13"/>
  <c r="AZ16" i="6"/>
  <c r="AX16" i="13"/>
  <c r="BC14" i="11"/>
  <c r="AZ16" i="13"/>
  <c r="BI16" i="6"/>
  <c r="BE16" i="13"/>
  <c r="BG16" i="6"/>
  <c r="AV15" i="16"/>
  <c r="BN17" i="15"/>
  <c r="BJ28" i="4"/>
  <c r="BP17" i="15"/>
  <c r="BC28" i="4"/>
  <c r="AW15" i="16"/>
  <c r="BK17" i="15"/>
  <c r="AW16" i="15"/>
  <c r="AY16" i="15"/>
  <c r="BC16" i="13"/>
  <c r="AZ16" i="15"/>
  <c r="BK28" i="4"/>
  <c r="AU17" i="16" l="1"/>
  <c r="AU18" i="13"/>
  <c r="AU29" i="4"/>
  <c r="AU18" i="6"/>
  <c r="BH17" i="13"/>
  <c r="BK17" i="6"/>
  <c r="BM29" i="4"/>
  <c r="BE16" i="16"/>
  <c r="BN17" i="6"/>
  <c r="BG15" i="11"/>
  <c r="BJ16" i="16"/>
  <c r="BN29" i="4"/>
  <c r="BJ17" i="13"/>
  <c r="BD16" i="16"/>
  <c r="AV29" i="4"/>
  <c r="AZ17" i="15"/>
  <c r="BL17" i="6"/>
  <c r="BM16" i="16"/>
  <c r="BO15" i="11"/>
  <c r="AV16" i="16"/>
  <c r="BF17" i="13"/>
  <c r="BO17" i="13"/>
  <c r="AX16" i="16"/>
  <c r="BE18" i="13"/>
  <c r="BN18" i="13"/>
  <c r="BP17" i="6"/>
  <c r="AV17" i="6"/>
  <c r="AX17" i="13"/>
  <c r="BA16" i="16"/>
  <c r="BC29" i="4"/>
  <c r="BD17" i="15"/>
  <c r="BI29" i="4"/>
  <c r="AY29" i="4"/>
  <c r="BA17" i="6"/>
  <c r="AW29" i="4"/>
  <c r="AZ17" i="13"/>
  <c r="BD15" i="11"/>
  <c r="BI16" i="16"/>
  <c r="BD17" i="6"/>
  <c r="BF15" i="11"/>
  <c r="AZ16" i="16"/>
  <c r="AX29" i="4"/>
  <c r="BK17" i="13"/>
  <c r="AX17" i="6"/>
  <c r="BA29" i="4"/>
  <c r="BI17" i="15"/>
  <c r="BP29" i="4"/>
  <c r="BC17" i="13"/>
  <c r="BH17" i="6"/>
  <c r="BO17" i="6"/>
  <c r="BP15" i="11"/>
  <c r="BL17" i="15"/>
  <c r="BL29" i="4"/>
  <c r="BF29" i="4"/>
  <c r="BG17" i="15"/>
  <c r="BG29" i="4"/>
  <c r="BK16" i="16"/>
  <c r="BH16" i="16"/>
  <c r="BB29" i="4"/>
  <c r="BP17" i="13"/>
  <c r="BB17" i="6"/>
  <c r="AZ17" i="6"/>
  <c r="BA17" i="13"/>
  <c r="BF17" i="6"/>
  <c r="AZ18" i="13"/>
  <c r="BI18" i="6"/>
  <c r="BL17" i="13"/>
  <c r="BD17" i="13"/>
  <c r="AW17" i="6"/>
  <c r="BM15" i="11"/>
  <c r="BN17" i="13"/>
  <c r="BL15" i="11"/>
  <c r="AV17" i="13"/>
  <c r="BG16" i="16"/>
  <c r="BH15" i="11"/>
  <c r="BC18" i="13"/>
  <c r="BC17" i="6"/>
  <c r="AW16" i="16"/>
  <c r="BC15" i="11"/>
  <c r="AY17" i="6"/>
  <c r="BO16" i="16"/>
  <c r="BN16" i="16"/>
  <c r="BE29" i="4"/>
  <c r="BA18" i="13"/>
  <c r="BE17" i="13"/>
  <c r="BG17" i="6"/>
  <c r="BI17" i="13"/>
  <c r="BD18" i="6"/>
  <c r="AW15" i="11"/>
  <c r="BJ17" i="6"/>
  <c r="BD17" i="16"/>
  <c r="AZ29" i="4"/>
  <c r="BB15" i="11"/>
  <c r="AX15" i="11"/>
  <c r="BP16" i="16"/>
  <c r="BB17" i="13"/>
  <c r="BI17" i="6"/>
  <c r="BI15" i="11"/>
  <c r="BC16" i="16"/>
  <c r="AZ15" i="11"/>
  <c r="BD29" i="4"/>
  <c r="BF16" i="16"/>
  <c r="BG17" i="13"/>
  <c r="BM17" i="13"/>
  <c r="BM17" i="6"/>
  <c r="BJ29" i="4"/>
  <c r="BH29" i="4"/>
  <c r="BF16" i="11"/>
  <c r="AV15" i="11"/>
  <c r="AY16" i="16"/>
  <c r="BK29" i="4"/>
  <c r="BH17" i="15"/>
  <c r="BL16" i="16"/>
  <c r="BA15" i="11"/>
  <c r="BO29" i="4"/>
  <c r="BE17" i="6"/>
  <c r="AU18" i="16" l="1"/>
  <c r="AU19" i="13"/>
  <c r="AU30" i="4"/>
  <c r="AU19" i="6"/>
  <c r="BL18" i="15"/>
  <c r="AY30" i="4"/>
  <c r="BM18" i="15"/>
  <c r="AY17" i="16"/>
  <c r="BK19" i="6"/>
  <c r="BL30" i="4"/>
  <c r="AV18" i="13"/>
  <c r="BI19" i="15"/>
  <c r="BC30" i="4"/>
  <c r="BC18" i="15"/>
  <c r="BE30" i="4"/>
  <c r="BB18" i="6"/>
  <c r="BL16" i="11"/>
  <c r="BH18" i="15"/>
  <c r="BH30" i="4"/>
  <c r="BA17" i="16"/>
  <c r="BG16" i="11"/>
  <c r="BE18" i="15"/>
  <c r="AW18" i="6"/>
  <c r="BH19" i="6"/>
  <c r="BF18" i="6"/>
  <c r="BN30" i="4"/>
  <c r="BD16" i="11"/>
  <c r="AX17" i="16"/>
  <c r="BM19" i="15"/>
  <c r="AV30" i="4"/>
  <c r="BJ18" i="13"/>
  <c r="BB18" i="15"/>
  <c r="BO18" i="16"/>
  <c r="AV18" i="6"/>
  <c r="BJ16" i="11"/>
  <c r="AY18" i="13"/>
  <c r="BD19" i="6"/>
  <c r="AX18" i="15"/>
  <c r="AZ30" i="4"/>
  <c r="BJ17" i="16"/>
  <c r="BJ30" i="4"/>
  <c r="AZ18" i="15"/>
  <c r="BB30" i="4"/>
  <c r="BN18" i="15"/>
  <c r="BM16" i="11"/>
  <c r="BF18" i="13"/>
  <c r="AY19" i="6"/>
  <c r="BG18" i="6"/>
  <c r="BO16" i="11"/>
  <c r="AW30" i="4"/>
  <c r="BI16" i="11"/>
  <c r="AW16" i="11"/>
  <c r="BF18" i="16"/>
  <c r="BK18" i="13"/>
  <c r="BJ19" i="15"/>
  <c r="BK18" i="6"/>
  <c r="BK16" i="11"/>
  <c r="BE16" i="11"/>
  <c r="BJ18" i="16"/>
  <c r="BP18" i="6"/>
  <c r="BO19" i="6"/>
  <c r="BP19" i="13"/>
  <c r="BC19" i="6"/>
  <c r="BG18" i="15"/>
  <c r="BK30" i="4"/>
  <c r="BH19" i="15"/>
  <c r="AX19" i="6"/>
  <c r="BG18" i="13"/>
  <c r="AX18" i="6"/>
  <c r="BK19" i="15"/>
  <c r="AX30" i="4"/>
  <c r="BH16" i="11"/>
  <c r="BL19" i="6"/>
  <c r="BI19" i="6"/>
  <c r="BH18" i="6"/>
  <c r="BL19" i="15"/>
  <c r="BO18" i="15"/>
  <c r="AY16" i="11"/>
  <c r="AY18" i="6"/>
  <c r="BN16" i="11"/>
  <c r="AX18" i="13"/>
  <c r="AZ19" i="6"/>
  <c r="BP16" i="11"/>
  <c r="BI30" i="4"/>
  <c r="BI18" i="15"/>
  <c r="BK18" i="15"/>
  <c r="BH17" i="16"/>
  <c r="AZ19" i="13"/>
  <c r="BJ18" i="6"/>
  <c r="BP18" i="13"/>
  <c r="BP19" i="6"/>
  <c r="BC16" i="11"/>
  <c r="BO17" i="16"/>
  <c r="AX19" i="13"/>
  <c r="BB19" i="6"/>
  <c r="AY18" i="15"/>
  <c r="BP30" i="4"/>
  <c r="BD30" i="4"/>
  <c r="BA30" i="4"/>
  <c r="BA18" i="6"/>
  <c r="BB17" i="16"/>
  <c r="BO18" i="13"/>
  <c r="BE18" i="6"/>
  <c r="BA18" i="15"/>
  <c r="BM30" i="4"/>
  <c r="AW17" i="16"/>
  <c r="BB18" i="13"/>
  <c r="BO18" i="6"/>
  <c r="BG30" i="4"/>
  <c r="AZ18" i="6"/>
  <c r="BJ18" i="15"/>
  <c r="AW18" i="13"/>
  <c r="BK17" i="16"/>
  <c r="AZ16" i="11"/>
  <c r="BF19" i="6"/>
  <c r="BD18" i="13"/>
  <c r="BN18" i="6"/>
  <c r="BJ19" i="6"/>
  <c r="AV17" i="16"/>
  <c r="BJ19" i="13"/>
  <c r="AY19" i="15"/>
  <c r="BL18" i="13"/>
  <c r="AV16" i="11"/>
  <c r="AZ17" i="16"/>
  <c r="AW18" i="16"/>
  <c r="BO30" i="4"/>
  <c r="BD18" i="15"/>
  <c r="BL17" i="16"/>
  <c r="BA16" i="11"/>
  <c r="BC18" i="6"/>
  <c r="BL18" i="6"/>
  <c r="BM17" i="16"/>
  <c r="BI18" i="13"/>
  <c r="BF30" i="4"/>
  <c r="BC17" i="16"/>
  <c r="BB16" i="11"/>
  <c r="BI17" i="16"/>
  <c r="BC19" i="13"/>
  <c r="BM18" i="6"/>
  <c r="BE17" i="16"/>
  <c r="BF17" i="16"/>
  <c r="AX16" i="11"/>
  <c r="BA19" i="6"/>
  <c r="BH18" i="13"/>
  <c r="AW19" i="6"/>
  <c r="BN17" i="16"/>
  <c r="BP17" i="16"/>
  <c r="BM18" i="13"/>
  <c r="BC19" i="15"/>
  <c r="AV18" i="15"/>
  <c r="BF18" i="15"/>
  <c r="BP18" i="15"/>
  <c r="AW18" i="15"/>
  <c r="BG17" i="16"/>
  <c r="AU19" i="16" l="1"/>
  <c r="AU20" i="13"/>
  <c r="AU31" i="4"/>
  <c r="AU20" i="6"/>
  <c r="AY20" i="15"/>
  <c r="BG17" i="11"/>
  <c r="AV19" i="15"/>
  <c r="BD19" i="15"/>
  <c r="BN17" i="11"/>
  <c r="BN19" i="15"/>
  <c r="BA17" i="11"/>
  <c r="BE20" i="15"/>
  <c r="BD20" i="15"/>
  <c r="AV19" i="6"/>
  <c r="AW19" i="13"/>
  <c r="BM31" i="4"/>
  <c r="BN20" i="15"/>
  <c r="BD31" i="4"/>
  <c r="BP18" i="11"/>
  <c r="BL31" i="4"/>
  <c r="BC17" i="11"/>
  <c r="AV20" i="15"/>
  <c r="AX19" i="15"/>
  <c r="BI31" i="4"/>
  <c r="BM20" i="15"/>
  <c r="AX20" i="15"/>
  <c r="BG18" i="11"/>
  <c r="AZ20" i="15"/>
  <c r="BB18" i="11"/>
  <c r="AV19" i="13"/>
  <c r="BF20" i="15"/>
  <c r="BN18" i="16"/>
  <c r="BI19" i="13"/>
  <c r="BM19" i="6"/>
  <c r="BM19" i="13"/>
  <c r="BN19" i="6"/>
  <c r="BE31" i="4"/>
  <c r="BJ17" i="11"/>
  <c r="BF19" i="15"/>
  <c r="BH17" i="11"/>
  <c r="BC20" i="15"/>
  <c r="AX31" i="4"/>
  <c r="BA19" i="15"/>
  <c r="BK20" i="15"/>
  <c r="BJ31" i="4"/>
  <c r="BB20" i="15"/>
  <c r="BC31" i="4"/>
  <c r="BM17" i="11"/>
  <c r="BO19" i="13"/>
  <c r="BP18" i="16"/>
  <c r="BF20" i="13"/>
  <c r="AZ18" i="16"/>
  <c r="BL19" i="13"/>
  <c r="BH19" i="16"/>
  <c r="BH20" i="6"/>
  <c r="BB31" i="4"/>
  <c r="BG18" i="16"/>
  <c r="BD18" i="16"/>
  <c r="AZ31" i="4"/>
  <c r="BD17" i="11"/>
  <c r="BL19" i="16"/>
  <c r="BM18" i="16"/>
  <c r="BH31" i="4"/>
  <c r="BD19" i="13"/>
  <c r="BO31" i="4"/>
  <c r="AY19" i="13"/>
  <c r="BG20" i="15"/>
  <c r="AV31" i="4"/>
  <c r="BE19" i="15"/>
  <c r="AW31" i="4"/>
  <c r="AX17" i="11"/>
  <c r="BB17" i="11"/>
  <c r="BC18" i="16"/>
  <c r="AW17" i="11"/>
  <c r="AY18" i="16"/>
  <c r="AX18" i="11"/>
  <c r="BA18" i="16"/>
  <c r="BJ19" i="16"/>
  <c r="AW19" i="15"/>
  <c r="AV18" i="16"/>
  <c r="BP17" i="11"/>
  <c r="AX18" i="16"/>
  <c r="AZ19" i="15"/>
  <c r="BN31" i="4"/>
  <c r="BA20" i="15"/>
  <c r="AY17" i="11"/>
  <c r="AZ17" i="11"/>
  <c r="BI18" i="16"/>
  <c r="BB19" i="13"/>
  <c r="BB18" i="16"/>
  <c r="BE19" i="13"/>
  <c r="BA19" i="13"/>
  <c r="BG19" i="6"/>
  <c r="BG19" i="13"/>
  <c r="BE19" i="6"/>
  <c r="BP31" i="4"/>
  <c r="BO17" i="11"/>
  <c r="AW20" i="15"/>
  <c r="AY18" i="11"/>
  <c r="BE18" i="16"/>
  <c r="BE17" i="11"/>
  <c r="BI20" i="15"/>
  <c r="BO20" i="15"/>
  <c r="BA31" i="4"/>
  <c r="BI17" i="11"/>
  <c r="BL18" i="16"/>
  <c r="BL18" i="11"/>
  <c r="BD18" i="11"/>
  <c r="BP20" i="15"/>
  <c r="AV18" i="11"/>
  <c r="BK31" i="4"/>
  <c r="BE19" i="16"/>
  <c r="BL17" i="11"/>
  <c r="AY19" i="16"/>
  <c r="BK18" i="16"/>
  <c r="BH19" i="13"/>
  <c r="BH18" i="16"/>
  <c r="BK19" i="13"/>
  <c r="AY31" i="4"/>
  <c r="BF31" i="4"/>
  <c r="BG31" i="4"/>
  <c r="BP19" i="15"/>
  <c r="AV17" i="11"/>
  <c r="BG19" i="15"/>
  <c r="BH18" i="11"/>
  <c r="BH20" i="15"/>
  <c r="BN19" i="13"/>
  <c r="BK17" i="11"/>
  <c r="BD19" i="16"/>
  <c r="BF17" i="11"/>
  <c r="BB19" i="15"/>
  <c r="BF19" i="13"/>
  <c r="AW18" i="11"/>
  <c r="BO19" i="15"/>
  <c r="BJ20" i="15"/>
  <c r="AU20" i="16" l="1"/>
  <c r="AU21" i="13"/>
  <c r="AU32" i="4"/>
  <c r="AU21" i="6"/>
  <c r="AV21" i="13"/>
  <c r="AY20" i="6"/>
  <c r="AZ18" i="11"/>
  <c r="BI19" i="16"/>
  <c r="AW32" i="4"/>
  <c r="BH32" i="4"/>
  <c r="BB20" i="13"/>
  <c r="BK20" i="6"/>
  <c r="BP21" i="13"/>
  <c r="BN21" i="6"/>
  <c r="BP20" i="13"/>
  <c r="BH21" i="13"/>
  <c r="BD21" i="6"/>
  <c r="BK21" i="13"/>
  <c r="AV20" i="6"/>
  <c r="BL20" i="6"/>
  <c r="BF20" i="6"/>
  <c r="AX20" i="6"/>
  <c r="BK21" i="6"/>
  <c r="BB21" i="15"/>
  <c r="BN18" i="11"/>
  <c r="AV20" i="13"/>
  <c r="BH20" i="13"/>
  <c r="BI20" i="6"/>
  <c r="BJ20" i="13"/>
  <c r="BO18" i="11"/>
  <c r="BD32" i="4"/>
  <c r="AY21" i="6"/>
  <c r="BK19" i="16"/>
  <c r="AX20" i="13"/>
  <c r="BB20" i="6"/>
  <c r="BE21" i="6"/>
  <c r="BA18" i="11"/>
  <c r="BF21" i="6"/>
  <c r="BP19" i="16"/>
  <c r="BK18" i="11"/>
  <c r="AZ21" i="6"/>
  <c r="BA20" i="13"/>
  <c r="BM21" i="13"/>
  <c r="BC21" i="6"/>
  <c r="AZ20" i="6"/>
  <c r="BM20" i="6"/>
  <c r="BM21" i="15"/>
  <c r="BO19" i="16"/>
  <c r="BE32" i="4"/>
  <c r="BF21" i="15"/>
  <c r="BM32" i="4"/>
  <c r="AZ20" i="13"/>
  <c r="BC19" i="16"/>
  <c r="BM18" i="11"/>
  <c r="AX21" i="6"/>
  <c r="BO20" i="13"/>
  <c r="BO20" i="6"/>
  <c r="AY32" i="4"/>
  <c r="BK20" i="13"/>
  <c r="BC20" i="6"/>
  <c r="BM21" i="6"/>
  <c r="BI32" i="4"/>
  <c r="BB21" i="13"/>
  <c r="AZ19" i="16"/>
  <c r="BE18" i="11"/>
  <c r="BA19" i="16"/>
  <c r="AW21" i="6"/>
  <c r="AV19" i="16"/>
  <c r="BI18" i="11"/>
  <c r="AV21" i="15"/>
  <c r="BP32" i="4"/>
  <c r="BA21" i="15"/>
  <c r="BB32" i="4"/>
  <c r="AY20" i="13"/>
  <c r="BM19" i="16"/>
  <c r="BC32" i="4"/>
  <c r="AX19" i="16"/>
  <c r="BC18" i="11"/>
  <c r="BF19" i="16"/>
  <c r="BD20" i="6"/>
  <c r="BN20" i="13"/>
  <c r="BC21" i="13"/>
  <c r="BG21" i="6"/>
  <c r="AX21" i="15"/>
  <c r="AY21" i="13"/>
  <c r="BN19" i="16"/>
  <c r="BL32" i="4"/>
  <c r="BG21" i="15"/>
  <c r="BL20" i="15"/>
  <c r="BI21" i="15"/>
  <c r="BA21" i="6"/>
  <c r="BG20" i="13"/>
  <c r="BE20" i="6"/>
  <c r="BD20" i="13"/>
  <c r="AW20" i="6"/>
  <c r="BN32" i="4"/>
  <c r="BO21" i="15"/>
  <c r="AX32" i="4"/>
  <c r="BB19" i="16"/>
  <c r="BK32" i="4"/>
  <c r="BM20" i="13"/>
  <c r="BJ21" i="15"/>
  <c r="BO32" i="4"/>
  <c r="AV32" i="4"/>
  <c r="AW19" i="16"/>
  <c r="BE20" i="13"/>
  <c r="BD21" i="15"/>
  <c r="BF32" i="4"/>
  <c r="BN20" i="6"/>
  <c r="BP21" i="15"/>
  <c r="BJ32" i="4"/>
  <c r="BL21" i="13"/>
  <c r="BA20" i="6"/>
  <c r="BF18" i="11"/>
  <c r="BE21" i="13"/>
  <c r="BI20" i="13"/>
  <c r="BG20" i="6"/>
  <c r="BL20" i="13"/>
  <c r="BO21" i="6"/>
  <c r="BK21" i="15"/>
  <c r="AW20" i="13"/>
  <c r="BP20" i="6"/>
  <c r="BL21" i="15"/>
  <c r="BA32" i="4"/>
  <c r="BG32" i="4"/>
  <c r="BJ20" i="6"/>
  <c r="AZ32" i="4"/>
  <c r="BJ21" i="6"/>
  <c r="BJ18" i="11"/>
  <c r="BC20" i="13"/>
  <c r="AX21" i="13"/>
  <c r="BG19" i="16"/>
  <c r="BL21" i="6"/>
  <c r="AU21" i="16" l="1"/>
  <c r="BG23" i="15"/>
  <c r="BP23" i="15"/>
  <c r="BB23" i="15"/>
  <c r="BL23" i="15"/>
  <c r="BD23" i="15"/>
  <c r="BA23" i="15"/>
  <c r="BI23" i="15"/>
  <c r="BJ23" i="15"/>
  <c r="BK23" i="15"/>
  <c r="BM23" i="15"/>
  <c r="AX23" i="15"/>
  <c r="BO23" i="15"/>
  <c r="BF23" i="15"/>
  <c r="AV23" i="15"/>
  <c r="AU22" i="13"/>
  <c r="AU33" i="4"/>
  <c r="AU22" i="6"/>
  <c r="BI21" i="13"/>
  <c r="BI21" i="6"/>
  <c r="BI33" i="4"/>
  <c r="AZ21" i="16"/>
  <c r="BN33" i="4"/>
  <c r="AZ21" i="13"/>
  <c r="AY21" i="15"/>
  <c r="BJ33" i="4"/>
  <c r="BJ21" i="13"/>
  <c r="BB20" i="16"/>
  <c r="BF20" i="16"/>
  <c r="BM19" i="11"/>
  <c r="AV21" i="16"/>
  <c r="AV19" i="11"/>
  <c r="AV22" i="13"/>
  <c r="BD22" i="13"/>
  <c r="BI20" i="16"/>
  <c r="AZ20" i="11"/>
  <c r="BO19" i="11"/>
  <c r="BJ22" i="13"/>
  <c r="BO20" i="16"/>
  <c r="BD22" i="6"/>
  <c r="BN21" i="13"/>
  <c r="BB33" i="4"/>
  <c r="BB19" i="11"/>
  <c r="AY22" i="13"/>
  <c r="BF21" i="13"/>
  <c r="AW20" i="11"/>
  <c r="AX33" i="4"/>
  <c r="AW21" i="16"/>
  <c r="BA20" i="11"/>
  <c r="AX20" i="16"/>
  <c r="BE33" i="4"/>
  <c r="AY19" i="11"/>
  <c r="BH21" i="6"/>
  <c r="BP21" i="6"/>
  <c r="BD21" i="13"/>
  <c r="BG20" i="16"/>
  <c r="BN19" i="11"/>
  <c r="BD20" i="11"/>
  <c r="AX21" i="16"/>
  <c r="BA21" i="16"/>
  <c r="BI19" i="11"/>
  <c r="AW21" i="15"/>
  <c r="BE21" i="16"/>
  <c r="BL33" i="4"/>
  <c r="BL21" i="16"/>
  <c r="BJ21" i="16"/>
  <c r="AZ22" i="13"/>
  <c r="BE20" i="16"/>
  <c r="BA19" i="11"/>
  <c r="AY21" i="16"/>
  <c r="BN20" i="16"/>
  <c r="BO33" i="4"/>
  <c r="BN21" i="15"/>
  <c r="BM33" i="4"/>
  <c r="BM21" i="16"/>
  <c r="AV20" i="16"/>
  <c r="BG22" i="13"/>
  <c r="BF19" i="11"/>
  <c r="BJ19" i="11"/>
  <c r="BP20" i="16"/>
  <c r="AW19" i="11"/>
  <c r="BE22" i="13"/>
  <c r="BF21" i="16"/>
  <c r="BG21" i="16"/>
  <c r="BG21" i="13"/>
  <c r="BB21" i="16"/>
  <c r="AZ19" i="11"/>
  <c r="BM20" i="16"/>
  <c r="BG19" i="11"/>
  <c r="AZ21" i="15"/>
  <c r="BH21" i="15"/>
  <c r="AW33" i="4"/>
  <c r="BO21" i="13"/>
  <c r="BL20" i="11"/>
  <c r="BG20" i="11"/>
  <c r="AW22" i="13"/>
  <c r="BJ20" i="16"/>
  <c r="BD20" i="16"/>
  <c r="BF33" i="4"/>
  <c r="BN22" i="13"/>
  <c r="AX22" i="13"/>
  <c r="BO21" i="16"/>
  <c r="BE19" i="11"/>
  <c r="BH20" i="16"/>
  <c r="AX19" i="11"/>
  <c r="AV21" i="6"/>
  <c r="BA21" i="13"/>
  <c r="BC21" i="15"/>
  <c r="BA33" i="4"/>
  <c r="BL19" i="11"/>
  <c r="BH19" i="11"/>
  <c r="AW21" i="13"/>
  <c r="BD33" i="4"/>
  <c r="BK21" i="16"/>
  <c r="BP19" i="11"/>
  <c r="AY20" i="16"/>
  <c r="BG33" i="4"/>
  <c r="BP33" i="4"/>
  <c r="BH33" i="4"/>
  <c r="BH22" i="13"/>
  <c r="BC33" i="4"/>
  <c r="BC19" i="11"/>
  <c r="BB21" i="6"/>
  <c r="BC20" i="11"/>
  <c r="AZ20" i="16"/>
  <c r="BA20" i="16"/>
  <c r="AY33" i="4"/>
  <c r="BE21" i="15"/>
  <c r="BK33" i="4"/>
  <c r="BH21" i="16"/>
  <c r="BD19" i="11"/>
  <c r="BK20" i="16"/>
  <c r="BK19" i="11"/>
  <c r="BC20" i="16"/>
  <c r="AV33" i="4"/>
  <c r="BL20" i="16"/>
  <c r="AW20" i="16"/>
  <c r="AZ33" i="4"/>
  <c r="AV27" i="15" l="1"/>
  <c r="AV26" i="15"/>
  <c r="BM23" i="16"/>
  <c r="AX23" i="16"/>
  <c r="BO23" i="16"/>
  <c r="BK23" i="16"/>
  <c r="AZ23" i="16"/>
  <c r="BF23" i="16"/>
  <c r="AV23" i="16"/>
  <c r="BA23" i="16"/>
  <c r="AY23" i="16"/>
  <c r="BL23" i="16"/>
  <c r="BB23" i="16"/>
  <c r="BG23" i="16"/>
  <c r="AW23" i="16"/>
  <c r="BE23" i="16"/>
  <c r="BH23" i="16"/>
  <c r="BJ23" i="16"/>
  <c r="BN23" i="15"/>
  <c r="BH23" i="15"/>
  <c r="BE23" i="15"/>
  <c r="AY23" i="15"/>
  <c r="AW23" i="15"/>
  <c r="BC23" i="15"/>
  <c r="AZ23" i="15"/>
  <c r="AU23" i="13"/>
  <c r="AU34" i="4"/>
  <c r="AU23" i="6"/>
  <c r="BB34" i="4"/>
  <c r="BF20" i="11"/>
  <c r="BO21" i="11"/>
  <c r="BN34" i="4"/>
  <c r="AV22" i="6"/>
  <c r="BI21" i="11"/>
  <c r="BI22" i="6"/>
  <c r="BB22" i="6"/>
  <c r="BD34" i="4"/>
  <c r="BI21" i="16"/>
  <c r="BP34" i="4"/>
  <c r="BC21" i="16"/>
  <c r="BF22" i="13"/>
  <c r="AY21" i="11"/>
  <c r="BG34" i="4"/>
  <c r="BH34" i="4"/>
  <c r="AY20" i="11"/>
  <c r="BM22" i="13"/>
  <c r="BI23" i="6"/>
  <c r="BM34" i="4"/>
  <c r="BI34" i="4"/>
  <c r="AW34" i="4"/>
  <c r="BK21" i="11"/>
  <c r="BL34" i="4"/>
  <c r="BB20" i="11"/>
  <c r="BA22" i="6"/>
  <c r="AW22" i="6"/>
  <c r="BO20" i="11"/>
  <c r="AX22" i="6"/>
  <c r="BP22" i="6"/>
  <c r="BK34" i="4"/>
  <c r="BN22" i="6"/>
  <c r="AX23" i="6"/>
  <c r="BL22" i="6"/>
  <c r="BE34" i="4"/>
  <c r="BL22" i="13"/>
  <c r="BA22" i="13"/>
  <c r="BO22" i="6"/>
  <c r="BG22" i="6"/>
  <c r="AX20" i="11"/>
  <c r="BE20" i="11"/>
  <c r="BD21" i="16"/>
  <c r="BF23" i="6"/>
  <c r="BP21" i="16"/>
  <c r="BK22" i="6"/>
  <c r="AX34" i="4"/>
  <c r="AZ34" i="4"/>
  <c r="BM22" i="6"/>
  <c r="AZ22" i="6"/>
  <c r="BP22" i="13"/>
  <c r="BB22" i="13"/>
  <c r="BI20" i="11"/>
  <c r="BC22" i="13"/>
  <c r="BE22" i="6"/>
  <c r="AY23" i="6"/>
  <c r="AY22" i="6"/>
  <c r="AX21" i="11"/>
  <c r="BK22" i="13"/>
  <c r="BI22" i="13"/>
  <c r="BF22" i="6"/>
  <c r="BP20" i="11"/>
  <c r="BA34" i="4"/>
  <c r="BC34" i="4"/>
  <c r="BK20" i="11"/>
  <c r="AV20" i="11"/>
  <c r="BJ20" i="11"/>
  <c r="BJ22" i="6"/>
  <c r="BF34" i="4"/>
  <c r="AY34" i="4"/>
  <c r="BM20" i="11"/>
  <c r="BO34" i="4"/>
  <c r="BN20" i="11"/>
  <c r="BO22" i="13"/>
  <c r="BH22" i="6"/>
  <c r="BC22" i="6"/>
  <c r="AZ21" i="11"/>
  <c r="BH20" i="11"/>
  <c r="BN21" i="16"/>
  <c r="BJ34" i="4"/>
  <c r="AV34" i="4"/>
  <c r="BH21" i="11"/>
  <c r="AV27" i="16" l="1"/>
  <c r="AV26" i="16"/>
  <c r="AT23" i="15"/>
  <c r="BN23" i="16"/>
  <c r="BI23" i="16"/>
  <c r="BP23" i="16"/>
  <c r="BD23" i="16"/>
  <c r="BC23" i="16"/>
  <c r="AU24" i="13"/>
  <c r="AU35" i="4"/>
  <c r="AU24" i="6"/>
  <c r="BF22" i="11"/>
  <c r="BE23" i="13"/>
  <c r="AV23" i="6"/>
  <c r="BH24" i="13"/>
  <c r="AY23" i="13"/>
  <c r="BP35" i="4"/>
  <c r="BL23" i="13"/>
  <c r="BC23" i="6"/>
  <c r="BE21" i="11"/>
  <c r="BI35" i="4"/>
  <c r="BD22" i="11"/>
  <c r="AX23" i="13"/>
  <c r="BP21" i="11"/>
  <c r="BM24" i="6"/>
  <c r="BM21" i="11"/>
  <c r="BA23" i="13"/>
  <c r="AW23" i="6"/>
  <c r="BA35" i="4"/>
  <c r="AW21" i="11"/>
  <c r="BC35" i="4"/>
  <c r="AV21" i="11"/>
  <c r="BM35" i="4"/>
  <c r="BF24" i="13"/>
  <c r="AX22" i="11"/>
  <c r="BL23" i="6"/>
  <c r="BP23" i="13"/>
  <c r="BE23" i="6"/>
  <c r="BC24" i="13"/>
  <c r="BM23" i="6"/>
  <c r="BO35" i="4"/>
  <c r="BD35" i="4"/>
  <c r="BB23" i="13"/>
  <c r="BJ24" i="6"/>
  <c r="BN24" i="13"/>
  <c r="BH23" i="6"/>
  <c r="BG23" i="6"/>
  <c r="BG24" i="13"/>
  <c r="BF23" i="13"/>
  <c r="BG23" i="13"/>
  <c r="BE35" i="4"/>
  <c r="BJ23" i="6"/>
  <c r="AZ23" i="13"/>
  <c r="AX35" i="4"/>
  <c r="AV24" i="13"/>
  <c r="BE24" i="6"/>
  <c r="AZ24" i="13"/>
  <c r="BC22" i="11"/>
  <c r="AY35" i="4"/>
  <c r="BB24" i="6"/>
  <c r="AW24" i="13"/>
  <c r="BE24" i="13"/>
  <c r="BB23" i="6"/>
  <c r="AV22" i="11"/>
  <c r="BO23" i="13"/>
  <c r="BB35" i="4"/>
  <c r="BM23" i="13"/>
  <c r="AV24" i="6"/>
  <c r="BJ21" i="11"/>
  <c r="AV23" i="13"/>
  <c r="BL24" i="13"/>
  <c r="BJ35" i="4"/>
  <c r="BB21" i="11"/>
  <c r="BP23" i="6"/>
  <c r="BG24" i="6"/>
  <c r="BK22" i="11"/>
  <c r="BK23" i="13"/>
  <c r="BP24" i="13"/>
  <c r="AY24" i="13"/>
  <c r="BA23" i="6"/>
  <c r="BL22" i="11"/>
  <c r="BA21" i="11"/>
  <c r="BD23" i="13"/>
  <c r="BL21" i="11"/>
  <c r="BK23" i="6"/>
  <c r="AV35" i="4"/>
  <c r="BD21" i="11"/>
  <c r="BC23" i="13"/>
  <c r="BO24" i="6"/>
  <c r="BG21" i="11"/>
  <c r="BB24" i="13"/>
  <c r="BJ23" i="13"/>
  <c r="BC24" i="6"/>
  <c r="BF35" i="4"/>
  <c r="BN35" i="4"/>
  <c r="BP22" i="11"/>
  <c r="BG35" i="4"/>
  <c r="BF21" i="11"/>
  <c r="AZ23" i="6"/>
  <c r="AZ35" i="4"/>
  <c r="BK24" i="6"/>
  <c r="BN24" i="6"/>
  <c r="BG22" i="11"/>
  <c r="AX24" i="13"/>
  <c r="BK35" i="4"/>
  <c r="BO23" i="6"/>
  <c r="BN21" i="11"/>
  <c r="BD23" i="6"/>
  <c r="BL35" i="4"/>
  <c r="BC21" i="11"/>
  <c r="AW23" i="13"/>
  <c r="BH23" i="13"/>
  <c r="BH35" i="4"/>
  <c r="BI23" i="13"/>
  <c r="BN23" i="6"/>
  <c r="BN23" i="13"/>
  <c r="AW35" i="4"/>
  <c r="AT23" i="16" l="1"/>
  <c r="AU25" i="13"/>
  <c r="AU36" i="4"/>
  <c r="AU25" i="6"/>
  <c r="BH23" i="11"/>
  <c r="BA36" i="4"/>
  <c r="BO22" i="11"/>
  <c r="BK25" i="13"/>
  <c r="BF25" i="6"/>
  <c r="BL36" i="4"/>
  <c r="BI23" i="11"/>
  <c r="AZ25" i="6"/>
  <c r="BK24" i="13"/>
  <c r="AX24" i="6"/>
  <c r="AV25" i="6"/>
  <c r="BP36" i="4"/>
  <c r="AZ24" i="6"/>
  <c r="BA22" i="11"/>
  <c r="BN25" i="6"/>
  <c r="BO23" i="11"/>
  <c r="BB25" i="13"/>
  <c r="AW36" i="4"/>
  <c r="BC36" i="4"/>
  <c r="BE36" i="4"/>
  <c r="AW22" i="11"/>
  <c r="BE25" i="13"/>
  <c r="BE25" i="6"/>
  <c r="AZ22" i="11"/>
  <c r="BG36" i="4"/>
  <c r="BP25" i="13"/>
  <c r="BA25" i="13"/>
  <c r="BO24" i="13"/>
  <c r="BP24" i="6"/>
  <c r="BN25" i="13"/>
  <c r="BH36" i="4"/>
  <c r="BE22" i="11"/>
  <c r="AY36" i="4"/>
  <c r="BI24" i="6"/>
  <c r="BP23" i="11"/>
  <c r="BO25" i="6"/>
  <c r="AX36" i="4"/>
  <c r="AY23" i="11"/>
  <c r="BJ36" i="4"/>
  <c r="BM24" i="13"/>
  <c r="BL25" i="6"/>
  <c r="BM36" i="4"/>
  <c r="BC25" i="6"/>
  <c r="AY22" i="11"/>
  <c r="BB22" i="11"/>
  <c r="BA24" i="6"/>
  <c r="BP25" i="6"/>
  <c r="BD36" i="4"/>
  <c r="BB23" i="11"/>
  <c r="AZ36" i="4"/>
  <c r="BA24" i="13"/>
  <c r="BO36" i="4"/>
  <c r="BM22" i="11"/>
  <c r="BM25" i="13"/>
  <c r="BB36" i="4"/>
  <c r="BJ25" i="13"/>
  <c r="BI24" i="13"/>
  <c r="AW24" i="6"/>
  <c r="BF24" i="6"/>
  <c r="AX25" i="6"/>
  <c r="AV36" i="4"/>
  <c r="BE23" i="11"/>
  <c r="BJ24" i="13"/>
  <c r="BL24" i="6"/>
  <c r="BM25" i="6"/>
  <c r="AY24" i="6"/>
  <c r="BN22" i="11"/>
  <c r="BI25" i="13"/>
  <c r="BJ22" i="11"/>
  <c r="BH22" i="11"/>
  <c r="BL25" i="13"/>
  <c r="AY25" i="6"/>
  <c r="BD24" i="6"/>
  <c r="BF36" i="4"/>
  <c r="BI22" i="11"/>
  <c r="AW25" i="13"/>
  <c r="BH24" i="6"/>
  <c r="BI36" i="4"/>
  <c r="AZ23" i="11"/>
  <c r="BK36" i="4"/>
  <c r="BD24" i="13"/>
  <c r="BN36" i="4"/>
  <c r="BA25" i="6"/>
  <c r="BC25" i="13"/>
  <c r="BG25" i="6"/>
  <c r="AU26" i="13" l="1"/>
  <c r="AU37" i="4"/>
  <c r="AU26" i="6"/>
  <c r="BK37" i="4"/>
  <c r="AW26" i="6"/>
  <c r="AY24" i="11"/>
  <c r="BC24" i="11"/>
  <c r="AZ25" i="13"/>
  <c r="BB25" i="6"/>
  <c r="AW25" i="6"/>
  <c r="BD23" i="11"/>
  <c r="BF23" i="11"/>
  <c r="BD25" i="13"/>
  <c r="BI25" i="6"/>
  <c r="BP26" i="6"/>
  <c r="BD37" i="4"/>
  <c r="AY37" i="4"/>
  <c r="BN37" i="4"/>
  <c r="BK23" i="11"/>
  <c r="AV25" i="13"/>
  <c r="BC26" i="6"/>
  <c r="AV23" i="11"/>
  <c r="BF24" i="11"/>
  <c r="BA24" i="11"/>
  <c r="BL24" i="11"/>
  <c r="BM23" i="11"/>
  <c r="AX25" i="13"/>
  <c r="BO37" i="4"/>
  <c r="BJ25" i="6"/>
  <c r="AX26" i="6"/>
  <c r="BE24" i="11"/>
  <c r="BJ24" i="11"/>
  <c r="BA26" i="6"/>
  <c r="BC37" i="4"/>
  <c r="AW37" i="4"/>
  <c r="BK24" i="11"/>
  <c r="AV24" i="11"/>
  <c r="BL37" i="4"/>
  <c r="BG25" i="13"/>
  <c r="BG26" i="13"/>
  <c r="BG24" i="11"/>
  <c r="BB24" i="11"/>
  <c r="BP37" i="4"/>
  <c r="BF26" i="6"/>
  <c r="BE37" i="4"/>
  <c r="BJ37" i="4"/>
  <c r="AY25" i="13"/>
  <c r="BN26" i="6"/>
  <c r="BC23" i="11"/>
  <c r="BM26" i="6"/>
  <c r="BF37" i="4"/>
  <c r="BL23" i="11"/>
  <c r="BH26" i="6"/>
  <c r="BJ26" i="6"/>
  <c r="BA37" i="4"/>
  <c r="AW23" i="11"/>
  <c r="BK26" i="6"/>
  <c r="AZ24" i="11"/>
  <c r="BG37" i="4"/>
  <c r="AV37" i="4"/>
  <c r="BD25" i="6"/>
  <c r="BM24" i="11"/>
  <c r="BI37" i="4"/>
  <c r="BA23" i="11"/>
  <c r="BP24" i="11"/>
  <c r="AX24" i="11"/>
  <c r="BI26" i="6"/>
  <c r="BH37" i="4"/>
  <c r="BD24" i="11"/>
  <c r="AX37" i="4"/>
  <c r="BO24" i="11"/>
  <c r="BK25" i="6"/>
  <c r="BO25" i="13"/>
  <c r="AZ26" i="6"/>
  <c r="BB37" i="4"/>
  <c r="BF25" i="13"/>
  <c r="AW24" i="11"/>
  <c r="BH25" i="6"/>
  <c r="BJ23" i="11"/>
  <c r="AY26" i="6"/>
  <c r="BG23" i="11"/>
  <c r="BH25" i="13"/>
  <c r="AX23" i="11"/>
  <c r="BM37" i="4"/>
  <c r="BN23" i="11"/>
  <c r="AZ37" i="4"/>
  <c r="BI24" i="11"/>
  <c r="AU27" i="13" l="1"/>
  <c r="AU38" i="4"/>
  <c r="AU27" i="6"/>
  <c r="BA38" i="4"/>
  <c r="BO27" i="13"/>
  <c r="AZ27" i="6"/>
  <c r="BH27" i="6"/>
  <c r="BA27" i="6"/>
  <c r="BO26" i="6"/>
  <c r="BN26" i="13"/>
  <c r="AY26" i="13"/>
  <c r="BB26" i="6"/>
  <c r="BH26" i="13"/>
  <c r="BM26" i="13"/>
  <c r="BK27" i="6"/>
  <c r="BF38" i="4"/>
  <c r="BC27" i="13"/>
  <c r="BP27" i="6"/>
  <c r="BK27" i="13"/>
  <c r="BE38" i="4"/>
  <c r="BE26" i="6"/>
  <c r="AX27" i="6"/>
  <c r="AV26" i="6"/>
  <c r="BP26" i="13"/>
  <c r="BD26" i="13"/>
  <c r="BJ27" i="6"/>
  <c r="BC26" i="13"/>
  <c r="AV26" i="13"/>
  <c r="BL26" i="13"/>
  <c r="BM27" i="13"/>
  <c r="BI27" i="13"/>
  <c r="BE27" i="6"/>
  <c r="BO38" i="4"/>
  <c r="BH24" i="11"/>
  <c r="BN38" i="4"/>
  <c r="AW38" i="4"/>
  <c r="AX26" i="13"/>
  <c r="AY38" i="4"/>
  <c r="BC38" i="4"/>
  <c r="BG27" i="6"/>
  <c r="BL26" i="6"/>
  <c r="BL27" i="13"/>
  <c r="BK26" i="13"/>
  <c r="BC27" i="6"/>
  <c r="BO25" i="11"/>
  <c r="BE27" i="13"/>
  <c r="BB26" i="13"/>
  <c r="BM38" i="4"/>
  <c r="BA26" i="13"/>
  <c r="BP38" i="4"/>
  <c r="AV38" i="4"/>
  <c r="BJ38" i="4"/>
  <c r="BG26" i="6"/>
  <c r="BB27" i="6"/>
  <c r="BF27" i="6"/>
  <c r="AY27" i="6"/>
  <c r="BK38" i="4"/>
  <c r="BM27" i="6"/>
  <c r="AZ26" i="13"/>
  <c r="BG38" i="4"/>
  <c r="BJ26" i="13"/>
  <c r="AW26" i="13"/>
  <c r="BE26" i="13"/>
  <c r="BI26" i="13"/>
  <c r="BB38" i="4"/>
  <c r="BH38" i="4"/>
  <c r="BD38" i="4"/>
  <c r="BI38" i="4"/>
  <c r="AX38" i="4"/>
  <c r="BO26" i="13"/>
  <c r="BO27" i="6"/>
  <c r="BL27" i="6"/>
  <c r="BN24" i="11"/>
  <c r="AZ38" i="4"/>
  <c r="AV27" i="6"/>
  <c r="BL38" i="4"/>
  <c r="AY27" i="13"/>
  <c r="BD26" i="6"/>
  <c r="BF26" i="13"/>
  <c r="AU28" i="13" l="1"/>
  <c r="AU39" i="4"/>
  <c r="AU28" i="6"/>
  <c r="AY39" i="4"/>
  <c r="AW25" i="11"/>
  <c r="BH25" i="11"/>
  <c r="BL25" i="11"/>
  <c r="AW27" i="6"/>
  <c r="BN27" i="6"/>
  <c r="BD27" i="6"/>
  <c r="BA27" i="13"/>
  <c r="AW27" i="13"/>
  <c r="BD39" i="4"/>
  <c r="BN39" i="4"/>
  <c r="AV27" i="13"/>
  <c r="BN25" i="11"/>
  <c r="BG39" i="4"/>
  <c r="BL39" i="4"/>
  <c r="BJ25" i="11"/>
  <c r="BA39" i="4"/>
  <c r="BI39" i="4"/>
  <c r="BB27" i="13"/>
  <c r="BN27" i="13"/>
  <c r="BP39" i="4"/>
  <c r="AZ27" i="13"/>
  <c r="BG27" i="13"/>
  <c r="AW39" i="4"/>
  <c r="BP27" i="13"/>
  <c r="BK25" i="11"/>
  <c r="BK39" i="4"/>
  <c r="BJ39" i="4"/>
  <c r="BO39" i="4"/>
  <c r="BM25" i="11"/>
  <c r="AV25" i="11"/>
  <c r="AZ25" i="11"/>
  <c r="BG25" i="11"/>
  <c r="BB25" i="11"/>
  <c r="AV39" i="4"/>
  <c r="BE39" i="4"/>
  <c r="BH27" i="13"/>
  <c r="AX27" i="13"/>
  <c r="BA25" i="11"/>
  <c r="BD25" i="11"/>
  <c r="AX25" i="11"/>
  <c r="AZ39" i="4"/>
  <c r="BC25" i="11"/>
  <c r="BF39" i="4"/>
  <c r="BI25" i="11"/>
  <c r="BI27" i="6"/>
  <c r="BJ27" i="13"/>
  <c r="BF27" i="13"/>
  <c r="BP25" i="11"/>
  <c r="BP26" i="11"/>
  <c r="BE25" i="11"/>
  <c r="BD27" i="13"/>
  <c r="AY25" i="11"/>
  <c r="BH39" i="4"/>
  <c r="BF25" i="11"/>
  <c r="BL26" i="11"/>
  <c r="AV26" i="11"/>
  <c r="AX39" i="4"/>
  <c r="BB39" i="4"/>
  <c r="BC39" i="4"/>
  <c r="BM39" i="4"/>
  <c r="AU29" i="13" l="1"/>
  <c r="AU40" i="4"/>
  <c r="AU29" i="6"/>
  <c r="AX26" i="11"/>
  <c r="AZ29" i="6"/>
  <c r="BO29" i="6"/>
  <c r="BL28" i="13"/>
  <c r="BE29" i="6"/>
  <c r="BP27" i="11"/>
  <c r="BD28" i="13"/>
  <c r="BC27" i="11"/>
  <c r="BG26" i="11"/>
  <c r="BK29" i="6"/>
  <c r="BE40" i="4"/>
  <c r="BJ29" i="13"/>
  <c r="BO28" i="6"/>
  <c r="BN40" i="4"/>
  <c r="BA29" i="13"/>
  <c r="BK28" i="13"/>
  <c r="AW40" i="4"/>
  <c r="BL28" i="6"/>
  <c r="BO28" i="13"/>
  <c r="BP28" i="13"/>
  <c r="AZ28" i="6"/>
  <c r="BH26" i="11"/>
  <c r="BB26" i="11"/>
  <c r="AZ40" i="4"/>
  <c r="BE26" i="11"/>
  <c r="AZ28" i="13"/>
  <c r="BM40" i="4"/>
  <c r="BA26" i="11"/>
  <c r="BB28" i="6"/>
  <c r="BH28" i="6"/>
  <c r="BF29" i="6"/>
  <c r="AY28" i="6"/>
  <c r="BO26" i="11"/>
  <c r="AY40" i="4"/>
  <c r="BA28" i="13"/>
  <c r="AX28" i="13"/>
  <c r="BM27" i="11"/>
  <c r="BF28" i="6"/>
  <c r="AX40" i="4"/>
  <c r="BH40" i="4"/>
  <c r="AX28" i="6"/>
  <c r="AV40" i="4"/>
  <c r="BF28" i="13"/>
  <c r="BK28" i="6"/>
  <c r="BC26" i="11"/>
  <c r="BC29" i="6"/>
  <c r="AW26" i="11"/>
  <c r="BD29" i="13"/>
  <c r="BG29" i="13"/>
  <c r="BE28" i="13"/>
  <c r="BD28" i="6"/>
  <c r="BC28" i="13"/>
  <c r="BK26" i="11"/>
  <c r="AY26" i="11"/>
  <c r="BE28" i="6"/>
  <c r="BB40" i="4"/>
  <c r="BN28" i="6"/>
  <c r="BM29" i="6"/>
  <c r="BJ40" i="4"/>
  <c r="AW28" i="13"/>
  <c r="AX29" i="6"/>
  <c r="BA40" i="4"/>
  <c r="BD26" i="11"/>
  <c r="BD40" i="4"/>
  <c r="BM28" i="13"/>
  <c r="AY29" i="6"/>
  <c r="BI26" i="11"/>
  <c r="BK40" i="4"/>
  <c r="BG27" i="11"/>
  <c r="BE29" i="13"/>
  <c r="BI28" i="6"/>
  <c r="BI29" i="6"/>
  <c r="AV28" i="13"/>
  <c r="BI40" i="4"/>
  <c r="BJ26" i="11"/>
  <c r="BP28" i="6"/>
  <c r="BL40" i="4"/>
  <c r="AW29" i="6"/>
  <c r="BJ28" i="13"/>
  <c r="BP40" i="4"/>
  <c r="BG28" i="13"/>
  <c r="BB28" i="13"/>
  <c r="BJ28" i="6"/>
  <c r="BC40" i="4"/>
  <c r="BF40" i="4"/>
  <c r="BG40" i="4"/>
  <c r="BN28" i="13"/>
  <c r="BM28" i="6"/>
  <c r="BA29" i="6"/>
  <c r="AY28" i="13"/>
  <c r="AV29" i="6"/>
  <c r="BN26" i="11"/>
  <c r="AW28" i="6"/>
  <c r="BO40" i="4"/>
  <c r="BM26" i="11"/>
  <c r="BG28" i="6"/>
  <c r="BI28" i="13"/>
  <c r="BC28" i="6"/>
  <c r="AZ26" i="11"/>
  <c r="BL29" i="6"/>
  <c r="AV28" i="6"/>
  <c r="BH28" i="13"/>
  <c r="BA28" i="6"/>
  <c r="BF26" i="11"/>
  <c r="BG29" i="6"/>
  <c r="AU30" i="13" l="1"/>
  <c r="AU41" i="4"/>
  <c r="AU30" i="6"/>
  <c r="BN41" i="4"/>
  <c r="AY41" i="4"/>
  <c r="BP29" i="13"/>
  <c r="BC41" i="4"/>
  <c r="BA41" i="4"/>
  <c r="AV41" i="4"/>
  <c r="BK41" i="4"/>
  <c r="BG41" i="4"/>
  <c r="BF29" i="13"/>
  <c r="BD29" i="6"/>
  <c r="BL41" i="4"/>
  <c r="BB29" i="6"/>
  <c r="BJ41" i="4"/>
  <c r="BD41" i="4"/>
  <c r="BB29" i="13"/>
  <c r="BI30" i="13"/>
  <c r="BP30" i="13"/>
  <c r="BK29" i="13"/>
  <c r="AZ29" i="13"/>
  <c r="BC29" i="13"/>
  <c r="BA30" i="6"/>
  <c r="BE41" i="4"/>
  <c r="BE27" i="11"/>
  <c r="BH29" i="13"/>
  <c r="BA27" i="11"/>
  <c r="AX41" i="4"/>
  <c r="BJ29" i="6"/>
  <c r="BN29" i="13"/>
  <c r="AX30" i="13"/>
  <c r="BK27" i="11"/>
  <c r="BL29" i="13"/>
  <c r="BB27" i="11"/>
  <c r="AX29" i="13"/>
  <c r="AV29" i="13"/>
  <c r="AW29" i="13"/>
  <c r="BL27" i="11"/>
  <c r="BA30" i="13"/>
  <c r="BK30" i="13"/>
  <c r="BO41" i="4"/>
  <c r="AY27" i="11"/>
  <c r="BM29" i="13"/>
  <c r="BO29" i="13"/>
  <c r="AW27" i="11"/>
  <c r="BH28" i="11"/>
  <c r="BL28" i="11"/>
  <c r="BF27" i="11"/>
  <c r="BN27" i="11"/>
  <c r="BP29" i="6"/>
  <c r="BD27" i="11"/>
  <c r="BI27" i="11"/>
  <c r="BI29" i="13"/>
  <c r="AZ41" i="4"/>
  <c r="BH41" i="4"/>
  <c r="AV27" i="11"/>
  <c r="BH27" i="11"/>
  <c r="BB30" i="13"/>
  <c r="AZ27" i="11"/>
  <c r="BJ27" i="11"/>
  <c r="BO28" i="11"/>
  <c r="BN29" i="6"/>
  <c r="BB41" i="4"/>
  <c r="AW41" i="4"/>
  <c r="BF41" i="4"/>
  <c r="BK28" i="11"/>
  <c r="BO27" i="11"/>
  <c r="AX27" i="11"/>
  <c r="BH29" i="6"/>
  <c r="BI41" i="4"/>
  <c r="BP41" i="4"/>
  <c r="AY29" i="13"/>
  <c r="BM41" i="4"/>
  <c r="AU31" i="13" l="1"/>
  <c r="AU42" i="4"/>
  <c r="AU31" i="6"/>
  <c r="BB29" i="11"/>
  <c r="AW30" i="6"/>
  <c r="BG31" i="6"/>
  <c r="BF28" i="11"/>
  <c r="AY29" i="11"/>
  <c r="BM31" i="6"/>
  <c r="BJ42" i="4"/>
  <c r="BB31" i="6"/>
  <c r="BL29" i="11"/>
  <c r="BP28" i="11"/>
  <c r="BC29" i="11"/>
  <c r="BP42" i="4"/>
  <c r="BN30" i="13"/>
  <c r="BD42" i="4"/>
  <c r="AZ30" i="13"/>
  <c r="AW31" i="6"/>
  <c r="BB28" i="11"/>
  <c r="BA42" i="4"/>
  <c r="BC30" i="13"/>
  <c r="BN28" i="11"/>
  <c r="BI42" i="4"/>
  <c r="BP31" i="6"/>
  <c r="BO30" i="13"/>
  <c r="BA31" i="6"/>
  <c r="BB42" i="4"/>
  <c r="AW30" i="13"/>
  <c r="AY30" i="6"/>
  <c r="BP31" i="13"/>
  <c r="BG30" i="6"/>
  <c r="BA29" i="11"/>
  <c r="BM31" i="13"/>
  <c r="AZ42" i="4"/>
  <c r="AV42" i="4"/>
  <c r="BA28" i="11"/>
  <c r="BJ29" i="11"/>
  <c r="BG31" i="13"/>
  <c r="BE31" i="6"/>
  <c r="BM30" i="13"/>
  <c r="BC31" i="13"/>
  <c r="BD28" i="11"/>
  <c r="AV31" i="6"/>
  <c r="AX30" i="6"/>
  <c r="BD30" i="13"/>
  <c r="BL42" i="4"/>
  <c r="BD30" i="6"/>
  <c r="BM28" i="11"/>
  <c r="BJ31" i="13"/>
  <c r="BE42" i="4"/>
  <c r="BH30" i="13"/>
  <c r="BH31" i="6"/>
  <c r="AV28" i="11"/>
  <c r="BF31" i="6"/>
  <c r="BF42" i="4"/>
  <c r="BI28" i="11"/>
  <c r="BD31" i="6"/>
  <c r="BJ30" i="6"/>
  <c r="BO30" i="6"/>
  <c r="AX28" i="11"/>
  <c r="AY31" i="13"/>
  <c r="BG30" i="13"/>
  <c r="BK42" i="4"/>
  <c r="BL31" i="13"/>
  <c r="BC42" i="4"/>
  <c r="BF30" i="13"/>
  <c r="BM42" i="4"/>
  <c r="AY28" i="11"/>
  <c r="AY30" i="13"/>
  <c r="BG42" i="4"/>
  <c r="BH31" i="13"/>
  <c r="BH42" i="4"/>
  <c r="BO31" i="13"/>
  <c r="BM30" i="6"/>
  <c r="BN31" i="13"/>
  <c r="BK30" i="6"/>
  <c r="BI31" i="13"/>
  <c r="AX31" i="13"/>
  <c r="BG29" i="11"/>
  <c r="BN42" i="4"/>
  <c r="BP30" i="6"/>
  <c r="BM29" i="11"/>
  <c r="BE28" i="11"/>
  <c r="BK31" i="6"/>
  <c r="BL30" i="13"/>
  <c r="BI30" i="6"/>
  <c r="BC30" i="6"/>
  <c r="BL30" i="6"/>
  <c r="BE30" i="13"/>
  <c r="BF29" i="11"/>
  <c r="BB31" i="13"/>
  <c r="BJ28" i="11"/>
  <c r="AV30" i="6"/>
  <c r="BC28" i="11"/>
  <c r="BF30" i="6"/>
  <c r="AY42" i="4"/>
  <c r="AW31" i="13"/>
  <c r="AW28" i="11"/>
  <c r="BL31" i="6"/>
  <c r="AZ28" i="11"/>
  <c r="AW42" i="4"/>
  <c r="AV30" i="13"/>
  <c r="BJ30" i="13"/>
  <c r="AZ30" i="6"/>
  <c r="BG28" i="11"/>
  <c r="BH30" i="6"/>
  <c r="BN30" i="6"/>
  <c r="BO31" i="6"/>
  <c r="BN29" i="11"/>
  <c r="AZ29" i="11"/>
  <c r="BB30" i="6"/>
  <c r="BI29" i="11"/>
  <c r="BO42" i="4"/>
  <c r="AX42" i="4"/>
  <c r="BE30" i="6"/>
  <c r="AV29" i="11"/>
  <c r="BE29" i="11"/>
  <c r="AU32" i="13" l="1"/>
  <c r="AU43" i="4"/>
  <c r="AU32" i="6"/>
  <c r="BA43" i="4"/>
  <c r="BD31" i="13"/>
  <c r="AY32" i="13"/>
  <c r="BC32" i="13"/>
  <c r="AV31" i="13"/>
  <c r="BC32" i="6"/>
  <c r="BD29" i="11"/>
  <c r="BG43" i="4"/>
  <c r="AX43" i="4"/>
  <c r="BH29" i="11"/>
  <c r="BG32" i="13"/>
  <c r="BE32" i="13"/>
  <c r="AY43" i="4"/>
  <c r="BB43" i="4"/>
  <c r="AZ31" i="6"/>
  <c r="BH32" i="6"/>
  <c r="AW43" i="4"/>
  <c r="AW29" i="11"/>
  <c r="BK32" i="13"/>
  <c r="BC43" i="4"/>
  <c r="BN43" i="4"/>
  <c r="BD43" i="4"/>
  <c r="BL32" i="13"/>
  <c r="BD32" i="6"/>
  <c r="BF43" i="4"/>
  <c r="BM43" i="4"/>
  <c r="BJ32" i="6"/>
  <c r="BI43" i="4"/>
  <c r="AX31" i="6"/>
  <c r="BH32" i="13"/>
  <c r="BA32" i="13"/>
  <c r="BM32" i="13"/>
  <c r="BE43" i="4"/>
  <c r="AZ32" i="6"/>
  <c r="BF32" i="13"/>
  <c r="BK43" i="4"/>
  <c r="AW32" i="13"/>
  <c r="BD32" i="13"/>
  <c r="BM32" i="6"/>
  <c r="BH43" i="4"/>
  <c r="BJ43" i="4"/>
  <c r="BP43" i="4"/>
  <c r="BC31" i="6"/>
  <c r="BF31" i="13"/>
  <c r="BE32" i="6"/>
  <c r="AX32" i="13"/>
  <c r="BN32" i="13"/>
  <c r="BG32" i="6"/>
  <c r="BN31" i="6"/>
  <c r="BO43" i="4"/>
  <c r="BP32" i="13"/>
  <c r="BO32" i="13"/>
  <c r="BA32" i="6"/>
  <c r="BI32" i="6"/>
  <c r="BN32" i="6"/>
  <c r="BO29" i="11"/>
  <c r="AZ43" i="4"/>
  <c r="BA31" i="13"/>
  <c r="BO32" i="6"/>
  <c r="BJ31" i="6"/>
  <c r="AX29" i="11"/>
  <c r="BJ32" i="13"/>
  <c r="BL43" i="4"/>
  <c r="AY31" i="6"/>
  <c r="BE31" i="13"/>
  <c r="AZ32" i="13"/>
  <c r="BL32" i="6"/>
  <c r="AV32" i="6"/>
  <c r="BB32" i="13"/>
  <c r="BI32" i="13"/>
  <c r="BB32" i="6"/>
  <c r="BP29" i="11"/>
  <c r="BK31" i="13"/>
  <c r="AZ31" i="13"/>
  <c r="AV43" i="4"/>
  <c r="BK29" i="11"/>
  <c r="AV32" i="13"/>
  <c r="BI31" i="6"/>
  <c r="AU33" i="13" l="1"/>
  <c r="AU44" i="4"/>
  <c r="AU33" i="6"/>
  <c r="BO44" i="4"/>
  <c r="BA44" i="4"/>
  <c r="BE33" i="13"/>
  <c r="BA33" i="6"/>
  <c r="BP32" i="6"/>
  <c r="BN44" i="4"/>
  <c r="BC30" i="11"/>
  <c r="BO30" i="11"/>
  <c r="AX32" i="6"/>
  <c r="AV33" i="13"/>
  <c r="BA33" i="13"/>
  <c r="BI33" i="13"/>
  <c r="AV30" i="11"/>
  <c r="BE44" i="4"/>
  <c r="BN33" i="13"/>
  <c r="BF33" i="13"/>
  <c r="AX33" i="13"/>
  <c r="BM33" i="13"/>
  <c r="AY33" i="13"/>
  <c r="AY44" i="4"/>
  <c r="BE30" i="11"/>
  <c r="BI30" i="11"/>
  <c r="BD33" i="13"/>
  <c r="BF44" i="4"/>
  <c r="BD44" i="4"/>
  <c r="BN31" i="11"/>
  <c r="BP30" i="11"/>
  <c r="BL33" i="13"/>
  <c r="BH30" i="11"/>
  <c r="BB30" i="11"/>
  <c r="AX44" i="4"/>
  <c r="BK30" i="11"/>
  <c r="AX30" i="11"/>
  <c r="BG33" i="13"/>
  <c r="BH44" i="4"/>
  <c r="BI44" i="4"/>
  <c r="BD33" i="6"/>
  <c r="BJ33" i="13"/>
  <c r="AW32" i="6"/>
  <c r="AW44" i="4"/>
  <c r="BM30" i="11"/>
  <c r="AZ30" i="11"/>
  <c r="AW30" i="11"/>
  <c r="BB44" i="4"/>
  <c r="BK44" i="4"/>
  <c r="BG44" i="4"/>
  <c r="BK32" i="6"/>
  <c r="BA30" i="11"/>
  <c r="BC33" i="13"/>
  <c r="AY30" i="11"/>
  <c r="BK33" i="13"/>
  <c r="BM44" i="4"/>
  <c r="BK33" i="6"/>
  <c r="BG30" i="11"/>
  <c r="BN30" i="11"/>
  <c r="BP44" i="4"/>
  <c r="BH33" i="13"/>
  <c r="BB33" i="6"/>
  <c r="BJ44" i="4"/>
  <c r="BD30" i="11"/>
  <c r="AV33" i="6"/>
  <c r="BJ33" i="6"/>
  <c r="BJ30" i="11"/>
  <c r="BP33" i="13"/>
  <c r="AW33" i="13"/>
  <c r="AZ44" i="4"/>
  <c r="BF30" i="11"/>
  <c r="BF32" i="6"/>
  <c r="BB33" i="13"/>
  <c r="AZ33" i="6"/>
  <c r="BC44" i="4"/>
  <c r="AV44" i="4"/>
  <c r="BL44" i="4"/>
  <c r="BL30" i="11"/>
  <c r="BA31" i="11"/>
  <c r="AY32" i="6"/>
  <c r="AZ33" i="13"/>
  <c r="AU34" i="13" l="1"/>
  <c r="AU45" i="4"/>
  <c r="AU34" i="6"/>
  <c r="BO45" i="4"/>
  <c r="BN33" i="6"/>
  <c r="BL32" i="11"/>
  <c r="BE32" i="11"/>
  <c r="AY31" i="11"/>
  <c r="AY34" i="6"/>
  <c r="BP33" i="6"/>
  <c r="BC33" i="6"/>
  <c r="BJ45" i="4"/>
  <c r="BJ31" i="11"/>
  <c r="BB34" i="6"/>
  <c r="BM45" i="4"/>
  <c r="BP31" i="11"/>
  <c r="BO31" i="11"/>
  <c r="BL34" i="6"/>
  <c r="BH34" i="6"/>
  <c r="BK45" i="4"/>
  <c r="AY45" i="4"/>
  <c r="BL33" i="6"/>
  <c r="BM34" i="6"/>
  <c r="BK31" i="11"/>
  <c r="BF45" i="4"/>
  <c r="BF31" i="11"/>
  <c r="BO33" i="13"/>
  <c r="AZ34" i="6"/>
  <c r="BH45" i="4"/>
  <c r="BD31" i="11"/>
  <c r="BL31" i="11"/>
  <c r="AW33" i="6"/>
  <c r="BM33" i="6"/>
  <c r="BB31" i="11"/>
  <c r="BG34" i="6"/>
  <c r="AV32" i="11"/>
  <c r="BD34" i="6"/>
  <c r="AX45" i="4"/>
  <c r="BD45" i="4"/>
  <c r="BC45" i="4"/>
  <c r="BG32" i="11"/>
  <c r="BB34" i="13"/>
  <c r="AW45" i="4"/>
  <c r="BC32" i="11"/>
  <c r="BF32" i="11"/>
  <c r="BJ34" i="6"/>
  <c r="BP45" i="4"/>
  <c r="BE33" i="6"/>
  <c r="AX31" i="11"/>
  <c r="BA32" i="11"/>
  <c r="AX34" i="6"/>
  <c r="BO34" i="6"/>
  <c r="AW31" i="11"/>
  <c r="AV34" i="6"/>
  <c r="AX33" i="6"/>
  <c r="BM31" i="11"/>
  <c r="BC31" i="11"/>
  <c r="BF33" i="6"/>
  <c r="BF34" i="6"/>
  <c r="BA45" i="4"/>
  <c r="AZ45" i="4"/>
  <c r="BG45" i="4"/>
  <c r="AY33" i="6"/>
  <c r="BN45" i="4"/>
  <c r="BI31" i="11"/>
  <c r="BB45" i="4"/>
  <c r="AV31" i="11"/>
  <c r="BE31" i="11"/>
  <c r="BH33" i="6"/>
  <c r="AV45" i="4"/>
  <c r="BL45" i="4"/>
  <c r="BH31" i="11"/>
  <c r="BG33" i="6"/>
  <c r="BE34" i="6"/>
  <c r="BA34" i="6"/>
  <c r="AZ31" i="11"/>
  <c r="BO33" i="6"/>
  <c r="BI33" i="6"/>
  <c r="BE45" i="4"/>
  <c r="BI32" i="11"/>
  <c r="BK34" i="6"/>
  <c r="BG31" i="11"/>
  <c r="BI34" i="6"/>
  <c r="BI45" i="4"/>
  <c r="AU35" i="13" l="1"/>
  <c r="AU46" i="4"/>
  <c r="AU35" i="6"/>
  <c r="AW32" i="11"/>
  <c r="BH46" i="4"/>
  <c r="BG34" i="13"/>
  <c r="BC46" i="4"/>
  <c r="BD35" i="13"/>
  <c r="BI46" i="4"/>
  <c r="BD34" i="13"/>
  <c r="BG46" i="4"/>
  <c r="BP46" i="4"/>
  <c r="BE35" i="6"/>
  <c r="BC33" i="11"/>
  <c r="BP35" i="6"/>
  <c r="BO34" i="13"/>
  <c r="BG35" i="13"/>
  <c r="BO35" i="13"/>
  <c r="BF33" i="11"/>
  <c r="BE34" i="13"/>
  <c r="AV46" i="4"/>
  <c r="BE35" i="13"/>
  <c r="BM46" i="4"/>
  <c r="AX46" i="4"/>
  <c r="BF35" i="6"/>
  <c r="BI35" i="13"/>
  <c r="AZ34" i="13"/>
  <c r="AY34" i="13"/>
  <c r="BJ32" i="11"/>
  <c r="BK35" i="13"/>
  <c r="BC34" i="6"/>
  <c r="BN32" i="11"/>
  <c r="BL34" i="13"/>
  <c r="BD35" i="6"/>
  <c r="BL33" i="11"/>
  <c r="BB46" i="4"/>
  <c r="BG35" i="6"/>
  <c r="BJ35" i="13"/>
  <c r="BB35" i="6"/>
  <c r="BK46" i="4"/>
  <c r="BD33" i="11"/>
  <c r="BM35" i="13"/>
  <c r="BD46" i="4"/>
  <c r="BF34" i="13"/>
  <c r="AY35" i="13"/>
  <c r="AX34" i="13"/>
  <c r="BH35" i="13"/>
  <c r="AW46" i="4"/>
  <c r="BB35" i="13"/>
  <c r="BI35" i="6"/>
  <c r="AX35" i="13"/>
  <c r="BL46" i="4"/>
  <c r="BP32" i="11"/>
  <c r="AY46" i="4"/>
  <c r="BM34" i="13"/>
  <c r="BG33" i="11"/>
  <c r="AV35" i="6"/>
  <c r="BA34" i="13"/>
  <c r="BJ34" i="13"/>
  <c r="AZ46" i="4"/>
  <c r="BC34" i="13"/>
  <c r="BI34" i="13"/>
  <c r="BK32" i="11"/>
  <c r="BD32" i="11"/>
  <c r="BL35" i="13"/>
  <c r="AZ33" i="11"/>
  <c r="BL35" i="6"/>
  <c r="AX32" i="11"/>
  <c r="BP34" i="13"/>
  <c r="AW34" i="13"/>
  <c r="BJ35" i="6"/>
  <c r="BO32" i="11"/>
  <c r="BN34" i="6"/>
  <c r="BN46" i="4"/>
  <c r="BB32" i="11"/>
  <c r="BA46" i="4"/>
  <c r="BN34" i="13"/>
  <c r="BH34" i="13"/>
  <c r="BA35" i="13"/>
  <c r="AZ32" i="11"/>
  <c r="AV33" i="11"/>
  <c r="AW34" i="6"/>
  <c r="BI33" i="11"/>
  <c r="BF46" i="4"/>
  <c r="AV35" i="13"/>
  <c r="BP34" i="6"/>
  <c r="BA33" i="11"/>
  <c r="BK34" i="13"/>
  <c r="BK35" i="6"/>
  <c r="BE46" i="4"/>
  <c r="BH32" i="11"/>
  <c r="BO46" i="4"/>
  <c r="AV34" i="13"/>
  <c r="BF35" i="13"/>
  <c r="BJ46" i="4"/>
  <c r="AY32" i="11"/>
  <c r="AW35" i="6"/>
  <c r="BM32" i="11"/>
  <c r="AU36" i="13" l="1"/>
  <c r="AU47" i="4"/>
  <c r="AU36" i="6"/>
  <c r="BD47" i="4"/>
  <c r="BJ33" i="11"/>
  <c r="BJ34" i="11"/>
  <c r="BB47" i="4"/>
  <c r="AZ47" i="4"/>
  <c r="BN34" i="11"/>
  <c r="BO47" i="4"/>
  <c r="BJ47" i="4"/>
  <c r="BA47" i="4"/>
  <c r="BP34" i="11"/>
  <c r="BB33" i="11"/>
  <c r="BO35" i="6"/>
  <c r="AW36" i="6"/>
  <c r="AZ35" i="6"/>
  <c r="AW47" i="4"/>
  <c r="AY34" i="11"/>
  <c r="BK47" i="4"/>
  <c r="BH47" i="4"/>
  <c r="BM34" i="11"/>
  <c r="BM33" i="11"/>
  <c r="BO36" i="6"/>
  <c r="BO33" i="11"/>
  <c r="BC36" i="6"/>
  <c r="BC47" i="4"/>
  <c r="AV47" i="4"/>
  <c r="AW33" i="11"/>
  <c r="AY47" i="4"/>
  <c r="BP35" i="13"/>
  <c r="BG47" i="4"/>
  <c r="BP47" i="4"/>
  <c r="AX47" i="4"/>
  <c r="BN35" i="6"/>
  <c r="BF34" i="11"/>
  <c r="AV34" i="11"/>
  <c r="BP33" i="11"/>
  <c r="BK33" i="11"/>
  <c r="BO34" i="11"/>
  <c r="BH36" i="6"/>
  <c r="BM35" i="6"/>
  <c r="BL47" i="4"/>
  <c r="BF47" i="4"/>
  <c r="BE47" i="4"/>
  <c r="AY33" i="11"/>
  <c r="BB34" i="11"/>
  <c r="AZ35" i="13"/>
  <c r="AY35" i="6"/>
  <c r="BC35" i="6"/>
  <c r="BD36" i="6"/>
  <c r="BN35" i="13"/>
  <c r="BC34" i="11"/>
  <c r="BE34" i="11"/>
  <c r="AX35" i="6"/>
  <c r="BF36" i="6"/>
  <c r="AX33" i="11"/>
  <c r="BI47" i="4"/>
  <c r="BI34" i="11"/>
  <c r="BM47" i="4"/>
  <c r="BH35" i="6"/>
  <c r="BN47" i="4"/>
  <c r="BH33" i="11"/>
  <c r="BL34" i="11"/>
  <c r="AW35" i="13"/>
  <c r="BD34" i="11"/>
  <c r="BN33" i="11"/>
  <c r="BC35" i="13"/>
  <c r="BA35" i="6"/>
  <c r="AZ34" i="11"/>
  <c r="BH34" i="11"/>
  <c r="BP36" i="6"/>
  <c r="BE33" i="11"/>
  <c r="AU37" i="13" l="1"/>
  <c r="AU48" i="4"/>
  <c r="AU37" i="6"/>
  <c r="BG34" i="11"/>
  <c r="BO48" i="4"/>
  <c r="BA37" i="13"/>
  <c r="BE36" i="6"/>
  <c r="BJ35" i="11"/>
  <c r="BN36" i="6"/>
  <c r="AX36" i="13"/>
  <c r="BG37" i="13"/>
  <c r="BA36" i="6"/>
  <c r="AV36" i="6"/>
  <c r="BO35" i="11"/>
  <c r="BN48" i="4"/>
  <c r="BB37" i="13"/>
  <c r="BP37" i="13"/>
  <c r="BI48" i="4"/>
  <c r="BC48" i="4"/>
  <c r="BE36" i="13"/>
  <c r="BD48" i="4"/>
  <c r="BP36" i="13"/>
  <c r="AV35" i="11"/>
  <c r="BM36" i="13"/>
  <c r="BM35" i="11"/>
  <c r="BJ36" i="6"/>
  <c r="AZ36" i="13"/>
  <c r="BA36" i="13"/>
  <c r="BJ48" i="4"/>
  <c r="BK35" i="11"/>
  <c r="BJ36" i="13"/>
  <c r="AX48" i="4"/>
  <c r="BN36" i="13"/>
  <c r="BM37" i="13"/>
  <c r="AY36" i="13"/>
  <c r="BG36" i="13"/>
  <c r="BF35" i="11"/>
  <c r="AW36" i="13"/>
  <c r="BB36" i="13"/>
  <c r="AW35" i="11"/>
  <c r="BI36" i="13"/>
  <c r="BP35" i="11"/>
  <c r="AY48" i="4"/>
  <c r="BA34" i="11"/>
  <c r="BM48" i="4"/>
  <c r="AZ36" i="6"/>
  <c r="BL36" i="13"/>
  <c r="AX37" i="13"/>
  <c r="BE48" i="4"/>
  <c r="BG35" i="11"/>
  <c r="BP48" i="4"/>
  <c r="AV36" i="13"/>
  <c r="BI36" i="6"/>
  <c r="AV48" i="4"/>
  <c r="BE35" i="11"/>
  <c r="BD36" i="13"/>
  <c r="AZ35" i="11"/>
  <c r="AW34" i="11"/>
  <c r="BJ37" i="13"/>
  <c r="BG36" i="6"/>
  <c r="AY35" i="11"/>
  <c r="AY36" i="6"/>
  <c r="BD35" i="11"/>
  <c r="BO36" i="13"/>
  <c r="AX36" i="6"/>
  <c r="BL35" i="11"/>
  <c r="BH37" i="13"/>
  <c r="BL36" i="6"/>
  <c r="BK48" i="4"/>
  <c r="BA35" i="11"/>
  <c r="BO37" i="13"/>
  <c r="AX35" i="11"/>
  <c r="BA48" i="4"/>
  <c r="BH35" i="11"/>
  <c r="BL48" i="4"/>
  <c r="AY37" i="13"/>
  <c r="AZ48" i="4"/>
  <c r="BK34" i="11"/>
  <c r="BI35" i="11"/>
  <c r="BM36" i="6"/>
  <c r="BG48" i="4"/>
  <c r="BB36" i="6"/>
  <c r="BK36" i="13"/>
  <c r="BF37" i="13"/>
  <c r="BB48" i="4"/>
  <c r="AX34" i="11"/>
  <c r="BN37" i="13"/>
  <c r="BH48" i="4"/>
  <c r="BF48" i="4"/>
  <c r="BH36" i="13"/>
  <c r="BF36" i="13"/>
  <c r="BC35" i="11"/>
  <c r="BK36" i="6"/>
  <c r="BC36" i="13"/>
  <c r="BI37" i="13"/>
  <c r="AW48" i="4"/>
  <c r="AU38" i="13" l="1"/>
  <c r="AU49" i="4"/>
  <c r="AU38" i="6"/>
  <c r="BD37" i="13"/>
  <c r="BH38" i="13"/>
  <c r="AV38" i="13"/>
  <c r="BC37" i="13"/>
  <c r="BH37" i="6"/>
  <c r="BK49" i="4"/>
  <c r="BN49" i="4"/>
  <c r="BD49" i="4"/>
  <c r="BJ38" i="13"/>
  <c r="BL49" i="4"/>
  <c r="BE49" i="4"/>
  <c r="BC49" i="4"/>
  <c r="AZ38" i="13"/>
  <c r="BM49" i="4"/>
  <c r="BG37" i="6"/>
  <c r="BJ49" i="4"/>
  <c r="BG49" i="4"/>
  <c r="BB35" i="11"/>
  <c r="BK38" i="13"/>
  <c r="BC38" i="13"/>
  <c r="BB49" i="4"/>
  <c r="AV49" i="4"/>
  <c r="BO38" i="6"/>
  <c r="AX49" i="4"/>
  <c r="BB37" i="6"/>
  <c r="BO38" i="13"/>
  <c r="AZ37" i="6"/>
  <c r="BP38" i="13"/>
  <c r="BN35" i="11"/>
  <c r="BD38" i="13"/>
  <c r="BA49" i="4"/>
  <c r="BA38" i="6"/>
  <c r="AW37" i="6"/>
  <c r="AZ49" i="4"/>
  <c r="AY38" i="13"/>
  <c r="BF37" i="6"/>
  <c r="BM37" i="6"/>
  <c r="BO37" i="6"/>
  <c r="BA37" i="6"/>
  <c r="BL38" i="13"/>
  <c r="BK37" i="13"/>
  <c r="BJ37" i="6"/>
  <c r="BH49" i="4"/>
  <c r="AV37" i="6"/>
  <c r="BI37" i="6"/>
  <c r="AY37" i="6"/>
  <c r="BC37" i="6"/>
  <c r="BG38" i="13"/>
  <c r="AZ37" i="13"/>
  <c r="BP37" i="6"/>
  <c r="BL37" i="13"/>
  <c r="BN38" i="6"/>
  <c r="AV37" i="13"/>
  <c r="BL37" i="6"/>
  <c r="AW37" i="13"/>
  <c r="BP49" i="4"/>
  <c r="AW49" i="4"/>
  <c r="AW38" i="13"/>
  <c r="AX37" i="6"/>
  <c r="BE37" i="13"/>
  <c r="BB38" i="13"/>
  <c r="BK38" i="6"/>
  <c r="BI36" i="11"/>
  <c r="BF49" i="4"/>
  <c r="AX38" i="13"/>
  <c r="AY49" i="4"/>
  <c r="BE37" i="6"/>
  <c r="BO49" i="4"/>
  <c r="BK37" i="6"/>
  <c r="BN37" i="6"/>
  <c r="BI49" i="4"/>
  <c r="BD37" i="6"/>
  <c r="AU39" i="13" l="1"/>
  <c r="AU50" i="4"/>
  <c r="AU39" i="6"/>
  <c r="AZ50" i="4"/>
  <c r="BG38" i="6"/>
  <c r="AZ39" i="13"/>
  <c r="AW39" i="6"/>
  <c r="BH38" i="6"/>
  <c r="AY36" i="11"/>
  <c r="BK36" i="11"/>
  <c r="BA39" i="13"/>
  <c r="BD39" i="6"/>
  <c r="BF36" i="11"/>
  <c r="BM50" i="4"/>
  <c r="BO39" i="13"/>
  <c r="BJ36" i="11"/>
  <c r="AX39" i="13"/>
  <c r="BJ38" i="6"/>
  <c r="BD36" i="11"/>
  <c r="BB50" i="4"/>
  <c r="BM39" i="13"/>
  <c r="BL50" i="4"/>
  <c r="BD50" i="4"/>
  <c r="BA36" i="11"/>
  <c r="BN50" i="4"/>
  <c r="AW36" i="11"/>
  <c r="AV36" i="11"/>
  <c r="BI39" i="13"/>
  <c r="BF38" i="6"/>
  <c r="BE50" i="4"/>
  <c r="BE36" i="11"/>
  <c r="BE38" i="13"/>
  <c r="BD38" i="6"/>
  <c r="AW38" i="6"/>
  <c r="AY38" i="6"/>
  <c r="BI38" i="13"/>
  <c r="BA38" i="13"/>
  <c r="BM36" i="11"/>
  <c r="BG36" i="11"/>
  <c r="AY39" i="13"/>
  <c r="BI38" i="6"/>
  <c r="BM37" i="11"/>
  <c r="BP36" i="11"/>
  <c r="BN36" i="11"/>
  <c r="BK50" i="4"/>
  <c r="BO50" i="4"/>
  <c r="BA50" i="4"/>
  <c r="BI50" i="4"/>
  <c r="BP38" i="6"/>
  <c r="AV50" i="4"/>
  <c r="BJ50" i="4"/>
  <c r="AY50" i="4"/>
  <c r="BB36" i="11"/>
  <c r="BC36" i="11"/>
  <c r="AX38" i="6"/>
  <c r="AZ38" i="6"/>
  <c r="AW50" i="4"/>
  <c r="BC50" i="4"/>
  <c r="BN38" i="13"/>
  <c r="AV38" i="6"/>
  <c r="BH50" i="4"/>
  <c r="BB38" i="6"/>
  <c r="BF50" i="4"/>
  <c r="BO36" i="11"/>
  <c r="BG50" i="4"/>
  <c r="BF38" i="13"/>
  <c r="BM38" i="6"/>
  <c r="BP50" i="4"/>
  <c r="BE38" i="6"/>
  <c r="BC39" i="13"/>
  <c r="BC38" i="6"/>
  <c r="AX50" i="4"/>
  <c r="BM38" i="13"/>
  <c r="BF37" i="11"/>
  <c r="BH39" i="13"/>
  <c r="BL36" i="11"/>
  <c r="BL38" i="6"/>
  <c r="BL39" i="13"/>
  <c r="BG37" i="11"/>
  <c r="AZ36" i="11"/>
  <c r="BH36" i="11"/>
  <c r="AX36" i="11"/>
  <c r="AU40" i="13" l="1"/>
  <c r="AU51" i="4"/>
  <c r="AU40" i="6"/>
  <c r="BN51" i="4"/>
  <c r="BP37" i="11"/>
  <c r="AZ37" i="11"/>
  <c r="BJ38" i="11"/>
  <c r="BD39" i="13"/>
  <c r="BJ39" i="13"/>
  <c r="BA51" i="4"/>
  <c r="BC37" i="11"/>
  <c r="BN40" i="13"/>
  <c r="AV37" i="11"/>
  <c r="BP51" i="4"/>
  <c r="BP39" i="6"/>
  <c r="BM51" i="4"/>
  <c r="BM39" i="6"/>
  <c r="BG39" i="6"/>
  <c r="BK51" i="4"/>
  <c r="BJ51" i="4"/>
  <c r="BL51" i="4"/>
  <c r="BD37" i="11"/>
  <c r="BK38" i="11"/>
  <c r="BL37" i="11"/>
  <c r="AV51" i="4"/>
  <c r="BE51" i="4"/>
  <c r="BB37" i="11"/>
  <c r="BN37" i="11"/>
  <c r="BO39" i="6"/>
  <c r="BP39" i="13"/>
  <c r="AW39" i="13"/>
  <c r="BG51" i="4"/>
  <c r="BK39" i="13"/>
  <c r="BC39" i="6"/>
  <c r="AY39" i="6"/>
  <c r="BI39" i="6"/>
  <c r="AZ51" i="4"/>
  <c r="BK37" i="11"/>
  <c r="BA38" i="11"/>
  <c r="BE39" i="6"/>
  <c r="BJ39" i="6"/>
  <c r="BI51" i="4"/>
  <c r="AX51" i="4"/>
  <c r="BG39" i="13"/>
  <c r="BA39" i="6"/>
  <c r="AW37" i="11"/>
  <c r="BO51" i="4"/>
  <c r="BK39" i="6"/>
  <c r="BN39" i="13"/>
  <c r="AY37" i="11"/>
  <c r="BO37" i="11"/>
  <c r="BH39" i="6"/>
  <c r="BF39" i="6"/>
  <c r="BB51" i="4"/>
  <c r="AV39" i="6"/>
  <c r="BJ37" i="11"/>
  <c r="AV39" i="13"/>
  <c r="BB39" i="6"/>
  <c r="BH37" i="11"/>
  <c r="AX37" i="11"/>
  <c r="BD51" i="4"/>
  <c r="BE39" i="13"/>
  <c r="BN39" i="6"/>
  <c r="BI37" i="11"/>
  <c r="AW51" i="4"/>
  <c r="BL39" i="6"/>
  <c r="BE37" i="11"/>
  <c r="AX40" i="13"/>
  <c r="AZ39" i="6"/>
  <c r="AX39" i="6"/>
  <c r="AY38" i="11"/>
  <c r="BA37" i="11"/>
  <c r="BF39" i="13"/>
  <c r="BC51" i="4"/>
  <c r="BH51" i="4"/>
  <c r="AY51" i="4"/>
  <c r="BF51" i="4"/>
  <c r="BB39" i="13"/>
  <c r="BN38" i="11"/>
  <c r="AU41" i="13" l="1"/>
  <c r="AU52" i="4"/>
  <c r="AU41" i="6"/>
  <c r="BD38" i="11"/>
  <c r="BO41" i="6"/>
  <c r="BE52" i="4"/>
  <c r="BF38" i="11"/>
  <c r="AW39" i="11"/>
  <c r="AY40" i="6"/>
  <c r="AZ39" i="11"/>
  <c r="BI41" i="13"/>
  <c r="BH41" i="13"/>
  <c r="BD40" i="13"/>
  <c r="BA39" i="11"/>
  <c r="BL39" i="11"/>
  <c r="AZ52" i="4"/>
  <c r="AV40" i="13"/>
  <c r="BK40" i="13"/>
  <c r="BC38" i="11"/>
  <c r="BH39" i="11"/>
  <c r="BA52" i="4"/>
  <c r="AY52" i="4"/>
  <c r="BE38" i="11"/>
  <c r="BG41" i="13"/>
  <c r="AY41" i="13"/>
  <c r="AX41" i="13"/>
  <c r="AV38" i="11"/>
  <c r="BP39" i="11"/>
  <c r="AX40" i="6"/>
  <c r="AV40" i="6"/>
  <c r="BB52" i="4"/>
  <c r="BB39" i="11"/>
  <c r="BB40" i="13"/>
  <c r="AV52" i="4"/>
  <c r="BN39" i="11"/>
  <c r="AY39" i="11"/>
  <c r="BB38" i="11"/>
  <c r="AX41" i="6"/>
  <c r="BF39" i="11"/>
  <c r="BF40" i="13"/>
  <c r="BE39" i="11"/>
  <c r="BA40" i="13"/>
  <c r="AY41" i="6"/>
  <c r="AY40" i="13"/>
  <c r="BA41" i="13"/>
  <c r="BK40" i="6"/>
  <c r="BK41" i="6"/>
  <c r="BE40" i="13"/>
  <c r="AX38" i="11"/>
  <c r="BP38" i="11"/>
  <c r="BF41" i="6"/>
  <c r="BP40" i="6"/>
  <c r="BN40" i="6"/>
  <c r="BO38" i="11"/>
  <c r="BP40" i="13"/>
  <c r="BJ52" i="4"/>
  <c r="BL38" i="11"/>
  <c r="AW52" i="4"/>
  <c r="BI39" i="11"/>
  <c r="BH40" i="6"/>
  <c r="BG39" i="11"/>
  <c r="BC40" i="13"/>
  <c r="BC40" i="6"/>
  <c r="BL40" i="13"/>
  <c r="BL41" i="13"/>
  <c r="AV41" i="13"/>
  <c r="BI38" i="11"/>
  <c r="BG38" i="11"/>
  <c r="BO52" i="4"/>
  <c r="BO40" i="13"/>
  <c r="BC52" i="4"/>
  <c r="BJ40" i="13"/>
  <c r="BO39" i="11"/>
  <c r="AW40" i="13"/>
  <c r="BK52" i="4"/>
  <c r="AZ40" i="13"/>
  <c r="BL52" i="4"/>
  <c r="BM52" i="4"/>
  <c r="BL40" i="6"/>
  <c r="BH38" i="11"/>
  <c r="BI40" i="13"/>
  <c r="BM38" i="11"/>
  <c r="BF41" i="13"/>
  <c r="BE41" i="13"/>
  <c r="BH52" i="4"/>
  <c r="BF40" i="6"/>
  <c r="AX52" i="4"/>
  <c r="BI40" i="6"/>
  <c r="BN41" i="13"/>
  <c r="BN52" i="4"/>
  <c r="BF52" i="4"/>
  <c r="AZ41" i="6"/>
  <c r="BD41" i="13"/>
  <c r="BJ41" i="13"/>
  <c r="BM40" i="13"/>
  <c r="BG52" i="4"/>
  <c r="BM40" i="6"/>
  <c r="BJ39" i="11"/>
  <c r="BA40" i="6"/>
  <c r="BD52" i="4"/>
  <c r="AZ38" i="11"/>
  <c r="BC39" i="11"/>
  <c r="BG40" i="6"/>
  <c r="AV39" i="11"/>
  <c r="BO41" i="13"/>
  <c r="BJ40" i="6"/>
  <c r="BG40" i="13"/>
  <c r="BP52" i="4"/>
  <c r="AW38" i="11"/>
  <c r="BB40" i="6"/>
  <c r="BM39" i="11"/>
  <c r="BD40" i="6"/>
  <c r="BE41" i="6"/>
  <c r="AW40" i="6"/>
  <c r="BO40" i="6"/>
  <c r="AZ40" i="6"/>
  <c r="BE40" i="6"/>
  <c r="BI52" i="4"/>
  <c r="BH40" i="13"/>
  <c r="AW41" i="13"/>
  <c r="BK39" i="11"/>
  <c r="AU42" i="13" l="1"/>
  <c r="AU53" i="4"/>
  <c r="AU42" i="6"/>
  <c r="BJ53" i="4"/>
  <c r="BP41" i="6"/>
  <c r="AX39" i="11"/>
  <c r="BC53" i="4"/>
  <c r="BD41" i="6"/>
  <c r="BL40" i="11"/>
  <c r="BJ41" i="6"/>
  <c r="BE42" i="13"/>
  <c r="BH41" i="6"/>
  <c r="BO53" i="4"/>
  <c r="AY53" i="4"/>
  <c r="BG53" i="4"/>
  <c r="BC41" i="13"/>
  <c r="AW53" i="4"/>
  <c r="AW41" i="6"/>
  <c r="BN53" i="4"/>
  <c r="AZ53" i="4"/>
  <c r="BP53" i="4"/>
  <c r="BN41" i="6"/>
  <c r="AV53" i="4"/>
  <c r="AV41" i="6"/>
  <c r="BD39" i="11"/>
  <c r="BA41" i="6"/>
  <c r="BL41" i="6"/>
  <c r="BH53" i="4"/>
  <c r="BF53" i="4"/>
  <c r="AX53" i="4"/>
  <c r="BB41" i="13"/>
  <c r="BM41" i="13"/>
  <c r="AV42" i="6"/>
  <c r="BL53" i="4"/>
  <c r="AZ41" i="13"/>
  <c r="BK42" i="13"/>
  <c r="BM53" i="4"/>
  <c r="BB53" i="4"/>
  <c r="BE53" i="4"/>
  <c r="BK53" i="4"/>
  <c r="BI41" i="6"/>
  <c r="BC41" i="6"/>
  <c r="BD53" i="4"/>
  <c r="BM41" i="6"/>
  <c r="BK41" i="13"/>
  <c r="BI53" i="4"/>
  <c r="BG41" i="6"/>
  <c r="BP41" i="13"/>
  <c r="BA53" i="4"/>
  <c r="BB41" i="6"/>
  <c r="AU43" i="13" l="1"/>
  <c r="AU54" i="4"/>
  <c r="AU43" i="6"/>
  <c r="AW40" i="11"/>
  <c r="BD42" i="13"/>
  <c r="AV41" i="11"/>
  <c r="AV43" i="13"/>
  <c r="BM54" i="4"/>
  <c r="AV54" i="4"/>
  <c r="BJ40" i="11"/>
  <c r="AY40" i="11"/>
  <c r="AW43" i="6"/>
  <c r="BA54" i="4"/>
  <c r="AX42" i="13"/>
  <c r="AZ43" i="6"/>
  <c r="AW42" i="6"/>
  <c r="BK54" i="4"/>
  <c r="BO42" i="6"/>
  <c r="AX54" i="4"/>
  <c r="BL42" i="6"/>
  <c r="BK40" i="11"/>
  <c r="BP54" i="4"/>
  <c r="AW42" i="13"/>
  <c r="BD54" i="4"/>
  <c r="BI41" i="11"/>
  <c r="BP41" i="11"/>
  <c r="BO40" i="11"/>
  <c r="BI42" i="13"/>
  <c r="BH41" i="11"/>
  <c r="BH40" i="11"/>
  <c r="AW43" i="13"/>
  <c r="BB42" i="6"/>
  <c r="AY42" i="13"/>
  <c r="BA42" i="6"/>
  <c r="BB43" i="6"/>
  <c r="BC54" i="4"/>
  <c r="BA40" i="11"/>
  <c r="BK43" i="13"/>
  <c r="BJ54" i="4"/>
  <c r="BB43" i="13"/>
  <c r="BD42" i="6"/>
  <c r="BN42" i="13"/>
  <c r="BI40" i="11"/>
  <c r="BB40" i="11"/>
  <c r="BO43" i="13"/>
  <c r="AV40" i="11"/>
  <c r="BJ42" i="13"/>
  <c r="BL41" i="11"/>
  <c r="AW54" i="4"/>
  <c r="BL42" i="13"/>
  <c r="BC42" i="13"/>
  <c r="AZ54" i="4"/>
  <c r="BH43" i="13"/>
  <c r="BM41" i="11"/>
  <c r="BF54" i="4"/>
  <c r="AY54" i="4"/>
  <c r="AX40" i="11"/>
  <c r="BJ43" i="6"/>
  <c r="BG40" i="11"/>
  <c r="BN42" i="6"/>
  <c r="BO42" i="13"/>
  <c r="BP43" i="6"/>
  <c r="BC41" i="11"/>
  <c r="AZ42" i="13"/>
  <c r="BN54" i="4"/>
  <c r="BM40" i="11"/>
  <c r="AZ42" i="6"/>
  <c r="BP40" i="11"/>
  <c r="BM42" i="13"/>
  <c r="AV42" i="13"/>
  <c r="BN40" i="11"/>
  <c r="BB42" i="13"/>
  <c r="BP42" i="6"/>
  <c r="BL54" i="4"/>
  <c r="AZ40" i="11"/>
  <c r="BA42" i="13"/>
  <c r="BK42" i="6"/>
  <c r="BE42" i="6"/>
  <c r="AY41" i="11"/>
  <c r="BE54" i="4"/>
  <c r="BG42" i="6"/>
  <c r="BB54" i="4"/>
  <c r="BH42" i="13"/>
  <c r="BM43" i="6"/>
  <c r="BI42" i="6"/>
  <c r="BH54" i="4"/>
  <c r="BF40" i="11"/>
  <c r="BC40" i="11"/>
  <c r="AX42" i="6"/>
  <c r="BP42" i="13"/>
  <c r="BH42" i="6"/>
  <c r="BF41" i="11"/>
  <c r="BC42" i="6"/>
  <c r="BI54" i="4"/>
  <c r="AZ43" i="13"/>
  <c r="AY42" i="6"/>
  <c r="BD40" i="11"/>
  <c r="BM42" i="6"/>
  <c r="BL43" i="13"/>
  <c r="BF42" i="6"/>
  <c r="BG54" i="4"/>
  <c r="AX41" i="11"/>
  <c r="BG42" i="13"/>
  <c r="AX43" i="13"/>
  <c r="AX43" i="6"/>
  <c r="BE40" i="11"/>
  <c r="BE43" i="13"/>
  <c r="BJ42" i="6"/>
  <c r="BO54" i="4"/>
  <c r="BF42" i="13"/>
  <c r="AU44" i="13" l="1"/>
  <c r="AU55" i="4"/>
  <c r="AU44" i="6"/>
  <c r="AX55" i="4"/>
  <c r="BP55" i="4"/>
  <c r="BC55" i="4"/>
  <c r="AV55" i="4"/>
  <c r="BA42" i="11"/>
  <c r="BE55" i="4"/>
  <c r="BL43" i="6"/>
  <c r="BI43" i="13"/>
  <c r="BC44" i="6"/>
  <c r="BL55" i="4"/>
  <c r="BJ55" i="4"/>
  <c r="BB44" i="13"/>
  <c r="AW42" i="11"/>
  <c r="BF42" i="11"/>
  <c r="BJ44" i="6"/>
  <c r="BD41" i="11"/>
  <c r="BN41" i="11"/>
  <c r="BB42" i="11"/>
  <c r="BL42" i="11"/>
  <c r="AW41" i="11"/>
  <c r="BH55" i="4"/>
  <c r="BF43" i="6"/>
  <c r="AZ41" i="11"/>
  <c r="BA55" i="4"/>
  <c r="AV44" i="6"/>
  <c r="BG43" i="6"/>
  <c r="BO55" i="4"/>
  <c r="BM55" i="4"/>
  <c r="BA43" i="6"/>
  <c r="BC43" i="6"/>
  <c r="AY43" i="13"/>
  <c r="BL44" i="6"/>
  <c r="BK55" i="4"/>
  <c r="BG44" i="6"/>
  <c r="BD43" i="6"/>
  <c r="BO44" i="6"/>
  <c r="BD43" i="13"/>
  <c r="BM43" i="13"/>
  <c r="BH43" i="6"/>
  <c r="BJ43" i="13"/>
  <c r="BB44" i="6"/>
  <c r="BI55" i="4"/>
  <c r="BI43" i="6"/>
  <c r="AY42" i="11"/>
  <c r="AY43" i="6"/>
  <c r="BN43" i="6"/>
  <c r="BG43" i="13"/>
  <c r="BO43" i="6"/>
  <c r="AV43" i="6"/>
  <c r="BC43" i="13"/>
  <c r="BK43" i="6"/>
  <c r="BI44" i="13"/>
  <c r="BJ42" i="11"/>
  <c r="BE43" i="6"/>
  <c r="AW55" i="4"/>
  <c r="BA41" i="11"/>
  <c r="BF44" i="6"/>
  <c r="BO42" i="11"/>
  <c r="BP43" i="13"/>
  <c r="BP44" i="6"/>
  <c r="BJ41" i="11"/>
  <c r="BF43" i="13"/>
  <c r="AZ55" i="4"/>
  <c r="BA43" i="13"/>
  <c r="AY55" i="4"/>
  <c r="BG41" i="11"/>
  <c r="BM42" i="11"/>
  <c r="BD44" i="6"/>
  <c r="BK41" i="11"/>
  <c r="AZ44" i="6"/>
  <c r="BB41" i="11"/>
  <c r="BE41" i="11"/>
  <c r="BG42" i="11"/>
  <c r="BN44" i="13"/>
  <c r="BD55" i="4"/>
  <c r="AX42" i="11"/>
  <c r="BB55" i="4"/>
  <c r="BE42" i="11"/>
  <c r="BG55" i="4"/>
  <c r="BO41" i="11"/>
  <c r="BN43" i="13"/>
  <c r="BF55" i="4"/>
  <c r="BH42" i="11"/>
  <c r="BN42" i="11"/>
  <c r="BD42" i="11"/>
  <c r="BN44" i="6"/>
  <c r="BN55" i="4"/>
  <c r="AU45" i="13" l="1"/>
  <c r="AU56" i="4"/>
  <c r="AU45" i="6"/>
  <c r="BJ43" i="11"/>
  <c r="BI56" i="4"/>
  <c r="AV44" i="13"/>
  <c r="BH45" i="6"/>
  <c r="BL45" i="6"/>
  <c r="BD44" i="13"/>
  <c r="BK44" i="6"/>
  <c r="BH43" i="11"/>
  <c r="AZ44" i="13"/>
  <c r="BB56" i="4"/>
  <c r="BP42" i="11"/>
  <c r="BL43" i="11"/>
  <c r="AX44" i="6"/>
  <c r="BA56" i="4"/>
  <c r="BD56" i="4"/>
  <c r="AY56" i="4"/>
  <c r="BF43" i="11"/>
  <c r="BG56" i="4"/>
  <c r="BE45" i="6"/>
  <c r="BC43" i="11"/>
  <c r="BD45" i="13"/>
  <c r="BL44" i="13"/>
  <c r="BF44" i="13"/>
  <c r="AZ45" i="6"/>
  <c r="BI44" i="6"/>
  <c r="AW44" i="13"/>
  <c r="BH44" i="6"/>
  <c r="AY43" i="11"/>
  <c r="BI45" i="6"/>
  <c r="AY44" i="13"/>
  <c r="AZ45" i="13"/>
  <c r="AW56" i="4"/>
  <c r="BJ56" i="4"/>
  <c r="BA45" i="13"/>
  <c r="BA43" i="11"/>
  <c r="BE44" i="13"/>
  <c r="BI42" i="11"/>
  <c r="BP44" i="13"/>
  <c r="BM44" i="13"/>
  <c r="BC44" i="13"/>
  <c r="BH44" i="13"/>
  <c r="BK45" i="6"/>
  <c r="AX56" i="4"/>
  <c r="BD45" i="6"/>
  <c r="BA44" i="6"/>
  <c r="BE56" i="4"/>
  <c r="AZ42" i="11"/>
  <c r="AW45" i="13"/>
  <c r="BE45" i="13"/>
  <c r="BH56" i="4"/>
  <c r="AZ56" i="4"/>
  <c r="BO56" i="4"/>
  <c r="BI43" i="11"/>
  <c r="AW45" i="6"/>
  <c r="BN43" i="11"/>
  <c r="BG44" i="13"/>
  <c r="BK42" i="11"/>
  <c r="BG45" i="13"/>
  <c r="BA45" i="6"/>
  <c r="BC45" i="13"/>
  <c r="BK44" i="13"/>
  <c r="BC42" i="11"/>
  <c r="BM45" i="13"/>
  <c r="AW44" i="6"/>
  <c r="BO44" i="13"/>
  <c r="AV56" i="4"/>
  <c r="BJ45" i="13"/>
  <c r="AY44" i="6"/>
  <c r="BJ44" i="13"/>
  <c r="BO45" i="6"/>
  <c r="BP45" i="6"/>
  <c r="AV45" i="6"/>
  <c r="BK56" i="4"/>
  <c r="BF56" i="4"/>
  <c r="BK43" i="11"/>
  <c r="BP43" i="11"/>
  <c r="BA44" i="13"/>
  <c r="BB45" i="6"/>
  <c r="BH45" i="13"/>
  <c r="AX43" i="11"/>
  <c r="AV42" i="11"/>
  <c r="BF45" i="13"/>
  <c r="BP45" i="13"/>
  <c r="BM44" i="6"/>
  <c r="BC56" i="4"/>
  <c r="BB45" i="13"/>
  <c r="BN56" i="4"/>
  <c r="BE44" i="6"/>
  <c r="BP56" i="4"/>
  <c r="BM56" i="4"/>
  <c r="BO45" i="13"/>
  <c r="AX44" i="13"/>
  <c r="AV43" i="11"/>
  <c r="BL56" i="4"/>
  <c r="AY45" i="13"/>
  <c r="AU46" i="13" l="1"/>
  <c r="AU57" i="4"/>
  <c r="AU46" i="6"/>
  <c r="AX45" i="13"/>
  <c r="AX46" i="13"/>
  <c r="AY57" i="4"/>
  <c r="BG43" i="11"/>
  <c r="BM57" i="4"/>
  <c r="BB57" i="4"/>
  <c r="AX57" i="4"/>
  <c r="AZ46" i="13"/>
  <c r="BK57" i="4"/>
  <c r="BI45" i="13"/>
  <c r="AY46" i="13"/>
  <c r="BC45" i="6"/>
  <c r="BB43" i="11"/>
  <c r="AZ43" i="11"/>
  <c r="AV44" i="11"/>
  <c r="BD57" i="4"/>
  <c r="BG46" i="13"/>
  <c r="BF46" i="13"/>
  <c r="BD46" i="6"/>
  <c r="BH57" i="4"/>
  <c r="BJ46" i="13"/>
  <c r="AY45" i="6"/>
  <c r="BC57" i="4"/>
  <c r="BE44" i="11"/>
  <c r="BN45" i="6"/>
  <c r="BE57" i="4"/>
  <c r="BM43" i="11"/>
  <c r="BG57" i="4"/>
  <c r="BG45" i="6"/>
  <c r="AZ57" i="4"/>
  <c r="BJ45" i="6"/>
  <c r="BK46" i="13"/>
  <c r="BP46" i="6"/>
  <c r="BB44" i="11"/>
  <c r="BI44" i="11"/>
  <c r="BO44" i="11"/>
  <c r="BA44" i="11"/>
  <c r="AV57" i="4"/>
  <c r="BI57" i="4"/>
  <c r="BN57" i="4"/>
  <c r="BP46" i="13"/>
  <c r="BF57" i="4"/>
  <c r="BA46" i="6"/>
  <c r="BM46" i="13"/>
  <c r="BJ57" i="4"/>
  <c r="BL45" i="13"/>
  <c r="BN45" i="13"/>
  <c r="AX44" i="11"/>
  <c r="BL57" i="4"/>
  <c r="BO43" i="11"/>
  <c r="BK45" i="13"/>
  <c r="BH46" i="13"/>
  <c r="BH44" i="11"/>
  <c r="AW46" i="13"/>
  <c r="AV45" i="13"/>
  <c r="BO57" i="4"/>
  <c r="BC44" i="11"/>
  <c r="AW57" i="4"/>
  <c r="BF45" i="6"/>
  <c r="BE46" i="13"/>
  <c r="AW43" i="11"/>
  <c r="BM45" i="6"/>
  <c r="BD43" i="11"/>
  <c r="BE43" i="11"/>
  <c r="BA57" i="4"/>
  <c r="AX45" i="6"/>
  <c r="BP57" i="4"/>
  <c r="BL46" i="13"/>
  <c r="AU47" i="13" l="1"/>
  <c r="AU58" i="4"/>
  <c r="AU47" i="6"/>
  <c r="AX45" i="11"/>
  <c r="AW58" i="4"/>
  <c r="BO45" i="11"/>
  <c r="BO46" i="6"/>
  <c r="AV45" i="11"/>
  <c r="BE47" i="13"/>
  <c r="BG58" i="4"/>
  <c r="BB58" i="4"/>
  <c r="BF47" i="13"/>
  <c r="BP45" i="11"/>
  <c r="BA46" i="13"/>
  <c r="BM47" i="13"/>
  <c r="BJ47" i="13"/>
  <c r="BL45" i="11"/>
  <c r="BH45" i="11"/>
  <c r="AY47" i="13"/>
  <c r="BG46" i="6"/>
  <c r="BJ45" i="11"/>
  <c r="AV46" i="6"/>
  <c r="BM45" i="11"/>
  <c r="BA47" i="13"/>
  <c r="BK46" i="6"/>
  <c r="AV47" i="13"/>
  <c r="AX58" i="4"/>
  <c r="BE46" i="6"/>
  <c r="AZ44" i="11"/>
  <c r="AW44" i="11"/>
  <c r="BI46" i="13"/>
  <c r="BK45" i="11"/>
  <c r="BE58" i="4"/>
  <c r="AW45" i="11"/>
  <c r="BI58" i="4"/>
  <c r="BP44" i="11"/>
  <c r="BM58" i="4"/>
  <c r="BN44" i="11"/>
  <c r="BJ44" i="11"/>
  <c r="BN46" i="13"/>
  <c r="BI47" i="13"/>
  <c r="BB47" i="13"/>
  <c r="BB46" i="6"/>
  <c r="BK44" i="11"/>
  <c r="BN46" i="6"/>
  <c r="BM44" i="11"/>
  <c r="BG47" i="13"/>
  <c r="BH46" i="6"/>
  <c r="BL58" i="4"/>
  <c r="AY44" i="11"/>
  <c r="AZ58" i="4"/>
  <c r="BP47" i="13"/>
  <c r="AX47" i="13"/>
  <c r="BL47" i="13"/>
  <c r="BN58" i="4"/>
  <c r="BI46" i="6"/>
  <c r="BC58" i="4"/>
  <c r="AY45" i="11"/>
  <c r="BJ58" i="4"/>
  <c r="BE45" i="11"/>
  <c r="BO47" i="13"/>
  <c r="AW46" i="6"/>
  <c r="BB46" i="13"/>
  <c r="BD58" i="4"/>
  <c r="BA45" i="11"/>
  <c r="BD44" i="11"/>
  <c r="BC46" i="13"/>
  <c r="BI45" i="11"/>
  <c r="AX46" i="6"/>
  <c r="AV46" i="13"/>
  <c r="AY46" i="6"/>
  <c r="BN47" i="13"/>
  <c r="AV58" i="4"/>
  <c r="AY58" i="4"/>
  <c r="BD47" i="13"/>
  <c r="BD45" i="11"/>
  <c r="BC47" i="13"/>
  <c r="BO46" i="13"/>
  <c r="BD46" i="13"/>
  <c r="BC46" i="6"/>
  <c r="BG44" i="11"/>
  <c r="BH58" i="4"/>
  <c r="BF44" i="11"/>
  <c r="BM46" i="6"/>
  <c r="BO58" i="4"/>
  <c r="AZ45" i="11"/>
  <c r="BN45" i="11"/>
  <c r="BK47" i="13"/>
  <c r="AZ47" i="13"/>
  <c r="AZ46" i="6"/>
  <c r="BL46" i="6"/>
  <c r="BA58" i="4"/>
  <c r="BK58" i="4"/>
  <c r="BL44" i="11"/>
  <c r="BP58" i="4"/>
  <c r="BF45" i="11"/>
  <c r="BJ46" i="6"/>
  <c r="BM47" i="6"/>
  <c r="BF46" i="6"/>
  <c r="BH47" i="13"/>
  <c r="BG45" i="11"/>
  <c r="BF58" i="4"/>
  <c r="AU48" i="13" l="1"/>
  <c r="AU59" i="4"/>
  <c r="AU48" i="6"/>
  <c r="BK59" i="4"/>
  <c r="BJ48" i="13"/>
  <c r="AZ48" i="13"/>
  <c r="BH46" i="11"/>
  <c r="BN46" i="11"/>
  <c r="BF59" i="4"/>
  <c r="BL47" i="6"/>
  <c r="BN59" i="4"/>
  <c r="AY59" i="4"/>
  <c r="BE48" i="13"/>
  <c r="AV59" i="4"/>
  <c r="BC45" i="11"/>
  <c r="BN48" i="13"/>
  <c r="BO46" i="11"/>
  <c r="BE47" i="6"/>
  <c r="BM46" i="11"/>
  <c r="BO59" i="4"/>
  <c r="BG46" i="11"/>
  <c r="AY48" i="13"/>
  <c r="BD59" i="4"/>
  <c r="AX59" i="4"/>
  <c r="BM59" i="4"/>
  <c r="AZ46" i="11"/>
  <c r="BG59" i="4"/>
  <c r="BD47" i="6"/>
  <c r="BK47" i="6"/>
  <c r="AZ59" i="4"/>
  <c r="BI46" i="11"/>
  <c r="BH48" i="13"/>
  <c r="BB48" i="13"/>
  <c r="BN47" i="6"/>
  <c r="BP47" i="6"/>
  <c r="AY46" i="11"/>
  <c r="BD46" i="11"/>
  <c r="BM48" i="13"/>
  <c r="BL59" i="4"/>
  <c r="BG47" i="6"/>
  <c r="BE59" i="4"/>
  <c r="BH47" i="6"/>
  <c r="BF48" i="13"/>
  <c r="BP59" i="4"/>
  <c r="BI59" i="4"/>
  <c r="BB47" i="6"/>
  <c r="BC48" i="13"/>
  <c r="AW47" i="13"/>
  <c r="BJ59" i="4"/>
  <c r="BO48" i="13"/>
  <c r="BA47" i="6"/>
  <c r="BB59" i="4"/>
  <c r="AX47" i="6"/>
  <c r="BJ47" i="6"/>
  <c r="AV47" i="6"/>
  <c r="BC59" i="4"/>
  <c r="BD48" i="13"/>
  <c r="BI47" i="6"/>
  <c r="BF47" i="6"/>
  <c r="BB45" i="11"/>
  <c r="BO47" i="6"/>
  <c r="AW48" i="13"/>
  <c r="BH59" i="4"/>
  <c r="BA46" i="11"/>
  <c r="BL46" i="11"/>
  <c r="BL48" i="13"/>
  <c r="AW59" i="4"/>
  <c r="AV46" i="11"/>
  <c r="BP48" i="13"/>
  <c r="AW47" i="6"/>
  <c r="BC47" i="6"/>
  <c r="BG48" i="13"/>
  <c r="BI48" i="13"/>
  <c r="BA48" i="13"/>
  <c r="AY47" i="6"/>
  <c r="AZ47" i="6"/>
  <c r="BK48" i="13"/>
  <c r="BA59" i="4"/>
  <c r="BE46" i="11"/>
  <c r="AV48" i="13"/>
  <c r="AU49" i="13" l="1"/>
  <c r="AU60" i="4"/>
  <c r="AU49" i="6"/>
  <c r="BM48" i="6"/>
  <c r="BD48" i="6"/>
  <c r="BF46" i="11"/>
  <c r="AV60" i="4"/>
  <c r="AX46" i="11"/>
  <c r="BA49" i="13"/>
  <c r="BC49" i="13"/>
  <c r="AW49" i="13"/>
  <c r="AY60" i="4"/>
  <c r="BM60" i="4"/>
  <c r="BC60" i="4"/>
  <c r="BP48" i="6"/>
  <c r="BJ48" i="6"/>
  <c r="BM49" i="6"/>
  <c r="BE48" i="6"/>
  <c r="BO60" i="4"/>
  <c r="BN48" i="6"/>
  <c r="BN60" i="4"/>
  <c r="BB46" i="11"/>
  <c r="AW60" i="4"/>
  <c r="BB48" i="6"/>
  <c r="BB60" i="4"/>
  <c r="BI60" i="4"/>
  <c r="AV49" i="13"/>
  <c r="BL60" i="4"/>
  <c r="AX60" i="4"/>
  <c r="BG49" i="13"/>
  <c r="BK48" i="6"/>
  <c r="BF48" i="6"/>
  <c r="BE49" i="6"/>
  <c r="BK60" i="4"/>
  <c r="AY49" i="13"/>
  <c r="BH48" i="6"/>
  <c r="AX48" i="13"/>
  <c r="AW48" i="6"/>
  <c r="AV48" i="6"/>
  <c r="BC46" i="11"/>
  <c r="BJ46" i="11"/>
  <c r="BG48" i="6"/>
  <c r="BO48" i="6"/>
  <c r="AW46" i="11"/>
  <c r="BC48" i="6"/>
  <c r="BH60" i="4"/>
  <c r="BG60" i="4"/>
  <c r="BJ60" i="4"/>
  <c r="AZ60" i="4"/>
  <c r="AZ48" i="6"/>
  <c r="BE49" i="13"/>
  <c r="AY48" i="6"/>
  <c r="BE60" i="4"/>
  <c r="BF60" i="4"/>
  <c r="BA60" i="4"/>
  <c r="BP46" i="11"/>
  <c r="BP60" i="4"/>
  <c r="BD60" i="4"/>
  <c r="BA48" i="6"/>
  <c r="BK46" i="11"/>
  <c r="BL48" i="6"/>
  <c r="AX48" i="6"/>
  <c r="BI48" i="6"/>
  <c r="BA49" i="6"/>
  <c r="AU50" i="13" l="1"/>
  <c r="AU61" i="4"/>
  <c r="AU50" i="6"/>
  <c r="BO47" i="11"/>
  <c r="BO49" i="6"/>
  <c r="BG61" i="4"/>
  <c r="BD61" i="4"/>
  <c r="BB48" i="11"/>
  <c r="BK47" i="11"/>
  <c r="BE61" i="4"/>
  <c r="BN49" i="6"/>
  <c r="AX49" i="6"/>
  <c r="BI47" i="11"/>
  <c r="BO49" i="13"/>
  <c r="BJ61" i="4"/>
  <c r="BA61" i="4"/>
  <c r="BJ47" i="11"/>
  <c r="BA48" i="11"/>
  <c r="BD49" i="6"/>
  <c r="BL48" i="11"/>
  <c r="BP50" i="6"/>
  <c r="BH49" i="6"/>
  <c r="AZ50" i="6"/>
  <c r="BB50" i="13"/>
  <c r="BI50" i="13"/>
  <c r="BC49" i="6"/>
  <c r="BJ50" i="6"/>
  <c r="BD50" i="13"/>
  <c r="BN49" i="13"/>
  <c r="BB61" i="4"/>
  <c r="BC47" i="11"/>
  <c r="AY48" i="11"/>
  <c r="BI50" i="6"/>
  <c r="BG48" i="11"/>
  <c r="BF49" i="6"/>
  <c r="BG49" i="6"/>
  <c r="BI49" i="6"/>
  <c r="AW47" i="11"/>
  <c r="BD49" i="13"/>
  <c r="BB50" i="6"/>
  <c r="BB49" i="6"/>
  <c r="AW61" i="4"/>
  <c r="BH47" i="11"/>
  <c r="BO50" i="6"/>
  <c r="BP47" i="11"/>
  <c r="BP49" i="13"/>
  <c r="BD50" i="6"/>
  <c r="BH49" i="13"/>
  <c r="BL61" i="4"/>
  <c r="AX47" i="11"/>
  <c r="AZ61" i="4"/>
  <c r="AV49" i="6"/>
  <c r="BD47" i="11"/>
  <c r="BN61" i="4"/>
  <c r="BM49" i="13"/>
  <c r="BL50" i="13"/>
  <c r="AZ47" i="11"/>
  <c r="BN47" i="11"/>
  <c r="BL47" i="11"/>
  <c r="BF49" i="13"/>
  <c r="BH61" i="4"/>
  <c r="BK49" i="13"/>
  <c r="BI61" i="4"/>
  <c r="AW50" i="13"/>
  <c r="BC61" i="4"/>
  <c r="BF47" i="11"/>
  <c r="AX49" i="13"/>
  <c r="BO48" i="11"/>
  <c r="BJ50" i="13"/>
  <c r="BF61" i="4"/>
  <c r="BO50" i="13"/>
  <c r="BP50" i="13"/>
  <c r="BK49" i="6"/>
  <c r="BE47" i="11"/>
  <c r="AZ49" i="6"/>
  <c r="BN50" i="13"/>
  <c r="AY49" i="6"/>
  <c r="BI48" i="11"/>
  <c r="BM50" i="13"/>
  <c r="BM61" i="4"/>
  <c r="AZ49" i="13"/>
  <c r="BK61" i="4"/>
  <c r="AV50" i="13"/>
  <c r="AY61" i="4"/>
  <c r="BI49" i="13"/>
  <c r="BM47" i="11"/>
  <c r="BH50" i="13"/>
  <c r="BE50" i="6"/>
  <c r="BB47" i="11"/>
  <c r="BJ49" i="13"/>
  <c r="BK48" i="11"/>
  <c r="BP49" i="6"/>
  <c r="AV48" i="11"/>
  <c r="BF50" i="13"/>
  <c r="BL50" i="6"/>
  <c r="BB49" i="13"/>
  <c r="BP61" i="4"/>
  <c r="AX50" i="13"/>
  <c r="BL49" i="6"/>
  <c r="AX48" i="11"/>
  <c r="BO61" i="4"/>
  <c r="BA47" i="11"/>
  <c r="AW49" i="6"/>
  <c r="BG47" i="11"/>
  <c r="AZ48" i="11"/>
  <c r="BH50" i="6"/>
  <c r="BC48" i="11"/>
  <c r="BL49" i="13"/>
  <c r="BE50" i="13"/>
  <c r="BH48" i="11"/>
  <c r="BJ49" i="6"/>
  <c r="BA50" i="13"/>
  <c r="AV61" i="4"/>
  <c r="AX61" i="4"/>
  <c r="AY47" i="11"/>
  <c r="AX50" i="6"/>
  <c r="BA50" i="6"/>
  <c r="BM50" i="6"/>
  <c r="AV47" i="11"/>
  <c r="BN50" i="6"/>
  <c r="AU51" i="13" l="1"/>
  <c r="AU62" i="4"/>
  <c r="AU51" i="6"/>
  <c r="BK50" i="6"/>
  <c r="BL51" i="13"/>
  <c r="AX51" i="6"/>
  <c r="BM48" i="11"/>
  <c r="AW51" i="6"/>
  <c r="BO62" i="4"/>
  <c r="BM62" i="4"/>
  <c r="BG62" i="4"/>
  <c r="BB62" i="4"/>
  <c r="BC50" i="13"/>
  <c r="AV50" i="6"/>
  <c r="BD51" i="6"/>
  <c r="BN51" i="13"/>
  <c r="BE51" i="6"/>
  <c r="BB51" i="13"/>
  <c r="AY51" i="6"/>
  <c r="AW48" i="11"/>
  <c r="BG50" i="6"/>
  <c r="BB51" i="6"/>
  <c r="BI51" i="13"/>
  <c r="BK51" i="6"/>
  <c r="BN62" i="4"/>
  <c r="BP62" i="4"/>
  <c r="AZ51" i="6"/>
  <c r="BJ48" i="11"/>
  <c r="BF62" i="4"/>
  <c r="BL51" i="6"/>
  <c r="BJ62" i="4"/>
  <c r="AX62" i="4"/>
  <c r="BP48" i="11"/>
  <c r="AZ62" i="4"/>
  <c r="BC51" i="6"/>
  <c r="BO51" i="6"/>
  <c r="BN48" i="11"/>
  <c r="BA51" i="6"/>
  <c r="BC51" i="13"/>
  <c r="BF51" i="13"/>
  <c r="BG51" i="13"/>
  <c r="AZ50" i="13"/>
  <c r="AV51" i="6"/>
  <c r="BI62" i="4"/>
  <c r="BF51" i="6"/>
  <c r="BP51" i="6"/>
  <c r="BK62" i="4"/>
  <c r="BF50" i="6"/>
  <c r="BI51" i="6"/>
  <c r="AW62" i="4"/>
  <c r="BA62" i="4"/>
  <c r="AW50" i="6"/>
  <c r="BD48" i="11"/>
  <c r="BD62" i="4"/>
  <c r="BP51" i="13"/>
  <c r="AY50" i="6"/>
  <c r="BK50" i="13"/>
  <c r="BE62" i="4"/>
  <c r="BG50" i="13"/>
  <c r="AV62" i="4"/>
  <c r="BC50" i="6"/>
  <c r="BL62" i="4"/>
  <c r="BA51" i="13"/>
  <c r="AY62" i="4"/>
  <c r="BF48" i="11"/>
  <c r="AY50" i="13"/>
  <c r="BE48" i="11"/>
  <c r="BH62" i="4"/>
  <c r="BC62" i="4"/>
  <c r="BO51" i="13"/>
  <c r="BJ51" i="6"/>
  <c r="AU52" i="13" l="1"/>
  <c r="AU63" i="4"/>
  <c r="AU52" i="6"/>
  <c r="BD50" i="11"/>
  <c r="AY51" i="13"/>
  <c r="BK51" i="13"/>
  <c r="BA50" i="11"/>
  <c r="BP49" i="11"/>
  <c r="AV63" i="4"/>
  <c r="BK49" i="11"/>
  <c r="BD63" i="4"/>
  <c r="AZ52" i="13"/>
  <c r="BM51" i="6"/>
  <c r="BG63" i="4"/>
  <c r="AZ63" i="4"/>
  <c r="BA49" i="11"/>
  <c r="BH51" i="13"/>
  <c r="BB63" i="4"/>
  <c r="AV50" i="11"/>
  <c r="AW63" i="4"/>
  <c r="BI63" i="4"/>
  <c r="BC63" i="4"/>
  <c r="BM49" i="11"/>
  <c r="AX51" i="13"/>
  <c r="AX49" i="11"/>
  <c r="BE63" i="4"/>
  <c r="AZ49" i="11"/>
  <c r="AW49" i="11"/>
  <c r="BN52" i="13"/>
  <c r="BA63" i="4"/>
  <c r="BG52" i="13"/>
  <c r="BP52" i="13"/>
  <c r="BP63" i="4"/>
  <c r="AY63" i="4"/>
  <c r="BF49" i="11"/>
  <c r="BO52" i="6"/>
  <c r="BF52" i="13"/>
  <c r="AX63" i="4"/>
  <c r="AY49" i="11"/>
  <c r="BH51" i="6"/>
  <c r="AW51" i="13"/>
  <c r="BG51" i="6"/>
  <c r="BO63" i="4"/>
  <c r="AY52" i="13"/>
  <c r="AV51" i="13"/>
  <c r="BJ63" i="4"/>
  <c r="AV49" i="11"/>
  <c r="BK50" i="11"/>
  <c r="BD49" i="11"/>
  <c r="BK63" i="4"/>
  <c r="BL49" i="11"/>
  <c r="BJ51" i="13"/>
  <c r="AZ51" i="13"/>
  <c r="AZ50" i="11"/>
  <c r="BB49" i="11"/>
  <c r="BE51" i="13"/>
  <c r="BM63" i="4"/>
  <c r="BP50" i="11"/>
  <c r="BH63" i="4"/>
  <c r="BF63" i="4"/>
  <c r="BL63" i="4"/>
  <c r="BE49" i="11"/>
  <c r="BI49" i="11"/>
  <c r="BJ49" i="11"/>
  <c r="BI50" i="11"/>
  <c r="BN49" i="11"/>
  <c r="BO49" i="11"/>
  <c r="BE50" i="11"/>
  <c r="BH49" i="11"/>
  <c r="BD51" i="13"/>
  <c r="BN51" i="6"/>
  <c r="BH52" i="13"/>
  <c r="BC49" i="11"/>
  <c r="BG49" i="11"/>
  <c r="BO52" i="13"/>
  <c r="BN63" i="4"/>
  <c r="BM51" i="13"/>
  <c r="AU53" i="13" l="1"/>
  <c r="AU64" i="4"/>
  <c r="AU53" i="6"/>
  <c r="BE64" i="4"/>
  <c r="BE53" i="13"/>
  <c r="BD51" i="11"/>
  <c r="BM64" i="4"/>
  <c r="AW52" i="13"/>
  <c r="AW64" i="4"/>
  <c r="BA64" i="4"/>
  <c r="BL50" i="11"/>
  <c r="BB64" i="4"/>
  <c r="BJ64" i="4"/>
  <c r="BK52" i="13"/>
  <c r="BG52" i="6"/>
  <c r="AX64" i="4"/>
  <c r="BK51" i="11"/>
  <c r="BN64" i="4"/>
  <c r="BI64" i="4"/>
  <c r="BG64" i="4"/>
  <c r="BP64" i="4"/>
  <c r="BD64" i="4"/>
  <c r="BM50" i="11"/>
  <c r="BF52" i="6"/>
  <c r="AW53" i="6"/>
  <c r="AV52" i="6"/>
  <c r="AX50" i="11"/>
  <c r="AZ64" i="4"/>
  <c r="AV64" i="4"/>
  <c r="AX52" i="6"/>
  <c r="BD52" i="6"/>
  <c r="BK52" i="6"/>
  <c r="AY53" i="6"/>
  <c r="AW52" i="6"/>
  <c r="BH51" i="11"/>
  <c r="BC52" i="13"/>
  <c r="BD52" i="13"/>
  <c r="BM52" i="6"/>
  <c r="BM51" i="11"/>
  <c r="BJ52" i="13"/>
  <c r="BB52" i="6"/>
  <c r="BI52" i="13"/>
  <c r="BL52" i="13"/>
  <c r="BI52" i="6"/>
  <c r="BH50" i="11"/>
  <c r="BO53" i="13"/>
  <c r="AZ52" i="6"/>
  <c r="BF64" i="4"/>
  <c r="BL64" i="4"/>
  <c r="BP52" i="6"/>
  <c r="BK53" i="13"/>
  <c r="BP53" i="13"/>
  <c r="BN50" i="11"/>
  <c r="BL52" i="6"/>
  <c r="BO64" i="4"/>
  <c r="BJ50" i="11"/>
  <c r="AW50" i="11"/>
  <c r="BC64" i="4"/>
  <c r="BO50" i="11"/>
  <c r="BA52" i="13"/>
  <c r="BC52" i="6"/>
  <c r="BJ52" i="6"/>
  <c r="AV52" i="13"/>
  <c r="AX53" i="13"/>
  <c r="BG50" i="11"/>
  <c r="AY64" i="4"/>
  <c r="BN52" i="6"/>
  <c r="AY50" i="11"/>
  <c r="BH64" i="4"/>
  <c r="BE52" i="6"/>
  <c r="BB50" i="11"/>
  <c r="BM52" i="13"/>
  <c r="AZ53" i="6"/>
  <c r="BN53" i="13"/>
  <c r="BH53" i="13"/>
  <c r="BH52" i="6"/>
  <c r="BF50" i="11"/>
  <c r="AY52" i="6"/>
  <c r="AX52" i="13"/>
  <c r="BL51" i="11"/>
  <c r="BA52" i="6"/>
  <c r="BL53" i="13"/>
  <c r="BB51" i="11"/>
  <c r="BE52" i="13"/>
  <c r="BC50" i="11"/>
  <c r="BE51" i="11"/>
  <c r="BB52" i="13"/>
  <c r="BK64" i="4"/>
  <c r="AU54" i="13" l="1"/>
  <c r="AU65" i="4"/>
  <c r="AU54" i="6"/>
  <c r="AZ65" i="4"/>
  <c r="BJ51" i="11"/>
  <c r="BN53" i="6"/>
  <c r="BL54" i="13"/>
  <c r="BI51" i="11"/>
  <c r="BK53" i="6"/>
  <c r="BK65" i="4"/>
  <c r="BO53" i="6"/>
  <c r="AV53" i="13"/>
  <c r="BG65" i="4"/>
  <c r="BB53" i="13"/>
  <c r="BA54" i="6"/>
  <c r="BO54" i="13"/>
  <c r="AW54" i="13"/>
  <c r="AX54" i="6"/>
  <c r="BI54" i="6"/>
  <c r="BN65" i="4"/>
  <c r="BI65" i="4"/>
  <c r="BF53" i="6"/>
  <c r="BD53" i="13"/>
  <c r="BM65" i="4"/>
  <c r="AZ53" i="13"/>
  <c r="BG54" i="6"/>
  <c r="BJ53" i="13"/>
  <c r="BF51" i="11"/>
  <c r="BM53" i="6"/>
  <c r="BF53" i="13"/>
  <c r="BP51" i="11"/>
  <c r="BD54" i="6"/>
  <c r="BN54" i="13"/>
  <c r="BH65" i="4"/>
  <c r="AY65" i="4"/>
  <c r="BA53" i="6"/>
  <c r="BP54" i="13"/>
  <c r="BN51" i="11"/>
  <c r="BC53" i="6"/>
  <c r="BE54" i="13"/>
  <c r="AX53" i="6"/>
  <c r="AZ54" i="13"/>
  <c r="BF65" i="4"/>
  <c r="BD65" i="4"/>
  <c r="AY51" i="11"/>
  <c r="BC51" i="11"/>
  <c r="BG53" i="6"/>
  <c r="BJ65" i="4"/>
  <c r="AY54" i="13"/>
  <c r="BN54" i="6"/>
  <c r="BF54" i="6"/>
  <c r="AY53" i="13"/>
  <c r="BC65" i="4"/>
  <c r="BJ53" i="6"/>
  <c r="BB54" i="13"/>
  <c r="BI53" i="6"/>
  <c r="AW51" i="11"/>
  <c r="BH54" i="13"/>
  <c r="BH53" i="6"/>
  <c r="BA65" i="4"/>
  <c r="BA54" i="13"/>
  <c r="BC54" i="13"/>
  <c r="BI53" i="13"/>
  <c r="BP53" i="6"/>
  <c r="BD54" i="13"/>
  <c r="BL65" i="4"/>
  <c r="BJ54" i="6"/>
  <c r="AX54" i="13"/>
  <c r="BG51" i="11"/>
  <c r="AX51" i="11"/>
  <c r="BL53" i="6"/>
  <c r="BG53" i="13"/>
  <c r="BB65" i="4"/>
  <c r="AV53" i="6"/>
  <c r="AZ51" i="11"/>
  <c r="BK54" i="13"/>
  <c r="BO51" i="11"/>
  <c r="BP65" i="4"/>
  <c r="BA51" i="11"/>
  <c r="BA53" i="13"/>
  <c r="BE65" i="4"/>
  <c r="BL54" i="6"/>
  <c r="BC53" i="13"/>
  <c r="AV65" i="4"/>
  <c r="AX65" i="4"/>
  <c r="BO65" i="4"/>
  <c r="BG54" i="13"/>
  <c r="AV51" i="11"/>
  <c r="BB53" i="6"/>
  <c r="BD53" i="6"/>
  <c r="BM53" i="13"/>
  <c r="AW53" i="13"/>
  <c r="BE53" i="6"/>
  <c r="AW65" i="4"/>
  <c r="AU55" i="13" l="1"/>
  <c r="AU66" i="4"/>
  <c r="AU55" i="6"/>
  <c r="BL66" i="4"/>
  <c r="AV54" i="6"/>
  <c r="BI52" i="11"/>
  <c r="AY52" i="11"/>
  <c r="BE54" i="6"/>
  <c r="BK53" i="11"/>
  <c r="BC66" i="4"/>
  <c r="BI66" i="4"/>
  <c r="BM52" i="11"/>
  <c r="BI54" i="13"/>
  <c r="BF55" i="6"/>
  <c r="BB54" i="6"/>
  <c r="AZ55" i="6"/>
  <c r="BA66" i="4"/>
  <c r="BG66" i="4"/>
  <c r="BA55" i="6"/>
  <c r="BE66" i="4"/>
  <c r="AY66" i="4"/>
  <c r="BL55" i="6"/>
  <c r="BJ66" i="4"/>
  <c r="BM55" i="6"/>
  <c r="AZ66" i="4"/>
  <c r="BA53" i="11"/>
  <c r="AZ52" i="11"/>
  <c r="BA52" i="11"/>
  <c r="BO52" i="11"/>
  <c r="BJ54" i="13"/>
  <c r="BK55" i="13"/>
  <c r="BD55" i="6"/>
  <c r="BC53" i="11"/>
  <c r="AZ54" i="6"/>
  <c r="BD55" i="13"/>
  <c r="BJ52" i="11"/>
  <c r="BF54" i="13"/>
  <c r="BD52" i="11"/>
  <c r="BG55" i="6"/>
  <c r="BF66" i="4"/>
  <c r="BO55" i="6"/>
  <c r="AV66" i="4"/>
  <c r="BD66" i="4"/>
  <c r="AV52" i="11"/>
  <c r="BH54" i="6"/>
  <c r="AW66" i="4"/>
  <c r="BK52" i="11"/>
  <c r="BH52" i="11"/>
  <c r="BN66" i="4"/>
  <c r="BB52" i="11"/>
  <c r="BG52" i="11"/>
  <c r="BP55" i="6"/>
  <c r="BO54" i="6"/>
  <c r="BL55" i="13"/>
  <c r="BI55" i="6"/>
  <c r="BC54" i="6"/>
  <c r="AX53" i="11"/>
  <c r="AW55" i="6"/>
  <c r="AX66" i="4"/>
  <c r="BM66" i="4"/>
  <c r="BN52" i="11"/>
  <c r="BP54" i="6"/>
  <c r="BP66" i="4"/>
  <c r="AX52" i="11"/>
  <c r="BM54" i="13"/>
  <c r="AY55" i="6"/>
  <c r="BE52" i="11"/>
  <c r="AV55" i="6"/>
  <c r="BJ55" i="13"/>
  <c r="AW52" i="11"/>
  <c r="BL53" i="11"/>
  <c r="AX55" i="6"/>
  <c r="BK55" i="6"/>
  <c r="BF52" i="11"/>
  <c r="BK54" i="6"/>
  <c r="BE55" i="6"/>
  <c r="BL52" i="11"/>
  <c r="BC52" i="11"/>
  <c r="BB55" i="6"/>
  <c r="BO66" i="4"/>
  <c r="BM54" i="6"/>
  <c r="BI53" i="11"/>
  <c r="BH53" i="11"/>
  <c r="BH66" i="4"/>
  <c r="BH55" i="6"/>
  <c r="AV54" i="13"/>
  <c r="BB66" i="4"/>
  <c r="AX55" i="13"/>
  <c r="BI55" i="13"/>
  <c r="BK66" i="4"/>
  <c r="BP52" i="11"/>
  <c r="AW54" i="6"/>
  <c r="AY54" i="6"/>
  <c r="AU56" i="13" l="1"/>
  <c r="AU67" i="4"/>
  <c r="AU56" i="6"/>
  <c r="BO67" i="4"/>
  <c r="AY67" i="4"/>
  <c r="BJ67" i="4"/>
  <c r="BB67" i="4"/>
  <c r="BI54" i="11"/>
  <c r="BP53" i="11"/>
  <c r="BD53" i="11"/>
  <c r="BN53" i="11"/>
  <c r="AV56" i="6"/>
  <c r="BC67" i="4"/>
  <c r="BA67" i="4"/>
  <c r="BK67" i="4"/>
  <c r="BC55" i="6"/>
  <c r="BE67" i="4"/>
  <c r="BL67" i="4"/>
  <c r="AZ67" i="4"/>
  <c r="BJ53" i="11"/>
  <c r="BF53" i="11"/>
  <c r="BK56" i="6"/>
  <c r="BP67" i="4"/>
  <c r="AW55" i="13"/>
  <c r="BN55" i="13"/>
  <c r="BP55" i="13"/>
  <c r="AY55" i="13"/>
  <c r="BJ55" i="6"/>
  <c r="BI56" i="6"/>
  <c r="BI67" i="4"/>
  <c r="BM67" i="4"/>
  <c r="BD67" i="4"/>
  <c r="AV67" i="4"/>
  <c r="BO55" i="13"/>
  <c r="BJ56" i="13"/>
  <c r="BH55" i="13"/>
  <c r="BA56" i="13"/>
  <c r="BE55" i="13"/>
  <c r="BE56" i="6"/>
  <c r="BN55" i="6"/>
  <c r="AW67" i="4"/>
  <c r="AZ53" i="11"/>
  <c r="AY53" i="11"/>
  <c r="BM53" i="11"/>
  <c r="AZ55" i="13"/>
  <c r="BD56" i="13"/>
  <c r="BF55" i="13"/>
  <c r="BH56" i="6"/>
  <c r="BJ56" i="6"/>
  <c r="BM56" i="6"/>
  <c r="BG67" i="4"/>
  <c r="AW53" i="11"/>
  <c r="BB53" i="11"/>
  <c r="BE53" i="11"/>
  <c r="BG53" i="11"/>
  <c r="BM55" i="13"/>
  <c r="BC55" i="13"/>
  <c r="BA55" i="13"/>
  <c r="BB55" i="13"/>
  <c r="AY56" i="6"/>
  <c r="BH67" i="4"/>
  <c r="AX67" i="4"/>
  <c r="BF67" i="4"/>
  <c r="BN67" i="4"/>
  <c r="AV53" i="11"/>
  <c r="BO53" i="11"/>
  <c r="BK56" i="13"/>
  <c r="BG55" i="13"/>
  <c r="AV55" i="13"/>
  <c r="BC56" i="6"/>
  <c r="AU57" i="13" l="1"/>
  <c r="AU68" i="4"/>
  <c r="AU57" i="6"/>
  <c r="BO54" i="11"/>
  <c r="BB56" i="13"/>
  <c r="BC68" i="4"/>
  <c r="AY54" i="11"/>
  <c r="AV57" i="6"/>
  <c r="BB54" i="11"/>
  <c r="BL56" i="6"/>
  <c r="BB55" i="11"/>
  <c r="BN56" i="13"/>
  <c r="BB68" i="4"/>
  <c r="BJ57" i="13"/>
  <c r="BD56" i="6"/>
  <c r="BG55" i="11"/>
  <c r="BC55" i="11"/>
  <c r="BL54" i="11"/>
  <c r="BJ68" i="4"/>
  <c r="BL55" i="11"/>
  <c r="BP56" i="13"/>
  <c r="BO55" i="11"/>
  <c r="BN54" i="11"/>
  <c r="BD57" i="13"/>
  <c r="BE68" i="4"/>
  <c r="BH55" i="11"/>
  <c r="BG56" i="6"/>
  <c r="BH54" i="11"/>
  <c r="BO56" i="13"/>
  <c r="AW55" i="11"/>
  <c r="BL56" i="13"/>
  <c r="BF68" i="4"/>
  <c r="BP54" i="11"/>
  <c r="AZ57" i="6"/>
  <c r="BJ55" i="11"/>
  <c r="AX57" i="13"/>
  <c r="BA68" i="4"/>
  <c r="AY57" i="13"/>
  <c r="BA54" i="11"/>
  <c r="AY57" i="6"/>
  <c r="BE54" i="11"/>
  <c r="BM57" i="13"/>
  <c r="BL68" i="4"/>
  <c r="BA55" i="11"/>
  <c r="AZ56" i="13"/>
  <c r="AZ54" i="11"/>
  <c r="AV56" i="13"/>
  <c r="BI68" i="4"/>
  <c r="BI56" i="13"/>
  <c r="AV68" i="4"/>
  <c r="BE55" i="11"/>
  <c r="BI57" i="6"/>
  <c r="BK57" i="6"/>
  <c r="AX54" i="11"/>
  <c r="BN68" i="4"/>
  <c r="BB57" i="13"/>
  <c r="AY56" i="13"/>
  <c r="AX68" i="4"/>
  <c r="AV55" i="11"/>
  <c r="BL57" i="13"/>
  <c r="BK68" i="4"/>
  <c r="BC56" i="13"/>
  <c r="AW68" i="4"/>
  <c r="AY55" i="11"/>
  <c r="BP56" i="6"/>
  <c r="AW54" i="11"/>
  <c r="AX56" i="13"/>
  <c r="BM54" i="11"/>
  <c r="BF57" i="13"/>
  <c r="BH68" i="4"/>
  <c r="BG56" i="13"/>
  <c r="BO56" i="6"/>
  <c r="AX55" i="11"/>
  <c r="AV54" i="11"/>
  <c r="BK57" i="13"/>
  <c r="AW56" i="6"/>
  <c r="BF55" i="11"/>
  <c r="BM56" i="13"/>
  <c r="BO68" i="4"/>
  <c r="BC54" i="11"/>
  <c r="BN56" i="6"/>
  <c r="BP55" i="11"/>
  <c r="BA56" i="6"/>
  <c r="BG54" i="11"/>
  <c r="AW57" i="13"/>
  <c r="BM68" i="4"/>
  <c r="BH56" i="13"/>
  <c r="BB56" i="6"/>
  <c r="BI55" i="11"/>
  <c r="BF56" i="13"/>
  <c r="AW56" i="13"/>
  <c r="AY68" i="4"/>
  <c r="BA57" i="13"/>
  <c r="BJ54" i="11"/>
  <c r="AZ56" i="6"/>
  <c r="AZ55" i="11"/>
  <c r="AZ57" i="13"/>
  <c r="BP68" i="4"/>
  <c r="BK54" i="11"/>
  <c r="BF56" i="6"/>
  <c r="BM55" i="11"/>
  <c r="BC57" i="13"/>
  <c r="BF54" i="11"/>
  <c r="BH57" i="13"/>
  <c r="BG68" i="4"/>
  <c r="BK55" i="11"/>
  <c r="BE56" i="13"/>
  <c r="BD54" i="11"/>
  <c r="AX56" i="6"/>
  <c r="AZ68" i="4"/>
  <c r="BD68" i="4"/>
  <c r="AU58" i="13" l="1"/>
  <c r="AU69" i="4"/>
  <c r="AU58" i="6"/>
  <c r="BP58" i="6"/>
  <c r="AZ69" i="4"/>
  <c r="BG58" i="6"/>
  <c r="AW58" i="6"/>
  <c r="BH58" i="6"/>
  <c r="BI58" i="6"/>
  <c r="AW57" i="6"/>
  <c r="AX57" i="6"/>
  <c r="BD69" i="4"/>
  <c r="BB58" i="13"/>
  <c r="BD55" i="11"/>
  <c r="BB58" i="6"/>
  <c r="BN57" i="13"/>
  <c r="AV57" i="13"/>
  <c r="BI57" i="13"/>
  <c r="AV69" i="4"/>
  <c r="BM58" i="6"/>
  <c r="BE69" i="4"/>
  <c r="BA69" i="4"/>
  <c r="AY69" i="4"/>
  <c r="BJ57" i="6"/>
  <c r="BM69" i="4"/>
  <c r="BF57" i="6"/>
  <c r="BJ69" i="4"/>
  <c r="AX69" i="4"/>
  <c r="BF69" i="4"/>
  <c r="BN69" i="4"/>
  <c r="BP69" i="4"/>
  <c r="BB69" i="4"/>
  <c r="BC57" i="6"/>
  <c r="BO69" i="4"/>
  <c r="BG57" i="6"/>
  <c r="BN57" i="6"/>
  <c r="BI69" i="4"/>
  <c r="BM57" i="6"/>
  <c r="BE58" i="6"/>
  <c r="BE57" i="13"/>
  <c r="BG57" i="13"/>
  <c r="BC69" i="4"/>
  <c r="AV58" i="6"/>
  <c r="BO57" i="13"/>
  <c r="AW69" i="4"/>
  <c r="BH69" i="4"/>
  <c r="AY58" i="6"/>
  <c r="BA57" i="6"/>
  <c r="BB57" i="6"/>
  <c r="BF58" i="6"/>
  <c r="BG69" i="4"/>
  <c r="BO57" i="6"/>
  <c r="BE57" i="6"/>
  <c r="BH57" i="6"/>
  <c r="BK69" i="4"/>
  <c r="BN55" i="11"/>
  <c r="BL57" i="6"/>
  <c r="BP57" i="13"/>
  <c r="BK58" i="6"/>
  <c r="BD58" i="6"/>
  <c r="BP57" i="6"/>
  <c r="BD57" i="6"/>
  <c r="BL69" i="4"/>
  <c r="BL58" i="6"/>
  <c r="AU59" i="13" l="1"/>
  <c r="AU70" i="4"/>
  <c r="AU59" i="6"/>
  <c r="BF56" i="11"/>
  <c r="BG58" i="13"/>
  <c r="AV59" i="6"/>
  <c r="BM59" i="6"/>
  <c r="BM58" i="13"/>
  <c r="BC59" i="13"/>
  <c r="BA57" i="11"/>
  <c r="BK58" i="13"/>
  <c r="BG70" i="4"/>
  <c r="AV57" i="11"/>
  <c r="AX58" i="6"/>
  <c r="BO57" i="11"/>
  <c r="BO56" i="11"/>
  <c r="BD58" i="13"/>
  <c r="BB59" i="6"/>
  <c r="BB57" i="11"/>
  <c r="BH56" i="11"/>
  <c r="BF57" i="11"/>
  <c r="AW56" i="11"/>
  <c r="AY56" i="11"/>
  <c r="BM56" i="11"/>
  <c r="BH59" i="13"/>
  <c r="AZ59" i="6"/>
  <c r="AX58" i="13"/>
  <c r="BA56" i="11"/>
  <c r="BH57" i="11"/>
  <c r="BP70" i="4"/>
  <c r="AZ70" i="4"/>
  <c r="AZ56" i="11"/>
  <c r="AZ58" i="6"/>
  <c r="BO58" i="13"/>
  <c r="BJ59" i="6"/>
  <c r="BC58" i="13"/>
  <c r="BG57" i="11"/>
  <c r="BC56" i="11"/>
  <c r="AW58" i="13"/>
  <c r="BJ57" i="11"/>
  <c r="BC57" i="11"/>
  <c r="AZ57" i="11"/>
  <c r="BK59" i="6"/>
  <c r="BF58" i="13"/>
  <c r="AV70" i="4"/>
  <c r="AV56" i="11"/>
  <c r="BJ58" i="13"/>
  <c r="BC70" i="4"/>
  <c r="BE59" i="6"/>
  <c r="BK56" i="11"/>
  <c r="BA59" i="6"/>
  <c r="BN70" i="4"/>
  <c r="BK57" i="11"/>
  <c r="BC58" i="6"/>
  <c r="BP56" i="11"/>
  <c r="AZ58" i="13"/>
  <c r="BD70" i="4"/>
  <c r="AX56" i="11"/>
  <c r="AZ59" i="13"/>
  <c r="AY57" i="11"/>
  <c r="BH70" i="4"/>
  <c r="BI70" i="4"/>
  <c r="BD59" i="6"/>
  <c r="BM57" i="11"/>
  <c r="BA58" i="6"/>
  <c r="BB56" i="11"/>
  <c r="BP58" i="13"/>
  <c r="BF70" i="4"/>
  <c r="BJ56" i="11"/>
  <c r="BL58" i="13"/>
  <c r="BA70" i="4"/>
  <c r="BE58" i="13"/>
  <c r="AY58" i="13"/>
  <c r="BJ58" i="6"/>
  <c r="BI57" i="11"/>
  <c r="BI58" i="13"/>
  <c r="BJ70" i="4"/>
  <c r="BL56" i="11"/>
  <c r="BE56" i="11"/>
  <c r="AW57" i="11"/>
  <c r="BG59" i="6"/>
  <c r="AV58" i="13"/>
  <c r="BI59" i="6"/>
  <c r="BO58" i="6"/>
  <c r="AW70" i="4"/>
  <c r="BK70" i="4"/>
  <c r="BL70" i="4"/>
  <c r="BN59" i="6"/>
  <c r="BA58" i="13"/>
  <c r="AW59" i="6"/>
  <c r="BL57" i="11"/>
  <c r="BG56" i="11"/>
  <c r="AY70" i="4"/>
  <c r="BK59" i="13"/>
  <c r="BH58" i="13"/>
  <c r="BD56" i="11"/>
  <c r="BN56" i="11"/>
  <c r="BN58" i="13"/>
  <c r="BO70" i="4"/>
  <c r="BI56" i="11"/>
  <c r="BN58" i="6"/>
  <c r="BD57" i="11"/>
  <c r="BE70" i="4"/>
  <c r="BM70" i="4"/>
  <c r="AX70" i="4"/>
  <c r="BB70" i="4"/>
  <c r="AU60" i="13" l="1"/>
  <c r="AU71" i="4"/>
  <c r="AU60" i="6"/>
  <c r="BI71" i="4"/>
  <c r="BG71" i="4"/>
  <c r="BH71" i="4"/>
  <c r="BL60" i="6"/>
  <c r="BO59" i="13"/>
  <c r="AY59" i="13"/>
  <c r="BL59" i="6"/>
  <c r="BC60" i="6"/>
  <c r="AX71" i="4"/>
  <c r="AV60" i="6"/>
  <c r="AZ71" i="4"/>
  <c r="BP60" i="6"/>
  <c r="BA71" i="4"/>
  <c r="BK71" i="4"/>
  <c r="BP59" i="6"/>
  <c r="AY71" i="4"/>
  <c r="BA59" i="13"/>
  <c r="BD59" i="13"/>
  <c r="BM60" i="6"/>
  <c r="AX59" i="6"/>
  <c r="BB71" i="4"/>
  <c r="BD60" i="6"/>
  <c r="BF59" i="6"/>
  <c r="BB60" i="6"/>
  <c r="BB59" i="13"/>
  <c r="BG60" i="6"/>
  <c r="BB58" i="11"/>
  <c r="BP59" i="13"/>
  <c r="BF60" i="6"/>
  <c r="BH60" i="6"/>
  <c r="BL71" i="4"/>
  <c r="BG59" i="13"/>
  <c r="BC59" i="6"/>
  <c r="BE60" i="6"/>
  <c r="BM59" i="13"/>
  <c r="AV71" i="4"/>
  <c r="BJ60" i="6"/>
  <c r="BE71" i="4"/>
  <c r="BF59" i="13"/>
  <c r="AX59" i="13"/>
  <c r="BK60" i="13"/>
  <c r="AV59" i="13"/>
  <c r="AY59" i="6"/>
  <c r="BL59" i="13"/>
  <c r="BE59" i="13"/>
  <c r="BG60" i="13"/>
  <c r="BI59" i="13"/>
  <c r="AY60" i="6"/>
  <c r="AV60" i="13"/>
  <c r="BO71" i="4"/>
  <c r="BP57" i="11"/>
  <c r="AW59" i="13"/>
  <c r="BJ71" i="4"/>
  <c r="AW60" i="6"/>
  <c r="BN57" i="11"/>
  <c r="BN59" i="13"/>
  <c r="BJ59" i="13"/>
  <c r="AX57" i="11"/>
  <c r="AX60" i="6"/>
  <c r="BM71" i="4"/>
  <c r="BA60" i="6"/>
  <c r="BN71" i="4"/>
  <c r="BJ60" i="13"/>
  <c r="BH59" i="6"/>
  <c r="BP71" i="4"/>
  <c r="BD71" i="4"/>
  <c r="BE57" i="11"/>
  <c r="BO58" i="11"/>
  <c r="BC71" i="4"/>
  <c r="BI60" i="6"/>
  <c r="AZ60" i="6"/>
  <c r="BO59" i="6"/>
  <c r="AW71" i="4"/>
  <c r="BL58" i="11"/>
  <c r="BF71" i="4"/>
  <c r="AU61" i="13" l="1"/>
  <c r="AU72" i="4"/>
  <c r="AU61" i="6"/>
  <c r="AW59" i="11"/>
  <c r="BJ58" i="11"/>
  <c r="BD58" i="11"/>
  <c r="AX60" i="13"/>
  <c r="BF72" i="4"/>
  <c r="BN58" i="11"/>
  <c r="BC58" i="11"/>
  <c r="AX58" i="11"/>
  <c r="BP58" i="11"/>
  <c r="BN60" i="6"/>
  <c r="BE72" i="4"/>
  <c r="AZ58" i="11"/>
  <c r="BN60" i="13"/>
  <c r="BH61" i="13"/>
  <c r="BB60" i="13"/>
  <c r="AY59" i="11"/>
  <c r="AY61" i="13"/>
  <c r="AV72" i="4"/>
  <c r="AY72" i="4"/>
  <c r="BG72" i="4"/>
  <c r="AY58" i="11"/>
  <c r="BE58" i="11"/>
  <c r="BK72" i="4"/>
  <c r="BG58" i="11"/>
  <c r="AV58" i="11"/>
  <c r="BI60" i="13"/>
  <c r="BM60" i="13"/>
  <c r="BH59" i="11"/>
  <c r="BK58" i="11"/>
  <c r="BI58" i="11"/>
  <c r="BF58" i="11"/>
  <c r="BC72" i="4"/>
  <c r="BI72" i="4"/>
  <c r="BO72" i="4"/>
  <c r="BP72" i="4"/>
  <c r="BA72" i="4"/>
  <c r="AZ72" i="4"/>
  <c r="AX72" i="4"/>
  <c r="BL59" i="11"/>
  <c r="BL60" i="13"/>
  <c r="BA58" i="11"/>
  <c r="BP61" i="13"/>
  <c r="BB72" i="4"/>
  <c r="BJ61" i="13"/>
  <c r="BK60" i="6"/>
  <c r="BG61" i="6"/>
  <c r="BA60" i="13"/>
  <c r="BD72" i="4"/>
  <c r="BF60" i="13"/>
  <c r="BM72" i="4"/>
  <c r="BL72" i="4"/>
  <c r="BH72" i="4"/>
  <c r="BC60" i="13"/>
  <c r="BO60" i="6"/>
  <c r="BH58" i="11"/>
  <c r="AY60" i="13"/>
  <c r="BJ72" i="4"/>
  <c r="BP60" i="13"/>
  <c r="BL61" i="13"/>
  <c r="BD60" i="13"/>
  <c r="AW60" i="13"/>
  <c r="BE60" i="13"/>
  <c r="AW72" i="4"/>
  <c r="AZ60" i="13"/>
  <c r="BH60" i="13"/>
  <c r="BN72" i="4"/>
  <c r="BN61" i="13"/>
  <c r="BO60" i="13"/>
  <c r="BD59" i="11"/>
  <c r="AW58" i="11"/>
  <c r="BM58" i="11"/>
  <c r="AU62" i="13" l="1"/>
  <c r="AU73" i="4"/>
  <c r="AU62" i="6"/>
  <c r="BA59" i="11"/>
  <c r="BI59" i="11"/>
  <c r="BO62" i="13"/>
  <c r="BO73" i="4"/>
  <c r="BD62" i="13"/>
  <c r="BD61" i="6"/>
  <c r="BF59" i="11"/>
  <c r="BN61" i="6"/>
  <c r="BI62" i="6"/>
  <c r="BF62" i="13"/>
  <c r="BA62" i="6"/>
  <c r="BL61" i="6"/>
  <c r="BF61" i="6"/>
  <c r="BO61" i="13"/>
  <c r="BM61" i="6"/>
  <c r="AY62" i="13"/>
  <c r="BK62" i="13"/>
  <c r="BA61" i="6"/>
  <c r="BN73" i="4"/>
  <c r="BM59" i="11"/>
  <c r="AX61" i="13"/>
  <c r="BE62" i="6"/>
  <c r="BG61" i="13"/>
  <c r="BI61" i="6"/>
  <c r="BB59" i="11"/>
  <c r="AW61" i="13"/>
  <c r="BH62" i="13"/>
  <c r="BK59" i="11"/>
  <c r="BK61" i="6"/>
  <c r="BL62" i="6"/>
  <c r="BB61" i="6"/>
  <c r="BL73" i="4"/>
  <c r="BC73" i="4"/>
  <c r="BM61" i="13"/>
  <c r="BO61" i="6"/>
  <c r="BC62" i="13"/>
  <c r="BN60" i="11"/>
  <c r="AZ59" i="11"/>
  <c r="AV59" i="11"/>
  <c r="BO59" i="11"/>
  <c r="BA61" i="13"/>
  <c r="BK62" i="6"/>
  <c r="BE73" i="4"/>
  <c r="AW62" i="13"/>
  <c r="BA73" i="4"/>
  <c r="AY61" i="6"/>
  <c r="BM62" i="6"/>
  <c r="AW73" i="4"/>
  <c r="BB62" i="13"/>
  <c r="BB73" i="4"/>
  <c r="AV73" i="4"/>
  <c r="BE59" i="11"/>
  <c r="BL62" i="13"/>
  <c r="BN59" i="11"/>
  <c r="BP61" i="6"/>
  <c r="AZ73" i="4"/>
  <c r="BF73" i="4"/>
  <c r="AY73" i="4"/>
  <c r="AX73" i="4"/>
  <c r="AV61" i="13"/>
  <c r="AW61" i="6"/>
  <c r="BC61" i="13"/>
  <c r="BI62" i="13"/>
  <c r="BM73" i="4"/>
  <c r="AX59" i="11"/>
  <c r="AZ60" i="11"/>
  <c r="BL60" i="11"/>
  <c r="BF61" i="13"/>
  <c r="AX61" i="6"/>
  <c r="BJ73" i="4"/>
  <c r="BB60" i="11"/>
  <c r="BG73" i="4"/>
  <c r="BD73" i="4"/>
  <c r="BA62" i="13"/>
  <c r="AZ61" i="13"/>
  <c r="BB61" i="13"/>
  <c r="BJ61" i="6"/>
  <c r="BJ59" i="11"/>
  <c r="BC61" i="6"/>
  <c r="BG59" i="11"/>
  <c r="AX62" i="13"/>
  <c r="AV61" i="6"/>
  <c r="BH61" i="6"/>
  <c r="BI61" i="13"/>
  <c r="BP73" i="4"/>
  <c r="BP59" i="11"/>
  <c r="BN62" i="13"/>
  <c r="AZ62" i="13"/>
  <c r="BD61" i="13"/>
  <c r="BD62" i="6"/>
  <c r="BK73" i="4"/>
  <c r="AZ61" i="6"/>
  <c r="BI73" i="4"/>
  <c r="BK61" i="13"/>
  <c r="BE61" i="6"/>
  <c r="BH73" i="4"/>
  <c r="BM62" i="13"/>
  <c r="BC59" i="11"/>
  <c r="BE61" i="13"/>
  <c r="BP62" i="6"/>
  <c r="AZ62" i="6"/>
  <c r="AU63" i="13" l="1"/>
  <c r="AU74" i="4"/>
  <c r="AU63" i="6"/>
  <c r="BO74" i="4"/>
  <c r="BG74" i="4"/>
  <c r="AX62" i="6"/>
  <c r="BH63" i="6"/>
  <c r="BE62" i="13"/>
  <c r="BG62" i="13"/>
  <c r="BJ74" i="4"/>
  <c r="BK61" i="11"/>
  <c r="BJ63" i="6"/>
  <c r="AZ74" i="4"/>
  <c r="BF62" i="6"/>
  <c r="BK60" i="11"/>
  <c r="BC63" i="6"/>
  <c r="AY62" i="6"/>
  <c r="AY74" i="4"/>
  <c r="BP62" i="13"/>
  <c r="BO62" i="6"/>
  <c r="AW74" i="4"/>
  <c r="BH62" i="6"/>
  <c r="BJ62" i="13"/>
  <c r="BP74" i="4"/>
  <c r="BI63" i="6"/>
  <c r="BD74" i="4"/>
  <c r="AY61" i="11"/>
  <c r="BC60" i="11"/>
  <c r="BB74" i="4"/>
  <c r="BE74" i="4"/>
  <c r="BD60" i="11"/>
  <c r="AV60" i="11"/>
  <c r="AX74" i="4"/>
  <c r="BP60" i="11"/>
  <c r="AX63" i="6"/>
  <c r="AV62" i="6"/>
  <c r="BK63" i="6"/>
  <c r="BL74" i="4"/>
  <c r="AW60" i="11"/>
  <c r="BE60" i="11"/>
  <c r="BE63" i="6"/>
  <c r="BB62" i="6"/>
  <c r="BJ60" i="11"/>
  <c r="AV62" i="13"/>
  <c r="BF74" i="4"/>
  <c r="BO60" i="11"/>
  <c r="BF63" i="13"/>
  <c r="BA63" i="6"/>
  <c r="AW63" i="6"/>
  <c r="BM60" i="11"/>
  <c r="BD63" i="6"/>
  <c r="BH74" i="4"/>
  <c r="BC62" i="6"/>
  <c r="BA74" i="4"/>
  <c r="BN63" i="6"/>
  <c r="BN62" i="6"/>
  <c r="BF60" i="11"/>
  <c r="BH60" i="11"/>
  <c r="AY60" i="11"/>
  <c r="AZ63" i="6"/>
  <c r="BG62" i="6"/>
  <c r="BM74" i="4"/>
  <c r="BA60" i="11"/>
  <c r="BO63" i="6"/>
  <c r="AW62" i="6"/>
  <c r="BI60" i="11"/>
  <c r="BC61" i="11"/>
  <c r="AV74" i="4"/>
  <c r="BN74" i="4"/>
  <c r="BC74" i="4"/>
  <c r="BI74" i="4"/>
  <c r="BJ62" i="6"/>
  <c r="AV63" i="6"/>
  <c r="BG60" i="11"/>
  <c r="AX60" i="11"/>
  <c r="BK74" i="4"/>
  <c r="AY63" i="6"/>
  <c r="BG63" i="6"/>
  <c r="AU64" i="13" l="1"/>
  <c r="AU75" i="4"/>
  <c r="AU64" i="6"/>
  <c r="BA62" i="11"/>
  <c r="BE62" i="11"/>
  <c r="BL61" i="11"/>
  <c r="BA63" i="13"/>
  <c r="AX61" i="11"/>
  <c r="AV63" i="13"/>
  <c r="BM61" i="11"/>
  <c r="BJ63" i="13"/>
  <c r="BB75" i="4"/>
  <c r="BI61" i="11"/>
  <c r="BF61" i="11"/>
  <c r="BC75" i="4"/>
  <c r="AZ61" i="11"/>
  <c r="BO62" i="11"/>
  <c r="BC62" i="11"/>
  <c r="BH61" i="11"/>
  <c r="AV75" i="4"/>
  <c r="BE61" i="11"/>
  <c r="AZ75" i="4"/>
  <c r="BO61" i="11"/>
  <c r="BP61" i="11"/>
  <c r="BE63" i="13"/>
  <c r="AX75" i="4"/>
  <c r="BJ62" i="11"/>
  <c r="AW75" i="4"/>
  <c r="AZ64" i="6"/>
  <c r="BP64" i="6"/>
  <c r="BK62" i="11"/>
  <c r="BC63" i="13"/>
  <c r="BB64" i="6"/>
  <c r="BJ61" i="11"/>
  <c r="AW61" i="11"/>
  <c r="BM62" i="11"/>
  <c r="BJ75" i="4"/>
  <c r="BD61" i="11"/>
  <c r="BO64" i="6"/>
  <c r="BG75" i="4"/>
  <c r="BG64" i="6"/>
  <c r="AV61" i="11"/>
  <c r="BM64" i="6"/>
  <c r="AW63" i="13"/>
  <c r="BA64" i="6"/>
  <c r="BB61" i="11"/>
  <c r="BP75" i="4"/>
  <c r="BL75" i="4"/>
  <c r="BP63" i="6"/>
  <c r="AZ62" i="11"/>
  <c r="BM75" i="4"/>
  <c r="BD63" i="13"/>
  <c r="BE75" i="4"/>
  <c r="BF75" i="4"/>
  <c r="AV64" i="6"/>
  <c r="BO63" i="13"/>
  <c r="BB63" i="13"/>
  <c r="BN75" i="4"/>
  <c r="BK64" i="6"/>
  <c r="AY63" i="13"/>
  <c r="AX63" i="13"/>
  <c r="BK63" i="13"/>
  <c r="AZ63" i="13"/>
  <c r="BL62" i="11"/>
  <c r="BL63" i="6"/>
  <c r="BC64" i="6"/>
  <c r="BN61" i="11"/>
  <c r="AY75" i="4"/>
  <c r="BD62" i="11"/>
  <c r="BF62" i="11"/>
  <c r="AW64" i="6"/>
  <c r="BG61" i="11"/>
  <c r="BG63" i="13"/>
  <c r="BH75" i="4"/>
  <c r="BO75" i="4"/>
  <c r="BP63" i="13"/>
  <c r="BF63" i="6"/>
  <c r="BN64" i="6"/>
  <c r="BB63" i="6"/>
  <c r="AV62" i="11"/>
  <c r="BG62" i="11"/>
  <c r="AX64" i="6"/>
  <c r="BL63" i="13"/>
  <c r="BA75" i="4"/>
  <c r="BI63" i="13"/>
  <c r="BK75" i="4"/>
  <c r="BI75" i="4"/>
  <c r="BM64" i="13"/>
  <c r="BN62" i="11"/>
  <c r="BM63" i="13"/>
  <c r="BM63" i="6"/>
  <c r="BH63" i="13"/>
  <c r="BA61" i="11"/>
  <c r="AY62" i="11"/>
  <c r="AW62" i="11"/>
  <c r="BF64" i="6"/>
  <c r="BD75" i="4"/>
  <c r="BN63" i="13"/>
  <c r="AU65" i="13" l="1"/>
  <c r="AU76" i="4"/>
  <c r="AU65" i="6"/>
  <c r="BE76" i="4"/>
  <c r="AY64" i="6"/>
  <c r="AW64" i="13"/>
  <c r="BN64" i="13"/>
  <c r="BO76" i="4"/>
  <c r="AX64" i="13"/>
  <c r="AY65" i="6"/>
  <c r="BB64" i="13"/>
  <c r="BC64" i="13"/>
  <c r="BD63" i="11"/>
  <c r="BN76" i="4"/>
  <c r="BF65" i="6"/>
  <c r="BD64" i="13"/>
  <c r="BM76" i="4"/>
  <c r="BH64" i="6"/>
  <c r="AZ64" i="13"/>
  <c r="BP65" i="13"/>
  <c r="BP76" i="4"/>
  <c r="BJ64" i="6"/>
  <c r="BK64" i="13"/>
  <c r="BG76" i="4"/>
  <c r="BO64" i="13"/>
  <c r="AV76" i="4"/>
  <c r="BI62" i="11"/>
  <c r="BI64" i="6"/>
  <c r="AZ76" i="4"/>
  <c r="BG64" i="13"/>
  <c r="AY76" i="4"/>
  <c r="BL64" i="13"/>
  <c r="BC76" i="4"/>
  <c r="BJ64" i="13"/>
  <c r="AY64" i="13"/>
  <c r="BK76" i="4"/>
  <c r="BD76" i="4"/>
  <c r="AX65" i="6"/>
  <c r="AW76" i="4"/>
  <c r="AX63" i="11"/>
  <c r="BB62" i="11"/>
  <c r="BD64" i="6"/>
  <c r="BG65" i="6"/>
  <c r="AY63" i="11"/>
  <c r="BP64" i="13"/>
  <c r="BE64" i="13"/>
  <c r="BI64" i="13"/>
  <c r="BF76" i="4"/>
  <c r="BP65" i="6"/>
  <c r="BP62" i="11"/>
  <c r="BL76" i="4"/>
  <c r="BL64" i="6"/>
  <c r="BK63" i="11"/>
  <c r="BA76" i="4"/>
  <c r="BF64" i="13"/>
  <c r="BA64" i="13"/>
  <c r="BI76" i="4"/>
  <c r="AX76" i="4"/>
  <c r="BH64" i="13"/>
  <c r="BH62" i="11"/>
  <c r="BJ76" i="4"/>
  <c r="BB76" i="4"/>
  <c r="BH76" i="4"/>
  <c r="AV64" i="13"/>
  <c r="BE64" i="6"/>
  <c r="BI65" i="6"/>
  <c r="AX62" i="11"/>
  <c r="AU66" i="13" l="1"/>
  <c r="AU77" i="4"/>
  <c r="AU66" i="6"/>
  <c r="BA64" i="11"/>
  <c r="BI63" i="11"/>
  <c r="BF77" i="4"/>
  <c r="BB65" i="13"/>
  <c r="BM66" i="6"/>
  <c r="AY65" i="13"/>
  <c r="BO65" i="6"/>
  <c r="BH64" i="11"/>
  <c r="BN64" i="11"/>
  <c r="BH63" i="11"/>
  <c r="AZ77" i="4"/>
  <c r="BF63" i="11"/>
  <c r="BF65" i="13"/>
  <c r="BJ63" i="11"/>
  <c r="AZ63" i="11"/>
  <c r="BD77" i="4"/>
  <c r="BE77" i="4"/>
  <c r="BF66" i="6"/>
  <c r="BE63" i="11"/>
  <c r="AV63" i="11"/>
  <c r="BL65" i="13"/>
  <c r="AW65" i="13"/>
  <c r="AV65" i="6"/>
  <c r="BD65" i="6"/>
  <c r="BH65" i="13"/>
  <c r="BP77" i="4"/>
  <c r="BA77" i="4"/>
  <c r="BG77" i="4"/>
  <c r="BH77" i="4"/>
  <c r="BL77" i="4"/>
  <c r="BE64" i="11"/>
  <c r="AY77" i="4"/>
  <c r="BJ65" i="6"/>
  <c r="BL63" i="11"/>
  <c r="BO65" i="13"/>
  <c r="BA63" i="11"/>
  <c r="BP63" i="11"/>
  <c r="BA65" i="13"/>
  <c r="BO77" i="4"/>
  <c r="BJ77" i="4"/>
  <c r="AX65" i="13"/>
  <c r="AV65" i="13"/>
  <c r="AX66" i="6"/>
  <c r="BN65" i="6"/>
  <c r="BN63" i="11"/>
  <c r="BM65" i="13"/>
  <c r="BL65" i="6"/>
  <c r="BH65" i="6"/>
  <c r="BE65" i="13"/>
  <c r="AV77" i="4"/>
  <c r="AW63" i="11"/>
  <c r="BA65" i="6"/>
  <c r="BI77" i="4"/>
  <c r="BO66" i="13"/>
  <c r="AZ65" i="13"/>
  <c r="BK65" i="13"/>
  <c r="BK77" i="4"/>
  <c r="BJ65" i="13"/>
  <c r="BC63" i="11"/>
  <c r="BN65" i="13"/>
  <c r="BG63" i="11"/>
  <c r="AZ65" i="6"/>
  <c r="BG65" i="13"/>
  <c r="BP66" i="6"/>
  <c r="BM65" i="6"/>
  <c r="AX64" i="11"/>
  <c r="BD65" i="13"/>
  <c r="BC65" i="6"/>
  <c r="BC65" i="13"/>
  <c r="BO63" i="11"/>
  <c r="AV64" i="11"/>
  <c r="BB63" i="11"/>
  <c r="BK64" i="11"/>
  <c r="BP64" i="11"/>
  <c r="BB65" i="6"/>
  <c r="BM64" i="11"/>
  <c r="AW65" i="6"/>
  <c r="BM63" i="11"/>
  <c r="BI66" i="6"/>
  <c r="BC77" i="4"/>
  <c r="AW77" i="4"/>
  <c r="BN77" i="4"/>
  <c r="BM77" i="4"/>
  <c r="BB64" i="11"/>
  <c r="AX77" i="4"/>
  <c r="BE65" i="6"/>
  <c r="BK65" i="6"/>
  <c r="BI65" i="13"/>
  <c r="BB77" i="4"/>
  <c r="AU67" i="13" l="1"/>
  <c r="AU78" i="4"/>
  <c r="AU67" i="6"/>
  <c r="BL64" i="11"/>
  <c r="BI67" i="13"/>
  <c r="BK66" i="13"/>
  <c r="BI78" i="4"/>
  <c r="BA66" i="6"/>
  <c r="BL78" i="4"/>
  <c r="AV67" i="6"/>
  <c r="BC67" i="13"/>
  <c r="BB78" i="4"/>
  <c r="BK78" i="4"/>
  <c r="BE67" i="13"/>
  <c r="AW78" i="4"/>
  <c r="BC66" i="6"/>
  <c r="BO67" i="13"/>
  <c r="BC67" i="6"/>
  <c r="BI64" i="11"/>
  <c r="BO66" i="6"/>
  <c r="AX78" i="4"/>
  <c r="BF78" i="4"/>
  <c r="BO64" i="11"/>
  <c r="AV78" i="4"/>
  <c r="BD66" i="6"/>
  <c r="BD64" i="11"/>
  <c r="BD67" i="6"/>
  <c r="BH78" i="4"/>
  <c r="BJ66" i="13"/>
  <c r="AZ64" i="11"/>
  <c r="BD66" i="13"/>
  <c r="BP78" i="4"/>
  <c r="BJ78" i="4"/>
  <c r="AZ78" i="4"/>
  <c r="BJ64" i="11"/>
  <c r="BN67" i="13"/>
  <c r="AX67" i="13"/>
  <c r="BL66" i="6"/>
  <c r="BG78" i="4"/>
  <c r="BN66" i="6"/>
  <c r="BP66" i="13"/>
  <c r="BA78" i="4"/>
  <c r="AZ67" i="13"/>
  <c r="BG67" i="6"/>
  <c r="BD78" i="4"/>
  <c r="BM78" i="4"/>
  <c r="BE66" i="13"/>
  <c r="BK67" i="6"/>
  <c r="BP67" i="6"/>
  <c r="BC64" i="11"/>
  <c r="AY64" i="11"/>
  <c r="AW64" i="11"/>
  <c r="BO67" i="6"/>
  <c r="BA67" i="13"/>
  <c r="AX66" i="13"/>
  <c r="BB66" i="6"/>
  <c r="AZ66" i="6"/>
  <c r="AZ66" i="13"/>
  <c r="AY78" i="4"/>
  <c r="BE67" i="6"/>
  <c r="AW67" i="13"/>
  <c r="BF66" i="13"/>
  <c r="AV66" i="6"/>
  <c r="BN78" i="4"/>
  <c r="BG66" i="13"/>
  <c r="BE66" i="6"/>
  <c r="BH67" i="13"/>
  <c r="BG66" i="6"/>
  <c r="BE78" i="4"/>
  <c r="BH67" i="6"/>
  <c r="BL66" i="13"/>
  <c r="BH66" i="13"/>
  <c r="AY66" i="6"/>
  <c r="BI67" i="6"/>
  <c r="BJ67" i="13"/>
  <c r="BA67" i="6"/>
  <c r="BJ66" i="6"/>
  <c r="BG64" i="11"/>
  <c r="BF64" i="11"/>
  <c r="BM66" i="13"/>
  <c r="BO78" i="4"/>
  <c r="BN66" i="13"/>
  <c r="BM67" i="6"/>
  <c r="BB67" i="6"/>
  <c r="BC66" i="13"/>
  <c r="AV66" i="13"/>
  <c r="AW66" i="6"/>
  <c r="BD67" i="13"/>
  <c r="AV67" i="13"/>
  <c r="BK66" i="6"/>
  <c r="BB66" i="13"/>
  <c r="BM67" i="13"/>
  <c r="BI66" i="13"/>
  <c r="AY66" i="13"/>
  <c r="BC78" i="4"/>
  <c r="BH66" i="6"/>
  <c r="BG67" i="13"/>
  <c r="AW67" i="6"/>
  <c r="AY67" i="13"/>
  <c r="AW66" i="13"/>
  <c r="BN67" i="6"/>
  <c r="BA66" i="13"/>
  <c r="BF67" i="6"/>
  <c r="AU68" i="13" l="1"/>
  <c r="AU79" i="4"/>
  <c r="AU68" i="6"/>
  <c r="BH65" i="11"/>
  <c r="BB65" i="11"/>
  <c r="BD65" i="11"/>
  <c r="BK68" i="13"/>
  <c r="BP79" i="4"/>
  <c r="BL68" i="13"/>
  <c r="BA66" i="11"/>
  <c r="AZ67" i="6"/>
  <c r="AY66" i="11"/>
  <c r="BJ67" i="6"/>
  <c r="BL67" i="6"/>
  <c r="BB67" i="13"/>
  <c r="AZ79" i="4"/>
  <c r="BP65" i="11"/>
  <c r="AY79" i="4"/>
  <c r="BI66" i="11"/>
  <c r="BH68" i="13"/>
  <c r="BN65" i="11"/>
  <c r="BB79" i="4"/>
  <c r="BO65" i="11"/>
  <c r="AW68" i="6"/>
  <c r="BF79" i="4"/>
  <c r="BF67" i="13"/>
  <c r="BL65" i="11"/>
  <c r="BP68" i="13"/>
  <c r="BG79" i="4"/>
  <c r="BL79" i="4"/>
  <c r="BD68" i="13"/>
  <c r="BM68" i="13"/>
  <c r="BJ68" i="13"/>
  <c r="BK67" i="13"/>
  <c r="BK79" i="4"/>
  <c r="BE79" i="4"/>
  <c r="BK66" i="11"/>
  <c r="BC68" i="13"/>
  <c r="BC79" i="4"/>
  <c r="AX79" i="4"/>
  <c r="BB68" i="13"/>
  <c r="BG68" i="13"/>
  <c r="BL67" i="13"/>
  <c r="BM79" i="4"/>
  <c r="BM65" i="11"/>
  <c r="AV68" i="13"/>
  <c r="AZ68" i="6"/>
  <c r="AV79" i="4"/>
  <c r="AV65" i="11"/>
  <c r="BH79" i="4"/>
  <c r="BP66" i="11"/>
  <c r="AX68" i="13"/>
  <c r="BG66" i="11"/>
  <c r="BH68" i="6"/>
  <c r="BJ65" i="11"/>
  <c r="AZ65" i="11"/>
  <c r="BD68" i="6"/>
  <c r="BN68" i="13"/>
  <c r="BO68" i="6"/>
  <c r="AY68" i="6"/>
  <c r="AW79" i="4"/>
  <c r="BJ68" i="6"/>
  <c r="BN79" i="4"/>
  <c r="BF68" i="13"/>
  <c r="BP67" i="13"/>
  <c r="BO79" i="4"/>
  <c r="BO66" i="11"/>
  <c r="BA65" i="11"/>
  <c r="BF65" i="11"/>
  <c r="BI68" i="13"/>
  <c r="AY68" i="13"/>
  <c r="BC65" i="11"/>
  <c r="BM68" i="6"/>
  <c r="AV68" i="6"/>
  <c r="BG65" i="11"/>
  <c r="AZ68" i="13"/>
  <c r="AY65" i="11"/>
  <c r="BA79" i="4"/>
  <c r="AW65" i="11"/>
  <c r="AY67" i="6"/>
  <c r="BJ79" i="4"/>
  <c r="BI65" i="11"/>
  <c r="BE68" i="13"/>
  <c r="BI79" i="4"/>
  <c r="BD79" i="4"/>
  <c r="BK65" i="11"/>
  <c r="AW68" i="13"/>
  <c r="BO68" i="13"/>
  <c r="AX67" i="6"/>
  <c r="BE65" i="11"/>
  <c r="AX65" i="11"/>
  <c r="AU69" i="13" l="1"/>
  <c r="AU80" i="4"/>
  <c r="AU69" i="6"/>
  <c r="AX80" i="4"/>
  <c r="AY80" i="4"/>
  <c r="BC66" i="11"/>
  <c r="BF68" i="6"/>
  <c r="BI68" i="6"/>
  <c r="AZ66" i="11"/>
  <c r="AV80" i="4"/>
  <c r="BP80" i="4"/>
  <c r="BK67" i="11"/>
  <c r="BE66" i="11"/>
  <c r="BN67" i="11"/>
  <c r="BG68" i="6"/>
  <c r="BC68" i="6"/>
  <c r="BB69" i="13"/>
  <c r="BF80" i="4"/>
  <c r="BL66" i="11"/>
  <c r="BC69" i="6"/>
  <c r="BC67" i="11"/>
  <c r="AX67" i="11"/>
  <c r="BD67" i="11"/>
  <c r="BO80" i="4"/>
  <c r="BJ80" i="4"/>
  <c r="BA68" i="6"/>
  <c r="BP68" i="6"/>
  <c r="BG67" i="11"/>
  <c r="AX69" i="13"/>
  <c r="BL69" i="13"/>
  <c r="BD69" i="13"/>
  <c r="AX66" i="11"/>
  <c r="BB68" i="6"/>
  <c r="BA80" i="4"/>
  <c r="BM67" i="11"/>
  <c r="BB80" i="4"/>
  <c r="BC80" i="4"/>
  <c r="BF66" i="11"/>
  <c r="BM80" i="4"/>
  <c r="BD66" i="11"/>
  <c r="BA68" i="13"/>
  <c r="BH66" i="11"/>
  <c r="BM66" i="11"/>
  <c r="BN68" i="6"/>
  <c r="BB66" i="11"/>
  <c r="BJ66" i="11"/>
  <c r="BB67" i="11"/>
  <c r="BD80" i="4"/>
  <c r="BK68" i="6"/>
  <c r="BG80" i="4"/>
  <c r="AW66" i="11"/>
  <c r="BC69" i="13"/>
  <c r="AW80" i="4"/>
  <c r="AX69" i="6"/>
  <c r="BL68" i="6"/>
  <c r="BE80" i="4"/>
  <c r="BH80" i="4"/>
  <c r="BI80" i="4"/>
  <c r="AY69" i="13"/>
  <c r="BN80" i="4"/>
  <c r="BL80" i="4"/>
  <c r="BN69" i="13"/>
  <c r="BO69" i="13"/>
  <c r="BE68" i="6"/>
  <c r="AX68" i="6"/>
  <c r="BE67" i="11"/>
  <c r="AV69" i="13"/>
  <c r="BN66" i="11"/>
  <c r="BK80" i="4"/>
  <c r="AV66" i="11"/>
  <c r="BJ67" i="11"/>
  <c r="AZ80" i="4"/>
  <c r="AU70" i="13" l="1"/>
  <c r="AU81" i="4"/>
  <c r="AU70" i="6"/>
  <c r="AX81" i="4"/>
  <c r="BI67" i="11"/>
  <c r="BK69" i="13"/>
  <c r="BJ81" i="4"/>
  <c r="BK81" i="4"/>
  <c r="BG81" i="4"/>
  <c r="AZ70" i="6"/>
  <c r="BB70" i="13"/>
  <c r="BO69" i="6"/>
  <c r="AY67" i="11"/>
  <c r="AW69" i="13"/>
  <c r="BM81" i="4"/>
  <c r="BH68" i="11"/>
  <c r="BA69" i="13"/>
  <c r="AY69" i="6"/>
  <c r="BL67" i="11"/>
  <c r="AW81" i="4"/>
  <c r="BL68" i="11"/>
  <c r="BA68" i="11"/>
  <c r="AV68" i="11"/>
  <c r="BN81" i="4"/>
  <c r="AZ68" i="11"/>
  <c r="BL70" i="13"/>
  <c r="BD69" i="6"/>
  <c r="BD81" i="4"/>
  <c r="BF67" i="11"/>
  <c r="BI81" i="4"/>
  <c r="BI69" i="13"/>
  <c r="BE81" i="4"/>
  <c r="AW67" i="11"/>
  <c r="BH69" i="6"/>
  <c r="BH81" i="4"/>
  <c r="AY81" i="4"/>
  <c r="AV67" i="11"/>
  <c r="BG68" i="11"/>
  <c r="BJ69" i="13"/>
  <c r="BL70" i="6"/>
  <c r="BJ68" i="11"/>
  <c r="BF68" i="11"/>
  <c r="AX68" i="11"/>
  <c r="BB81" i="4"/>
  <c r="AZ69" i="13"/>
  <c r="BF69" i="6"/>
  <c r="AV81" i="4"/>
  <c r="BO81" i="4"/>
  <c r="BI69" i="6"/>
  <c r="BP67" i="11"/>
  <c r="BK69" i="6"/>
  <c r="BO67" i="11"/>
  <c r="AY70" i="13"/>
  <c r="BP69" i="6"/>
  <c r="BE70" i="6"/>
  <c r="BC81" i="4"/>
  <c r="BE69" i="13"/>
  <c r="BE68" i="11"/>
  <c r="BH69" i="13"/>
  <c r="BN68" i="11"/>
  <c r="BE69" i="6"/>
  <c r="AZ67" i="11"/>
  <c r="AY68" i="11"/>
  <c r="AV69" i="6"/>
  <c r="AZ69" i="6"/>
  <c r="BL69" i="6"/>
  <c r="BN69" i="6"/>
  <c r="BG69" i="6"/>
  <c r="BI70" i="13"/>
  <c r="BJ69" i="6"/>
  <c r="BP68" i="11"/>
  <c r="AW69" i="6"/>
  <c r="BI68" i="11"/>
  <c r="BF69" i="13"/>
  <c r="BA69" i="6"/>
  <c r="BH67" i="11"/>
  <c r="BB69" i="6"/>
  <c r="BN70" i="13"/>
  <c r="BG69" i="13"/>
  <c r="BL81" i="4"/>
  <c r="BK68" i="11"/>
  <c r="AZ81" i="4"/>
  <c r="BP81" i="4"/>
  <c r="BF81" i="4"/>
  <c r="BA81" i="4"/>
  <c r="BA67" i="11"/>
  <c r="BH70" i="13"/>
  <c r="BM68" i="11"/>
  <c r="BP69" i="13"/>
  <c r="BM69" i="13"/>
  <c r="BM69" i="6"/>
  <c r="AU71" i="13" l="1"/>
  <c r="AU82" i="4"/>
  <c r="AU71" i="6"/>
  <c r="AX69" i="11"/>
  <c r="BO70" i="13"/>
  <c r="BG70" i="13"/>
  <c r="BD68" i="11"/>
  <c r="AW82" i="4"/>
  <c r="AX70" i="6"/>
  <c r="BL69" i="11"/>
  <c r="BH69" i="11"/>
  <c r="AV70" i="13"/>
  <c r="BD70" i="6"/>
  <c r="BO70" i="6"/>
  <c r="BN71" i="13"/>
  <c r="BG69" i="11"/>
  <c r="BB68" i="11"/>
  <c r="BI82" i="4"/>
  <c r="BF82" i="4"/>
  <c r="AZ69" i="11"/>
  <c r="BG82" i="4"/>
  <c r="BG70" i="6"/>
  <c r="BG71" i="6"/>
  <c r="BF70" i="13"/>
  <c r="BJ69" i="11"/>
  <c r="AY82" i="4"/>
  <c r="AV71" i="13"/>
  <c r="AZ82" i="4"/>
  <c r="BN82" i="4"/>
  <c r="BO68" i="11"/>
  <c r="BK70" i="13"/>
  <c r="AW68" i="11"/>
  <c r="BB70" i="6"/>
  <c r="BM82" i="4"/>
  <c r="BD82" i="4"/>
  <c r="BP71" i="13"/>
  <c r="AW71" i="6"/>
  <c r="BC82" i="4"/>
  <c r="AV71" i="6"/>
  <c r="AY71" i="13"/>
  <c r="AX82" i="4"/>
  <c r="BL71" i="13"/>
  <c r="BK71" i="13"/>
  <c r="BJ70" i="6"/>
  <c r="BJ82" i="4"/>
  <c r="BP69" i="11"/>
  <c r="BI69" i="11"/>
  <c r="BB82" i="4"/>
  <c r="BC70" i="13"/>
  <c r="BJ70" i="13"/>
  <c r="BK82" i="4"/>
  <c r="AY69" i="11"/>
  <c r="BA70" i="13"/>
  <c r="AW70" i="13"/>
  <c r="BJ71" i="13"/>
  <c r="BC68" i="11"/>
  <c r="BN70" i="6"/>
  <c r="BE70" i="13"/>
  <c r="BI70" i="6"/>
  <c r="AV82" i="4"/>
  <c r="BE82" i="4"/>
  <c r="BH82" i="4"/>
  <c r="BC70" i="6"/>
  <c r="BA82" i="4"/>
  <c r="AW71" i="13"/>
  <c r="BK70" i="6"/>
  <c r="BF69" i="11"/>
  <c r="BD70" i="13"/>
  <c r="AX70" i="13"/>
  <c r="BM69" i="11"/>
  <c r="AX71" i="13"/>
  <c r="BP70" i="6"/>
  <c r="BA70" i="6"/>
  <c r="BM70" i="6"/>
  <c r="AV70" i="6"/>
  <c r="BB69" i="11"/>
  <c r="BA69" i="11"/>
  <c r="AZ70" i="13"/>
  <c r="BF70" i="6"/>
  <c r="BI71" i="13"/>
  <c r="BC69" i="11"/>
  <c r="AV69" i="11"/>
  <c r="AW70" i="6"/>
  <c r="BO71" i="13"/>
  <c r="BJ71" i="6"/>
  <c r="BO82" i="4"/>
  <c r="BL82" i="4"/>
  <c r="BH70" i="6"/>
  <c r="BP82" i="4"/>
  <c r="BP70" i="13"/>
  <c r="BF71" i="13"/>
  <c r="BK69" i="11"/>
  <c r="BM70" i="13"/>
  <c r="AY70" i="6"/>
  <c r="AZ71" i="13"/>
  <c r="BE71" i="13"/>
  <c r="AU72" i="13" l="1"/>
  <c r="AU83" i="4"/>
  <c r="AU72" i="6"/>
  <c r="AZ71" i="6"/>
  <c r="AX71" i="6"/>
  <c r="BP72" i="6"/>
  <c r="BF71" i="6"/>
  <c r="AZ72" i="6"/>
  <c r="BI72" i="6"/>
  <c r="BK71" i="6"/>
  <c r="BA71" i="6"/>
  <c r="BM71" i="6"/>
  <c r="BH71" i="6"/>
  <c r="BG71" i="13"/>
  <c r="BN69" i="11"/>
  <c r="AV83" i="4"/>
  <c r="AX72" i="6"/>
  <c r="BP83" i="4"/>
  <c r="BH72" i="6"/>
  <c r="BG72" i="6"/>
  <c r="BA72" i="6"/>
  <c r="BO69" i="11"/>
  <c r="BN71" i="6"/>
  <c r="BD83" i="4"/>
  <c r="BM71" i="13"/>
  <c r="AW83" i="4"/>
  <c r="BD71" i="6"/>
  <c r="BB71" i="6"/>
  <c r="BC71" i="13"/>
  <c r="BD71" i="13"/>
  <c r="BB70" i="11"/>
  <c r="BL72" i="6"/>
  <c r="BD72" i="6"/>
  <c r="BL70" i="11"/>
  <c r="BA71" i="13"/>
  <c r="BC83" i="4"/>
  <c r="AY71" i="6"/>
  <c r="BI83" i="4"/>
  <c r="BC72" i="6"/>
  <c r="BN83" i="4"/>
  <c r="AW69" i="11"/>
  <c r="BC70" i="11"/>
  <c r="BH83" i="4"/>
  <c r="BO71" i="6"/>
  <c r="BE83" i="4"/>
  <c r="BA83" i="4"/>
  <c r="BD69" i="11"/>
  <c r="BM72" i="6"/>
  <c r="BB71" i="13"/>
  <c r="BO83" i="4"/>
  <c r="BL71" i="6"/>
  <c r="AZ83" i="4"/>
  <c r="BB83" i="4"/>
  <c r="BM83" i="4"/>
  <c r="BB72" i="6"/>
  <c r="BL83" i="4"/>
  <c r="BC71" i="6"/>
  <c r="AY83" i="4"/>
  <c r="BJ72" i="6"/>
  <c r="BD70" i="11"/>
  <c r="BP71" i="6"/>
  <c r="AX83" i="4"/>
  <c r="BF83" i="4"/>
  <c r="BG83" i="4"/>
  <c r="BH71" i="13"/>
  <c r="BE72" i="6"/>
  <c r="BE69" i="11"/>
  <c r="BK83" i="4"/>
  <c r="BJ83" i="4"/>
  <c r="BI71" i="6"/>
  <c r="BE71" i="6"/>
  <c r="AU73" i="13" l="1"/>
  <c r="AU84" i="4"/>
  <c r="AU73" i="6"/>
  <c r="BJ70" i="11"/>
  <c r="BO73" i="13"/>
  <c r="BO72" i="6"/>
  <c r="BL72" i="13"/>
  <c r="AV72" i="13"/>
  <c r="BF73" i="6"/>
  <c r="BP73" i="13"/>
  <c r="BM70" i="11"/>
  <c r="AY84" i="4"/>
  <c r="AV73" i="13"/>
  <c r="BI70" i="11"/>
  <c r="AY73" i="6"/>
  <c r="BN72" i="13"/>
  <c r="BE70" i="11"/>
  <c r="BC71" i="11"/>
  <c r="BI72" i="13"/>
  <c r="AV73" i="6"/>
  <c r="BD73" i="13"/>
  <c r="BK73" i="6"/>
  <c r="BN72" i="6"/>
  <c r="BG73" i="6"/>
  <c r="AV84" i="4"/>
  <c r="BL71" i="11"/>
  <c r="AV71" i="11"/>
  <c r="BM71" i="11"/>
  <c r="AX73" i="6"/>
  <c r="AZ70" i="11"/>
  <c r="BG84" i="4"/>
  <c r="BP72" i="13"/>
  <c r="BF71" i="11"/>
  <c r="BO71" i="11"/>
  <c r="BH72" i="13"/>
  <c r="AY73" i="13"/>
  <c r="BD84" i="4"/>
  <c r="AW70" i="11"/>
  <c r="BJ72" i="13"/>
  <c r="BM84" i="4"/>
  <c r="BH73" i="6"/>
  <c r="BA70" i="11"/>
  <c r="AX84" i="4"/>
  <c r="BG70" i="11"/>
  <c r="BP70" i="11"/>
  <c r="BK72" i="13"/>
  <c r="BP84" i="4"/>
  <c r="BC73" i="13"/>
  <c r="AZ84" i="4"/>
  <c r="AZ71" i="11"/>
  <c r="AW71" i="11"/>
  <c r="BN73" i="6"/>
  <c r="BK73" i="13"/>
  <c r="BH84" i="4"/>
  <c r="AY72" i="13"/>
  <c r="AV72" i="6"/>
  <c r="BJ71" i="11"/>
  <c r="BD72" i="13"/>
  <c r="AW84" i="4"/>
  <c r="AX71" i="11"/>
  <c r="BN84" i="4"/>
  <c r="BE72" i="13"/>
  <c r="AX72" i="13"/>
  <c r="AW72" i="13"/>
  <c r="AZ73" i="6"/>
  <c r="BI71" i="11"/>
  <c r="AV70" i="11"/>
  <c r="BG71" i="11"/>
  <c r="AY70" i="11"/>
  <c r="BB72" i="13"/>
  <c r="BD71" i="11"/>
  <c r="BA72" i="13"/>
  <c r="BA84" i="4"/>
  <c r="BH71" i="11"/>
  <c r="BK71" i="11"/>
  <c r="BO72" i="13"/>
  <c r="BJ84" i="4"/>
  <c r="BE71" i="11"/>
  <c r="BO84" i="4"/>
  <c r="AW72" i="6"/>
  <c r="BE73" i="6"/>
  <c r="BN70" i="11"/>
  <c r="AZ72" i="13"/>
  <c r="BK72" i="6"/>
  <c r="BE84" i="4"/>
  <c r="BM72" i="13"/>
  <c r="BO70" i="11"/>
  <c r="BB73" i="6"/>
  <c r="BL84" i="4"/>
  <c r="BA73" i="6"/>
  <c r="BI84" i="4"/>
  <c r="AX70" i="11"/>
  <c r="BC84" i="4"/>
  <c r="BA73" i="13"/>
  <c r="BC72" i="13"/>
  <c r="BK84" i="4"/>
  <c r="BH70" i="11"/>
  <c r="AY71" i="11"/>
  <c r="BP71" i="11"/>
  <c r="BB84" i="4"/>
  <c r="BF70" i="11"/>
  <c r="BF72" i="6"/>
  <c r="BF84" i="4"/>
  <c r="BN71" i="11"/>
  <c r="AY72" i="6"/>
  <c r="BK70" i="11"/>
  <c r="BF72" i="13"/>
  <c r="BG72" i="13"/>
  <c r="BC73" i="6"/>
  <c r="AU74" i="13" l="1"/>
  <c r="AU85" i="4"/>
  <c r="AU74" i="6"/>
  <c r="BN85" i="4"/>
  <c r="BA71" i="11"/>
  <c r="BH74" i="6"/>
  <c r="AX74" i="6"/>
  <c r="BL73" i="13"/>
  <c r="BF74" i="6"/>
  <c r="BF73" i="13"/>
  <c r="BK85" i="4"/>
  <c r="AY72" i="11"/>
  <c r="BN73" i="13"/>
  <c r="BE85" i="4"/>
  <c r="BL72" i="11"/>
  <c r="BL85" i="4"/>
  <c r="BI74" i="6"/>
  <c r="BN74" i="6"/>
  <c r="AX85" i="4"/>
  <c r="BI73" i="6"/>
  <c r="BI85" i="4"/>
  <c r="BH73" i="13"/>
  <c r="BJ73" i="13"/>
  <c r="AW73" i="6"/>
  <c r="AV85" i="4"/>
  <c r="BB73" i="13"/>
  <c r="BD85" i="4"/>
  <c r="AY85" i="4"/>
  <c r="BC85" i="4"/>
  <c r="BM73" i="13"/>
  <c r="BE74" i="6"/>
  <c r="BP74" i="6"/>
  <c r="BM72" i="11"/>
  <c r="BJ74" i="6"/>
  <c r="AW85" i="4"/>
  <c r="BA74" i="6"/>
  <c r="BG73" i="13"/>
  <c r="BP73" i="6"/>
  <c r="BF85" i="4"/>
  <c r="BP72" i="11"/>
  <c r="BC74" i="6"/>
  <c r="AW73" i="13"/>
  <c r="BB74" i="6"/>
  <c r="AV74" i="6"/>
  <c r="BG85" i="4"/>
  <c r="BI73" i="13"/>
  <c r="BK74" i="6"/>
  <c r="BF72" i="11"/>
  <c r="BK72" i="11"/>
  <c r="BG74" i="6"/>
  <c r="BD73" i="6"/>
  <c r="BH72" i="11"/>
  <c r="BB74" i="13"/>
  <c r="BD74" i="6"/>
  <c r="BI72" i="11"/>
  <c r="BP74" i="13"/>
  <c r="AX72" i="11"/>
  <c r="BM74" i="6"/>
  <c r="BE73" i="13"/>
  <c r="BA85" i="4"/>
  <c r="BJ85" i="4"/>
  <c r="AX73" i="13"/>
  <c r="AW74" i="6"/>
  <c r="BB72" i="11"/>
  <c r="AZ73" i="13"/>
  <c r="BL73" i="6"/>
  <c r="BM85" i="4"/>
  <c r="BB71" i="11"/>
  <c r="BJ72" i="11"/>
  <c r="BJ73" i="6"/>
  <c r="BO73" i="6"/>
  <c r="BG72" i="11"/>
  <c r="BL74" i="6"/>
  <c r="BB85" i="4"/>
  <c r="BD72" i="11"/>
  <c r="BP85" i="4"/>
  <c r="AZ74" i="6"/>
  <c r="AY74" i="6"/>
  <c r="AZ85" i="4"/>
  <c r="BF74" i="13"/>
  <c r="BO85" i="4"/>
  <c r="BE72" i="11"/>
  <c r="BM73" i="6"/>
  <c r="BE74" i="13"/>
  <c r="AZ72" i="11"/>
  <c r="AW72" i="11"/>
  <c r="BO74" i="6"/>
  <c r="BA72" i="11"/>
  <c r="BH85" i="4"/>
  <c r="BN72" i="11"/>
  <c r="AU75" i="13" l="1"/>
  <c r="AU86" i="4"/>
  <c r="AU75" i="6"/>
  <c r="BB73" i="11"/>
  <c r="BL73" i="11"/>
  <c r="BA75" i="13"/>
  <c r="BO72" i="11"/>
  <c r="BI75" i="13"/>
  <c r="BA86" i="4"/>
  <c r="BJ86" i="4"/>
  <c r="BC75" i="13"/>
  <c r="BM74" i="13"/>
  <c r="BA73" i="11"/>
  <c r="BK86" i="4"/>
  <c r="BB86" i="4"/>
  <c r="AW86" i="4"/>
  <c r="AY73" i="11"/>
  <c r="BO86" i="4"/>
  <c r="BL86" i="4"/>
  <c r="BC86" i="4"/>
  <c r="BL75" i="13"/>
  <c r="AY86" i="4"/>
  <c r="AW74" i="13"/>
  <c r="BC73" i="11"/>
  <c r="BN75" i="13"/>
  <c r="AZ73" i="11"/>
  <c r="AX74" i="13"/>
  <c r="BJ74" i="13"/>
  <c r="BG86" i="4"/>
  <c r="BP75" i="13"/>
  <c r="BK74" i="13"/>
  <c r="BN73" i="11"/>
  <c r="BM73" i="11"/>
  <c r="BP86" i="4"/>
  <c r="AY75" i="13"/>
  <c r="BF86" i="4"/>
  <c r="AX75" i="13"/>
  <c r="AW75" i="13"/>
  <c r="BC74" i="13"/>
  <c r="AZ86" i="4"/>
  <c r="BH73" i="11"/>
  <c r="BH86" i="4"/>
  <c r="BO75" i="13"/>
  <c r="BB75" i="6"/>
  <c r="BI74" i="13"/>
  <c r="BD73" i="11"/>
  <c r="AX73" i="11"/>
  <c r="BN86" i="4"/>
  <c r="BH74" i="13"/>
  <c r="BG75" i="13"/>
  <c r="BK73" i="11"/>
  <c r="AV72" i="11"/>
  <c r="BP73" i="11"/>
  <c r="BN74" i="13"/>
  <c r="BC72" i="11"/>
  <c r="BG74" i="13"/>
  <c r="BA74" i="13"/>
  <c r="BD86" i="4"/>
  <c r="AV75" i="13"/>
  <c r="BM86" i="4"/>
  <c r="BO73" i="11"/>
  <c r="AZ74" i="13"/>
  <c r="AX86" i="4"/>
  <c r="AW73" i="11"/>
  <c r="BG73" i="11"/>
  <c r="AV86" i="4"/>
  <c r="BF75" i="13"/>
  <c r="AV74" i="13"/>
  <c r="BI86" i="4"/>
  <c r="AV73" i="11"/>
  <c r="BJ73" i="11"/>
  <c r="BL74" i="13"/>
  <c r="BI73" i="11"/>
  <c r="BE86" i="4"/>
  <c r="BD74" i="13"/>
  <c r="AY74" i="13"/>
  <c r="BF73" i="11"/>
  <c r="BO74" i="13"/>
  <c r="AU76" i="13" l="1"/>
  <c r="AU87" i="4"/>
  <c r="AU76" i="6"/>
  <c r="BL75" i="6"/>
  <c r="BF75" i="6"/>
  <c r="BJ75" i="13"/>
  <c r="BE76" i="6"/>
  <c r="BG74" i="11"/>
  <c r="AX76" i="6"/>
  <c r="BJ75" i="6"/>
  <c r="BH75" i="6"/>
  <c r="BF87" i="4"/>
  <c r="BK75" i="13"/>
  <c r="AZ75" i="6"/>
  <c r="BO76" i="6"/>
  <c r="BK75" i="6"/>
  <c r="BL76" i="6"/>
  <c r="BJ76" i="6"/>
  <c r="BC76" i="6"/>
  <c r="BK87" i="4"/>
  <c r="BA75" i="6"/>
  <c r="BN76" i="13"/>
  <c r="BG76" i="6"/>
  <c r="AV76" i="13"/>
  <c r="BA76" i="6"/>
  <c r="BJ76" i="13"/>
  <c r="BB75" i="13"/>
  <c r="BD75" i="13"/>
  <c r="AW87" i="4"/>
  <c r="BB76" i="6"/>
  <c r="BM75" i="13"/>
  <c r="BJ87" i="4"/>
  <c r="BF76" i="13"/>
  <c r="BH75" i="13"/>
  <c r="BG75" i="6"/>
  <c r="BD87" i="4"/>
  <c r="BB87" i="4"/>
  <c r="BM75" i="6"/>
  <c r="AV76" i="6"/>
  <c r="BE75" i="13"/>
  <c r="AY75" i="6"/>
  <c r="BP87" i="4"/>
  <c r="BI75" i="6"/>
  <c r="BG87" i="4"/>
  <c r="BB76" i="13"/>
  <c r="AX75" i="6"/>
  <c r="BH87" i="4"/>
  <c r="BM76" i="13"/>
  <c r="BA87" i="4"/>
  <c r="BM87" i="4"/>
  <c r="BF76" i="6"/>
  <c r="BC75" i="6"/>
  <c r="BO75" i="6"/>
  <c r="BE73" i="11"/>
  <c r="BD76" i="13"/>
  <c r="AZ76" i="6"/>
  <c r="BO87" i="4"/>
  <c r="BH76" i="13"/>
  <c r="BN75" i="6"/>
  <c r="AV87" i="4"/>
  <c r="AX87" i="4"/>
  <c r="AV75" i="6"/>
  <c r="AZ87" i="4"/>
  <c r="BP76" i="6"/>
  <c r="AY87" i="4"/>
  <c r="BP75" i="6"/>
  <c r="BC87" i="4"/>
  <c r="BA76" i="13"/>
  <c r="AZ75" i="13"/>
  <c r="BE75" i="6"/>
  <c r="AW76" i="6"/>
  <c r="BI87" i="4"/>
  <c r="AW75" i="6"/>
  <c r="BI76" i="13"/>
  <c r="BE87" i="4"/>
  <c r="BN87" i="4"/>
  <c r="BL87" i="4"/>
  <c r="BD75" i="6"/>
  <c r="AU77" i="13" l="1"/>
  <c r="AU88" i="4"/>
  <c r="AU77" i="6"/>
  <c r="BF74" i="11"/>
  <c r="BB74" i="11"/>
  <c r="BN88" i="4"/>
  <c r="BB75" i="11"/>
  <c r="BK77" i="13"/>
  <c r="BF75" i="11"/>
  <c r="BG77" i="6"/>
  <c r="AY76" i="13"/>
  <c r="AZ88" i="4"/>
  <c r="BK88" i="4"/>
  <c r="BB77" i="13"/>
  <c r="AW74" i="11"/>
  <c r="BK75" i="11"/>
  <c r="BP75" i="11"/>
  <c r="BN76" i="6"/>
  <c r="AV77" i="6"/>
  <c r="AY74" i="11"/>
  <c r="AY77" i="6"/>
  <c r="BK76" i="6"/>
  <c r="BN75" i="11"/>
  <c r="BM88" i="4"/>
  <c r="BP88" i="4"/>
  <c r="BD88" i="4"/>
  <c r="AZ76" i="13"/>
  <c r="BC77" i="13"/>
  <c r="BI76" i="6"/>
  <c r="BG75" i="11"/>
  <c r="BE76" i="13"/>
  <c r="BG76" i="13"/>
  <c r="BP77" i="13"/>
  <c r="BL88" i="4"/>
  <c r="BG88" i="4"/>
  <c r="AW76" i="13"/>
  <c r="AX74" i="11"/>
  <c r="BK77" i="6"/>
  <c r="BJ88" i="4"/>
  <c r="AZ74" i="11"/>
  <c r="BN77" i="13"/>
  <c r="BB88" i="4"/>
  <c r="BH76" i="6"/>
  <c r="AY75" i="11"/>
  <c r="BA88" i="4"/>
  <c r="AV74" i="11"/>
  <c r="BJ75" i="11"/>
  <c r="BF77" i="6"/>
  <c r="BL77" i="6"/>
  <c r="BC88" i="4"/>
  <c r="BL74" i="11"/>
  <c r="BM76" i="6"/>
  <c r="BB77" i="6"/>
  <c r="BE88" i="4"/>
  <c r="BM75" i="11"/>
  <c r="AZ75" i="11"/>
  <c r="BO88" i="4"/>
  <c r="BO77" i="6"/>
  <c r="BI88" i="4"/>
  <c r="BH77" i="13"/>
  <c r="BM77" i="6"/>
  <c r="BD74" i="11"/>
  <c r="BL75" i="11"/>
  <c r="BD77" i="6"/>
  <c r="AX76" i="13"/>
  <c r="BE77" i="6"/>
  <c r="BF88" i="4"/>
  <c r="BC76" i="13"/>
  <c r="AW75" i="11"/>
  <c r="BP74" i="11"/>
  <c r="AV75" i="11"/>
  <c r="BC75" i="11"/>
  <c r="BE74" i="11"/>
  <c r="BD75" i="11"/>
  <c r="BH74" i="11"/>
  <c r="AZ77" i="6"/>
  <c r="BO74" i="11"/>
  <c r="BC77" i="6"/>
  <c r="BL76" i="13"/>
  <c r="BJ77" i="6"/>
  <c r="AY88" i="4"/>
  <c r="BO76" i="13"/>
  <c r="AW88" i="4"/>
  <c r="BH75" i="11"/>
  <c r="BK76" i="13"/>
  <c r="BI74" i="11"/>
  <c r="AX77" i="6"/>
  <c r="BA74" i="11"/>
  <c r="BI77" i="6"/>
  <c r="AX75" i="11"/>
  <c r="AY76" i="6"/>
  <c r="BM77" i="13"/>
  <c r="BD76" i="6"/>
  <c r="BM74" i="11"/>
  <c r="BP76" i="13"/>
  <c r="AX88" i="4"/>
  <c r="BE75" i="11"/>
  <c r="BH88" i="4"/>
  <c r="BN74" i="11"/>
  <c r="BJ74" i="11"/>
  <c r="BC74" i="11"/>
  <c r="BA75" i="11"/>
  <c r="BK74" i="11"/>
  <c r="AV88" i="4"/>
  <c r="BM80" i="13" l="1"/>
  <c r="BN80" i="13"/>
  <c r="BB80" i="13"/>
  <c r="BH80" i="13"/>
  <c r="BK80" i="13"/>
  <c r="BP80" i="13"/>
  <c r="BC80" i="13"/>
  <c r="AU89" i="4"/>
  <c r="AU78" i="6"/>
  <c r="BO77" i="13"/>
  <c r="AV78" i="6"/>
  <c r="BM89" i="4"/>
  <c r="BP76" i="11"/>
  <c r="AV77" i="13"/>
  <c r="AY76" i="11"/>
  <c r="AW89" i="4"/>
  <c r="AV76" i="11"/>
  <c r="BK76" i="11"/>
  <c r="BA76" i="11"/>
  <c r="BB76" i="11"/>
  <c r="BA89" i="4"/>
  <c r="BN77" i="6"/>
  <c r="BJ77" i="13"/>
  <c r="BO76" i="11"/>
  <c r="BK89" i="4"/>
  <c r="AW76" i="11"/>
  <c r="BH76" i="11"/>
  <c r="BL76" i="11"/>
  <c r="BL89" i="4"/>
  <c r="BA77" i="13"/>
  <c r="BD77" i="13"/>
  <c r="BI77" i="13"/>
  <c r="AX77" i="13"/>
  <c r="BI89" i="4"/>
  <c r="BO89" i="4"/>
  <c r="AZ76" i="11"/>
  <c r="BG76" i="11"/>
  <c r="BD76" i="11"/>
  <c r="BM76" i="11"/>
  <c r="BD89" i="4"/>
  <c r="BP89" i="4"/>
  <c r="BN76" i="11"/>
  <c r="AX76" i="11"/>
  <c r="BG77" i="13"/>
  <c r="BH89" i="4"/>
  <c r="BA77" i="6"/>
  <c r="AZ89" i="4"/>
  <c r="BJ76" i="11"/>
  <c r="BP77" i="6"/>
  <c r="AY77" i="13"/>
  <c r="AY89" i="4"/>
  <c r="BJ89" i="4"/>
  <c r="BI75" i="11"/>
  <c r="BF89" i="4"/>
  <c r="BN89" i="4"/>
  <c r="BF77" i="13"/>
  <c r="BO75" i="11"/>
  <c r="BE77" i="13"/>
  <c r="AZ77" i="13"/>
  <c r="AX89" i="4"/>
  <c r="AV89" i="4"/>
  <c r="BG89" i="4"/>
  <c r="AW77" i="13"/>
  <c r="BE89" i="4"/>
  <c r="BC89" i="4"/>
  <c r="AW77" i="6"/>
  <c r="BF76" i="11"/>
  <c r="BB89" i="4"/>
  <c r="BH77" i="6"/>
  <c r="BL77" i="13"/>
  <c r="AV83" i="13" l="1"/>
  <c r="AV84" i="13"/>
  <c r="AZ80" i="13"/>
  <c r="BI80" i="13"/>
  <c r="BD80" i="13"/>
  <c r="BL80" i="13"/>
  <c r="AY80" i="13"/>
  <c r="BO80" i="13"/>
  <c r="AW80" i="13"/>
  <c r="AX80" i="13"/>
  <c r="BE80" i="13"/>
  <c r="BJ80" i="13"/>
  <c r="AV80" i="13"/>
  <c r="BG80" i="13"/>
  <c r="BA80" i="13"/>
  <c r="BF80" i="13"/>
  <c r="AU90" i="4"/>
  <c r="AU79" i="6"/>
  <c r="BM77" i="11"/>
  <c r="BG78" i="6"/>
  <c r="BK90" i="4"/>
  <c r="BI77" i="11"/>
  <c r="BD79" i="6"/>
  <c r="BO90" i="4"/>
  <c r="BA77" i="11"/>
  <c r="BJ77" i="11"/>
  <c r="BI76" i="11"/>
  <c r="BH79" i="6"/>
  <c r="AX90" i="4"/>
  <c r="AZ77" i="11"/>
  <c r="BN79" i="6"/>
  <c r="AV77" i="11"/>
  <c r="AX78" i="6"/>
  <c r="BE76" i="11"/>
  <c r="BA90" i="4"/>
  <c r="BC79" i="6"/>
  <c r="BN90" i="4"/>
  <c r="BI78" i="6"/>
  <c r="BC76" i="11"/>
  <c r="BD90" i="4"/>
  <c r="BL90" i="4"/>
  <c r="BE90" i="4"/>
  <c r="AV90" i="4"/>
  <c r="BA78" i="6"/>
  <c r="BF77" i="11"/>
  <c r="BG90" i="4"/>
  <c r="AW78" i="6"/>
  <c r="BP90" i="4"/>
  <c r="BB90" i="4"/>
  <c r="BK77" i="11"/>
  <c r="AZ90" i="4"/>
  <c r="BM90" i="4"/>
  <c r="BJ78" i="6"/>
  <c r="BO77" i="11"/>
  <c r="BH90" i="4"/>
  <c r="BC90" i="4"/>
  <c r="AY90" i="4"/>
  <c r="BN77" i="11"/>
  <c r="AY78" i="6"/>
  <c r="BN78" i="6"/>
  <c r="AY77" i="11"/>
  <c r="BJ90" i="4"/>
  <c r="BC78" i="6"/>
  <c r="BF78" i="6"/>
  <c r="AW90" i="4"/>
  <c r="AV79" i="6"/>
  <c r="BL79" i="6"/>
  <c r="BO78" i="6"/>
  <c r="BD77" i="11"/>
  <c r="BL78" i="6"/>
  <c r="AY79" i="6"/>
  <c r="BB77" i="11"/>
  <c r="BA79" i="6"/>
  <c r="BK78" i="6"/>
  <c r="BG79" i="6"/>
  <c r="BP78" i="6"/>
  <c r="AZ78" i="6"/>
  <c r="BM78" i="6"/>
  <c r="BI90" i="4"/>
  <c r="BB78" i="6"/>
  <c r="BD78" i="6"/>
  <c r="BG77" i="11"/>
  <c r="BE78" i="6"/>
  <c r="BP79" i="6"/>
  <c r="BF90" i="4"/>
  <c r="BH78" i="6"/>
  <c r="AT80" i="13" l="1"/>
  <c r="BB80" i="11"/>
  <c r="BN80" i="11"/>
  <c r="AY80" i="11"/>
  <c r="BF80" i="11"/>
  <c r="BK80" i="11"/>
  <c r="BJ80" i="11"/>
  <c r="BO80" i="11"/>
  <c r="AZ80" i="11"/>
  <c r="BD80" i="11"/>
  <c r="BA80" i="11"/>
  <c r="BG80" i="11"/>
  <c r="BI80" i="11"/>
  <c r="BM80" i="11"/>
  <c r="AV80" i="11"/>
  <c r="AU91" i="4"/>
  <c r="AU80" i="6"/>
  <c r="BB91" i="4"/>
  <c r="BF79" i="6"/>
  <c r="BI91" i="4"/>
  <c r="AY91" i="4"/>
  <c r="BE79" i="6"/>
  <c r="AX77" i="11"/>
  <c r="BP91" i="4"/>
  <c r="BG91" i="4"/>
  <c r="AW91" i="4"/>
  <c r="AV80" i="6"/>
  <c r="BL91" i="4"/>
  <c r="BB79" i="6"/>
  <c r="BJ91" i="4"/>
  <c r="BA91" i="4"/>
  <c r="BO91" i="4"/>
  <c r="BO79" i="6"/>
  <c r="AW79" i="6"/>
  <c r="BF91" i="4"/>
  <c r="BK79" i="6"/>
  <c r="BI79" i="6"/>
  <c r="BM91" i="4"/>
  <c r="BP77" i="11"/>
  <c r="BC77" i="11"/>
  <c r="BH77" i="11"/>
  <c r="AZ91" i="4"/>
  <c r="AV91" i="4"/>
  <c r="AX79" i="6"/>
  <c r="BC91" i="4"/>
  <c r="BM79" i="6"/>
  <c r="BL77" i="11"/>
  <c r="BE91" i="4"/>
  <c r="AW77" i="11"/>
  <c r="AZ79" i="6"/>
  <c r="BH91" i="4"/>
  <c r="AX91" i="4"/>
  <c r="BP80" i="6"/>
  <c r="BN91" i="4"/>
  <c r="BE77" i="11"/>
  <c r="BD91" i="4"/>
  <c r="BK91" i="4"/>
  <c r="BJ79" i="6"/>
  <c r="AV84" i="11" l="1"/>
  <c r="AV83" i="11"/>
  <c r="BE80" i="11"/>
  <c r="BP80" i="11"/>
  <c r="BL80" i="11"/>
  <c r="AX80" i="11"/>
  <c r="BC80" i="11"/>
  <c r="AW80" i="11"/>
  <c r="BH80" i="11"/>
  <c r="AU92" i="4"/>
  <c r="AU81" i="6"/>
  <c r="BO92" i="4"/>
  <c r="AV81" i="6"/>
  <c r="AV92" i="4"/>
  <c r="BH80" i="6"/>
  <c r="BL80" i="6"/>
  <c r="BI81" i="6"/>
  <c r="BA80" i="6"/>
  <c r="BG92" i="4"/>
  <c r="BN80" i="6"/>
  <c r="BN92" i="4"/>
  <c r="BD92" i="4"/>
  <c r="BC80" i="6"/>
  <c r="BG80" i="6"/>
  <c r="BH81" i="6"/>
  <c r="BF92" i="4"/>
  <c r="AZ81" i="6"/>
  <c r="BM81" i="6"/>
  <c r="BF81" i="6"/>
  <c r="AY80" i="6"/>
  <c r="BJ92" i="4"/>
  <c r="BC92" i="4"/>
  <c r="BB80" i="6"/>
  <c r="BE80" i="6"/>
  <c r="BA92" i="4"/>
  <c r="BD81" i="6"/>
  <c r="BI80" i="6"/>
  <c r="AW92" i="4"/>
  <c r="AY92" i="4"/>
  <c r="BB92" i="4"/>
  <c r="BP92" i="4"/>
  <c r="BA81" i="6"/>
  <c r="AX80" i="6"/>
  <c r="BO80" i="6"/>
  <c r="BM92" i="4"/>
  <c r="BL92" i="4"/>
  <c r="AW80" i="6"/>
  <c r="BD80" i="6"/>
  <c r="BK92" i="4"/>
  <c r="BG81" i="6"/>
  <c r="BF80" i="6"/>
  <c r="AZ92" i="4"/>
  <c r="BH92" i="4"/>
  <c r="AX92" i="4"/>
  <c r="AW81" i="6"/>
  <c r="AX81" i="6"/>
  <c r="BN81" i="6"/>
  <c r="BJ81" i="6"/>
  <c r="BE92" i="4"/>
  <c r="BO81" i="6"/>
  <c r="BB81" i="6"/>
  <c r="BJ80" i="6"/>
  <c r="BK80" i="6"/>
  <c r="BM80" i="6"/>
  <c r="AY81" i="6"/>
  <c r="BK81" i="6"/>
  <c r="BC81" i="6"/>
  <c r="BE81" i="6"/>
  <c r="AZ80" i="6"/>
  <c r="BI92" i="4"/>
  <c r="BL81" i="6"/>
  <c r="AT80" i="11" l="1"/>
  <c r="AU93" i="4"/>
  <c r="AU82" i="6"/>
  <c r="AV82" i="6"/>
  <c r="BD82" i="6"/>
  <c r="AW82" i="6"/>
  <c r="BM82" i="6"/>
  <c r="BC82" i="6"/>
  <c r="BE93" i="4"/>
  <c r="BF93" i="4"/>
  <c r="AX93" i="4"/>
  <c r="BM93" i="4"/>
  <c r="BP82" i="6"/>
  <c r="AZ82" i="6"/>
  <c r="BI93" i="4"/>
  <c r="BH82" i="6"/>
  <c r="BP81" i="6"/>
  <c r="BN82" i="6"/>
  <c r="BB82" i="6"/>
  <c r="BF82" i="6"/>
  <c r="AY82" i="6"/>
  <c r="BK93" i="4"/>
  <c r="BA82" i="6"/>
  <c r="BL93" i="4"/>
  <c r="BL82" i="6"/>
  <c r="BI82" i="6"/>
  <c r="BG93" i="4"/>
  <c r="BN93" i="4"/>
  <c r="BK82" i="6"/>
  <c r="BA93" i="4"/>
  <c r="BE82" i="6"/>
  <c r="BJ93" i="4"/>
  <c r="BH93" i="4"/>
  <c r="BO82" i="6"/>
  <c r="AW93" i="4"/>
  <c r="AV93" i="4"/>
  <c r="BD93" i="4"/>
  <c r="BC93" i="4"/>
  <c r="AX82" i="6"/>
  <c r="BO93" i="4"/>
  <c r="BB93" i="4"/>
  <c r="BG82" i="6"/>
  <c r="AZ93" i="4"/>
  <c r="BP93" i="4"/>
  <c r="AY93" i="4"/>
  <c r="AU94" i="4" l="1"/>
  <c r="AU83" i="6"/>
  <c r="BC94" i="4"/>
  <c r="BP94" i="4"/>
  <c r="BM94" i="4"/>
  <c r="BH83" i="6"/>
  <c r="BG94" i="4"/>
  <c r="BJ94" i="4"/>
  <c r="BI94" i="4"/>
  <c r="BE94" i="4"/>
  <c r="AZ94" i="4"/>
  <c r="BL94" i="4"/>
  <c r="BF94" i="4"/>
  <c r="BA94" i="4"/>
  <c r="BO94" i="4"/>
  <c r="AV94" i="4"/>
  <c r="BB94" i="4"/>
  <c r="BI83" i="6"/>
  <c r="BF83" i="6"/>
  <c r="BK94" i="4"/>
  <c r="AY94" i="4"/>
  <c r="BD94" i="4"/>
  <c r="BH94" i="4"/>
  <c r="AW94" i="4"/>
  <c r="BO83" i="6"/>
  <c r="AX94" i="4"/>
  <c r="BN94" i="4"/>
  <c r="BJ82" i="6"/>
  <c r="AU95" i="4" l="1"/>
  <c r="AU84" i="6"/>
  <c r="BA95" i="4"/>
  <c r="BL83" i="6"/>
  <c r="BP95" i="4"/>
  <c r="BD83" i="6"/>
  <c r="BJ83" i="6"/>
  <c r="BL95" i="4"/>
  <c r="AW83" i="6"/>
  <c r="BI95" i="4"/>
  <c r="AY95" i="4"/>
  <c r="BM83" i="6"/>
  <c r="BL84" i="6"/>
  <c r="BG83" i="6"/>
  <c r="BB95" i="4"/>
  <c r="BG84" i="6"/>
  <c r="AY83" i="6"/>
  <c r="BK95" i="4"/>
  <c r="BN95" i="4"/>
  <c r="BC83" i="6"/>
  <c r="BN83" i="6"/>
  <c r="AV83" i="6"/>
  <c r="BM95" i="4"/>
  <c r="BG95" i="4"/>
  <c r="BD95" i="4"/>
  <c r="BF95" i="4"/>
  <c r="BA83" i="6"/>
  <c r="BH95" i="4"/>
  <c r="BC95" i="4"/>
  <c r="BJ95" i="4"/>
  <c r="BK83" i="6"/>
  <c r="AX95" i="4"/>
  <c r="AZ95" i="4"/>
  <c r="AZ83" i="6"/>
  <c r="BB83" i="6"/>
  <c r="AW95" i="4"/>
  <c r="AX83" i="6"/>
  <c r="BO95" i="4"/>
  <c r="BP83" i="6"/>
  <c r="BE95" i="4"/>
  <c r="AW84" i="6"/>
  <c r="BE83" i="6"/>
  <c r="BO84" i="6"/>
  <c r="AV95" i="4"/>
  <c r="BB84" i="6"/>
  <c r="AU96" i="4" l="1"/>
  <c r="AU85" i="6"/>
  <c r="BL96" i="4"/>
  <c r="BC85" i="6"/>
  <c r="BC84" i="6"/>
  <c r="AX96" i="4"/>
  <c r="BD84" i="6"/>
  <c r="BC96" i="4"/>
  <c r="BH96" i="4"/>
  <c r="AY84" i="6"/>
  <c r="BP96" i="4"/>
  <c r="BE84" i="6"/>
  <c r="BN96" i="4"/>
  <c r="BI84" i="6"/>
  <c r="BP84" i="6"/>
  <c r="AY96" i="4"/>
  <c r="AX84" i="6"/>
  <c r="AV96" i="4"/>
  <c r="BD96" i="4"/>
  <c r="BB96" i="4"/>
  <c r="BK85" i="6"/>
  <c r="BN84" i="6"/>
  <c r="BM96" i="4"/>
  <c r="BJ84" i="6"/>
  <c r="BK96" i="4"/>
  <c r="BO96" i="4"/>
  <c r="AZ96" i="4"/>
  <c r="AV84" i="6"/>
  <c r="BF84" i="6"/>
  <c r="AW96" i="4"/>
  <c r="BK84" i="6"/>
  <c r="AZ85" i="6"/>
  <c r="BJ96" i="4"/>
  <c r="BH84" i="6"/>
  <c r="BM84" i="6"/>
  <c r="BF96" i="4"/>
  <c r="BG96" i="4"/>
  <c r="AZ84" i="6"/>
  <c r="BE96" i="4"/>
  <c r="BA84" i="6"/>
  <c r="BA96" i="4"/>
  <c r="BI96" i="4"/>
  <c r="AU97" i="4" l="1"/>
  <c r="AU86" i="6"/>
  <c r="AV97" i="4"/>
  <c r="AW85" i="6"/>
  <c r="BH85" i="6"/>
  <c r="BP97" i="4"/>
  <c r="BD97" i="4"/>
  <c r="BG97" i="4"/>
  <c r="BJ97" i="4"/>
  <c r="BM97" i="4"/>
  <c r="BN86" i="6"/>
  <c r="BA85" i="6"/>
  <c r="BI97" i="4"/>
  <c r="BF85" i="6"/>
  <c r="BA97" i="4"/>
  <c r="BE85" i="6"/>
  <c r="BL85" i="6"/>
  <c r="AZ97" i="4"/>
  <c r="BC97" i="4"/>
  <c r="BE97" i="4"/>
  <c r="BG85" i="6"/>
  <c r="BB85" i="6"/>
  <c r="BF97" i="4"/>
  <c r="BN85" i="6"/>
  <c r="BK97" i="4"/>
  <c r="BN97" i="4"/>
  <c r="AY97" i="4"/>
  <c r="BD85" i="6"/>
  <c r="AX85" i="6"/>
  <c r="BI85" i="6"/>
  <c r="AX97" i="4"/>
  <c r="BP85" i="6"/>
  <c r="AY85" i="6"/>
  <c r="BO85" i="6"/>
  <c r="BL97" i="4"/>
  <c r="BM85" i="6"/>
  <c r="BB97" i="4"/>
  <c r="BJ85" i="6"/>
  <c r="BH97" i="4"/>
  <c r="AW97" i="4"/>
  <c r="AV85" i="6"/>
  <c r="BO97" i="4"/>
  <c r="AU98" i="4" l="1"/>
  <c r="AU87" i="6"/>
  <c r="BM98" i="4"/>
  <c r="AX86" i="6"/>
  <c r="AZ87" i="6"/>
  <c r="AW86" i="6"/>
  <c r="BI98" i="4"/>
  <c r="AW98" i="4"/>
  <c r="BI87" i="6"/>
  <c r="BE98" i="4"/>
  <c r="BG86" i="6"/>
  <c r="BE87" i="6"/>
  <c r="BL87" i="6"/>
  <c r="AZ98" i="4"/>
  <c r="BB86" i="6"/>
  <c r="BK98" i="4"/>
  <c r="AV86" i="6"/>
  <c r="BL98" i="4"/>
  <c r="BO98" i="4"/>
  <c r="AV98" i="4"/>
  <c r="AY86" i="6"/>
  <c r="BB98" i="4"/>
  <c r="BH98" i="4"/>
  <c r="AY98" i="4"/>
  <c r="AX87" i="6"/>
  <c r="BM86" i="6"/>
  <c r="AZ86" i="6"/>
  <c r="AW87" i="6"/>
  <c r="BH87" i="6"/>
  <c r="BC86" i="6"/>
  <c r="BD86" i="6"/>
  <c r="BL86" i="6"/>
  <c r="BJ98" i="4"/>
  <c r="BF86" i="6"/>
  <c r="BG98" i="4"/>
  <c r="BH86" i="6"/>
  <c r="BM87" i="6"/>
  <c r="BC98" i="4"/>
  <c r="BF98" i="4"/>
  <c r="BI86" i="6"/>
  <c r="BP86" i="6"/>
  <c r="BK86" i="6"/>
  <c r="BA98" i="4"/>
  <c r="BC87" i="6"/>
  <c r="AX98" i="4"/>
  <c r="BB87" i="6"/>
  <c r="BE86" i="6"/>
  <c r="BO86" i="6"/>
  <c r="BO87" i="6"/>
  <c r="BN98" i="4"/>
  <c r="BA86" i="6"/>
  <c r="BJ87" i="6"/>
  <c r="BP98" i="4"/>
  <c r="BD98" i="4"/>
  <c r="BN87" i="6"/>
  <c r="BJ86" i="6"/>
  <c r="AU99" i="4" l="1"/>
  <c r="AU88" i="6"/>
  <c r="BD87" i="6"/>
  <c r="BK87" i="6"/>
  <c r="BM99" i="4"/>
  <c r="BK99" i="4"/>
  <c r="BP87" i="6"/>
  <c r="BF87" i="6"/>
  <c r="AW88" i="6"/>
  <c r="BA87" i="6"/>
  <c r="BF99" i="4"/>
  <c r="BG99" i="4"/>
  <c r="BN99" i="4"/>
  <c r="BH99" i="4"/>
  <c r="BI99" i="4"/>
  <c r="BA99" i="4"/>
  <c r="BC99" i="4"/>
  <c r="AY99" i="4"/>
  <c r="AV99" i="4"/>
  <c r="BB99" i="4"/>
  <c r="AW99" i="4"/>
  <c r="BG87" i="6"/>
  <c r="AV87" i="6"/>
  <c r="AY87" i="6"/>
  <c r="BE99" i="4"/>
  <c r="AX99" i="4"/>
  <c r="BD99" i="4"/>
  <c r="BO99" i="4"/>
  <c r="BP99" i="4"/>
  <c r="BJ99" i="4"/>
  <c r="AZ99" i="4"/>
  <c r="BL99" i="4"/>
  <c r="AU100" i="4" l="1"/>
  <c r="AU89" i="6"/>
  <c r="BG100" i="4"/>
  <c r="BM88" i="6"/>
  <c r="BI88" i="6"/>
  <c r="BA88" i="6"/>
  <c r="AZ89" i="6"/>
  <c r="AY88" i="6"/>
  <c r="AW100" i="4"/>
  <c r="AY100" i="4"/>
  <c r="BK88" i="6"/>
  <c r="BH88" i="6"/>
  <c r="BA100" i="4"/>
  <c r="BD100" i="4"/>
  <c r="BJ89" i="6"/>
  <c r="BJ100" i="4"/>
  <c r="AV100" i="4"/>
  <c r="BC88" i="6"/>
  <c r="BP100" i="4"/>
  <c r="BO100" i="4"/>
  <c r="BB88" i="6"/>
  <c r="BH89" i="6"/>
  <c r="BB100" i="4"/>
  <c r="BE88" i="6"/>
  <c r="BF88" i="6"/>
  <c r="BI89" i="6"/>
  <c r="AZ100" i="4"/>
  <c r="BO88" i="6"/>
  <c r="BE100" i="4"/>
  <c r="AX100" i="4"/>
  <c r="BG88" i="6"/>
  <c r="BL100" i="4"/>
  <c r="AX88" i="6"/>
  <c r="BK89" i="6"/>
  <c r="AX89" i="6"/>
  <c r="AY89" i="6"/>
  <c r="BM100" i="4"/>
  <c r="AV88" i="6"/>
  <c r="BF89" i="6"/>
  <c r="BH100" i="4"/>
  <c r="BB89" i="6"/>
  <c r="AZ88" i="6"/>
  <c r="BN88" i="6"/>
  <c r="BA89" i="6"/>
  <c r="BK100" i="4"/>
  <c r="BJ88" i="6"/>
  <c r="BN100" i="4"/>
  <c r="BP88" i="6"/>
  <c r="BD88" i="6"/>
  <c r="BF100" i="4"/>
  <c r="AV89" i="6"/>
  <c r="BC100" i="4"/>
  <c r="BG89" i="6"/>
  <c r="BN89" i="6"/>
  <c r="BL88" i="6"/>
  <c r="BI100" i="4"/>
  <c r="AU101" i="4" l="1"/>
  <c r="AU90" i="6"/>
  <c r="BD89" i="6"/>
  <c r="AW90" i="6"/>
  <c r="BK90" i="6"/>
  <c r="AV101" i="4"/>
  <c r="AY101" i="4"/>
  <c r="BG90" i="6"/>
  <c r="BP101" i="4"/>
  <c r="BI101" i="4"/>
  <c r="BM101" i="4"/>
  <c r="BD101" i="4"/>
  <c r="AX101" i="4"/>
  <c r="BB101" i="4"/>
  <c r="BN101" i="4"/>
  <c r="BE101" i="4"/>
  <c r="AW101" i="4"/>
  <c r="BF90" i="6"/>
  <c r="BC90" i="6"/>
  <c r="BK101" i="4"/>
  <c r="BM89" i="6"/>
  <c r="BO89" i="6"/>
  <c r="BH101" i="4"/>
  <c r="BE89" i="6"/>
  <c r="AZ101" i="4"/>
  <c r="BO101" i="4"/>
  <c r="BF101" i="4"/>
  <c r="BL89" i="6"/>
  <c r="AW89" i="6"/>
  <c r="BD90" i="6"/>
  <c r="BH90" i="6"/>
  <c r="BL101" i="4"/>
  <c r="BJ101" i="4"/>
  <c r="BA101" i="4"/>
  <c r="BP90" i="6"/>
  <c r="BC101" i="4"/>
  <c r="BG101" i="4"/>
  <c r="BP89" i="6"/>
  <c r="BC89" i="6"/>
  <c r="AU102" i="4" l="1"/>
  <c r="AU91" i="6"/>
  <c r="BI102" i="4"/>
  <c r="BN90" i="6"/>
  <c r="BN102" i="4"/>
  <c r="BK91" i="6"/>
  <c r="BB102" i="4"/>
  <c r="BP102" i="4"/>
  <c r="BD91" i="6"/>
  <c r="AZ102" i="4"/>
  <c r="AX102" i="4"/>
  <c r="AW102" i="4"/>
  <c r="BD102" i="4"/>
  <c r="BH91" i="6"/>
  <c r="BN91" i="6"/>
  <c r="BJ91" i="6"/>
  <c r="BC91" i="6"/>
  <c r="BE90" i="6"/>
  <c r="BI91" i="6"/>
  <c r="BF91" i="6"/>
  <c r="BA102" i="4"/>
  <c r="AY90" i="6"/>
  <c r="BB91" i="6"/>
  <c r="AZ90" i="6"/>
  <c r="BH102" i="4"/>
  <c r="AZ91" i="6"/>
  <c r="BB90" i="6"/>
  <c r="AY102" i="4"/>
  <c r="BC102" i="4"/>
  <c r="BL102" i="4"/>
  <c r="AW91" i="6"/>
  <c r="AV102" i="4"/>
  <c r="AV90" i="6"/>
  <c r="BP91" i="6"/>
  <c r="BO90" i="6"/>
  <c r="BA90" i="6"/>
  <c r="AX90" i="6"/>
  <c r="BK102" i="4"/>
  <c r="BG102" i="4"/>
  <c r="BM90" i="6"/>
  <c r="BL91" i="6"/>
  <c r="AX91" i="6"/>
  <c r="BM102" i="4"/>
  <c r="BJ90" i="6"/>
  <c r="BI90" i="6"/>
  <c r="BL90" i="6"/>
  <c r="BE102" i="4"/>
  <c r="BJ102" i="4"/>
  <c r="BO102" i="4"/>
  <c r="BF102" i="4"/>
  <c r="AU103" i="4" l="1"/>
  <c r="AU92" i="6"/>
  <c r="BJ103" i="4"/>
  <c r="AX103" i="4"/>
  <c r="BE103" i="4"/>
  <c r="BA103" i="4"/>
  <c r="BG91" i="6"/>
  <c r="BI103" i="4"/>
  <c r="AW103" i="4"/>
  <c r="BL103" i="4"/>
  <c r="BK103" i="4"/>
  <c r="BP103" i="4"/>
  <c r="AV91" i="6"/>
  <c r="BE91" i="6"/>
  <c r="AZ103" i="4"/>
  <c r="BB103" i="4"/>
  <c r="BO103" i="4"/>
  <c r="BO91" i="6"/>
  <c r="BN103" i="4"/>
  <c r="BM91" i="6"/>
  <c r="BA91" i="6"/>
  <c r="BM103" i="4"/>
  <c r="BF103" i="4"/>
  <c r="BG103" i="4"/>
  <c r="AY103" i="4"/>
  <c r="AY91" i="6"/>
  <c r="BH103" i="4"/>
  <c r="BC103" i="4"/>
  <c r="AV103" i="4"/>
  <c r="BD103" i="4"/>
  <c r="AU104" i="4" l="1"/>
  <c r="AU93" i="6"/>
  <c r="BG104" i="4"/>
  <c r="BC104" i="4"/>
  <c r="BJ104" i="4"/>
  <c r="AV104" i="4"/>
  <c r="BO104" i="4"/>
  <c r="BH104" i="4"/>
  <c r="BH93" i="6"/>
  <c r="AX104" i="4"/>
  <c r="BD92" i="6"/>
  <c r="AX92" i="6"/>
  <c r="BD93" i="6"/>
  <c r="BO93" i="6"/>
  <c r="BF104" i="4"/>
  <c r="AY104" i="4"/>
  <c r="AV92" i="6"/>
  <c r="BK92" i="6"/>
  <c r="BD104" i="4"/>
  <c r="BI93" i="6"/>
  <c r="BM104" i="4"/>
  <c r="AZ104" i="4"/>
  <c r="BK104" i="4"/>
  <c r="BF93" i="6"/>
  <c r="BI104" i="4"/>
  <c r="BF92" i="6"/>
  <c r="BJ92" i="6"/>
  <c r="BB104" i="4"/>
  <c r="BL92" i="6"/>
  <c r="BP92" i="6"/>
  <c r="AY92" i="6"/>
  <c r="AW92" i="6"/>
  <c r="AZ92" i="6"/>
  <c r="BP104" i="4"/>
  <c r="BB92" i="6"/>
  <c r="BJ93" i="6"/>
  <c r="AZ93" i="6"/>
  <c r="BE93" i="6"/>
  <c r="BP93" i="6"/>
  <c r="BI92" i="6"/>
  <c r="BA92" i="6"/>
  <c r="BM92" i="6"/>
  <c r="BG92" i="6"/>
  <c r="AX93" i="6"/>
  <c r="BH92" i="6"/>
  <c r="AY93" i="6"/>
  <c r="BN93" i="6"/>
  <c r="BL104" i="4"/>
  <c r="BN104" i="4"/>
  <c r="BE104" i="4"/>
  <c r="BC92" i="6"/>
  <c r="BN92" i="6"/>
  <c r="BO92" i="6"/>
  <c r="BE92" i="6"/>
  <c r="AW104" i="4"/>
  <c r="BA104" i="4"/>
  <c r="AU105" i="4" l="1"/>
  <c r="AU94" i="6"/>
  <c r="AV93" i="6"/>
  <c r="BB93" i="6"/>
  <c r="AZ105" i="4"/>
  <c r="BI94" i="6"/>
  <c r="BE105" i="4"/>
  <c r="BF105" i="4"/>
  <c r="BM93" i="6"/>
  <c r="BB94" i="6"/>
  <c r="BP94" i="6"/>
  <c r="AV105" i="4"/>
  <c r="BC105" i="4"/>
  <c r="AZ94" i="6"/>
  <c r="AW105" i="4"/>
  <c r="BJ105" i="4"/>
  <c r="BC93" i="6"/>
  <c r="BN105" i="4"/>
  <c r="BO105" i="4"/>
  <c r="BD105" i="4"/>
  <c r="AW94" i="6"/>
  <c r="AX94" i="6"/>
  <c r="BE94" i="6"/>
  <c r="BI105" i="4"/>
  <c r="BD94" i="6"/>
  <c r="BM105" i="4"/>
  <c r="AY105" i="4"/>
  <c r="BA93" i="6"/>
  <c r="BB105" i="4"/>
  <c r="BP105" i="4"/>
  <c r="BO94" i="6"/>
  <c r="BC94" i="6"/>
  <c r="AY94" i="6"/>
  <c r="BL93" i="6"/>
  <c r="BK93" i="6"/>
  <c r="BF94" i="6"/>
  <c r="BL105" i="4"/>
  <c r="BH105" i="4"/>
  <c r="BA94" i="6"/>
  <c r="AW93" i="6"/>
  <c r="BK105" i="4"/>
  <c r="AX105" i="4"/>
  <c r="BG93" i="6"/>
  <c r="BN94" i="6"/>
  <c r="BL94" i="6"/>
  <c r="BG105" i="4"/>
  <c r="BJ94" i="6"/>
  <c r="BA105" i="4"/>
  <c r="AU106" i="4" l="1"/>
  <c r="AU95" i="6"/>
  <c r="BI106" i="4"/>
  <c r="AY106" i="4"/>
  <c r="BF106" i="4"/>
  <c r="BK106" i="4"/>
  <c r="BH106" i="4"/>
  <c r="BD106" i="4"/>
  <c r="AW106" i="4"/>
  <c r="BB106" i="4"/>
  <c r="BH94" i="6"/>
  <c r="BJ106" i="4"/>
  <c r="BN106" i="4"/>
  <c r="AZ106" i="4"/>
  <c r="BK94" i="6"/>
  <c r="BE106" i="4"/>
  <c r="AY95" i="6"/>
  <c r="BG106" i="4"/>
  <c r="BO106" i="4"/>
  <c r="AX106" i="4"/>
  <c r="AV106" i="4"/>
  <c r="BP106" i="4"/>
  <c r="BM94" i="6"/>
  <c r="BC106" i="4"/>
  <c r="AV94" i="6"/>
  <c r="BM106" i="4"/>
  <c r="BG94" i="6"/>
  <c r="BL106" i="4"/>
  <c r="BA106" i="4"/>
  <c r="AU107" i="4" l="1"/>
  <c r="AU96" i="6"/>
  <c r="BK107" i="4"/>
  <c r="BG96" i="6"/>
  <c r="BG95" i="6"/>
  <c r="BM107" i="4"/>
  <c r="BN95" i="6"/>
  <c r="BA95" i="6"/>
  <c r="AY107" i="4"/>
  <c r="BF107" i="4"/>
  <c r="AW95" i="6"/>
  <c r="BM95" i="6"/>
  <c r="BP95" i="6"/>
  <c r="BO95" i="6"/>
  <c r="BG107" i="4"/>
  <c r="BI95" i="6"/>
  <c r="BB107" i="4"/>
  <c r="AZ107" i="4"/>
  <c r="BF95" i="6"/>
  <c r="BL95" i="6"/>
  <c r="AV107" i="4"/>
  <c r="BA107" i="4"/>
  <c r="BE95" i="6"/>
  <c r="AX95" i="6"/>
  <c r="BL107" i="4"/>
  <c r="BP107" i="4"/>
  <c r="BB95" i="6"/>
  <c r="BH107" i="4"/>
  <c r="BC107" i="4"/>
  <c r="BD95" i="6"/>
  <c r="AX107" i="4"/>
  <c r="AW107" i="4"/>
  <c r="BI107" i="4"/>
  <c r="BN107" i="4"/>
  <c r="BJ95" i="6"/>
  <c r="AZ95" i="6"/>
  <c r="AY96" i="6"/>
  <c r="BO107" i="4"/>
  <c r="BK95" i="6"/>
  <c r="BC95" i="6"/>
  <c r="BE107" i="4"/>
  <c r="BD107" i="4"/>
  <c r="AV95" i="6"/>
  <c r="BH95" i="6"/>
  <c r="BJ107" i="4"/>
  <c r="AU108" i="4" l="1"/>
  <c r="AU97" i="6"/>
  <c r="BG108" i="4"/>
  <c r="BL108" i="4"/>
  <c r="BO108" i="4"/>
  <c r="AZ108" i="4"/>
  <c r="BC108" i="4"/>
  <c r="AX108" i="4"/>
  <c r="BE108" i="4"/>
  <c r="BN108" i="4"/>
  <c r="BH97" i="6"/>
  <c r="BN97" i="6"/>
  <c r="BA96" i="6"/>
  <c r="BJ108" i="4"/>
  <c r="BJ96" i="6"/>
  <c r="BK108" i="4"/>
  <c r="BF108" i="4"/>
  <c r="BD108" i="4"/>
  <c r="BP108" i="4"/>
  <c r="BO96" i="6"/>
  <c r="BM108" i="4"/>
  <c r="BL96" i="6"/>
  <c r="BD96" i="6"/>
  <c r="BB108" i="4"/>
  <c r="BK96" i="6"/>
  <c r="BJ97" i="6"/>
  <c r="BI96" i="6"/>
  <c r="AY108" i="4"/>
  <c r="BN96" i="6"/>
  <c r="BE96" i="6"/>
  <c r="BD97" i="6"/>
  <c r="BP97" i="6"/>
  <c r="AV96" i="6"/>
  <c r="AX96" i="6"/>
  <c r="AZ97" i="6"/>
  <c r="AY97" i="6"/>
  <c r="BA108" i="4"/>
  <c r="AW96" i="6"/>
  <c r="BG97" i="6"/>
  <c r="AW108" i="4"/>
  <c r="BO97" i="6"/>
  <c r="BM96" i="6"/>
  <c r="BH96" i="6"/>
  <c r="BI108" i="4"/>
  <c r="AV108" i="4"/>
  <c r="BP96" i="6"/>
  <c r="BB97" i="6"/>
  <c r="AZ96" i="6"/>
  <c r="BF97" i="6"/>
  <c r="BF96" i="6"/>
  <c r="BC96" i="6"/>
  <c r="BH108" i="4"/>
  <c r="BB96" i="6"/>
  <c r="AX97" i="6"/>
  <c r="BE97" i="6"/>
  <c r="AU109" i="4" l="1"/>
  <c r="AU98" i="6"/>
  <c r="AW97" i="6"/>
  <c r="AV109" i="4"/>
  <c r="BH109" i="4"/>
  <c r="BK97" i="6"/>
  <c r="BM97" i="6"/>
  <c r="BA97" i="6"/>
  <c r="BL109" i="4"/>
  <c r="BA109" i="4"/>
  <c r="AX98" i="6"/>
  <c r="BB109" i="4"/>
  <c r="BI109" i="4"/>
  <c r="BM109" i="4"/>
  <c r="BG98" i="6"/>
  <c r="BL97" i="6"/>
  <c r="BJ109" i="4"/>
  <c r="AW109" i="4"/>
  <c r="AX109" i="4"/>
  <c r="BC109" i="4"/>
  <c r="AZ109" i="4"/>
  <c r="BC97" i="6"/>
  <c r="BC98" i="6"/>
  <c r="AY109" i="4"/>
  <c r="BP109" i="4"/>
  <c r="AV97" i="6"/>
  <c r="BK109" i="4"/>
  <c r="BN109" i="4"/>
  <c r="BI97" i="6"/>
  <c r="BE109" i="4"/>
  <c r="BD109" i="4"/>
  <c r="BG109" i="4"/>
  <c r="BF109" i="4"/>
  <c r="BO109" i="4"/>
  <c r="AV98" i="6"/>
  <c r="AU110" i="4" l="1"/>
  <c r="AU99" i="6"/>
  <c r="BI110" i="4"/>
  <c r="BK110" i="4"/>
  <c r="AZ110" i="4"/>
  <c r="BJ110" i="4"/>
  <c r="BJ98" i="6"/>
  <c r="AW110" i="4"/>
  <c r="BE98" i="6"/>
  <c r="BA98" i="6"/>
  <c r="BJ99" i="6"/>
  <c r="AY98" i="6"/>
  <c r="BD110" i="4"/>
  <c r="BI99" i="6"/>
  <c r="AY110" i="4"/>
  <c r="BL110" i="4"/>
  <c r="BP110" i="4"/>
  <c r="BO110" i="4"/>
  <c r="BA110" i="4"/>
  <c r="BE99" i="6"/>
  <c r="BB98" i="6"/>
  <c r="BP98" i="6"/>
  <c r="AX110" i="4"/>
  <c r="BM98" i="6"/>
  <c r="AV110" i="4"/>
  <c r="BG110" i="4"/>
  <c r="BD98" i="6"/>
  <c r="BE110" i="4"/>
  <c r="BK98" i="6"/>
  <c r="BF99" i="6"/>
  <c r="BC110" i="4"/>
  <c r="BN98" i="6"/>
  <c r="BM110" i="4"/>
  <c r="BN99" i="6"/>
  <c r="BN110" i="4"/>
  <c r="BD99" i="6"/>
  <c r="BF98" i="6"/>
  <c r="BA99" i="6"/>
  <c r="AX99" i="6"/>
  <c r="BI98" i="6"/>
  <c r="BO98" i="6"/>
  <c r="BH99" i="6"/>
  <c r="BB110" i="4"/>
  <c r="BL99" i="6"/>
  <c r="BH110" i="4"/>
  <c r="AZ98" i="6"/>
  <c r="AZ99" i="6"/>
  <c r="AW98" i="6"/>
  <c r="BB99" i="6"/>
  <c r="BF110" i="4"/>
  <c r="BM99" i="6"/>
  <c r="BL98" i="6"/>
  <c r="BH98" i="6"/>
  <c r="AU111" i="4" l="1"/>
  <c r="AU100" i="6"/>
  <c r="BE111" i="4"/>
  <c r="BM100" i="6"/>
  <c r="BC100" i="6"/>
  <c r="BB111" i="4"/>
  <c r="BH111" i="4"/>
  <c r="BD111" i="4"/>
  <c r="BO99" i="6"/>
  <c r="AX111" i="4"/>
  <c r="BJ111" i="4"/>
  <c r="BO100" i="6"/>
  <c r="BG99" i="6"/>
  <c r="AW99" i="6"/>
  <c r="BK111" i="4"/>
  <c r="BK99" i="6"/>
  <c r="AY99" i="6"/>
  <c r="BC111" i="4"/>
  <c r="BC99" i="6"/>
  <c r="AY100" i="6"/>
  <c r="BD100" i="6"/>
  <c r="BI111" i="4"/>
  <c r="AX100" i="6"/>
  <c r="BO111" i="4"/>
  <c r="BA111" i="4"/>
  <c r="AZ111" i="4"/>
  <c r="BF111" i="4"/>
  <c r="BJ100" i="6"/>
  <c r="BL111" i="4"/>
  <c r="BN111" i="4"/>
  <c r="AW111" i="4"/>
  <c r="BP99" i="6"/>
  <c r="AZ100" i="6"/>
  <c r="BM111" i="4"/>
  <c r="AV99" i="6"/>
  <c r="BF100" i="6"/>
  <c r="BN100" i="6"/>
  <c r="BE100" i="6"/>
  <c r="BP100" i="6"/>
  <c r="BG111" i="4"/>
  <c r="AY111" i="4"/>
  <c r="BP111" i="4"/>
  <c r="AV100" i="6"/>
  <c r="AW100" i="6"/>
  <c r="AV111" i="4"/>
  <c r="AU112" i="4" l="1"/>
  <c r="AU101" i="6"/>
  <c r="BI100" i="6"/>
  <c r="BJ112" i="4"/>
  <c r="AW112" i="4"/>
  <c r="AY112" i="4"/>
  <c r="BC112" i="4"/>
  <c r="BA100" i="6"/>
  <c r="BK101" i="6"/>
  <c r="BH112" i="4"/>
  <c r="BB112" i="4"/>
  <c r="BG100" i="6"/>
  <c r="BL112" i="4"/>
  <c r="BO112" i="4"/>
  <c r="BI112" i="4"/>
  <c r="BM112" i="4"/>
  <c r="BB101" i="6"/>
  <c r="BN112" i="4"/>
  <c r="BD112" i="4"/>
  <c r="BF112" i="4"/>
  <c r="BA112" i="4"/>
  <c r="BN101" i="6"/>
  <c r="BH100" i="6"/>
  <c r="BB100" i="6"/>
  <c r="BL100" i="6"/>
  <c r="BE112" i="4"/>
  <c r="BK112" i="4"/>
  <c r="BO101" i="6"/>
  <c r="AZ112" i="4"/>
  <c r="BK100" i="6"/>
  <c r="BP112" i="4"/>
  <c r="AV112" i="4"/>
  <c r="AX112" i="4"/>
  <c r="BG112" i="4"/>
  <c r="AU113" i="4" l="1"/>
  <c r="AU102" i="6"/>
  <c r="BE113" i="4"/>
  <c r="AY113" i="4"/>
  <c r="AV102" i="6"/>
  <c r="AX101" i="6"/>
  <c r="BN113" i="4"/>
  <c r="AX113" i="4"/>
  <c r="AW101" i="6"/>
  <c r="BH101" i="6"/>
  <c r="BA101" i="6"/>
  <c r="BH113" i="4"/>
  <c r="BC113" i="4"/>
  <c r="AY101" i="6"/>
  <c r="BM101" i="6"/>
  <c r="BI113" i="4"/>
  <c r="BC101" i="6"/>
  <c r="BM113" i="4"/>
  <c r="BD101" i="6"/>
  <c r="BA102" i="6"/>
  <c r="BJ113" i="4"/>
  <c r="AV101" i="6"/>
  <c r="BI101" i="6"/>
  <c r="BB113" i="4"/>
  <c r="BL113" i="4"/>
  <c r="AW113" i="4"/>
  <c r="BK113" i="4"/>
  <c r="AV113" i="4"/>
  <c r="BE101" i="6"/>
  <c r="BD113" i="4"/>
  <c r="BP101" i="6"/>
  <c r="BA113" i="4"/>
  <c r="BJ101" i="6"/>
  <c r="BG101" i="6"/>
  <c r="BP102" i="6"/>
  <c r="BL101" i="6"/>
  <c r="AZ101" i="6"/>
  <c r="BF101" i="6"/>
  <c r="BG113" i="4"/>
  <c r="BF113" i="4"/>
  <c r="AZ113" i="4"/>
  <c r="BO113" i="4"/>
  <c r="BP113" i="4"/>
  <c r="AU114" i="4" l="1"/>
  <c r="AU103" i="6"/>
  <c r="BF114" i="4"/>
  <c r="BC114" i="4"/>
  <c r="BB114" i="4"/>
  <c r="BL114" i="4"/>
  <c r="BE102" i="6"/>
  <c r="AW114" i="4"/>
  <c r="BK102" i="6"/>
  <c r="BJ102" i="6"/>
  <c r="AZ114" i="4"/>
  <c r="BM102" i="6"/>
  <c r="BN102" i="6"/>
  <c r="BN114" i="4"/>
  <c r="BM114" i="4"/>
  <c r="BO102" i="6"/>
  <c r="AX102" i="6"/>
  <c r="BH114" i="4"/>
  <c r="BD102" i="6"/>
  <c r="BA114" i="4"/>
  <c r="BG114" i="4"/>
  <c r="BJ114" i="4"/>
  <c r="AW102" i="6"/>
  <c r="AV114" i="4"/>
  <c r="BG102" i="6"/>
  <c r="BO114" i="4"/>
  <c r="BH102" i="6"/>
  <c r="BB102" i="6"/>
  <c r="AX114" i="4"/>
  <c r="AY102" i="6"/>
  <c r="BE114" i="4"/>
  <c r="BH103" i="6"/>
  <c r="BK114" i="4"/>
  <c r="AZ102" i="6"/>
  <c r="BP114" i="4"/>
  <c r="BL102" i="6"/>
  <c r="BC102" i="6"/>
  <c r="BI114" i="4"/>
  <c r="BI102" i="6"/>
  <c r="AY114" i="4"/>
  <c r="BF102" i="6"/>
  <c r="BD114" i="4"/>
  <c r="AU115" i="4" l="1"/>
  <c r="AU104" i="6"/>
  <c r="BJ115" i="4"/>
  <c r="AY104" i="6"/>
  <c r="BG104" i="6"/>
  <c r="BG115" i="4"/>
  <c r="AV104" i="6"/>
  <c r="BF104" i="6"/>
  <c r="AZ115" i="4"/>
  <c r="BA115" i="4"/>
  <c r="BO115" i="4"/>
  <c r="AZ104" i="6"/>
  <c r="BN115" i="4"/>
  <c r="BE115" i="4"/>
  <c r="BD115" i="4"/>
  <c r="AY115" i="4"/>
  <c r="BK115" i="4"/>
  <c r="BH115" i="4"/>
  <c r="AV115" i="4"/>
  <c r="BK103" i="6"/>
  <c r="BN104" i="6"/>
  <c r="BI115" i="4"/>
  <c r="BM115" i="4"/>
  <c r="BB104" i="6"/>
  <c r="BH104" i="6"/>
  <c r="BC115" i="4"/>
  <c r="BL104" i="6"/>
  <c r="BL115" i="4"/>
  <c r="BF115" i="4"/>
  <c r="AZ103" i="6"/>
  <c r="BB115" i="4"/>
  <c r="BE104" i="6"/>
  <c r="BA103" i="6"/>
  <c r="BN103" i="6"/>
  <c r="BC103" i="6"/>
  <c r="AW115" i="4"/>
  <c r="BJ104" i="6"/>
  <c r="AX103" i="6"/>
  <c r="AX115" i="4"/>
  <c r="BI103" i="6"/>
  <c r="BO103" i="6"/>
  <c r="BE103" i="6"/>
  <c r="BL103" i="6"/>
  <c r="BP115" i="4"/>
  <c r="BP103" i="6"/>
  <c r="BB103" i="6"/>
  <c r="BF103" i="6"/>
  <c r="BJ103" i="6"/>
  <c r="BM103" i="6"/>
  <c r="AV103" i="6"/>
  <c r="BD103" i="6"/>
  <c r="BG103" i="6"/>
  <c r="BI104" i="6"/>
  <c r="AY103" i="6"/>
  <c r="AW103" i="6"/>
  <c r="BP104" i="6"/>
  <c r="AU116" i="4" l="1"/>
  <c r="AU105" i="6"/>
  <c r="BF116" i="4"/>
  <c r="BA104" i="6"/>
  <c r="BJ116" i="4"/>
  <c r="AY116" i="4"/>
  <c r="AX116" i="4"/>
  <c r="AZ105" i="6"/>
  <c r="BB105" i="6"/>
  <c r="BC104" i="6"/>
  <c r="BD104" i="6"/>
  <c r="BK104" i="6"/>
  <c r="BC116" i="4"/>
  <c r="BM116" i="4"/>
  <c r="BD116" i="4"/>
  <c r="AY105" i="6"/>
  <c r="BN116" i="4"/>
  <c r="BN105" i="6"/>
  <c r="BO105" i="6"/>
  <c r="BG116" i="4"/>
  <c r="BK116" i="4"/>
  <c r="BB116" i="4"/>
  <c r="BP116" i="4"/>
  <c r="BO104" i="6"/>
  <c r="BH116" i="4"/>
  <c r="BE116" i="4"/>
  <c r="BL105" i="6"/>
  <c r="BL116" i="4"/>
  <c r="BC105" i="6"/>
  <c r="BI116" i="4"/>
  <c r="AV116" i="4"/>
  <c r="BE105" i="6"/>
  <c r="BO116" i="4"/>
  <c r="BJ105" i="6"/>
  <c r="AZ116" i="4"/>
  <c r="AW116" i="4"/>
  <c r="AX104" i="6"/>
  <c r="BD105" i="6"/>
  <c r="BA116" i="4"/>
  <c r="BM104" i="6"/>
  <c r="BH105" i="6"/>
  <c r="AW104" i="6"/>
  <c r="BK105" i="6"/>
  <c r="AU117" i="4" l="1"/>
  <c r="AU106" i="6"/>
  <c r="BG117" i="4"/>
  <c r="AX106" i="6"/>
  <c r="BE117" i="4"/>
  <c r="BL106" i="6"/>
  <c r="BH117" i="4"/>
  <c r="BG105" i="6"/>
  <c r="BD117" i="4"/>
  <c r="BM117" i="4"/>
  <c r="BC117" i="4"/>
  <c r="BK117" i="4"/>
  <c r="BF106" i="6"/>
  <c r="AW117" i="4"/>
  <c r="AY117" i="4"/>
  <c r="BN117" i="4"/>
  <c r="BM105" i="6"/>
  <c r="BO117" i="4"/>
  <c r="AV105" i="6"/>
  <c r="BJ117" i="4"/>
  <c r="BG106" i="6"/>
  <c r="AZ106" i="6"/>
  <c r="BF117" i="4"/>
  <c r="AV106" i="6"/>
  <c r="BL117" i="4"/>
  <c r="BO106" i="6"/>
  <c r="BP105" i="6"/>
  <c r="BB106" i="6"/>
  <c r="BA117" i="4"/>
  <c r="AX117" i="4"/>
  <c r="BI105" i="6"/>
  <c r="BF105" i="6"/>
  <c r="BI117" i="4"/>
  <c r="AX105" i="6"/>
  <c r="BA105" i="6"/>
  <c r="AW105" i="6"/>
  <c r="AV117" i="4"/>
  <c r="BA106" i="6"/>
  <c r="AY106" i="6"/>
  <c r="BP117" i="4"/>
  <c r="BP106" i="6"/>
  <c r="AZ117" i="4"/>
  <c r="BB117" i="4"/>
  <c r="AU118" i="4" l="1"/>
  <c r="AU107" i="6"/>
  <c r="BF118" i="4"/>
  <c r="BJ106" i="6"/>
  <c r="AX107" i="6"/>
  <c r="AV118" i="4"/>
  <c r="BH106" i="6"/>
  <c r="BM106" i="6"/>
  <c r="BH118" i="4"/>
  <c r="BE118" i="4"/>
  <c r="BL107" i="6"/>
  <c r="BN118" i="4"/>
  <c r="BA118" i="4"/>
  <c r="BJ107" i="6"/>
  <c r="AW106" i="6"/>
  <c r="BL118" i="4"/>
  <c r="AX118" i="4"/>
  <c r="BE106" i="6"/>
  <c r="BJ118" i="4"/>
  <c r="BI106" i="6"/>
  <c r="BB118" i="4"/>
  <c r="BN106" i="6"/>
  <c r="BO118" i="4"/>
  <c r="BM107" i="6"/>
  <c r="BD118" i="4"/>
  <c r="BD107" i="6"/>
  <c r="AZ118" i="4"/>
  <c r="AY118" i="4"/>
  <c r="AW118" i="4"/>
  <c r="BO107" i="6"/>
  <c r="BK107" i="6"/>
  <c r="BK118" i="4"/>
  <c r="BI118" i="4"/>
  <c r="BD106" i="6"/>
  <c r="BC107" i="6"/>
  <c r="BA107" i="6"/>
  <c r="BG118" i="4"/>
  <c r="BP118" i="4"/>
  <c r="BK106" i="6"/>
  <c r="BP107" i="6"/>
  <c r="BC118" i="4"/>
  <c r="BF107" i="6"/>
  <c r="AV107" i="6"/>
  <c r="BM118" i="4"/>
  <c r="BC106" i="6"/>
  <c r="AU119" i="4" l="1"/>
  <c r="AU108" i="6"/>
  <c r="BG119" i="4"/>
  <c r="BI119" i="4"/>
  <c r="BJ108" i="6"/>
  <c r="BA119" i="4"/>
  <c r="AV108" i="6"/>
  <c r="BJ119" i="4"/>
  <c r="BN107" i="6"/>
  <c r="BE119" i="4"/>
  <c r="BK119" i="4"/>
  <c r="AW107" i="6"/>
  <c r="BL119" i="4"/>
  <c r="BI107" i="6"/>
  <c r="BO108" i="6"/>
  <c r="BD119" i="4"/>
  <c r="AZ119" i="4"/>
  <c r="AX119" i="4"/>
  <c r="BF119" i="4"/>
  <c r="BP108" i="6"/>
  <c r="BE108" i="6"/>
  <c r="AV119" i="4"/>
  <c r="BN119" i="4"/>
  <c r="BB107" i="6"/>
  <c r="BH119" i="4"/>
  <c r="BK108" i="6"/>
  <c r="BD108" i="6"/>
  <c r="BC119" i="4"/>
  <c r="AW119" i="4"/>
  <c r="AZ107" i="6"/>
  <c r="BG107" i="6"/>
  <c r="BE107" i="6"/>
  <c r="BM119" i="4"/>
  <c r="AY107" i="6"/>
  <c r="AY119" i="4"/>
  <c r="BB119" i="4"/>
  <c r="BH107" i="6"/>
  <c r="BF108" i="6"/>
  <c r="BO119" i="4"/>
  <c r="BP119" i="4"/>
  <c r="BN108" i="6"/>
  <c r="BG108" i="6"/>
  <c r="AU120" i="4" l="1"/>
  <c r="AU109" i="6"/>
  <c r="BC108" i="6"/>
  <c r="BE109" i="6"/>
  <c r="BO109" i="6"/>
  <c r="BF120" i="4"/>
  <c r="BN120" i="4"/>
  <c r="BL108" i="6"/>
  <c r="AY108" i="6"/>
  <c r="BI108" i="6"/>
  <c r="BC120" i="4"/>
  <c r="BL120" i="4"/>
  <c r="BH108" i="6"/>
  <c r="BA120" i="4"/>
  <c r="BD120" i="4"/>
  <c r="BO120" i="4"/>
  <c r="BF109" i="6"/>
  <c r="BA108" i="6"/>
  <c r="BI120" i="4"/>
  <c r="BE120" i="4"/>
  <c r="BG120" i="4"/>
  <c r="BM108" i="6"/>
  <c r="AX120" i="4"/>
  <c r="BP120" i="4"/>
  <c r="AV120" i="4"/>
  <c r="AW108" i="6"/>
  <c r="AV109" i="6"/>
  <c r="BK120" i="4"/>
  <c r="BM120" i="4"/>
  <c r="BJ109" i="6"/>
  <c r="AY120" i="4"/>
  <c r="BJ120" i="4"/>
  <c r="AX108" i="6"/>
  <c r="BB108" i="6"/>
  <c r="AX109" i="6"/>
  <c r="BL109" i="6"/>
  <c r="BB120" i="4"/>
  <c r="BG109" i="6"/>
  <c r="AZ108" i="6"/>
  <c r="AZ120" i="4"/>
  <c r="AW120" i="4"/>
  <c r="BH120" i="4"/>
  <c r="BD109" i="6"/>
  <c r="AU121" i="4" l="1"/>
  <c r="AU110" i="6"/>
  <c r="BH121" i="4"/>
  <c r="BN110" i="6"/>
  <c r="AY110" i="6"/>
  <c r="AW110" i="6"/>
  <c r="BC109" i="6"/>
  <c r="AY121" i="4"/>
  <c r="AZ110" i="6"/>
  <c r="BF121" i="4"/>
  <c r="BI110" i="6"/>
  <c r="BL110" i="6"/>
  <c r="BI121" i="4"/>
  <c r="BB121" i="4"/>
  <c r="BN121" i="4"/>
  <c r="BL121" i="4"/>
  <c r="BO110" i="6"/>
  <c r="AV121" i="4"/>
  <c r="BG121" i="4"/>
  <c r="BI109" i="6"/>
  <c r="BK109" i="6"/>
  <c r="BD121" i="4"/>
  <c r="AY109" i="6"/>
  <c r="BE121" i="4"/>
  <c r="BH109" i="6"/>
  <c r="BH110" i="6"/>
  <c r="BA121" i="4"/>
  <c r="AZ121" i="4"/>
  <c r="BM109" i="6"/>
  <c r="BA109" i="6"/>
  <c r="BM121" i="4"/>
  <c r="BM110" i="6"/>
  <c r="BJ121" i="4"/>
  <c r="BP109" i="6"/>
  <c r="AV110" i="6"/>
  <c r="AW109" i="6"/>
  <c r="BF110" i="6"/>
  <c r="BB109" i="6"/>
  <c r="BA110" i="6"/>
  <c r="BO121" i="4"/>
  <c r="BK121" i="4"/>
  <c r="AX121" i="4"/>
  <c r="AW121" i="4"/>
  <c r="BJ110" i="6"/>
  <c r="BC121" i="4"/>
  <c r="BP121" i="4"/>
  <c r="AZ109" i="6"/>
  <c r="BN109" i="6"/>
  <c r="AU122" i="4" l="1"/>
  <c r="AU111" i="6"/>
  <c r="BO111" i="6"/>
  <c r="AX110" i="6"/>
  <c r="BM122" i="4"/>
  <c r="BE122" i="4"/>
  <c r="BK122" i="4"/>
  <c r="AX122" i="4"/>
  <c r="BG110" i="6"/>
  <c r="BL122" i="4"/>
  <c r="BF122" i="4"/>
  <c r="BG122" i="4"/>
  <c r="BE110" i="6"/>
  <c r="AZ111" i="6"/>
  <c r="BI122" i="4"/>
  <c r="BP122" i="4"/>
  <c r="BB110" i="6"/>
  <c r="BB122" i="4"/>
  <c r="BN122" i="4"/>
  <c r="BK110" i="6"/>
  <c r="BO122" i="4"/>
  <c r="BF111" i="6"/>
  <c r="BJ122" i="4"/>
  <c r="AY122" i="4"/>
  <c r="BP110" i="6"/>
  <c r="AW122" i="4"/>
  <c r="BC110" i="6"/>
  <c r="BA111" i="6"/>
  <c r="BD110" i="6"/>
  <c r="BD122" i="4"/>
  <c r="AZ122" i="4"/>
  <c r="BC122" i="4"/>
  <c r="BH122" i="4"/>
  <c r="AV122" i="4"/>
  <c r="BA122" i="4"/>
  <c r="AU123" i="4" l="1"/>
  <c r="AU112" i="6"/>
  <c r="BM123" i="4"/>
  <c r="BE123" i="4"/>
  <c r="BI123" i="4"/>
  <c r="BD112" i="6"/>
  <c r="AZ123" i="4"/>
  <c r="BB111" i="6"/>
  <c r="AV112" i="6"/>
  <c r="AW112" i="6"/>
  <c r="BJ111" i="6"/>
  <c r="AX123" i="4"/>
  <c r="BI111" i="6"/>
  <c r="AW111" i="6"/>
  <c r="BH123" i="4"/>
  <c r="BH111" i="6"/>
  <c r="BB123" i="4"/>
  <c r="AX111" i="6"/>
  <c r="BP111" i="6"/>
  <c r="AV111" i="6"/>
  <c r="BO123" i="4"/>
  <c r="BD111" i="6"/>
  <c r="BK111" i="6"/>
  <c r="BA123" i="4"/>
  <c r="BL111" i="6"/>
  <c r="BJ123" i="4"/>
  <c r="BD123" i="4"/>
  <c r="BF123" i="4"/>
  <c r="BK112" i="6"/>
  <c r="BP123" i="4"/>
  <c r="BA112" i="6"/>
  <c r="AW123" i="4"/>
  <c r="BG111" i="6"/>
  <c r="BN123" i="4"/>
  <c r="BC123" i="4"/>
  <c r="BN111" i="6"/>
  <c r="BB112" i="6"/>
  <c r="BI112" i="6"/>
  <c r="BE111" i="6"/>
  <c r="BC111" i="6"/>
  <c r="AY111" i="6"/>
  <c r="AV123" i="4"/>
  <c r="BE112" i="6"/>
  <c r="BJ112" i="6"/>
  <c r="BK123" i="4"/>
  <c r="BH112" i="6"/>
  <c r="BM111" i="6"/>
  <c r="BC112" i="6"/>
  <c r="BG123" i="4"/>
  <c r="BL123" i="4"/>
  <c r="AY123" i="4"/>
  <c r="AY112" i="6"/>
  <c r="AU124" i="4" l="1"/>
  <c r="AU113" i="6"/>
  <c r="BO112" i="6"/>
  <c r="BJ124" i="4"/>
  <c r="BC124" i="4"/>
  <c r="BB113" i="6"/>
  <c r="BG112" i="6"/>
  <c r="BG124" i="4"/>
  <c r="BF124" i="4"/>
  <c r="BB124" i="4"/>
  <c r="AZ124" i="4"/>
  <c r="BM124" i="4"/>
  <c r="AV124" i="4"/>
  <c r="BD124" i="4"/>
  <c r="AW124" i="4"/>
  <c r="BJ113" i="6"/>
  <c r="BI124" i="4"/>
  <c r="AX124" i="4"/>
  <c r="BO124" i="4"/>
  <c r="BL124" i="4"/>
  <c r="BH124" i="4"/>
  <c r="AX112" i="6"/>
  <c r="BA124" i="4"/>
  <c r="BL112" i="6"/>
  <c r="BF113" i="6"/>
  <c r="BN112" i="6"/>
  <c r="BP124" i="4"/>
  <c r="AZ112" i="6"/>
  <c r="BM112" i="6"/>
  <c r="BH113" i="6"/>
  <c r="AY124" i="4"/>
  <c r="AY113" i="6"/>
  <c r="BN124" i="4"/>
  <c r="BP112" i="6"/>
  <c r="BD113" i="6"/>
  <c r="BF112" i="6"/>
  <c r="BK124" i="4"/>
  <c r="BE124" i="4"/>
  <c r="AU125" i="4" l="1"/>
  <c r="AU114" i="6"/>
  <c r="BE113" i="6"/>
  <c r="BI113" i="6"/>
  <c r="AV113" i="6"/>
  <c r="AX113" i="6"/>
  <c r="BA125" i="4"/>
  <c r="BN113" i="6"/>
  <c r="BP125" i="4"/>
  <c r="BG113" i="6"/>
  <c r="BD114" i="6"/>
  <c r="BP114" i="6"/>
  <c r="BE125" i="4"/>
  <c r="BG114" i="6"/>
  <c r="BN125" i="4"/>
  <c r="AW125" i="4"/>
  <c r="AV114" i="6"/>
  <c r="BD125" i="4"/>
  <c r="AV125" i="4"/>
  <c r="BC125" i="4"/>
  <c r="BO113" i="6"/>
  <c r="BE114" i="6"/>
  <c r="BG125" i="4"/>
  <c r="BH125" i="4"/>
  <c r="BL125" i="4"/>
  <c r="AZ113" i="6"/>
  <c r="BI125" i="4"/>
  <c r="AX114" i="6"/>
  <c r="BL113" i="6"/>
  <c r="BK125" i="4"/>
  <c r="BA113" i="6"/>
  <c r="BC113" i="6"/>
  <c r="BL114" i="6"/>
  <c r="AZ125" i="4"/>
  <c r="BO114" i="6"/>
  <c r="BM125" i="4"/>
  <c r="AZ114" i="6"/>
  <c r="BF125" i="4"/>
  <c r="AW113" i="6"/>
  <c r="BK113" i="6"/>
  <c r="AY125" i="4"/>
  <c r="BM113" i="6"/>
  <c r="BN114" i="6"/>
  <c r="AW114" i="6"/>
  <c r="BM114" i="6"/>
  <c r="AX125" i="4"/>
  <c r="BJ125" i="4"/>
  <c r="BF114" i="6"/>
  <c r="BO125" i="4"/>
  <c r="BP113" i="6"/>
  <c r="BB125" i="4"/>
  <c r="AU126" i="4" l="1"/>
  <c r="AU115" i="6"/>
  <c r="AX126" i="4"/>
  <c r="BA114" i="6"/>
  <c r="BJ114" i="6"/>
  <c r="BG126" i="4"/>
  <c r="BH126" i="4"/>
  <c r="BC114" i="6"/>
  <c r="AV126" i="4"/>
  <c r="BF126" i="4"/>
  <c r="BB114" i="6"/>
  <c r="BC126" i="4"/>
  <c r="AY126" i="4"/>
  <c r="BL126" i="4"/>
  <c r="BP126" i="4"/>
  <c r="BH114" i="6"/>
  <c r="BB126" i="4"/>
  <c r="BK126" i="4"/>
  <c r="AW126" i="4"/>
  <c r="BI126" i="4"/>
  <c r="BA126" i="4"/>
  <c r="BE126" i="4"/>
  <c r="BI114" i="6"/>
  <c r="BD126" i="4"/>
  <c r="BO126" i="4"/>
  <c r="AZ126" i="4"/>
  <c r="BM126" i="4"/>
  <c r="AY114" i="6"/>
  <c r="BN126" i="4"/>
  <c r="BK114" i="6"/>
  <c r="BM115" i="6"/>
  <c r="BJ126" i="4"/>
  <c r="AU127" i="4" l="1"/>
  <c r="AU116" i="6"/>
  <c r="BE127" i="4"/>
  <c r="BB115" i="6"/>
  <c r="BJ127" i="4"/>
  <c r="AW127" i="4"/>
  <c r="BF127" i="4"/>
  <c r="BJ115" i="6"/>
  <c r="BN127" i="4"/>
  <c r="BC115" i="6"/>
  <c r="AX127" i="4"/>
  <c r="BP115" i="6"/>
  <c r="BN116" i="6"/>
  <c r="AV127" i="4"/>
  <c r="BO115" i="6"/>
  <c r="BE115" i="6"/>
  <c r="BL127" i="4"/>
  <c r="AW115" i="6"/>
  <c r="BI127" i="4"/>
  <c r="BH115" i="6"/>
  <c r="AX116" i="6"/>
  <c r="BP127" i="4"/>
  <c r="BA115" i="6"/>
  <c r="BN115" i="6"/>
  <c r="BG115" i="6"/>
  <c r="BL115" i="6"/>
  <c r="AZ115" i="6"/>
  <c r="BF115" i="6"/>
  <c r="AX115" i="6"/>
  <c r="BI115" i="6"/>
  <c r="BA116" i="6"/>
  <c r="BB127" i="4"/>
  <c r="BO127" i="4"/>
  <c r="BG127" i="4"/>
  <c r="AY115" i="6"/>
  <c r="BO116" i="6"/>
  <c r="BM127" i="4"/>
  <c r="BC127" i="4"/>
  <c r="AV115" i="6"/>
  <c r="BD115" i="6"/>
  <c r="BD127" i="4"/>
  <c r="BA127" i="4"/>
  <c r="BK115" i="6"/>
  <c r="BK127" i="4"/>
  <c r="AZ127" i="4"/>
  <c r="AY127" i="4"/>
  <c r="BH127" i="4"/>
  <c r="AU128" i="4" l="1"/>
  <c r="AU117" i="6"/>
  <c r="AV117" i="6"/>
  <c r="BO117" i="6"/>
  <c r="BF116" i="6"/>
  <c r="AV128" i="4"/>
  <c r="BH117" i="6"/>
  <c r="BP128" i="4"/>
  <c r="BB128" i="4"/>
  <c r="BD117" i="6"/>
  <c r="BC116" i="6"/>
  <c r="BP116" i="6"/>
  <c r="BE117" i="6"/>
  <c r="BD128" i="4"/>
  <c r="BM116" i="6"/>
  <c r="BA128" i="4"/>
  <c r="BL117" i="6"/>
  <c r="AV116" i="6"/>
  <c r="BO128" i="4"/>
  <c r="BM128" i="4"/>
  <c r="BJ116" i="6"/>
  <c r="BC117" i="6"/>
  <c r="BI116" i="6"/>
  <c r="BH128" i="4"/>
  <c r="BC128" i="4"/>
  <c r="BF117" i="6"/>
  <c r="AX117" i="6"/>
  <c r="AY117" i="6"/>
  <c r="BI117" i="6"/>
  <c r="BE116" i="6"/>
  <c r="BI128" i="4"/>
  <c r="BK116" i="6"/>
  <c r="BN128" i="4"/>
  <c r="AW128" i="4"/>
  <c r="BN117" i="6"/>
  <c r="AW116" i="6"/>
  <c r="BH116" i="6"/>
  <c r="AW117" i="6"/>
  <c r="AX128" i="4"/>
  <c r="BL128" i="4"/>
  <c r="BG128" i="4"/>
  <c r="AZ128" i="4"/>
  <c r="AY128" i="4"/>
  <c r="BD116" i="6"/>
  <c r="BG116" i="6"/>
  <c r="BF128" i="4"/>
  <c r="BE128" i="4"/>
  <c r="AZ116" i="6"/>
  <c r="AY116" i="6"/>
  <c r="BJ128" i="4"/>
  <c r="BJ117" i="6"/>
  <c r="AZ117" i="6"/>
  <c r="BM117" i="6"/>
  <c r="BB117" i="6"/>
  <c r="BL116" i="6"/>
  <c r="BP117" i="6"/>
  <c r="BK128" i="4"/>
  <c r="BA117" i="6"/>
  <c r="BB116" i="6"/>
  <c r="AU129" i="4" l="1"/>
  <c r="AU118" i="6"/>
  <c r="AV129" i="4"/>
  <c r="AX118" i="6"/>
  <c r="BL118" i="6"/>
  <c r="BD129" i="4"/>
  <c r="AZ129" i="4"/>
  <c r="BA129" i="4"/>
  <c r="BL129" i="4"/>
  <c r="BO129" i="4"/>
  <c r="BB129" i="4"/>
  <c r="BP129" i="4"/>
  <c r="AX129" i="4"/>
  <c r="AZ118" i="6"/>
  <c r="BI129" i="4"/>
  <c r="BE129" i="4"/>
  <c r="BG117" i="6"/>
  <c r="BJ129" i="4"/>
  <c r="BP118" i="6"/>
  <c r="BJ118" i="6"/>
  <c r="BG129" i="4"/>
  <c r="AW118" i="6"/>
  <c r="BC129" i="4"/>
  <c r="BF129" i="4"/>
  <c r="BI118" i="6"/>
  <c r="BH129" i="4"/>
  <c r="AW129" i="4"/>
  <c r="BF118" i="6"/>
  <c r="BG118" i="6"/>
  <c r="BM129" i="4"/>
  <c r="BK129" i="4"/>
  <c r="BN129" i="4"/>
  <c r="AY129" i="4"/>
  <c r="BC118" i="6"/>
  <c r="BK117" i="6"/>
  <c r="AU130" i="4" l="1"/>
  <c r="AU119" i="6"/>
  <c r="AV118" i="6"/>
  <c r="BB118" i="6"/>
  <c r="BO118" i="6"/>
  <c r="BD130" i="4"/>
  <c r="BC130" i="4"/>
  <c r="BB130" i="4"/>
  <c r="AY118" i="6"/>
  <c r="BK118" i="6"/>
  <c r="AZ130" i="4"/>
  <c r="BN118" i="6"/>
  <c r="BA118" i="6"/>
  <c r="BA130" i="4"/>
  <c r="BO130" i="4"/>
  <c r="BL119" i="6"/>
  <c r="BF130" i="4"/>
  <c r="AY130" i="4"/>
  <c r="BL130" i="4"/>
  <c r="BG130" i="4"/>
  <c r="BE118" i="6"/>
  <c r="AX130" i="4"/>
  <c r="BD118" i="6"/>
  <c r="BA119" i="6"/>
  <c r="BH118" i="6"/>
  <c r="BJ130" i="4"/>
  <c r="AW130" i="4"/>
  <c r="BK130" i="4"/>
  <c r="BO119" i="6"/>
  <c r="BM130" i="4"/>
  <c r="BB119" i="6"/>
  <c r="AZ119" i="6"/>
  <c r="BE119" i="6"/>
  <c r="BH130" i="4"/>
  <c r="AY119" i="6"/>
  <c r="BC119" i="6"/>
  <c r="AX119" i="6"/>
  <c r="BM118" i="6"/>
  <c r="AV130" i="4"/>
  <c r="BI130" i="4"/>
  <c r="BN130" i="4"/>
  <c r="BE130" i="4"/>
  <c r="BJ119" i="6"/>
  <c r="BP130" i="4"/>
  <c r="BM119" i="6"/>
  <c r="AV119" i="6"/>
  <c r="AU131" i="4" l="1"/>
  <c r="AU120" i="6"/>
  <c r="BN131" i="4"/>
  <c r="AW131" i="4"/>
  <c r="BB131" i="4"/>
  <c r="BG119" i="6"/>
  <c r="BL131" i="4"/>
  <c r="BE131" i="4"/>
  <c r="BG131" i="4"/>
  <c r="BK131" i="4"/>
  <c r="BD120" i="6"/>
  <c r="AZ131" i="4"/>
  <c r="BI120" i="6"/>
  <c r="BJ131" i="4"/>
  <c r="AX131" i="4"/>
  <c r="BE120" i="6"/>
  <c r="BC131" i="4"/>
  <c r="AZ120" i="6"/>
  <c r="BD131" i="4"/>
  <c r="BP120" i="6"/>
  <c r="BN119" i="6"/>
  <c r="BA131" i="4"/>
  <c r="BI119" i="6"/>
  <c r="BK120" i="6"/>
  <c r="BF131" i="4"/>
  <c r="BP119" i="6"/>
  <c r="BK119" i="6"/>
  <c r="BH119" i="6"/>
  <c r="AV120" i="6"/>
  <c r="AV131" i="4"/>
  <c r="AW119" i="6"/>
  <c r="BF119" i="6"/>
  <c r="AY131" i="4"/>
  <c r="BL120" i="6"/>
  <c r="BH120" i="6"/>
  <c r="BI131" i="4"/>
  <c r="BA120" i="6"/>
  <c r="BD119" i="6"/>
  <c r="BG120" i="6"/>
  <c r="BO131" i="4"/>
  <c r="BM131" i="4"/>
  <c r="BP131" i="4"/>
  <c r="BH131" i="4"/>
  <c r="AU132" i="4" l="1"/>
  <c r="AU121" i="6"/>
  <c r="BN132" i="4"/>
  <c r="AV132" i="4"/>
  <c r="BH132" i="4"/>
  <c r="BH121" i="6"/>
  <c r="BL132" i="4"/>
  <c r="AY121" i="6"/>
  <c r="AZ132" i="4"/>
  <c r="BN120" i="6"/>
  <c r="BJ120" i="6"/>
  <c r="BO132" i="4"/>
  <c r="BL121" i="6"/>
  <c r="BP132" i="4"/>
  <c r="AW132" i="4"/>
  <c r="AV121" i="6"/>
  <c r="BA132" i="4"/>
  <c r="AX120" i="6"/>
  <c r="BK132" i="4"/>
  <c r="BF120" i="6"/>
  <c r="BC120" i="6"/>
  <c r="BO120" i="6"/>
  <c r="BA121" i="6"/>
  <c r="BI121" i="6"/>
  <c r="BB120" i="6"/>
  <c r="BM120" i="6"/>
  <c r="BC121" i="6"/>
  <c r="AY120" i="6"/>
  <c r="BG132" i="4"/>
  <c r="BC132" i="4"/>
  <c r="AW120" i="6"/>
  <c r="AX121" i="6"/>
  <c r="BD132" i="4"/>
  <c r="BF132" i="4"/>
  <c r="BB121" i="6"/>
  <c r="BE132" i="4"/>
  <c r="BB132" i="4"/>
  <c r="BI132" i="4"/>
  <c r="BJ132" i="4"/>
  <c r="AY132" i="4"/>
  <c r="BM132" i="4"/>
  <c r="AX132" i="4"/>
  <c r="AU133" i="4" l="1"/>
  <c r="AU122" i="6"/>
  <c r="BO133" i="4"/>
  <c r="BB133" i="4"/>
  <c r="BC133" i="4"/>
  <c r="BD121" i="6"/>
  <c r="BF122" i="6"/>
  <c r="BN121" i="6"/>
  <c r="BO122" i="6"/>
  <c r="BJ122" i="6"/>
  <c r="BI133" i="4"/>
  <c r="BK133" i="4"/>
  <c r="AW121" i="6"/>
  <c r="BO121" i="6"/>
  <c r="BE121" i="6"/>
  <c r="BM121" i="6"/>
  <c r="BP133" i="4"/>
  <c r="BE133" i="4"/>
  <c r="AV133" i="4"/>
  <c r="AX133" i="4"/>
  <c r="BJ133" i="4"/>
  <c r="BP121" i="6"/>
  <c r="BL133" i="4"/>
  <c r="BN133" i="4"/>
  <c r="BG122" i="6"/>
  <c r="BD133" i="4"/>
  <c r="AY133" i="4"/>
  <c r="AZ133" i="4"/>
  <c r="BA122" i="6"/>
  <c r="BG121" i="6"/>
  <c r="BH122" i="6"/>
  <c r="AV122" i="6"/>
  <c r="BI122" i="6"/>
  <c r="BA133" i="4"/>
  <c r="BK121" i="6"/>
  <c r="BH133" i="4"/>
  <c r="BB122" i="6"/>
  <c r="AW122" i="6"/>
  <c r="BM133" i="4"/>
  <c r="BE122" i="6"/>
  <c r="AW133" i="4"/>
  <c r="BJ121" i="6"/>
  <c r="BG133" i="4"/>
  <c r="AZ121" i="6"/>
  <c r="BL122" i="6"/>
  <c r="BF121" i="6"/>
  <c r="BF133" i="4"/>
  <c r="AU134" i="4" l="1"/>
  <c r="AU123" i="6"/>
  <c r="BL134" i="4"/>
  <c r="AY134" i="4"/>
  <c r="BN122" i="6"/>
  <c r="BD134" i="4"/>
  <c r="BE134" i="4"/>
  <c r="BO123" i="6"/>
  <c r="BD122" i="6"/>
  <c r="BC122" i="6"/>
  <c r="BG134" i="4"/>
  <c r="BI134" i="4"/>
  <c r="BF134" i="4"/>
  <c r="BH123" i="6"/>
  <c r="AY122" i="6"/>
  <c r="BN134" i="4"/>
  <c r="BM134" i="4"/>
  <c r="AZ122" i="6"/>
  <c r="BP123" i="6"/>
  <c r="BJ134" i="4"/>
  <c r="BK134" i="4"/>
  <c r="AW134" i="4"/>
  <c r="AZ134" i="4"/>
  <c r="BP122" i="6"/>
  <c r="BO134" i="4"/>
  <c r="BP134" i="4"/>
  <c r="AX134" i="4"/>
  <c r="BC134" i="4"/>
  <c r="BK123" i="6"/>
  <c r="BA134" i="4"/>
  <c r="AX122" i="6"/>
  <c r="AV134" i="4"/>
  <c r="BK122" i="6"/>
  <c r="BB134" i="4"/>
  <c r="BH134" i="4"/>
  <c r="BM122" i="6"/>
  <c r="AU135" i="4" l="1"/>
  <c r="AU124" i="6"/>
  <c r="BA123" i="6"/>
  <c r="BM124" i="6"/>
  <c r="BB124" i="6"/>
  <c r="BN135" i="4"/>
  <c r="BE124" i="6"/>
  <c r="BL123" i="6"/>
  <c r="BJ135" i="4"/>
  <c r="BH135" i="4"/>
  <c r="BI123" i="6"/>
  <c r="BE123" i="6"/>
  <c r="BF124" i="6"/>
  <c r="BC124" i="6"/>
  <c r="BM135" i="4"/>
  <c r="BJ124" i="6"/>
  <c r="BF135" i="4"/>
  <c r="BG135" i="4"/>
  <c r="BN123" i="6"/>
  <c r="BA124" i="6"/>
  <c r="BG123" i="6"/>
  <c r="AZ135" i="4"/>
  <c r="BD135" i="4"/>
  <c r="BB135" i="4"/>
  <c r="BO135" i="4"/>
  <c r="BC123" i="6"/>
  <c r="AY135" i="4"/>
  <c r="BH124" i="6"/>
  <c r="BL135" i="4"/>
  <c r="BJ123" i="6"/>
  <c r="AV123" i="6"/>
  <c r="BC135" i="4"/>
  <c r="BP135" i="4"/>
  <c r="BI135" i="4"/>
  <c r="BN124" i="6"/>
  <c r="BA135" i="4"/>
  <c r="BD123" i="6"/>
  <c r="BE135" i="4"/>
  <c r="BO124" i="6"/>
  <c r="AZ123" i="6"/>
  <c r="BK135" i="4"/>
  <c r="AW135" i="4"/>
  <c r="AY123" i="6"/>
  <c r="AV135" i="4"/>
  <c r="AX124" i="6"/>
  <c r="AY124" i="6"/>
  <c r="BG124" i="6"/>
  <c r="BM123" i="6"/>
  <c r="AV124" i="6"/>
  <c r="AW124" i="6"/>
  <c r="AX135" i="4"/>
  <c r="BB123" i="6"/>
  <c r="BL124" i="6"/>
  <c r="AZ124" i="6"/>
  <c r="BF123" i="6"/>
  <c r="AW123" i="6"/>
  <c r="AX123" i="6"/>
  <c r="BI124" i="6"/>
  <c r="AU136" i="4" l="1"/>
  <c r="AU125" i="6"/>
  <c r="BE136" i="4"/>
  <c r="BC136" i="4"/>
  <c r="BI136" i="4"/>
  <c r="BJ136" i="4"/>
  <c r="BG136" i="4"/>
  <c r="BK136" i="4"/>
  <c r="BD136" i="4"/>
  <c r="BL136" i="4"/>
  <c r="AV136" i="4"/>
  <c r="BO136" i="4"/>
  <c r="BP124" i="6"/>
  <c r="AW136" i="4"/>
  <c r="BD124" i="6"/>
  <c r="AX136" i="4"/>
  <c r="BM136" i="4"/>
  <c r="BN136" i="4"/>
  <c r="BP136" i="4"/>
  <c r="BK124" i="6"/>
  <c r="BA136" i="4"/>
  <c r="AZ136" i="4"/>
  <c r="BF136" i="4"/>
  <c r="BH136" i="4"/>
  <c r="BB136" i="4"/>
  <c r="AY136" i="4"/>
  <c r="AU137" i="4" l="1"/>
  <c r="AU126" i="6"/>
  <c r="BO126" i="6"/>
  <c r="BL125" i="6"/>
  <c r="AY137" i="4"/>
  <c r="BA126" i="6"/>
  <c r="BC125" i="6"/>
  <c r="BI137" i="4"/>
  <c r="AW137" i="4"/>
  <c r="BP125" i="6"/>
  <c r="BP137" i="4"/>
  <c r="BC137" i="4"/>
  <c r="BI125" i="6"/>
  <c r="BG137" i="4"/>
  <c r="BI126" i="6"/>
  <c r="BM137" i="4"/>
  <c r="AY126" i="6"/>
  <c r="AW125" i="6"/>
  <c r="BM125" i="6"/>
  <c r="BD125" i="6"/>
  <c r="BJ125" i="6"/>
  <c r="BL137" i="4"/>
  <c r="AV125" i="6"/>
  <c r="AY125" i="6"/>
  <c r="AZ125" i="6"/>
  <c r="BN137" i="4"/>
  <c r="BF126" i="6"/>
  <c r="AX125" i="6"/>
  <c r="BE137" i="4"/>
  <c r="BB126" i="6"/>
  <c r="AZ137" i="4"/>
  <c r="BK125" i="6"/>
  <c r="BB125" i="6"/>
  <c r="BO137" i="4"/>
  <c r="BE126" i="6"/>
  <c r="AX137" i="4"/>
  <c r="BJ126" i="6"/>
  <c r="BH126" i="6"/>
  <c r="AZ126" i="6"/>
  <c r="BE125" i="6"/>
  <c r="BG125" i="6"/>
  <c r="BA125" i="6"/>
  <c r="BJ137" i="4"/>
  <c r="BN126" i="6"/>
  <c r="BH137" i="4"/>
  <c r="AX126" i="6"/>
  <c r="BK137" i="4"/>
  <c r="BO125" i="6"/>
  <c r="BN125" i="6"/>
  <c r="BF125" i="6"/>
  <c r="BA137" i="4"/>
  <c r="BD137" i="4"/>
  <c r="BB137" i="4"/>
  <c r="AV137" i="4"/>
  <c r="BH125" i="6"/>
  <c r="BF137" i="4"/>
  <c r="AW126" i="6"/>
  <c r="AU138" i="4" l="1"/>
  <c r="AU127" i="6"/>
  <c r="AV126" i="6"/>
  <c r="BF138" i="4"/>
  <c r="BA138" i="4"/>
  <c r="AZ138" i="4"/>
  <c r="BH127" i="6"/>
  <c r="BO138" i="4"/>
  <c r="BG138" i="4"/>
  <c r="BI138" i="4"/>
  <c r="BJ127" i="6"/>
  <c r="BC138" i="4"/>
  <c r="BC126" i="6"/>
  <c r="BG126" i="6"/>
  <c r="AX138" i="4"/>
  <c r="AV127" i="6"/>
  <c r="BB138" i="4"/>
  <c r="BN138" i="4"/>
  <c r="BP126" i="6"/>
  <c r="BK138" i="4"/>
  <c r="BK126" i="6"/>
  <c r="AW138" i="4"/>
  <c r="BM126" i="6"/>
  <c r="BL126" i="6"/>
  <c r="AV138" i="4"/>
  <c r="BL138" i="4"/>
  <c r="AY138" i="4"/>
  <c r="BD126" i="6"/>
  <c r="BE138" i="4"/>
  <c r="BD138" i="4"/>
  <c r="BN127" i="6"/>
  <c r="BH138" i="4"/>
  <c r="BJ138" i="4"/>
  <c r="BP138" i="4"/>
  <c r="BM138" i="4"/>
  <c r="AU139" i="4" l="1"/>
  <c r="AU128" i="6"/>
  <c r="BI127" i="6"/>
  <c r="BH139" i="4"/>
  <c r="BE139" i="4"/>
  <c r="BK139" i="4"/>
  <c r="AW127" i="6"/>
  <c r="BA139" i="4"/>
  <c r="BM139" i="4"/>
  <c r="BJ139" i="4"/>
  <c r="BE127" i="6"/>
  <c r="BL139" i="4"/>
  <c r="BF139" i="4"/>
  <c r="AW139" i="4"/>
  <c r="AW128" i="6"/>
  <c r="BB127" i="6"/>
  <c r="AX127" i="6"/>
  <c r="BD127" i="6"/>
  <c r="BD139" i="4"/>
  <c r="BP127" i="6"/>
  <c r="BO139" i="4"/>
  <c r="BO127" i="6"/>
  <c r="BJ128" i="6"/>
  <c r="BB128" i="6"/>
  <c r="BP139" i="4"/>
  <c r="BI139" i="4"/>
  <c r="AZ139" i="4"/>
  <c r="BK127" i="6"/>
  <c r="BF128" i="6"/>
  <c r="BC127" i="6"/>
  <c r="AV128" i="6"/>
  <c r="BC128" i="6"/>
  <c r="BC139" i="4"/>
  <c r="BF127" i="6"/>
  <c r="BB139" i="4"/>
  <c r="BL128" i="6"/>
  <c r="BM127" i="6"/>
  <c r="BG139" i="4"/>
  <c r="AY139" i="4"/>
  <c r="AY128" i="6"/>
  <c r="BI128" i="6"/>
  <c r="BO128" i="6"/>
  <c r="AZ127" i="6"/>
  <c r="AV139" i="4"/>
  <c r="BK128" i="6"/>
  <c r="BG127" i="6"/>
  <c r="BL127" i="6"/>
  <c r="AX139" i="4"/>
  <c r="BM128" i="6"/>
  <c r="BA127" i="6"/>
  <c r="BN139" i="4"/>
  <c r="AY127" i="6"/>
  <c r="BP128" i="6"/>
  <c r="AU140" i="4" l="1"/>
  <c r="AU129" i="6"/>
  <c r="AW140" i="4"/>
  <c r="BN128" i="6"/>
  <c r="BH129" i="6"/>
  <c r="BE129" i="6"/>
  <c r="BD128" i="6"/>
  <c r="BF129" i="6"/>
  <c r="BL140" i="4"/>
  <c r="BH128" i="6"/>
  <c r="BO140" i="4"/>
  <c r="BM129" i="6"/>
  <c r="AX129" i="6"/>
  <c r="AY140" i="4"/>
  <c r="BI140" i="4"/>
  <c r="BK129" i="6"/>
  <c r="BK140" i="4"/>
  <c r="BA128" i="6"/>
  <c r="BE128" i="6"/>
  <c r="BE140" i="4"/>
  <c r="BP140" i="4"/>
  <c r="BM140" i="4"/>
  <c r="BF140" i="4"/>
  <c r="BG140" i="4"/>
  <c r="BG128" i="6"/>
  <c r="BD140" i="4"/>
  <c r="AX128" i="6"/>
  <c r="BA129" i="6"/>
  <c r="BH140" i="4"/>
  <c r="AZ129" i="6"/>
  <c r="BJ129" i="6"/>
  <c r="BN140" i="4"/>
  <c r="BB129" i="6"/>
  <c r="BA140" i="4"/>
  <c r="BC129" i="6"/>
  <c r="BN129" i="6"/>
  <c r="BI129" i="6"/>
  <c r="AZ140" i="4"/>
  <c r="AX140" i="4"/>
  <c r="BB140" i="4"/>
  <c r="AZ128" i="6"/>
  <c r="AV140" i="4"/>
  <c r="BC140" i="4"/>
  <c r="BJ140" i="4"/>
  <c r="AU141" i="4" l="1"/>
  <c r="AU130" i="6"/>
  <c r="AW130" i="6"/>
  <c r="AW141" i="4"/>
  <c r="AY129" i="6"/>
  <c r="BE130" i="6"/>
  <c r="AV130" i="6"/>
  <c r="BJ130" i="6"/>
  <c r="AV129" i="6"/>
  <c r="BF141" i="4"/>
  <c r="AY141" i="4"/>
  <c r="BD141" i="4"/>
  <c r="BG141" i="4"/>
  <c r="BI141" i="4"/>
  <c r="BB141" i="4"/>
  <c r="AZ130" i="6"/>
  <c r="AZ141" i="4"/>
  <c r="BL141" i="4"/>
  <c r="BL129" i="6"/>
  <c r="BI130" i="6"/>
  <c r="BC130" i="6"/>
  <c r="AW129" i="6"/>
  <c r="AX141" i="4"/>
  <c r="BD129" i="6"/>
  <c r="BO129" i="6"/>
  <c r="BN141" i="4"/>
  <c r="AV141" i="4"/>
  <c r="AY130" i="6"/>
  <c r="BG129" i="6"/>
  <c r="AX130" i="6"/>
  <c r="BH141" i="4"/>
  <c r="BP129" i="6"/>
  <c r="BC141" i="4"/>
  <c r="BM130" i="6"/>
  <c r="BH130" i="6"/>
  <c r="BB130" i="6"/>
  <c r="BD130" i="6"/>
  <c r="BG130" i="6"/>
  <c r="BM141" i="4"/>
  <c r="BO141" i="4"/>
  <c r="BA130" i="6"/>
  <c r="BA141" i="4"/>
  <c r="BP141" i="4"/>
  <c r="BL130" i="6"/>
  <c r="BK141" i="4"/>
  <c r="BJ141" i="4"/>
  <c r="BE141" i="4"/>
  <c r="AU142" i="4" l="1"/>
  <c r="AU131" i="6"/>
  <c r="BC142" i="4"/>
  <c r="BB142" i="4"/>
  <c r="BF131" i="6"/>
  <c r="AZ142" i="4"/>
  <c r="BK131" i="6"/>
  <c r="BL131" i="6"/>
  <c r="AY142" i="4"/>
  <c r="AX142" i="4"/>
  <c r="BD142" i="4"/>
  <c r="AY131" i="6"/>
  <c r="BP130" i="6"/>
  <c r="BL142" i="4"/>
  <c r="AW131" i="6"/>
  <c r="BG142" i="4"/>
  <c r="BO142" i="4"/>
  <c r="BK130" i="6"/>
  <c r="BC131" i="6"/>
  <c r="BA142" i="4"/>
  <c r="BJ131" i="6"/>
  <c r="BH142" i="4"/>
  <c r="BM142" i="4"/>
  <c r="BD131" i="6"/>
  <c r="BE131" i="6"/>
  <c r="BN130" i="6"/>
  <c r="BH131" i="6"/>
  <c r="BO130" i="6"/>
  <c r="BI142" i="4"/>
  <c r="BN131" i="6"/>
  <c r="AV131" i="6"/>
  <c r="BF130" i="6"/>
  <c r="BO131" i="6"/>
  <c r="BA131" i="6"/>
  <c r="BB131" i="6"/>
  <c r="BP131" i="6"/>
  <c r="BP142" i="4"/>
  <c r="BJ142" i="4"/>
  <c r="AV142" i="4"/>
  <c r="BE142" i="4"/>
  <c r="AZ131" i="6"/>
  <c r="BK142" i="4"/>
  <c r="AX131" i="6"/>
  <c r="BN142" i="4"/>
  <c r="AW142" i="4"/>
  <c r="BF142" i="4"/>
  <c r="AU143" i="4" l="1"/>
  <c r="AU132" i="6"/>
  <c r="AY143" i="4"/>
  <c r="AW143" i="4"/>
  <c r="AV143" i="4"/>
  <c r="AW132" i="6"/>
  <c r="BA143" i="4"/>
  <c r="BN143" i="4"/>
  <c r="BO143" i="4"/>
  <c r="BH143" i="4"/>
  <c r="BL143" i="4"/>
  <c r="AY132" i="6"/>
  <c r="BK143" i="4"/>
  <c r="BM131" i="6"/>
  <c r="BG143" i="4"/>
  <c r="BC143" i="4"/>
  <c r="BF143" i="4"/>
  <c r="BE143" i="4"/>
  <c r="BN132" i="6"/>
  <c r="BI143" i="4"/>
  <c r="BP143" i="4"/>
  <c r="AX143" i="4"/>
  <c r="BB143" i="4"/>
  <c r="AZ143" i="4"/>
  <c r="BI131" i="6"/>
  <c r="BD143" i="4"/>
  <c r="BG131" i="6"/>
  <c r="BI132" i="6"/>
  <c r="BJ143" i="4"/>
  <c r="BK132" i="6"/>
  <c r="BM143" i="4"/>
  <c r="AU144" i="4" l="1"/>
  <c r="AU133" i="6"/>
  <c r="BP132" i="6"/>
  <c r="BA144" i="4"/>
  <c r="BE144" i="4"/>
  <c r="BM132" i="6"/>
  <c r="AV144" i="4"/>
  <c r="BJ133" i="6"/>
  <c r="BG132" i="6"/>
  <c r="AX133" i="6"/>
  <c r="AY144" i="4"/>
  <c r="BP133" i="6"/>
  <c r="BD144" i="4"/>
  <c r="BL144" i="4"/>
  <c r="BB144" i="4"/>
  <c r="BA132" i="6"/>
  <c r="BC132" i="6"/>
  <c r="BO132" i="6"/>
  <c r="BE133" i="6"/>
  <c r="AZ132" i="6"/>
  <c r="BB133" i="6"/>
  <c r="BD132" i="6"/>
  <c r="AX144" i="4"/>
  <c r="BO133" i="6"/>
  <c r="BI144" i="4"/>
  <c r="BG133" i="6"/>
  <c r="BG144" i="4"/>
  <c r="BJ144" i="4"/>
  <c r="BK144" i="4"/>
  <c r="AZ144" i="4"/>
  <c r="AV133" i="6"/>
  <c r="AX132" i="6"/>
  <c r="BN133" i="6"/>
  <c r="BN144" i="4"/>
  <c r="BH132" i="6"/>
  <c r="BJ132" i="6"/>
  <c r="BB132" i="6"/>
  <c r="BP144" i="4"/>
  <c r="AV132" i="6"/>
  <c r="BF144" i="4"/>
  <c r="BL133" i="6"/>
  <c r="BL132" i="6"/>
  <c r="BH133" i="6"/>
  <c r="BK133" i="6"/>
  <c r="BC133" i="6"/>
  <c r="BH144" i="4"/>
  <c r="BM144" i="4"/>
  <c r="BC144" i="4"/>
  <c r="BO144" i="4"/>
  <c r="BF132" i="6"/>
  <c r="BE132" i="6"/>
  <c r="AW144" i="4"/>
  <c r="AU145" i="4" l="1"/>
  <c r="AU134" i="6"/>
  <c r="AW133" i="6"/>
  <c r="BA133" i="6"/>
  <c r="BF133" i="6"/>
  <c r="BI145" i="4"/>
  <c r="BK134" i="6"/>
  <c r="AZ134" i="6"/>
  <c r="AY145" i="4"/>
  <c r="AW145" i="4"/>
  <c r="BM134" i="6"/>
  <c r="AX145" i="4"/>
  <c r="BN145" i="4"/>
  <c r="BB145" i="4"/>
  <c r="AZ145" i="4"/>
  <c r="AY133" i="6"/>
  <c r="BH145" i="4"/>
  <c r="BD133" i="6"/>
  <c r="BJ145" i="4"/>
  <c r="AZ133" i="6"/>
  <c r="BL134" i="6"/>
  <c r="BM145" i="4"/>
  <c r="BM133" i="6"/>
  <c r="BI133" i="6"/>
  <c r="BG145" i="4"/>
  <c r="AY134" i="6"/>
  <c r="BK145" i="4"/>
  <c r="BF145" i="4"/>
  <c r="BG134" i="6"/>
  <c r="BO145" i="4"/>
  <c r="BD145" i="4"/>
  <c r="BE145" i="4"/>
  <c r="BL145" i="4"/>
  <c r="BP145" i="4"/>
  <c r="BC145" i="4"/>
  <c r="AV145" i="4"/>
  <c r="BA145" i="4"/>
  <c r="AU146" i="4" l="1"/>
  <c r="AU135" i="6"/>
  <c r="AY146" i="4"/>
  <c r="BD146" i="4"/>
  <c r="BI135" i="6"/>
  <c r="BF134" i="6"/>
  <c r="BJ134" i="6"/>
  <c r="BN146" i="4"/>
  <c r="BH134" i="6"/>
  <c r="AV134" i="6"/>
  <c r="BJ146" i="4"/>
  <c r="AZ135" i="6"/>
  <c r="AZ146" i="4"/>
  <c r="BC146" i="4"/>
  <c r="AX134" i="6"/>
  <c r="BM146" i="4"/>
  <c r="BN134" i="6"/>
  <c r="BO134" i="6"/>
  <c r="BO146" i="4"/>
  <c r="BP134" i="6"/>
  <c r="AV146" i="4"/>
  <c r="BL146" i="4"/>
  <c r="BD134" i="6"/>
  <c r="BE146" i="4"/>
  <c r="BA146" i="4"/>
  <c r="BI134" i="6"/>
  <c r="BL135" i="6"/>
  <c r="BF146" i="4"/>
  <c r="AY135" i="6"/>
  <c r="BA134" i="6"/>
  <c r="AX135" i="6"/>
  <c r="BP146" i="4"/>
  <c r="BN135" i="6"/>
  <c r="BH146" i="4"/>
  <c r="AW146" i="4"/>
  <c r="BE134" i="6"/>
  <c r="AX146" i="4"/>
  <c r="BB146" i="4"/>
  <c r="AW134" i="6"/>
  <c r="BK146" i="4"/>
  <c r="BI146" i="4"/>
  <c r="BC134" i="6"/>
  <c r="BG146" i="4"/>
  <c r="BB134" i="6"/>
  <c r="AU147" i="4" l="1"/>
  <c r="AU136" i="6"/>
  <c r="AW135" i="6"/>
  <c r="BG147" i="4"/>
  <c r="BK147" i="4"/>
  <c r="BJ135" i="6"/>
  <c r="AW147" i="4"/>
  <c r="BP147" i="4"/>
  <c r="BE147" i="4"/>
  <c r="BB147" i="4"/>
  <c r="BB135" i="6"/>
  <c r="AV147" i="4"/>
  <c r="BF135" i="6"/>
  <c r="AX147" i="4"/>
  <c r="BM135" i="6"/>
  <c r="BF147" i="4"/>
  <c r="BH135" i="6"/>
  <c r="BO147" i="4"/>
  <c r="AV135" i="6"/>
  <c r="BN147" i="4"/>
  <c r="BL147" i="4"/>
  <c r="BJ147" i="4"/>
  <c r="BD135" i="6"/>
  <c r="BO135" i="6"/>
  <c r="BI147" i="4"/>
  <c r="AY136" i="6"/>
  <c r="BA147" i="4"/>
  <c r="BK135" i="6"/>
  <c r="BE135" i="6"/>
  <c r="BG135" i="6"/>
  <c r="BA135" i="6"/>
  <c r="BP135" i="6"/>
  <c r="BC135" i="6"/>
  <c r="AZ147" i="4"/>
  <c r="BM147" i="4"/>
  <c r="BH147" i="4"/>
  <c r="BD147" i="4"/>
  <c r="AY147" i="4"/>
  <c r="BC147" i="4"/>
  <c r="AU148" i="4" l="1"/>
  <c r="AU137" i="6"/>
  <c r="BB137" i="6"/>
  <c r="BA137" i="6"/>
  <c r="BP148" i="4"/>
  <c r="BP137" i="6"/>
  <c r="BM136" i="6"/>
  <c r="BH148" i="4"/>
  <c r="BN136" i="6"/>
  <c r="BI148" i="4"/>
  <c r="BP136" i="6"/>
  <c r="AV136" i="6"/>
  <c r="AW137" i="6"/>
  <c r="AZ148" i="4"/>
  <c r="BE148" i="4"/>
  <c r="BG148" i="4"/>
  <c r="BI137" i="6"/>
  <c r="BH136" i="6"/>
  <c r="BO137" i="6"/>
  <c r="AY148" i="4"/>
  <c r="BC136" i="6"/>
  <c r="BL148" i="4"/>
  <c r="BF136" i="6"/>
  <c r="AW136" i="6"/>
  <c r="BI136" i="6"/>
  <c r="BG136" i="6"/>
  <c r="AZ136" i="6"/>
  <c r="BK148" i="4"/>
  <c r="BD148" i="4"/>
  <c r="BJ137" i="6"/>
  <c r="BJ136" i="6"/>
  <c r="BJ148" i="4"/>
  <c r="AX136" i="6"/>
  <c r="AX137" i="6"/>
  <c r="BB136" i="6"/>
  <c r="BE136" i="6"/>
  <c r="BK137" i="6"/>
  <c r="BA148" i="4"/>
  <c r="BE137" i="6"/>
  <c r="BA136" i="6"/>
  <c r="BO136" i="6"/>
  <c r="BF148" i="4"/>
  <c r="AW148" i="4"/>
  <c r="BL136" i="6"/>
  <c r="BH137" i="6"/>
  <c r="BM148" i="4"/>
  <c r="BN137" i="6"/>
  <c r="BN148" i="4"/>
  <c r="BG137" i="6"/>
  <c r="BD136" i="6"/>
  <c r="AX148" i="4"/>
  <c r="AV148" i="4"/>
  <c r="BK136" i="6"/>
  <c r="BC137" i="6"/>
  <c r="BB148" i="4"/>
  <c r="BO148" i="4"/>
  <c r="BC148" i="4"/>
  <c r="AU149" i="4" l="1"/>
  <c r="AU138" i="6"/>
  <c r="AV149" i="4"/>
  <c r="BB138" i="6"/>
  <c r="BP149" i="4"/>
  <c r="BE149" i="4"/>
  <c r="BI149" i="4"/>
  <c r="BJ149" i="4"/>
  <c r="AW149" i="4"/>
  <c r="BL137" i="6"/>
  <c r="AY149" i="4"/>
  <c r="BC149" i="4"/>
  <c r="AV137" i="6"/>
  <c r="BF149" i="4"/>
  <c r="BM149" i="4"/>
  <c r="BA149" i="4"/>
  <c r="BN149" i="4"/>
  <c r="BD137" i="6"/>
  <c r="BD149" i="4"/>
  <c r="BA138" i="6"/>
  <c r="BH149" i="4"/>
  <c r="BF137" i="6"/>
  <c r="AZ137" i="6"/>
  <c r="BG149" i="4"/>
  <c r="BP138" i="6"/>
  <c r="BL149" i="4"/>
  <c r="BO149" i="4"/>
  <c r="AZ149" i="4"/>
  <c r="BK149" i="4"/>
  <c r="AX149" i="4"/>
  <c r="AY137" i="6"/>
  <c r="BM137" i="6"/>
  <c r="BB149" i="4"/>
  <c r="AU150" i="4" l="1"/>
  <c r="AU139" i="6"/>
  <c r="BJ150" i="4"/>
  <c r="BJ138" i="6"/>
  <c r="BG138" i="6"/>
  <c r="BG150" i="4"/>
  <c r="AW150" i="4"/>
  <c r="BC138" i="6"/>
  <c r="BH150" i="4"/>
  <c r="AZ138" i="6"/>
  <c r="BL138" i="6"/>
  <c r="BF150" i="4"/>
  <c r="BD150" i="4"/>
  <c r="BB150" i="4"/>
  <c r="BL150" i="4"/>
  <c r="BA150" i="4"/>
  <c r="BO150" i="4"/>
  <c r="BM150" i="4"/>
  <c r="BN150" i="4"/>
  <c r="BI138" i="6"/>
  <c r="AZ150" i="4"/>
  <c r="AW138" i="6"/>
  <c r="BI150" i="4"/>
  <c r="BE150" i="4"/>
  <c r="BK138" i="6"/>
  <c r="AY138" i="6"/>
  <c r="BF138" i="6"/>
  <c r="BE138" i="6"/>
  <c r="BM138" i="6"/>
  <c r="AV138" i="6"/>
  <c r="BH138" i="6"/>
  <c r="BN138" i="6"/>
  <c r="BD138" i="6"/>
  <c r="AX138" i="6"/>
  <c r="BD139" i="6"/>
  <c r="BP150" i="4"/>
  <c r="AY150" i="4"/>
  <c r="AV150" i="4"/>
  <c r="BK150" i="4"/>
  <c r="BC150" i="4"/>
  <c r="AX150" i="4"/>
  <c r="BO138" i="6"/>
  <c r="AU151" i="4" l="1"/>
  <c r="AU140" i="6"/>
  <c r="AV139" i="6"/>
  <c r="BF139" i="6"/>
  <c r="BK151" i="4"/>
  <c r="BO139" i="6"/>
  <c r="BM151" i="4"/>
  <c r="AW151" i="4"/>
  <c r="BP151" i="4"/>
  <c r="AZ139" i="6"/>
  <c r="AY151" i="4"/>
  <c r="AW139" i="6"/>
  <c r="AV151" i="4"/>
  <c r="BH151" i="4"/>
  <c r="BP139" i="6"/>
  <c r="BF140" i="6"/>
  <c r="BP140" i="6"/>
  <c r="BO151" i="4"/>
  <c r="BL139" i="6"/>
  <c r="BN139" i="6"/>
  <c r="BF151" i="4"/>
  <c r="BB151" i="4"/>
  <c r="BL151" i="4"/>
  <c r="BG151" i="4"/>
  <c r="BI151" i="4"/>
  <c r="AX139" i="6"/>
  <c r="BC151" i="4"/>
  <c r="BA151" i="4"/>
  <c r="AY139" i="6"/>
  <c r="BJ151" i="4"/>
  <c r="BA139" i="6"/>
  <c r="BG139" i="6"/>
  <c r="BD151" i="4"/>
  <c r="BH140" i="6"/>
  <c r="AX151" i="4"/>
  <c r="BB139" i="6"/>
  <c r="BC139" i="6"/>
  <c r="BE139" i="6"/>
  <c r="BM139" i="6"/>
  <c r="BK139" i="6"/>
  <c r="BI139" i="6"/>
  <c r="AZ151" i="4"/>
  <c r="BN151" i="4"/>
  <c r="BH139" i="6"/>
  <c r="BE151" i="4"/>
  <c r="BJ139" i="6"/>
  <c r="BK140" i="6"/>
  <c r="AU152" i="4" l="1"/>
  <c r="AU141" i="6"/>
  <c r="AX140" i="6"/>
  <c r="AX152" i="4"/>
  <c r="AY140" i="6"/>
  <c r="BM152" i="4"/>
  <c r="BP152" i="4"/>
  <c r="AV140" i="6"/>
  <c r="BC140" i="6"/>
  <c r="AW152" i="4"/>
  <c r="BG152" i="4"/>
  <c r="AY152" i="4"/>
  <c r="BD152" i="4"/>
  <c r="BO152" i="4"/>
  <c r="BO140" i="6"/>
  <c r="BA152" i="4"/>
  <c r="BH152" i="4"/>
  <c r="BL140" i="6"/>
  <c r="BF152" i="4"/>
  <c r="AW140" i="6"/>
  <c r="BA140" i="6"/>
  <c r="BM140" i="6"/>
  <c r="BE140" i="6"/>
  <c r="BL152" i="4"/>
  <c r="BG140" i="6"/>
  <c r="BB140" i="6"/>
  <c r="BJ140" i="6"/>
  <c r="BI152" i="4"/>
  <c r="BB152" i="4"/>
  <c r="BI140" i="6"/>
  <c r="BN152" i="4"/>
  <c r="BG141" i="6"/>
  <c r="AV152" i="4"/>
  <c r="AZ140" i="6"/>
  <c r="BN140" i="6"/>
  <c r="BE152" i="4"/>
  <c r="BC152" i="4"/>
  <c r="BD140" i="6"/>
  <c r="BK152" i="4"/>
  <c r="AZ152" i="4"/>
  <c r="BJ152" i="4"/>
  <c r="AU153" i="4" l="1"/>
  <c r="AU142" i="6"/>
  <c r="AX153" i="4"/>
  <c r="BE153" i="4"/>
  <c r="BO153" i="4"/>
  <c r="AX141" i="6"/>
  <c r="BB141" i="6"/>
  <c r="BJ153" i="4"/>
  <c r="AV153" i="4"/>
  <c r="AX142" i="6"/>
  <c r="AZ142" i="6"/>
  <c r="BA141" i="6"/>
  <c r="AV142" i="6"/>
  <c r="BE142" i="6"/>
  <c r="BI142" i="6"/>
  <c r="BA153" i="4"/>
  <c r="BH153" i="4"/>
  <c r="BO141" i="6"/>
  <c r="BP142" i="6"/>
  <c r="AW141" i="6"/>
  <c r="BP153" i="4"/>
  <c r="BL153" i="4"/>
  <c r="BC141" i="6"/>
  <c r="BL142" i="6"/>
  <c r="BD153" i="4"/>
  <c r="BA142" i="6"/>
  <c r="BM153" i="4"/>
  <c r="BM141" i="6"/>
  <c r="BB153" i="4"/>
  <c r="BI153" i="4"/>
  <c r="BK153" i="4"/>
  <c r="AV141" i="6"/>
  <c r="AZ153" i="4"/>
  <c r="BI141" i="6"/>
  <c r="BF153" i="4"/>
  <c r="BN153" i="4"/>
  <c r="BJ141" i="6"/>
  <c r="BF141" i="6"/>
  <c r="BK142" i="6"/>
  <c r="AY153" i="4"/>
  <c r="BL141" i="6"/>
  <c r="BE141" i="6"/>
  <c r="BC142" i="6"/>
  <c r="AW153" i="4"/>
  <c r="BN142" i="6"/>
  <c r="BN141" i="6"/>
  <c r="BP141" i="6"/>
  <c r="AZ141" i="6"/>
  <c r="AW142" i="6"/>
  <c r="BK141" i="6"/>
  <c r="BG153" i="4"/>
  <c r="BH141" i="6"/>
  <c r="BC153" i="4"/>
  <c r="BJ142" i="6"/>
  <c r="AY141" i="6"/>
  <c r="BD141" i="6"/>
  <c r="AU154" i="4" l="1"/>
  <c r="AU143" i="6"/>
  <c r="BB142" i="6"/>
  <c r="BN143" i="6"/>
  <c r="AY154" i="4"/>
  <c r="AZ154" i="4"/>
  <c r="BE154" i="4"/>
  <c r="BC154" i="4"/>
  <c r="BH143" i="6"/>
  <c r="BM142" i="6"/>
  <c r="AY142" i="6"/>
  <c r="BH154" i="4"/>
  <c r="BI154" i="4"/>
  <c r="BG154" i="4"/>
  <c r="BO143" i="6"/>
  <c r="BO142" i="6"/>
  <c r="BD143" i="6"/>
  <c r="BL154" i="4"/>
  <c r="BD142" i="6"/>
  <c r="BD154" i="4"/>
  <c r="BO154" i="4"/>
  <c r="BL143" i="6"/>
  <c r="BP154" i="4"/>
  <c r="AY143" i="6"/>
  <c r="BG142" i="6"/>
  <c r="BF142" i="6"/>
  <c r="BJ154" i="4"/>
  <c r="BF154" i="4"/>
  <c r="BB143" i="6"/>
  <c r="BH142" i="6"/>
  <c r="AX143" i="6"/>
  <c r="AZ143" i="6"/>
  <c r="BB154" i="4"/>
  <c r="BN154" i="4"/>
  <c r="BM143" i="6"/>
  <c r="BA154" i="4"/>
  <c r="AW154" i="4"/>
  <c r="BA143" i="6"/>
  <c r="AX154" i="4"/>
  <c r="AV154" i="4"/>
  <c r="BM154" i="4"/>
  <c r="BI143" i="6"/>
  <c r="BK154" i="4"/>
  <c r="AU155" i="4" l="1"/>
  <c r="AU144" i="6"/>
  <c r="AZ155" i="4"/>
  <c r="AV155" i="4"/>
  <c r="BF155" i="4"/>
  <c r="BJ143" i="6"/>
  <c r="BM155" i="4"/>
  <c r="BI144" i="6"/>
  <c r="BP143" i="6"/>
  <c r="BN144" i="6"/>
  <c r="BF143" i="6"/>
  <c r="BK155" i="4"/>
  <c r="BH155" i="4"/>
  <c r="BJ155" i="4"/>
  <c r="BE144" i="6"/>
  <c r="AZ144" i="6"/>
  <c r="AW155" i="4"/>
  <c r="BE155" i="4"/>
  <c r="AY155" i="4"/>
  <c r="BB155" i="4"/>
  <c r="BC143" i="6"/>
  <c r="BO144" i="6"/>
  <c r="BN155" i="4"/>
  <c r="BK143" i="6"/>
  <c r="BA155" i="4"/>
  <c r="BG143" i="6"/>
  <c r="BA144" i="6"/>
  <c r="AY144" i="6"/>
  <c r="BG144" i="6"/>
  <c r="AW143" i="6"/>
  <c r="BB144" i="6"/>
  <c r="BG155" i="4"/>
  <c r="BH144" i="6"/>
  <c r="BL155" i="4"/>
  <c r="BP155" i="4"/>
  <c r="AX155" i="4"/>
  <c r="BC155" i="4"/>
  <c r="BJ144" i="6"/>
  <c r="BD155" i="4"/>
  <c r="BO155" i="4"/>
  <c r="AV143" i="6"/>
  <c r="BE143" i="6"/>
  <c r="BM144" i="6"/>
  <c r="AW144" i="6"/>
  <c r="BI155" i="4"/>
  <c r="AU156" i="4" l="1"/>
  <c r="AU145" i="6"/>
  <c r="AV144" i="6"/>
  <c r="BF144" i="6"/>
  <c r="BB156" i="4"/>
  <c r="BP156" i="4"/>
  <c r="BN156" i="4"/>
  <c r="AX156" i="4"/>
  <c r="BG156" i="4"/>
  <c r="BC156" i="4"/>
  <c r="AW156" i="4"/>
  <c r="BH156" i="4"/>
  <c r="BL156" i="4"/>
  <c r="BI156" i="4"/>
  <c r="BJ156" i="4"/>
  <c r="BD144" i="6"/>
  <c r="BC144" i="6"/>
  <c r="AV156" i="4"/>
  <c r="BE156" i="4"/>
  <c r="AX144" i="6"/>
  <c r="BP144" i="6"/>
  <c r="BK156" i="4"/>
  <c r="BM156" i="4"/>
  <c r="AY156" i="4"/>
  <c r="BO156" i="4"/>
  <c r="BF156" i="4"/>
  <c r="BK144" i="6"/>
  <c r="AZ156" i="4"/>
  <c r="BA156" i="4"/>
  <c r="BL144" i="6"/>
  <c r="BO145" i="6"/>
  <c r="BD156" i="4"/>
  <c r="AU157" i="4" l="1"/>
  <c r="AU146" i="6"/>
  <c r="BE145" i="6"/>
  <c r="BD145" i="6"/>
  <c r="BL146" i="6"/>
  <c r="BC145" i="6"/>
  <c r="BJ145" i="6"/>
  <c r="BA157" i="4"/>
  <c r="AW157" i="4"/>
  <c r="BI146" i="6"/>
  <c r="BK145" i="6"/>
  <c r="BH157" i="4"/>
  <c r="BH145" i="6"/>
  <c r="BI157" i="4"/>
  <c r="BI145" i="6"/>
  <c r="BC157" i="4"/>
  <c r="BB157" i="4"/>
  <c r="BB146" i="6"/>
  <c r="BN157" i="4"/>
  <c r="BM157" i="4"/>
  <c r="BO157" i="4"/>
  <c r="AX146" i="6"/>
  <c r="BJ157" i="4"/>
  <c r="BE157" i="4"/>
  <c r="AW145" i="6"/>
  <c r="AV145" i="6"/>
  <c r="BK157" i="4"/>
  <c r="BP157" i="4"/>
  <c r="AX145" i="6"/>
  <c r="BP145" i="6"/>
  <c r="BM146" i="6"/>
  <c r="BG157" i="4"/>
  <c r="BG145" i="6"/>
  <c r="BO146" i="6"/>
  <c r="BL145" i="6"/>
  <c r="BN145" i="6"/>
  <c r="BB145" i="6"/>
  <c r="BD157" i="4"/>
  <c r="BA145" i="6"/>
  <c r="AX157" i="4"/>
  <c r="BA146" i="6"/>
  <c r="AV146" i="6"/>
  <c r="AZ157" i="4"/>
  <c r="AY145" i="6"/>
  <c r="AW146" i="6"/>
  <c r="AY157" i="4"/>
  <c r="BJ146" i="6"/>
  <c r="BL157" i="4"/>
  <c r="AV157" i="4"/>
  <c r="BF157" i="4"/>
  <c r="AY146" i="6"/>
  <c r="AZ145" i="6"/>
  <c r="BF145" i="6"/>
  <c r="BP146" i="6"/>
  <c r="BM145" i="6"/>
  <c r="BH146" i="6"/>
  <c r="BF146" i="6"/>
  <c r="AU158" i="4" l="1"/>
  <c r="AU147" i="6"/>
  <c r="BK147" i="6"/>
  <c r="BF158" i="4"/>
  <c r="BL158" i="4"/>
  <c r="BE158" i="4"/>
  <c r="AY158" i="4"/>
  <c r="BL147" i="6"/>
  <c r="BH158" i="4"/>
  <c r="BJ158" i="4"/>
  <c r="AZ146" i="6"/>
  <c r="BI158" i="4"/>
  <c r="BM158" i="4"/>
  <c r="BI147" i="6"/>
  <c r="AZ147" i="6"/>
  <c r="BA158" i="4"/>
  <c r="BP158" i="4"/>
  <c r="BB158" i="4"/>
  <c r="BE147" i="6"/>
  <c r="BG146" i="6"/>
  <c r="AZ158" i="4"/>
  <c r="BG158" i="4"/>
  <c r="AW158" i="4"/>
  <c r="AV158" i="4"/>
  <c r="BP147" i="6"/>
  <c r="BK158" i="4"/>
  <c r="BE146" i="6"/>
  <c r="BM147" i="6"/>
  <c r="BN147" i="6"/>
  <c r="BO158" i="4"/>
  <c r="BD147" i="6"/>
  <c r="BD146" i="6"/>
  <c r="BC158" i="4"/>
  <c r="AW147" i="6"/>
  <c r="BN158" i="4"/>
  <c r="BH147" i="6"/>
  <c r="BD158" i="4"/>
  <c r="BA147" i="6"/>
  <c r="AV147" i="6"/>
  <c r="BC146" i="6"/>
  <c r="BJ147" i="6"/>
  <c r="BN146" i="6"/>
  <c r="BK146" i="6"/>
  <c r="AX158" i="4"/>
  <c r="AU159" i="4" l="1"/>
  <c r="AU148" i="6"/>
  <c r="BL159" i="4"/>
  <c r="BG159" i="4"/>
  <c r="BH159" i="4"/>
  <c r="AY147" i="6"/>
  <c r="BO147" i="6"/>
  <c r="BF147" i="6"/>
  <c r="AX147" i="6"/>
  <c r="BJ159" i="4"/>
  <c r="BE159" i="4"/>
  <c r="BB159" i="4"/>
  <c r="BF148" i="6"/>
  <c r="AX148" i="6"/>
  <c r="BC159" i="4"/>
  <c r="BO159" i="4"/>
  <c r="BI159" i="4"/>
  <c r="BM159" i="4"/>
  <c r="AW159" i="4"/>
  <c r="BB147" i="6"/>
  <c r="AV159" i="4"/>
  <c r="BF159" i="4"/>
  <c r="BC147" i="6"/>
  <c r="BG147" i="6"/>
  <c r="AX159" i="4"/>
  <c r="AY159" i="4"/>
  <c r="BK159" i="4"/>
  <c r="AZ159" i="4"/>
  <c r="BN159" i="4"/>
  <c r="BD159" i="4"/>
  <c r="BP159" i="4"/>
  <c r="BA159" i="4"/>
  <c r="BK148" i="6"/>
  <c r="AU160" i="4" l="1"/>
  <c r="AU149" i="6"/>
  <c r="BI160" i="4"/>
  <c r="BF160" i="4"/>
  <c r="BD160" i="4"/>
  <c r="BB148" i="6"/>
  <c r="BM160" i="4"/>
  <c r="AV160" i="4"/>
  <c r="BF149" i="6"/>
  <c r="AY160" i="4"/>
  <c r="AZ148" i="6"/>
  <c r="BH148" i="6"/>
  <c r="BP160" i="4"/>
  <c r="BN148" i="6"/>
  <c r="AX160" i="4"/>
  <c r="AW148" i="6"/>
  <c r="BL148" i="6"/>
  <c r="BJ160" i="4"/>
  <c r="AW160" i="4"/>
  <c r="BI148" i="6"/>
  <c r="BE160" i="4"/>
  <c r="BK149" i="6"/>
  <c r="BD148" i="6"/>
  <c r="BC148" i="6"/>
  <c r="BK160" i="4"/>
  <c r="BO160" i="4"/>
  <c r="BH160" i="4"/>
  <c r="BO148" i="6"/>
  <c r="BC160" i="4"/>
  <c r="BN160" i="4"/>
  <c r="AV148" i="6"/>
  <c r="BP148" i="6"/>
  <c r="BE148" i="6"/>
  <c r="BL160" i="4"/>
  <c r="BG148" i="6"/>
  <c r="AY148" i="6"/>
  <c r="BB160" i="4"/>
  <c r="BG160" i="4"/>
  <c r="AZ160" i="4"/>
  <c r="BJ148" i="6"/>
  <c r="BA148" i="6"/>
  <c r="BE149" i="6"/>
  <c r="BM148" i="6"/>
  <c r="BD149" i="6"/>
  <c r="BA160" i="4"/>
  <c r="AU161" i="4" l="1"/>
  <c r="AU150" i="6"/>
  <c r="BH149" i="6"/>
  <c r="BA161" i="4"/>
  <c r="AZ149" i="6"/>
  <c r="BM161" i="4"/>
  <c r="BA149" i="6"/>
  <c r="AV161" i="4"/>
  <c r="AX149" i="6"/>
  <c r="BC149" i="6"/>
  <c r="BB161" i="4"/>
  <c r="BI161" i="4"/>
  <c r="AW161" i="4"/>
  <c r="BI149" i="6"/>
  <c r="BE161" i="4"/>
  <c r="AY161" i="4"/>
  <c r="BJ161" i="4"/>
  <c r="BM149" i="6"/>
  <c r="BB149" i="6"/>
  <c r="BK161" i="4"/>
  <c r="AY149" i="6"/>
  <c r="BO149" i="6"/>
  <c r="BN161" i="4"/>
  <c r="BG161" i="4"/>
  <c r="BC161" i="4"/>
  <c r="BJ149" i="6"/>
  <c r="BL161" i="4"/>
  <c r="AX161" i="4"/>
  <c r="BN149" i="6"/>
  <c r="AW149" i="6"/>
  <c r="BD161" i="4"/>
  <c r="AZ161" i="4"/>
  <c r="BP149" i="6"/>
  <c r="BO161" i="4"/>
  <c r="BG149" i="6"/>
  <c r="AV150" i="6"/>
  <c r="AV149" i="6"/>
  <c r="BF161" i="4"/>
  <c r="BP161" i="4"/>
  <c r="BL149" i="6"/>
  <c r="BH161" i="4"/>
  <c r="AU162" i="4" l="1"/>
  <c r="AU151" i="6"/>
  <c r="BL151" i="6"/>
  <c r="BC162" i="4"/>
  <c r="BB162" i="4"/>
  <c r="BE150" i="6"/>
  <c r="BL162" i="4"/>
  <c r="AW151" i="6"/>
  <c r="AW162" i="4"/>
  <c r="BN162" i="4"/>
  <c r="AX150" i="6"/>
  <c r="BK151" i="6"/>
  <c r="BF150" i="6"/>
  <c r="BM162" i="4"/>
  <c r="BK162" i="4"/>
  <c r="BJ151" i="6"/>
  <c r="BJ162" i="4"/>
  <c r="AZ151" i="6"/>
  <c r="BP162" i="4"/>
  <c r="AX151" i="6"/>
  <c r="BG150" i="6"/>
  <c r="BJ150" i="6"/>
  <c r="BG151" i="6"/>
  <c r="BH162" i="4"/>
  <c r="BG162" i="4"/>
  <c r="BH150" i="6"/>
  <c r="BD150" i="6"/>
  <c r="BF162" i="4"/>
  <c r="BB150" i="6"/>
  <c r="BD162" i="4"/>
  <c r="AY162" i="4"/>
  <c r="AZ150" i="6"/>
  <c r="AV151" i="6"/>
  <c r="BA150" i="6"/>
  <c r="BI150" i="6"/>
  <c r="BP151" i="6"/>
  <c r="BP150" i="6"/>
  <c r="BM150" i="6"/>
  <c r="BO162" i="4"/>
  <c r="BE151" i="6"/>
  <c r="AZ162" i="4"/>
  <c r="BB151" i="6"/>
  <c r="BA151" i="6"/>
  <c r="BC150" i="6"/>
  <c r="AV162" i="4"/>
  <c r="BK150" i="6"/>
  <c r="BF151" i="6"/>
  <c r="BI162" i="4"/>
  <c r="BO150" i="6"/>
  <c r="AW150" i="6"/>
  <c r="BN150" i="6"/>
  <c r="BE162" i="4"/>
  <c r="BL150" i="6"/>
  <c r="BM151" i="6"/>
  <c r="AY150" i="6"/>
  <c r="AX162" i="4"/>
  <c r="BA162" i="4"/>
  <c r="AU163" i="4" l="1"/>
  <c r="AU152" i="6"/>
  <c r="BJ163" i="4"/>
  <c r="AY151" i="6"/>
  <c r="BJ152" i="6"/>
  <c r="AV163" i="4"/>
  <c r="AY163" i="4"/>
  <c r="AV152" i="6"/>
  <c r="BL163" i="4"/>
  <c r="BB152" i="6"/>
  <c r="AY152" i="6"/>
  <c r="BK163" i="4"/>
  <c r="AX163" i="4"/>
  <c r="BL152" i="6"/>
  <c r="BM163" i="4"/>
  <c r="BO151" i="6"/>
  <c r="BH151" i="6"/>
  <c r="BN163" i="4"/>
  <c r="BF163" i="4"/>
  <c r="BG163" i="4"/>
  <c r="BO163" i="4"/>
  <c r="BC163" i="4"/>
  <c r="BH163" i="4"/>
  <c r="BM152" i="6"/>
  <c r="BP163" i="4"/>
  <c r="BC151" i="6"/>
  <c r="BN151" i="6"/>
  <c r="BO152" i="6"/>
  <c r="BD151" i="6"/>
  <c r="BE163" i="4"/>
  <c r="BD163" i="4"/>
  <c r="BI163" i="4"/>
  <c r="BG152" i="6"/>
  <c r="BB163" i="4"/>
  <c r="BA152" i="6"/>
  <c r="BP152" i="6"/>
  <c r="BD152" i="6"/>
  <c r="BI151" i="6"/>
  <c r="AW163" i="4"/>
  <c r="BC152" i="6"/>
  <c r="BA163" i="4"/>
  <c r="AZ163" i="4"/>
  <c r="AU164" i="4" l="1"/>
  <c r="AU153" i="6"/>
  <c r="BI164" i="4"/>
  <c r="BG164" i="4"/>
  <c r="BE153" i="6"/>
  <c r="AX164" i="4"/>
  <c r="BF152" i="6"/>
  <c r="BB164" i="4"/>
  <c r="BN164" i="4"/>
  <c r="BE152" i="6"/>
  <c r="BH164" i="4"/>
  <c r="BD164" i="4"/>
  <c r="AZ164" i="4"/>
  <c r="AW152" i="6"/>
  <c r="BA164" i="4"/>
  <c r="BE164" i="4"/>
  <c r="AV164" i="4"/>
  <c r="BG153" i="6"/>
  <c r="BL164" i="4"/>
  <c r="BI152" i="6"/>
  <c r="BO164" i="4"/>
  <c r="BF164" i="4"/>
  <c r="BP164" i="4"/>
  <c r="AZ152" i="6"/>
  <c r="BK152" i="6"/>
  <c r="AX152" i="6"/>
  <c r="BK164" i="4"/>
  <c r="BN152" i="6"/>
  <c r="BJ164" i="4"/>
  <c r="AY164" i="4"/>
  <c r="BH152" i="6"/>
  <c r="BM164" i="4"/>
  <c r="AY153" i="6"/>
  <c r="AW164" i="4"/>
  <c r="BC164" i="4"/>
  <c r="AU165" i="4" l="1"/>
  <c r="AU154" i="6"/>
  <c r="AZ154" i="6"/>
  <c r="AW153" i="6"/>
  <c r="BI154" i="6"/>
  <c r="BK165" i="4"/>
  <c r="AW165" i="4"/>
  <c r="BM153" i="6"/>
  <c r="AZ165" i="4"/>
  <c r="AY165" i="4"/>
  <c r="AX165" i="4"/>
  <c r="BG165" i="4"/>
  <c r="BD165" i="4"/>
  <c r="BC165" i="4"/>
  <c r="BG154" i="6"/>
  <c r="AY154" i="6"/>
  <c r="BA165" i="4"/>
  <c r="BH153" i="6"/>
  <c r="AZ153" i="6"/>
  <c r="BO154" i="6"/>
  <c r="BL165" i="4"/>
  <c r="BF153" i="6"/>
  <c r="BH165" i="4"/>
  <c r="AV154" i="6"/>
  <c r="AX154" i="6"/>
  <c r="BO165" i="4"/>
  <c r="BI165" i="4"/>
  <c r="BI153" i="6"/>
  <c r="AV165" i="4"/>
  <c r="BD153" i="6"/>
  <c r="BC153" i="6"/>
  <c r="BP165" i="4"/>
  <c r="BK153" i="6"/>
  <c r="AV153" i="6"/>
  <c r="BB165" i="4"/>
  <c r="BP153" i="6"/>
  <c r="BE165" i="4"/>
  <c r="BL153" i="6"/>
  <c r="AX153" i="6"/>
  <c r="BN165" i="4"/>
  <c r="BJ153" i="6"/>
  <c r="BA153" i="6"/>
  <c r="BO153" i="6"/>
  <c r="BC154" i="6"/>
  <c r="BN153" i="6"/>
  <c r="BL154" i="6"/>
  <c r="BH154" i="6"/>
  <c r="BB153" i="6"/>
  <c r="BF165" i="4"/>
  <c r="BJ165" i="4"/>
  <c r="BM165" i="4"/>
  <c r="BA154" i="6"/>
  <c r="BD154" i="6"/>
  <c r="AU166" i="4" l="1"/>
  <c r="AU155" i="6"/>
  <c r="BD166" i="4"/>
  <c r="BF154" i="6"/>
  <c r="AW155" i="6"/>
  <c r="BP155" i="6"/>
  <c r="BE154" i="6"/>
  <c r="BG166" i="4"/>
  <c r="BM166" i="4"/>
  <c r="BI166" i="4"/>
  <c r="AW154" i="6"/>
  <c r="BI155" i="6"/>
  <c r="BK154" i="6"/>
  <c r="AW166" i="4"/>
  <c r="AZ166" i="4"/>
  <c r="BM154" i="6"/>
  <c r="BO166" i="4"/>
  <c r="BP166" i="4"/>
  <c r="BL166" i="4"/>
  <c r="AY166" i="4"/>
  <c r="BM155" i="6"/>
  <c r="BN166" i="4"/>
  <c r="AY155" i="6"/>
  <c r="BB154" i="6"/>
  <c r="BH166" i="4"/>
  <c r="BJ166" i="4"/>
  <c r="AX166" i="4"/>
  <c r="AV166" i="4"/>
  <c r="BE166" i="4"/>
  <c r="BO155" i="6"/>
  <c r="BP154" i="6"/>
  <c r="BC155" i="6"/>
  <c r="BJ154" i="6"/>
  <c r="BH155" i="6"/>
  <c r="AV155" i="6"/>
  <c r="BN154" i="6"/>
  <c r="BF166" i="4"/>
  <c r="BC166" i="4"/>
  <c r="BG155" i="6"/>
  <c r="BK166" i="4"/>
  <c r="BA166" i="4"/>
  <c r="BB166" i="4"/>
  <c r="AU167" i="4" l="1"/>
  <c r="AU156" i="6"/>
  <c r="BN167" i="4"/>
  <c r="AV167" i="4"/>
  <c r="BF167" i="4"/>
  <c r="BM156" i="6"/>
  <c r="BJ155" i="6"/>
  <c r="AX155" i="6"/>
  <c r="BG167" i="4"/>
  <c r="AW167" i="4"/>
  <c r="BN155" i="6"/>
  <c r="BO167" i="4"/>
  <c r="BJ167" i="4"/>
  <c r="AW156" i="6"/>
  <c r="BD167" i="4"/>
  <c r="BB167" i="4"/>
  <c r="BA156" i="6"/>
  <c r="BP156" i="6"/>
  <c r="AZ167" i="4"/>
  <c r="BI156" i="6"/>
  <c r="BH167" i="4"/>
  <c r="BO156" i="6"/>
  <c r="BK167" i="4"/>
  <c r="BI167" i="4"/>
  <c r="AY167" i="4"/>
  <c r="BK156" i="6"/>
  <c r="BC167" i="4"/>
  <c r="BA167" i="4"/>
  <c r="BE167" i="4"/>
  <c r="BF156" i="6"/>
  <c r="AZ156" i="6"/>
  <c r="BC156" i="6"/>
  <c r="AZ155" i="6"/>
  <c r="BM167" i="4"/>
  <c r="BL167" i="4"/>
  <c r="BL155" i="6"/>
  <c r="BG156" i="6"/>
  <c r="BB155" i="6"/>
  <c r="BA155" i="6"/>
  <c r="BE155" i="6"/>
  <c r="BK155" i="6"/>
  <c r="BD155" i="6"/>
  <c r="BP167" i="4"/>
  <c r="AX167" i="4"/>
  <c r="BF155" i="6"/>
  <c r="BH156" i="6"/>
  <c r="AU168" i="4" l="1"/>
  <c r="AU157" i="6"/>
  <c r="AY156" i="6"/>
  <c r="BC168" i="4"/>
  <c r="AV168" i="4"/>
  <c r="BO168" i="4"/>
  <c r="AW157" i="6"/>
  <c r="BK157" i="6"/>
  <c r="BB156" i="6"/>
  <c r="BA168" i="4"/>
  <c r="BG157" i="6"/>
  <c r="BH168" i="4"/>
  <c r="BN168" i="4"/>
  <c r="BJ156" i="6"/>
  <c r="AY168" i="4"/>
  <c r="AZ157" i="6"/>
  <c r="BP168" i="4"/>
  <c r="AZ168" i="4"/>
  <c r="BD168" i="4"/>
  <c r="BN157" i="6"/>
  <c r="BI168" i="4"/>
  <c r="AX168" i="4"/>
  <c r="BB168" i="4"/>
  <c r="BF157" i="6"/>
  <c r="AW168" i="4"/>
  <c r="BF168" i="4"/>
  <c r="BL156" i="6"/>
  <c r="BD156" i="6"/>
  <c r="BJ168" i="4"/>
  <c r="BO157" i="6"/>
  <c r="BE156" i="6"/>
  <c r="AV156" i="6"/>
  <c r="BM168" i="4"/>
  <c r="BG168" i="4"/>
  <c r="BL157" i="6"/>
  <c r="AX156" i="6"/>
  <c r="BK168" i="4"/>
  <c r="BL168" i="4"/>
  <c r="BE157" i="6"/>
  <c r="BE168" i="4"/>
  <c r="BN156" i="6"/>
  <c r="BJ157" i="6"/>
  <c r="AU169" i="4" l="1"/>
  <c r="AU158" i="6"/>
  <c r="BJ169" i="4"/>
  <c r="AV157" i="6"/>
  <c r="AW169" i="4"/>
  <c r="BA169" i="4"/>
  <c r="BM157" i="6"/>
  <c r="BB169" i="4"/>
  <c r="BJ158" i="6"/>
  <c r="BA158" i="6"/>
  <c r="BA157" i="6"/>
  <c r="AX169" i="4"/>
  <c r="BD157" i="6"/>
  <c r="AV169" i="4"/>
  <c r="BH169" i="4"/>
  <c r="BI157" i="6"/>
  <c r="BD169" i="4"/>
  <c r="BP169" i="4"/>
  <c r="BO169" i="4"/>
  <c r="AY157" i="6"/>
  <c r="AY169" i="4"/>
  <c r="BG169" i="4"/>
  <c r="BI169" i="4"/>
  <c r="BD158" i="6"/>
  <c r="BL169" i="4"/>
  <c r="BM169" i="4"/>
  <c r="BH157" i="6"/>
  <c r="BB157" i="6"/>
  <c r="BC169" i="4"/>
  <c r="AX157" i="6"/>
  <c r="BK169" i="4"/>
  <c r="BP157" i="6"/>
  <c r="AZ169" i="4"/>
  <c r="BE169" i="4"/>
  <c r="BC157" i="6"/>
  <c r="BF169" i="4"/>
  <c r="AW158" i="6"/>
  <c r="BN169" i="4"/>
  <c r="AU170" i="4" l="1"/>
  <c r="AU159" i="6"/>
  <c r="AZ158" i="6"/>
  <c r="AV158" i="6"/>
  <c r="BP170" i="4"/>
  <c r="BG170" i="4"/>
  <c r="BJ170" i="4"/>
  <c r="BB170" i="4"/>
  <c r="BL158" i="6"/>
  <c r="BB158" i="6"/>
  <c r="BH170" i="4"/>
  <c r="BN170" i="4"/>
  <c r="AX170" i="4"/>
  <c r="BA170" i="4"/>
  <c r="BF158" i="6"/>
  <c r="AW170" i="4"/>
  <c r="BE158" i="6"/>
  <c r="BC158" i="6"/>
  <c r="BD170" i="4"/>
  <c r="BK170" i="4"/>
  <c r="BO170" i="4"/>
  <c r="BF170" i="4"/>
  <c r="AY158" i="6"/>
  <c r="BH158" i="6"/>
  <c r="BL170" i="4"/>
  <c r="BN158" i="6"/>
  <c r="AZ170" i="4"/>
  <c r="BM170" i="4"/>
  <c r="BI158" i="6"/>
  <c r="BM158" i="6"/>
  <c r="AV170" i="4"/>
  <c r="BC170" i="4"/>
  <c r="BP159" i="6"/>
  <c r="BP158" i="6"/>
  <c r="BG158" i="6"/>
  <c r="BI170" i="4"/>
  <c r="AY170" i="4"/>
  <c r="BE170" i="4"/>
  <c r="BK158" i="6"/>
  <c r="AX158" i="6"/>
  <c r="BO158" i="6"/>
  <c r="AU171" i="4" l="1"/>
  <c r="AU160" i="6"/>
  <c r="AX160" i="6"/>
  <c r="BJ159" i="6"/>
  <c r="BE159" i="6"/>
  <c r="BF159" i="6"/>
  <c r="AY171" i="4"/>
  <c r="BI160" i="6"/>
  <c r="BG159" i="6"/>
  <c r="BJ171" i="4"/>
  <c r="AY159" i="6"/>
  <c r="BO171" i="4"/>
  <c r="BO160" i="6"/>
  <c r="AW171" i="4"/>
  <c r="AW159" i="6"/>
  <c r="BK159" i="6"/>
  <c r="BP160" i="6"/>
  <c r="AZ159" i="6"/>
  <c r="BO159" i="6"/>
  <c r="BH171" i="4"/>
  <c r="BN159" i="6"/>
  <c r="BN171" i="4"/>
  <c r="BF171" i="4"/>
  <c r="BA159" i="6"/>
  <c r="BB159" i="6"/>
  <c r="BA171" i="4"/>
  <c r="BD160" i="6"/>
  <c r="BG160" i="6"/>
  <c r="BE171" i="4"/>
  <c r="AX159" i="6"/>
  <c r="BM159" i="6"/>
  <c r="BD171" i="4"/>
  <c r="BB171" i="4"/>
  <c r="BC171" i="4"/>
  <c r="AZ171" i="4"/>
  <c r="AX171" i="4"/>
  <c r="BE160" i="6"/>
  <c r="BD159" i="6"/>
  <c r="BM171" i="4"/>
  <c r="BH159" i="6"/>
  <c r="AW160" i="6"/>
  <c r="BI159" i="6"/>
  <c r="BL171" i="4"/>
  <c r="AV171" i="4"/>
  <c r="BL159" i="6"/>
  <c r="BN160" i="6"/>
  <c r="BI171" i="4"/>
  <c r="AV160" i="6"/>
  <c r="AV159" i="6"/>
  <c r="BK171" i="4"/>
  <c r="BP171" i="4"/>
  <c r="BG171" i="4"/>
  <c r="BC159" i="6"/>
  <c r="AU172" i="4" l="1"/>
  <c r="AU161" i="6"/>
  <c r="BG172" i="4"/>
  <c r="BL160" i="6"/>
  <c r="AW172" i="4"/>
  <c r="BK172" i="4"/>
  <c r="BA160" i="6"/>
  <c r="BH172" i="4"/>
  <c r="BD172" i="4"/>
  <c r="BI172" i="4"/>
  <c r="AZ172" i="4"/>
  <c r="AY172" i="4"/>
  <c r="BH160" i="6"/>
  <c r="AZ160" i="6"/>
  <c r="BE172" i="4"/>
  <c r="BA172" i="4"/>
  <c r="BK160" i="6"/>
  <c r="BF172" i="4"/>
  <c r="BC172" i="4"/>
  <c r="BF160" i="6"/>
  <c r="BM172" i="4"/>
  <c r="BN172" i="4"/>
  <c r="AV172" i="4"/>
  <c r="BJ172" i="4"/>
  <c r="BB160" i="6"/>
  <c r="BM160" i="6"/>
  <c r="AX172" i="4"/>
  <c r="BC161" i="6"/>
  <c r="BB161" i="6"/>
  <c r="BO172" i="4"/>
  <c r="BL161" i="6"/>
  <c r="BB172" i="4"/>
  <c r="BP172" i="4"/>
  <c r="AZ161" i="6"/>
  <c r="BG161" i="6"/>
  <c r="BL172" i="4"/>
  <c r="BC160" i="6"/>
  <c r="BJ160" i="6"/>
  <c r="AY160" i="6"/>
  <c r="AX161" i="6"/>
  <c r="AU173" i="4" l="1"/>
  <c r="AU162" i="6"/>
  <c r="BI162" i="6"/>
  <c r="BP161" i="6"/>
  <c r="BO162" i="6"/>
  <c r="BH162" i="6"/>
  <c r="BF161" i="6"/>
  <c r="AY162" i="6"/>
  <c r="AV173" i="4"/>
  <c r="BP162" i="6"/>
  <c r="BC173" i="4"/>
  <c r="BM161" i="6"/>
  <c r="AW161" i="6"/>
  <c r="AZ162" i="6"/>
  <c r="BD173" i="4"/>
  <c r="BE162" i="6"/>
  <c r="BA161" i="6"/>
  <c r="BI161" i="6"/>
  <c r="BL162" i="6"/>
  <c r="AX173" i="4"/>
  <c r="BN173" i="4"/>
  <c r="BJ173" i="4"/>
  <c r="BB162" i="6"/>
  <c r="BN161" i="6"/>
  <c r="BG173" i="4"/>
  <c r="BO161" i="6"/>
  <c r="BE173" i="4"/>
  <c r="BL173" i="4"/>
  <c r="AZ173" i="4"/>
  <c r="BC162" i="6"/>
  <c r="BJ162" i="6"/>
  <c r="BN162" i="6"/>
  <c r="BI173" i="4"/>
  <c r="BK173" i="4"/>
  <c r="BH161" i="6"/>
  <c r="BB173" i="4"/>
  <c r="BE161" i="6"/>
  <c r="BF173" i="4"/>
  <c r="AY161" i="6"/>
  <c r="AW173" i="4"/>
  <c r="BP173" i="4"/>
  <c r="BA173" i="4"/>
  <c r="AY173" i="4"/>
  <c r="BJ161" i="6"/>
  <c r="AV161" i="6"/>
  <c r="BM173" i="4"/>
  <c r="BD161" i="6"/>
  <c r="AX162" i="6"/>
  <c r="BH173" i="4"/>
  <c r="BK161" i="6"/>
  <c r="BO173" i="4"/>
  <c r="AU174" i="4" l="1"/>
  <c r="AU163" i="6"/>
  <c r="BF162" i="6"/>
  <c r="BL174" i="4"/>
  <c r="BO174" i="4"/>
  <c r="BN174" i="4"/>
  <c r="BD174" i="4"/>
  <c r="AX174" i="4"/>
  <c r="AW174" i="4"/>
  <c r="BA174" i="4"/>
  <c r="BE174" i="4"/>
  <c r="BM174" i="4"/>
  <c r="BH174" i="4"/>
  <c r="AZ174" i="4"/>
  <c r="BJ174" i="4"/>
  <c r="BC174" i="4"/>
  <c r="BF174" i="4"/>
  <c r="BG174" i="4"/>
  <c r="BD162" i="6"/>
  <c r="BL163" i="6"/>
  <c r="AY174" i="4"/>
  <c r="BB174" i="4"/>
  <c r="BK174" i="4"/>
  <c r="BP174" i="4"/>
  <c r="AV162" i="6"/>
  <c r="BA162" i="6"/>
  <c r="BM162" i="6"/>
  <c r="AW162" i="6"/>
  <c r="AV174" i="4"/>
  <c r="BI174" i="4"/>
  <c r="BG162" i="6"/>
  <c r="BK162" i="6"/>
  <c r="AU175" i="4" l="1"/>
  <c r="AU164" i="6"/>
  <c r="BH164" i="6"/>
  <c r="AY163" i="6"/>
  <c r="BA175" i="4"/>
  <c r="BK175" i="4"/>
  <c r="AX175" i="4"/>
  <c r="BP175" i="4"/>
  <c r="BN164" i="6"/>
  <c r="BG175" i="4"/>
  <c r="BB175" i="4"/>
  <c r="AZ163" i="6"/>
  <c r="BA164" i="6"/>
  <c r="BJ163" i="6"/>
  <c r="BG164" i="6"/>
  <c r="BD175" i="4"/>
  <c r="AW163" i="6"/>
  <c r="BG163" i="6"/>
  <c r="BP163" i="6"/>
  <c r="BK164" i="6"/>
  <c r="BI175" i="4"/>
  <c r="BO175" i="4"/>
  <c r="BL164" i="6"/>
  <c r="BF175" i="4"/>
  <c r="BD163" i="6"/>
  <c r="AV175" i="4"/>
  <c r="BM175" i="4"/>
  <c r="BI163" i="6"/>
  <c r="BE175" i="4"/>
  <c r="AZ164" i="6"/>
  <c r="BF164" i="6"/>
  <c r="BN163" i="6"/>
  <c r="BM163" i="6"/>
  <c r="BE164" i="6"/>
  <c r="AY175" i="4"/>
  <c r="AV163" i="6"/>
  <c r="BO164" i="6"/>
  <c r="BH175" i="4"/>
  <c r="BJ175" i="4"/>
  <c r="BF163" i="6"/>
  <c r="BH163" i="6"/>
  <c r="BE163" i="6"/>
  <c r="AX163" i="6"/>
  <c r="AW175" i="4"/>
  <c r="BC163" i="6"/>
  <c r="BL175" i="4"/>
  <c r="BO163" i="6"/>
  <c r="BC164" i="6"/>
  <c r="BK163" i="6"/>
  <c r="BC175" i="4"/>
  <c r="BB164" i="6"/>
  <c r="AY164" i="6"/>
  <c r="AZ175" i="4"/>
  <c r="BA163" i="6"/>
  <c r="BN175" i="4"/>
  <c r="BB163" i="6"/>
  <c r="BI164" i="6"/>
  <c r="AU176" i="4" l="1"/>
  <c r="AU165" i="6"/>
  <c r="BK176" i="4"/>
  <c r="BM176" i="4"/>
  <c r="BN165" i="6"/>
  <c r="BI165" i="6"/>
  <c r="AZ176" i="4"/>
  <c r="BM164" i="6"/>
  <c r="BL176" i="4"/>
  <c r="BI176" i="4"/>
  <c r="AW176" i="4"/>
  <c r="BO176" i="4"/>
  <c r="BJ165" i="6"/>
  <c r="BC176" i="4"/>
  <c r="BH176" i="4"/>
  <c r="BG176" i="4"/>
  <c r="BJ176" i="4"/>
  <c r="BA176" i="4"/>
  <c r="BD164" i="6"/>
  <c r="AV176" i="4"/>
  <c r="BC165" i="6"/>
  <c r="BF176" i="4"/>
  <c r="BP164" i="6"/>
  <c r="AY176" i="4"/>
  <c r="AX176" i="4"/>
  <c r="BH165" i="6"/>
  <c r="BN176" i="4"/>
  <c r="AX165" i="6"/>
  <c r="BL165" i="6"/>
  <c r="BB165" i="6"/>
  <c r="BA165" i="6"/>
  <c r="AX164" i="6"/>
  <c r="AW165" i="6"/>
  <c r="BP176" i="4"/>
  <c r="BD165" i="6"/>
  <c r="BD176" i="4"/>
  <c r="AW164" i="6"/>
  <c r="AV164" i="6"/>
  <c r="AZ165" i="6"/>
  <c r="BO165" i="6"/>
  <c r="BE176" i="4"/>
  <c r="BM165" i="6"/>
  <c r="BJ164" i="6"/>
  <c r="BB176" i="4"/>
  <c r="BF165" i="6"/>
  <c r="AU177" i="4" l="1"/>
  <c r="AU166" i="6"/>
  <c r="AZ166" i="6"/>
  <c r="AW177" i="4"/>
  <c r="BK165" i="6"/>
  <c r="BC166" i="6"/>
  <c r="BN177" i="4"/>
  <c r="AY177" i="4"/>
  <c r="BD177" i="4"/>
  <c r="AV166" i="6"/>
  <c r="BJ177" i="4"/>
  <c r="BK166" i="6"/>
  <c r="BP177" i="4"/>
  <c r="BB166" i="6"/>
  <c r="AX177" i="4"/>
  <c r="BC177" i="4"/>
  <c r="BG165" i="6"/>
  <c r="BH177" i="4"/>
  <c r="AY165" i="6"/>
  <c r="AV177" i="4"/>
  <c r="BF166" i="6"/>
  <c r="BG177" i="4"/>
  <c r="BL166" i="6"/>
  <c r="BO177" i="4"/>
  <c r="BI177" i="4"/>
  <c r="BJ166" i="6"/>
  <c r="BM177" i="4"/>
  <c r="BM166" i="6"/>
  <c r="BA166" i="6"/>
  <c r="BG166" i="6"/>
  <c r="AV165" i="6"/>
  <c r="BI166" i="6"/>
  <c r="BA177" i="4"/>
  <c r="BP165" i="6"/>
  <c r="AZ177" i="4"/>
  <c r="BP166" i="6"/>
  <c r="BE165" i="6"/>
  <c r="BB177" i="4"/>
  <c r="BE166" i="6"/>
  <c r="AY166" i="6"/>
  <c r="BE177" i="4"/>
  <c r="BF177" i="4"/>
  <c r="BL177" i="4"/>
  <c r="BK177" i="4"/>
  <c r="AU178" i="4" l="1"/>
  <c r="AU167" i="6"/>
  <c r="BA167" i="6"/>
  <c r="BC178" i="4"/>
  <c r="BF178" i="4"/>
  <c r="BE178" i="4"/>
  <c r="AZ178" i="4"/>
  <c r="BF167" i="6"/>
  <c r="BJ178" i="4"/>
  <c r="BA178" i="4"/>
  <c r="BL167" i="6"/>
  <c r="BD178" i="4"/>
  <c r="BH166" i="6"/>
  <c r="AX167" i="6"/>
  <c r="AX178" i="4"/>
  <c r="AW166" i="6"/>
  <c r="BP178" i="4"/>
  <c r="BG178" i="4"/>
  <c r="AW178" i="4"/>
  <c r="BN178" i="4"/>
  <c r="BK178" i="4"/>
  <c r="BM178" i="4"/>
  <c r="BO178" i="4"/>
  <c r="BN166" i="6"/>
  <c r="BL178" i="4"/>
  <c r="AX166" i="6"/>
  <c r="BO166" i="6"/>
  <c r="BD166" i="6"/>
  <c r="AY178" i="4"/>
  <c r="AV178" i="4"/>
  <c r="AZ167" i="6"/>
  <c r="BH178" i="4"/>
  <c r="BB178" i="4"/>
  <c r="BI178" i="4"/>
  <c r="BC167" i="6"/>
  <c r="AU179" i="4" l="1"/>
  <c r="AU168" i="6"/>
  <c r="AW179" i="4"/>
  <c r="BJ168" i="6"/>
  <c r="BC168" i="6"/>
  <c r="BJ167" i="6"/>
  <c r="AW168" i="6"/>
  <c r="BH168" i="6"/>
  <c r="BM167" i="6"/>
  <c r="BA179" i="4"/>
  <c r="BM168" i="6"/>
  <c r="AY179" i="4"/>
  <c r="BE179" i="4"/>
  <c r="AV179" i="4"/>
  <c r="BN179" i="4"/>
  <c r="BN168" i="6"/>
  <c r="BM179" i="4"/>
  <c r="BB167" i="6"/>
  <c r="BL179" i="4"/>
  <c r="BP179" i="4"/>
  <c r="AY167" i="6"/>
  <c r="BN167" i="6"/>
  <c r="BG179" i="4"/>
  <c r="BK167" i="6"/>
  <c r="BE168" i="6"/>
  <c r="BI179" i="4"/>
  <c r="BJ179" i="4"/>
  <c r="BD167" i="6"/>
  <c r="BE167" i="6"/>
  <c r="AZ179" i="4"/>
  <c r="BF179" i="4"/>
  <c r="BH179" i="4"/>
  <c r="BO179" i="4"/>
  <c r="BP167" i="6"/>
  <c r="AV168" i="6"/>
  <c r="BH167" i="6"/>
  <c r="AV167" i="6"/>
  <c r="AX179" i="4"/>
  <c r="BO168" i="6"/>
  <c r="BG167" i="6"/>
  <c r="BK179" i="4"/>
  <c r="BD179" i="4"/>
  <c r="BC179" i="4"/>
  <c r="BG168" i="6"/>
  <c r="BI167" i="6"/>
  <c r="BK168" i="6"/>
  <c r="BB179" i="4"/>
  <c r="AY168" i="6"/>
  <c r="AZ168" i="6"/>
  <c r="BO167" i="6"/>
  <c r="AW167" i="6"/>
  <c r="AU180" i="4" l="1"/>
  <c r="AU169" i="6"/>
  <c r="BJ180" i="4"/>
  <c r="BB180" i="4"/>
  <c r="BD168" i="6"/>
  <c r="BM180" i="4"/>
  <c r="BI168" i="6"/>
  <c r="AY180" i="4"/>
  <c r="AX180" i="4"/>
  <c r="AZ180" i="4"/>
  <c r="BO180" i="4"/>
  <c r="BF168" i="6"/>
  <c r="AV180" i="4"/>
  <c r="BN180" i="4"/>
  <c r="AW180" i="4"/>
  <c r="BD180" i="4"/>
  <c r="BL168" i="6"/>
  <c r="BF180" i="4"/>
  <c r="BE180" i="4"/>
  <c r="BI180" i="4"/>
  <c r="BA168" i="6"/>
  <c r="BP168" i="6"/>
  <c r="BC180" i="4"/>
  <c r="AX168" i="6"/>
  <c r="BA180" i="4"/>
  <c r="BH180" i="4"/>
  <c r="BB168" i="6"/>
  <c r="BK180" i="4"/>
  <c r="BG180" i="4"/>
  <c r="BL180" i="4"/>
  <c r="BP180" i="4"/>
  <c r="BI169" i="6"/>
  <c r="AU181" i="4" l="1"/>
  <c r="AU170" i="6"/>
  <c r="BB169" i="6"/>
  <c r="BE181" i="4"/>
  <c r="BB181" i="4"/>
  <c r="AY181" i="4"/>
  <c r="BI181" i="4"/>
  <c r="BJ169" i="6"/>
  <c r="BA181" i="4"/>
  <c r="BN169" i="6"/>
  <c r="BL169" i="6"/>
  <c r="AZ169" i="6"/>
  <c r="BF181" i="4"/>
  <c r="BC169" i="6"/>
  <c r="BH181" i="4"/>
  <c r="BP181" i="4"/>
  <c r="BE169" i="6"/>
  <c r="AX181" i="4"/>
  <c r="BG169" i="6"/>
  <c r="BD169" i="6"/>
  <c r="AW181" i="4"/>
  <c r="BB170" i="6"/>
  <c r="BM181" i="4"/>
  <c r="BF169" i="6"/>
  <c r="BK169" i="6"/>
  <c r="BG181" i="4"/>
  <c r="BK181" i="4"/>
  <c r="BL181" i="4"/>
  <c r="BO169" i="6"/>
  <c r="AY169" i="6"/>
  <c r="BA169" i="6"/>
  <c r="BD181" i="4"/>
  <c r="AV181" i="4"/>
  <c r="BH169" i="6"/>
  <c r="BP169" i="6"/>
  <c r="AZ181" i="4"/>
  <c r="BJ181" i="4"/>
  <c r="AX169" i="6"/>
  <c r="BN181" i="4"/>
  <c r="AW169" i="6"/>
  <c r="AV169" i="6"/>
  <c r="BC181" i="4"/>
  <c r="BM169" i="6"/>
  <c r="BO181" i="4"/>
  <c r="AU182" i="4" l="1"/>
  <c r="AU171" i="6"/>
  <c r="BA170" i="6"/>
  <c r="BM182" i="4"/>
  <c r="BO171" i="6"/>
  <c r="AW170" i="6"/>
  <c r="AZ170" i="6"/>
  <c r="BK182" i="4"/>
  <c r="AW182" i="4"/>
  <c r="AZ182" i="4"/>
  <c r="BI182" i="4"/>
  <c r="BP170" i="6"/>
  <c r="AY171" i="6"/>
  <c r="BA171" i="6"/>
  <c r="BG170" i="6"/>
  <c r="BM170" i="6"/>
  <c r="BG182" i="4"/>
  <c r="BG171" i="6"/>
  <c r="BL171" i="6"/>
  <c r="BH182" i="4"/>
  <c r="BJ170" i="6"/>
  <c r="AV171" i="6"/>
  <c r="BB171" i="6"/>
  <c r="AX170" i="6"/>
  <c r="BB182" i="4"/>
  <c r="BD170" i="6"/>
  <c r="AV170" i="6"/>
  <c r="BD182" i="4"/>
  <c r="BE170" i="6"/>
  <c r="BI171" i="6"/>
  <c r="BC182" i="4"/>
  <c r="BE171" i="6"/>
  <c r="BN170" i="6"/>
  <c r="BD171" i="6"/>
  <c r="BM171" i="6"/>
  <c r="BH171" i="6"/>
  <c r="BC170" i="6"/>
  <c r="BE182" i="4"/>
  <c r="BO170" i="6"/>
  <c r="AX182" i="4"/>
  <c r="BP182" i="4"/>
  <c r="AY182" i="4"/>
  <c r="AY170" i="6"/>
  <c r="BN182" i="4"/>
  <c r="BC171" i="6"/>
  <c r="BN171" i="6"/>
  <c r="BL170" i="6"/>
  <c r="AZ171" i="6"/>
  <c r="BF182" i="4"/>
  <c r="BI170" i="6"/>
  <c r="BF171" i="6"/>
  <c r="BH170" i="6"/>
  <c r="AX171" i="6"/>
  <c r="BJ182" i="4"/>
  <c r="AV182" i="4"/>
  <c r="BL182" i="4"/>
  <c r="BJ171" i="6"/>
  <c r="BK171" i="6"/>
  <c r="BF170" i="6"/>
  <c r="BP171" i="6"/>
  <c r="BK170" i="6"/>
  <c r="BA182" i="4"/>
  <c r="BO182" i="4"/>
  <c r="AU183" i="4" l="1"/>
  <c r="AU172" i="6"/>
  <c r="BL183" i="4"/>
  <c r="BF183" i="4"/>
  <c r="BJ183" i="4"/>
  <c r="BA183" i="4"/>
  <c r="AZ183" i="4"/>
  <c r="AX183" i="4"/>
  <c r="BN183" i="4"/>
  <c r="AW183" i="4"/>
  <c r="BO183" i="4"/>
  <c r="BC183" i="4"/>
  <c r="BG183" i="4"/>
  <c r="BM183" i="4"/>
  <c r="BD183" i="4"/>
  <c r="BA172" i="6"/>
  <c r="BE183" i="4"/>
  <c r="BK183" i="4"/>
  <c r="AV183" i="4"/>
  <c r="AY183" i="4"/>
  <c r="AZ172" i="6"/>
  <c r="AW171" i="6"/>
  <c r="BH183" i="4"/>
  <c r="BI183" i="4"/>
  <c r="BB183" i="4"/>
  <c r="BP183" i="4"/>
  <c r="AU184" i="4" l="1"/>
  <c r="AU173" i="6"/>
  <c r="BI173" i="6"/>
  <c r="AV184" i="4"/>
  <c r="AX184" i="4"/>
  <c r="BC173" i="6"/>
  <c r="BC184" i="4"/>
  <c r="BD172" i="6"/>
  <c r="BK173" i="6"/>
  <c r="BH184" i="4"/>
  <c r="BP184" i="4"/>
  <c r="BO172" i="6"/>
  <c r="BE173" i="6"/>
  <c r="BE184" i="4"/>
  <c r="BG184" i="4"/>
  <c r="BD184" i="4"/>
  <c r="AV172" i="6"/>
  <c r="BI184" i="4"/>
  <c r="BF173" i="6"/>
  <c r="AZ184" i="4"/>
  <c r="BP172" i="6"/>
  <c r="BL173" i="6"/>
  <c r="BL184" i="4"/>
  <c r="BN173" i="6"/>
  <c r="BJ184" i="4"/>
  <c r="BH172" i="6"/>
  <c r="AY184" i="4"/>
  <c r="BF184" i="4"/>
  <c r="BB184" i="4"/>
  <c r="BN184" i="4"/>
  <c r="AX172" i="6"/>
  <c r="BJ172" i="6"/>
  <c r="BA184" i="4"/>
  <c r="AW172" i="6"/>
  <c r="BG172" i="6"/>
  <c r="BK172" i="6"/>
  <c r="BB173" i="6"/>
  <c r="BO184" i="4"/>
  <c r="BN172" i="6"/>
  <c r="BJ173" i="6"/>
  <c r="BE172" i="6"/>
  <c r="BM172" i="6"/>
  <c r="BF172" i="6"/>
  <c r="BB172" i="6"/>
  <c r="BC172" i="6"/>
  <c r="AW173" i="6"/>
  <c r="BM184" i="4"/>
  <c r="BH173" i="6"/>
  <c r="BI172" i="6"/>
  <c r="AY172" i="6"/>
  <c r="BK184" i="4"/>
  <c r="AW184" i="4"/>
  <c r="BP173" i="6"/>
  <c r="BL172" i="6"/>
  <c r="AZ173" i="6"/>
  <c r="AX173" i="6"/>
  <c r="AU185" i="4" l="1"/>
  <c r="AU174" i="6"/>
  <c r="BA173" i="6"/>
  <c r="BL185" i="4"/>
  <c r="BN185" i="4"/>
  <c r="BD185" i="4"/>
  <c r="BP185" i="4"/>
  <c r="BK185" i="4"/>
  <c r="BC185" i="4"/>
  <c r="BF185" i="4"/>
  <c r="BM185" i="4"/>
  <c r="AZ185" i="4"/>
  <c r="AX185" i="4"/>
  <c r="BH185" i="4"/>
  <c r="BM173" i="6"/>
  <c r="BO185" i="4"/>
  <c r="BG173" i="6"/>
  <c r="AW185" i="4"/>
  <c r="AY185" i="4"/>
  <c r="BB185" i="4"/>
  <c r="BE185" i="4"/>
  <c r="AX174" i="6"/>
  <c r="AV185" i="4"/>
  <c r="BJ185" i="4"/>
  <c r="AY173" i="6"/>
  <c r="BO173" i="6"/>
  <c r="AV173" i="6"/>
  <c r="BI185" i="4"/>
  <c r="BD173" i="6"/>
  <c r="BA185" i="4"/>
  <c r="BG185" i="4"/>
  <c r="AU186" i="4" l="1"/>
  <c r="AU175" i="6"/>
  <c r="BH175" i="6"/>
  <c r="BF186" i="4"/>
  <c r="BB174" i="6"/>
  <c r="BL186" i="4"/>
  <c r="BC186" i="4"/>
  <c r="BP174" i="6"/>
  <c r="BK174" i="6"/>
  <c r="BK186" i="4"/>
  <c r="BM174" i="6"/>
  <c r="BI186" i="4"/>
  <c r="AZ186" i="4"/>
  <c r="BN174" i="6"/>
  <c r="BC175" i="6"/>
  <c r="BM186" i="4"/>
  <c r="BB175" i="6"/>
  <c r="BA175" i="6"/>
  <c r="BI174" i="6"/>
  <c r="BH186" i="4"/>
  <c r="AV186" i="4"/>
  <c r="BM175" i="6"/>
  <c r="BA174" i="6"/>
  <c r="AW175" i="6"/>
  <c r="BE175" i="6"/>
  <c r="BF174" i="6"/>
  <c r="AW186" i="4"/>
  <c r="AY186" i="4"/>
  <c r="AY174" i="6"/>
  <c r="AW174" i="6"/>
  <c r="AZ175" i="6"/>
  <c r="BG186" i="4"/>
  <c r="BG175" i="6"/>
  <c r="BP186" i="4"/>
  <c r="BD186" i="4"/>
  <c r="BO175" i="6"/>
  <c r="BK175" i="6"/>
  <c r="BB186" i="4"/>
  <c r="BD174" i="6"/>
  <c r="BE174" i="6"/>
  <c r="BO186" i="4"/>
  <c r="BA186" i="4"/>
  <c r="BG174" i="6"/>
  <c r="BJ174" i="6"/>
  <c r="AV174" i="6"/>
  <c r="BL174" i="6"/>
  <c r="BJ186" i="4"/>
  <c r="BO174" i="6"/>
  <c r="BH174" i="6"/>
  <c r="AZ174" i="6"/>
  <c r="BC174" i="6"/>
  <c r="BE186" i="4"/>
  <c r="AX186" i="4"/>
  <c r="BN186" i="4"/>
  <c r="AU187" i="4" l="1"/>
  <c r="AU176" i="6"/>
  <c r="BL176" i="6"/>
  <c r="AX187" i="4"/>
  <c r="BE187" i="4"/>
  <c r="BL187" i="4"/>
  <c r="BI175" i="6"/>
  <c r="BF187" i="4"/>
  <c r="BJ187" i="4"/>
  <c r="BF175" i="6"/>
  <c r="BJ175" i="6"/>
  <c r="BJ176" i="6"/>
  <c r="BL175" i="6"/>
  <c r="BK187" i="4"/>
  <c r="BO187" i="4"/>
  <c r="BC187" i="4"/>
  <c r="BD187" i="4"/>
  <c r="BH187" i="4"/>
  <c r="BG187" i="4"/>
  <c r="BN176" i="6"/>
  <c r="BA187" i="4"/>
  <c r="AX175" i="6"/>
  <c r="BN187" i="4"/>
  <c r="AW187" i="4"/>
  <c r="BP175" i="6"/>
  <c r="AV187" i="4"/>
  <c r="AV175" i="6"/>
  <c r="BD176" i="6"/>
  <c r="BC176" i="6"/>
  <c r="AY175" i="6"/>
  <c r="BI187" i="4"/>
  <c r="BN175" i="6"/>
  <c r="AY187" i="4"/>
  <c r="AZ187" i="4"/>
  <c r="AX176" i="6"/>
  <c r="BM187" i="4"/>
  <c r="AW176" i="6"/>
  <c r="BB187" i="4"/>
  <c r="BD175" i="6"/>
  <c r="BP187" i="4"/>
  <c r="BB176" i="6"/>
  <c r="AU188" i="4" l="1"/>
  <c r="AU177" i="6"/>
  <c r="BE188" i="4"/>
  <c r="BH177" i="6"/>
  <c r="AY176" i="6"/>
  <c r="BA188" i="4"/>
  <c r="BF188" i="4"/>
  <c r="BD188" i="4"/>
  <c r="BO177" i="6"/>
  <c r="BH188" i="4"/>
  <c r="AY177" i="6"/>
  <c r="BC188" i="4"/>
  <c r="BH176" i="6"/>
  <c r="AX188" i="4"/>
  <c r="BI177" i="6"/>
  <c r="BC177" i="6"/>
  <c r="BB177" i="6"/>
  <c r="BK176" i="6"/>
  <c r="BP188" i="4"/>
  <c r="BA176" i="6"/>
  <c r="BJ177" i="6"/>
  <c r="BM177" i="6"/>
  <c r="BK188" i="4"/>
  <c r="BG176" i="6"/>
  <c r="BN188" i="4"/>
  <c r="BF176" i="6"/>
  <c r="BI176" i="6"/>
  <c r="BG188" i="4"/>
  <c r="BP176" i="6"/>
  <c r="AV176" i="6"/>
  <c r="AZ188" i="4"/>
  <c r="BO176" i="6"/>
  <c r="BJ188" i="4"/>
  <c r="AZ176" i="6"/>
  <c r="AW188" i="4"/>
  <c r="BO188" i="4"/>
  <c r="BL188" i="4"/>
  <c r="AW177" i="6"/>
  <c r="BA177" i="6"/>
  <c r="AZ177" i="6"/>
  <c r="BK177" i="6"/>
  <c r="BB188" i="4"/>
  <c r="BE176" i="6"/>
  <c r="BI188" i="4"/>
  <c r="BM176" i="6"/>
  <c r="AY188" i="4"/>
  <c r="AV188" i="4"/>
  <c r="BM188" i="4"/>
  <c r="BD177" i="6"/>
  <c r="AU189" i="4" l="1"/>
  <c r="AU178" i="6"/>
  <c r="BM189" i="4"/>
  <c r="BL177" i="6"/>
  <c r="BH189" i="4"/>
  <c r="BA189" i="4"/>
  <c r="BG189" i="4"/>
  <c r="BF177" i="6"/>
  <c r="AX189" i="4"/>
  <c r="AY189" i="4"/>
  <c r="BI189" i="4"/>
  <c r="BP189" i="4"/>
  <c r="BP177" i="6"/>
  <c r="BE189" i="4"/>
  <c r="BF189" i="4"/>
  <c r="AV177" i="6"/>
  <c r="BN189" i="4"/>
  <c r="AZ189" i="4"/>
  <c r="BO189" i="4"/>
  <c r="AW189" i="4"/>
  <c r="AV189" i="4"/>
  <c r="BC189" i="4"/>
  <c r="BE177" i="6"/>
  <c r="BG177" i="6"/>
  <c r="BD189" i="4"/>
  <c r="BN177" i="6"/>
  <c r="AX177" i="6"/>
  <c r="BB189" i="4"/>
  <c r="BL189" i="4"/>
  <c r="BJ189" i="4"/>
  <c r="BK189" i="4"/>
  <c r="AU190" i="4" l="1"/>
  <c r="AU179" i="6"/>
  <c r="BG190" i="4"/>
  <c r="AX190" i="4"/>
  <c r="BH178" i="6"/>
  <c r="BC190" i="4"/>
  <c r="AV178" i="6"/>
  <c r="AW190" i="4"/>
  <c r="BJ178" i="6"/>
  <c r="BF178" i="6"/>
  <c r="BA190" i="4"/>
  <c r="BD190" i="4"/>
  <c r="BB178" i="6"/>
  <c r="BC178" i="6"/>
  <c r="BI190" i="4"/>
  <c r="BO190" i="4"/>
  <c r="BK178" i="6"/>
  <c r="BM190" i="4"/>
  <c r="BN179" i="6"/>
  <c r="AY190" i="4"/>
  <c r="AW178" i="6"/>
  <c r="AV179" i="6"/>
  <c r="BK190" i="4"/>
  <c r="BE190" i="4"/>
  <c r="BD178" i="6"/>
  <c r="BN190" i="4"/>
  <c r="BJ190" i="4"/>
  <c r="BH190" i="4"/>
  <c r="BF190" i="4"/>
  <c r="AY178" i="6"/>
  <c r="BH179" i="6"/>
  <c r="AX178" i="6"/>
  <c r="BG179" i="6"/>
  <c r="AV190" i="4"/>
  <c r="BA178" i="6"/>
  <c r="BP178" i="6"/>
  <c r="BP190" i="4"/>
  <c r="BL178" i="6"/>
  <c r="AX179" i="6"/>
  <c r="BI178" i="6"/>
  <c r="AZ190" i="4"/>
  <c r="BO178" i="6"/>
  <c r="BD179" i="6"/>
  <c r="BN178" i="6"/>
  <c r="BJ179" i="6"/>
  <c r="BL190" i="4"/>
  <c r="BB179" i="6"/>
  <c r="BM178" i="6"/>
  <c r="AZ178" i="6"/>
  <c r="BB190" i="4"/>
  <c r="AW179" i="6"/>
  <c r="BE178" i="6"/>
  <c r="BG178" i="6"/>
  <c r="BP179" i="6"/>
  <c r="BI179" i="6"/>
  <c r="AU191" i="4" l="1"/>
  <c r="AU180" i="6"/>
  <c r="BJ191" i="4"/>
  <c r="BK179" i="6"/>
  <c r="AZ191" i="4"/>
  <c r="BC179" i="6"/>
  <c r="BG191" i="4"/>
  <c r="BB191" i="4"/>
  <c r="BA191" i="4"/>
  <c r="BF179" i="6"/>
  <c r="BN191" i="4"/>
  <c r="BM191" i="4"/>
  <c r="AY179" i="6"/>
  <c r="AV191" i="4"/>
  <c r="AX191" i="4"/>
  <c r="BO179" i="6"/>
  <c r="BE191" i="4"/>
  <c r="AW191" i="4"/>
  <c r="BF191" i="4"/>
  <c r="BO191" i="4"/>
  <c r="BH191" i="4"/>
  <c r="BD191" i="4"/>
  <c r="BP191" i="4"/>
  <c r="AZ179" i="6"/>
  <c r="BE179" i="6"/>
  <c r="BI191" i="4"/>
  <c r="BL179" i="6"/>
  <c r="BA179" i="6"/>
  <c r="BM179" i="6"/>
  <c r="BA180" i="6"/>
  <c r="BL191" i="4"/>
  <c r="BK191" i="4"/>
  <c r="BC191" i="4"/>
  <c r="AY191" i="4"/>
  <c r="AU192" i="4" l="1"/>
  <c r="AU181" i="6"/>
  <c r="BM192" i="4"/>
  <c r="BB180" i="6"/>
  <c r="AX192" i="4"/>
  <c r="BH192" i="4"/>
  <c r="BE180" i="6"/>
  <c r="AW192" i="4"/>
  <c r="BD180" i="6"/>
  <c r="BN192" i="4"/>
  <c r="AY180" i="6"/>
  <c r="BG181" i="6"/>
  <c r="BI180" i="6"/>
  <c r="BK180" i="6"/>
  <c r="BC192" i="4"/>
  <c r="BC180" i="6"/>
  <c r="BL192" i="4"/>
  <c r="BA192" i="4"/>
  <c r="AV192" i="4"/>
  <c r="BP192" i="4"/>
  <c r="BG192" i="4"/>
  <c r="BH181" i="6"/>
  <c r="BJ181" i="6"/>
  <c r="BE192" i="4"/>
  <c r="BP180" i="6"/>
  <c r="AW180" i="6"/>
  <c r="BN180" i="6"/>
  <c r="AZ180" i="6"/>
  <c r="BB192" i="4"/>
  <c r="BI192" i="4"/>
  <c r="BJ192" i="4"/>
  <c r="BM180" i="6"/>
  <c r="BL181" i="6"/>
  <c r="AY192" i="4"/>
  <c r="BO181" i="6"/>
  <c r="BM181" i="6"/>
  <c r="AY181" i="6"/>
  <c r="AZ181" i="6"/>
  <c r="AZ192" i="4"/>
  <c r="BB181" i="6"/>
  <c r="BL180" i="6"/>
  <c r="BH180" i="6"/>
  <c r="BF192" i="4"/>
  <c r="BO192" i="4"/>
  <c r="AV180" i="6"/>
  <c r="AX180" i="6"/>
  <c r="AV181" i="6"/>
  <c r="BJ180" i="6"/>
  <c r="BD181" i="6"/>
  <c r="BK192" i="4"/>
  <c r="BF180" i="6"/>
  <c r="BD192" i="4"/>
  <c r="BO180" i="6"/>
  <c r="BG180" i="6"/>
  <c r="AU193" i="4" l="1"/>
  <c r="AU182" i="6"/>
  <c r="BK181" i="6"/>
  <c r="BI181" i="6"/>
  <c r="BA181" i="6"/>
  <c r="BG193" i="4"/>
  <c r="BL193" i="4"/>
  <c r="AV182" i="6"/>
  <c r="BB182" i="6"/>
  <c r="AX181" i="6"/>
  <c r="AY182" i="6"/>
  <c r="AW193" i="4"/>
  <c r="BE193" i="4"/>
  <c r="BA193" i="4"/>
  <c r="BE181" i="6"/>
  <c r="AV193" i="4"/>
  <c r="BN182" i="6"/>
  <c r="BF193" i="4"/>
  <c r="BP193" i="4"/>
  <c r="BG182" i="6"/>
  <c r="AY193" i="4"/>
  <c r="BJ193" i="4"/>
  <c r="BK193" i="4"/>
  <c r="BC181" i="6"/>
  <c r="BM182" i="6"/>
  <c r="AX193" i="4"/>
  <c r="BC193" i="4"/>
  <c r="AZ182" i="6"/>
  <c r="AW181" i="6"/>
  <c r="BN193" i="4"/>
  <c r="BH193" i="4"/>
  <c r="BD193" i="4"/>
  <c r="BI193" i="4"/>
  <c r="BF181" i="6"/>
  <c r="BN181" i="6"/>
  <c r="BP181" i="6"/>
  <c r="BM193" i="4"/>
  <c r="AZ193" i="4"/>
  <c r="BB193" i="4"/>
  <c r="BO193" i="4"/>
  <c r="AU194" i="4" l="1"/>
  <c r="AU183" i="6"/>
  <c r="BB194" i="4"/>
  <c r="BA194" i="4"/>
  <c r="BO183" i="6"/>
  <c r="BI182" i="6"/>
  <c r="AZ194" i="4"/>
  <c r="BB183" i="6"/>
  <c r="BN194" i="4"/>
  <c r="BP183" i="6"/>
  <c r="BJ182" i="6"/>
  <c r="BE194" i="4"/>
  <c r="BO182" i="6"/>
  <c r="BC194" i="4"/>
  <c r="AW194" i="4"/>
  <c r="BK183" i="6"/>
  <c r="BM194" i="4"/>
  <c r="BE182" i="6"/>
  <c r="AY194" i="4"/>
  <c r="BF182" i="6"/>
  <c r="BI194" i="4"/>
  <c r="BG194" i="4"/>
  <c r="BP182" i="6"/>
  <c r="BH182" i="6"/>
  <c r="BD182" i="6"/>
  <c r="AV183" i="6"/>
  <c r="AV194" i="4"/>
  <c r="BH183" i="6"/>
  <c r="AW182" i="6"/>
  <c r="BP194" i="4"/>
  <c r="BD183" i="6"/>
  <c r="BJ194" i="4"/>
  <c r="BF194" i="4"/>
  <c r="BH194" i="4"/>
  <c r="BK182" i="6"/>
  <c r="BG183" i="6"/>
  <c r="BA182" i="6"/>
  <c r="BL183" i="6"/>
  <c r="AX182" i="6"/>
  <c r="BK194" i="4"/>
  <c r="BL182" i="6"/>
  <c r="BC182" i="6"/>
  <c r="AY183" i="6"/>
  <c r="BO194" i="4"/>
  <c r="AX194" i="4"/>
  <c r="BI183" i="6"/>
  <c r="BL194" i="4"/>
  <c r="BD194" i="4"/>
  <c r="AU195" i="4" l="1"/>
  <c r="AU184" i="6"/>
  <c r="BO195" i="4"/>
  <c r="AZ195" i="4"/>
  <c r="BJ195" i="4"/>
  <c r="AX195" i="4"/>
  <c r="BA195" i="4"/>
  <c r="BN183" i="6"/>
  <c r="BG195" i="4"/>
  <c r="AX183" i="6"/>
  <c r="BP195" i="4"/>
  <c r="BJ183" i="6"/>
  <c r="BK195" i="4"/>
  <c r="BF195" i="4"/>
  <c r="BB195" i="4"/>
  <c r="BE183" i="6"/>
  <c r="BM195" i="4"/>
  <c r="AW195" i="4"/>
  <c r="BD195" i="4"/>
  <c r="BC183" i="6"/>
  <c r="AV195" i="4"/>
  <c r="BM183" i="6"/>
  <c r="BF183" i="6"/>
  <c r="AW183" i="6"/>
  <c r="BN195" i="4"/>
  <c r="BI195" i="4"/>
  <c r="AY195" i="4"/>
  <c r="AZ183" i="6"/>
  <c r="BL195" i="4"/>
  <c r="BH195" i="4"/>
  <c r="BA183" i="6"/>
  <c r="BC195" i="4"/>
  <c r="BE195" i="4"/>
  <c r="AV200" i="4" l="1"/>
  <c r="BA198" i="4"/>
  <c r="BJ198" i="4"/>
  <c r="BM198" i="4"/>
  <c r="BC198" i="4"/>
  <c r="BL198" i="4"/>
  <c r="BB198" i="4"/>
  <c r="AW198" i="4"/>
  <c r="BF198" i="4"/>
  <c r="BK198" i="4"/>
  <c r="AX198" i="4"/>
  <c r="BI198" i="4"/>
  <c r="BE198" i="4"/>
  <c r="BN198" i="4"/>
  <c r="BD198" i="4"/>
  <c r="BP198" i="4"/>
  <c r="BH198" i="4"/>
  <c r="AZ198" i="4"/>
  <c r="BO198" i="4"/>
  <c r="BG198" i="4"/>
  <c r="AY198" i="4"/>
  <c r="AV198" i="4"/>
  <c r="AU185" i="6"/>
  <c r="AY184" i="6"/>
  <c r="BF185" i="6"/>
  <c r="BC184" i="6"/>
  <c r="BE184" i="6"/>
  <c r="AV185" i="6"/>
  <c r="AX184" i="6"/>
  <c r="BM184" i="6"/>
  <c r="BF184" i="6"/>
  <c r="BK184" i="6"/>
  <c r="AX185" i="6"/>
  <c r="BD185" i="6"/>
  <c r="BG184" i="6"/>
  <c r="BA184" i="6"/>
  <c r="BB184" i="6"/>
  <c r="BO184" i="6"/>
  <c r="AV184" i="6"/>
  <c r="BL184" i="6"/>
  <c r="BI184" i="6"/>
  <c r="AW185" i="6"/>
  <c r="BH184" i="6"/>
  <c r="BK185" i="6"/>
  <c r="BJ184" i="6"/>
  <c r="BB185" i="6"/>
  <c r="AW184" i="6"/>
  <c r="BO185" i="6"/>
  <c r="BP184" i="6"/>
  <c r="BD184" i="6"/>
  <c r="BN185" i="6"/>
  <c r="BN184" i="6"/>
  <c r="BL185" i="6"/>
  <c r="AZ184" i="6"/>
  <c r="AZ185" i="6"/>
  <c r="AT198" i="4" l="1"/>
  <c r="AU186" i="6"/>
  <c r="AY185" i="6"/>
  <c r="BM186" i="6"/>
  <c r="BP185" i="6"/>
  <c r="BF186" i="6"/>
  <c r="BG185" i="6"/>
  <c r="BM185" i="6"/>
  <c r="BJ185" i="6"/>
  <c r="BI186" i="6"/>
  <c r="BG186" i="6"/>
  <c r="BB186" i="6"/>
  <c r="BH185" i="6"/>
  <c r="BI185" i="6"/>
  <c r="BO186" i="6"/>
  <c r="AV186" i="6"/>
  <c r="AX186" i="6"/>
  <c r="BN186" i="6"/>
  <c r="BC185" i="6"/>
  <c r="BA185" i="6"/>
  <c r="BE185" i="6"/>
  <c r="BE186" i="6"/>
  <c r="BJ186" i="6"/>
  <c r="AU187" i="6" l="1"/>
  <c r="BC186" i="6"/>
  <c r="BA186" i="6"/>
  <c r="BL186" i="6"/>
  <c r="BP186" i="6"/>
  <c r="AW186" i="6"/>
  <c r="AY186" i="6"/>
  <c r="BH186" i="6"/>
  <c r="AZ186" i="6"/>
  <c r="BD186" i="6"/>
  <c r="BK186" i="6"/>
  <c r="AU188" i="6" l="1"/>
  <c r="BC187" i="6"/>
  <c r="AX187" i="6"/>
  <c r="BO187" i="6"/>
  <c r="AW187" i="6"/>
  <c r="BK187" i="6"/>
  <c r="AZ187" i="6"/>
  <c r="BG187" i="6"/>
  <c r="BF187" i="6"/>
  <c r="BE187" i="6"/>
  <c r="AV187" i="6"/>
  <c r="BN188" i="6"/>
  <c r="BB187" i="6"/>
  <c r="BM187" i="6"/>
  <c r="BH187" i="6"/>
  <c r="AY187" i="6"/>
  <c r="BP187" i="6"/>
  <c r="BD187" i="6"/>
  <c r="BI187" i="6"/>
  <c r="BJ187" i="6"/>
  <c r="BN187" i="6"/>
  <c r="BL187" i="6"/>
  <c r="BA187" i="6"/>
  <c r="AU189" i="6" l="1"/>
  <c r="BM188" i="6"/>
  <c r="BH188" i="6"/>
  <c r="AV188" i="6"/>
  <c r="AX188" i="6"/>
  <c r="AY188" i="6"/>
  <c r="BP188" i="6"/>
  <c r="AZ188" i="6"/>
  <c r="BJ188" i="6"/>
  <c r="BC188" i="6"/>
  <c r="BL188" i="6"/>
  <c r="BA188" i="6"/>
  <c r="BG189" i="6"/>
  <c r="AW188" i="6"/>
  <c r="BE188" i="6"/>
  <c r="BN189" i="6"/>
  <c r="BD188" i="6"/>
  <c r="BI188" i="6"/>
  <c r="BB188" i="6"/>
  <c r="BG188" i="6"/>
  <c r="BF188" i="6"/>
  <c r="BO188" i="6"/>
  <c r="BK188" i="6"/>
  <c r="BI189" i="6"/>
  <c r="BE189" i="6"/>
  <c r="AV189" i="6"/>
  <c r="AU190" i="6" l="1"/>
  <c r="AZ189" i="6"/>
  <c r="BJ189" i="6"/>
  <c r="BP189" i="6"/>
  <c r="AW189" i="6"/>
  <c r="BL189" i="6"/>
  <c r="BM189" i="6"/>
  <c r="BA189" i="6"/>
  <c r="BF189" i="6"/>
  <c r="BO189" i="6"/>
  <c r="AX189" i="6"/>
  <c r="BJ190" i="6"/>
  <c r="BH189" i="6"/>
  <c r="BK189" i="6"/>
  <c r="BB189" i="6"/>
  <c r="BD189" i="6"/>
  <c r="BC189" i="6"/>
  <c r="AY189" i="6"/>
  <c r="AU191" i="6" l="1"/>
  <c r="BG190" i="6"/>
  <c r="BD190" i="6"/>
  <c r="AY190" i="6"/>
  <c r="BP191" i="6"/>
  <c r="AV191" i="6"/>
  <c r="BH190" i="6"/>
  <c r="BO191" i="6"/>
  <c r="BB191" i="6"/>
  <c r="AW190" i="6"/>
  <c r="BE191" i="6"/>
  <c r="AV190" i="6"/>
  <c r="AX191" i="6"/>
  <c r="BO190" i="6"/>
  <c r="BH191" i="6"/>
  <c r="BN190" i="6"/>
  <c r="BB190" i="6"/>
  <c r="BF190" i="6"/>
  <c r="BM190" i="6"/>
  <c r="BE190" i="6"/>
  <c r="BL190" i="6"/>
  <c r="AX190" i="6"/>
  <c r="BC190" i="6"/>
  <c r="BP190" i="6"/>
  <c r="BA190" i="6"/>
  <c r="AY191" i="6"/>
  <c r="BK190" i="6"/>
  <c r="AZ190" i="6"/>
  <c r="BI190" i="6"/>
  <c r="AU192" i="6" l="1"/>
  <c r="BI191" i="6"/>
  <c r="BN191" i="6"/>
  <c r="BD191" i="6"/>
  <c r="BF191" i="6"/>
  <c r="AW191" i="6"/>
  <c r="BA191" i="6"/>
  <c r="BJ191" i="6"/>
  <c r="BM191" i="6"/>
  <c r="BG191" i="6"/>
  <c r="AZ191" i="6"/>
  <c r="BK191" i="6"/>
  <c r="BL191" i="6"/>
  <c r="BP192" i="6"/>
  <c r="BC191" i="6"/>
  <c r="AU193" i="6" l="1"/>
  <c r="BG193" i="6"/>
  <c r="AX193" i="6"/>
  <c r="BD193" i="6"/>
  <c r="BK192" i="6"/>
  <c r="BI192" i="6"/>
  <c r="BA192" i="6"/>
  <c r="BA193" i="6"/>
  <c r="AW192" i="6"/>
  <c r="BN192" i="6"/>
  <c r="BK193" i="6"/>
  <c r="BF192" i="6"/>
  <c r="BB192" i="6"/>
  <c r="BE192" i="6"/>
  <c r="AZ192" i="6"/>
  <c r="AY192" i="6"/>
  <c r="BC192" i="6"/>
  <c r="AX192" i="6"/>
  <c r="BM193" i="6"/>
  <c r="BP193" i="6"/>
  <c r="BO192" i="6"/>
  <c r="BL192" i="6"/>
  <c r="BH192" i="6"/>
  <c r="AV192" i="6"/>
  <c r="BF193" i="6"/>
  <c r="AZ193" i="6"/>
  <c r="BL193" i="6"/>
  <c r="BN193" i="6"/>
  <c r="BM192" i="6"/>
  <c r="BD192" i="6"/>
  <c r="BJ193" i="6"/>
  <c r="BJ192" i="6"/>
  <c r="BG192" i="6"/>
  <c r="AV193" i="6"/>
  <c r="AY193" i="6"/>
  <c r="AU194" i="6" l="1"/>
  <c r="BI193" i="6"/>
  <c r="BB193" i="6"/>
  <c r="BO193" i="6"/>
  <c r="BH193" i="6"/>
  <c r="BF194" i="6"/>
  <c r="BE193" i="6"/>
  <c r="AW193" i="6"/>
  <c r="BC193" i="6"/>
  <c r="AU195" i="6" l="1"/>
  <c r="AV194" i="6"/>
  <c r="BE194" i="6"/>
  <c r="BG194" i="6"/>
  <c r="BJ194" i="6"/>
  <c r="AV195" i="6"/>
  <c r="BC195" i="6"/>
  <c r="BH195" i="6"/>
  <c r="BD194" i="6"/>
  <c r="BC194" i="6"/>
  <c r="BK194" i="6"/>
  <c r="AY194" i="6"/>
  <c r="AX194" i="6"/>
  <c r="BH194" i="6"/>
  <c r="BF195" i="6"/>
  <c r="BK195" i="6"/>
  <c r="AW194" i="6"/>
  <c r="BL194" i="6"/>
  <c r="BI194" i="6"/>
  <c r="AZ194" i="6"/>
  <c r="BA195" i="6"/>
  <c r="BO194" i="6"/>
  <c r="BE195" i="6"/>
  <c r="BB194" i="6"/>
  <c r="BP195" i="6"/>
  <c r="AY195" i="6"/>
  <c r="BM195" i="6"/>
  <c r="BM194" i="6"/>
  <c r="BA194" i="6"/>
  <c r="BN194" i="6"/>
  <c r="AZ195" i="6"/>
  <c r="BP194" i="6"/>
  <c r="BE198" i="6" l="1"/>
  <c r="BC198" i="6"/>
  <c r="BM198" i="6"/>
  <c r="BP198" i="6"/>
  <c r="BA198" i="6"/>
  <c r="BH198" i="6"/>
  <c r="BK198" i="6"/>
  <c r="AV198" i="6"/>
  <c r="AZ198" i="6"/>
  <c r="AY198" i="6"/>
  <c r="BF198" i="6"/>
  <c r="BD195" i="6"/>
  <c r="BG195" i="6"/>
  <c r="AW195" i="6"/>
  <c r="AX195" i="6"/>
  <c r="BI195" i="6"/>
  <c r="BN195" i="6"/>
  <c r="BJ195" i="6"/>
  <c r="BB195" i="6"/>
  <c r="BL195" i="6"/>
  <c r="BO195" i="6"/>
  <c r="AV200" i="6" l="1"/>
  <c r="BG198" i="6"/>
  <c r="BL198" i="6"/>
  <c r="BO198" i="6"/>
  <c r="BB198" i="6"/>
  <c r="BD198" i="6"/>
  <c r="BJ198" i="6"/>
  <c r="AW198" i="6"/>
  <c r="BI198" i="6"/>
  <c r="AX198" i="6"/>
  <c r="BN198" i="6"/>
  <c r="AT198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ADFCF6-5D20-4045-A4EB-B5C1C57B7893}" keepAlive="1" name="Query - IK-diagnostics-degrees" description="Connection to the 'IK-diagnostics-degrees' query in the workbook." type="5" refreshedVersion="6" background="1" saveData="1">
    <dbPr connection="Provider=Microsoft.Mashup.OleDb.1;Data Source=$Workbook$;Location=IK-diagnostics-degrees;Extended Properties=&quot;&quot;" command="SELECT * FROM [IK-diagnostics-degrees]"/>
  </connection>
  <connection id="2" xr16:uid="{4055C8BE-A5ED-48E6-A6C8-3332579513F9}" keepAlive="1" name="Query - IK-diagnostics-degrees (2)" description="Connection to the 'IK-diagnostics-degrees (2)' query in the workbook." type="5" refreshedVersion="6" background="1">
    <dbPr connection="Provider=Microsoft.Mashup.OleDb.1;Data Source=$Workbook$;Location=IK-diagnostics-degrees (2);Extended Properties=&quot;&quot;" command="SELECT * FROM [IK-diagnostics-degrees (2)]"/>
  </connection>
  <connection id="3" xr16:uid="{63FE492C-A273-4532-9ACD-5626CE99E802}" keepAlive="1" name="Query - IK-diagnostics-degrees (3)" description="Connection to the 'IK-diagnostics-degrees (3)' query in the workbook." type="5" refreshedVersion="6" background="1" saveData="1">
    <dbPr connection="Provider=Microsoft.Mashup.OleDb.1;Data Source=$Workbook$;Location=IK-diagnostics-degrees (3);Extended Properties=&quot;&quot;" command="SELECT * FROM [IK-diagnostics-degrees (3)]"/>
  </connection>
  <connection id="4" xr16:uid="{8CAA3E9E-C412-496E-A380-49E28EDAEDBE}" keepAlive="1" name="Query - IK-diagnostics-degrees (4)" description="Connection to the 'IK-diagnostics-degrees (4)' query in the workbook." type="5" refreshedVersion="6" background="1" saveData="1">
    <dbPr connection="Provider=Microsoft.Mashup.OleDb.1;Data Source=$Workbook$;Location=IK-diagnostics-degrees (4);Extended Properties=&quot;&quot;" command="SELECT * FROM [IK-diagnostics-degrees (4)]"/>
  </connection>
  <connection id="5" xr16:uid="{63337F5C-7B4A-4F61-BB32-0E38DCAA9A7D}" keepAlive="1" name="Query - IK-diagnostics-distance" description="Connection to the 'IK-diagnostics-distance' query in the workbook." type="5" refreshedVersion="6" background="1" saveData="1">
    <dbPr connection="Provider=Microsoft.Mashup.OleDb.1;Data Source=$Workbook$;Location=IK-diagnostics-distance;Extended Properties=&quot;&quot;" command="SELECT * FROM [IK-diagnostics-distance]"/>
  </connection>
  <connection id="6" xr16:uid="{D9C962B4-07E2-43F7-8228-FA5D99C21B95}" keepAlive="1" name="Query - IK-diagnostics-distance (2)" description="Connection to the 'IK-diagnostics-distance (2)' query in the workbook." type="5" refreshedVersion="6" background="1">
    <dbPr connection="Provider=Microsoft.Mashup.OleDb.1;Data Source=$Workbook$;Location=IK-diagnostics-distance (2);Extended Properties=&quot;&quot;" command="SELECT * FROM [IK-diagnostics-distance (2)]"/>
  </connection>
  <connection id="7" xr16:uid="{917112E2-7735-4028-B3FD-F1D225C1C923}" keepAlive="1" name="Query - IK-diagnostics-frames" description="Connection to the 'IK-diagnostics-frames' query in the workbook." type="5" refreshedVersion="6" background="1" saveData="1">
    <dbPr connection="Provider=Microsoft.Mashup.OleDb.1;Data Source=$Workbook$;Location=IK-diagnostics-frames;Extended Properties=&quot;&quot;" command="SELECT * FROM [IK-diagnostics-frames]"/>
  </connection>
  <connection id="8" xr16:uid="{3926F15D-BD10-47F0-8BB4-19192C007FB5}" keepAlive="1" name="Query - IK-diagnostics-frames (2)" description="Connection to the 'IK-diagnostics-frames (2)' query in the workbook." type="5" refreshedVersion="6" background="1">
    <dbPr connection="Provider=Microsoft.Mashup.OleDb.1;Data Source=$Workbook$;Location=IK-diagnostics-frames (2);Extended Properties=&quot;&quot;" command="SELECT * FROM [IK-diagnostics-frames (2)]"/>
  </connection>
  <connection id="9" xr16:uid="{04D4CDBE-30C2-4CF9-AF32-3164E349BE4A}" keepAlive="1" name="Query - IK-diagnostics-frames (3)" description="Connection to the 'IK-diagnostics-frames (3)' query in the workbook." type="5" refreshedVersion="6" background="1" saveData="1">
    <dbPr connection="Provider=Microsoft.Mashup.OleDb.1;Data Source=$Workbook$;Location=IK-diagnostics-frames (3);Extended Properties=&quot;&quot;" command="SELECT * FROM [IK-diagnostics-frames (3)]"/>
  </connection>
  <connection id="10" xr16:uid="{53E0C978-B510-4CF2-917A-CA3A9439CF17}" keepAlive="1" name="Query - IK-diagnostics-frames (4)" description="Connection to the 'IK-diagnostics-frames (4)' query in the workbook." type="5" refreshedVersion="6" background="1" saveData="1">
    <dbPr connection="Provider=Microsoft.Mashup.OleDb.1;Data Source=$Workbook$;Location=IK-diagnostics-frames (4);Extended Properties=&quot;&quot;" command="SELECT * FROM [IK-diagnostics-frames (4)]"/>
  </connection>
  <connection id="11" xr16:uid="{886231C6-56D6-4E6A-A731-2F5419064A83}" keepAlive="1" name="Query - IK-diagnostics-positions" description="Connection to the 'IK-diagnostics-positions' query in the workbook." type="5" refreshedVersion="6" background="1" saveData="1">
    <dbPr connection="Provider=Microsoft.Mashup.OleDb.1;Data Source=$Workbook$;Location=IK-diagnostics-positions;Extended Properties=&quot;&quot;" command="SELECT * FROM [IK-diagnostics-positions]"/>
  </connection>
  <connection id="12" xr16:uid="{3F69447A-3052-4C86-9BA0-21AB2EF64DB7}" keepAlive="1" name="Query - IK-diagnostics-positions (2)" description="Connection to the 'IK-diagnostics-positions (2)' query in the workbook." type="5" refreshedVersion="6" background="1" saveData="1">
    <dbPr connection="Provider=Microsoft.Mashup.OleDb.1;Data Source=$Workbook$;Location=IK-diagnostics-positions (2);Extended Properties=&quot;&quot;" command="SELECT * FROM [IK-diagnostics-positions (2)]"/>
  </connection>
  <connection id="13" xr16:uid="{D6703349-5FD3-4ED7-B76E-12C91B7F44F6}" keepAlive="1" name="Query - IK-diagnostics-positions (3)" description="Connection to the 'IK-diagnostics-positions (3)' query in the workbook." type="5" refreshedVersion="6" background="1" saveData="1">
    <dbPr connection="Provider=Microsoft.Mashup.OleDb.1;Data Source=$Workbook$;Location=IK-diagnostics-positions (3);Extended Properties=&quot;&quot;" command="SELECT * FROM [IK-diagnostics-positions (3)]"/>
  </connection>
</connections>
</file>

<file path=xl/sharedStrings.xml><?xml version="1.0" encoding="utf-8"?>
<sst xmlns="http://schemas.openxmlformats.org/spreadsheetml/2006/main" count="10606" uniqueCount="660">
  <si>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</si>
  <si>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</si>
  <si>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</si>
  <si>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</si>
  <si>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</si>
  <si>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</si>
  <si>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</si>
  <si>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</si>
  <si>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</si>
  <si>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</si>
  <si>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</si>
  <si>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</si>
  <si>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</si>
  <si>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</si>
  <si>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</si>
  <si>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</si>
  <si>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</si>
  <si>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</si>
  <si>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</si>
  <si>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</si>
  <si>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</si>
  <si>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</si>
  <si>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0</t>
  </si>
  <si>
    <t/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</si>
  <si>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</si>
  <si>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</si>
  <si>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</si>
  <si>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</si>
  <si>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</si>
  <si>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</si>
  <si>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</si>
  <si>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</si>
  <si>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</si>
  <si>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</si>
  <si>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</si>
  <si>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</si>
  <si>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</si>
  <si>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</si>
  <si>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</si>
  <si>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</si>
  <si>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</si>
  <si>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</si>
  <si>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</si>
  <si>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</si>
  <si>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</si>
  <si>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AVG</t>
  </si>
  <si>
    <t>STDEV</t>
  </si>
  <si>
    <t>1</t>
  </si>
  <si>
    <t>Frames</t>
  </si>
  <si>
    <t>Columns</t>
  </si>
  <si>
    <t>-1</t>
  </si>
  <si>
    <t>0.0329253</t>
  </si>
  <si>
    <t>0.142775</t>
  </si>
  <si>
    <t>7.25831</t>
  </si>
  <si>
    <t>0.0990833</t>
  </si>
  <si>
    <t>0.163177</t>
  </si>
  <si>
    <t>0.0125388</t>
  </si>
  <si>
    <t>0.175293</t>
  </si>
  <si>
    <t>0.0841408</t>
  </si>
  <si>
    <t>0.0311982</t>
  </si>
  <si>
    <t>0.031434</t>
  </si>
  <si>
    <t>0.0550801</t>
  </si>
  <si>
    <t>0.0123511</t>
  </si>
  <si>
    <t>0.0148794</t>
  </si>
  <si>
    <t>0.29756</t>
  </si>
  <si>
    <t>0.0745997</t>
  </si>
  <si>
    <t>0.0641183</t>
  </si>
  <si>
    <t>0.0904012</t>
  </si>
  <si>
    <t>0.403507</t>
  </si>
  <si>
    <t>0.051428</t>
  </si>
  <si>
    <t>0.0100592</t>
  </si>
  <si>
    <t>0.193668</t>
  </si>
  <si>
    <t>0.176246</t>
  </si>
  <si>
    <t>0.0371625</t>
  </si>
  <si>
    <t>0.00777693</t>
  </si>
  <si>
    <t>0.0268039</t>
  </si>
  <si>
    <t>0.0302298</t>
  </si>
  <si>
    <t>0.181845</t>
  </si>
  <si>
    <t>0.0746107</t>
  </si>
  <si>
    <t>0.0245559</t>
  </si>
  <si>
    <t>0.0629054</t>
  </si>
  <si>
    <t>0.0814283</t>
  </si>
  <si>
    <t>0.119893</t>
  </si>
  <si>
    <t>0.117601</t>
  </si>
  <si>
    <t>0.314944</t>
  </si>
  <si>
    <t>0.0158711</t>
  </si>
  <si>
    <t>0.0164526</t>
  </si>
  <si>
    <t>0.0463857</t>
  </si>
  <si>
    <t>0.0666994</t>
  </si>
  <si>
    <t>0.00845269</t>
  </si>
  <si>
    <t>0.0376429</t>
  </si>
  <si>
    <t>0.028173</t>
  </si>
  <si>
    <t>0.118043</t>
  </si>
  <si>
    <t>0.380976</t>
  </si>
  <si>
    <t>0.397106</t>
  </si>
  <si>
    <t>0.00449833</t>
  </si>
  <si>
    <t>0.449824</t>
  </si>
  <si>
    <t>0.0333913</t>
  </si>
  <si>
    <t>0.0539667</t>
  </si>
  <si>
    <t>0.201287</t>
  </si>
  <si>
    <t>0.010944</t>
  </si>
  <si>
    <t>0.0775165</t>
  </si>
  <si>
    <t>0.135494</t>
  </si>
  <si>
    <t>0.0164748</t>
  </si>
  <si>
    <t>0.00847851</t>
  </si>
  <si>
    <t>0.011285</t>
  </si>
  <si>
    <t>0.0356217</t>
  </si>
  <si>
    <t>0.474195</t>
  </si>
  <si>
    <t>0.00956739</t>
  </si>
  <si>
    <t>0.586451</t>
  </si>
  <si>
    <t>0.0328793</t>
  </si>
  <si>
    <t>0.0268313</t>
  </si>
  <si>
    <t>0.283127</t>
  </si>
  <si>
    <t>0.0131722</t>
  </si>
  <si>
    <t>0.154268</t>
  </si>
  <si>
    <t>0.0268079</t>
  </si>
  <si>
    <t>0.151646</t>
  </si>
  <si>
    <t>0.0253381</t>
  </si>
  <si>
    <t>0.0600563</t>
  </si>
  <si>
    <t>0.0111994</t>
  </si>
  <si>
    <t>0.0363112</t>
  </si>
  <si>
    <t>0.0741415</t>
  </si>
  <si>
    <t>0.0162394</t>
  </si>
  <si>
    <t>0.0392837</t>
  </si>
  <si>
    <t>0.137197</t>
  </si>
  <si>
    <t>0.120297</t>
  </si>
  <si>
    <t>0.0291006</t>
  </si>
  <si>
    <t>0.347601</t>
  </si>
  <si>
    <t>0.0908874</t>
  </si>
  <si>
    <t>0.167086</t>
  </si>
  <si>
    <t>0.0313564</t>
  </si>
  <si>
    <t>0.101223</t>
  </si>
  <si>
    <t>0.247304</t>
  </si>
  <si>
    <t>0.173756</t>
  </si>
  <si>
    <t>0.00440218</t>
  </si>
  <si>
    <t>0.331702</t>
  </si>
  <si>
    <t>0.283138</t>
  </si>
  <si>
    <t>0.0264287</t>
  </si>
  <si>
    <t>0.0193444</t>
  </si>
  <si>
    <t>0.0281323</t>
  </si>
  <si>
    <t>0.282361</t>
  </si>
  <si>
    <t>0.0164889</t>
  </si>
  <si>
    <t>0.0427621</t>
  </si>
  <si>
    <t>0.0155999</t>
  </si>
  <si>
    <t>0.505158</t>
  </si>
  <si>
    <t>0.0582729</t>
  </si>
  <si>
    <t>0.0480206</t>
  </si>
  <si>
    <t>0.031854</t>
  </si>
  <si>
    <t>0.0772854</t>
  </si>
  <si>
    <t>0.10492</t>
  </si>
  <si>
    <t>0.064271</t>
  </si>
  <si>
    <t>0.328514</t>
  </si>
  <si>
    <t>0.0235681</t>
  </si>
  <si>
    <t>0.0234404</t>
  </si>
  <si>
    <t>0.0689622</t>
  </si>
  <si>
    <t>0.368234</t>
  </si>
  <si>
    <t>0.0302107</t>
  </si>
  <si>
    <t>0.0529599</t>
  </si>
  <si>
    <t>0.139762</t>
  </si>
  <si>
    <t>0.019489</t>
  </si>
  <si>
    <t>0.340575</t>
  </si>
  <si>
    <t>0.0223517</t>
  </si>
  <si>
    <t>0.0631162</t>
  </si>
  <si>
    <t>0.289971</t>
  </si>
  <si>
    <t>0.0932589</t>
  </si>
  <si>
    <t>0.116785</t>
  </si>
  <si>
    <t>0.482574</t>
  </si>
  <si>
    <t>0.506408</t>
  </si>
  <si>
    <t>0.0889557</t>
  </si>
  <si>
    <t>0.0613788</t>
  </si>
  <si>
    <t>0.0710919</t>
  </si>
  <si>
    <t>0.0599082</t>
  </si>
  <si>
    <t>0.352646</t>
  </si>
  <si>
    <t>0.0130229</t>
  </si>
  <si>
    <t>0.0344805</t>
  </si>
  <si>
    <t>0.175906</t>
  </si>
  <si>
    <t>0.0924583</t>
  </si>
  <si>
    <t>0.00607784</t>
  </si>
  <si>
    <t>0.0292362</t>
  </si>
  <si>
    <t>0.00913315</t>
  </si>
  <si>
    <t>0.0131073</t>
  </si>
  <si>
    <t>0.0179422</t>
  </si>
  <si>
    <t>0.0375901</t>
  </si>
  <si>
    <t>0.0358481</t>
  </si>
  <si>
    <t>0.0175767</t>
  </si>
  <si>
    <t>0.028543</t>
  </si>
  <si>
    <t>0.0857649</t>
  </si>
  <si>
    <t>0.332814</t>
  </si>
  <si>
    <t>0.0847231</t>
  </si>
  <si>
    <t>0.0187658</t>
  </si>
  <si>
    <t>0.0164961</t>
  </si>
  <si>
    <t>0.00839959</t>
  </si>
  <si>
    <t>0.0111347</t>
  </si>
  <si>
    <t>0.0365208</t>
  </si>
  <si>
    <t>0.499319</t>
  </si>
  <si>
    <t>0.0933944</t>
  </si>
  <si>
    <t>0.171972</t>
  </si>
  <si>
    <t>0.0983955</t>
  </si>
  <si>
    <t>0.101457</t>
  </si>
  <si>
    <t>0.00905137</t>
  </si>
  <si>
    <t>0.0306109</t>
  </si>
  <si>
    <t>0.0227581</t>
  </si>
  <si>
    <t>0.00625241</t>
  </si>
  <si>
    <t>0.0832359</t>
  </si>
  <si>
    <t>0.0871534</t>
  </si>
  <si>
    <t>0.169942</t>
  </si>
  <si>
    <t>0.0349026</t>
  </si>
  <si>
    <t>0.48757</t>
  </si>
  <si>
    <t>0.0651881</t>
  </si>
  <si>
    <t>0.133599</t>
  </si>
  <si>
    <t>0.189505</t>
  </si>
  <si>
    <t>0.0608272</t>
  </si>
  <si>
    <t>0.022198</t>
  </si>
  <si>
    <t>0.0604984</t>
  </si>
  <si>
    <t>0.0179819</t>
  </si>
  <si>
    <t>0.0546857</t>
  </si>
  <si>
    <t>0.103332</t>
  </si>
  <si>
    <t>0.146947</t>
  </si>
  <si>
    <t>0.012498</t>
  </si>
  <si>
    <t>0.0737058</t>
  </si>
  <si>
    <t>0.093488</t>
  </si>
  <si>
    <t>0.0177191</t>
  </si>
  <si>
    <t>0.0129389</t>
  </si>
  <si>
    <t>0.00579489</t>
  </si>
  <si>
    <t>0.0356127</t>
  </si>
  <si>
    <t>0.0569916</t>
  </si>
  <si>
    <t>0.144251</t>
  </si>
  <si>
    <t>0.226205</t>
  </si>
  <si>
    <t>0.0194697</t>
  </si>
  <si>
    <t>0.620194</t>
  </si>
  <si>
    <t>0.0107722</t>
  </si>
  <si>
    <t>0.0536782</t>
  </si>
  <si>
    <t>0.116601</t>
  </si>
  <si>
    <t>0.0336593</t>
  </si>
  <si>
    <t>0.539621</t>
  </si>
  <si>
    <t>0.0809758</t>
  </si>
  <si>
    <t>0.468938</t>
  </si>
  <si>
    <t>0.249216</t>
  </si>
  <si>
    <t>0.266311</t>
  </si>
  <si>
    <t>0.141547</t>
  </si>
  <si>
    <t>0.0257466</t>
  </si>
  <si>
    <t>0.00825862</t>
  </si>
  <si>
    <t>0.119575</t>
  </si>
  <si>
    <t>0.52797</t>
  </si>
  <si>
    <t>0.260262</t>
  </si>
  <si>
    <t>0.129251</t>
  </si>
  <si>
    <t>0.00661689</t>
  </si>
  <si>
    <t>0.0185441</t>
  </si>
  <si>
    <t>0.0114091</t>
  </si>
  <si>
    <t>0.0769096</t>
  </si>
  <si>
    <t>0.0128095</t>
  </si>
  <si>
    <t>0.0163528</t>
  </si>
  <si>
    <t>0.0926231</t>
  </si>
  <si>
    <t>0.0134795</t>
  </si>
  <si>
    <t>0.00730809</t>
  </si>
  <si>
    <t>0.125705</t>
  </si>
  <si>
    <t>0.0246206</t>
  </si>
  <si>
    <t>0.0909635</t>
  </si>
  <si>
    <t>0.325794</t>
  </si>
  <si>
    <t>0.0154075</t>
  </si>
  <si>
    <t>0.00423877</t>
  </si>
  <si>
    <t>0.0111414</t>
  </si>
  <si>
    <t>0.15899</t>
  </si>
  <si>
    <t>0.012926</t>
  </si>
  <si>
    <t>0.0371373</t>
  </si>
  <si>
    <t>0.00932278</t>
  </si>
  <si>
    <t>0.0490566</t>
  </si>
  <si>
    <t>0.0509545</t>
  </si>
  <si>
    <t>0.00924608</t>
  </si>
  <si>
    <t>0.0589211</t>
  </si>
  <si>
    <t>0.148518</t>
  </si>
  <si>
    <t>0.00650693</t>
  </si>
  <si>
    <t>0.0171908</t>
  </si>
  <si>
    <t>0.0172898</t>
  </si>
  <si>
    <t>0.0101455</t>
  </si>
  <si>
    <t>0.0118353</t>
  </si>
  <si>
    <t>0.0217134</t>
  </si>
  <si>
    <t>0.312766</t>
  </si>
  <si>
    <t>0.019865</t>
  </si>
  <si>
    <t>0.0199991</t>
  </si>
  <si>
    <t>0.0189155</t>
  </si>
  <si>
    <t>0.502886</t>
  </si>
  <si>
    <t>0.103978</t>
  </si>
  <si>
    <t>0.0123468</t>
  </si>
  <si>
    <t>0.0142903</t>
  </si>
  <si>
    <t>0.0805921</t>
  </si>
  <si>
    <t>0.00890186</t>
  </si>
  <si>
    <t>0.0353093</t>
  </si>
  <si>
    <t>0.0365016</t>
  </si>
  <si>
    <t>0.252478</t>
  </si>
  <si>
    <t>0.00648576</t>
  </si>
  <si>
    <t>0.0232298</t>
  </si>
  <si>
    <t>0.0519715</t>
  </si>
  <si>
    <t>0.0626533</t>
  </si>
  <si>
    <t>0.0989074</t>
  </si>
  <si>
    <t>0.333604</t>
  </si>
  <si>
    <t>0.218632</t>
  </si>
  <si>
    <t>0.0149691</t>
  </si>
  <si>
    <t>0.0521908</t>
  </si>
  <si>
    <t>0.0341516</t>
  </si>
  <si>
    <t>0.0175207</t>
  </si>
  <si>
    <t>0.0223581</t>
  </si>
  <si>
    <t>0.0498085</t>
  </si>
  <si>
    <t>0.0414933</t>
  </si>
  <si>
    <t>0.0693528</t>
  </si>
  <si>
    <t>0.0341338</t>
  </si>
  <si>
    <t>0.105573</t>
  </si>
  <si>
    <t>0.0171338</t>
  </si>
  <si>
    <t>0.381584</t>
  </si>
  <si>
    <t>0.0714234</t>
  </si>
  <si>
    <t>0.0513732</t>
  </si>
  <si>
    <t>0.0772185</t>
  </si>
  <si>
    <t>0.0598241</t>
  </si>
  <si>
    <t>0.0200174</t>
  </si>
  <si>
    <t>0.0103723</t>
  </si>
  <si>
    <t>0.0262678</t>
  </si>
  <si>
    <t>0.0157745</t>
  </si>
  <si>
    <t>0.0512233</t>
  </si>
  <si>
    <t>0.0958676</t>
  </si>
  <si>
    <t>0.00947861</t>
  </si>
  <si>
    <t>0.539035</t>
  </si>
  <si>
    <t>0.176236</t>
  </si>
  <si>
    <t>0.0329347</t>
  </si>
  <si>
    <t>0.150075</t>
  </si>
  <si>
    <t>0.0224062</t>
  </si>
  <si>
    <t>0.233551</t>
  </si>
  <si>
    <t>0.0507641</t>
  </si>
  <si>
    <t>0.206607</t>
  </si>
  <si>
    <t>0.0126758</t>
  </si>
  <si>
    <t>0.389234</t>
  </si>
  <si>
    <t>0.0147445</t>
  </si>
  <si>
    <t>0.013599</t>
  </si>
  <si>
    <t>0.0772198</t>
  </si>
  <si>
    <t>0.0102172</t>
  </si>
  <si>
    <t>0.476141</t>
  </si>
  <si>
    <t>0.0132028</t>
  </si>
  <si>
    <t>0.259408</t>
  </si>
  <si>
    <t>0.0138155</t>
  </si>
  <si>
    <t>0.277389</t>
  </si>
  <si>
    <t>0.0376711</t>
  </si>
  <si>
    <t>0.00701771</t>
  </si>
  <si>
    <t>0.0253305</t>
  </si>
  <si>
    <t>0.0337925</t>
  </si>
  <si>
    <t>0.0217147</t>
  </si>
  <si>
    <t>0.034391</t>
  </si>
  <si>
    <t>0.0113832</t>
  </si>
  <si>
    <t>0.00381393</t>
  </si>
  <si>
    <t>0.2813</t>
  </si>
  <si>
    <t>0.118989</t>
  </si>
  <si>
    <t>0.216368</t>
  </si>
  <si>
    <t>0.0361754</t>
  </si>
  <si>
    <t>0.334578</t>
  </si>
  <si>
    <t>0.339755</t>
  </si>
  <si>
    <t>0.040376</t>
  </si>
  <si>
    <t>0.214637</t>
  </si>
  <si>
    <t>0.0169184</t>
  </si>
  <si>
    <t>0.0424565</t>
  </si>
  <si>
    <t>0.0368068</t>
  </si>
  <si>
    <t>0.0143732</t>
  </si>
  <si>
    <t>0.0171548</t>
  </si>
  <si>
    <t>0.00798311</t>
  </si>
  <si>
    <t>0.0987194</t>
  </si>
  <si>
    <t>0.162736</t>
  </si>
  <si>
    <t>0.0184379</t>
  </si>
  <si>
    <t>0.0391233</t>
  </si>
  <si>
    <t>0.0531875</t>
  </si>
  <si>
    <t>0.436744</t>
  </si>
  <si>
    <t>0.00978373</t>
  </si>
  <si>
    <t>0.0798581</t>
  </si>
  <si>
    <t>0.0371135</t>
  </si>
  <si>
    <t>0.0394553</t>
  </si>
  <si>
    <t>0.130422</t>
  </si>
  <si>
    <t>0.0263802</t>
  </si>
  <si>
    <t>0.0305978</t>
  </si>
  <si>
    <t>0.0738232</t>
  </si>
  <si>
    <t>0.0227655</t>
  </si>
  <si>
    <t>0.0245071</t>
  </si>
  <si>
    <t>0.0575052</t>
  </si>
  <si>
    <t>0.00709655</t>
  </si>
  <si>
    <t>0.0173289</t>
  </si>
  <si>
    <t>0.2418</t>
  </si>
  <si>
    <t>0.014139</t>
  </si>
  <si>
    <t>0.355891</t>
  </si>
  <si>
    <t>0.257557</t>
  </si>
  <si>
    <t>0.0537626</t>
  </si>
  <si>
    <t>0.0594028</t>
  </si>
  <si>
    <t>0.157561</t>
  </si>
  <si>
    <t>0.011479</t>
  </si>
  <si>
    <t>0.298</t>
  </si>
  <si>
    <t>0.0079899</t>
  </si>
  <si>
    <t>0.00868152</t>
  </si>
  <si>
    <t>0.0236403</t>
  </si>
  <si>
    <t>0.0452534</t>
  </si>
  <si>
    <t>0.0414913</t>
  </si>
  <si>
    <t>0.259916</t>
  </si>
  <si>
    <t>0.00772911</t>
  </si>
  <si>
    <t>0.0285904</t>
  </si>
  <si>
    <t>0.124276</t>
  </si>
  <si>
    <t>0.0654871</t>
  </si>
  <si>
    <t>0.0111282</t>
  </si>
  <si>
    <t>0.171128</t>
  </si>
  <si>
    <t>0.0149116</t>
  </si>
  <si>
    <t>0.225855</t>
  </si>
  <si>
    <t>0.0252878</t>
  </si>
  <si>
    <t>0.0148966</t>
  </si>
  <si>
    <t>0.0286969</t>
  </si>
  <si>
    <t>0.0196918</t>
  </si>
  <si>
    <t>0.177499</t>
  </si>
  <si>
    <t>0.0964706</t>
  </si>
  <si>
    <t>0.0475477</t>
  </si>
  <si>
    <t>0.0112232</t>
  </si>
  <si>
    <t>0.00617032</t>
  </si>
  <si>
    <t>0.0501247</t>
  </si>
  <si>
    <t>0.178769</t>
  </si>
  <si>
    <t>0.0704641</t>
  </si>
  <si>
    <t>0.0216474</t>
  </si>
  <si>
    <t>0.531598</t>
  </si>
  <si>
    <t>0.119086</t>
  </si>
  <si>
    <t>0.163526</t>
  </si>
  <si>
    <t>0.0240252</t>
  </si>
  <si>
    <t>0.0942085</t>
  </si>
  <si>
    <t>0.230329</t>
  </si>
  <si>
    <t>0.0894856</t>
  </si>
  <si>
    <t>0.111296</t>
  </si>
  <si>
    <t>0.0330069</t>
  </si>
  <si>
    <t>0.0163393</t>
  </si>
  <si>
    <t>0.489504</t>
  </si>
  <si>
    <t>0.0342423</t>
  </si>
  <si>
    <t>0.00527256</t>
  </si>
  <si>
    <t>0.527385</t>
  </si>
  <si>
    <t>0.123533</t>
  </si>
  <si>
    <t>0.142088</t>
  </si>
  <si>
    <t>0.0268323</t>
  </si>
  <si>
    <t>0.00926897</t>
  </si>
  <si>
    <t>0.032346</t>
  </si>
  <si>
    <t>0.0312128</t>
  </si>
  <si>
    <t>0.556286</t>
  </si>
  <si>
    <t>0.0282437</t>
  </si>
  <si>
    <t>0.0273438</t>
  </si>
  <si>
    <t>0.284802</t>
  </si>
  <si>
    <t>0.184152</t>
  </si>
  <si>
    <t>0.289883</t>
  </si>
  <si>
    <t>0.0245198</t>
  </si>
  <si>
    <t>0.0176494</t>
  </si>
  <si>
    <t>0.0174349</t>
  </si>
  <si>
    <t>0.00724041</t>
  </si>
  <si>
    <t>0.0108041</t>
  </si>
  <si>
    <t>0.116976</t>
  </si>
  <si>
    <t>0.0100269</t>
  </si>
  <si>
    <t>0.0440902</t>
  </si>
  <si>
    <t>0.0379131</t>
  </si>
  <si>
    <t>0.0364972</t>
  </si>
  <si>
    <t>0.00537939</t>
  </si>
  <si>
    <t>0.0198601</t>
  </si>
  <si>
    <t>0.0643318</t>
  </si>
  <si>
    <t>0.0106006</t>
  </si>
  <si>
    <t>0.0247514</t>
  </si>
  <si>
    <t>0.0529539</t>
  </si>
  <si>
    <t>0.082796</t>
  </si>
  <si>
    <t>0.0157121</t>
  </si>
  <si>
    <t>0.0872053</t>
  </si>
  <si>
    <t>0.017296</t>
  </si>
  <si>
    <t>0.197273</t>
  </si>
  <si>
    <t>0.0408091</t>
  </si>
  <si>
    <t>0.514685</t>
  </si>
  <si>
    <t>0.106893</t>
  </si>
  <si>
    <t>0.0257284</t>
  </si>
  <si>
    <t>0.017048</t>
  </si>
  <si>
    <t>0.00817936</t>
  </si>
  <si>
    <t>0.0861808</t>
  </si>
  <si>
    <t>0.025928</t>
  </si>
  <si>
    <t>0.0533166</t>
  </si>
  <si>
    <t>0.156984</t>
  </si>
  <si>
    <t>0.0288138</t>
  </si>
  <si>
    <t>0.0195985</t>
  </si>
  <si>
    <t>0.0942547</t>
  </si>
  <si>
    <t>0.0968544</t>
  </si>
  <si>
    <t>0.046355</t>
  </si>
  <si>
    <t>0.229073</t>
  </si>
  <si>
    <t>0.00973409</t>
  </si>
  <si>
    <t>0.246656</t>
  </si>
  <si>
    <t>0.3078</t>
  </si>
  <si>
    <t>0.250968</t>
  </si>
  <si>
    <t>0.0264048</t>
  </si>
  <si>
    <t>0.0669051</t>
  </si>
  <si>
    <t>0.355061</t>
  </si>
  <si>
    <t>0.0180863</t>
  </si>
  <si>
    <t>0.1534</t>
  </si>
  <si>
    <t>0.260027</t>
  </si>
  <si>
    <t>0.0084511</t>
  </si>
  <si>
    <t>0.41223</t>
  </si>
  <si>
    <t>0.0504656</t>
  </si>
  <si>
    <t>0.113</t>
  </si>
  <si>
    <t>0.0186765</t>
  </si>
  <si>
    <t>0.0770168</t>
  </si>
  <si>
    <t>0.206986</t>
  </si>
  <si>
    <t>0.0304667</t>
  </si>
  <si>
    <t>0.222755</t>
  </si>
  <si>
    <t>0.0388585</t>
  </si>
  <si>
    <t>0.365229</t>
  </si>
  <si>
    <t>0.0238686</t>
  </si>
  <si>
    <t>0.0693744</t>
  </si>
  <si>
    <t>0.319753</t>
  </si>
  <si>
    <t>0.0286748</t>
  </si>
  <si>
    <t>0.00886906</t>
  </si>
  <si>
    <t>0.164213</t>
  </si>
  <si>
    <t>0.54069</t>
  </si>
  <si>
    <t>0.068881</t>
  </si>
  <si>
    <t>0.227952</t>
  </si>
  <si>
    <t>0.0240037</t>
  </si>
  <si>
    <t>0.0558751</t>
  </si>
  <si>
    <t>0.0866908</t>
  </si>
  <si>
    <t>0.0100759</t>
  </si>
  <si>
    <t>0.0638316</t>
  </si>
  <si>
    <t>0.00563823</t>
  </si>
  <si>
    <t>0.0107921</t>
  </si>
  <si>
    <t>0.0137991</t>
  </si>
  <si>
    <t>0.0637037</t>
  </si>
  <si>
    <t>0.0326856</t>
  </si>
  <si>
    <t>0.0555785</t>
  </si>
  <si>
    <t>0.0418044</t>
  </si>
  <si>
    <t>0.00967616</t>
  </si>
  <si>
    <t>0.0331495</t>
  </si>
  <si>
    <t>0.0543558</t>
  </si>
  <si>
    <t>0.0105816</t>
  </si>
  <si>
    <t>0.0177313</t>
  </si>
  <si>
    <t>0.061074</t>
  </si>
  <si>
    <t>0.0335468</t>
  </si>
  <si>
    <t>0.0105307</t>
  </si>
  <si>
    <t>0.115336</t>
  </si>
  <si>
    <t>0.0146159</t>
  </si>
  <si>
    <t>0.135849</t>
  </si>
  <si>
    <t>0.0456482</t>
  </si>
  <si>
    <t>0.0282293</t>
  </si>
  <si>
    <t>0.0231396</t>
  </si>
  <si>
    <t>0.0252409</t>
  </si>
  <si>
    <t>0.0149226</t>
  </si>
  <si>
    <t>0.0118096</t>
  </si>
  <si>
    <t>0.0156807</t>
  </si>
  <si>
    <t>0.355529</t>
  </si>
  <si>
    <t>0.0933934</t>
  </si>
  <si>
    <t>0.0164214</t>
  </si>
  <si>
    <t>0.0182946</t>
  </si>
  <si>
    <t>0.171746</t>
  </si>
  <si>
    <t>0.031145</t>
  </si>
  <si>
    <t>0.00906982</t>
  </si>
  <si>
    <t>0.233697</t>
  </si>
  <si>
    <t>0.0128943</t>
  </si>
  <si>
    <t>0.145525</t>
  </si>
  <si>
    <t>0.234848</t>
  </si>
  <si>
    <t>0.193122</t>
  </si>
  <si>
    <t>0.0496087</t>
  </si>
  <si>
    <t>0.476656</t>
  </si>
  <si>
    <t>0.115973</t>
  </si>
  <si>
    <t>0.425988</t>
  </si>
  <si>
    <t>0.00713889</t>
  </si>
  <si>
    <t>0.167324</t>
  </si>
  <si>
    <t>0.10098</t>
  </si>
  <si>
    <t>0.0149487</t>
  </si>
  <si>
    <t>0.141064</t>
  </si>
  <si>
    <t>0.502022</t>
  </si>
  <si>
    <t>0.306987</t>
  </si>
  <si>
    <t>0.0294185</t>
  </si>
  <si>
    <t>0.00884883</t>
  </si>
  <si>
    <t>0.0110806</t>
  </si>
  <si>
    <t>0.164386</t>
  </si>
  <si>
    <t>0.0479861</t>
  </si>
  <si>
    <t>0.250937</t>
  </si>
  <si>
    <t>0.0508615</t>
  </si>
  <si>
    <t>0.0540391</t>
  </si>
  <si>
    <t>0.24217</t>
  </si>
  <si>
    <t>0.0186275</t>
  </si>
  <si>
    <t>0.00719623</t>
  </si>
  <si>
    <t>0.052425</t>
  </si>
  <si>
    <t>0.0175331</t>
  </si>
  <si>
    <t>0.0278681</t>
  </si>
  <si>
    <t>0.0104457</t>
  </si>
  <si>
    <t>0.145557</t>
  </si>
  <si>
    <t>0.113315</t>
  </si>
  <si>
    <t>0.0327416</t>
  </si>
  <si>
    <t>0.0706648</t>
  </si>
  <si>
    <t>0.107402</t>
  </si>
  <si>
    <t>0.118014</t>
  </si>
  <si>
    <t>0.00446791</t>
  </si>
  <si>
    <t>0.0142355</t>
  </si>
  <si>
    <t>0.0182258</t>
  </si>
  <si>
    <t>0.10362</t>
  </si>
  <si>
    <t>0.00998332</t>
  </si>
  <si>
    <t>0.0135153</t>
  </si>
  <si>
    <t>0.0121289</t>
  </si>
  <si>
    <t>0.0233788</t>
  </si>
  <si>
    <t>0.0137103</t>
  </si>
  <si>
    <t>0.310444</t>
  </si>
  <si>
    <t>0.105984</t>
  </si>
  <si>
    <t>0.0153042</t>
  </si>
  <si>
    <t>0.0826234</t>
  </si>
  <si>
    <t>0.0163823</t>
  </si>
  <si>
    <t>0.0135647</t>
  </si>
  <si>
    <t>0.00752872</t>
  </si>
  <si>
    <t>0.038029</t>
  </si>
  <si>
    <t>0.220722</t>
  </si>
  <si>
    <t>0.0392148</t>
  </si>
  <si>
    <t>0.038809</t>
  </si>
  <si>
    <t>0.00773356</t>
  </si>
  <si>
    <t>0.0223182</t>
  </si>
  <si>
    <t>0.517546</t>
  </si>
  <si>
    <t>0.0698808</t>
  </si>
  <si>
    <t>0.147615</t>
  </si>
  <si>
    <t>0.484294</t>
  </si>
  <si>
    <t>0.0272025</t>
  </si>
  <si>
    <t>0.0393059</t>
  </si>
  <si>
    <t>0.0629758</t>
  </si>
  <si>
    <t>0.127453</t>
  </si>
  <si>
    <t>0.28083</t>
  </si>
  <si>
    <t>0.0303582</t>
  </si>
  <si>
    <t>0.0120347</t>
  </si>
  <si>
    <t>0.145729</t>
  </si>
  <si>
    <t>0.0380512</t>
  </si>
  <si>
    <t>0.0157354</t>
  </si>
  <si>
    <t>0.19813</t>
  </si>
  <si>
    <t>0.0465684</t>
  </si>
  <si>
    <t>0.366607</t>
  </si>
  <si>
    <t>0.104168</t>
  </si>
  <si>
    <t>0.0473068</t>
  </si>
  <si>
    <t>0.140812</t>
  </si>
  <si>
    <t>0.0194448</t>
  </si>
  <si>
    <t>0.00978467</t>
  </si>
  <si>
    <t>0.0463561</t>
  </si>
  <si>
    <t>0.435863</t>
  </si>
  <si>
    <t>0.458306</t>
  </si>
  <si>
    <t>0.134382</t>
  </si>
  <si>
    <t>0.0452094</t>
  </si>
  <si>
    <t>0.218108</t>
  </si>
  <si>
    <t>0.0201285</t>
  </si>
  <si>
    <t>0.377292</t>
  </si>
  <si>
    <t>0.0119679</t>
  </si>
  <si>
    <t>0.0191544</t>
  </si>
  <si>
    <t>0.0983986</t>
  </si>
  <si>
    <t>0.119684</t>
  </si>
  <si>
    <t>0.350781</t>
  </si>
  <si>
    <t>0.0841922</t>
  </si>
  <si>
    <t>0.31264</t>
  </si>
  <si>
    <t>0.0152938</t>
  </si>
  <si>
    <t>0.0285665</t>
  </si>
  <si>
    <t>0.0348756</t>
  </si>
  <si>
    <t>0.0292839</t>
  </si>
  <si>
    <t>0.353484</t>
  </si>
  <si>
    <t>0.0181223</t>
  </si>
  <si>
    <t>0.0755824</t>
  </si>
  <si>
    <t>0.0556625</t>
  </si>
  <si>
    <t>0.0599447</t>
  </si>
  <si>
    <t>0.00991065</t>
  </si>
  <si>
    <t>0.0430085</t>
  </si>
  <si>
    <t>0.0537623</t>
  </si>
  <si>
    <t>0.320005</t>
  </si>
  <si>
    <t>0.09183</t>
  </si>
  <si>
    <t>0.0425637</t>
  </si>
  <si>
    <t>0.0381327</t>
  </si>
  <si>
    <t>0.0147854</t>
  </si>
  <si>
    <t>TOTAL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</si>
</sst>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2" applyNumberFormat="0" applyFont="0" applyAlignment="0" applyProtection="0"/>
  </cellStyleXfs>
  <cellXfs count="9">
    <xf numFmtId="0" fontId="0" fillId="0" borderId="0" xfId="0"/>
    <xf numFmtId="0" fontId="0" fillId="0" borderId="0" xfId="0" applyNumberFormat="1"/>
    <xf numFmtId="11" fontId="0" fillId="0" borderId="0" xfId="0" applyNumberFormat="1"/>
    <xf numFmtId="0" fontId="0" fillId="4" borderId="3" xfId="0" applyNumberFormat="1" applyFont="1" applyFill="1" applyBorder="1"/>
    <xf numFmtId="0" fontId="0" fillId="0" borderId="3" xfId="0" applyNumberFormat="1" applyFont="1" applyBorder="1"/>
    <xf numFmtId="0" fontId="0" fillId="3" borderId="2" xfId="2" applyFont="1"/>
    <xf numFmtId="0" fontId="2" fillId="2" borderId="1" xfId="1"/>
    <xf numFmtId="0" fontId="0" fillId="4" borderId="4" xfId="0" applyNumberFormat="1" applyFont="1" applyFill="1" applyBorder="1"/>
    <xf numFmtId="0" fontId="0" fillId="0" borderId="4" xfId="0" applyNumberFormat="1" applyFont="1" applyBorder="1"/>
  </cellXfs>
  <cellStyles count="3">
    <cellStyle name="Calculation" xfId="1" builtinId="22"/>
    <cellStyle name="Normal" xfId="0" builtinId="0"/>
    <cellStyle name="Note" xfId="2" builtinId="10"/>
  </cellStyles>
  <dxfs count="26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4BDF5837-50A4-4686-A350-18D915193822}" autoFormatId="16" applyNumberFormats="0" applyBorderFormats="0" applyFontFormats="0" applyPatternFormats="0" applyAlignmentFormats="0" applyWidthHeightFormats="0">
  <queryTableRefresh nextId="44" unboundColumnsRight="21">
    <queryTableFields count="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72AB79-83DC-4FDC-871B-19AD75567A05}" autoFormatId="16" applyNumberFormats="0" applyBorderFormats="0" applyFontFormats="0" applyPatternFormats="0" applyAlignmentFormats="0" applyWidthHeightFormats="0">
  <queryTableRefresh nextId="44" unboundColumnsRight="21">
    <queryTableFields count="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85B3C53-8F3A-42D5-83E6-5BDD7ECDCD6C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9031C66-14CC-4ACC-810A-78B2040FD337}" autoFormatId="16" applyNumberFormats="0" applyBorderFormats="0" applyFontFormats="0" applyPatternFormats="0" applyAlignmentFormats="0" applyWidthHeightFormats="0">
  <queryTableRefresh nextId="5" unboundColumnsRight="1">
    <queryTableFields count="2">
      <queryTableField id="1" name="Column1" tableColumnId="1"/>
      <queryTableField id="4" dataBound="0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6393879-EFBB-4A5A-93BF-7D5314B35CFC}" autoFormatId="16" applyNumberFormats="0" applyBorderFormats="0" applyFontFormats="0" applyPatternFormats="0" applyAlignmentFormats="0" applyWidthHeightFormats="0">
  <queryTableRefresh nextId="44" unboundColumnsRight="21">
    <queryTableFields count="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7F1D096B-0B59-4289-B908-036D512F7519}" autoFormatId="16" applyNumberFormats="0" applyBorderFormats="0" applyFontFormats="0" applyPatternFormats="0" applyAlignmentFormats="0" applyWidthHeightFormats="0">
  <queryTableRefresh nextId="44" unboundColumnsRight="21">
    <queryTableFields count="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D3ED6CEE-54E9-4EFB-A74E-1BEE494CD540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772A354-7F9E-4B48-927B-DD98D78DE087}" autoFormatId="16" applyNumberFormats="0" applyBorderFormats="0" applyFontFormats="0" applyPatternFormats="0" applyAlignmentFormats="0" applyWidthHeightFormats="0">
  <queryTableRefresh nextId="44" unboundColumnsRight="21">
    <queryTableFields count="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A6981468-E40E-4A3E-BE1D-2839F325FC1E}" autoFormatId="16" applyNumberFormats="0" applyBorderFormats="0" applyFontFormats="0" applyPatternFormats="0" applyAlignmentFormats="0" applyWidthHeightFormats="0">
  <queryTableRefresh nextId="44" unboundColumnsRight="21">
    <queryTableFields count="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4A92BC7-B482-4ABD-915D-9A710EA2477E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826457-72EC-4E61-8216-65D2BC99D9FC}" name="IK_diagnostics_positions" displayName="IK_diagnostics_positions" ref="A1:AQ609" tableType="queryTable" totalsRowShown="0">
  <autoFilter ref="A1:AQ609" xr:uid="{2CD6471E-5DDA-4F27-8384-DA4AC37FDC0D}"/>
  <tableColumns count="43">
    <tableColumn id="1" xr3:uid="{DF351D6C-EE55-489E-8425-93D6CBAA0E81}" uniqueName="1" name="Column1" queryTableFieldId="1" dataDxfId="264"/>
    <tableColumn id="2" xr3:uid="{F595D4EC-4CD1-47A1-90D8-BBF172FF40F0}" uniqueName="2" name="Column2" queryTableFieldId="2" dataDxfId="263"/>
    <tableColumn id="3" xr3:uid="{73D679AB-9F50-440E-BFA9-F1E2C8F75B37}" uniqueName="3" name="Column3" queryTableFieldId="3" dataDxfId="262"/>
    <tableColumn id="4" xr3:uid="{1B580974-850E-4F4C-B1FF-508D4489EA32}" uniqueName="4" name="Column4" queryTableFieldId="4" dataDxfId="261"/>
    <tableColumn id="5" xr3:uid="{087832E0-AEB8-43EF-95AA-1163EBF2A314}" uniqueName="5" name="Column5" queryTableFieldId="5" dataDxfId="260"/>
    <tableColumn id="6" xr3:uid="{190DBF12-90E7-470E-BFB7-C4DFEB673027}" uniqueName="6" name="Column6" queryTableFieldId="6" dataDxfId="259"/>
    <tableColumn id="7" xr3:uid="{D1FFD0DD-BFD1-4883-AEF4-F02A01134520}" uniqueName="7" name="Column7" queryTableFieldId="7" dataDxfId="258"/>
    <tableColumn id="8" xr3:uid="{6B4264A6-72C2-4274-A3DC-D204653D03F0}" uniqueName="8" name="Column8" queryTableFieldId="8" dataDxfId="257"/>
    <tableColumn id="9" xr3:uid="{E806BC0F-A8BA-4C15-BA1B-323A0289F5F0}" uniqueName="9" name="Column9" queryTableFieldId="9" dataDxfId="256"/>
    <tableColumn id="10" xr3:uid="{2CBFEB7C-DAE0-4D80-AA38-12862A63F13B}" uniqueName="10" name="Column10" queryTableFieldId="10" dataDxfId="255"/>
    <tableColumn id="11" xr3:uid="{F4F1F3E7-344D-4BA6-A57E-6A95A97CE74F}" uniqueName="11" name="Column11" queryTableFieldId="11" dataDxfId="254"/>
    <tableColumn id="12" xr3:uid="{E3462783-CBAE-48BE-903B-40D68D05B2EE}" uniqueName="12" name="Column12" queryTableFieldId="12" dataDxfId="253"/>
    <tableColumn id="13" xr3:uid="{96A71046-B66B-4C1A-9E02-87E2D07440F5}" uniqueName="13" name="Column13" queryTableFieldId="13" dataDxfId="252"/>
    <tableColumn id="14" xr3:uid="{4FDECFFA-FED5-4554-9F40-75286C4798BF}" uniqueName="14" name="Column14" queryTableFieldId="14" dataDxfId="251"/>
    <tableColumn id="15" xr3:uid="{787ADA3D-69D8-4BAC-9E1F-46558DF1804C}" uniqueName="15" name="Column15" queryTableFieldId="15" dataDxfId="250"/>
    <tableColumn id="16" xr3:uid="{3E820FA9-A740-4FB2-8FA6-F4EC9294866A}" uniqueName="16" name="Column16" queryTableFieldId="16" dataDxfId="249"/>
    <tableColumn id="17" xr3:uid="{F21FDF13-B245-4505-834B-B2BC18A84DB8}" uniqueName="17" name="Column17" queryTableFieldId="17" dataDxfId="248"/>
    <tableColumn id="18" xr3:uid="{2143A584-9C6C-4217-B615-51B34AA74B60}" uniqueName="18" name="Column18" queryTableFieldId="18" dataDxfId="247"/>
    <tableColumn id="19" xr3:uid="{C6368C2D-0A73-4079-80E3-77374740A50A}" uniqueName="19" name="Column19" queryTableFieldId="19" dataDxfId="246"/>
    <tableColumn id="20" xr3:uid="{12C081C4-EA17-4C08-98CF-CA98F1679AD9}" uniqueName="20" name="Column20" queryTableFieldId="20" dataDxfId="245"/>
    <tableColumn id="21" xr3:uid="{C54AD493-3700-4AFD-AD89-F4BB71D3E25B}" uniqueName="21" name="Column21" queryTableFieldId="21" dataDxfId="244"/>
    <tableColumn id="22" xr3:uid="{47227814-64A3-4F91-9571-BB49D5AEC0F0}" uniqueName="22" name="Column22" queryTableFieldId="22" dataDxfId="243"/>
    <tableColumn id="23" xr3:uid="{10E505CC-5828-4B9C-BCCD-1CD57808A3F2}" uniqueName="23" name="Column23" queryTableFieldId="23" dataDxfId="242">
      <calculatedColumnFormula>ABS(IK_diagnostics_positions[[#This Row],[Column1]]-A1)</calculatedColumnFormula>
    </tableColumn>
    <tableColumn id="24" xr3:uid="{98CBA16F-33A0-40CC-9F85-2E348BE749FE}" uniqueName="24" name="Column24" queryTableFieldId="24" dataDxfId="241"/>
    <tableColumn id="25" xr3:uid="{914ED851-8D16-4938-8927-1FD2D1728641}" uniqueName="25" name="Column25" queryTableFieldId="25" dataDxfId="240"/>
    <tableColumn id="26" xr3:uid="{B192C3A4-757A-411A-B5BE-F17B23FD43F1}" uniqueName="26" name="Column26" queryTableFieldId="26" dataDxfId="239"/>
    <tableColumn id="27" xr3:uid="{FBF9F445-82C1-484E-9AFB-DC6480B2D896}" uniqueName="27" name="Column27" queryTableFieldId="27" dataDxfId="238"/>
    <tableColumn id="28" xr3:uid="{A7B3246D-D980-4B73-9F38-C8B510B29EC7}" uniqueName="28" name="Column28" queryTableFieldId="28" dataDxfId="237"/>
    <tableColumn id="29" xr3:uid="{92216D25-3D10-49F9-B97C-CF6CB09DD19C}" uniqueName="29" name="Column29" queryTableFieldId="29" dataDxfId="236"/>
    <tableColumn id="30" xr3:uid="{9B1BB647-143F-4BAB-907A-99EE83F19E5C}" uniqueName="30" name="Column30" queryTableFieldId="30" dataDxfId="235"/>
    <tableColumn id="31" xr3:uid="{C84857D4-EEA7-4EA0-9BBE-4CFE934443D0}" uniqueName="31" name="Column31" queryTableFieldId="31" dataDxfId="234"/>
    <tableColumn id="32" xr3:uid="{33E56FE3-1844-4EEF-8FD3-DD93BC514822}" uniqueName="32" name="Column32" queryTableFieldId="32" dataDxfId="233"/>
    <tableColumn id="33" xr3:uid="{7E7CBB19-267C-4B5E-BB48-FB7A91EE3171}" uniqueName="33" name="Column33" queryTableFieldId="33" dataDxfId="232"/>
    <tableColumn id="34" xr3:uid="{2DC809F7-F248-4B65-9419-4A4687D24B82}" uniqueName="34" name="Column34" queryTableFieldId="34" dataDxfId="231"/>
    <tableColumn id="35" xr3:uid="{BAEA2763-EDED-4989-888E-D8D9B684B266}" uniqueName="35" name="Column35" queryTableFieldId="35" dataDxfId="230"/>
    <tableColumn id="36" xr3:uid="{8894201C-76D5-4738-AB9C-7ED45FF26C25}" uniqueName="36" name="Column36" queryTableFieldId="36" dataDxfId="229"/>
    <tableColumn id="37" xr3:uid="{B9B81509-7516-45FE-93BA-A7109876374A}" uniqueName="37" name="Column37" queryTableFieldId="37" dataDxfId="228"/>
    <tableColumn id="38" xr3:uid="{54E56758-8020-40D4-8F04-353136B7750B}" uniqueName="38" name="Column38" queryTableFieldId="38" dataDxfId="227"/>
    <tableColumn id="39" xr3:uid="{C523AA6A-F3D1-491C-BABA-0733DE20424A}" uniqueName="39" name="Column39" queryTableFieldId="39" dataDxfId="226"/>
    <tableColumn id="40" xr3:uid="{DFD15E37-D994-4A36-BDAF-1258EE801B7C}" uniqueName="40" name="Column40" queryTableFieldId="40" dataDxfId="225"/>
    <tableColumn id="41" xr3:uid="{0BF02F08-3D8D-4803-8D21-9C276BFCB135}" uniqueName="41" name="Column41" queryTableFieldId="41" dataDxfId="224"/>
    <tableColumn id="42" xr3:uid="{DF535E8C-8485-435E-AF2F-89DBA421AA15}" uniqueName="42" name="Column42" queryTableFieldId="42" dataDxfId="223"/>
    <tableColumn id="43" xr3:uid="{D5737288-7301-434C-80F9-9A3164AD14D3}" uniqueName="43" name="Column43" queryTableFieldId="43" dataDxfId="2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7C98B2-BBD1-430A-872E-F480DF597E9E}" name="IK_diagnostics_degrees" displayName="IK_diagnostics_degrees" ref="A1:AQ609" tableType="queryTable" totalsRowShown="0">
  <autoFilter ref="A1:AQ609" xr:uid="{54BEF0A6-2508-43AE-8F14-7D40944A449E}"/>
  <tableColumns count="43">
    <tableColumn id="1" xr3:uid="{64ABEAF3-3CD3-4EB9-BDD1-DF1D2C7F3CB5}" uniqueName="1" name="Column1" queryTableFieldId="1" dataDxfId="221"/>
    <tableColumn id="2" xr3:uid="{B2391B3F-1A86-4C08-B0D3-56C722219645}" uniqueName="2" name="Column2" queryTableFieldId="2" dataDxfId="220"/>
    <tableColumn id="3" xr3:uid="{C9788FC9-7314-4C0F-BD82-E9B875F0E8BB}" uniqueName="3" name="Column3" queryTableFieldId="3" dataDxfId="219"/>
    <tableColumn id="4" xr3:uid="{EFA311CD-ADF4-4C83-9804-3E94803401B9}" uniqueName="4" name="Column4" queryTableFieldId="4" dataDxfId="218"/>
    <tableColumn id="5" xr3:uid="{40ED9D6E-9F26-4EB6-8BA8-947EFDFC4829}" uniqueName="5" name="Column5" queryTableFieldId="5" dataDxfId="217"/>
    <tableColumn id="6" xr3:uid="{0CFA8967-C2A4-4898-8796-0A5507F03C6A}" uniqueName="6" name="Column6" queryTableFieldId="6" dataDxfId="216"/>
    <tableColumn id="7" xr3:uid="{D8DF976D-A8BF-44B2-9FA0-BF8B949AC570}" uniqueName="7" name="Column7" queryTableFieldId="7" dataDxfId="215"/>
    <tableColumn id="8" xr3:uid="{6802A1C0-3D86-45B0-8C3A-7A33AF27B79B}" uniqueName="8" name="Column8" queryTableFieldId="8" dataDxfId="214"/>
    <tableColumn id="9" xr3:uid="{DEE5E85E-45C8-4A45-98C4-A640FCACFC8A}" uniqueName="9" name="Column9" queryTableFieldId="9" dataDxfId="213"/>
    <tableColumn id="10" xr3:uid="{9E1758CF-C34E-4A41-A1D5-1A05E230D3CD}" uniqueName="10" name="Column10" queryTableFieldId="10" dataDxfId="212"/>
    <tableColumn id="11" xr3:uid="{A059D847-8534-4EB7-8F06-547368ADE770}" uniqueName="11" name="Column11" queryTableFieldId="11" dataDxfId="211"/>
    <tableColumn id="12" xr3:uid="{91893568-1719-4041-92CF-A2963EFFDC58}" uniqueName="12" name="Column12" queryTableFieldId="12" dataDxfId="210"/>
    <tableColumn id="13" xr3:uid="{E8AD1F78-5B5F-4DBF-B1F8-558841BB8015}" uniqueName="13" name="Column13" queryTableFieldId="13" dataDxfId="209"/>
    <tableColumn id="14" xr3:uid="{12487B6F-FA0D-487D-A958-2C742398B0DF}" uniqueName="14" name="Column14" queryTableFieldId="14" dataDxfId="208"/>
    <tableColumn id="15" xr3:uid="{7F3684F7-6A81-413D-8322-9034BF50BAC6}" uniqueName="15" name="Column15" queryTableFieldId="15" dataDxfId="207"/>
    <tableColumn id="16" xr3:uid="{2B982333-E0AD-4875-BF68-509F97EE5522}" uniqueName="16" name="Column16" queryTableFieldId="16" dataDxfId="206"/>
    <tableColumn id="17" xr3:uid="{D433864D-FF97-4B13-BD71-11853E550C9C}" uniqueName="17" name="Column17" queryTableFieldId="17" dataDxfId="205"/>
    <tableColumn id="18" xr3:uid="{42537CE8-5AC7-47E4-929C-4588F37F74A4}" uniqueName="18" name="Column18" queryTableFieldId="18" dataDxfId="204"/>
    <tableColumn id="19" xr3:uid="{515B2F3F-0443-494A-9B00-A4D0D4BA4C80}" uniqueName="19" name="Column19" queryTableFieldId="19" dataDxfId="203"/>
    <tableColumn id="20" xr3:uid="{C8B8CD46-6553-4201-8351-8AEFC438670F}" uniqueName="20" name="Column20" queryTableFieldId="20" dataDxfId="202"/>
    <tableColumn id="21" xr3:uid="{CACDD0D5-3457-4998-AD51-C6C2C072C08C}" uniqueName="21" name="Column21" queryTableFieldId="21" dataDxfId="201"/>
    <tableColumn id="22" xr3:uid="{1011AD04-FBA4-4149-AE64-4F4B053C8904}" uniqueName="22" name="Column22" queryTableFieldId="22" dataDxfId="200"/>
    <tableColumn id="23" xr3:uid="{7703A897-634F-45E7-A729-BCFABD149AFE}" uniqueName="23" name="Column23" queryTableFieldId="23" dataDxfId="199">
      <calculatedColumnFormula>IK_diagnostics_degrees[[#This Row],[Column1]]-A1</calculatedColumnFormula>
    </tableColumn>
    <tableColumn id="24" xr3:uid="{C5135EF1-FDE5-4C69-AAFE-1ABB25CFFA82}" uniqueName="24" name="Column24" queryTableFieldId="24" dataDxfId="198">
      <calculatedColumnFormula>IK_diagnostics_degrees[[#This Row],[Column2]]-B1</calculatedColumnFormula>
    </tableColumn>
    <tableColumn id="25" xr3:uid="{91B2B78A-06BE-4276-B944-9449700B531A}" uniqueName="25" name="Column25" queryTableFieldId="25" dataDxfId="197">
      <calculatedColumnFormula>IK_diagnostics_degrees[[#This Row],[Column3]]-C1</calculatedColumnFormula>
    </tableColumn>
    <tableColumn id="26" xr3:uid="{8362A5B8-103B-44AB-9A9F-491223F80615}" uniqueName="26" name="Column26" queryTableFieldId="26" dataDxfId="196">
      <calculatedColumnFormula>IK_diagnostics_degrees[[#This Row],[Column4]]-D1</calculatedColumnFormula>
    </tableColumn>
    <tableColumn id="27" xr3:uid="{448E29B4-9F80-4201-95EC-0432057A730C}" uniqueName="27" name="Column27" queryTableFieldId="27" dataDxfId="195">
      <calculatedColumnFormula>IK_diagnostics_degrees[[#This Row],[Column5]]-E1</calculatedColumnFormula>
    </tableColumn>
    <tableColumn id="28" xr3:uid="{091B307A-2721-4424-BFE4-4A7DF7E95AC6}" uniqueName="28" name="Column28" queryTableFieldId="28" dataDxfId="194">
      <calculatedColumnFormula>IK_diagnostics_degrees[[#This Row],[Column6]]-F1</calculatedColumnFormula>
    </tableColumn>
    <tableColumn id="29" xr3:uid="{57CC15C4-6CE3-471E-AB13-5BA72A43DB32}" uniqueName="29" name="Column29" queryTableFieldId="29" dataDxfId="193">
      <calculatedColumnFormula>IK_diagnostics_degrees[[#This Row],[Column7]]-G1</calculatedColumnFormula>
    </tableColumn>
    <tableColumn id="30" xr3:uid="{56A18238-3948-4AD8-946F-349F4FB335F5}" uniqueName="30" name="Column30" queryTableFieldId="30" dataDxfId="192">
      <calculatedColumnFormula>IK_diagnostics_degrees[[#This Row],[Column8]]-H1</calculatedColumnFormula>
    </tableColumn>
    <tableColumn id="31" xr3:uid="{41FD224C-002B-4C55-AAD5-CB43A6908C54}" uniqueName="31" name="Column31" queryTableFieldId="31" dataDxfId="191">
      <calculatedColumnFormula>IK_diagnostics_degrees[[#This Row],[Column9]]-I1</calculatedColumnFormula>
    </tableColumn>
    <tableColumn id="32" xr3:uid="{1CB7B384-55BE-4711-9C54-8B56716B0BE5}" uniqueName="32" name="Column32" queryTableFieldId="32" dataDxfId="190">
      <calculatedColumnFormula>IK_diagnostics_degrees[[#This Row],[Column10]]-J1</calculatedColumnFormula>
    </tableColumn>
    <tableColumn id="33" xr3:uid="{B263FDFA-73EB-439B-A5DA-D9FFF439A4A3}" uniqueName="33" name="Column33" queryTableFieldId="33" dataDxfId="189">
      <calculatedColumnFormula>IK_diagnostics_degrees[[#This Row],[Column11]]-K1</calculatedColumnFormula>
    </tableColumn>
    <tableColumn id="34" xr3:uid="{3F63401E-1F3D-4FF7-AF44-A0C74EB151A3}" uniqueName="34" name="Column34" queryTableFieldId="34" dataDxfId="188">
      <calculatedColumnFormula>IK_diagnostics_degrees[[#This Row],[Column12]]-L1</calculatedColumnFormula>
    </tableColumn>
    <tableColumn id="35" xr3:uid="{108F48E6-57A9-4B4A-B783-D04740446664}" uniqueName="35" name="Column35" queryTableFieldId="35" dataDxfId="187">
      <calculatedColumnFormula>IK_diagnostics_degrees[[#This Row],[Column13]]-M1</calculatedColumnFormula>
    </tableColumn>
    <tableColumn id="36" xr3:uid="{7091F0B0-8349-4B09-AC33-843174694E40}" uniqueName="36" name="Column36" queryTableFieldId="36" dataDxfId="186">
      <calculatedColumnFormula>IK_diagnostics_degrees[[#This Row],[Column14]]-N1</calculatedColumnFormula>
    </tableColumn>
    <tableColumn id="37" xr3:uid="{EF5E7542-D1FD-4CF2-8D25-01E208498D0D}" uniqueName="37" name="Column37" queryTableFieldId="37" dataDxfId="185">
      <calculatedColumnFormula>IK_diagnostics_degrees[[#This Row],[Column15]]-O1</calculatedColumnFormula>
    </tableColumn>
    <tableColumn id="38" xr3:uid="{7B1FC931-8ECB-46CA-B291-C020755FD9FD}" uniqueName="38" name="Column38" queryTableFieldId="38" dataDxfId="184">
      <calculatedColumnFormula>IK_diagnostics_degrees[[#This Row],[Column16]]-P1</calculatedColumnFormula>
    </tableColumn>
    <tableColumn id="39" xr3:uid="{859C6110-5D33-47CB-A7D5-81283CCB3D98}" uniqueName="39" name="Column39" queryTableFieldId="39" dataDxfId="183">
      <calculatedColumnFormula>IK_diagnostics_degrees[[#This Row],[Column17]]-Q1</calculatedColumnFormula>
    </tableColumn>
    <tableColumn id="40" xr3:uid="{D6131FE2-6254-4CAE-9250-014AF076E7CB}" uniqueName="40" name="Column40" queryTableFieldId="40" dataDxfId="182">
      <calculatedColumnFormula>IK_diagnostics_degrees[[#This Row],[Column18]]-R1</calculatedColumnFormula>
    </tableColumn>
    <tableColumn id="41" xr3:uid="{28C80604-5E58-47C0-8340-AFDAD65238A8}" uniqueName="41" name="Column41" queryTableFieldId="41" dataDxfId="181">
      <calculatedColumnFormula>IK_diagnostics_degrees[[#This Row],[Column19]]-S1</calculatedColumnFormula>
    </tableColumn>
    <tableColumn id="42" xr3:uid="{8AE7B8C1-342F-431A-A7C5-41B521D564D7}" uniqueName="42" name="Column42" queryTableFieldId="42" dataDxfId="180">
      <calculatedColumnFormula>IK_diagnostics_degrees[[#This Row],[Column20]]-T1</calculatedColumnFormula>
    </tableColumn>
    <tableColumn id="43" xr3:uid="{1CF9A30B-F388-4DBE-868F-BE31A2BD3D57}" uniqueName="43" name="Column43" queryTableFieldId="43" dataDxfId="179">
      <calculatedColumnFormula>IK_diagnostics_degrees[[#This Row],[Column21]]-U1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78700E-4AB8-49F5-AE56-238A14C08894}" name="IK_diagnostics_distance" displayName="IK_diagnostics_distance" ref="A1:A609" tableType="queryTable" totalsRowShown="0">
  <autoFilter ref="A1:A609" xr:uid="{CF2CE6E3-FB60-4476-B44B-C1D2731628C7}"/>
  <tableColumns count="1">
    <tableColumn id="1" xr3:uid="{D4F33E4F-2579-4F30-AC30-D716E8DB3F10}" uniqueName="1" name="Column1" queryTableFieldId="1" dataDxfId="17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668F7F-8AEB-463B-8E0B-6717C9055DDD}" name="IK_diagnostics_frames" displayName="IK_diagnostics_frames" ref="A1:B195" tableType="queryTable" totalsRowShown="0">
  <autoFilter ref="A1:B195" xr:uid="{B24CF13E-39AA-4D90-95F5-0C1DF0994ADE}"/>
  <tableColumns count="2">
    <tableColumn id="1" xr3:uid="{83B8F91E-F2C6-4F86-B8F8-BEF6691132DC}" uniqueName="1" name="Column1" queryTableFieldId="1" dataDxfId="177"/>
    <tableColumn id="4" xr3:uid="{174778BB-050E-40BB-ADC8-F2A8B1F6CBB5}" uniqueName="4" name="Column2" queryTableFieldId="4" dataDxfId="17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EA889E-AA34-4D45-BE96-F4F6B36A88AF}" name="IK_diagnostics_degrees__3" displayName="IK_diagnostics_degrees__3" ref="A1:AQ318" tableType="queryTable" totalsRowShown="0">
  <autoFilter ref="A1:AQ318" xr:uid="{F336E661-74D2-403D-9A4D-D93369875113}"/>
  <tableColumns count="43">
    <tableColumn id="1" xr3:uid="{5FEC9910-5E13-4E3B-9B45-50CF76510F8F}" uniqueName="1" name="Column1" queryTableFieldId="1" dataDxfId="175"/>
    <tableColumn id="2" xr3:uid="{AC794E6E-8A5B-4CCB-98E8-1AB00F508EB0}" uniqueName="2" name="Column2" queryTableFieldId="2" dataDxfId="174"/>
    <tableColumn id="3" xr3:uid="{AF68467E-CF32-4020-B6A0-F2F2FB8DFF19}" uniqueName="3" name="Column3" queryTableFieldId="3" dataDxfId="173"/>
    <tableColumn id="4" xr3:uid="{3FB98E81-428E-413F-B40A-B238B611C55F}" uniqueName="4" name="Column4" queryTableFieldId="4" dataDxfId="172"/>
    <tableColumn id="5" xr3:uid="{7B4F427E-DC67-40C3-8092-C54996981471}" uniqueName="5" name="Column5" queryTableFieldId="5" dataDxfId="171"/>
    <tableColumn id="6" xr3:uid="{77C1919F-279B-41A7-94E0-A6ABF5B5B8BA}" uniqueName="6" name="Column6" queryTableFieldId="6" dataDxfId="170"/>
    <tableColumn id="7" xr3:uid="{FBC77F9B-1DE8-4333-8BD8-35B0DB5F600A}" uniqueName="7" name="Column7" queryTableFieldId="7" dataDxfId="169"/>
    <tableColumn id="8" xr3:uid="{CD20AD9D-F67D-4EEB-BBE4-7D3A4B635163}" uniqueName="8" name="Column8" queryTableFieldId="8" dataDxfId="168"/>
    <tableColumn id="9" xr3:uid="{B6211565-82D0-4488-9715-71F75C975421}" uniqueName="9" name="Column9" queryTableFieldId="9" dataDxfId="167"/>
    <tableColumn id="10" xr3:uid="{F6728FDD-8EE3-44B7-9F2A-72943F9022EE}" uniqueName="10" name="Column10" queryTableFieldId="10" dataDxfId="166"/>
    <tableColumn id="11" xr3:uid="{9E8AA6D0-C5E0-4BDE-B29C-942E32800A95}" uniqueName="11" name="Column11" queryTableFieldId="11" dataDxfId="165"/>
    <tableColumn id="12" xr3:uid="{61D2341F-3FEB-45E3-B2E5-64EADAB91BC5}" uniqueName="12" name="Column12" queryTableFieldId="12" dataDxfId="164"/>
    <tableColumn id="13" xr3:uid="{A8D57175-2BF0-4891-860D-73C733499489}" uniqueName="13" name="Column13" queryTableFieldId="13" dataDxfId="163"/>
    <tableColumn id="14" xr3:uid="{9472648E-5637-4E1A-91F5-D931E3B41C65}" uniqueName="14" name="Column14" queryTableFieldId="14" dataDxfId="162"/>
    <tableColumn id="15" xr3:uid="{F62CB1EB-6112-4FC5-98E7-CE3E850CC684}" uniqueName="15" name="Column15" queryTableFieldId="15" dataDxfId="161"/>
    <tableColumn id="16" xr3:uid="{C8D57927-7F3F-439E-8469-C0BB3BDD3B04}" uniqueName="16" name="Column16" queryTableFieldId="16" dataDxfId="160"/>
    <tableColumn id="17" xr3:uid="{2E6E749F-8BA4-49C8-B5F7-BB4AD3249293}" uniqueName="17" name="Column17" queryTableFieldId="17" dataDxfId="159"/>
    <tableColumn id="18" xr3:uid="{8D1E1EE0-35B9-462B-983C-5933F935AC81}" uniqueName="18" name="Column18" queryTableFieldId="18" dataDxfId="158"/>
    <tableColumn id="19" xr3:uid="{211B5137-9F59-4C1D-88D5-01FEA4102681}" uniqueName="19" name="Column19" queryTableFieldId="19" dataDxfId="157"/>
    <tableColumn id="20" xr3:uid="{AD01A323-6492-4D05-9A51-5444799FAFAC}" uniqueName="20" name="Column20" queryTableFieldId="20" dataDxfId="156"/>
    <tableColumn id="21" xr3:uid="{1E7E5E07-3F25-4555-B929-0F31E6960EFD}" uniqueName="21" name="Column21" queryTableFieldId="21" dataDxfId="155"/>
    <tableColumn id="22" xr3:uid="{483499E3-4615-488F-817F-D7BB2C1BF0FC}" uniqueName="22" name="Column22" queryTableFieldId="22" dataDxfId="154"/>
    <tableColumn id="23" xr3:uid="{A7386074-E751-4A52-81EA-B99C1CA8AD65}" uniqueName="23" name="Column23" queryTableFieldId="23" dataDxfId="153">
      <calculatedColumnFormula>ABS(IK_diagnostics_degrees__3[[#This Row],[Column1]]-A1)</calculatedColumnFormula>
    </tableColumn>
    <tableColumn id="24" xr3:uid="{45AA17DC-BAD7-4B8E-825E-E731B2CD9AE9}" uniqueName="24" name="Column24" queryTableFieldId="24" dataDxfId="152">
      <calculatedColumnFormula>ABS(IK_diagnostics_degrees__3[[#This Row],[Column2]]-B1)</calculatedColumnFormula>
    </tableColumn>
    <tableColumn id="25" xr3:uid="{CFC7448F-C21E-4CE9-BEA7-52D11FB5CEDE}" uniqueName="25" name="Column25" queryTableFieldId="25" dataDxfId="151">
      <calculatedColumnFormula>ABS(IK_diagnostics_degrees__3[[#This Row],[Column3]]-C1)</calculatedColumnFormula>
    </tableColumn>
    <tableColumn id="26" xr3:uid="{6237B017-B67B-41AE-AB7D-069ADB1D5E74}" uniqueName="26" name="Column26" queryTableFieldId="26" dataDxfId="150">
      <calculatedColumnFormula>ABS(IK_diagnostics_degrees__3[[#This Row],[Column4]]-D1)</calculatedColumnFormula>
    </tableColumn>
    <tableColumn id="27" xr3:uid="{069655F2-EE88-4BB6-BAC0-B08599C04496}" uniqueName="27" name="Column27" queryTableFieldId="27" dataDxfId="149">
      <calculatedColumnFormula>ABS(IK_diagnostics_degrees__3[[#This Row],[Column5]]-E1)</calculatedColumnFormula>
    </tableColumn>
    <tableColumn id="28" xr3:uid="{4467823A-6610-45A9-A230-368ECBFA4AC2}" uniqueName="28" name="Column28" queryTableFieldId="28" dataDxfId="148">
      <calculatedColumnFormula>ABS(IK_diagnostics_degrees__3[[#This Row],[Column6]]-F1)</calculatedColumnFormula>
    </tableColumn>
    <tableColumn id="29" xr3:uid="{34CBA0E7-74D6-41B1-B025-5C05E1D53381}" uniqueName="29" name="Column29" queryTableFieldId="29" dataDxfId="147">
      <calculatedColumnFormula>ABS(IK_diagnostics_degrees__3[[#This Row],[Column7]]-G1)</calculatedColumnFormula>
    </tableColumn>
    <tableColumn id="30" xr3:uid="{6E5DFAA2-F7FA-4AA9-AA36-924089C72CF2}" uniqueName="30" name="Column30" queryTableFieldId="30" dataDxfId="146">
      <calculatedColumnFormula>ABS(IK_diagnostics_degrees__3[[#This Row],[Column8]]-H1)</calculatedColumnFormula>
    </tableColumn>
    <tableColumn id="31" xr3:uid="{F4ADD0E5-5FF3-4315-977B-8C0704EC2159}" uniqueName="31" name="Column31" queryTableFieldId="31" dataDxfId="145">
      <calculatedColumnFormula>ABS(IK_diagnostics_degrees__3[[#This Row],[Column9]]-I1)</calculatedColumnFormula>
    </tableColumn>
    <tableColumn id="32" xr3:uid="{F58E96A9-DBFA-481D-964B-029408F55B2F}" uniqueName="32" name="Column32" queryTableFieldId="32" dataDxfId="144">
      <calculatedColumnFormula>ABS(IK_diagnostics_degrees__3[[#This Row],[Column10]]-J1)</calculatedColumnFormula>
    </tableColumn>
    <tableColumn id="33" xr3:uid="{DFBBFF44-F514-4DC1-BBF3-C8A2F43249B4}" uniqueName="33" name="Column33" queryTableFieldId="33" dataDxfId="143">
      <calculatedColumnFormula>ABS(IK_diagnostics_degrees__3[[#This Row],[Column11]]-K1)</calculatedColumnFormula>
    </tableColumn>
    <tableColumn id="34" xr3:uid="{CD237CB1-AFBC-4542-B4EA-BE5A34D4AFFD}" uniqueName="34" name="Column34" queryTableFieldId="34" dataDxfId="142">
      <calculatedColumnFormula>ABS(IK_diagnostics_degrees__3[[#This Row],[Column12]]-L1)</calculatedColumnFormula>
    </tableColumn>
    <tableColumn id="35" xr3:uid="{0478CA46-19CC-4E9A-A612-AFA453B5910B}" uniqueName="35" name="Column35" queryTableFieldId="35" dataDxfId="141">
      <calculatedColumnFormula>ABS(IK_diagnostics_degrees__3[[#This Row],[Column13]]-M1)</calculatedColumnFormula>
    </tableColumn>
    <tableColumn id="36" xr3:uid="{F871C3B9-7D51-4F4D-B71A-2FABEE9C25E4}" uniqueName="36" name="Column36" queryTableFieldId="36" dataDxfId="140">
      <calculatedColumnFormula>ABS(IK_diagnostics_degrees__3[[#This Row],[Column14]]-N1)</calculatedColumnFormula>
    </tableColumn>
    <tableColumn id="37" xr3:uid="{6688E58A-0CB5-44A3-825C-ECA0190E538C}" uniqueName="37" name="Column37" queryTableFieldId="37" dataDxfId="139">
      <calculatedColumnFormula>ABS(IK_diagnostics_degrees__3[[#This Row],[Column15]]-O1)</calculatedColumnFormula>
    </tableColumn>
    <tableColumn id="38" xr3:uid="{31919040-16F0-42C2-80CA-7F452A37C0BB}" uniqueName="38" name="Column38" queryTableFieldId="38" dataDxfId="138">
      <calculatedColumnFormula>ABS(IK_diagnostics_degrees__3[[#This Row],[Column16]]-P1)</calculatedColumnFormula>
    </tableColumn>
    <tableColumn id="39" xr3:uid="{4D0D1191-9A4F-4810-B957-279FA755DADF}" uniqueName="39" name="Column39" queryTableFieldId="39" dataDxfId="137">
      <calculatedColumnFormula>ABS(IK_diagnostics_degrees__3[[#This Row],[Column17]]-Q1)</calculatedColumnFormula>
    </tableColumn>
    <tableColumn id="40" xr3:uid="{0C80C016-3786-4CDE-B17C-A6DF89A8E366}" uniqueName="40" name="Column40" queryTableFieldId="40" dataDxfId="136">
      <calculatedColumnFormula>ABS(IK_diagnostics_degrees__3[[#This Row],[Column18]]-R1)</calculatedColumnFormula>
    </tableColumn>
    <tableColumn id="41" xr3:uid="{1051A880-47B8-4DC3-9FA4-5EB7EF42C38B}" uniqueName="41" name="Column41" queryTableFieldId="41" dataDxfId="135">
      <calculatedColumnFormula>ABS(IK_diagnostics_degrees__3[[#This Row],[Column19]]-S1)</calculatedColumnFormula>
    </tableColumn>
    <tableColumn id="42" xr3:uid="{C811E56B-A04E-418D-A919-8331443A7AB6}" uniqueName="42" name="Column42" queryTableFieldId="42" dataDxfId="134">
      <calculatedColumnFormula>ABS(IK_diagnostics_degrees__3[[#This Row],[Column20]]-T1)</calculatedColumnFormula>
    </tableColumn>
    <tableColumn id="43" xr3:uid="{79C66AAC-8C6D-49D1-A971-82F20A1FD5D2}" uniqueName="43" name="Column43" queryTableFieldId="43" dataDxfId="133">
      <calculatedColumnFormula>ABS(IK_diagnostics_degrees__3[[#This Row],[Column21]]-U1)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5DC029E-41EA-4F7A-AF73-68096D87D861}" name="IK_diagnostics_positions__2" displayName="IK_diagnostics_positions__2" ref="A1:AQ319" tableType="queryTable" totalsRowShown="0">
  <autoFilter ref="A1:AQ319" xr:uid="{48F0C8B1-465E-4F2F-B7E6-DD87EA02E2F0}"/>
  <tableColumns count="43">
    <tableColumn id="1" xr3:uid="{3CE07872-DA45-41F7-BC46-8909AFC22100}" uniqueName="1" name="Column1" queryTableFieldId="1" dataDxfId="132"/>
    <tableColumn id="2" xr3:uid="{7BF7D14F-D7C2-445A-B26B-0C1A86CFF875}" uniqueName="2" name="Column2" queryTableFieldId="2" dataDxfId="131"/>
    <tableColumn id="3" xr3:uid="{12782AE4-5138-408A-8238-0B447AD2CDF0}" uniqueName="3" name="Column3" queryTableFieldId="3" dataDxfId="130"/>
    <tableColumn id="4" xr3:uid="{81048002-7878-49EC-A005-4674AFACA4AC}" uniqueName="4" name="Column4" queryTableFieldId="4" dataDxfId="129"/>
    <tableColumn id="5" xr3:uid="{BEAE035D-6A21-4075-A4A4-4AA1924A48F1}" uniqueName="5" name="Column5" queryTableFieldId="5" dataDxfId="128"/>
    <tableColumn id="6" xr3:uid="{16E7489C-CABB-406C-A6C7-8FD5376D2791}" uniqueName="6" name="Column6" queryTableFieldId="6" dataDxfId="127"/>
    <tableColumn id="7" xr3:uid="{76FBFAB1-6AD0-4537-9D49-EE916501E890}" uniqueName="7" name="Column7" queryTableFieldId="7" dataDxfId="126"/>
    <tableColumn id="8" xr3:uid="{60E7A049-2B0A-483C-8D58-1E77AD909CA2}" uniqueName="8" name="Column8" queryTableFieldId="8" dataDxfId="125"/>
    <tableColumn id="9" xr3:uid="{6353898A-7674-4023-A118-0E8C57DB40F8}" uniqueName="9" name="Column9" queryTableFieldId="9" dataDxfId="124"/>
    <tableColumn id="10" xr3:uid="{063D6EBE-7807-46E0-8363-A472602D0F24}" uniqueName="10" name="Column10" queryTableFieldId="10" dataDxfId="123"/>
    <tableColumn id="11" xr3:uid="{888530BD-A7DC-4980-BD40-50AFF993E7FB}" uniqueName="11" name="Column11" queryTableFieldId="11" dataDxfId="122"/>
    <tableColumn id="12" xr3:uid="{CD30157D-90CD-4FAA-A9BF-CCD6FDB9F375}" uniqueName="12" name="Column12" queryTableFieldId="12" dataDxfId="121"/>
    <tableColumn id="13" xr3:uid="{9E9DB338-EFE4-4374-8498-A57D6082D7DC}" uniqueName="13" name="Column13" queryTableFieldId="13" dataDxfId="120"/>
    <tableColumn id="14" xr3:uid="{34794A66-5515-4F98-84E8-8C9279B29CFC}" uniqueName="14" name="Column14" queryTableFieldId="14" dataDxfId="119"/>
    <tableColumn id="15" xr3:uid="{12F9FE9A-31A5-4FC5-A20D-CBD1B0D57CBA}" uniqueName="15" name="Column15" queryTableFieldId="15" dataDxfId="118"/>
    <tableColumn id="16" xr3:uid="{FB6D7A93-37E5-47A6-940E-14B4613605D2}" uniqueName="16" name="Column16" queryTableFieldId="16" dataDxfId="117"/>
    <tableColumn id="17" xr3:uid="{6FD83DF6-63FD-424E-AFEB-AF1DAE4430F4}" uniqueName="17" name="Column17" queryTableFieldId="17" dataDxfId="116"/>
    <tableColumn id="18" xr3:uid="{11C7A371-C451-4CB6-8638-8EF59998CFEC}" uniqueName="18" name="Column18" queryTableFieldId="18" dataDxfId="115"/>
    <tableColumn id="19" xr3:uid="{945E5212-91B6-45AB-B08E-F6EB93097060}" uniqueName="19" name="Column19" queryTableFieldId="19" dataDxfId="114"/>
    <tableColumn id="20" xr3:uid="{ADA3EFE2-1DE3-400C-971D-14C884E4B127}" uniqueName="20" name="Column20" queryTableFieldId="20" dataDxfId="113"/>
    <tableColumn id="21" xr3:uid="{C2E3EB5A-6C94-44F2-ACA9-3967F69F7D52}" uniqueName="21" name="Column21" queryTableFieldId="21" dataDxfId="112"/>
    <tableColumn id="22" xr3:uid="{5DA95E83-28DA-44EA-9B73-5C0B95AA2961}" uniqueName="22" name="Column22" queryTableFieldId="22" dataDxfId="111"/>
    <tableColumn id="23" xr3:uid="{A21EF845-AE1E-4F57-BC21-2DBB38F27753}" uniqueName="23" name="Column23" queryTableFieldId="23" dataDxfId="110">
      <calculatedColumnFormula>IK_diagnostics_positions__2[[#This Row],[Column1]]-A1</calculatedColumnFormula>
    </tableColumn>
    <tableColumn id="24" xr3:uid="{2375DBC7-88A3-4219-9390-B04015A052CC}" uniqueName="24" name="Column24" queryTableFieldId="24" dataDxfId="109">
      <calculatedColumnFormula>IK_diagnostics_positions__2[[#This Row],[Column2]]-B1</calculatedColumnFormula>
    </tableColumn>
    <tableColumn id="25" xr3:uid="{3D832529-E0A5-47DC-8429-34BEA8B06713}" uniqueName="25" name="Column25" queryTableFieldId="25" dataDxfId="108">
      <calculatedColumnFormula>IK_diagnostics_positions__2[[#This Row],[Column3]]-C1</calculatedColumnFormula>
    </tableColumn>
    <tableColumn id="26" xr3:uid="{A6F20A91-522D-4396-BE04-803A207099D3}" uniqueName="26" name="Column26" queryTableFieldId="26" dataDxfId="107">
      <calculatedColumnFormula>IK_diagnostics_positions__2[[#This Row],[Column4]]-D1</calculatedColumnFormula>
    </tableColumn>
    <tableColumn id="27" xr3:uid="{FFFA8ACB-FBD8-4371-A913-C949119C3954}" uniqueName="27" name="Column27" queryTableFieldId="27" dataDxfId="106">
      <calculatedColumnFormula>IK_diagnostics_positions__2[[#This Row],[Column5]]-E1</calculatedColumnFormula>
    </tableColumn>
    <tableColumn id="28" xr3:uid="{0A51CAAF-FFB6-438F-B199-B14FD7559C00}" uniqueName="28" name="Column28" queryTableFieldId="28" dataDxfId="105">
      <calculatedColumnFormula>IK_diagnostics_positions__2[[#This Row],[Column6]]-F1</calculatedColumnFormula>
    </tableColumn>
    <tableColumn id="29" xr3:uid="{81798B76-F3A5-47D1-8E4B-9DD74B52AD55}" uniqueName="29" name="Column29" queryTableFieldId="29" dataDxfId="104">
      <calculatedColumnFormula>IK_diagnostics_positions__2[[#This Row],[Column7]]-G1</calculatedColumnFormula>
    </tableColumn>
    <tableColumn id="30" xr3:uid="{1B98DD42-C085-4FCE-8364-51E3CD9AD2E9}" uniqueName="30" name="Column30" queryTableFieldId="30" dataDxfId="103">
      <calculatedColumnFormula>IK_diagnostics_positions__2[[#This Row],[Column8]]-H1</calculatedColumnFormula>
    </tableColumn>
    <tableColumn id="31" xr3:uid="{4D3E2D12-C650-428B-9A08-DC05C07100F0}" uniqueName="31" name="Column31" queryTableFieldId="31" dataDxfId="102">
      <calculatedColumnFormula>IK_diagnostics_positions__2[[#This Row],[Column9]]-I1</calculatedColumnFormula>
    </tableColumn>
    <tableColumn id="32" xr3:uid="{71C477B5-AA76-4F9E-84FD-8019B906340E}" uniqueName="32" name="Column32" queryTableFieldId="32" dataDxfId="101">
      <calculatedColumnFormula>IK_diagnostics_positions__2[[#This Row],[Column10]]-J1</calculatedColumnFormula>
    </tableColumn>
    <tableColumn id="33" xr3:uid="{4B6E2B5D-E4B8-416B-8AAE-6D2A5A46E58C}" uniqueName="33" name="Column33" queryTableFieldId="33" dataDxfId="100">
      <calculatedColumnFormula>IK_diagnostics_positions__2[[#This Row],[Column11]]-K1</calculatedColumnFormula>
    </tableColumn>
    <tableColumn id="34" xr3:uid="{55F936E7-5DF3-49FA-BCFA-C1DE0CA13788}" uniqueName="34" name="Column34" queryTableFieldId="34" dataDxfId="99">
      <calculatedColumnFormula>IK_diagnostics_positions__2[[#This Row],[Column12]]-L1</calculatedColumnFormula>
    </tableColumn>
    <tableColumn id="35" xr3:uid="{90C7E9D6-A8AD-4C11-A8AF-2F2A9D21A224}" uniqueName="35" name="Column35" queryTableFieldId="35" dataDxfId="98">
      <calculatedColumnFormula>IK_diagnostics_positions__2[[#This Row],[Column13]]-M1</calculatedColumnFormula>
    </tableColumn>
    <tableColumn id="36" xr3:uid="{2E816F32-0B88-4784-BDFE-288AFC493BD3}" uniqueName="36" name="Column36" queryTableFieldId="36" dataDxfId="97">
      <calculatedColumnFormula>IK_diagnostics_positions__2[[#This Row],[Column14]]-N1</calculatedColumnFormula>
    </tableColumn>
    <tableColumn id="37" xr3:uid="{2605455B-A0AB-439A-AEAA-4D571EA503BF}" uniqueName="37" name="Column37" queryTableFieldId="37" dataDxfId="96">
      <calculatedColumnFormula>IK_diagnostics_positions__2[[#This Row],[Column15]]-O1</calculatedColumnFormula>
    </tableColumn>
    <tableColumn id="38" xr3:uid="{0E5B260A-FF01-4C6E-9353-1C2574CCFA9C}" uniqueName="38" name="Column38" queryTableFieldId="38" dataDxfId="95">
      <calculatedColumnFormula>IK_diagnostics_positions__2[[#This Row],[Column16]]-P1</calculatedColumnFormula>
    </tableColumn>
    <tableColumn id="39" xr3:uid="{69674A00-7000-4029-88F3-0DB79309CB32}" uniqueName="39" name="Column39" queryTableFieldId="39" dataDxfId="94">
      <calculatedColumnFormula>IK_diagnostics_positions__2[[#This Row],[Column17]]-Q1</calculatedColumnFormula>
    </tableColumn>
    <tableColumn id="40" xr3:uid="{388A5F27-CCC1-4DD7-8667-AC70C869C8F5}" uniqueName="40" name="Column40" queryTableFieldId="40" dataDxfId="93">
      <calculatedColumnFormula>IK_diagnostics_positions__2[[#This Row],[Column18]]-R1</calculatedColumnFormula>
    </tableColumn>
    <tableColumn id="41" xr3:uid="{27483BF2-A0F4-4985-BCCF-AC521B9D8E9F}" uniqueName="41" name="Column41" queryTableFieldId="41" dataDxfId="92">
      <calculatedColumnFormula>IK_diagnostics_positions__2[[#This Row],[Column19]]-S1</calculatedColumnFormula>
    </tableColumn>
    <tableColumn id="42" xr3:uid="{A6BB3F92-E797-492D-824C-E568BB51ED28}" uniqueName="42" name="Column42" queryTableFieldId="42" dataDxfId="91">
      <calculatedColumnFormula>IK_diagnostics_positions__2[[#This Row],[Column20]]-T1</calculatedColumnFormula>
    </tableColumn>
    <tableColumn id="43" xr3:uid="{BA23932F-6684-40C2-BA78-FC7968CE857A}" uniqueName="43" name="Column43" queryTableFieldId="43" dataDxfId="90">
      <calculatedColumnFormula>IK_diagnostics_positions__2[[#This Row],[Column21]]-U1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7FDDA96-4D21-421B-BA2E-1E90A4FB1C04}" name="IK_diagnostics_frames__3" displayName="IK_diagnostics_frames__3" ref="A1:B77" tableType="queryTable" totalsRowShown="0">
  <autoFilter ref="A1:B77" xr:uid="{2967C506-2DC1-44E8-99D4-376966A4A2C9}"/>
  <tableColumns count="2">
    <tableColumn id="1" xr3:uid="{A8BF8665-CC93-409D-BC44-D4D11F8629C9}" uniqueName="1" name="Column1" queryTableFieldId="1" dataDxfId="89"/>
    <tableColumn id="2" xr3:uid="{D5C58E93-2788-4EF2-9F4E-92EDE51C7B7C}" uniqueName="2" name="Column2" queryTableFieldId="2" dataDxfId="8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2E757D1-E79A-4012-A91A-2FEC85AC4BC0}" name="IK_diagnostics_degrees__4" displayName="IK_diagnostics_degrees__4" ref="A1:AQ663" tableType="queryTable" totalsRowShown="0">
  <autoFilter ref="A1:AQ663" xr:uid="{A350FBA3-E336-44CE-B3D3-C34B8978C09F}"/>
  <tableColumns count="43">
    <tableColumn id="1" xr3:uid="{35C8BE26-80F4-4B66-A4DC-4F248BBEF7A5}" uniqueName="1" name="Column1" queryTableFieldId="1" dataDxfId="87"/>
    <tableColumn id="2" xr3:uid="{4082651E-760C-427A-802D-69C2EFEA8700}" uniqueName="2" name="Column2" queryTableFieldId="2" dataDxfId="86"/>
    <tableColumn id="3" xr3:uid="{12A3A1C4-4A40-4478-8BD1-BEEBFDD73F12}" uniqueName="3" name="Column3" queryTableFieldId="3" dataDxfId="85"/>
    <tableColumn id="4" xr3:uid="{A3D7A7C4-F892-417C-B0E4-395F74E1DD50}" uniqueName="4" name="Column4" queryTableFieldId="4" dataDxfId="84"/>
    <tableColumn id="5" xr3:uid="{DAE8395E-C807-4909-8348-F0D06E9A4906}" uniqueName="5" name="Column5" queryTableFieldId="5" dataDxfId="83"/>
    <tableColumn id="6" xr3:uid="{88FAA127-DCB9-4208-A62C-614F6470C37B}" uniqueName="6" name="Column6" queryTableFieldId="6" dataDxfId="82"/>
    <tableColumn id="7" xr3:uid="{9E2C4AA8-DB3F-428C-8808-AD3825BEE9A1}" uniqueName="7" name="Column7" queryTableFieldId="7" dataDxfId="81"/>
    <tableColumn id="8" xr3:uid="{CB93CC45-12AC-43E4-8B02-D4A803052D30}" uniqueName="8" name="Column8" queryTableFieldId="8" dataDxfId="80"/>
    <tableColumn id="9" xr3:uid="{97825E9E-0A4C-4954-8544-DD6050BF66B9}" uniqueName="9" name="Column9" queryTableFieldId="9" dataDxfId="79"/>
    <tableColumn id="10" xr3:uid="{2A8CADE9-8AAA-4BD8-96D2-84F772E23CF6}" uniqueName="10" name="Column10" queryTableFieldId="10" dataDxfId="78"/>
    <tableColumn id="11" xr3:uid="{A4AF9576-3EFE-40B3-BDEA-50E736CF7732}" uniqueName="11" name="Column11" queryTableFieldId="11" dataDxfId="77"/>
    <tableColumn id="12" xr3:uid="{60D6D010-3B68-4568-83BC-FA77AD5CAC1A}" uniqueName="12" name="Column12" queryTableFieldId="12" dataDxfId="76"/>
    <tableColumn id="13" xr3:uid="{11296585-DD62-47FB-991C-949BCD3A6C05}" uniqueName="13" name="Column13" queryTableFieldId="13" dataDxfId="75"/>
    <tableColumn id="14" xr3:uid="{B02F9828-8452-46C1-A59A-CCD54B89553D}" uniqueName="14" name="Column14" queryTableFieldId="14" dataDxfId="74"/>
    <tableColumn id="15" xr3:uid="{D55FF23D-8932-4815-BE8A-AD485E88D43A}" uniqueName="15" name="Column15" queryTableFieldId="15" dataDxfId="73"/>
    <tableColumn id="16" xr3:uid="{329F7A48-689F-453D-92F6-D3D4E50EC603}" uniqueName="16" name="Column16" queryTableFieldId="16" dataDxfId="72"/>
    <tableColumn id="17" xr3:uid="{46120F08-E29E-46DC-BACD-BF0DBD6AEC5C}" uniqueName="17" name="Column17" queryTableFieldId="17" dataDxfId="71"/>
    <tableColumn id="18" xr3:uid="{3EBDE614-A4E9-42AC-BF89-9CA9FEA72C75}" uniqueName="18" name="Column18" queryTableFieldId="18" dataDxfId="70"/>
    <tableColumn id="19" xr3:uid="{10475A6E-E327-405A-9348-E0C6CDF9A919}" uniqueName="19" name="Column19" queryTableFieldId="19" dataDxfId="69"/>
    <tableColumn id="20" xr3:uid="{12565B4A-A0EF-4D7E-ACAE-F51BC30BAF36}" uniqueName="20" name="Column20" queryTableFieldId="20" dataDxfId="68"/>
    <tableColumn id="21" xr3:uid="{21CC2D9E-5DDC-4073-8BA0-A7E9C6ECFD65}" uniqueName="21" name="Column21" queryTableFieldId="21" dataDxfId="67"/>
    <tableColumn id="22" xr3:uid="{B7A1BEEA-CC55-47FF-BB70-E7DE3A99ADA5}" uniqueName="22" name="Column22" queryTableFieldId="22" dataDxfId="66"/>
    <tableColumn id="23" xr3:uid="{4C354535-E646-4A1B-877D-66F6B66855BD}" uniqueName="23" name="Column23" queryTableFieldId="23" dataDxfId="65">
      <calculatedColumnFormula>ABS(IK_diagnostics_degrees__4[[#This Row],[Column1]]-A1)</calculatedColumnFormula>
    </tableColumn>
    <tableColumn id="24" xr3:uid="{F5706859-0878-4C42-8636-512C73AD37E9}" uniqueName="24" name="Column24" queryTableFieldId="24" dataDxfId="64">
      <calculatedColumnFormula>ABS(IK_diagnostics_degrees__4[[#This Row],[Column2]]-B1)</calculatedColumnFormula>
    </tableColumn>
    <tableColumn id="25" xr3:uid="{00470F48-3785-4F94-8032-915023F5D986}" uniqueName="25" name="Column25" queryTableFieldId="25" dataDxfId="63">
      <calculatedColumnFormula>ABS(IK_diagnostics_degrees__4[[#This Row],[Column3]]-C1)</calculatedColumnFormula>
    </tableColumn>
    <tableColumn id="26" xr3:uid="{88C29445-B6AE-4731-AC12-A48745BB1554}" uniqueName="26" name="Column26" queryTableFieldId="26" dataDxfId="62">
      <calculatedColumnFormula>ABS(IK_diagnostics_degrees__4[[#This Row],[Column4]]-D1)</calculatedColumnFormula>
    </tableColumn>
    <tableColumn id="27" xr3:uid="{B0B5D230-690F-4A90-AE98-7A27AE2F2C63}" uniqueName="27" name="Column27" queryTableFieldId="27" dataDxfId="61">
      <calculatedColumnFormula>ABS(IK_diagnostics_degrees__4[[#This Row],[Column5]]-E1)</calculatedColumnFormula>
    </tableColumn>
    <tableColumn id="28" xr3:uid="{6A6BB944-F68A-43CC-9681-5E3F350CCE92}" uniqueName="28" name="Column28" queryTableFieldId="28" dataDxfId="60">
      <calculatedColumnFormula>ABS(IK_diagnostics_degrees__4[[#This Row],[Column6]]-F1)</calculatedColumnFormula>
    </tableColumn>
    <tableColumn id="29" xr3:uid="{DE9DA8F5-C5DC-416A-B6F7-E9923B3F5648}" uniqueName="29" name="Column29" queryTableFieldId="29" dataDxfId="59">
      <calculatedColumnFormula>ABS(IK_diagnostics_degrees__4[[#This Row],[Column7]]-G1)</calculatedColumnFormula>
    </tableColumn>
    <tableColumn id="30" xr3:uid="{F6DAECE2-B968-47F0-92A2-1FD36D5642CD}" uniqueName="30" name="Column30" queryTableFieldId="30" dataDxfId="58">
      <calculatedColumnFormula>ABS(IK_diagnostics_degrees__4[[#This Row],[Column8]]-H1)</calculatedColumnFormula>
    </tableColumn>
    <tableColumn id="31" xr3:uid="{86D80A29-1C3A-456F-9C3D-69953DAC8AE1}" uniqueName="31" name="Column31" queryTableFieldId="31" dataDxfId="57">
      <calculatedColumnFormula>ABS(IK_diagnostics_degrees__4[[#This Row],[Column9]]-I1)</calculatedColumnFormula>
    </tableColumn>
    <tableColumn id="32" xr3:uid="{7F507EEB-6E94-46CF-9114-6EC3DE6AEA60}" uniqueName="32" name="Column32" queryTableFieldId="32" dataDxfId="56">
      <calculatedColumnFormula>ABS(IK_diagnostics_degrees__4[[#This Row],[Column10]]-J1)</calculatedColumnFormula>
    </tableColumn>
    <tableColumn id="33" xr3:uid="{82DDDB0C-E786-443A-AE01-4902939E8563}" uniqueName="33" name="Column33" queryTableFieldId="33" dataDxfId="55">
      <calculatedColumnFormula>ABS(IK_diagnostics_degrees__4[[#This Row],[Column11]]-K1)</calculatedColumnFormula>
    </tableColumn>
    <tableColumn id="34" xr3:uid="{0BF25BBC-CEF4-4F5E-86FF-F02B82D26AFE}" uniqueName="34" name="Column34" queryTableFieldId="34" dataDxfId="54">
      <calculatedColumnFormula>ABS(IK_diagnostics_degrees__4[[#This Row],[Column12]]-L1)</calculatedColumnFormula>
    </tableColumn>
    <tableColumn id="35" xr3:uid="{8F67F311-D65C-4F98-88FB-C1DEB67B75FF}" uniqueName="35" name="Column35" queryTableFieldId="35" dataDxfId="53">
      <calculatedColumnFormula>ABS(IK_diagnostics_degrees__4[[#This Row],[Column13]]-M1)</calculatedColumnFormula>
    </tableColumn>
    <tableColumn id="36" xr3:uid="{0FA1CB89-8CA0-4580-9BA6-466F7B133B46}" uniqueName="36" name="Column36" queryTableFieldId="36" dataDxfId="52">
      <calculatedColumnFormula>ABS(IK_diagnostics_degrees__4[[#This Row],[Column14]]-N1)</calculatedColumnFormula>
    </tableColumn>
    <tableColumn id="37" xr3:uid="{5CC83EE8-468F-467A-9412-E9CD7BD65F6A}" uniqueName="37" name="Column37" queryTableFieldId="37" dataDxfId="51">
      <calculatedColumnFormula>ABS(IK_diagnostics_degrees__4[[#This Row],[Column15]]-O1)</calculatedColumnFormula>
    </tableColumn>
    <tableColumn id="38" xr3:uid="{3D07DE9F-1E8C-45BF-8EC1-2D6BE3EC2377}" uniqueName="38" name="Column38" queryTableFieldId="38" dataDxfId="50">
      <calculatedColumnFormula>ABS(IK_diagnostics_degrees__4[[#This Row],[Column16]]-P1)</calculatedColumnFormula>
    </tableColumn>
    <tableColumn id="39" xr3:uid="{07FF1AE7-E167-4C1A-AA4D-190A43E11E17}" uniqueName="39" name="Column39" queryTableFieldId="39" dataDxfId="49">
      <calculatedColumnFormula>ABS(IK_diagnostics_degrees__4[[#This Row],[Column17]]-Q1)</calculatedColumnFormula>
    </tableColumn>
    <tableColumn id="40" xr3:uid="{E8C6F5F9-71DB-4E48-880F-DAE08F02E541}" uniqueName="40" name="Column40" queryTableFieldId="40" dataDxfId="48">
      <calculatedColumnFormula>ABS(IK_diagnostics_degrees__4[[#This Row],[Column18]]-R1)</calculatedColumnFormula>
    </tableColumn>
    <tableColumn id="41" xr3:uid="{94646D01-0559-4859-B9FE-9CA63FDDDD9B}" uniqueName="41" name="Column41" queryTableFieldId="41" dataDxfId="47">
      <calculatedColumnFormula>ABS(IK_diagnostics_degrees__4[[#This Row],[Column19]]-S1)</calculatedColumnFormula>
    </tableColumn>
    <tableColumn id="42" xr3:uid="{6AC0EBDB-F7BD-4CB9-9750-715C6BF812C1}" uniqueName="42" name="Column42" queryTableFieldId="42" dataDxfId="46">
      <calculatedColumnFormula>ABS(IK_diagnostics_degrees__4[[#This Row],[Column20]]-T1)</calculatedColumnFormula>
    </tableColumn>
    <tableColumn id="43" xr3:uid="{62FFF701-BADD-4913-845D-2486C356EF36}" uniqueName="43" name="Column43" queryTableFieldId="43" dataDxfId="45">
      <calculatedColumnFormula>ABS(IK_diagnostics_degrees__4[[#This Row],[Column21]]-U1)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399A3D-381C-437C-A842-758648D02567}" name="IK_diagnostics_positions__3" displayName="IK_diagnostics_positions__3" ref="A1:AQ663" tableType="queryTable" totalsRowShown="0">
  <autoFilter ref="A1:AQ663" xr:uid="{9A326D5A-8164-42DB-94E6-9C15904EF8A2}"/>
  <tableColumns count="43">
    <tableColumn id="1" xr3:uid="{4859C288-76B6-4F34-AFAC-AA57C7F257B3}" uniqueName="1" name="Column1" queryTableFieldId="1" dataDxfId="44"/>
    <tableColumn id="2" xr3:uid="{DEF79249-42BC-476C-B7BC-280EAE268B85}" uniqueName="2" name="Column2" queryTableFieldId="2" dataDxfId="43"/>
    <tableColumn id="3" xr3:uid="{F35E89C2-0DB9-4C48-9713-81849A08231B}" uniqueName="3" name="Column3" queryTableFieldId="3" dataDxfId="42"/>
    <tableColumn id="4" xr3:uid="{509F74CD-AE9F-4D4D-9D84-5B0D55EE2882}" uniqueName="4" name="Column4" queryTableFieldId="4" dataDxfId="41"/>
    <tableColumn id="5" xr3:uid="{7CD81951-450E-4D6A-BDE1-C1B67BEA768E}" uniqueName="5" name="Column5" queryTableFieldId="5" dataDxfId="40"/>
    <tableColumn id="6" xr3:uid="{1441B1E2-8813-4918-B4D4-8536B4961815}" uniqueName="6" name="Column6" queryTableFieldId="6" dataDxfId="39"/>
    <tableColumn id="7" xr3:uid="{9E24C41F-7494-465B-946E-6C7E2FAF7423}" uniqueName="7" name="Column7" queryTableFieldId="7" dataDxfId="38"/>
    <tableColumn id="8" xr3:uid="{92C668C6-B857-4AA0-AA3B-99E471800C19}" uniqueName="8" name="Column8" queryTableFieldId="8" dataDxfId="37"/>
    <tableColumn id="9" xr3:uid="{176C5D87-97F3-4F9D-8104-8C960B758393}" uniqueName="9" name="Column9" queryTableFieldId="9" dataDxfId="36"/>
    <tableColumn id="10" xr3:uid="{9247D5D0-BF9B-4409-8A3B-0CDBD3E995DD}" uniqueName="10" name="Column10" queryTableFieldId="10" dataDxfId="35"/>
    <tableColumn id="11" xr3:uid="{1CD15118-485A-491C-BCEC-20D64B47DDE1}" uniqueName="11" name="Column11" queryTableFieldId="11" dataDxfId="34"/>
    <tableColumn id="12" xr3:uid="{A9BB5EF5-F1AA-4209-B84B-7E87791E6378}" uniqueName="12" name="Column12" queryTableFieldId="12" dataDxfId="33"/>
    <tableColumn id="13" xr3:uid="{2B7B702C-C6C4-4675-BEA0-F86830DCC3B1}" uniqueName="13" name="Column13" queryTableFieldId="13" dataDxfId="32"/>
    <tableColumn id="14" xr3:uid="{E5DE91F1-EBA5-42CF-A800-4EAC45A26587}" uniqueName="14" name="Column14" queryTableFieldId="14" dataDxfId="31"/>
    <tableColumn id="15" xr3:uid="{56FFFAE9-C6AD-4E06-A660-064B8EE4DDFB}" uniqueName="15" name="Column15" queryTableFieldId="15" dataDxfId="30"/>
    <tableColumn id="16" xr3:uid="{526401E8-A314-4437-913B-97DFC658120F}" uniqueName="16" name="Column16" queryTableFieldId="16" dataDxfId="29"/>
    <tableColumn id="17" xr3:uid="{1723EA99-74CB-4C98-9A57-C2A8198801EF}" uniqueName="17" name="Column17" queryTableFieldId="17" dataDxfId="28"/>
    <tableColumn id="18" xr3:uid="{C6FDC6BE-DEBF-4894-A9D0-4F85960A8A56}" uniqueName="18" name="Column18" queryTableFieldId="18" dataDxfId="27"/>
    <tableColumn id="19" xr3:uid="{5FD47194-D02E-4991-81E5-4FB7854C3ED2}" uniqueName="19" name="Column19" queryTableFieldId="19" dataDxfId="26"/>
    <tableColumn id="20" xr3:uid="{8D4235EC-4763-4051-89A1-22F2EF4C6045}" uniqueName="20" name="Column20" queryTableFieldId="20" dataDxfId="25"/>
    <tableColumn id="21" xr3:uid="{A1DA1B2F-88A9-45C4-ABA3-463C6E614191}" uniqueName="21" name="Column21" queryTableFieldId="21" dataDxfId="24"/>
    <tableColumn id="22" xr3:uid="{2E2BC8A7-F9CB-4045-AEB8-5688EE5D8D3B}" uniqueName="22" name="Column22" queryTableFieldId="22" dataDxfId="23"/>
    <tableColumn id="23" xr3:uid="{53B99286-AC8D-40C1-A7E1-12FC92210CDA}" uniqueName="23" name="Column23" queryTableFieldId="23" dataDxfId="22"/>
    <tableColumn id="24" xr3:uid="{D231AA20-E780-4CB5-89DE-66CBB917D88D}" uniqueName="24" name="Column24" queryTableFieldId="24" dataDxfId="21"/>
    <tableColumn id="25" xr3:uid="{7264F2FC-CD4F-459F-90DD-23DD3938DCA5}" uniqueName="25" name="Column25" queryTableFieldId="25" dataDxfId="20"/>
    <tableColumn id="26" xr3:uid="{2A95AC1B-185A-4B32-91F2-8B9C4EF0C1C6}" uniqueName="26" name="Column26" queryTableFieldId="26" dataDxfId="19"/>
    <tableColumn id="27" xr3:uid="{9D7EEC7D-1C2E-45AB-8226-12E0523061C0}" uniqueName="27" name="Column27" queryTableFieldId="27" dataDxfId="18"/>
    <tableColumn id="28" xr3:uid="{41492169-3951-42ED-929A-003D3D2AF80C}" uniqueName="28" name="Column28" queryTableFieldId="28" dataDxfId="17"/>
    <tableColumn id="29" xr3:uid="{569626CA-2D69-45A5-932B-12F22369347F}" uniqueName="29" name="Column29" queryTableFieldId="29" dataDxfId="16"/>
    <tableColumn id="30" xr3:uid="{0D119879-AE00-4B03-AD21-225D299FE4F8}" uniqueName="30" name="Column30" queryTableFieldId="30" dataDxfId="15"/>
    <tableColumn id="31" xr3:uid="{56D84FF6-69CA-40E9-86E0-C995914CF7D1}" uniqueName="31" name="Column31" queryTableFieldId="31" dataDxfId="14"/>
    <tableColumn id="32" xr3:uid="{36E2B91E-82A0-44AB-A8C5-5D907318BA9D}" uniqueName="32" name="Column32" queryTableFieldId="32" dataDxfId="13"/>
    <tableColumn id="33" xr3:uid="{5CF016E0-BC28-4968-951E-4238D3B004B2}" uniqueName="33" name="Column33" queryTableFieldId="33" dataDxfId="12"/>
    <tableColumn id="34" xr3:uid="{AA38FA55-3D54-4862-833F-737FFF4A7F4F}" uniqueName="34" name="Column34" queryTableFieldId="34" dataDxfId="11"/>
    <tableColumn id="35" xr3:uid="{1508C3F1-D4C9-4BC6-B6F9-88DDB1221D35}" uniqueName="35" name="Column35" queryTableFieldId="35" dataDxfId="10"/>
    <tableColumn id="36" xr3:uid="{B1F5B1B1-A6A3-454A-B654-03751CDFA43E}" uniqueName="36" name="Column36" queryTableFieldId="36" dataDxfId="9"/>
    <tableColumn id="37" xr3:uid="{B7BBAC5D-A4C2-4322-A4D6-5ECB81258151}" uniqueName="37" name="Column37" queryTableFieldId="37" dataDxfId="8"/>
    <tableColumn id="38" xr3:uid="{50F28657-7089-4192-8966-2E679F625612}" uniqueName="38" name="Column38" queryTableFieldId="38" dataDxfId="7"/>
    <tableColumn id="39" xr3:uid="{67A97617-27E8-4F7B-B4E3-68BAEEC88DDE}" uniqueName="39" name="Column39" queryTableFieldId="39" dataDxfId="6"/>
    <tableColumn id="40" xr3:uid="{4AD8A373-88BC-4FD2-AA2E-D99765C0D2CA}" uniqueName="40" name="Column40" queryTableFieldId="40" dataDxfId="5"/>
    <tableColumn id="41" xr3:uid="{68F5C7C4-6A05-4000-B0D3-C1F742BC740F}" uniqueName="41" name="Column41" queryTableFieldId="41" dataDxfId="4"/>
    <tableColumn id="42" xr3:uid="{CA6F2715-A4BE-4857-B64F-A50F6C092917}" uniqueName="42" name="Column42" queryTableFieldId="42" dataDxfId="3"/>
    <tableColumn id="43" xr3:uid="{8C3756AB-4849-4CFB-86D7-824C3F677DF2}" uniqueName="43" name="Column43" queryTableFieldId="43" dataDxf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796B26B-D2EC-4E02-BA74-5D749D2F2E2A}" name="IK_diagnostics_frames__4" displayName="IK_diagnostics_frames__4" ref="A1:B21" tableType="queryTable" totalsRowShown="0">
  <autoFilter ref="A1:B21" xr:uid="{DBAF7768-E648-48D3-934D-AC11102E967E}"/>
  <tableColumns count="2">
    <tableColumn id="1" xr3:uid="{E218E2DB-5970-40F2-AE00-987D09930503}" uniqueName="1" name="Column1" queryTableFieldId="1" dataDxfId="1"/>
    <tableColumn id="2" xr3:uid="{46611F3A-7887-41DD-AB13-E696FA7A2325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607A-0C12-488D-9755-3CE39968D7AD}">
  <dimension ref="A1:BP609"/>
  <sheetViews>
    <sheetView topLeftCell="AS172" workbookViewId="0">
      <selection activeCell="BH205" sqref="BH205"/>
    </sheetView>
  </sheetViews>
  <sheetFormatPr defaultRowHeight="15" x14ac:dyDescent="0.25"/>
  <cols>
    <col min="1" max="1" width="12.28515625" bestFit="1" customWidth="1"/>
    <col min="2" max="2" width="12.140625" bestFit="1" customWidth="1"/>
    <col min="3" max="3" width="12.28515625" bestFit="1" customWidth="1"/>
    <col min="4" max="4" width="11.28515625" bestFit="1" customWidth="1"/>
    <col min="5" max="5" width="11.5703125" bestFit="1" customWidth="1"/>
    <col min="6" max="6" width="11.140625" bestFit="1" customWidth="1"/>
    <col min="7" max="8" width="11.5703125" bestFit="1" customWidth="1"/>
    <col min="9" max="9" width="11.28515625" bestFit="1" customWidth="1"/>
    <col min="10" max="10" width="12.28515625" bestFit="1" customWidth="1"/>
    <col min="11" max="15" width="12.140625" bestFit="1" customWidth="1"/>
    <col min="16" max="16" width="12.28515625" bestFit="1" customWidth="1"/>
    <col min="17" max="18" width="12.140625" bestFit="1" customWidth="1"/>
    <col min="19" max="20" width="12.28515625" bestFit="1" customWidth="1"/>
    <col min="21" max="22" width="12.1406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T1" t="s">
        <v>49</v>
      </c>
      <c r="AU1" s="5">
        <v>0</v>
      </c>
      <c r="AV1" s="6">
        <v>23</v>
      </c>
      <c r="AW1" s="6">
        <v>24</v>
      </c>
      <c r="AX1" s="6">
        <v>25</v>
      </c>
      <c r="AY1" s="6">
        <v>26</v>
      </c>
      <c r="AZ1" s="6">
        <v>27</v>
      </c>
      <c r="BA1" s="6">
        <v>28</v>
      </c>
      <c r="BB1" s="6">
        <v>29</v>
      </c>
      <c r="BC1" s="6">
        <v>30</v>
      </c>
      <c r="BD1" s="6">
        <v>31</v>
      </c>
      <c r="BE1" s="6">
        <v>32</v>
      </c>
      <c r="BF1" s="6">
        <v>33</v>
      </c>
      <c r="BG1" s="6">
        <v>34</v>
      </c>
      <c r="BH1" s="6">
        <v>35</v>
      </c>
      <c r="BI1" s="6">
        <v>36</v>
      </c>
      <c r="BJ1" s="6">
        <v>37</v>
      </c>
      <c r="BK1" s="6">
        <v>38</v>
      </c>
      <c r="BL1" s="6">
        <v>39</v>
      </c>
      <c r="BM1" s="6">
        <v>40</v>
      </c>
      <c r="BN1" s="6">
        <v>41</v>
      </c>
      <c r="BO1" s="6">
        <v>42</v>
      </c>
      <c r="BP1" s="6">
        <v>43</v>
      </c>
    </row>
    <row r="2" spans="1:68" x14ac:dyDescent="0.25">
      <c r="A2" s="1">
        <v>7.9627400000000003E-4</v>
      </c>
      <c r="B2" s="1" t="s">
        <v>22</v>
      </c>
      <c r="C2" s="1" t="s">
        <v>50</v>
      </c>
      <c r="D2" s="1">
        <v>-0.99920200000000003</v>
      </c>
      <c r="E2" s="1" t="s">
        <v>22</v>
      </c>
      <c r="F2" s="1">
        <v>-1.00159</v>
      </c>
      <c r="G2" s="1">
        <v>-1.00159</v>
      </c>
      <c r="H2" s="1" t="s">
        <v>22</v>
      </c>
      <c r="I2" s="1">
        <v>-1.59508E-3</v>
      </c>
      <c r="J2" s="1">
        <v>-1.59633E-3</v>
      </c>
      <c r="K2" s="1" t="s">
        <v>22</v>
      </c>
      <c r="L2" s="1">
        <v>1.59001E-3</v>
      </c>
      <c r="M2" s="1">
        <v>2.3850299999999998E-3</v>
      </c>
      <c r="N2" s="1" t="s">
        <v>22</v>
      </c>
      <c r="O2" s="1">
        <v>-0.99840200000000001</v>
      </c>
      <c r="P2" s="1">
        <v>-8.0006100000000002E-4</v>
      </c>
      <c r="Q2" s="1" t="s">
        <v>47</v>
      </c>
      <c r="R2" s="1">
        <v>1.5925500000000001E-3</v>
      </c>
      <c r="S2" s="1">
        <v>-8.0006100000000002E-4</v>
      </c>
      <c r="T2" s="1" t="s">
        <v>47</v>
      </c>
      <c r="U2" s="1">
        <v>1.5925500000000001E-3</v>
      </c>
      <c r="V2" s="1" t="s">
        <v>23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T2" t="s">
        <v>48</v>
      </c>
      <c r="AU2" s="3">
        <f>FRAMES_1!A2+0</f>
        <v>4</v>
      </c>
      <c r="AV2">
        <f ca="1">AVERAGE(INDIRECT(ADDRESS($AU1+2, AV$1)):INDIRECT(ADDRESS($AU2+1, AV$1)))</f>
        <v>0.44533281850000001</v>
      </c>
      <c r="AW2">
        <f ca="1">AVERAGE(INDIRECT(ADDRESS($AU1+2, AW$1)):INDIRECT(ADDRESS($AU2+1, AW$1)))</f>
        <v>0.32721349999999999</v>
      </c>
      <c r="AX2">
        <f ca="1">AVERAGE(INDIRECT(ADDRESS($AU1+2, AX$1)):INDIRECT(ADDRESS($AU2+1, AX$1)))</f>
        <v>0.32501225</v>
      </c>
      <c r="AY2">
        <f ca="1">AVERAGE(INDIRECT(ADDRESS($AU1+2, AY$1)):INDIRECT(ADDRESS($AU2+1, AY$1)))</f>
        <v>0.60062750000000009</v>
      </c>
      <c r="AZ2">
        <f ca="1">AVERAGE(INDIRECT(ADDRESS($AU1+2, AZ$1)):INDIRECT(ADDRESS($AU2+1, AZ$1)))</f>
        <v>0.77880197499999992</v>
      </c>
      <c r="BA2">
        <f ca="1">AVERAGE(INDIRECT(ADDRESS($AU1+2, BA$1)):INDIRECT(ADDRESS($AU2+1, BA$1)))</f>
        <v>5.0493499999999997E-2</v>
      </c>
      <c r="BB2">
        <f ca="1">AVERAGE(INDIRECT(ADDRESS($AU1+2, BB$1)):INDIRECT(ADDRESS($AU2+1, BB$1)))</f>
        <v>0.72162674999999998</v>
      </c>
      <c r="BC2">
        <f ca="1">AVERAGE(INDIRECT(ADDRESS($AU1+2, BC$1)):INDIRECT(ADDRESS($AU2+1, BC$1)))</f>
        <v>0.32224925000000004</v>
      </c>
      <c r="BD2">
        <f ca="1">AVERAGE(INDIRECT(ADDRESS($AU1+2, BD$1)):INDIRECT(ADDRESS($AU2+1, BD$1)))</f>
        <v>0.34367373000000001</v>
      </c>
      <c r="BE2">
        <f ca="1">AVERAGE(INDIRECT(ADDRESS($AU1+2, BE$1)):INDIRECT(ADDRESS($AU2+1, BE$1)))</f>
        <v>8.8173525000000003E-3</v>
      </c>
      <c r="BF2">
        <f ca="1">AVERAGE(INDIRECT(ADDRESS($AU1+2, BF$1)):INDIRECT(ADDRESS($AU2+1, BF$1)))</f>
        <v>0.24184249999999996</v>
      </c>
      <c r="BG2">
        <f ca="1">AVERAGE(INDIRECT(ADDRESS($AU1+2, BG$1)):INDIRECT(ADDRESS($AU2+1, BG$1)))</f>
        <v>0.4996725025</v>
      </c>
      <c r="BH2">
        <f ca="1">AVERAGE(INDIRECT(ADDRESS($AU1+2, BH$1)):INDIRECT(ADDRESS($AU2+1, BH$1)))</f>
        <v>0.21282449249999999</v>
      </c>
      <c r="BI2">
        <f ca="1">AVERAGE(INDIRECT(ADDRESS($AU1+2, BI$1)):INDIRECT(ADDRESS($AU2+1, BI$1)))</f>
        <v>0.24977450000000001</v>
      </c>
      <c r="BJ2">
        <f ca="1">AVERAGE(INDIRECT(ADDRESS($AU1+2, BJ$1)):INDIRECT(ADDRESS($AU2+1, BJ$1)))</f>
        <v>0.39763199999999999</v>
      </c>
      <c r="BK2">
        <f ca="1">AVERAGE(INDIRECT(ADDRESS($AU1+2, BK$1)):INDIRECT(ADDRESS($AU2+1, BK$1)))</f>
        <v>0.20542148475000002</v>
      </c>
      <c r="BL2">
        <f ca="1">AVERAGE(INDIRECT(ADDRESS($AU1+2, BL$1)):INDIRECT(ADDRESS($AU2+1, BL$1)))</f>
        <v>7.1775000000000033E-3</v>
      </c>
      <c r="BM2">
        <f ca="1">AVERAGE(INDIRECT(ADDRESS($AU1+2, BM$1)):INDIRECT(ADDRESS($AU2+1, BM$1)))</f>
        <v>0.63982563749999999</v>
      </c>
      <c r="BN2">
        <f ca="1">AVERAGE(INDIRECT(ADDRESS($AU1+2, BN$1)):INDIRECT(ADDRESS($AU2+1, BN$1)))</f>
        <v>5.2035197499999998E-3</v>
      </c>
      <c r="BO2">
        <f ca="1">AVERAGE(INDIRECT(ADDRESS($AU1+2, BO$1)):INDIRECT(ADDRESS($AU2+1, BO$1)))</f>
        <v>0.25805800499999998</v>
      </c>
      <c r="BP2">
        <f ca="1">AVERAGE(INDIRECT(ADDRESS($AU1+2, BP$1)):INDIRECT(ADDRESS($AU2+1, BP$1)))</f>
        <v>0.64471813749999995</v>
      </c>
    </row>
    <row r="3" spans="1:68" x14ac:dyDescent="0.25">
      <c r="A3" s="1">
        <v>-0.83405399999999996</v>
      </c>
      <c r="B3" s="1">
        <v>0.43504900000000002</v>
      </c>
      <c r="C3" s="1">
        <v>-0.33924300000000002</v>
      </c>
      <c r="D3" s="1">
        <v>-0.57734799999999997</v>
      </c>
      <c r="E3" s="1">
        <v>1.2420199999999999</v>
      </c>
      <c r="F3" s="1">
        <v>-0.87113200000000002</v>
      </c>
      <c r="G3" s="1">
        <v>0.29541899999999999</v>
      </c>
      <c r="H3" s="1">
        <v>0.76369900000000002</v>
      </c>
      <c r="I3" s="1">
        <v>-0.96854700000000005</v>
      </c>
      <c r="J3" s="1">
        <v>8.1671799999999996E-3</v>
      </c>
      <c r="K3" s="1">
        <v>0.82611400000000001</v>
      </c>
      <c r="L3" s="1">
        <v>-1.9243699999999999</v>
      </c>
      <c r="M3" s="1">
        <v>0.79486999999999997</v>
      </c>
      <c r="N3" s="1">
        <v>0.98705600000000004</v>
      </c>
      <c r="O3" s="1">
        <v>-2.5203500000000001</v>
      </c>
      <c r="P3" s="1">
        <v>-0.78442000000000001</v>
      </c>
      <c r="Q3" s="1">
        <v>1.0141</v>
      </c>
      <c r="R3" s="1">
        <v>-2.5044200000000001</v>
      </c>
      <c r="S3" s="1">
        <v>-3.0457399999999999E-3</v>
      </c>
      <c r="T3" s="1">
        <v>1.43862E-3</v>
      </c>
      <c r="U3" s="1">
        <v>-2.4898600000000002</v>
      </c>
      <c r="V3" s="1" t="s">
        <v>23</v>
      </c>
      <c r="W3" s="1">
        <f>ABS(IK_diagnostics_positions[[#This Row],[Column1]]-A2)</f>
        <v>0.834850274</v>
      </c>
      <c r="X3" s="1">
        <f>ABS(IK_diagnostics_positions[[#This Row],[Column2]]-B2)</f>
        <v>0.43504900000000002</v>
      </c>
      <c r="Y3" s="1">
        <f>ABS(IK_diagnostics_positions[[#This Row],[Column3]]-C2)</f>
        <v>0.66075700000000004</v>
      </c>
      <c r="Z3" s="1">
        <f>ABS(IK_diagnostics_positions[[#This Row],[Column4]]-D2)</f>
        <v>0.42185400000000006</v>
      </c>
      <c r="AA3" s="1">
        <f>ABS(IK_diagnostics_positions[[#This Row],[Column5]]-E2)</f>
        <v>1.2420199999999999</v>
      </c>
      <c r="AB3" s="1">
        <f>ABS(IK_diagnostics_positions[[#This Row],[Column6]]-F2)</f>
        <v>0.13045799999999996</v>
      </c>
      <c r="AC3" s="1">
        <f>ABS(IK_diagnostics_positions[[#This Row],[Column7]]-G2)</f>
        <v>1.2970090000000001</v>
      </c>
      <c r="AD3" s="1">
        <f>ABS(IK_diagnostics_positions[[#This Row],[Column8]]-H2)</f>
        <v>0.76369900000000002</v>
      </c>
      <c r="AE3" s="1">
        <f>ABS(IK_diagnostics_positions[[#This Row],[Column9]]-I2)</f>
        <v>0.96695192000000008</v>
      </c>
      <c r="AF3" s="1">
        <f>ABS(IK_diagnostics_positions[[#This Row],[Column10]]-J2)</f>
        <v>9.7635099999999996E-3</v>
      </c>
      <c r="AG3" s="1">
        <f>ABS(IK_diagnostics_positions[[#This Row],[Column11]]-K2)</f>
        <v>0.82611400000000001</v>
      </c>
      <c r="AH3" s="1">
        <f>ABS(IK_diagnostics_positions[[#This Row],[Column12]]-L2)</f>
        <v>1.9259600099999998</v>
      </c>
      <c r="AI3" s="1">
        <f>ABS(IK_diagnostics_positions[[#This Row],[Column13]]-M2)</f>
        <v>0.79248496999999996</v>
      </c>
      <c r="AJ3" s="1">
        <f>ABS(IK_diagnostics_positions[[#This Row],[Column14]]-N2)</f>
        <v>0.98705600000000004</v>
      </c>
      <c r="AK3" s="1">
        <f>ABS(IK_diagnostics_positions[[#This Row],[Column15]]-O2)</f>
        <v>1.5219480000000001</v>
      </c>
      <c r="AL3" s="1">
        <f>ABS(IK_diagnostics_positions[[#This Row],[Column16]]-P2)</f>
        <v>0.78361993900000004</v>
      </c>
      <c r="AM3" s="1">
        <f>ABS(IK_diagnostics_positions[[#This Row],[Column17]]-Q2)</f>
        <v>1.4100000000000001E-2</v>
      </c>
      <c r="AN3" s="1">
        <f>ABS(IK_diagnostics_positions[[#This Row],[Column18]]-R2)</f>
        <v>2.5060125499999999</v>
      </c>
      <c r="AO3" s="1">
        <f>ABS(IK_diagnostics_positions[[#This Row],[Column19]]-S2)</f>
        <v>2.245679E-3</v>
      </c>
      <c r="AP3" s="1">
        <f>ABS(IK_diagnostics_positions[[#This Row],[Column20]]-T2)</f>
        <v>0.99856138000000005</v>
      </c>
      <c r="AQ3" s="1">
        <f>ABS(IK_diagnostics_positions[[#This Row],[Column21]]-U2)</f>
        <v>2.49145255</v>
      </c>
      <c r="AU3" s="4">
        <f>IK_diagnostics_frames[[#This Row],[Column1]]+AU2</f>
        <v>10</v>
      </c>
      <c r="AV3">
        <f ca="1">AVERAGE(INDIRECT(ADDRESS($AU2+2, AV$1)):INDIRECT(ADDRESS($AU3+1, AV$1)))</f>
        <v>0.50520033333333336</v>
      </c>
      <c r="AW3">
        <f ca="1">AVERAGE(INDIRECT(ADDRESS($AU2+2, AW$1)):INDIRECT(ADDRESS($AU3+1, AW$1)))</f>
        <v>0.49931166666666665</v>
      </c>
      <c r="AX3">
        <f ca="1">AVERAGE(INDIRECT(ADDRESS($AU2+2, AX$1)):INDIRECT(ADDRESS($AU3+1, AX$1)))</f>
        <v>0.48146850000000002</v>
      </c>
      <c r="AY3">
        <f ca="1">AVERAGE(INDIRECT(ADDRESS($AU2+2, AY$1)):INDIRECT(ADDRESS($AU3+1, AY$1)))</f>
        <v>0.77166366666666664</v>
      </c>
      <c r="AZ3">
        <f ca="1">AVERAGE(INDIRECT(ADDRESS($AU2+2, AZ$1)):INDIRECT(ADDRESS($AU3+1, AZ$1)))</f>
        <v>0.64181338333333338</v>
      </c>
      <c r="BA3">
        <f ca="1">AVERAGE(INDIRECT(ADDRESS($AU2+2, BA$1)):INDIRECT(ADDRESS($AU3+1, BA$1)))</f>
        <v>0.44675100000000006</v>
      </c>
      <c r="BB3">
        <f ca="1">AVERAGE(INDIRECT(ADDRESS($AU2+2, BB$1)):INDIRECT(ADDRESS($AU3+1, BB$1)))</f>
        <v>0.66156429999999999</v>
      </c>
      <c r="BC3">
        <f ca="1">AVERAGE(INDIRECT(ADDRESS($AU2+2, BC$1)):INDIRECT(ADDRESS($AU3+1, BC$1)))</f>
        <v>0.85966880000000001</v>
      </c>
      <c r="BD3">
        <f ca="1">AVERAGE(INDIRECT(ADDRESS($AU2+2, BD$1)):INDIRECT(ADDRESS($AU3+1, BD$1)))</f>
        <v>0.63654966666666668</v>
      </c>
      <c r="BE3">
        <f ca="1">AVERAGE(INDIRECT(ADDRESS($AU2+2, BE$1)):INDIRECT(ADDRESS($AU3+1, BE$1)))</f>
        <v>1.0709497666666665E-2</v>
      </c>
      <c r="BF3">
        <f ca="1">AVERAGE(INDIRECT(ADDRESS($AU2+2, BF$1)):INDIRECT(ADDRESS($AU3+1, BF$1)))</f>
        <v>5.7132666666666644E-2</v>
      </c>
      <c r="BG3">
        <f ca="1">AVERAGE(INDIRECT(ADDRESS($AU2+2, BG$1)):INDIRECT(ADDRESS($AU3+1, BG$1)))</f>
        <v>3.1596666666666752E-2</v>
      </c>
      <c r="BH3">
        <f ca="1">AVERAGE(INDIRECT(ADDRESS($AU2+2, BH$1)):INDIRECT(ADDRESS($AU3+1, BH$1)))</f>
        <v>2.3841166666666636E-2</v>
      </c>
      <c r="BI3">
        <f ca="1">AVERAGE(INDIRECT(ADDRESS($AU2+2, BI$1)):INDIRECT(ADDRESS($AU3+1, BI$1)))</f>
        <v>3.7663333333332791E-3</v>
      </c>
      <c r="BJ3">
        <f ca="1">AVERAGE(INDIRECT(ADDRESS($AU2+2, BJ$1)):INDIRECT(ADDRESS($AU3+1, BJ$1)))</f>
        <v>1.0408333333333205E-2</v>
      </c>
      <c r="BK3">
        <f ca="1">AVERAGE(INDIRECT(ADDRESS($AU2+2, BK$1)):INDIRECT(ADDRESS($AU3+1, BK$1)))</f>
        <v>3.4197500000000013E-2</v>
      </c>
      <c r="BL3">
        <f ca="1">AVERAGE(INDIRECT(ADDRESS($AU2+2, BL$1)):INDIRECT(ADDRESS($AU3+1, BL$1)))</f>
        <v>6.6996666666666411E-3</v>
      </c>
      <c r="BM3">
        <f ca="1">AVERAGE(INDIRECT(ADDRESS($AU2+2, BM$1)):INDIRECT(ADDRESS($AU3+1, BM$1)))</f>
        <v>1.9906666666666739E-2</v>
      </c>
      <c r="BN3">
        <f ca="1">AVERAGE(INDIRECT(ADDRESS($AU2+2, BN$1)):INDIRECT(ADDRESS($AU3+1, BN$1)))</f>
        <v>1.1627838333333335E-2</v>
      </c>
      <c r="BO3">
        <f ca="1">AVERAGE(INDIRECT(ADDRESS($AU2+2, BO$1)):INDIRECT(ADDRESS($AU3+1, BO$1)))</f>
        <v>1.3903215000000002E-2</v>
      </c>
      <c r="BP3">
        <f ca="1">AVERAGE(INDIRECT(ADDRESS($AU2+2, BP$1)):INDIRECT(ADDRESS($AU3+1, BP$1)))</f>
        <v>3.2711666666666618E-2</v>
      </c>
    </row>
    <row r="4" spans="1:68" x14ac:dyDescent="0.25">
      <c r="A4" s="1">
        <v>-0.69099500000000003</v>
      </c>
      <c r="B4" s="1">
        <v>0.56806999999999996</v>
      </c>
      <c r="C4" s="1">
        <v>-0.447015</v>
      </c>
      <c r="D4" s="1">
        <v>-0.73343700000000001</v>
      </c>
      <c r="E4" s="1">
        <v>-0.32748300000000002</v>
      </c>
      <c r="F4" s="1">
        <v>-0.88994300000000004</v>
      </c>
      <c r="G4" s="1">
        <v>-0.21149999999999999</v>
      </c>
      <c r="H4" s="1">
        <v>0.51381200000000005</v>
      </c>
      <c r="I4" s="1">
        <v>-1.03067</v>
      </c>
      <c r="J4" s="1">
        <v>1.8053400000000001E-2</v>
      </c>
      <c r="K4" s="1">
        <v>0.87519499999999995</v>
      </c>
      <c r="L4" s="1">
        <v>-1.9343900000000001</v>
      </c>
      <c r="M4" s="1">
        <v>0.80162699999999998</v>
      </c>
      <c r="N4" s="1">
        <v>0.99210600000000004</v>
      </c>
      <c r="O4" s="1">
        <v>-2.5445899999999999</v>
      </c>
      <c r="P4" s="1">
        <v>-0.77588199999999996</v>
      </c>
      <c r="Q4" s="1">
        <v>1.0070399999999999</v>
      </c>
      <c r="R4" s="1">
        <v>-2.52793</v>
      </c>
      <c r="S4" s="1">
        <v>-1.37523E-2</v>
      </c>
      <c r="T4" s="1">
        <v>1.84771E-2</v>
      </c>
      <c r="U4" s="1">
        <v>-2.4491900000000002</v>
      </c>
      <c r="V4" s="1" t="s">
        <v>23</v>
      </c>
      <c r="W4" s="1">
        <f>ABS(IK_diagnostics_positions[[#This Row],[Column1]]-A3)</f>
        <v>0.14305899999999994</v>
      </c>
      <c r="X4" s="1">
        <f>ABS(IK_diagnostics_positions[[#This Row],[Column2]]-B3)</f>
        <v>0.13302099999999994</v>
      </c>
      <c r="Y4" s="1">
        <f>ABS(IK_diagnostics_positions[[#This Row],[Column3]]-C3)</f>
        <v>0.10777199999999998</v>
      </c>
      <c r="Z4" s="1">
        <f>ABS(IK_diagnostics_positions[[#This Row],[Column4]]-D3)</f>
        <v>0.15608900000000003</v>
      </c>
      <c r="AA4" s="1">
        <f>ABS(IK_diagnostics_positions[[#This Row],[Column5]]-E3)</f>
        <v>1.5695029999999999</v>
      </c>
      <c r="AB4" s="1">
        <f>ABS(IK_diagnostics_positions[[#This Row],[Column6]]-F3)</f>
        <v>1.8811000000000022E-2</v>
      </c>
      <c r="AC4" s="1">
        <f>ABS(IK_diagnostics_positions[[#This Row],[Column7]]-G3)</f>
        <v>0.50691900000000001</v>
      </c>
      <c r="AD4" s="1">
        <f>ABS(IK_diagnostics_positions[[#This Row],[Column8]]-H3)</f>
        <v>0.24988699999999997</v>
      </c>
      <c r="AE4" s="1">
        <f>ABS(IK_diagnostics_positions[[#This Row],[Column9]]-I3)</f>
        <v>6.2122999999999928E-2</v>
      </c>
      <c r="AF4" s="1">
        <f>ABS(IK_diagnostics_positions[[#This Row],[Column10]]-J3)</f>
        <v>9.8862200000000011E-3</v>
      </c>
      <c r="AG4" s="1">
        <f>ABS(IK_diagnostics_positions[[#This Row],[Column11]]-K3)</f>
        <v>4.908099999999993E-2</v>
      </c>
      <c r="AH4" s="1">
        <f>ABS(IK_diagnostics_positions[[#This Row],[Column12]]-L3)</f>
        <v>1.002000000000014E-2</v>
      </c>
      <c r="AI4" s="1">
        <f>ABS(IK_diagnostics_positions[[#This Row],[Column13]]-M3)</f>
        <v>6.757000000000013E-3</v>
      </c>
      <c r="AJ4" s="1">
        <f>ABS(IK_diagnostics_positions[[#This Row],[Column14]]-N3)</f>
        <v>5.0499999999999989E-3</v>
      </c>
      <c r="AK4" s="1">
        <f>ABS(IK_diagnostics_positions[[#This Row],[Column15]]-O3)</f>
        <v>2.4239999999999817E-2</v>
      </c>
      <c r="AL4" s="1">
        <f>ABS(IK_diagnostics_positions[[#This Row],[Column16]]-P3)</f>
        <v>8.5380000000000456E-3</v>
      </c>
      <c r="AM4" s="1">
        <f>ABS(IK_diagnostics_positions[[#This Row],[Column17]]-Q3)</f>
        <v>7.0600000000000662E-3</v>
      </c>
      <c r="AN4" s="1">
        <f>ABS(IK_diagnostics_positions[[#This Row],[Column18]]-R3)</f>
        <v>2.350999999999992E-2</v>
      </c>
      <c r="AO4" s="1">
        <f>ABS(IK_diagnostics_positions[[#This Row],[Column19]]-S3)</f>
        <v>1.070656E-2</v>
      </c>
      <c r="AP4" s="1">
        <f>ABS(IK_diagnostics_positions[[#This Row],[Column20]]-T3)</f>
        <v>1.7038479999999998E-2</v>
      </c>
      <c r="AQ4" s="1">
        <f>ABS(IK_diagnostics_positions[[#This Row],[Column21]]-U3)</f>
        <v>4.0669999999999984E-2</v>
      </c>
      <c r="AU4" s="3">
        <f>IK_diagnostics_frames[[#This Row],[Column1]]+AU3</f>
        <v>11</v>
      </c>
      <c r="AV4">
        <f ca="1">AVERAGE(INDIRECT(ADDRESS($AU3+2, AV$1)):INDIRECT(ADDRESS($AU4+1, AV$1)))</f>
        <v>1.2289859999999999</v>
      </c>
      <c r="AW4">
        <f ca="1">AVERAGE(INDIRECT(ADDRESS($AU3+2, AW$1)):INDIRECT(ADDRESS($AU4+1, AW$1)))</f>
        <v>0.58912699999999996</v>
      </c>
      <c r="AX4">
        <f ca="1">AVERAGE(INDIRECT(ADDRESS($AU3+2, AX$1)):INDIRECT(ADDRESS($AU4+1, AX$1)))</f>
        <v>0.22260799999999997</v>
      </c>
      <c r="AY4">
        <f ca="1">AVERAGE(INDIRECT(ADDRESS($AU3+2, AY$1)):INDIRECT(ADDRESS($AU4+1, AY$1)))</f>
        <v>0.91247100000000003</v>
      </c>
      <c r="AZ4">
        <f ca="1">AVERAGE(INDIRECT(ADDRESS($AU3+2, AZ$1)):INDIRECT(ADDRESS($AU4+1, AZ$1)))</f>
        <v>0.39659930000000004</v>
      </c>
      <c r="BA4">
        <f ca="1">AVERAGE(INDIRECT(ADDRESS($AU3+2, BA$1)):INDIRECT(ADDRESS($AU4+1, BA$1)))</f>
        <v>0.28000999999999987</v>
      </c>
      <c r="BB4">
        <f ca="1">AVERAGE(INDIRECT(ADDRESS($AU3+2, BB$1)):INDIRECT(ADDRESS($AU4+1, BB$1)))</f>
        <v>0.40253119999999998</v>
      </c>
      <c r="BC4">
        <f ca="1">AVERAGE(INDIRECT(ADDRESS($AU3+2, BC$1)):INDIRECT(ADDRESS($AU4+1, BC$1)))</f>
        <v>0.19444319000000002</v>
      </c>
      <c r="BD4">
        <f ca="1">AVERAGE(INDIRECT(ADDRESS($AU3+2, BD$1)):INDIRECT(ADDRESS($AU4+1, BD$1)))</f>
        <v>0.78349000000000002</v>
      </c>
      <c r="BE4">
        <f ca="1">AVERAGE(INDIRECT(ADDRESS($AU3+2, BE$1)):INDIRECT(ADDRESS($AU4+1, BE$1)))</f>
        <v>7.7099999999999868E-5</v>
      </c>
      <c r="BF4">
        <f ca="1">AVERAGE(INDIRECT(ADDRESS($AU3+2, BF$1)):INDIRECT(ADDRESS($AU4+1, BF$1)))</f>
        <v>1.3838000000000017E-2</v>
      </c>
      <c r="BG4">
        <f ca="1">AVERAGE(INDIRECT(ADDRESS($AU3+2, BG$1)):INDIRECT(ADDRESS($AU4+1, BG$1)))</f>
        <v>4.8200000000000465E-3</v>
      </c>
      <c r="BH4">
        <f ca="1">AVERAGE(INDIRECT(ADDRESS($AU3+2, BH$1)):INDIRECT(ADDRESS($AU4+1, BH$1)))</f>
        <v>5.2589999999999026E-3</v>
      </c>
      <c r="BI4">
        <f ca="1">AVERAGE(INDIRECT(ADDRESS($AU3+2, BI$1)):INDIRECT(ADDRESS($AU4+1, BI$1)))</f>
        <v>3.7999999999982492E-4</v>
      </c>
      <c r="BJ4">
        <f ca="1">AVERAGE(INDIRECT(ADDRESS($AU3+2, BJ$1)):INDIRECT(ADDRESS($AU4+1, BJ$1)))</f>
        <v>3.2899999999997931E-3</v>
      </c>
      <c r="BK4">
        <f ca="1">AVERAGE(INDIRECT(ADDRESS($AU3+2, BK$1)):INDIRECT(ADDRESS($AU4+1, BK$1)))</f>
        <v>5.8230000000000226E-3</v>
      </c>
      <c r="BL4">
        <f ca="1">AVERAGE(INDIRECT(ADDRESS($AU3+2, BL$1)):INDIRECT(ADDRESS($AU4+1, BL$1)))</f>
        <v>2.7169999999999694E-3</v>
      </c>
      <c r="BM4">
        <f ca="1">AVERAGE(INDIRECT(ADDRESS($AU3+2, BM$1)):INDIRECT(ADDRESS($AU4+1, BM$1)))</f>
        <v>1.5400000000003189E-3</v>
      </c>
      <c r="BN4">
        <f ca="1">AVERAGE(INDIRECT(ADDRESS($AU3+2, BN$1)):INDIRECT(ADDRESS($AU4+1, BN$1)))</f>
        <v>5.7525320000000003E-3</v>
      </c>
      <c r="BO4">
        <f ca="1">AVERAGE(INDIRECT(ADDRESS($AU3+2, BO$1)):INDIRECT(ADDRESS($AU4+1, BO$1)))</f>
        <v>4.42881E-3</v>
      </c>
      <c r="BP4">
        <f ca="1">AVERAGE(INDIRECT(ADDRESS($AU3+2, BP$1)):INDIRECT(ADDRESS($AU4+1, BP$1)))</f>
        <v>7.0300000000003138E-3</v>
      </c>
    </row>
    <row r="5" spans="1:68" x14ac:dyDescent="0.25">
      <c r="A5" s="1">
        <v>0.112427</v>
      </c>
      <c r="B5" s="1">
        <v>-0.17271400000000001</v>
      </c>
      <c r="C5" s="1">
        <v>-0.97853500000000004</v>
      </c>
      <c r="D5" s="1">
        <v>1.0911299999999999</v>
      </c>
      <c r="E5" s="1">
        <v>-2.3798099999999999E-2</v>
      </c>
      <c r="F5" s="1">
        <v>-0.83723800000000004</v>
      </c>
      <c r="G5" s="1">
        <v>0.87107900000000005</v>
      </c>
      <c r="H5" s="1">
        <v>0.78922300000000001</v>
      </c>
      <c r="I5" s="1">
        <v>-1.37629</v>
      </c>
      <c r="J5" s="1">
        <v>2.4337199999999999E-3</v>
      </c>
      <c r="K5" s="1">
        <v>0.78302000000000005</v>
      </c>
      <c r="L5" s="1">
        <v>-1.87168</v>
      </c>
      <c r="M5" s="1">
        <v>0.74957099999999999</v>
      </c>
      <c r="N5" s="1">
        <v>0.99909800000000004</v>
      </c>
      <c r="O5" s="1">
        <v>-2.5002499999999999</v>
      </c>
      <c r="P5" s="1">
        <v>-0.74635399999999996</v>
      </c>
      <c r="Q5" s="1">
        <v>0.99948999999999999</v>
      </c>
      <c r="R5" s="1">
        <v>-2.4981499999999999</v>
      </c>
      <c r="S5" s="1">
        <v>-5.8904600000000001E-3</v>
      </c>
      <c r="T5" s="1">
        <v>1.84494E-3</v>
      </c>
      <c r="U5" s="1">
        <v>-2.49594</v>
      </c>
      <c r="V5" s="1" t="s">
        <v>23</v>
      </c>
      <c r="W5" s="1">
        <f>ABS(IK_diagnostics_positions[[#This Row],[Column1]]-A4)</f>
        <v>0.80342200000000008</v>
      </c>
      <c r="X5" s="1">
        <f>ABS(IK_diagnostics_positions[[#This Row],[Column2]]-B4)</f>
        <v>0.740784</v>
      </c>
      <c r="Y5" s="1">
        <f>ABS(IK_diagnostics_positions[[#This Row],[Column3]]-C4)</f>
        <v>0.53151999999999999</v>
      </c>
      <c r="Z5" s="1">
        <f>ABS(IK_diagnostics_positions[[#This Row],[Column4]]-D4)</f>
        <v>1.824567</v>
      </c>
      <c r="AA5" s="1">
        <f>ABS(IK_diagnostics_positions[[#This Row],[Column5]]-E4)</f>
        <v>0.30368490000000004</v>
      </c>
      <c r="AB5" s="1">
        <f>ABS(IK_diagnostics_positions[[#This Row],[Column6]]-F4)</f>
        <v>5.2705000000000002E-2</v>
      </c>
      <c r="AC5" s="1">
        <f>ABS(IK_diagnostics_positions[[#This Row],[Column7]]-G4)</f>
        <v>1.082579</v>
      </c>
      <c r="AD5" s="1">
        <f>ABS(IK_diagnostics_positions[[#This Row],[Column8]]-H4)</f>
        <v>0.27541099999999996</v>
      </c>
      <c r="AE5" s="1">
        <f>ABS(IK_diagnostics_positions[[#This Row],[Column9]]-I4)</f>
        <v>0.34562000000000004</v>
      </c>
      <c r="AF5" s="1">
        <f>ABS(IK_diagnostics_positions[[#This Row],[Column10]]-J4)</f>
        <v>1.561968E-2</v>
      </c>
      <c r="AG5" s="1">
        <f>ABS(IK_diagnostics_positions[[#This Row],[Column11]]-K4)</f>
        <v>9.2174999999999896E-2</v>
      </c>
      <c r="AH5" s="1">
        <f>ABS(IK_diagnostics_positions[[#This Row],[Column12]]-L4)</f>
        <v>6.2710000000000043E-2</v>
      </c>
      <c r="AI5" s="1">
        <f>ABS(IK_diagnostics_positions[[#This Row],[Column13]]-M4)</f>
        <v>5.2055999999999991E-2</v>
      </c>
      <c r="AJ5" s="1">
        <f>ABS(IK_diagnostics_positions[[#This Row],[Column14]]-N4)</f>
        <v>6.9919999999999982E-3</v>
      </c>
      <c r="AK5" s="1">
        <f>ABS(IK_diagnostics_positions[[#This Row],[Column15]]-O4)</f>
        <v>4.4340000000000046E-2</v>
      </c>
      <c r="AL5" s="1">
        <f>ABS(IK_diagnostics_positions[[#This Row],[Column16]]-P4)</f>
        <v>2.9527999999999999E-2</v>
      </c>
      <c r="AM5" s="1">
        <f>ABS(IK_diagnostics_positions[[#This Row],[Column17]]-Q4)</f>
        <v>7.5499999999999456E-3</v>
      </c>
      <c r="AN5" s="1">
        <f>ABS(IK_diagnostics_positions[[#This Row],[Column18]]-R4)</f>
        <v>2.978000000000014E-2</v>
      </c>
      <c r="AO5" s="1">
        <f>ABS(IK_diagnostics_positions[[#This Row],[Column19]]-S4)</f>
        <v>7.8618400000000001E-3</v>
      </c>
      <c r="AP5" s="1">
        <f>ABS(IK_diagnostics_positions[[#This Row],[Column20]]-T4)</f>
        <v>1.663216E-2</v>
      </c>
      <c r="AQ5" s="1">
        <f>ABS(IK_diagnostics_positions[[#This Row],[Column21]]-U4)</f>
        <v>4.6749999999999847E-2</v>
      </c>
      <c r="AU5" s="4">
        <f>IK_diagnostics_frames[[#This Row],[Column1]]+AU4</f>
        <v>18</v>
      </c>
      <c r="AV5">
        <f ca="1">AVERAGE(INDIRECT(ADDRESS($AU4+2, AV$1)):INDIRECT(ADDRESS($AU5+1, AV$1)))</f>
        <v>0.3423114571428571</v>
      </c>
      <c r="AW5">
        <f ca="1">AVERAGE(INDIRECT(ADDRESS($AU4+2, AW$1)):INDIRECT(ADDRESS($AU5+1, AW$1)))</f>
        <v>0.49201714285714288</v>
      </c>
      <c r="AX5">
        <f ca="1">AVERAGE(INDIRECT(ADDRESS($AU4+2, AX$1)):INDIRECT(ADDRESS($AU5+1, AX$1)))</f>
        <v>0.48987614285714287</v>
      </c>
      <c r="AY5">
        <f ca="1">AVERAGE(INDIRECT(ADDRESS($AU4+2, AY$1)):INDIRECT(ADDRESS($AU5+1, AY$1)))</f>
        <v>0.36291099999999993</v>
      </c>
      <c r="AZ5">
        <f ca="1">AVERAGE(INDIRECT(ADDRESS($AU4+2, AZ$1)):INDIRECT(ADDRESS($AU5+1, AZ$1)))</f>
        <v>0.77276252857142858</v>
      </c>
      <c r="BA5">
        <f ca="1">AVERAGE(INDIRECT(ADDRESS($AU4+2, BA$1)):INDIRECT(ADDRESS($AU5+1, BA$1)))</f>
        <v>0.50024071428571426</v>
      </c>
      <c r="BB5">
        <f ca="1">AVERAGE(INDIRECT(ADDRESS($AU4+2, BB$1)):INDIRECT(ADDRESS($AU5+1, BB$1)))</f>
        <v>0.36254257142857149</v>
      </c>
      <c r="BC5">
        <f ca="1">AVERAGE(INDIRECT(ADDRESS($AU4+2, BC$1)):INDIRECT(ADDRESS($AU5+1, BC$1)))</f>
        <v>0.63288225857142855</v>
      </c>
      <c r="BD5">
        <f ca="1">AVERAGE(INDIRECT(ADDRESS($AU4+2, BD$1)):INDIRECT(ADDRESS($AU5+1, BD$1)))</f>
        <v>0.48911142857142853</v>
      </c>
      <c r="BE5">
        <f ca="1">AVERAGE(INDIRECT(ADDRESS($AU4+2, BE$1)):INDIRECT(ADDRESS($AU5+1, BE$1)))</f>
        <v>1.053860285714286E-2</v>
      </c>
      <c r="BF5">
        <f ca="1">AVERAGE(INDIRECT(ADDRESS($AU4+2, BF$1)):INDIRECT(ADDRESS($AU5+1, BF$1)))</f>
        <v>9.5525857142857121E-2</v>
      </c>
      <c r="BG5">
        <f ca="1">AVERAGE(INDIRECT(ADDRESS($AU4+2, BG$1)):INDIRECT(ADDRESS($AU5+1, BG$1)))</f>
        <v>0.63278571428571417</v>
      </c>
      <c r="BH5">
        <f ca="1">AVERAGE(INDIRECT(ADDRESS($AU4+2, BH$1)):INDIRECT(ADDRESS($AU5+1, BH$1)))</f>
        <v>8.4665142857142869E-2</v>
      </c>
      <c r="BI5">
        <f ca="1">AVERAGE(INDIRECT(ADDRESS($AU4+2, BI$1)):INDIRECT(ADDRESS($AU5+1, BI$1)))</f>
        <v>8.2717142857143024E-3</v>
      </c>
      <c r="BJ5">
        <f ca="1">AVERAGE(INDIRECT(ADDRESS($AU4+2, BJ$1)):INDIRECT(ADDRESS($AU5+1, BJ$1)))</f>
        <v>4.1817142857142997E-2</v>
      </c>
      <c r="BK5">
        <f ca="1">AVERAGE(INDIRECT(ADDRESS($AU4+2, BK$1)):INDIRECT(ADDRESS($AU5+1, BK$1)))</f>
        <v>7.3783714285714286E-2</v>
      </c>
      <c r="BL5">
        <f ca="1">AVERAGE(INDIRECT(ADDRESS($AU4+2, BL$1)):INDIRECT(ADDRESS($AU5+1, BL$1)))</f>
        <v>1.1073714285714274E-2</v>
      </c>
      <c r="BM5">
        <f ca="1">AVERAGE(INDIRECT(ADDRESS($AU4+2, BM$1)):INDIRECT(ADDRESS($AU5+1, BM$1)))</f>
        <v>2.8244285714285628E-2</v>
      </c>
      <c r="BN5">
        <f ca="1">AVERAGE(INDIRECT(ADDRESS($AU4+2, BN$1)):INDIRECT(ADDRESS($AU5+1, BN$1)))</f>
        <v>1.8547918714285714E-2</v>
      </c>
      <c r="BO5">
        <f ca="1">AVERAGE(INDIRECT(ADDRESS($AU4+2, BO$1)):INDIRECT(ADDRESS($AU5+1, BO$1)))</f>
        <v>3.8359218571428565E-2</v>
      </c>
      <c r="BP5">
        <f ca="1">AVERAGE(INDIRECT(ADDRESS($AU4+2, BP$1)):INDIRECT(ADDRESS($AU5+1, BP$1)))</f>
        <v>4.284999999999993E-2</v>
      </c>
    </row>
    <row r="6" spans="1:68" x14ac:dyDescent="0.25">
      <c r="A6" s="1">
        <v>-0.98397000000000001</v>
      </c>
      <c r="B6" s="1">
        <v>-0.11713700000000001</v>
      </c>
      <c r="C6" s="1">
        <v>0.13447000000000001</v>
      </c>
      <c r="D6" s="1">
        <v>-0.17566000000000001</v>
      </c>
      <c r="E6" s="1">
        <v>-3.0924199999999999E-2</v>
      </c>
      <c r="F6" s="1">
        <v>-0.44794099999999998</v>
      </c>
      <c r="G6" s="1">
        <v>0.50557300000000005</v>
      </c>
      <c r="H6" s="1">
        <v>0.11765200000000001</v>
      </c>
      <c r="I6" s="1">
        <v>-1.1647700000000001</v>
      </c>
      <c r="J6" s="1">
        <v>2.6306099999999999E-2</v>
      </c>
      <c r="K6" s="1">
        <v>0.67549599999999999</v>
      </c>
      <c r="L6" s="1">
        <v>-1.8423499999999999</v>
      </c>
      <c r="M6" s="1">
        <v>0.71858299999999997</v>
      </c>
      <c r="N6" s="1">
        <v>1.00149</v>
      </c>
      <c r="O6" s="1">
        <v>-2.4861499999999999</v>
      </c>
      <c r="P6" s="1">
        <v>-0.69573499999999999</v>
      </c>
      <c r="Q6" s="1">
        <v>0.99626499999999996</v>
      </c>
      <c r="R6" s="1">
        <v>-2.4553500000000001</v>
      </c>
      <c r="S6" s="1">
        <v>-2.53764E-2</v>
      </c>
      <c r="T6" s="1">
        <v>-1.46397E-2</v>
      </c>
      <c r="U6" s="1">
        <v>-2.5641799999999999</v>
      </c>
      <c r="V6" s="1" t="s">
        <v>23</v>
      </c>
      <c r="W6" s="1">
        <f>ABS(IK_diagnostics_positions[[#This Row],[Column1]]-A5)</f>
        <v>1.0963970000000001</v>
      </c>
      <c r="X6" s="1">
        <f>ABS(IK_diagnostics_positions[[#This Row],[Column2]]-B5)</f>
        <v>5.5577000000000001E-2</v>
      </c>
      <c r="Y6" s="1">
        <f>ABS(IK_diagnostics_positions[[#This Row],[Column3]]-C5)</f>
        <v>1.113005</v>
      </c>
      <c r="Z6" s="1">
        <f>ABS(IK_diagnostics_positions[[#This Row],[Column4]]-D5)</f>
        <v>1.2667899999999999</v>
      </c>
      <c r="AA6" s="1">
        <f>ABS(IK_diagnostics_positions[[#This Row],[Column5]]-E5)</f>
        <v>7.1260999999999998E-3</v>
      </c>
      <c r="AB6" s="1">
        <f>ABS(IK_diagnostics_positions[[#This Row],[Column6]]-F5)</f>
        <v>0.38929700000000006</v>
      </c>
      <c r="AC6" s="1">
        <f>ABS(IK_diagnostics_positions[[#This Row],[Column7]]-G5)</f>
        <v>0.365506</v>
      </c>
      <c r="AD6" s="1">
        <f>ABS(IK_diagnostics_positions[[#This Row],[Column8]]-H5)</f>
        <v>0.67157100000000003</v>
      </c>
      <c r="AE6" s="1">
        <f>ABS(IK_diagnostics_positions[[#This Row],[Column9]]-I5)</f>
        <v>0.21151999999999993</v>
      </c>
      <c r="AF6" s="1">
        <f>ABS(IK_diagnostics_positions[[#This Row],[Column10]]-J5)</f>
        <v>2.3872379999999999E-2</v>
      </c>
      <c r="AG6" s="1">
        <f>ABS(IK_diagnostics_positions[[#This Row],[Column11]]-K5)</f>
        <v>0.10752400000000006</v>
      </c>
      <c r="AH6" s="1">
        <f>ABS(IK_diagnostics_positions[[#This Row],[Column12]]-L5)</f>
        <v>2.9330000000000078E-2</v>
      </c>
      <c r="AI6" s="1">
        <f>ABS(IK_diagnostics_positions[[#This Row],[Column13]]-M5)</f>
        <v>3.0988000000000016E-2</v>
      </c>
      <c r="AJ6" s="1">
        <f>ABS(IK_diagnostics_positions[[#This Row],[Column14]]-N5)</f>
        <v>2.3919999999999497E-3</v>
      </c>
      <c r="AK6" s="1">
        <f>ABS(IK_diagnostics_positions[[#This Row],[Column15]]-O5)</f>
        <v>1.4100000000000001E-2</v>
      </c>
      <c r="AL6" s="1">
        <f>ABS(IK_diagnostics_positions[[#This Row],[Column16]]-P5)</f>
        <v>5.061899999999997E-2</v>
      </c>
      <c r="AM6" s="1">
        <f>ABS(IK_diagnostics_positions[[#This Row],[Column17]]-Q5)</f>
        <v>3.2250000000000334E-3</v>
      </c>
      <c r="AN6" s="1">
        <f>ABS(IK_diagnostics_positions[[#This Row],[Column18]]-R5)</f>
        <v>4.2799999999999727E-2</v>
      </c>
      <c r="AO6" s="1">
        <f>ABS(IK_diagnostics_positions[[#This Row],[Column19]]-S5)</f>
        <v>1.948594E-2</v>
      </c>
      <c r="AP6" s="1">
        <f>ABS(IK_diagnostics_positions[[#This Row],[Column20]]-T5)</f>
        <v>1.6484640000000002E-2</v>
      </c>
      <c r="AQ6" s="1">
        <f>ABS(IK_diagnostics_positions[[#This Row],[Column21]]-U5)</f>
        <v>6.8239999999999856E-2</v>
      </c>
      <c r="AU6" s="3">
        <f>IK_diagnostics_frames[[#This Row],[Column1]]+AU5</f>
        <v>22</v>
      </c>
      <c r="AV6">
        <f ca="1">AVERAGE(INDIRECT(ADDRESS($AU5+2, AV$1)):INDIRECT(ADDRESS($AU6+1, AV$1)))</f>
        <v>0.61971050000000005</v>
      </c>
      <c r="AW6">
        <f ca="1">AVERAGE(INDIRECT(ADDRESS($AU5+2, AW$1)):INDIRECT(ADDRESS($AU6+1, AW$1)))</f>
        <v>0.488315</v>
      </c>
      <c r="AX6">
        <f ca="1">AVERAGE(INDIRECT(ADDRESS($AU5+2, AX$1)):INDIRECT(ADDRESS($AU6+1, AX$1)))</f>
        <v>0.81508575000000016</v>
      </c>
      <c r="AY6">
        <f ca="1">AVERAGE(INDIRECT(ADDRESS($AU5+2, AY$1)):INDIRECT(ADDRESS($AU6+1, AY$1)))</f>
        <v>0.75868120000000006</v>
      </c>
      <c r="AZ6">
        <f ca="1">AVERAGE(INDIRECT(ADDRESS($AU5+2, AZ$1)):INDIRECT(ADDRESS($AU6+1, AZ$1)))</f>
        <v>0.31682499999999997</v>
      </c>
      <c r="BA6">
        <f ca="1">AVERAGE(INDIRECT(ADDRESS($AU5+2, BA$1)):INDIRECT(ADDRESS($AU6+1, BA$1)))</f>
        <v>0.69806975000000004</v>
      </c>
      <c r="BB6">
        <f ca="1">AVERAGE(INDIRECT(ADDRESS($AU5+2, BB$1)):INDIRECT(ADDRESS($AU6+1, BB$1)))</f>
        <v>0.67256549999999993</v>
      </c>
      <c r="BC6">
        <f ca="1">AVERAGE(INDIRECT(ADDRESS($AU5+2, BC$1)):INDIRECT(ADDRESS($AU6+1, BC$1)))</f>
        <v>0.473636</v>
      </c>
      <c r="BD6">
        <f ca="1">AVERAGE(INDIRECT(ADDRESS($AU5+2, BD$1)):INDIRECT(ADDRESS($AU6+1, BD$1)))</f>
        <v>0.98366500000000012</v>
      </c>
      <c r="BE6">
        <f ca="1">AVERAGE(INDIRECT(ADDRESS($AU5+2, BE$1)):INDIRECT(ADDRESS($AU6+1, BE$1)))</f>
        <v>2.9897082499999998E-2</v>
      </c>
      <c r="BF6">
        <f ca="1">AVERAGE(INDIRECT(ADDRESS($AU5+2, BF$1)):INDIRECT(ADDRESS($AU6+1, BF$1)))</f>
        <v>5.8937500000000032E-2</v>
      </c>
      <c r="BG6">
        <f ca="1">AVERAGE(INDIRECT(ADDRESS($AU5+2, BG$1)):INDIRECT(ADDRESS($AU6+1, BG$1)))</f>
        <v>0.57916250000000002</v>
      </c>
      <c r="BH6">
        <f ca="1">AVERAGE(INDIRECT(ADDRESS($AU5+2, BH$1)):INDIRECT(ADDRESS($AU6+1, BH$1)))</f>
        <v>3.7717749999999994E-2</v>
      </c>
      <c r="BI6">
        <f ca="1">AVERAGE(INDIRECT(ADDRESS($AU5+2, BI$1)):INDIRECT(ADDRESS($AU6+1, BI$1)))</f>
        <v>5.0182500000000019E-3</v>
      </c>
      <c r="BJ6">
        <f ca="1">AVERAGE(INDIRECT(ADDRESS($AU5+2, BJ$1)):INDIRECT(ADDRESS($AU6+1, BJ$1)))</f>
        <v>4.1584999999999983E-2</v>
      </c>
      <c r="BK6">
        <f ca="1">AVERAGE(INDIRECT(ADDRESS($AU5+2, BK$1)):INDIRECT(ADDRESS($AU6+1, BK$1)))</f>
        <v>5.2535249999999978E-2</v>
      </c>
      <c r="BL6">
        <f ca="1">AVERAGE(INDIRECT(ADDRESS($AU5+2, BL$1)):INDIRECT(ADDRESS($AU6+1, BL$1)))</f>
        <v>5.2127500000000437E-3</v>
      </c>
      <c r="BM6">
        <f ca="1">AVERAGE(INDIRECT(ADDRESS($AU5+2, BM$1)):INDIRECT(ADDRESS($AU6+1, BM$1)))</f>
        <v>3.8747500000000157E-2</v>
      </c>
      <c r="BN6">
        <f ca="1">AVERAGE(INDIRECT(ADDRESS($AU5+2, BN$1)):INDIRECT(ADDRESS($AU6+1, BN$1)))</f>
        <v>1.0142714125000001E-2</v>
      </c>
      <c r="BO6">
        <f ca="1">AVERAGE(INDIRECT(ADDRESS($AU5+2, BO$1)):INDIRECT(ADDRESS($AU6+1, BO$1)))</f>
        <v>1.875622825E-2</v>
      </c>
      <c r="BP6">
        <f ca="1">AVERAGE(INDIRECT(ADDRESS($AU5+2, BP$1)):INDIRECT(ADDRESS($AU6+1, BP$1)))</f>
        <v>7.5450000000001349E-3</v>
      </c>
    </row>
    <row r="7" spans="1:68" x14ac:dyDescent="0.25">
      <c r="A7" s="1">
        <v>-3.5853599999999999E-2</v>
      </c>
      <c r="B7" s="1">
        <v>-0.168933</v>
      </c>
      <c r="C7" s="1">
        <v>-0.98497500000000004</v>
      </c>
      <c r="D7" s="1">
        <v>0.81928699999999999</v>
      </c>
      <c r="E7" s="1">
        <v>0.28913299999999997</v>
      </c>
      <c r="F7" s="1">
        <v>-1.2276899999999999</v>
      </c>
      <c r="G7" s="1">
        <v>0.92257699999999998</v>
      </c>
      <c r="H7" s="1">
        <v>1.1541399999999999</v>
      </c>
      <c r="I7" s="1">
        <v>-1.71871</v>
      </c>
      <c r="J7" s="1">
        <v>-3.1542200000000001E-3</v>
      </c>
      <c r="K7" s="1">
        <v>0.82765299999999997</v>
      </c>
      <c r="L7" s="1">
        <v>-1.9095800000000001</v>
      </c>
      <c r="M7" s="1">
        <v>0.77717899999999995</v>
      </c>
      <c r="N7" s="1">
        <v>1.00129</v>
      </c>
      <c r="O7" s="1">
        <v>-2.5103499999999999</v>
      </c>
      <c r="P7" s="1">
        <v>-0.77904099999999998</v>
      </c>
      <c r="Q7" s="1">
        <v>1.00295</v>
      </c>
      <c r="R7" s="1">
        <v>-2.5156000000000001</v>
      </c>
      <c r="S7" s="1">
        <v>-3.4172E-3</v>
      </c>
      <c r="T7" s="1">
        <v>5.6751400000000004E-3</v>
      </c>
      <c r="U7" s="1">
        <v>-2.4790899999999998</v>
      </c>
      <c r="V7" s="1" t="s">
        <v>23</v>
      </c>
      <c r="W7" s="1">
        <f>ABS(IK_diagnostics_positions[[#This Row],[Column1]]-A6)</f>
        <v>0.94811639999999997</v>
      </c>
      <c r="X7" s="1">
        <f>ABS(IK_diagnostics_positions[[#This Row],[Column2]]-B6)</f>
        <v>5.1795999999999995E-2</v>
      </c>
      <c r="Y7" s="1">
        <f>ABS(IK_diagnostics_positions[[#This Row],[Column3]]-C6)</f>
        <v>1.119445</v>
      </c>
      <c r="Z7" s="1">
        <f>ABS(IK_diagnostics_positions[[#This Row],[Column4]]-D6)</f>
        <v>0.99494700000000003</v>
      </c>
      <c r="AA7" s="1">
        <f>ABS(IK_diagnostics_positions[[#This Row],[Column5]]-E6)</f>
        <v>0.32005719999999999</v>
      </c>
      <c r="AB7" s="1">
        <f>ABS(IK_diagnostics_positions[[#This Row],[Column6]]-F6)</f>
        <v>0.77974900000000003</v>
      </c>
      <c r="AC7" s="1">
        <f>ABS(IK_diagnostics_positions[[#This Row],[Column7]]-G6)</f>
        <v>0.41700399999999993</v>
      </c>
      <c r="AD7" s="1">
        <f>ABS(IK_diagnostics_positions[[#This Row],[Column8]]-H6)</f>
        <v>1.0364879999999999</v>
      </c>
      <c r="AE7" s="1">
        <f>ABS(IK_diagnostics_positions[[#This Row],[Column9]]-I6)</f>
        <v>0.55393999999999988</v>
      </c>
      <c r="AF7" s="1">
        <f>ABS(IK_diagnostics_positions[[#This Row],[Column10]]-J6)</f>
        <v>2.9460319999999998E-2</v>
      </c>
      <c r="AG7" s="1">
        <f>ABS(IK_diagnostics_positions[[#This Row],[Column11]]-K6)</f>
        <v>0.15215699999999999</v>
      </c>
      <c r="AH7" s="1">
        <f>ABS(IK_diagnostics_positions[[#This Row],[Column12]]-L6)</f>
        <v>6.7230000000000123E-2</v>
      </c>
      <c r="AI7" s="1">
        <f>ABS(IK_diagnostics_positions[[#This Row],[Column13]]-M6)</f>
        <v>5.8595999999999981E-2</v>
      </c>
      <c r="AJ7" s="1">
        <f>ABS(IK_diagnostics_positions[[#This Row],[Column14]]-N6)</f>
        <v>1.9999999999997797E-4</v>
      </c>
      <c r="AK7" s="1">
        <f>ABS(IK_diagnostics_positions[[#This Row],[Column15]]-O6)</f>
        <v>2.4199999999999999E-2</v>
      </c>
      <c r="AL7" s="1">
        <f>ABS(IK_diagnostics_positions[[#This Row],[Column16]]-P6)</f>
        <v>8.3305999999999991E-2</v>
      </c>
      <c r="AM7" s="1">
        <f>ABS(IK_diagnostics_positions[[#This Row],[Column17]]-Q6)</f>
        <v>6.685000000000052E-3</v>
      </c>
      <c r="AN7" s="1">
        <f>ABS(IK_diagnostics_positions[[#This Row],[Column18]]-R6)</f>
        <v>6.0249999999999915E-2</v>
      </c>
      <c r="AO7" s="1">
        <f>ABS(IK_diagnostics_positions[[#This Row],[Column19]]-S6)</f>
        <v>2.1959200000000002E-2</v>
      </c>
      <c r="AP7" s="1">
        <f>ABS(IK_diagnostics_positions[[#This Row],[Column20]]-T6)</f>
        <v>2.0314840000000001E-2</v>
      </c>
      <c r="AQ7" s="1">
        <f>ABS(IK_diagnostics_positions[[#This Row],[Column21]]-U6)</f>
        <v>8.509000000000011E-2</v>
      </c>
      <c r="AU7" s="4">
        <f>IK_diagnostics_frames[[#This Row],[Column1]]+AU6</f>
        <v>27</v>
      </c>
      <c r="AV7">
        <f ca="1">AVERAGE(INDIRECT(ADDRESS($AU6+2, AV$1)):INDIRECT(ADDRESS($AU7+1, AV$1)))</f>
        <v>0.21673840520000001</v>
      </c>
      <c r="AW7">
        <f ca="1">AVERAGE(INDIRECT(ADDRESS($AU6+2, AW$1)):INDIRECT(ADDRESS($AU7+1, AW$1)))</f>
        <v>0.38285140000000001</v>
      </c>
      <c r="AX7">
        <f ca="1">AVERAGE(INDIRECT(ADDRESS($AU6+2, AX$1)):INDIRECT(ADDRESS($AU7+1, AX$1)))</f>
        <v>0.58281499999999997</v>
      </c>
      <c r="AY7">
        <f ca="1">AVERAGE(INDIRECT(ADDRESS($AU6+2, AY$1)):INDIRECT(ADDRESS($AU7+1, AY$1)))</f>
        <v>0.50678619999999996</v>
      </c>
      <c r="AZ7">
        <f ca="1">AVERAGE(INDIRECT(ADDRESS($AU6+2, AZ$1)):INDIRECT(ADDRESS($AU7+1, AZ$1)))</f>
        <v>0.45492879999999997</v>
      </c>
      <c r="BA7">
        <f ca="1">AVERAGE(INDIRECT(ADDRESS($AU6+2, BA$1)):INDIRECT(ADDRESS($AU7+1, BA$1)))</f>
        <v>0.36887460000000011</v>
      </c>
      <c r="BB7">
        <f ca="1">AVERAGE(INDIRECT(ADDRESS($AU6+2, BB$1)):INDIRECT(ADDRESS($AU7+1, BB$1)))</f>
        <v>0.62832339999999998</v>
      </c>
      <c r="BC7">
        <f ca="1">AVERAGE(INDIRECT(ADDRESS($AU6+2, BC$1)):INDIRECT(ADDRESS($AU7+1, BC$1)))</f>
        <v>0.258519</v>
      </c>
      <c r="BD7">
        <f ca="1">AVERAGE(INDIRECT(ADDRESS($AU6+2, BD$1)):INDIRECT(ADDRESS($AU7+1, BD$1)))</f>
        <v>0.47757199999999977</v>
      </c>
      <c r="BE7">
        <f ca="1">AVERAGE(INDIRECT(ADDRESS($AU6+2, BE$1)):INDIRECT(ADDRESS($AU7+1, BE$1)))</f>
        <v>1.1080940000000001E-2</v>
      </c>
      <c r="BF7">
        <f ca="1">AVERAGE(INDIRECT(ADDRESS($AU6+2, BF$1)):INDIRECT(ADDRESS($AU7+1, BF$1)))</f>
        <v>1.4081800000000011E-2</v>
      </c>
      <c r="BG7">
        <f ca="1">AVERAGE(INDIRECT(ADDRESS($AU6+2, BG$1)):INDIRECT(ADDRESS($AU7+1, BG$1)))</f>
        <v>0.49817999999999996</v>
      </c>
      <c r="BH7">
        <f ca="1">AVERAGE(INDIRECT(ADDRESS($AU6+2, BH$1)):INDIRECT(ADDRESS($AU7+1, BH$1)))</f>
        <v>2.4840399999999985E-2</v>
      </c>
      <c r="BI7">
        <f ca="1">AVERAGE(INDIRECT(ADDRESS($AU6+2, BI$1)):INDIRECT(ADDRESS($AU7+1, BI$1)))</f>
        <v>9.0673999999999703E-3</v>
      </c>
      <c r="BJ7">
        <f ca="1">AVERAGE(INDIRECT(ADDRESS($AU6+2, BJ$1)):INDIRECT(ADDRESS($AU7+1, BJ$1)))</f>
        <v>9.4419999999999504E-3</v>
      </c>
      <c r="BK7">
        <f ca="1">AVERAGE(INDIRECT(ADDRESS($AU6+2, BK$1)):INDIRECT(ADDRESS($AU7+1, BK$1)))</f>
        <v>2.6131200000000021E-2</v>
      </c>
      <c r="BL7">
        <f ca="1">AVERAGE(INDIRECT(ADDRESS($AU6+2, BL$1)):INDIRECT(ADDRESS($AU7+1, BL$1)))</f>
        <v>1.0053200000000029E-2</v>
      </c>
      <c r="BM7">
        <f ca="1">AVERAGE(INDIRECT(ADDRESS($AU6+2, BM$1)):INDIRECT(ADDRESS($AU7+1, BM$1)))</f>
        <v>1.4852000000000042E-2</v>
      </c>
      <c r="BN7">
        <f ca="1">AVERAGE(INDIRECT(ADDRESS($AU6+2, BN$1)):INDIRECT(ADDRESS($AU7+1, BN$1)))</f>
        <v>4.0826674999999996E-3</v>
      </c>
      <c r="BO7">
        <f ca="1">AVERAGE(INDIRECT(ADDRESS($AU6+2, BO$1)):INDIRECT(ADDRESS($AU7+1, BO$1)))</f>
        <v>2.3432551400000001E-2</v>
      </c>
      <c r="BP7">
        <f ca="1">AVERAGE(INDIRECT(ADDRESS($AU6+2, BP$1)):INDIRECT(ADDRESS($AU7+1, BP$1)))</f>
        <v>4.3019999999997617E-3</v>
      </c>
    </row>
    <row r="8" spans="1:68" x14ac:dyDescent="0.25">
      <c r="A8" s="1">
        <v>0.24503</v>
      </c>
      <c r="B8" s="1">
        <v>-0.20717099999999999</v>
      </c>
      <c r="C8" s="1">
        <v>-0.94712200000000002</v>
      </c>
      <c r="D8" s="1">
        <v>0.522397</v>
      </c>
      <c r="E8" s="1">
        <v>-0.51645600000000003</v>
      </c>
      <c r="F8" s="1">
        <v>-1.8567400000000001</v>
      </c>
      <c r="G8" s="1">
        <v>-0.29004099999999999</v>
      </c>
      <c r="H8" s="1">
        <v>-8.1075900000000006E-2</v>
      </c>
      <c r="I8" s="1">
        <v>-2.2445400000000002</v>
      </c>
      <c r="J8" s="1">
        <v>6.7341299999999998E-4</v>
      </c>
      <c r="K8" s="1">
        <v>0.80143200000000003</v>
      </c>
      <c r="L8" s="1">
        <v>-1.87486</v>
      </c>
      <c r="M8" s="1">
        <v>0.75158400000000003</v>
      </c>
      <c r="N8" s="1">
        <v>0.99543700000000002</v>
      </c>
      <c r="O8" s="1">
        <v>-2.5061300000000002</v>
      </c>
      <c r="P8" s="1">
        <v>-0.75117100000000003</v>
      </c>
      <c r="Q8" s="1">
        <v>0.99585400000000002</v>
      </c>
      <c r="R8" s="1">
        <v>-2.50488</v>
      </c>
      <c r="S8" s="1">
        <v>-2.52659E-3</v>
      </c>
      <c r="T8" s="1">
        <v>1.4800199999999999E-2</v>
      </c>
      <c r="U8" s="1">
        <v>-2.49227</v>
      </c>
      <c r="V8" s="1" t="s">
        <v>23</v>
      </c>
      <c r="W8" s="1">
        <f>ABS(IK_diagnostics_positions[[#This Row],[Column1]]-A7)</f>
        <v>0.28088360000000001</v>
      </c>
      <c r="X8" s="1">
        <f>ABS(IK_diagnostics_positions[[#This Row],[Column2]]-B7)</f>
        <v>3.8237999999999994E-2</v>
      </c>
      <c r="Y8" s="1">
        <f>ABS(IK_diagnostics_positions[[#This Row],[Column3]]-C7)</f>
        <v>3.7853000000000026E-2</v>
      </c>
      <c r="Z8" s="1">
        <f>ABS(IK_diagnostics_positions[[#This Row],[Column4]]-D7)</f>
        <v>0.29688999999999999</v>
      </c>
      <c r="AA8" s="1">
        <f>ABS(IK_diagnostics_positions[[#This Row],[Column5]]-E7)</f>
        <v>0.805589</v>
      </c>
      <c r="AB8" s="1">
        <f>ABS(IK_diagnostics_positions[[#This Row],[Column6]]-F7)</f>
        <v>0.62905000000000011</v>
      </c>
      <c r="AC8" s="1">
        <f>ABS(IK_diagnostics_positions[[#This Row],[Column7]]-G7)</f>
        <v>1.212618</v>
      </c>
      <c r="AD8" s="1">
        <f>ABS(IK_diagnostics_positions[[#This Row],[Column8]]-H7)</f>
        <v>1.2352159</v>
      </c>
      <c r="AE8" s="1">
        <f>ABS(IK_diagnostics_positions[[#This Row],[Column9]]-I7)</f>
        <v>0.52583000000000024</v>
      </c>
      <c r="AF8" s="1">
        <f>ABS(IK_diagnostics_positions[[#This Row],[Column10]]-J7)</f>
        <v>3.827633E-3</v>
      </c>
      <c r="AG8" s="1">
        <f>ABS(IK_diagnostics_positions[[#This Row],[Column11]]-K7)</f>
        <v>2.6220999999999939E-2</v>
      </c>
      <c r="AH8" s="1">
        <f>ABS(IK_diagnostics_positions[[#This Row],[Column12]]-L7)</f>
        <v>3.4720000000000084E-2</v>
      </c>
      <c r="AI8" s="1">
        <f>ABS(IK_diagnostics_positions[[#This Row],[Column13]]-M7)</f>
        <v>2.5594999999999923E-2</v>
      </c>
      <c r="AJ8" s="1">
        <f>ABS(IK_diagnostics_positions[[#This Row],[Column14]]-N7)</f>
        <v>5.8529999999999971E-3</v>
      </c>
      <c r="AK8" s="1">
        <f>ABS(IK_diagnostics_positions[[#This Row],[Column15]]-O7)</f>
        <v>4.2199999999996685E-3</v>
      </c>
      <c r="AL8" s="1">
        <f>ABS(IK_diagnostics_positions[[#This Row],[Column16]]-P7)</f>
        <v>2.786999999999995E-2</v>
      </c>
      <c r="AM8" s="1">
        <f>ABS(IK_diagnostics_positions[[#This Row],[Column17]]-Q7)</f>
        <v>7.0959999999999912E-3</v>
      </c>
      <c r="AN8" s="1">
        <f>ABS(IK_diagnostics_positions[[#This Row],[Column18]]-R7)</f>
        <v>1.0720000000000063E-2</v>
      </c>
      <c r="AO8" s="1">
        <f>ABS(IK_diagnostics_positions[[#This Row],[Column19]]-S7)</f>
        <v>8.9061000000000001E-4</v>
      </c>
      <c r="AP8" s="1">
        <f>ABS(IK_diagnostics_positions[[#This Row],[Column20]]-T7)</f>
        <v>9.1250599999999991E-3</v>
      </c>
      <c r="AQ8" s="1">
        <f>ABS(IK_diagnostics_positions[[#This Row],[Column21]]-U7)</f>
        <v>1.3180000000000192E-2</v>
      </c>
      <c r="AU8" s="3">
        <f>IK_diagnostics_frames[[#This Row],[Column1]]+AU7</f>
        <v>33</v>
      </c>
      <c r="AV8">
        <f ca="1">AVERAGE(INDIRECT(ADDRESS($AU7+2, AV$1)):INDIRECT(ADDRESS($AU8+1, AV$1)))</f>
        <v>1.1115948333333334</v>
      </c>
      <c r="AW8">
        <f ca="1">AVERAGE(INDIRECT(ADDRESS($AU7+2, AW$1)):INDIRECT(ADDRESS($AU8+1, AW$1)))</f>
        <v>0.53514099999999998</v>
      </c>
      <c r="AX8">
        <f ca="1">AVERAGE(INDIRECT(ADDRESS($AU7+2, AX$1)):INDIRECT(ADDRESS($AU8+1, AX$1)))</f>
        <v>0.32193366666666662</v>
      </c>
      <c r="AY8">
        <f ca="1">AVERAGE(INDIRECT(ADDRESS($AU7+2, AY$1)):INDIRECT(ADDRESS($AU8+1, AY$1)))</f>
        <v>0.60302739999999999</v>
      </c>
      <c r="AZ8">
        <f ca="1">AVERAGE(INDIRECT(ADDRESS($AU7+2, AZ$1)):INDIRECT(ADDRESS($AU8+1, AZ$1)))</f>
        <v>0.64741899999999997</v>
      </c>
      <c r="BA8">
        <f ca="1">AVERAGE(INDIRECT(ADDRESS($AU7+2, BA$1)):INDIRECT(ADDRESS($AU8+1, BA$1)))</f>
        <v>0.30790433333333334</v>
      </c>
      <c r="BB8">
        <f ca="1">AVERAGE(INDIRECT(ADDRESS($AU7+2, BB$1)):INDIRECT(ADDRESS($AU8+1, BB$1)))</f>
        <v>1.0361473999999999</v>
      </c>
      <c r="BC8">
        <f ca="1">AVERAGE(INDIRECT(ADDRESS($AU7+2, BC$1)):INDIRECT(ADDRESS($AU8+1, BC$1)))</f>
        <v>0.7612662</v>
      </c>
      <c r="BD8">
        <f ca="1">AVERAGE(INDIRECT(ADDRESS($AU7+2, BD$1)):INDIRECT(ADDRESS($AU8+1, BD$1)))</f>
        <v>0.37856500000000004</v>
      </c>
      <c r="BE8">
        <f ca="1">AVERAGE(INDIRECT(ADDRESS($AU7+2, BE$1)):INDIRECT(ADDRESS($AU8+1, BE$1)))</f>
        <v>1.9452179833333333E-2</v>
      </c>
      <c r="BF8">
        <f ca="1">AVERAGE(INDIRECT(ADDRESS($AU7+2, BF$1)):INDIRECT(ADDRESS($AU8+1, BF$1)))</f>
        <v>6.5609666666666663E-2</v>
      </c>
      <c r="BG8">
        <f ca="1">AVERAGE(INDIRECT(ADDRESS($AU7+2, BG$1)):INDIRECT(ADDRESS($AU8+1, BG$1)))</f>
        <v>0.36990166666666674</v>
      </c>
      <c r="BH8">
        <f ca="1">AVERAGE(INDIRECT(ADDRESS($AU7+2, BH$1)):INDIRECT(ADDRESS($AU8+1, BH$1)))</f>
        <v>5.8606666666666619E-2</v>
      </c>
      <c r="BI8">
        <f ca="1">AVERAGE(INDIRECT(ADDRESS($AU7+2, BI$1)):INDIRECT(ADDRESS($AU8+1, BI$1)))</f>
        <v>1.4963333333333384E-2</v>
      </c>
      <c r="BJ8">
        <f ca="1">AVERAGE(INDIRECT(ADDRESS($AU7+2, BJ$1)):INDIRECT(ADDRESS($AU8+1, BJ$1)))</f>
        <v>4.0008333333333347E-2</v>
      </c>
      <c r="BK8">
        <f ca="1">AVERAGE(INDIRECT(ADDRESS($AU7+2, BK$1)):INDIRECT(ADDRESS($AU8+1, BK$1)))</f>
        <v>5.3601666666666679E-2</v>
      </c>
      <c r="BL8">
        <f ca="1">AVERAGE(INDIRECT(ADDRESS($AU7+2, BL$1)):INDIRECT(ADDRESS($AU8+1, BL$1)))</f>
        <v>1.118766666666667E-2</v>
      </c>
      <c r="BM8">
        <f ca="1">AVERAGE(INDIRECT(ADDRESS($AU7+2, BM$1)):INDIRECT(ADDRESS($AU8+1, BM$1)))</f>
        <v>3.0241666666666722E-2</v>
      </c>
      <c r="BN8">
        <f ca="1">AVERAGE(INDIRECT(ADDRESS($AU7+2, BN$1)):INDIRECT(ADDRESS($AU8+1, BN$1)))</f>
        <v>7.3780783333333337E-3</v>
      </c>
      <c r="BO8">
        <f ca="1">AVERAGE(INDIRECT(ADDRESS($AU7+2, BO$1)):INDIRECT(ADDRESS($AU8+1, BO$1)))</f>
        <v>4.830454E-2</v>
      </c>
      <c r="BP8">
        <f ca="1">AVERAGE(INDIRECT(ADDRESS($AU7+2, BP$1)):INDIRECT(ADDRESS($AU8+1, BP$1)))</f>
        <v>2.4776666666666596E-2</v>
      </c>
    </row>
    <row r="9" spans="1:68" x14ac:dyDescent="0.25">
      <c r="A9" s="1">
        <v>7.9926399999999995E-2</v>
      </c>
      <c r="B9" s="1">
        <v>0.723553</v>
      </c>
      <c r="C9" s="1">
        <v>-0.68562599999999996</v>
      </c>
      <c r="D9" s="1">
        <v>-0.71867599999999998</v>
      </c>
      <c r="E9" s="1">
        <v>0.86621599999999999</v>
      </c>
      <c r="F9" s="1">
        <v>-1.27033</v>
      </c>
      <c r="G9" s="1">
        <v>0.21529999999999999</v>
      </c>
      <c r="H9" s="1">
        <v>0.97413099999999997</v>
      </c>
      <c r="I9" s="1">
        <v>-0.92968099999999998</v>
      </c>
      <c r="J9" s="1">
        <v>2.77436E-3</v>
      </c>
      <c r="K9" s="1">
        <v>0.76748400000000006</v>
      </c>
      <c r="L9" s="1">
        <v>-1.8847400000000001</v>
      </c>
      <c r="M9" s="1">
        <v>0.74906300000000003</v>
      </c>
      <c r="N9" s="1">
        <v>1.0053099999999999</v>
      </c>
      <c r="O9" s="1">
        <v>-2.5064199999999999</v>
      </c>
      <c r="P9" s="1">
        <v>-0.747973</v>
      </c>
      <c r="Q9" s="1">
        <v>0.99678900000000004</v>
      </c>
      <c r="R9" s="1">
        <v>-2.5042499999999999</v>
      </c>
      <c r="S9" s="1">
        <v>4.9931999999999997E-3</v>
      </c>
      <c r="T9" s="1">
        <v>-1.0842900000000001E-2</v>
      </c>
      <c r="U9" s="1">
        <v>-2.5125899999999999</v>
      </c>
      <c r="V9" s="1" t="s">
        <v>23</v>
      </c>
      <c r="W9" s="1">
        <f>ABS(IK_diagnostics_positions[[#This Row],[Column1]]-A8)</f>
        <v>0.16510360000000002</v>
      </c>
      <c r="X9" s="1">
        <f>ABS(IK_diagnostics_positions[[#This Row],[Column2]]-B8)</f>
        <v>0.930724</v>
      </c>
      <c r="Y9" s="1">
        <f>ABS(IK_diagnostics_positions[[#This Row],[Column3]]-C8)</f>
        <v>0.26149600000000006</v>
      </c>
      <c r="Z9" s="1">
        <f>ABS(IK_diagnostics_positions[[#This Row],[Column4]]-D8)</f>
        <v>1.2410730000000001</v>
      </c>
      <c r="AA9" s="1">
        <f>ABS(IK_diagnostics_positions[[#This Row],[Column5]]-E8)</f>
        <v>1.3826719999999999</v>
      </c>
      <c r="AB9" s="1">
        <f>ABS(IK_diagnostics_positions[[#This Row],[Column6]]-F8)</f>
        <v>0.5864100000000001</v>
      </c>
      <c r="AC9" s="1">
        <f>ABS(IK_diagnostics_positions[[#This Row],[Column7]]-G8)</f>
        <v>0.50534100000000004</v>
      </c>
      <c r="AD9" s="1">
        <f>ABS(IK_diagnostics_positions[[#This Row],[Column8]]-H8)</f>
        <v>1.0552068999999999</v>
      </c>
      <c r="AE9" s="1">
        <f>ABS(IK_diagnostics_positions[[#This Row],[Column9]]-I8)</f>
        <v>1.3148590000000002</v>
      </c>
      <c r="AF9" s="1">
        <f>ABS(IK_diagnostics_positions[[#This Row],[Column10]]-J8)</f>
        <v>2.1009470000000001E-3</v>
      </c>
      <c r="AG9" s="1">
        <f>ABS(IK_diagnostics_positions[[#This Row],[Column11]]-K8)</f>
        <v>3.3947999999999978E-2</v>
      </c>
      <c r="AH9" s="1">
        <f>ABS(IK_diagnostics_positions[[#This Row],[Column12]]-L8)</f>
        <v>9.8800000000001109E-3</v>
      </c>
      <c r="AI9" s="1">
        <f>ABS(IK_diagnostics_positions[[#This Row],[Column13]]-M8)</f>
        <v>2.5209999999999955E-3</v>
      </c>
      <c r="AJ9" s="1">
        <f>ABS(IK_diagnostics_positions[[#This Row],[Column14]]-N8)</f>
        <v>9.8729999999999096E-3</v>
      </c>
      <c r="AK9" s="1">
        <f>ABS(IK_diagnostics_positions[[#This Row],[Column15]]-O8)</f>
        <v>2.899999999996794E-4</v>
      </c>
      <c r="AL9" s="1">
        <f>ABS(IK_diagnostics_positions[[#This Row],[Column16]]-P8)</f>
        <v>3.1980000000000341E-3</v>
      </c>
      <c r="AM9" s="1">
        <f>ABS(IK_diagnostics_positions[[#This Row],[Column17]]-Q8)</f>
        <v>9.3500000000001915E-4</v>
      </c>
      <c r="AN9" s="1">
        <f>ABS(IK_diagnostics_positions[[#This Row],[Column18]]-R8)</f>
        <v>6.3000000000013046E-4</v>
      </c>
      <c r="AO9" s="1">
        <f>ABS(IK_diagnostics_positions[[#This Row],[Column19]]-S8)</f>
        <v>7.5197900000000002E-3</v>
      </c>
      <c r="AP9" s="1">
        <f>ABS(IK_diagnostics_positions[[#This Row],[Column20]]-T8)</f>
        <v>2.5643100000000002E-2</v>
      </c>
      <c r="AQ9" s="1">
        <f>ABS(IK_diagnostics_positions[[#This Row],[Column21]]-U8)</f>
        <v>2.0319999999999894E-2</v>
      </c>
      <c r="AU9" s="4">
        <f>IK_diagnostics_frames[[#This Row],[Column1]]+AU8</f>
        <v>34</v>
      </c>
      <c r="AV9">
        <f ca="1">AVERAGE(INDIRECT(ADDRESS($AU8+2, AV$1)):INDIRECT(ADDRESS($AU9+1, AV$1)))</f>
        <v>5.8793999999999957E-2</v>
      </c>
      <c r="AW9">
        <f ca="1">AVERAGE(INDIRECT(ADDRESS($AU8+2, AW$1)):INDIRECT(ADDRESS($AU9+1, AW$1)))</f>
        <v>4.9093000000000053E-2</v>
      </c>
      <c r="AX9">
        <f ca="1">AVERAGE(INDIRECT(ADDRESS($AU8+2, AX$1)):INDIRECT(ADDRESS($AU9+1, AX$1)))</f>
        <v>9.3875000000000042E-2</v>
      </c>
      <c r="AY9">
        <f ca="1">AVERAGE(INDIRECT(ADDRESS($AU8+2, AY$1)):INDIRECT(ADDRESS($AU9+1, AY$1)))</f>
        <v>0.28242859999999997</v>
      </c>
      <c r="AZ9">
        <f ca="1">AVERAGE(INDIRECT(ADDRESS($AU8+2, AZ$1)):INDIRECT(ADDRESS($AU9+1, AZ$1)))</f>
        <v>0.76953499999999997</v>
      </c>
      <c r="BA9">
        <f ca="1">AVERAGE(INDIRECT(ADDRESS($AU8+2, BA$1)):INDIRECT(ADDRESS($AU9+1, BA$1)))</f>
        <v>0.80861499999999997</v>
      </c>
      <c r="BB9">
        <f ca="1">AVERAGE(INDIRECT(ADDRESS($AU8+2, BB$1)):INDIRECT(ADDRESS($AU9+1, BB$1)))</f>
        <v>1.3832850000000001</v>
      </c>
      <c r="BC9">
        <f ca="1">AVERAGE(INDIRECT(ADDRESS($AU8+2, BC$1)):INDIRECT(ADDRESS($AU9+1, BC$1)))</f>
        <v>0.65170359999999994</v>
      </c>
      <c r="BD9">
        <f ca="1">AVERAGE(INDIRECT(ADDRESS($AU8+2, BD$1)):INDIRECT(ADDRESS($AU9+1, BD$1)))</f>
        <v>0.9952700000000001</v>
      </c>
      <c r="BE9">
        <f ca="1">AVERAGE(INDIRECT(ADDRESS($AU8+2, BE$1)):INDIRECT(ADDRESS($AU9+1, BE$1)))</f>
        <v>1.919689E-3</v>
      </c>
      <c r="BF9">
        <f ca="1">AVERAGE(INDIRECT(ADDRESS($AU8+2, BF$1)):INDIRECT(ADDRESS($AU9+1, BF$1)))</f>
        <v>8.803999999999923E-3</v>
      </c>
      <c r="BG9">
        <f ca="1">AVERAGE(INDIRECT(ADDRESS($AU8+2, BG$1)):INDIRECT(ADDRESS($AU9+1, BG$1)))</f>
        <v>1.2396200000000002</v>
      </c>
      <c r="BH9">
        <f ca="1">AVERAGE(INDIRECT(ADDRESS($AU8+2, BH$1)):INDIRECT(ADDRESS($AU9+1, BH$1)))</f>
        <v>2.2599999999994846E-4</v>
      </c>
      <c r="BI9">
        <f ca="1">AVERAGE(INDIRECT(ADDRESS($AU8+2, BI$1)):INDIRECT(ADDRESS($AU9+1, BI$1)))</f>
        <v>1.6300000000000203E-3</v>
      </c>
      <c r="BJ9">
        <f ca="1">AVERAGE(INDIRECT(ADDRESS($AU8+2, BJ$1)):INDIRECT(ADDRESS($AU9+1, BJ$1)))</f>
        <v>1.7199999999997218E-3</v>
      </c>
      <c r="BK9">
        <f ca="1">AVERAGE(INDIRECT(ADDRESS($AU8+2, BK$1)):INDIRECT(ADDRESS($AU9+1, BK$1)))</f>
        <v>1.6509999999999581E-3</v>
      </c>
      <c r="BL9">
        <f ca="1">AVERAGE(INDIRECT(ADDRESS($AU8+2, BL$1)):INDIRECT(ADDRESS($AU9+1, BL$1)))</f>
        <v>1.7500000000001403E-3</v>
      </c>
      <c r="BM9">
        <f ca="1">AVERAGE(INDIRECT(ADDRESS($AU8+2, BM$1)):INDIRECT(ADDRESS($AU9+1, BM$1)))</f>
        <v>5.7999999999998053E-3</v>
      </c>
      <c r="BN9">
        <f ca="1">AVERAGE(INDIRECT(ADDRESS($AU8+2, BN$1)):INDIRECT(ADDRESS($AU9+1, BN$1)))</f>
        <v>2.686033E-3</v>
      </c>
      <c r="BO9">
        <f ca="1">AVERAGE(INDIRECT(ADDRESS($AU8+2, BO$1)):INDIRECT(ADDRESS($AU9+1, BO$1)))</f>
        <v>8.7256399999999998E-3</v>
      </c>
      <c r="BP9">
        <f ca="1">AVERAGE(INDIRECT(ADDRESS($AU8+2, BP$1)):INDIRECT(ADDRESS($AU9+1, BP$1)))</f>
        <v>5.8400000000000674E-3</v>
      </c>
    </row>
    <row r="10" spans="1:68" x14ac:dyDescent="0.25">
      <c r="A10" s="1">
        <v>9.3798900000000004E-2</v>
      </c>
      <c r="B10" s="1">
        <v>0.90187200000000001</v>
      </c>
      <c r="C10" s="1">
        <v>-0.42169600000000002</v>
      </c>
      <c r="D10" s="1">
        <v>-7.9337000000000005E-2</v>
      </c>
      <c r="E10" s="1">
        <v>0.84216999999999997</v>
      </c>
      <c r="F10" s="1">
        <v>-1.4047799999999999</v>
      </c>
      <c r="G10" s="1">
        <v>0.87292400000000003</v>
      </c>
      <c r="H10" s="1">
        <v>0.54602399999999995</v>
      </c>
      <c r="I10" s="1">
        <v>-1.4789300000000001</v>
      </c>
      <c r="J10" s="1">
        <v>-2.22623E-4</v>
      </c>
      <c r="K10" s="1">
        <v>0.78347299999999997</v>
      </c>
      <c r="L10" s="1">
        <v>-1.9046400000000001</v>
      </c>
      <c r="M10" s="1">
        <v>0.76211899999999999</v>
      </c>
      <c r="N10" s="1">
        <v>1.0033000000000001</v>
      </c>
      <c r="O10" s="1">
        <v>-2.5133399999999999</v>
      </c>
      <c r="P10" s="1">
        <v>-0.76780800000000005</v>
      </c>
      <c r="Q10" s="1">
        <v>1.0080199999999999</v>
      </c>
      <c r="R10" s="1">
        <v>-2.5049700000000001</v>
      </c>
      <c r="S10" s="1">
        <v>-4.5028300000000002E-3</v>
      </c>
      <c r="T10" s="1">
        <v>-1.25799E-2</v>
      </c>
      <c r="U10" s="1">
        <v>-2.5098600000000002</v>
      </c>
      <c r="V10" s="1" t="s">
        <v>23</v>
      </c>
      <c r="W10" s="1">
        <f>ABS(IK_diagnostics_positions[[#This Row],[Column1]]-A9)</f>
        <v>1.387250000000001E-2</v>
      </c>
      <c r="X10" s="1">
        <f>ABS(IK_diagnostics_positions[[#This Row],[Column2]]-B9)</f>
        <v>0.17831900000000001</v>
      </c>
      <c r="Y10" s="1">
        <f>ABS(IK_diagnostics_positions[[#This Row],[Column3]]-C9)</f>
        <v>0.26392999999999994</v>
      </c>
      <c r="Z10" s="1">
        <f>ABS(IK_diagnostics_positions[[#This Row],[Column4]]-D9)</f>
        <v>0.63933899999999999</v>
      </c>
      <c r="AA10" s="1">
        <f>ABS(IK_diagnostics_positions[[#This Row],[Column5]]-E9)</f>
        <v>2.4046000000000012E-2</v>
      </c>
      <c r="AB10" s="1">
        <f>ABS(IK_diagnostics_positions[[#This Row],[Column6]]-F9)</f>
        <v>0.13444999999999996</v>
      </c>
      <c r="AC10" s="1">
        <f>ABS(IK_diagnostics_positions[[#This Row],[Column7]]-G9)</f>
        <v>0.65762399999999999</v>
      </c>
      <c r="AD10" s="1">
        <f>ABS(IK_diagnostics_positions[[#This Row],[Column8]]-H9)</f>
        <v>0.42810700000000002</v>
      </c>
      <c r="AE10" s="1">
        <f>ABS(IK_diagnostics_positions[[#This Row],[Column9]]-I9)</f>
        <v>0.5492490000000001</v>
      </c>
      <c r="AF10" s="1">
        <f>ABS(IK_diagnostics_positions[[#This Row],[Column10]]-J9)</f>
        <v>2.9969829999999999E-3</v>
      </c>
      <c r="AG10" s="1">
        <f>ABS(IK_diagnostics_positions[[#This Row],[Column11]]-K9)</f>
        <v>1.598899999999992E-2</v>
      </c>
      <c r="AH10" s="1">
        <f>ABS(IK_diagnostics_positions[[#This Row],[Column12]]-L9)</f>
        <v>1.9900000000000029E-2</v>
      </c>
      <c r="AI10" s="1">
        <f>ABS(IK_diagnostics_positions[[#This Row],[Column13]]-M9)</f>
        <v>1.3055999999999957E-2</v>
      </c>
      <c r="AJ10" s="1">
        <f>ABS(IK_diagnostics_positions[[#This Row],[Column14]]-N9)</f>
        <v>2.0099999999998452E-3</v>
      </c>
      <c r="AK10" s="1">
        <f>ABS(IK_diagnostics_positions[[#This Row],[Column15]]-O9)</f>
        <v>6.9200000000000372E-3</v>
      </c>
      <c r="AL10" s="1">
        <f>ABS(IK_diagnostics_positions[[#This Row],[Column16]]-P9)</f>
        <v>1.9835000000000047E-2</v>
      </c>
      <c r="AM10" s="1">
        <f>ABS(IK_diagnostics_positions[[#This Row],[Column17]]-Q9)</f>
        <v>1.123099999999988E-2</v>
      </c>
      <c r="AN10" s="1">
        <f>ABS(IK_diagnostics_positions[[#This Row],[Column18]]-R9)</f>
        <v>7.2000000000027597E-4</v>
      </c>
      <c r="AO10" s="1">
        <f>ABS(IK_diagnostics_positions[[#This Row],[Column19]]-S9)</f>
        <v>9.4960299999999991E-3</v>
      </c>
      <c r="AP10" s="1">
        <f>ABS(IK_diagnostics_positions[[#This Row],[Column20]]-T9)</f>
        <v>1.736999999999999E-3</v>
      </c>
      <c r="AQ10" s="1">
        <f>ABS(IK_diagnostics_positions[[#This Row],[Column21]]-U9)</f>
        <v>2.7299999999996771E-3</v>
      </c>
      <c r="AU10" s="3">
        <f>IK_diagnostics_frames[[#This Row],[Column1]]+AU9</f>
        <v>37</v>
      </c>
      <c r="AV10">
        <f ca="1">AVERAGE(INDIRECT(ADDRESS($AU9+2, AV$1)):INDIRECT(ADDRESS($AU10+1, AV$1)))</f>
        <v>0.38240333333333337</v>
      </c>
      <c r="AW10">
        <f ca="1">AVERAGE(INDIRECT(ADDRESS($AU9+2, AW$1)):INDIRECT(ADDRESS($AU10+1, AW$1)))</f>
        <v>0.70489233333333312</v>
      </c>
      <c r="AX10">
        <f ca="1">AVERAGE(INDIRECT(ADDRESS($AU9+2, AX$1)):INDIRECT(ADDRESS($AU10+1, AX$1)))</f>
        <v>0.38950400000000002</v>
      </c>
      <c r="AY10">
        <f ca="1">AVERAGE(INDIRECT(ADDRESS($AU9+2, AY$1)):INDIRECT(ADDRESS($AU10+1, AY$1)))</f>
        <v>0.9963143333333333</v>
      </c>
      <c r="AZ10">
        <f ca="1">AVERAGE(INDIRECT(ADDRESS($AU9+2, AZ$1)):INDIRECT(ADDRESS($AU10+1, AZ$1)))</f>
        <v>0.50104133333333334</v>
      </c>
      <c r="BA10">
        <f ca="1">AVERAGE(INDIRECT(ADDRESS($AU9+2, BA$1)):INDIRECT(ADDRESS($AU10+1, BA$1)))</f>
        <v>0.57648133333333329</v>
      </c>
      <c r="BB10">
        <f ca="1">AVERAGE(INDIRECT(ADDRESS($AU9+2, BB$1)):INDIRECT(ADDRESS($AU10+1, BB$1)))</f>
        <v>0.96800466666666674</v>
      </c>
      <c r="BC10">
        <f ca="1">AVERAGE(INDIRECT(ADDRESS($AU9+2, BC$1)):INDIRECT(ADDRESS($AU10+1, BC$1)))</f>
        <v>0.39676550000000005</v>
      </c>
      <c r="BD10">
        <f ca="1">AVERAGE(INDIRECT(ADDRESS($AU9+2, BD$1)):INDIRECT(ADDRESS($AU10+1, BD$1)))</f>
        <v>0.61013000000000006</v>
      </c>
      <c r="BE10">
        <f ca="1">AVERAGE(INDIRECT(ADDRESS($AU9+2, BE$1)):INDIRECT(ADDRESS($AU10+1, BE$1)))</f>
        <v>1.4079139999999999E-2</v>
      </c>
      <c r="BF10">
        <f ca="1">AVERAGE(INDIRECT(ADDRESS($AU9+2, BF$1)):INDIRECT(ADDRESS($AU10+1, BF$1)))</f>
        <v>2.4068666666666665E-2</v>
      </c>
      <c r="BG10">
        <f ca="1">AVERAGE(INDIRECT(ADDRESS($AU9+2, BG$1)):INDIRECT(ADDRESS($AU10+1, BG$1)))</f>
        <v>0.4189133333333333</v>
      </c>
      <c r="BH10">
        <f ca="1">AVERAGE(INDIRECT(ADDRESS($AU9+2, BH$1)):INDIRECT(ADDRESS($AU10+1, BH$1)))</f>
        <v>6.194333333333339E-3</v>
      </c>
      <c r="BI10">
        <f ca="1">AVERAGE(INDIRECT(ADDRESS($AU9+2, BI$1)):INDIRECT(ADDRESS($AU10+1, BI$1)))</f>
        <v>4.7839999999999732E-3</v>
      </c>
      <c r="BJ10">
        <f ca="1">AVERAGE(INDIRECT(ADDRESS($AU9+2, BJ$1)):INDIRECT(ADDRESS($AU10+1, BJ$1)))</f>
        <v>1.3560000000000016E-2</v>
      </c>
      <c r="BK10">
        <f ca="1">AVERAGE(INDIRECT(ADDRESS($AU9+2, BK$1)):INDIRECT(ADDRESS($AU10+1, BK$1)))</f>
        <v>6.8556666666667043E-3</v>
      </c>
      <c r="BL10">
        <f ca="1">AVERAGE(INDIRECT(ADDRESS($AU9+2, BL$1)):INDIRECT(ADDRESS($AU10+1, BL$1)))</f>
        <v>3.6696666666666453E-3</v>
      </c>
      <c r="BM10">
        <f ca="1">AVERAGE(INDIRECT(ADDRESS($AU9+2, BM$1)):INDIRECT(ADDRESS($AU10+1, BM$1)))</f>
        <v>1.847666666666677E-2</v>
      </c>
      <c r="BN10">
        <f ca="1">AVERAGE(INDIRECT(ADDRESS($AU9+2, BN$1)):INDIRECT(ADDRESS($AU10+1, BN$1)))</f>
        <v>1.3634086666666665E-3</v>
      </c>
      <c r="BO10">
        <f ca="1">AVERAGE(INDIRECT(ADDRESS($AU9+2, BO$1)):INDIRECT(ADDRESS($AU10+1, BO$1)))</f>
        <v>1.0159916666666666E-2</v>
      </c>
      <c r="BP10">
        <f ca="1">AVERAGE(INDIRECT(ADDRESS($AU9+2, BP$1)):INDIRECT(ADDRESS($AU10+1, BP$1)))</f>
        <v>1.2079999999999943E-2</v>
      </c>
    </row>
    <row r="11" spans="1:68" x14ac:dyDescent="0.25">
      <c r="A11" s="1">
        <v>-0.43303000000000003</v>
      </c>
      <c r="B11" s="1">
        <v>-0.83934399999999998</v>
      </c>
      <c r="C11" s="1">
        <v>-0.32861400000000002</v>
      </c>
      <c r="D11" s="1">
        <v>-0.27028000000000002</v>
      </c>
      <c r="E11" s="1">
        <v>-0.46922000000000003</v>
      </c>
      <c r="F11" s="1">
        <v>-1.2432300000000001</v>
      </c>
      <c r="G11" s="1">
        <v>6.1631199999999997E-2</v>
      </c>
      <c r="H11" s="1">
        <v>-0.18540000000000001</v>
      </c>
      <c r="I11" s="1">
        <v>-2.14283</v>
      </c>
      <c r="J11" s="1">
        <v>1.7761000000000001E-3</v>
      </c>
      <c r="K11" s="1">
        <v>0.77651599999999998</v>
      </c>
      <c r="L11" s="1">
        <v>-1.87612</v>
      </c>
      <c r="M11" s="1">
        <v>0.74982800000000005</v>
      </c>
      <c r="N11" s="1">
        <v>1.0010300000000001</v>
      </c>
      <c r="O11" s="1">
        <v>-2.5006200000000001</v>
      </c>
      <c r="P11" s="1">
        <v>-0.74745099999999998</v>
      </c>
      <c r="Q11" s="1">
        <v>0.99699400000000005</v>
      </c>
      <c r="R11" s="1">
        <v>-2.5006499999999998</v>
      </c>
      <c r="S11" s="1">
        <v>5.9126300000000003E-3</v>
      </c>
      <c r="T11" s="1">
        <v>-2.46525E-3</v>
      </c>
      <c r="U11" s="1">
        <v>-2.5031500000000002</v>
      </c>
      <c r="V11" s="1" t="s">
        <v>23</v>
      </c>
      <c r="W11" s="1">
        <f>ABS(IK_diagnostics_positions[[#This Row],[Column1]]-A10)</f>
        <v>0.52682890000000004</v>
      </c>
      <c r="X11" s="1">
        <f>ABS(IK_diagnostics_positions[[#This Row],[Column2]]-B10)</f>
        <v>1.7412160000000001</v>
      </c>
      <c r="Y11" s="1">
        <f>ABS(IK_diagnostics_positions[[#This Row],[Column3]]-C10)</f>
        <v>9.3081999999999998E-2</v>
      </c>
      <c r="Z11" s="1">
        <f>ABS(IK_diagnostics_positions[[#This Row],[Column4]]-D10)</f>
        <v>0.19094300000000003</v>
      </c>
      <c r="AA11" s="1">
        <f>ABS(IK_diagnostics_positions[[#This Row],[Column5]]-E10)</f>
        <v>1.3113900000000001</v>
      </c>
      <c r="AB11" s="1">
        <f>ABS(IK_diagnostics_positions[[#This Row],[Column6]]-F10)</f>
        <v>0.16154999999999986</v>
      </c>
      <c r="AC11" s="1">
        <f>ABS(IK_diagnostics_positions[[#This Row],[Column7]]-G10)</f>
        <v>0.81129280000000004</v>
      </c>
      <c r="AD11" s="1">
        <f>ABS(IK_diagnostics_positions[[#This Row],[Column8]]-H10)</f>
        <v>0.73142399999999996</v>
      </c>
      <c r="AE11" s="1">
        <f>ABS(IK_diagnostics_positions[[#This Row],[Column9]]-I10)</f>
        <v>0.66389999999999993</v>
      </c>
      <c r="AF11" s="1">
        <f>ABS(IK_diagnostics_positions[[#This Row],[Column10]]-J10)</f>
        <v>1.998723E-3</v>
      </c>
      <c r="AG11" s="1">
        <f>ABS(IK_diagnostics_positions[[#This Row],[Column11]]-K10)</f>
        <v>6.956999999999991E-3</v>
      </c>
      <c r="AH11" s="1">
        <f>ABS(IK_diagnostics_positions[[#This Row],[Column12]]-L10)</f>
        <v>2.8520000000000101E-2</v>
      </c>
      <c r="AI11" s="1">
        <f>ABS(IK_diagnostics_positions[[#This Row],[Column13]]-M10)</f>
        <v>1.2290999999999941E-2</v>
      </c>
      <c r="AJ11" s="1">
        <f>ABS(IK_diagnostics_positions[[#This Row],[Column14]]-N10)</f>
        <v>2.2699999999999942E-3</v>
      </c>
      <c r="AK11" s="1">
        <f>ABS(IK_diagnostics_positions[[#This Row],[Column15]]-O10)</f>
        <v>1.2719999999999843E-2</v>
      </c>
      <c r="AL11" s="1">
        <f>ABS(IK_diagnostics_positions[[#This Row],[Column16]]-P10)</f>
        <v>2.0357000000000069E-2</v>
      </c>
      <c r="AM11" s="1">
        <f>ABS(IK_diagnostics_positions[[#This Row],[Column17]]-Q10)</f>
        <v>1.1025999999999869E-2</v>
      </c>
      <c r="AN11" s="1">
        <f>ABS(IK_diagnostics_positions[[#This Row],[Column18]]-R10)</f>
        <v>4.3200000000003236E-3</v>
      </c>
      <c r="AO11" s="1">
        <f>ABS(IK_diagnostics_positions[[#This Row],[Column19]]-S10)</f>
        <v>1.0415460000000001E-2</v>
      </c>
      <c r="AP11" s="1">
        <f>ABS(IK_diagnostics_positions[[#This Row],[Column20]]-T10)</f>
        <v>1.0114649999999999E-2</v>
      </c>
      <c r="AQ11" s="1">
        <f>ABS(IK_diagnostics_positions[[#This Row],[Column21]]-U10)</f>
        <v>6.7099999999999937E-3</v>
      </c>
      <c r="AU11" s="4">
        <f>IK_diagnostics_frames[[#This Row],[Column1]]+AU10</f>
        <v>43</v>
      </c>
      <c r="AV11">
        <f ca="1">AVERAGE(INDIRECT(ADDRESS($AU10+2, AV$1)):INDIRECT(ADDRESS($AU11+1, AV$1)))</f>
        <v>0.50307260000000009</v>
      </c>
      <c r="AW11">
        <f ca="1">AVERAGE(INDIRECT(ADDRESS($AU10+2, AW$1)):INDIRECT(ADDRESS($AU11+1, AW$1)))</f>
        <v>0.86773016666666658</v>
      </c>
      <c r="AX11">
        <f ca="1">AVERAGE(INDIRECT(ADDRESS($AU10+2, AX$1)):INDIRECT(ADDRESS($AU11+1, AX$1)))</f>
        <v>0.31032293333333338</v>
      </c>
      <c r="AY11">
        <f ca="1">AVERAGE(INDIRECT(ADDRESS($AU10+2, AY$1)):INDIRECT(ADDRESS($AU11+1, AY$1)))</f>
        <v>0.37003849999999999</v>
      </c>
      <c r="AZ11">
        <f ca="1">AVERAGE(INDIRECT(ADDRESS($AU10+2, AZ$1)):INDIRECT(ADDRESS($AU11+1, AZ$1)))</f>
        <v>0.82794699999999999</v>
      </c>
      <c r="BA11">
        <f ca="1">AVERAGE(INDIRECT(ADDRESS($AU10+2, BA$1)):INDIRECT(ADDRESS($AU11+1, BA$1)))</f>
        <v>0.3637953333333333</v>
      </c>
      <c r="BB11">
        <f ca="1">AVERAGE(INDIRECT(ADDRESS($AU10+2, BB$1)):INDIRECT(ADDRESS($AU11+1, BB$1)))</f>
        <v>0.525989755</v>
      </c>
      <c r="BC11">
        <f ca="1">AVERAGE(INDIRECT(ADDRESS($AU10+2, BC$1)):INDIRECT(ADDRESS($AU11+1, BC$1)))</f>
        <v>0.52295458333333344</v>
      </c>
      <c r="BD11">
        <f ca="1">AVERAGE(INDIRECT(ADDRESS($AU10+2, BD$1)):INDIRECT(ADDRESS($AU11+1, BD$1)))</f>
        <v>0.37107366666666669</v>
      </c>
      <c r="BE11">
        <f ca="1">AVERAGE(INDIRECT(ADDRESS($AU10+2, BE$1)):INDIRECT(ADDRESS($AU11+1, BE$1)))</f>
        <v>1.8610695999999999E-2</v>
      </c>
      <c r="BF11">
        <f ca="1">AVERAGE(INDIRECT(ADDRESS($AU10+2, BF$1)):INDIRECT(ADDRESS($AU11+1, BF$1)))</f>
        <v>9.4147499999999981E-2</v>
      </c>
      <c r="BG11">
        <f ca="1">AVERAGE(INDIRECT(ADDRESS($AU10+2, BG$1)):INDIRECT(ADDRESS($AU11+1, BG$1)))</f>
        <v>0.22921999999999995</v>
      </c>
      <c r="BH11">
        <f ca="1">AVERAGE(INDIRECT(ADDRESS($AU10+2, BH$1)):INDIRECT(ADDRESS($AU11+1, BH$1)))</f>
        <v>7.0964333333333338E-2</v>
      </c>
      <c r="BI11">
        <f ca="1">AVERAGE(INDIRECT(ADDRESS($AU10+2, BI$1)):INDIRECT(ADDRESS($AU11+1, BI$1)))</f>
        <v>8.7089999999999668E-3</v>
      </c>
      <c r="BJ11">
        <f ca="1">AVERAGE(INDIRECT(ADDRESS($AU10+2, BJ$1)):INDIRECT(ADDRESS($AU11+1, BJ$1)))</f>
        <v>4.0664999999999951E-2</v>
      </c>
      <c r="BK11">
        <f ca="1">AVERAGE(INDIRECT(ADDRESS($AU10+2, BK$1)):INDIRECT(ADDRESS($AU11+1, BK$1)))</f>
        <v>7.9468166666666659E-2</v>
      </c>
      <c r="BL11">
        <f ca="1">AVERAGE(INDIRECT(ADDRESS($AU10+2, BL$1)):INDIRECT(ADDRESS($AU11+1, BL$1)))</f>
        <v>1.5380499999999964E-2</v>
      </c>
      <c r="BM11">
        <f ca="1">AVERAGE(INDIRECT(ADDRESS($AU10+2, BM$1)):INDIRECT(ADDRESS($AU11+1, BM$1)))</f>
        <v>5.7695000000000128E-2</v>
      </c>
      <c r="BN11">
        <f ca="1">AVERAGE(INDIRECT(ADDRESS($AU10+2, BN$1)):INDIRECT(ADDRESS($AU11+1, BN$1)))</f>
        <v>1.5182242166666665E-2</v>
      </c>
      <c r="BO11">
        <f ca="1">AVERAGE(INDIRECT(ADDRESS($AU10+2, BO$1)):INDIRECT(ADDRESS($AU11+1, BO$1)))</f>
        <v>1.7870690833333334E-2</v>
      </c>
      <c r="BP11">
        <f ca="1">AVERAGE(INDIRECT(ADDRESS($AU10+2, BP$1)):INDIRECT(ADDRESS($AU11+1, BP$1)))</f>
        <v>3.0376666666666424E-2</v>
      </c>
    </row>
    <row r="12" spans="1:68" x14ac:dyDescent="0.25">
      <c r="A12" s="1">
        <v>0.795956</v>
      </c>
      <c r="B12" s="1">
        <v>-0.25021700000000002</v>
      </c>
      <c r="C12" s="1">
        <v>-0.55122199999999999</v>
      </c>
      <c r="D12" s="1">
        <v>0.64219099999999996</v>
      </c>
      <c r="E12" s="1">
        <v>-7.2620699999999996E-2</v>
      </c>
      <c r="F12" s="1">
        <v>-1.5232399999999999</v>
      </c>
      <c r="G12" s="1">
        <v>-0.34089999999999998</v>
      </c>
      <c r="H12" s="1">
        <v>9.0431899999999996E-3</v>
      </c>
      <c r="I12" s="1">
        <v>-1.35934</v>
      </c>
      <c r="J12" s="1">
        <v>1.8531999999999999E-3</v>
      </c>
      <c r="K12" s="1">
        <v>0.790354</v>
      </c>
      <c r="L12" s="1">
        <v>-1.8809400000000001</v>
      </c>
      <c r="M12" s="1">
        <v>0.75508699999999995</v>
      </c>
      <c r="N12" s="1">
        <v>1.0014099999999999</v>
      </c>
      <c r="O12" s="1">
        <v>-2.5039099999999999</v>
      </c>
      <c r="P12" s="1">
        <v>-0.753274</v>
      </c>
      <c r="Q12" s="1">
        <v>0.99971100000000002</v>
      </c>
      <c r="R12" s="1">
        <v>-2.5021900000000001</v>
      </c>
      <c r="S12" s="1">
        <v>1.6009800000000001E-4</v>
      </c>
      <c r="T12" s="1">
        <v>1.96356E-3</v>
      </c>
      <c r="U12" s="1">
        <v>-2.4961199999999999</v>
      </c>
      <c r="V12" s="1" t="s">
        <v>23</v>
      </c>
      <c r="W12" s="1">
        <f>ABS(IK_diagnostics_positions[[#This Row],[Column1]]-A11)</f>
        <v>1.2289859999999999</v>
      </c>
      <c r="X12" s="1">
        <f>ABS(IK_diagnostics_positions[[#This Row],[Column2]]-B11)</f>
        <v>0.58912699999999996</v>
      </c>
      <c r="Y12" s="1">
        <f>ABS(IK_diagnostics_positions[[#This Row],[Column3]]-C11)</f>
        <v>0.22260799999999997</v>
      </c>
      <c r="Z12" s="1">
        <f>ABS(IK_diagnostics_positions[[#This Row],[Column4]]-D11)</f>
        <v>0.91247100000000003</v>
      </c>
      <c r="AA12" s="1">
        <f>ABS(IK_diagnostics_positions[[#This Row],[Column5]]-E11)</f>
        <v>0.39659930000000004</v>
      </c>
      <c r="AB12" s="1">
        <f>ABS(IK_diagnostics_positions[[#This Row],[Column6]]-F11)</f>
        <v>0.28000999999999987</v>
      </c>
      <c r="AC12" s="1">
        <f>ABS(IK_diagnostics_positions[[#This Row],[Column7]]-G11)</f>
        <v>0.40253119999999998</v>
      </c>
      <c r="AD12" s="1">
        <f>ABS(IK_diagnostics_positions[[#This Row],[Column8]]-H11)</f>
        <v>0.19444319000000002</v>
      </c>
      <c r="AE12" s="1">
        <f>ABS(IK_diagnostics_positions[[#This Row],[Column9]]-I11)</f>
        <v>0.78349000000000002</v>
      </c>
      <c r="AF12" s="1">
        <f>ABS(IK_diagnostics_positions[[#This Row],[Column10]]-J11)</f>
        <v>7.7099999999999868E-5</v>
      </c>
      <c r="AG12" s="1">
        <f>ABS(IK_diagnostics_positions[[#This Row],[Column11]]-K11)</f>
        <v>1.3838000000000017E-2</v>
      </c>
      <c r="AH12" s="1">
        <f>ABS(IK_diagnostics_positions[[#This Row],[Column12]]-L11)</f>
        <v>4.8200000000000465E-3</v>
      </c>
      <c r="AI12" s="1">
        <f>ABS(IK_diagnostics_positions[[#This Row],[Column13]]-M11)</f>
        <v>5.2589999999999026E-3</v>
      </c>
      <c r="AJ12" s="1">
        <f>ABS(IK_diagnostics_positions[[#This Row],[Column14]]-N11)</f>
        <v>3.7999999999982492E-4</v>
      </c>
      <c r="AK12" s="1">
        <f>ABS(IK_diagnostics_positions[[#This Row],[Column15]]-O11)</f>
        <v>3.2899999999997931E-3</v>
      </c>
      <c r="AL12" s="1">
        <f>ABS(IK_diagnostics_positions[[#This Row],[Column16]]-P11)</f>
        <v>5.8230000000000226E-3</v>
      </c>
      <c r="AM12" s="1">
        <f>ABS(IK_diagnostics_positions[[#This Row],[Column17]]-Q11)</f>
        <v>2.7169999999999694E-3</v>
      </c>
      <c r="AN12" s="1">
        <f>ABS(IK_diagnostics_positions[[#This Row],[Column18]]-R11)</f>
        <v>1.5400000000003189E-3</v>
      </c>
      <c r="AO12" s="1">
        <f>ABS(IK_diagnostics_positions[[#This Row],[Column19]]-S11)</f>
        <v>5.7525320000000003E-3</v>
      </c>
      <c r="AP12" s="1">
        <f>ABS(IK_diagnostics_positions[[#This Row],[Column20]]-T11)</f>
        <v>4.42881E-3</v>
      </c>
      <c r="AQ12" s="1">
        <f>ABS(IK_diagnostics_positions[[#This Row],[Column21]]-U11)</f>
        <v>7.0300000000003138E-3</v>
      </c>
      <c r="AU12" s="3">
        <f>IK_diagnostics_frames[[#This Row],[Column1]]+AU11</f>
        <v>48</v>
      </c>
      <c r="AV12">
        <f ca="1">AVERAGE(INDIRECT(ADDRESS($AU11+2, AV$1)):INDIRECT(ADDRESS($AU12+1, AV$1)))</f>
        <v>0.29846640000000002</v>
      </c>
      <c r="AW12">
        <f ca="1">AVERAGE(INDIRECT(ADDRESS($AU11+2, AW$1)):INDIRECT(ADDRESS($AU12+1, AW$1)))</f>
        <v>0.73280999999999996</v>
      </c>
      <c r="AX12">
        <f ca="1">AVERAGE(INDIRECT(ADDRESS($AU11+2, AX$1)):INDIRECT(ADDRESS($AU12+1, AX$1)))</f>
        <v>0.50531007999999988</v>
      </c>
      <c r="AY12">
        <f ca="1">AVERAGE(INDIRECT(ADDRESS($AU11+2, AY$1)):INDIRECT(ADDRESS($AU12+1, AY$1)))</f>
        <v>0.42574899999999999</v>
      </c>
      <c r="AZ12">
        <f ca="1">AVERAGE(INDIRECT(ADDRESS($AU11+2, AZ$1)):INDIRECT(ADDRESS($AU12+1, AZ$1)))</f>
        <v>0.74138740000000003</v>
      </c>
      <c r="BA12">
        <f ca="1">AVERAGE(INDIRECT(ADDRESS($AU11+2, BA$1)):INDIRECT(ADDRESS($AU12+1, BA$1)))</f>
        <v>0.88035920000000001</v>
      </c>
      <c r="BB12">
        <f ca="1">AVERAGE(INDIRECT(ADDRESS($AU11+2, BB$1)):INDIRECT(ADDRESS($AU12+1, BB$1)))</f>
        <v>0.27253870600000002</v>
      </c>
      <c r="BC12">
        <f ca="1">AVERAGE(INDIRECT(ADDRESS($AU11+2, BC$1)):INDIRECT(ADDRESS($AU12+1, BC$1)))</f>
        <v>0.69839280000000004</v>
      </c>
      <c r="BD12">
        <f ca="1">AVERAGE(INDIRECT(ADDRESS($AU11+2, BD$1)):INDIRECT(ADDRESS($AU12+1, BD$1)))</f>
        <v>0.77280199999999999</v>
      </c>
      <c r="BE12">
        <f ca="1">AVERAGE(INDIRECT(ADDRESS($AU11+2, BE$1)):INDIRECT(ADDRESS($AU12+1, BE$1)))</f>
        <v>1.4195862799999997E-2</v>
      </c>
      <c r="BF12">
        <f ca="1">AVERAGE(INDIRECT(ADDRESS($AU11+2, BF$1)):INDIRECT(ADDRESS($AU12+1, BF$1)))</f>
        <v>7.0844000000000046E-2</v>
      </c>
      <c r="BG12">
        <f ca="1">AVERAGE(INDIRECT(ADDRESS($AU11+2, BG$1)):INDIRECT(ADDRESS($AU12+1, BG$1)))</f>
        <v>0.73551599999999995</v>
      </c>
      <c r="BH12">
        <f ca="1">AVERAGE(INDIRECT(ADDRESS($AU11+2, BH$1)):INDIRECT(ADDRESS($AU12+1, BH$1)))</f>
        <v>7.3382399999999959E-2</v>
      </c>
      <c r="BI12">
        <f ca="1">AVERAGE(INDIRECT(ADDRESS($AU11+2, BI$1)):INDIRECT(ADDRESS($AU12+1, BI$1)))</f>
        <v>2.2607800000000001E-2</v>
      </c>
      <c r="BJ12">
        <f ca="1">AVERAGE(INDIRECT(ADDRESS($AU11+2, BJ$1)):INDIRECT(ADDRESS($AU12+1, BJ$1)))</f>
        <v>3.3631999999999884E-2</v>
      </c>
      <c r="BK12">
        <f ca="1">AVERAGE(INDIRECT(ADDRESS($AU11+2, BK$1)):INDIRECT(ADDRESS($AU12+1, BK$1)))</f>
        <v>8.9255400000000026E-2</v>
      </c>
      <c r="BL12">
        <f ca="1">AVERAGE(INDIRECT(ADDRESS($AU11+2, BL$1)):INDIRECT(ADDRESS($AU12+1, BL$1)))</f>
        <v>9.6795999999999879E-3</v>
      </c>
      <c r="BM12">
        <f ca="1">AVERAGE(INDIRECT(ADDRESS($AU11+2, BM$1)):INDIRECT(ADDRESS($AU12+1, BM$1)))</f>
        <v>5.4894000000000089E-2</v>
      </c>
      <c r="BN12">
        <f ca="1">AVERAGE(INDIRECT(ADDRESS($AU11+2, BN$1)):INDIRECT(ADDRESS($AU12+1, BN$1)))</f>
        <v>1.0411769999999999E-2</v>
      </c>
      <c r="BO12">
        <f ca="1">AVERAGE(INDIRECT(ADDRESS($AU11+2, BO$1)):INDIRECT(ADDRESS($AU12+1, BO$1)))</f>
        <v>4.2475525799999997E-2</v>
      </c>
      <c r="BP12">
        <f ca="1">AVERAGE(INDIRECT(ADDRESS($AU11+2, BP$1)):INDIRECT(ADDRESS($AU12+1, BP$1)))</f>
        <v>2.7973999999999943E-2</v>
      </c>
    </row>
    <row r="13" spans="1:68" x14ac:dyDescent="0.25">
      <c r="A13" s="1">
        <v>-0.16122700000000001</v>
      </c>
      <c r="B13" s="1">
        <v>0.98230099999999998</v>
      </c>
      <c r="C13" s="1">
        <v>9.5348500000000003E-2</v>
      </c>
      <c r="D13" s="1">
        <v>-0.11618199999999999</v>
      </c>
      <c r="E13" s="1">
        <v>1.28444</v>
      </c>
      <c r="F13" s="1">
        <v>-0.85685100000000003</v>
      </c>
      <c r="G13" s="1">
        <v>-0.26964700000000003</v>
      </c>
      <c r="H13" s="1">
        <v>0.37885200000000002</v>
      </c>
      <c r="I13" s="1">
        <v>-1.2522800000000001</v>
      </c>
      <c r="J13" s="1">
        <v>1.6180300000000002E-2</v>
      </c>
      <c r="K13" s="1">
        <v>0.94538</v>
      </c>
      <c r="L13" s="1">
        <v>-2.0251600000000001</v>
      </c>
      <c r="M13" s="1">
        <v>0.86636100000000005</v>
      </c>
      <c r="N13" s="1">
        <v>0.99588299999999996</v>
      </c>
      <c r="O13" s="1">
        <v>-2.5492300000000001</v>
      </c>
      <c r="P13" s="1">
        <v>-0.84533000000000003</v>
      </c>
      <c r="Q13" s="1">
        <v>0.987093</v>
      </c>
      <c r="R13" s="1">
        <v>-2.5311900000000001</v>
      </c>
      <c r="S13" s="1">
        <v>-1.9714200000000001E-2</v>
      </c>
      <c r="T13" s="1">
        <v>3.8443199999999997E-2</v>
      </c>
      <c r="U13" s="1">
        <v>-2.4449000000000001</v>
      </c>
      <c r="V13" s="1" t="s">
        <v>23</v>
      </c>
      <c r="W13" s="1">
        <f>ABS(IK_diagnostics_positions[[#This Row],[Column1]]-A12)</f>
        <v>0.95718300000000001</v>
      </c>
      <c r="X13" s="1">
        <f>ABS(IK_diagnostics_positions[[#This Row],[Column2]]-B12)</f>
        <v>1.232518</v>
      </c>
      <c r="Y13" s="1">
        <f>ABS(IK_diagnostics_positions[[#This Row],[Column3]]-C12)</f>
        <v>0.64657049999999994</v>
      </c>
      <c r="Z13" s="1">
        <f>ABS(IK_diagnostics_positions[[#This Row],[Column4]]-D12)</f>
        <v>0.75837299999999996</v>
      </c>
      <c r="AA13" s="1">
        <f>ABS(IK_diagnostics_positions[[#This Row],[Column5]]-E12)</f>
        <v>1.3570607000000001</v>
      </c>
      <c r="AB13" s="1">
        <f>ABS(IK_diagnostics_positions[[#This Row],[Column6]]-F12)</f>
        <v>0.6663889999999999</v>
      </c>
      <c r="AC13" s="1">
        <f>ABS(IK_diagnostics_positions[[#This Row],[Column7]]-G12)</f>
        <v>7.1252999999999955E-2</v>
      </c>
      <c r="AD13" s="1">
        <f>ABS(IK_diagnostics_positions[[#This Row],[Column8]]-H12)</f>
        <v>0.36980881000000004</v>
      </c>
      <c r="AE13" s="1">
        <f>ABS(IK_diagnostics_positions[[#This Row],[Column9]]-I12)</f>
        <v>0.10705999999999993</v>
      </c>
      <c r="AF13" s="1">
        <f>ABS(IK_diagnostics_positions[[#This Row],[Column10]]-J12)</f>
        <v>1.4327100000000002E-2</v>
      </c>
      <c r="AG13" s="1">
        <f>ABS(IK_diagnostics_positions[[#This Row],[Column11]]-K12)</f>
        <v>0.155026</v>
      </c>
      <c r="AH13" s="1">
        <f>ABS(IK_diagnostics_positions[[#This Row],[Column12]]-L12)</f>
        <v>0.14422000000000001</v>
      </c>
      <c r="AI13" s="1">
        <f>ABS(IK_diagnostics_positions[[#This Row],[Column13]]-M12)</f>
        <v>0.1112740000000001</v>
      </c>
      <c r="AJ13" s="1">
        <f>ABS(IK_diagnostics_positions[[#This Row],[Column14]]-N12)</f>
        <v>5.5269999999999486E-3</v>
      </c>
      <c r="AK13" s="1">
        <f>ABS(IK_diagnostics_positions[[#This Row],[Column15]]-O12)</f>
        <v>4.5320000000000249E-2</v>
      </c>
      <c r="AL13" s="1">
        <f>ABS(IK_diagnostics_positions[[#This Row],[Column16]]-P12)</f>
        <v>9.2056000000000027E-2</v>
      </c>
      <c r="AM13" s="1">
        <f>ABS(IK_diagnostics_positions[[#This Row],[Column17]]-Q12)</f>
        <v>1.2618000000000018E-2</v>
      </c>
      <c r="AN13" s="1">
        <f>ABS(IK_diagnostics_positions[[#This Row],[Column18]]-R12)</f>
        <v>2.8999999999999915E-2</v>
      </c>
      <c r="AO13" s="1">
        <f>ABS(IK_diagnostics_positions[[#This Row],[Column19]]-S12)</f>
        <v>1.9874298000000002E-2</v>
      </c>
      <c r="AP13" s="1">
        <f>ABS(IK_diagnostics_positions[[#This Row],[Column20]]-T12)</f>
        <v>3.6479639999999994E-2</v>
      </c>
      <c r="AQ13" s="1">
        <f>ABS(IK_diagnostics_positions[[#This Row],[Column21]]-U12)</f>
        <v>5.1219999999999821E-2</v>
      </c>
      <c r="AU13" s="4">
        <f>IK_diagnostics_frames[[#This Row],[Column1]]+AU12</f>
        <v>51</v>
      </c>
      <c r="AV13">
        <f ca="1">AVERAGE(INDIRECT(ADDRESS($AU12+2, AV$1)):INDIRECT(ADDRESS($AU13+1, AV$1)))</f>
        <v>0.15375666666666665</v>
      </c>
      <c r="AW13">
        <f ca="1">AVERAGE(INDIRECT(ADDRESS($AU12+2, AW$1)):INDIRECT(ADDRESS($AU13+1, AW$1)))</f>
        <v>0.36382200000000003</v>
      </c>
      <c r="AX13">
        <f ca="1">AVERAGE(INDIRECT(ADDRESS($AU12+2, AX$1)):INDIRECT(ADDRESS($AU13+1, AX$1)))</f>
        <v>0.92432900000000007</v>
      </c>
      <c r="AY13">
        <f ca="1">AVERAGE(INDIRECT(ADDRESS($AU12+2, AY$1)):INDIRECT(ADDRESS($AU13+1, AY$1)))</f>
        <v>0.41096726</v>
      </c>
      <c r="AZ13">
        <f ca="1">AVERAGE(INDIRECT(ADDRESS($AU12+2, AZ$1)):INDIRECT(ADDRESS($AU13+1, AZ$1)))</f>
        <v>0.41405799999999998</v>
      </c>
      <c r="BA13">
        <f ca="1">AVERAGE(INDIRECT(ADDRESS($AU12+2, BA$1)):INDIRECT(ADDRESS($AU13+1, BA$1)))</f>
        <v>0.40766799999999997</v>
      </c>
      <c r="BB13">
        <f ca="1">AVERAGE(INDIRECT(ADDRESS($AU12+2, BB$1)):INDIRECT(ADDRESS($AU13+1, BB$1)))</f>
        <v>0.38389294000000002</v>
      </c>
      <c r="BC13">
        <f ca="1">AVERAGE(INDIRECT(ADDRESS($AU12+2, BC$1)):INDIRECT(ADDRESS($AU13+1, BC$1)))</f>
        <v>1.4165639999999999</v>
      </c>
      <c r="BD13">
        <f ca="1">AVERAGE(INDIRECT(ADDRESS($AU12+2, BD$1)):INDIRECT(ADDRESS($AU13+1, BD$1)))</f>
        <v>0.78233333333333321</v>
      </c>
      <c r="BE13">
        <f ca="1">AVERAGE(INDIRECT(ADDRESS($AU12+2, BE$1)):INDIRECT(ADDRESS($AU13+1, BE$1)))</f>
        <v>1.4386059333333333E-2</v>
      </c>
      <c r="BF13">
        <f ca="1">AVERAGE(INDIRECT(ADDRESS($AU12+2, BF$1)):INDIRECT(ADDRESS($AU13+1, BF$1)))</f>
        <v>5.3416000000000019E-2</v>
      </c>
      <c r="BG13">
        <f ca="1">AVERAGE(INDIRECT(ADDRESS($AU12+2, BG$1)):INDIRECT(ADDRESS($AU13+1, BG$1)))</f>
        <v>5.3313333333333324E-2</v>
      </c>
      <c r="BH13">
        <f ca="1">AVERAGE(INDIRECT(ADDRESS($AU12+2, BH$1)):INDIRECT(ADDRESS($AU13+1, BH$1)))</f>
        <v>4.1555333333333312E-2</v>
      </c>
      <c r="BI13">
        <f ca="1">AVERAGE(INDIRECT(ADDRESS($AU12+2, BI$1)):INDIRECT(ADDRESS($AU13+1, BI$1)))</f>
        <v>2.7830333333333363E-2</v>
      </c>
      <c r="BJ13">
        <f ca="1">AVERAGE(INDIRECT(ADDRESS($AU12+2, BJ$1)):INDIRECT(ADDRESS($AU13+1, BJ$1)))</f>
        <v>2.6636666666666642E-2</v>
      </c>
      <c r="BK13">
        <f ca="1">AVERAGE(INDIRECT(ADDRESS($AU12+2, BK$1)):INDIRECT(ADDRESS($AU13+1, BK$1)))</f>
        <v>2.8947333333333363E-2</v>
      </c>
      <c r="BL13">
        <f ca="1">AVERAGE(INDIRECT(ADDRESS($AU12+2, BL$1)):INDIRECT(ADDRESS($AU13+1, BL$1)))</f>
        <v>6.700000000000002E-3</v>
      </c>
      <c r="BM13">
        <f ca="1">AVERAGE(INDIRECT(ADDRESS($AU12+2, BM$1)):INDIRECT(ADDRESS($AU13+1, BM$1)))</f>
        <v>2.0523333333333376E-2</v>
      </c>
      <c r="BN13">
        <f ca="1">AVERAGE(INDIRECT(ADDRESS($AU12+2, BN$1)):INDIRECT(ADDRESS($AU13+1, BN$1)))</f>
        <v>5.3993533333333331E-3</v>
      </c>
      <c r="BO13">
        <f ca="1">AVERAGE(INDIRECT(ADDRESS($AU12+2, BO$1)):INDIRECT(ADDRESS($AU13+1, BO$1)))</f>
        <v>2.5234033333333333E-2</v>
      </c>
      <c r="BP13">
        <f ca="1">AVERAGE(INDIRECT(ADDRESS($AU12+2, BP$1)):INDIRECT(ADDRESS($AU13+1, BP$1)))</f>
        <v>1.7506666666666486E-2</v>
      </c>
    </row>
    <row r="14" spans="1:68" x14ac:dyDescent="0.25">
      <c r="A14" s="1">
        <v>-9.2955899999999994E-2</v>
      </c>
      <c r="B14" s="1">
        <v>0.71018400000000004</v>
      </c>
      <c r="C14" s="1">
        <v>-0.69785299999999995</v>
      </c>
      <c r="D14" s="1">
        <v>-8.9184600000000003E-2</v>
      </c>
      <c r="E14" s="1">
        <v>0.17874599999999999</v>
      </c>
      <c r="F14" s="1">
        <v>-1.54494</v>
      </c>
      <c r="G14" s="1">
        <v>-5.2828399999999998E-2</v>
      </c>
      <c r="H14" s="1">
        <v>1.0035799999999999</v>
      </c>
      <c r="I14" s="1">
        <v>-2.1091500000000001</v>
      </c>
      <c r="J14" s="1">
        <v>-6.6601400000000002E-3</v>
      </c>
      <c r="K14" s="1">
        <v>0.79479100000000003</v>
      </c>
      <c r="L14" s="1">
        <v>-3.08602</v>
      </c>
      <c r="M14" s="1">
        <v>0.77345600000000003</v>
      </c>
      <c r="N14" s="1">
        <v>1.00301</v>
      </c>
      <c r="O14" s="1">
        <v>-2.4960499999999999</v>
      </c>
      <c r="P14" s="1">
        <v>-0.78320500000000004</v>
      </c>
      <c r="Q14" s="1">
        <v>1.00135</v>
      </c>
      <c r="R14" s="1">
        <v>-2.49078</v>
      </c>
      <c r="S14" s="1">
        <v>1.49631E-3</v>
      </c>
      <c r="T14" s="1">
        <v>-1.6045299999999998E-2</v>
      </c>
      <c r="U14" s="1">
        <v>-2.5007999999999999</v>
      </c>
      <c r="V14" s="1" t="s">
        <v>23</v>
      </c>
      <c r="W14" s="1">
        <f>ABS(IK_diagnostics_positions[[#This Row],[Column1]]-A13)</f>
        <v>6.8271100000000015E-2</v>
      </c>
      <c r="X14" s="1">
        <f>ABS(IK_diagnostics_positions[[#This Row],[Column2]]-B13)</f>
        <v>0.27211699999999994</v>
      </c>
      <c r="Y14" s="1">
        <f>ABS(IK_diagnostics_positions[[#This Row],[Column3]]-C13)</f>
        <v>0.79320149999999989</v>
      </c>
      <c r="Z14" s="1">
        <f>ABS(IK_diagnostics_positions[[#This Row],[Column4]]-D13)</f>
        <v>2.6997399999999991E-2</v>
      </c>
      <c r="AA14" s="1">
        <f>ABS(IK_diagnostics_positions[[#This Row],[Column5]]-E13)</f>
        <v>1.105694</v>
      </c>
      <c r="AB14" s="1">
        <f>ABS(IK_diagnostics_positions[[#This Row],[Column6]]-F13)</f>
        <v>0.68808899999999995</v>
      </c>
      <c r="AC14" s="1">
        <f>ABS(IK_diagnostics_positions[[#This Row],[Column7]]-G13)</f>
        <v>0.21681860000000003</v>
      </c>
      <c r="AD14" s="1">
        <f>ABS(IK_diagnostics_positions[[#This Row],[Column8]]-H13)</f>
        <v>0.62472799999999995</v>
      </c>
      <c r="AE14" s="1">
        <f>ABS(IK_diagnostics_positions[[#This Row],[Column9]]-I13)</f>
        <v>0.85687000000000002</v>
      </c>
      <c r="AF14" s="1">
        <f>ABS(IK_diagnostics_positions[[#This Row],[Column10]]-J13)</f>
        <v>2.2840440000000004E-2</v>
      </c>
      <c r="AG14" s="1">
        <f>ABS(IK_diagnostics_positions[[#This Row],[Column11]]-K13)</f>
        <v>0.15058899999999997</v>
      </c>
      <c r="AH14" s="1">
        <f>ABS(IK_diagnostics_positions[[#This Row],[Column12]]-L13)</f>
        <v>1.0608599999999999</v>
      </c>
      <c r="AI14" s="1">
        <f>ABS(IK_diagnostics_positions[[#This Row],[Column13]]-M13)</f>
        <v>9.2905000000000015E-2</v>
      </c>
      <c r="AJ14" s="1">
        <f>ABS(IK_diagnostics_positions[[#This Row],[Column14]]-N13)</f>
        <v>7.1269999999999945E-3</v>
      </c>
      <c r="AK14" s="1">
        <f>ABS(IK_diagnostics_positions[[#This Row],[Column15]]-O13)</f>
        <v>5.3180000000000227E-2</v>
      </c>
      <c r="AL14" s="1">
        <f>ABS(IK_diagnostics_positions[[#This Row],[Column16]]-P13)</f>
        <v>6.2124999999999986E-2</v>
      </c>
      <c r="AM14" s="1">
        <f>ABS(IK_diagnostics_positions[[#This Row],[Column17]]-Q13)</f>
        <v>1.4256999999999964E-2</v>
      </c>
      <c r="AN14" s="1">
        <f>ABS(IK_diagnostics_positions[[#This Row],[Column18]]-R13)</f>
        <v>4.0410000000000057E-2</v>
      </c>
      <c r="AO14" s="1">
        <f>ABS(IK_diagnostics_positions[[#This Row],[Column19]]-S13)</f>
        <v>2.1210510000000002E-2</v>
      </c>
      <c r="AP14" s="1">
        <f>ABS(IK_diagnostics_positions[[#This Row],[Column20]]-T13)</f>
        <v>5.4488499999999995E-2</v>
      </c>
      <c r="AQ14" s="1">
        <f>ABS(IK_diagnostics_positions[[#This Row],[Column21]]-U13)</f>
        <v>5.5899999999999839E-2</v>
      </c>
      <c r="AU14" s="3">
        <f>IK_diagnostics_frames[[#This Row],[Column1]]+AU13</f>
        <v>52</v>
      </c>
      <c r="AV14">
        <f ca="1">AVERAGE(INDIRECT(ADDRESS($AU13+2, AV$1)):INDIRECT(ADDRESS($AU14+1, AV$1)))</f>
        <v>0.15827400000000003</v>
      </c>
      <c r="AW14">
        <f ca="1">AVERAGE(INDIRECT(ADDRESS($AU13+2, AW$1)):INDIRECT(ADDRESS($AU14+1, AW$1)))</f>
        <v>1.168879</v>
      </c>
      <c r="AX14">
        <f ca="1">AVERAGE(INDIRECT(ADDRESS($AU13+2, AX$1)):INDIRECT(ADDRESS($AU14+1, AX$1)))</f>
        <v>0.36685699999999999</v>
      </c>
      <c r="AY14">
        <f ca="1">AVERAGE(INDIRECT(ADDRESS($AU13+2, AY$1)):INDIRECT(ADDRESS($AU14+1, AY$1)))</f>
        <v>1.1349119999999999</v>
      </c>
      <c r="AZ14">
        <f ca="1">AVERAGE(INDIRECT(ADDRESS($AU13+2, AZ$1)):INDIRECT(ADDRESS($AU14+1, AZ$1)))</f>
        <v>0.428844</v>
      </c>
      <c r="BA14">
        <f ca="1">AVERAGE(INDIRECT(ADDRESS($AU13+2, BA$1)):INDIRECT(ADDRESS($AU14+1, BA$1)))</f>
        <v>1.281074</v>
      </c>
      <c r="BB14">
        <f ca="1">AVERAGE(INDIRECT(ADDRESS($AU13+2, BB$1)):INDIRECT(ADDRESS($AU14+1, BB$1)))</f>
        <v>0.47887600000000002</v>
      </c>
      <c r="BC14">
        <f ca="1">AVERAGE(INDIRECT(ADDRESS($AU13+2, BC$1)):INDIRECT(ADDRESS($AU14+1, BC$1)))</f>
        <v>0.26436799999999999</v>
      </c>
      <c r="BD14">
        <f ca="1">AVERAGE(INDIRECT(ADDRESS($AU13+2, BD$1)):INDIRECT(ADDRESS($AU14+1, BD$1)))</f>
        <v>1.0854299999999999</v>
      </c>
      <c r="BE14">
        <f ca="1">AVERAGE(INDIRECT(ADDRESS($AU13+2, BE$1)):INDIRECT(ADDRESS($AU14+1, BE$1)))</f>
        <v>7.00748E-3</v>
      </c>
      <c r="BF14">
        <f ca="1">AVERAGE(INDIRECT(ADDRESS($AU13+2, BF$1)):INDIRECT(ADDRESS($AU14+1, BF$1)))</f>
        <v>1.4039000000000024E-2</v>
      </c>
      <c r="BG14">
        <f ca="1">AVERAGE(INDIRECT(ADDRESS($AU13+2, BG$1)):INDIRECT(ADDRESS($AU14+1, BG$1)))</f>
        <v>2.4699999999999722E-3</v>
      </c>
      <c r="BH14">
        <f ca="1">AVERAGE(INDIRECT(ADDRESS($AU13+2, BH$1)):INDIRECT(ADDRESS($AU14+1, BH$1)))</f>
        <v>8.9800000000006541E-4</v>
      </c>
      <c r="BI14">
        <f ca="1">AVERAGE(INDIRECT(ADDRESS($AU13+2, BI$1)):INDIRECT(ADDRESS($AU14+1, BI$1)))</f>
        <v>2.2899999999999032E-3</v>
      </c>
      <c r="BJ14">
        <f ca="1">AVERAGE(INDIRECT(ADDRESS($AU13+2, BJ$1)):INDIRECT(ADDRESS($AU14+1, BJ$1)))</f>
        <v>1.4100000000003554E-3</v>
      </c>
      <c r="BK14">
        <f ca="1">AVERAGE(INDIRECT(ADDRESS($AU13+2, BK$1)):INDIRECT(ADDRESS($AU14+1, BK$1)))</f>
        <v>8.4289999999999088E-3</v>
      </c>
      <c r="BL14">
        <f ca="1">AVERAGE(INDIRECT(ADDRESS($AU13+2, BL$1)):INDIRECT(ADDRESS($AU14+1, BL$1)))</f>
        <v>1.2499999999999734E-3</v>
      </c>
      <c r="BM14">
        <f ca="1">AVERAGE(INDIRECT(ADDRESS($AU13+2, BM$1)):INDIRECT(ADDRESS($AU14+1, BM$1)))</f>
        <v>5.19000000000025E-3</v>
      </c>
      <c r="BN14">
        <f ca="1">AVERAGE(INDIRECT(ADDRESS($AU13+2, BN$1)):INDIRECT(ADDRESS($AU14+1, BN$1)))</f>
        <v>3.7750999999999995E-4</v>
      </c>
      <c r="BO14">
        <f ca="1">AVERAGE(INDIRECT(ADDRESS($AU13+2, BO$1)):INDIRECT(ADDRESS($AU14+1, BO$1)))</f>
        <v>4.9266809999999996E-3</v>
      </c>
      <c r="BP14">
        <f ca="1">AVERAGE(INDIRECT(ADDRESS($AU13+2, BP$1)):INDIRECT(ADDRESS($AU14+1, BP$1)))</f>
        <v>9.0099999999999625E-3</v>
      </c>
    </row>
    <row r="15" spans="1:68" x14ac:dyDescent="0.25">
      <c r="A15" s="1">
        <v>-0.21556</v>
      </c>
      <c r="B15" s="1">
        <v>0.53359999999999996</v>
      </c>
      <c r="C15" s="1">
        <v>-0.817805</v>
      </c>
      <c r="D15" s="1">
        <v>-0.134185</v>
      </c>
      <c r="E15" s="1">
        <v>1.5269999999999999</v>
      </c>
      <c r="F15" s="1">
        <v>-0.73691700000000004</v>
      </c>
      <c r="G15" s="1">
        <v>0.31588300000000002</v>
      </c>
      <c r="H15" s="1">
        <v>1.65585</v>
      </c>
      <c r="I15" s="1">
        <v>-1.6205700000000001</v>
      </c>
      <c r="J15" s="1">
        <v>1.0557800000000001E-3</v>
      </c>
      <c r="K15" s="1">
        <v>0.73975900000000006</v>
      </c>
      <c r="L15" s="1">
        <v>-1.8688800000000001</v>
      </c>
      <c r="M15" s="1">
        <v>0.73467300000000002</v>
      </c>
      <c r="N15" s="1">
        <v>1.0040100000000001</v>
      </c>
      <c r="O15" s="1">
        <v>-2.4949599999999998</v>
      </c>
      <c r="P15" s="1">
        <v>-0.74238800000000005</v>
      </c>
      <c r="Q15" s="1">
        <v>1.00223</v>
      </c>
      <c r="R15" s="1">
        <v>-2.4840200000000001</v>
      </c>
      <c r="S15" s="1">
        <v>1.3295399999999999E-3</v>
      </c>
      <c r="T15" s="1">
        <v>-1.3877199999999999E-2</v>
      </c>
      <c r="U15" s="1">
        <v>-2.52617</v>
      </c>
      <c r="V15" s="1" t="s">
        <v>23</v>
      </c>
      <c r="W15" s="1">
        <f>ABS(IK_diagnostics_positions[[#This Row],[Column1]]-A14)</f>
        <v>0.12260410000000001</v>
      </c>
      <c r="X15" s="1">
        <f>ABS(IK_diagnostics_positions[[#This Row],[Column2]]-B14)</f>
        <v>0.17658400000000007</v>
      </c>
      <c r="Y15" s="1">
        <f>ABS(IK_diagnostics_positions[[#This Row],[Column3]]-C14)</f>
        <v>0.11995200000000006</v>
      </c>
      <c r="Z15" s="1">
        <f>ABS(IK_diagnostics_positions[[#This Row],[Column4]]-D14)</f>
        <v>4.5000399999999996E-2</v>
      </c>
      <c r="AA15" s="1">
        <f>ABS(IK_diagnostics_positions[[#This Row],[Column5]]-E14)</f>
        <v>1.3482539999999998</v>
      </c>
      <c r="AB15" s="1">
        <f>ABS(IK_diagnostics_positions[[#This Row],[Column6]]-F14)</f>
        <v>0.80802299999999994</v>
      </c>
      <c r="AC15" s="1">
        <f>ABS(IK_diagnostics_positions[[#This Row],[Column7]]-G14)</f>
        <v>0.36871140000000002</v>
      </c>
      <c r="AD15" s="1">
        <f>ABS(IK_diagnostics_positions[[#This Row],[Column8]]-H14)</f>
        <v>0.65227000000000013</v>
      </c>
      <c r="AE15" s="1">
        <f>ABS(IK_diagnostics_positions[[#This Row],[Column9]]-I14)</f>
        <v>0.48858000000000001</v>
      </c>
      <c r="AF15" s="1">
        <f>ABS(IK_diagnostics_positions[[#This Row],[Column10]]-J14)</f>
        <v>7.7159200000000002E-3</v>
      </c>
      <c r="AG15" s="1">
        <f>ABS(IK_diagnostics_positions[[#This Row],[Column11]]-K14)</f>
        <v>5.503199999999997E-2</v>
      </c>
      <c r="AH15" s="1">
        <f>ABS(IK_diagnostics_positions[[#This Row],[Column12]]-L14)</f>
        <v>1.2171399999999999</v>
      </c>
      <c r="AI15" s="1">
        <f>ABS(IK_diagnostics_positions[[#This Row],[Column13]]-M14)</f>
        <v>3.8783000000000012E-2</v>
      </c>
      <c r="AJ15" s="1">
        <f>ABS(IK_diagnostics_positions[[#This Row],[Column14]]-N14)</f>
        <v>1.0000000000001119E-3</v>
      </c>
      <c r="AK15" s="1">
        <f>ABS(IK_diagnostics_positions[[#This Row],[Column15]]-O14)</f>
        <v>1.0900000000000354E-3</v>
      </c>
      <c r="AL15" s="1">
        <f>ABS(IK_diagnostics_positions[[#This Row],[Column16]]-P14)</f>
        <v>4.0816999999999992E-2</v>
      </c>
      <c r="AM15" s="1">
        <f>ABS(IK_diagnostics_positions[[#This Row],[Column17]]-Q14)</f>
        <v>8.799999999999919E-4</v>
      </c>
      <c r="AN15" s="1">
        <f>ABS(IK_diagnostics_positions[[#This Row],[Column18]]-R14)</f>
        <v>6.7599999999998772E-3</v>
      </c>
      <c r="AO15" s="1">
        <f>ABS(IK_diagnostics_positions[[#This Row],[Column19]]-S14)</f>
        <v>1.6677000000000011E-4</v>
      </c>
      <c r="AP15" s="1">
        <f>ABS(IK_diagnostics_positions[[#This Row],[Column20]]-T14)</f>
        <v>2.1680999999999992E-3</v>
      </c>
      <c r="AQ15" s="1">
        <f>ABS(IK_diagnostics_positions[[#This Row],[Column21]]-U14)</f>
        <v>2.5370000000000115E-2</v>
      </c>
      <c r="AU15" s="4">
        <f>IK_diagnostics_frames[[#This Row],[Column1]]+AU14</f>
        <v>53</v>
      </c>
      <c r="AV15">
        <f ca="1">AVERAGE(INDIRECT(ADDRESS($AU14+2, AV$1)):INDIRECT(ADDRESS($AU15+1, AV$1)))</f>
        <v>0.89505699999999999</v>
      </c>
      <c r="AW15">
        <f ca="1">AVERAGE(INDIRECT(ADDRESS($AU14+2, AW$1)):INDIRECT(ADDRESS($AU15+1, AW$1)))</f>
        <v>0.97061400000000009</v>
      </c>
      <c r="AX15">
        <f ca="1">AVERAGE(INDIRECT(ADDRESS($AU14+2, AX$1)):INDIRECT(ADDRESS($AU15+1, AX$1)))</f>
        <v>0.724661</v>
      </c>
      <c r="AY15">
        <f ca="1">AVERAGE(INDIRECT(ADDRESS($AU14+2, AY$1)):INDIRECT(ADDRESS($AU15+1, AY$1)))</f>
        <v>0.80927700000000002</v>
      </c>
      <c r="AZ15">
        <f ca="1">AVERAGE(INDIRECT(ADDRESS($AU14+2, AZ$1)):INDIRECT(ADDRESS($AU15+1, AZ$1)))</f>
        <v>1.2857479999999999</v>
      </c>
      <c r="BA15">
        <f ca="1">AVERAGE(INDIRECT(ADDRESS($AU14+2, BA$1)):INDIRECT(ADDRESS($AU15+1, BA$1)))</f>
        <v>0.96193000000000006</v>
      </c>
      <c r="BB15">
        <f ca="1">AVERAGE(INDIRECT(ADDRESS($AU14+2, BB$1)):INDIRECT(ADDRESS($AU15+1, BB$1)))</f>
        <v>4.4041999999999998E-2</v>
      </c>
      <c r="BC15">
        <f ca="1">AVERAGE(INDIRECT(ADDRESS($AU14+2, BC$1)):INDIRECT(ADDRESS($AU15+1, BC$1)))</f>
        <v>1.5914779999999999</v>
      </c>
      <c r="BD15">
        <f ca="1">AVERAGE(INDIRECT(ADDRESS($AU14+2, BD$1)):INDIRECT(ADDRESS($AU15+1, BD$1)))</f>
        <v>1.1086100000000001</v>
      </c>
      <c r="BE15">
        <f ca="1">AVERAGE(INDIRECT(ADDRESS($AU14+2, BE$1)):INDIRECT(ADDRESS($AU15+1, BE$1)))</f>
        <v>1.0972599999999999E-3</v>
      </c>
      <c r="BF15">
        <f ca="1">AVERAGE(INDIRECT(ADDRESS($AU14+2, BF$1)):INDIRECT(ADDRESS($AU15+1, BF$1)))</f>
        <v>6.8320000000000602E-3</v>
      </c>
      <c r="BG15">
        <f ca="1">AVERAGE(INDIRECT(ADDRESS($AU14+2, BG$1)):INDIRECT(ADDRESS($AU15+1, BG$1)))</f>
        <v>3.1200000000000117E-3</v>
      </c>
      <c r="BH15">
        <f ca="1">AVERAGE(INDIRECT(ADDRESS($AU14+2, BH$1)):INDIRECT(ADDRESS($AU15+1, BH$1)))</f>
        <v>2.6860000000000772E-3</v>
      </c>
      <c r="BI15">
        <f ca="1">AVERAGE(INDIRECT(ADDRESS($AU14+2, BI$1)):INDIRECT(ADDRESS($AU15+1, BI$1)))</f>
        <v>1.1700000000001154E-3</v>
      </c>
      <c r="BJ15">
        <f ca="1">AVERAGE(INDIRECT(ADDRESS($AU14+2, BJ$1)):INDIRECT(ADDRESS($AU15+1, BJ$1)))</f>
        <v>5.8999999999986841E-4</v>
      </c>
      <c r="BK15">
        <f ca="1">AVERAGE(INDIRECT(ADDRESS($AU14+2, BK$1)):INDIRECT(ADDRESS($AU15+1, BK$1)))</f>
        <v>5.9089999999999421E-3</v>
      </c>
      <c r="BL15">
        <f ca="1">AVERAGE(INDIRECT(ADDRESS($AU14+2, BL$1)):INDIRECT(ADDRESS($AU15+1, BL$1)))</f>
        <v>2.6040000000000507E-3</v>
      </c>
      <c r="BM15">
        <f ca="1">AVERAGE(INDIRECT(ADDRESS($AU14+2, BM$1)):INDIRECT(ADDRESS($AU15+1, BM$1)))</f>
        <v>6.0999999999999943E-4</v>
      </c>
      <c r="BN15">
        <f ca="1">AVERAGE(INDIRECT(ADDRESS($AU14+2, BN$1)):INDIRECT(ADDRESS($AU15+1, BN$1)))</f>
        <v>4.2756000000000001E-4</v>
      </c>
      <c r="BO15">
        <f ca="1">AVERAGE(INDIRECT(ADDRESS($AU14+2, BO$1)):INDIRECT(ADDRESS($AU15+1, BO$1)))</f>
        <v>1.3169050000000002E-3</v>
      </c>
      <c r="BP15">
        <f ca="1">AVERAGE(INDIRECT(ADDRESS($AU14+2, BP$1)):INDIRECT(ADDRESS($AU15+1, BP$1)))</f>
        <v>3.7899999999999601E-3</v>
      </c>
    </row>
    <row r="16" spans="1:68" x14ac:dyDescent="0.25">
      <c r="A16" s="1">
        <v>-5.0444599999999999E-2</v>
      </c>
      <c r="B16" s="1">
        <v>0.59584000000000004</v>
      </c>
      <c r="C16" s="1">
        <v>-0.80151700000000003</v>
      </c>
      <c r="D16" s="1">
        <v>-0.94865699999999997</v>
      </c>
      <c r="E16" s="1">
        <v>1.03522</v>
      </c>
      <c r="F16" s="1">
        <v>-0.78884399999999999</v>
      </c>
      <c r="G16" s="1">
        <v>-0.28907500000000003</v>
      </c>
      <c r="H16" s="1">
        <v>1.5914600000000001</v>
      </c>
      <c r="I16" s="1">
        <v>-1.29436</v>
      </c>
      <c r="J16" s="1">
        <v>1.19254E-3</v>
      </c>
      <c r="K16" s="1">
        <v>0.83704900000000004</v>
      </c>
      <c r="L16" s="1">
        <v>-1.8830899999999999</v>
      </c>
      <c r="M16" s="1">
        <v>0.75550200000000001</v>
      </c>
      <c r="N16" s="1">
        <v>0.98361900000000002</v>
      </c>
      <c r="O16" s="1">
        <v>-2.5230399999999999</v>
      </c>
      <c r="P16" s="1">
        <v>-0.75892700000000002</v>
      </c>
      <c r="Q16" s="1">
        <v>0.99361500000000003</v>
      </c>
      <c r="R16" s="1">
        <v>-2.5137299999999998</v>
      </c>
      <c r="S16" s="1">
        <v>-6.8634200000000003E-3</v>
      </c>
      <c r="T16" s="1">
        <v>2.20792E-2</v>
      </c>
      <c r="U16" s="1">
        <v>-2.4625400000000002</v>
      </c>
      <c r="V16" s="1" t="s">
        <v>23</v>
      </c>
      <c r="W16" s="1">
        <f>ABS(IK_diagnostics_positions[[#This Row],[Column1]]-A15)</f>
        <v>0.1651154</v>
      </c>
      <c r="X16" s="1">
        <f>ABS(IK_diagnostics_positions[[#This Row],[Column2]]-B15)</f>
        <v>6.2240000000000073E-2</v>
      </c>
      <c r="Y16" s="1">
        <f>ABS(IK_diagnostics_positions[[#This Row],[Column3]]-C15)</f>
        <v>1.6287999999999969E-2</v>
      </c>
      <c r="Z16" s="1">
        <f>ABS(IK_diagnostics_positions[[#This Row],[Column4]]-D15)</f>
        <v>0.81447199999999997</v>
      </c>
      <c r="AA16" s="1">
        <f>ABS(IK_diagnostics_positions[[#This Row],[Column5]]-E15)</f>
        <v>0.49177999999999988</v>
      </c>
      <c r="AB16" s="1">
        <f>ABS(IK_diagnostics_positions[[#This Row],[Column6]]-F15)</f>
        <v>5.1926999999999945E-2</v>
      </c>
      <c r="AC16" s="1">
        <f>ABS(IK_diagnostics_positions[[#This Row],[Column7]]-G15)</f>
        <v>0.60495800000000011</v>
      </c>
      <c r="AD16" s="1">
        <f>ABS(IK_diagnostics_positions[[#This Row],[Column8]]-H15)</f>
        <v>6.4389999999999947E-2</v>
      </c>
      <c r="AE16" s="1">
        <f>ABS(IK_diagnostics_positions[[#This Row],[Column9]]-I15)</f>
        <v>0.32621000000000011</v>
      </c>
      <c r="AF16" s="1">
        <f>ABS(IK_diagnostics_positions[[#This Row],[Column10]]-J15)</f>
        <v>1.3675999999999988E-4</v>
      </c>
      <c r="AG16" s="1">
        <f>ABS(IK_diagnostics_positions[[#This Row],[Column11]]-K15)</f>
        <v>9.7289999999999988E-2</v>
      </c>
      <c r="AH16" s="1">
        <f>ABS(IK_diagnostics_positions[[#This Row],[Column12]]-L15)</f>
        <v>1.4209999999999834E-2</v>
      </c>
      <c r="AI16" s="1">
        <f>ABS(IK_diagnostics_positions[[#This Row],[Column13]]-M15)</f>
        <v>2.0828999999999986E-2</v>
      </c>
      <c r="AJ16" s="1">
        <f>ABS(IK_diagnostics_positions[[#This Row],[Column14]]-N15)</f>
        <v>2.0391000000000048E-2</v>
      </c>
      <c r="AK16" s="1">
        <f>ABS(IK_diagnostics_positions[[#This Row],[Column15]]-O15)</f>
        <v>2.8080000000000105E-2</v>
      </c>
      <c r="AL16" s="1">
        <f>ABS(IK_diagnostics_positions[[#This Row],[Column16]]-P15)</f>
        <v>1.653899999999997E-2</v>
      </c>
      <c r="AM16" s="1">
        <f>ABS(IK_diagnostics_positions[[#This Row],[Column17]]-Q15)</f>
        <v>8.6149999999999283E-3</v>
      </c>
      <c r="AN16" s="1">
        <f>ABS(IK_diagnostics_positions[[#This Row],[Column18]]-R15)</f>
        <v>2.9709999999999681E-2</v>
      </c>
      <c r="AO16" s="1">
        <f>ABS(IK_diagnostics_positions[[#This Row],[Column19]]-S15)</f>
        <v>8.1929600000000009E-3</v>
      </c>
      <c r="AP16" s="1">
        <f>ABS(IK_diagnostics_positions[[#This Row],[Column20]]-T15)</f>
        <v>3.5956399999999999E-2</v>
      </c>
      <c r="AQ16" s="1">
        <f>ABS(IK_diagnostics_positions[[#This Row],[Column21]]-U15)</f>
        <v>6.3629999999999853E-2</v>
      </c>
      <c r="AU16" s="3">
        <f>IK_diagnostics_frames[[#This Row],[Column1]]+AU15</f>
        <v>56</v>
      </c>
      <c r="AV16">
        <f ca="1">AVERAGE(INDIRECT(ADDRESS($AU15+2, AV$1)):INDIRECT(ADDRESS($AU16+1, AV$1)))</f>
        <v>0.44883800000000001</v>
      </c>
      <c r="AW16">
        <f ca="1">AVERAGE(INDIRECT(ADDRESS($AU15+2, AW$1)):INDIRECT(ADDRESS($AU16+1, AW$1)))</f>
        <v>0.26781233333333337</v>
      </c>
      <c r="AX16">
        <f ca="1">AVERAGE(INDIRECT(ADDRESS($AU15+2, AX$1)):INDIRECT(ADDRESS($AU16+1, AX$1)))</f>
        <v>0.44309533333333334</v>
      </c>
      <c r="AY16">
        <f ca="1">AVERAGE(INDIRECT(ADDRESS($AU15+2, AY$1)):INDIRECT(ADDRESS($AU16+1, AY$1)))</f>
        <v>0.25501066666666666</v>
      </c>
      <c r="AZ16">
        <f ca="1">AVERAGE(INDIRECT(ADDRESS($AU15+2, AZ$1)):INDIRECT(ADDRESS($AU16+1, AZ$1)))</f>
        <v>1.3921886666666667</v>
      </c>
      <c r="BA16">
        <f ca="1">AVERAGE(INDIRECT(ADDRESS($AU15+2, BA$1)):INDIRECT(ADDRESS($AU16+1, BA$1)))</f>
        <v>0.45012200000000008</v>
      </c>
      <c r="BB16">
        <f ca="1">AVERAGE(INDIRECT(ADDRESS($AU15+2, BB$1)):INDIRECT(ADDRESS($AU16+1, BB$1)))</f>
        <v>0.29799633333333336</v>
      </c>
      <c r="BC16">
        <f ca="1">AVERAGE(INDIRECT(ADDRESS($AU15+2, BC$1)):INDIRECT(ADDRESS($AU16+1, BC$1)))</f>
        <v>0.83426620000000007</v>
      </c>
      <c r="BD16">
        <f ca="1">AVERAGE(INDIRECT(ADDRESS($AU15+2, BD$1)):INDIRECT(ADDRESS($AU16+1, BD$1)))</f>
        <v>0.55393633333333336</v>
      </c>
      <c r="BE16">
        <f ca="1">AVERAGE(INDIRECT(ADDRESS($AU15+2, BE$1)):INDIRECT(ADDRESS($AU16+1, BE$1)))</f>
        <v>1.3669314333333333E-2</v>
      </c>
      <c r="BF16">
        <f ca="1">AVERAGE(INDIRECT(ADDRESS($AU15+2, BF$1)):INDIRECT(ADDRESS($AU16+1, BF$1)))</f>
        <v>8.745600000000002E-2</v>
      </c>
      <c r="BG16">
        <f ca="1">AVERAGE(INDIRECT(ADDRESS($AU15+2, BG$1)):INDIRECT(ADDRESS($AU16+1, BG$1)))</f>
        <v>0.60035333333333318</v>
      </c>
      <c r="BH16">
        <f ca="1">AVERAGE(INDIRECT(ADDRESS($AU15+2, BH$1)):INDIRECT(ADDRESS($AU16+1, BH$1)))</f>
        <v>0.14336033333333331</v>
      </c>
      <c r="BI16">
        <f ca="1">AVERAGE(INDIRECT(ADDRESS($AU15+2, BI$1)):INDIRECT(ADDRESS($AU16+1, BI$1)))</f>
        <v>8.3806666666667393E-3</v>
      </c>
      <c r="BJ16">
        <f ca="1">AVERAGE(INDIRECT(ADDRESS($AU15+2, BJ$1)):INDIRECT(ADDRESS($AU16+1, BJ$1)))</f>
        <v>3.9653333333333173E-2</v>
      </c>
      <c r="BK16">
        <f ca="1">AVERAGE(INDIRECT(ADDRESS($AU15+2, BK$1)):INDIRECT(ADDRESS($AU16+1, BK$1)))</f>
        <v>0.11945733333333335</v>
      </c>
      <c r="BL16">
        <f ca="1">AVERAGE(INDIRECT(ADDRESS($AU15+2, BL$1)):INDIRECT(ADDRESS($AU16+1, BL$1)))</f>
        <v>6.5893333333332986E-3</v>
      </c>
      <c r="BM16">
        <f ca="1">AVERAGE(INDIRECT(ADDRESS($AU15+2, BM$1)):INDIRECT(ADDRESS($AU16+1, BM$1)))</f>
        <v>4.2106666666666737E-2</v>
      </c>
      <c r="BN16">
        <f ca="1">AVERAGE(INDIRECT(ADDRESS($AU15+2, BN$1)):INDIRECT(ADDRESS($AU16+1, BN$1)))</f>
        <v>1.8301912E-2</v>
      </c>
      <c r="BO16">
        <f ca="1">AVERAGE(INDIRECT(ADDRESS($AU15+2, BO$1)):INDIRECT(ADDRESS($AU16+1, BO$1)))</f>
        <v>5.0277529000000008E-2</v>
      </c>
      <c r="BP16">
        <f ca="1">AVERAGE(INDIRECT(ADDRESS($AU15+2, BP$1)):INDIRECT(ADDRESS($AU16+1, BP$1)))</f>
        <v>1.2286666666666779E-2</v>
      </c>
    </row>
    <row r="17" spans="1:68" x14ac:dyDescent="0.25">
      <c r="A17" s="1">
        <v>0.210031</v>
      </c>
      <c r="B17" s="1">
        <v>0.92669699999999999</v>
      </c>
      <c r="C17" s="1">
        <v>-0.311641</v>
      </c>
      <c r="D17" s="1">
        <v>-0.31765199999999999</v>
      </c>
      <c r="E17" s="1">
        <v>0.89904899999999999</v>
      </c>
      <c r="F17" s="1">
        <v>-1.1606300000000001</v>
      </c>
      <c r="G17" s="1">
        <v>0.31604500000000002</v>
      </c>
      <c r="H17" s="1">
        <v>1.0401800000000001</v>
      </c>
      <c r="I17" s="1">
        <v>-1.92123</v>
      </c>
      <c r="J17" s="1">
        <v>1.05956E-2</v>
      </c>
      <c r="K17" s="1">
        <v>0.88332500000000003</v>
      </c>
      <c r="L17" s="1">
        <v>-2.86043</v>
      </c>
      <c r="M17" s="1">
        <v>0.90573199999999998</v>
      </c>
      <c r="N17" s="1">
        <v>0.99941000000000002</v>
      </c>
      <c r="O17" s="1">
        <v>-2.4300199999999998</v>
      </c>
      <c r="P17" s="1">
        <v>-0.89610400000000001</v>
      </c>
      <c r="Q17" s="1">
        <v>1.01661</v>
      </c>
      <c r="R17" s="1">
        <v>-2.46027</v>
      </c>
      <c r="S17" s="1">
        <v>-4.3553500000000002E-2</v>
      </c>
      <c r="T17" s="1">
        <v>-5.9629399999999999E-2</v>
      </c>
      <c r="U17" s="1">
        <v>-2.5319400000000001</v>
      </c>
      <c r="V17" s="1" t="s">
        <v>23</v>
      </c>
      <c r="W17" s="1">
        <f>ABS(IK_diagnostics_positions[[#This Row],[Column1]]-A16)</f>
        <v>0.26047559999999997</v>
      </c>
      <c r="X17" s="1">
        <f>ABS(IK_diagnostics_positions[[#This Row],[Column2]]-B16)</f>
        <v>0.33085699999999996</v>
      </c>
      <c r="Y17" s="1">
        <f>ABS(IK_diagnostics_positions[[#This Row],[Column3]]-C16)</f>
        <v>0.48987600000000003</v>
      </c>
      <c r="Z17" s="1">
        <f>ABS(IK_diagnostics_positions[[#This Row],[Column4]]-D16)</f>
        <v>0.63100500000000004</v>
      </c>
      <c r="AA17" s="1">
        <f>ABS(IK_diagnostics_positions[[#This Row],[Column5]]-E16)</f>
        <v>0.13617100000000004</v>
      </c>
      <c r="AB17" s="1">
        <f>ABS(IK_diagnostics_positions[[#This Row],[Column6]]-F16)</f>
        <v>0.37178600000000006</v>
      </c>
      <c r="AC17" s="1">
        <f>ABS(IK_diagnostics_positions[[#This Row],[Column7]]-G16)</f>
        <v>0.6051200000000001</v>
      </c>
      <c r="AD17" s="1">
        <f>ABS(IK_diagnostics_positions[[#This Row],[Column8]]-H16)</f>
        <v>0.55127999999999999</v>
      </c>
      <c r="AE17" s="1">
        <f>ABS(IK_diagnostics_positions[[#This Row],[Column9]]-I16)</f>
        <v>0.62687000000000004</v>
      </c>
      <c r="AF17" s="1">
        <f>ABS(IK_diagnostics_positions[[#This Row],[Column10]]-J16)</f>
        <v>9.4030599999999995E-3</v>
      </c>
      <c r="AG17" s="1">
        <f>ABS(IK_diagnostics_positions[[#This Row],[Column11]]-K16)</f>
        <v>4.6275999999999984E-2</v>
      </c>
      <c r="AH17" s="1">
        <f>ABS(IK_diagnostics_positions[[#This Row],[Column12]]-L16)</f>
        <v>0.9773400000000001</v>
      </c>
      <c r="AI17" s="1">
        <f>ABS(IK_diagnostics_positions[[#This Row],[Column13]]-M16)</f>
        <v>0.15022999999999997</v>
      </c>
      <c r="AJ17" s="1">
        <f>ABS(IK_diagnostics_positions[[#This Row],[Column14]]-N16)</f>
        <v>1.5790999999999999E-2</v>
      </c>
      <c r="AK17" s="1">
        <f>ABS(IK_diagnostics_positions[[#This Row],[Column15]]-O16)</f>
        <v>9.3020000000000103E-2</v>
      </c>
      <c r="AL17" s="1">
        <f>ABS(IK_diagnostics_positions[[#This Row],[Column16]]-P16)</f>
        <v>0.13717699999999999</v>
      </c>
      <c r="AM17" s="1">
        <f>ABS(IK_diagnostics_positions[[#This Row],[Column17]]-Q16)</f>
        <v>2.2994999999999988E-2</v>
      </c>
      <c r="AN17" s="1">
        <f>ABS(IK_diagnostics_positions[[#This Row],[Column18]]-R16)</f>
        <v>5.3459999999999841E-2</v>
      </c>
      <c r="AO17" s="1">
        <f>ABS(IK_diagnostics_positions[[#This Row],[Column19]]-S16)</f>
        <v>3.669008E-2</v>
      </c>
      <c r="AP17" s="1">
        <f>ABS(IK_diagnostics_positions[[#This Row],[Column20]]-T16)</f>
        <v>8.1708599999999992E-2</v>
      </c>
      <c r="AQ17" s="1">
        <f>ABS(IK_diagnostics_positions[[#This Row],[Column21]]-U16)</f>
        <v>6.9399999999999906E-2</v>
      </c>
      <c r="AU17" s="4">
        <f>IK_diagnostics_frames[[#This Row],[Column1]]+AU16</f>
        <v>61</v>
      </c>
      <c r="AV17">
        <f ca="1">AVERAGE(INDIRECT(ADDRESS($AU16+2, AV$1)):INDIRECT(ADDRESS($AU17+1, AV$1)))</f>
        <v>0.55642263999999997</v>
      </c>
      <c r="AW17">
        <f ca="1">AVERAGE(INDIRECT(ADDRESS($AU16+2, AW$1)):INDIRECT(ADDRESS($AU17+1, AW$1)))</f>
        <v>0.71200979999999991</v>
      </c>
      <c r="AX17">
        <f ca="1">AVERAGE(INDIRECT(ADDRESS($AU16+2, AX$1)):INDIRECT(ADDRESS($AU17+1, AX$1)))</f>
        <v>0.83387220000000006</v>
      </c>
      <c r="AY17">
        <f ca="1">AVERAGE(INDIRECT(ADDRESS($AU16+2, AY$1)):INDIRECT(ADDRESS($AU17+1, AY$1)))</f>
        <v>0.76399620000000001</v>
      </c>
      <c r="AZ17">
        <f ca="1">AVERAGE(INDIRECT(ADDRESS($AU16+2, AZ$1)):INDIRECT(ADDRESS($AU17+1, AZ$1)))</f>
        <v>0.5987152</v>
      </c>
      <c r="BA17">
        <f ca="1">AVERAGE(INDIRECT(ADDRESS($AU16+2, BA$1)):INDIRECT(ADDRESS($AU17+1, BA$1)))</f>
        <v>0.65404180000000001</v>
      </c>
      <c r="BB17">
        <f ca="1">AVERAGE(INDIRECT(ADDRESS($AU16+2, BB$1)):INDIRECT(ADDRESS($AU17+1, BB$1)))</f>
        <v>0.28966063999999997</v>
      </c>
      <c r="BC17">
        <f ca="1">AVERAGE(INDIRECT(ADDRESS($AU16+2, BC$1)):INDIRECT(ADDRESS($AU17+1, BC$1)))</f>
        <v>0.4260446</v>
      </c>
      <c r="BD17">
        <f ca="1">AVERAGE(INDIRECT(ADDRESS($AU16+2, BD$1)):INDIRECT(ADDRESS($AU17+1, BD$1)))</f>
        <v>0.23595780000000005</v>
      </c>
      <c r="BE17">
        <f ca="1">AVERAGE(INDIRECT(ADDRESS($AU16+2, BE$1)):INDIRECT(ADDRESS($AU17+1, BE$1)))</f>
        <v>1.8830842199999996E-2</v>
      </c>
      <c r="BF17">
        <f ca="1">AVERAGE(INDIRECT(ADDRESS($AU16+2, BF$1)):INDIRECT(ADDRESS($AU17+1, BF$1)))</f>
        <v>0.10374559999999999</v>
      </c>
      <c r="BG17">
        <f ca="1">AVERAGE(INDIRECT(ADDRESS($AU16+2, BG$1)):INDIRECT(ADDRESS($AU17+1, BG$1)))</f>
        <v>0.25627199999999994</v>
      </c>
      <c r="BH17">
        <f ca="1">AVERAGE(INDIRECT(ADDRESS($AU16+2, BH$1)):INDIRECT(ADDRESS($AU17+1, BH$1)))</f>
        <v>0.12786139999999996</v>
      </c>
      <c r="BI17">
        <f ca="1">AVERAGE(INDIRECT(ADDRESS($AU16+2, BI$1)):INDIRECT(ADDRESS($AU17+1, BI$1)))</f>
        <v>3.9366400000000024E-2</v>
      </c>
      <c r="BJ17">
        <f ca="1">AVERAGE(INDIRECT(ADDRESS($AU16+2, BJ$1)):INDIRECT(ADDRESS($AU17+1, BJ$1)))</f>
        <v>3.9332000000000103E-2</v>
      </c>
      <c r="BK17">
        <f ca="1">AVERAGE(INDIRECT(ADDRESS($AU16+2, BK$1)):INDIRECT(ADDRESS($AU17+1, BK$1)))</f>
        <v>0.12982679999999996</v>
      </c>
      <c r="BL17">
        <f ca="1">AVERAGE(INDIRECT(ADDRESS($AU16+2, BL$1)):INDIRECT(ADDRESS($AU17+1, BL$1)))</f>
        <v>1.8383999999999977E-2</v>
      </c>
      <c r="BM17">
        <f ca="1">AVERAGE(INDIRECT(ADDRESS($AU16+2, BM$1)):INDIRECT(ADDRESS($AU17+1, BM$1)))</f>
        <v>2.20019999999999E-2</v>
      </c>
      <c r="BN17">
        <f ca="1">AVERAGE(INDIRECT(ADDRESS($AU16+2, BN$1)):INDIRECT(ADDRESS($AU17+1, BN$1)))</f>
        <v>1.1156797800000002E-2</v>
      </c>
      <c r="BO17">
        <f ca="1">AVERAGE(INDIRECT(ADDRESS($AU16+2, BO$1)):INDIRECT(ADDRESS($AU17+1, BO$1)))</f>
        <v>6.8000752599999992E-2</v>
      </c>
      <c r="BP17">
        <f ca="1">AVERAGE(INDIRECT(ADDRESS($AU16+2, BP$1)):INDIRECT(ADDRESS($AU17+1, BP$1)))</f>
        <v>2.3871999999999984E-2</v>
      </c>
    </row>
    <row r="18" spans="1:68" x14ac:dyDescent="0.25">
      <c r="A18" s="1">
        <v>-0.37162699999999999</v>
      </c>
      <c r="B18" s="1">
        <v>0.166322</v>
      </c>
      <c r="C18" s="1">
        <v>-0.91336200000000001</v>
      </c>
      <c r="D18" s="1">
        <v>-0.23946100000000001</v>
      </c>
      <c r="E18" s="1">
        <v>1.08327</v>
      </c>
      <c r="F18" s="1">
        <v>-0.53687799999999997</v>
      </c>
      <c r="G18" s="1">
        <v>0.23221</v>
      </c>
      <c r="H18" s="1">
        <v>1.5387500000000001</v>
      </c>
      <c r="I18" s="1">
        <v>-1.2919</v>
      </c>
      <c r="J18" s="1">
        <v>-2.4457300000000001E-3</v>
      </c>
      <c r="K18" s="1">
        <v>0.75053400000000003</v>
      </c>
      <c r="L18" s="1">
        <v>-1.8608100000000001</v>
      </c>
      <c r="M18" s="1">
        <v>0.73974899999999999</v>
      </c>
      <c r="N18" s="1">
        <v>0.99734199999999995</v>
      </c>
      <c r="O18" s="1">
        <v>-2.4838900000000002</v>
      </c>
      <c r="P18" s="1">
        <v>-0.73863299999999998</v>
      </c>
      <c r="Q18" s="1">
        <v>1.0024599999999999</v>
      </c>
      <c r="R18" s="1">
        <v>-2.48895</v>
      </c>
      <c r="S18" s="1">
        <v>-6.75671E-3</v>
      </c>
      <c r="T18" s="1">
        <v>-8.3818399999999998E-3</v>
      </c>
      <c r="U18" s="1">
        <v>-2.5119799999999999</v>
      </c>
      <c r="V18" s="1" t="s">
        <v>23</v>
      </c>
      <c r="W18" s="1">
        <f>ABS(IK_diagnostics_positions[[#This Row],[Column1]]-A17)</f>
        <v>0.58165800000000001</v>
      </c>
      <c r="X18" s="1">
        <f>ABS(IK_diagnostics_positions[[#This Row],[Column2]]-B17)</f>
        <v>0.76037500000000002</v>
      </c>
      <c r="Y18" s="1">
        <f>ABS(IK_diagnostics_positions[[#This Row],[Column3]]-C17)</f>
        <v>0.60172099999999995</v>
      </c>
      <c r="Z18" s="1">
        <f>ABS(IK_diagnostics_positions[[#This Row],[Column4]]-D17)</f>
        <v>7.8190999999999983E-2</v>
      </c>
      <c r="AA18" s="1">
        <f>ABS(IK_diagnostics_positions[[#This Row],[Column5]]-E17)</f>
        <v>0.18422099999999997</v>
      </c>
      <c r="AB18" s="1">
        <f>ABS(IK_diagnostics_positions[[#This Row],[Column6]]-F17)</f>
        <v>0.62375200000000008</v>
      </c>
      <c r="AC18" s="1">
        <f>ABS(IK_diagnostics_positions[[#This Row],[Column7]]-G17)</f>
        <v>8.3835000000000021E-2</v>
      </c>
      <c r="AD18" s="1">
        <f>ABS(IK_diagnostics_positions[[#This Row],[Column8]]-H17)</f>
        <v>0.49856999999999996</v>
      </c>
      <c r="AE18" s="1">
        <f>ABS(IK_diagnostics_positions[[#This Row],[Column9]]-I17)</f>
        <v>0.62932999999999995</v>
      </c>
      <c r="AF18" s="1">
        <f>ABS(IK_diagnostics_positions[[#This Row],[Column10]]-J17)</f>
        <v>1.304133E-2</v>
      </c>
      <c r="AG18" s="1">
        <f>ABS(IK_diagnostics_positions[[#This Row],[Column11]]-K17)</f>
        <v>0.13279099999999999</v>
      </c>
      <c r="AH18" s="1">
        <f>ABS(IK_diagnostics_positions[[#This Row],[Column12]]-L17)</f>
        <v>0.99961999999999995</v>
      </c>
      <c r="AI18" s="1">
        <f>ABS(IK_diagnostics_positions[[#This Row],[Column13]]-M17)</f>
        <v>0.16598299999999999</v>
      </c>
      <c r="AJ18" s="1">
        <f>ABS(IK_diagnostics_positions[[#This Row],[Column14]]-N17)</f>
        <v>2.0680000000000698E-3</v>
      </c>
      <c r="AK18" s="1">
        <f>ABS(IK_diagnostics_positions[[#This Row],[Column15]]-O17)</f>
        <v>5.3870000000000307E-2</v>
      </c>
      <c r="AL18" s="1">
        <f>ABS(IK_diagnostics_positions[[#This Row],[Column16]]-P17)</f>
        <v>0.15747100000000003</v>
      </c>
      <c r="AM18" s="1">
        <f>ABS(IK_diagnostics_positions[[#This Row],[Column17]]-Q17)</f>
        <v>1.4150000000000107E-2</v>
      </c>
      <c r="AN18" s="1">
        <f>ABS(IK_diagnostics_positions[[#This Row],[Column18]]-R17)</f>
        <v>2.8680000000000039E-2</v>
      </c>
      <c r="AO18" s="1">
        <f>ABS(IK_diagnostics_positions[[#This Row],[Column19]]-S17)</f>
        <v>3.6796790000000003E-2</v>
      </c>
      <c r="AP18" s="1">
        <f>ABS(IK_diagnostics_positions[[#This Row],[Column20]]-T17)</f>
        <v>5.1247559999999998E-2</v>
      </c>
      <c r="AQ18" s="1">
        <f>ABS(IK_diagnostics_positions[[#This Row],[Column21]]-U17)</f>
        <v>1.99600000000002E-2</v>
      </c>
      <c r="AU18" s="3">
        <f>IK_diagnostics_frames[[#This Row],[Column1]]+AU17</f>
        <v>67</v>
      </c>
      <c r="AV18">
        <f ca="1">AVERAGE(INDIRECT(ADDRESS($AU17+2, AV$1)):INDIRECT(ADDRESS($AU18+1, AV$1)))</f>
        <v>0.33439149999999995</v>
      </c>
      <c r="AW18">
        <f ca="1">AVERAGE(INDIRECT(ADDRESS($AU17+2, AW$1)):INDIRECT(ADDRESS($AU18+1, AW$1)))</f>
        <v>0.79910724666666655</v>
      </c>
      <c r="AX18">
        <f ca="1">AVERAGE(INDIRECT(ADDRESS($AU17+2, AX$1)):INDIRECT(ADDRESS($AU18+1, AX$1)))</f>
        <v>0.57170399999999999</v>
      </c>
      <c r="AY18">
        <f ca="1">AVERAGE(INDIRECT(ADDRESS($AU17+2, AY$1)):INDIRECT(ADDRESS($AU18+1, AY$1)))</f>
        <v>0.4773746333333333</v>
      </c>
      <c r="AZ18">
        <f ca="1">AVERAGE(INDIRECT(ADDRESS($AU17+2, AZ$1)):INDIRECT(ADDRESS($AU18+1, AZ$1)))</f>
        <v>0.70688198333333341</v>
      </c>
      <c r="BA18">
        <f ca="1">AVERAGE(INDIRECT(ADDRESS($AU17+2, BA$1)):INDIRECT(ADDRESS($AU18+1, BA$1)))</f>
        <v>0.51206316666666674</v>
      </c>
      <c r="BB18">
        <f ca="1">AVERAGE(INDIRECT(ADDRESS($AU17+2, BB$1)):INDIRECT(ADDRESS($AU18+1, BB$1)))</f>
        <v>0.52311915833333333</v>
      </c>
      <c r="BC18">
        <f ca="1">AVERAGE(INDIRECT(ADDRESS($AU17+2, BC$1)):INDIRECT(ADDRESS($AU18+1, BC$1)))</f>
        <v>0.62789154466666663</v>
      </c>
      <c r="BD18">
        <f ca="1">AVERAGE(INDIRECT(ADDRESS($AU17+2, BD$1)):INDIRECT(ADDRESS($AU18+1, BD$1)))</f>
        <v>0.58315166666666651</v>
      </c>
      <c r="BE18">
        <f ca="1">AVERAGE(INDIRECT(ADDRESS($AU17+2, BE$1)):INDIRECT(ADDRESS($AU18+1, BE$1)))</f>
        <v>1.5630483666666667E-2</v>
      </c>
      <c r="BF18">
        <f ca="1">AVERAGE(INDIRECT(ADDRESS($AU17+2, BF$1)):INDIRECT(ADDRESS($AU18+1, BF$1)))</f>
        <v>4.5724500000000001E-2</v>
      </c>
      <c r="BG18">
        <f ca="1">AVERAGE(INDIRECT(ADDRESS($AU17+2, BG$1)):INDIRECT(ADDRESS($AU18+1, BG$1)))</f>
        <v>0.62481333333333333</v>
      </c>
      <c r="BH18">
        <f ca="1">AVERAGE(INDIRECT(ADDRESS($AU17+2, BH$1)):INDIRECT(ADDRESS($AU18+1, BH$1)))</f>
        <v>3.2537333333333307E-2</v>
      </c>
      <c r="BI18">
        <f ca="1">AVERAGE(INDIRECT(ADDRESS($AU17+2, BI$1)):INDIRECT(ADDRESS($AU18+1, BI$1)))</f>
        <v>4.0989999999999638E-3</v>
      </c>
      <c r="BJ18">
        <f ca="1">AVERAGE(INDIRECT(ADDRESS($AU17+2, BJ$1)):INDIRECT(ADDRESS($AU18+1, BJ$1)))</f>
        <v>3.0484999999999946E-2</v>
      </c>
      <c r="BK18">
        <f ca="1">AVERAGE(INDIRECT(ADDRESS($AU17+2, BK$1)):INDIRECT(ADDRESS($AU18+1, BK$1)))</f>
        <v>3.9475333333333328E-2</v>
      </c>
      <c r="BL18">
        <f ca="1">AVERAGE(INDIRECT(ADDRESS($AU17+2, BL$1)):INDIRECT(ADDRESS($AU18+1, BL$1)))</f>
        <v>3.8599999999999746E-3</v>
      </c>
      <c r="BM18">
        <f ca="1">AVERAGE(INDIRECT(ADDRESS($AU17+2, BM$1)):INDIRECT(ADDRESS($AU18+1, BM$1)))</f>
        <v>2.033666666666652E-2</v>
      </c>
      <c r="BN18">
        <f ca="1">AVERAGE(INDIRECT(ADDRESS($AU17+2, BN$1)):INDIRECT(ADDRESS($AU18+1, BN$1)))</f>
        <v>5.2667534999999996E-3</v>
      </c>
      <c r="BO18">
        <f ca="1">AVERAGE(INDIRECT(ADDRESS($AU17+2, BO$1)):INDIRECT(ADDRESS($AU18+1, BO$1)))</f>
        <v>1.7073571666666666E-2</v>
      </c>
      <c r="BP18">
        <f ca="1">AVERAGE(INDIRECT(ADDRESS($AU17+2, BP$1)):INDIRECT(ADDRESS($AU18+1, BP$1)))</f>
        <v>1.9836666666666652E-2</v>
      </c>
    </row>
    <row r="19" spans="1:68" x14ac:dyDescent="0.25">
      <c r="A19" s="1">
        <v>-0.61250000000000004</v>
      </c>
      <c r="B19" s="1">
        <v>0.77575099999999997</v>
      </c>
      <c r="C19" s="1">
        <v>-0.151838</v>
      </c>
      <c r="D19" s="1">
        <v>-5.3122799999999998E-2</v>
      </c>
      <c r="E19" s="1">
        <v>0.29711300000000002</v>
      </c>
      <c r="F19" s="1">
        <v>-0.82859700000000003</v>
      </c>
      <c r="G19" s="1">
        <v>-0.35489199999999999</v>
      </c>
      <c r="H19" s="1">
        <v>-0.13037899999999999</v>
      </c>
      <c r="I19" s="1">
        <v>-1.68076</v>
      </c>
      <c r="J19" s="1">
        <v>3.85988E-3</v>
      </c>
      <c r="K19" s="1">
        <v>0.78221099999999999</v>
      </c>
      <c r="L19" s="1">
        <v>-1.8769199999999999</v>
      </c>
      <c r="M19" s="1">
        <v>0.75240099999999999</v>
      </c>
      <c r="N19" s="1">
        <v>1.0033399999999999</v>
      </c>
      <c r="O19" s="1">
        <v>-2.5020500000000001</v>
      </c>
      <c r="P19" s="1">
        <v>-0.74893399999999999</v>
      </c>
      <c r="Q19" s="1">
        <v>0.99845899999999999</v>
      </c>
      <c r="R19" s="1">
        <v>-2.49864</v>
      </c>
      <c r="S19" s="1">
        <v>1.4731299999999999E-4</v>
      </c>
      <c r="T19" s="1">
        <v>-1.9161099999999999E-3</v>
      </c>
      <c r="U19" s="1">
        <v>-2.4975100000000001</v>
      </c>
      <c r="V19" s="1" t="s">
        <v>23</v>
      </c>
      <c r="W19" s="1">
        <f>ABS(IK_diagnostics_positions[[#This Row],[Column1]]-A18)</f>
        <v>0.24087300000000006</v>
      </c>
      <c r="X19" s="1">
        <f>ABS(IK_diagnostics_positions[[#This Row],[Column2]]-B18)</f>
        <v>0.609429</v>
      </c>
      <c r="Y19" s="1">
        <f>ABS(IK_diagnostics_positions[[#This Row],[Column3]]-C18)</f>
        <v>0.76152399999999998</v>
      </c>
      <c r="Z19" s="1">
        <f>ABS(IK_diagnostics_positions[[#This Row],[Column4]]-D18)</f>
        <v>0.18633820000000001</v>
      </c>
      <c r="AA19" s="1">
        <f>ABS(IK_diagnostics_positions[[#This Row],[Column5]]-E18)</f>
        <v>0.78615699999999999</v>
      </c>
      <c r="AB19" s="1">
        <f>ABS(IK_diagnostics_positions[[#This Row],[Column6]]-F18)</f>
        <v>0.29171900000000006</v>
      </c>
      <c r="AC19" s="1">
        <f>ABS(IK_diagnostics_positions[[#This Row],[Column7]]-G18)</f>
        <v>0.58710200000000001</v>
      </c>
      <c r="AD19" s="1">
        <f>ABS(IK_diagnostics_positions[[#This Row],[Column8]]-H18)</f>
        <v>1.6691290000000001</v>
      </c>
      <c r="AE19" s="1">
        <f>ABS(IK_diagnostics_positions[[#This Row],[Column9]]-I18)</f>
        <v>0.38885999999999998</v>
      </c>
      <c r="AF19" s="1">
        <f>ABS(IK_diagnostics_positions[[#This Row],[Column10]]-J18)</f>
        <v>6.3056099999999997E-3</v>
      </c>
      <c r="AG19" s="1">
        <f>ABS(IK_diagnostics_positions[[#This Row],[Column11]]-K18)</f>
        <v>3.1676999999999955E-2</v>
      </c>
      <c r="AH19" s="1">
        <f>ABS(IK_diagnostics_positions[[#This Row],[Column12]]-L18)</f>
        <v>1.6109999999999847E-2</v>
      </c>
      <c r="AI19" s="1">
        <f>ABS(IK_diagnostics_positions[[#This Row],[Column13]]-M18)</f>
        <v>1.2651999999999997E-2</v>
      </c>
      <c r="AJ19" s="1">
        <f>ABS(IK_diagnostics_positions[[#This Row],[Column14]]-N18)</f>
        <v>5.9979999999999478E-3</v>
      </c>
      <c r="AK19" s="1">
        <f>ABS(IK_diagnostics_positions[[#This Row],[Column15]]-O18)</f>
        <v>1.8159999999999954E-2</v>
      </c>
      <c r="AL19" s="1">
        <f>ABS(IK_diagnostics_positions[[#This Row],[Column16]]-P18)</f>
        <v>1.0301000000000005E-2</v>
      </c>
      <c r="AM19" s="1">
        <f>ABS(IK_diagnostics_positions[[#This Row],[Column17]]-Q18)</f>
        <v>4.0009999999999213E-3</v>
      </c>
      <c r="AN19" s="1">
        <f>ABS(IK_diagnostics_positions[[#This Row],[Column18]]-R18)</f>
        <v>9.6899999999999764E-3</v>
      </c>
      <c r="AO19" s="1">
        <f>ABS(IK_diagnostics_positions[[#This Row],[Column19]]-S18)</f>
        <v>6.9040229999999996E-3</v>
      </c>
      <c r="AP19" s="1">
        <f>ABS(IK_diagnostics_positions[[#This Row],[Column20]]-T18)</f>
        <v>6.4657299999999994E-3</v>
      </c>
      <c r="AQ19" s="1">
        <f>ABS(IK_diagnostics_positions[[#This Row],[Column21]]-U18)</f>
        <v>1.4469999999999761E-2</v>
      </c>
      <c r="AU19" s="4">
        <f>IK_diagnostics_frames[[#This Row],[Column1]]+AU18</f>
        <v>70</v>
      </c>
      <c r="AV19">
        <f ca="1">AVERAGE(INDIRECT(ADDRESS($AU18+2, AV$1)):INDIRECT(ADDRESS($AU19+1, AV$1)))</f>
        <v>0.44675433333333331</v>
      </c>
      <c r="AW19">
        <f ca="1">AVERAGE(INDIRECT(ADDRESS($AU18+2, AW$1)):INDIRECT(ADDRESS($AU19+1, AW$1)))</f>
        <v>0.57058406666666661</v>
      </c>
      <c r="AX19">
        <f ca="1">AVERAGE(INDIRECT(ADDRESS($AU18+2, AX$1)):INDIRECT(ADDRESS($AU19+1, AX$1)))</f>
        <v>0.6961033333333333</v>
      </c>
      <c r="AY19">
        <f ca="1">AVERAGE(INDIRECT(ADDRESS($AU18+2, AY$1)):INDIRECT(ADDRESS($AU19+1, AY$1)))</f>
        <v>0.41552733333333336</v>
      </c>
      <c r="AZ19">
        <f ca="1">AVERAGE(INDIRECT(ADDRESS($AU18+2, AZ$1)):INDIRECT(ADDRESS($AU19+1, AZ$1)))</f>
        <v>0.81965129999999997</v>
      </c>
      <c r="BA19">
        <f ca="1">AVERAGE(INDIRECT(ADDRESS($AU18+2, BA$1)):INDIRECT(ADDRESS($AU19+1, BA$1)))</f>
        <v>0.79378666666666664</v>
      </c>
      <c r="BB19">
        <f ca="1">AVERAGE(INDIRECT(ADDRESS($AU18+2, BB$1)):INDIRECT(ADDRESS($AU19+1, BB$1)))</f>
        <v>0.70883701666666665</v>
      </c>
      <c r="BC19">
        <f ca="1">AVERAGE(INDIRECT(ADDRESS($AU18+2, BC$1)):INDIRECT(ADDRESS($AU19+1, BC$1)))</f>
        <v>0.57902633333333331</v>
      </c>
      <c r="BD19">
        <f ca="1">AVERAGE(INDIRECT(ADDRESS($AU18+2, BD$1)):INDIRECT(ADDRESS($AU19+1, BD$1)))</f>
        <v>0.66626933333333338</v>
      </c>
      <c r="BE19">
        <f ca="1">AVERAGE(INDIRECT(ADDRESS($AU18+2, BE$1)):INDIRECT(ADDRESS($AU19+1, BE$1)))</f>
        <v>1.4784130000000001E-2</v>
      </c>
      <c r="BF19">
        <f ca="1">AVERAGE(INDIRECT(ADDRESS($AU18+2, BF$1)):INDIRECT(ADDRESS($AU19+1, BF$1)))</f>
        <v>4.2489000000000034E-2</v>
      </c>
      <c r="BG19">
        <f ca="1">AVERAGE(INDIRECT(ADDRESS($AU18+2, BG$1)):INDIRECT(ADDRESS($AU19+1, BG$1)))</f>
        <v>0.42386999999999997</v>
      </c>
      <c r="BH19">
        <f ca="1">AVERAGE(INDIRECT(ADDRESS($AU18+2, BH$1)):INDIRECT(ADDRESS($AU19+1, BH$1)))</f>
        <v>2.1049666666666671E-2</v>
      </c>
      <c r="BI19">
        <f ca="1">AVERAGE(INDIRECT(ADDRESS($AU18+2, BI$1)):INDIRECT(ADDRESS($AU19+1, BI$1)))</f>
        <v>3.0113333333334027E-3</v>
      </c>
      <c r="BJ19">
        <f ca="1">AVERAGE(INDIRECT(ADDRESS($AU18+2, BJ$1)):INDIRECT(ADDRESS($AU19+1, BJ$1)))</f>
        <v>2.7876666666666623E-2</v>
      </c>
      <c r="BK19">
        <f ca="1">AVERAGE(INDIRECT(ADDRESS($AU18+2, BK$1)):INDIRECT(ADDRESS($AU19+1, BK$1)))</f>
        <v>9.7643333333333384E-3</v>
      </c>
      <c r="BL19">
        <f ca="1">AVERAGE(INDIRECT(ADDRESS($AU18+2, BL$1)):INDIRECT(ADDRESS($AU19+1, BL$1)))</f>
        <v>8.7660000000000151E-3</v>
      </c>
      <c r="BM19">
        <f ca="1">AVERAGE(INDIRECT(ADDRESS($AU18+2, BM$1)):INDIRECT(ADDRESS($AU19+1, BM$1)))</f>
        <v>4.5833333333334574E-3</v>
      </c>
      <c r="BN19">
        <f ca="1">AVERAGE(INDIRECT(ADDRESS($AU18+2, BN$1)):INDIRECT(ADDRESS($AU19+1, BN$1)))</f>
        <v>6.3305900000000005E-3</v>
      </c>
      <c r="BO19">
        <f ca="1">AVERAGE(INDIRECT(ADDRESS($AU18+2, BO$1)):INDIRECT(ADDRESS($AU19+1, BO$1)))</f>
        <v>1.7135413666666668E-2</v>
      </c>
      <c r="BP19">
        <f ca="1">AVERAGE(INDIRECT(ADDRESS($AU18+2, BP$1)):INDIRECT(ADDRESS($AU19+1, BP$1)))</f>
        <v>1.6553333333333271E-2</v>
      </c>
    </row>
    <row r="20" spans="1:68" x14ac:dyDescent="0.25">
      <c r="A20" s="1">
        <v>0.19392599999999999</v>
      </c>
      <c r="B20" s="1">
        <v>0.30763499999999999</v>
      </c>
      <c r="C20" s="1">
        <v>-0.93153300000000006</v>
      </c>
      <c r="D20" s="1">
        <v>1.0885899999999999</v>
      </c>
      <c r="E20" s="1">
        <v>0.70013599999999998</v>
      </c>
      <c r="F20" s="1">
        <v>-0.71819599999999995</v>
      </c>
      <c r="G20" s="1">
        <v>0.30068899999999998</v>
      </c>
      <c r="H20" s="1">
        <v>0.32629999999999998</v>
      </c>
      <c r="I20" s="1">
        <v>-1.20753</v>
      </c>
      <c r="J20" s="1">
        <v>-2.5212100000000001E-2</v>
      </c>
      <c r="K20" s="1">
        <v>0.88287000000000004</v>
      </c>
      <c r="L20" s="1">
        <v>-1.97174</v>
      </c>
      <c r="M20" s="1">
        <v>0.81700899999999999</v>
      </c>
      <c r="N20" s="1">
        <v>0.99732500000000002</v>
      </c>
      <c r="O20" s="1">
        <v>-2.4985900000000001</v>
      </c>
      <c r="P20" s="1">
        <v>-0.83620099999999997</v>
      </c>
      <c r="Q20" s="1">
        <v>1.0026200000000001</v>
      </c>
      <c r="R20" s="1">
        <v>-2.5444200000000001</v>
      </c>
      <c r="S20" s="1">
        <v>3.7634700000000001E-3</v>
      </c>
      <c r="T20" s="1">
        <v>2.4006400000000001E-2</v>
      </c>
      <c r="U20" s="1">
        <v>-2.4831300000000001</v>
      </c>
      <c r="V20" s="1" t="s">
        <v>23</v>
      </c>
      <c r="W20" s="1">
        <f>ABS(IK_diagnostics_positions[[#This Row],[Column1]]-A19)</f>
        <v>0.80642600000000009</v>
      </c>
      <c r="X20" s="1">
        <f>ABS(IK_diagnostics_positions[[#This Row],[Column2]]-B19)</f>
        <v>0.46811599999999998</v>
      </c>
      <c r="Y20" s="1">
        <f>ABS(IK_diagnostics_positions[[#This Row],[Column3]]-C19)</f>
        <v>0.77969500000000003</v>
      </c>
      <c r="Z20" s="1">
        <f>ABS(IK_diagnostics_positions[[#This Row],[Column4]]-D19)</f>
        <v>1.1417127999999999</v>
      </c>
      <c r="AA20" s="1">
        <f>ABS(IK_diagnostics_positions[[#This Row],[Column5]]-E19)</f>
        <v>0.40302299999999996</v>
      </c>
      <c r="AB20" s="1">
        <f>ABS(IK_diagnostics_positions[[#This Row],[Column6]]-F19)</f>
        <v>0.11040100000000008</v>
      </c>
      <c r="AC20" s="1">
        <f>ABS(IK_diagnostics_positions[[#This Row],[Column7]]-G19)</f>
        <v>0.65558099999999997</v>
      </c>
      <c r="AD20" s="1">
        <f>ABS(IK_diagnostics_positions[[#This Row],[Column8]]-H19)</f>
        <v>0.45667899999999995</v>
      </c>
      <c r="AE20" s="1">
        <f>ABS(IK_diagnostics_positions[[#This Row],[Column9]]-I19)</f>
        <v>0.47323000000000004</v>
      </c>
      <c r="AF20" s="1">
        <f>ABS(IK_diagnostics_positions[[#This Row],[Column10]]-J19)</f>
        <v>2.9071980000000001E-2</v>
      </c>
      <c r="AG20" s="1">
        <f>ABS(IK_diagnostics_positions[[#This Row],[Column11]]-K19)</f>
        <v>0.10065900000000005</v>
      </c>
      <c r="AH20" s="1">
        <f>ABS(IK_diagnostics_positions[[#This Row],[Column12]]-L19)</f>
        <v>9.4820000000000126E-2</v>
      </c>
      <c r="AI20" s="1">
        <f>ABS(IK_diagnostics_positions[[#This Row],[Column13]]-M19)</f>
        <v>6.4607999999999999E-2</v>
      </c>
      <c r="AJ20" s="1">
        <f>ABS(IK_diagnostics_positions[[#This Row],[Column14]]-N19)</f>
        <v>6.0149999999998816E-3</v>
      </c>
      <c r="AK20" s="1">
        <f>ABS(IK_diagnostics_positions[[#This Row],[Column15]]-O19)</f>
        <v>3.4600000000000186E-3</v>
      </c>
      <c r="AL20" s="1">
        <f>ABS(IK_diagnostics_positions[[#This Row],[Column16]]-P19)</f>
        <v>8.7266999999999983E-2</v>
      </c>
      <c r="AM20" s="1">
        <f>ABS(IK_diagnostics_positions[[#This Row],[Column17]]-Q19)</f>
        <v>4.1610000000000813E-3</v>
      </c>
      <c r="AN20" s="1">
        <f>ABS(IK_diagnostics_positions[[#This Row],[Column18]]-R19)</f>
        <v>4.5780000000000154E-2</v>
      </c>
      <c r="AO20" s="1">
        <f>ABS(IK_diagnostics_positions[[#This Row],[Column19]]-S19)</f>
        <v>3.6161570000000001E-3</v>
      </c>
      <c r="AP20" s="1">
        <f>ABS(IK_diagnostics_positions[[#This Row],[Column20]]-T19)</f>
        <v>2.5922509999999999E-2</v>
      </c>
      <c r="AQ20" s="1">
        <f>ABS(IK_diagnostics_positions[[#This Row],[Column21]]-U19)</f>
        <v>1.4380000000000059E-2</v>
      </c>
      <c r="AU20" s="3">
        <f>IK_diagnostics_frames[[#This Row],[Column1]]+AU19</f>
        <v>82</v>
      </c>
      <c r="AV20">
        <f ca="1">AVERAGE(INDIRECT(ADDRESS($AU19+2, AV$1)):INDIRECT(ADDRESS($AU20+1, AV$1)))</f>
        <v>0.51919121666666679</v>
      </c>
      <c r="AW20">
        <f ca="1">AVERAGE(INDIRECT(ADDRESS($AU19+2, AW$1)):INDIRECT(ADDRESS($AU20+1, AW$1)))</f>
        <v>0.46307835833333338</v>
      </c>
      <c r="AX20">
        <f ca="1">AVERAGE(INDIRECT(ADDRESS($AU19+2, AX$1)):INDIRECT(ADDRESS($AU20+1, AX$1)))</f>
        <v>0.35334233333333326</v>
      </c>
      <c r="AY20">
        <f ca="1">AVERAGE(INDIRECT(ADDRESS($AU19+2, AY$1)):INDIRECT(ADDRESS($AU20+1, AY$1)))</f>
        <v>0.64110236666666676</v>
      </c>
      <c r="AZ20">
        <f ca="1">AVERAGE(INDIRECT(ADDRESS($AU19+2, AZ$1)):INDIRECT(ADDRESS($AU20+1, AZ$1)))</f>
        <v>0.77385141666666657</v>
      </c>
      <c r="BA20">
        <f ca="1">AVERAGE(INDIRECT(ADDRESS($AU19+2, BA$1)):INDIRECT(ADDRESS($AU20+1, BA$1)))</f>
        <v>0.36784733333333325</v>
      </c>
      <c r="BB20">
        <f ca="1">AVERAGE(INDIRECT(ADDRESS($AU19+2, BB$1)):INDIRECT(ADDRESS($AU20+1, BB$1)))</f>
        <v>0.29812167333333334</v>
      </c>
      <c r="BC20">
        <f ca="1">AVERAGE(INDIRECT(ADDRESS($AU19+2, BC$1)):INDIRECT(ADDRESS($AU20+1, BC$1)))</f>
        <v>0.52957511666666668</v>
      </c>
      <c r="BD20">
        <f ca="1">AVERAGE(INDIRECT(ADDRESS($AU19+2, BD$1)):INDIRECT(ADDRESS($AU20+1, BD$1)))</f>
        <v>0.54984883333333334</v>
      </c>
      <c r="BE20">
        <f ca="1">AVERAGE(INDIRECT(ADDRESS($AU19+2, BE$1)):INDIRECT(ADDRESS($AU20+1, BE$1)))</f>
        <v>1.8036596999999998E-2</v>
      </c>
      <c r="BF20">
        <f ca="1">AVERAGE(INDIRECT(ADDRESS($AU19+2, BF$1)):INDIRECT(ADDRESS($AU20+1, BF$1)))</f>
        <v>9.6304833333333326E-2</v>
      </c>
      <c r="BG20">
        <f ca="1">AVERAGE(INDIRECT(ADDRESS($AU19+2, BG$1)):INDIRECT(ADDRESS($AU20+1, BG$1)))</f>
        <v>0.6122508333333333</v>
      </c>
      <c r="BH20">
        <f ca="1">AVERAGE(INDIRECT(ADDRESS($AU19+2, BH$1)):INDIRECT(ADDRESS($AU20+1, BH$1)))</f>
        <v>3.365233333333334E-2</v>
      </c>
      <c r="BI20">
        <f ca="1">AVERAGE(INDIRECT(ADDRESS($AU19+2, BI$1)):INDIRECT(ADDRESS($AU20+1, BI$1)))</f>
        <v>1.8192833333333297E-2</v>
      </c>
      <c r="BJ20">
        <f ca="1">AVERAGE(INDIRECT(ADDRESS($AU19+2, BJ$1)):INDIRECT(ADDRESS($AU20+1, BJ$1)))</f>
        <v>3.0173333333333347E-2</v>
      </c>
      <c r="BK20">
        <f ca="1">AVERAGE(INDIRECT(ADDRESS($AU19+2, BK$1)):INDIRECT(ADDRESS($AU20+1, BK$1)))</f>
        <v>3.5252083333333344E-2</v>
      </c>
      <c r="BL20">
        <f ca="1">AVERAGE(INDIRECT(ADDRESS($AU19+2, BL$1)):INDIRECT(ADDRESS($AU20+1, BL$1)))</f>
        <v>1.610591666666673E-2</v>
      </c>
      <c r="BM20">
        <f ca="1">AVERAGE(INDIRECT(ADDRESS($AU19+2, BM$1)):INDIRECT(ADDRESS($AU20+1, BM$1)))</f>
        <v>4.1318333333333346E-2</v>
      </c>
      <c r="BN20">
        <f ca="1">AVERAGE(INDIRECT(ADDRESS($AU19+2, BN$1)):INDIRECT(ADDRESS($AU20+1, BN$1)))</f>
        <v>1.6402530833333335E-2</v>
      </c>
      <c r="BO20">
        <f ca="1">AVERAGE(INDIRECT(ADDRESS($AU19+2, BO$1)):INDIRECT(ADDRESS($AU20+1, BO$1)))</f>
        <v>5.6142981083333328E-2</v>
      </c>
      <c r="BP20">
        <f ca="1">AVERAGE(INDIRECT(ADDRESS($AU19+2, BP$1)):INDIRECT(ADDRESS($AU20+1, BP$1)))</f>
        <v>2.4578333333333331E-2</v>
      </c>
    </row>
    <row r="21" spans="1:68" x14ac:dyDescent="0.25">
      <c r="A21" s="1">
        <v>0.86658299999999999</v>
      </c>
      <c r="B21" s="1">
        <v>0.17777799999999999</v>
      </c>
      <c r="C21" s="1">
        <v>-0.46629300000000001</v>
      </c>
      <c r="D21" s="1">
        <v>0.600109</v>
      </c>
      <c r="E21" s="1">
        <v>0.34455000000000002</v>
      </c>
      <c r="F21" s="1">
        <v>-1.4156</v>
      </c>
      <c r="G21" s="1">
        <v>0.75491399999999997</v>
      </c>
      <c r="H21" s="1">
        <v>0.59513700000000003</v>
      </c>
      <c r="I21" s="1">
        <v>-2.3712300000000002</v>
      </c>
      <c r="J21" s="1">
        <v>3.1822099999999999E-2</v>
      </c>
      <c r="K21" s="1">
        <v>0.83599800000000002</v>
      </c>
      <c r="L21" s="1">
        <v>-3.0186299999999999</v>
      </c>
      <c r="M21" s="1">
        <v>0.81575299999999995</v>
      </c>
      <c r="N21" s="1">
        <v>0.99385299999999999</v>
      </c>
      <c r="O21" s="1">
        <v>-2.4181900000000001</v>
      </c>
      <c r="P21" s="1">
        <v>-0.78892600000000002</v>
      </c>
      <c r="Q21" s="1">
        <v>0.99367499999999997</v>
      </c>
      <c r="R21" s="1">
        <v>-2.4695299999999998</v>
      </c>
      <c r="S21" s="1">
        <v>1.3729099999999999E-2</v>
      </c>
      <c r="T21" s="1">
        <v>-1.22135E-2</v>
      </c>
      <c r="U21" s="1">
        <v>-2.4892799999999999</v>
      </c>
      <c r="V21" s="1" t="s">
        <v>23</v>
      </c>
      <c r="W21" s="1">
        <f>ABS(IK_diagnostics_positions[[#This Row],[Column1]]-A20)</f>
        <v>0.67265700000000006</v>
      </c>
      <c r="X21" s="1">
        <f>ABS(IK_diagnostics_positions[[#This Row],[Column2]]-B20)</f>
        <v>0.129857</v>
      </c>
      <c r="Y21" s="1">
        <f>ABS(IK_diagnostics_positions[[#This Row],[Column3]]-C20)</f>
        <v>0.46524000000000004</v>
      </c>
      <c r="Z21" s="1">
        <f>ABS(IK_diagnostics_positions[[#This Row],[Column4]]-D20)</f>
        <v>0.48848099999999994</v>
      </c>
      <c r="AA21" s="1">
        <f>ABS(IK_diagnostics_positions[[#This Row],[Column5]]-E20)</f>
        <v>0.35558599999999996</v>
      </c>
      <c r="AB21" s="1">
        <f>ABS(IK_diagnostics_positions[[#This Row],[Column6]]-F20)</f>
        <v>0.69740400000000002</v>
      </c>
      <c r="AC21" s="1">
        <f>ABS(IK_diagnostics_positions[[#This Row],[Column7]]-G20)</f>
        <v>0.45422499999999999</v>
      </c>
      <c r="AD21" s="1">
        <f>ABS(IK_diagnostics_positions[[#This Row],[Column8]]-H20)</f>
        <v>0.26883700000000005</v>
      </c>
      <c r="AE21" s="1">
        <f>ABS(IK_diagnostics_positions[[#This Row],[Column9]]-I20)</f>
        <v>1.1637000000000002</v>
      </c>
      <c r="AF21" s="1">
        <f>ABS(IK_diagnostics_positions[[#This Row],[Column10]]-J20)</f>
        <v>5.70342E-2</v>
      </c>
      <c r="AG21" s="1">
        <f>ABS(IK_diagnostics_positions[[#This Row],[Column11]]-K20)</f>
        <v>4.6872000000000025E-2</v>
      </c>
      <c r="AH21" s="1">
        <f>ABS(IK_diagnostics_positions[[#This Row],[Column12]]-L20)</f>
        <v>1.0468899999999999</v>
      </c>
      <c r="AI21" s="1">
        <f>ABS(IK_diagnostics_positions[[#This Row],[Column13]]-M20)</f>
        <v>1.2560000000000349E-3</v>
      </c>
      <c r="AJ21" s="1">
        <f>ABS(IK_diagnostics_positions[[#This Row],[Column14]]-N20)</f>
        <v>3.4720000000000306E-3</v>
      </c>
      <c r="AK21" s="1">
        <f>ABS(IK_diagnostics_positions[[#This Row],[Column15]]-O20)</f>
        <v>8.0400000000000027E-2</v>
      </c>
      <c r="AL21" s="1">
        <f>ABS(IK_diagnostics_positions[[#This Row],[Column16]]-P20)</f>
        <v>4.7274999999999956E-2</v>
      </c>
      <c r="AM21" s="1">
        <f>ABS(IK_diagnostics_positions[[#This Row],[Column17]]-Q20)</f>
        <v>8.9450000000000918E-3</v>
      </c>
      <c r="AN21" s="1">
        <f>ABS(IK_diagnostics_positions[[#This Row],[Column18]]-R20)</f>
        <v>7.4890000000000345E-2</v>
      </c>
      <c r="AO21" s="1">
        <f>ABS(IK_diagnostics_positions[[#This Row],[Column19]]-S20)</f>
        <v>9.9656299999999996E-3</v>
      </c>
      <c r="AP21" s="1">
        <f>ABS(IK_diagnostics_positions[[#This Row],[Column20]]-T20)</f>
        <v>3.6219899999999999E-2</v>
      </c>
      <c r="AQ21" s="1">
        <f>ABS(IK_diagnostics_positions[[#This Row],[Column21]]-U20)</f>
        <v>6.1499999999998778E-3</v>
      </c>
      <c r="AU21" s="4">
        <f>IK_diagnostics_frames[[#This Row],[Column1]]+AU20</f>
        <v>86</v>
      </c>
      <c r="AV21">
        <f ca="1">AVERAGE(INDIRECT(ADDRESS($AU20+2, AV$1)):INDIRECT(ADDRESS($AU21+1, AV$1)))</f>
        <v>0.76626050000000001</v>
      </c>
      <c r="AW21">
        <f ca="1">AVERAGE(INDIRECT(ADDRESS($AU20+2, AW$1)):INDIRECT(ADDRESS($AU21+1, AW$1)))</f>
        <v>0.31454252500000002</v>
      </c>
      <c r="AX21">
        <f ca="1">AVERAGE(INDIRECT(ADDRESS($AU20+2, AX$1)):INDIRECT(ADDRESS($AU21+1, AX$1)))</f>
        <v>0.38466049999999996</v>
      </c>
      <c r="AY21">
        <f ca="1">AVERAGE(INDIRECT(ADDRESS($AU20+2, AY$1)):INDIRECT(ADDRESS($AU21+1, AY$1)))</f>
        <v>0.18257245</v>
      </c>
      <c r="AZ21">
        <f ca="1">AVERAGE(INDIRECT(ADDRESS($AU20+2, AZ$1)):INDIRECT(ADDRESS($AU21+1, AZ$1)))</f>
        <v>0.31850489999999998</v>
      </c>
      <c r="BA21">
        <f ca="1">AVERAGE(INDIRECT(ADDRESS($AU20+2, BA$1)):INDIRECT(ADDRESS($AU21+1, BA$1)))</f>
        <v>0.49287375</v>
      </c>
      <c r="BB21">
        <f ca="1">AVERAGE(INDIRECT(ADDRESS($AU20+2, BB$1)):INDIRECT(ADDRESS($AU21+1, BB$1)))</f>
        <v>0.41950927499999996</v>
      </c>
      <c r="BC21">
        <f ca="1">AVERAGE(INDIRECT(ADDRESS($AU20+2, BC$1)):INDIRECT(ADDRESS($AU21+1, BC$1)))</f>
        <v>0.62773199999999996</v>
      </c>
      <c r="BD21">
        <f ca="1">AVERAGE(INDIRECT(ADDRESS($AU20+2, BD$1)):INDIRECT(ADDRESS($AU21+1, BD$1)))</f>
        <v>0.69147450000000021</v>
      </c>
      <c r="BE21">
        <f ca="1">AVERAGE(INDIRECT(ADDRESS($AU20+2, BE$1)):INDIRECT(ADDRESS($AU21+1, BE$1)))</f>
        <v>1.9619926000000003E-2</v>
      </c>
      <c r="BF21">
        <f ca="1">AVERAGE(INDIRECT(ADDRESS($AU20+2, BF$1)):INDIRECT(ADDRESS($AU21+1, BF$1)))</f>
        <v>2.736974999999997E-2</v>
      </c>
      <c r="BG21">
        <f ca="1">AVERAGE(INDIRECT(ADDRESS($AU20+2, BG$1)):INDIRECT(ADDRESS($AU21+1, BG$1)))</f>
        <v>0.56729249999999998</v>
      </c>
      <c r="BH21">
        <f ca="1">AVERAGE(INDIRECT(ADDRESS($AU20+2, BH$1)):INDIRECT(ADDRESS($AU21+1, BH$1)))</f>
        <v>3.6736749999999985E-2</v>
      </c>
      <c r="BI21">
        <f ca="1">AVERAGE(INDIRECT(ADDRESS($AU20+2, BI$1)):INDIRECT(ADDRESS($AU21+1, BI$1)))</f>
        <v>2.2359000000000046E-2</v>
      </c>
      <c r="BJ21">
        <f ca="1">AVERAGE(INDIRECT(ADDRESS($AU20+2, BJ$1)):INDIRECT(ADDRESS($AU21+1, BJ$1)))</f>
        <v>2.2367499999999985E-2</v>
      </c>
      <c r="BK21">
        <f ca="1">AVERAGE(INDIRECT(ADDRESS($AU20+2, BK$1)):INDIRECT(ADDRESS($AU21+1, BK$1)))</f>
        <v>5.8531249999999979E-2</v>
      </c>
      <c r="BL21">
        <f ca="1">AVERAGE(INDIRECT(ADDRESS($AU20+2, BL$1)):INDIRECT(ADDRESS($AU21+1, BL$1)))</f>
        <v>3.2288249999999963E-2</v>
      </c>
      <c r="BM21">
        <f ca="1">AVERAGE(INDIRECT(ADDRESS($AU20+2, BM$1)):INDIRECT(ADDRESS($AU21+1, BM$1)))</f>
        <v>2.4542499999999912E-2</v>
      </c>
      <c r="BN21">
        <f ca="1">AVERAGE(INDIRECT(ADDRESS($AU20+2, BN$1)):INDIRECT(ADDRESS($AU21+1, BN$1)))</f>
        <v>1.9166517500000004E-2</v>
      </c>
      <c r="BO21">
        <f ca="1">AVERAGE(INDIRECT(ADDRESS($AU20+2, BO$1)):INDIRECT(ADDRESS($AU21+1, BO$1)))</f>
        <v>6.5120226499999989E-2</v>
      </c>
      <c r="BP21">
        <f ca="1">AVERAGE(INDIRECT(ADDRESS($AU20+2, BP$1)):INDIRECT(ADDRESS($AU21+1, BP$1)))</f>
        <v>4.5892500000000003E-2</v>
      </c>
    </row>
    <row r="22" spans="1:68" x14ac:dyDescent="0.25">
      <c r="A22" s="1">
        <v>0.228907</v>
      </c>
      <c r="B22" s="1">
        <v>0.92447999999999997</v>
      </c>
      <c r="C22" s="1">
        <v>0.30485699999999999</v>
      </c>
      <c r="D22" s="1">
        <v>-0.120822</v>
      </c>
      <c r="E22" s="1">
        <v>0.35698299999999999</v>
      </c>
      <c r="F22" s="1">
        <v>-0.44055299999999997</v>
      </c>
      <c r="G22" s="1">
        <v>0.37753700000000001</v>
      </c>
      <c r="H22" s="1">
        <v>6.0778499999999999E-2</v>
      </c>
      <c r="I22" s="1">
        <v>-1.25536</v>
      </c>
      <c r="J22" s="1">
        <v>8.3341000000000005E-3</v>
      </c>
      <c r="K22" s="1">
        <v>0.766042</v>
      </c>
      <c r="L22" s="1">
        <v>-1.8605799999999999</v>
      </c>
      <c r="M22" s="1">
        <v>0.74069099999999999</v>
      </c>
      <c r="N22" s="1">
        <v>1.0012300000000001</v>
      </c>
      <c r="O22" s="1">
        <v>-2.49959</v>
      </c>
      <c r="P22" s="1">
        <v>-0.73182800000000003</v>
      </c>
      <c r="Q22" s="1">
        <v>0.99870300000000001</v>
      </c>
      <c r="R22" s="1">
        <v>-2.4914700000000001</v>
      </c>
      <c r="S22" s="1">
        <v>-6.6124199999999999E-3</v>
      </c>
      <c r="T22" s="1">
        <v>-3.6566300000000001E-3</v>
      </c>
      <c r="U22" s="1">
        <v>-2.4988100000000002</v>
      </c>
      <c r="V22" s="1" t="s">
        <v>23</v>
      </c>
      <c r="W22" s="1">
        <f>ABS(IK_diagnostics_positions[[#This Row],[Column1]]-A21)</f>
        <v>0.63767600000000002</v>
      </c>
      <c r="X22" s="1">
        <f>ABS(IK_diagnostics_positions[[#This Row],[Column2]]-B21)</f>
        <v>0.74670199999999998</v>
      </c>
      <c r="Y22" s="1">
        <f>ABS(IK_diagnostics_positions[[#This Row],[Column3]]-C21)</f>
        <v>0.77115</v>
      </c>
      <c r="Z22" s="1">
        <f>ABS(IK_diagnostics_positions[[#This Row],[Column4]]-D21)</f>
        <v>0.72093099999999999</v>
      </c>
      <c r="AA22" s="1">
        <f>ABS(IK_diagnostics_positions[[#This Row],[Column5]]-E21)</f>
        <v>1.2432999999999972E-2</v>
      </c>
      <c r="AB22" s="1">
        <f>ABS(IK_diagnostics_positions[[#This Row],[Column6]]-F21)</f>
        <v>0.975047</v>
      </c>
      <c r="AC22" s="1">
        <f>ABS(IK_diagnostics_positions[[#This Row],[Column7]]-G21)</f>
        <v>0.37737699999999996</v>
      </c>
      <c r="AD22" s="1">
        <f>ABS(IK_diagnostics_positions[[#This Row],[Column8]]-H21)</f>
        <v>0.53435850000000007</v>
      </c>
      <c r="AE22" s="1">
        <f>ABS(IK_diagnostics_positions[[#This Row],[Column9]]-I21)</f>
        <v>1.1158700000000001</v>
      </c>
      <c r="AF22" s="1">
        <f>ABS(IK_diagnostics_positions[[#This Row],[Column10]]-J21)</f>
        <v>2.3487999999999998E-2</v>
      </c>
      <c r="AG22" s="1">
        <f>ABS(IK_diagnostics_positions[[#This Row],[Column11]]-K21)</f>
        <v>6.9956000000000018E-2</v>
      </c>
      <c r="AH22" s="1">
        <f>ABS(IK_diagnostics_positions[[#This Row],[Column12]]-L21)</f>
        <v>1.15805</v>
      </c>
      <c r="AI22" s="1">
        <f>ABS(IK_diagnostics_positions[[#This Row],[Column13]]-M21)</f>
        <v>7.5061999999999962E-2</v>
      </c>
      <c r="AJ22" s="1">
        <f>ABS(IK_diagnostics_positions[[#This Row],[Column14]]-N21)</f>
        <v>7.3770000000000779E-3</v>
      </c>
      <c r="AK22" s="1">
        <f>ABS(IK_diagnostics_positions[[#This Row],[Column15]]-O21)</f>
        <v>8.1399999999999917E-2</v>
      </c>
      <c r="AL22" s="1">
        <f>ABS(IK_diagnostics_positions[[#This Row],[Column16]]-P21)</f>
        <v>5.7097999999999982E-2</v>
      </c>
      <c r="AM22" s="1">
        <f>ABS(IK_diagnostics_positions[[#This Row],[Column17]]-Q21)</f>
        <v>5.0280000000000324E-3</v>
      </c>
      <c r="AN22" s="1">
        <f>ABS(IK_diagnostics_positions[[#This Row],[Column18]]-R21)</f>
        <v>2.1940000000000293E-2</v>
      </c>
      <c r="AO22" s="1">
        <f>ABS(IK_diagnostics_positions[[#This Row],[Column19]]-S21)</f>
        <v>2.0341519999999998E-2</v>
      </c>
      <c r="AP22" s="1">
        <f>ABS(IK_diagnostics_positions[[#This Row],[Column20]]-T21)</f>
        <v>8.5568700000000011E-3</v>
      </c>
      <c r="AQ22" s="1">
        <f>ABS(IK_diagnostics_positions[[#This Row],[Column21]]-U21)</f>
        <v>9.5300000000002605E-3</v>
      </c>
      <c r="AU22" s="3">
        <f>IK_diagnostics_frames[[#This Row],[Column1]]+AU21</f>
        <v>89</v>
      </c>
      <c r="AV22">
        <f ca="1">AVERAGE(INDIRECT(ADDRESS($AU21+2, AV$1)):INDIRECT(ADDRESS($AU22+1, AV$1)))</f>
        <v>0.49957466666666672</v>
      </c>
      <c r="AW22">
        <f ca="1">AVERAGE(INDIRECT(ADDRESS($AU21+2, AW$1)):INDIRECT(ADDRESS($AU22+1, AW$1)))</f>
        <v>0.18081863333333334</v>
      </c>
      <c r="AX22">
        <f ca="1">AVERAGE(INDIRECT(ADDRESS($AU21+2, AX$1)):INDIRECT(ADDRESS($AU22+1, AX$1)))</f>
        <v>0.39804066666666665</v>
      </c>
      <c r="AY22">
        <f ca="1">AVERAGE(INDIRECT(ADDRESS($AU21+2, AY$1)):INDIRECT(ADDRESS($AU22+1, AY$1)))</f>
        <v>0.7280369333333333</v>
      </c>
      <c r="AZ22">
        <f ca="1">AVERAGE(INDIRECT(ADDRESS($AU21+2, AZ$1)):INDIRECT(ADDRESS($AU22+1, AZ$1)))</f>
        <v>0.70117266666666678</v>
      </c>
      <c r="BA22">
        <f ca="1">AVERAGE(INDIRECT(ADDRESS($AU21+2, BA$1)):INDIRECT(ADDRESS($AU22+1, BA$1)))</f>
        <v>0.68776366666666655</v>
      </c>
      <c r="BB22">
        <f ca="1">AVERAGE(INDIRECT(ADDRESS($AU21+2, BB$1)):INDIRECT(ADDRESS($AU22+1, BB$1)))</f>
        <v>0.6736399666666667</v>
      </c>
      <c r="BC22">
        <f ca="1">AVERAGE(INDIRECT(ADDRESS($AU21+2, BC$1)):INDIRECT(ADDRESS($AU22+1, BC$1)))</f>
        <v>1.0313343333333334</v>
      </c>
      <c r="BD22">
        <f ca="1">AVERAGE(INDIRECT(ADDRESS($AU21+2, BD$1)):INDIRECT(ADDRESS($AU22+1, BD$1)))</f>
        <v>1.0191399999999999</v>
      </c>
      <c r="BE22">
        <f ca="1">AVERAGE(INDIRECT(ADDRESS($AU21+2, BE$1)):INDIRECT(ADDRESS($AU22+1, BE$1)))</f>
        <v>3.0283036666666669E-2</v>
      </c>
      <c r="BF22">
        <f ca="1">AVERAGE(INDIRECT(ADDRESS($AU21+2, BF$1)):INDIRECT(ADDRESS($AU22+1, BF$1)))</f>
        <v>1.6959999999999975E-2</v>
      </c>
      <c r="BG22">
        <f ca="1">AVERAGE(INDIRECT(ADDRESS($AU21+2, BG$1)):INDIRECT(ADDRESS($AU22+1, BG$1)))</f>
        <v>0.72183000000000008</v>
      </c>
      <c r="BH22">
        <f ca="1">AVERAGE(INDIRECT(ADDRESS($AU21+2, BH$1)):INDIRECT(ADDRESS($AU22+1, BH$1)))</f>
        <v>7.2737666666666659E-2</v>
      </c>
      <c r="BI22">
        <f ca="1">AVERAGE(INDIRECT(ADDRESS($AU21+2, BI$1)):INDIRECT(ADDRESS($AU22+1, BI$1)))</f>
        <v>1.5454666666666617E-2</v>
      </c>
      <c r="BJ22">
        <f ca="1">AVERAGE(INDIRECT(ADDRESS($AU21+2, BJ$1)):INDIRECT(ADDRESS($AU22+1, BJ$1)))</f>
        <v>4.7233333333333238E-2</v>
      </c>
      <c r="BK22">
        <f ca="1">AVERAGE(INDIRECT(ADDRESS($AU21+2, BK$1)):INDIRECT(ADDRESS($AU22+1, BK$1)))</f>
        <v>3.5132333333333356E-2</v>
      </c>
      <c r="BL22">
        <f ca="1">AVERAGE(INDIRECT(ADDRESS($AU21+2, BL$1)):INDIRECT(ADDRESS($AU22+1, BL$1)))</f>
        <v>1.6269000000000051E-2</v>
      </c>
      <c r="BM22">
        <f ca="1">AVERAGE(INDIRECT(ADDRESS($AU21+2, BM$1)):INDIRECT(ADDRESS($AU22+1, BM$1)))</f>
        <v>1.8296666666666777E-2</v>
      </c>
      <c r="BN22">
        <f ca="1">AVERAGE(INDIRECT(ADDRESS($AU21+2, BN$1)):INDIRECT(ADDRESS($AU22+1, BN$1)))</f>
        <v>9.7284356666666669E-3</v>
      </c>
      <c r="BO22">
        <f ca="1">AVERAGE(INDIRECT(ADDRESS($AU21+2, BO$1)):INDIRECT(ADDRESS($AU22+1, BO$1)))</f>
        <v>6.7932573333333343E-2</v>
      </c>
      <c r="BP22">
        <f ca="1">AVERAGE(INDIRECT(ADDRESS($AU21+2, BP$1)):INDIRECT(ADDRESS($AU22+1, BP$1)))</f>
        <v>2.4940000000000111E-2</v>
      </c>
    </row>
    <row r="23" spans="1:68" x14ac:dyDescent="0.25">
      <c r="A23" s="1">
        <v>-0.13317599999999999</v>
      </c>
      <c r="B23" s="1">
        <v>0.31589499999999998</v>
      </c>
      <c r="C23" s="1">
        <v>-0.93940100000000004</v>
      </c>
      <c r="D23" s="1">
        <v>-0.80442199999999997</v>
      </c>
      <c r="E23" s="1">
        <v>0.85324100000000003</v>
      </c>
      <c r="F23" s="1">
        <v>-1.44998</v>
      </c>
      <c r="G23" s="1">
        <v>-0.825542</v>
      </c>
      <c r="H23" s="1">
        <v>0.69544799999999996</v>
      </c>
      <c r="I23" s="1">
        <v>-2.4372199999999999</v>
      </c>
      <c r="J23" s="1">
        <v>-1.6600499999999999E-3</v>
      </c>
      <c r="K23" s="1">
        <v>0.78430500000000003</v>
      </c>
      <c r="L23" s="1">
        <v>-1.87747</v>
      </c>
      <c r="M23" s="1">
        <v>0.75063599999999997</v>
      </c>
      <c r="N23" s="1">
        <v>0.99802100000000005</v>
      </c>
      <c r="O23" s="1">
        <v>-2.5006699999999999</v>
      </c>
      <c r="P23" s="1">
        <v>-0.75032900000000002</v>
      </c>
      <c r="Q23" s="1">
        <v>1.00142</v>
      </c>
      <c r="R23" s="1">
        <v>-2.5038499999999999</v>
      </c>
      <c r="S23" s="2">
        <v>3.5129500000000003E-5</v>
      </c>
      <c r="T23" s="1">
        <v>6.6900300000000005E-4</v>
      </c>
      <c r="U23" s="1">
        <v>-2.4986899999999999</v>
      </c>
      <c r="V23" s="1" t="s">
        <v>23</v>
      </c>
      <c r="W23" s="1">
        <f>ABS(IK_diagnostics_positions[[#This Row],[Column1]]-A22)</f>
        <v>0.36208299999999999</v>
      </c>
      <c r="X23" s="1">
        <f>ABS(IK_diagnostics_positions[[#This Row],[Column2]]-B22)</f>
        <v>0.60858499999999993</v>
      </c>
      <c r="Y23" s="1">
        <f>ABS(IK_diagnostics_positions[[#This Row],[Column3]]-C22)</f>
        <v>1.2442580000000001</v>
      </c>
      <c r="Z23" s="1">
        <f>ABS(IK_diagnostics_positions[[#This Row],[Column4]]-D22)</f>
        <v>0.68359999999999999</v>
      </c>
      <c r="AA23" s="1">
        <f>ABS(IK_diagnostics_positions[[#This Row],[Column5]]-E22)</f>
        <v>0.49625800000000003</v>
      </c>
      <c r="AB23" s="1">
        <f>ABS(IK_diagnostics_positions[[#This Row],[Column6]]-F22)</f>
        <v>1.0094270000000001</v>
      </c>
      <c r="AC23" s="1">
        <f>ABS(IK_diagnostics_positions[[#This Row],[Column7]]-G22)</f>
        <v>1.203079</v>
      </c>
      <c r="AD23" s="1">
        <f>ABS(IK_diagnostics_positions[[#This Row],[Column8]]-H22)</f>
        <v>0.6346695</v>
      </c>
      <c r="AE23" s="1">
        <f>ABS(IK_diagnostics_positions[[#This Row],[Column9]]-I22)</f>
        <v>1.1818599999999999</v>
      </c>
      <c r="AF23" s="1">
        <f>ABS(IK_diagnostics_positions[[#This Row],[Column10]]-J22)</f>
        <v>9.9941500000000003E-3</v>
      </c>
      <c r="AG23" s="1">
        <f>ABS(IK_diagnostics_positions[[#This Row],[Column11]]-K22)</f>
        <v>1.8263000000000029E-2</v>
      </c>
      <c r="AH23" s="1">
        <f>ABS(IK_diagnostics_positions[[#This Row],[Column12]]-L22)</f>
        <v>1.6890000000000072E-2</v>
      </c>
      <c r="AI23" s="1">
        <f>ABS(IK_diagnostics_positions[[#This Row],[Column13]]-M22)</f>
        <v>9.9449999999999816E-3</v>
      </c>
      <c r="AJ23" s="1">
        <f>ABS(IK_diagnostics_positions[[#This Row],[Column14]]-N22)</f>
        <v>3.2090000000000174E-3</v>
      </c>
      <c r="AK23" s="1">
        <f>ABS(IK_diagnostics_positions[[#This Row],[Column15]]-O22)</f>
        <v>1.0799999999999699E-3</v>
      </c>
      <c r="AL23" s="1">
        <f>ABS(IK_diagnostics_positions[[#This Row],[Column16]]-P22)</f>
        <v>1.850099999999999E-2</v>
      </c>
      <c r="AM23" s="1">
        <f>ABS(IK_diagnostics_positions[[#This Row],[Column17]]-Q22)</f>
        <v>2.7169999999999694E-3</v>
      </c>
      <c r="AN23" s="1">
        <f>ABS(IK_diagnostics_positions[[#This Row],[Column18]]-R22)</f>
        <v>1.2379999999999836E-2</v>
      </c>
      <c r="AO23" s="1">
        <f>ABS(IK_diagnostics_positions[[#This Row],[Column19]]-S22)</f>
        <v>6.6475494999999997E-3</v>
      </c>
      <c r="AP23" s="1">
        <f>ABS(IK_diagnostics_positions[[#This Row],[Column20]]-T22)</f>
        <v>4.3256330000000006E-3</v>
      </c>
      <c r="AQ23" s="1">
        <f>ABS(IK_diagnostics_positions[[#This Row],[Column21]]-U22)</f>
        <v>1.2000000000034206E-4</v>
      </c>
      <c r="AU23" s="4">
        <f>IK_diagnostics_frames[[#This Row],[Column1]]+AU22</f>
        <v>91</v>
      </c>
      <c r="AV23">
        <f ca="1">AVERAGE(INDIRECT(ADDRESS($AU22+2, AV$1)):INDIRECT(ADDRESS($AU23+1, AV$1)))</f>
        <v>0.41724750000000005</v>
      </c>
      <c r="AW23">
        <f ca="1">AVERAGE(INDIRECT(ADDRESS($AU22+2, AW$1)):INDIRECT(ADDRESS($AU23+1, AW$1)))</f>
        <v>0.35904195</v>
      </c>
      <c r="AX23">
        <f ca="1">AVERAGE(INDIRECT(ADDRESS($AU22+2, AX$1)):INDIRECT(ADDRESS($AU23+1, AX$1)))</f>
        <v>7.962600000000003E-2</v>
      </c>
      <c r="AY23">
        <f ca="1">AVERAGE(INDIRECT(ADDRESS($AU22+2, AY$1)):INDIRECT(ADDRESS($AU23+1, AY$1)))</f>
        <v>0.32042550000000003</v>
      </c>
      <c r="AZ23">
        <f ca="1">AVERAGE(INDIRECT(ADDRESS($AU22+2, AZ$1)):INDIRECT(ADDRESS($AU23+1, AZ$1)))</f>
        <v>0.54254350000000007</v>
      </c>
      <c r="BA23">
        <f ca="1">AVERAGE(INDIRECT(ADDRESS($AU22+2, BA$1)):INDIRECT(ADDRESS($AU23+1, BA$1)))</f>
        <v>0.32180799999999998</v>
      </c>
      <c r="BB23">
        <f ca="1">AVERAGE(INDIRECT(ADDRESS($AU22+2, BB$1)):INDIRECT(ADDRESS($AU23+1, BB$1)))</f>
        <v>0.6217975</v>
      </c>
      <c r="BC23">
        <f ca="1">AVERAGE(INDIRECT(ADDRESS($AU22+2, BC$1)):INDIRECT(ADDRESS($AU23+1, BC$1)))</f>
        <v>1.0396589999999999</v>
      </c>
      <c r="BD23">
        <f ca="1">AVERAGE(INDIRECT(ADDRESS($AU22+2, BD$1)):INDIRECT(ADDRESS($AU23+1, BD$1)))</f>
        <v>0.73091499999999987</v>
      </c>
      <c r="BE23">
        <f ca="1">AVERAGE(INDIRECT(ADDRESS($AU22+2, BE$1)):INDIRECT(ADDRESS($AU23+1, BE$1)))</f>
        <v>2.0823780000000002E-3</v>
      </c>
      <c r="BF23">
        <f ca="1">AVERAGE(INDIRECT(ADDRESS($AU22+2, BF$1)):INDIRECT(ADDRESS($AU23+1, BF$1)))</f>
        <v>3.2260000000000011E-2</v>
      </c>
      <c r="BG23">
        <f ca="1">AVERAGE(INDIRECT(ADDRESS($AU22+2, BG$1)):INDIRECT(ADDRESS($AU23+1, BG$1)))</f>
        <v>0.62451499999999993</v>
      </c>
      <c r="BH23">
        <f ca="1">AVERAGE(INDIRECT(ADDRESS($AU22+2, BH$1)):INDIRECT(ADDRESS($AU23+1, BH$1)))</f>
        <v>7.8470000000000484E-3</v>
      </c>
      <c r="BI23">
        <f ca="1">AVERAGE(INDIRECT(ADDRESS($AU22+2, BI$1)):INDIRECT(ADDRESS($AU23+1, BI$1)))</f>
        <v>1.2670000000000181E-3</v>
      </c>
      <c r="BJ23">
        <f ca="1">AVERAGE(INDIRECT(ADDRESS($AU22+2, BJ$1)):INDIRECT(ADDRESS($AU23+1, BJ$1)))</f>
        <v>4.8150000000000137E-3</v>
      </c>
      <c r="BK23">
        <f ca="1">AVERAGE(INDIRECT(ADDRESS($AU22+2, BK$1)):INDIRECT(ADDRESS($AU23+1, BK$1)))</f>
        <v>8.0844999999999945E-3</v>
      </c>
      <c r="BL23">
        <f ca="1">AVERAGE(INDIRECT(ADDRESS($AU22+2, BL$1)):INDIRECT(ADDRESS($AU23+1, BL$1)))</f>
        <v>9.3164999999999498E-3</v>
      </c>
      <c r="BM23">
        <f ca="1">AVERAGE(INDIRECT(ADDRESS($AU22+2, BM$1)):INDIRECT(ADDRESS($AU23+1, BM$1)))</f>
        <v>8.6149999999998172E-3</v>
      </c>
      <c r="BN23">
        <f ca="1">AVERAGE(INDIRECT(ADDRESS($AU22+2, BN$1)):INDIRECT(ADDRESS($AU23+1, BN$1)))</f>
        <v>7.9808664999999994E-3</v>
      </c>
      <c r="BO23">
        <f ca="1">AVERAGE(INDIRECT(ADDRESS($AU22+2, BO$1)):INDIRECT(ADDRESS($AU23+1, BO$1)))</f>
        <v>1.2926625000000001E-2</v>
      </c>
      <c r="BP23">
        <f ca="1">AVERAGE(INDIRECT(ADDRESS($AU22+2, BP$1)):INDIRECT(ADDRESS($AU23+1, BP$1)))</f>
        <v>1.7060000000000075E-2</v>
      </c>
    </row>
    <row r="24" spans="1:68" x14ac:dyDescent="0.25">
      <c r="A24" s="1">
        <v>5.5951299999999998E-4</v>
      </c>
      <c r="B24" s="1">
        <v>0.437641</v>
      </c>
      <c r="C24" s="1">
        <v>-0.89915</v>
      </c>
      <c r="D24" s="1">
        <v>-0.91575499999999999</v>
      </c>
      <c r="E24" s="1">
        <v>0.13165299999999999</v>
      </c>
      <c r="F24" s="1">
        <v>-1.1574899999999999</v>
      </c>
      <c r="G24" s="1">
        <v>-0.96929399999999999</v>
      </c>
      <c r="H24" s="1">
        <v>0.63555300000000003</v>
      </c>
      <c r="I24" s="1">
        <v>-2.01959</v>
      </c>
      <c r="J24" s="1">
        <v>7.4042099999999996E-3</v>
      </c>
      <c r="K24" s="1">
        <v>0.78215599999999996</v>
      </c>
      <c r="L24" s="1">
        <v>-1.8628499999999999</v>
      </c>
      <c r="M24" s="1">
        <v>0.74958400000000003</v>
      </c>
      <c r="N24" s="1">
        <v>0.99836599999999998</v>
      </c>
      <c r="O24" s="1">
        <v>-2.49722</v>
      </c>
      <c r="P24" s="1">
        <v>-0.74009899999999995</v>
      </c>
      <c r="Q24" s="1">
        <v>0.99530200000000002</v>
      </c>
      <c r="R24" s="1">
        <v>-2.4919799999999999</v>
      </c>
      <c r="S24" s="1">
        <v>-3.6348899999999999E-4</v>
      </c>
      <c r="T24" s="1">
        <v>9.7480399999999995E-3</v>
      </c>
      <c r="U24" s="1">
        <v>-2.4979300000000002</v>
      </c>
      <c r="V24" s="1" t="s">
        <v>23</v>
      </c>
      <c r="W24" s="1">
        <f>ABS(IK_diagnostics_positions[[#This Row],[Column1]]-A23)</f>
        <v>0.133735513</v>
      </c>
      <c r="X24" s="1">
        <f>ABS(IK_diagnostics_positions[[#This Row],[Column2]]-B23)</f>
        <v>0.12174600000000002</v>
      </c>
      <c r="Y24" s="1">
        <f>ABS(IK_diagnostics_positions[[#This Row],[Column3]]-C23)</f>
        <v>4.0251000000000037E-2</v>
      </c>
      <c r="Z24" s="1">
        <f>ABS(IK_diagnostics_positions[[#This Row],[Column4]]-D23)</f>
        <v>0.11133300000000002</v>
      </c>
      <c r="AA24" s="1">
        <f>ABS(IK_diagnostics_positions[[#This Row],[Column5]]-E23)</f>
        <v>0.72158800000000001</v>
      </c>
      <c r="AB24" s="1">
        <f>ABS(IK_diagnostics_positions[[#This Row],[Column6]]-F23)</f>
        <v>0.29249000000000014</v>
      </c>
      <c r="AC24" s="1">
        <f>ABS(IK_diagnostics_positions[[#This Row],[Column7]]-G23)</f>
        <v>0.14375199999999999</v>
      </c>
      <c r="AD24" s="1">
        <f>ABS(IK_diagnostics_positions[[#This Row],[Column8]]-H23)</f>
        <v>5.9894999999999921E-2</v>
      </c>
      <c r="AE24" s="1">
        <f>ABS(IK_diagnostics_positions[[#This Row],[Column9]]-I23)</f>
        <v>0.41762999999999995</v>
      </c>
      <c r="AF24" s="1">
        <f>ABS(IK_diagnostics_positions[[#This Row],[Column10]]-J23)</f>
        <v>9.0642599999999993E-3</v>
      </c>
      <c r="AG24" s="1">
        <f>ABS(IK_diagnostics_positions[[#This Row],[Column11]]-K23)</f>
        <v>2.1490000000000675E-3</v>
      </c>
      <c r="AH24" s="1">
        <f>ABS(IK_diagnostics_positions[[#This Row],[Column12]]-L23)</f>
        <v>1.4620000000000077E-2</v>
      </c>
      <c r="AI24" s="1">
        <f>ABS(IK_diagnostics_positions[[#This Row],[Column13]]-M23)</f>
        <v>1.0519999999999419E-3</v>
      </c>
      <c r="AJ24" s="1">
        <f>ABS(IK_diagnostics_positions[[#This Row],[Column14]]-N23)</f>
        <v>3.449999999999287E-4</v>
      </c>
      <c r="AK24" s="1">
        <f>ABS(IK_diagnostics_positions[[#This Row],[Column15]]-O23)</f>
        <v>3.4499999999999531E-3</v>
      </c>
      <c r="AL24" s="1">
        <f>ABS(IK_diagnostics_positions[[#This Row],[Column16]]-P23)</f>
        <v>1.0230000000000072E-2</v>
      </c>
      <c r="AM24" s="1">
        <f>ABS(IK_diagnostics_positions[[#This Row],[Column17]]-Q23)</f>
        <v>6.1179999999999568E-3</v>
      </c>
      <c r="AN24" s="1">
        <f>ABS(IK_diagnostics_positions[[#This Row],[Column18]]-R23)</f>
        <v>1.1870000000000047E-2</v>
      </c>
      <c r="AO24" s="1">
        <f>ABS(IK_diagnostics_positions[[#This Row],[Column19]]-S23)</f>
        <v>3.9861850000000001E-4</v>
      </c>
      <c r="AP24" s="1">
        <f>ABS(IK_diagnostics_positions[[#This Row],[Column20]]-T23)</f>
        <v>9.0790369999999999E-3</v>
      </c>
      <c r="AQ24" s="1">
        <f>ABS(IK_diagnostics_positions[[#This Row],[Column21]]-U23)</f>
        <v>7.5999999999964984E-4</v>
      </c>
      <c r="AU24" s="3">
        <f>IK_diagnostics_frames[[#This Row],[Column1]]+AU23</f>
        <v>100</v>
      </c>
      <c r="AV24">
        <f ca="1">AVERAGE(INDIRECT(ADDRESS($AU23+2, AV$1)):INDIRECT(ADDRESS($AU24+1, AV$1)))</f>
        <v>0.3505997111111111</v>
      </c>
      <c r="AW24">
        <f ca="1">AVERAGE(INDIRECT(ADDRESS($AU23+2, AW$1)):INDIRECT(ADDRESS($AU24+1, AW$1)))</f>
        <v>0.47891046666666665</v>
      </c>
      <c r="AX24">
        <f ca="1">AVERAGE(INDIRECT(ADDRESS($AU23+2, AX$1)):INDIRECT(ADDRESS($AU24+1, AX$1)))</f>
        <v>0.31159899999999996</v>
      </c>
      <c r="AY24">
        <f ca="1">AVERAGE(INDIRECT(ADDRESS($AU23+2, AY$1)):INDIRECT(ADDRESS($AU24+1, AY$1)))</f>
        <v>0.77939153333333333</v>
      </c>
      <c r="AZ24">
        <f ca="1">AVERAGE(INDIRECT(ADDRESS($AU23+2, AZ$1)):INDIRECT(ADDRESS($AU24+1, AZ$1)))</f>
        <v>0.7200323333333335</v>
      </c>
      <c r="BA24">
        <f ca="1">AVERAGE(INDIRECT(ADDRESS($AU23+2, BA$1)):INDIRECT(ADDRESS($AU24+1, BA$1)))</f>
        <v>0.62525755555555551</v>
      </c>
      <c r="BB24">
        <f ca="1">AVERAGE(INDIRECT(ADDRESS($AU23+2, BB$1)):INDIRECT(ADDRESS($AU24+1, BB$1)))</f>
        <v>0.74058377777777773</v>
      </c>
      <c r="BC24">
        <f ca="1">AVERAGE(INDIRECT(ADDRESS($AU23+2, BC$1)):INDIRECT(ADDRESS($AU24+1, BC$1)))</f>
        <v>0.43578822222222224</v>
      </c>
      <c r="BD24">
        <f ca="1">AVERAGE(INDIRECT(ADDRESS($AU23+2, BD$1)):INDIRECT(ADDRESS($AU24+1, BD$1)))</f>
        <v>0.47056666666666658</v>
      </c>
      <c r="BE24">
        <f ca="1">AVERAGE(INDIRECT(ADDRESS($AU23+2, BE$1)):INDIRECT(ADDRESS($AU24+1, BE$1)))</f>
        <v>1.0152069555555556E-2</v>
      </c>
      <c r="BF24">
        <f ca="1">AVERAGE(INDIRECT(ADDRESS($AU23+2, BF$1)):INDIRECT(ADDRESS($AU24+1, BF$1)))</f>
        <v>0.10169922222222222</v>
      </c>
      <c r="BG24">
        <f ca="1">AVERAGE(INDIRECT(ADDRESS($AU23+2, BG$1)):INDIRECT(ADDRESS($AU24+1, BG$1)))</f>
        <v>0.19390111111111108</v>
      </c>
      <c r="BH24">
        <f ca="1">AVERAGE(INDIRECT(ADDRESS($AU23+2, BH$1)):INDIRECT(ADDRESS($AU24+1, BH$1)))</f>
        <v>8.6222333333333318E-2</v>
      </c>
      <c r="BI24">
        <f ca="1">AVERAGE(INDIRECT(ADDRESS($AU23+2, BI$1)):INDIRECT(ADDRESS($AU24+1, BI$1)))</f>
        <v>1.3024777777777738E-2</v>
      </c>
      <c r="BJ24">
        <f ca="1">AVERAGE(INDIRECT(ADDRESS($AU23+2, BJ$1)):INDIRECT(ADDRESS($AU24+1, BJ$1)))</f>
        <v>1.6955555555555515E-2</v>
      </c>
      <c r="BK24">
        <f ca="1">AVERAGE(INDIRECT(ADDRESS($AU23+2, BK$1)):INDIRECT(ADDRESS($AU24+1, BK$1)))</f>
        <v>8.9978333333333327E-2</v>
      </c>
      <c r="BL24">
        <f ca="1">AVERAGE(INDIRECT(ADDRESS($AU23+2, BL$1)):INDIRECT(ADDRESS($AU24+1, BL$1)))</f>
        <v>1.0203333333333354E-2</v>
      </c>
      <c r="BM24">
        <f ca="1">AVERAGE(INDIRECT(ADDRESS($AU23+2, BM$1)):INDIRECT(ADDRESS($AU24+1, BM$1)))</f>
        <v>2.6128888888888993E-2</v>
      </c>
      <c r="BN24">
        <f ca="1">AVERAGE(INDIRECT(ADDRESS($AU23+2, BN$1)):INDIRECT(ADDRESS($AU24+1, BN$1)))</f>
        <v>1.181168E-2</v>
      </c>
      <c r="BO24">
        <f ca="1">AVERAGE(INDIRECT(ADDRESS($AU23+2, BO$1)):INDIRECT(ADDRESS($AU24+1, BO$1)))</f>
        <v>2.1280366666666668E-2</v>
      </c>
      <c r="BP24">
        <f ca="1">AVERAGE(INDIRECT(ADDRESS($AU23+2, BP$1)):INDIRECT(ADDRESS($AU24+1, BP$1)))</f>
        <v>2.9326666666666598E-2</v>
      </c>
    </row>
    <row r="25" spans="1:68" x14ac:dyDescent="0.25">
      <c r="A25" s="1">
        <v>-0.10276100000000001</v>
      </c>
      <c r="B25" s="1">
        <v>0.56954000000000005</v>
      </c>
      <c r="C25" s="1">
        <v>-0.81551499999999999</v>
      </c>
      <c r="D25" s="1">
        <v>-0.247003</v>
      </c>
      <c r="E25" s="1">
        <v>1.04139</v>
      </c>
      <c r="F25" s="1">
        <v>-1.6853100000000001</v>
      </c>
      <c r="G25" s="1">
        <v>0.52591100000000002</v>
      </c>
      <c r="H25" s="1">
        <v>0.78312000000000004</v>
      </c>
      <c r="I25" s="1">
        <v>-2.2648799999999998</v>
      </c>
      <c r="J25" s="1">
        <v>-6.1786799999999998E-3</v>
      </c>
      <c r="K25" s="1">
        <v>0.78525900000000004</v>
      </c>
      <c r="L25" s="1">
        <v>-3.1115599999999999</v>
      </c>
      <c r="M25" s="1">
        <v>0.75601700000000005</v>
      </c>
      <c r="N25" s="1">
        <v>1.0029300000000001</v>
      </c>
      <c r="O25" s="1">
        <v>-2.5019100000000001</v>
      </c>
      <c r="P25" s="1">
        <v>-0.76770300000000002</v>
      </c>
      <c r="Q25" s="1">
        <v>1.0018899999999999</v>
      </c>
      <c r="R25" s="1">
        <v>-2.5007000000000001</v>
      </c>
      <c r="S25" s="1">
        <v>2.2885399999999999E-3</v>
      </c>
      <c r="T25" s="1">
        <v>-4.7091199999999998E-3</v>
      </c>
      <c r="U25" s="1">
        <v>-2.4984799999999998</v>
      </c>
      <c r="V25" s="1" t="s">
        <v>23</v>
      </c>
      <c r="W25" s="1">
        <f>ABS(IK_diagnostics_positions[[#This Row],[Column1]]-A24)</f>
        <v>0.103320513</v>
      </c>
      <c r="X25" s="1">
        <f>ABS(IK_diagnostics_positions[[#This Row],[Column2]]-B24)</f>
        <v>0.13189900000000004</v>
      </c>
      <c r="Y25" s="1">
        <f>ABS(IK_diagnostics_positions[[#This Row],[Column3]]-C24)</f>
        <v>8.3635000000000015E-2</v>
      </c>
      <c r="Z25" s="1">
        <f>ABS(IK_diagnostics_positions[[#This Row],[Column4]]-D24)</f>
        <v>0.66875200000000001</v>
      </c>
      <c r="AA25" s="1">
        <f>ABS(IK_diagnostics_positions[[#This Row],[Column5]]-E24)</f>
        <v>0.90973700000000002</v>
      </c>
      <c r="AB25" s="1">
        <f>ABS(IK_diagnostics_positions[[#This Row],[Column6]]-F24)</f>
        <v>0.52782000000000018</v>
      </c>
      <c r="AC25" s="1">
        <f>ABS(IK_diagnostics_positions[[#This Row],[Column7]]-G24)</f>
        <v>1.4952049999999999</v>
      </c>
      <c r="AD25" s="1">
        <f>ABS(IK_diagnostics_positions[[#This Row],[Column8]]-H24)</f>
        <v>0.147567</v>
      </c>
      <c r="AE25" s="1">
        <f>ABS(IK_diagnostics_positions[[#This Row],[Column9]]-I24)</f>
        <v>0.24528999999999979</v>
      </c>
      <c r="AF25" s="1">
        <f>ABS(IK_diagnostics_positions[[#This Row],[Column10]]-J24)</f>
        <v>1.358289E-2</v>
      </c>
      <c r="AG25" s="1">
        <f>ABS(IK_diagnostics_positions[[#This Row],[Column11]]-K24)</f>
        <v>3.1030000000000779E-3</v>
      </c>
      <c r="AH25" s="1">
        <f>ABS(IK_diagnostics_positions[[#This Row],[Column12]]-L24)</f>
        <v>1.24871</v>
      </c>
      <c r="AI25" s="1">
        <f>ABS(IK_diagnostics_positions[[#This Row],[Column13]]-M24)</f>
        <v>6.433000000000022E-3</v>
      </c>
      <c r="AJ25" s="1">
        <f>ABS(IK_diagnostics_positions[[#This Row],[Column14]]-N24)</f>
        <v>4.5640000000001235E-3</v>
      </c>
      <c r="AK25" s="1">
        <f>ABS(IK_diagnostics_positions[[#This Row],[Column15]]-O24)</f>
        <v>4.690000000000083E-3</v>
      </c>
      <c r="AL25" s="1">
        <f>ABS(IK_diagnostics_positions[[#This Row],[Column16]]-P24)</f>
        <v>2.7604000000000073E-2</v>
      </c>
      <c r="AM25" s="1">
        <f>ABS(IK_diagnostics_positions[[#This Row],[Column17]]-Q24)</f>
        <v>6.5879999999999272E-3</v>
      </c>
      <c r="AN25" s="1">
        <f>ABS(IK_diagnostics_positions[[#This Row],[Column18]]-R24)</f>
        <v>8.7200000000002831E-3</v>
      </c>
      <c r="AO25" s="1">
        <f>ABS(IK_diagnostics_positions[[#This Row],[Column19]]-S24)</f>
        <v>2.6520289999999998E-3</v>
      </c>
      <c r="AP25" s="1">
        <f>ABS(IK_diagnostics_positions[[#This Row],[Column20]]-T24)</f>
        <v>1.445716E-2</v>
      </c>
      <c r="AQ25" s="1">
        <f>ABS(IK_diagnostics_positions[[#This Row],[Column21]]-U24)</f>
        <v>5.4999999999960636E-4</v>
      </c>
      <c r="AU25" s="4">
        <f>IK_diagnostics_frames[[#This Row],[Column1]]+AU24</f>
        <v>101</v>
      </c>
      <c r="AV25">
        <f ca="1">AVERAGE(INDIRECT(ADDRESS($AU24+2, AV$1)):INDIRECT(ADDRESS($AU25+1, AV$1)))</f>
        <v>0.88840600000000003</v>
      </c>
      <c r="AW25">
        <f ca="1">AVERAGE(INDIRECT(ADDRESS($AU24+2, AW$1)):INDIRECT(ADDRESS($AU25+1, AW$1)))</f>
        <v>1.008945</v>
      </c>
      <c r="AX25">
        <f ca="1">AVERAGE(INDIRECT(ADDRESS($AU24+2, AX$1)):INDIRECT(ADDRESS($AU25+1, AX$1)))</f>
        <v>0.32589299999999999</v>
      </c>
      <c r="AY25">
        <f ca="1">AVERAGE(INDIRECT(ADDRESS($AU24+2, AY$1)):INDIRECT(ADDRESS($AU25+1, AY$1)))</f>
        <v>0.62746199999999996</v>
      </c>
      <c r="AZ25">
        <f ca="1">AVERAGE(INDIRECT(ADDRESS($AU24+2, AZ$1)):INDIRECT(ADDRESS($AU25+1, AZ$1)))</f>
        <v>1.0916860000000002</v>
      </c>
      <c r="BA25">
        <f ca="1">AVERAGE(INDIRECT(ADDRESS($AU24+2, BA$1)):INDIRECT(ADDRESS($AU25+1, BA$1)))</f>
        <v>0.52956000000000003</v>
      </c>
      <c r="BB25">
        <f ca="1">AVERAGE(INDIRECT(ADDRESS($AU24+2, BB$1)):INDIRECT(ADDRESS($AU25+1, BB$1)))</f>
        <v>0.34963200000000005</v>
      </c>
      <c r="BC25">
        <f ca="1">AVERAGE(INDIRECT(ADDRESS($AU24+2, BC$1)):INDIRECT(ADDRESS($AU25+1, BC$1)))</f>
        <v>0.236763</v>
      </c>
      <c r="BD25">
        <f ca="1">AVERAGE(INDIRECT(ADDRESS($AU24+2, BD$1)):INDIRECT(ADDRESS($AU25+1, BD$1)))</f>
        <v>0.64149000000000012</v>
      </c>
      <c r="BE25">
        <f ca="1">AVERAGE(INDIRECT(ADDRESS($AU24+2, BE$1)):INDIRECT(ADDRESS($AU25+1, BE$1)))</f>
        <v>1.239961E-2</v>
      </c>
      <c r="BF25">
        <f ca="1">AVERAGE(INDIRECT(ADDRESS($AU24+2, BF$1)):INDIRECT(ADDRESS($AU25+1, BF$1)))</f>
        <v>1.3774999999999982E-2</v>
      </c>
      <c r="BG25">
        <f ca="1">AVERAGE(INDIRECT(ADDRESS($AU24+2, BG$1)):INDIRECT(ADDRESS($AU25+1, BG$1)))</f>
        <v>6.7399999999999682E-3</v>
      </c>
      <c r="BH25">
        <f ca="1">AVERAGE(INDIRECT(ADDRESS($AU24+2, BH$1)):INDIRECT(ADDRESS($AU25+1, BH$1)))</f>
        <v>1.2105000000000032E-2</v>
      </c>
      <c r="BI25">
        <f ca="1">AVERAGE(INDIRECT(ADDRESS($AU24+2, BI$1)):INDIRECT(ADDRESS($AU25+1, BI$1)))</f>
        <v>3.9280000000000426E-3</v>
      </c>
      <c r="BJ25">
        <f ca="1">AVERAGE(INDIRECT(ADDRESS($AU24+2, BJ$1)):INDIRECT(ADDRESS($AU25+1, BJ$1)))</f>
        <v>1.0470000000000201E-2</v>
      </c>
      <c r="BK25">
        <f ca="1">AVERAGE(INDIRECT(ADDRESS($AU24+2, BK$1)):INDIRECT(ADDRESS($AU25+1, BK$1)))</f>
        <v>2.430999999999961E-3</v>
      </c>
      <c r="BL25">
        <f ca="1">AVERAGE(INDIRECT(ADDRESS($AU24+2, BL$1)):INDIRECT(ADDRESS($AU25+1, BL$1)))</f>
        <v>4.7590000000000687E-3</v>
      </c>
      <c r="BM25">
        <f ca="1">AVERAGE(INDIRECT(ADDRESS($AU24+2, BM$1)):INDIRECT(ADDRESS($AU25+1, BM$1)))</f>
        <v>9.8000000000020293E-4</v>
      </c>
      <c r="BN25">
        <f ca="1">AVERAGE(INDIRECT(ADDRESS($AU24+2, BN$1)):INDIRECT(ADDRESS($AU25+1, BN$1)))</f>
        <v>2.6321999999999999E-4</v>
      </c>
      <c r="BO25">
        <f ca="1">AVERAGE(INDIRECT(ADDRESS($AU24+2, BO$1)):INDIRECT(ADDRESS($AU25+1, BO$1)))</f>
        <v>3.7503200000000001E-3</v>
      </c>
      <c r="BP25">
        <f ca="1">AVERAGE(INDIRECT(ADDRESS($AU24+2, BP$1)):INDIRECT(ADDRESS($AU25+1, BP$1)))</f>
        <v>5.9500000000003439E-3</v>
      </c>
    </row>
    <row r="26" spans="1:68" x14ac:dyDescent="0.25">
      <c r="A26" s="1">
        <v>-0.43281399999999998</v>
      </c>
      <c r="B26" s="1">
        <v>0.875776</v>
      </c>
      <c r="C26" s="1">
        <v>0.213751</v>
      </c>
      <c r="D26" s="1">
        <v>-0.47965099999999999</v>
      </c>
      <c r="E26" s="1">
        <v>1.02529</v>
      </c>
      <c r="F26" s="1">
        <v>-0.77389799999999997</v>
      </c>
      <c r="G26" s="1">
        <v>0.45363100000000001</v>
      </c>
      <c r="H26" s="1">
        <v>0.85282199999999997</v>
      </c>
      <c r="I26" s="1">
        <v>-1.0889200000000001</v>
      </c>
      <c r="J26" s="1">
        <v>-4.42809E-3</v>
      </c>
      <c r="K26" s="1">
        <v>0.81132000000000004</v>
      </c>
      <c r="L26" s="1">
        <v>-1.9768699999999999</v>
      </c>
      <c r="M26" s="1">
        <v>0.80991000000000002</v>
      </c>
      <c r="N26" s="1">
        <v>1.01342</v>
      </c>
      <c r="O26" s="1">
        <v>-2.52094</v>
      </c>
      <c r="P26" s="1">
        <v>-0.808643</v>
      </c>
      <c r="Q26" s="1">
        <v>1.0210900000000001</v>
      </c>
      <c r="R26" s="1">
        <v>-2.5329600000000001</v>
      </c>
      <c r="S26" s="1">
        <v>1.25326E-2</v>
      </c>
      <c r="T26" s="1">
        <v>-4.4365500000000002E-2</v>
      </c>
      <c r="U26" s="1">
        <v>-2.4940899999999999</v>
      </c>
      <c r="V26" s="1" t="s">
        <v>23</v>
      </c>
      <c r="W26" s="1">
        <f>ABS(IK_diagnostics_positions[[#This Row],[Column1]]-A25)</f>
        <v>0.33005299999999999</v>
      </c>
      <c r="X26" s="1">
        <f>ABS(IK_diagnostics_positions[[#This Row],[Column2]]-B25)</f>
        <v>0.30623599999999995</v>
      </c>
      <c r="Y26" s="1">
        <f>ABS(IK_diagnostics_positions[[#This Row],[Column3]]-C25)</f>
        <v>1.029266</v>
      </c>
      <c r="Z26" s="1">
        <f>ABS(IK_diagnostics_positions[[#This Row],[Column4]]-D25)</f>
        <v>0.23264799999999999</v>
      </c>
      <c r="AA26" s="1">
        <f>ABS(IK_diagnostics_positions[[#This Row],[Column5]]-E25)</f>
        <v>1.6100000000000003E-2</v>
      </c>
      <c r="AB26" s="1">
        <f>ABS(IK_diagnostics_positions[[#This Row],[Column6]]-F25)</f>
        <v>0.91141200000000011</v>
      </c>
      <c r="AC26" s="1">
        <f>ABS(IK_diagnostics_positions[[#This Row],[Column7]]-G25)</f>
        <v>7.2280000000000011E-2</v>
      </c>
      <c r="AD26" s="1">
        <f>ABS(IK_diagnostics_positions[[#This Row],[Column8]]-H25)</f>
        <v>6.9701999999999931E-2</v>
      </c>
      <c r="AE26" s="1">
        <f>ABS(IK_diagnostics_positions[[#This Row],[Column9]]-I25)</f>
        <v>1.1759599999999997</v>
      </c>
      <c r="AF26" s="1">
        <f>ABS(IK_diagnostics_positions[[#This Row],[Column10]]-J25)</f>
        <v>1.7505899999999998E-3</v>
      </c>
      <c r="AG26" s="1">
        <f>ABS(IK_diagnostics_positions[[#This Row],[Column11]]-K25)</f>
        <v>2.6061000000000001E-2</v>
      </c>
      <c r="AH26" s="1">
        <f>ABS(IK_diagnostics_positions[[#This Row],[Column12]]-L25)</f>
        <v>1.13469</v>
      </c>
      <c r="AI26" s="1">
        <f>ABS(IK_diagnostics_positions[[#This Row],[Column13]]-M25)</f>
        <v>5.3892999999999969E-2</v>
      </c>
      <c r="AJ26" s="1">
        <f>ABS(IK_diagnostics_positions[[#This Row],[Column14]]-N25)</f>
        <v>1.0489999999999888E-2</v>
      </c>
      <c r="AK26" s="1">
        <f>ABS(IK_diagnostics_positions[[#This Row],[Column15]]-O25)</f>
        <v>1.902999999999988E-2</v>
      </c>
      <c r="AL26" s="1">
        <f>ABS(IK_diagnostics_positions[[#This Row],[Column16]]-P25)</f>
        <v>4.0939999999999976E-2</v>
      </c>
      <c r="AM26" s="1">
        <f>ABS(IK_diagnostics_positions[[#This Row],[Column17]]-Q25)</f>
        <v>1.9200000000000106E-2</v>
      </c>
      <c r="AN26" s="1">
        <f>ABS(IK_diagnostics_positions[[#This Row],[Column18]]-R25)</f>
        <v>3.2259999999999955E-2</v>
      </c>
      <c r="AO26" s="1">
        <f>ABS(IK_diagnostics_positions[[#This Row],[Column19]]-S25)</f>
        <v>1.0244059999999999E-2</v>
      </c>
      <c r="AP26" s="1">
        <f>ABS(IK_diagnostics_positions[[#This Row],[Column20]]-T25)</f>
        <v>3.9656380000000005E-2</v>
      </c>
      <c r="AQ26" s="1">
        <f>ABS(IK_diagnostics_positions[[#This Row],[Column21]]-U25)</f>
        <v>4.389999999999894E-3</v>
      </c>
      <c r="AU26" s="3">
        <f>IK_diagnostics_frames[[#This Row],[Column1]]+AU25</f>
        <v>107</v>
      </c>
      <c r="AV26">
        <f ca="1">AVERAGE(INDIRECT(ADDRESS($AU25+2, AV$1)):INDIRECT(ADDRESS($AU26+1, AV$1)))</f>
        <v>0.48368220000000001</v>
      </c>
      <c r="AW26">
        <f ca="1">AVERAGE(INDIRECT(ADDRESS($AU25+2, AW$1)):INDIRECT(ADDRESS($AU26+1, AW$1)))</f>
        <v>0.62624433333333329</v>
      </c>
      <c r="AX26">
        <f ca="1">AVERAGE(INDIRECT(ADDRESS($AU25+2, AX$1)):INDIRECT(ADDRESS($AU26+1, AX$1)))</f>
        <v>0.36082773333333334</v>
      </c>
      <c r="AY26">
        <f ca="1">AVERAGE(INDIRECT(ADDRESS($AU25+2, AY$1)):INDIRECT(ADDRESS($AU26+1, AY$1)))</f>
        <v>0.73738700000000001</v>
      </c>
      <c r="AZ26">
        <f ca="1">AVERAGE(INDIRECT(ADDRESS($AU25+2, AZ$1)):INDIRECT(ADDRESS($AU26+1, AZ$1)))</f>
        <v>0.84591925000000001</v>
      </c>
      <c r="BA26">
        <f ca="1">AVERAGE(INDIRECT(ADDRESS($AU25+2, BA$1)):INDIRECT(ADDRESS($AU26+1, BA$1)))</f>
        <v>0.87015299999999984</v>
      </c>
      <c r="BB26">
        <f ca="1">AVERAGE(INDIRECT(ADDRESS($AU25+2, BB$1)):INDIRECT(ADDRESS($AU26+1, BB$1)))</f>
        <v>0.91537883333333336</v>
      </c>
      <c r="BC26">
        <f ca="1">AVERAGE(INDIRECT(ADDRESS($AU25+2, BC$1)):INDIRECT(ADDRESS($AU26+1, BC$1)))</f>
        <v>0.48111416666666673</v>
      </c>
      <c r="BD26">
        <f ca="1">AVERAGE(INDIRECT(ADDRESS($AU25+2, BD$1)):INDIRECT(ADDRESS($AU26+1, BD$1)))</f>
        <v>0.53342166666666657</v>
      </c>
      <c r="BE26">
        <f ca="1">AVERAGE(INDIRECT(ADDRESS($AU25+2, BE$1)):INDIRECT(ADDRESS($AU26+1, BE$1)))</f>
        <v>1.3334766666666666E-2</v>
      </c>
      <c r="BF26">
        <f ca="1">AVERAGE(INDIRECT(ADDRESS($AU25+2, BF$1)):INDIRECT(ADDRESS($AU26+1, BF$1)))</f>
        <v>8.2194666666666652E-2</v>
      </c>
      <c r="BG26">
        <f ca="1">AVERAGE(INDIRECT(ADDRESS($AU25+2, BG$1)):INDIRECT(ADDRESS($AU26+1, BG$1)))</f>
        <v>0.47860666666666679</v>
      </c>
      <c r="BH26">
        <f ca="1">AVERAGE(INDIRECT(ADDRESS($AU25+2, BH$1)):INDIRECT(ADDRESS($AU26+1, BH$1)))</f>
        <v>5.5869166666666636E-2</v>
      </c>
      <c r="BI26">
        <f ca="1">AVERAGE(INDIRECT(ADDRESS($AU25+2, BI$1)):INDIRECT(ADDRESS($AU26+1, BI$1)))</f>
        <v>2.1796833333333359E-2</v>
      </c>
      <c r="BJ26">
        <f ca="1">AVERAGE(INDIRECT(ADDRESS($AU25+2, BJ$1)):INDIRECT(ADDRESS($AU26+1, BJ$1)))</f>
        <v>1.1838333333333248E-2</v>
      </c>
      <c r="BK26">
        <f ca="1">AVERAGE(INDIRECT(ADDRESS($AU25+2, BK$1)):INDIRECT(ADDRESS($AU26+1, BK$1)))</f>
        <v>5.8554166666666706E-2</v>
      </c>
      <c r="BL26">
        <f ca="1">AVERAGE(INDIRECT(ADDRESS($AU25+2, BL$1)):INDIRECT(ADDRESS($AU26+1, BL$1)))</f>
        <v>4.4561666666666873E-3</v>
      </c>
      <c r="BM26">
        <f ca="1">AVERAGE(INDIRECT(ADDRESS($AU25+2, BM$1)):INDIRECT(ADDRESS($AU26+1, BM$1)))</f>
        <v>3.4368333333333334E-2</v>
      </c>
      <c r="BN26">
        <f ca="1">AVERAGE(INDIRECT(ADDRESS($AU25+2, BN$1)):INDIRECT(ADDRESS($AU26+1, BN$1)))</f>
        <v>8.7397300000000011E-3</v>
      </c>
      <c r="BO26">
        <f ca="1">AVERAGE(INDIRECT(ADDRESS($AU25+2, BO$1)):INDIRECT(ADDRESS($AU26+1, BO$1)))</f>
        <v>1.2930561666666665E-2</v>
      </c>
      <c r="BP26">
        <f ca="1">AVERAGE(INDIRECT(ADDRESS($AU25+2, BP$1)):INDIRECT(ADDRESS($AU26+1, BP$1)))</f>
        <v>2.8173333333333311E-2</v>
      </c>
    </row>
    <row r="27" spans="1:68" x14ac:dyDescent="0.25">
      <c r="A27" s="1">
        <v>-0.70765199999999995</v>
      </c>
      <c r="B27" s="1">
        <v>-0.100934</v>
      </c>
      <c r="C27" s="1">
        <v>-0.69931399999999999</v>
      </c>
      <c r="D27" s="1">
        <v>-1.29277</v>
      </c>
      <c r="E27" s="1">
        <v>0.69931900000000002</v>
      </c>
      <c r="F27" s="1">
        <v>-0.83059400000000005</v>
      </c>
      <c r="G27" s="1">
        <v>-0.46123500000000001</v>
      </c>
      <c r="H27" s="1">
        <v>0.27668999999999999</v>
      </c>
      <c r="I27" s="1">
        <v>-1.19106</v>
      </c>
      <c r="J27" s="1">
        <v>-2.2629900000000001E-2</v>
      </c>
      <c r="K27" s="1">
        <v>0.81672999999999996</v>
      </c>
      <c r="L27" s="1">
        <v>-1.9093800000000001</v>
      </c>
      <c r="M27" s="1">
        <v>0.76149299999999998</v>
      </c>
      <c r="N27" s="1">
        <v>0.99109100000000006</v>
      </c>
      <c r="O27" s="1">
        <v>-2.5049899999999998</v>
      </c>
      <c r="P27" s="1">
        <v>-0.78504300000000005</v>
      </c>
      <c r="Q27" s="1">
        <v>1.0131600000000001</v>
      </c>
      <c r="R27" s="1">
        <v>-2.5259399999999999</v>
      </c>
      <c r="S27" s="1">
        <v>7.4259900000000004E-3</v>
      </c>
      <c r="T27" s="1">
        <v>2.1838500000000002E-3</v>
      </c>
      <c r="U27" s="1">
        <v>-2.4887000000000001</v>
      </c>
      <c r="V27" s="1" t="s">
        <v>23</v>
      </c>
      <c r="W27" s="1">
        <f>ABS(IK_diagnostics_positions[[#This Row],[Column1]]-A26)</f>
        <v>0.27483799999999997</v>
      </c>
      <c r="X27" s="1">
        <f>ABS(IK_diagnostics_positions[[#This Row],[Column2]]-B26)</f>
        <v>0.97670999999999997</v>
      </c>
      <c r="Y27" s="1">
        <f>ABS(IK_diagnostics_positions[[#This Row],[Column3]]-C26)</f>
        <v>0.91306500000000002</v>
      </c>
      <c r="Z27" s="1">
        <f>ABS(IK_diagnostics_positions[[#This Row],[Column4]]-D26)</f>
        <v>0.81311899999999993</v>
      </c>
      <c r="AA27" s="1">
        <f>ABS(IK_diagnostics_positions[[#This Row],[Column5]]-E26)</f>
        <v>0.32597100000000001</v>
      </c>
      <c r="AB27" s="1">
        <f>ABS(IK_diagnostics_positions[[#This Row],[Column6]]-F26)</f>
        <v>5.669600000000008E-2</v>
      </c>
      <c r="AC27" s="1">
        <f>ABS(IK_diagnostics_positions[[#This Row],[Column7]]-G26)</f>
        <v>0.91486599999999996</v>
      </c>
      <c r="AD27" s="1">
        <f>ABS(IK_diagnostics_positions[[#This Row],[Column8]]-H26)</f>
        <v>0.57613199999999998</v>
      </c>
      <c r="AE27" s="1">
        <f>ABS(IK_diagnostics_positions[[#This Row],[Column9]]-I26)</f>
        <v>0.1021399999999999</v>
      </c>
      <c r="AF27" s="1">
        <f>ABS(IK_diagnostics_positions[[#This Row],[Column10]]-J26)</f>
        <v>1.8201810000000002E-2</v>
      </c>
      <c r="AG27" s="1">
        <f>ABS(IK_diagnostics_positions[[#This Row],[Column11]]-K26)</f>
        <v>5.4099999999999149E-3</v>
      </c>
      <c r="AH27" s="1">
        <f>ABS(IK_diagnostics_positions[[#This Row],[Column12]]-L26)</f>
        <v>6.7489999999999828E-2</v>
      </c>
      <c r="AI27" s="1">
        <f>ABS(IK_diagnostics_positions[[#This Row],[Column13]]-M26)</f>
        <v>4.8417000000000043E-2</v>
      </c>
      <c r="AJ27" s="1">
        <f>ABS(IK_diagnostics_positions[[#This Row],[Column14]]-N26)</f>
        <v>2.2328999999999932E-2</v>
      </c>
      <c r="AK27" s="1">
        <f>ABS(IK_diagnostics_positions[[#This Row],[Column15]]-O26)</f>
        <v>1.5950000000000131E-2</v>
      </c>
      <c r="AL27" s="1">
        <f>ABS(IK_diagnostics_positions[[#This Row],[Column16]]-P26)</f>
        <v>2.3599999999999954E-2</v>
      </c>
      <c r="AM27" s="1">
        <f>ABS(IK_diagnostics_positions[[#This Row],[Column17]]-Q26)</f>
        <v>7.9299999999999926E-3</v>
      </c>
      <c r="AN27" s="1">
        <f>ABS(IK_diagnostics_positions[[#This Row],[Column18]]-R26)</f>
        <v>7.0200000000002483E-3</v>
      </c>
      <c r="AO27" s="1">
        <f>ABS(IK_diagnostics_positions[[#This Row],[Column19]]-S26)</f>
        <v>5.1066099999999993E-3</v>
      </c>
      <c r="AP27" s="1">
        <f>ABS(IK_diagnostics_positions[[#This Row],[Column20]]-T26)</f>
        <v>4.6549350000000003E-2</v>
      </c>
      <c r="AQ27" s="1">
        <f>ABS(IK_diagnostics_positions[[#This Row],[Column21]]-U26)</f>
        <v>5.3899999999997839E-3</v>
      </c>
      <c r="AU27" s="4">
        <f>IK_diagnostics_frames[[#This Row],[Column1]]+AU26</f>
        <v>109</v>
      </c>
      <c r="AV27">
        <f ca="1">AVERAGE(INDIRECT(ADDRESS($AU26+2, AV$1)):INDIRECT(ADDRESS($AU27+1, AV$1)))</f>
        <v>0.21613060000000001</v>
      </c>
      <c r="AW27">
        <f ca="1">AVERAGE(INDIRECT(ADDRESS($AU26+2, AW$1)):INDIRECT(ADDRESS($AU27+1, AW$1)))</f>
        <v>0.80711650000000001</v>
      </c>
      <c r="AX27">
        <f ca="1">AVERAGE(INDIRECT(ADDRESS($AU26+2, AX$1)):INDIRECT(ADDRESS($AU27+1, AX$1)))</f>
        <v>0.16959900000000006</v>
      </c>
      <c r="AY27">
        <f ca="1">AVERAGE(INDIRECT(ADDRESS($AU26+2, AY$1)):INDIRECT(ADDRESS($AU27+1, AY$1)))</f>
        <v>0.25732850000000002</v>
      </c>
      <c r="AZ27">
        <f ca="1">AVERAGE(INDIRECT(ADDRESS($AU26+2, AZ$1)):INDIRECT(ADDRESS($AU27+1, AZ$1)))</f>
        <v>1.15332985</v>
      </c>
      <c r="BA27">
        <f ca="1">AVERAGE(INDIRECT(ADDRESS($AU26+2, BA$1)):INDIRECT(ADDRESS($AU27+1, BA$1)))</f>
        <v>0.41927000000000003</v>
      </c>
      <c r="BB27">
        <f ca="1">AVERAGE(INDIRECT(ADDRESS($AU26+2, BB$1)):INDIRECT(ADDRESS($AU27+1, BB$1)))</f>
        <v>0.77370700000000003</v>
      </c>
      <c r="BC27">
        <f ca="1">AVERAGE(INDIRECT(ADDRESS($AU26+2, BC$1)):INDIRECT(ADDRESS($AU27+1, BC$1)))</f>
        <v>0.60854149999999996</v>
      </c>
      <c r="BD27">
        <f ca="1">AVERAGE(INDIRECT(ADDRESS($AU26+2, BD$1)):INDIRECT(ADDRESS($AU27+1, BD$1)))</f>
        <v>0.47093000000000018</v>
      </c>
      <c r="BE27">
        <f ca="1">AVERAGE(INDIRECT(ADDRESS($AU26+2, BE$1)):INDIRECT(ADDRESS($AU27+1, BE$1)))</f>
        <v>2.2460645000000001E-2</v>
      </c>
      <c r="BF27">
        <f ca="1">AVERAGE(INDIRECT(ADDRESS($AU26+2, BF$1)):INDIRECT(ADDRESS($AU27+1, BF$1)))</f>
        <v>0.11807449999999997</v>
      </c>
      <c r="BG27">
        <f ca="1">AVERAGE(INDIRECT(ADDRESS($AU26+2, BG$1)):INDIRECT(ADDRESS($AU27+1, BG$1)))</f>
        <v>1.0167999999999999</v>
      </c>
      <c r="BH27">
        <f ca="1">AVERAGE(INDIRECT(ADDRESS($AU26+2, BH$1)):INDIRECT(ADDRESS($AU27+1, BH$1)))</f>
        <v>0.13250849999999997</v>
      </c>
      <c r="BI27">
        <f ca="1">AVERAGE(INDIRECT(ADDRESS($AU26+2, BI$1)):INDIRECT(ADDRESS($AU27+1, BI$1)))</f>
        <v>1.98600000000001E-2</v>
      </c>
      <c r="BJ27">
        <f ca="1">AVERAGE(INDIRECT(ADDRESS($AU26+2, BJ$1)):INDIRECT(ADDRESS($AU27+1, BJ$1)))</f>
        <v>3.7715000000000387E-2</v>
      </c>
      <c r="BK27">
        <f ca="1">AVERAGE(INDIRECT(ADDRESS($AU26+2, BK$1)):INDIRECT(ADDRESS($AU27+1, BK$1)))</f>
        <v>0.15289649999999999</v>
      </c>
      <c r="BL27">
        <f ca="1">AVERAGE(INDIRECT(ADDRESS($AU26+2, BL$1)):INDIRECT(ADDRESS($AU27+1, BL$1)))</f>
        <v>7.6094999999998802E-3</v>
      </c>
      <c r="BM27">
        <f ca="1">AVERAGE(INDIRECT(ADDRESS($AU26+2, BM$1)):INDIRECT(ADDRESS($AU27+1, BM$1)))</f>
        <v>7.2980000000000267E-2</v>
      </c>
      <c r="BN27">
        <f ca="1">AVERAGE(INDIRECT(ADDRESS($AU26+2, BN$1)):INDIRECT(ADDRESS($AU27+1, BN$1)))</f>
        <v>2.0041005000000001E-2</v>
      </c>
      <c r="BO27">
        <f ca="1">AVERAGE(INDIRECT(ADDRESS($AU26+2, BO$1)):INDIRECT(ADDRESS($AU27+1, BO$1)))</f>
        <v>3.0596720000000001E-2</v>
      </c>
      <c r="BP27">
        <f ca="1">AVERAGE(INDIRECT(ADDRESS($AU26+2, BP$1)):INDIRECT(ADDRESS($AU27+1, BP$1)))</f>
        <v>8.0699999999997996E-3</v>
      </c>
    </row>
    <row r="28" spans="1:68" x14ac:dyDescent="0.25">
      <c r="A28" s="1">
        <v>-0.94939700000000005</v>
      </c>
      <c r="B28" s="1">
        <v>0.27673199999999998</v>
      </c>
      <c r="C28" s="1">
        <v>0.14854400000000001</v>
      </c>
      <c r="D28" s="1">
        <v>-0.58469099999999996</v>
      </c>
      <c r="E28" s="1">
        <v>0.39807100000000001</v>
      </c>
      <c r="F28" s="1">
        <v>-0.77463899999999997</v>
      </c>
      <c r="G28" s="1">
        <v>-0.97674899999999998</v>
      </c>
      <c r="H28" s="1">
        <v>0.71598899999999999</v>
      </c>
      <c r="I28" s="1">
        <v>-1.6378999999999999</v>
      </c>
      <c r="J28" s="1">
        <v>-9.8247500000000001E-3</v>
      </c>
      <c r="K28" s="1">
        <v>0.78304399999999996</v>
      </c>
      <c r="L28" s="1">
        <v>-1.8839900000000001</v>
      </c>
      <c r="M28" s="1">
        <v>0.74708600000000003</v>
      </c>
      <c r="N28" s="1">
        <v>0.99870000000000003</v>
      </c>
      <c r="O28" s="1">
        <v>-2.5009000000000001</v>
      </c>
      <c r="P28" s="1">
        <v>-0.75676100000000002</v>
      </c>
      <c r="Q28" s="1">
        <v>1.0027299999999999</v>
      </c>
      <c r="R28" s="1">
        <v>-2.5115500000000002</v>
      </c>
      <c r="S28" s="1">
        <v>5.4139699999999997E-3</v>
      </c>
      <c r="T28" s="1">
        <v>-5.2369799999999996E-3</v>
      </c>
      <c r="U28" s="1">
        <v>-2.49912</v>
      </c>
      <c r="V28" s="1" t="s">
        <v>23</v>
      </c>
      <c r="W28" s="1">
        <f>ABS(IK_diagnostics_positions[[#This Row],[Column1]]-A27)</f>
        <v>0.2417450000000001</v>
      </c>
      <c r="X28" s="1">
        <f>ABS(IK_diagnostics_positions[[#This Row],[Column2]]-B27)</f>
        <v>0.37766599999999995</v>
      </c>
      <c r="Y28" s="1">
        <f>ABS(IK_diagnostics_positions[[#This Row],[Column3]]-C27)</f>
        <v>0.847858</v>
      </c>
      <c r="Z28" s="1">
        <f>ABS(IK_diagnostics_positions[[#This Row],[Column4]]-D27)</f>
        <v>0.70807900000000001</v>
      </c>
      <c r="AA28" s="1">
        <f>ABS(IK_diagnostics_positions[[#This Row],[Column5]]-E27)</f>
        <v>0.30124800000000002</v>
      </c>
      <c r="AB28" s="1">
        <f>ABS(IK_diagnostics_positions[[#This Row],[Column6]]-F27)</f>
        <v>5.5955000000000088E-2</v>
      </c>
      <c r="AC28" s="1">
        <f>ABS(IK_diagnostics_positions[[#This Row],[Column7]]-G27)</f>
        <v>0.51551400000000003</v>
      </c>
      <c r="AD28" s="1">
        <f>ABS(IK_diagnostics_positions[[#This Row],[Column8]]-H27)</f>
        <v>0.439299</v>
      </c>
      <c r="AE28" s="1">
        <f>ABS(IK_diagnostics_positions[[#This Row],[Column9]]-I27)</f>
        <v>0.4468399999999999</v>
      </c>
      <c r="AF28" s="1">
        <f>ABS(IK_diagnostics_positions[[#This Row],[Column10]]-J27)</f>
        <v>1.2805150000000001E-2</v>
      </c>
      <c r="AG28" s="1">
        <f>ABS(IK_diagnostics_positions[[#This Row],[Column11]]-K27)</f>
        <v>3.3685999999999994E-2</v>
      </c>
      <c r="AH28" s="1">
        <f>ABS(IK_diagnostics_positions[[#This Row],[Column12]]-L27)</f>
        <v>2.5390000000000024E-2</v>
      </c>
      <c r="AI28" s="1">
        <f>ABS(IK_diagnostics_positions[[#This Row],[Column13]]-M27)</f>
        <v>1.4406999999999948E-2</v>
      </c>
      <c r="AJ28" s="1">
        <f>ABS(IK_diagnostics_positions[[#This Row],[Column14]]-N27)</f>
        <v>7.6089999999999769E-3</v>
      </c>
      <c r="AK28" s="1">
        <f>ABS(IK_diagnostics_positions[[#This Row],[Column15]]-O27)</f>
        <v>4.089999999999705E-3</v>
      </c>
      <c r="AL28" s="1">
        <f>ABS(IK_diagnostics_positions[[#This Row],[Column16]]-P27)</f>
        <v>2.8282000000000029E-2</v>
      </c>
      <c r="AM28" s="1">
        <f>ABS(IK_diagnostics_positions[[#This Row],[Column17]]-Q27)</f>
        <v>1.0430000000000161E-2</v>
      </c>
      <c r="AN28" s="1">
        <f>ABS(IK_diagnostics_positions[[#This Row],[Column18]]-R27)</f>
        <v>1.4389999999999681E-2</v>
      </c>
      <c r="AO28" s="1">
        <f>ABS(IK_diagnostics_positions[[#This Row],[Column19]]-S27)</f>
        <v>2.0120200000000006E-3</v>
      </c>
      <c r="AP28" s="1">
        <f>ABS(IK_diagnostics_positions[[#This Row],[Column20]]-T27)</f>
        <v>7.4208299999999998E-3</v>
      </c>
      <c r="AQ28" s="1">
        <f>ABS(IK_diagnostics_positions[[#This Row],[Column21]]-U27)</f>
        <v>1.0419999999999874E-2</v>
      </c>
      <c r="AU28" s="3">
        <f>IK_diagnostics_frames[[#This Row],[Column1]]+AU27</f>
        <v>121</v>
      </c>
      <c r="AV28">
        <f ca="1">AVERAGE(INDIRECT(ADDRESS($AU27+2, AV$1)):INDIRECT(ADDRESS($AU28+1, AV$1)))</f>
        <v>0.84996323333333335</v>
      </c>
      <c r="AW28">
        <f ca="1">AVERAGE(INDIRECT(ADDRESS($AU27+2, AW$1)):INDIRECT(ADDRESS($AU28+1, AW$1)))</f>
        <v>0.53295028333333339</v>
      </c>
      <c r="AX28">
        <f ca="1">AVERAGE(INDIRECT(ADDRESS($AU27+2, AX$1)):INDIRECT(ADDRESS($AU28+1, AX$1)))</f>
        <v>0.49709483333333332</v>
      </c>
      <c r="AY28">
        <f ca="1">AVERAGE(INDIRECT(ADDRESS($AU27+2, AY$1)):INDIRECT(ADDRESS($AU28+1, AY$1)))</f>
        <v>0.94295566666666675</v>
      </c>
      <c r="AZ28">
        <f ca="1">AVERAGE(INDIRECT(ADDRESS($AU27+2, AZ$1)):INDIRECT(ADDRESS($AU28+1, AZ$1)))</f>
        <v>0.92028724999999989</v>
      </c>
      <c r="BA28">
        <f ca="1">AVERAGE(INDIRECT(ADDRESS($AU27+2, BA$1)):INDIRECT(ADDRESS($AU28+1, BA$1)))</f>
        <v>0.52536700000000003</v>
      </c>
      <c r="BB28">
        <f ca="1">AVERAGE(INDIRECT(ADDRESS($AU27+2, BB$1)):INDIRECT(ADDRESS($AU28+1, BB$1)))</f>
        <v>0.88106800000000007</v>
      </c>
      <c r="BC28">
        <f ca="1">AVERAGE(INDIRECT(ADDRESS($AU27+2, BC$1)):INDIRECT(ADDRESS($AU28+1, BC$1)))</f>
        <v>0.59325841666666668</v>
      </c>
      <c r="BD28">
        <f ca="1">AVERAGE(INDIRECT(ADDRESS($AU27+2, BD$1)):INDIRECT(ADDRESS($AU28+1, BD$1)))</f>
        <v>0.44538916666666672</v>
      </c>
      <c r="BE28">
        <f ca="1">AVERAGE(INDIRECT(ADDRESS($AU27+2, BE$1)):INDIRECT(ADDRESS($AU28+1, BE$1)))</f>
        <v>3.7510214166666667E-2</v>
      </c>
      <c r="BF28">
        <f ca="1">AVERAGE(INDIRECT(ADDRESS($AU27+2, BF$1)):INDIRECT(ADDRESS($AU28+1, BF$1)))</f>
        <v>9.5017083333333363E-2</v>
      </c>
      <c r="BG28">
        <f ca="1">AVERAGE(INDIRECT(ADDRESS($AU27+2, BG$1)):INDIRECT(ADDRESS($AU28+1, BG$1)))</f>
        <v>0.35789083333333332</v>
      </c>
      <c r="BH28">
        <f ca="1">AVERAGE(INDIRECT(ADDRESS($AU27+2, BH$1)):INDIRECT(ADDRESS($AU28+1, BH$1)))</f>
        <v>6.5578999999999971E-2</v>
      </c>
      <c r="BI28">
        <f ca="1">AVERAGE(INDIRECT(ADDRESS($AU27+2, BI$1)):INDIRECT(ADDRESS($AU28+1, BI$1)))</f>
        <v>3.8526083333333329E-2</v>
      </c>
      <c r="BJ28">
        <f ca="1">AVERAGE(INDIRECT(ADDRESS($AU27+2, BJ$1)):INDIRECT(ADDRESS($AU28+1, BJ$1)))</f>
        <v>3.8571666666666636E-2</v>
      </c>
      <c r="BK28">
        <f ca="1">AVERAGE(INDIRECT(ADDRESS($AU27+2, BK$1)):INDIRECT(ADDRESS($AU28+1, BK$1)))</f>
        <v>6.5965166666666672E-2</v>
      </c>
      <c r="BL28">
        <f ca="1">AVERAGE(INDIRECT(ADDRESS($AU27+2, BL$1)):INDIRECT(ADDRESS($AU28+1, BL$1)))</f>
        <v>2.5840583333333333E-2</v>
      </c>
      <c r="BM28">
        <f ca="1">AVERAGE(INDIRECT(ADDRESS($AU27+2, BM$1)):INDIRECT(ADDRESS($AU28+1, BM$1)))</f>
        <v>3.0364166666666526E-2</v>
      </c>
      <c r="BN28">
        <f ca="1">AVERAGE(INDIRECT(ADDRESS($AU27+2, BN$1)):INDIRECT(ADDRESS($AU28+1, BN$1)))</f>
        <v>2.430178333333333E-2</v>
      </c>
      <c r="BO28">
        <f ca="1">AVERAGE(INDIRECT(ADDRESS($AU27+2, BO$1)):INDIRECT(ADDRESS($AU28+1, BO$1)))</f>
        <v>4.4641365166666662E-2</v>
      </c>
      <c r="BP28">
        <f ca="1">AVERAGE(INDIRECT(ADDRESS($AU27+2, BP$1)):INDIRECT(ADDRESS($AU28+1, BP$1)))</f>
        <v>5.5484999999999896E-2</v>
      </c>
    </row>
    <row r="29" spans="1:68" x14ac:dyDescent="0.25">
      <c r="A29" s="1">
        <v>0.93871599999999999</v>
      </c>
      <c r="B29" s="1">
        <v>-0.32033699999999998</v>
      </c>
      <c r="C29" s="1">
        <v>-0.12726699999999999</v>
      </c>
      <c r="D29" s="1">
        <v>0.233435</v>
      </c>
      <c r="E29" s="1">
        <v>-6.5508499999999997E-2</v>
      </c>
      <c r="F29" s="1">
        <v>-0.78881199999999996</v>
      </c>
      <c r="G29" s="1">
        <v>0.79454899999999995</v>
      </c>
      <c r="H29" s="1">
        <v>0.54760299999999995</v>
      </c>
      <c r="I29" s="1">
        <v>-1.34491</v>
      </c>
      <c r="J29" s="1">
        <v>9.1087799999999995E-4</v>
      </c>
      <c r="K29" s="1">
        <v>0.81729300000000005</v>
      </c>
      <c r="L29" s="1">
        <v>-1.8902600000000001</v>
      </c>
      <c r="M29" s="1">
        <v>0.76439599999999996</v>
      </c>
      <c r="N29" s="1">
        <v>1.0073300000000001</v>
      </c>
      <c r="O29" s="1">
        <v>-2.5074900000000002</v>
      </c>
      <c r="P29" s="1">
        <v>-0.76545799999999997</v>
      </c>
      <c r="Q29" s="1">
        <v>0.98892199999999997</v>
      </c>
      <c r="R29" s="1">
        <v>-2.5093100000000002</v>
      </c>
      <c r="S29" s="1">
        <v>6.9634199999999997E-3</v>
      </c>
      <c r="T29" s="1">
        <v>8.9422500000000005E-3</v>
      </c>
      <c r="U29" s="1">
        <v>-2.4789300000000001</v>
      </c>
      <c r="V29" s="1" t="s">
        <v>23</v>
      </c>
      <c r="W29" s="1">
        <f>ABS(IK_diagnostics_positions[[#This Row],[Column1]]-A28)</f>
        <v>1.8881130000000002</v>
      </c>
      <c r="X29" s="1">
        <f>ABS(IK_diagnostics_positions[[#This Row],[Column2]]-B28)</f>
        <v>0.59706899999999996</v>
      </c>
      <c r="Y29" s="1">
        <f>ABS(IK_diagnostics_positions[[#This Row],[Column3]]-C28)</f>
        <v>0.27581100000000003</v>
      </c>
      <c r="Z29" s="1">
        <f>ABS(IK_diagnostics_positions[[#This Row],[Column4]]-D28)</f>
        <v>0.81812599999999991</v>
      </c>
      <c r="AA29" s="1">
        <f>ABS(IK_diagnostics_positions[[#This Row],[Column5]]-E28)</f>
        <v>0.46357950000000003</v>
      </c>
      <c r="AB29" s="1">
        <f>ABS(IK_diagnostics_positions[[#This Row],[Column6]]-F28)</f>
        <v>1.4172999999999991E-2</v>
      </c>
      <c r="AC29" s="1">
        <f>ABS(IK_diagnostics_positions[[#This Row],[Column7]]-G28)</f>
        <v>1.7712979999999998</v>
      </c>
      <c r="AD29" s="1">
        <f>ABS(IK_diagnostics_positions[[#This Row],[Column8]]-H28)</f>
        <v>0.16838600000000004</v>
      </c>
      <c r="AE29" s="1">
        <f>ABS(IK_diagnostics_positions[[#This Row],[Column9]]-I28)</f>
        <v>0.29298999999999986</v>
      </c>
      <c r="AF29" s="1">
        <f>ABS(IK_diagnostics_positions[[#This Row],[Column10]]-J28)</f>
        <v>1.0735628000000001E-2</v>
      </c>
      <c r="AG29" s="1">
        <f>ABS(IK_diagnostics_positions[[#This Row],[Column11]]-K28)</f>
        <v>3.4249000000000085E-2</v>
      </c>
      <c r="AH29" s="1">
        <f>ABS(IK_diagnostics_positions[[#This Row],[Column12]]-L28)</f>
        <v>6.2699999999999978E-3</v>
      </c>
      <c r="AI29" s="1">
        <f>ABS(IK_diagnostics_positions[[#This Row],[Column13]]-M28)</f>
        <v>1.7309999999999937E-2</v>
      </c>
      <c r="AJ29" s="1">
        <f>ABS(IK_diagnostics_positions[[#This Row],[Column14]]-N28)</f>
        <v>8.6300000000000265E-3</v>
      </c>
      <c r="AK29" s="1">
        <f>ABS(IK_diagnostics_positions[[#This Row],[Column15]]-O28)</f>
        <v>6.5900000000000958E-3</v>
      </c>
      <c r="AL29" s="1">
        <f>ABS(IK_diagnostics_positions[[#This Row],[Column16]]-P28)</f>
        <v>8.6969999999999548E-3</v>
      </c>
      <c r="AM29" s="1">
        <f>ABS(IK_diagnostics_positions[[#This Row],[Column17]]-Q28)</f>
        <v>1.3807999999999931E-2</v>
      </c>
      <c r="AN29" s="1">
        <f>ABS(IK_diagnostics_positions[[#This Row],[Column18]]-R28)</f>
        <v>2.2400000000000198E-3</v>
      </c>
      <c r="AO29" s="1">
        <f>ABS(IK_diagnostics_positions[[#This Row],[Column19]]-S28)</f>
        <v>1.54945E-3</v>
      </c>
      <c r="AP29" s="1">
        <f>ABS(IK_diagnostics_positions[[#This Row],[Column20]]-T28)</f>
        <v>1.4179230000000001E-2</v>
      </c>
      <c r="AQ29" s="1">
        <f>ABS(IK_diagnostics_positions[[#This Row],[Column21]]-U28)</f>
        <v>2.018999999999993E-2</v>
      </c>
      <c r="AU29" s="4">
        <f>IK_diagnostics_frames[[#This Row],[Column1]]+AU28</f>
        <v>125</v>
      </c>
      <c r="AV29">
        <f ca="1">AVERAGE(INDIRECT(ADDRESS($AU28+2, AV$1)):INDIRECT(ADDRESS($AU29+1, AV$1)))</f>
        <v>1.23066725</v>
      </c>
      <c r="AW29">
        <f ca="1">AVERAGE(INDIRECT(ADDRESS($AU28+2, AW$1)):INDIRECT(ADDRESS($AU29+1, AW$1)))</f>
        <v>0.58339229999999997</v>
      </c>
      <c r="AX29">
        <f ca="1">AVERAGE(INDIRECT(ADDRESS($AU28+2, AX$1)):INDIRECT(ADDRESS($AU29+1, AX$1)))</f>
        <v>0.6008167499999999</v>
      </c>
      <c r="AY29">
        <f ca="1">AVERAGE(INDIRECT(ADDRESS($AU28+2, AY$1)):INDIRECT(ADDRESS($AU29+1, AY$1)))</f>
        <v>0.63685864999999997</v>
      </c>
      <c r="AZ29">
        <f ca="1">AVERAGE(INDIRECT(ADDRESS($AU28+2, AZ$1)):INDIRECT(ADDRESS($AU29+1, AZ$1)))</f>
        <v>0.83141690000000001</v>
      </c>
      <c r="BA29">
        <f ca="1">AVERAGE(INDIRECT(ADDRESS($AU28+2, BA$1)):INDIRECT(ADDRESS($AU29+1, BA$1)))</f>
        <v>0.35373900000000003</v>
      </c>
      <c r="BB29">
        <f ca="1">AVERAGE(INDIRECT(ADDRESS($AU28+2, BB$1)):INDIRECT(ADDRESS($AU29+1, BB$1)))</f>
        <v>0.51343899999999998</v>
      </c>
      <c r="BC29">
        <f ca="1">AVERAGE(INDIRECT(ADDRESS($AU28+2, BC$1)):INDIRECT(ADDRESS($AU29+1, BC$1)))</f>
        <v>0.45246500000000006</v>
      </c>
      <c r="BD29">
        <f ca="1">AVERAGE(INDIRECT(ADDRESS($AU28+2, BD$1)):INDIRECT(ADDRESS($AU29+1, BD$1)))</f>
        <v>0.15905200000000003</v>
      </c>
      <c r="BE29">
        <f ca="1">AVERAGE(INDIRECT(ADDRESS($AU28+2, BE$1)):INDIRECT(ADDRESS($AU29+1, BE$1)))</f>
        <v>3.7426578750000002E-2</v>
      </c>
      <c r="BF29">
        <f ca="1">AVERAGE(INDIRECT(ADDRESS($AU28+2, BF$1)):INDIRECT(ADDRESS($AU29+1, BF$1)))</f>
        <v>2.70455E-2</v>
      </c>
      <c r="BG29">
        <f ca="1">AVERAGE(INDIRECT(ADDRESS($AU28+2, BG$1)):INDIRECT(ADDRESS($AU29+1, BG$1)))</f>
        <v>3.5065000000000013E-2</v>
      </c>
      <c r="BH29">
        <f ca="1">AVERAGE(INDIRECT(ADDRESS($AU28+2, BH$1)):INDIRECT(ADDRESS($AU29+1, BH$1)))</f>
        <v>3.2374000000000014E-2</v>
      </c>
      <c r="BI29">
        <f ca="1">AVERAGE(INDIRECT(ADDRESS($AU28+2, BI$1)):INDIRECT(ADDRESS($AU29+1, BI$1)))</f>
        <v>1.8469750000000007E-2</v>
      </c>
      <c r="BJ29">
        <f ca="1">AVERAGE(INDIRECT(ADDRESS($AU28+2, BJ$1)):INDIRECT(ADDRESS($AU29+1, BJ$1)))</f>
        <v>1.8887500000000168E-2</v>
      </c>
      <c r="BK29">
        <f ca="1">AVERAGE(INDIRECT(ADDRESS($AU28+2, BK$1)):INDIRECT(ADDRESS($AU29+1, BK$1)))</f>
        <v>2.183874999999999E-2</v>
      </c>
      <c r="BL29">
        <f ca="1">AVERAGE(INDIRECT(ADDRESS($AU28+2, BL$1)):INDIRECT(ADDRESS($AU29+1, BL$1)))</f>
        <v>9.3189999999999662E-3</v>
      </c>
      <c r="BM29">
        <f ca="1">AVERAGE(INDIRECT(ADDRESS($AU28+2, BM$1)):INDIRECT(ADDRESS($AU29+1, BM$1)))</f>
        <v>2.5759999999999783E-2</v>
      </c>
      <c r="BN29">
        <f ca="1">AVERAGE(INDIRECT(ADDRESS($AU28+2, BN$1)):INDIRECT(ADDRESS($AU29+1, BN$1)))</f>
        <v>2.8293565E-2</v>
      </c>
      <c r="BO29">
        <f ca="1">AVERAGE(INDIRECT(ADDRESS($AU28+2, BO$1)):INDIRECT(ADDRESS($AU29+1, BO$1)))</f>
        <v>2.8961571999999998E-2</v>
      </c>
      <c r="BP29">
        <f ca="1">AVERAGE(INDIRECT(ADDRESS($AU28+2, BP$1)):INDIRECT(ADDRESS($AU29+1, BP$1)))</f>
        <v>6.504999999999983E-3</v>
      </c>
    </row>
    <row r="30" spans="1:68" x14ac:dyDescent="0.25">
      <c r="A30" s="1">
        <v>-0.61005399999999999</v>
      </c>
      <c r="B30" s="1">
        <v>0.75365099999999996</v>
      </c>
      <c r="C30" s="1">
        <v>0.24463099999999999</v>
      </c>
      <c r="D30" s="1">
        <v>-0.46951799999999999</v>
      </c>
      <c r="E30" s="1">
        <v>1.2008099999999999</v>
      </c>
      <c r="F30" s="1">
        <v>-0.63871199999999995</v>
      </c>
      <c r="G30" s="1">
        <v>-0.90229000000000004</v>
      </c>
      <c r="H30" s="1">
        <v>0.89964100000000002</v>
      </c>
      <c r="I30" s="1">
        <v>-1.4884200000000001</v>
      </c>
      <c r="J30" s="1">
        <v>7.7295899999999997E-3</v>
      </c>
      <c r="K30" s="1">
        <v>0.82646399999999998</v>
      </c>
      <c r="L30" s="1">
        <v>-1.8964700000000001</v>
      </c>
      <c r="M30" s="1">
        <v>0.77892799999999995</v>
      </c>
      <c r="N30" s="1">
        <v>0.99319299999999999</v>
      </c>
      <c r="O30" s="1">
        <v>-2.51085</v>
      </c>
      <c r="P30" s="1">
        <v>-0.75421199999999999</v>
      </c>
      <c r="Q30" s="1">
        <v>1.0037499999999999</v>
      </c>
      <c r="R30" s="1">
        <v>-2.51938</v>
      </c>
      <c r="S30" s="1">
        <v>-9.28351E-3</v>
      </c>
      <c r="T30" s="1">
        <v>1.01026E-2</v>
      </c>
      <c r="U30" s="1">
        <v>-2.47377</v>
      </c>
      <c r="V30" s="1" t="s">
        <v>23</v>
      </c>
      <c r="W30" s="1">
        <f>ABS(IK_diagnostics_positions[[#This Row],[Column1]]-A29)</f>
        <v>1.54877</v>
      </c>
      <c r="X30" s="1">
        <f>ABS(IK_diagnostics_positions[[#This Row],[Column2]]-B29)</f>
        <v>1.0739879999999999</v>
      </c>
      <c r="Y30" s="1">
        <f>ABS(IK_diagnostics_positions[[#This Row],[Column3]]-C29)</f>
        <v>0.37189799999999995</v>
      </c>
      <c r="Z30" s="1">
        <f>ABS(IK_diagnostics_positions[[#This Row],[Column4]]-D29)</f>
        <v>0.70295299999999994</v>
      </c>
      <c r="AA30" s="1">
        <f>ABS(IK_diagnostics_positions[[#This Row],[Column5]]-E29)</f>
        <v>1.2663184999999999</v>
      </c>
      <c r="AB30" s="1">
        <f>ABS(IK_diagnostics_positions[[#This Row],[Column6]]-F29)</f>
        <v>0.15010000000000001</v>
      </c>
      <c r="AC30" s="1">
        <f>ABS(IK_diagnostics_positions[[#This Row],[Column7]]-G29)</f>
        <v>1.696839</v>
      </c>
      <c r="AD30" s="1">
        <f>ABS(IK_diagnostics_positions[[#This Row],[Column8]]-H29)</f>
        <v>0.35203800000000007</v>
      </c>
      <c r="AE30" s="1">
        <f>ABS(IK_diagnostics_positions[[#This Row],[Column9]]-I29)</f>
        <v>0.14351000000000003</v>
      </c>
      <c r="AF30" s="1">
        <f>ABS(IK_diagnostics_positions[[#This Row],[Column10]]-J29)</f>
        <v>6.8187119999999993E-3</v>
      </c>
      <c r="AG30" s="1">
        <f>ABS(IK_diagnostics_positions[[#This Row],[Column11]]-K29)</f>
        <v>9.1709999999999292E-3</v>
      </c>
      <c r="AH30" s="1">
        <f>ABS(IK_diagnostics_positions[[#This Row],[Column12]]-L29)</f>
        <v>6.2100000000000488E-3</v>
      </c>
      <c r="AI30" s="1">
        <f>ABS(IK_diagnostics_positions[[#This Row],[Column13]]-M29)</f>
        <v>1.4531999999999989E-2</v>
      </c>
      <c r="AJ30" s="1">
        <f>ABS(IK_diagnostics_positions[[#This Row],[Column14]]-N29)</f>
        <v>1.4137000000000066E-2</v>
      </c>
      <c r="AK30" s="1">
        <f>ABS(IK_diagnostics_positions[[#This Row],[Column15]]-O29)</f>
        <v>3.3599999999998076E-3</v>
      </c>
      <c r="AL30" s="1">
        <f>ABS(IK_diagnostics_positions[[#This Row],[Column16]]-P29)</f>
        <v>1.1245999999999978E-2</v>
      </c>
      <c r="AM30" s="1">
        <f>ABS(IK_diagnostics_positions[[#This Row],[Column17]]-Q29)</f>
        <v>1.4827999999999952E-2</v>
      </c>
      <c r="AN30" s="1">
        <f>ABS(IK_diagnostics_positions[[#This Row],[Column18]]-R29)</f>
        <v>1.0069999999999801E-2</v>
      </c>
      <c r="AO30" s="1">
        <f>ABS(IK_diagnostics_positions[[#This Row],[Column19]]-S29)</f>
        <v>1.624693E-2</v>
      </c>
      <c r="AP30" s="1">
        <f>ABS(IK_diagnostics_positions[[#This Row],[Column20]]-T29)</f>
        <v>1.1603499999999992E-3</v>
      </c>
      <c r="AQ30" s="1">
        <f>ABS(IK_diagnostics_positions[[#This Row],[Column21]]-U29)</f>
        <v>5.1600000000000534E-3</v>
      </c>
      <c r="AU30" s="3">
        <f>IK_diagnostics_frames[[#This Row],[Column1]]+AU29</f>
        <v>127</v>
      </c>
      <c r="AV30">
        <f ca="1">AVERAGE(INDIRECT(ADDRESS($AU29+2, AV$1)):INDIRECT(ADDRESS($AU30+1, AV$1)))</f>
        <v>0.63081949999999998</v>
      </c>
      <c r="AW30">
        <f ca="1">AVERAGE(INDIRECT(ADDRESS($AU29+2, AW$1)):INDIRECT(ADDRESS($AU30+1, AW$1)))</f>
        <v>0.30731249999999999</v>
      </c>
      <c r="AX30">
        <f ca="1">AVERAGE(INDIRECT(ADDRESS($AU29+2, AX$1)):INDIRECT(ADDRESS($AU30+1, AX$1)))</f>
        <v>0.28054600000000002</v>
      </c>
      <c r="AY30">
        <f ca="1">AVERAGE(INDIRECT(ADDRESS($AU29+2, AY$1)):INDIRECT(ADDRESS($AU30+1, AY$1)))</f>
        <v>0.99032750000000003</v>
      </c>
      <c r="AZ30">
        <f ca="1">AVERAGE(INDIRECT(ADDRESS($AU29+2, AZ$1)):INDIRECT(ADDRESS($AU30+1, AZ$1)))</f>
        <v>0.98514849999999998</v>
      </c>
      <c r="BA30">
        <f ca="1">AVERAGE(INDIRECT(ADDRESS($AU29+2, BA$1)):INDIRECT(ADDRESS($AU30+1, BA$1)))</f>
        <v>0.53261400000000003</v>
      </c>
      <c r="BB30">
        <f ca="1">AVERAGE(INDIRECT(ADDRESS($AU29+2, BB$1)):INDIRECT(ADDRESS($AU30+1, BB$1)))</f>
        <v>0.7272052</v>
      </c>
      <c r="BC30">
        <f ca="1">AVERAGE(INDIRECT(ADDRESS($AU29+2, BC$1)):INDIRECT(ADDRESS($AU30+1, BC$1)))</f>
        <v>0.59412019999999999</v>
      </c>
      <c r="BD30">
        <f ca="1">AVERAGE(INDIRECT(ADDRESS($AU29+2, BD$1)):INDIRECT(ADDRESS($AU30+1, BD$1)))</f>
        <v>0.74632999999999994</v>
      </c>
      <c r="BE30">
        <f ca="1">AVERAGE(INDIRECT(ADDRESS($AU29+2, BE$1)):INDIRECT(ADDRESS($AU30+1, BE$1)))</f>
        <v>2.1939244999999996E-3</v>
      </c>
      <c r="BF30">
        <f ca="1">AVERAGE(INDIRECT(ADDRESS($AU29+2, BF$1)):INDIRECT(ADDRESS($AU30+1, BF$1)))</f>
        <v>2.2649999999999615E-3</v>
      </c>
      <c r="BG30">
        <f ca="1">AVERAGE(INDIRECT(ADDRESS($AU29+2, BG$1)):INDIRECT(ADDRESS($AU30+1, BG$1)))</f>
        <v>0.62375499999999995</v>
      </c>
      <c r="BH30">
        <f ca="1">AVERAGE(INDIRECT(ADDRESS($AU29+2, BH$1)):INDIRECT(ADDRESS($AU30+1, BH$1)))</f>
        <v>8.2499999999999796E-3</v>
      </c>
      <c r="BI30">
        <f ca="1">AVERAGE(INDIRECT(ADDRESS($AU29+2, BI$1)):INDIRECT(ADDRESS($AU30+1, BI$1)))</f>
        <v>2.198999999999951E-3</v>
      </c>
      <c r="BJ30">
        <f ca="1">AVERAGE(INDIRECT(ADDRESS($AU29+2, BJ$1)):INDIRECT(ADDRESS($AU30+1, BJ$1)))</f>
        <v>3.0600000000000627E-3</v>
      </c>
      <c r="BK30">
        <f ca="1">AVERAGE(INDIRECT(ADDRESS($AU29+2, BK$1)):INDIRECT(ADDRESS($AU30+1, BK$1)))</f>
        <v>5.555499999999991E-3</v>
      </c>
      <c r="BL30">
        <f ca="1">AVERAGE(INDIRECT(ADDRESS($AU29+2, BL$1)):INDIRECT(ADDRESS($AU30+1, BL$1)))</f>
        <v>6.4880000000001048E-3</v>
      </c>
      <c r="BM30">
        <f ca="1">AVERAGE(INDIRECT(ADDRESS($AU29+2, BM$1)):INDIRECT(ADDRESS($AU30+1, BM$1)))</f>
        <v>7.5099999999996836E-3</v>
      </c>
      <c r="BN30">
        <f ca="1">AVERAGE(INDIRECT(ADDRESS($AU29+2, BN$1)):INDIRECT(ADDRESS($AU30+1, BN$1)))</f>
        <v>6.5390090000000001E-3</v>
      </c>
      <c r="BO30">
        <f ca="1">AVERAGE(INDIRECT(ADDRESS($AU29+2, BO$1)):INDIRECT(ADDRESS($AU30+1, BO$1)))</f>
        <v>4.1938100000000001E-3</v>
      </c>
      <c r="BP30">
        <f ca="1">AVERAGE(INDIRECT(ADDRESS($AU29+2, BP$1)):INDIRECT(ADDRESS($AU30+1, BP$1)))</f>
        <v>2.355000000000107E-3</v>
      </c>
    </row>
    <row r="31" spans="1:68" x14ac:dyDescent="0.25">
      <c r="A31" s="1" t="s">
        <v>47</v>
      </c>
      <c r="B31" s="1" t="s">
        <v>22</v>
      </c>
      <c r="C31" s="1" t="s">
        <v>22</v>
      </c>
      <c r="D31" s="1">
        <v>0.77383299999999999</v>
      </c>
      <c r="E31" s="1">
        <v>0.56844399999999995</v>
      </c>
      <c r="F31" s="1">
        <v>-0.79102499999999998</v>
      </c>
      <c r="G31" s="1">
        <v>1.2036699999999999E-2</v>
      </c>
      <c r="H31" s="1">
        <v>9.7692000000000005E-3</v>
      </c>
      <c r="I31" s="1">
        <v>-1.11897</v>
      </c>
      <c r="J31" s="1">
        <v>-2.0268899999999999E-2</v>
      </c>
      <c r="K31" s="1">
        <v>0.71079400000000004</v>
      </c>
      <c r="L31" s="1">
        <v>-1.83138</v>
      </c>
      <c r="M31" s="1">
        <v>0.71143900000000004</v>
      </c>
      <c r="N31" s="1">
        <v>0.98162499999999997</v>
      </c>
      <c r="O31" s="1">
        <v>-2.45688</v>
      </c>
      <c r="P31" s="1">
        <v>-0.71975599999999995</v>
      </c>
      <c r="Q31" s="1">
        <v>1.0017499999999999</v>
      </c>
      <c r="R31" s="1">
        <v>-2.4841099999999998</v>
      </c>
      <c r="S31" s="1">
        <v>7.5621899999999999E-3</v>
      </c>
      <c r="T31" s="1">
        <v>-1.6182200000000001E-2</v>
      </c>
      <c r="U31" s="1">
        <v>-2.5174699999999999</v>
      </c>
      <c r="V31" s="1" t="s">
        <v>23</v>
      </c>
      <c r="W31" s="1">
        <f>ABS(IK_diagnostics_positions[[#This Row],[Column1]]-A30)</f>
        <v>1.6100539999999999</v>
      </c>
      <c r="X31" s="1">
        <f>ABS(IK_diagnostics_positions[[#This Row],[Column2]]-B30)</f>
        <v>0.75365099999999996</v>
      </c>
      <c r="Y31" s="1">
        <f>ABS(IK_diagnostics_positions[[#This Row],[Column3]]-C30)</f>
        <v>0.24463099999999999</v>
      </c>
      <c r="Z31" s="1">
        <f>ABS(IK_diagnostics_positions[[#This Row],[Column4]]-D30)</f>
        <v>1.2433510000000001</v>
      </c>
      <c r="AA31" s="1">
        <f>ABS(IK_diagnostics_positions[[#This Row],[Column5]]-E30)</f>
        <v>0.63236599999999998</v>
      </c>
      <c r="AB31" s="1">
        <f>ABS(IK_diagnostics_positions[[#This Row],[Column6]]-F30)</f>
        <v>0.15231300000000003</v>
      </c>
      <c r="AC31" s="1">
        <f>ABS(IK_diagnostics_positions[[#This Row],[Column7]]-G30)</f>
        <v>0.91432670000000005</v>
      </c>
      <c r="AD31" s="1">
        <f>ABS(IK_diagnostics_positions[[#This Row],[Column8]]-H30)</f>
        <v>0.88987179999999999</v>
      </c>
      <c r="AE31" s="1">
        <f>ABS(IK_diagnostics_positions[[#This Row],[Column9]]-I30)</f>
        <v>0.36945000000000006</v>
      </c>
      <c r="AF31" s="1">
        <f>ABS(IK_diagnostics_positions[[#This Row],[Column10]]-J30)</f>
        <v>2.7998490000000001E-2</v>
      </c>
      <c r="AG31" s="1">
        <f>ABS(IK_diagnostics_positions[[#This Row],[Column11]]-K30)</f>
        <v>0.11566999999999994</v>
      </c>
      <c r="AH31" s="1">
        <f>ABS(IK_diagnostics_positions[[#This Row],[Column12]]-L30)</f>
        <v>6.5090000000000092E-2</v>
      </c>
      <c r="AI31" s="1">
        <f>ABS(IK_diagnostics_positions[[#This Row],[Column13]]-M30)</f>
        <v>6.748899999999991E-2</v>
      </c>
      <c r="AJ31" s="1">
        <f>ABS(IK_diagnostics_positions[[#This Row],[Column14]]-N30)</f>
        <v>1.1568000000000023E-2</v>
      </c>
      <c r="AK31" s="1">
        <f>ABS(IK_diagnostics_positions[[#This Row],[Column15]]-O30)</f>
        <v>5.3970000000000073E-2</v>
      </c>
      <c r="AL31" s="1">
        <f>ABS(IK_diagnostics_positions[[#This Row],[Column16]]-P30)</f>
        <v>3.4456000000000042E-2</v>
      </c>
      <c r="AM31" s="1">
        <f>ABS(IK_diagnostics_positions[[#This Row],[Column17]]-Q30)</f>
        <v>2.0000000000000018E-3</v>
      </c>
      <c r="AN31" s="1">
        <f>ABS(IK_diagnostics_positions[[#This Row],[Column18]]-R30)</f>
        <v>3.5270000000000135E-2</v>
      </c>
      <c r="AO31" s="1">
        <f>ABS(IK_diagnostics_positions[[#This Row],[Column19]]-S30)</f>
        <v>1.6845699999999998E-2</v>
      </c>
      <c r="AP31" s="1">
        <f>ABS(IK_diagnostics_positions[[#This Row],[Column20]]-T30)</f>
        <v>2.6284800000000001E-2</v>
      </c>
      <c r="AQ31" s="1">
        <f>ABS(IK_diagnostics_positions[[#This Row],[Column21]]-U30)</f>
        <v>4.369999999999985E-2</v>
      </c>
      <c r="AU31" s="4">
        <f>IK_diagnostics_frames[[#This Row],[Column1]]+AU30</f>
        <v>128</v>
      </c>
      <c r="AV31">
        <f ca="1">AVERAGE(INDIRECT(ADDRESS($AU30+2, AV$1)):INDIRECT(ADDRESS($AU31+1, AV$1)))</f>
        <v>0.112008</v>
      </c>
      <c r="AW31">
        <f ca="1">AVERAGE(INDIRECT(ADDRESS($AU30+2, AW$1)):INDIRECT(ADDRESS($AU31+1, AW$1)))</f>
        <v>0.47380899999999998</v>
      </c>
      <c r="AX31">
        <f ca="1">AVERAGE(INDIRECT(ADDRESS($AU30+2, AX$1)):INDIRECT(ADDRESS($AU31+1, AX$1)))</f>
        <v>0.32955400000000001</v>
      </c>
      <c r="AY31">
        <f ca="1">AVERAGE(INDIRECT(ADDRESS($AU30+2, AY$1)):INDIRECT(ADDRESS($AU31+1, AY$1)))</f>
        <v>0.69062599999999996</v>
      </c>
      <c r="AZ31">
        <f ca="1">AVERAGE(INDIRECT(ADDRESS($AU30+2, AZ$1)):INDIRECT(ADDRESS($AU31+1, AZ$1)))</f>
        <v>0.54152899999999993</v>
      </c>
      <c r="BA31">
        <f ca="1">AVERAGE(INDIRECT(ADDRESS($AU30+2, BA$1)):INDIRECT(ADDRESS($AU31+1, BA$1)))</f>
        <v>0.54919000000000007</v>
      </c>
      <c r="BB31">
        <f ca="1">AVERAGE(INDIRECT(ADDRESS($AU30+2, BB$1)):INDIRECT(ADDRESS($AU31+1, BB$1)))</f>
        <v>0.28713139999999998</v>
      </c>
      <c r="BC31">
        <f ca="1">AVERAGE(INDIRECT(ADDRESS($AU30+2, BC$1)):INDIRECT(ADDRESS($AU31+1, BC$1)))</f>
        <v>0.19676540000000001</v>
      </c>
      <c r="BD31">
        <f ca="1">AVERAGE(INDIRECT(ADDRESS($AU30+2, BD$1)):INDIRECT(ADDRESS($AU31+1, BD$1)))</f>
        <v>0.66328999999999971</v>
      </c>
      <c r="BE31">
        <f ca="1">AVERAGE(INDIRECT(ADDRESS($AU30+2, BE$1)):INDIRECT(ADDRESS($AU31+1, BE$1)))</f>
        <v>1.6889159999999999E-3</v>
      </c>
      <c r="BF31">
        <f ca="1">AVERAGE(INDIRECT(ADDRESS($AU30+2, BF$1)):INDIRECT(ADDRESS($AU31+1, BF$1)))</f>
        <v>3.0579999999998941E-3</v>
      </c>
      <c r="BG31">
        <f ca="1">AVERAGE(INDIRECT(ADDRESS($AU30+2, BG$1)):INDIRECT(ADDRESS($AU31+1, BG$1)))</f>
        <v>1.24441</v>
      </c>
      <c r="BH31">
        <f ca="1">AVERAGE(INDIRECT(ADDRESS($AU30+2, BH$1)):INDIRECT(ADDRESS($AU31+1, BH$1)))</f>
        <v>1.6510000000000691E-3</v>
      </c>
      <c r="BI31">
        <f ca="1">AVERAGE(INDIRECT(ADDRESS($AU30+2, BI$1)):INDIRECT(ADDRESS($AU31+1, BI$1)))</f>
        <v>5.3800000000003845E-4</v>
      </c>
      <c r="BJ31">
        <f ca="1">AVERAGE(INDIRECT(ADDRESS($AU30+2, BJ$1)):INDIRECT(ADDRESS($AU31+1, BJ$1)))</f>
        <v>3.9800000000003166E-3</v>
      </c>
      <c r="BK31">
        <f ca="1">AVERAGE(INDIRECT(ADDRESS($AU30+2, BK$1)):INDIRECT(ADDRESS($AU31+1, BK$1)))</f>
        <v>2.3340000000000583E-3</v>
      </c>
      <c r="BL31">
        <f ca="1">AVERAGE(INDIRECT(ADDRESS($AU30+2, BL$1)):INDIRECT(ADDRESS($AU31+1, BL$1)))</f>
        <v>5.2999999999991942E-4</v>
      </c>
      <c r="BM31">
        <f ca="1">AVERAGE(INDIRECT(ADDRESS($AU30+2, BM$1)):INDIRECT(ADDRESS($AU31+1, BM$1)))</f>
        <v>3.3300000000000551E-3</v>
      </c>
      <c r="BN31">
        <f ca="1">AVERAGE(INDIRECT(ADDRESS($AU30+2, BN$1)):INDIRECT(ADDRESS($AU31+1, BN$1)))</f>
        <v>2.177582E-3</v>
      </c>
      <c r="BO31">
        <f ca="1">AVERAGE(INDIRECT(ADDRESS($AU30+2, BO$1)):INDIRECT(ADDRESS($AU31+1, BO$1)))</f>
        <v>2.0501589999999997E-3</v>
      </c>
      <c r="BP31">
        <f ca="1">AVERAGE(INDIRECT(ADDRESS($AU30+2, BP$1)):INDIRECT(ADDRESS($AU31+1, BP$1)))</f>
        <v>4.1500000000000981E-3</v>
      </c>
    </row>
    <row r="32" spans="1:68" x14ac:dyDescent="0.25">
      <c r="A32" s="1">
        <v>-0.42311500000000002</v>
      </c>
      <c r="B32" s="1">
        <v>0.45225900000000002</v>
      </c>
      <c r="C32" s="1">
        <v>-0.785134</v>
      </c>
      <c r="D32" s="1">
        <v>0.42870999999999998</v>
      </c>
      <c r="E32" s="1">
        <v>0.97218300000000002</v>
      </c>
      <c r="F32" s="1">
        <v>-0.84895799999999999</v>
      </c>
      <c r="G32" s="1">
        <v>0.60445400000000005</v>
      </c>
      <c r="H32" s="1">
        <v>1.6187100000000001</v>
      </c>
      <c r="I32" s="1">
        <v>-1.5913299999999999</v>
      </c>
      <c r="J32" s="1">
        <v>1.6645299999999998E-2</v>
      </c>
      <c r="K32" s="1">
        <v>0.868483</v>
      </c>
      <c r="L32" s="1">
        <v>-1.8940399999999999</v>
      </c>
      <c r="M32" s="1">
        <v>0.77532400000000001</v>
      </c>
      <c r="N32" s="1">
        <v>0.99032600000000004</v>
      </c>
      <c r="O32" s="1">
        <v>-2.5339999999999998</v>
      </c>
      <c r="P32" s="1">
        <v>-0.75772799999999996</v>
      </c>
      <c r="Q32" s="1">
        <v>1.0021599999999999</v>
      </c>
      <c r="R32" s="1">
        <v>-2.51248</v>
      </c>
      <c r="S32" s="1">
        <v>5.1048999999999999E-3</v>
      </c>
      <c r="T32" s="1">
        <v>4.8512199999999998E-2</v>
      </c>
      <c r="U32" s="1">
        <v>-2.4663200000000001</v>
      </c>
      <c r="V32" s="1" t="s">
        <v>23</v>
      </c>
      <c r="W32" s="1">
        <f>ABS(IK_diagnostics_positions[[#This Row],[Column1]]-A31)</f>
        <v>1.4231150000000001</v>
      </c>
      <c r="X32" s="1">
        <f>ABS(IK_diagnostics_positions[[#This Row],[Column2]]-B31)</f>
        <v>0.45225900000000002</v>
      </c>
      <c r="Y32" s="1">
        <f>ABS(IK_diagnostics_positions[[#This Row],[Column3]]-C31)</f>
        <v>0.785134</v>
      </c>
      <c r="Z32" s="1">
        <f>ABS(IK_diagnostics_positions[[#This Row],[Column4]]-D31)</f>
        <v>0.34512300000000001</v>
      </c>
      <c r="AA32" s="1">
        <f>ABS(IK_diagnostics_positions[[#This Row],[Column5]]-E31)</f>
        <v>0.40373900000000007</v>
      </c>
      <c r="AB32" s="1">
        <f>ABS(IK_diagnostics_positions[[#This Row],[Column6]]-F31)</f>
        <v>5.7933000000000012E-2</v>
      </c>
      <c r="AC32" s="1">
        <f>ABS(IK_diagnostics_positions[[#This Row],[Column7]]-G31)</f>
        <v>0.59241730000000004</v>
      </c>
      <c r="AD32" s="1">
        <f>ABS(IK_diagnostics_positions[[#This Row],[Column8]]-H31)</f>
        <v>1.6089408000000001</v>
      </c>
      <c r="AE32" s="1">
        <f>ABS(IK_diagnostics_positions[[#This Row],[Column9]]-I31)</f>
        <v>0.47235999999999989</v>
      </c>
      <c r="AF32" s="1">
        <f>ABS(IK_diagnostics_positions[[#This Row],[Column10]]-J31)</f>
        <v>3.6914199999999994E-2</v>
      </c>
      <c r="AG32" s="1">
        <f>ABS(IK_diagnostics_positions[[#This Row],[Column11]]-K31)</f>
        <v>0.15768899999999997</v>
      </c>
      <c r="AH32" s="1">
        <f>ABS(IK_diagnostics_positions[[#This Row],[Column12]]-L31)</f>
        <v>6.2659999999999938E-2</v>
      </c>
      <c r="AI32" s="1">
        <f>ABS(IK_diagnostics_positions[[#This Row],[Column13]]-M31)</f>
        <v>6.388499999999997E-2</v>
      </c>
      <c r="AJ32" s="1">
        <f>ABS(IK_diagnostics_positions[[#This Row],[Column14]]-N31)</f>
        <v>8.7010000000000698E-3</v>
      </c>
      <c r="AK32" s="1">
        <f>ABS(IK_diagnostics_positions[[#This Row],[Column15]]-O31)</f>
        <v>7.7119999999999855E-2</v>
      </c>
      <c r="AL32" s="1">
        <f>ABS(IK_diagnostics_positions[[#This Row],[Column16]]-P31)</f>
        <v>3.7972000000000006E-2</v>
      </c>
      <c r="AM32" s="1">
        <f>ABS(IK_diagnostics_positions[[#This Row],[Column17]]-Q31)</f>
        <v>4.1000000000002146E-4</v>
      </c>
      <c r="AN32" s="1">
        <f>ABS(IK_diagnostics_positions[[#This Row],[Column18]]-R31)</f>
        <v>2.8370000000000228E-2</v>
      </c>
      <c r="AO32" s="1">
        <f>ABS(IK_diagnostics_positions[[#This Row],[Column19]]-S31)</f>
        <v>2.45729E-3</v>
      </c>
      <c r="AP32" s="1">
        <f>ABS(IK_diagnostics_positions[[#This Row],[Column20]]-T31)</f>
        <v>6.4694399999999999E-2</v>
      </c>
      <c r="AQ32" s="1">
        <f>ABS(IK_diagnostics_positions[[#This Row],[Column21]]-U31)</f>
        <v>5.1149999999999807E-2</v>
      </c>
      <c r="AU32" s="3">
        <f>IK_diagnostics_frames[[#This Row],[Column1]]+AU31</f>
        <v>129</v>
      </c>
      <c r="AV32">
        <f ca="1">AVERAGE(INDIRECT(ADDRESS($AU31+2, AV$1)):INDIRECT(ADDRESS($AU32+1, AV$1)))</f>
        <v>6.0647000000000006E-2</v>
      </c>
      <c r="AW32">
        <f ca="1">AVERAGE(INDIRECT(ADDRESS($AU31+2, AW$1)):INDIRECT(ADDRESS($AU32+1, AW$1)))</f>
        <v>0.90220030000000007</v>
      </c>
      <c r="AX32">
        <f ca="1">AVERAGE(INDIRECT(ADDRESS($AU31+2, AX$1)):INDIRECT(ADDRESS($AU32+1, AX$1)))</f>
        <v>0.400196</v>
      </c>
      <c r="AY32">
        <f ca="1">AVERAGE(INDIRECT(ADDRESS($AU31+2, AY$1)):INDIRECT(ADDRESS($AU32+1, AY$1)))</f>
        <v>1.255444</v>
      </c>
      <c r="AZ32">
        <f ca="1">AVERAGE(INDIRECT(ADDRESS($AU31+2, AZ$1)):INDIRECT(ADDRESS($AU32+1, AZ$1)))</f>
        <v>0.37228600000000001</v>
      </c>
      <c r="BA32">
        <f ca="1">AVERAGE(INDIRECT(ADDRESS($AU31+2, BA$1)):INDIRECT(ADDRESS($AU32+1, BA$1)))</f>
        <v>0.22538999999999998</v>
      </c>
      <c r="BB32">
        <f ca="1">AVERAGE(INDIRECT(ADDRESS($AU31+2, BB$1)):INDIRECT(ADDRESS($AU32+1, BB$1)))</f>
        <v>0.15032600000000002</v>
      </c>
      <c r="BC32">
        <f ca="1">AVERAGE(INDIRECT(ADDRESS($AU31+2, BC$1)):INDIRECT(ADDRESS($AU32+1, BC$1)))</f>
        <v>0.22383820000000001</v>
      </c>
      <c r="BD32">
        <f ca="1">AVERAGE(INDIRECT(ADDRESS($AU31+2, BD$1)):INDIRECT(ADDRESS($AU32+1, BD$1)))</f>
        <v>0.50678000000000001</v>
      </c>
      <c r="BE32">
        <f ca="1">AVERAGE(INDIRECT(ADDRESS($AU31+2, BE$1)):INDIRECT(ADDRESS($AU32+1, BE$1)))</f>
        <v>4.6957500000000003E-3</v>
      </c>
      <c r="BF32">
        <f ca="1">AVERAGE(INDIRECT(ADDRESS($AU31+2, BF$1)):INDIRECT(ADDRESS($AU32+1, BF$1)))</f>
        <v>1.2217000000000033E-2</v>
      </c>
      <c r="BG32">
        <f ca="1">AVERAGE(INDIRECT(ADDRESS($AU31+2, BG$1)):INDIRECT(ADDRESS($AU32+1, BG$1)))</f>
        <v>6.199999999998429E-4</v>
      </c>
      <c r="BH32">
        <f ca="1">AVERAGE(INDIRECT(ADDRESS($AU31+2, BH$1)):INDIRECT(ADDRESS($AU32+1, BH$1)))</f>
        <v>4.2550000000000088E-3</v>
      </c>
      <c r="BI32">
        <f ca="1">AVERAGE(INDIRECT(ADDRESS($AU31+2, BI$1)):INDIRECT(ADDRESS($AU32+1, BI$1)))</f>
        <v>3.029999999999422E-4</v>
      </c>
      <c r="BJ32">
        <f ca="1">AVERAGE(INDIRECT(ADDRESS($AU31+2, BJ$1)):INDIRECT(ADDRESS($AU32+1, BJ$1)))</f>
        <v>5.3800000000001624E-3</v>
      </c>
      <c r="BK32">
        <f ca="1">AVERAGE(INDIRECT(ADDRESS($AU31+2, BK$1)):INDIRECT(ADDRESS($AU32+1, BK$1)))</f>
        <v>3.5560000000000036E-3</v>
      </c>
      <c r="BL32">
        <f ca="1">AVERAGE(INDIRECT(ADDRESS($AU31+2, BL$1)):INDIRECT(ADDRESS($AU32+1, BL$1)))</f>
        <v>5.3600000000000314E-3</v>
      </c>
      <c r="BM32">
        <f ca="1">AVERAGE(INDIRECT(ADDRESS($AU31+2, BM$1)):INDIRECT(ADDRESS($AU32+1, BM$1)))</f>
        <v>3.0199999999998006E-3</v>
      </c>
      <c r="BN32">
        <f ca="1">AVERAGE(INDIRECT(ADDRESS($AU31+2, BN$1)):INDIRECT(ADDRESS($AU32+1, BN$1)))</f>
        <v>3.2820129999999999E-3</v>
      </c>
      <c r="BO32">
        <f ca="1">AVERAGE(INDIRECT(ADDRESS($AU31+2, BO$1)):INDIRECT(ADDRESS($AU32+1, BO$1)))</f>
        <v>6.4985109999999994E-3</v>
      </c>
      <c r="BP32">
        <f ca="1">AVERAGE(INDIRECT(ADDRESS($AU31+2, BP$1)):INDIRECT(ADDRESS($AU32+1, BP$1)))</f>
        <v>6.5400000000002123E-3</v>
      </c>
    </row>
    <row r="33" spans="1:68" x14ac:dyDescent="0.25">
      <c r="A33" s="1">
        <v>-0.269928</v>
      </c>
      <c r="B33" s="1">
        <v>0.57747099999999996</v>
      </c>
      <c r="C33" s="1">
        <v>-0.77049699999999999</v>
      </c>
      <c r="D33" s="1">
        <v>0.33649600000000002</v>
      </c>
      <c r="E33" s="1">
        <v>0.51322699999999999</v>
      </c>
      <c r="F33" s="1">
        <v>-1.56304</v>
      </c>
      <c r="G33" s="1">
        <v>-2.3833199999999999E-2</v>
      </c>
      <c r="H33" s="1">
        <v>1.30921</v>
      </c>
      <c r="I33" s="1">
        <v>-2.0494300000000001</v>
      </c>
      <c r="J33" s="1">
        <v>-8.67741E-3</v>
      </c>
      <c r="K33" s="1">
        <v>0.82741500000000001</v>
      </c>
      <c r="L33" s="1">
        <v>-2.9255800000000001</v>
      </c>
      <c r="M33" s="1">
        <v>0.85905299999999996</v>
      </c>
      <c r="N33" s="1">
        <v>1.0200100000000001</v>
      </c>
      <c r="O33" s="1">
        <v>-2.4673699999999998</v>
      </c>
      <c r="P33" s="1">
        <v>-0.86971500000000002</v>
      </c>
      <c r="Q33" s="1">
        <v>1.01932</v>
      </c>
      <c r="R33" s="1">
        <v>-2.4546399999999999</v>
      </c>
      <c r="S33" s="1">
        <v>1.4228800000000001E-3</v>
      </c>
      <c r="T33" s="1">
        <v>-6.5237000000000003E-2</v>
      </c>
      <c r="U33" s="1">
        <v>-2.4749400000000001</v>
      </c>
      <c r="V33" s="1" t="s">
        <v>23</v>
      </c>
      <c r="W33" s="1">
        <f>ABS(IK_diagnostics_positions[[#This Row],[Column1]]-A32)</f>
        <v>0.15318700000000002</v>
      </c>
      <c r="X33" s="1">
        <f>ABS(IK_diagnostics_positions[[#This Row],[Column2]]-B32)</f>
        <v>0.12521199999999993</v>
      </c>
      <c r="Y33" s="1">
        <f>ABS(IK_diagnostics_positions[[#This Row],[Column3]]-C32)</f>
        <v>1.4637000000000011E-2</v>
      </c>
      <c r="Z33" s="1">
        <f>ABS(IK_diagnostics_positions[[#This Row],[Column4]]-D32)</f>
        <v>9.2213999999999963E-2</v>
      </c>
      <c r="AA33" s="1">
        <f>ABS(IK_diagnostics_positions[[#This Row],[Column5]]-E32)</f>
        <v>0.45895600000000003</v>
      </c>
      <c r="AB33" s="1">
        <f>ABS(IK_diagnostics_positions[[#This Row],[Column6]]-F32)</f>
        <v>0.71408199999999999</v>
      </c>
      <c r="AC33" s="1">
        <f>ABS(IK_diagnostics_positions[[#This Row],[Column7]]-G32)</f>
        <v>0.62828720000000005</v>
      </c>
      <c r="AD33" s="1">
        <f>ABS(IK_diagnostics_positions[[#This Row],[Column8]]-H32)</f>
        <v>0.30950000000000011</v>
      </c>
      <c r="AE33" s="1">
        <f>ABS(IK_diagnostics_positions[[#This Row],[Column9]]-I32)</f>
        <v>0.45810000000000017</v>
      </c>
      <c r="AF33" s="1">
        <f>ABS(IK_diagnostics_positions[[#This Row],[Column10]]-J32)</f>
        <v>2.5322709999999998E-2</v>
      </c>
      <c r="AG33" s="1">
        <f>ABS(IK_diagnostics_positions[[#This Row],[Column11]]-K32)</f>
        <v>4.1067999999999993E-2</v>
      </c>
      <c r="AH33" s="1">
        <f>ABS(IK_diagnostics_positions[[#This Row],[Column12]]-L32)</f>
        <v>1.0315400000000001</v>
      </c>
      <c r="AI33" s="1">
        <f>ABS(IK_diagnostics_positions[[#This Row],[Column13]]-M32)</f>
        <v>8.3728999999999942E-2</v>
      </c>
      <c r="AJ33" s="1">
        <f>ABS(IK_diagnostics_positions[[#This Row],[Column14]]-N32)</f>
        <v>2.9684000000000044E-2</v>
      </c>
      <c r="AK33" s="1">
        <f>ABS(IK_diagnostics_positions[[#This Row],[Column15]]-O32)</f>
        <v>6.6629999999999967E-2</v>
      </c>
      <c r="AL33" s="1">
        <f>ABS(IK_diagnostics_positions[[#This Row],[Column16]]-P32)</f>
        <v>0.11198700000000006</v>
      </c>
      <c r="AM33" s="1">
        <f>ABS(IK_diagnostics_positions[[#This Row],[Column17]]-Q32)</f>
        <v>1.7160000000000064E-2</v>
      </c>
      <c r="AN33" s="1">
        <f>ABS(IK_diagnostics_positions[[#This Row],[Column18]]-R32)</f>
        <v>5.7840000000000114E-2</v>
      </c>
      <c r="AO33" s="1">
        <f>ABS(IK_diagnostics_positions[[#This Row],[Column19]]-S32)</f>
        <v>3.6820199999999998E-3</v>
      </c>
      <c r="AP33" s="1">
        <f>ABS(IK_diagnostics_positions[[#This Row],[Column20]]-T32)</f>
        <v>0.11374919999999999</v>
      </c>
      <c r="AQ33" s="1">
        <f>ABS(IK_diagnostics_positions[[#This Row],[Column21]]-U32)</f>
        <v>8.620000000000072E-3</v>
      </c>
      <c r="AU33" s="4">
        <f>IK_diagnostics_frames[[#This Row],[Column1]]+AU32</f>
        <v>132</v>
      </c>
      <c r="AV33">
        <f ca="1">AVERAGE(INDIRECT(ADDRESS($AU32+2, AV$1)):INDIRECT(ADDRESS($AU33+1, AV$1)))</f>
        <v>0.28705683333333332</v>
      </c>
      <c r="AW33">
        <f ca="1">AVERAGE(INDIRECT(ADDRESS($AU32+2, AW$1)):INDIRECT(ADDRESS($AU33+1, AW$1)))</f>
        <v>0.63663643333333331</v>
      </c>
      <c r="AX33">
        <f ca="1">AVERAGE(INDIRECT(ADDRESS($AU32+2, AX$1)):INDIRECT(ADDRESS($AU33+1, AX$1)))</f>
        <v>0.59173813333333336</v>
      </c>
      <c r="AY33">
        <f ca="1">AVERAGE(INDIRECT(ADDRESS($AU32+2, AY$1)):INDIRECT(ADDRESS($AU33+1, AY$1)))</f>
        <v>1.0128649999999999</v>
      </c>
      <c r="AZ33">
        <f ca="1">AVERAGE(INDIRECT(ADDRESS($AU32+2, AZ$1)):INDIRECT(ADDRESS($AU33+1, AZ$1)))</f>
        <v>0.49689933333333336</v>
      </c>
      <c r="BA33">
        <f ca="1">AVERAGE(INDIRECT(ADDRESS($AU32+2, BA$1)):INDIRECT(ADDRESS($AU33+1, BA$1)))</f>
        <v>0.31953633333333331</v>
      </c>
      <c r="BB33">
        <f ca="1">AVERAGE(INDIRECT(ADDRESS($AU32+2, BB$1)):INDIRECT(ADDRESS($AU33+1, BB$1)))</f>
        <v>0.95332000000000006</v>
      </c>
      <c r="BC33">
        <f ca="1">AVERAGE(INDIRECT(ADDRESS($AU32+2, BC$1)):INDIRECT(ADDRESS($AU33+1, BC$1)))</f>
        <v>1.0773509333333333</v>
      </c>
      <c r="BD33">
        <f ca="1">AVERAGE(INDIRECT(ADDRESS($AU32+2, BD$1)):INDIRECT(ADDRESS($AU33+1, BD$1)))</f>
        <v>0.33906999999999993</v>
      </c>
      <c r="BE33">
        <f ca="1">AVERAGE(INDIRECT(ADDRESS($AU32+2, BE$1)):INDIRECT(ADDRESS($AU33+1, BE$1)))</f>
        <v>9.7237399999999998E-3</v>
      </c>
      <c r="BF33">
        <f ca="1">AVERAGE(INDIRECT(ADDRESS($AU32+2, BF$1)):INDIRECT(ADDRESS($AU33+1, BF$1)))</f>
        <v>5.6616666666666387E-3</v>
      </c>
      <c r="BG33">
        <f ca="1">AVERAGE(INDIRECT(ADDRESS($AU32+2, BG$1)):INDIRECT(ADDRESS($AU33+1, BG$1)))</f>
        <v>9.4466666666666033E-3</v>
      </c>
      <c r="BH33">
        <f ca="1">AVERAGE(INDIRECT(ADDRESS($AU32+2, BH$1)):INDIRECT(ADDRESS($AU33+1, BH$1)))</f>
        <v>8.2633333333333638E-3</v>
      </c>
      <c r="BI33">
        <f ca="1">AVERAGE(INDIRECT(ADDRESS($AU32+2, BI$1)):INDIRECT(ADDRESS($AU33+1, BI$1)))</f>
        <v>8.4543333333333779E-3</v>
      </c>
      <c r="BJ33">
        <f ca="1">AVERAGE(INDIRECT(ADDRESS($AU32+2, BJ$1)):INDIRECT(ADDRESS($AU33+1, BJ$1)))</f>
        <v>8.5799999999999575E-3</v>
      </c>
      <c r="BK33">
        <f ca="1">AVERAGE(INDIRECT(ADDRESS($AU32+2, BK$1)):INDIRECT(ADDRESS($AU33+1, BK$1)))</f>
        <v>6.5646666666666631E-3</v>
      </c>
      <c r="BL33">
        <f ca="1">AVERAGE(INDIRECT(ADDRESS($AU32+2, BL$1)):INDIRECT(ADDRESS($AU33+1, BL$1)))</f>
        <v>1.205100000000007E-2</v>
      </c>
      <c r="BM33">
        <f ca="1">AVERAGE(INDIRECT(ADDRESS($AU32+2, BM$1)):INDIRECT(ADDRESS($AU33+1, BM$1)))</f>
        <v>6.8366666666667504E-3</v>
      </c>
      <c r="BN33">
        <f ca="1">AVERAGE(INDIRECT(ADDRESS($AU32+2, BN$1)):INDIRECT(ADDRESS($AU33+1, BN$1)))</f>
        <v>3.3665156666666668E-3</v>
      </c>
      <c r="BO33">
        <f ca="1">AVERAGE(INDIRECT(ADDRESS($AU32+2, BO$1)):INDIRECT(ADDRESS($AU33+1, BO$1)))</f>
        <v>2.9567233333333341E-3</v>
      </c>
      <c r="BP33">
        <f ca="1">AVERAGE(INDIRECT(ADDRESS($AU32+2, BP$1)):INDIRECT(ADDRESS($AU33+1, BP$1)))</f>
        <v>1.1100000000000035E-2</v>
      </c>
    </row>
    <row r="34" spans="1:68" x14ac:dyDescent="0.25">
      <c r="A34" s="1">
        <v>-0.31625799999999998</v>
      </c>
      <c r="B34" s="1">
        <v>0.786138</v>
      </c>
      <c r="C34" s="1">
        <v>-0.53100599999999998</v>
      </c>
      <c r="D34" s="1">
        <v>-7.9901399999999997E-2</v>
      </c>
      <c r="E34" s="1">
        <v>-0.14632800000000001</v>
      </c>
      <c r="F34" s="1">
        <v>-0.80421500000000001</v>
      </c>
      <c r="G34" s="1">
        <v>0.58988300000000005</v>
      </c>
      <c r="H34" s="1">
        <v>7.0349400000000006E-2</v>
      </c>
      <c r="I34" s="1">
        <v>-1.5144500000000001</v>
      </c>
      <c r="J34" s="1">
        <v>2.4592899999999998E-4</v>
      </c>
      <c r="K34" s="1">
        <v>0.79160399999999997</v>
      </c>
      <c r="L34" s="1">
        <v>-1.8779399999999999</v>
      </c>
      <c r="M34" s="1">
        <v>0.75435799999999997</v>
      </c>
      <c r="N34" s="1">
        <v>1.00295</v>
      </c>
      <c r="O34" s="1">
        <v>-2.4997500000000001</v>
      </c>
      <c r="P34" s="1">
        <v>-0.75246299999999999</v>
      </c>
      <c r="Q34" s="1">
        <v>1.0004</v>
      </c>
      <c r="R34" s="1">
        <v>-2.5023</v>
      </c>
      <c r="S34" s="1">
        <v>-2.0642E-3</v>
      </c>
      <c r="T34" s="1">
        <v>4.5222600000000002E-3</v>
      </c>
      <c r="U34" s="1">
        <v>-2.49478</v>
      </c>
      <c r="V34" s="1" t="s">
        <v>23</v>
      </c>
      <c r="W34" s="1">
        <f>ABS(IK_diagnostics_positions[[#This Row],[Column1]]-A33)</f>
        <v>4.6329999999999982E-2</v>
      </c>
      <c r="X34" s="1">
        <f>ABS(IK_diagnostics_positions[[#This Row],[Column2]]-B33)</f>
        <v>0.20866700000000005</v>
      </c>
      <c r="Y34" s="1">
        <f>ABS(IK_diagnostics_positions[[#This Row],[Column3]]-C33)</f>
        <v>0.23949100000000001</v>
      </c>
      <c r="Z34" s="1">
        <f>ABS(IK_diagnostics_positions[[#This Row],[Column4]]-D33)</f>
        <v>0.41639740000000003</v>
      </c>
      <c r="AA34" s="1">
        <f>ABS(IK_diagnostics_positions[[#This Row],[Column5]]-E33)</f>
        <v>0.659555</v>
      </c>
      <c r="AB34" s="1">
        <f>ABS(IK_diagnostics_positions[[#This Row],[Column6]]-F33)</f>
        <v>0.75882499999999997</v>
      </c>
      <c r="AC34" s="1">
        <f>ABS(IK_diagnostics_positions[[#This Row],[Column7]]-G33)</f>
        <v>0.61371620000000005</v>
      </c>
      <c r="AD34" s="1">
        <f>ABS(IK_diagnostics_positions[[#This Row],[Column8]]-H33)</f>
        <v>1.2388606</v>
      </c>
      <c r="AE34" s="1">
        <f>ABS(IK_diagnostics_positions[[#This Row],[Column9]]-I33)</f>
        <v>0.53498000000000001</v>
      </c>
      <c r="AF34" s="1">
        <f>ABS(IK_diagnostics_positions[[#This Row],[Column10]]-J33)</f>
        <v>8.9233390000000006E-3</v>
      </c>
      <c r="AG34" s="1">
        <f>ABS(IK_diagnostics_positions[[#This Row],[Column11]]-K33)</f>
        <v>3.5811000000000037E-2</v>
      </c>
      <c r="AH34" s="1">
        <f>ABS(IK_diagnostics_positions[[#This Row],[Column12]]-L33)</f>
        <v>1.0476400000000001</v>
      </c>
      <c r="AI34" s="1">
        <f>ABS(IK_diagnostics_positions[[#This Row],[Column13]]-M33)</f>
        <v>0.10469499999999998</v>
      </c>
      <c r="AJ34" s="1">
        <f>ABS(IK_diagnostics_positions[[#This Row],[Column14]]-N33)</f>
        <v>1.7060000000000075E-2</v>
      </c>
      <c r="AK34" s="1">
        <f>ABS(IK_diagnostics_positions[[#This Row],[Column15]]-O33)</f>
        <v>3.2380000000000297E-2</v>
      </c>
      <c r="AL34" s="1">
        <f>ABS(IK_diagnostics_positions[[#This Row],[Column16]]-P33)</f>
        <v>0.11725200000000002</v>
      </c>
      <c r="AM34" s="1">
        <f>ABS(IK_diagnostics_positions[[#This Row],[Column17]]-Q33)</f>
        <v>1.8920000000000048E-2</v>
      </c>
      <c r="AN34" s="1">
        <f>ABS(IK_diagnostics_positions[[#This Row],[Column18]]-R33)</f>
        <v>4.7660000000000036E-2</v>
      </c>
      <c r="AO34" s="1">
        <f>ABS(IK_diagnostics_positions[[#This Row],[Column19]]-S33)</f>
        <v>3.48708E-3</v>
      </c>
      <c r="AP34" s="1">
        <f>ABS(IK_diagnostics_positions[[#This Row],[Column20]]-T33)</f>
        <v>6.9759260000000003E-2</v>
      </c>
      <c r="AQ34" s="1">
        <f>ABS(IK_diagnostics_positions[[#This Row],[Column21]]-U33)</f>
        <v>1.9839999999999858E-2</v>
      </c>
      <c r="AU34" s="3">
        <f>IK_diagnostics_frames[[#This Row],[Column1]]+AU33</f>
        <v>137</v>
      </c>
      <c r="AV34">
        <f ca="1">AVERAGE(INDIRECT(ADDRESS($AU33+2, AV$1)):INDIRECT(ADDRESS($AU34+1, AV$1)))</f>
        <v>0.37615429999999994</v>
      </c>
      <c r="AW34">
        <f ca="1">AVERAGE(INDIRECT(ADDRESS($AU33+2, AW$1)):INDIRECT(ADDRESS($AU34+1, AW$1)))</f>
        <v>0.81543172000000008</v>
      </c>
      <c r="AX34">
        <f ca="1">AVERAGE(INDIRECT(ADDRESS($AU33+2, AX$1)):INDIRECT(ADDRESS($AU34+1, AX$1)))</f>
        <v>0.25222140000000004</v>
      </c>
      <c r="AY34">
        <f ca="1">AVERAGE(INDIRECT(ADDRESS($AU33+2, AY$1)):INDIRECT(ADDRESS($AU34+1, AY$1)))</f>
        <v>0.79988680000000012</v>
      </c>
      <c r="AZ34">
        <f ca="1">AVERAGE(INDIRECT(ADDRESS($AU33+2, AZ$1)):INDIRECT(ADDRESS($AU34+1, AZ$1)))</f>
        <v>0.70561720000000006</v>
      </c>
      <c r="BA34">
        <f ca="1">AVERAGE(INDIRECT(ADDRESS($AU33+2, BA$1)):INDIRECT(ADDRESS($AU34+1, BA$1)))</f>
        <v>0.56448260000000006</v>
      </c>
      <c r="BB34">
        <f ca="1">AVERAGE(INDIRECT(ADDRESS($AU33+2, BB$1)):INDIRECT(ADDRESS($AU34+1, BB$1)))</f>
        <v>1.1616431999999999</v>
      </c>
      <c r="BC34">
        <f ca="1">AVERAGE(INDIRECT(ADDRESS($AU33+2, BC$1)):INDIRECT(ADDRESS($AU34+1, BC$1)))</f>
        <v>0.47740659999999996</v>
      </c>
      <c r="BD34">
        <f ca="1">AVERAGE(INDIRECT(ADDRESS($AU33+2, BD$1)):INDIRECT(ADDRESS($AU34+1, BD$1)))</f>
        <v>0.67156199999999999</v>
      </c>
      <c r="BE34">
        <f ca="1">AVERAGE(INDIRECT(ADDRESS($AU33+2, BE$1)):INDIRECT(ADDRESS($AU34+1, BE$1)))</f>
        <v>1.5295398000000002E-2</v>
      </c>
      <c r="BF34">
        <f ca="1">AVERAGE(INDIRECT(ADDRESS($AU33+2, BF$1)):INDIRECT(ADDRESS($AU34+1, BF$1)))</f>
        <v>0.10486379999999999</v>
      </c>
      <c r="BG34">
        <f ca="1">AVERAGE(INDIRECT(ADDRESS($AU33+2, BG$1)):INDIRECT(ADDRESS($AU34+1, BG$1)))</f>
        <v>0.55367000000000011</v>
      </c>
      <c r="BH34">
        <f ca="1">AVERAGE(INDIRECT(ADDRESS($AU33+2, BH$1)):INDIRECT(ADDRESS($AU34+1, BH$1)))</f>
        <v>4.0891999999999998E-2</v>
      </c>
      <c r="BI34">
        <f ca="1">AVERAGE(INDIRECT(ADDRESS($AU33+2, BI$1)):INDIRECT(ADDRESS($AU34+1, BI$1)))</f>
        <v>5.4282000000000167E-3</v>
      </c>
      <c r="BJ34">
        <f ca="1">AVERAGE(INDIRECT(ADDRESS($AU33+2, BJ$1)):INDIRECT(ADDRESS($AU34+1, BJ$1)))</f>
        <v>1.3257999999999992E-2</v>
      </c>
      <c r="BK34">
        <f ca="1">AVERAGE(INDIRECT(ADDRESS($AU33+2, BK$1)):INDIRECT(ADDRESS($AU34+1, BK$1)))</f>
        <v>6.9814799999999955E-2</v>
      </c>
      <c r="BL34">
        <f ca="1">AVERAGE(INDIRECT(ADDRESS($AU33+2, BL$1)):INDIRECT(ADDRESS($AU34+1, BL$1)))</f>
        <v>1.1039799999999956E-2</v>
      </c>
      <c r="BM34">
        <f ca="1">AVERAGE(INDIRECT(ADDRESS($AU33+2, BM$1)):INDIRECT(ADDRESS($AU34+1, BM$1)))</f>
        <v>1.5817999999999978E-2</v>
      </c>
      <c r="BN34">
        <f ca="1">AVERAGE(INDIRECT(ADDRESS($AU33+2, BN$1)):INDIRECT(ADDRESS($AU34+1, BN$1)))</f>
        <v>1.4917208000000001E-2</v>
      </c>
      <c r="BO34">
        <f ca="1">AVERAGE(INDIRECT(ADDRESS($AU33+2, BO$1)):INDIRECT(ADDRESS($AU34+1, BO$1)))</f>
        <v>5.1503859999999999E-2</v>
      </c>
      <c r="BP34">
        <f ca="1">AVERAGE(INDIRECT(ADDRESS($AU33+2, BP$1)):INDIRECT(ADDRESS($AU34+1, BP$1)))</f>
        <v>1.9228000000000023E-2</v>
      </c>
    </row>
    <row r="35" spans="1:68" x14ac:dyDescent="0.25">
      <c r="A35" s="1">
        <v>-0.25746400000000003</v>
      </c>
      <c r="B35" s="1">
        <v>0.73704499999999995</v>
      </c>
      <c r="C35" s="1">
        <v>-0.62488100000000002</v>
      </c>
      <c r="D35" s="1">
        <v>-0.36232999999999999</v>
      </c>
      <c r="E35" s="1">
        <v>0.62320699999999996</v>
      </c>
      <c r="F35" s="1">
        <v>-1.61283</v>
      </c>
      <c r="G35" s="1">
        <v>-0.79340200000000005</v>
      </c>
      <c r="H35" s="1">
        <v>0.72205299999999994</v>
      </c>
      <c r="I35" s="1">
        <v>-2.5097200000000002</v>
      </c>
      <c r="J35" s="1">
        <v>-1.67376E-3</v>
      </c>
      <c r="K35" s="1">
        <v>0.78280000000000005</v>
      </c>
      <c r="L35" s="1">
        <v>-3.1175600000000001</v>
      </c>
      <c r="M35" s="1">
        <v>0.75413200000000002</v>
      </c>
      <c r="N35" s="1">
        <v>1.00458</v>
      </c>
      <c r="O35" s="1">
        <v>-2.5014699999999999</v>
      </c>
      <c r="P35" s="1">
        <v>-0.75411399999999995</v>
      </c>
      <c r="Q35" s="1">
        <v>1.0021500000000001</v>
      </c>
      <c r="R35" s="1">
        <v>-2.4965000000000002</v>
      </c>
      <c r="S35" s="1">
        <v>6.2183300000000002E-4</v>
      </c>
      <c r="T35" s="1">
        <v>-4.2033799999999996E-3</v>
      </c>
      <c r="U35" s="1">
        <v>-2.5006200000000001</v>
      </c>
      <c r="V35" s="1" t="s">
        <v>23</v>
      </c>
      <c r="W35" s="1">
        <f>ABS(IK_diagnostics_positions[[#This Row],[Column1]]-A34)</f>
        <v>5.8793999999999957E-2</v>
      </c>
      <c r="X35" s="1">
        <f>ABS(IK_diagnostics_positions[[#This Row],[Column2]]-B34)</f>
        <v>4.9093000000000053E-2</v>
      </c>
      <c r="Y35" s="1">
        <f>ABS(IK_diagnostics_positions[[#This Row],[Column3]]-C34)</f>
        <v>9.3875000000000042E-2</v>
      </c>
      <c r="Z35" s="1">
        <f>ABS(IK_diagnostics_positions[[#This Row],[Column4]]-D34)</f>
        <v>0.28242859999999997</v>
      </c>
      <c r="AA35" s="1">
        <f>ABS(IK_diagnostics_positions[[#This Row],[Column5]]-E34)</f>
        <v>0.76953499999999997</v>
      </c>
      <c r="AB35" s="1">
        <f>ABS(IK_diagnostics_positions[[#This Row],[Column6]]-F34)</f>
        <v>0.80861499999999997</v>
      </c>
      <c r="AC35" s="1">
        <f>ABS(IK_diagnostics_positions[[#This Row],[Column7]]-G34)</f>
        <v>1.3832850000000001</v>
      </c>
      <c r="AD35" s="1">
        <f>ABS(IK_diagnostics_positions[[#This Row],[Column8]]-H34)</f>
        <v>0.65170359999999994</v>
      </c>
      <c r="AE35" s="1">
        <f>ABS(IK_diagnostics_positions[[#This Row],[Column9]]-I34)</f>
        <v>0.9952700000000001</v>
      </c>
      <c r="AF35" s="1">
        <f>ABS(IK_diagnostics_positions[[#This Row],[Column10]]-J34)</f>
        <v>1.919689E-3</v>
      </c>
      <c r="AG35" s="1">
        <f>ABS(IK_diagnostics_positions[[#This Row],[Column11]]-K34)</f>
        <v>8.803999999999923E-3</v>
      </c>
      <c r="AH35" s="1">
        <f>ABS(IK_diagnostics_positions[[#This Row],[Column12]]-L34)</f>
        <v>1.2396200000000002</v>
      </c>
      <c r="AI35" s="1">
        <f>ABS(IK_diagnostics_positions[[#This Row],[Column13]]-M34)</f>
        <v>2.2599999999994846E-4</v>
      </c>
      <c r="AJ35" s="1">
        <f>ABS(IK_diagnostics_positions[[#This Row],[Column14]]-N34)</f>
        <v>1.6300000000000203E-3</v>
      </c>
      <c r="AK35" s="1">
        <f>ABS(IK_diagnostics_positions[[#This Row],[Column15]]-O34)</f>
        <v>1.7199999999997218E-3</v>
      </c>
      <c r="AL35" s="1">
        <f>ABS(IK_diagnostics_positions[[#This Row],[Column16]]-P34)</f>
        <v>1.6509999999999581E-3</v>
      </c>
      <c r="AM35" s="1">
        <f>ABS(IK_diagnostics_positions[[#This Row],[Column17]]-Q34)</f>
        <v>1.7500000000001403E-3</v>
      </c>
      <c r="AN35" s="1">
        <f>ABS(IK_diagnostics_positions[[#This Row],[Column18]]-R34)</f>
        <v>5.7999999999998053E-3</v>
      </c>
      <c r="AO35" s="1">
        <f>ABS(IK_diagnostics_positions[[#This Row],[Column19]]-S34)</f>
        <v>2.686033E-3</v>
      </c>
      <c r="AP35" s="1">
        <f>ABS(IK_diagnostics_positions[[#This Row],[Column20]]-T34)</f>
        <v>8.7256399999999998E-3</v>
      </c>
      <c r="AQ35" s="1">
        <f>ABS(IK_diagnostics_positions[[#This Row],[Column21]]-U34)</f>
        <v>5.8400000000000674E-3</v>
      </c>
      <c r="AU35" s="4">
        <f>IK_diagnostics_frames[[#This Row],[Column1]]+AU34</f>
        <v>138</v>
      </c>
      <c r="AV35">
        <f ca="1">AVERAGE(INDIRECT(ADDRESS($AU34+2, AV$1)):INDIRECT(ADDRESS($AU35+1, AV$1)))</f>
        <v>0.62564299999999995</v>
      </c>
      <c r="AW35">
        <f ca="1">AVERAGE(INDIRECT(ADDRESS($AU34+2, AW$1)):INDIRECT(ADDRESS($AU35+1, AW$1)))</f>
        <v>0.76102199999999998</v>
      </c>
      <c r="AX35">
        <f ca="1">AVERAGE(INDIRECT(ADDRESS($AU34+2, AX$1)):INDIRECT(ADDRESS($AU35+1, AX$1)))</f>
        <v>0.44122800000000001</v>
      </c>
      <c r="AY35">
        <f ca="1">AVERAGE(INDIRECT(ADDRESS($AU34+2, AY$1)):INDIRECT(ADDRESS($AU35+1, AY$1)))</f>
        <v>0.2080061</v>
      </c>
      <c r="AZ35">
        <f ca="1">AVERAGE(INDIRECT(ADDRESS($AU34+2, AZ$1)):INDIRECT(ADDRESS($AU35+1, AZ$1)))</f>
        <v>0.31480230999999997</v>
      </c>
      <c r="BA35">
        <f ca="1">AVERAGE(INDIRECT(ADDRESS($AU34+2, BA$1)):INDIRECT(ADDRESS($AU35+1, BA$1)))</f>
        <v>0.43760000000000021</v>
      </c>
      <c r="BB35">
        <f ca="1">AVERAGE(INDIRECT(ADDRESS($AU34+2, BB$1)):INDIRECT(ADDRESS($AU35+1, BB$1)))</f>
        <v>0.18435599999999999</v>
      </c>
      <c r="BC35">
        <f ca="1">AVERAGE(INDIRECT(ADDRESS($AU34+2, BC$1)):INDIRECT(ADDRESS($AU35+1, BC$1)))</f>
        <v>0.94111599999999995</v>
      </c>
      <c r="BD35">
        <f ca="1">AVERAGE(INDIRECT(ADDRESS($AU34+2, BD$1)):INDIRECT(ADDRESS($AU35+1, BD$1)))</f>
        <v>1.1839430000000002</v>
      </c>
      <c r="BE35">
        <f ca="1">AVERAGE(INDIRECT(ADDRESS($AU34+2, BE$1)):INDIRECT(ADDRESS($AU35+1, BE$1)))</f>
        <v>5.4178820000000006E-3</v>
      </c>
      <c r="BF35">
        <f ca="1">AVERAGE(INDIRECT(ADDRESS($AU34+2, BF$1)):INDIRECT(ADDRESS($AU35+1, BF$1)))</f>
        <v>1.2813000000000074E-2</v>
      </c>
      <c r="BG35">
        <f ca="1">AVERAGE(INDIRECT(ADDRESS($AU34+2, BG$1)):INDIRECT(ADDRESS($AU35+1, BG$1)))</f>
        <v>4.4999999999999485E-3</v>
      </c>
      <c r="BH35">
        <f ca="1">AVERAGE(INDIRECT(ADDRESS($AU34+2, BH$1)):INDIRECT(ADDRESS($AU35+1, BH$1)))</f>
        <v>3.4680000000000266E-3</v>
      </c>
      <c r="BI35">
        <f ca="1">AVERAGE(INDIRECT(ADDRESS($AU34+2, BI$1)):INDIRECT(ADDRESS($AU35+1, BI$1)))</f>
        <v>8.3189999999999653E-3</v>
      </c>
      <c r="BJ35">
        <f ca="1">AVERAGE(INDIRECT(ADDRESS($AU34+2, BJ$1)):INDIRECT(ADDRESS($AU35+1, BJ$1)))</f>
        <v>6.5000000000026148E-4</v>
      </c>
      <c r="BK35">
        <f ca="1">AVERAGE(INDIRECT(ADDRESS($AU34+2, BK$1)):INDIRECT(ADDRESS($AU35+1, BK$1)))</f>
        <v>1.2480000000000269E-3</v>
      </c>
      <c r="BL35">
        <f ca="1">AVERAGE(INDIRECT(ADDRESS($AU34+2, BL$1)):INDIRECT(ADDRESS($AU35+1, BL$1)))</f>
        <v>2.9940000000000522E-3</v>
      </c>
      <c r="BM35">
        <f ca="1">AVERAGE(INDIRECT(ADDRESS($AU34+2, BM$1)):INDIRECT(ADDRESS($AU35+1, BM$1)))</f>
        <v>6.0800000000003074E-3</v>
      </c>
      <c r="BN35">
        <f ca="1">AVERAGE(INDIRECT(ADDRESS($AU34+2, BN$1)):INDIRECT(ADDRESS($AU35+1, BN$1)))</f>
        <v>5.4632100000000005E-3</v>
      </c>
      <c r="BO35">
        <f ca="1">AVERAGE(INDIRECT(ADDRESS($AU34+2, BO$1)):INDIRECT(ADDRESS($AU35+1, BO$1)))</f>
        <v>1.2343459999999999E-2</v>
      </c>
      <c r="BP35">
        <f ca="1">AVERAGE(INDIRECT(ADDRESS($AU34+2, BP$1)):INDIRECT(ADDRESS($AU35+1, BP$1)))</f>
        <v>5.0900000000000389E-3</v>
      </c>
    </row>
    <row r="36" spans="1:68" x14ac:dyDescent="0.25">
      <c r="A36" s="1">
        <v>-9.0194700000000003E-2</v>
      </c>
      <c r="B36" s="1">
        <v>-0.27698699999999998</v>
      </c>
      <c r="C36" s="1">
        <v>-0.95663100000000001</v>
      </c>
      <c r="D36" s="1">
        <v>0.50652900000000001</v>
      </c>
      <c r="E36" s="1">
        <v>0.36263400000000001</v>
      </c>
      <c r="F36" s="1">
        <v>-0.47206300000000001</v>
      </c>
      <c r="G36" s="1">
        <v>0.765787</v>
      </c>
      <c r="H36" s="1">
        <v>0.94328400000000001</v>
      </c>
      <c r="I36" s="1">
        <v>-1.24383</v>
      </c>
      <c r="J36" s="1">
        <v>6.7625599999999999E-3</v>
      </c>
      <c r="K36" s="1">
        <v>0.81267400000000001</v>
      </c>
      <c r="L36" s="1">
        <v>-1.8816600000000001</v>
      </c>
      <c r="M36" s="1">
        <v>0.75579200000000002</v>
      </c>
      <c r="N36" s="1">
        <v>1.0010699999999999</v>
      </c>
      <c r="O36" s="1">
        <v>-2.5168499999999998</v>
      </c>
      <c r="P36" s="1">
        <v>-0.75553599999999999</v>
      </c>
      <c r="Q36" s="1">
        <v>0.99673599999999996</v>
      </c>
      <c r="R36" s="1">
        <v>-2.5021599999999999</v>
      </c>
      <c r="S36" s="1">
        <v>2.5776100000000001E-3</v>
      </c>
      <c r="T36" s="1">
        <v>1.42947E-2</v>
      </c>
      <c r="U36" s="1">
        <v>-2.4838</v>
      </c>
      <c r="V36" s="1" t="s">
        <v>23</v>
      </c>
      <c r="W36" s="1">
        <f>ABS(IK_diagnostics_positions[[#This Row],[Column1]]-A35)</f>
        <v>0.16726930000000001</v>
      </c>
      <c r="X36" s="1">
        <f>ABS(IK_diagnostics_positions[[#This Row],[Column2]]-B35)</f>
        <v>1.0140319999999998</v>
      </c>
      <c r="Y36" s="1">
        <f>ABS(IK_diagnostics_positions[[#This Row],[Column3]]-C35)</f>
        <v>0.33174999999999999</v>
      </c>
      <c r="Z36" s="1">
        <f>ABS(IK_diagnostics_positions[[#This Row],[Column4]]-D35)</f>
        <v>0.86885900000000005</v>
      </c>
      <c r="AA36" s="1">
        <f>ABS(IK_diagnostics_positions[[#This Row],[Column5]]-E35)</f>
        <v>0.26057299999999994</v>
      </c>
      <c r="AB36" s="1">
        <f>ABS(IK_diagnostics_positions[[#This Row],[Column6]]-F35)</f>
        <v>1.1407669999999999</v>
      </c>
      <c r="AC36" s="1">
        <f>ABS(IK_diagnostics_positions[[#This Row],[Column7]]-G35)</f>
        <v>1.5591889999999999</v>
      </c>
      <c r="AD36" s="1">
        <f>ABS(IK_diagnostics_positions[[#This Row],[Column8]]-H35)</f>
        <v>0.22123100000000007</v>
      </c>
      <c r="AE36" s="1">
        <f>ABS(IK_diagnostics_positions[[#This Row],[Column9]]-I35)</f>
        <v>1.2658900000000002</v>
      </c>
      <c r="AF36" s="1">
        <f>ABS(IK_diagnostics_positions[[#This Row],[Column10]]-J35)</f>
        <v>8.4363200000000006E-3</v>
      </c>
      <c r="AG36" s="1">
        <f>ABS(IK_diagnostics_positions[[#This Row],[Column11]]-K35)</f>
        <v>2.9873999999999956E-2</v>
      </c>
      <c r="AH36" s="1">
        <f>ABS(IK_diagnostics_positions[[#This Row],[Column12]]-L35)</f>
        <v>1.2359</v>
      </c>
      <c r="AI36" s="1">
        <f>ABS(IK_diagnostics_positions[[#This Row],[Column13]]-M35)</f>
        <v>1.6599999999999948E-3</v>
      </c>
      <c r="AJ36" s="1">
        <f>ABS(IK_diagnostics_positions[[#This Row],[Column14]]-N35)</f>
        <v>3.5100000000001241E-3</v>
      </c>
      <c r="AK36" s="1">
        <f>ABS(IK_diagnostics_positions[[#This Row],[Column15]]-O35)</f>
        <v>1.5379999999999949E-2</v>
      </c>
      <c r="AL36" s="1">
        <f>ABS(IK_diagnostics_positions[[#This Row],[Column16]]-P35)</f>
        <v>1.4220000000000343E-3</v>
      </c>
      <c r="AM36" s="1">
        <f>ABS(IK_diagnostics_positions[[#This Row],[Column17]]-Q35)</f>
        <v>5.4140000000001409E-3</v>
      </c>
      <c r="AN36" s="1">
        <f>ABS(IK_diagnostics_positions[[#This Row],[Column18]]-R35)</f>
        <v>5.6599999999997763E-3</v>
      </c>
      <c r="AO36" s="1">
        <f>ABS(IK_diagnostics_positions[[#This Row],[Column19]]-S35)</f>
        <v>1.9557770000000001E-3</v>
      </c>
      <c r="AP36" s="1">
        <f>ABS(IK_diagnostics_positions[[#This Row],[Column20]]-T35)</f>
        <v>1.849808E-2</v>
      </c>
      <c r="AQ36" s="1">
        <f>ABS(IK_diagnostics_positions[[#This Row],[Column21]]-U35)</f>
        <v>1.6820000000000057E-2</v>
      </c>
      <c r="AU36" s="3">
        <f>IK_diagnostics_frames[[#This Row],[Column1]]+AU35</f>
        <v>139</v>
      </c>
      <c r="AV36">
        <f ca="1">AVERAGE(INDIRECT(ADDRESS($AU35+2, AV$1)):INDIRECT(ADDRESS($AU36+1, AV$1)))</f>
        <v>0.73239199999999993</v>
      </c>
      <c r="AW36">
        <f ca="1">AVERAGE(INDIRECT(ADDRESS($AU35+2, AW$1)):INDIRECT(ADDRESS($AU36+1, AW$1)))</f>
        <v>0.57795099999999999</v>
      </c>
      <c r="AX36">
        <f ca="1">AVERAGE(INDIRECT(ADDRESS($AU35+2, AX$1)):INDIRECT(ADDRESS($AU36+1, AX$1)))</f>
        <v>0.12816700000000003</v>
      </c>
      <c r="AY36">
        <f ca="1">AVERAGE(INDIRECT(ADDRESS($AU35+2, AY$1)):INDIRECT(ADDRESS($AU36+1, AY$1)))</f>
        <v>0.36222310000000002</v>
      </c>
      <c r="AZ36">
        <f ca="1">AVERAGE(INDIRECT(ADDRESS($AU35+2, AZ$1)):INDIRECT(ADDRESS($AU36+1, AZ$1)))</f>
        <v>1.12372969</v>
      </c>
      <c r="BA36">
        <f ca="1">AVERAGE(INDIRECT(ADDRESS($AU35+2, BA$1)):INDIRECT(ADDRESS($AU36+1, BA$1)))</f>
        <v>0.10763000000000011</v>
      </c>
      <c r="BB36">
        <f ca="1">AVERAGE(INDIRECT(ADDRESS($AU35+2, BB$1)):INDIRECT(ADDRESS($AU36+1, BB$1)))</f>
        <v>0.32744299999999998</v>
      </c>
      <c r="BC36">
        <f ca="1">AVERAGE(INDIRECT(ADDRESS($AU35+2, BC$1)):INDIRECT(ADDRESS($AU36+1, BC$1)))</f>
        <v>0.66460000000000008</v>
      </c>
      <c r="BD36">
        <f ca="1">AVERAGE(INDIRECT(ADDRESS($AU35+2, BD$1)):INDIRECT(ADDRESS($AU36+1, BD$1)))</f>
        <v>1.474923</v>
      </c>
      <c r="BE36">
        <f ca="1">AVERAGE(INDIRECT(ADDRESS($AU35+2, BE$1)):INDIRECT(ADDRESS($AU36+1, BE$1)))</f>
        <v>5.9456000000000008E-5</v>
      </c>
      <c r="BF36">
        <f ca="1">AVERAGE(INDIRECT(ADDRESS($AU35+2, BF$1)):INDIRECT(ADDRESS($AU36+1, BF$1)))</f>
        <v>6.6560000000001063E-3</v>
      </c>
      <c r="BG36">
        <f ca="1">AVERAGE(INDIRECT(ADDRESS($AU35+2, BG$1)):INDIRECT(ADDRESS($AU36+1, BG$1)))</f>
        <v>1.2437400000000001</v>
      </c>
      <c r="BH36">
        <f ca="1">AVERAGE(INDIRECT(ADDRESS($AU35+2, BH$1)):INDIRECT(ADDRESS($AU36+1, BH$1)))</f>
        <v>2.1099999999999453E-3</v>
      </c>
      <c r="BI36">
        <f ca="1">AVERAGE(INDIRECT(ADDRESS($AU35+2, BI$1)):INDIRECT(ADDRESS($AU36+1, BI$1)))</f>
        <v>3.1000000000001027E-3</v>
      </c>
      <c r="BJ36">
        <f ca="1">AVERAGE(INDIRECT(ADDRESS($AU35+2, BJ$1)):INDIRECT(ADDRESS($AU36+1, BJ$1)))</f>
        <v>9.2000000000025395E-4</v>
      </c>
      <c r="BK36">
        <f ca="1">AVERAGE(INDIRECT(ADDRESS($AU35+2, BK$1)):INDIRECT(ADDRESS($AU36+1, BK$1)))</f>
        <v>3.6920000000000286E-3</v>
      </c>
      <c r="BL36">
        <f ca="1">AVERAGE(INDIRECT(ADDRESS($AU35+2, BL$1)):INDIRECT(ADDRESS($AU36+1, BL$1)))</f>
        <v>1.2499999999999734E-3</v>
      </c>
      <c r="BM36">
        <f ca="1">AVERAGE(INDIRECT(ADDRESS($AU35+2, BM$1)):INDIRECT(ADDRESS($AU36+1, BM$1)))</f>
        <v>2.4199999999998667E-3</v>
      </c>
      <c r="BN36">
        <f ca="1">AVERAGE(INDIRECT(ADDRESS($AU35+2, BN$1)):INDIRECT(ADDRESS($AU36+1, BN$1)))</f>
        <v>7.9020999999999974E-5</v>
      </c>
      <c r="BO36">
        <f ca="1">AVERAGE(INDIRECT(ADDRESS($AU35+2, BO$1)):INDIRECT(ADDRESS($AU36+1, BO$1)))</f>
        <v>1.0548769999999999E-2</v>
      </c>
      <c r="BP36">
        <f ca="1">AVERAGE(INDIRECT(ADDRESS($AU35+2, BP$1)):INDIRECT(ADDRESS($AU36+1, BP$1)))</f>
        <v>7.4999999999998401E-3</v>
      </c>
    </row>
    <row r="37" spans="1:68" x14ac:dyDescent="0.25">
      <c r="A37" s="1">
        <v>0.16836999999999999</v>
      </c>
      <c r="B37" s="1">
        <v>-0.22590399999999999</v>
      </c>
      <c r="C37" s="1">
        <v>-0.95948900000000004</v>
      </c>
      <c r="D37" s="1">
        <v>1.16371</v>
      </c>
      <c r="E37" s="1">
        <v>-0.15169199999999999</v>
      </c>
      <c r="F37" s="1">
        <v>-0.89788400000000002</v>
      </c>
      <c r="G37" s="1">
        <v>0.56356799999999996</v>
      </c>
      <c r="H37" s="1">
        <v>3.2685800000000001E-2</v>
      </c>
      <c r="I37" s="1">
        <v>-1.67624</v>
      </c>
      <c r="J37" s="1">
        <v>-1.36414E-2</v>
      </c>
      <c r="K37" s="1">
        <v>0.820913</v>
      </c>
      <c r="L37" s="1">
        <v>-1.88961</v>
      </c>
      <c r="M37" s="1">
        <v>0.76181900000000002</v>
      </c>
      <c r="N37" s="1">
        <v>0.99527900000000002</v>
      </c>
      <c r="O37" s="1">
        <v>-2.4964499999999998</v>
      </c>
      <c r="P37" s="1">
        <v>-0.76319300000000001</v>
      </c>
      <c r="Q37" s="1">
        <v>1.0007299999999999</v>
      </c>
      <c r="R37" s="1">
        <v>-2.5266700000000002</v>
      </c>
      <c r="S37" s="1">
        <v>5.8996700000000005E-4</v>
      </c>
      <c r="T37" s="1">
        <v>1.52841E-2</v>
      </c>
      <c r="U37" s="1">
        <v>-2.4818600000000002</v>
      </c>
      <c r="V37" s="1" t="s">
        <v>23</v>
      </c>
      <c r="W37" s="1">
        <f>ABS(IK_diagnostics_positions[[#This Row],[Column1]]-A36)</f>
        <v>0.25856469999999998</v>
      </c>
      <c r="X37" s="1">
        <f>ABS(IK_diagnostics_positions[[#This Row],[Column2]]-B36)</f>
        <v>5.108299999999999E-2</v>
      </c>
      <c r="Y37" s="1">
        <f>ABS(IK_diagnostics_positions[[#This Row],[Column3]]-C36)</f>
        <v>2.8580000000000272E-3</v>
      </c>
      <c r="Z37" s="1">
        <f>ABS(IK_diagnostics_positions[[#This Row],[Column4]]-D36)</f>
        <v>0.65718100000000002</v>
      </c>
      <c r="AA37" s="1">
        <f>ABS(IK_diagnostics_positions[[#This Row],[Column5]]-E36)</f>
        <v>0.51432600000000006</v>
      </c>
      <c r="AB37" s="1">
        <f>ABS(IK_diagnostics_positions[[#This Row],[Column6]]-F36)</f>
        <v>0.42582100000000001</v>
      </c>
      <c r="AC37" s="1">
        <f>ABS(IK_diagnostics_positions[[#This Row],[Column7]]-G36)</f>
        <v>0.20221900000000004</v>
      </c>
      <c r="AD37" s="1">
        <f>ABS(IK_diagnostics_positions[[#This Row],[Column8]]-H36)</f>
        <v>0.91059820000000002</v>
      </c>
      <c r="AE37" s="1">
        <f>ABS(IK_diagnostics_positions[[#This Row],[Column9]]-I36)</f>
        <v>0.43240999999999996</v>
      </c>
      <c r="AF37" s="1">
        <f>ABS(IK_diagnostics_positions[[#This Row],[Column10]]-J36)</f>
        <v>2.0403959999999999E-2</v>
      </c>
      <c r="AG37" s="1">
        <f>ABS(IK_diagnostics_positions[[#This Row],[Column11]]-K36)</f>
        <v>8.2389999999999963E-3</v>
      </c>
      <c r="AH37" s="1">
        <f>ABS(IK_diagnostics_positions[[#This Row],[Column12]]-L36)</f>
        <v>7.9499999999999016E-3</v>
      </c>
      <c r="AI37" s="1">
        <f>ABS(IK_diagnostics_positions[[#This Row],[Column13]]-M36)</f>
        <v>6.0270000000000046E-3</v>
      </c>
      <c r="AJ37" s="1">
        <f>ABS(IK_diagnostics_positions[[#This Row],[Column14]]-N36)</f>
        <v>5.7909999999998796E-3</v>
      </c>
      <c r="AK37" s="1">
        <f>ABS(IK_diagnostics_positions[[#This Row],[Column15]]-O36)</f>
        <v>2.0399999999999974E-2</v>
      </c>
      <c r="AL37" s="1">
        <f>ABS(IK_diagnostics_positions[[#This Row],[Column16]]-P36)</f>
        <v>7.6570000000000249E-3</v>
      </c>
      <c r="AM37" s="1">
        <f>ABS(IK_diagnostics_positions[[#This Row],[Column17]]-Q36)</f>
        <v>3.993999999999942E-3</v>
      </c>
      <c r="AN37" s="1">
        <f>ABS(IK_diagnostics_positions[[#This Row],[Column18]]-R36)</f>
        <v>2.4510000000000254E-2</v>
      </c>
      <c r="AO37" s="1">
        <f>ABS(IK_diagnostics_positions[[#This Row],[Column19]]-S36)</f>
        <v>1.9876429999999999E-3</v>
      </c>
      <c r="AP37" s="1">
        <f>ABS(IK_diagnostics_positions[[#This Row],[Column20]]-T36)</f>
        <v>9.8939999999999965E-4</v>
      </c>
      <c r="AQ37" s="1">
        <f>ABS(IK_diagnostics_positions[[#This Row],[Column21]]-U36)</f>
        <v>1.9399999999998307E-3</v>
      </c>
      <c r="AU37" s="4">
        <f>IK_diagnostics_frames[[#This Row],[Column1]]+AU36</f>
        <v>140</v>
      </c>
      <c r="AV37">
        <f ca="1">AVERAGE(INDIRECT(ADDRESS($AU36+2, AV$1)):INDIRECT(ADDRESS($AU37+1, AV$1)))</f>
        <v>0.26266699999999998</v>
      </c>
      <c r="AW37">
        <f ca="1">AVERAGE(INDIRECT(ADDRESS($AU36+2, AW$1)):INDIRECT(ADDRESS($AU37+1, AW$1)))</f>
        <v>0.25045499999999998</v>
      </c>
      <c r="AX37">
        <f ca="1">AVERAGE(INDIRECT(ADDRESS($AU36+2, AX$1)):INDIRECT(ADDRESS($AU37+1, AX$1)))</f>
        <v>9.5500000000003915E-4</v>
      </c>
      <c r="AY37">
        <f ca="1">AVERAGE(INDIRECT(ADDRESS($AU36+2, AY$1)):INDIRECT(ADDRESS($AU37+1, AY$1)))</f>
        <v>0.20086400000000001</v>
      </c>
      <c r="AZ37">
        <f ca="1">AVERAGE(INDIRECT(ADDRESS($AU36+2, AZ$1)):INDIRECT(ADDRESS($AU37+1, AZ$1)))</f>
        <v>0.97005999999999992</v>
      </c>
      <c r="BA37">
        <f ca="1">AVERAGE(INDIRECT(ADDRESS($AU36+2, BA$1)):INDIRECT(ADDRESS($AU37+1, BA$1)))</f>
        <v>0.32943999999999996</v>
      </c>
      <c r="BB37">
        <f ca="1">AVERAGE(INDIRECT(ADDRESS($AU36+2, BB$1)):INDIRECT(ADDRESS($AU37+1, BB$1)))</f>
        <v>9.8850000000000049E-3</v>
      </c>
      <c r="BC37">
        <f ca="1">AVERAGE(INDIRECT(ADDRESS($AU36+2, BC$1)):INDIRECT(ADDRESS($AU37+1, BC$1)))</f>
        <v>1.526427</v>
      </c>
      <c r="BD37">
        <f ca="1">AVERAGE(INDIRECT(ADDRESS($AU36+2, BD$1)):INDIRECT(ADDRESS($AU37+1, BD$1)))</f>
        <v>0.35315999999999992</v>
      </c>
      <c r="BE37">
        <f ca="1">AVERAGE(INDIRECT(ADDRESS($AU36+2, BE$1)):INDIRECT(ADDRESS($AU37+1, BE$1)))</f>
        <v>7.8105899999999996E-4</v>
      </c>
      <c r="BF37">
        <f ca="1">AVERAGE(INDIRECT(ADDRESS($AU36+2, BF$1)):INDIRECT(ADDRESS($AU37+1, BF$1)))</f>
        <v>5.7909999999999906E-3</v>
      </c>
      <c r="BG37">
        <f ca="1">AVERAGE(INDIRECT(ADDRESS($AU36+2, BG$1)):INDIRECT(ADDRESS($AU37+1, BG$1)))</f>
        <v>2.9699999999999172E-3</v>
      </c>
      <c r="BH37">
        <f ca="1">AVERAGE(INDIRECT(ADDRESS($AU36+2, BH$1)):INDIRECT(ADDRESS($AU37+1, BH$1)))</f>
        <v>5.9609999999999941E-3</v>
      </c>
      <c r="BI37">
        <f ca="1">AVERAGE(INDIRECT(ADDRESS($AU36+2, BI$1)):INDIRECT(ADDRESS($AU37+1, BI$1)))</f>
        <v>4.6999999999997044E-4</v>
      </c>
      <c r="BJ37">
        <f ca="1">AVERAGE(INDIRECT(ADDRESS($AU36+2, BJ$1)):INDIRECT(ADDRESS($AU37+1, BJ$1)))</f>
        <v>1.0900000000000354E-3</v>
      </c>
      <c r="BK37">
        <f ca="1">AVERAGE(INDIRECT(ADDRESS($AU36+2, BK$1)):INDIRECT(ADDRESS($AU37+1, BK$1)))</f>
        <v>4.8070000000000057E-3</v>
      </c>
      <c r="BL37">
        <f ca="1">AVERAGE(INDIRECT(ADDRESS($AU36+2, BL$1)):INDIRECT(ADDRESS($AU37+1, BL$1)))</f>
        <v>2.4699999999999722E-3</v>
      </c>
      <c r="BM37">
        <f ca="1">AVERAGE(INDIRECT(ADDRESS($AU36+2, BM$1)):INDIRECT(ADDRESS($AU37+1, BM$1)))</f>
        <v>2.5800000000000267E-3</v>
      </c>
      <c r="BN37">
        <f ca="1">AVERAGE(INDIRECT(ADDRESS($AU36+2, BN$1)):INDIRECT(ADDRESS($AU37+1, BN$1)))</f>
        <v>1.056373E-3</v>
      </c>
      <c r="BO37">
        <f ca="1">AVERAGE(INDIRECT(ADDRESS($AU36+2, BO$1)):INDIRECT(ADDRESS($AU37+1, BO$1)))</f>
        <v>7.6519999999999973E-4</v>
      </c>
      <c r="BP37">
        <f ca="1">AVERAGE(INDIRECT(ADDRESS($AU36+2, BP$1)):INDIRECT(ADDRESS($AU37+1, BP$1)))</f>
        <v>3.3099999999999241E-3</v>
      </c>
    </row>
    <row r="38" spans="1:68" x14ac:dyDescent="0.25">
      <c r="A38" s="1">
        <v>-0.553006</v>
      </c>
      <c r="B38" s="1">
        <v>0.823658</v>
      </c>
      <c r="C38" s="1">
        <v>-0.125585</v>
      </c>
      <c r="D38" s="1">
        <v>-0.29919299999999999</v>
      </c>
      <c r="E38" s="1">
        <v>0.57653299999999996</v>
      </c>
      <c r="F38" s="1">
        <v>-1.06074</v>
      </c>
      <c r="G38" s="1">
        <v>-0.57903800000000005</v>
      </c>
      <c r="H38" s="1">
        <v>-2.5781499999999999E-2</v>
      </c>
      <c r="I38" s="1">
        <v>-1.80833</v>
      </c>
      <c r="J38" s="1">
        <v>-2.4426E-4</v>
      </c>
      <c r="K38" s="1">
        <v>0.78681999999999996</v>
      </c>
      <c r="L38" s="1">
        <v>-1.8767199999999999</v>
      </c>
      <c r="M38" s="1">
        <v>0.75092300000000001</v>
      </c>
      <c r="N38" s="1">
        <v>1.0003299999999999</v>
      </c>
      <c r="O38" s="1">
        <v>-2.50135</v>
      </c>
      <c r="P38" s="1">
        <v>-0.75170499999999996</v>
      </c>
      <c r="Q38" s="1">
        <v>0.99912900000000004</v>
      </c>
      <c r="R38" s="1">
        <v>-2.5014099999999999</v>
      </c>
      <c r="S38" s="1">
        <v>7.3677300000000003E-4</v>
      </c>
      <c r="T38" s="1">
        <v>4.29183E-3</v>
      </c>
      <c r="U38" s="1">
        <v>-2.4993400000000001</v>
      </c>
      <c r="V38" s="1" t="s">
        <v>23</v>
      </c>
      <c r="W38" s="1">
        <f>ABS(IK_diagnostics_positions[[#This Row],[Column1]]-A37)</f>
        <v>0.72137600000000002</v>
      </c>
      <c r="X38" s="1">
        <f>ABS(IK_diagnostics_positions[[#This Row],[Column2]]-B37)</f>
        <v>1.0495619999999999</v>
      </c>
      <c r="Y38" s="1">
        <f>ABS(IK_diagnostics_positions[[#This Row],[Column3]]-C37)</f>
        <v>0.83390399999999998</v>
      </c>
      <c r="Z38" s="1">
        <f>ABS(IK_diagnostics_positions[[#This Row],[Column4]]-D37)</f>
        <v>1.4629030000000001</v>
      </c>
      <c r="AA38" s="1">
        <f>ABS(IK_diagnostics_positions[[#This Row],[Column5]]-E37)</f>
        <v>0.7282249999999999</v>
      </c>
      <c r="AB38" s="1">
        <f>ABS(IK_diagnostics_positions[[#This Row],[Column6]]-F37)</f>
        <v>0.162856</v>
      </c>
      <c r="AC38" s="1">
        <f>ABS(IK_diagnostics_positions[[#This Row],[Column7]]-G37)</f>
        <v>1.142606</v>
      </c>
      <c r="AD38" s="1">
        <f>ABS(IK_diagnostics_positions[[#This Row],[Column8]]-H37)</f>
        <v>5.84673E-2</v>
      </c>
      <c r="AE38" s="1">
        <f>ABS(IK_diagnostics_positions[[#This Row],[Column9]]-I37)</f>
        <v>0.13209000000000004</v>
      </c>
      <c r="AF38" s="1">
        <f>ABS(IK_diagnostics_positions[[#This Row],[Column10]]-J37)</f>
        <v>1.339714E-2</v>
      </c>
      <c r="AG38" s="1">
        <f>ABS(IK_diagnostics_positions[[#This Row],[Column11]]-K37)</f>
        <v>3.409300000000004E-2</v>
      </c>
      <c r="AH38" s="1">
        <f>ABS(IK_diagnostics_positions[[#This Row],[Column12]]-L37)</f>
        <v>1.2890000000000068E-2</v>
      </c>
      <c r="AI38" s="1">
        <f>ABS(IK_diagnostics_positions[[#This Row],[Column13]]-M37)</f>
        <v>1.0896000000000017E-2</v>
      </c>
      <c r="AJ38" s="1">
        <f>ABS(IK_diagnostics_positions[[#This Row],[Column14]]-N37)</f>
        <v>5.0509999999999167E-3</v>
      </c>
      <c r="AK38" s="1">
        <f>ABS(IK_diagnostics_positions[[#This Row],[Column15]]-O37)</f>
        <v>4.9000000000001265E-3</v>
      </c>
      <c r="AL38" s="1">
        <f>ABS(IK_diagnostics_positions[[#This Row],[Column16]]-P37)</f>
        <v>1.1488000000000054E-2</v>
      </c>
      <c r="AM38" s="1">
        <f>ABS(IK_diagnostics_positions[[#This Row],[Column17]]-Q37)</f>
        <v>1.6009999999998525E-3</v>
      </c>
      <c r="AN38" s="1">
        <f>ABS(IK_diagnostics_positions[[#This Row],[Column18]]-R37)</f>
        <v>2.5260000000000282E-2</v>
      </c>
      <c r="AO38" s="1">
        <f>ABS(IK_diagnostics_positions[[#This Row],[Column19]]-S37)</f>
        <v>1.4680599999999998E-4</v>
      </c>
      <c r="AP38" s="1">
        <f>ABS(IK_diagnostics_positions[[#This Row],[Column20]]-T37)</f>
        <v>1.099227E-2</v>
      </c>
      <c r="AQ38" s="1">
        <f>ABS(IK_diagnostics_positions[[#This Row],[Column21]]-U37)</f>
        <v>1.747999999999994E-2</v>
      </c>
      <c r="AU38" s="3">
        <f>IK_diagnostics_frames[[#This Row],[Column1]]+AU37</f>
        <v>147</v>
      </c>
      <c r="AV38">
        <f ca="1">AVERAGE(INDIRECT(ADDRESS($AU37+2, AV$1)):INDIRECT(ADDRESS($AU38+1, AV$1)))</f>
        <v>0.35848558571428579</v>
      </c>
      <c r="AW38">
        <f ca="1">AVERAGE(INDIRECT(ADDRESS($AU37+2, AW$1)):INDIRECT(ADDRESS($AU38+1, AW$1)))</f>
        <v>0.80312514285714276</v>
      </c>
      <c r="AX38">
        <f ca="1">AVERAGE(INDIRECT(ADDRESS($AU37+2, AX$1)):INDIRECT(ADDRESS($AU38+1, AX$1)))</f>
        <v>0.22932157142857146</v>
      </c>
      <c r="AY38">
        <f ca="1">AVERAGE(INDIRECT(ADDRESS($AU37+2, AY$1)):INDIRECT(ADDRESS($AU38+1, AY$1)))</f>
        <v>0.63075742857142869</v>
      </c>
      <c r="AZ38">
        <f ca="1">AVERAGE(INDIRECT(ADDRESS($AU37+2, AZ$1)):INDIRECT(ADDRESS($AU38+1, AZ$1)))</f>
        <v>0.36399051428571433</v>
      </c>
      <c r="BA38">
        <f ca="1">AVERAGE(INDIRECT(ADDRESS($AU37+2, BA$1)):INDIRECT(ADDRESS($AU38+1, BA$1)))</f>
        <v>0.80141342857142861</v>
      </c>
      <c r="BB38">
        <f ca="1">AVERAGE(INDIRECT(ADDRESS($AU37+2, BB$1)):INDIRECT(ADDRESS($AU38+1, BB$1)))</f>
        <v>0.66144557142857141</v>
      </c>
      <c r="BC38">
        <f ca="1">AVERAGE(INDIRECT(ADDRESS($AU37+2, BC$1)):INDIRECT(ADDRESS($AU38+1, BC$1)))</f>
        <v>0.5312968142857144</v>
      </c>
      <c r="BD38">
        <f ca="1">AVERAGE(INDIRECT(ADDRESS($AU37+2, BD$1)):INDIRECT(ADDRESS($AU38+1, BD$1)))</f>
        <v>0.73618428571428574</v>
      </c>
      <c r="BE38">
        <f ca="1">AVERAGE(INDIRECT(ADDRESS($AU37+2, BE$1)):INDIRECT(ADDRESS($AU38+1, BE$1)))</f>
        <v>1.0138632428571428E-2</v>
      </c>
      <c r="BF38">
        <f ca="1">AVERAGE(INDIRECT(ADDRESS($AU37+2, BF$1)):INDIRECT(ADDRESS($AU38+1, BF$1)))</f>
        <v>5.1262428571428584E-2</v>
      </c>
      <c r="BG38">
        <f ca="1">AVERAGE(INDIRECT(ADDRESS($AU37+2, BG$1)):INDIRECT(ADDRESS($AU38+1, BG$1)))</f>
        <v>0.27749857142857154</v>
      </c>
      <c r="BH38">
        <f ca="1">AVERAGE(INDIRECT(ADDRESS($AU37+2, BH$1)):INDIRECT(ADDRESS($AU38+1, BH$1)))</f>
        <v>7.8654285714285718E-2</v>
      </c>
      <c r="BI38">
        <f ca="1">AVERAGE(INDIRECT(ADDRESS($AU37+2, BI$1)):INDIRECT(ADDRESS($AU38+1, BI$1)))</f>
        <v>1.2734428571428544E-2</v>
      </c>
      <c r="BJ38">
        <f ca="1">AVERAGE(INDIRECT(ADDRESS($AU37+2, BJ$1)):INDIRECT(ADDRESS($AU38+1, BJ$1)))</f>
        <v>2.6775714285714219E-2</v>
      </c>
      <c r="BK38">
        <f ca="1">AVERAGE(INDIRECT(ADDRESS($AU37+2, BK$1)):INDIRECT(ADDRESS($AU38+1, BK$1)))</f>
        <v>7.7689285714285697E-2</v>
      </c>
      <c r="BL38">
        <f ca="1">AVERAGE(INDIRECT(ADDRESS($AU37+2, BL$1)):INDIRECT(ADDRESS($AU38+1, BL$1)))</f>
        <v>1.401200000000004E-2</v>
      </c>
      <c r="BM38">
        <f ca="1">AVERAGE(INDIRECT(ADDRESS($AU37+2, BM$1)):INDIRECT(ADDRESS($AU38+1, BM$1)))</f>
        <v>1.6892857142857296E-2</v>
      </c>
      <c r="BN38">
        <f ca="1">AVERAGE(INDIRECT(ADDRESS($AU37+2, BN$1)):INDIRECT(ADDRESS($AU38+1, BN$1)))</f>
        <v>1.4319710285714287E-2</v>
      </c>
      <c r="BO38">
        <f ca="1">AVERAGE(INDIRECT(ADDRESS($AU37+2, BO$1)):INDIRECT(ADDRESS($AU38+1, BO$1)))</f>
        <v>4.3747511428571431E-2</v>
      </c>
      <c r="BP38">
        <f ca="1">AVERAGE(INDIRECT(ADDRESS($AU37+2, BP$1)):INDIRECT(ADDRESS($AU38+1, BP$1)))</f>
        <v>1.2258571428571483E-2</v>
      </c>
    </row>
    <row r="39" spans="1:68" x14ac:dyDescent="0.25">
      <c r="A39" s="1">
        <v>0.89976800000000001</v>
      </c>
      <c r="B39" s="1">
        <v>-0.21402299999999999</v>
      </c>
      <c r="C39" s="1">
        <v>-0.380278</v>
      </c>
      <c r="D39" s="1">
        <v>0.26023499999999999</v>
      </c>
      <c r="E39" s="1">
        <v>-6.1842199999999998E-3</v>
      </c>
      <c r="F39" s="1">
        <v>-1.1204099999999999</v>
      </c>
      <c r="G39" s="1">
        <v>-0.64131400000000005</v>
      </c>
      <c r="H39" s="1">
        <v>0.42356199999999999</v>
      </c>
      <c r="I39" s="1">
        <v>-1.17069</v>
      </c>
      <c r="J39" s="1">
        <v>-2.5298600000000001E-3</v>
      </c>
      <c r="K39" s="1">
        <v>0.761521</v>
      </c>
      <c r="L39" s="1">
        <v>-1.86188</v>
      </c>
      <c r="M39" s="1">
        <v>0.74287000000000003</v>
      </c>
      <c r="N39" s="1">
        <v>0.99571699999999996</v>
      </c>
      <c r="O39" s="1">
        <v>-2.4860000000000002</v>
      </c>
      <c r="P39" s="1">
        <v>-0.74382999999999999</v>
      </c>
      <c r="Q39" s="1">
        <v>1.0010699999999999</v>
      </c>
      <c r="R39" s="1">
        <v>-2.4888499999999998</v>
      </c>
      <c r="S39" s="1">
        <v>-3.3175499999999998E-3</v>
      </c>
      <c r="T39" s="1">
        <v>-7.8731800000000005E-3</v>
      </c>
      <c r="U39" s="1">
        <v>-2.5006499999999998</v>
      </c>
      <c r="V39" s="1" t="s">
        <v>23</v>
      </c>
      <c r="W39" s="1">
        <f>ABS(IK_diagnostics_positions[[#This Row],[Column1]]-A38)</f>
        <v>1.452774</v>
      </c>
      <c r="X39" s="1">
        <f>ABS(IK_diagnostics_positions[[#This Row],[Column2]]-B38)</f>
        <v>1.0376810000000001</v>
      </c>
      <c r="Y39" s="1">
        <f>ABS(IK_diagnostics_positions[[#This Row],[Column3]]-C38)</f>
        <v>0.254693</v>
      </c>
      <c r="Z39" s="1">
        <f>ABS(IK_diagnostics_positions[[#This Row],[Column4]]-D38)</f>
        <v>0.55942800000000004</v>
      </c>
      <c r="AA39" s="1">
        <f>ABS(IK_diagnostics_positions[[#This Row],[Column5]]-E38)</f>
        <v>0.58271721999999992</v>
      </c>
      <c r="AB39" s="1">
        <f>ABS(IK_diagnostics_positions[[#This Row],[Column6]]-F38)</f>
        <v>5.966999999999989E-2</v>
      </c>
      <c r="AC39" s="1">
        <f>ABS(IK_diagnostics_positions[[#This Row],[Column7]]-G38)</f>
        <v>6.2275999999999998E-2</v>
      </c>
      <c r="AD39" s="1">
        <f>ABS(IK_diagnostics_positions[[#This Row],[Column8]]-H38)</f>
        <v>0.44934350000000001</v>
      </c>
      <c r="AE39" s="1">
        <f>ABS(IK_diagnostics_positions[[#This Row],[Column9]]-I38)</f>
        <v>0.63763999999999998</v>
      </c>
      <c r="AF39" s="1">
        <f>ABS(IK_diagnostics_positions[[#This Row],[Column10]]-J38)</f>
        <v>2.2856E-3</v>
      </c>
      <c r="AG39" s="1">
        <f>ABS(IK_diagnostics_positions[[#This Row],[Column11]]-K38)</f>
        <v>2.529899999999996E-2</v>
      </c>
      <c r="AH39" s="1">
        <f>ABS(IK_diagnostics_positions[[#This Row],[Column12]]-L38)</f>
        <v>1.4839999999999964E-2</v>
      </c>
      <c r="AI39" s="1">
        <f>ABS(IK_diagnostics_positions[[#This Row],[Column13]]-M38)</f>
        <v>8.0529999999999768E-3</v>
      </c>
      <c r="AJ39" s="1">
        <f>ABS(IK_diagnostics_positions[[#This Row],[Column14]]-N38)</f>
        <v>4.6129999999999782E-3</v>
      </c>
      <c r="AK39" s="1">
        <f>ABS(IK_diagnostics_positions[[#This Row],[Column15]]-O38)</f>
        <v>1.5349999999999753E-2</v>
      </c>
      <c r="AL39" s="1">
        <f>ABS(IK_diagnostics_positions[[#This Row],[Column16]]-P38)</f>
        <v>7.8749999999999654E-3</v>
      </c>
      <c r="AM39" s="1">
        <f>ABS(IK_diagnostics_positions[[#This Row],[Column17]]-Q38)</f>
        <v>1.9409999999998595E-3</v>
      </c>
      <c r="AN39" s="1">
        <f>ABS(IK_diagnostics_positions[[#This Row],[Column18]]-R38)</f>
        <v>1.2560000000000127E-2</v>
      </c>
      <c r="AO39" s="1">
        <f>ABS(IK_diagnostics_positions[[#This Row],[Column19]]-S38)</f>
        <v>4.0543230000000003E-3</v>
      </c>
      <c r="AP39" s="1">
        <f>ABS(IK_diagnostics_positions[[#This Row],[Column20]]-T38)</f>
        <v>1.216501E-2</v>
      </c>
      <c r="AQ39" s="1">
        <f>ABS(IK_diagnostics_positions[[#This Row],[Column21]]-U38)</f>
        <v>1.3099999999997003E-3</v>
      </c>
      <c r="AU39" s="4">
        <f>IK_diagnostics_frames[[#This Row],[Column1]]+AU38</f>
        <v>149</v>
      </c>
      <c r="AV39">
        <f ca="1">AVERAGE(INDIRECT(ADDRESS($AU38+2, AV$1)):INDIRECT(ADDRESS($AU39+1, AV$1)))</f>
        <v>0.68761565000000002</v>
      </c>
      <c r="AW39">
        <f ca="1">AVERAGE(INDIRECT(ADDRESS($AU38+2, AW$1)):INDIRECT(ADDRESS($AU39+1, AW$1)))</f>
        <v>0.26502499999999996</v>
      </c>
      <c r="AX39">
        <f ca="1">AVERAGE(INDIRECT(ADDRESS($AU38+2, AX$1)):INDIRECT(ADDRESS($AU39+1, AX$1)))</f>
        <v>0.32177849999999997</v>
      </c>
      <c r="AY39">
        <f ca="1">AVERAGE(INDIRECT(ADDRESS($AU38+2, AY$1)):INDIRECT(ADDRESS($AU39+1, AY$1)))</f>
        <v>0.83862049999999999</v>
      </c>
      <c r="AZ39">
        <f ca="1">AVERAGE(INDIRECT(ADDRESS($AU38+2, AZ$1)):INDIRECT(ADDRESS($AU39+1, AZ$1)))</f>
        <v>0.60605150000000008</v>
      </c>
      <c r="BA39">
        <f ca="1">AVERAGE(INDIRECT(ADDRESS($AU38+2, BA$1)):INDIRECT(ADDRESS($AU39+1, BA$1)))</f>
        <v>0.26588000000000001</v>
      </c>
      <c r="BB39">
        <f ca="1">AVERAGE(INDIRECT(ADDRESS($AU38+2, BB$1)):INDIRECT(ADDRESS($AU39+1, BB$1)))</f>
        <v>0.75802700000000001</v>
      </c>
      <c r="BC39">
        <f ca="1">AVERAGE(INDIRECT(ADDRESS($AU38+2, BC$1)):INDIRECT(ADDRESS($AU39+1, BC$1)))</f>
        <v>0.43578284999999994</v>
      </c>
      <c r="BD39">
        <f ca="1">AVERAGE(INDIRECT(ADDRESS($AU38+2, BD$1)):INDIRECT(ADDRESS($AU39+1, BD$1)))</f>
        <v>0.80932000000000004</v>
      </c>
      <c r="BE39">
        <f ca="1">AVERAGE(INDIRECT(ADDRESS($AU38+2, BE$1)):INDIRECT(ADDRESS($AU39+1, BE$1)))</f>
        <v>8.0080299999999993E-3</v>
      </c>
      <c r="BF39">
        <f ca="1">AVERAGE(INDIRECT(ADDRESS($AU38+2, BF$1)):INDIRECT(ADDRESS($AU39+1, BF$1)))</f>
        <v>1.0066999999999937E-2</v>
      </c>
      <c r="BG39">
        <f ca="1">AVERAGE(INDIRECT(ADDRESS($AU38+2, BG$1)):INDIRECT(ADDRESS($AU39+1, BG$1)))</f>
        <v>6.2950000000000506E-3</v>
      </c>
      <c r="BH39">
        <f ca="1">AVERAGE(INDIRECT(ADDRESS($AU38+2, BH$1)):INDIRECT(ADDRESS($AU39+1, BH$1)))</f>
        <v>1.0316500000000006E-2</v>
      </c>
      <c r="BI39">
        <f ca="1">AVERAGE(INDIRECT(ADDRESS($AU38+2, BI$1)):INDIRECT(ADDRESS($AU39+1, BI$1)))</f>
        <v>1.8794999999999784E-3</v>
      </c>
      <c r="BJ39">
        <f ca="1">AVERAGE(INDIRECT(ADDRESS($AU38+2, BJ$1)):INDIRECT(ADDRESS($AU39+1, BJ$1)))</f>
        <v>6.784999999999819E-3</v>
      </c>
      <c r="BK39">
        <f ca="1">AVERAGE(INDIRECT(ADDRESS($AU38+2, BK$1)):INDIRECT(ADDRESS($AU39+1, BK$1)))</f>
        <v>3.6349999999999993E-3</v>
      </c>
      <c r="BL39">
        <f ca="1">AVERAGE(INDIRECT(ADDRESS($AU38+2, BL$1)):INDIRECT(ADDRESS($AU39+1, BL$1)))</f>
        <v>8.0809999999999493E-3</v>
      </c>
      <c r="BM39">
        <f ca="1">AVERAGE(INDIRECT(ADDRESS($AU38+2, BM$1)):INDIRECT(ADDRESS($AU39+1, BM$1)))</f>
        <v>4.389999999999894E-3</v>
      </c>
      <c r="BN39">
        <f ca="1">AVERAGE(INDIRECT(ADDRESS($AU38+2, BN$1)):INDIRECT(ADDRESS($AU39+1, BN$1)))</f>
        <v>6.6030200000000002E-3</v>
      </c>
      <c r="BO39">
        <f ca="1">AVERAGE(INDIRECT(ADDRESS($AU38+2, BO$1)):INDIRECT(ADDRESS($AU39+1, BO$1)))</f>
        <v>2.3345600000000003E-3</v>
      </c>
      <c r="BP39">
        <f ca="1">AVERAGE(INDIRECT(ADDRESS($AU38+2, BP$1)):INDIRECT(ADDRESS($AU39+1, BP$1)))</f>
        <v>3.1450000000001754E-3</v>
      </c>
    </row>
    <row r="40" spans="1:68" x14ac:dyDescent="0.25">
      <c r="A40" s="1">
        <v>0.61643499999999996</v>
      </c>
      <c r="B40" s="1">
        <v>-0.660497</v>
      </c>
      <c r="C40" s="1">
        <v>-0.42866199999999999</v>
      </c>
      <c r="D40" s="1">
        <v>-0.17305799999999999</v>
      </c>
      <c r="E40" s="1">
        <v>-0.772563</v>
      </c>
      <c r="F40" s="1">
        <v>-1.0321</v>
      </c>
      <c r="G40" s="1">
        <v>-0.137986</v>
      </c>
      <c r="H40" s="1">
        <v>0.22615299999999999</v>
      </c>
      <c r="I40" s="1">
        <v>-1.0686500000000001</v>
      </c>
      <c r="J40" s="1">
        <v>-6.9405100000000004E-3</v>
      </c>
      <c r="K40" s="1">
        <v>0.79111500000000001</v>
      </c>
      <c r="L40" s="1">
        <v>-1.8832899999999999</v>
      </c>
      <c r="M40" s="1">
        <v>0.74904599999999999</v>
      </c>
      <c r="N40" s="1">
        <v>0.995201</v>
      </c>
      <c r="O40" s="1">
        <v>-2.5052500000000002</v>
      </c>
      <c r="P40" s="1">
        <v>-0.76215299999999997</v>
      </c>
      <c r="Q40" s="1">
        <v>0.99789300000000003</v>
      </c>
      <c r="R40" s="1">
        <v>-2.5053000000000001</v>
      </c>
      <c r="S40" s="1">
        <v>6.72823E-3</v>
      </c>
      <c r="T40" s="1">
        <v>3.3614000000000001E-3</v>
      </c>
      <c r="U40" s="1">
        <v>-2.4991300000000001</v>
      </c>
      <c r="V40" s="1" t="s">
        <v>23</v>
      </c>
      <c r="W40" s="1">
        <f>ABS(IK_diagnostics_positions[[#This Row],[Column1]]-A39)</f>
        <v>0.28333300000000006</v>
      </c>
      <c r="X40" s="1">
        <f>ABS(IK_diagnostics_positions[[#This Row],[Column2]]-B39)</f>
        <v>0.44647400000000004</v>
      </c>
      <c r="Y40" s="1">
        <f>ABS(IK_diagnostics_positions[[#This Row],[Column3]]-C39)</f>
        <v>4.8383999999999983E-2</v>
      </c>
      <c r="Z40" s="1">
        <f>ABS(IK_diagnostics_positions[[#This Row],[Column4]]-D39)</f>
        <v>0.43329299999999998</v>
      </c>
      <c r="AA40" s="1">
        <f>ABS(IK_diagnostics_positions[[#This Row],[Column5]]-E39)</f>
        <v>0.76637878000000004</v>
      </c>
      <c r="AB40" s="1">
        <f>ABS(IK_diagnostics_positions[[#This Row],[Column6]]-F39)</f>
        <v>8.8309999999999889E-2</v>
      </c>
      <c r="AC40" s="1">
        <f>ABS(IK_diagnostics_positions[[#This Row],[Column7]]-G39)</f>
        <v>0.503328</v>
      </c>
      <c r="AD40" s="1">
        <f>ABS(IK_diagnostics_positions[[#This Row],[Column8]]-H39)</f>
        <v>0.197409</v>
      </c>
      <c r="AE40" s="1">
        <f>ABS(IK_diagnostics_positions[[#This Row],[Column9]]-I39)</f>
        <v>0.10203999999999991</v>
      </c>
      <c r="AF40" s="1">
        <f>ABS(IK_diagnostics_positions[[#This Row],[Column10]]-J39)</f>
        <v>4.4106500000000003E-3</v>
      </c>
      <c r="AG40" s="1">
        <f>ABS(IK_diagnostics_positions[[#This Row],[Column11]]-K39)</f>
        <v>2.9594000000000009E-2</v>
      </c>
      <c r="AH40" s="1">
        <f>ABS(IK_diagnostics_positions[[#This Row],[Column12]]-L39)</f>
        <v>2.1409999999999929E-2</v>
      </c>
      <c r="AI40" s="1">
        <f>ABS(IK_diagnostics_positions[[#This Row],[Column13]]-M39)</f>
        <v>6.1759999999999593E-3</v>
      </c>
      <c r="AJ40" s="1">
        <f>ABS(IK_diagnostics_positions[[#This Row],[Column14]]-N39)</f>
        <v>5.1599999999996093E-4</v>
      </c>
      <c r="AK40" s="1">
        <f>ABS(IK_diagnostics_positions[[#This Row],[Column15]]-O39)</f>
        <v>1.9249999999999989E-2</v>
      </c>
      <c r="AL40" s="1">
        <f>ABS(IK_diagnostics_positions[[#This Row],[Column16]]-P39)</f>
        <v>1.8322999999999978E-2</v>
      </c>
      <c r="AM40" s="1">
        <f>ABS(IK_diagnostics_positions[[#This Row],[Column17]]-Q39)</f>
        <v>3.1769999999998744E-3</v>
      </c>
      <c r="AN40" s="1">
        <f>ABS(IK_diagnostics_positions[[#This Row],[Column18]]-R39)</f>
        <v>1.6450000000000298E-2</v>
      </c>
      <c r="AO40" s="1">
        <f>ABS(IK_diagnostics_positions[[#This Row],[Column19]]-S39)</f>
        <v>1.0045780000000001E-2</v>
      </c>
      <c r="AP40" s="1">
        <f>ABS(IK_diagnostics_positions[[#This Row],[Column20]]-T39)</f>
        <v>1.1234580000000001E-2</v>
      </c>
      <c r="AQ40" s="1">
        <f>ABS(IK_diagnostics_positions[[#This Row],[Column21]]-U39)</f>
        <v>1.5199999999997438E-3</v>
      </c>
      <c r="AU40" s="3">
        <f>IK_diagnostics_frames[[#This Row],[Column1]]+AU39</f>
        <v>150</v>
      </c>
      <c r="AV40">
        <f ca="1">AVERAGE(INDIRECT(ADDRESS($AU39+2, AV$1)):INDIRECT(ADDRESS($AU40+1, AV$1)))</f>
        <v>0.40575</v>
      </c>
      <c r="AW40">
        <f ca="1">AVERAGE(INDIRECT(ADDRESS($AU39+2, AW$1)):INDIRECT(ADDRESS($AU40+1, AW$1)))</f>
        <v>0.60502800000000001</v>
      </c>
      <c r="AX40">
        <f ca="1">AVERAGE(INDIRECT(ADDRESS($AU39+2, AX$1)):INDIRECT(ADDRESS($AU40+1, AX$1)))</f>
        <v>0.55405099999999996</v>
      </c>
      <c r="AY40">
        <f ca="1">AVERAGE(INDIRECT(ADDRESS($AU39+2, AY$1)):INDIRECT(ADDRESS($AU40+1, AY$1)))</f>
        <v>1.5630660000000001</v>
      </c>
      <c r="AZ40">
        <f ca="1">AVERAGE(INDIRECT(ADDRESS($AU39+2, AZ$1)):INDIRECT(ADDRESS($AU40+1, AZ$1)))</f>
        <v>0.62124000000000001</v>
      </c>
      <c r="BA40">
        <f ca="1">AVERAGE(INDIRECT(ADDRESS($AU39+2, BA$1)):INDIRECT(ADDRESS($AU40+1, BA$1)))</f>
        <v>0.35003999999999991</v>
      </c>
      <c r="BB40">
        <f ca="1">AVERAGE(INDIRECT(ADDRESS($AU39+2, BB$1)):INDIRECT(ADDRESS($AU40+1, BB$1)))</f>
        <v>1.7247620000000001</v>
      </c>
      <c r="BC40">
        <f ca="1">AVERAGE(INDIRECT(ADDRESS($AU39+2, BC$1)):INDIRECT(ADDRESS($AU40+1, BC$1)))</f>
        <v>0.63590100000000005</v>
      </c>
      <c r="BD40">
        <f ca="1">AVERAGE(INDIRECT(ADDRESS($AU39+2, BD$1)):INDIRECT(ADDRESS($AU40+1, BD$1)))</f>
        <v>1.3650000000000162E-2</v>
      </c>
      <c r="BE40">
        <f ca="1">AVERAGE(INDIRECT(ADDRESS($AU39+2, BE$1)):INDIRECT(ADDRESS($AU40+1, BE$1)))</f>
        <v>8.43555E-3</v>
      </c>
      <c r="BF40">
        <f ca="1">AVERAGE(INDIRECT(ADDRESS($AU39+2, BF$1)):INDIRECT(ADDRESS($AU40+1, BF$1)))</f>
        <v>8.828000000000058E-3</v>
      </c>
      <c r="BG40">
        <f ca="1">AVERAGE(INDIRECT(ADDRESS($AU39+2, BG$1)):INDIRECT(ADDRESS($AU40+1, BG$1)))</f>
        <v>5.3999999999998494E-3</v>
      </c>
      <c r="BH40">
        <f ca="1">AVERAGE(INDIRECT(ADDRESS($AU39+2, BH$1)):INDIRECT(ADDRESS($AU40+1, BH$1)))</f>
        <v>2.246999999999999E-3</v>
      </c>
      <c r="BI40">
        <f ca="1">AVERAGE(INDIRECT(ADDRESS($AU39+2, BI$1)):INDIRECT(ADDRESS($AU40+1, BI$1)))</f>
        <v>3.2280000000000086E-3</v>
      </c>
      <c r="BJ40">
        <f ca="1">AVERAGE(INDIRECT(ADDRESS($AU39+2, BJ$1)):INDIRECT(ADDRESS($AU40+1, BJ$1)))</f>
        <v>2.9499999999997861E-3</v>
      </c>
      <c r="BK40">
        <f ca="1">AVERAGE(INDIRECT(ADDRESS($AU39+2, BK$1)):INDIRECT(ADDRESS($AU40+1, BK$1)))</f>
        <v>6.3860000000000028E-3</v>
      </c>
      <c r="BL40">
        <f ca="1">AVERAGE(INDIRECT(ADDRESS($AU39+2, BL$1)):INDIRECT(ADDRESS($AU40+1, BL$1)))</f>
        <v>7.6019999999999976E-3</v>
      </c>
      <c r="BM40">
        <f ca="1">AVERAGE(INDIRECT(ADDRESS($AU39+2, BM$1)):INDIRECT(ADDRESS($AU40+1, BM$1)))</f>
        <v>8.2899999999996865E-3</v>
      </c>
      <c r="BN40">
        <f ca="1">AVERAGE(INDIRECT(ADDRESS($AU39+2, BN$1)):INDIRECT(ADDRESS($AU40+1, BN$1)))</f>
        <v>2.690315E-3</v>
      </c>
      <c r="BO40">
        <f ca="1">AVERAGE(INDIRECT(ADDRESS($AU39+2, BO$1)):INDIRECT(ADDRESS($AU40+1, BO$1)))</f>
        <v>6.8521999999999995E-4</v>
      </c>
      <c r="BP40">
        <f ca="1">AVERAGE(INDIRECT(ADDRESS($AU39+2, BP$1)):INDIRECT(ADDRESS($AU40+1, BP$1)))</f>
        <v>6.2600000000001543E-3</v>
      </c>
    </row>
    <row r="41" spans="1:68" x14ac:dyDescent="0.25">
      <c r="A41" s="1">
        <v>-5.12472E-2</v>
      </c>
      <c r="B41" s="1">
        <v>-0.99866900000000003</v>
      </c>
      <c r="C41" s="1">
        <v>5.8497499999999999E-3</v>
      </c>
      <c r="D41" s="1">
        <v>-0.18120900000000001</v>
      </c>
      <c r="E41" s="1">
        <v>-4.7895600000000003E-2</v>
      </c>
      <c r="F41" s="1">
        <v>-0.27546900000000002</v>
      </c>
      <c r="G41" s="1">
        <v>-0.47779199999999999</v>
      </c>
      <c r="H41" s="1">
        <v>0.60369899999999999</v>
      </c>
      <c r="I41" s="1">
        <v>-0.97365400000000002</v>
      </c>
      <c r="J41" s="1">
        <v>2.0257399999999998E-2</v>
      </c>
      <c r="K41" s="1">
        <v>0.71291400000000005</v>
      </c>
      <c r="L41" s="1">
        <v>-1.8339000000000001</v>
      </c>
      <c r="M41" s="1">
        <v>0.728773</v>
      </c>
      <c r="N41" s="1">
        <v>0.99099800000000005</v>
      </c>
      <c r="O41" s="1">
        <v>-2.4824899999999999</v>
      </c>
      <c r="P41" s="1">
        <v>-0.708812</v>
      </c>
      <c r="Q41" s="1">
        <v>0.99365899999999996</v>
      </c>
      <c r="R41" s="1">
        <v>-2.45811</v>
      </c>
      <c r="S41" s="1">
        <v>-4.6253099999999997E-3</v>
      </c>
      <c r="T41" s="1">
        <v>-5.4266999999999996E-3</v>
      </c>
      <c r="U41" s="1">
        <v>-2.5291399999999999</v>
      </c>
      <c r="V41" s="1" t="s">
        <v>23</v>
      </c>
      <c r="W41" s="1">
        <f>ABS(IK_diagnostics_positions[[#This Row],[Column1]]-A40)</f>
        <v>0.6676822</v>
      </c>
      <c r="X41" s="1">
        <f>ABS(IK_diagnostics_positions[[#This Row],[Column2]]-B40)</f>
        <v>0.33817200000000003</v>
      </c>
      <c r="Y41" s="1">
        <f>ABS(IK_diagnostics_positions[[#This Row],[Column3]]-C40)</f>
        <v>0.43451174999999997</v>
      </c>
      <c r="Z41" s="1">
        <f>ABS(IK_diagnostics_positions[[#This Row],[Column4]]-D40)</f>
        <v>8.1510000000000193E-3</v>
      </c>
      <c r="AA41" s="1">
        <f>ABS(IK_diagnostics_positions[[#This Row],[Column5]]-E40)</f>
        <v>0.72466739999999996</v>
      </c>
      <c r="AB41" s="1">
        <f>ABS(IK_diagnostics_positions[[#This Row],[Column6]]-F40)</f>
        <v>0.75663100000000005</v>
      </c>
      <c r="AC41" s="1">
        <f>ABS(IK_diagnostics_positions[[#This Row],[Column7]]-G40)</f>
        <v>0.339806</v>
      </c>
      <c r="AD41" s="1">
        <f>ABS(IK_diagnostics_positions[[#This Row],[Column8]]-H40)</f>
        <v>0.37754599999999999</v>
      </c>
      <c r="AE41" s="1">
        <f>ABS(IK_diagnostics_positions[[#This Row],[Column9]]-I40)</f>
        <v>9.499600000000008E-2</v>
      </c>
      <c r="AF41" s="1">
        <f>ABS(IK_diagnostics_positions[[#This Row],[Column10]]-J40)</f>
        <v>2.7197909999999999E-2</v>
      </c>
      <c r="AG41" s="1">
        <f>ABS(IK_diagnostics_positions[[#This Row],[Column11]]-K40)</f>
        <v>7.8200999999999965E-2</v>
      </c>
      <c r="AH41" s="1">
        <f>ABS(IK_diagnostics_positions[[#This Row],[Column12]]-L40)</f>
        <v>4.9389999999999823E-2</v>
      </c>
      <c r="AI41" s="1">
        <f>ABS(IK_diagnostics_positions[[#This Row],[Column13]]-M40)</f>
        <v>2.0272999999999985E-2</v>
      </c>
      <c r="AJ41" s="1">
        <f>ABS(IK_diagnostics_positions[[#This Row],[Column14]]-N40)</f>
        <v>4.2029999999999568E-3</v>
      </c>
      <c r="AK41" s="1">
        <f>ABS(IK_diagnostics_positions[[#This Row],[Column15]]-O40)</f>
        <v>2.2760000000000336E-2</v>
      </c>
      <c r="AL41" s="1">
        <f>ABS(IK_diagnostics_positions[[#This Row],[Column16]]-P40)</f>
        <v>5.3340999999999972E-2</v>
      </c>
      <c r="AM41" s="1">
        <f>ABS(IK_diagnostics_positions[[#This Row],[Column17]]-Q40)</f>
        <v>4.234000000000071E-3</v>
      </c>
      <c r="AN41" s="1">
        <f>ABS(IK_diagnostics_positions[[#This Row],[Column18]]-R40)</f>
        <v>4.7190000000000065E-2</v>
      </c>
      <c r="AO41" s="1">
        <f>ABS(IK_diagnostics_positions[[#This Row],[Column19]]-S40)</f>
        <v>1.1353539999999999E-2</v>
      </c>
      <c r="AP41" s="1">
        <f>ABS(IK_diagnostics_positions[[#This Row],[Column20]]-T40)</f>
        <v>8.7881000000000001E-3</v>
      </c>
      <c r="AQ41" s="1">
        <f>ABS(IK_diagnostics_positions[[#This Row],[Column21]]-U40)</f>
        <v>3.000999999999987E-2</v>
      </c>
      <c r="AU41" s="4">
        <f>IK_diagnostics_frames[[#This Row],[Column1]]+AU40</f>
        <v>160</v>
      </c>
      <c r="AV41">
        <f ca="1">AVERAGE(INDIRECT(ADDRESS($AU40+2, AV$1)):INDIRECT(ADDRESS($AU41+1, AV$1)))</f>
        <v>0.54741883999999996</v>
      </c>
      <c r="AW41">
        <f ca="1">AVERAGE(INDIRECT(ADDRESS($AU40+2, AW$1)):INDIRECT(ADDRESS($AU41+1, AW$1)))</f>
        <v>0.37985764487059992</v>
      </c>
      <c r="AX41">
        <f ca="1">AVERAGE(INDIRECT(ADDRESS($AU40+2, AX$1)):INDIRECT(ADDRESS($AU41+1, AX$1)))</f>
        <v>0.52289457920799998</v>
      </c>
      <c r="AY41">
        <f ca="1">AVERAGE(INDIRECT(ADDRESS($AU40+2, AY$1)):INDIRECT(ADDRESS($AU41+1, AY$1)))</f>
        <v>0.89406709999999978</v>
      </c>
      <c r="AZ41">
        <f ca="1">AVERAGE(INDIRECT(ADDRESS($AU40+2, AZ$1)):INDIRECT(ADDRESS($AU41+1, AZ$1)))</f>
        <v>0.69342182259999996</v>
      </c>
      <c r="BA41">
        <f ca="1">AVERAGE(INDIRECT(ADDRESS($AU40+2, BA$1)):INDIRECT(ADDRESS($AU41+1, BA$1)))</f>
        <v>0.5315122000000001</v>
      </c>
      <c r="BB41">
        <f ca="1">AVERAGE(INDIRECT(ADDRESS($AU40+2, BB$1)):INDIRECT(ADDRESS($AU41+1, BB$1)))</f>
        <v>0.67096581999999994</v>
      </c>
      <c r="BC41">
        <f ca="1">AVERAGE(INDIRECT(ADDRESS($AU40+2, BC$1)):INDIRECT(ADDRESS($AU41+1, BC$1)))</f>
        <v>0.51869317999999986</v>
      </c>
      <c r="BD41">
        <f ca="1">AVERAGE(INDIRECT(ADDRESS($AU40+2, BD$1)):INDIRECT(ADDRESS($AU41+1, BD$1)))</f>
        <v>0.42634499999999997</v>
      </c>
      <c r="BE41">
        <f ca="1">AVERAGE(INDIRECT(ADDRESS($AU40+2, BE$1)):INDIRECT(ADDRESS($AU41+1, BE$1)))</f>
        <v>1.1891519600000001E-2</v>
      </c>
      <c r="BF41">
        <f ca="1">AVERAGE(INDIRECT(ADDRESS($AU40+2, BF$1)):INDIRECT(ADDRESS($AU41+1, BF$1)))</f>
        <v>6.3421899999999976E-2</v>
      </c>
      <c r="BG41">
        <f ca="1">AVERAGE(INDIRECT(ADDRESS($AU40+2, BG$1)):INDIRECT(ADDRESS($AU41+1, BG$1)))</f>
        <v>0.64566000000000001</v>
      </c>
      <c r="BH41">
        <f ca="1">AVERAGE(INDIRECT(ADDRESS($AU40+2, BH$1)):INDIRECT(ADDRESS($AU41+1, BH$1)))</f>
        <v>7.7701299999999973E-2</v>
      </c>
      <c r="BI41">
        <f ca="1">AVERAGE(INDIRECT(ADDRESS($AU40+2, BI$1)):INDIRECT(ADDRESS($AU41+1, BI$1)))</f>
        <v>1.5166799999999947E-2</v>
      </c>
      <c r="BJ41">
        <f ca="1">AVERAGE(INDIRECT(ADDRESS($AU40+2, BJ$1)):INDIRECT(ADDRESS($AU41+1, BJ$1)))</f>
        <v>2.7822999999999976E-2</v>
      </c>
      <c r="BK41">
        <f ca="1">AVERAGE(INDIRECT(ADDRESS($AU40+2, BK$1)):INDIRECT(ADDRESS($AU41+1, BK$1)))</f>
        <v>7.3774800000000001E-2</v>
      </c>
      <c r="BL41">
        <f ca="1">AVERAGE(INDIRECT(ADDRESS($AU40+2, BL$1)):INDIRECT(ADDRESS($AU41+1, BL$1)))</f>
        <v>1.6991200000000005E-2</v>
      </c>
      <c r="BM41">
        <f ca="1">AVERAGE(INDIRECT(ADDRESS($AU40+2, BM$1)):INDIRECT(ADDRESS($AU41+1, BM$1)))</f>
        <v>2.0869000000000072E-2</v>
      </c>
      <c r="BN41">
        <f ca="1">AVERAGE(INDIRECT(ADDRESS($AU40+2, BN$1)):INDIRECT(ADDRESS($AU41+1, BN$1)))</f>
        <v>1.4221494499999997E-2</v>
      </c>
      <c r="BO41">
        <f ca="1">AVERAGE(INDIRECT(ADDRESS($AU40+2, BO$1)):INDIRECT(ADDRESS($AU41+1, BO$1)))</f>
        <v>2.8228293800000005E-2</v>
      </c>
      <c r="BP41">
        <f ca="1">AVERAGE(INDIRECT(ADDRESS($AU40+2, BP$1)):INDIRECT(ADDRESS($AU41+1, BP$1)))</f>
        <v>1.5240999999999972E-2</v>
      </c>
    </row>
    <row r="42" spans="1:68" x14ac:dyDescent="0.25">
      <c r="A42" s="1">
        <v>3.1286599999999998E-2</v>
      </c>
      <c r="B42" s="1">
        <v>0.99942399999999998</v>
      </c>
      <c r="C42" s="1">
        <v>1.31398E-2</v>
      </c>
      <c r="D42" s="1">
        <v>-0.63850399999999996</v>
      </c>
      <c r="E42" s="1">
        <v>0.89547299999999996</v>
      </c>
      <c r="F42" s="1">
        <v>-0.72209800000000002</v>
      </c>
      <c r="G42" s="1">
        <v>0.26117899999999999</v>
      </c>
      <c r="H42" s="1">
        <v>0.95635700000000001</v>
      </c>
      <c r="I42" s="1">
        <v>-1.15438</v>
      </c>
      <c r="J42" s="1">
        <v>3.5188499999999998E-2</v>
      </c>
      <c r="K42" s="1">
        <v>0.96327099999999999</v>
      </c>
      <c r="L42" s="1">
        <v>-2.1284800000000001</v>
      </c>
      <c r="M42" s="1">
        <v>0.93539300000000003</v>
      </c>
      <c r="N42" s="1">
        <v>1.01742</v>
      </c>
      <c r="O42" s="1">
        <v>-2.5605699999999998</v>
      </c>
      <c r="P42" s="1">
        <v>-0.87426700000000002</v>
      </c>
      <c r="Q42" s="1">
        <v>1.00969</v>
      </c>
      <c r="R42" s="1">
        <v>-2.5416799999999999</v>
      </c>
      <c r="S42" s="1">
        <v>3.1430699999999999E-2</v>
      </c>
      <c r="T42" s="1">
        <v>2.0342900000000001E-2</v>
      </c>
      <c r="U42" s="1">
        <v>-2.4614600000000002</v>
      </c>
      <c r="V42" s="1" t="s">
        <v>23</v>
      </c>
      <c r="W42" s="1">
        <f>ABS(IK_diagnostics_positions[[#This Row],[Column1]]-A41)</f>
        <v>8.2533799999999991E-2</v>
      </c>
      <c r="X42" s="1">
        <f>ABS(IK_diagnostics_positions[[#This Row],[Column2]]-B41)</f>
        <v>1.9980929999999999</v>
      </c>
      <c r="Y42" s="1">
        <f>ABS(IK_diagnostics_positions[[#This Row],[Column3]]-C41)</f>
        <v>7.2900500000000002E-3</v>
      </c>
      <c r="Z42" s="1">
        <f>ABS(IK_diagnostics_positions[[#This Row],[Column4]]-D41)</f>
        <v>0.45729499999999995</v>
      </c>
      <c r="AA42" s="1">
        <f>ABS(IK_diagnostics_positions[[#This Row],[Column5]]-E41)</f>
        <v>0.9433686</v>
      </c>
      <c r="AB42" s="1">
        <f>ABS(IK_diagnostics_positions[[#This Row],[Column6]]-F41)</f>
        <v>0.446629</v>
      </c>
      <c r="AC42" s="1">
        <f>ABS(IK_diagnostics_positions[[#This Row],[Column7]]-G41)</f>
        <v>0.73897100000000004</v>
      </c>
      <c r="AD42" s="1">
        <f>ABS(IK_diagnostics_positions[[#This Row],[Column8]]-H41)</f>
        <v>0.35265800000000003</v>
      </c>
      <c r="AE42" s="1">
        <f>ABS(IK_diagnostics_positions[[#This Row],[Column9]]-I41)</f>
        <v>0.18072599999999994</v>
      </c>
      <c r="AF42" s="1">
        <f>ABS(IK_diagnostics_positions[[#This Row],[Column10]]-J41)</f>
        <v>1.4931099999999999E-2</v>
      </c>
      <c r="AG42" s="1">
        <f>ABS(IK_diagnostics_positions[[#This Row],[Column11]]-K41)</f>
        <v>0.25035699999999994</v>
      </c>
      <c r="AH42" s="1">
        <f>ABS(IK_diagnostics_positions[[#This Row],[Column12]]-L41)</f>
        <v>0.29458000000000006</v>
      </c>
      <c r="AI42" s="1">
        <f>ABS(IK_diagnostics_positions[[#This Row],[Column13]]-M41)</f>
        <v>0.20662000000000003</v>
      </c>
      <c r="AJ42" s="1">
        <f>ABS(IK_diagnostics_positions[[#This Row],[Column14]]-N41)</f>
        <v>2.6421999999999946E-2</v>
      </c>
      <c r="AK42" s="1">
        <f>ABS(IK_diagnostics_positions[[#This Row],[Column15]]-O41)</f>
        <v>7.8079999999999927E-2</v>
      </c>
      <c r="AL42" s="1">
        <f>ABS(IK_diagnostics_positions[[#This Row],[Column16]]-P41)</f>
        <v>0.16545500000000002</v>
      </c>
      <c r="AM42" s="1">
        <f>ABS(IK_diagnostics_positions[[#This Row],[Column17]]-Q41)</f>
        <v>1.6031000000000017E-2</v>
      </c>
      <c r="AN42" s="1">
        <f>ABS(IK_diagnostics_positions[[#This Row],[Column18]]-R41)</f>
        <v>8.3569999999999922E-2</v>
      </c>
      <c r="AO42" s="1">
        <f>ABS(IK_diagnostics_positions[[#This Row],[Column19]]-S41)</f>
        <v>3.6056009999999999E-2</v>
      </c>
      <c r="AP42" s="1">
        <f>ABS(IK_diagnostics_positions[[#This Row],[Column20]]-T41)</f>
        <v>2.57696E-2</v>
      </c>
      <c r="AQ42" s="1">
        <f>ABS(IK_diagnostics_positions[[#This Row],[Column21]]-U41)</f>
        <v>6.767999999999974E-2</v>
      </c>
      <c r="AU42" s="3">
        <f>IK_diagnostics_frames[[#This Row],[Column1]]+AU41</f>
        <v>162</v>
      </c>
      <c r="AV42">
        <f ca="1">AVERAGE(INDIRECT(ADDRESS($AU41+2, AV$1)):INDIRECT(ADDRESS($AU42+1, AV$1)))</f>
        <v>0.90627499999999994</v>
      </c>
      <c r="AW42">
        <f ca="1">AVERAGE(INDIRECT(ADDRESS($AU41+2, AW$1)):INDIRECT(ADDRESS($AU42+1, AW$1)))</f>
        <v>0.55725530000000001</v>
      </c>
      <c r="AX42">
        <f ca="1">AVERAGE(INDIRECT(ADDRESS($AU41+2, AX$1)):INDIRECT(ADDRESS($AU42+1, AX$1)))</f>
        <v>0.22628300000000001</v>
      </c>
      <c r="AY42">
        <f ca="1">AVERAGE(INDIRECT(ADDRESS($AU41+2, AY$1)):INDIRECT(ADDRESS($AU42+1, AY$1)))</f>
        <v>0.64223549999999996</v>
      </c>
      <c r="AZ42">
        <f ca="1">AVERAGE(INDIRECT(ADDRESS($AU41+2, AZ$1)):INDIRECT(ADDRESS($AU42+1, AZ$1)))</f>
        <v>0.70852800000000005</v>
      </c>
      <c r="BA42">
        <f ca="1">AVERAGE(INDIRECT(ADDRESS($AU41+2, BA$1)):INDIRECT(ADDRESS($AU42+1, BA$1)))</f>
        <v>0.32423000000000002</v>
      </c>
      <c r="BB42">
        <f ca="1">AVERAGE(INDIRECT(ADDRESS($AU41+2, BB$1)):INDIRECT(ADDRESS($AU42+1, BB$1)))</f>
        <v>0.98758999999999997</v>
      </c>
      <c r="BC42">
        <f ca="1">AVERAGE(INDIRECT(ADDRESS($AU41+2, BC$1)):INDIRECT(ADDRESS($AU42+1, BC$1)))</f>
        <v>0.54189440000000011</v>
      </c>
      <c r="BD42">
        <f ca="1">AVERAGE(INDIRECT(ADDRESS($AU41+2, BD$1)):INDIRECT(ADDRESS($AU42+1, BD$1)))</f>
        <v>0.66169500000000003</v>
      </c>
      <c r="BE42">
        <f ca="1">AVERAGE(INDIRECT(ADDRESS($AU41+2, BE$1)):INDIRECT(ADDRESS($AU42+1, BE$1)))</f>
        <v>2.5312450000000001E-3</v>
      </c>
      <c r="BF42">
        <f ca="1">AVERAGE(INDIRECT(ADDRESS($AU41+2, BF$1)):INDIRECT(ADDRESS($AU42+1, BF$1)))</f>
        <v>3.2549499999999953E-2</v>
      </c>
      <c r="BG42">
        <f ca="1">AVERAGE(INDIRECT(ADDRESS($AU41+2, BG$1)):INDIRECT(ADDRESS($AU42+1, BG$1)))</f>
        <v>3.8950000000000928E-3</v>
      </c>
      <c r="BH42">
        <f ca="1">AVERAGE(INDIRECT(ADDRESS($AU41+2, BH$1)):INDIRECT(ADDRESS($AU42+1, BH$1)))</f>
        <v>7.8094999999999692E-3</v>
      </c>
      <c r="BI42">
        <f ca="1">AVERAGE(INDIRECT(ADDRESS($AU41+2, BI$1)):INDIRECT(ADDRESS($AU42+1, BI$1)))</f>
        <v>3.5199999999999676E-3</v>
      </c>
      <c r="BJ42">
        <f ca="1">AVERAGE(INDIRECT(ADDRESS($AU41+2, BJ$1)):INDIRECT(ADDRESS($AU42+1, BJ$1)))</f>
        <v>2.9650000000001064E-3</v>
      </c>
      <c r="BK42">
        <f ca="1">AVERAGE(INDIRECT(ADDRESS($AU41+2, BK$1)):INDIRECT(ADDRESS($AU42+1, BK$1)))</f>
        <v>4.874000000000045E-3</v>
      </c>
      <c r="BL42">
        <f ca="1">AVERAGE(INDIRECT(ADDRESS($AU41+2, BL$1)):INDIRECT(ADDRESS($AU42+1, BL$1)))</f>
        <v>7.699999999999374E-4</v>
      </c>
      <c r="BM42">
        <f ca="1">AVERAGE(INDIRECT(ADDRESS($AU41+2, BM$1)):INDIRECT(ADDRESS($AU42+1, BM$1)))</f>
        <v>9.340000000000126E-3</v>
      </c>
      <c r="BN42">
        <f ca="1">AVERAGE(INDIRECT(ADDRESS($AU41+2, BN$1)):INDIRECT(ADDRESS($AU42+1, BN$1)))</f>
        <v>2.9984684999999995E-3</v>
      </c>
      <c r="BO42">
        <f ca="1">AVERAGE(INDIRECT(ADDRESS($AU41+2, BO$1)):INDIRECT(ADDRESS($AU42+1, BO$1)))</f>
        <v>1.1000719999999999E-2</v>
      </c>
      <c r="BP42">
        <f ca="1">AVERAGE(INDIRECT(ADDRESS($AU41+2, BP$1)):INDIRECT(ADDRESS($AU42+1, BP$1)))</f>
        <v>2.9764999999999819E-2</v>
      </c>
    </row>
    <row r="43" spans="1:68" x14ac:dyDescent="0.25">
      <c r="A43" s="1">
        <v>-5.5608100000000001E-2</v>
      </c>
      <c r="B43" s="1">
        <v>0.338891</v>
      </c>
      <c r="C43" s="1">
        <v>-0.93918100000000004</v>
      </c>
      <c r="D43" s="1">
        <v>-0.45671299999999998</v>
      </c>
      <c r="E43" s="1">
        <v>1.2023200000000001</v>
      </c>
      <c r="F43" s="1">
        <v>-1.2451399999999999</v>
      </c>
      <c r="G43" s="1">
        <v>-0.62419599999999997</v>
      </c>
      <c r="H43" s="1">
        <v>1.4234500000000001</v>
      </c>
      <c r="I43" s="1">
        <v>-2.2058900000000001</v>
      </c>
      <c r="J43" s="1">
        <v>-1.4061000000000001E-2</v>
      </c>
      <c r="K43" s="1">
        <v>0.93608400000000003</v>
      </c>
      <c r="L43" s="1">
        <v>-2.8305699999999998</v>
      </c>
      <c r="M43" s="1">
        <v>0.91848799999999997</v>
      </c>
      <c r="N43" s="1">
        <v>1.00657</v>
      </c>
      <c r="O43" s="1">
        <v>-2.4764699999999999</v>
      </c>
      <c r="P43" s="1">
        <v>-0.92861300000000002</v>
      </c>
      <c r="Q43" s="1">
        <v>0.97147499999999998</v>
      </c>
      <c r="R43" s="1">
        <v>-2.4276499999999999</v>
      </c>
      <c r="S43" s="1">
        <v>1.8771900000000001E-2</v>
      </c>
      <c r="T43" s="1">
        <v>-1.44224E-2</v>
      </c>
      <c r="U43" s="1">
        <v>-2.5215999999999998</v>
      </c>
      <c r="V43" s="1" t="s">
        <v>23</v>
      </c>
      <c r="W43" s="1">
        <f>ABS(IK_diagnostics_positions[[#This Row],[Column1]]-A42)</f>
        <v>8.6894699999999991E-2</v>
      </c>
      <c r="X43" s="1">
        <f>ABS(IK_diagnostics_positions[[#This Row],[Column2]]-B42)</f>
        <v>0.66053300000000004</v>
      </c>
      <c r="Y43" s="1">
        <f>ABS(IK_diagnostics_positions[[#This Row],[Column3]]-C42)</f>
        <v>0.95232080000000008</v>
      </c>
      <c r="Z43" s="1">
        <f>ABS(IK_diagnostics_positions[[#This Row],[Column4]]-D42)</f>
        <v>0.18179099999999998</v>
      </c>
      <c r="AA43" s="1">
        <f>ABS(IK_diagnostics_positions[[#This Row],[Column5]]-E42)</f>
        <v>0.30684700000000009</v>
      </c>
      <c r="AB43" s="1">
        <f>ABS(IK_diagnostics_positions[[#This Row],[Column6]]-F42)</f>
        <v>0.5230419999999999</v>
      </c>
      <c r="AC43" s="1">
        <f>ABS(IK_diagnostics_positions[[#This Row],[Column7]]-G42)</f>
        <v>0.88537500000000002</v>
      </c>
      <c r="AD43" s="1">
        <f>ABS(IK_diagnostics_positions[[#This Row],[Column8]]-H42)</f>
        <v>0.46709300000000009</v>
      </c>
      <c r="AE43" s="1">
        <f>ABS(IK_diagnostics_positions[[#This Row],[Column9]]-I42)</f>
        <v>1.0515100000000002</v>
      </c>
      <c r="AF43" s="1">
        <f>ABS(IK_diagnostics_positions[[#This Row],[Column10]]-J42)</f>
        <v>4.9249500000000002E-2</v>
      </c>
      <c r="AG43" s="1">
        <f>ABS(IK_diagnostics_positions[[#This Row],[Column11]]-K42)</f>
        <v>2.7186999999999961E-2</v>
      </c>
      <c r="AH43" s="1">
        <f>ABS(IK_diagnostics_positions[[#This Row],[Column12]]-L42)</f>
        <v>0.70208999999999966</v>
      </c>
      <c r="AI43" s="1">
        <f>ABS(IK_diagnostics_positions[[#This Row],[Column13]]-M42)</f>
        <v>1.6905000000000059E-2</v>
      </c>
      <c r="AJ43" s="1">
        <f>ABS(IK_diagnostics_positions[[#This Row],[Column14]]-N42)</f>
        <v>1.0850000000000026E-2</v>
      </c>
      <c r="AK43" s="1">
        <f>ABS(IK_diagnostics_positions[[#This Row],[Column15]]-O42)</f>
        <v>8.4099999999999842E-2</v>
      </c>
      <c r="AL43" s="1">
        <f>ABS(IK_diagnostics_positions[[#This Row],[Column16]]-P42)</f>
        <v>5.4346000000000005E-2</v>
      </c>
      <c r="AM43" s="1">
        <f>ABS(IK_diagnostics_positions[[#This Row],[Column17]]-Q42)</f>
        <v>3.8214999999999999E-2</v>
      </c>
      <c r="AN43" s="1">
        <f>ABS(IK_diagnostics_positions[[#This Row],[Column18]]-R42)</f>
        <v>0.11403000000000008</v>
      </c>
      <c r="AO43" s="1">
        <f>ABS(IK_diagnostics_positions[[#This Row],[Column19]]-S42)</f>
        <v>1.2658799999999998E-2</v>
      </c>
      <c r="AP43" s="1">
        <f>ABS(IK_diagnostics_positions[[#This Row],[Column20]]-T42)</f>
        <v>3.4765299999999999E-2</v>
      </c>
      <c r="AQ43" s="1">
        <f>ABS(IK_diagnostics_positions[[#This Row],[Column21]]-U42)</f>
        <v>6.0139999999999638E-2</v>
      </c>
      <c r="AU43" s="4">
        <f>IK_diagnostics_frames[[#This Row],[Column1]]+AU42</f>
        <v>166</v>
      </c>
      <c r="AV43">
        <f ca="1">AVERAGE(INDIRECT(ADDRESS($AU42+2, AV$1)):INDIRECT(ADDRESS($AU43+1, AV$1)))</f>
        <v>0.57849092000000002</v>
      </c>
      <c r="AW43">
        <f ca="1">AVERAGE(INDIRECT(ADDRESS($AU42+2, AW$1)):INDIRECT(ADDRESS($AU43+1, AW$1)))</f>
        <v>0.37493350000000003</v>
      </c>
      <c r="AX43">
        <f ca="1">AVERAGE(INDIRECT(ADDRESS($AU42+2, AX$1)):INDIRECT(ADDRESS($AU43+1, AX$1)))</f>
        <v>0.16035874999999999</v>
      </c>
      <c r="AY43">
        <f ca="1">AVERAGE(INDIRECT(ADDRESS($AU42+2, AY$1)):INDIRECT(ADDRESS($AU43+1, AY$1)))</f>
        <v>1.1120877499999999</v>
      </c>
      <c r="AZ43">
        <f ca="1">AVERAGE(INDIRECT(ADDRESS($AU42+2, AZ$1)):INDIRECT(ADDRESS($AU43+1, AZ$1)))</f>
        <v>0.46254725000000008</v>
      </c>
      <c r="BA43">
        <f ca="1">AVERAGE(INDIRECT(ADDRESS($AU42+2, BA$1)):INDIRECT(ADDRESS($AU43+1, BA$1)))</f>
        <v>0.30895549999999999</v>
      </c>
      <c r="BB43">
        <f ca="1">AVERAGE(INDIRECT(ADDRESS($AU42+2, BB$1)):INDIRECT(ADDRESS($AU43+1, BB$1)))</f>
        <v>0.45410025000000004</v>
      </c>
      <c r="BC43">
        <f ca="1">AVERAGE(INDIRECT(ADDRESS($AU42+2, BC$1)):INDIRECT(ADDRESS($AU43+1, BC$1)))</f>
        <v>0.63061370000000005</v>
      </c>
      <c r="BD43">
        <f ca="1">AVERAGE(INDIRECT(ADDRESS($AU42+2, BD$1)):INDIRECT(ADDRESS($AU43+1, BD$1)))</f>
        <v>0.17006249999999995</v>
      </c>
      <c r="BE43">
        <f ca="1">AVERAGE(INDIRECT(ADDRESS($AU42+2, BE$1)):INDIRECT(ADDRESS($AU43+1, BE$1)))</f>
        <v>1.6407165000000001E-2</v>
      </c>
      <c r="BF43">
        <f ca="1">AVERAGE(INDIRECT(ADDRESS($AU42+2, BF$1)):INDIRECT(ADDRESS($AU43+1, BF$1)))</f>
        <v>5.5897499999999989E-2</v>
      </c>
      <c r="BG43">
        <f ca="1">AVERAGE(INDIRECT(ADDRESS($AU42+2, BG$1)):INDIRECT(ADDRESS($AU43+1, BG$1)))</f>
        <v>1.6587500000000033E-2</v>
      </c>
      <c r="BH43">
        <f ca="1">AVERAGE(INDIRECT(ADDRESS($AU42+2, BH$1)):INDIRECT(ADDRESS($AU43+1, BH$1)))</f>
        <v>2.1709999999999979E-2</v>
      </c>
      <c r="BI43">
        <f ca="1">AVERAGE(INDIRECT(ADDRESS($AU42+2, BI$1)):INDIRECT(ADDRESS($AU43+1, BI$1)))</f>
        <v>2.7395000000000058E-3</v>
      </c>
      <c r="BJ43">
        <f ca="1">AVERAGE(INDIRECT(ADDRESS($AU42+2, BJ$1)):INDIRECT(ADDRESS($AU43+1, BJ$1)))</f>
        <v>9.9850000000000216E-3</v>
      </c>
      <c r="BK43">
        <f ca="1">AVERAGE(INDIRECT(ADDRESS($AU42+2, BK$1)):INDIRECT(ADDRESS($AU43+1, BK$1)))</f>
        <v>8.9097499999999941E-3</v>
      </c>
      <c r="BL43">
        <f ca="1">AVERAGE(INDIRECT(ADDRESS($AU42+2, BL$1)):INDIRECT(ADDRESS($AU43+1, BL$1)))</f>
        <v>8.141249999999961E-3</v>
      </c>
      <c r="BM43">
        <f ca="1">AVERAGE(INDIRECT(ADDRESS($AU42+2, BM$1)):INDIRECT(ADDRESS($AU43+1, BM$1)))</f>
        <v>2.4942499999999979E-2</v>
      </c>
      <c r="BN43">
        <f ca="1">AVERAGE(INDIRECT(ADDRESS($AU42+2, BN$1)):INDIRECT(ADDRESS($AU43+1, BN$1)))</f>
        <v>3.6928242499999998E-3</v>
      </c>
      <c r="BO43">
        <f ca="1">AVERAGE(INDIRECT(ADDRESS($AU42+2, BO$1)):INDIRECT(ADDRESS($AU43+1, BO$1)))</f>
        <v>3.6609729999999993E-2</v>
      </c>
      <c r="BP43">
        <f ca="1">AVERAGE(INDIRECT(ADDRESS($AU42+2, BP$1)):INDIRECT(ADDRESS($AU43+1, BP$1)))</f>
        <v>2.1704999999999974E-2</v>
      </c>
    </row>
    <row r="44" spans="1:68" x14ac:dyDescent="0.25">
      <c r="A44" s="1">
        <v>-0.50082599999999999</v>
      </c>
      <c r="B44" s="1">
        <v>-0.38653700000000002</v>
      </c>
      <c r="C44" s="1">
        <v>-0.77444299999999999</v>
      </c>
      <c r="D44" s="1">
        <v>0.12356</v>
      </c>
      <c r="E44" s="1">
        <v>-0.44138300000000003</v>
      </c>
      <c r="F44" s="1">
        <v>-1.5536300000000001</v>
      </c>
      <c r="G44" s="1">
        <v>1.9865299999999998E-3</v>
      </c>
      <c r="H44" s="1">
        <v>0.129772</v>
      </c>
      <c r="I44" s="1">
        <v>-2.3654199999999999</v>
      </c>
      <c r="J44" s="1">
        <v>-4.7158399999999999E-4</v>
      </c>
      <c r="K44" s="1">
        <v>0.781837</v>
      </c>
      <c r="L44" s="1">
        <v>-3.12358</v>
      </c>
      <c r="M44" s="1">
        <v>0.75072899999999998</v>
      </c>
      <c r="N44" s="1">
        <v>1.00092</v>
      </c>
      <c r="O44" s="1">
        <v>-2.5009199999999998</v>
      </c>
      <c r="P44" s="1">
        <v>-0.75114400000000003</v>
      </c>
      <c r="Q44" s="1">
        <v>1.0001599999999999</v>
      </c>
      <c r="R44" s="1">
        <v>-2.5000200000000001</v>
      </c>
      <c r="S44" s="1">
        <v>1.8469000000000001E-3</v>
      </c>
      <c r="T44" s="2">
        <v>7.9154999999999997E-5</v>
      </c>
      <c r="U44" s="1">
        <v>-2.5</v>
      </c>
      <c r="V44" s="1" t="s">
        <v>23</v>
      </c>
      <c r="W44" s="1">
        <f>ABS(IK_diagnostics_positions[[#This Row],[Column1]]-A43)</f>
        <v>0.4452179</v>
      </c>
      <c r="X44" s="1">
        <f>ABS(IK_diagnostics_positions[[#This Row],[Column2]]-B43)</f>
        <v>0.72542799999999996</v>
      </c>
      <c r="Y44" s="1">
        <f>ABS(IK_diagnostics_positions[[#This Row],[Column3]]-C43)</f>
        <v>0.16473800000000005</v>
      </c>
      <c r="Z44" s="1">
        <f>ABS(IK_diagnostics_positions[[#This Row],[Column4]]-D43)</f>
        <v>0.58027300000000004</v>
      </c>
      <c r="AA44" s="1">
        <f>ABS(IK_diagnostics_positions[[#This Row],[Column5]]-E43)</f>
        <v>1.6437030000000001</v>
      </c>
      <c r="AB44" s="1">
        <f>ABS(IK_diagnostics_positions[[#This Row],[Column6]]-F43)</f>
        <v>0.30849000000000015</v>
      </c>
      <c r="AC44" s="1">
        <f>ABS(IK_diagnostics_positions[[#This Row],[Column7]]-G43)</f>
        <v>0.62618253000000001</v>
      </c>
      <c r="AD44" s="1">
        <f>ABS(IK_diagnostics_positions[[#This Row],[Column8]]-H43)</f>
        <v>1.2936780000000001</v>
      </c>
      <c r="AE44" s="1">
        <f>ABS(IK_diagnostics_positions[[#This Row],[Column9]]-I43)</f>
        <v>0.15952999999999973</v>
      </c>
      <c r="AF44" s="1">
        <f>ABS(IK_diagnostics_positions[[#This Row],[Column10]]-J43)</f>
        <v>1.3589416E-2</v>
      </c>
      <c r="AG44" s="1">
        <f>ABS(IK_diagnostics_positions[[#This Row],[Column11]]-K43)</f>
        <v>0.15424700000000002</v>
      </c>
      <c r="AH44" s="1">
        <f>ABS(IK_diagnostics_positions[[#This Row],[Column12]]-L43)</f>
        <v>0.29301000000000021</v>
      </c>
      <c r="AI44" s="1">
        <f>ABS(IK_diagnostics_positions[[#This Row],[Column13]]-M43)</f>
        <v>0.16775899999999999</v>
      </c>
      <c r="AJ44" s="1">
        <f>ABS(IK_diagnostics_positions[[#This Row],[Column14]]-N43)</f>
        <v>5.6499999999999329E-3</v>
      </c>
      <c r="AK44" s="1">
        <f>ABS(IK_diagnostics_positions[[#This Row],[Column15]]-O43)</f>
        <v>2.4449999999999861E-2</v>
      </c>
      <c r="AL44" s="1">
        <f>ABS(IK_diagnostics_positions[[#This Row],[Column16]]-P43)</f>
        <v>0.17746899999999999</v>
      </c>
      <c r="AM44" s="1">
        <f>ABS(IK_diagnostics_positions[[#This Row],[Column17]]-Q43)</f>
        <v>2.8684999999999961E-2</v>
      </c>
      <c r="AN44" s="1">
        <f>ABS(IK_diagnostics_positions[[#This Row],[Column18]]-R43)</f>
        <v>7.2370000000000267E-2</v>
      </c>
      <c r="AO44" s="1">
        <f>ABS(IK_diagnostics_positions[[#This Row],[Column19]]-S43)</f>
        <v>1.6925000000000003E-2</v>
      </c>
      <c r="AP44" s="1">
        <f>ABS(IK_diagnostics_positions[[#This Row],[Column20]]-T43)</f>
        <v>1.4501554999999999E-2</v>
      </c>
      <c r="AQ44" s="1">
        <f>ABS(IK_diagnostics_positions[[#This Row],[Column21]]-U43)</f>
        <v>2.1599999999999842E-2</v>
      </c>
      <c r="AU44" s="3">
        <f>IK_diagnostics_frames[[#This Row],[Column1]]+AU43</f>
        <v>169</v>
      </c>
      <c r="AV44">
        <f ca="1">AVERAGE(INDIRECT(ADDRESS($AU43+2, AV$1)):INDIRECT(ADDRESS($AU44+1, AV$1)))</f>
        <v>0.70216546666666668</v>
      </c>
      <c r="AW44">
        <f ca="1">AVERAGE(INDIRECT(ADDRESS($AU43+2, AW$1)):INDIRECT(ADDRESS($AU44+1, AW$1)))</f>
        <v>0.59997033333333338</v>
      </c>
      <c r="AX44">
        <f ca="1">AVERAGE(INDIRECT(ADDRESS($AU43+2, AX$1)):INDIRECT(ADDRESS($AU44+1, AX$1)))</f>
        <v>0.20118899999999998</v>
      </c>
      <c r="AY44">
        <f ca="1">AVERAGE(INDIRECT(ADDRESS($AU43+2, AY$1)):INDIRECT(ADDRESS($AU44+1, AY$1)))</f>
        <v>0.6013480000000001</v>
      </c>
      <c r="AZ44">
        <f ca="1">AVERAGE(INDIRECT(ADDRESS($AU43+2, AZ$1)):INDIRECT(ADDRESS($AU44+1, AZ$1)))</f>
        <v>0.92112366666666678</v>
      </c>
      <c r="BA44">
        <f ca="1">AVERAGE(INDIRECT(ADDRESS($AU43+2, BA$1)):INDIRECT(ADDRESS($AU44+1, BA$1)))</f>
        <v>0.74690066666666677</v>
      </c>
      <c r="BB44">
        <f ca="1">AVERAGE(INDIRECT(ADDRESS($AU43+2, BB$1)):INDIRECT(ADDRESS($AU44+1, BB$1)))</f>
        <v>0.54182359999999996</v>
      </c>
      <c r="BC44">
        <f ca="1">AVERAGE(INDIRECT(ADDRESS($AU43+2, BC$1)):INDIRECT(ADDRESS($AU44+1, BC$1)))</f>
        <v>0.4917129666666667</v>
      </c>
      <c r="BD44">
        <f ca="1">AVERAGE(INDIRECT(ADDRESS($AU43+2, BD$1)):INDIRECT(ADDRESS($AU44+1, BD$1)))</f>
        <v>1.1920460000000002</v>
      </c>
      <c r="BE44">
        <f ca="1">AVERAGE(INDIRECT(ADDRESS($AU43+2, BE$1)):INDIRECT(ADDRESS($AU44+1, BE$1)))</f>
        <v>9.8742399999999994E-3</v>
      </c>
      <c r="BF44">
        <f ca="1">AVERAGE(INDIRECT(ADDRESS($AU43+2, BF$1)):INDIRECT(ADDRESS($AU44+1, BF$1)))</f>
        <v>3.404666666666667E-2</v>
      </c>
      <c r="BG44">
        <f ca="1">AVERAGE(INDIRECT(ADDRESS($AU43+2, BG$1)):INDIRECT(ADDRESS($AU44+1, BG$1)))</f>
        <v>0.80907000000000018</v>
      </c>
      <c r="BH44">
        <f ca="1">AVERAGE(INDIRECT(ADDRESS($AU43+2, BH$1)):INDIRECT(ADDRESS($AU44+1, BH$1)))</f>
        <v>3.284033333333336E-2</v>
      </c>
      <c r="BI44">
        <f ca="1">AVERAGE(INDIRECT(ADDRESS($AU43+2, BI$1)):INDIRECT(ADDRESS($AU44+1, BI$1)))</f>
        <v>7.6593333333333886E-3</v>
      </c>
      <c r="BJ44">
        <f ca="1">AVERAGE(INDIRECT(ADDRESS($AU43+2, BJ$1)):INDIRECT(ADDRESS($AU44+1, BJ$1)))</f>
        <v>2.1096666666666469E-2</v>
      </c>
      <c r="BK44">
        <f ca="1">AVERAGE(INDIRECT(ADDRESS($AU43+2, BK$1)):INDIRECT(ADDRESS($AU44+1, BK$1)))</f>
        <v>1.7380333333333369E-2</v>
      </c>
      <c r="BL44">
        <f ca="1">AVERAGE(INDIRECT(ADDRESS($AU43+2, BL$1)):INDIRECT(ADDRESS($AU44+1, BL$1)))</f>
        <v>7.0816666666666901E-3</v>
      </c>
      <c r="BM44">
        <f ca="1">AVERAGE(INDIRECT(ADDRESS($AU43+2, BM$1)):INDIRECT(ADDRESS($AU44+1, BM$1)))</f>
        <v>4.7066666666667105E-3</v>
      </c>
      <c r="BN44">
        <f ca="1">AVERAGE(INDIRECT(ADDRESS($AU43+2, BN$1)):INDIRECT(ADDRESS($AU44+1, BN$1)))</f>
        <v>4.117348666666667E-3</v>
      </c>
      <c r="BO44">
        <f ca="1">AVERAGE(INDIRECT(ADDRESS($AU43+2, BO$1)):INDIRECT(ADDRESS($AU44+1, BO$1)))</f>
        <v>1.846623E-2</v>
      </c>
      <c r="BP44">
        <f ca="1">AVERAGE(INDIRECT(ADDRESS($AU43+2, BP$1)):INDIRECT(ADDRESS($AU44+1, BP$1)))</f>
        <v>9.453333333333239E-3</v>
      </c>
    </row>
    <row r="45" spans="1:68" x14ac:dyDescent="0.25">
      <c r="A45" s="1">
        <v>-0.24190800000000001</v>
      </c>
      <c r="B45" s="1">
        <v>0.57822799999999996</v>
      </c>
      <c r="C45" s="1">
        <v>-0.77918799999999999</v>
      </c>
      <c r="D45" s="1">
        <v>-0.61161399999999999</v>
      </c>
      <c r="E45" s="1">
        <v>1.11165</v>
      </c>
      <c r="F45" s="1">
        <v>-1.53996</v>
      </c>
      <c r="G45" s="1">
        <v>-0.41477900000000001</v>
      </c>
      <c r="H45" s="1">
        <v>0.295012</v>
      </c>
      <c r="I45" s="1">
        <v>-2.0825100000000001</v>
      </c>
      <c r="J45" s="1">
        <v>-2.3495200000000001E-2</v>
      </c>
      <c r="K45" s="1">
        <v>0.86543000000000003</v>
      </c>
      <c r="L45" s="1">
        <v>-2.8046799999999998</v>
      </c>
      <c r="M45" s="1">
        <v>0.900505</v>
      </c>
      <c r="N45" s="1">
        <v>1.0407500000000001</v>
      </c>
      <c r="O45" s="1">
        <v>-2.4648400000000001</v>
      </c>
      <c r="P45" s="1">
        <v>-0.93236300000000005</v>
      </c>
      <c r="Q45" s="1">
        <v>1.01186</v>
      </c>
      <c r="R45" s="1">
        <v>-2.4141400000000002</v>
      </c>
      <c r="S45" s="1">
        <v>1.9177E-2</v>
      </c>
      <c r="T45" s="1">
        <v>-8.5960099999999998E-2</v>
      </c>
      <c r="U45" s="1">
        <v>-2.49966</v>
      </c>
      <c r="V45" s="1" t="s">
        <v>23</v>
      </c>
      <c r="W45" s="1">
        <f>ABS(IK_diagnostics_positions[[#This Row],[Column1]]-A44)</f>
        <v>0.25891799999999998</v>
      </c>
      <c r="X45" s="1">
        <f>ABS(IK_diagnostics_positions[[#This Row],[Column2]]-B44)</f>
        <v>0.96476499999999998</v>
      </c>
      <c r="Y45" s="1">
        <f>ABS(IK_diagnostics_positions[[#This Row],[Column3]]-C44)</f>
        <v>4.7449999999999992E-3</v>
      </c>
      <c r="Z45" s="1">
        <f>ABS(IK_diagnostics_positions[[#This Row],[Column4]]-D44)</f>
        <v>0.73517399999999999</v>
      </c>
      <c r="AA45" s="1">
        <f>ABS(IK_diagnostics_positions[[#This Row],[Column5]]-E44)</f>
        <v>1.5530330000000001</v>
      </c>
      <c r="AB45" s="1">
        <f>ABS(IK_diagnostics_positions[[#This Row],[Column6]]-F44)</f>
        <v>1.3670000000000071E-2</v>
      </c>
      <c r="AC45" s="1">
        <f>ABS(IK_diagnostics_positions[[#This Row],[Column7]]-G44)</f>
        <v>0.41676553</v>
      </c>
      <c r="AD45" s="1">
        <f>ABS(IK_diagnostics_positions[[#This Row],[Column8]]-H44)</f>
        <v>0.16524</v>
      </c>
      <c r="AE45" s="1">
        <f>ABS(IK_diagnostics_positions[[#This Row],[Column9]]-I44)</f>
        <v>0.28290999999999977</v>
      </c>
      <c r="AF45" s="1">
        <f>ABS(IK_diagnostics_positions[[#This Row],[Column10]]-J44)</f>
        <v>2.3023616E-2</v>
      </c>
      <c r="AG45" s="1">
        <f>ABS(IK_diagnostics_positions[[#This Row],[Column11]]-K44)</f>
        <v>8.3593000000000028E-2</v>
      </c>
      <c r="AH45" s="1">
        <f>ABS(IK_diagnostics_positions[[#This Row],[Column12]]-L44)</f>
        <v>0.31890000000000018</v>
      </c>
      <c r="AI45" s="1">
        <f>ABS(IK_diagnostics_positions[[#This Row],[Column13]]-M44)</f>
        <v>0.14977600000000002</v>
      </c>
      <c r="AJ45" s="1">
        <f>ABS(IK_diagnostics_positions[[#This Row],[Column14]]-N44)</f>
        <v>3.9830000000000032E-2</v>
      </c>
      <c r="AK45" s="1">
        <f>ABS(IK_diagnostics_positions[[#This Row],[Column15]]-O44)</f>
        <v>3.6079999999999668E-2</v>
      </c>
      <c r="AL45" s="1">
        <f>ABS(IK_diagnostics_positions[[#This Row],[Column16]]-P44)</f>
        <v>0.18121900000000002</v>
      </c>
      <c r="AM45" s="1">
        <f>ABS(IK_diagnostics_positions[[#This Row],[Column17]]-Q44)</f>
        <v>1.1700000000000044E-2</v>
      </c>
      <c r="AN45" s="1">
        <f>ABS(IK_diagnostics_positions[[#This Row],[Column18]]-R44)</f>
        <v>8.5879999999999956E-2</v>
      </c>
      <c r="AO45" s="1">
        <f>ABS(IK_diagnostics_positions[[#This Row],[Column19]]-S44)</f>
        <v>1.7330100000000001E-2</v>
      </c>
      <c r="AP45" s="1">
        <f>ABS(IK_diagnostics_positions[[#This Row],[Column20]]-T44)</f>
        <v>8.6039254999999995E-2</v>
      </c>
      <c r="AQ45" s="1">
        <f>ABS(IK_diagnostics_positions[[#This Row],[Column21]]-U44)</f>
        <v>3.4000000000000696E-4</v>
      </c>
      <c r="AU45" s="4">
        <f>IK_diagnostics_frames[[#This Row],[Column1]]+AU44</f>
        <v>170</v>
      </c>
      <c r="AV45">
        <f ca="1">AVERAGE(INDIRECT(ADDRESS($AU44+2, AV$1)):INDIRECT(ADDRESS($AU45+1, AV$1)))</f>
        <v>0.76684099999999999</v>
      </c>
      <c r="AW45">
        <f ca="1">AVERAGE(INDIRECT(ADDRESS($AU44+2, AW$1)):INDIRECT(ADDRESS($AU45+1, AW$1)))</f>
        <v>1.28332</v>
      </c>
      <c r="AX45">
        <f ca="1">AVERAGE(INDIRECT(ADDRESS($AU44+2, AX$1)):INDIRECT(ADDRESS($AU45+1, AX$1)))</f>
        <v>0.33137699999999998</v>
      </c>
      <c r="AY45">
        <f ca="1">AVERAGE(INDIRECT(ADDRESS($AU44+2, AY$1)):INDIRECT(ADDRESS($AU45+1, AY$1)))</f>
        <v>0.47645100000000001</v>
      </c>
      <c r="AZ45">
        <f ca="1">AVERAGE(INDIRECT(ADDRESS($AU44+2, AZ$1)):INDIRECT(ADDRESS($AU45+1, AZ$1)))</f>
        <v>0.32742300000000002</v>
      </c>
      <c r="BA45">
        <f ca="1">AVERAGE(INDIRECT(ADDRESS($AU44+2, BA$1)):INDIRECT(ADDRESS($AU45+1, BA$1)))</f>
        <v>0.33208000000000015</v>
      </c>
      <c r="BB45">
        <f ca="1">AVERAGE(INDIRECT(ADDRESS($AU44+2, BB$1)):INDIRECT(ADDRESS($AU45+1, BB$1)))</f>
        <v>9.5005000000000006E-2</v>
      </c>
      <c r="BC45">
        <f ca="1">AVERAGE(INDIRECT(ADDRESS($AU44+2, BC$1)):INDIRECT(ADDRESS($AU45+1, BC$1)))</f>
        <v>0.1084459</v>
      </c>
      <c r="BD45">
        <f ca="1">AVERAGE(INDIRECT(ADDRESS($AU44+2, BD$1)):INDIRECT(ADDRESS($AU45+1, BD$1)))</f>
        <v>0.61398999999999981</v>
      </c>
      <c r="BE45">
        <f ca="1">AVERAGE(INDIRECT(ADDRESS($AU44+2, BE$1)):INDIRECT(ADDRESS($AU45+1, BE$1)))</f>
        <v>2.3951599999999999E-3</v>
      </c>
      <c r="BF45">
        <f ca="1">AVERAGE(INDIRECT(ADDRESS($AU44+2, BF$1)):INDIRECT(ADDRESS($AU45+1, BF$1)))</f>
        <v>4.4880000000000475E-3</v>
      </c>
      <c r="BG45">
        <f ca="1">AVERAGE(INDIRECT(ADDRESS($AU44+2, BG$1)):INDIRECT(ADDRESS($AU45+1, BG$1)))</f>
        <v>5.0499999999999989E-3</v>
      </c>
      <c r="BH45">
        <f ca="1">AVERAGE(INDIRECT(ADDRESS($AU44+2, BH$1)):INDIRECT(ADDRESS($AU45+1, BH$1)))</f>
        <v>2.9360000000000497E-3</v>
      </c>
      <c r="BI45">
        <f ca="1">AVERAGE(INDIRECT(ADDRESS($AU44+2, BI$1)):INDIRECT(ADDRESS($AU45+1, BI$1)))</f>
        <v>5.6000000000000494E-4</v>
      </c>
      <c r="BJ45">
        <f ca="1">AVERAGE(INDIRECT(ADDRESS($AU44+2, BJ$1)):INDIRECT(ADDRESS($AU45+1, BJ$1)))</f>
        <v>3.0699999999996841E-3</v>
      </c>
      <c r="BK45">
        <f ca="1">AVERAGE(INDIRECT(ADDRESS($AU44+2, BK$1)):INDIRECT(ADDRESS($AU45+1, BK$1)))</f>
        <v>1.1299999999999644E-3</v>
      </c>
      <c r="BL45">
        <f ca="1">AVERAGE(INDIRECT(ADDRESS($AU44+2, BL$1)):INDIRECT(ADDRESS($AU45+1, BL$1)))</f>
        <v>3.8890000000000313E-3</v>
      </c>
      <c r="BM45">
        <f ca="1">AVERAGE(INDIRECT(ADDRESS($AU44+2, BM$1)):INDIRECT(ADDRESS($AU45+1, BM$1)))</f>
        <v>7.1999999999983189E-4</v>
      </c>
      <c r="BN45">
        <f ca="1">AVERAGE(INDIRECT(ADDRESS($AU44+2, BN$1)):INDIRECT(ADDRESS($AU45+1, BN$1)))</f>
        <v>1.1051939999999999E-3</v>
      </c>
      <c r="BO45">
        <f ca="1">AVERAGE(INDIRECT(ADDRESS($AU44+2, BO$1)):INDIRECT(ADDRESS($AU45+1, BO$1)))</f>
        <v>1.98525E-3</v>
      </c>
      <c r="BP45">
        <f ca="1">AVERAGE(INDIRECT(ADDRESS($AU44+2, BP$1)):INDIRECT(ADDRESS($AU45+1, BP$1)))</f>
        <v>8.1899999999999196E-3</v>
      </c>
    </row>
    <row r="46" spans="1:68" x14ac:dyDescent="0.25">
      <c r="A46" s="1">
        <v>0.15018200000000001</v>
      </c>
      <c r="B46" s="1">
        <v>0.983823</v>
      </c>
      <c r="C46" s="1">
        <v>9.7661700000000004E-2</v>
      </c>
      <c r="D46" s="1">
        <v>-0.52138899999999999</v>
      </c>
      <c r="E46" s="1">
        <v>0.56665900000000002</v>
      </c>
      <c r="F46" s="1">
        <v>-0.514683</v>
      </c>
      <c r="G46" s="1">
        <v>-0.25928899999999999</v>
      </c>
      <c r="H46" s="1">
        <v>1.3408100000000001</v>
      </c>
      <c r="I46" s="1">
        <v>-1.09087</v>
      </c>
      <c r="J46" s="1">
        <v>-1.56432E-4</v>
      </c>
      <c r="K46" s="1">
        <v>0.79609600000000003</v>
      </c>
      <c r="L46" s="1">
        <v>-1.88846</v>
      </c>
      <c r="M46" s="1">
        <v>0.76243099999999997</v>
      </c>
      <c r="N46" s="1">
        <v>1.00553</v>
      </c>
      <c r="O46" s="1">
        <v>-2.5005000000000002</v>
      </c>
      <c r="P46" s="1">
        <v>-0.755857</v>
      </c>
      <c r="Q46" s="1">
        <v>1.0097799999999999</v>
      </c>
      <c r="R46" s="1">
        <v>-2.50753</v>
      </c>
      <c r="S46" s="1">
        <v>2.3593099999999999E-3</v>
      </c>
      <c r="T46" s="1">
        <v>5.8764199999999998E-4</v>
      </c>
      <c r="U46" s="1">
        <v>-2.4943900000000001</v>
      </c>
      <c r="V46" s="1" t="s">
        <v>23</v>
      </c>
      <c r="W46" s="1">
        <f>ABS(IK_diagnostics_positions[[#This Row],[Column1]]-A45)</f>
        <v>0.39209000000000005</v>
      </c>
      <c r="X46" s="1">
        <f>ABS(IK_diagnostics_positions[[#This Row],[Column2]]-B45)</f>
        <v>0.40559500000000004</v>
      </c>
      <c r="Y46" s="1">
        <f>ABS(IK_diagnostics_positions[[#This Row],[Column3]]-C45)</f>
        <v>0.87684969999999995</v>
      </c>
      <c r="Z46" s="1">
        <f>ABS(IK_diagnostics_positions[[#This Row],[Column4]]-D45)</f>
        <v>9.0225E-2</v>
      </c>
      <c r="AA46" s="1">
        <f>ABS(IK_diagnostics_positions[[#This Row],[Column5]]-E45)</f>
        <v>0.544991</v>
      </c>
      <c r="AB46" s="1">
        <f>ABS(IK_diagnostics_positions[[#This Row],[Column6]]-F45)</f>
        <v>1.025277</v>
      </c>
      <c r="AC46" s="1">
        <f>ABS(IK_diagnostics_positions[[#This Row],[Column7]]-G45)</f>
        <v>0.15549000000000002</v>
      </c>
      <c r="AD46" s="1">
        <f>ABS(IK_diagnostics_positions[[#This Row],[Column8]]-H45)</f>
        <v>1.045798</v>
      </c>
      <c r="AE46" s="1">
        <f>ABS(IK_diagnostics_positions[[#This Row],[Column9]]-I45)</f>
        <v>0.99164000000000008</v>
      </c>
      <c r="AF46" s="1">
        <f>ABS(IK_diagnostics_positions[[#This Row],[Column10]]-J45)</f>
        <v>2.3338767999999999E-2</v>
      </c>
      <c r="AG46" s="1">
        <f>ABS(IK_diagnostics_positions[[#This Row],[Column11]]-K45)</f>
        <v>6.9334000000000007E-2</v>
      </c>
      <c r="AH46" s="1">
        <f>ABS(IK_diagnostics_positions[[#This Row],[Column12]]-L45)</f>
        <v>0.91621999999999981</v>
      </c>
      <c r="AI46" s="1">
        <f>ABS(IK_diagnostics_positions[[#This Row],[Column13]]-M45)</f>
        <v>0.13807400000000003</v>
      </c>
      <c r="AJ46" s="1">
        <f>ABS(IK_diagnostics_positions[[#This Row],[Column14]]-N45)</f>
        <v>3.5220000000000029E-2</v>
      </c>
      <c r="AK46" s="1">
        <f>ABS(IK_diagnostics_positions[[#This Row],[Column15]]-O45)</f>
        <v>3.5660000000000025E-2</v>
      </c>
      <c r="AL46" s="1">
        <f>ABS(IK_diagnostics_positions[[#This Row],[Column16]]-P45)</f>
        <v>0.17650600000000005</v>
      </c>
      <c r="AM46" s="1">
        <f>ABS(IK_diagnostics_positions[[#This Row],[Column17]]-Q45)</f>
        <v>2.0800000000000818E-3</v>
      </c>
      <c r="AN46" s="1">
        <f>ABS(IK_diagnostics_positions[[#This Row],[Column18]]-R45)</f>
        <v>9.3389999999999862E-2</v>
      </c>
      <c r="AO46" s="1">
        <f>ABS(IK_diagnostics_positions[[#This Row],[Column19]]-S45)</f>
        <v>1.681769E-2</v>
      </c>
      <c r="AP46" s="1">
        <f>ABS(IK_diagnostics_positions[[#This Row],[Column20]]-T45)</f>
        <v>8.6547741999999997E-2</v>
      </c>
      <c r="AQ46" s="1">
        <f>ABS(IK_diagnostics_positions[[#This Row],[Column21]]-U45)</f>
        <v>5.2699999999998859E-3</v>
      </c>
      <c r="AU46" s="3">
        <f>IK_diagnostics_frames[[#This Row],[Column1]]+AU45</f>
        <v>171</v>
      </c>
      <c r="AV46">
        <f ca="1">AVERAGE(INDIRECT(ADDRESS($AU45+2, AV$1)):INDIRECT(ADDRESS($AU46+1, AV$1)))</f>
        <v>0.47488399999999997</v>
      </c>
      <c r="AW46">
        <f ca="1">AVERAGE(INDIRECT(ADDRESS($AU45+2, AW$1)):INDIRECT(ADDRESS($AU46+1, AW$1)))</f>
        <v>0.98891499999999999</v>
      </c>
      <c r="AX46">
        <f ca="1">AVERAGE(INDIRECT(ADDRESS($AU45+2, AX$1)):INDIRECT(ADDRESS($AU46+1, AX$1)))</f>
        <v>0.19760300000000003</v>
      </c>
      <c r="AY46">
        <f ca="1">AVERAGE(INDIRECT(ADDRESS($AU45+2, AY$1)):INDIRECT(ADDRESS($AU46+1, AY$1)))</f>
        <v>0.60292400000000002</v>
      </c>
      <c r="AZ46">
        <f ca="1">AVERAGE(INDIRECT(ADDRESS($AU45+2, AZ$1)):INDIRECT(ADDRESS($AU46+1, AZ$1)))</f>
        <v>0.20668600000000001</v>
      </c>
      <c r="BA46">
        <f ca="1">AVERAGE(INDIRECT(ADDRESS($AU45+2, BA$1)):INDIRECT(ADDRESS($AU46+1, BA$1)))</f>
        <v>0.14586699999999997</v>
      </c>
      <c r="BB46">
        <f ca="1">AVERAGE(INDIRECT(ADDRESS($AU45+2, BB$1)):INDIRECT(ADDRESS($AU46+1, BB$1)))</f>
        <v>0.33826100000000003</v>
      </c>
      <c r="BC46">
        <f ca="1">AVERAGE(INDIRECT(ADDRESS($AU45+2, BC$1)):INDIRECT(ADDRESS($AU46+1, BC$1)))</f>
        <v>0.21020830000000001</v>
      </c>
      <c r="BD46">
        <f ca="1">AVERAGE(INDIRECT(ADDRESS($AU45+2, BD$1)):INDIRECT(ADDRESS($AU46+1, BD$1)))</f>
        <v>2.0520000000000094E-2</v>
      </c>
      <c r="BE46">
        <f ca="1">AVERAGE(INDIRECT(ADDRESS($AU45+2, BE$1)):INDIRECT(ADDRESS($AU46+1, BE$1)))</f>
        <v>4.6135509999999996E-3</v>
      </c>
      <c r="BF46">
        <f ca="1">AVERAGE(INDIRECT(ADDRESS($AU45+2, BF$1)):INDIRECT(ADDRESS($AU46+1, BF$1)))</f>
        <v>4.1569999999999663E-3</v>
      </c>
      <c r="BG46">
        <f ca="1">AVERAGE(INDIRECT(ADDRESS($AU45+2, BG$1)):INDIRECT(ADDRESS($AU46+1, BG$1)))</f>
        <v>2.8700000000001502E-3</v>
      </c>
      <c r="BH46">
        <f ca="1">AVERAGE(INDIRECT(ADDRESS($AU45+2, BH$1)):INDIRECT(ADDRESS($AU46+1, BH$1)))</f>
        <v>6.3880000000000603E-3</v>
      </c>
      <c r="BI46">
        <f ca="1">AVERAGE(INDIRECT(ADDRESS($AU45+2, BI$1)):INDIRECT(ADDRESS($AU46+1, BI$1)))</f>
        <v>1.8979999999999553E-3</v>
      </c>
      <c r="BJ46">
        <f ca="1">AVERAGE(INDIRECT(ADDRESS($AU45+2, BJ$1)):INDIRECT(ADDRESS($AU46+1, BJ$1)))</f>
        <v>1.5199999999997438E-3</v>
      </c>
      <c r="BK46">
        <f ca="1">AVERAGE(INDIRECT(ADDRESS($AU45+2, BK$1)):INDIRECT(ADDRESS($AU46+1, BK$1)))</f>
        <v>1.3520000000000199E-3</v>
      </c>
      <c r="BL46">
        <f ca="1">AVERAGE(INDIRECT(ADDRESS($AU45+2, BL$1)):INDIRECT(ADDRESS($AU46+1, BL$1)))</f>
        <v>3.2030000000000669E-3</v>
      </c>
      <c r="BM46">
        <f ca="1">AVERAGE(INDIRECT(ADDRESS($AU45+2, BM$1)):INDIRECT(ADDRESS($AU46+1, BM$1)))</f>
        <v>1.4799999999999258E-3</v>
      </c>
      <c r="BN46">
        <f ca="1">AVERAGE(INDIRECT(ADDRESS($AU45+2, BN$1)):INDIRECT(ADDRESS($AU46+1, BN$1)))</f>
        <v>1.5577719999999998E-3</v>
      </c>
      <c r="BO46">
        <f ca="1">AVERAGE(INDIRECT(ADDRESS($AU45+2, BO$1)):INDIRECT(ADDRESS($AU46+1, BO$1)))</f>
        <v>2.4493900000000001E-3</v>
      </c>
      <c r="BP46">
        <f ca="1">AVERAGE(INDIRECT(ADDRESS($AU45+2, BP$1)):INDIRECT(ADDRESS($AU46+1, BP$1)))</f>
        <v>6.8000000000001393E-4</v>
      </c>
    </row>
    <row r="47" spans="1:68" x14ac:dyDescent="0.25">
      <c r="A47" s="1">
        <v>0.24107799999999999</v>
      </c>
      <c r="B47" s="1">
        <v>-0.2989</v>
      </c>
      <c r="C47" s="1">
        <v>-0.92333100000000001</v>
      </c>
      <c r="D47" s="1">
        <v>0.30382999999999999</v>
      </c>
      <c r="E47" s="1">
        <v>-0.20238100000000001</v>
      </c>
      <c r="F47" s="1">
        <v>-1.9166799999999999</v>
      </c>
      <c r="G47" s="1">
        <v>-0.43386799999999998</v>
      </c>
      <c r="H47" s="1">
        <v>0.34954000000000002</v>
      </c>
      <c r="I47" s="1">
        <v>-2.3055099999999999</v>
      </c>
      <c r="J47" s="1">
        <v>-6.1656200000000001E-3</v>
      </c>
      <c r="K47" s="1">
        <v>0.77281599999999995</v>
      </c>
      <c r="L47" s="1">
        <v>-3.1042000000000001</v>
      </c>
      <c r="M47" s="1">
        <v>0.76015600000000005</v>
      </c>
      <c r="N47" s="1">
        <v>1.01031</v>
      </c>
      <c r="O47" s="1">
        <v>-2.50725</v>
      </c>
      <c r="P47" s="1">
        <v>-0.76422199999999996</v>
      </c>
      <c r="Q47" s="1">
        <v>0.99445799999999995</v>
      </c>
      <c r="R47" s="1">
        <v>-2.4908299999999999</v>
      </c>
      <c r="S47" s="1">
        <v>-4.6309200000000002E-3</v>
      </c>
      <c r="T47" s="1">
        <v>-1.74301E-2</v>
      </c>
      <c r="U47" s="1">
        <v>-2.4914100000000001</v>
      </c>
      <c r="V47" s="1" t="s">
        <v>23</v>
      </c>
      <c r="W47" s="1">
        <f>ABS(IK_diagnostics_positions[[#This Row],[Column1]]-A46)</f>
        <v>9.0895999999999977E-2</v>
      </c>
      <c r="X47" s="1">
        <f>ABS(IK_diagnostics_positions[[#This Row],[Column2]]-B46)</f>
        <v>1.2827230000000001</v>
      </c>
      <c r="Y47" s="1">
        <f>ABS(IK_diagnostics_positions[[#This Row],[Column3]]-C46)</f>
        <v>1.0209927000000001</v>
      </c>
      <c r="Z47" s="1">
        <f>ABS(IK_diagnostics_positions[[#This Row],[Column4]]-D46)</f>
        <v>0.82521899999999992</v>
      </c>
      <c r="AA47" s="1">
        <f>ABS(IK_diagnostics_positions[[#This Row],[Column5]]-E46)</f>
        <v>0.76904000000000006</v>
      </c>
      <c r="AB47" s="1">
        <f>ABS(IK_diagnostics_positions[[#This Row],[Column6]]-F46)</f>
        <v>1.4019969999999999</v>
      </c>
      <c r="AC47" s="1">
        <f>ABS(IK_diagnostics_positions[[#This Row],[Column7]]-G46)</f>
        <v>0.17457899999999998</v>
      </c>
      <c r="AD47" s="1">
        <f>ABS(IK_diagnostics_positions[[#This Row],[Column8]]-H46)</f>
        <v>0.9912700000000001</v>
      </c>
      <c r="AE47" s="1">
        <f>ABS(IK_diagnostics_positions[[#This Row],[Column9]]-I46)</f>
        <v>1.2146399999999999</v>
      </c>
      <c r="AF47" s="1">
        <f>ABS(IK_diagnostics_positions[[#This Row],[Column10]]-J46)</f>
        <v>6.0091880000000004E-3</v>
      </c>
      <c r="AG47" s="1">
        <f>ABS(IK_diagnostics_positions[[#This Row],[Column11]]-K46)</f>
        <v>2.3280000000000078E-2</v>
      </c>
      <c r="AH47" s="1">
        <f>ABS(IK_diagnostics_positions[[#This Row],[Column12]]-L46)</f>
        <v>1.21574</v>
      </c>
      <c r="AI47" s="1">
        <f>ABS(IK_diagnostics_positions[[#This Row],[Column13]]-M46)</f>
        <v>2.274999999999916E-3</v>
      </c>
      <c r="AJ47" s="1">
        <f>ABS(IK_diagnostics_positions[[#This Row],[Column14]]-N46)</f>
        <v>4.7800000000000065E-3</v>
      </c>
      <c r="AK47" s="1">
        <f>ABS(IK_diagnostics_positions[[#This Row],[Column15]]-O46)</f>
        <v>6.7499999999998117E-3</v>
      </c>
      <c r="AL47" s="1">
        <f>ABS(IK_diagnostics_positions[[#This Row],[Column16]]-P46)</f>
        <v>8.3649999999999558E-3</v>
      </c>
      <c r="AM47" s="1">
        <f>ABS(IK_diagnostics_positions[[#This Row],[Column17]]-Q46)</f>
        <v>1.5321999999999947E-2</v>
      </c>
      <c r="AN47" s="1">
        <f>ABS(IK_diagnostics_positions[[#This Row],[Column18]]-R46)</f>
        <v>1.6700000000000159E-2</v>
      </c>
      <c r="AO47" s="1">
        <f>ABS(IK_diagnostics_positions[[#This Row],[Column19]]-S46)</f>
        <v>6.9902300000000001E-3</v>
      </c>
      <c r="AP47" s="1">
        <f>ABS(IK_diagnostics_positions[[#This Row],[Column20]]-T46)</f>
        <v>1.8017742E-2</v>
      </c>
      <c r="AQ47" s="1">
        <f>ABS(IK_diagnostics_positions[[#This Row],[Column21]]-U46)</f>
        <v>2.9799999999999827E-3</v>
      </c>
      <c r="AU47" s="4">
        <f>IK_diagnostics_frames[[#This Row],[Column1]]+AU46</f>
        <v>176</v>
      </c>
      <c r="AV47">
        <f ca="1">AVERAGE(INDIRECT(ADDRESS($AU46+2, AV$1)):INDIRECT(ADDRESS($AU47+1, AV$1)))</f>
        <v>0.71290500000000001</v>
      </c>
      <c r="AW47">
        <f ca="1">AVERAGE(INDIRECT(ADDRESS($AU46+2, AW$1)):INDIRECT(ADDRESS($AU47+1, AW$1)))</f>
        <v>0.6581113999999999</v>
      </c>
      <c r="AX47">
        <f ca="1">AVERAGE(INDIRECT(ADDRESS($AU46+2, AX$1)):INDIRECT(ADDRESS($AU47+1, AX$1)))</f>
        <v>0.47284528000000003</v>
      </c>
      <c r="AY47">
        <f ca="1">AVERAGE(INDIRECT(ADDRESS($AU46+2, AY$1)):INDIRECT(ADDRESS($AU47+1, AY$1)))</f>
        <v>0.8498813999999999</v>
      </c>
      <c r="AZ47">
        <f ca="1">AVERAGE(INDIRECT(ADDRESS($AU46+2, AZ$1)):INDIRECT(ADDRESS($AU47+1, AZ$1)))</f>
        <v>0.7502781999999999</v>
      </c>
      <c r="BA47">
        <f ca="1">AVERAGE(INDIRECT(ADDRESS($AU46+2, BA$1)):INDIRECT(ADDRESS($AU47+1, BA$1)))</f>
        <v>0.52184660000000016</v>
      </c>
      <c r="BB47">
        <f ca="1">AVERAGE(INDIRECT(ADDRESS($AU46+2, BB$1)):INDIRECT(ADDRESS($AU47+1, BB$1)))</f>
        <v>0.74711840000000007</v>
      </c>
      <c r="BC47">
        <f ca="1">AVERAGE(INDIRECT(ADDRESS($AU46+2, BC$1)):INDIRECT(ADDRESS($AU47+1, BC$1)))</f>
        <v>0.58347280000000024</v>
      </c>
      <c r="BD47">
        <f ca="1">AVERAGE(INDIRECT(ADDRESS($AU46+2, BD$1)):INDIRECT(ADDRESS($AU47+1, BD$1)))</f>
        <v>0.51305599999999996</v>
      </c>
      <c r="BE47">
        <f ca="1">AVERAGE(INDIRECT(ADDRESS($AU46+2, BE$1)):INDIRECT(ADDRESS($AU47+1, BE$1)))</f>
        <v>3.3345025E-2</v>
      </c>
      <c r="BF47">
        <f ca="1">AVERAGE(INDIRECT(ADDRESS($AU46+2, BF$1)):INDIRECT(ADDRESS($AU47+1, BF$1)))</f>
        <v>7.0661600000000019E-2</v>
      </c>
      <c r="BG47">
        <f ca="1">AVERAGE(INDIRECT(ADDRESS($AU46+2, BG$1)):INDIRECT(ADDRESS($AU47+1, BG$1)))</f>
        <v>0.53423400000000021</v>
      </c>
      <c r="BH47">
        <f ca="1">AVERAGE(INDIRECT(ADDRESS($AU46+2, BH$1)):INDIRECT(ADDRESS($AU47+1, BH$1)))</f>
        <v>3.2978799999999975E-2</v>
      </c>
      <c r="BI47">
        <f ca="1">AVERAGE(INDIRECT(ADDRESS($AU46+2, BI$1)):INDIRECT(ADDRESS($AU47+1, BI$1)))</f>
        <v>8.4075999999999821E-3</v>
      </c>
      <c r="BJ47">
        <f ca="1">AVERAGE(INDIRECT(ADDRESS($AU46+2, BJ$1)):INDIRECT(ADDRESS($AU47+1, BJ$1)))</f>
        <v>2.9884000000000112E-2</v>
      </c>
      <c r="BK47">
        <f ca="1">AVERAGE(INDIRECT(ADDRESS($AU46+2, BK$1)):INDIRECT(ADDRESS($AU47+1, BK$1)))</f>
        <v>4.1439000000000004E-2</v>
      </c>
      <c r="BL47">
        <f ca="1">AVERAGE(INDIRECT(ADDRESS($AU46+2, BL$1)):INDIRECT(ADDRESS($AU47+1, BL$1)))</f>
        <v>1.2690800000000025E-2</v>
      </c>
      <c r="BM47">
        <f ca="1">AVERAGE(INDIRECT(ADDRESS($AU46+2, BM$1)):INDIRECT(ADDRESS($AU47+1, BM$1)))</f>
        <v>3.7709999999999869E-2</v>
      </c>
      <c r="BN47">
        <f ca="1">AVERAGE(INDIRECT(ADDRESS($AU46+2, BN$1)):INDIRECT(ADDRESS($AU47+1, BN$1)))</f>
        <v>3.9494864000000005E-3</v>
      </c>
      <c r="BO47">
        <f ca="1">AVERAGE(INDIRECT(ADDRESS($AU46+2, BO$1)):INDIRECT(ADDRESS($AU47+1, BO$1)))</f>
        <v>2.3976454000000001E-2</v>
      </c>
      <c r="BP47">
        <f ca="1">AVERAGE(INDIRECT(ADDRESS($AU46+2, BP$1)):INDIRECT(ADDRESS($AU47+1, BP$1)))</f>
        <v>2.5179999999999935E-2</v>
      </c>
    </row>
    <row r="48" spans="1:68" x14ac:dyDescent="0.25">
      <c r="A48" s="1">
        <v>-0.16044800000000001</v>
      </c>
      <c r="B48" s="1">
        <v>-0.760459</v>
      </c>
      <c r="C48" s="1">
        <v>-0.62925200000000003</v>
      </c>
      <c r="D48" s="1">
        <v>0.57449700000000004</v>
      </c>
      <c r="E48" s="1">
        <v>-8.6749400000000004E-2</v>
      </c>
      <c r="F48" s="1">
        <v>-0.70652400000000004</v>
      </c>
      <c r="G48" s="1">
        <v>-0.222108</v>
      </c>
      <c r="H48" s="1">
        <v>0.33683200000000002</v>
      </c>
      <c r="I48" s="1">
        <v>-1.1377999999999999</v>
      </c>
      <c r="J48" s="1">
        <v>6.3063700000000004E-3</v>
      </c>
      <c r="K48" s="1">
        <v>0.86899400000000004</v>
      </c>
      <c r="L48" s="1">
        <v>-1.95305</v>
      </c>
      <c r="M48" s="1">
        <v>0.79412799999999995</v>
      </c>
      <c r="N48" s="1">
        <v>1.02101</v>
      </c>
      <c r="O48" s="1">
        <v>-2.5499000000000001</v>
      </c>
      <c r="P48" s="1">
        <v>-0.79787600000000003</v>
      </c>
      <c r="Q48" s="1">
        <v>0.98861600000000005</v>
      </c>
      <c r="R48" s="1">
        <v>-2.5352700000000001</v>
      </c>
      <c r="S48" s="1">
        <v>4.0274999999999998E-3</v>
      </c>
      <c r="T48" s="1">
        <v>-9.9740599999999999E-3</v>
      </c>
      <c r="U48" s="1">
        <v>-2.4299300000000001</v>
      </c>
      <c r="V48" s="1" t="s">
        <v>23</v>
      </c>
      <c r="W48" s="1">
        <f>ABS(IK_diagnostics_positions[[#This Row],[Column1]]-A47)</f>
        <v>0.40152599999999999</v>
      </c>
      <c r="X48" s="1">
        <f>ABS(IK_diagnostics_positions[[#This Row],[Column2]]-B47)</f>
        <v>0.461559</v>
      </c>
      <c r="Y48" s="1">
        <f>ABS(IK_diagnostics_positions[[#This Row],[Column3]]-C47)</f>
        <v>0.29407899999999998</v>
      </c>
      <c r="Z48" s="1">
        <f>ABS(IK_diagnostics_positions[[#This Row],[Column4]]-D47)</f>
        <v>0.27066700000000005</v>
      </c>
      <c r="AA48" s="1">
        <f>ABS(IK_diagnostics_positions[[#This Row],[Column5]]-E47)</f>
        <v>0.1156316</v>
      </c>
      <c r="AB48" s="1">
        <f>ABS(IK_diagnostics_positions[[#This Row],[Column6]]-F47)</f>
        <v>1.210156</v>
      </c>
      <c r="AC48" s="1">
        <f>ABS(IK_diagnostics_positions[[#This Row],[Column7]]-G47)</f>
        <v>0.21175999999999998</v>
      </c>
      <c r="AD48" s="1">
        <f>ABS(IK_diagnostics_positions[[#This Row],[Column8]]-H47)</f>
        <v>1.2707999999999997E-2</v>
      </c>
      <c r="AE48" s="1">
        <f>ABS(IK_diagnostics_positions[[#This Row],[Column9]]-I47)</f>
        <v>1.16771</v>
      </c>
      <c r="AF48" s="1">
        <f>ABS(IK_diagnostics_positions[[#This Row],[Column10]]-J47)</f>
        <v>1.2471990000000001E-2</v>
      </c>
      <c r="AG48" s="1">
        <f>ABS(IK_diagnostics_positions[[#This Row],[Column11]]-K47)</f>
        <v>9.6178000000000097E-2</v>
      </c>
      <c r="AH48" s="1">
        <f>ABS(IK_diagnostics_positions[[#This Row],[Column12]]-L47)</f>
        <v>1.1511500000000001</v>
      </c>
      <c r="AI48" s="1">
        <f>ABS(IK_diagnostics_positions[[#This Row],[Column13]]-M47)</f>
        <v>3.3971999999999891E-2</v>
      </c>
      <c r="AJ48" s="1">
        <f>ABS(IK_diagnostics_positions[[#This Row],[Column14]]-N47)</f>
        <v>1.0699999999999932E-2</v>
      </c>
      <c r="AK48" s="1">
        <f>ABS(IK_diagnostics_positions[[#This Row],[Column15]]-O47)</f>
        <v>4.2650000000000077E-2</v>
      </c>
      <c r="AL48" s="1">
        <f>ABS(IK_diagnostics_positions[[#This Row],[Column16]]-P47)</f>
        <v>3.3654000000000073E-2</v>
      </c>
      <c r="AM48" s="1">
        <f>ABS(IK_diagnostics_positions[[#This Row],[Column17]]-Q47)</f>
        <v>5.8419999999999028E-3</v>
      </c>
      <c r="AN48" s="1">
        <f>ABS(IK_diagnostics_positions[[#This Row],[Column18]]-R47)</f>
        <v>4.4440000000000257E-2</v>
      </c>
      <c r="AO48" s="1">
        <f>ABS(IK_diagnostics_positions[[#This Row],[Column19]]-S47)</f>
        <v>8.65842E-3</v>
      </c>
      <c r="AP48" s="1">
        <f>ABS(IK_diagnostics_positions[[#This Row],[Column20]]-T47)</f>
        <v>7.4560400000000006E-3</v>
      </c>
      <c r="AQ48" s="1">
        <f>ABS(IK_diagnostics_positions[[#This Row],[Column21]]-U47)</f>
        <v>6.1479999999999979E-2</v>
      </c>
      <c r="AU48" s="3">
        <f>IK_diagnostics_frames[[#This Row],[Column1]]+AU47</f>
        <v>178</v>
      </c>
      <c r="AV48">
        <f ca="1">AVERAGE(INDIRECT(ADDRESS($AU47+2, AV$1)):INDIRECT(ADDRESS($AU48+1, AV$1)))</f>
        <v>0.13704995</v>
      </c>
      <c r="AW48">
        <f ca="1">AVERAGE(INDIRECT(ADDRESS($AU47+2, AW$1)):INDIRECT(ADDRESS($AU48+1, AW$1)))</f>
        <v>0.26977400000000001</v>
      </c>
      <c r="AX48">
        <f ca="1">AVERAGE(INDIRECT(ADDRESS($AU47+2, AX$1)):INDIRECT(ADDRESS($AU48+1, AX$1)))</f>
        <v>0.20446500000000001</v>
      </c>
      <c r="AY48">
        <f ca="1">AVERAGE(INDIRECT(ADDRESS($AU47+2, AY$1)):INDIRECT(ADDRESS($AU48+1, AY$1)))</f>
        <v>0.46823400000000004</v>
      </c>
      <c r="AZ48">
        <f ca="1">AVERAGE(INDIRECT(ADDRESS($AU47+2, AZ$1)):INDIRECT(ADDRESS($AU48+1, AZ$1)))</f>
        <v>0.68713050000000009</v>
      </c>
      <c r="BA48">
        <f ca="1">AVERAGE(INDIRECT(ADDRESS($AU47+2, BA$1)):INDIRECT(ADDRESS($AU48+1, BA$1)))</f>
        <v>0.14144999999999996</v>
      </c>
      <c r="BB48">
        <f ca="1">AVERAGE(INDIRECT(ADDRESS($AU47+2, BB$1)):INDIRECT(ADDRESS($AU48+1, BB$1)))</f>
        <v>0.21393850000000003</v>
      </c>
      <c r="BC48">
        <f ca="1">AVERAGE(INDIRECT(ADDRESS($AU47+2, BC$1)):INDIRECT(ADDRESS($AU48+1, BC$1)))</f>
        <v>0.39697614999999997</v>
      </c>
      <c r="BD48">
        <f ca="1">AVERAGE(INDIRECT(ADDRESS($AU47+2, BD$1)):INDIRECT(ADDRESS($AU48+1, BD$1)))</f>
        <v>9.880000000000011E-2</v>
      </c>
      <c r="BE48">
        <f ca="1">AVERAGE(INDIRECT(ADDRESS($AU47+2, BE$1)):INDIRECT(ADDRESS($AU48+1, BE$1)))</f>
        <v>3.9020139999999997E-3</v>
      </c>
      <c r="BF48">
        <f ca="1">AVERAGE(INDIRECT(ADDRESS($AU47+2, BF$1)):INDIRECT(ADDRESS($AU48+1, BF$1)))</f>
        <v>3.6660000000000581E-3</v>
      </c>
      <c r="BG48">
        <f ca="1">AVERAGE(INDIRECT(ADDRESS($AU47+2, BG$1)):INDIRECT(ADDRESS($AU48+1, BG$1)))</f>
        <v>0.79397000000000018</v>
      </c>
      <c r="BH48">
        <f ca="1">AVERAGE(INDIRECT(ADDRESS($AU47+2, BH$1)):INDIRECT(ADDRESS($AU48+1, BH$1)))</f>
        <v>0.16366449999999994</v>
      </c>
      <c r="BI48">
        <f ca="1">AVERAGE(INDIRECT(ADDRESS($AU47+2, BI$1)):INDIRECT(ADDRESS($AU48+1, BI$1)))</f>
        <v>9.2285000000000061E-2</v>
      </c>
      <c r="BJ48">
        <f ca="1">AVERAGE(INDIRECT(ADDRESS($AU47+2, BJ$1)):INDIRECT(ADDRESS($AU48+1, BJ$1)))</f>
        <v>7.4424999999999741E-2</v>
      </c>
      <c r="BK48">
        <f ca="1">AVERAGE(INDIRECT(ADDRESS($AU47+2, BK$1)):INDIRECT(ADDRESS($AU48+1, BK$1)))</f>
        <v>0.18443749999999998</v>
      </c>
      <c r="BL48">
        <f ca="1">AVERAGE(INDIRECT(ADDRESS($AU47+2, BL$1)):INDIRECT(ADDRESS($AU48+1, BL$1)))</f>
        <v>0.10334299999999991</v>
      </c>
      <c r="BM48">
        <f ca="1">AVERAGE(INDIRECT(ADDRESS($AU47+2, BM$1)):INDIRECT(ADDRESS($AU48+1, BM$1)))</f>
        <v>2.5185000000000013E-2</v>
      </c>
      <c r="BN48">
        <f ca="1">AVERAGE(INDIRECT(ADDRESS($AU47+2, BN$1)):INDIRECT(ADDRESS($AU48+1, BN$1)))</f>
        <v>2.4191262200000001E-2</v>
      </c>
      <c r="BO48">
        <f ca="1">AVERAGE(INDIRECT(ADDRESS($AU47+2, BO$1)):INDIRECT(ADDRESS($AU48+1, BO$1)))</f>
        <v>0.18955417499999999</v>
      </c>
      <c r="BP48">
        <f ca="1">AVERAGE(INDIRECT(ADDRESS($AU47+2, BP$1)):INDIRECT(ADDRESS($AU48+1, BP$1)))</f>
        <v>6.6354999999999942E-2</v>
      </c>
    </row>
    <row r="49" spans="1:68" x14ac:dyDescent="0.25">
      <c r="A49" s="1">
        <v>0.18845400000000001</v>
      </c>
      <c r="B49" s="1">
        <v>-0.21105099999999999</v>
      </c>
      <c r="C49" s="1">
        <v>-0.95913599999999999</v>
      </c>
      <c r="D49" s="1">
        <v>0.367037</v>
      </c>
      <c r="E49" s="1">
        <v>0.63749199999999995</v>
      </c>
      <c r="F49" s="1">
        <v>-1.45722</v>
      </c>
      <c r="G49" s="1">
        <v>0.18199100000000001</v>
      </c>
      <c r="H49" s="1">
        <v>1.61378</v>
      </c>
      <c r="I49" s="1">
        <v>-1.34491</v>
      </c>
      <c r="J49" s="1">
        <v>1.7061800000000001E-4</v>
      </c>
      <c r="K49" s="1">
        <v>0.78715900000000005</v>
      </c>
      <c r="L49" s="1">
        <v>-1.87748</v>
      </c>
      <c r="M49" s="1">
        <v>0.75131300000000001</v>
      </c>
      <c r="N49" s="1">
        <v>0.99850099999999997</v>
      </c>
      <c r="O49" s="1">
        <v>-2.5028800000000002</v>
      </c>
      <c r="P49" s="1">
        <v>-0.75134299999999998</v>
      </c>
      <c r="Q49" s="1">
        <v>1.00207</v>
      </c>
      <c r="R49" s="1">
        <v>-2.5012099999999999</v>
      </c>
      <c r="S49" s="1">
        <v>1.76509E-3</v>
      </c>
      <c r="T49" s="1">
        <v>4.34279E-3</v>
      </c>
      <c r="U49" s="1">
        <v>-2.49973</v>
      </c>
      <c r="V49" s="1" t="s">
        <v>23</v>
      </c>
      <c r="W49" s="1">
        <f>ABS(IK_diagnostics_positions[[#This Row],[Column1]]-A48)</f>
        <v>0.34890200000000005</v>
      </c>
      <c r="X49" s="1">
        <f>ABS(IK_diagnostics_positions[[#This Row],[Column2]]-B48)</f>
        <v>0.54940800000000001</v>
      </c>
      <c r="Y49" s="1">
        <f>ABS(IK_diagnostics_positions[[#This Row],[Column3]]-C48)</f>
        <v>0.32988399999999996</v>
      </c>
      <c r="Z49" s="1">
        <f>ABS(IK_diagnostics_positions[[#This Row],[Column4]]-D48)</f>
        <v>0.20746000000000003</v>
      </c>
      <c r="AA49" s="1">
        <f>ABS(IK_diagnostics_positions[[#This Row],[Column5]]-E48)</f>
        <v>0.72424139999999992</v>
      </c>
      <c r="AB49" s="1">
        <f>ABS(IK_diagnostics_positions[[#This Row],[Column6]]-F48)</f>
        <v>0.75069599999999992</v>
      </c>
      <c r="AC49" s="1">
        <f>ABS(IK_diagnostics_positions[[#This Row],[Column7]]-G48)</f>
        <v>0.40409899999999999</v>
      </c>
      <c r="AD49" s="1">
        <f>ABS(IK_diagnostics_positions[[#This Row],[Column8]]-H48)</f>
        <v>1.276948</v>
      </c>
      <c r="AE49" s="1">
        <f>ABS(IK_diagnostics_positions[[#This Row],[Column9]]-I48)</f>
        <v>0.20711000000000013</v>
      </c>
      <c r="AF49" s="1">
        <f>ABS(IK_diagnostics_positions[[#This Row],[Column10]]-J48)</f>
        <v>6.1357520000000004E-3</v>
      </c>
      <c r="AG49" s="1">
        <f>ABS(IK_diagnostics_positions[[#This Row],[Column11]]-K48)</f>
        <v>8.1834999999999991E-2</v>
      </c>
      <c r="AH49" s="1">
        <f>ABS(IK_diagnostics_positions[[#This Row],[Column12]]-L48)</f>
        <v>7.5569999999999915E-2</v>
      </c>
      <c r="AI49" s="1">
        <f>ABS(IK_diagnostics_positions[[#This Row],[Column13]]-M48)</f>
        <v>4.2814999999999936E-2</v>
      </c>
      <c r="AJ49" s="1">
        <f>ABS(IK_diagnostics_positions[[#This Row],[Column14]]-N48)</f>
        <v>2.2509000000000001E-2</v>
      </c>
      <c r="AK49" s="1">
        <f>ABS(IK_diagnostics_positions[[#This Row],[Column15]]-O48)</f>
        <v>4.701999999999984E-2</v>
      </c>
      <c r="AL49" s="1">
        <f>ABS(IK_diagnostics_positions[[#This Row],[Column16]]-P48)</f>
        <v>4.6533000000000047E-2</v>
      </c>
      <c r="AM49" s="1">
        <f>ABS(IK_diagnostics_positions[[#This Row],[Column17]]-Q48)</f>
        <v>1.3453999999999966E-2</v>
      </c>
      <c r="AN49" s="1">
        <f>ABS(IK_diagnostics_positions[[#This Row],[Column18]]-R48)</f>
        <v>3.4060000000000201E-2</v>
      </c>
      <c r="AO49" s="1">
        <f>ABS(IK_diagnostics_positions[[#This Row],[Column19]]-S48)</f>
        <v>2.2624099999999999E-3</v>
      </c>
      <c r="AP49" s="1">
        <f>ABS(IK_diagnostics_positions[[#This Row],[Column20]]-T48)</f>
        <v>1.4316849999999999E-2</v>
      </c>
      <c r="AQ49" s="1">
        <f>ABS(IK_diagnostics_positions[[#This Row],[Column21]]-U48)</f>
        <v>6.9799999999999862E-2</v>
      </c>
      <c r="AU49" s="4">
        <f>IK_diagnostics_frames[[#This Row],[Column1]]+AU48</f>
        <v>189</v>
      </c>
      <c r="AV49">
        <f ca="1">AVERAGE(INDIRECT(ADDRESS($AU48+2, AV$1)):INDIRECT(ADDRESS($AU49+1, AV$1)))</f>
        <v>0.36313833636363635</v>
      </c>
      <c r="AW49">
        <f ca="1">AVERAGE(INDIRECT(ADDRESS($AU48+2, AW$1)):INDIRECT(ADDRESS($AU49+1, AW$1)))</f>
        <v>0.30435800000000002</v>
      </c>
      <c r="AX49">
        <f ca="1">AVERAGE(INDIRECT(ADDRESS($AU48+2, AX$1)):INDIRECT(ADDRESS($AU49+1, AX$1)))</f>
        <v>0.41363039090909104</v>
      </c>
      <c r="AY49">
        <f ca="1">AVERAGE(INDIRECT(ADDRESS($AU48+2, AY$1)):INDIRECT(ADDRESS($AU49+1, AY$1)))</f>
        <v>0.62752558181818174</v>
      </c>
      <c r="AZ49">
        <f ca="1">AVERAGE(INDIRECT(ADDRESS($AU48+2, AZ$1)):INDIRECT(ADDRESS($AU49+1, AZ$1)))</f>
        <v>0.45484563636363634</v>
      </c>
      <c r="BA49">
        <f ca="1">AVERAGE(INDIRECT(ADDRESS($AU48+2, BA$1)):INDIRECT(ADDRESS($AU49+1, BA$1)))</f>
        <v>0.55336299999999994</v>
      </c>
      <c r="BB49">
        <f ca="1">AVERAGE(INDIRECT(ADDRESS($AU48+2, BB$1)):INDIRECT(ADDRESS($AU49+1, BB$1)))</f>
        <v>0.47493430909090911</v>
      </c>
      <c r="BC49">
        <f ca="1">AVERAGE(INDIRECT(ADDRESS($AU48+2, BC$1)):INDIRECT(ADDRESS($AU49+1, BC$1)))</f>
        <v>0.99073172727272751</v>
      </c>
      <c r="BD49">
        <f ca="1">AVERAGE(INDIRECT(ADDRESS($AU48+2, BD$1)):INDIRECT(ADDRESS($AU49+1, BD$1)))</f>
        <v>0.40596272727272725</v>
      </c>
      <c r="BE49">
        <f ca="1">AVERAGE(INDIRECT(ADDRESS($AU48+2, BE$1)):INDIRECT(ADDRESS($AU49+1, BE$1)))</f>
        <v>1.8824027636363636E-2</v>
      </c>
      <c r="BF49">
        <f ca="1">AVERAGE(INDIRECT(ADDRESS($AU48+2, BF$1)):INDIRECT(ADDRESS($AU49+1, BF$1)))</f>
        <v>8.9005272727272725E-2</v>
      </c>
      <c r="BG49">
        <f ca="1">AVERAGE(INDIRECT(ADDRESS($AU48+2, BG$1)):INDIRECT(ADDRESS($AU49+1, BG$1)))</f>
        <v>0.39239909090909092</v>
      </c>
      <c r="BH49">
        <f ca="1">AVERAGE(INDIRECT(ADDRESS($AU48+2, BH$1)):INDIRECT(ADDRESS($AU49+1, BH$1)))</f>
        <v>9.8023454545454539E-2</v>
      </c>
      <c r="BI49">
        <f ca="1">AVERAGE(INDIRECT(ADDRESS($AU48+2, BI$1)):INDIRECT(ADDRESS($AU49+1, BI$1)))</f>
        <v>1.3916363636363626E-2</v>
      </c>
      <c r="BJ49">
        <f ca="1">AVERAGE(INDIRECT(ADDRESS($AU48+2, BJ$1)):INDIRECT(ADDRESS($AU49+1, BJ$1)))</f>
        <v>2.0870000000000024E-2</v>
      </c>
      <c r="BK49">
        <f ca="1">AVERAGE(INDIRECT(ADDRESS($AU48+2, BK$1)):INDIRECT(ADDRESS($AU49+1, BK$1)))</f>
        <v>8.7273636363636387E-2</v>
      </c>
      <c r="BL49">
        <f ca="1">AVERAGE(INDIRECT(ADDRESS($AU48+2, BL$1)):INDIRECT(ADDRESS($AU49+1, BL$1)))</f>
        <v>1.6644727272727266E-2</v>
      </c>
      <c r="BM49">
        <f ca="1">AVERAGE(INDIRECT(ADDRESS($AU48+2, BM$1)):INDIRECT(ADDRESS($AU49+1, BM$1)))</f>
        <v>2.7109999999999967E-2</v>
      </c>
      <c r="BN49">
        <f ca="1">AVERAGE(INDIRECT(ADDRESS($AU48+2, BN$1)):INDIRECT(ADDRESS($AU49+1, BN$1)))</f>
        <v>2.3167648690909093E-2</v>
      </c>
      <c r="BO49">
        <f ca="1">AVERAGE(INDIRECT(ADDRESS($AU48+2, BO$1)):INDIRECT(ADDRESS($AU49+1, BO$1)))</f>
        <v>2.6091356363636364E-2</v>
      </c>
      <c r="BP49">
        <f ca="1">AVERAGE(INDIRECT(ADDRESS($AU48+2, BP$1)):INDIRECT(ADDRESS($AU49+1, BP$1)))</f>
        <v>2.1266363636363753E-2</v>
      </c>
    </row>
    <row r="50" spans="1:68" x14ac:dyDescent="0.25">
      <c r="A50" s="1">
        <v>0.18975400000000001</v>
      </c>
      <c r="B50" s="1">
        <v>0.801651</v>
      </c>
      <c r="C50" s="1">
        <v>-0.56687699999999996</v>
      </c>
      <c r="D50" s="1">
        <v>4.1696099999999998E-3</v>
      </c>
      <c r="E50" s="1">
        <v>0.28123999999999999</v>
      </c>
      <c r="F50" s="1">
        <v>-1.40038</v>
      </c>
      <c r="G50" s="1">
        <v>-2.5684100000000001E-3</v>
      </c>
      <c r="H50" s="1">
        <v>-0.16945099999999999</v>
      </c>
      <c r="I50" s="1">
        <v>-2.29304</v>
      </c>
      <c r="J50" s="1">
        <v>-4.2829000000000001E-3</v>
      </c>
      <c r="K50" s="1">
        <v>0.75094700000000003</v>
      </c>
      <c r="L50" s="1">
        <v>-1.9020600000000001</v>
      </c>
      <c r="M50" s="1">
        <v>0.76067899999999999</v>
      </c>
      <c r="N50" s="1">
        <v>1.01657</v>
      </c>
      <c r="O50" s="1">
        <v>-2.48881</v>
      </c>
      <c r="P50" s="1">
        <v>-0.76075700000000002</v>
      </c>
      <c r="Q50" s="1">
        <v>1.00841</v>
      </c>
      <c r="R50" s="1">
        <v>-2.5032700000000001</v>
      </c>
      <c r="S50" s="1">
        <v>7.3458500000000001E-3</v>
      </c>
      <c r="T50" s="1">
        <v>-3.3397900000000001E-2</v>
      </c>
      <c r="U50" s="1">
        <v>-2.5222699999999998</v>
      </c>
      <c r="V50" s="1" t="s">
        <v>23</v>
      </c>
      <c r="W50" s="1">
        <f>ABS(IK_diagnostics_positions[[#This Row],[Column1]]-A49)</f>
        <v>1.2999999999999956E-3</v>
      </c>
      <c r="X50" s="1">
        <f>ABS(IK_diagnostics_positions[[#This Row],[Column2]]-B49)</f>
        <v>1.012702</v>
      </c>
      <c r="Y50" s="1">
        <f>ABS(IK_diagnostics_positions[[#This Row],[Column3]]-C49)</f>
        <v>0.39225900000000002</v>
      </c>
      <c r="Z50" s="1">
        <f>ABS(IK_diagnostics_positions[[#This Row],[Column4]]-D49)</f>
        <v>0.36286739000000001</v>
      </c>
      <c r="AA50" s="1">
        <f>ABS(IK_diagnostics_positions[[#This Row],[Column5]]-E49)</f>
        <v>0.35625199999999996</v>
      </c>
      <c r="AB50" s="1">
        <f>ABS(IK_diagnostics_positions[[#This Row],[Column6]]-F49)</f>
        <v>5.6840000000000002E-2</v>
      </c>
      <c r="AC50" s="1">
        <f>ABS(IK_diagnostics_positions[[#This Row],[Column7]]-G49)</f>
        <v>0.18455941000000001</v>
      </c>
      <c r="AD50" s="1">
        <f>ABS(IK_diagnostics_positions[[#This Row],[Column8]]-H49)</f>
        <v>1.783231</v>
      </c>
      <c r="AE50" s="1">
        <f>ABS(IK_diagnostics_positions[[#This Row],[Column9]]-I49)</f>
        <v>0.94812999999999992</v>
      </c>
      <c r="AF50" s="1">
        <f>ABS(IK_diagnostics_positions[[#This Row],[Column10]]-J49)</f>
        <v>4.4535180000000001E-3</v>
      </c>
      <c r="AG50" s="1">
        <f>ABS(IK_diagnostics_positions[[#This Row],[Column11]]-K49)</f>
        <v>3.6212000000000022E-2</v>
      </c>
      <c r="AH50" s="1">
        <f>ABS(IK_diagnostics_positions[[#This Row],[Column12]]-L49)</f>
        <v>2.4580000000000046E-2</v>
      </c>
      <c r="AI50" s="1">
        <f>ABS(IK_diagnostics_positions[[#This Row],[Column13]]-M49)</f>
        <v>9.3659999999999854E-3</v>
      </c>
      <c r="AJ50" s="1">
        <f>ABS(IK_diagnostics_positions[[#This Row],[Column14]]-N49)</f>
        <v>1.8069000000000002E-2</v>
      </c>
      <c r="AK50" s="1">
        <f>ABS(IK_diagnostics_positions[[#This Row],[Column15]]-O49)</f>
        <v>1.4070000000000249E-2</v>
      </c>
      <c r="AL50" s="1">
        <f>ABS(IK_diagnostics_positions[[#This Row],[Column16]]-P49)</f>
        <v>9.4140000000000335E-3</v>
      </c>
      <c r="AM50" s="1">
        <f>ABS(IK_diagnostics_positions[[#This Row],[Column17]]-Q49)</f>
        <v>6.3400000000000123E-3</v>
      </c>
      <c r="AN50" s="1">
        <f>ABS(IK_diagnostics_positions[[#This Row],[Column18]]-R49)</f>
        <v>2.0600000000001728E-3</v>
      </c>
      <c r="AO50" s="1">
        <f>ABS(IK_diagnostics_positions[[#This Row],[Column19]]-S49)</f>
        <v>5.5807600000000006E-3</v>
      </c>
      <c r="AP50" s="1">
        <f>ABS(IK_diagnostics_positions[[#This Row],[Column20]]-T49)</f>
        <v>3.774069E-2</v>
      </c>
      <c r="AQ50" s="1">
        <f>ABS(IK_diagnostics_positions[[#This Row],[Column21]]-U49)</f>
        <v>2.2539999999999782E-2</v>
      </c>
      <c r="AU50" s="3">
        <f>IK_diagnostics_frames[[#This Row],[Column1]]+AU49</f>
        <v>194</v>
      </c>
      <c r="AV50">
        <f ca="1">AVERAGE(INDIRECT(ADDRESS($AU49+2, AV$1)):INDIRECT(ADDRESS($AU50+1, AV$1)))</f>
        <v>0.36514495999999996</v>
      </c>
      <c r="AW50">
        <f ca="1">AVERAGE(INDIRECT(ADDRESS($AU49+2, AW$1)):INDIRECT(ADDRESS($AU50+1, AW$1)))</f>
        <v>0.31979566000000004</v>
      </c>
      <c r="AX50">
        <f ca="1">AVERAGE(INDIRECT(ADDRESS($AU49+2, AX$1)):INDIRECT(ADDRESS($AU50+1, AX$1)))</f>
        <v>0.24021105999999998</v>
      </c>
      <c r="AY50">
        <f ca="1">AVERAGE(INDIRECT(ADDRESS($AU49+2, AY$1)):INDIRECT(ADDRESS($AU50+1, AY$1)))</f>
        <v>0.48018839999999996</v>
      </c>
      <c r="AZ50">
        <f ca="1">AVERAGE(INDIRECT(ADDRESS($AU49+2, AZ$1)):INDIRECT(ADDRESS($AU50+1, AZ$1)))</f>
        <v>0.24545060000000002</v>
      </c>
      <c r="BA50">
        <f ca="1">AVERAGE(INDIRECT(ADDRESS($AU49+2, BA$1)):INDIRECT(ADDRESS($AU50+1, BA$1)))</f>
        <v>0.1703866</v>
      </c>
      <c r="BB50">
        <f ca="1">AVERAGE(INDIRECT(ADDRESS($AU49+2, BB$1)):INDIRECT(ADDRESS($AU50+1, BB$1)))</f>
        <v>0.51308544</v>
      </c>
      <c r="BC50">
        <f ca="1">AVERAGE(INDIRECT(ADDRESS($AU49+2, BC$1)):INDIRECT(ADDRESS($AU50+1, BC$1)))</f>
        <v>0.62354319999999996</v>
      </c>
      <c r="BD50">
        <f ca="1">AVERAGE(INDIRECT(ADDRESS($AU49+2, BD$1)):INDIRECT(ADDRESS($AU50+1, BD$1)))</f>
        <v>0.51944199999999996</v>
      </c>
      <c r="BE50">
        <f ca="1">AVERAGE(INDIRECT(ADDRESS($AU49+2, BE$1)):INDIRECT(ADDRESS($AU50+1, BE$1)))</f>
        <v>2.7635467980000002E-2</v>
      </c>
      <c r="BF50">
        <f ca="1">AVERAGE(INDIRECT(ADDRESS($AU49+2, BF$1)):INDIRECT(ADDRESS($AU50+1, BF$1)))</f>
        <v>9.9015400000000003E-2</v>
      </c>
      <c r="BG50">
        <f ca="1">AVERAGE(INDIRECT(ADDRESS($AU49+2, BG$1)):INDIRECT(ADDRESS($AU50+1, BG$1)))</f>
        <v>0.35935800000000001</v>
      </c>
      <c r="BH50">
        <f ca="1">AVERAGE(INDIRECT(ADDRESS($AU49+2, BH$1)):INDIRECT(ADDRESS($AU50+1, BH$1)))</f>
        <v>0.1057404</v>
      </c>
      <c r="BI50">
        <f ca="1">AVERAGE(INDIRECT(ADDRESS($AU49+2, BI$1)):INDIRECT(ADDRESS($AU50+1, BI$1)))</f>
        <v>3.1366800000000028E-2</v>
      </c>
      <c r="BJ50">
        <f ca="1">AVERAGE(INDIRECT(ADDRESS($AU49+2, BJ$1)):INDIRECT(ADDRESS($AU50+1, BJ$1)))</f>
        <v>3.3279999999999976E-2</v>
      </c>
      <c r="BK50">
        <f ca="1">AVERAGE(INDIRECT(ADDRESS($AU49+2, BK$1)):INDIRECT(ADDRESS($AU50+1, BK$1)))</f>
        <v>7.5116999999999989E-2</v>
      </c>
      <c r="BL50">
        <f ca="1">AVERAGE(INDIRECT(ADDRESS($AU49+2, BL$1)):INDIRECT(ADDRESS($AU50+1, BL$1)))</f>
        <v>3.2755400000000011E-2</v>
      </c>
      <c r="BM50">
        <f ca="1">AVERAGE(INDIRECT(ADDRESS($AU49+2, BM$1)):INDIRECT(ADDRESS($AU50+1, BM$1)))</f>
        <v>4.122199999999987E-2</v>
      </c>
      <c r="BN50">
        <f ca="1">AVERAGE(INDIRECT(ADDRESS($AU49+2, BN$1)):INDIRECT(ADDRESS($AU50+1, BN$1)))</f>
        <v>1.8656633999999998E-2</v>
      </c>
      <c r="BO50">
        <f ca="1">AVERAGE(INDIRECT(ADDRESS($AU49+2, BO$1)):INDIRECT(ADDRESS($AU50+1, BO$1)))</f>
        <v>7.8812695999999988E-2</v>
      </c>
      <c r="BP50">
        <f ca="1">AVERAGE(INDIRECT(ADDRESS($AU49+2, BP$1)):INDIRECT(ADDRESS($AU50+1, BP$1)))</f>
        <v>4.649000000000001E-2</v>
      </c>
    </row>
    <row r="51" spans="1:68" x14ac:dyDescent="0.25">
      <c r="A51" s="1">
        <v>0.17316000000000001</v>
      </c>
      <c r="B51" s="1">
        <v>0.75605199999999995</v>
      </c>
      <c r="C51" s="1">
        <v>0.63119000000000003</v>
      </c>
      <c r="D51" s="1">
        <v>0.203678</v>
      </c>
      <c r="E51" s="1">
        <v>0.514324</v>
      </c>
      <c r="F51" s="1">
        <v>-0.33867399999999998</v>
      </c>
      <c r="G51" s="1">
        <v>0.33152300000000001</v>
      </c>
      <c r="H51" s="1">
        <v>1.2182900000000001</v>
      </c>
      <c r="I51" s="1">
        <v>-1.0373000000000001</v>
      </c>
      <c r="J51" s="1">
        <v>-2.3546399999999999E-2</v>
      </c>
      <c r="K51" s="1">
        <v>0.709816</v>
      </c>
      <c r="L51" s="1">
        <v>-1.82176</v>
      </c>
      <c r="M51" s="1">
        <v>0.69790600000000003</v>
      </c>
      <c r="N51" s="1">
        <v>0.97533899999999996</v>
      </c>
      <c r="O51" s="1">
        <v>-2.4613</v>
      </c>
      <c r="P51" s="1">
        <v>-0.71943199999999996</v>
      </c>
      <c r="Q51" s="1">
        <v>1.01244</v>
      </c>
      <c r="R51" s="1">
        <v>-2.4730400000000001</v>
      </c>
      <c r="S51" s="1">
        <v>8.0531200000000004E-3</v>
      </c>
      <c r="T51" s="1">
        <v>-3.6719999999999999E-3</v>
      </c>
      <c r="U51" s="1">
        <v>-2.5217200000000002</v>
      </c>
      <c r="V51" s="1" t="s">
        <v>23</v>
      </c>
      <c r="W51" s="1">
        <f>ABS(IK_diagnostics_positions[[#This Row],[Column1]]-A50)</f>
        <v>1.6593999999999998E-2</v>
      </c>
      <c r="X51" s="1">
        <f>ABS(IK_diagnostics_positions[[#This Row],[Column2]]-B50)</f>
        <v>4.5599000000000056E-2</v>
      </c>
      <c r="Y51" s="1">
        <f>ABS(IK_diagnostics_positions[[#This Row],[Column3]]-C50)</f>
        <v>1.198067</v>
      </c>
      <c r="Z51" s="1">
        <f>ABS(IK_diagnostics_positions[[#This Row],[Column4]]-D50)</f>
        <v>0.19950839000000001</v>
      </c>
      <c r="AA51" s="1">
        <f>ABS(IK_diagnostics_positions[[#This Row],[Column5]]-E50)</f>
        <v>0.23308400000000001</v>
      </c>
      <c r="AB51" s="1">
        <f>ABS(IK_diagnostics_positions[[#This Row],[Column6]]-F50)</f>
        <v>1.061706</v>
      </c>
      <c r="AC51" s="1">
        <f>ABS(IK_diagnostics_positions[[#This Row],[Column7]]-G50)</f>
        <v>0.33409141000000003</v>
      </c>
      <c r="AD51" s="1">
        <f>ABS(IK_diagnostics_positions[[#This Row],[Column8]]-H50)</f>
        <v>1.3877410000000001</v>
      </c>
      <c r="AE51" s="1">
        <f>ABS(IK_diagnostics_positions[[#This Row],[Column9]]-I50)</f>
        <v>1.2557399999999999</v>
      </c>
      <c r="AF51" s="1">
        <f>ABS(IK_diagnostics_positions[[#This Row],[Column10]]-J50)</f>
        <v>1.9263499999999999E-2</v>
      </c>
      <c r="AG51" s="1">
        <f>ABS(IK_diagnostics_positions[[#This Row],[Column11]]-K50)</f>
        <v>4.1131000000000029E-2</v>
      </c>
      <c r="AH51" s="1">
        <f>ABS(IK_diagnostics_positions[[#This Row],[Column12]]-L50)</f>
        <v>8.0300000000000038E-2</v>
      </c>
      <c r="AI51" s="1">
        <f>ABS(IK_diagnostics_positions[[#This Row],[Column13]]-M50)</f>
        <v>6.2772999999999968E-2</v>
      </c>
      <c r="AJ51" s="1">
        <f>ABS(IK_diagnostics_positions[[#This Row],[Column14]]-N50)</f>
        <v>4.1231000000000018E-2</v>
      </c>
      <c r="AK51" s="1">
        <f>ABS(IK_diagnostics_positions[[#This Row],[Column15]]-O50)</f>
        <v>2.7509999999999923E-2</v>
      </c>
      <c r="AL51" s="1">
        <f>ABS(IK_diagnostics_positions[[#This Row],[Column16]]-P50)</f>
        <v>4.1325000000000056E-2</v>
      </c>
      <c r="AM51" s="1">
        <f>ABS(IK_diagnostics_positions[[#This Row],[Column17]]-Q50)</f>
        <v>4.029999999999978E-3</v>
      </c>
      <c r="AN51" s="1">
        <f>ABS(IK_diagnostics_positions[[#This Row],[Column18]]-R50)</f>
        <v>3.0229999999999979E-2</v>
      </c>
      <c r="AO51" s="1">
        <f>ABS(IK_diagnostics_positions[[#This Row],[Column19]]-S50)</f>
        <v>7.0727000000000029E-4</v>
      </c>
      <c r="AP51" s="1">
        <f>ABS(IK_diagnostics_positions[[#This Row],[Column20]]-T50)</f>
        <v>2.97259E-2</v>
      </c>
      <c r="AQ51" s="1">
        <f>ABS(IK_diagnostics_positions[[#This Row],[Column21]]-U50)</f>
        <v>5.4999999999960636E-4</v>
      </c>
      <c r="AU51" s="4">
        <f>IK_diagnostics_frames[[#This Row],[Column1]]+AU50</f>
        <v>195</v>
      </c>
      <c r="AV51">
        <f ca="1">AVERAGE(INDIRECT(ADDRESS($AU50+2, AV$1)):INDIRECT(ADDRESS($AU51+1, AV$1)))</f>
        <v>0.59481079999999997</v>
      </c>
      <c r="AW51">
        <f ca="1">AVERAGE(INDIRECT(ADDRESS($AU50+2, AW$1)):INDIRECT(ADDRESS($AU51+1, AW$1)))</f>
        <v>1.9741000000000009E-2</v>
      </c>
      <c r="AX51">
        <f ca="1">AVERAGE(INDIRECT(ADDRESS($AU50+2, AX$1)):INDIRECT(ADDRESS($AU51+1, AX$1)))</f>
        <v>0.24925900000000001</v>
      </c>
      <c r="AY51">
        <f ca="1">AVERAGE(INDIRECT(ADDRESS($AU50+2, AY$1)):INDIRECT(ADDRESS($AU51+1, AY$1)))</f>
        <v>1.6288230000000001</v>
      </c>
      <c r="AZ51">
        <f ca="1">AVERAGE(INDIRECT(ADDRESS($AU50+2, AZ$1)):INDIRECT(ADDRESS($AU51+1, AZ$1)))</f>
        <v>0.84549000000000007</v>
      </c>
      <c r="BA51">
        <f ca="1">AVERAGE(INDIRECT(ADDRESS($AU50+2, BA$1)):INDIRECT(ADDRESS($AU51+1, BA$1)))</f>
        <v>0.70572199999999985</v>
      </c>
      <c r="BB51">
        <f ca="1">AVERAGE(INDIRECT(ADDRESS($AU50+2, BB$1)):INDIRECT(ADDRESS($AU51+1, BB$1)))</f>
        <v>1.6723319999999999</v>
      </c>
      <c r="BC51">
        <f ca="1">AVERAGE(INDIRECT(ADDRESS($AU50+2, BC$1)):INDIRECT(ADDRESS($AU51+1, BC$1)))</f>
        <v>0.69891899999999996</v>
      </c>
      <c r="BD51">
        <f ca="1">AVERAGE(INDIRECT(ADDRESS($AU50+2, BD$1)):INDIRECT(ADDRESS($AU51+1, BD$1)))</f>
        <v>0.84613999999999989</v>
      </c>
      <c r="BE51">
        <f ca="1">AVERAGE(INDIRECT(ADDRESS($AU50+2, BE$1)):INDIRECT(ADDRESS($AU51+1, BE$1)))</f>
        <v>1.9206401E-3</v>
      </c>
      <c r="BF51">
        <f ca="1">AVERAGE(INDIRECT(ADDRESS($AU50+2, BF$1)):INDIRECT(ADDRESS($AU51+1, BF$1)))</f>
        <v>7.8319999999999501E-3</v>
      </c>
      <c r="BG51">
        <f ca="1">AVERAGE(INDIRECT(ADDRESS($AU50+2, BG$1)):INDIRECT(ADDRESS($AU51+1, BG$1)))</f>
        <v>1.4499999999999513E-3</v>
      </c>
      <c r="BH51">
        <f ca="1">AVERAGE(INDIRECT(ADDRESS($AU50+2, BH$1)):INDIRECT(ADDRESS($AU51+1, BH$1)))</f>
        <v>4.0310000000000068E-3</v>
      </c>
      <c r="BI51">
        <f ca="1">AVERAGE(INDIRECT(ADDRESS($AU50+2, BI$1)):INDIRECT(ADDRESS($AU51+1, BI$1)))</f>
        <v>1.4000000000002899E-4</v>
      </c>
      <c r="BJ51">
        <f ca="1">AVERAGE(INDIRECT(ADDRESS($AU50+2, BJ$1)):INDIRECT(ADDRESS($AU51+1, BJ$1)))</f>
        <v>1.8099999999998673E-3</v>
      </c>
      <c r="BK51">
        <f ca="1">AVERAGE(INDIRECT(ADDRESS($AU50+2, BK$1)):INDIRECT(ADDRESS($AU51+1, BK$1)))</f>
        <v>3.7789999999999768E-3</v>
      </c>
      <c r="BL51">
        <f ca="1">AVERAGE(INDIRECT(ADDRESS($AU50+2, BL$1)):INDIRECT(ADDRESS($AU51+1, BL$1)))</f>
        <v>2.259000000000011E-3</v>
      </c>
      <c r="BM51">
        <f ca="1">AVERAGE(INDIRECT(ADDRESS($AU50+2, BM$1)):INDIRECT(ADDRESS($AU51+1, BM$1)))</f>
        <v>1.7199999999997218E-3</v>
      </c>
      <c r="BN51">
        <f ca="1">AVERAGE(INDIRECT(ADDRESS($AU50+2, BN$1)):INDIRECT(ADDRESS($AU51+1, BN$1)))</f>
        <v>6.0596999999999995E-3</v>
      </c>
      <c r="BO51">
        <f ca="1">AVERAGE(INDIRECT(ADDRESS($AU50+2, BO$1)):INDIRECT(ADDRESS($AU51+1, BO$1)))</f>
        <v>1.1567500000000002E-3</v>
      </c>
      <c r="BP51">
        <f ca="1">AVERAGE(INDIRECT(ADDRESS($AU50+2, BP$1)):INDIRECT(ADDRESS($AU51+1, BP$1)))</f>
        <v>6.7499999999998117E-3</v>
      </c>
    </row>
    <row r="52" spans="1:68" x14ac:dyDescent="0.25">
      <c r="A52" s="1">
        <v>-0.27021600000000001</v>
      </c>
      <c r="B52" s="1">
        <v>0.78921699999999995</v>
      </c>
      <c r="C52" s="1">
        <v>-0.55147100000000004</v>
      </c>
      <c r="D52" s="1">
        <v>-0.46684799999999999</v>
      </c>
      <c r="E52" s="1">
        <v>-0.138514</v>
      </c>
      <c r="F52" s="1">
        <v>-0.23421600000000001</v>
      </c>
      <c r="G52" s="1">
        <v>-0.30150500000000002</v>
      </c>
      <c r="H52" s="1">
        <v>0.13957</v>
      </c>
      <c r="I52" s="1">
        <v>-1.1804300000000001</v>
      </c>
      <c r="J52" s="1">
        <v>-4.1052399999999996E-3</v>
      </c>
      <c r="K52" s="1">
        <v>0.79272100000000001</v>
      </c>
      <c r="L52" s="1">
        <v>-1.8768199999999999</v>
      </c>
      <c r="M52" s="1">
        <v>0.75043300000000002</v>
      </c>
      <c r="N52" s="1">
        <v>0.99953000000000003</v>
      </c>
      <c r="O52" s="1">
        <v>-2.4996299999999998</v>
      </c>
      <c r="P52" s="1">
        <v>-0.75553499999999996</v>
      </c>
      <c r="Q52" s="1">
        <v>1.00271</v>
      </c>
      <c r="R52" s="1">
        <v>-2.5023200000000001</v>
      </c>
      <c r="S52" s="1">
        <v>-1.85691E-3</v>
      </c>
      <c r="T52" s="1">
        <v>4.5635099999999998E-3</v>
      </c>
      <c r="U52" s="1">
        <v>-2.4922900000000001</v>
      </c>
      <c r="V52" s="1" t="s">
        <v>23</v>
      </c>
      <c r="W52" s="1">
        <f>ABS(IK_diagnostics_positions[[#This Row],[Column1]]-A51)</f>
        <v>0.44337599999999999</v>
      </c>
      <c r="X52" s="1">
        <f>ABS(IK_diagnostics_positions[[#This Row],[Column2]]-B51)</f>
        <v>3.3165E-2</v>
      </c>
      <c r="Y52" s="1">
        <f>ABS(IK_diagnostics_positions[[#This Row],[Column3]]-C51)</f>
        <v>1.182661</v>
      </c>
      <c r="Z52" s="1">
        <f>ABS(IK_diagnostics_positions[[#This Row],[Column4]]-D51)</f>
        <v>0.67052599999999996</v>
      </c>
      <c r="AA52" s="1">
        <f>ABS(IK_diagnostics_positions[[#This Row],[Column5]]-E51)</f>
        <v>0.65283800000000003</v>
      </c>
      <c r="AB52" s="1">
        <f>ABS(IK_diagnostics_positions[[#This Row],[Column6]]-F51)</f>
        <v>0.10445799999999997</v>
      </c>
      <c r="AC52" s="1">
        <f>ABS(IK_diagnostics_positions[[#This Row],[Column7]]-G51)</f>
        <v>0.63302800000000004</v>
      </c>
      <c r="AD52" s="1">
        <f>ABS(IK_diagnostics_positions[[#This Row],[Column8]]-H51)</f>
        <v>1.0787200000000001</v>
      </c>
      <c r="AE52" s="1">
        <f>ABS(IK_diagnostics_positions[[#This Row],[Column9]]-I51)</f>
        <v>0.14312999999999998</v>
      </c>
      <c r="AF52" s="1">
        <f>ABS(IK_diagnostics_positions[[#This Row],[Column10]]-J51)</f>
        <v>1.9441159999999999E-2</v>
      </c>
      <c r="AG52" s="1">
        <f>ABS(IK_diagnostics_positions[[#This Row],[Column11]]-K51)</f>
        <v>8.2905000000000006E-2</v>
      </c>
      <c r="AH52" s="1">
        <f>ABS(IK_diagnostics_positions[[#This Row],[Column12]]-L51)</f>
        <v>5.5059999999999887E-2</v>
      </c>
      <c r="AI52" s="1">
        <f>ABS(IK_diagnostics_positions[[#This Row],[Column13]]-M51)</f>
        <v>5.252699999999999E-2</v>
      </c>
      <c r="AJ52" s="1">
        <f>ABS(IK_diagnostics_positions[[#This Row],[Column14]]-N51)</f>
        <v>2.4191000000000074E-2</v>
      </c>
      <c r="AK52" s="1">
        <f>ABS(IK_diagnostics_positions[[#This Row],[Column15]]-O51)</f>
        <v>3.8329999999999753E-2</v>
      </c>
      <c r="AL52" s="1">
        <f>ABS(IK_diagnostics_positions[[#This Row],[Column16]]-P51)</f>
        <v>3.6102999999999996E-2</v>
      </c>
      <c r="AM52" s="1">
        <f>ABS(IK_diagnostics_positions[[#This Row],[Column17]]-Q51)</f>
        <v>9.7300000000000164E-3</v>
      </c>
      <c r="AN52" s="1">
        <f>ABS(IK_diagnostics_positions[[#This Row],[Column18]]-R51)</f>
        <v>2.9279999999999973E-2</v>
      </c>
      <c r="AO52" s="1">
        <f>ABS(IK_diagnostics_positions[[#This Row],[Column19]]-S51)</f>
        <v>9.9100300000000002E-3</v>
      </c>
      <c r="AP52" s="1">
        <f>ABS(IK_diagnostics_positions[[#This Row],[Column20]]-T51)</f>
        <v>8.2355099999999997E-3</v>
      </c>
      <c r="AQ52" s="1">
        <f>ABS(IK_diagnostics_positions[[#This Row],[Column21]]-U51)</f>
        <v>2.9430000000000067E-2</v>
      </c>
      <c r="AU52" s="3">
        <f>IK_diagnostics_frames[[#This Row],[Column1]]+AU51</f>
        <v>196</v>
      </c>
      <c r="AV52">
        <f ca="1">AVERAGE(INDIRECT(ADDRESS($AU51+2, AV$1)):INDIRECT(ADDRESS($AU52+1, AV$1)))</f>
        <v>0.22498380000000001</v>
      </c>
      <c r="AW52">
        <f ca="1">AVERAGE(INDIRECT(ADDRESS($AU51+2, AW$1)):INDIRECT(ADDRESS($AU52+1, AW$1)))</f>
        <v>0.7154623</v>
      </c>
      <c r="AX52">
        <f ca="1">AVERAGE(INDIRECT(ADDRESS($AU51+2, AX$1)):INDIRECT(ADDRESS($AU52+1, AX$1)))</f>
        <v>0.44489299999999998</v>
      </c>
      <c r="AY52">
        <f ca="1">AVERAGE(INDIRECT(ADDRESS($AU51+2, AY$1)):INDIRECT(ADDRESS($AU52+1, AY$1)))</f>
        <v>1.886325</v>
      </c>
      <c r="AZ52">
        <f ca="1">AVERAGE(INDIRECT(ADDRESS($AU51+2, AZ$1)):INDIRECT(ADDRESS($AU52+1, AZ$1)))</f>
        <v>0.21165230000000002</v>
      </c>
      <c r="BA52">
        <f ca="1">AVERAGE(INDIRECT(ADDRESS($AU51+2, BA$1)):INDIRECT(ADDRESS($AU52+1, BA$1)))</f>
        <v>8.9104000000000072E-2</v>
      </c>
      <c r="BB52">
        <f ca="1">AVERAGE(INDIRECT(ADDRESS($AU51+2, BB$1)):INDIRECT(ADDRESS($AU52+1, BB$1)))</f>
        <v>1.7492800000000002</v>
      </c>
      <c r="BC52">
        <f ca="1">AVERAGE(INDIRECT(ADDRESS($AU51+2, BC$1)):INDIRECT(ADDRESS($AU52+1, BC$1)))</f>
        <v>4.7553999999999985E-2</v>
      </c>
      <c r="BD52">
        <f ca="1">AVERAGE(INDIRECT(ADDRESS($AU51+2, BD$1)):INDIRECT(ADDRESS($AU52+1, BD$1)))</f>
        <v>6.2649999999999872E-2</v>
      </c>
      <c r="BE52">
        <f ca="1">AVERAGE(INDIRECT(ADDRESS($AU51+2, BE$1)):INDIRECT(ADDRESS($AU52+1, BE$1)))</f>
        <v>1.3179800000000001E-3</v>
      </c>
      <c r="BF52">
        <f ca="1">AVERAGE(INDIRECT(ADDRESS($AU51+2, BF$1)):INDIRECT(ADDRESS($AU52+1, BF$1)))</f>
        <v>8.4180000000000366E-3</v>
      </c>
      <c r="BG52">
        <f ca="1">AVERAGE(INDIRECT(ADDRESS($AU51+2, BG$1)):INDIRECT(ADDRESS($AU52+1, BG$1)))</f>
        <v>3.1300000000000772E-3</v>
      </c>
      <c r="BH52">
        <f ca="1">AVERAGE(INDIRECT(ADDRESS($AU51+2, BH$1)):INDIRECT(ADDRESS($AU52+1, BH$1)))</f>
        <v>2.479000000000009E-3</v>
      </c>
      <c r="BI52">
        <f ca="1">AVERAGE(INDIRECT(ADDRESS($AU51+2, BI$1)):INDIRECT(ADDRESS($AU52+1, BI$1)))</f>
        <v>3.9399999999998325E-3</v>
      </c>
      <c r="BJ52">
        <f ca="1">AVERAGE(INDIRECT(ADDRESS($AU51+2, BJ$1)):INDIRECT(ADDRESS($AU52+1, BJ$1)))</f>
        <v>1.9999999999997797E-4</v>
      </c>
      <c r="BK52">
        <f ca="1">AVERAGE(INDIRECT(ADDRESS($AU51+2, BK$1)):INDIRECT(ADDRESS($AU52+1, BK$1)))</f>
        <v>5.1329999999999432E-3</v>
      </c>
      <c r="BL52">
        <f ca="1">AVERAGE(INDIRECT(ADDRESS($AU51+2, BL$1)):INDIRECT(ADDRESS($AU52+1, BL$1)))</f>
        <v>1.2199999999999989E-3</v>
      </c>
      <c r="BM52">
        <f ca="1">AVERAGE(INDIRECT(ADDRESS($AU51+2, BM$1)):INDIRECT(ADDRESS($AU52+1, BM$1)))</f>
        <v>2.0600000000001728E-3</v>
      </c>
      <c r="BN52">
        <f ca="1">AVERAGE(INDIRECT(ADDRESS($AU51+2, BN$1)):INDIRECT(ADDRESS($AU52+1, BN$1)))</f>
        <v>3.6005049999999999E-3</v>
      </c>
      <c r="BO52">
        <f ca="1">AVERAGE(INDIRECT(ADDRESS($AU51+2, BO$1)):INDIRECT(ADDRESS($AU52+1, BO$1)))</f>
        <v>1.3787000000000001E-4</v>
      </c>
      <c r="BP52">
        <f ca="1">AVERAGE(INDIRECT(ADDRESS($AU51+2, BP$1)):INDIRECT(ADDRESS($AU52+1, BP$1)))</f>
        <v>7.4299999999998256E-3</v>
      </c>
    </row>
    <row r="53" spans="1:68" x14ac:dyDescent="0.25">
      <c r="A53" s="1">
        <v>-0.111942</v>
      </c>
      <c r="B53" s="1">
        <v>-0.379662</v>
      </c>
      <c r="C53" s="1">
        <v>-0.91832800000000003</v>
      </c>
      <c r="D53" s="1">
        <v>0.66806399999999999</v>
      </c>
      <c r="E53" s="1">
        <v>-0.56735800000000003</v>
      </c>
      <c r="F53" s="1">
        <v>-1.51529</v>
      </c>
      <c r="G53" s="1">
        <v>0.177371</v>
      </c>
      <c r="H53" s="1">
        <v>-0.12479800000000001</v>
      </c>
      <c r="I53" s="1">
        <v>-2.26586</v>
      </c>
      <c r="J53" s="1">
        <v>2.9022399999999999E-3</v>
      </c>
      <c r="K53" s="1">
        <v>0.77868199999999999</v>
      </c>
      <c r="L53" s="1">
        <v>-1.87435</v>
      </c>
      <c r="M53" s="1">
        <v>0.74953499999999995</v>
      </c>
      <c r="N53" s="1">
        <v>1.0018199999999999</v>
      </c>
      <c r="O53" s="1">
        <v>-2.5010400000000002</v>
      </c>
      <c r="P53" s="1">
        <v>-0.74710600000000005</v>
      </c>
      <c r="Q53" s="1">
        <v>1.00146</v>
      </c>
      <c r="R53" s="1">
        <v>-2.4971299999999998</v>
      </c>
      <c r="S53" s="1">
        <v>-1.4794000000000001E-3</v>
      </c>
      <c r="T53" s="1">
        <v>-3.6317100000000002E-4</v>
      </c>
      <c r="U53" s="1">
        <v>-2.5013000000000001</v>
      </c>
      <c r="V53" s="1" t="s">
        <v>23</v>
      </c>
      <c r="W53" s="1">
        <f>ABS(IK_diagnostics_positions[[#This Row],[Column1]]-A52)</f>
        <v>0.15827400000000003</v>
      </c>
      <c r="X53" s="1">
        <f>ABS(IK_diagnostics_positions[[#This Row],[Column2]]-B52)</f>
        <v>1.168879</v>
      </c>
      <c r="Y53" s="1">
        <f>ABS(IK_diagnostics_positions[[#This Row],[Column3]]-C52)</f>
        <v>0.36685699999999999</v>
      </c>
      <c r="Z53" s="1">
        <f>ABS(IK_diagnostics_positions[[#This Row],[Column4]]-D52)</f>
        <v>1.1349119999999999</v>
      </c>
      <c r="AA53" s="1">
        <f>ABS(IK_diagnostics_positions[[#This Row],[Column5]]-E52)</f>
        <v>0.428844</v>
      </c>
      <c r="AB53" s="1">
        <f>ABS(IK_diagnostics_positions[[#This Row],[Column6]]-F52)</f>
        <v>1.281074</v>
      </c>
      <c r="AC53" s="1">
        <f>ABS(IK_diagnostics_positions[[#This Row],[Column7]]-G52)</f>
        <v>0.47887600000000002</v>
      </c>
      <c r="AD53" s="1">
        <f>ABS(IK_diagnostics_positions[[#This Row],[Column8]]-H52)</f>
        <v>0.26436799999999999</v>
      </c>
      <c r="AE53" s="1">
        <f>ABS(IK_diagnostics_positions[[#This Row],[Column9]]-I52)</f>
        <v>1.0854299999999999</v>
      </c>
      <c r="AF53" s="1">
        <f>ABS(IK_diagnostics_positions[[#This Row],[Column10]]-J52)</f>
        <v>7.00748E-3</v>
      </c>
      <c r="AG53" s="1">
        <f>ABS(IK_diagnostics_positions[[#This Row],[Column11]]-K52)</f>
        <v>1.4039000000000024E-2</v>
      </c>
      <c r="AH53" s="1">
        <f>ABS(IK_diagnostics_positions[[#This Row],[Column12]]-L52)</f>
        <v>2.4699999999999722E-3</v>
      </c>
      <c r="AI53" s="1">
        <f>ABS(IK_diagnostics_positions[[#This Row],[Column13]]-M52)</f>
        <v>8.9800000000006541E-4</v>
      </c>
      <c r="AJ53" s="1">
        <f>ABS(IK_diagnostics_positions[[#This Row],[Column14]]-N52)</f>
        <v>2.2899999999999032E-3</v>
      </c>
      <c r="AK53" s="1">
        <f>ABS(IK_diagnostics_positions[[#This Row],[Column15]]-O52)</f>
        <v>1.4100000000003554E-3</v>
      </c>
      <c r="AL53" s="1">
        <f>ABS(IK_diagnostics_positions[[#This Row],[Column16]]-P52)</f>
        <v>8.4289999999999088E-3</v>
      </c>
      <c r="AM53" s="1">
        <f>ABS(IK_diagnostics_positions[[#This Row],[Column17]]-Q52)</f>
        <v>1.2499999999999734E-3</v>
      </c>
      <c r="AN53" s="1">
        <f>ABS(IK_diagnostics_positions[[#This Row],[Column18]]-R52)</f>
        <v>5.19000000000025E-3</v>
      </c>
      <c r="AO53" s="1">
        <f>ABS(IK_diagnostics_positions[[#This Row],[Column19]]-S52)</f>
        <v>3.7750999999999995E-4</v>
      </c>
      <c r="AP53" s="1">
        <f>ABS(IK_diagnostics_positions[[#This Row],[Column20]]-T52)</f>
        <v>4.9266809999999996E-3</v>
      </c>
      <c r="AQ53" s="1">
        <f>ABS(IK_diagnostics_positions[[#This Row],[Column21]]-U52)</f>
        <v>9.0099999999999625E-3</v>
      </c>
      <c r="AU53" s="4">
        <f>IK_diagnostics_frames[[#This Row],[Column1]]+AU52</f>
        <v>198</v>
      </c>
      <c r="AV53">
        <f ca="1">AVERAGE(INDIRECT(ADDRESS($AU52+2, AV$1)):INDIRECT(ADDRESS($AU53+1, AV$1)))</f>
        <v>1.1929455</v>
      </c>
      <c r="AW53">
        <f ca="1">AVERAGE(INDIRECT(ADDRESS($AU52+2, AW$1)):INDIRECT(ADDRESS($AU53+1, AW$1)))</f>
        <v>0.80484464999999994</v>
      </c>
      <c r="AX53">
        <f ca="1">AVERAGE(INDIRECT(ADDRESS($AU52+2, AX$1)):INDIRECT(ADDRESS($AU53+1, AX$1)))</f>
        <v>0.27519729849999996</v>
      </c>
      <c r="AY53">
        <f ca="1">AVERAGE(INDIRECT(ADDRESS($AU52+2, AY$1)):INDIRECT(ADDRESS($AU53+1, AY$1)))</f>
        <v>1.0457869999999998</v>
      </c>
      <c r="AZ53">
        <f ca="1">AVERAGE(INDIRECT(ADDRESS($AU52+2, AZ$1)):INDIRECT(ADDRESS($AU53+1, AZ$1)))</f>
        <v>0.18185484999999998</v>
      </c>
      <c r="BA53">
        <f ca="1">AVERAGE(INDIRECT(ADDRESS($AU52+2, BA$1)):INDIRECT(ADDRESS($AU53+1, BA$1)))</f>
        <v>0.35624650000000008</v>
      </c>
      <c r="BB53">
        <f ca="1">AVERAGE(INDIRECT(ADDRESS($AU52+2, BB$1)):INDIRECT(ADDRESS($AU53+1, BB$1)))</f>
        <v>0.83596099999999995</v>
      </c>
      <c r="BC53">
        <f ca="1">AVERAGE(INDIRECT(ADDRESS($AU52+2, BC$1)):INDIRECT(ADDRESS($AU53+1, BC$1)))</f>
        <v>0.28842900000000005</v>
      </c>
      <c r="BD53">
        <f ca="1">AVERAGE(INDIRECT(ADDRESS($AU52+2, BD$1)):INDIRECT(ADDRESS($AU53+1, BD$1)))</f>
        <v>0.3977449999999999</v>
      </c>
      <c r="BE53">
        <f ca="1">AVERAGE(INDIRECT(ADDRESS($AU52+2, BE$1)):INDIRECT(ADDRESS($AU53+1, BE$1)))</f>
        <v>2.4639950000000001E-3</v>
      </c>
      <c r="BF53">
        <f ca="1">AVERAGE(INDIRECT(ADDRESS($AU52+2, BF$1)):INDIRECT(ADDRESS($AU53+1, BF$1)))</f>
        <v>1.1799999999999977E-2</v>
      </c>
      <c r="BG53">
        <f ca="1">AVERAGE(INDIRECT(ADDRESS($AU52+2, BG$1)):INDIRECT(ADDRESS($AU53+1, BG$1)))</f>
        <v>1.2081600000000003</v>
      </c>
      <c r="BH53">
        <f ca="1">AVERAGE(INDIRECT(ADDRESS($AU52+2, BH$1)):INDIRECT(ADDRESS($AU53+1, BH$1)))</f>
        <v>3.2366999999999979E-2</v>
      </c>
      <c r="BI53">
        <f ca="1">AVERAGE(INDIRECT(ADDRESS($AU52+2, BI$1)):INDIRECT(ADDRESS($AU53+1, BI$1)))</f>
        <v>2.7809999999999779E-3</v>
      </c>
      <c r="BJ53">
        <f ca="1">AVERAGE(INDIRECT(ADDRESS($AU52+2, BJ$1)):INDIRECT(ADDRESS($AU53+1, BJ$1)))</f>
        <v>6.4250000000001251E-3</v>
      </c>
      <c r="BK53">
        <f ca="1">AVERAGE(INDIRECT(ADDRESS($AU52+2, BK$1)):INDIRECT(ADDRESS($AU53+1, BK$1)))</f>
        <v>2.245999999999998E-2</v>
      </c>
      <c r="BL53">
        <f ca="1">AVERAGE(INDIRECT(ADDRESS($AU52+2, BL$1)):INDIRECT(ADDRESS($AU53+1, BL$1)))</f>
        <v>3.4300000000001551E-3</v>
      </c>
      <c r="BM53">
        <f ca="1">AVERAGE(INDIRECT(ADDRESS($AU52+2, BM$1)):INDIRECT(ADDRESS($AU53+1, BM$1)))</f>
        <v>1.3444999999999929E-2</v>
      </c>
      <c r="BN53">
        <f ca="1">AVERAGE(INDIRECT(ADDRESS($AU52+2, BN$1)):INDIRECT(ADDRESS($AU53+1, BN$1)))</f>
        <v>1.7076145E-3</v>
      </c>
      <c r="BO53">
        <f ca="1">AVERAGE(INDIRECT(ADDRESS($AU52+2, BO$1)):INDIRECT(ADDRESS($AU53+1, BO$1)))</f>
        <v>1.5332552499999999E-2</v>
      </c>
      <c r="BP53">
        <f ca="1">AVERAGE(INDIRECT(ADDRESS($AU52+2, BP$1)):INDIRECT(ADDRESS($AU53+1, BP$1)))</f>
        <v>1.0969999999999924E-2</v>
      </c>
    </row>
    <row r="54" spans="1:68" x14ac:dyDescent="0.25">
      <c r="A54" s="1">
        <v>0.78311500000000001</v>
      </c>
      <c r="B54" s="1">
        <v>0.59095200000000003</v>
      </c>
      <c r="C54" s="1">
        <v>-0.19366700000000001</v>
      </c>
      <c r="D54" s="1">
        <v>-0.14121300000000001</v>
      </c>
      <c r="E54" s="1">
        <v>0.71838999999999997</v>
      </c>
      <c r="F54" s="1">
        <v>-0.55335999999999996</v>
      </c>
      <c r="G54" s="1">
        <v>0.133329</v>
      </c>
      <c r="H54" s="1">
        <v>1.46668</v>
      </c>
      <c r="I54" s="1">
        <v>-1.1572499999999999</v>
      </c>
      <c r="J54" s="1">
        <v>1.8049800000000001E-3</v>
      </c>
      <c r="K54" s="1">
        <v>0.78551400000000005</v>
      </c>
      <c r="L54" s="1">
        <v>-1.87747</v>
      </c>
      <c r="M54" s="1">
        <v>0.75222100000000003</v>
      </c>
      <c r="N54" s="1">
        <v>1.00299</v>
      </c>
      <c r="O54" s="1">
        <v>-2.50163</v>
      </c>
      <c r="P54" s="1">
        <v>-0.75301499999999999</v>
      </c>
      <c r="Q54" s="1">
        <v>0.99885599999999997</v>
      </c>
      <c r="R54" s="1">
        <v>-2.4977399999999998</v>
      </c>
      <c r="S54" s="1">
        <v>-1.9069600000000001E-3</v>
      </c>
      <c r="T54" s="1">
        <v>9.5373400000000003E-4</v>
      </c>
      <c r="U54" s="1">
        <v>-2.4975100000000001</v>
      </c>
      <c r="V54" s="1" t="s">
        <v>23</v>
      </c>
      <c r="W54" s="1">
        <f>ABS(IK_diagnostics_positions[[#This Row],[Column1]]-A53)</f>
        <v>0.89505699999999999</v>
      </c>
      <c r="X54" s="1">
        <f>ABS(IK_diagnostics_positions[[#This Row],[Column2]]-B53)</f>
        <v>0.97061400000000009</v>
      </c>
      <c r="Y54" s="1">
        <f>ABS(IK_diagnostics_positions[[#This Row],[Column3]]-C53)</f>
        <v>0.724661</v>
      </c>
      <c r="Z54" s="1">
        <f>ABS(IK_diagnostics_positions[[#This Row],[Column4]]-D53)</f>
        <v>0.80927700000000002</v>
      </c>
      <c r="AA54" s="1">
        <f>ABS(IK_diagnostics_positions[[#This Row],[Column5]]-E53)</f>
        <v>1.2857479999999999</v>
      </c>
      <c r="AB54" s="1">
        <f>ABS(IK_diagnostics_positions[[#This Row],[Column6]]-F53)</f>
        <v>0.96193000000000006</v>
      </c>
      <c r="AC54" s="1">
        <f>ABS(IK_diagnostics_positions[[#This Row],[Column7]]-G53)</f>
        <v>4.4041999999999998E-2</v>
      </c>
      <c r="AD54" s="1">
        <f>ABS(IK_diagnostics_positions[[#This Row],[Column8]]-H53)</f>
        <v>1.5914779999999999</v>
      </c>
      <c r="AE54" s="1">
        <f>ABS(IK_diagnostics_positions[[#This Row],[Column9]]-I53)</f>
        <v>1.1086100000000001</v>
      </c>
      <c r="AF54" s="1">
        <f>ABS(IK_diagnostics_positions[[#This Row],[Column10]]-J53)</f>
        <v>1.0972599999999999E-3</v>
      </c>
      <c r="AG54" s="1">
        <f>ABS(IK_diagnostics_positions[[#This Row],[Column11]]-K53)</f>
        <v>6.8320000000000602E-3</v>
      </c>
      <c r="AH54" s="1">
        <f>ABS(IK_diagnostics_positions[[#This Row],[Column12]]-L53)</f>
        <v>3.1200000000000117E-3</v>
      </c>
      <c r="AI54" s="1">
        <f>ABS(IK_diagnostics_positions[[#This Row],[Column13]]-M53)</f>
        <v>2.6860000000000772E-3</v>
      </c>
      <c r="AJ54" s="1">
        <f>ABS(IK_diagnostics_positions[[#This Row],[Column14]]-N53)</f>
        <v>1.1700000000001154E-3</v>
      </c>
      <c r="AK54" s="1">
        <f>ABS(IK_diagnostics_positions[[#This Row],[Column15]]-O53)</f>
        <v>5.8999999999986841E-4</v>
      </c>
      <c r="AL54" s="1">
        <f>ABS(IK_diagnostics_positions[[#This Row],[Column16]]-P53)</f>
        <v>5.9089999999999421E-3</v>
      </c>
      <c r="AM54" s="1">
        <f>ABS(IK_diagnostics_positions[[#This Row],[Column17]]-Q53)</f>
        <v>2.6040000000000507E-3</v>
      </c>
      <c r="AN54" s="1">
        <f>ABS(IK_diagnostics_positions[[#This Row],[Column18]]-R53)</f>
        <v>6.0999999999999943E-4</v>
      </c>
      <c r="AO54" s="1">
        <f>ABS(IK_diagnostics_positions[[#This Row],[Column19]]-S53)</f>
        <v>4.2756000000000001E-4</v>
      </c>
      <c r="AP54" s="1">
        <f>ABS(IK_diagnostics_positions[[#This Row],[Column20]]-T53)</f>
        <v>1.3169050000000002E-3</v>
      </c>
      <c r="AQ54" s="1">
        <f>ABS(IK_diagnostics_positions[[#This Row],[Column21]]-U53)</f>
        <v>3.7899999999999601E-3</v>
      </c>
      <c r="AU54" s="3">
        <f>IK_diagnostics_frames[[#This Row],[Column1]]+AU53</f>
        <v>199</v>
      </c>
      <c r="AV54">
        <f ca="1">AVERAGE(INDIRECT(ADDRESS($AU53+2, AV$1)):INDIRECT(ADDRESS($AU54+1, AV$1)))</f>
        <v>1.7179790000000001</v>
      </c>
      <c r="AW54">
        <f ca="1">AVERAGE(INDIRECT(ADDRESS($AU53+2, AW$1)):INDIRECT(ADDRESS($AU54+1, AW$1)))</f>
        <v>0.39807369999999997</v>
      </c>
      <c r="AX54">
        <f ca="1">AVERAGE(INDIRECT(ADDRESS($AU53+2, AX$1)):INDIRECT(ADDRESS($AU54+1, AX$1)))</f>
        <v>0.59365959700000004</v>
      </c>
      <c r="AY54">
        <f ca="1">AVERAGE(INDIRECT(ADDRESS($AU53+2, AY$1)):INDIRECT(ADDRESS($AU54+1, AY$1)))</f>
        <v>0.96929299999999996</v>
      </c>
      <c r="AZ54">
        <f ca="1">AVERAGE(INDIRECT(ADDRESS($AU53+2, AZ$1)):INDIRECT(ADDRESS($AU54+1, AZ$1)))</f>
        <v>0.55338200000000004</v>
      </c>
      <c r="BA54">
        <f ca="1">AVERAGE(INDIRECT(ADDRESS($AU53+2, BA$1)):INDIRECT(ADDRESS($AU54+1, BA$1)))</f>
        <v>0.15226699999999993</v>
      </c>
      <c r="BB54">
        <f ca="1">AVERAGE(INDIRECT(ADDRESS($AU53+2, BB$1)):INDIRECT(ADDRESS($AU54+1, BB$1)))</f>
        <v>0.674871</v>
      </c>
      <c r="BC54">
        <f ca="1">AVERAGE(INDIRECT(ADDRESS($AU53+2, BC$1)):INDIRECT(ADDRESS($AU54+1, BC$1)))</f>
        <v>0.49796600000000002</v>
      </c>
      <c r="BD54">
        <f ca="1">AVERAGE(INDIRECT(ADDRESS($AU53+2, BD$1)):INDIRECT(ADDRESS($AU54+1, BD$1)))</f>
        <v>1.0288349999999999</v>
      </c>
      <c r="BE54">
        <f ca="1">AVERAGE(INDIRECT(ADDRESS($AU53+2, BE$1)):INDIRECT(ADDRESS($AU54+1, BE$1)))</f>
        <v>1.40386E-3</v>
      </c>
      <c r="BF54">
        <f ca="1">AVERAGE(INDIRECT(ADDRESS($AU53+2, BF$1)):INDIRECT(ADDRESS($AU54+1, BF$1)))</f>
        <v>7.9219999999999846E-3</v>
      </c>
      <c r="BG54">
        <f ca="1">AVERAGE(INDIRECT(ADDRESS($AU53+2, BG$1)):INDIRECT(ADDRESS($AU54+1, BG$1)))</f>
        <v>6.1800000000000743E-3</v>
      </c>
      <c r="BH54">
        <f ca="1">AVERAGE(INDIRECT(ADDRESS($AU53+2, BH$1)):INDIRECT(ADDRESS($AU54+1, BH$1)))</f>
        <v>9.6859999999999724E-3</v>
      </c>
      <c r="BI54">
        <f ca="1">AVERAGE(INDIRECT(ADDRESS($AU53+2, BI$1)):INDIRECT(ADDRESS($AU54+1, BI$1)))</f>
        <v>6.8519999999999692E-3</v>
      </c>
      <c r="BJ54">
        <f ca="1">AVERAGE(INDIRECT(ADDRESS($AU53+2, BJ$1)):INDIRECT(ADDRESS($AU54+1, BJ$1)))</f>
        <v>3.3700000000003172E-3</v>
      </c>
      <c r="BK54">
        <f ca="1">AVERAGE(INDIRECT(ADDRESS($AU53+2, BK$1)):INDIRECT(ADDRESS($AU54+1, BK$1)))</f>
        <v>5.1189999999999847E-3</v>
      </c>
      <c r="BL54">
        <f ca="1">AVERAGE(INDIRECT(ADDRESS($AU53+2, BL$1)):INDIRECT(ADDRESS($AU54+1, BL$1)))</f>
        <v>5.4809999999999581E-3</v>
      </c>
      <c r="BM54">
        <f ca="1">AVERAGE(INDIRECT(ADDRESS($AU53+2, BM$1)):INDIRECT(ADDRESS($AU54+1, BM$1)))</f>
        <v>3.0399999999999316E-3</v>
      </c>
      <c r="BN54">
        <f ca="1">AVERAGE(INDIRECT(ADDRESS($AU53+2, BN$1)):INDIRECT(ADDRESS($AU54+1, BN$1)))</f>
        <v>8.7919599999999984E-4</v>
      </c>
      <c r="BO54">
        <f ca="1">AVERAGE(INDIRECT(ADDRESS($AU53+2, BO$1)):INDIRECT(ADDRESS($AU54+1, BO$1)))</f>
        <v>1.9941950000000003E-3</v>
      </c>
      <c r="BP54">
        <f ca="1">AVERAGE(INDIRECT(ADDRESS($AU53+2, BP$1)):INDIRECT(ADDRESS($AU54+1, BP$1)))</f>
        <v>1.1900000000002464E-3</v>
      </c>
    </row>
    <row r="55" spans="1:68" x14ac:dyDescent="0.25">
      <c r="A55" s="1">
        <v>0.16021099999999999</v>
      </c>
      <c r="B55" s="1">
        <v>0.183534</v>
      </c>
      <c r="C55" s="1">
        <v>-0.96987000000000001</v>
      </c>
      <c r="D55" s="1">
        <v>0.39062400000000003</v>
      </c>
      <c r="E55" s="1">
        <v>-0.76984300000000006</v>
      </c>
      <c r="F55" s="1">
        <v>-1.16476</v>
      </c>
      <c r="G55" s="1">
        <v>0.65122800000000003</v>
      </c>
      <c r="H55" s="1">
        <v>3.0639199999999998E-2</v>
      </c>
      <c r="I55" s="1">
        <v>-1.7044900000000001</v>
      </c>
      <c r="J55" s="1">
        <v>-7.1491599999999999E-3</v>
      </c>
      <c r="K55" s="1">
        <v>0.76459100000000002</v>
      </c>
      <c r="L55" s="1">
        <v>-1.8713900000000001</v>
      </c>
      <c r="M55" s="1">
        <v>0.73513700000000004</v>
      </c>
      <c r="N55" s="1">
        <v>0.99909400000000004</v>
      </c>
      <c r="O55" s="1">
        <v>-2.4990999999999999</v>
      </c>
      <c r="P55" s="1">
        <v>-0.74772499999999997</v>
      </c>
      <c r="Q55" s="1">
        <v>1.0086999999999999</v>
      </c>
      <c r="R55" s="1">
        <v>-2.4974500000000002</v>
      </c>
      <c r="S55" s="1">
        <v>3.3649800000000002E-4</v>
      </c>
      <c r="T55" s="1">
        <v>-1.1075399999999999E-2</v>
      </c>
      <c r="U55" s="1">
        <v>-2.5024899999999999</v>
      </c>
      <c r="V55" s="1" t="s">
        <v>23</v>
      </c>
      <c r="W55" s="1">
        <f>ABS(IK_diagnostics_positions[[#This Row],[Column1]]-A54)</f>
        <v>0.62290400000000001</v>
      </c>
      <c r="X55" s="1">
        <f>ABS(IK_diagnostics_positions[[#This Row],[Column2]]-B54)</f>
        <v>0.40741800000000006</v>
      </c>
      <c r="Y55" s="1">
        <f>ABS(IK_diagnostics_positions[[#This Row],[Column3]]-C54)</f>
        <v>0.77620299999999998</v>
      </c>
      <c r="Z55" s="1">
        <f>ABS(IK_diagnostics_positions[[#This Row],[Column4]]-D54)</f>
        <v>0.531837</v>
      </c>
      <c r="AA55" s="1">
        <f>ABS(IK_diagnostics_positions[[#This Row],[Column5]]-E54)</f>
        <v>1.4882330000000001</v>
      </c>
      <c r="AB55" s="1">
        <f>ABS(IK_diagnostics_positions[[#This Row],[Column6]]-F54)</f>
        <v>0.61140000000000005</v>
      </c>
      <c r="AC55" s="1">
        <f>ABS(IK_diagnostics_positions[[#This Row],[Column7]]-G54)</f>
        <v>0.517899</v>
      </c>
      <c r="AD55" s="1">
        <f>ABS(IK_diagnostics_positions[[#This Row],[Column8]]-H54)</f>
        <v>1.4360408</v>
      </c>
      <c r="AE55" s="1">
        <f>ABS(IK_diagnostics_positions[[#This Row],[Column9]]-I54)</f>
        <v>0.54724000000000017</v>
      </c>
      <c r="AF55" s="1">
        <f>ABS(IK_diagnostics_positions[[#This Row],[Column10]]-J54)</f>
        <v>8.9541399999999993E-3</v>
      </c>
      <c r="AG55" s="1">
        <f>ABS(IK_diagnostics_positions[[#This Row],[Column11]]-K54)</f>
        <v>2.0923000000000025E-2</v>
      </c>
      <c r="AH55" s="1">
        <f>ABS(IK_diagnostics_positions[[#This Row],[Column12]]-L54)</f>
        <v>6.0799999999998633E-3</v>
      </c>
      <c r="AI55" s="1">
        <f>ABS(IK_diagnostics_positions[[#This Row],[Column13]]-M54)</f>
        <v>1.7083999999999988E-2</v>
      </c>
      <c r="AJ55" s="1">
        <f>ABS(IK_diagnostics_positions[[#This Row],[Column14]]-N54)</f>
        <v>3.8960000000000106E-3</v>
      </c>
      <c r="AK55" s="1">
        <f>ABS(IK_diagnostics_positions[[#This Row],[Column15]]-O54)</f>
        <v>2.5300000000001432E-3</v>
      </c>
      <c r="AL55" s="1">
        <f>ABS(IK_diagnostics_positions[[#This Row],[Column16]]-P54)</f>
        <v>5.2900000000000169E-3</v>
      </c>
      <c r="AM55" s="1">
        <f>ABS(IK_diagnostics_positions[[#This Row],[Column17]]-Q54)</f>
        <v>9.8439999999999639E-3</v>
      </c>
      <c r="AN55" s="1">
        <f>ABS(IK_diagnostics_positions[[#This Row],[Column18]]-R54)</f>
        <v>2.899999999996794E-4</v>
      </c>
      <c r="AO55" s="1">
        <f>ABS(IK_diagnostics_positions[[#This Row],[Column19]]-S54)</f>
        <v>2.2434580000000003E-3</v>
      </c>
      <c r="AP55" s="1">
        <f>ABS(IK_diagnostics_positions[[#This Row],[Column20]]-T54)</f>
        <v>1.2029133999999999E-2</v>
      </c>
      <c r="AQ55" s="1">
        <f>ABS(IK_diagnostics_positions[[#This Row],[Column21]]-U54)</f>
        <v>4.9799999999997624E-3</v>
      </c>
      <c r="AU55" s="4">
        <f>IK_diagnostics_frames[[#This Row],[Column1]]+AU54</f>
        <v>201</v>
      </c>
      <c r="AV55">
        <f ca="1">AVERAGE(INDIRECT(ADDRESS($AU54+2, AV$1)):INDIRECT(ADDRESS($AU55+1, AV$1)))</f>
        <v>0.71845115000000004</v>
      </c>
      <c r="AW55">
        <f ca="1">AVERAGE(INDIRECT(ADDRESS($AU54+2, AW$1)):INDIRECT(ADDRESS($AU55+1, AW$1)))</f>
        <v>1.0559485</v>
      </c>
      <c r="AX55">
        <f ca="1">AVERAGE(INDIRECT(ADDRESS($AU54+2, AX$1)):INDIRECT(ADDRESS($AU55+1, AX$1)))</f>
        <v>0.329511</v>
      </c>
      <c r="AY55">
        <f ca="1">AVERAGE(INDIRECT(ADDRESS($AU54+2, AY$1)):INDIRECT(ADDRESS($AU55+1, AY$1)))</f>
        <v>0.45738350000000011</v>
      </c>
      <c r="AZ55">
        <f ca="1">AVERAGE(INDIRECT(ADDRESS($AU54+2, AZ$1)):INDIRECT(ADDRESS($AU55+1, AZ$1)))</f>
        <v>0.33146035000000001</v>
      </c>
      <c r="BA55">
        <f ca="1">AVERAGE(INDIRECT(ADDRESS($AU54+2, BA$1)):INDIRECT(ADDRESS($AU55+1, BA$1)))</f>
        <v>0.26943799999999996</v>
      </c>
      <c r="BB55">
        <f ca="1">AVERAGE(INDIRECT(ADDRESS($AU54+2, BB$1)):INDIRECT(ADDRESS($AU55+1, BB$1)))</f>
        <v>0.43122300000000002</v>
      </c>
      <c r="BC55">
        <f ca="1">AVERAGE(INDIRECT(ADDRESS($AU54+2, BC$1)):INDIRECT(ADDRESS($AU55+1, BC$1)))</f>
        <v>0.1598155</v>
      </c>
      <c r="BD55">
        <f ca="1">AVERAGE(INDIRECT(ADDRESS($AU54+2, BD$1)):INDIRECT(ADDRESS($AU55+1, BD$1)))</f>
        <v>0.48832250000000005</v>
      </c>
      <c r="BE55">
        <f ca="1">AVERAGE(INDIRECT(ADDRESS($AU54+2, BE$1)):INDIRECT(ADDRESS($AU55+1, BE$1)))</f>
        <v>3.5806909499999998E-2</v>
      </c>
      <c r="BF55">
        <f ca="1">AVERAGE(INDIRECT(ADDRESS($AU54+2, BF$1)):INDIRECT(ADDRESS($AU55+1, BF$1)))</f>
        <v>1.8604000000000065E-2</v>
      </c>
      <c r="BG55">
        <f ca="1">AVERAGE(INDIRECT(ADDRESS($AU54+2, BG$1)):INDIRECT(ADDRESS($AU55+1, BG$1)))</f>
        <v>4.769999999999941E-3</v>
      </c>
      <c r="BH55">
        <f ca="1">AVERAGE(INDIRECT(ADDRESS($AU54+2, BH$1)):INDIRECT(ADDRESS($AU55+1, BH$1)))</f>
        <v>1.3197499999999973E-2</v>
      </c>
      <c r="BI55">
        <f ca="1">AVERAGE(INDIRECT(ADDRESS($AU54+2, BI$1)):INDIRECT(ADDRESS($AU55+1, BI$1)))</f>
        <v>2.3048999999999986E-2</v>
      </c>
      <c r="BJ55">
        <f ca="1">AVERAGE(INDIRECT(ADDRESS($AU54+2, BJ$1)):INDIRECT(ADDRESS($AU55+1, BJ$1)))</f>
        <v>2.93399999999997E-2</v>
      </c>
      <c r="BK55">
        <f ca="1">AVERAGE(INDIRECT(ADDRESS($AU54+2, BK$1)):INDIRECT(ADDRESS($AU55+1, BK$1)))</f>
        <v>1.5037000000000023E-2</v>
      </c>
      <c r="BL55">
        <f ca="1">AVERAGE(INDIRECT(ADDRESS($AU54+2, BL$1)):INDIRECT(ADDRESS($AU55+1, BL$1)))</f>
        <v>3.0791499999999972E-2</v>
      </c>
      <c r="BM55">
        <f ca="1">AVERAGE(INDIRECT(ADDRESS($AU54+2, BM$1)):INDIRECT(ADDRESS($AU55+1, BM$1)))</f>
        <v>3.0000000000001137E-3</v>
      </c>
      <c r="BN55">
        <f ca="1">AVERAGE(INDIRECT(ADDRESS($AU54+2, BN$1)):INDIRECT(ADDRESS($AU55+1, BN$1)))</f>
        <v>1.8595830000000001E-2</v>
      </c>
      <c r="BO55">
        <f ca="1">AVERAGE(INDIRECT(ADDRESS($AU54+2, BO$1)):INDIRECT(ADDRESS($AU55+1, BO$1)))</f>
        <v>5.1969549999999996E-3</v>
      </c>
      <c r="BP55">
        <f ca="1">AVERAGE(INDIRECT(ADDRESS($AU54+2, BP$1)):INDIRECT(ADDRESS($AU55+1, BP$1)))</f>
        <v>1.1410000000000364E-2</v>
      </c>
    </row>
    <row r="56" spans="1:68" x14ac:dyDescent="0.25">
      <c r="A56" s="1">
        <v>0.79516200000000004</v>
      </c>
      <c r="B56" s="1">
        <v>2.0571900000000001E-2</v>
      </c>
      <c r="C56" s="1">
        <v>-0.606047</v>
      </c>
      <c r="D56" s="1">
        <v>0.31539699999999998</v>
      </c>
      <c r="E56" s="1">
        <v>0.85501000000000005</v>
      </c>
      <c r="F56" s="1">
        <v>-0.87722699999999998</v>
      </c>
      <c r="G56" s="1">
        <v>0.44429600000000002</v>
      </c>
      <c r="H56" s="1">
        <v>0.88934299999999999</v>
      </c>
      <c r="I56" s="1">
        <v>-1.86829</v>
      </c>
      <c r="J56" s="1">
        <v>1.2241500000000001E-2</v>
      </c>
      <c r="K56" s="1">
        <v>0.89218900000000001</v>
      </c>
      <c r="L56" s="1">
        <v>-2.77013</v>
      </c>
      <c r="M56" s="1">
        <v>0.94858100000000001</v>
      </c>
      <c r="N56" s="1">
        <v>1.0112300000000001</v>
      </c>
      <c r="O56" s="1">
        <v>-2.4398300000000002</v>
      </c>
      <c r="P56" s="1">
        <v>-0.92399900000000001</v>
      </c>
      <c r="Q56" s="1">
        <v>1.00207</v>
      </c>
      <c r="R56" s="1">
        <v>-2.4363999999999999</v>
      </c>
      <c r="S56" s="1">
        <v>-2.55331E-2</v>
      </c>
      <c r="T56" s="1">
        <v>-7.4819800000000006E-2</v>
      </c>
      <c r="U56" s="1">
        <v>-2.5182000000000002</v>
      </c>
      <c r="V56" s="1" t="s">
        <v>23</v>
      </c>
      <c r="W56" s="1">
        <f>ABS(IK_diagnostics_positions[[#This Row],[Column1]]-A55)</f>
        <v>0.63495100000000004</v>
      </c>
      <c r="X56" s="1">
        <f>ABS(IK_diagnostics_positions[[#This Row],[Column2]]-B55)</f>
        <v>0.1629621</v>
      </c>
      <c r="Y56" s="1">
        <f>ABS(IK_diagnostics_positions[[#This Row],[Column3]]-C55)</f>
        <v>0.36382300000000001</v>
      </c>
      <c r="Z56" s="1">
        <f>ABS(IK_diagnostics_positions[[#This Row],[Column4]]-D55)</f>
        <v>7.5227000000000044E-2</v>
      </c>
      <c r="AA56" s="1">
        <f>ABS(IK_diagnostics_positions[[#This Row],[Column5]]-E55)</f>
        <v>1.6248530000000001</v>
      </c>
      <c r="AB56" s="1">
        <f>ABS(IK_diagnostics_positions[[#This Row],[Column6]]-F55)</f>
        <v>0.28753300000000004</v>
      </c>
      <c r="AC56" s="1">
        <f>ABS(IK_diagnostics_positions[[#This Row],[Column7]]-G55)</f>
        <v>0.206932</v>
      </c>
      <c r="AD56" s="1">
        <f>ABS(IK_diagnostics_positions[[#This Row],[Column8]]-H55)</f>
        <v>0.85870380000000002</v>
      </c>
      <c r="AE56" s="1">
        <f>ABS(IK_diagnostics_positions[[#This Row],[Column9]]-I55)</f>
        <v>0.16379999999999995</v>
      </c>
      <c r="AF56" s="1">
        <f>ABS(IK_diagnostics_positions[[#This Row],[Column10]]-J55)</f>
        <v>1.9390660000000001E-2</v>
      </c>
      <c r="AG56" s="1">
        <f>ABS(IK_diagnostics_positions[[#This Row],[Column11]]-K55)</f>
        <v>0.12759799999999999</v>
      </c>
      <c r="AH56" s="1">
        <f>ABS(IK_diagnostics_positions[[#This Row],[Column12]]-L55)</f>
        <v>0.89873999999999987</v>
      </c>
      <c r="AI56" s="1">
        <f>ABS(IK_diagnostics_positions[[#This Row],[Column13]]-M55)</f>
        <v>0.21344399999999997</v>
      </c>
      <c r="AJ56" s="1">
        <f>ABS(IK_diagnostics_positions[[#This Row],[Column14]]-N55)</f>
        <v>1.2136000000000036E-2</v>
      </c>
      <c r="AK56" s="1">
        <f>ABS(IK_diagnostics_positions[[#This Row],[Column15]]-O55)</f>
        <v>5.9269999999999712E-2</v>
      </c>
      <c r="AL56" s="1">
        <f>ABS(IK_diagnostics_positions[[#This Row],[Column16]]-P55)</f>
        <v>0.17627400000000004</v>
      </c>
      <c r="AM56" s="1">
        <f>ABS(IK_diagnostics_positions[[#This Row],[Column17]]-Q55)</f>
        <v>6.6299999999999137E-3</v>
      </c>
      <c r="AN56" s="1">
        <f>ABS(IK_diagnostics_positions[[#This Row],[Column18]]-R55)</f>
        <v>6.1050000000000271E-2</v>
      </c>
      <c r="AO56" s="1">
        <f>ABS(IK_diagnostics_positions[[#This Row],[Column19]]-S55)</f>
        <v>2.5869598000000001E-2</v>
      </c>
      <c r="AP56" s="1">
        <f>ABS(IK_diagnostics_positions[[#This Row],[Column20]]-T55)</f>
        <v>6.3744400000000007E-2</v>
      </c>
      <c r="AQ56" s="1">
        <f>ABS(IK_diagnostics_positions[[#This Row],[Column21]]-U55)</f>
        <v>1.5710000000000335E-2</v>
      </c>
      <c r="AU56" s="3">
        <f>IK_diagnostics_frames[[#This Row],[Column1]]+AU55</f>
        <v>202</v>
      </c>
      <c r="AV56">
        <f ca="1">AVERAGE(INDIRECT(ADDRESS($AU55+2, AV$1)):INDIRECT(ADDRESS($AU56+1, AV$1)))</f>
        <v>0.41441269999999997</v>
      </c>
      <c r="AW56">
        <f ca="1">AVERAGE(INDIRECT(ADDRESS($AU55+2, AW$1)):INDIRECT(ADDRESS($AU56+1, AW$1)))</f>
        <v>1.0572010000000001</v>
      </c>
      <c r="AX56">
        <f ca="1">AVERAGE(INDIRECT(ADDRESS($AU55+2, AX$1)):INDIRECT(ADDRESS($AU56+1, AX$1)))</f>
        <v>0.95994239999999997</v>
      </c>
      <c r="AY56">
        <f ca="1">AVERAGE(INDIRECT(ADDRESS($AU55+2, AY$1)):INDIRECT(ADDRESS($AU56+1, AY$1)))</f>
        <v>0.98910189999999998</v>
      </c>
      <c r="AZ56">
        <f ca="1">AVERAGE(INDIRECT(ADDRESS($AU55+2, AZ$1)):INDIRECT(ADDRESS($AU56+1, AZ$1)))</f>
        <v>0.4053197</v>
      </c>
      <c r="BA56">
        <f ca="1">AVERAGE(INDIRECT(ADDRESS($AU55+2, BA$1)):INDIRECT(ADDRESS($AU56+1, BA$1)))</f>
        <v>0.42360200000000015</v>
      </c>
      <c r="BB56">
        <f ca="1">AVERAGE(INDIRECT(ADDRESS($AU55+2, BB$1)):INDIRECT(ADDRESS($AU56+1, BB$1)))</f>
        <v>0.24150000000000005</v>
      </c>
      <c r="BC56">
        <f ca="1">AVERAGE(INDIRECT(ADDRESS($AU55+2, BC$1)):INDIRECT(ADDRESS($AU56+1, BC$1)))</f>
        <v>4.5834000000000041E-2</v>
      </c>
      <c r="BD56">
        <f ca="1">AVERAGE(INDIRECT(ADDRESS($AU55+2, BD$1)):INDIRECT(ADDRESS($AU56+1, BD$1)))</f>
        <v>0.41583000000000014</v>
      </c>
      <c r="BE56">
        <f ca="1">AVERAGE(INDIRECT(ADDRESS($AU55+2, BE$1)):INDIRECT(ADDRESS($AU56+1, BE$1)))</f>
        <v>4.6962899999999994E-4</v>
      </c>
      <c r="BF56">
        <f ca="1">AVERAGE(INDIRECT(ADDRESS($AU55+2, BF$1)):INDIRECT(ADDRESS($AU56+1, BF$1)))</f>
        <v>1.1100000000000554E-3</v>
      </c>
      <c r="BG56">
        <f ca="1">AVERAGE(INDIRECT(ADDRESS($AU55+2, BG$1)):INDIRECT(ADDRESS($AU56+1, BG$1)))</f>
        <v>5.4799999999999294E-3</v>
      </c>
      <c r="BH56">
        <f ca="1">AVERAGE(INDIRECT(ADDRESS($AU55+2, BH$1)):INDIRECT(ADDRESS($AU56+1, BH$1)))</f>
        <v>4.8759999999999915E-3</v>
      </c>
      <c r="BI56">
        <f ca="1">AVERAGE(INDIRECT(ADDRESS($AU55+2, BI$1)):INDIRECT(ADDRESS($AU56+1, BI$1)))</f>
        <v>1.4429999999999721E-3</v>
      </c>
      <c r="BJ56">
        <f ca="1">AVERAGE(INDIRECT(ADDRESS($AU55+2, BJ$1)):INDIRECT(ADDRESS($AU56+1, BJ$1)))</f>
        <v>3.9999999999817959E-5</v>
      </c>
      <c r="BK56">
        <f ca="1">AVERAGE(INDIRECT(ADDRESS($AU55+2, BK$1)):INDIRECT(ADDRESS($AU56+1, BK$1)))</f>
        <v>1.6589999999999661E-3</v>
      </c>
      <c r="BL56">
        <f ca="1">AVERAGE(INDIRECT(ADDRESS($AU55+2, BL$1)):INDIRECT(ADDRESS($AU56+1, BL$1)))</f>
        <v>4.1919999999998625E-3</v>
      </c>
      <c r="BM56">
        <f ca="1">AVERAGE(INDIRECT(ADDRESS($AU55+2, BM$1)):INDIRECT(ADDRESS($AU56+1, BM$1)))</f>
        <v>3.0000000000001137E-3</v>
      </c>
      <c r="BN56">
        <f ca="1">AVERAGE(INDIRECT(ADDRESS($AU55+2, BN$1)):INDIRECT(ADDRESS($AU56+1, BN$1)))</f>
        <v>1.028557E-3</v>
      </c>
      <c r="BO56">
        <f ca="1">AVERAGE(INDIRECT(ADDRESS($AU55+2, BO$1)):INDIRECT(ADDRESS($AU56+1, BO$1)))</f>
        <v>2.49052E-3</v>
      </c>
      <c r="BP56">
        <f ca="1">AVERAGE(INDIRECT(ADDRESS($AU55+2, BP$1)):INDIRECT(ADDRESS($AU56+1, BP$1)))</f>
        <v>9.9000000000026844E-4</v>
      </c>
    </row>
    <row r="57" spans="1:68" x14ac:dyDescent="0.25">
      <c r="A57" s="1">
        <v>0.88382099999999997</v>
      </c>
      <c r="B57" s="1">
        <v>-0.21248500000000001</v>
      </c>
      <c r="C57" s="1">
        <v>-0.41678700000000002</v>
      </c>
      <c r="D57" s="1">
        <v>0.47336499999999998</v>
      </c>
      <c r="E57" s="1">
        <v>-0.20846999999999999</v>
      </c>
      <c r="F57" s="1">
        <v>-1.32866</v>
      </c>
      <c r="G57" s="1">
        <v>0.27513799999999999</v>
      </c>
      <c r="H57" s="1">
        <v>0.68128900000000003</v>
      </c>
      <c r="I57" s="1">
        <v>-0.91752100000000003</v>
      </c>
      <c r="J57" s="1">
        <v>-4.2164299999999997E-4</v>
      </c>
      <c r="K57" s="1">
        <v>0.77834199999999998</v>
      </c>
      <c r="L57" s="1">
        <v>-1.8738900000000001</v>
      </c>
      <c r="M57" s="1">
        <v>0.74902800000000003</v>
      </c>
      <c r="N57" s="1">
        <v>1.0021199999999999</v>
      </c>
      <c r="O57" s="1">
        <v>-2.4969899999999998</v>
      </c>
      <c r="P57" s="1">
        <v>-0.74719100000000005</v>
      </c>
      <c r="Q57" s="1">
        <v>0.998776</v>
      </c>
      <c r="R57" s="1">
        <v>-2.5013800000000002</v>
      </c>
      <c r="S57" s="1">
        <v>1.2595799999999999E-3</v>
      </c>
      <c r="T57" s="1">
        <v>2.3925300000000001E-4</v>
      </c>
      <c r="U57" s="1">
        <v>-2.50203</v>
      </c>
      <c r="V57" s="1" t="s">
        <v>23</v>
      </c>
      <c r="W57" s="1">
        <f>ABS(IK_diagnostics_positions[[#This Row],[Column1]]-A56)</f>
        <v>8.8658999999999932E-2</v>
      </c>
      <c r="X57" s="1">
        <f>ABS(IK_diagnostics_positions[[#This Row],[Column2]]-B56)</f>
        <v>0.23305690000000001</v>
      </c>
      <c r="Y57" s="1">
        <f>ABS(IK_diagnostics_positions[[#This Row],[Column3]]-C56)</f>
        <v>0.18925999999999998</v>
      </c>
      <c r="Z57" s="1">
        <f>ABS(IK_diagnostics_positions[[#This Row],[Column4]]-D56)</f>
        <v>0.157968</v>
      </c>
      <c r="AA57" s="1">
        <f>ABS(IK_diagnostics_positions[[#This Row],[Column5]]-E56)</f>
        <v>1.06348</v>
      </c>
      <c r="AB57" s="1">
        <f>ABS(IK_diagnostics_positions[[#This Row],[Column6]]-F56)</f>
        <v>0.45143299999999997</v>
      </c>
      <c r="AC57" s="1">
        <f>ABS(IK_diagnostics_positions[[#This Row],[Column7]]-G56)</f>
        <v>0.16915800000000003</v>
      </c>
      <c r="AD57" s="1">
        <f>ABS(IK_diagnostics_positions[[#This Row],[Column8]]-H56)</f>
        <v>0.20805399999999996</v>
      </c>
      <c r="AE57" s="1">
        <f>ABS(IK_diagnostics_positions[[#This Row],[Column9]]-I56)</f>
        <v>0.95076899999999998</v>
      </c>
      <c r="AF57" s="1">
        <f>ABS(IK_diagnostics_positions[[#This Row],[Column10]]-J56)</f>
        <v>1.2663143E-2</v>
      </c>
      <c r="AG57" s="1">
        <f>ABS(IK_diagnostics_positions[[#This Row],[Column11]]-K56)</f>
        <v>0.11384700000000003</v>
      </c>
      <c r="AH57" s="1">
        <f>ABS(IK_diagnostics_positions[[#This Row],[Column12]]-L56)</f>
        <v>0.89623999999999993</v>
      </c>
      <c r="AI57" s="1">
        <f>ABS(IK_diagnostics_positions[[#This Row],[Column13]]-M56)</f>
        <v>0.19955299999999998</v>
      </c>
      <c r="AJ57" s="1">
        <f>ABS(IK_diagnostics_positions[[#This Row],[Column14]]-N56)</f>
        <v>9.1100000000001735E-3</v>
      </c>
      <c r="AK57" s="1">
        <f>ABS(IK_diagnostics_positions[[#This Row],[Column15]]-O56)</f>
        <v>5.7159999999999656E-2</v>
      </c>
      <c r="AL57" s="1">
        <f>ABS(IK_diagnostics_positions[[#This Row],[Column16]]-P56)</f>
        <v>0.17680799999999997</v>
      </c>
      <c r="AM57" s="1">
        <f>ABS(IK_diagnostics_positions[[#This Row],[Column17]]-Q56)</f>
        <v>3.2940000000000191E-3</v>
      </c>
      <c r="AN57" s="1">
        <f>ABS(IK_diagnostics_positions[[#This Row],[Column18]]-R56)</f>
        <v>6.498000000000026E-2</v>
      </c>
      <c r="AO57" s="1">
        <f>ABS(IK_diagnostics_positions[[#This Row],[Column19]]-S56)</f>
        <v>2.6792679999999999E-2</v>
      </c>
      <c r="AP57" s="1">
        <f>ABS(IK_diagnostics_positions[[#This Row],[Column20]]-T56)</f>
        <v>7.5059053000000001E-2</v>
      </c>
      <c r="AQ57" s="1">
        <f>ABS(IK_diagnostics_positions[[#This Row],[Column21]]-U56)</f>
        <v>1.617000000000024E-2</v>
      </c>
      <c r="AU57" s="4">
        <f>IK_diagnostics_frames[[#This Row],[Column1]]+AU56</f>
        <v>204</v>
      </c>
      <c r="AV57">
        <f ca="1">AVERAGE(INDIRECT(ADDRESS($AU56+2, AV$1)):INDIRECT(ADDRESS($AU57+1, AV$1)))</f>
        <v>0.30362850000000002</v>
      </c>
      <c r="AW57">
        <f ca="1">AVERAGE(INDIRECT(ADDRESS($AU56+2, AW$1)):INDIRECT(ADDRESS($AU57+1, AW$1)))</f>
        <v>0.21213699999999999</v>
      </c>
      <c r="AX57">
        <f ca="1">AVERAGE(INDIRECT(ADDRESS($AU56+2, AX$1)):INDIRECT(ADDRESS($AU57+1, AX$1)))</f>
        <v>0.40617769999999997</v>
      </c>
      <c r="AY57">
        <f ca="1">AVERAGE(INDIRECT(ADDRESS($AU56+2, AY$1)):INDIRECT(ADDRESS($AU57+1, AY$1)))</f>
        <v>0.28072154999999999</v>
      </c>
      <c r="AZ57">
        <f ca="1">AVERAGE(INDIRECT(ADDRESS($AU56+2, AZ$1)):INDIRECT(ADDRESS($AU57+1, AZ$1)))</f>
        <v>0.80549300000000001</v>
      </c>
      <c r="BA57">
        <f ca="1">AVERAGE(INDIRECT(ADDRESS($AU56+2, BA$1)):INDIRECT(ADDRESS($AU57+1, BA$1)))</f>
        <v>0.50787599999999999</v>
      </c>
      <c r="BB57">
        <f ca="1">AVERAGE(INDIRECT(ADDRESS($AU56+2, BB$1)):INDIRECT(ADDRESS($AU57+1, BB$1)))</f>
        <v>0.88582700000000003</v>
      </c>
      <c r="BC57">
        <f ca="1">AVERAGE(INDIRECT(ADDRESS($AU56+2, BC$1)):INDIRECT(ADDRESS($AU57+1, BC$1)))</f>
        <v>0.31163550000000007</v>
      </c>
      <c r="BD57">
        <f ca="1">AVERAGE(INDIRECT(ADDRESS($AU56+2, BD$1)):INDIRECT(ADDRESS($AU57+1, BD$1)))</f>
        <v>0.9158869999999999</v>
      </c>
      <c r="BE57">
        <f ca="1">AVERAGE(INDIRECT(ADDRESS($AU56+2, BE$1)):INDIRECT(ADDRESS($AU57+1, BE$1)))</f>
        <v>4.2439950000000004E-3</v>
      </c>
      <c r="BF57">
        <f ca="1">AVERAGE(INDIRECT(ADDRESS($AU56+2, BF$1)):INDIRECT(ADDRESS($AU57+1, BF$1)))</f>
        <v>6.8275499999999933E-2</v>
      </c>
      <c r="BG57">
        <f ca="1">AVERAGE(INDIRECT(ADDRESS($AU56+2, BG$1)):INDIRECT(ADDRESS($AU57+1, BG$1)))</f>
        <v>5.4354999999999931E-2</v>
      </c>
      <c r="BH57">
        <f ca="1">AVERAGE(INDIRECT(ADDRESS($AU56+2, BH$1)):INDIRECT(ADDRESS($AU57+1, BH$1)))</f>
        <v>4.0981500000000004E-2</v>
      </c>
      <c r="BI57">
        <f ca="1">AVERAGE(INDIRECT(ADDRESS($AU56+2, BI$1)):INDIRECT(ADDRESS($AU57+1, BI$1)))</f>
        <v>8.9985000000000204E-3</v>
      </c>
      <c r="BJ57">
        <f ca="1">AVERAGE(INDIRECT(ADDRESS($AU56+2, BJ$1)):INDIRECT(ADDRESS($AU57+1, BJ$1)))</f>
        <v>3.0810000000000004E-2</v>
      </c>
      <c r="BK57">
        <f ca="1">AVERAGE(INDIRECT(ADDRESS($AU56+2, BK$1)):INDIRECT(ADDRESS($AU57+1, BK$1)))</f>
        <v>3.7334499999999993E-2</v>
      </c>
      <c r="BL57">
        <f ca="1">AVERAGE(INDIRECT(ADDRESS($AU56+2, BL$1)):INDIRECT(ADDRESS($AU57+1, BL$1)))</f>
        <v>2.2499999999999742E-3</v>
      </c>
      <c r="BM57">
        <f ca="1">AVERAGE(INDIRECT(ADDRESS($AU56+2, BM$1)):INDIRECT(ADDRESS($AU57+1, BM$1)))</f>
        <v>2.2294999999999954E-2</v>
      </c>
      <c r="BN57">
        <f ca="1">AVERAGE(INDIRECT(ADDRESS($AU56+2, BN$1)):INDIRECT(ADDRESS($AU57+1, BN$1)))</f>
        <v>5.4562765000000001E-3</v>
      </c>
      <c r="BO57">
        <f ca="1">AVERAGE(INDIRECT(ADDRESS($AU56+2, BO$1)):INDIRECT(ADDRESS($AU57+1, BO$1)))</f>
        <v>6.6233100000000003E-3</v>
      </c>
      <c r="BP57">
        <f ca="1">AVERAGE(INDIRECT(ADDRESS($AU56+2, BP$1)):INDIRECT(ADDRESS($AU57+1, BP$1)))</f>
        <v>3.0980000000000008E-2</v>
      </c>
    </row>
    <row r="58" spans="1:68" x14ac:dyDescent="0.25">
      <c r="A58" s="1">
        <v>-7.3954599999999995E-2</v>
      </c>
      <c r="B58" s="1">
        <v>-0.70596700000000001</v>
      </c>
      <c r="C58" s="1">
        <v>-0.70437300000000003</v>
      </c>
      <c r="D58" s="1">
        <v>-0.25946000000000002</v>
      </c>
      <c r="E58" s="1">
        <v>-0.23381099999999999</v>
      </c>
      <c r="F58" s="1">
        <v>-1.5661499999999999</v>
      </c>
      <c r="G58" s="1">
        <v>-9.8216100000000001E-2</v>
      </c>
      <c r="H58" s="1">
        <v>0.73501799999999995</v>
      </c>
      <c r="I58" s="1">
        <v>-1.37808</v>
      </c>
      <c r="J58" s="1">
        <v>3.0305599999999999E-2</v>
      </c>
      <c r="K58" s="1">
        <v>0.85636599999999996</v>
      </c>
      <c r="L58" s="1">
        <v>-2.36233</v>
      </c>
      <c r="M58" s="1">
        <v>0.98641199999999996</v>
      </c>
      <c r="N58" s="1">
        <v>1.09213</v>
      </c>
      <c r="O58" s="1">
        <v>-2.53633</v>
      </c>
      <c r="P58" s="1">
        <v>-0.94218299999999999</v>
      </c>
      <c r="Q58" s="1">
        <v>1.0364199999999999</v>
      </c>
      <c r="R58" s="1">
        <v>-2.5101399999999998</v>
      </c>
      <c r="S58" s="1">
        <v>-2.4106300000000001E-2</v>
      </c>
      <c r="T58" s="1">
        <v>-0.132018</v>
      </c>
      <c r="U58" s="1">
        <v>-2.5042399999999998</v>
      </c>
      <c r="V58" s="1" t="s">
        <v>23</v>
      </c>
      <c r="W58" s="1">
        <f>ABS(IK_diagnostics_positions[[#This Row],[Column1]]-A57)</f>
        <v>0.95777559999999995</v>
      </c>
      <c r="X58" s="1">
        <f>ABS(IK_diagnostics_positions[[#This Row],[Column2]]-B57)</f>
        <v>0.49348199999999998</v>
      </c>
      <c r="Y58" s="1">
        <f>ABS(IK_diagnostics_positions[[#This Row],[Column3]]-C57)</f>
        <v>0.28758600000000001</v>
      </c>
      <c r="Z58" s="1">
        <f>ABS(IK_diagnostics_positions[[#This Row],[Column4]]-D57)</f>
        <v>0.73282500000000006</v>
      </c>
      <c r="AA58" s="1">
        <f>ABS(IK_diagnostics_positions[[#This Row],[Column5]]-E57)</f>
        <v>2.5341000000000002E-2</v>
      </c>
      <c r="AB58" s="1">
        <f>ABS(IK_diagnostics_positions[[#This Row],[Column6]]-F57)</f>
        <v>0.23748999999999998</v>
      </c>
      <c r="AC58" s="1">
        <f>ABS(IK_diagnostics_positions[[#This Row],[Column7]]-G57)</f>
        <v>0.37335410000000002</v>
      </c>
      <c r="AD58" s="1">
        <f>ABS(IK_diagnostics_positions[[#This Row],[Column8]]-H57)</f>
        <v>5.3728999999999916E-2</v>
      </c>
      <c r="AE58" s="1">
        <f>ABS(IK_diagnostics_positions[[#This Row],[Column9]]-I57)</f>
        <v>0.46055899999999994</v>
      </c>
      <c r="AF58" s="1">
        <f>ABS(IK_diagnostics_positions[[#This Row],[Column10]]-J57)</f>
        <v>3.0727242999999998E-2</v>
      </c>
      <c r="AG58" s="1">
        <f>ABS(IK_diagnostics_positions[[#This Row],[Column11]]-K57)</f>
        <v>7.8023999999999982E-2</v>
      </c>
      <c r="AH58" s="1">
        <f>ABS(IK_diagnostics_positions[[#This Row],[Column12]]-L57)</f>
        <v>0.48843999999999999</v>
      </c>
      <c r="AI58" s="1">
        <f>ABS(IK_diagnostics_positions[[#This Row],[Column13]]-M57)</f>
        <v>0.23738399999999993</v>
      </c>
      <c r="AJ58" s="1">
        <f>ABS(IK_diagnostics_positions[[#This Row],[Column14]]-N57)</f>
        <v>9.0010000000000145E-2</v>
      </c>
      <c r="AK58" s="1">
        <f>ABS(IK_diagnostics_positions[[#This Row],[Column15]]-O57)</f>
        <v>3.9340000000000153E-2</v>
      </c>
      <c r="AL58" s="1">
        <f>ABS(IK_diagnostics_positions[[#This Row],[Column16]]-P57)</f>
        <v>0.19499199999999994</v>
      </c>
      <c r="AM58" s="1">
        <f>ABS(IK_diagnostics_positions[[#This Row],[Column17]]-Q57)</f>
        <v>3.76439999999999E-2</v>
      </c>
      <c r="AN58" s="1">
        <f>ABS(IK_diagnostics_positions[[#This Row],[Column18]]-R57)</f>
        <v>8.7599999999996569E-3</v>
      </c>
      <c r="AO58" s="1">
        <f>ABS(IK_diagnostics_positions[[#This Row],[Column19]]-S57)</f>
        <v>2.536588E-2</v>
      </c>
      <c r="AP58" s="1">
        <f>ABS(IK_diagnostics_positions[[#This Row],[Column20]]-T57)</f>
        <v>0.13225725299999999</v>
      </c>
      <c r="AQ58" s="1">
        <f>ABS(IK_diagnostics_positions[[#This Row],[Column21]]-U57)</f>
        <v>2.2099999999998232E-3</v>
      </c>
      <c r="AU58" s="3">
        <f>IK_diagnostics_frames[[#This Row],[Column1]]+AU57</f>
        <v>207</v>
      </c>
      <c r="AV58">
        <f ca="1">AVERAGE(INDIRECT(ADDRESS($AU57+2, AV$1)):INDIRECT(ADDRESS($AU58+1, AV$1)))</f>
        <v>0.57022533333333325</v>
      </c>
      <c r="AW58">
        <f ca="1">AVERAGE(INDIRECT(ADDRESS($AU57+2, AW$1)):INDIRECT(ADDRESS($AU58+1, AW$1)))</f>
        <v>0.18287200000000001</v>
      </c>
      <c r="AX58">
        <f ca="1">AVERAGE(INDIRECT(ADDRESS($AU57+2, AX$1)):INDIRECT(ADDRESS($AU58+1, AX$1)))</f>
        <v>0.57489686666666673</v>
      </c>
      <c r="AY58">
        <f ca="1">AVERAGE(INDIRECT(ADDRESS($AU57+2, AY$1)):INDIRECT(ADDRESS($AU58+1, AY$1)))</f>
        <v>0.73942233333333329</v>
      </c>
      <c r="AZ58">
        <f ca="1">AVERAGE(INDIRECT(ADDRESS($AU57+2, AZ$1)):INDIRECT(ADDRESS($AU58+1, AZ$1)))</f>
        <v>1.0559890000000001</v>
      </c>
      <c r="BA58">
        <f ca="1">AVERAGE(INDIRECT(ADDRESS($AU57+2, BA$1)):INDIRECT(ADDRESS($AU58+1, BA$1)))</f>
        <v>0.99814666666666663</v>
      </c>
      <c r="BB58">
        <f ca="1">AVERAGE(INDIRECT(ADDRESS($AU57+2, BB$1)):INDIRECT(ADDRESS($AU58+1, BB$1)))</f>
        <v>0.50237173333333329</v>
      </c>
      <c r="BC58">
        <f ca="1">AVERAGE(INDIRECT(ADDRESS($AU57+2, BC$1)):INDIRECT(ADDRESS($AU58+1, BC$1)))</f>
        <v>0.71752833333333343</v>
      </c>
      <c r="BD58">
        <f ca="1">AVERAGE(INDIRECT(ADDRESS($AU57+2, BD$1)):INDIRECT(ADDRESS($AU58+1, BD$1)))</f>
        <v>0.83443666666666649</v>
      </c>
      <c r="BE58">
        <f ca="1">AVERAGE(INDIRECT(ADDRESS($AU57+2, BE$1)):INDIRECT(ADDRESS($AU58+1, BE$1)))</f>
        <v>2.2773930333333331E-2</v>
      </c>
      <c r="BF58">
        <f ca="1">AVERAGE(INDIRECT(ADDRESS($AU57+2, BF$1)):INDIRECT(ADDRESS($AU58+1, BF$1)))</f>
        <v>8.1556666666666722E-3</v>
      </c>
      <c r="BG58">
        <f ca="1">AVERAGE(INDIRECT(ADDRESS($AU57+2, BG$1)):INDIRECT(ADDRESS($AU58+1, BG$1)))</f>
        <v>0.13127333333333335</v>
      </c>
      <c r="BH58">
        <f ca="1">AVERAGE(INDIRECT(ADDRESS($AU57+2, BH$1)):INDIRECT(ADDRESS($AU58+1, BH$1)))</f>
        <v>7.9834999999999989E-2</v>
      </c>
      <c r="BI58">
        <f ca="1">AVERAGE(INDIRECT(ADDRESS($AU57+2, BI$1)):INDIRECT(ADDRESS($AU58+1, BI$1)))</f>
        <v>2.5651333333333286E-2</v>
      </c>
      <c r="BJ58">
        <f ca="1">AVERAGE(INDIRECT(ADDRESS($AU57+2, BJ$1)):INDIRECT(ADDRESS($AU58+1, BJ$1)))</f>
        <v>1.8550000000000139E-2</v>
      </c>
      <c r="BK58">
        <f ca="1">AVERAGE(INDIRECT(ADDRESS($AU57+2, BK$1)):INDIRECT(ADDRESS($AU58+1, BK$1)))</f>
        <v>6.5069333333333312E-2</v>
      </c>
      <c r="BL58">
        <f ca="1">AVERAGE(INDIRECT(ADDRESS($AU57+2, BL$1)):INDIRECT(ADDRESS($AU58+1, BL$1)))</f>
        <v>4.9813333333333411E-2</v>
      </c>
      <c r="BM58">
        <f ca="1">AVERAGE(INDIRECT(ADDRESS($AU57+2, BM$1)):INDIRECT(ADDRESS($AU58+1, BM$1)))</f>
        <v>1.5273333333333325E-2</v>
      </c>
      <c r="BN58">
        <f ca="1">AVERAGE(INDIRECT(ADDRESS($AU57+2, BN$1)):INDIRECT(ADDRESS($AU58+1, BN$1)))</f>
        <v>2.4885899999999999E-2</v>
      </c>
      <c r="BO58">
        <f ca="1">AVERAGE(INDIRECT(ADDRESS($AU57+2, BO$1)):INDIRECT(ADDRESS($AU58+1, BO$1)))</f>
        <v>6.8901043333333342E-2</v>
      </c>
      <c r="BP58">
        <f ca="1">AVERAGE(INDIRECT(ADDRESS($AU57+2, BP$1)):INDIRECT(ADDRESS($AU58+1, BP$1)))</f>
        <v>3.6083333333333321E-2</v>
      </c>
    </row>
    <row r="59" spans="1:68" x14ac:dyDescent="0.25">
      <c r="A59" s="1">
        <v>0.395924</v>
      </c>
      <c r="B59" s="1">
        <v>0.388739</v>
      </c>
      <c r="C59" s="1">
        <v>-0.83194100000000004</v>
      </c>
      <c r="D59" s="1">
        <v>1.2384200000000001</v>
      </c>
      <c r="E59" s="1">
        <v>0.129631</v>
      </c>
      <c r="F59" s="1">
        <v>-1.3042400000000001</v>
      </c>
      <c r="G59" s="1">
        <v>0.25508199999999998</v>
      </c>
      <c r="H59" s="1">
        <v>0.14274200000000001</v>
      </c>
      <c r="I59" s="1">
        <v>-1.1229100000000001</v>
      </c>
      <c r="J59" s="1">
        <v>2.85184E-3</v>
      </c>
      <c r="K59" s="1">
        <v>0.76011499999999999</v>
      </c>
      <c r="L59" s="1">
        <v>-1.86805</v>
      </c>
      <c r="M59" s="1">
        <v>0.74690599999999996</v>
      </c>
      <c r="N59" s="1">
        <v>0.99678199999999995</v>
      </c>
      <c r="O59" s="1">
        <v>-2.4928499999999998</v>
      </c>
      <c r="P59" s="1">
        <v>-0.737738</v>
      </c>
      <c r="Q59" s="1">
        <v>0.99841199999999997</v>
      </c>
      <c r="R59" s="1">
        <v>-2.4963299999999999</v>
      </c>
      <c r="S59" s="1">
        <v>-1.1511399999999999E-3</v>
      </c>
      <c r="T59" s="1">
        <v>-8.6380199999999997E-3</v>
      </c>
      <c r="U59" s="1">
        <v>-2.5075799999999999</v>
      </c>
      <c r="V59" s="1" t="s">
        <v>23</v>
      </c>
      <c r="W59" s="1">
        <f>ABS(IK_diagnostics_positions[[#This Row],[Column1]]-A58)</f>
        <v>0.46987859999999998</v>
      </c>
      <c r="X59" s="1">
        <f>ABS(IK_diagnostics_positions[[#This Row],[Column2]]-B58)</f>
        <v>1.094706</v>
      </c>
      <c r="Y59" s="1">
        <f>ABS(IK_diagnostics_positions[[#This Row],[Column3]]-C58)</f>
        <v>0.12756800000000001</v>
      </c>
      <c r="Z59" s="1">
        <f>ABS(IK_diagnostics_positions[[#This Row],[Column4]]-D58)</f>
        <v>1.4978800000000001</v>
      </c>
      <c r="AA59" s="1">
        <f>ABS(IK_diagnostics_positions[[#This Row],[Column5]]-E58)</f>
        <v>0.36344199999999999</v>
      </c>
      <c r="AB59" s="1">
        <f>ABS(IK_diagnostics_positions[[#This Row],[Column6]]-F58)</f>
        <v>0.26190999999999987</v>
      </c>
      <c r="AC59" s="1">
        <f>ABS(IK_diagnostics_positions[[#This Row],[Column7]]-G58)</f>
        <v>0.35329809999999995</v>
      </c>
      <c r="AD59" s="1">
        <f>ABS(IK_diagnostics_positions[[#This Row],[Column8]]-H58)</f>
        <v>0.59227599999999991</v>
      </c>
      <c r="AE59" s="1">
        <f>ABS(IK_diagnostics_positions[[#This Row],[Column9]]-I58)</f>
        <v>0.2551699999999999</v>
      </c>
      <c r="AF59" s="1">
        <f>ABS(IK_diagnostics_positions[[#This Row],[Column10]]-J58)</f>
        <v>2.7453759999999997E-2</v>
      </c>
      <c r="AG59" s="1">
        <f>ABS(IK_diagnostics_positions[[#This Row],[Column11]]-K58)</f>
        <v>9.6250999999999975E-2</v>
      </c>
      <c r="AH59" s="1">
        <f>ABS(IK_diagnostics_positions[[#This Row],[Column12]]-L58)</f>
        <v>0.49428000000000005</v>
      </c>
      <c r="AI59" s="1">
        <f>ABS(IK_diagnostics_positions[[#This Row],[Column13]]-M58)</f>
        <v>0.239506</v>
      </c>
      <c r="AJ59" s="1">
        <f>ABS(IK_diagnostics_positions[[#This Row],[Column14]]-N58)</f>
        <v>9.5348000000000099E-2</v>
      </c>
      <c r="AK59" s="1">
        <f>ABS(IK_diagnostics_positions[[#This Row],[Column15]]-O58)</f>
        <v>4.3480000000000185E-2</v>
      </c>
      <c r="AL59" s="1">
        <f>ABS(IK_diagnostics_positions[[#This Row],[Column16]]-P58)</f>
        <v>0.20444499999999999</v>
      </c>
      <c r="AM59" s="1">
        <f>ABS(IK_diagnostics_positions[[#This Row],[Column17]]-Q58)</f>
        <v>3.8007999999999931E-2</v>
      </c>
      <c r="AN59" s="1">
        <f>ABS(IK_diagnostics_positions[[#This Row],[Column18]]-R58)</f>
        <v>1.3809999999999878E-2</v>
      </c>
      <c r="AO59" s="1">
        <f>ABS(IK_diagnostics_positions[[#This Row],[Column19]]-S58)</f>
        <v>2.2955160000000002E-2</v>
      </c>
      <c r="AP59" s="1">
        <f>ABS(IK_diagnostics_positions[[#This Row],[Column20]]-T58)</f>
        <v>0.12337998</v>
      </c>
      <c r="AQ59" s="1">
        <f>ABS(IK_diagnostics_positions[[#This Row],[Column21]]-U58)</f>
        <v>3.3400000000001207E-3</v>
      </c>
      <c r="AU59" s="4">
        <f>IK_diagnostics_frames[[#This Row],[Column1]]+AU58</f>
        <v>208</v>
      </c>
      <c r="AV59">
        <f ca="1">AVERAGE(INDIRECT(ADDRESS($AU58+2, AV$1)):INDIRECT(ADDRESS($AU59+1, AV$1)))</f>
        <v>1.0007820000000001</v>
      </c>
      <c r="AW59">
        <f ca="1">AVERAGE(INDIRECT(ADDRESS($AU58+2, AW$1)):INDIRECT(ADDRESS($AU59+1, AW$1)))</f>
        <v>0.56851999999999991</v>
      </c>
      <c r="AX59">
        <f ca="1">AVERAGE(INDIRECT(ADDRESS($AU58+2, AX$1)):INDIRECT(ADDRESS($AU59+1, AX$1)))</f>
        <v>0.57384199999999996</v>
      </c>
      <c r="AY59">
        <f ca="1">AVERAGE(INDIRECT(ADDRESS($AU58+2, AY$1)):INDIRECT(ADDRESS($AU59+1, AY$1)))</f>
        <v>0.58767999999999987</v>
      </c>
      <c r="AZ59">
        <f ca="1">AVERAGE(INDIRECT(ADDRESS($AU58+2, AZ$1)):INDIRECT(ADDRESS($AU59+1, AZ$1)))</f>
        <v>0.64483200000000007</v>
      </c>
      <c r="BA59">
        <f ca="1">AVERAGE(INDIRECT(ADDRESS($AU58+2, BA$1)):INDIRECT(ADDRESS($AU59+1, BA$1)))</f>
        <v>0.38597000000000015</v>
      </c>
      <c r="BB59">
        <f ca="1">AVERAGE(INDIRECT(ADDRESS($AU58+2, BB$1)):INDIRECT(ADDRESS($AU59+1, BB$1)))</f>
        <v>0.65176100000000003</v>
      </c>
      <c r="BC59">
        <f ca="1">AVERAGE(INDIRECT(ADDRESS($AU58+2, BC$1)):INDIRECT(ADDRESS($AU59+1, BC$1)))</f>
        <v>3.4909999999999941E-3</v>
      </c>
      <c r="BD59">
        <f ca="1">AVERAGE(INDIRECT(ADDRESS($AU58+2, BD$1)):INDIRECT(ADDRESS($AU59+1, BD$1)))</f>
        <v>0.33669999999999978</v>
      </c>
      <c r="BE59">
        <f ca="1">AVERAGE(INDIRECT(ADDRESS($AU58+2, BE$1)):INDIRECT(ADDRESS($AU59+1, BE$1)))</f>
        <v>2.2294810000000002E-3</v>
      </c>
      <c r="BF59">
        <f ca="1">AVERAGE(INDIRECT(ADDRESS($AU58+2, BF$1)):INDIRECT(ADDRESS($AU59+1, BF$1)))</f>
        <v>1.1099999999999444E-3</v>
      </c>
      <c r="BG59">
        <f ca="1">AVERAGE(INDIRECT(ADDRESS($AU58+2, BG$1)):INDIRECT(ADDRESS($AU59+1, BG$1)))</f>
        <v>6.8500000000000227E-3</v>
      </c>
      <c r="BH59">
        <f ca="1">AVERAGE(INDIRECT(ADDRESS($AU58+2, BH$1)):INDIRECT(ADDRESS($AU59+1, BH$1)))</f>
        <v>5.2659999999999929E-3</v>
      </c>
      <c r="BI59">
        <f ca="1">AVERAGE(INDIRECT(ADDRESS($AU58+2, BI$1)):INDIRECT(ADDRESS($AU59+1, BI$1)))</f>
        <v>9.8199999999992738E-4</v>
      </c>
      <c r="BJ59">
        <f ca="1">AVERAGE(INDIRECT(ADDRESS($AU58+2, BJ$1)):INDIRECT(ADDRESS($AU59+1, BJ$1)))</f>
        <v>3.2299999999998441E-3</v>
      </c>
      <c r="BK59">
        <f ca="1">AVERAGE(INDIRECT(ADDRESS($AU58+2, BK$1)):INDIRECT(ADDRESS($AU59+1, BK$1)))</f>
        <v>2.1729999999999805E-3</v>
      </c>
      <c r="BL59">
        <f ca="1">AVERAGE(INDIRECT(ADDRESS($AU58+2, BL$1)):INDIRECT(ADDRESS($AU59+1, BL$1)))</f>
        <v>2.4599999999999067E-3</v>
      </c>
      <c r="BM59">
        <f ca="1">AVERAGE(INDIRECT(ADDRESS($AU58+2, BM$1)):INDIRECT(ADDRESS($AU59+1, BM$1)))</f>
        <v>1.0400000000001519E-3</v>
      </c>
      <c r="BN59">
        <f ca="1">AVERAGE(INDIRECT(ADDRESS($AU58+2, BN$1)):INDIRECT(ADDRESS($AU59+1, BN$1)))</f>
        <v>9.9636599999999983E-4</v>
      </c>
      <c r="BO59">
        <f ca="1">AVERAGE(INDIRECT(ADDRESS($AU58+2, BO$1)):INDIRECT(ADDRESS($AU59+1, BO$1)))</f>
        <v>1.8224129999999999E-3</v>
      </c>
      <c r="BP59">
        <f ca="1">AVERAGE(INDIRECT(ADDRESS($AU58+2, BP$1)):INDIRECT(ADDRESS($AU59+1, BP$1)))</f>
        <v>3.1799999999999606E-3</v>
      </c>
    </row>
    <row r="60" spans="1:68" x14ac:dyDescent="0.25">
      <c r="A60" s="1">
        <v>0.49361100000000002</v>
      </c>
      <c r="B60" s="1">
        <v>0.69562000000000002</v>
      </c>
      <c r="C60" s="1">
        <v>0.52197800000000005</v>
      </c>
      <c r="D60" s="1">
        <v>0.85558699999999999</v>
      </c>
      <c r="E60" s="1">
        <v>0.45011099999999998</v>
      </c>
      <c r="F60" s="1">
        <v>-0.377299</v>
      </c>
      <c r="G60" s="1">
        <v>0.15850600000000001</v>
      </c>
      <c r="H60" s="1">
        <v>0.23405200000000001</v>
      </c>
      <c r="I60" s="1">
        <v>-1.0609599999999999</v>
      </c>
      <c r="J60" s="1">
        <v>-6.8150499999999996E-3</v>
      </c>
      <c r="K60" s="1">
        <v>0.79163399999999995</v>
      </c>
      <c r="L60" s="1">
        <v>-1.87446</v>
      </c>
      <c r="M60" s="1">
        <v>0.75078900000000004</v>
      </c>
      <c r="N60" s="1">
        <v>0.99324500000000004</v>
      </c>
      <c r="O60" s="1">
        <v>-2.49525</v>
      </c>
      <c r="P60" s="1">
        <v>-0.75171600000000005</v>
      </c>
      <c r="Q60" s="1">
        <v>1.0063899999999999</v>
      </c>
      <c r="R60" s="1">
        <v>-2.5061200000000001</v>
      </c>
      <c r="S60" s="1">
        <v>2.94706E-3</v>
      </c>
      <c r="T60" s="1">
        <v>6.4464800000000001E-3</v>
      </c>
      <c r="U60" s="1">
        <v>-2.4936400000000001</v>
      </c>
      <c r="V60" s="1" t="s">
        <v>23</v>
      </c>
      <c r="W60" s="1">
        <f>ABS(IK_diagnostics_positions[[#This Row],[Column1]]-A59)</f>
        <v>9.7687000000000024E-2</v>
      </c>
      <c r="X60" s="1">
        <f>ABS(IK_diagnostics_positions[[#This Row],[Column2]]-B59)</f>
        <v>0.30688100000000001</v>
      </c>
      <c r="Y60" s="1">
        <f>ABS(IK_diagnostics_positions[[#This Row],[Column3]]-C59)</f>
        <v>1.3539190000000001</v>
      </c>
      <c r="Z60" s="1">
        <f>ABS(IK_diagnostics_positions[[#This Row],[Column4]]-D59)</f>
        <v>0.38283300000000009</v>
      </c>
      <c r="AA60" s="1">
        <f>ABS(IK_diagnostics_positions[[#This Row],[Column5]]-E59)</f>
        <v>0.32047999999999999</v>
      </c>
      <c r="AB60" s="1">
        <f>ABS(IK_diagnostics_positions[[#This Row],[Column6]]-F59)</f>
        <v>0.92694100000000001</v>
      </c>
      <c r="AC60" s="1">
        <f>ABS(IK_diagnostics_positions[[#This Row],[Column7]]-G59)</f>
        <v>9.6575999999999967E-2</v>
      </c>
      <c r="AD60" s="1">
        <f>ABS(IK_diagnostics_positions[[#This Row],[Column8]]-H59)</f>
        <v>9.1310000000000002E-2</v>
      </c>
      <c r="AE60" s="1">
        <f>ABS(IK_diagnostics_positions[[#This Row],[Column9]]-I59)</f>
        <v>6.1950000000000172E-2</v>
      </c>
      <c r="AF60" s="1">
        <f>ABS(IK_diagnostics_positions[[#This Row],[Column10]]-J59)</f>
        <v>9.6668899999999992E-3</v>
      </c>
      <c r="AG60" s="1">
        <f>ABS(IK_diagnostics_positions[[#This Row],[Column11]]-K59)</f>
        <v>3.1518999999999964E-2</v>
      </c>
      <c r="AH60" s="1">
        <f>ABS(IK_diagnostics_positions[[#This Row],[Column12]]-L59)</f>
        <v>6.4100000000000268E-3</v>
      </c>
      <c r="AI60" s="1">
        <f>ABS(IK_diagnostics_positions[[#This Row],[Column13]]-M59)</f>
        <v>3.8830000000000808E-3</v>
      </c>
      <c r="AJ60" s="1">
        <f>ABS(IK_diagnostics_positions[[#This Row],[Column14]]-N59)</f>
        <v>3.5369999999999013E-3</v>
      </c>
      <c r="AK60" s="1">
        <f>ABS(IK_diagnostics_positions[[#This Row],[Column15]]-O59)</f>
        <v>2.4000000000001798E-3</v>
      </c>
      <c r="AL60" s="1">
        <f>ABS(IK_diagnostics_positions[[#This Row],[Column16]]-P59)</f>
        <v>1.3978000000000046E-2</v>
      </c>
      <c r="AM60" s="1">
        <f>ABS(IK_diagnostics_positions[[#This Row],[Column17]]-Q59)</f>
        <v>7.9779999999999296E-3</v>
      </c>
      <c r="AN60" s="1">
        <f>ABS(IK_diagnostics_positions[[#This Row],[Column18]]-R59)</f>
        <v>9.7900000000001874E-3</v>
      </c>
      <c r="AO60" s="1">
        <f>ABS(IK_diagnostics_positions[[#This Row],[Column19]]-S59)</f>
        <v>4.0981999999999998E-3</v>
      </c>
      <c r="AP60" s="1">
        <f>ABS(IK_diagnostics_positions[[#This Row],[Column20]]-T59)</f>
        <v>1.5084500000000001E-2</v>
      </c>
      <c r="AQ60" s="1">
        <f>ABS(IK_diagnostics_positions[[#This Row],[Column21]]-U59)</f>
        <v>1.3939999999999841E-2</v>
      </c>
      <c r="AU60" s="3">
        <f>IK_diagnostics_frames[[#This Row],[Column1]]+AU59</f>
        <v>209</v>
      </c>
      <c r="AV60">
        <f ca="1">AVERAGE(INDIRECT(ADDRESS($AU59+2, AV$1)):INDIRECT(ADDRESS($AU60+1, AV$1)))</f>
        <v>0.59479499999999996</v>
      </c>
      <c r="AW60">
        <f ca="1">AVERAGE(INDIRECT(ADDRESS($AU59+2, AW$1)):INDIRECT(ADDRESS($AU60+1, AW$1)))</f>
        <v>0.83258100000000002</v>
      </c>
      <c r="AX60">
        <f ca="1">AVERAGE(INDIRECT(ADDRESS($AU59+2, AX$1)):INDIRECT(ADDRESS($AU60+1, AX$1)))</f>
        <v>0.35091800000000001</v>
      </c>
      <c r="AY60">
        <f ca="1">AVERAGE(INDIRECT(ADDRESS($AU59+2, AY$1)):INDIRECT(ADDRESS($AU60+1, AY$1)))</f>
        <v>1.4703999999999999</v>
      </c>
      <c r="AZ60">
        <f ca="1">AVERAGE(INDIRECT(ADDRESS($AU59+2, AZ$1)):INDIRECT(ADDRESS($AU60+1, AZ$1)))</f>
        <v>0.96387100000000003</v>
      </c>
      <c r="BA60">
        <f ca="1">AVERAGE(INDIRECT(ADDRESS($AU59+2, BA$1)):INDIRECT(ADDRESS($AU60+1, BA$1)))</f>
        <v>0.16188000000000002</v>
      </c>
      <c r="BB60">
        <f ca="1">AVERAGE(INDIRECT(ADDRESS($AU59+2, BB$1)):INDIRECT(ADDRESS($AU60+1, BB$1)))</f>
        <v>0.26974180000000003</v>
      </c>
      <c r="BC60">
        <f ca="1">AVERAGE(INDIRECT(ADDRESS($AU59+2, BC$1)):INDIRECT(ADDRESS($AU60+1, BC$1)))</f>
        <v>0.35743199999999997</v>
      </c>
      <c r="BD60">
        <f ca="1">AVERAGE(INDIRECT(ADDRESS($AU59+2, BD$1)):INDIRECT(ADDRESS($AU60+1, BD$1)))</f>
        <v>0.51260000000000017</v>
      </c>
      <c r="BE60">
        <f ca="1">AVERAGE(INDIRECT(ADDRESS($AU59+2, BE$1)):INDIRECT(ADDRESS($AU60+1, BE$1)))</f>
        <v>4.0240099999999997E-3</v>
      </c>
      <c r="BF60">
        <f ca="1">AVERAGE(INDIRECT(ADDRESS($AU59+2, BF$1)):INDIRECT(ADDRESS($AU60+1, BF$1)))</f>
        <v>7.7800000000005642E-4</v>
      </c>
      <c r="BG60">
        <f ca="1">AVERAGE(INDIRECT(ADDRESS($AU59+2, BG$1)):INDIRECT(ADDRESS($AU60+1, BG$1)))</f>
        <v>1.2451500000000002</v>
      </c>
      <c r="BH60">
        <f ca="1">AVERAGE(INDIRECT(ADDRESS($AU59+2, BH$1)):INDIRECT(ADDRESS($AU60+1, BH$1)))</f>
        <v>4.349999999999965E-3</v>
      </c>
      <c r="BI60">
        <f ca="1">AVERAGE(INDIRECT(ADDRESS($AU59+2, BI$1)):INDIRECT(ADDRESS($AU60+1, BI$1)))</f>
        <v>1.5519999999999978E-3</v>
      </c>
      <c r="BJ60">
        <f ca="1">AVERAGE(INDIRECT(ADDRESS($AU59+2, BJ$1)):INDIRECT(ADDRESS($AU60+1, BJ$1)))</f>
        <v>7.3999999999996291E-4</v>
      </c>
      <c r="BK60">
        <f ca="1">AVERAGE(INDIRECT(ADDRESS($AU59+2, BK$1)):INDIRECT(ADDRESS($AU60+1, BK$1)))</f>
        <v>1.1090000000000266E-3</v>
      </c>
      <c r="BL60">
        <f ca="1">AVERAGE(INDIRECT(ADDRESS($AU59+2, BL$1)):INDIRECT(ADDRESS($AU60+1, BL$1)))</f>
        <v>1.8799999999999928E-3</v>
      </c>
      <c r="BM60">
        <f ca="1">AVERAGE(INDIRECT(ADDRESS($AU59+2, BM$1)):INDIRECT(ADDRESS($AU60+1, BM$1)))</f>
        <v>1.1100000000001664E-3</v>
      </c>
      <c r="BN60">
        <f ca="1">AVERAGE(INDIRECT(ADDRESS($AU59+2, BN$1)):INDIRECT(ADDRESS($AU60+1, BN$1)))</f>
        <v>3.8064399999999997E-4</v>
      </c>
      <c r="BO60">
        <f ca="1">AVERAGE(INDIRECT(ADDRESS($AU59+2, BO$1)):INDIRECT(ADDRESS($AU60+1, BO$1)))</f>
        <v>4.354353E-3</v>
      </c>
      <c r="BP60">
        <f ca="1">AVERAGE(INDIRECT(ADDRESS($AU59+2, BP$1)):INDIRECT(ADDRESS($AU60+1, BP$1)))</f>
        <v>1.7000000000022553E-4</v>
      </c>
    </row>
    <row r="61" spans="1:68" x14ac:dyDescent="0.25">
      <c r="A61" s="1">
        <v>0.52271000000000001</v>
      </c>
      <c r="B61" s="1">
        <v>-0.14413300000000001</v>
      </c>
      <c r="C61" s="1">
        <v>-0.84023800000000004</v>
      </c>
      <c r="D61" s="1">
        <v>-0.31026700000000002</v>
      </c>
      <c r="E61" s="1">
        <v>-0.28318100000000002</v>
      </c>
      <c r="F61" s="1">
        <v>-1.3757900000000001</v>
      </c>
      <c r="G61" s="1">
        <v>-0.39154499999999998</v>
      </c>
      <c r="H61" s="1">
        <v>0.68307899999999999</v>
      </c>
      <c r="I61" s="1">
        <v>-1.1313800000000001</v>
      </c>
      <c r="J61" s="1">
        <v>-1.65002E-2</v>
      </c>
      <c r="K61" s="1">
        <v>0.93924799999999997</v>
      </c>
      <c r="L61" s="1">
        <v>-2.0222899999999999</v>
      </c>
      <c r="M61" s="1">
        <v>0.82835499999999995</v>
      </c>
      <c r="N61" s="1">
        <v>0.99312900000000004</v>
      </c>
      <c r="O61" s="1">
        <v>-2.5545599999999999</v>
      </c>
      <c r="P61" s="1">
        <v>-0.86781299999999995</v>
      </c>
      <c r="Q61" s="1">
        <v>1.0079400000000001</v>
      </c>
      <c r="R61" s="1">
        <v>-2.54243</v>
      </c>
      <c r="S61" s="1">
        <v>1.7075300000000001E-3</v>
      </c>
      <c r="T61" s="1">
        <v>3.5023499999999999E-2</v>
      </c>
      <c r="U61" s="1">
        <v>-2.44896</v>
      </c>
      <c r="V61" s="1" t="s">
        <v>23</v>
      </c>
      <c r="W61" s="1">
        <f>ABS(IK_diagnostics_positions[[#This Row],[Column1]]-A60)</f>
        <v>2.9098999999999986E-2</v>
      </c>
      <c r="X61" s="1">
        <f>ABS(IK_diagnostics_positions[[#This Row],[Column2]]-B60)</f>
        <v>0.83975299999999997</v>
      </c>
      <c r="Y61" s="1">
        <f>ABS(IK_diagnostics_positions[[#This Row],[Column3]]-C60)</f>
        <v>1.3622160000000001</v>
      </c>
      <c r="Z61" s="1">
        <f>ABS(IK_diagnostics_positions[[#This Row],[Column4]]-D60)</f>
        <v>1.1658539999999999</v>
      </c>
      <c r="AA61" s="1">
        <f>ABS(IK_diagnostics_positions[[#This Row],[Column5]]-E60)</f>
        <v>0.73329200000000005</v>
      </c>
      <c r="AB61" s="1">
        <f>ABS(IK_diagnostics_positions[[#This Row],[Column6]]-F60)</f>
        <v>0.99849100000000002</v>
      </c>
      <c r="AC61" s="1">
        <f>ABS(IK_diagnostics_positions[[#This Row],[Column7]]-G60)</f>
        <v>0.55005099999999996</v>
      </c>
      <c r="AD61" s="1">
        <f>ABS(IK_diagnostics_positions[[#This Row],[Column8]]-H60)</f>
        <v>0.44902699999999995</v>
      </c>
      <c r="AE61" s="1">
        <f>ABS(IK_diagnostics_positions[[#This Row],[Column9]]-I60)</f>
        <v>7.0420000000000149E-2</v>
      </c>
      <c r="AF61" s="1">
        <f>ABS(IK_diagnostics_positions[[#This Row],[Column10]]-J60)</f>
        <v>9.68515E-3</v>
      </c>
      <c r="AG61" s="1">
        <f>ABS(IK_diagnostics_positions[[#This Row],[Column11]]-K60)</f>
        <v>0.14761400000000002</v>
      </c>
      <c r="AH61" s="1">
        <f>ABS(IK_diagnostics_positions[[#This Row],[Column12]]-L60)</f>
        <v>0.14782999999999991</v>
      </c>
      <c r="AI61" s="1">
        <f>ABS(IK_diagnostics_positions[[#This Row],[Column13]]-M60)</f>
        <v>7.7565999999999913E-2</v>
      </c>
      <c r="AJ61" s="1">
        <f>ABS(IK_diagnostics_positions[[#This Row],[Column14]]-N60)</f>
        <v>1.1600000000000499E-4</v>
      </c>
      <c r="AK61" s="1">
        <f>ABS(IK_diagnostics_positions[[#This Row],[Column15]]-O60)</f>
        <v>5.9309999999999974E-2</v>
      </c>
      <c r="AL61" s="1">
        <f>ABS(IK_diagnostics_positions[[#This Row],[Column16]]-P60)</f>
        <v>0.11609699999999989</v>
      </c>
      <c r="AM61" s="1">
        <f>ABS(IK_diagnostics_positions[[#This Row],[Column17]]-Q60)</f>
        <v>1.5500000000001624E-3</v>
      </c>
      <c r="AN61" s="1">
        <f>ABS(IK_diagnostics_positions[[#This Row],[Column18]]-R60)</f>
        <v>3.6309999999999842E-2</v>
      </c>
      <c r="AO61" s="1">
        <f>ABS(IK_diagnostics_positions[[#This Row],[Column19]]-S60)</f>
        <v>1.23953E-3</v>
      </c>
      <c r="AP61" s="1">
        <f>ABS(IK_diagnostics_positions[[#This Row],[Column20]]-T60)</f>
        <v>2.8577019999999998E-2</v>
      </c>
      <c r="AQ61" s="1">
        <f>ABS(IK_diagnostics_positions[[#This Row],[Column21]]-U60)</f>
        <v>4.4680000000000053E-2</v>
      </c>
      <c r="AU61" s="4">
        <f>IK_diagnostics_frames[[#This Row],[Column1]]+AU60</f>
        <v>211</v>
      </c>
      <c r="AV61">
        <f ca="1">AVERAGE(INDIRECT(ADDRESS($AU60+2, AV$1)):INDIRECT(ADDRESS($AU61+1, AV$1)))</f>
        <v>0.15101699999999998</v>
      </c>
      <c r="AW61">
        <f ca="1">AVERAGE(INDIRECT(ADDRESS($AU60+2, AW$1)):INDIRECT(ADDRESS($AU61+1, AW$1)))</f>
        <v>0.52901719999999997</v>
      </c>
      <c r="AX61">
        <f ca="1">AVERAGE(INDIRECT(ADDRESS($AU60+2, AX$1)):INDIRECT(ADDRESS($AU61+1, AX$1)))</f>
        <v>0.30422499999999997</v>
      </c>
      <c r="AY61">
        <f ca="1">AVERAGE(INDIRECT(ADDRESS($AU60+2, AY$1)):INDIRECT(ADDRESS($AU61+1, AY$1)))</f>
        <v>0.46380199999999999</v>
      </c>
      <c r="AZ61">
        <f ca="1">AVERAGE(INDIRECT(ADDRESS($AU60+2, AZ$1)):INDIRECT(ADDRESS($AU61+1, AZ$1)))</f>
        <v>0.38728499999999999</v>
      </c>
      <c r="BA61">
        <f ca="1">AVERAGE(INDIRECT(ADDRESS($AU60+2, BA$1)):INDIRECT(ADDRESS($AU61+1, BA$1)))</f>
        <v>0.65849999999999997</v>
      </c>
      <c r="BB61">
        <f ca="1">AVERAGE(INDIRECT(ADDRESS($AU60+2, BB$1)):INDIRECT(ADDRESS($AU61+1, BB$1)))</f>
        <v>0.19645659999999998</v>
      </c>
      <c r="BC61">
        <f ca="1">AVERAGE(INDIRECT(ADDRESS($AU60+2, BC$1)):INDIRECT(ADDRESS($AU61+1, BC$1)))</f>
        <v>0.92739415000000003</v>
      </c>
      <c r="BD61">
        <f ca="1">AVERAGE(INDIRECT(ADDRESS($AU60+2, BD$1)):INDIRECT(ADDRESS($AU61+1, BD$1)))</f>
        <v>0.44162500000000005</v>
      </c>
      <c r="BE61">
        <f ca="1">AVERAGE(INDIRECT(ADDRESS($AU60+2, BE$1)):INDIRECT(ADDRESS($AU61+1, BE$1)))</f>
        <v>6.8565334999999995E-3</v>
      </c>
      <c r="BF61">
        <f ca="1">AVERAGE(INDIRECT(ADDRESS($AU60+2, BF$1)):INDIRECT(ADDRESS($AU61+1, BF$1)))</f>
        <v>3.3960000000000656E-3</v>
      </c>
      <c r="BG61">
        <f ca="1">AVERAGE(INDIRECT(ADDRESS($AU60+2, BG$1)):INDIRECT(ADDRESS($AU61+1, BG$1)))</f>
        <v>0.62134000000000011</v>
      </c>
      <c r="BH61">
        <f ca="1">AVERAGE(INDIRECT(ADDRESS($AU60+2, BH$1)):INDIRECT(ADDRESS($AU61+1, BH$1)))</f>
        <v>3.7427500000000058E-2</v>
      </c>
      <c r="BI61">
        <f ca="1">AVERAGE(INDIRECT(ADDRESS($AU60+2, BI$1)):INDIRECT(ADDRESS($AU61+1, BI$1)))</f>
        <v>1.9482000000000055E-2</v>
      </c>
      <c r="BJ61">
        <f ca="1">AVERAGE(INDIRECT(ADDRESS($AU60+2, BJ$1)):INDIRECT(ADDRESS($AU61+1, BJ$1)))</f>
        <v>1.5060000000000295E-2</v>
      </c>
      <c r="BK61">
        <f ca="1">AVERAGE(INDIRECT(ADDRESS($AU60+2, BK$1)):INDIRECT(ADDRESS($AU61+1, BK$1)))</f>
        <v>5.0007000000000079E-2</v>
      </c>
      <c r="BL61">
        <f ca="1">AVERAGE(INDIRECT(ADDRESS($AU60+2, BL$1)):INDIRECT(ADDRESS($AU61+1, BL$1)))</f>
        <v>8.649999999999991E-3</v>
      </c>
      <c r="BM61">
        <f ca="1">AVERAGE(INDIRECT(ADDRESS($AU60+2, BM$1)):INDIRECT(ADDRESS($AU61+1, BM$1)))</f>
        <v>1.7545000000000144E-2</v>
      </c>
      <c r="BN61">
        <f ca="1">AVERAGE(INDIRECT(ADDRESS($AU60+2, BN$1)):INDIRECT(ADDRESS($AU61+1, BN$1)))</f>
        <v>3.9122630000000005E-2</v>
      </c>
      <c r="BO61">
        <f ca="1">AVERAGE(INDIRECT(ADDRESS($AU60+2, BO$1)):INDIRECT(ADDRESS($AU61+1, BO$1)))</f>
        <v>3.4194849999999999E-2</v>
      </c>
      <c r="BP61">
        <f ca="1">AVERAGE(INDIRECT(ADDRESS($AU60+2, BP$1)):INDIRECT(ADDRESS($AU61+1, BP$1)))</f>
        <v>2.2529999999999717E-2</v>
      </c>
    </row>
    <row r="62" spans="1:68" x14ac:dyDescent="0.25">
      <c r="A62" s="1">
        <v>-0.70496300000000001</v>
      </c>
      <c r="B62" s="1">
        <v>0.68109399999999998</v>
      </c>
      <c r="C62" s="1">
        <v>0.19783400000000001</v>
      </c>
      <c r="D62" s="1">
        <v>-0.350856</v>
      </c>
      <c r="E62" s="1">
        <v>1.2678400000000001</v>
      </c>
      <c r="F62" s="1">
        <v>-0.53041300000000002</v>
      </c>
      <c r="G62" s="1">
        <v>-0.316521</v>
      </c>
      <c r="H62" s="1">
        <v>1.62696</v>
      </c>
      <c r="I62" s="1">
        <v>-1.4630700000000001</v>
      </c>
      <c r="J62" s="1">
        <v>1.20968E-4</v>
      </c>
      <c r="K62" s="1">
        <v>0.77392799999999995</v>
      </c>
      <c r="L62" s="1">
        <v>-1.8778900000000001</v>
      </c>
      <c r="M62" s="1">
        <v>0.74738700000000002</v>
      </c>
      <c r="N62" s="1">
        <v>1.00095</v>
      </c>
      <c r="O62" s="1">
        <v>-2.5024299999999999</v>
      </c>
      <c r="P62" s="1">
        <v>-0.74819100000000005</v>
      </c>
      <c r="Q62" s="1">
        <v>1.0012000000000001</v>
      </c>
      <c r="R62" s="1">
        <v>-2.50109</v>
      </c>
      <c r="S62" s="1">
        <v>-4.1768900000000001E-4</v>
      </c>
      <c r="T62" s="1">
        <v>-5.6815099999999999E-3</v>
      </c>
      <c r="U62" s="1">
        <v>-2.5041500000000001</v>
      </c>
      <c r="V62" s="1" t="s">
        <v>23</v>
      </c>
      <c r="W62" s="1">
        <f>ABS(IK_diagnostics_positions[[#This Row],[Column1]]-A61)</f>
        <v>1.227673</v>
      </c>
      <c r="X62" s="1">
        <f>ABS(IK_diagnostics_positions[[#This Row],[Column2]]-B61)</f>
        <v>0.82522699999999993</v>
      </c>
      <c r="Y62" s="1">
        <f>ABS(IK_diagnostics_positions[[#This Row],[Column3]]-C61)</f>
        <v>1.0380720000000001</v>
      </c>
      <c r="Z62" s="1">
        <f>ABS(IK_diagnostics_positions[[#This Row],[Column4]]-D61)</f>
        <v>4.0588999999999986E-2</v>
      </c>
      <c r="AA62" s="1">
        <f>ABS(IK_diagnostics_positions[[#This Row],[Column5]]-E61)</f>
        <v>1.551021</v>
      </c>
      <c r="AB62" s="1">
        <f>ABS(IK_diagnostics_positions[[#This Row],[Column6]]-F61)</f>
        <v>0.84537700000000005</v>
      </c>
      <c r="AC62" s="1">
        <f>ABS(IK_diagnostics_positions[[#This Row],[Column7]]-G61)</f>
        <v>7.502399999999998E-2</v>
      </c>
      <c r="AD62" s="1">
        <f>ABS(IK_diagnostics_positions[[#This Row],[Column8]]-H61)</f>
        <v>0.94388099999999997</v>
      </c>
      <c r="AE62" s="1">
        <f>ABS(IK_diagnostics_positions[[#This Row],[Column9]]-I61)</f>
        <v>0.33169000000000004</v>
      </c>
      <c r="AF62" s="1">
        <f>ABS(IK_diagnostics_positions[[#This Row],[Column10]]-J61)</f>
        <v>1.6621167999999999E-2</v>
      </c>
      <c r="AG62" s="1">
        <f>ABS(IK_diagnostics_positions[[#This Row],[Column11]]-K61)</f>
        <v>0.16532000000000002</v>
      </c>
      <c r="AH62" s="1">
        <f>ABS(IK_diagnostics_positions[[#This Row],[Column12]]-L61)</f>
        <v>0.14439999999999986</v>
      </c>
      <c r="AI62" s="1">
        <f>ABS(IK_diagnostics_positions[[#This Row],[Column13]]-M61)</f>
        <v>8.0967999999999929E-2</v>
      </c>
      <c r="AJ62" s="1">
        <f>ABS(IK_diagnostics_positions[[#This Row],[Column14]]-N61)</f>
        <v>7.8209999999999669E-3</v>
      </c>
      <c r="AK62" s="1">
        <f>ABS(IK_diagnostics_positions[[#This Row],[Column15]]-O61)</f>
        <v>5.213000000000001E-2</v>
      </c>
      <c r="AL62" s="1">
        <f>ABS(IK_diagnostics_positions[[#This Row],[Column16]]-P61)</f>
        <v>0.1196219999999999</v>
      </c>
      <c r="AM62" s="1">
        <f>ABS(IK_diagnostics_positions[[#This Row],[Column17]]-Q61)</f>
        <v>6.7399999999999682E-3</v>
      </c>
      <c r="AN62" s="1">
        <f>ABS(IK_diagnostics_positions[[#This Row],[Column18]]-R61)</f>
        <v>4.1339999999999932E-2</v>
      </c>
      <c r="AO62" s="1">
        <f>ABS(IK_diagnostics_positions[[#This Row],[Column19]]-S61)</f>
        <v>2.1252190000000002E-3</v>
      </c>
      <c r="AP62" s="1">
        <f>ABS(IK_diagnostics_positions[[#This Row],[Column20]]-T61)</f>
        <v>4.070501E-2</v>
      </c>
      <c r="AQ62" s="1">
        <f>ABS(IK_diagnostics_positions[[#This Row],[Column21]]-U61)</f>
        <v>5.5190000000000072E-2</v>
      </c>
      <c r="AU62" s="3">
        <f>IK_diagnostics_frames[[#This Row],[Column1]]+AU61</f>
        <v>213</v>
      </c>
      <c r="AV62">
        <f ca="1">AVERAGE(INDIRECT(ADDRESS($AU61+2, AV$1)):INDIRECT(ADDRESS($AU62+1, AV$1)))</f>
        <v>0.44448749999999998</v>
      </c>
      <c r="AW62">
        <f ca="1">AVERAGE(INDIRECT(ADDRESS($AU61+2, AW$1)):INDIRECT(ADDRESS($AU62+1, AW$1)))</f>
        <v>0.49236250000000004</v>
      </c>
      <c r="AX62">
        <f ca="1">AVERAGE(INDIRECT(ADDRESS($AU61+2, AX$1)):INDIRECT(ADDRESS($AU62+1, AX$1)))</f>
        <v>0.41976150000000001</v>
      </c>
      <c r="AY62">
        <f ca="1">AVERAGE(INDIRECT(ADDRESS($AU61+2, AY$1)):INDIRECT(ADDRESS($AU62+1, AY$1)))</f>
        <v>0.99873239999999996</v>
      </c>
      <c r="AZ62">
        <f ca="1">AVERAGE(INDIRECT(ADDRESS($AU61+2, AZ$1)):INDIRECT(ADDRESS($AU62+1, AZ$1)))</f>
        <v>0.24104699999999993</v>
      </c>
      <c r="BA62">
        <f ca="1">AVERAGE(INDIRECT(ADDRESS($AU61+2, BA$1)):INDIRECT(ADDRESS($AU62+1, BA$1)))</f>
        <v>0.32985999999999993</v>
      </c>
      <c r="BB62">
        <f ca="1">AVERAGE(INDIRECT(ADDRESS($AU61+2, BB$1)):INDIRECT(ADDRESS($AU62+1, BB$1)))</f>
        <v>0.77133000000000007</v>
      </c>
      <c r="BC62">
        <f ca="1">AVERAGE(INDIRECT(ADDRESS($AU61+2, BC$1)):INDIRECT(ADDRESS($AU62+1, BC$1)))</f>
        <v>6.6344750000000008E-2</v>
      </c>
      <c r="BD62">
        <f ca="1">AVERAGE(INDIRECT(ADDRESS($AU61+2, BD$1)):INDIRECT(ADDRESS($AU62+1, BD$1)))</f>
        <v>0.37359999999999993</v>
      </c>
      <c r="BE62">
        <f ca="1">AVERAGE(INDIRECT(ADDRESS($AU61+2, BE$1)):INDIRECT(ADDRESS($AU62+1, BE$1)))</f>
        <v>9.193926199999999E-3</v>
      </c>
      <c r="BF62">
        <f ca="1">AVERAGE(INDIRECT(ADDRESS($AU61+2, BF$1)):INDIRECT(ADDRESS($AU62+1, BF$1)))</f>
        <v>1.9023999999999985E-2</v>
      </c>
      <c r="BG62">
        <f ca="1">AVERAGE(INDIRECT(ADDRESS($AU61+2, BG$1)):INDIRECT(ADDRESS($AU62+1, BG$1)))</f>
        <v>9.8949999999998761E-3</v>
      </c>
      <c r="BH62">
        <f ca="1">AVERAGE(INDIRECT(ADDRESS($AU61+2, BH$1)):INDIRECT(ADDRESS($AU62+1, BH$1)))</f>
        <v>7.1299999999996366E-4</v>
      </c>
      <c r="BI62">
        <f ca="1">AVERAGE(INDIRECT(ADDRESS($AU61+2, BI$1)):INDIRECT(ADDRESS($AU62+1, BI$1)))</f>
        <v>2.0920000000000383E-3</v>
      </c>
      <c r="BJ62">
        <f ca="1">AVERAGE(INDIRECT(ADDRESS($AU61+2, BJ$1)):INDIRECT(ADDRESS($AU62+1, BJ$1)))</f>
        <v>5.7199999999999473E-3</v>
      </c>
      <c r="BK62">
        <f ca="1">AVERAGE(INDIRECT(ADDRESS($AU61+2, BK$1)):INDIRECT(ADDRESS($AU62+1, BK$1)))</f>
        <v>1.052249999999999E-2</v>
      </c>
      <c r="BL62">
        <f ca="1">AVERAGE(INDIRECT(ADDRESS($AU61+2, BL$1)):INDIRECT(ADDRESS($AU62+1, BL$1)))</f>
        <v>6.2900000000000178E-3</v>
      </c>
      <c r="BM62">
        <f ca="1">AVERAGE(INDIRECT(ADDRESS($AU61+2, BM$1)):INDIRECT(ADDRESS($AU62+1, BM$1)))</f>
        <v>1.3020000000000254E-2</v>
      </c>
      <c r="BN62">
        <f ca="1">AVERAGE(INDIRECT(ADDRESS($AU61+2, BN$1)):INDIRECT(ADDRESS($AU62+1, BN$1)))</f>
        <v>1.1311193000000001E-2</v>
      </c>
      <c r="BO62">
        <f ca="1">AVERAGE(INDIRECT(ADDRESS($AU61+2, BO$1)):INDIRECT(ADDRESS($AU62+1, BO$1)))</f>
        <v>2.1625450000000001E-3</v>
      </c>
      <c r="BP62">
        <f ca="1">AVERAGE(INDIRECT(ADDRESS($AU61+2, BP$1)):INDIRECT(ADDRESS($AU62+1, BP$1)))</f>
        <v>1.0455000000000325E-2</v>
      </c>
    </row>
    <row r="63" spans="1:68" x14ac:dyDescent="0.25">
      <c r="A63" s="1">
        <v>0.190612</v>
      </c>
      <c r="B63" s="1">
        <v>0.97521500000000005</v>
      </c>
      <c r="C63" s="1">
        <v>-0.112348</v>
      </c>
      <c r="D63" s="1">
        <v>-0.41367199999999998</v>
      </c>
      <c r="E63" s="1">
        <v>0.192167</v>
      </c>
      <c r="F63" s="1">
        <v>-0.259577</v>
      </c>
      <c r="G63" s="1">
        <v>-0.31906800000000002</v>
      </c>
      <c r="H63" s="1">
        <v>0.212252</v>
      </c>
      <c r="I63" s="1">
        <v>-1.2548900000000001</v>
      </c>
      <c r="J63" s="1">
        <v>5.6891700000000003E-3</v>
      </c>
      <c r="K63" s="1">
        <v>0.86978500000000003</v>
      </c>
      <c r="L63" s="1">
        <v>-1.9347300000000001</v>
      </c>
      <c r="M63" s="1">
        <v>0.796597</v>
      </c>
      <c r="N63" s="1">
        <v>1.00678</v>
      </c>
      <c r="O63" s="1">
        <v>-2.5311300000000001</v>
      </c>
      <c r="P63" s="1">
        <v>-0.80153099999999999</v>
      </c>
      <c r="Q63" s="1">
        <v>1.00295</v>
      </c>
      <c r="R63" s="1">
        <v>-2.50976</v>
      </c>
      <c r="S63" s="1">
        <v>-4.1346000000000004E-3</v>
      </c>
      <c r="T63" s="1">
        <v>1.8099799999999999E-2</v>
      </c>
      <c r="U63" s="1">
        <v>-2.4586899999999998</v>
      </c>
      <c r="V63" s="1" t="s">
        <v>23</v>
      </c>
      <c r="W63" s="1">
        <f>ABS(IK_diagnostics_positions[[#This Row],[Column1]]-A62)</f>
        <v>0.89557500000000001</v>
      </c>
      <c r="X63" s="1">
        <f>ABS(IK_diagnostics_positions[[#This Row],[Column2]]-B62)</f>
        <v>0.29412100000000008</v>
      </c>
      <c r="Y63" s="1">
        <f>ABS(IK_diagnostics_positions[[#This Row],[Column3]]-C62)</f>
        <v>0.31018200000000001</v>
      </c>
      <c r="Z63" s="1">
        <f>ABS(IK_diagnostics_positions[[#This Row],[Column4]]-D62)</f>
        <v>6.2815999999999983E-2</v>
      </c>
      <c r="AA63" s="1">
        <f>ABS(IK_diagnostics_positions[[#This Row],[Column5]]-E62)</f>
        <v>1.0756730000000001</v>
      </c>
      <c r="AB63" s="1">
        <f>ABS(IK_diagnostics_positions[[#This Row],[Column6]]-F62)</f>
        <v>0.27083600000000002</v>
      </c>
      <c r="AC63" s="1">
        <f>ABS(IK_diagnostics_positions[[#This Row],[Column7]]-G62)</f>
        <v>2.5470000000000215E-3</v>
      </c>
      <c r="AD63" s="1">
        <f>ABS(IK_diagnostics_positions[[#This Row],[Column8]]-H62)</f>
        <v>1.4147080000000001</v>
      </c>
      <c r="AE63" s="1">
        <f>ABS(IK_diagnostics_positions[[#This Row],[Column9]]-I62)</f>
        <v>0.20818000000000003</v>
      </c>
      <c r="AF63" s="1">
        <f>ABS(IK_diagnostics_positions[[#This Row],[Column10]]-J62)</f>
        <v>5.5682020000000004E-3</v>
      </c>
      <c r="AG63" s="1">
        <f>ABS(IK_diagnostics_positions[[#This Row],[Column11]]-K62)</f>
        <v>9.5857000000000081E-2</v>
      </c>
      <c r="AH63" s="1">
        <f>ABS(IK_diagnostics_positions[[#This Row],[Column12]]-L62)</f>
        <v>5.6840000000000002E-2</v>
      </c>
      <c r="AI63" s="1">
        <f>ABS(IK_diagnostics_positions[[#This Row],[Column13]]-M62)</f>
        <v>4.9209999999999976E-2</v>
      </c>
      <c r="AJ63" s="1">
        <f>ABS(IK_diagnostics_positions[[#This Row],[Column14]]-N62)</f>
        <v>5.8300000000000018E-3</v>
      </c>
      <c r="AK63" s="1">
        <f>ABS(IK_diagnostics_positions[[#This Row],[Column15]]-O62)</f>
        <v>2.870000000000017E-2</v>
      </c>
      <c r="AL63" s="1">
        <f>ABS(IK_diagnostics_positions[[#This Row],[Column16]]-P62)</f>
        <v>5.3339999999999943E-2</v>
      </c>
      <c r="AM63" s="1">
        <f>ABS(IK_diagnostics_positions[[#This Row],[Column17]]-Q62)</f>
        <v>1.7499999999999183E-3</v>
      </c>
      <c r="AN63" s="1">
        <f>ABS(IK_diagnostics_positions[[#This Row],[Column18]]-R62)</f>
        <v>8.6699999999999555E-3</v>
      </c>
      <c r="AO63" s="1">
        <f>ABS(IK_diagnostics_positions[[#This Row],[Column19]]-S62)</f>
        <v>3.7169110000000003E-3</v>
      </c>
      <c r="AP63" s="1">
        <f>ABS(IK_diagnostics_positions[[#This Row],[Column20]]-T62)</f>
        <v>2.378131E-2</v>
      </c>
      <c r="AQ63" s="1">
        <f>ABS(IK_diagnostics_positions[[#This Row],[Column21]]-U62)</f>
        <v>4.5460000000000278E-2</v>
      </c>
      <c r="AU63" s="4">
        <f>IK_diagnostics_frames[[#This Row],[Column1]]+AU62</f>
        <v>216</v>
      </c>
      <c r="AV63">
        <f ca="1">AVERAGE(INDIRECT(ADDRESS($AU62+2, AV$1)):INDIRECT(ADDRESS($AU63+1, AV$1)))</f>
        <v>0.52449066666666677</v>
      </c>
      <c r="AW63">
        <f ca="1">AVERAGE(INDIRECT(ADDRESS($AU62+2, AW$1)):INDIRECT(ADDRESS($AU63+1, AW$1)))</f>
        <v>0.41218166666666667</v>
      </c>
      <c r="AX63">
        <f ca="1">AVERAGE(INDIRECT(ADDRESS($AU62+2, AX$1)):INDIRECT(ADDRESS($AU63+1, AX$1)))</f>
        <v>0.51390866666666668</v>
      </c>
      <c r="AY63">
        <f ca="1">AVERAGE(INDIRECT(ADDRESS($AU62+2, AY$1)):INDIRECT(ADDRESS($AU63+1, AY$1)))</f>
        <v>0.56816960000000005</v>
      </c>
      <c r="AZ63">
        <f ca="1">AVERAGE(INDIRECT(ADDRESS($AU62+2, AZ$1)):INDIRECT(ADDRESS($AU63+1, AZ$1)))</f>
        <v>0.48027600000000009</v>
      </c>
      <c r="BA63">
        <f ca="1">AVERAGE(INDIRECT(ADDRESS($AU62+2, BA$1)):INDIRECT(ADDRESS($AU63+1, BA$1)))</f>
        <v>0.60354733333333321</v>
      </c>
      <c r="BB63">
        <f ca="1">AVERAGE(INDIRECT(ADDRESS($AU62+2, BB$1)):INDIRECT(ADDRESS($AU63+1, BB$1)))</f>
        <v>0.60067093333333332</v>
      </c>
      <c r="BC63">
        <f ca="1">AVERAGE(INDIRECT(ADDRESS($AU62+2, BC$1)):INDIRECT(ADDRESS($AU63+1, BC$1)))</f>
        <v>0.27946186666666667</v>
      </c>
      <c r="BD63">
        <f ca="1">AVERAGE(INDIRECT(ADDRESS($AU62+2, BD$1)):INDIRECT(ADDRESS($AU63+1, BD$1)))</f>
        <v>0.49570333333333338</v>
      </c>
      <c r="BE63">
        <f ca="1">AVERAGE(INDIRECT(ADDRESS($AU62+2, BE$1)):INDIRECT(ADDRESS($AU63+1, BE$1)))</f>
        <v>6.2337744666666672E-3</v>
      </c>
      <c r="BF63">
        <f ca="1">AVERAGE(INDIRECT(ADDRESS($AU62+2, BF$1)):INDIRECT(ADDRESS($AU63+1, BF$1)))</f>
        <v>3.3820666666666686E-2</v>
      </c>
      <c r="BG63">
        <f ca="1">AVERAGE(INDIRECT(ADDRESS($AU62+2, BG$1)):INDIRECT(ADDRESS($AU63+1, BG$1)))</f>
        <v>0.4318533333333332</v>
      </c>
      <c r="BH63">
        <f ca="1">AVERAGE(INDIRECT(ADDRESS($AU62+2, BH$1)):INDIRECT(ADDRESS($AU63+1, BH$1)))</f>
        <v>1.7672333333333328E-2</v>
      </c>
      <c r="BI63">
        <f ca="1">AVERAGE(INDIRECT(ADDRESS($AU62+2, BI$1)):INDIRECT(ADDRESS($AU63+1, BI$1)))</f>
        <v>1.0580333333333339E-2</v>
      </c>
      <c r="BJ63">
        <f ca="1">AVERAGE(INDIRECT(ADDRESS($AU62+2, BJ$1)):INDIRECT(ADDRESS($AU63+1, BJ$1)))</f>
        <v>9.5533333333333026E-3</v>
      </c>
      <c r="BK63">
        <f ca="1">AVERAGE(INDIRECT(ADDRESS($AU62+2, BK$1)):INDIRECT(ADDRESS($AU63+1, BK$1)))</f>
        <v>1.7056666666666609E-2</v>
      </c>
      <c r="BL63">
        <f ca="1">AVERAGE(INDIRECT(ADDRESS($AU62+2, BL$1)):INDIRECT(ADDRESS($AU63+1, BL$1)))</f>
        <v>5.0559999999999494E-3</v>
      </c>
      <c r="BM63">
        <f ca="1">AVERAGE(INDIRECT(ADDRESS($AU62+2, BM$1)):INDIRECT(ADDRESS($AU63+1, BM$1)))</f>
        <v>1.4783333333333223E-2</v>
      </c>
      <c r="BN63">
        <f ca="1">AVERAGE(INDIRECT(ADDRESS($AU62+2, BN$1)):INDIRECT(ADDRESS($AU63+1, BN$1)))</f>
        <v>3.0926113333333335E-3</v>
      </c>
      <c r="BO63">
        <f ca="1">AVERAGE(INDIRECT(ADDRESS($AU62+2, BO$1)):INDIRECT(ADDRESS($AU63+1, BO$1)))</f>
        <v>8.6436133333333345E-3</v>
      </c>
      <c r="BP63">
        <f ca="1">AVERAGE(INDIRECT(ADDRESS($AU62+2, BP$1)):INDIRECT(ADDRESS($AU63+1, BP$1)))</f>
        <v>1.2160000000000023E-2</v>
      </c>
    </row>
    <row r="64" spans="1:68" x14ac:dyDescent="0.25">
      <c r="A64" s="1">
        <v>-4.1097000000000002E-2</v>
      </c>
      <c r="B64" s="1">
        <v>9.0197599999999999E-3</v>
      </c>
      <c r="C64" s="1">
        <v>-0.99911399999999995</v>
      </c>
      <c r="D64" s="1">
        <v>-0.18323999999999999</v>
      </c>
      <c r="E64" s="1">
        <v>0.66048099999999998</v>
      </c>
      <c r="F64" s="1">
        <v>-1.7443599999999999</v>
      </c>
      <c r="G64" s="1">
        <v>-8.0579999999999999E-2</v>
      </c>
      <c r="H64" s="1">
        <v>9.4586599999999996E-4</v>
      </c>
      <c r="I64" s="1">
        <v>-2.4889899999999998</v>
      </c>
      <c r="J64" s="1">
        <v>2.5471999999999999E-3</v>
      </c>
      <c r="K64" s="1">
        <v>0.77482700000000004</v>
      </c>
      <c r="L64" s="1">
        <v>-3.1168499999999999</v>
      </c>
      <c r="M64" s="1">
        <v>0.75296300000000005</v>
      </c>
      <c r="N64" s="1">
        <v>1.00238</v>
      </c>
      <c r="O64" s="1">
        <v>-2.4962900000000001</v>
      </c>
      <c r="P64" s="1">
        <v>-0.75271100000000002</v>
      </c>
      <c r="Q64" s="1">
        <v>1.0088900000000001</v>
      </c>
      <c r="R64" s="1">
        <v>-2.5046400000000002</v>
      </c>
      <c r="S64" s="1">
        <v>-4.9652699999999999E-3</v>
      </c>
      <c r="T64" s="1">
        <v>-5.8771400000000003E-3</v>
      </c>
      <c r="U64" s="1">
        <v>-2.4919899999999999</v>
      </c>
      <c r="V64" s="1" t="s">
        <v>23</v>
      </c>
      <c r="W64" s="1">
        <f>ABS(IK_diagnostics_positions[[#This Row],[Column1]]-A63)</f>
        <v>0.231709</v>
      </c>
      <c r="X64" s="1">
        <f>ABS(IK_diagnostics_positions[[#This Row],[Column2]]-B63)</f>
        <v>0.96619524000000001</v>
      </c>
      <c r="Y64" s="1">
        <f>ABS(IK_diagnostics_positions[[#This Row],[Column3]]-C63)</f>
        <v>0.88676599999999994</v>
      </c>
      <c r="Z64" s="1">
        <f>ABS(IK_diagnostics_positions[[#This Row],[Column4]]-D63)</f>
        <v>0.230432</v>
      </c>
      <c r="AA64" s="1">
        <f>ABS(IK_diagnostics_positions[[#This Row],[Column5]]-E63)</f>
        <v>0.46831400000000001</v>
      </c>
      <c r="AB64" s="1">
        <f>ABS(IK_diagnostics_positions[[#This Row],[Column6]]-F63)</f>
        <v>1.484783</v>
      </c>
      <c r="AC64" s="1">
        <f>ABS(IK_diagnostics_positions[[#This Row],[Column7]]-G63)</f>
        <v>0.23848800000000003</v>
      </c>
      <c r="AD64" s="1">
        <f>ABS(IK_diagnostics_positions[[#This Row],[Column8]]-H63)</f>
        <v>0.21130613400000001</v>
      </c>
      <c r="AE64" s="1">
        <f>ABS(IK_diagnostics_positions[[#This Row],[Column9]]-I63)</f>
        <v>1.2340999999999998</v>
      </c>
      <c r="AF64" s="1">
        <f>ABS(IK_diagnostics_positions[[#This Row],[Column10]]-J63)</f>
        <v>3.1419700000000004E-3</v>
      </c>
      <c r="AG64" s="1">
        <f>ABS(IK_diagnostics_positions[[#This Row],[Column11]]-K63)</f>
        <v>9.4957999999999987E-2</v>
      </c>
      <c r="AH64" s="1">
        <f>ABS(IK_diagnostics_positions[[#This Row],[Column12]]-L63)</f>
        <v>1.1821199999999998</v>
      </c>
      <c r="AI64" s="1">
        <f>ABS(IK_diagnostics_positions[[#This Row],[Column13]]-M63)</f>
        <v>4.3633999999999951E-2</v>
      </c>
      <c r="AJ64" s="1">
        <f>ABS(IK_diagnostics_positions[[#This Row],[Column14]]-N63)</f>
        <v>4.3999999999999595E-3</v>
      </c>
      <c r="AK64" s="1">
        <f>ABS(IK_diagnostics_positions[[#This Row],[Column15]]-O63)</f>
        <v>3.4839999999999982E-2</v>
      </c>
      <c r="AL64" s="1">
        <f>ABS(IK_diagnostics_positions[[#This Row],[Column16]]-P63)</f>
        <v>4.8819999999999975E-2</v>
      </c>
      <c r="AM64" s="1">
        <f>ABS(IK_diagnostics_positions[[#This Row],[Column17]]-Q63)</f>
        <v>5.9400000000000563E-3</v>
      </c>
      <c r="AN64" s="1">
        <f>ABS(IK_diagnostics_positions[[#This Row],[Column18]]-R63)</f>
        <v>5.1199999999997914E-3</v>
      </c>
      <c r="AO64" s="1">
        <f>ABS(IK_diagnostics_positions[[#This Row],[Column19]]-S63)</f>
        <v>8.306699999999995E-4</v>
      </c>
      <c r="AP64" s="1">
        <f>ABS(IK_diagnostics_positions[[#This Row],[Column20]]-T63)</f>
        <v>2.3976939999999999E-2</v>
      </c>
      <c r="AQ64" s="1">
        <f>ABS(IK_diagnostics_positions[[#This Row],[Column21]]-U63)</f>
        <v>3.3300000000000107E-2</v>
      </c>
      <c r="AU64" s="3">
        <f>IK_diagnostics_frames[[#This Row],[Column1]]+AU63</f>
        <v>219</v>
      </c>
      <c r="AV64">
        <f ca="1">AVERAGE(INDIRECT(ADDRESS($AU63+2, AV$1)):INDIRECT(ADDRESS($AU64+1, AV$1)))</f>
        <v>0.53527933333333333</v>
      </c>
      <c r="AW64">
        <f ca="1">AVERAGE(INDIRECT(ADDRESS($AU63+2, AW$1)):INDIRECT(ADDRESS($AU64+1, AW$1)))</f>
        <v>0.35483500000000001</v>
      </c>
      <c r="AX64">
        <f ca="1">AVERAGE(INDIRECT(ADDRESS($AU63+2, AX$1)):INDIRECT(ADDRESS($AU64+1, AX$1)))</f>
        <v>0.47885</v>
      </c>
      <c r="AY64">
        <f ca="1">AVERAGE(INDIRECT(ADDRESS($AU63+2, AY$1)):INDIRECT(ADDRESS($AU64+1, AY$1)))</f>
        <v>0.6283346666666666</v>
      </c>
      <c r="AZ64">
        <f ca="1">AVERAGE(INDIRECT(ADDRESS($AU63+2, AZ$1)):INDIRECT(ADDRESS($AU64+1, AZ$1)))</f>
        <v>0.33722000000000002</v>
      </c>
      <c r="BA64">
        <f ca="1">AVERAGE(INDIRECT(ADDRESS($AU63+2, BA$1)):INDIRECT(ADDRESS($AU64+1, BA$1)))</f>
        <v>0.42084766666666668</v>
      </c>
      <c r="BB64">
        <f ca="1">AVERAGE(INDIRECT(ADDRESS($AU63+2, BB$1)):INDIRECT(ADDRESS($AU64+1, BB$1)))</f>
        <v>1.3390126666666664</v>
      </c>
      <c r="BC64">
        <f ca="1">AVERAGE(INDIRECT(ADDRESS($AU63+2, BC$1)):INDIRECT(ADDRESS($AU64+1, BC$1)))</f>
        <v>0.28789753333333329</v>
      </c>
      <c r="BD64">
        <f ca="1">AVERAGE(INDIRECT(ADDRESS($AU63+2, BD$1)):INDIRECT(ADDRESS($AU64+1, BD$1)))</f>
        <v>0.4213400000000001</v>
      </c>
      <c r="BE64">
        <f ca="1">AVERAGE(INDIRECT(ADDRESS($AU63+2, BE$1)):INDIRECT(ADDRESS($AU64+1, BE$1)))</f>
        <v>2.0320253333333333E-2</v>
      </c>
      <c r="BF64">
        <f ca="1">AVERAGE(INDIRECT(ADDRESS($AU63+2, BF$1)):INDIRECT(ADDRESS($AU64+1, BF$1)))</f>
        <v>2.5141999999999998E-2</v>
      </c>
      <c r="BG64">
        <f ca="1">AVERAGE(INDIRECT(ADDRESS($AU63+2, BG$1)):INDIRECT(ADDRESS($AU64+1, BG$1)))</f>
        <v>0.45883999999999991</v>
      </c>
      <c r="BH64">
        <f ca="1">AVERAGE(INDIRECT(ADDRESS($AU63+2, BH$1)):INDIRECT(ADDRESS($AU64+1, BH$1)))</f>
        <v>3.6505000000000044E-2</v>
      </c>
      <c r="BI64">
        <f ca="1">AVERAGE(INDIRECT(ADDRESS($AU63+2, BI$1)):INDIRECT(ADDRESS($AU64+1, BI$1)))</f>
        <v>1.4340333333333363E-2</v>
      </c>
      <c r="BJ64">
        <f ca="1">AVERAGE(INDIRECT(ADDRESS($AU63+2, BJ$1)):INDIRECT(ADDRESS($AU64+1, BJ$1)))</f>
        <v>2.6343333333333312E-2</v>
      </c>
      <c r="BK64">
        <f ca="1">AVERAGE(INDIRECT(ADDRESS($AU63+2, BK$1)):INDIRECT(ADDRESS($AU64+1, BK$1)))</f>
        <v>2.9679333333333353E-2</v>
      </c>
      <c r="BL64">
        <f ca="1">AVERAGE(INDIRECT(ADDRESS($AU63+2, BL$1)):INDIRECT(ADDRESS($AU64+1, BL$1)))</f>
        <v>2.5207333333333286E-2</v>
      </c>
      <c r="BM64">
        <f ca="1">AVERAGE(INDIRECT(ADDRESS($AU63+2, BM$1)):INDIRECT(ADDRESS($AU64+1, BM$1)))</f>
        <v>2.4713333333333143E-2</v>
      </c>
      <c r="BN64">
        <f ca="1">AVERAGE(INDIRECT(ADDRESS($AU63+2, BN$1)):INDIRECT(ADDRESS($AU64+1, BN$1)))</f>
        <v>6.4575293333333332E-3</v>
      </c>
      <c r="BO64">
        <f ca="1">AVERAGE(INDIRECT(ADDRESS($AU63+2, BO$1)):INDIRECT(ADDRESS($AU64+1, BO$1)))</f>
        <v>2.3701846333333332E-2</v>
      </c>
      <c r="BP64">
        <f ca="1">AVERAGE(INDIRECT(ADDRESS($AU63+2, BP$1)):INDIRECT(ADDRESS($AU64+1, BP$1)))</f>
        <v>1.2203333333333491E-2</v>
      </c>
    </row>
    <row r="65" spans="1:68" x14ac:dyDescent="0.25">
      <c r="A65" s="1">
        <v>-2.1074300000000001E-2</v>
      </c>
      <c r="B65" s="1">
        <v>0.83643599999999996</v>
      </c>
      <c r="C65" s="1">
        <v>-0.54765900000000001</v>
      </c>
      <c r="D65" s="1">
        <v>0.25257499999999999</v>
      </c>
      <c r="E65" s="1">
        <v>0.33061499999999999</v>
      </c>
      <c r="F65" s="1">
        <v>-1.36574</v>
      </c>
      <c r="G65" s="1">
        <v>0.14749399999999999</v>
      </c>
      <c r="H65" s="1">
        <v>1.02979</v>
      </c>
      <c r="I65" s="1">
        <v>-2.0729299999999999</v>
      </c>
      <c r="J65" s="1">
        <v>1.2850200000000001E-2</v>
      </c>
      <c r="K65" s="1">
        <v>0.80170600000000003</v>
      </c>
      <c r="L65" s="1">
        <v>-3.03722</v>
      </c>
      <c r="M65" s="1">
        <v>0.80310899999999996</v>
      </c>
      <c r="N65" s="1">
        <v>0.99604800000000004</v>
      </c>
      <c r="O65" s="1">
        <v>-2.45608</v>
      </c>
      <c r="P65" s="1">
        <v>-0.79133100000000001</v>
      </c>
      <c r="Q65" s="1">
        <v>1.0122599999999999</v>
      </c>
      <c r="R65" s="1">
        <v>-2.4813800000000001</v>
      </c>
      <c r="S65" s="1">
        <v>7.1200999999999999E-3</v>
      </c>
      <c r="T65" s="1">
        <v>-2.8476999999999999E-2</v>
      </c>
      <c r="U65" s="1">
        <v>-2.4797600000000002</v>
      </c>
      <c r="V65" s="1" t="s">
        <v>23</v>
      </c>
      <c r="W65" s="1">
        <f>ABS(IK_diagnostics_positions[[#This Row],[Column1]]-A64)</f>
        <v>2.0022700000000001E-2</v>
      </c>
      <c r="X65" s="1">
        <f>ABS(IK_diagnostics_positions[[#This Row],[Column2]]-B64)</f>
        <v>0.82741623999999991</v>
      </c>
      <c r="Y65" s="1">
        <f>ABS(IK_diagnostics_positions[[#This Row],[Column3]]-C64)</f>
        <v>0.45145499999999994</v>
      </c>
      <c r="Z65" s="1">
        <f>ABS(IK_diagnostics_positions[[#This Row],[Column4]]-D64)</f>
        <v>0.43581499999999995</v>
      </c>
      <c r="AA65" s="1">
        <f>ABS(IK_diagnostics_positions[[#This Row],[Column5]]-E64)</f>
        <v>0.32986599999999999</v>
      </c>
      <c r="AB65" s="1">
        <f>ABS(IK_diagnostics_positions[[#This Row],[Column6]]-F64)</f>
        <v>0.37861999999999996</v>
      </c>
      <c r="AC65" s="1">
        <f>ABS(IK_diagnostics_positions[[#This Row],[Column7]]-G64)</f>
        <v>0.228074</v>
      </c>
      <c r="AD65" s="1">
        <f>ABS(IK_diagnostics_positions[[#This Row],[Column8]]-H64)</f>
        <v>1.0288441340000001</v>
      </c>
      <c r="AE65" s="1">
        <f>ABS(IK_diagnostics_positions[[#This Row],[Column9]]-I64)</f>
        <v>0.41605999999999987</v>
      </c>
      <c r="AF65" s="1">
        <f>ABS(IK_diagnostics_positions[[#This Row],[Column10]]-J64)</f>
        <v>1.0303000000000001E-2</v>
      </c>
      <c r="AG65" s="1">
        <f>ABS(IK_diagnostics_positions[[#This Row],[Column11]]-K64)</f>
        <v>2.6878999999999986E-2</v>
      </c>
      <c r="AH65" s="1">
        <f>ABS(IK_diagnostics_positions[[#This Row],[Column12]]-L64)</f>
        <v>7.9629999999999868E-2</v>
      </c>
      <c r="AI65" s="1">
        <f>ABS(IK_diagnostics_positions[[#This Row],[Column13]]-M64)</f>
        <v>5.0145999999999913E-2</v>
      </c>
      <c r="AJ65" s="1">
        <f>ABS(IK_diagnostics_positions[[#This Row],[Column14]]-N64)</f>
        <v>6.3320000000000043E-3</v>
      </c>
      <c r="AK65" s="1">
        <f>ABS(IK_diagnostics_positions[[#This Row],[Column15]]-O64)</f>
        <v>4.0210000000000079E-2</v>
      </c>
      <c r="AL65" s="1">
        <f>ABS(IK_diagnostics_positions[[#This Row],[Column16]]-P64)</f>
        <v>3.8619999999999988E-2</v>
      </c>
      <c r="AM65" s="1">
        <f>ABS(IK_diagnostics_positions[[#This Row],[Column17]]-Q64)</f>
        <v>3.3699999999998731E-3</v>
      </c>
      <c r="AN65" s="1">
        <f>ABS(IK_diagnostics_positions[[#This Row],[Column18]]-R64)</f>
        <v>2.3260000000000058E-2</v>
      </c>
      <c r="AO65" s="1">
        <f>ABS(IK_diagnostics_positions[[#This Row],[Column19]]-S64)</f>
        <v>1.208537E-2</v>
      </c>
      <c r="AP65" s="1">
        <f>ABS(IK_diagnostics_positions[[#This Row],[Column20]]-T64)</f>
        <v>2.2599859999999999E-2</v>
      </c>
      <c r="AQ65" s="1">
        <f>ABS(IK_diagnostics_positions[[#This Row],[Column21]]-U64)</f>
        <v>1.2229999999999741E-2</v>
      </c>
      <c r="AU65" s="4">
        <f>IK_diagnostics_frames[[#This Row],[Column1]]+AU64</f>
        <v>220</v>
      </c>
      <c r="AV65">
        <f ca="1">AVERAGE(INDIRECT(ADDRESS($AU64+2, AV$1)):INDIRECT(ADDRESS($AU65+1, AV$1)))</f>
        <v>0.41506469999999995</v>
      </c>
      <c r="AW65">
        <f ca="1">AVERAGE(INDIRECT(ADDRESS($AU64+2, AW$1)):INDIRECT(ADDRESS($AU65+1, AW$1)))</f>
        <v>1.15168</v>
      </c>
      <c r="AX65">
        <f ca="1">AVERAGE(INDIRECT(ADDRESS($AU64+2, AX$1)):INDIRECT(ADDRESS($AU65+1, AX$1)))</f>
        <v>0.234958</v>
      </c>
      <c r="AY65">
        <f ca="1">AVERAGE(INDIRECT(ADDRESS($AU64+2, AY$1)):INDIRECT(ADDRESS($AU65+1, AY$1)))</f>
        <v>1.162005</v>
      </c>
      <c r="AZ65">
        <f ca="1">AVERAGE(INDIRECT(ADDRESS($AU64+2, AZ$1)):INDIRECT(ADDRESS($AU65+1, AZ$1)))</f>
        <v>0.43022099999999996</v>
      </c>
      <c r="BA65">
        <f ca="1">AVERAGE(INDIRECT(ADDRESS($AU64+2, BA$1)):INDIRECT(ADDRESS($AU65+1, BA$1)))</f>
        <v>0.29418699999999987</v>
      </c>
      <c r="BB65">
        <f ca="1">AVERAGE(INDIRECT(ADDRESS($AU64+2, BB$1)):INDIRECT(ADDRESS($AU65+1, BB$1)))</f>
        <v>1.341032</v>
      </c>
      <c r="BC65">
        <f ca="1">AVERAGE(INDIRECT(ADDRESS($AU64+2, BC$1)):INDIRECT(ADDRESS($AU65+1, BC$1)))</f>
        <v>0.25139260000000002</v>
      </c>
      <c r="BD65">
        <f ca="1">AVERAGE(INDIRECT(ADDRESS($AU64+2, BD$1)):INDIRECT(ADDRESS($AU65+1, BD$1)))</f>
        <v>0.54413</v>
      </c>
      <c r="BE65">
        <f ca="1">AVERAGE(INDIRECT(ADDRESS($AU64+2, BE$1)):INDIRECT(ADDRESS($AU65+1, BE$1)))</f>
        <v>2.2650000000000036E-5</v>
      </c>
      <c r="BF65">
        <f ca="1">AVERAGE(INDIRECT(ADDRESS($AU64+2, BF$1)):INDIRECT(ADDRESS($AU65+1, BF$1)))</f>
        <v>2.1200000000000108E-3</v>
      </c>
      <c r="BG65">
        <f ca="1">AVERAGE(INDIRECT(ADDRESS($AU64+2, BG$1)):INDIRECT(ADDRESS($AU65+1, BG$1)))</f>
        <v>4.3600000000001415E-3</v>
      </c>
      <c r="BH65">
        <f ca="1">AVERAGE(INDIRECT(ADDRESS($AU64+2, BH$1)):INDIRECT(ADDRESS($AU65+1, BH$1)))</f>
        <v>9.6799999999996889E-4</v>
      </c>
      <c r="BI65">
        <f ca="1">AVERAGE(INDIRECT(ADDRESS($AU64+2, BI$1)):INDIRECT(ADDRESS($AU65+1, BI$1)))</f>
        <v>4.9399999999999444E-3</v>
      </c>
      <c r="BJ65">
        <f ca="1">AVERAGE(INDIRECT(ADDRESS($AU64+2, BJ$1)):INDIRECT(ADDRESS($AU65+1, BJ$1)))</f>
        <v>4.550000000000054E-3</v>
      </c>
      <c r="BK65">
        <f ca="1">AVERAGE(INDIRECT(ADDRESS($AU64+2, BK$1)):INDIRECT(ADDRESS($AU65+1, BK$1)))</f>
        <v>7.6210000000000999E-3</v>
      </c>
      <c r="BL65">
        <f ca="1">AVERAGE(INDIRECT(ADDRESS($AU64+2, BL$1)):INDIRECT(ADDRESS($AU65+1, BL$1)))</f>
        <v>1.8559999999999688E-3</v>
      </c>
      <c r="BM65">
        <f ca="1">AVERAGE(INDIRECT(ADDRESS($AU64+2, BM$1)):INDIRECT(ADDRESS($AU65+1, BM$1)))</f>
        <v>3.4799999999997056E-3</v>
      </c>
      <c r="BN65">
        <f ca="1">AVERAGE(INDIRECT(ADDRESS($AU64+2, BN$1)):INDIRECT(ADDRESS($AU65+1, BN$1)))</f>
        <v>2.7822580000000001E-3</v>
      </c>
      <c r="BO65">
        <f ca="1">AVERAGE(INDIRECT(ADDRESS($AU64+2, BO$1)):INDIRECT(ADDRESS($AU65+1, BO$1)))</f>
        <v>9.7370099999999989E-4</v>
      </c>
      <c r="BP65">
        <f ca="1">AVERAGE(INDIRECT(ADDRESS($AU64+2, BP$1)):INDIRECT(ADDRESS($AU65+1, BP$1)))</f>
        <v>2.9200000000000337E-3</v>
      </c>
    </row>
    <row r="66" spans="1:68" x14ac:dyDescent="0.25">
      <c r="A66" s="1">
        <v>0.25943699999999997</v>
      </c>
      <c r="B66" s="1">
        <v>5.4373600000000001E-2</v>
      </c>
      <c r="C66" s="1">
        <v>-0.96422799999999997</v>
      </c>
      <c r="D66" s="1">
        <v>-0.585808</v>
      </c>
      <c r="E66" s="1">
        <v>0.52173499999999995</v>
      </c>
      <c r="F66" s="1">
        <v>-1.22333</v>
      </c>
      <c r="G66" s="1">
        <v>-0.35948400000000003</v>
      </c>
      <c r="H66" s="1">
        <v>1.49424</v>
      </c>
      <c r="I66" s="1">
        <v>-1.27824</v>
      </c>
      <c r="J66" s="1">
        <v>2.9450399999999999E-3</v>
      </c>
      <c r="K66" s="1">
        <v>0.78914700000000004</v>
      </c>
      <c r="L66" s="1">
        <v>-1.88774</v>
      </c>
      <c r="M66" s="1">
        <v>0.76085499999999995</v>
      </c>
      <c r="N66" s="1">
        <v>1.0011000000000001</v>
      </c>
      <c r="O66" s="1">
        <v>-2.5047000000000001</v>
      </c>
      <c r="P66" s="1">
        <v>-0.75170199999999998</v>
      </c>
      <c r="Q66" s="1">
        <v>1.00299</v>
      </c>
      <c r="R66" s="1">
        <v>-2.5080399999999998</v>
      </c>
      <c r="S66" s="1">
        <v>-3.0062800000000001E-3</v>
      </c>
      <c r="T66" s="1">
        <v>-3.0258899999999998E-3</v>
      </c>
      <c r="U66" s="1">
        <v>-2.4980000000000002</v>
      </c>
      <c r="V66" s="1" t="s">
        <v>23</v>
      </c>
      <c r="W66" s="1">
        <f>ABS(IK_diagnostics_positions[[#This Row],[Column1]]-A65)</f>
        <v>0.28051129999999996</v>
      </c>
      <c r="X66" s="1">
        <f>ABS(IK_diagnostics_positions[[#This Row],[Column2]]-B65)</f>
        <v>0.78206239999999994</v>
      </c>
      <c r="Y66" s="1">
        <f>ABS(IK_diagnostics_positions[[#This Row],[Column3]]-C65)</f>
        <v>0.41656899999999997</v>
      </c>
      <c r="Z66" s="1">
        <f>ABS(IK_diagnostics_positions[[#This Row],[Column4]]-D65)</f>
        <v>0.83838299999999999</v>
      </c>
      <c r="AA66" s="1">
        <f>ABS(IK_diagnostics_positions[[#This Row],[Column5]]-E65)</f>
        <v>0.19111999999999996</v>
      </c>
      <c r="AB66" s="1">
        <f>ABS(IK_diagnostics_positions[[#This Row],[Column6]]-F65)</f>
        <v>0.14240999999999993</v>
      </c>
      <c r="AC66" s="1">
        <f>ABS(IK_diagnostics_positions[[#This Row],[Column7]]-G65)</f>
        <v>0.50697800000000004</v>
      </c>
      <c r="AD66" s="1">
        <f>ABS(IK_diagnostics_positions[[#This Row],[Column8]]-H65)</f>
        <v>0.46445000000000003</v>
      </c>
      <c r="AE66" s="1">
        <f>ABS(IK_diagnostics_positions[[#This Row],[Column9]]-I65)</f>
        <v>0.7946899999999999</v>
      </c>
      <c r="AF66" s="1">
        <f>ABS(IK_diagnostics_positions[[#This Row],[Column10]]-J65)</f>
        <v>9.9051600000000014E-3</v>
      </c>
      <c r="AG66" s="1">
        <f>ABS(IK_diagnostics_positions[[#This Row],[Column11]]-K65)</f>
        <v>1.2558999999999987E-2</v>
      </c>
      <c r="AH66" s="1">
        <f>ABS(IK_diagnostics_positions[[#This Row],[Column12]]-L65)</f>
        <v>1.1494800000000001</v>
      </c>
      <c r="AI66" s="1">
        <f>ABS(IK_diagnostics_positions[[#This Row],[Column13]]-M65)</f>
        <v>4.2254000000000014E-2</v>
      </c>
      <c r="AJ66" s="1">
        <f>ABS(IK_diagnostics_positions[[#This Row],[Column14]]-N65)</f>
        <v>5.0520000000000564E-3</v>
      </c>
      <c r="AK66" s="1">
        <f>ABS(IK_diagnostics_positions[[#This Row],[Column15]]-O65)</f>
        <v>4.8620000000000108E-2</v>
      </c>
      <c r="AL66" s="1">
        <f>ABS(IK_diagnostics_positions[[#This Row],[Column16]]-P65)</f>
        <v>3.9629000000000025E-2</v>
      </c>
      <c r="AM66" s="1">
        <f>ABS(IK_diagnostics_positions[[#This Row],[Column17]]-Q65)</f>
        <v>9.2699999999998894E-3</v>
      </c>
      <c r="AN66" s="1">
        <f>ABS(IK_diagnostics_positions[[#This Row],[Column18]]-R65)</f>
        <v>2.6659999999999684E-2</v>
      </c>
      <c r="AO66" s="1">
        <f>ABS(IK_diagnostics_positions[[#This Row],[Column19]]-S65)</f>
        <v>1.0126380000000001E-2</v>
      </c>
      <c r="AP66" s="1">
        <f>ABS(IK_diagnostics_positions[[#This Row],[Column20]]-T65)</f>
        <v>2.5451109999999999E-2</v>
      </c>
      <c r="AQ66" s="1">
        <f>ABS(IK_diagnostics_positions[[#This Row],[Column21]]-U65)</f>
        <v>1.8240000000000034E-2</v>
      </c>
      <c r="AU66" s="3">
        <f>IK_diagnostics_frames[[#This Row],[Column1]]+AU65</f>
        <v>221</v>
      </c>
      <c r="AV66">
        <f ca="1">AVERAGE(INDIRECT(ADDRESS($AU65+2, AV$1)):INDIRECT(ADDRESS($AU66+1, AV$1)))</f>
        <v>0.91299629999999998</v>
      </c>
      <c r="AW66">
        <f ca="1">AVERAGE(INDIRECT(ADDRESS($AU65+2, AW$1)):INDIRECT(ADDRESS($AU66+1, AW$1)))</f>
        <v>0.13615200000000005</v>
      </c>
      <c r="AX66">
        <f ca="1">AVERAGE(INDIRECT(ADDRESS($AU65+2, AX$1)):INDIRECT(ADDRESS($AU66+1, AX$1)))</f>
        <v>0.60882800000000004</v>
      </c>
      <c r="AY66">
        <f ca="1">AVERAGE(INDIRECT(ADDRESS($AU65+2, AY$1)):INDIRECT(ADDRESS($AU66+1, AY$1)))</f>
        <v>1.405592</v>
      </c>
      <c r="AZ66">
        <f ca="1">AVERAGE(INDIRECT(ADDRESS($AU65+2, AZ$1)):INDIRECT(ADDRESS($AU66+1, AZ$1)))</f>
        <v>0.39876400000000001</v>
      </c>
      <c r="BA66">
        <f ca="1">AVERAGE(INDIRECT(ADDRESS($AU65+2, BA$1)):INDIRECT(ADDRESS($AU66+1, BA$1)))</f>
        <v>7.6770000000000005E-2</v>
      </c>
      <c r="BB66">
        <f ca="1">AVERAGE(INDIRECT(ADDRESS($AU65+2, BB$1)):INDIRECT(ADDRESS($AU66+1, BB$1)))</f>
        <v>0.60065599999999997</v>
      </c>
      <c r="BC66">
        <f ca="1">AVERAGE(INDIRECT(ADDRESS($AU65+2, BC$1)):INDIRECT(ADDRESS($AU66+1, BC$1)))</f>
        <v>0.24783562000000001</v>
      </c>
      <c r="BD66">
        <f ca="1">AVERAGE(INDIRECT(ADDRESS($AU65+2, BD$1)):INDIRECT(ADDRESS($AU66+1, BD$1)))</f>
        <v>0.82689000000000012</v>
      </c>
      <c r="BE66">
        <f ca="1">AVERAGE(INDIRECT(ADDRESS($AU65+2, BE$1)):INDIRECT(ADDRESS($AU66+1, BE$1)))</f>
        <v>4.6452759999999994E-3</v>
      </c>
      <c r="BF66">
        <f ca="1">AVERAGE(INDIRECT(ADDRESS($AU65+2, BF$1)):INDIRECT(ADDRESS($AU66+1, BF$1)))</f>
        <v>5.5600000000000094E-3</v>
      </c>
      <c r="BG66">
        <f ca="1">AVERAGE(INDIRECT(ADDRESS($AU65+2, BG$1)):INDIRECT(ADDRESS($AU66+1, BG$1)))</f>
        <v>1.9200000000001438E-3</v>
      </c>
      <c r="BH66">
        <f ca="1">AVERAGE(INDIRECT(ADDRESS($AU65+2, BH$1)):INDIRECT(ADDRESS($AU66+1, BH$1)))</f>
        <v>4.9329999999999652E-3</v>
      </c>
      <c r="BI66">
        <f ca="1">AVERAGE(INDIRECT(ADDRESS($AU65+2, BI$1)):INDIRECT(ADDRESS($AU66+1, BI$1)))</f>
        <v>1.7099999999998783E-3</v>
      </c>
      <c r="BJ66">
        <f ca="1">AVERAGE(INDIRECT(ADDRESS($AU65+2, BJ$1)):INDIRECT(ADDRESS($AU66+1, BJ$1)))</f>
        <v>9.1000000000018844E-4</v>
      </c>
      <c r="BK66">
        <f ca="1">AVERAGE(INDIRECT(ADDRESS($AU65+2, BK$1)):INDIRECT(ADDRESS($AU66+1, BK$1)))</f>
        <v>4.746000000000028E-3</v>
      </c>
      <c r="BL66">
        <f ca="1">AVERAGE(INDIRECT(ADDRESS($AU65+2, BL$1)):INDIRECT(ADDRESS($AU66+1, BL$1)))</f>
        <v>1.2359999999999038E-3</v>
      </c>
      <c r="BM66">
        <f ca="1">AVERAGE(INDIRECT(ADDRESS($AU65+2, BM$1)):INDIRECT(ADDRESS($AU66+1, BM$1)))</f>
        <v>3.00000000000189E-4</v>
      </c>
      <c r="BN66">
        <f ca="1">AVERAGE(INDIRECT(ADDRESS($AU65+2, BN$1)):INDIRECT(ADDRESS($AU66+1, BN$1)))</f>
        <v>2.2463599999999998E-3</v>
      </c>
      <c r="BO66">
        <f ca="1">AVERAGE(INDIRECT(ADDRESS($AU65+2, BO$1)):INDIRECT(ADDRESS($AU66+1, BO$1)))</f>
        <v>3.6322999999999998E-4</v>
      </c>
      <c r="BP66">
        <f ca="1">AVERAGE(INDIRECT(ADDRESS($AU65+2, BP$1)):INDIRECT(ADDRESS($AU66+1, BP$1)))</f>
        <v>8.5500000000000576E-3</v>
      </c>
    </row>
    <row r="67" spans="1:68" x14ac:dyDescent="0.25">
      <c r="A67" s="1">
        <v>0.17821899999999999</v>
      </c>
      <c r="B67" s="1">
        <v>0.94584400000000002</v>
      </c>
      <c r="C67" s="1">
        <v>-0.27132400000000001</v>
      </c>
      <c r="D67" s="1">
        <v>4.4912399999999998E-2</v>
      </c>
      <c r="E67" s="1">
        <v>1.39825</v>
      </c>
      <c r="F67" s="1">
        <v>-1.1531199999999999</v>
      </c>
      <c r="G67" s="1">
        <v>0.89945299999999995</v>
      </c>
      <c r="H67" s="1">
        <v>0.94046600000000002</v>
      </c>
      <c r="I67" s="1">
        <v>-1.39846</v>
      </c>
      <c r="J67" s="1">
        <v>3.2133799999999997E-2</v>
      </c>
      <c r="K67" s="1">
        <v>0.76603900000000003</v>
      </c>
      <c r="L67" s="1">
        <v>-1.8646499999999999</v>
      </c>
      <c r="M67" s="1">
        <v>0.75090999999999997</v>
      </c>
      <c r="N67" s="1">
        <v>1.0023899999999999</v>
      </c>
      <c r="O67" s="1">
        <v>-2.5184799999999998</v>
      </c>
      <c r="P67" s="1">
        <v>-0.72497599999999995</v>
      </c>
      <c r="Q67" s="1">
        <v>1.00244</v>
      </c>
      <c r="R67" s="1">
        <v>-2.4736600000000002</v>
      </c>
      <c r="S67" s="1">
        <v>1.4524200000000001E-3</v>
      </c>
      <c r="T67" s="1">
        <v>-1.9765500000000001E-3</v>
      </c>
      <c r="U67" s="1">
        <v>-2.50434</v>
      </c>
      <c r="V67" s="1" t="s">
        <v>23</v>
      </c>
      <c r="W67" s="1">
        <f>ABS(IK_diagnostics_positions[[#This Row],[Column1]]-A66)</f>
        <v>8.1217999999999985E-2</v>
      </c>
      <c r="X67" s="1">
        <f>ABS(IK_diagnostics_positions[[#This Row],[Column2]]-B66)</f>
        <v>0.8914704</v>
      </c>
      <c r="Y67" s="1">
        <f>ABS(IK_diagnostics_positions[[#This Row],[Column3]]-C66)</f>
        <v>0.69290399999999996</v>
      </c>
      <c r="Z67" s="1">
        <f>ABS(IK_diagnostics_positions[[#This Row],[Column4]]-D66)</f>
        <v>0.63072039999999996</v>
      </c>
      <c r="AA67" s="1">
        <f>ABS(IK_diagnostics_positions[[#This Row],[Column5]]-E66)</f>
        <v>0.87651500000000004</v>
      </c>
      <c r="AB67" s="1">
        <f>ABS(IK_diagnostics_positions[[#This Row],[Column6]]-F66)</f>
        <v>7.0210000000000106E-2</v>
      </c>
      <c r="AC67" s="1">
        <f>ABS(IK_diagnostics_positions[[#This Row],[Column7]]-G66)</f>
        <v>1.258937</v>
      </c>
      <c r="AD67" s="1">
        <f>ABS(IK_diagnostics_positions[[#This Row],[Column8]]-H66)</f>
        <v>0.55377399999999999</v>
      </c>
      <c r="AE67" s="1">
        <f>ABS(IK_diagnostics_positions[[#This Row],[Column9]]-I66)</f>
        <v>0.12021999999999999</v>
      </c>
      <c r="AF67" s="1">
        <f>ABS(IK_diagnostics_positions[[#This Row],[Column10]]-J66)</f>
        <v>2.9188759999999998E-2</v>
      </c>
      <c r="AG67" s="1">
        <f>ABS(IK_diagnostics_positions[[#This Row],[Column11]]-K66)</f>
        <v>2.3108000000000017E-2</v>
      </c>
      <c r="AH67" s="1">
        <f>ABS(IK_diagnostics_positions[[#This Row],[Column12]]-L66)</f>
        <v>2.3090000000000055E-2</v>
      </c>
      <c r="AI67" s="1">
        <f>ABS(IK_diagnostics_positions[[#This Row],[Column13]]-M66)</f>
        <v>9.9449999999999816E-3</v>
      </c>
      <c r="AJ67" s="1">
        <f>ABS(IK_diagnostics_positions[[#This Row],[Column14]]-N66)</f>
        <v>1.2899999999997913E-3</v>
      </c>
      <c r="AK67" s="1">
        <f>ABS(IK_diagnostics_positions[[#This Row],[Column15]]-O66)</f>
        <v>1.3779999999999681E-2</v>
      </c>
      <c r="AL67" s="1">
        <f>ABS(IK_diagnostics_positions[[#This Row],[Column16]]-P66)</f>
        <v>2.6726000000000028E-2</v>
      </c>
      <c r="AM67" s="1">
        <f>ABS(IK_diagnostics_positions[[#This Row],[Column17]]-Q66)</f>
        <v>5.5000000000005045E-4</v>
      </c>
      <c r="AN67" s="1">
        <f>ABS(IK_diagnostics_positions[[#This Row],[Column18]]-R66)</f>
        <v>3.4379999999999633E-2</v>
      </c>
      <c r="AO67" s="1">
        <f>ABS(IK_diagnostics_positions[[#This Row],[Column19]]-S66)</f>
        <v>4.4587000000000003E-3</v>
      </c>
      <c r="AP67" s="1">
        <f>ABS(IK_diagnostics_positions[[#This Row],[Column20]]-T66)</f>
        <v>1.0493399999999997E-3</v>
      </c>
      <c r="AQ67" s="1">
        <f>ABS(IK_diagnostics_positions[[#This Row],[Column21]]-U66)</f>
        <v>6.3399999999997902E-3</v>
      </c>
      <c r="AU67" s="4">
        <f>IK_diagnostics_frames[[#This Row],[Column1]]+AU66</f>
        <v>222</v>
      </c>
      <c r="AV67">
        <f ca="1">AVERAGE(INDIRECT(ADDRESS($AU66+2, AV$1)):INDIRECT(ADDRESS($AU67+1, AV$1)))</f>
        <v>0.89099074</v>
      </c>
      <c r="AW67">
        <f ca="1">AVERAGE(INDIRECT(ADDRESS($AU66+2, AW$1)):INDIRECT(ADDRESS($AU67+1, AW$1)))</f>
        <v>0.96446699999999996</v>
      </c>
      <c r="AX67">
        <f ca="1">AVERAGE(INDIRECT(ADDRESS($AU66+2, AX$1)):INDIRECT(ADDRESS($AU67+1, AX$1)))</f>
        <v>0.54980099999999998</v>
      </c>
      <c r="AY67">
        <f ca="1">AVERAGE(INDIRECT(ADDRESS($AU66+2, AY$1)):INDIRECT(ADDRESS($AU67+1, AY$1)))</f>
        <v>2.7390000000000025E-2</v>
      </c>
      <c r="AZ67">
        <f ca="1">AVERAGE(INDIRECT(ADDRESS($AU66+2, AZ$1)):INDIRECT(ADDRESS($AU67+1, AZ$1)))</f>
        <v>1.2208129999999999</v>
      </c>
      <c r="BA67">
        <f ca="1">AVERAGE(INDIRECT(ADDRESS($AU66+2, BA$1)):INDIRECT(ADDRESS($AU67+1, BA$1)))</f>
        <v>6.013999999999986E-2</v>
      </c>
      <c r="BB67">
        <f ca="1">AVERAGE(INDIRECT(ADDRESS($AU66+2, BB$1)):INDIRECT(ADDRESS($AU67+1, BB$1)))</f>
        <v>0.29500850000000001</v>
      </c>
      <c r="BC67">
        <f ca="1">AVERAGE(INDIRECT(ADDRESS($AU66+2, BC$1)):INDIRECT(ADDRESS($AU67+1, BC$1)))</f>
        <v>1.6936076200000001</v>
      </c>
      <c r="BD67">
        <f ca="1">AVERAGE(INDIRECT(ADDRESS($AU66+2, BD$1)):INDIRECT(ADDRESS($AU67+1, BD$1)))</f>
        <v>0.16596000000000011</v>
      </c>
      <c r="BE67">
        <f ca="1">AVERAGE(INDIRECT(ADDRESS($AU66+2, BE$1)):INDIRECT(ADDRESS($AU67+1, BE$1)))</f>
        <v>2.9091099999999999E-3</v>
      </c>
      <c r="BF67">
        <f ca="1">AVERAGE(INDIRECT(ADDRESS($AU66+2, BF$1)):INDIRECT(ADDRESS($AU67+1, BF$1)))</f>
        <v>1.0802000000000089E-2</v>
      </c>
      <c r="BG67">
        <f ca="1">AVERAGE(INDIRECT(ADDRESS($AU66+2, BG$1)):INDIRECT(ADDRESS($AU67+1, BG$1)))</f>
        <v>1.5399999999998748E-3</v>
      </c>
      <c r="BH67">
        <f ca="1">AVERAGE(INDIRECT(ADDRESS($AU66+2, BH$1)):INDIRECT(ADDRESS($AU67+1, BH$1)))</f>
        <v>3.6300000000000221E-3</v>
      </c>
      <c r="BI67">
        <f ca="1">AVERAGE(INDIRECT(ADDRESS($AU66+2, BI$1)):INDIRECT(ADDRESS($AU67+1, BI$1)))</f>
        <v>3.1099999999999461E-3</v>
      </c>
      <c r="BJ67">
        <f ca="1">AVERAGE(INDIRECT(ADDRESS($AU66+2, BJ$1)):INDIRECT(ADDRESS($AU67+1, BJ$1)))</f>
        <v>3.4199999999997566E-3</v>
      </c>
      <c r="BK67">
        <f ca="1">AVERAGE(INDIRECT(ADDRESS($AU66+2, BK$1)):INDIRECT(ADDRESS($AU67+1, BK$1)))</f>
        <v>1.3480000000000159E-3</v>
      </c>
      <c r="BL67">
        <f ca="1">AVERAGE(INDIRECT(ADDRESS($AU66+2, BL$1)):INDIRECT(ADDRESS($AU67+1, BL$1)))</f>
        <v>3.1549999999999079E-3</v>
      </c>
      <c r="BM67">
        <f ca="1">AVERAGE(INDIRECT(ADDRESS($AU66+2, BM$1)):INDIRECT(ADDRESS($AU67+1, BM$1)))</f>
        <v>9.6000000000007191E-4</v>
      </c>
      <c r="BN67">
        <f ca="1">AVERAGE(INDIRECT(ADDRESS($AU66+2, BN$1)):INDIRECT(ADDRESS($AU67+1, BN$1)))</f>
        <v>3.5036489999999997E-3</v>
      </c>
      <c r="BO67">
        <f ca="1">AVERAGE(INDIRECT(ADDRESS($AU66+2, BO$1)):INDIRECT(ADDRESS($AU67+1, BO$1)))</f>
        <v>5.2786499999999993E-3</v>
      </c>
      <c r="BP67">
        <f ca="1">AVERAGE(INDIRECT(ADDRESS($AU66+2, BP$1)):INDIRECT(ADDRESS($AU67+1, BP$1)))</f>
        <v>5.5000000000000604E-3</v>
      </c>
    </row>
    <row r="68" spans="1:68" x14ac:dyDescent="0.25">
      <c r="A68" s="1">
        <v>-0.31909399999999999</v>
      </c>
      <c r="B68" s="1">
        <v>-8.7534200000000006E-2</v>
      </c>
      <c r="C68" s="1">
        <v>-0.94367199999999996</v>
      </c>
      <c r="D68" s="1">
        <v>-0.62116899999999997</v>
      </c>
      <c r="E68" s="1">
        <v>9.8446099999999995E-2</v>
      </c>
      <c r="F68" s="1">
        <v>-1.8786400000000001</v>
      </c>
      <c r="G68" s="1">
        <v>-4.2379499999999999E-3</v>
      </c>
      <c r="H68" s="1">
        <v>0.84619900000000003</v>
      </c>
      <c r="I68" s="1">
        <v>-2.12412</v>
      </c>
      <c r="J68" s="1">
        <v>-3.54201E-3</v>
      </c>
      <c r="K68" s="1">
        <v>0.78702499999999997</v>
      </c>
      <c r="L68" s="1">
        <v>-3.1223700000000001</v>
      </c>
      <c r="M68" s="1">
        <v>0.75087499999999996</v>
      </c>
      <c r="N68" s="1">
        <v>1.0006999999999999</v>
      </c>
      <c r="O68" s="1">
        <v>-2.5017200000000002</v>
      </c>
      <c r="P68" s="1">
        <v>-0.75469299999999995</v>
      </c>
      <c r="Q68" s="1">
        <v>1.0001599999999999</v>
      </c>
      <c r="R68" s="1">
        <v>-2.4975900000000002</v>
      </c>
      <c r="S68" s="1">
        <v>1.06993E-3</v>
      </c>
      <c r="T68" s="1">
        <v>3.6063200000000001E-3</v>
      </c>
      <c r="U68" s="1">
        <v>-2.5008900000000001</v>
      </c>
      <c r="V68" s="1" t="s">
        <v>23</v>
      </c>
      <c r="W68" s="1">
        <f>ABS(IK_diagnostics_positions[[#This Row],[Column1]]-A67)</f>
        <v>0.49731300000000001</v>
      </c>
      <c r="X68" s="1">
        <f>ABS(IK_diagnostics_positions[[#This Row],[Column2]]-B67)</f>
        <v>1.0333782</v>
      </c>
      <c r="Y68" s="1">
        <f>ABS(IK_diagnostics_positions[[#This Row],[Column3]]-C67)</f>
        <v>0.67234799999999995</v>
      </c>
      <c r="Z68" s="1">
        <f>ABS(IK_diagnostics_positions[[#This Row],[Column4]]-D67)</f>
        <v>0.66608139999999993</v>
      </c>
      <c r="AA68" s="1">
        <f>ABS(IK_diagnostics_positions[[#This Row],[Column5]]-E67)</f>
        <v>1.2998038999999999</v>
      </c>
      <c r="AB68" s="1">
        <f>ABS(IK_diagnostics_positions[[#This Row],[Column6]]-F67)</f>
        <v>0.72552000000000016</v>
      </c>
      <c r="AC68" s="1">
        <f>ABS(IK_diagnostics_positions[[#This Row],[Column7]]-G67)</f>
        <v>0.90369094999999999</v>
      </c>
      <c r="AD68" s="1">
        <f>ABS(IK_diagnostics_positions[[#This Row],[Column8]]-H67)</f>
        <v>9.426699999999999E-2</v>
      </c>
      <c r="AE68" s="1">
        <f>ABS(IK_diagnostics_positions[[#This Row],[Column9]]-I67)</f>
        <v>0.72565999999999997</v>
      </c>
      <c r="AF68" s="1">
        <f>ABS(IK_diagnostics_positions[[#This Row],[Column10]]-J67)</f>
        <v>3.5675809999999995E-2</v>
      </c>
      <c r="AG68" s="1">
        <f>ABS(IK_diagnostics_positions[[#This Row],[Column11]]-K67)</f>
        <v>2.0985999999999949E-2</v>
      </c>
      <c r="AH68" s="1">
        <f>ABS(IK_diagnostics_positions[[#This Row],[Column12]]-L67)</f>
        <v>1.2577200000000002</v>
      </c>
      <c r="AI68" s="1">
        <f>ABS(IK_diagnostics_positions[[#This Row],[Column13]]-M67)</f>
        <v>3.5000000000007248E-5</v>
      </c>
      <c r="AJ68" s="1">
        <f>ABS(IK_diagnostics_positions[[#This Row],[Column14]]-N67)</f>
        <v>1.6899999999999693E-3</v>
      </c>
      <c r="AK68" s="1">
        <f>ABS(IK_diagnostics_positions[[#This Row],[Column15]]-O67)</f>
        <v>1.6759999999999664E-2</v>
      </c>
      <c r="AL68" s="1">
        <f>ABS(IK_diagnostics_positions[[#This Row],[Column16]]-P67)</f>
        <v>2.9716999999999993E-2</v>
      </c>
      <c r="AM68" s="1">
        <f>ABS(IK_diagnostics_positions[[#This Row],[Column17]]-Q67)</f>
        <v>2.2800000000000598E-3</v>
      </c>
      <c r="AN68" s="1">
        <f>ABS(IK_diagnostics_positions[[#This Row],[Column18]]-R67)</f>
        <v>2.3930000000000007E-2</v>
      </c>
      <c r="AO68" s="1">
        <f>ABS(IK_diagnostics_positions[[#This Row],[Column19]]-S67)</f>
        <v>3.8249000000000009E-4</v>
      </c>
      <c r="AP68" s="1">
        <f>ABS(IK_diagnostics_positions[[#This Row],[Column20]]-T67)</f>
        <v>5.5828700000000002E-3</v>
      </c>
      <c r="AQ68" s="1">
        <f>ABS(IK_diagnostics_positions[[#This Row],[Column21]]-U67)</f>
        <v>3.4499999999999531E-3</v>
      </c>
      <c r="AU68" s="3">
        <f>IK_diagnostics_frames[[#This Row],[Column1]]+AU67</f>
        <v>223</v>
      </c>
      <c r="AV68">
        <f ca="1">AVERAGE(INDIRECT(ADDRESS($AU67+2, AV$1)):INDIRECT(ADDRESS($AU68+1, AV$1)))</f>
        <v>0.37470326000000004</v>
      </c>
      <c r="AW68">
        <f ca="1">AVERAGE(INDIRECT(ADDRESS($AU67+2, AW$1)):INDIRECT(ADDRESS($AU68+1, AW$1)))</f>
        <v>1.0974460000000001</v>
      </c>
      <c r="AX68">
        <f ca="1">AVERAGE(INDIRECT(ADDRESS($AU67+2, AX$1)):INDIRECT(ADDRESS($AU68+1, AX$1)))</f>
        <v>2.2888000000000019E-2</v>
      </c>
      <c r="AY68">
        <f ca="1">AVERAGE(INDIRECT(ADDRESS($AU67+2, AY$1)):INDIRECT(ADDRESS($AU68+1, AY$1)))</f>
        <v>0.88472989999999996</v>
      </c>
      <c r="AZ68">
        <f ca="1">AVERAGE(INDIRECT(ADDRESS($AU67+2, AZ$1)):INDIRECT(ADDRESS($AU68+1, AZ$1)))</f>
        <v>1.7261880000000001</v>
      </c>
      <c r="BA68">
        <f ca="1">AVERAGE(INDIRECT(ADDRESS($AU67+2, BA$1)):INDIRECT(ADDRESS($AU68+1, BA$1)))</f>
        <v>0.55624999999999991</v>
      </c>
      <c r="BB68">
        <f ca="1">AVERAGE(INDIRECT(ADDRESS($AU67+2, BB$1)):INDIRECT(ADDRESS($AU68+1, BB$1)))</f>
        <v>0.68876150000000003</v>
      </c>
      <c r="BC68">
        <f ca="1">AVERAGE(INDIRECT(ADDRESS($AU67+2, BC$1)):INDIRECT(ADDRESS($AU68+1, BC$1)))</f>
        <v>1.5611250000000001</v>
      </c>
      <c r="BD68">
        <f ca="1">AVERAGE(INDIRECT(ADDRESS($AU67+2, BD$1)):INDIRECT(ADDRESS($AU68+1, BD$1)))</f>
        <v>7.011999999999996E-2</v>
      </c>
      <c r="BE68">
        <f ca="1">AVERAGE(INDIRECT(ADDRESS($AU67+2, BE$1)):INDIRECT(ADDRESS($AU68+1, BE$1)))</f>
        <v>1.6340639999999997E-3</v>
      </c>
      <c r="BF68">
        <f ca="1">AVERAGE(INDIRECT(ADDRESS($AU67+2, BF$1)):INDIRECT(ADDRESS($AU68+1, BF$1)))</f>
        <v>1.918999999999893E-3</v>
      </c>
      <c r="BG68">
        <f ca="1">AVERAGE(INDIRECT(ADDRESS($AU67+2, BG$1)):INDIRECT(ADDRESS($AU68+1, BG$1)))</f>
        <v>3.2099999999999351E-3</v>
      </c>
      <c r="BH68">
        <f ca="1">AVERAGE(INDIRECT(ADDRESS($AU67+2, BH$1)):INDIRECT(ADDRESS($AU68+1, BH$1)))</f>
        <v>1.1219999999999564E-3</v>
      </c>
      <c r="BI68">
        <f ca="1">AVERAGE(INDIRECT(ADDRESS($AU67+2, BI$1)):INDIRECT(ADDRESS($AU68+1, BI$1)))</f>
        <v>4.641999999999924E-3</v>
      </c>
      <c r="BJ68">
        <f ca="1">AVERAGE(INDIRECT(ADDRESS($AU67+2, BJ$1)):INDIRECT(ADDRESS($AU68+1, BJ$1)))</f>
        <v>2.8500000000000192E-3</v>
      </c>
      <c r="BK68">
        <f ca="1">AVERAGE(INDIRECT(ADDRESS($AU67+2, BK$1)):INDIRECT(ADDRESS($AU68+1, BK$1)))</f>
        <v>3.8409999999999833E-3</v>
      </c>
      <c r="BL68">
        <f ca="1">AVERAGE(INDIRECT(ADDRESS($AU67+2, BL$1)):INDIRECT(ADDRESS($AU68+1, BL$1)))</f>
        <v>2.0409999999999595E-3</v>
      </c>
      <c r="BM68">
        <f ca="1">AVERAGE(INDIRECT(ADDRESS($AU67+2, BM$1)):INDIRECT(ADDRESS($AU68+1, BM$1)))</f>
        <v>1.9299999999997652E-3</v>
      </c>
      <c r="BN68">
        <f ca="1">AVERAGE(INDIRECT(ADDRESS($AU67+2, BN$1)):INDIRECT(ADDRESS($AU68+1, BN$1)))</f>
        <v>1.8035310000000001E-3</v>
      </c>
      <c r="BO68">
        <f ca="1">AVERAGE(INDIRECT(ADDRESS($AU67+2, BO$1)):INDIRECT(ADDRESS($AU68+1, BO$1)))</f>
        <v>2.9425659999999998E-3</v>
      </c>
      <c r="BP68">
        <f ca="1">AVERAGE(INDIRECT(ADDRESS($AU67+2, BP$1)):INDIRECT(ADDRESS($AU68+1, BP$1)))</f>
        <v>2.8300000000003322E-3</v>
      </c>
    </row>
    <row r="69" spans="1:68" x14ac:dyDescent="0.25">
      <c r="A69" s="1">
        <v>2.8089699999999999E-2</v>
      </c>
      <c r="B69" s="1">
        <v>0.62981600000000004</v>
      </c>
      <c r="C69" s="1">
        <v>-0.77623600000000004</v>
      </c>
      <c r="D69" s="1">
        <v>-0.85239100000000001</v>
      </c>
      <c r="E69" s="1">
        <v>0.16067999999999999</v>
      </c>
      <c r="F69" s="1">
        <v>-0.84453599999999995</v>
      </c>
      <c r="G69" s="1">
        <v>-0.93013000000000001</v>
      </c>
      <c r="H69" s="1">
        <v>0.42949500000000002</v>
      </c>
      <c r="I69" s="1">
        <v>-1.8045899999999999</v>
      </c>
      <c r="J69" s="1">
        <v>-3.6696200000000002E-3</v>
      </c>
      <c r="K69" s="1">
        <v>0.79537800000000003</v>
      </c>
      <c r="L69" s="1">
        <v>-1.8929</v>
      </c>
      <c r="M69" s="1">
        <v>0.75816600000000001</v>
      </c>
      <c r="N69" s="1">
        <v>1.0006999999999999</v>
      </c>
      <c r="O69" s="1">
        <v>-2.5072700000000001</v>
      </c>
      <c r="P69" s="1">
        <v>-0.76325799999999999</v>
      </c>
      <c r="Q69" s="1">
        <v>1.01196</v>
      </c>
      <c r="R69" s="1">
        <v>-2.5061900000000001</v>
      </c>
      <c r="S69" s="1">
        <v>-5.71011E-3</v>
      </c>
      <c r="T69" s="1">
        <v>-1.30773E-3</v>
      </c>
      <c r="U69" s="1">
        <v>-2.49729</v>
      </c>
      <c r="V69" s="1" t="s">
        <v>23</v>
      </c>
      <c r="W69" s="1">
        <f>ABS(IK_diagnostics_positions[[#This Row],[Column1]]-A68)</f>
        <v>0.34718369999999998</v>
      </c>
      <c r="X69" s="1">
        <f>ABS(IK_diagnostics_positions[[#This Row],[Column2]]-B68)</f>
        <v>0.71735020000000005</v>
      </c>
      <c r="Y69" s="1">
        <f>ABS(IK_diagnostics_positions[[#This Row],[Column3]]-C68)</f>
        <v>0.16743599999999992</v>
      </c>
      <c r="Z69" s="1">
        <f>ABS(IK_diagnostics_positions[[#This Row],[Column4]]-D68)</f>
        <v>0.23122200000000004</v>
      </c>
      <c r="AA69" s="1">
        <f>ABS(IK_diagnostics_positions[[#This Row],[Column5]]-E68)</f>
        <v>6.2233899999999995E-2</v>
      </c>
      <c r="AB69" s="1">
        <f>ABS(IK_diagnostics_positions[[#This Row],[Column6]]-F68)</f>
        <v>1.0341040000000001</v>
      </c>
      <c r="AC69" s="1">
        <f>ABS(IK_diagnostics_positions[[#This Row],[Column7]]-G68)</f>
        <v>0.92589204999999997</v>
      </c>
      <c r="AD69" s="1">
        <f>ABS(IK_diagnostics_positions[[#This Row],[Column8]]-H68)</f>
        <v>0.41670400000000002</v>
      </c>
      <c r="AE69" s="1">
        <f>ABS(IK_diagnostics_positions[[#This Row],[Column9]]-I68)</f>
        <v>0.31953000000000009</v>
      </c>
      <c r="AF69" s="1">
        <f>ABS(IK_diagnostics_positions[[#This Row],[Column10]]-J68)</f>
        <v>1.2761000000000022E-4</v>
      </c>
      <c r="AG69" s="1">
        <f>ABS(IK_diagnostics_positions[[#This Row],[Column11]]-K68)</f>
        <v>8.3530000000000548E-3</v>
      </c>
      <c r="AH69" s="1">
        <f>ABS(IK_diagnostics_positions[[#This Row],[Column12]]-L68)</f>
        <v>1.2294700000000001</v>
      </c>
      <c r="AI69" s="1">
        <f>ABS(IK_diagnostics_positions[[#This Row],[Column13]]-M68)</f>
        <v>7.2910000000000474E-3</v>
      </c>
      <c r="AJ69" s="1">
        <f>ABS(IK_diagnostics_positions[[#This Row],[Column14]]-N68)</f>
        <v>0</v>
      </c>
      <c r="AK69" s="1">
        <f>ABS(IK_diagnostics_positions[[#This Row],[Column15]]-O68)</f>
        <v>5.5499999999999439E-3</v>
      </c>
      <c r="AL69" s="1">
        <f>ABS(IK_diagnostics_positions[[#This Row],[Column16]]-P68)</f>
        <v>8.5650000000000448E-3</v>
      </c>
      <c r="AM69" s="1">
        <f>ABS(IK_diagnostics_positions[[#This Row],[Column17]]-Q68)</f>
        <v>1.1800000000000033E-2</v>
      </c>
      <c r="AN69" s="1">
        <f>ABS(IK_diagnostics_positions[[#This Row],[Column18]]-R68)</f>
        <v>8.599999999999941E-3</v>
      </c>
      <c r="AO69" s="1">
        <f>ABS(IK_diagnostics_positions[[#This Row],[Column19]]-S68)</f>
        <v>6.7800400000000002E-3</v>
      </c>
      <c r="AP69" s="1">
        <f>ABS(IK_diagnostics_positions[[#This Row],[Column20]]-T68)</f>
        <v>4.9140499999999997E-3</v>
      </c>
      <c r="AQ69" s="1">
        <f>ABS(IK_diagnostics_positions[[#This Row],[Column21]]-U68)</f>
        <v>3.6000000000000476E-3</v>
      </c>
      <c r="AU69" s="4">
        <f>IK_diagnostics_frames[[#This Row],[Column1]]+AU68</f>
        <v>224</v>
      </c>
      <c r="AV69">
        <f ca="1">AVERAGE(INDIRECT(ADDRESS($AU68+2, AV$1)):INDIRECT(ADDRESS($AU69+1, AV$1)))</f>
        <v>1.162898</v>
      </c>
      <c r="AW69">
        <f ca="1">AVERAGE(INDIRECT(ADDRESS($AU68+2, AW$1)):INDIRECT(ADDRESS($AU69+1, AW$1)))</f>
        <v>0.81834000000000007</v>
      </c>
      <c r="AX69">
        <f ca="1">AVERAGE(INDIRECT(ADDRESS($AU68+2, AX$1)):INDIRECT(ADDRESS($AU69+1, AX$1)))</f>
        <v>0.25712199999999996</v>
      </c>
      <c r="AY69">
        <f ca="1">AVERAGE(INDIRECT(ADDRESS($AU68+2, AY$1)):INDIRECT(ADDRESS($AU69+1, AY$1)))</f>
        <v>0.38312089999999999</v>
      </c>
      <c r="AZ69">
        <f ca="1">AVERAGE(INDIRECT(ADDRESS($AU68+2, AZ$1)):INDIRECT(ADDRESS($AU69+1, AZ$1)))</f>
        <v>1.119238</v>
      </c>
      <c r="BA69">
        <f ca="1">AVERAGE(INDIRECT(ADDRESS($AU68+2, BA$1)):INDIRECT(ADDRESS($AU69+1, BA$1)))</f>
        <v>0.3327</v>
      </c>
      <c r="BB69">
        <f ca="1">AVERAGE(INDIRECT(ADDRESS($AU68+2, BB$1)):INDIRECT(ADDRESS($AU69+1, BB$1)))</f>
        <v>0.31487500000000002</v>
      </c>
      <c r="BC69">
        <f ca="1">AVERAGE(INDIRECT(ADDRESS($AU68+2, BC$1)):INDIRECT(ADDRESS($AU69+1, BC$1)))</f>
        <v>0.57445000000000002</v>
      </c>
      <c r="BD69">
        <f ca="1">AVERAGE(INDIRECT(ADDRESS($AU68+2, BD$1)):INDIRECT(ADDRESS($AU69+1, BD$1)))</f>
        <v>0.75683000000000011</v>
      </c>
      <c r="BE69">
        <f ca="1">AVERAGE(INDIRECT(ADDRESS($AU68+2, BE$1)):INDIRECT(ADDRESS($AU69+1, BE$1)))</f>
        <v>6.1684260000000003E-3</v>
      </c>
      <c r="BF69">
        <f ca="1">AVERAGE(INDIRECT(ADDRESS($AU68+2, BF$1)):INDIRECT(ADDRESS($AU69+1, BF$1)))</f>
        <v>1.0408999999999891E-2</v>
      </c>
      <c r="BG69">
        <f ca="1">AVERAGE(INDIRECT(ADDRESS($AU68+2, BG$1)):INDIRECT(ADDRESS($AU69+1, BG$1)))</f>
        <v>1.2384699999999997</v>
      </c>
      <c r="BH69">
        <f ca="1">AVERAGE(INDIRECT(ADDRESS($AU68+2, BH$1)):INDIRECT(ADDRESS($AU69+1, BH$1)))</f>
        <v>3.7009999999999543E-3</v>
      </c>
      <c r="BI69">
        <f ca="1">AVERAGE(INDIRECT(ADDRESS($AU68+2, BI$1)):INDIRECT(ADDRESS($AU69+1, BI$1)))</f>
        <v>1.4700000000000824E-4</v>
      </c>
      <c r="BJ69">
        <f ca="1">AVERAGE(INDIRECT(ADDRESS($AU68+2, BJ$1)):INDIRECT(ADDRESS($AU69+1, BJ$1)))</f>
        <v>1.4300000000000423E-3</v>
      </c>
      <c r="BK69">
        <f ca="1">AVERAGE(INDIRECT(ADDRESS($AU68+2, BK$1)):INDIRECT(ADDRESS($AU69+1, BK$1)))</f>
        <v>1.6198999999999963E-2</v>
      </c>
      <c r="BL69">
        <f ca="1">AVERAGE(INDIRECT(ADDRESS($AU68+2, BL$1)):INDIRECT(ADDRESS($AU69+1, BL$1)))</f>
        <v>1.3539999999999663E-3</v>
      </c>
      <c r="BM69">
        <f ca="1">AVERAGE(INDIRECT(ADDRESS($AU68+2, BM$1)):INDIRECT(ADDRESS($AU69+1, BM$1)))</f>
        <v>7.9099999999998616E-3</v>
      </c>
      <c r="BN69">
        <f ca="1">AVERAGE(INDIRECT(ADDRESS($AU68+2, BN$1)):INDIRECT(ADDRESS($AU69+1, BN$1)))</f>
        <v>9.1525799999999996E-4</v>
      </c>
      <c r="BO69">
        <f ca="1">AVERAGE(INDIRECT(ADDRESS($AU68+2, BO$1)):INDIRECT(ADDRESS($AU69+1, BO$1)))</f>
        <v>3.5822359999999999E-3</v>
      </c>
      <c r="BP69">
        <f ca="1">AVERAGE(INDIRECT(ADDRESS($AU68+2, BP$1)):INDIRECT(ADDRESS($AU69+1, BP$1)))</f>
        <v>4.269999999999996E-3</v>
      </c>
    </row>
    <row r="70" spans="1:68" x14ac:dyDescent="0.25">
      <c r="A70" s="1">
        <v>0.35023399999999999</v>
      </c>
      <c r="B70" s="1">
        <v>0.92975099999999999</v>
      </c>
      <c r="C70" s="1">
        <v>0.11357299999999999</v>
      </c>
      <c r="D70" s="1">
        <v>0.15362799999999999</v>
      </c>
      <c r="E70" s="1">
        <v>1.8279799999999999</v>
      </c>
      <c r="F70" s="1">
        <v>-0.27954000000000001</v>
      </c>
      <c r="G70" s="1">
        <v>0.21282300000000001</v>
      </c>
      <c r="H70" s="1">
        <v>1.1062000000000001</v>
      </c>
      <c r="I70" s="1">
        <v>-0.96913099999999996</v>
      </c>
      <c r="J70" s="1">
        <v>-2.27961E-2</v>
      </c>
      <c r="K70" s="1">
        <v>0.73261799999999999</v>
      </c>
      <c r="L70" s="1">
        <v>-1.8663000000000001</v>
      </c>
      <c r="M70" s="1">
        <v>0.728908</v>
      </c>
      <c r="N70" s="1">
        <v>1.0045500000000001</v>
      </c>
      <c r="O70" s="1">
        <v>-2.46713</v>
      </c>
      <c r="P70" s="1">
        <v>-0.74773400000000001</v>
      </c>
      <c r="Q70" s="1">
        <v>0.99787599999999999</v>
      </c>
      <c r="R70" s="1">
        <v>-2.5019999999999998</v>
      </c>
      <c r="S70" s="1">
        <v>2.5107300000000001E-3</v>
      </c>
      <c r="T70" s="1">
        <v>-2.39784E-2</v>
      </c>
      <c r="U70" s="1">
        <v>-2.5196999999999998</v>
      </c>
      <c r="V70" s="1" t="s">
        <v>23</v>
      </c>
      <c r="W70" s="1">
        <f>ABS(IK_diagnostics_positions[[#This Row],[Column1]]-A69)</f>
        <v>0.32214429999999999</v>
      </c>
      <c r="X70" s="1">
        <f>ABS(IK_diagnostics_positions[[#This Row],[Column2]]-B69)</f>
        <v>0.29993499999999995</v>
      </c>
      <c r="Y70" s="1">
        <f>ABS(IK_diagnostics_positions[[#This Row],[Column3]]-C69)</f>
        <v>0.88980900000000007</v>
      </c>
      <c r="Z70" s="1">
        <f>ABS(IK_diagnostics_positions[[#This Row],[Column4]]-D69)</f>
        <v>1.006019</v>
      </c>
      <c r="AA70" s="1">
        <f>ABS(IK_diagnostics_positions[[#This Row],[Column5]]-E69)</f>
        <v>1.6673</v>
      </c>
      <c r="AB70" s="1">
        <f>ABS(IK_diagnostics_positions[[#This Row],[Column6]]-F69)</f>
        <v>0.56499599999999994</v>
      </c>
      <c r="AC70" s="1">
        <f>ABS(IK_diagnostics_positions[[#This Row],[Column7]]-G69)</f>
        <v>1.1429530000000001</v>
      </c>
      <c r="AD70" s="1">
        <f>ABS(IK_diagnostics_positions[[#This Row],[Column8]]-H69)</f>
        <v>0.67670500000000011</v>
      </c>
      <c r="AE70" s="1">
        <f>ABS(IK_diagnostics_positions[[#This Row],[Column9]]-I69)</f>
        <v>0.83545899999999995</v>
      </c>
      <c r="AF70" s="1">
        <f>ABS(IK_diagnostics_positions[[#This Row],[Column10]]-J69)</f>
        <v>1.9126480000000001E-2</v>
      </c>
      <c r="AG70" s="1">
        <f>ABS(IK_diagnostics_positions[[#This Row],[Column11]]-K69)</f>
        <v>6.2760000000000038E-2</v>
      </c>
      <c r="AH70" s="1">
        <f>ABS(IK_diagnostics_positions[[#This Row],[Column12]]-L69)</f>
        <v>2.6599999999999957E-2</v>
      </c>
      <c r="AI70" s="1">
        <f>ABS(IK_diagnostics_positions[[#This Row],[Column13]]-M69)</f>
        <v>2.9258000000000006E-2</v>
      </c>
      <c r="AJ70" s="1">
        <f>ABS(IK_diagnostics_positions[[#This Row],[Column14]]-N69)</f>
        <v>3.8500000000001311E-3</v>
      </c>
      <c r="AK70" s="1">
        <f>ABS(IK_diagnostics_positions[[#This Row],[Column15]]-O69)</f>
        <v>4.0140000000000065E-2</v>
      </c>
      <c r="AL70" s="1">
        <f>ABS(IK_diagnostics_positions[[#This Row],[Column16]]-P69)</f>
        <v>1.5523999999999982E-2</v>
      </c>
      <c r="AM70" s="1">
        <f>ABS(IK_diagnostics_positions[[#This Row],[Column17]]-Q69)</f>
        <v>1.4083999999999985E-2</v>
      </c>
      <c r="AN70" s="1">
        <f>ABS(IK_diagnostics_positions[[#This Row],[Column18]]-R69)</f>
        <v>4.1900000000003601E-3</v>
      </c>
      <c r="AO70" s="1">
        <f>ABS(IK_diagnostics_positions[[#This Row],[Column19]]-S69)</f>
        <v>8.2208400000000001E-3</v>
      </c>
      <c r="AP70" s="1">
        <f>ABS(IK_diagnostics_positions[[#This Row],[Column20]]-T69)</f>
        <v>2.267067E-2</v>
      </c>
      <c r="AQ70" s="1">
        <f>ABS(IK_diagnostics_positions[[#This Row],[Column21]]-U69)</f>
        <v>2.2409999999999819E-2</v>
      </c>
      <c r="AU70" s="3">
        <f>IK_diagnostics_frames[[#This Row],[Column1]]+AU69</f>
        <v>226</v>
      </c>
      <c r="AV70">
        <f ca="1">AVERAGE(INDIRECT(ADDRESS($AU69+2, AV$1)):INDIRECT(ADDRESS($AU70+1, AV$1)))</f>
        <v>0.39860590500000004</v>
      </c>
      <c r="AW70">
        <f ca="1">AVERAGE(INDIRECT(ADDRESS($AU69+2, AW$1)):INDIRECT(ADDRESS($AU70+1, AW$1)))</f>
        <v>0.77517380000000002</v>
      </c>
      <c r="AX70">
        <f ca="1">AVERAGE(INDIRECT(ADDRESS($AU69+2, AX$1)):INDIRECT(ADDRESS($AU70+1, AX$1)))</f>
        <v>0.23672100000000001</v>
      </c>
      <c r="AY70">
        <f ca="1">AVERAGE(INDIRECT(ADDRESS($AU69+2, AY$1)):INDIRECT(ADDRESS($AU70+1, AY$1)))</f>
        <v>0.54261099999999995</v>
      </c>
      <c r="AZ70">
        <f ca="1">AVERAGE(INDIRECT(ADDRESS($AU69+2, AZ$1)):INDIRECT(ADDRESS($AU70+1, AZ$1)))</f>
        <v>1.0974945</v>
      </c>
      <c r="BA70">
        <f ca="1">AVERAGE(INDIRECT(ADDRESS($AU69+2, BA$1)):INDIRECT(ADDRESS($AU70+1, BA$1)))</f>
        <v>8.9115000000000055E-2</v>
      </c>
      <c r="BB70">
        <f ca="1">AVERAGE(INDIRECT(ADDRESS($AU69+2, BB$1)):INDIRECT(ADDRESS($AU70+1, BB$1)))</f>
        <v>0.22425649999999997</v>
      </c>
      <c r="BC70">
        <f ca="1">AVERAGE(INDIRECT(ADDRESS($AU69+2, BC$1)):INDIRECT(ADDRESS($AU70+1, BC$1)))</f>
        <v>0.406005</v>
      </c>
      <c r="BD70">
        <f ca="1">AVERAGE(INDIRECT(ADDRESS($AU69+2, BD$1)):INDIRECT(ADDRESS($AU70+1, BD$1)))</f>
        <v>0.85985</v>
      </c>
      <c r="BE70">
        <f ca="1">AVERAGE(INDIRECT(ADDRESS($AU69+2, BE$1)):INDIRECT(ADDRESS($AU70+1, BE$1)))</f>
        <v>2.1535224999999998E-2</v>
      </c>
      <c r="BF70">
        <f ca="1">AVERAGE(INDIRECT(ADDRESS($AU69+2, BF$1)):INDIRECT(ADDRESS($AU70+1, BF$1)))</f>
        <v>0.20159549999999998</v>
      </c>
      <c r="BG70">
        <f ca="1">AVERAGE(INDIRECT(ADDRESS($AU69+2, BG$1)):INDIRECT(ADDRESS($AU70+1, BG$1)))</f>
        <v>1.1140150000000002</v>
      </c>
      <c r="BH70">
        <f ca="1">AVERAGE(INDIRECT(ADDRESS($AU69+2, BH$1)):INDIRECT(ADDRESS($AU70+1, BH$1)))</f>
        <v>0.10245549999999998</v>
      </c>
      <c r="BI70">
        <f ca="1">AVERAGE(INDIRECT(ADDRESS($AU69+2, BI$1)):INDIRECT(ADDRESS($AU70+1, BI$1)))</f>
        <v>8.9254999999999196E-3</v>
      </c>
      <c r="BJ70">
        <f ca="1">AVERAGE(INDIRECT(ADDRESS($AU69+2, BJ$1)):INDIRECT(ADDRESS($AU70+1, BJ$1)))</f>
        <v>5.6379999999999875E-2</v>
      </c>
      <c r="BK70">
        <f ca="1">AVERAGE(INDIRECT(ADDRESS($AU69+2, BK$1)):INDIRECT(ADDRESS($AU70+1, BK$1)))</f>
        <v>8.7461500000000025E-2</v>
      </c>
      <c r="BL70">
        <f ca="1">AVERAGE(INDIRECT(ADDRESS($AU69+2, BL$1)):INDIRECT(ADDRESS($AU70+1, BL$1)))</f>
        <v>1.6987999999999892E-2</v>
      </c>
      <c r="BM70">
        <f ca="1">AVERAGE(INDIRECT(ADDRESS($AU69+2, BM$1)):INDIRECT(ADDRESS($AU70+1, BM$1)))</f>
        <v>1.7469999999999875E-2</v>
      </c>
      <c r="BN70">
        <f ca="1">AVERAGE(INDIRECT(ADDRESS($AU69+2, BN$1)):INDIRECT(ADDRESS($AU70+1, BN$1)))</f>
        <v>1.5627659999999999E-3</v>
      </c>
      <c r="BO70">
        <f ca="1">AVERAGE(INDIRECT(ADDRESS($AU69+2, BO$1)):INDIRECT(ADDRESS($AU70+1, BO$1)))</f>
        <v>9.4762556000000012E-2</v>
      </c>
      <c r="BP70">
        <f ca="1">AVERAGE(INDIRECT(ADDRESS($AU69+2, BP$1)):INDIRECT(ADDRESS($AU70+1, BP$1)))</f>
        <v>4.0550000000000086E-2</v>
      </c>
    </row>
    <row r="71" spans="1:68" x14ac:dyDescent="0.25">
      <c r="A71" s="1">
        <v>-0.32070100000000001</v>
      </c>
      <c r="B71" s="1">
        <v>0.23528399999999999</v>
      </c>
      <c r="C71" s="1">
        <v>-0.91749199999999997</v>
      </c>
      <c r="D71" s="1">
        <v>0.162969</v>
      </c>
      <c r="E71" s="1">
        <v>1.09856</v>
      </c>
      <c r="F71" s="1">
        <v>-1.0618000000000001</v>
      </c>
      <c r="G71" s="1">
        <v>0.27048899999999998</v>
      </c>
      <c r="H71" s="1">
        <v>1.74987</v>
      </c>
      <c r="I71" s="1">
        <v>-1.8129500000000001</v>
      </c>
      <c r="J71" s="1">
        <v>2.3021999999999999E-3</v>
      </c>
      <c r="K71" s="1">
        <v>0.78897200000000001</v>
      </c>
      <c r="L71" s="1">
        <v>-1.88184</v>
      </c>
      <c r="M71" s="1">
        <v>0.75550799999999996</v>
      </c>
      <c r="N71" s="1">
        <v>0.99936599999999998</v>
      </c>
      <c r="O71" s="1">
        <v>-2.5050699999999999</v>
      </c>
      <c r="P71" s="1">
        <v>-0.752938</v>
      </c>
      <c r="Q71" s="1">
        <v>0.99829000000000001</v>
      </c>
      <c r="R71" s="1">
        <v>-2.5029599999999999</v>
      </c>
      <c r="S71" s="1">
        <v>-1.4801599999999999E-3</v>
      </c>
      <c r="T71" s="1">
        <v>-1.5687899999999999E-4</v>
      </c>
      <c r="U71" s="1">
        <v>-2.4960499999999999</v>
      </c>
      <c r="V71" s="1" t="s">
        <v>23</v>
      </c>
      <c r="W71" s="1">
        <f>ABS(IK_diagnostics_positions[[#This Row],[Column1]]-A70)</f>
        <v>0.67093500000000006</v>
      </c>
      <c r="X71" s="1">
        <f>ABS(IK_diagnostics_positions[[#This Row],[Column2]]-B70)</f>
        <v>0.69446699999999995</v>
      </c>
      <c r="Y71" s="1">
        <f>ABS(IK_diagnostics_positions[[#This Row],[Column3]]-C70)</f>
        <v>1.0310649999999999</v>
      </c>
      <c r="Z71" s="1">
        <f>ABS(IK_diagnostics_positions[[#This Row],[Column4]]-D70)</f>
        <v>9.341000000000016E-3</v>
      </c>
      <c r="AA71" s="1">
        <f>ABS(IK_diagnostics_positions[[#This Row],[Column5]]-E70)</f>
        <v>0.72941999999999996</v>
      </c>
      <c r="AB71" s="1">
        <f>ABS(IK_diagnostics_positions[[#This Row],[Column6]]-F70)</f>
        <v>0.78226000000000007</v>
      </c>
      <c r="AC71" s="1">
        <f>ABS(IK_diagnostics_positions[[#This Row],[Column7]]-G70)</f>
        <v>5.7665999999999967E-2</v>
      </c>
      <c r="AD71" s="1">
        <f>ABS(IK_diagnostics_positions[[#This Row],[Column8]]-H70)</f>
        <v>0.64366999999999996</v>
      </c>
      <c r="AE71" s="1">
        <f>ABS(IK_diagnostics_positions[[#This Row],[Column9]]-I70)</f>
        <v>0.8438190000000001</v>
      </c>
      <c r="AF71" s="1">
        <f>ABS(IK_diagnostics_positions[[#This Row],[Column10]]-J70)</f>
        <v>2.50983E-2</v>
      </c>
      <c r="AG71" s="1">
        <f>ABS(IK_diagnostics_positions[[#This Row],[Column11]]-K70)</f>
        <v>5.6354000000000015E-2</v>
      </c>
      <c r="AH71" s="1">
        <f>ABS(IK_diagnostics_positions[[#This Row],[Column12]]-L70)</f>
        <v>1.5539999999999887E-2</v>
      </c>
      <c r="AI71" s="1">
        <f>ABS(IK_diagnostics_positions[[#This Row],[Column13]]-M70)</f>
        <v>2.6599999999999957E-2</v>
      </c>
      <c r="AJ71" s="1">
        <f>ABS(IK_diagnostics_positions[[#This Row],[Column14]]-N70)</f>
        <v>5.1840000000000774E-3</v>
      </c>
      <c r="AK71" s="1">
        <f>ABS(IK_diagnostics_positions[[#This Row],[Column15]]-O70)</f>
        <v>3.7939999999999863E-2</v>
      </c>
      <c r="AL71" s="1">
        <f>ABS(IK_diagnostics_positions[[#This Row],[Column16]]-P70)</f>
        <v>5.2039999999999864E-3</v>
      </c>
      <c r="AM71" s="1">
        <f>ABS(IK_diagnostics_positions[[#This Row],[Column17]]-Q70)</f>
        <v>4.1400000000002546E-4</v>
      </c>
      <c r="AN71" s="1">
        <f>ABS(IK_diagnostics_positions[[#This Row],[Column18]]-R70)</f>
        <v>9.6000000000007191E-4</v>
      </c>
      <c r="AO71" s="1">
        <f>ABS(IK_diagnostics_positions[[#This Row],[Column19]]-S70)</f>
        <v>3.9908900000000004E-3</v>
      </c>
      <c r="AP71" s="1">
        <f>ABS(IK_diagnostics_positions[[#This Row],[Column20]]-T70)</f>
        <v>2.3821521000000002E-2</v>
      </c>
      <c r="AQ71" s="1">
        <f>ABS(IK_diagnostics_positions[[#This Row],[Column21]]-U70)</f>
        <v>2.3649999999999949E-2</v>
      </c>
      <c r="AU71" s="4">
        <f>IK_diagnostics_frames[[#This Row],[Column1]]+AU70</f>
        <v>227</v>
      </c>
      <c r="AV71">
        <f ca="1">AVERAGE(INDIRECT(ADDRESS($AU70+2, AV$1)):INDIRECT(ADDRESS($AU71+1, AV$1)))</f>
        <v>0.59641180999999999</v>
      </c>
      <c r="AW71">
        <f ca="1">AVERAGE(INDIRECT(ADDRESS($AU70+2, AW$1)):INDIRECT(ADDRESS($AU71+1, AW$1)))</f>
        <v>0.8707454</v>
      </c>
      <c r="AX71">
        <f ca="1">AVERAGE(INDIRECT(ADDRESS($AU70+2, AX$1)):INDIRECT(ADDRESS($AU71+1, AX$1)))</f>
        <v>1.1415109999999999</v>
      </c>
      <c r="AY71">
        <f ca="1">AVERAGE(INDIRECT(ADDRESS($AU70+2, AY$1)):INDIRECT(ADDRESS($AU71+1, AY$1)))</f>
        <v>0.64991600000000005</v>
      </c>
      <c r="AZ71">
        <f ca="1">AVERAGE(INDIRECT(ADDRESS($AU70+2, AZ$1)):INDIRECT(ADDRESS($AU71+1, AZ$1)))</f>
        <v>0.58223800000000003</v>
      </c>
      <c r="BA71">
        <f ca="1">AVERAGE(INDIRECT(ADDRESS($AU70+2, BA$1)):INDIRECT(ADDRESS($AU71+1, BA$1)))</f>
        <v>0.95645399999999992</v>
      </c>
      <c r="BB71">
        <f ca="1">AVERAGE(INDIRECT(ADDRESS($AU70+2, BB$1)):INDIRECT(ADDRESS($AU71+1, BB$1)))</f>
        <v>6.6400000000000015E-2</v>
      </c>
      <c r="BC71">
        <f ca="1">AVERAGE(INDIRECT(ADDRESS($AU70+2, BC$1)):INDIRECT(ADDRESS($AU71+1, BC$1)))</f>
        <v>0.316384</v>
      </c>
      <c r="BD71">
        <f ca="1">AVERAGE(INDIRECT(ADDRESS($AU70+2, BD$1)):INDIRECT(ADDRESS($AU71+1, BD$1)))</f>
        <v>1.1651399999999998</v>
      </c>
      <c r="BE71">
        <f ca="1">AVERAGE(INDIRECT(ADDRESS($AU70+2, BE$1)):INDIRECT(ADDRESS($AU71+1, BE$1)))</f>
        <v>6.8264599999999995E-3</v>
      </c>
      <c r="BF71">
        <f ca="1">AVERAGE(INDIRECT(ADDRESS($AU70+2, BF$1)):INDIRECT(ADDRESS($AU71+1, BF$1)))</f>
        <v>2.203000000000066E-3</v>
      </c>
      <c r="BG71">
        <f ca="1">AVERAGE(INDIRECT(ADDRESS($AU70+2, BG$1)):INDIRECT(ADDRESS($AU71+1, BG$1)))</f>
        <v>1.2550800000000002</v>
      </c>
      <c r="BH71">
        <f ca="1">AVERAGE(INDIRECT(ADDRESS($AU70+2, BH$1)):INDIRECT(ADDRESS($AU71+1, BH$1)))</f>
        <v>7.4150000000000604E-3</v>
      </c>
      <c r="BI71">
        <f ca="1">AVERAGE(INDIRECT(ADDRESS($AU70+2, BI$1)):INDIRECT(ADDRESS($AU71+1, BI$1)))</f>
        <v>6.1749999999999305E-3</v>
      </c>
      <c r="BJ71">
        <f ca="1">AVERAGE(INDIRECT(ADDRESS($AU70+2, BJ$1)):INDIRECT(ADDRESS($AU71+1, BJ$1)))</f>
        <v>6.7400000000001903E-3</v>
      </c>
      <c r="BK71">
        <f ca="1">AVERAGE(INDIRECT(ADDRESS($AU70+2, BK$1)):INDIRECT(ADDRESS($AU71+1, BK$1)))</f>
        <v>3.2599999999999296E-3</v>
      </c>
      <c r="BL71">
        <f ca="1">AVERAGE(INDIRECT(ADDRESS($AU70+2, BL$1)):INDIRECT(ADDRESS($AU71+1, BL$1)))</f>
        <v>2.8799999999999937E-3</v>
      </c>
      <c r="BM71">
        <f ca="1">AVERAGE(INDIRECT(ADDRESS($AU70+2, BM$1)):INDIRECT(ADDRESS($AU71+1, BM$1)))</f>
        <v>3.9999999999995595E-4</v>
      </c>
      <c r="BN71">
        <f ca="1">AVERAGE(INDIRECT(ADDRESS($AU70+2, BN$1)):INDIRECT(ADDRESS($AU71+1, BN$1)))</f>
        <v>8.047470000000001E-3</v>
      </c>
      <c r="BO71">
        <f ca="1">AVERAGE(INDIRECT(ADDRESS($AU70+2, BO$1)):INDIRECT(ADDRESS($AU71+1, BO$1)))</f>
        <v>2.2575220000000001E-3</v>
      </c>
      <c r="BP71">
        <f ca="1">AVERAGE(INDIRECT(ADDRESS($AU70+2, BP$1)):INDIRECT(ADDRESS($AU71+1, BP$1)))</f>
        <v>6.3499999999998558E-3</v>
      </c>
    </row>
    <row r="72" spans="1:68" x14ac:dyDescent="0.25">
      <c r="A72" s="1">
        <v>7.4579400000000004E-2</v>
      </c>
      <c r="B72" s="1">
        <v>-0.79472699999999996</v>
      </c>
      <c r="C72" s="1">
        <v>-0.60236800000000001</v>
      </c>
      <c r="D72" s="1">
        <v>8.3039199999999994E-2</v>
      </c>
      <c r="E72" s="1">
        <v>-0.61922200000000005</v>
      </c>
      <c r="F72" s="1">
        <v>-1.5868100000000001</v>
      </c>
      <c r="G72" s="1">
        <v>3.8438600000000002E-3</v>
      </c>
      <c r="H72" s="1">
        <v>-5.14446E-2</v>
      </c>
      <c r="I72" s="1">
        <v>-2.4061699999999999</v>
      </c>
      <c r="J72" s="1">
        <v>-3.6336499999999999E-4</v>
      </c>
      <c r="K72" s="1">
        <v>0.80057400000000001</v>
      </c>
      <c r="L72" s="1">
        <v>-1.8826799999999999</v>
      </c>
      <c r="M72" s="1">
        <v>0.76151500000000005</v>
      </c>
      <c r="N72" s="1">
        <v>0.99912900000000004</v>
      </c>
      <c r="O72" s="1">
        <v>-2.4992200000000002</v>
      </c>
      <c r="P72" s="1">
        <v>-0.758077</v>
      </c>
      <c r="Q72" s="1">
        <v>0.99009599999999998</v>
      </c>
      <c r="R72" s="1">
        <v>-2.5071400000000001</v>
      </c>
      <c r="S72" s="1">
        <v>-7.1119599999999996E-3</v>
      </c>
      <c r="T72" s="1">
        <v>8.6806399999999999E-3</v>
      </c>
      <c r="U72" s="1">
        <v>-2.4933000000000001</v>
      </c>
      <c r="V72" s="1" t="s">
        <v>23</v>
      </c>
      <c r="W72" s="1">
        <f>ABS(IK_diagnostics_positions[[#This Row],[Column1]]-A71)</f>
        <v>0.39528040000000003</v>
      </c>
      <c r="X72" s="1">
        <f>ABS(IK_diagnostics_positions[[#This Row],[Column2]]-B71)</f>
        <v>1.030011</v>
      </c>
      <c r="Y72" s="1">
        <f>ABS(IK_diagnostics_positions[[#This Row],[Column3]]-C71)</f>
        <v>0.31512399999999996</v>
      </c>
      <c r="Z72" s="1">
        <f>ABS(IK_diagnostics_positions[[#This Row],[Column4]]-D71)</f>
        <v>7.9929800000000009E-2</v>
      </c>
      <c r="AA72" s="1">
        <f>ABS(IK_diagnostics_positions[[#This Row],[Column5]]-E71)</f>
        <v>1.7177820000000001</v>
      </c>
      <c r="AB72" s="1">
        <f>ABS(IK_diagnostics_positions[[#This Row],[Column6]]-F71)</f>
        <v>0.52500999999999998</v>
      </c>
      <c r="AC72" s="1">
        <f>ABS(IK_diagnostics_positions[[#This Row],[Column7]]-G71)</f>
        <v>0.26664514</v>
      </c>
      <c r="AD72" s="1">
        <f>ABS(IK_diagnostics_positions[[#This Row],[Column8]]-H71)</f>
        <v>1.8013146</v>
      </c>
      <c r="AE72" s="1">
        <f>ABS(IK_diagnostics_positions[[#This Row],[Column9]]-I71)</f>
        <v>0.59321999999999986</v>
      </c>
      <c r="AF72" s="1">
        <f>ABS(IK_diagnostics_positions[[#This Row],[Column10]]-J71)</f>
        <v>2.6655649999999999E-3</v>
      </c>
      <c r="AG72" s="1">
        <f>ABS(IK_diagnostics_positions[[#This Row],[Column11]]-K71)</f>
        <v>1.1602000000000001E-2</v>
      </c>
      <c r="AH72" s="1">
        <f>ABS(IK_diagnostics_positions[[#This Row],[Column12]]-L71)</f>
        <v>8.399999999999519E-4</v>
      </c>
      <c r="AI72" s="1">
        <f>ABS(IK_diagnostics_positions[[#This Row],[Column13]]-M71)</f>
        <v>6.0070000000000956E-3</v>
      </c>
      <c r="AJ72" s="1">
        <f>ABS(IK_diagnostics_positions[[#This Row],[Column14]]-N71)</f>
        <v>2.3699999999993171E-4</v>
      </c>
      <c r="AK72" s="1">
        <f>ABS(IK_diagnostics_positions[[#This Row],[Column15]]-O71)</f>
        <v>5.8499999999996888E-3</v>
      </c>
      <c r="AL72" s="1">
        <f>ABS(IK_diagnostics_positions[[#This Row],[Column16]]-P71)</f>
        <v>5.1390000000000047E-3</v>
      </c>
      <c r="AM72" s="1">
        <f>ABS(IK_diagnostics_positions[[#This Row],[Column17]]-Q71)</f>
        <v>8.1940000000000346E-3</v>
      </c>
      <c r="AN72" s="1">
        <f>ABS(IK_diagnostics_positions[[#This Row],[Column18]]-R71)</f>
        <v>4.1800000000002946E-3</v>
      </c>
      <c r="AO72" s="1">
        <f>ABS(IK_diagnostics_positions[[#This Row],[Column19]]-S71)</f>
        <v>5.6317999999999993E-3</v>
      </c>
      <c r="AP72" s="1">
        <f>ABS(IK_diagnostics_positions[[#This Row],[Column20]]-T71)</f>
        <v>8.8375190000000003E-3</v>
      </c>
      <c r="AQ72" s="1">
        <f>ABS(IK_diagnostics_positions[[#This Row],[Column21]]-U71)</f>
        <v>2.7499999999998082E-3</v>
      </c>
      <c r="AU72" s="3">
        <f>IK_diagnostics_frames[[#This Row],[Column1]]+AU71</f>
        <v>228</v>
      </c>
      <c r="AV72">
        <f ca="1">AVERAGE(INDIRECT(ADDRESS($AU71+2, AV$1)):INDIRECT(ADDRESS($AU72+1, AV$1)))</f>
        <v>0.72065299999999999</v>
      </c>
      <c r="AW72">
        <f ca="1">AVERAGE(INDIRECT(ADDRESS($AU71+2, AW$1)):INDIRECT(ADDRESS($AU72+1, AW$1)))</f>
        <v>0.45560800000000001</v>
      </c>
      <c r="AX72">
        <f ca="1">AVERAGE(INDIRECT(ADDRESS($AU71+2, AX$1)):INDIRECT(ADDRESS($AU72+1, AX$1)))</f>
        <v>1.076381</v>
      </c>
      <c r="AY72">
        <f ca="1">AVERAGE(INDIRECT(ADDRESS($AU71+2, AY$1)):INDIRECT(ADDRESS($AU72+1, AY$1)))</f>
        <v>0.30094799999999999</v>
      </c>
      <c r="AZ72">
        <f ca="1">AVERAGE(INDIRECT(ADDRESS($AU71+2, AZ$1)):INDIRECT(ADDRESS($AU72+1, AZ$1)))</f>
        <v>2.6199999999999557E-3</v>
      </c>
      <c r="BA72">
        <f ca="1">AVERAGE(INDIRECT(ADDRESS($AU71+2, BA$1)):INDIRECT(ADDRESS($AU72+1, BA$1)))</f>
        <v>0.38822500000000004</v>
      </c>
      <c r="BB72">
        <f ca="1">AVERAGE(INDIRECT(ADDRESS($AU71+2, BB$1)):INDIRECT(ADDRESS($AU72+1, BB$1)))</f>
        <v>1.023938</v>
      </c>
      <c r="BC72">
        <f ca="1">AVERAGE(INDIRECT(ADDRESS($AU71+2, BC$1)):INDIRECT(ADDRESS($AU72+1, BC$1)))</f>
        <v>0.3816489999999999</v>
      </c>
      <c r="BD72">
        <f ca="1">AVERAGE(INDIRECT(ADDRESS($AU71+2, BD$1)):INDIRECT(ADDRESS($AU72+1, BD$1)))</f>
        <v>0.22665000000000002</v>
      </c>
      <c r="BE72">
        <f ca="1">AVERAGE(INDIRECT(ADDRESS($AU71+2, BE$1)):INDIRECT(ADDRESS($AU72+1, BE$1)))</f>
        <v>4.0058000000000021E-4</v>
      </c>
      <c r="BF72">
        <f ca="1">AVERAGE(INDIRECT(ADDRESS($AU71+2, BF$1)):INDIRECT(ADDRESS($AU72+1, BF$1)))</f>
        <v>1.5147000000000022E-2</v>
      </c>
      <c r="BG72">
        <f ca="1">AVERAGE(INDIRECT(ADDRESS($AU71+2, BG$1)):INDIRECT(ADDRESS($AU72+1, BG$1)))</f>
        <v>1.3579999999999925E-2</v>
      </c>
      <c r="BH72">
        <f ca="1">AVERAGE(INDIRECT(ADDRESS($AU71+2, BH$1)):INDIRECT(ADDRESS($AU72+1, BH$1)))</f>
        <v>7.009000000000043E-3</v>
      </c>
      <c r="BI72">
        <f ca="1">AVERAGE(INDIRECT(ADDRESS($AU71+2, BI$1)):INDIRECT(ADDRESS($AU72+1, BI$1)))</f>
        <v>2.5659999999999572E-3</v>
      </c>
      <c r="BJ72">
        <f ca="1">AVERAGE(INDIRECT(ADDRESS($AU71+2, BJ$1)):INDIRECT(ADDRESS($AU72+1, BJ$1)))</f>
        <v>1.1709999999999887E-2</v>
      </c>
      <c r="BK72">
        <f ca="1">AVERAGE(INDIRECT(ADDRESS($AU71+2, BK$1)):INDIRECT(ADDRESS($AU72+1, BK$1)))</f>
        <v>7.6260000000000217E-3</v>
      </c>
      <c r="BL72">
        <f ca="1">AVERAGE(INDIRECT(ADDRESS($AU71+2, BL$1)):INDIRECT(ADDRESS($AU72+1, BL$1)))</f>
        <v>1.1000000000001009E-3</v>
      </c>
      <c r="BM72">
        <f ca="1">AVERAGE(INDIRECT(ADDRESS($AU71+2, BM$1)):INDIRECT(ADDRESS($AU72+1, BM$1)))</f>
        <v>8.90000000000013E-3</v>
      </c>
      <c r="BN72">
        <f ca="1">AVERAGE(INDIRECT(ADDRESS($AU71+2, BN$1)):INDIRECT(ADDRESS($AU72+1, BN$1)))</f>
        <v>4.5559060000000002E-3</v>
      </c>
      <c r="BO72">
        <f ca="1">AVERAGE(INDIRECT(ADDRESS($AU71+2, BO$1)):INDIRECT(ADDRESS($AU72+1, BO$1)))</f>
        <v>5.360199999999999E-4</v>
      </c>
      <c r="BP72">
        <f ca="1">AVERAGE(INDIRECT(ADDRESS($AU71+2, BP$1)):INDIRECT(ADDRESS($AU72+1, BP$1)))</f>
        <v>6.0099999999998488E-3</v>
      </c>
    </row>
    <row r="73" spans="1:68" x14ac:dyDescent="0.25">
      <c r="A73" s="1">
        <v>0.59871099999999999</v>
      </c>
      <c r="B73" s="1">
        <v>6.5943299999999996E-2</v>
      </c>
      <c r="C73" s="1">
        <v>-0.79824600000000001</v>
      </c>
      <c r="D73" s="1">
        <v>0.14593700000000001</v>
      </c>
      <c r="E73" s="1">
        <v>-0.28676499999999999</v>
      </c>
      <c r="F73" s="1">
        <v>-1.61714</v>
      </c>
      <c r="G73" s="1">
        <v>0.52728299999999995</v>
      </c>
      <c r="H73" s="1">
        <v>0.326214</v>
      </c>
      <c r="I73" s="1">
        <v>-2.3091200000000001</v>
      </c>
      <c r="J73" s="1">
        <v>1.6429099999999999E-2</v>
      </c>
      <c r="K73" s="1">
        <v>0.74260800000000005</v>
      </c>
      <c r="L73" s="1">
        <v>-3.06121</v>
      </c>
      <c r="M73" s="1">
        <v>0.79151800000000005</v>
      </c>
      <c r="N73" s="1">
        <v>1.0111600000000001</v>
      </c>
      <c r="O73" s="1">
        <v>-2.4892699999999999</v>
      </c>
      <c r="P73" s="1">
        <v>-0.76028099999999998</v>
      </c>
      <c r="Q73" s="1">
        <v>1.0178799999999999</v>
      </c>
      <c r="R73" s="1">
        <v>-2.4946899999999999</v>
      </c>
      <c r="S73" s="1">
        <v>8.6065099999999995E-3</v>
      </c>
      <c r="T73" s="1">
        <v>-6.53006E-2</v>
      </c>
      <c r="U73" s="1">
        <v>-2.4719600000000002</v>
      </c>
      <c r="V73" s="1" t="s">
        <v>23</v>
      </c>
      <c r="W73" s="1">
        <f>ABS(IK_diagnostics_positions[[#This Row],[Column1]]-A72)</f>
        <v>0.52413160000000003</v>
      </c>
      <c r="X73" s="1">
        <f>ABS(IK_diagnostics_positions[[#This Row],[Column2]]-B72)</f>
        <v>0.8606703</v>
      </c>
      <c r="Y73" s="1">
        <f>ABS(IK_diagnostics_positions[[#This Row],[Column3]]-C72)</f>
        <v>0.195878</v>
      </c>
      <c r="Z73" s="1">
        <f>ABS(IK_diagnostics_positions[[#This Row],[Column4]]-D72)</f>
        <v>6.2897800000000018E-2</v>
      </c>
      <c r="AA73" s="1">
        <f>ABS(IK_diagnostics_positions[[#This Row],[Column5]]-E72)</f>
        <v>0.33245700000000006</v>
      </c>
      <c r="AB73" s="1">
        <f>ABS(IK_diagnostics_positions[[#This Row],[Column6]]-F72)</f>
        <v>3.0329999999999968E-2</v>
      </c>
      <c r="AC73" s="1">
        <f>ABS(IK_diagnostics_positions[[#This Row],[Column7]]-G72)</f>
        <v>0.52343913999999991</v>
      </c>
      <c r="AD73" s="1">
        <f>ABS(IK_diagnostics_positions[[#This Row],[Column8]]-H72)</f>
        <v>0.37765860000000001</v>
      </c>
      <c r="AE73" s="1">
        <f>ABS(IK_diagnostics_positions[[#This Row],[Column9]]-I72)</f>
        <v>9.7049999999999859E-2</v>
      </c>
      <c r="AF73" s="1">
        <f>ABS(IK_diagnostics_positions[[#This Row],[Column10]]-J72)</f>
        <v>1.6792464999999999E-2</v>
      </c>
      <c r="AG73" s="1">
        <f>ABS(IK_diagnostics_positions[[#This Row],[Column11]]-K72)</f>
        <v>5.7965999999999962E-2</v>
      </c>
      <c r="AH73" s="1">
        <f>ABS(IK_diagnostics_positions[[#This Row],[Column12]]-L72)</f>
        <v>1.1785300000000001</v>
      </c>
      <c r="AI73" s="1">
        <f>ABS(IK_diagnostics_positions[[#This Row],[Column13]]-M72)</f>
        <v>3.0003000000000002E-2</v>
      </c>
      <c r="AJ73" s="1">
        <f>ABS(IK_diagnostics_positions[[#This Row],[Column14]]-N72)</f>
        <v>1.2031000000000014E-2</v>
      </c>
      <c r="AK73" s="1">
        <f>ABS(IK_diagnostics_positions[[#This Row],[Column15]]-O72)</f>
        <v>9.9500000000003475E-3</v>
      </c>
      <c r="AL73" s="1">
        <f>ABS(IK_diagnostics_positions[[#This Row],[Column16]]-P72)</f>
        <v>2.2039999999999837E-3</v>
      </c>
      <c r="AM73" s="1">
        <f>ABS(IK_diagnostics_positions[[#This Row],[Column17]]-Q72)</f>
        <v>2.778399999999992E-2</v>
      </c>
      <c r="AN73" s="1">
        <f>ABS(IK_diagnostics_positions[[#This Row],[Column18]]-R72)</f>
        <v>1.2450000000000294E-2</v>
      </c>
      <c r="AO73" s="1">
        <f>ABS(IK_diagnostics_positions[[#This Row],[Column19]]-S72)</f>
        <v>1.5718469999999998E-2</v>
      </c>
      <c r="AP73" s="1">
        <f>ABS(IK_diagnostics_positions[[#This Row],[Column20]]-T72)</f>
        <v>7.3981240000000004E-2</v>
      </c>
      <c r="AQ73" s="1">
        <f>ABS(IK_diagnostics_positions[[#This Row],[Column21]]-U72)</f>
        <v>2.1339999999999915E-2</v>
      </c>
      <c r="AU73" s="4">
        <f>IK_diagnostics_frames[[#This Row],[Column1]]+AU72</f>
        <v>231</v>
      </c>
      <c r="AV73">
        <f ca="1">AVERAGE(INDIRECT(ADDRESS($AU72+2, AV$1)):INDIRECT(ADDRESS($AU73+1, AV$1)))</f>
        <v>0.41145499999999996</v>
      </c>
      <c r="AW73">
        <f ca="1">AVERAGE(INDIRECT(ADDRESS($AU72+2, AW$1)):INDIRECT(ADDRESS($AU73+1, AW$1)))</f>
        <v>0.75712160000000006</v>
      </c>
      <c r="AX73">
        <f ca="1">AVERAGE(INDIRECT(ADDRESS($AU72+2, AX$1)):INDIRECT(ADDRESS($AU73+1, AX$1)))</f>
        <v>0.14106866666666662</v>
      </c>
      <c r="AY73">
        <f ca="1">AVERAGE(INDIRECT(ADDRESS($AU72+2, AY$1)):INDIRECT(ADDRESS($AU73+1, AY$1)))</f>
        <v>0.49841233333333329</v>
      </c>
      <c r="AZ73">
        <f ca="1">AVERAGE(INDIRECT(ADDRESS($AU72+2, AZ$1)):INDIRECT(ADDRESS($AU73+1, AZ$1)))</f>
        <v>0.91020660000000009</v>
      </c>
      <c r="BA73">
        <f ca="1">AVERAGE(INDIRECT(ADDRESS($AU72+2, BA$1)):INDIRECT(ADDRESS($AU73+1, BA$1)))</f>
        <v>1.2414509999999999</v>
      </c>
      <c r="BB73">
        <f ca="1">AVERAGE(INDIRECT(ADDRESS($AU72+2, BB$1)):INDIRECT(ADDRESS($AU73+1, BB$1)))</f>
        <v>0.12853026666666667</v>
      </c>
      <c r="BC73">
        <f ca="1">AVERAGE(INDIRECT(ADDRESS($AU72+2, BC$1)):INDIRECT(ADDRESS($AU73+1, BC$1)))</f>
        <v>0.65650299999999995</v>
      </c>
      <c r="BD73">
        <f ca="1">AVERAGE(INDIRECT(ADDRESS($AU72+2, BD$1)):INDIRECT(ADDRESS($AU73+1, BD$1)))</f>
        <v>0.90378999999999987</v>
      </c>
      <c r="BE73">
        <f ca="1">AVERAGE(INDIRECT(ADDRESS($AU72+2, BE$1)):INDIRECT(ADDRESS($AU73+1, BE$1)))</f>
        <v>2.846788333333333E-3</v>
      </c>
      <c r="BF73">
        <f ca="1">AVERAGE(INDIRECT(ADDRESS($AU72+2, BF$1)):INDIRECT(ADDRESS($AU73+1, BF$1)))</f>
        <v>4.5181333333333372E-2</v>
      </c>
      <c r="BG73">
        <f ca="1">AVERAGE(INDIRECT(ADDRESS($AU72+2, BG$1)):INDIRECT(ADDRESS($AU73+1, BG$1)))</f>
        <v>0.96642666666666688</v>
      </c>
      <c r="BH73">
        <f ca="1">AVERAGE(INDIRECT(ADDRESS($AU72+2, BH$1)):INDIRECT(ADDRESS($AU73+1, BH$1)))</f>
        <v>0.12114533333333337</v>
      </c>
      <c r="BI73">
        <f ca="1">AVERAGE(INDIRECT(ADDRESS($AU72+2, BI$1)):INDIRECT(ADDRESS($AU73+1, BI$1)))</f>
        <v>2.1799333333333393E-2</v>
      </c>
      <c r="BJ73">
        <f ca="1">AVERAGE(INDIRECT(ADDRESS($AU72+2, BJ$1)):INDIRECT(ADDRESS($AU73+1, BJ$1)))</f>
        <v>4.7679999999999723E-2</v>
      </c>
      <c r="BK73">
        <f ca="1">AVERAGE(INDIRECT(ADDRESS($AU72+2, BK$1)):INDIRECT(ADDRESS($AU73+1, BK$1)))</f>
        <v>0.12825433333333336</v>
      </c>
      <c r="BL73">
        <f ca="1">AVERAGE(INDIRECT(ADDRESS($AU72+2, BL$1)):INDIRECT(ADDRESS($AU73+1, BL$1)))</f>
        <v>1.4203333333333271E-2</v>
      </c>
      <c r="BM73">
        <f ca="1">AVERAGE(INDIRECT(ADDRESS($AU72+2, BM$1)):INDIRECT(ADDRESS($AU73+1, BM$1)))</f>
        <v>4.5370000000000132E-2</v>
      </c>
      <c r="BN73">
        <f ca="1">AVERAGE(INDIRECT(ADDRESS($AU72+2, BN$1)):INDIRECT(ADDRESS($AU73+1, BN$1)))</f>
        <v>9.0043886666666666E-3</v>
      </c>
      <c r="BO73">
        <f ca="1">AVERAGE(INDIRECT(ADDRESS($AU72+2, BO$1)):INDIRECT(ADDRESS($AU73+1, BO$1)))</f>
        <v>7.0762510000000015E-2</v>
      </c>
      <c r="BP73">
        <f ca="1">AVERAGE(INDIRECT(ADDRESS($AU72+2, BP$1)):INDIRECT(ADDRESS($AU73+1, BP$1)))</f>
        <v>1.6186666666666866E-2</v>
      </c>
    </row>
    <row r="74" spans="1:68" x14ac:dyDescent="0.25">
      <c r="A74" s="1">
        <v>-0.25356800000000002</v>
      </c>
      <c r="B74" s="1">
        <v>-0.57769599999999999</v>
      </c>
      <c r="C74" s="1">
        <v>-0.775868</v>
      </c>
      <c r="D74" s="1">
        <v>0.56734700000000005</v>
      </c>
      <c r="E74" s="1">
        <v>-0.10272000000000001</v>
      </c>
      <c r="F74" s="1">
        <v>-1.0928800000000001</v>
      </c>
      <c r="G74" s="1">
        <v>0.219778</v>
      </c>
      <c r="H74" s="1">
        <v>-0.107834</v>
      </c>
      <c r="I74" s="1">
        <v>-2.0305200000000001</v>
      </c>
      <c r="J74" s="1">
        <v>-6.2804699999999998E-3</v>
      </c>
      <c r="K74" s="1">
        <v>0.85721199999999997</v>
      </c>
      <c r="L74" s="1">
        <v>-1.8979200000000001</v>
      </c>
      <c r="M74" s="1">
        <v>0.78379100000000002</v>
      </c>
      <c r="N74" s="1">
        <v>0.98311099999999996</v>
      </c>
      <c r="O74" s="1">
        <v>-2.4978699999999998</v>
      </c>
      <c r="P74" s="1">
        <v>-0.77906699999999995</v>
      </c>
      <c r="Q74" s="1">
        <v>0.99713399999999996</v>
      </c>
      <c r="R74" s="1">
        <v>-2.5169700000000002</v>
      </c>
      <c r="S74" s="1">
        <v>-1.0357999999999999E-2</v>
      </c>
      <c r="T74" s="1">
        <v>3.9850299999999998E-2</v>
      </c>
      <c r="U74" s="1">
        <v>-2.47403</v>
      </c>
      <c r="V74" s="1" t="s">
        <v>23</v>
      </c>
      <c r="W74" s="1">
        <f>ABS(IK_diagnostics_positions[[#This Row],[Column1]]-A73)</f>
        <v>0.85227900000000001</v>
      </c>
      <c r="X74" s="1">
        <f>ABS(IK_diagnostics_positions[[#This Row],[Column2]]-B73)</f>
        <v>0.64363930000000003</v>
      </c>
      <c r="Y74" s="1">
        <f>ABS(IK_diagnostics_positions[[#This Row],[Column3]]-C73)</f>
        <v>2.2378000000000009E-2</v>
      </c>
      <c r="Z74" s="1">
        <f>ABS(IK_diagnostics_positions[[#This Row],[Column4]]-D73)</f>
        <v>0.42141000000000006</v>
      </c>
      <c r="AA74" s="1">
        <f>ABS(IK_diagnostics_positions[[#This Row],[Column5]]-E73)</f>
        <v>0.18404499999999999</v>
      </c>
      <c r="AB74" s="1">
        <f>ABS(IK_diagnostics_positions[[#This Row],[Column6]]-F73)</f>
        <v>0.52425999999999995</v>
      </c>
      <c r="AC74" s="1">
        <f>ABS(IK_diagnostics_positions[[#This Row],[Column7]]-G73)</f>
        <v>0.30750499999999992</v>
      </c>
      <c r="AD74" s="1">
        <f>ABS(IK_diagnostics_positions[[#This Row],[Column8]]-H73)</f>
        <v>0.43404799999999999</v>
      </c>
      <c r="AE74" s="1">
        <f>ABS(IK_diagnostics_positions[[#This Row],[Column9]]-I73)</f>
        <v>0.27859999999999996</v>
      </c>
      <c r="AF74" s="1">
        <f>ABS(IK_diagnostics_positions[[#This Row],[Column10]]-J73)</f>
        <v>2.2709569999999998E-2</v>
      </c>
      <c r="AG74" s="1">
        <f>ABS(IK_diagnostics_positions[[#This Row],[Column11]]-K73)</f>
        <v>0.11460399999999993</v>
      </c>
      <c r="AH74" s="1">
        <f>ABS(IK_diagnostics_positions[[#This Row],[Column12]]-L73)</f>
        <v>1.1632899999999999</v>
      </c>
      <c r="AI74" s="1">
        <f>ABS(IK_diagnostics_positions[[#This Row],[Column13]]-M73)</f>
        <v>7.7270000000000394E-3</v>
      </c>
      <c r="AJ74" s="1">
        <f>ABS(IK_diagnostics_positions[[#This Row],[Column14]]-N73)</f>
        <v>2.8049000000000102E-2</v>
      </c>
      <c r="AK74" s="1">
        <f>ABS(IK_diagnostics_positions[[#This Row],[Column15]]-O73)</f>
        <v>8.599999999999941E-3</v>
      </c>
      <c r="AL74" s="1">
        <f>ABS(IK_diagnostics_positions[[#This Row],[Column16]]-P73)</f>
        <v>1.8785999999999969E-2</v>
      </c>
      <c r="AM74" s="1">
        <f>ABS(IK_diagnostics_positions[[#This Row],[Column17]]-Q73)</f>
        <v>2.0745999999999931E-2</v>
      </c>
      <c r="AN74" s="1">
        <f>ABS(IK_diagnostics_positions[[#This Row],[Column18]]-R73)</f>
        <v>2.22800000000003E-2</v>
      </c>
      <c r="AO74" s="1">
        <f>ABS(IK_diagnostics_positions[[#This Row],[Column19]]-S73)</f>
        <v>1.8964509999999997E-2</v>
      </c>
      <c r="AP74" s="1">
        <f>ABS(IK_diagnostics_positions[[#This Row],[Column20]]-T73)</f>
        <v>0.10515089999999999</v>
      </c>
      <c r="AQ74" s="1">
        <f>ABS(IK_diagnostics_positions[[#This Row],[Column21]]-U73)</f>
        <v>2.0699999999997942E-3</v>
      </c>
      <c r="AU74" s="3">
        <f>IK_diagnostics_frames[[#This Row],[Column1]]+AU73</f>
        <v>232</v>
      </c>
      <c r="AV74">
        <f ca="1">AVERAGE(INDIRECT(ADDRESS($AU73+2, AV$1)):INDIRECT(ADDRESS($AU74+1, AV$1)))</f>
        <v>0.18659800000000001</v>
      </c>
      <c r="AW74">
        <f ca="1">AVERAGE(INDIRECT(ADDRESS($AU73+2, AW$1)):INDIRECT(ADDRESS($AU74+1, AW$1)))</f>
        <v>0.86250879999999996</v>
      </c>
      <c r="AX74">
        <f ca="1">AVERAGE(INDIRECT(ADDRESS($AU73+2, AX$1)):INDIRECT(ADDRESS($AU74+1, AX$1)))</f>
        <v>0.64679999999999993</v>
      </c>
      <c r="AY74">
        <f ca="1">AVERAGE(INDIRECT(ADDRESS($AU73+2, AY$1)):INDIRECT(ADDRESS($AU74+1, AY$1)))</f>
        <v>1.004319</v>
      </c>
      <c r="AZ74">
        <f ca="1">AVERAGE(INDIRECT(ADDRESS($AU73+2, AZ$1)):INDIRECT(ADDRESS($AU74+1, AZ$1)))</f>
        <v>0.12575029999999998</v>
      </c>
      <c r="BA74">
        <f ca="1">AVERAGE(INDIRECT(ADDRESS($AU73+2, BA$1)):INDIRECT(ADDRESS($AU74+1, BA$1)))</f>
        <v>1.030281</v>
      </c>
      <c r="BB74">
        <f ca="1">AVERAGE(INDIRECT(ADDRESS($AU73+2, BB$1)):INDIRECT(ADDRESS($AU74+1, BB$1)))</f>
        <v>0.84182319999999999</v>
      </c>
      <c r="BC74">
        <f ca="1">AVERAGE(INDIRECT(ADDRESS($AU73+2, BC$1)):INDIRECT(ADDRESS($AU74+1, BC$1)))</f>
        <v>0.37596500000000005</v>
      </c>
      <c r="BD74">
        <f ca="1">AVERAGE(INDIRECT(ADDRESS($AU73+2, BD$1)):INDIRECT(ADDRESS($AU74+1, BD$1)))</f>
        <v>0.51757999999999993</v>
      </c>
      <c r="BE74">
        <f ca="1">AVERAGE(INDIRECT(ADDRESS($AU73+2, BE$1)):INDIRECT(ADDRESS($AU74+1, BE$1)))</f>
        <v>8.0615299999999999E-4</v>
      </c>
      <c r="BF74">
        <f ca="1">AVERAGE(INDIRECT(ADDRESS($AU73+2, BF$1)):INDIRECT(ADDRESS($AU74+1, BF$1)))</f>
        <v>6.649000000000016E-3</v>
      </c>
      <c r="BG74">
        <f ca="1">AVERAGE(INDIRECT(ADDRESS($AU73+2, BG$1)):INDIRECT(ADDRESS($AU74+1, BG$1)))</f>
        <v>1.2381499999999999</v>
      </c>
      <c r="BH74">
        <f ca="1">AVERAGE(INDIRECT(ADDRESS($AU73+2, BH$1)):INDIRECT(ADDRESS($AU74+1, BH$1)))</f>
        <v>1.3670000000000071E-3</v>
      </c>
      <c r="BI74">
        <f ca="1">AVERAGE(INDIRECT(ADDRESS($AU73+2, BI$1)):INDIRECT(ADDRESS($AU74+1, BI$1)))</f>
        <v>1.2809999999999766E-3</v>
      </c>
      <c r="BJ74">
        <f ca="1">AVERAGE(INDIRECT(ADDRESS($AU73+2, BJ$1)):INDIRECT(ADDRESS($AU74+1, BJ$1)))</f>
        <v>6.2199999999998923E-3</v>
      </c>
      <c r="BK74">
        <f ca="1">AVERAGE(INDIRECT(ADDRESS($AU73+2, BK$1)):INDIRECT(ADDRESS($AU74+1, BK$1)))</f>
        <v>8.6500000000000465E-4</v>
      </c>
      <c r="BL74">
        <f ca="1">AVERAGE(INDIRECT(ADDRESS($AU73+2, BL$1)):INDIRECT(ADDRESS($AU74+1, BL$1)))</f>
        <v>2.5970000000000715E-3</v>
      </c>
      <c r="BM74">
        <f ca="1">AVERAGE(INDIRECT(ADDRESS($AU73+2, BM$1)):INDIRECT(ADDRESS($AU74+1, BM$1)))</f>
        <v>5.7699999999996088E-3</v>
      </c>
      <c r="BN74">
        <f ca="1">AVERAGE(INDIRECT(ADDRESS($AU73+2, BN$1)):INDIRECT(ADDRESS($AU74+1, BN$1)))</f>
        <v>1.753227E-3</v>
      </c>
      <c r="BO74">
        <f ca="1">AVERAGE(INDIRECT(ADDRESS($AU73+2, BO$1)):INDIRECT(ADDRESS($AU74+1, BO$1)))</f>
        <v>4.4755300000000001E-3</v>
      </c>
      <c r="BP74">
        <f ca="1">AVERAGE(INDIRECT(ADDRESS($AU73+2, BP$1)):INDIRECT(ADDRESS($AU74+1, BP$1)))</f>
        <v>3.7000000000002586E-3</v>
      </c>
    </row>
    <row r="75" spans="1:68" x14ac:dyDescent="0.25">
      <c r="A75" s="1">
        <v>6.8400299999999997E-2</v>
      </c>
      <c r="B75" s="1">
        <v>0.163519</v>
      </c>
      <c r="C75" s="1">
        <v>-0.98416599999999999</v>
      </c>
      <c r="D75" s="1">
        <v>-0.78914499999999999</v>
      </c>
      <c r="E75" s="1">
        <v>-0.34917100000000001</v>
      </c>
      <c r="F75" s="1">
        <v>-0.94215499999999996</v>
      </c>
      <c r="G75" s="1">
        <v>3.74998E-2</v>
      </c>
      <c r="H75" s="1">
        <v>0.19465299999999999</v>
      </c>
      <c r="I75" s="1">
        <v>-1.08677</v>
      </c>
      <c r="J75" s="1">
        <v>3.3449199999999999E-3</v>
      </c>
      <c r="K75" s="1">
        <v>0.79491199999999995</v>
      </c>
      <c r="L75" s="1">
        <v>-1.88585</v>
      </c>
      <c r="M75" s="1">
        <v>0.76303200000000004</v>
      </c>
      <c r="N75" s="1">
        <v>1.0007699999999999</v>
      </c>
      <c r="O75" s="1">
        <v>-2.5026899999999999</v>
      </c>
      <c r="P75" s="1">
        <v>-0.752502</v>
      </c>
      <c r="Q75" s="1">
        <v>1.00709</v>
      </c>
      <c r="R75" s="1">
        <v>-2.5052599999999998</v>
      </c>
      <c r="S75" s="1">
        <v>-4.0179200000000003E-3</v>
      </c>
      <c r="T75" s="1">
        <v>2.03097E-3</v>
      </c>
      <c r="U75" s="1">
        <v>-2.49518</v>
      </c>
      <c r="V75" s="1" t="s">
        <v>23</v>
      </c>
      <c r="W75" s="1">
        <f>ABS(IK_diagnostics_positions[[#This Row],[Column1]]-A74)</f>
        <v>0.32196829999999999</v>
      </c>
      <c r="X75" s="1">
        <f>ABS(IK_diagnostics_positions[[#This Row],[Column2]]-B74)</f>
        <v>0.74121499999999996</v>
      </c>
      <c r="Y75" s="1">
        <f>ABS(IK_diagnostics_positions[[#This Row],[Column3]]-C74)</f>
        <v>0.20829799999999998</v>
      </c>
      <c r="Z75" s="1">
        <f>ABS(IK_diagnostics_positions[[#This Row],[Column4]]-D74)</f>
        <v>1.356492</v>
      </c>
      <c r="AA75" s="1">
        <f>ABS(IK_diagnostics_positions[[#This Row],[Column5]]-E74)</f>
        <v>0.246451</v>
      </c>
      <c r="AB75" s="1">
        <f>ABS(IK_diagnostics_positions[[#This Row],[Column6]]-F74)</f>
        <v>0.15072500000000011</v>
      </c>
      <c r="AC75" s="1">
        <f>ABS(IK_diagnostics_positions[[#This Row],[Column7]]-G74)</f>
        <v>0.1822782</v>
      </c>
      <c r="AD75" s="1">
        <f>ABS(IK_diagnostics_positions[[#This Row],[Column8]]-H74)</f>
        <v>0.30248700000000001</v>
      </c>
      <c r="AE75" s="1">
        <f>ABS(IK_diagnostics_positions[[#This Row],[Column9]]-I74)</f>
        <v>0.94375000000000009</v>
      </c>
      <c r="AF75" s="1">
        <f>ABS(IK_diagnostics_positions[[#This Row],[Column10]]-J74)</f>
        <v>9.6253899999999993E-3</v>
      </c>
      <c r="AG75" s="1">
        <f>ABS(IK_diagnostics_positions[[#This Row],[Column11]]-K74)</f>
        <v>6.2300000000000022E-2</v>
      </c>
      <c r="AH75" s="1">
        <f>ABS(IK_diagnostics_positions[[#This Row],[Column12]]-L74)</f>
        <v>1.2070000000000025E-2</v>
      </c>
      <c r="AI75" s="1">
        <f>ABS(IK_diagnostics_positions[[#This Row],[Column13]]-M74)</f>
        <v>2.0758999999999972E-2</v>
      </c>
      <c r="AJ75" s="1">
        <f>ABS(IK_diagnostics_positions[[#This Row],[Column14]]-N74)</f>
        <v>1.765899999999998E-2</v>
      </c>
      <c r="AK75" s="1">
        <f>ABS(IK_diagnostics_positions[[#This Row],[Column15]]-O74)</f>
        <v>4.8200000000000465E-3</v>
      </c>
      <c r="AL75" s="1">
        <f>ABS(IK_diagnostics_positions[[#This Row],[Column16]]-P74)</f>
        <v>2.656499999999995E-2</v>
      </c>
      <c r="AM75" s="1">
        <f>ABS(IK_diagnostics_positions[[#This Row],[Column17]]-Q74)</f>
        <v>9.9560000000000759E-3</v>
      </c>
      <c r="AN75" s="1">
        <f>ABS(IK_diagnostics_positions[[#This Row],[Column18]]-R74)</f>
        <v>1.1710000000000331E-2</v>
      </c>
      <c r="AO75" s="1">
        <f>ABS(IK_diagnostics_positions[[#This Row],[Column19]]-S74)</f>
        <v>6.3400799999999988E-3</v>
      </c>
      <c r="AP75" s="1">
        <f>ABS(IK_diagnostics_positions[[#This Row],[Column20]]-T74)</f>
        <v>3.7819329999999998E-2</v>
      </c>
      <c r="AQ75" s="1">
        <f>ABS(IK_diagnostics_positions[[#This Row],[Column21]]-U74)</f>
        <v>2.1150000000000002E-2</v>
      </c>
      <c r="AU75" s="4">
        <f>IK_diagnostics_frames[[#This Row],[Column1]]+AU74</f>
        <v>234</v>
      </c>
      <c r="AV75">
        <f ca="1">AVERAGE(INDIRECT(ADDRESS($AU74+2, AV$1)):INDIRECT(ADDRESS($AU75+1, AV$1)))</f>
        <v>0.142378</v>
      </c>
      <c r="AW75">
        <f ca="1">AVERAGE(INDIRECT(ADDRESS($AU74+2, AW$1)):INDIRECT(ADDRESS($AU75+1, AW$1)))</f>
        <v>0.18617699999999998</v>
      </c>
      <c r="AX75">
        <f ca="1">AVERAGE(INDIRECT(ADDRESS($AU74+2, AX$1)):INDIRECT(ADDRESS($AU75+1, AX$1)))</f>
        <v>0.29506300000000002</v>
      </c>
      <c r="AY75">
        <f ca="1">AVERAGE(INDIRECT(ADDRESS($AU74+2, AY$1)):INDIRECT(ADDRESS($AU75+1, AY$1)))</f>
        <v>0.82491499999999995</v>
      </c>
      <c r="AZ75">
        <f ca="1">AVERAGE(INDIRECT(ADDRESS($AU74+2, AZ$1)):INDIRECT(ADDRESS($AU75+1, AZ$1)))</f>
        <v>0.46134335000000004</v>
      </c>
      <c r="BA75">
        <f ca="1">AVERAGE(INDIRECT(ADDRESS($AU74+2, BA$1)):INDIRECT(ADDRESS($AU75+1, BA$1)))</f>
        <v>0.22353550000000005</v>
      </c>
      <c r="BB75">
        <f ca="1">AVERAGE(INDIRECT(ADDRESS($AU74+2, BB$1)):INDIRECT(ADDRESS($AU75+1, BB$1)))</f>
        <v>0.41322249999999999</v>
      </c>
      <c r="BC75">
        <f ca="1">AVERAGE(INDIRECT(ADDRESS($AU74+2, BC$1)):INDIRECT(ADDRESS($AU75+1, BC$1)))</f>
        <v>0.716229</v>
      </c>
      <c r="BD75">
        <f ca="1">AVERAGE(INDIRECT(ADDRESS($AU74+2, BD$1)):INDIRECT(ADDRESS($AU75+1, BD$1)))</f>
        <v>0.34450499999999995</v>
      </c>
      <c r="BE75">
        <f ca="1">AVERAGE(INDIRECT(ADDRESS($AU74+2, BE$1)):INDIRECT(ADDRESS($AU75+1, BE$1)))</f>
        <v>9.9337830000000016E-3</v>
      </c>
      <c r="BF75">
        <f ca="1">AVERAGE(INDIRECT(ADDRESS($AU74+2, BF$1)):INDIRECT(ADDRESS($AU75+1, BF$1)))</f>
        <v>4.734550000000004E-2</v>
      </c>
      <c r="BG75">
        <f ca="1">AVERAGE(INDIRECT(ADDRESS($AU74+2, BG$1)):INDIRECT(ADDRESS($AU75+1, BG$1)))</f>
        <v>3.9130000000000109E-2</v>
      </c>
      <c r="BH75">
        <f ca="1">AVERAGE(INDIRECT(ADDRESS($AU74+2, BH$1)):INDIRECT(ADDRESS($AU75+1, BH$1)))</f>
        <v>2.5876500000000024E-2</v>
      </c>
      <c r="BI75">
        <f ca="1">AVERAGE(INDIRECT(ADDRESS($AU74+2, BI$1)):INDIRECT(ADDRESS($AU75+1, BI$1)))</f>
        <v>5.0490000000000812E-3</v>
      </c>
      <c r="BJ75">
        <f ca="1">AVERAGE(INDIRECT(ADDRESS($AU74+2, BJ$1)):INDIRECT(ADDRESS($AU75+1, BJ$1)))</f>
        <v>1.3295000000000057E-2</v>
      </c>
      <c r="BK75">
        <f ca="1">AVERAGE(INDIRECT(ADDRESS($AU74+2, BK$1)):INDIRECT(ADDRESS($AU75+1, BK$1)))</f>
        <v>3.1832999999999945E-2</v>
      </c>
      <c r="BL75">
        <f ca="1">AVERAGE(INDIRECT(ADDRESS($AU74+2, BL$1)):INDIRECT(ADDRESS($AU75+1, BL$1)))</f>
        <v>1.6703500000000038E-2</v>
      </c>
      <c r="BM75">
        <f ca="1">AVERAGE(INDIRECT(ADDRESS($AU74+2, BM$1)):INDIRECT(ADDRESS($AU75+1, BM$1)))</f>
        <v>2.4389999999999912E-2</v>
      </c>
      <c r="BN75">
        <f ca="1">AVERAGE(INDIRECT(ADDRESS($AU74+2, BN$1)):INDIRECT(ADDRESS($AU75+1, BN$1)))</f>
        <v>1.0726284999999999E-3</v>
      </c>
      <c r="BO75">
        <f ca="1">AVERAGE(INDIRECT(ADDRESS($AU74+2, BO$1)):INDIRECT(ADDRESS($AU75+1, BO$1)))</f>
        <v>4.06055E-4</v>
      </c>
      <c r="BP75">
        <f ca="1">AVERAGE(INDIRECT(ADDRESS($AU74+2, BP$1)):INDIRECT(ADDRESS($AU75+1, BP$1)))</f>
        <v>1.702500000000029E-2</v>
      </c>
    </row>
    <row r="76" spans="1:68" x14ac:dyDescent="0.25">
      <c r="A76" s="1">
        <v>-0.12884999999999999</v>
      </c>
      <c r="B76" s="1">
        <v>0.70784899999999995</v>
      </c>
      <c r="C76" s="1">
        <v>-0.69451200000000002</v>
      </c>
      <c r="D76" s="1">
        <v>0.37431199999999998</v>
      </c>
      <c r="E76" s="1">
        <v>1.04945</v>
      </c>
      <c r="F76" s="1">
        <v>-1.4883200000000001</v>
      </c>
      <c r="G76" s="1">
        <v>-0.22866600000000001</v>
      </c>
      <c r="H76" s="1">
        <v>0.625162</v>
      </c>
      <c r="I76" s="1">
        <v>-0.81275200000000003</v>
      </c>
      <c r="J76" s="1">
        <v>5.6679100000000003E-2</v>
      </c>
      <c r="K76" s="1">
        <v>0.59055100000000005</v>
      </c>
      <c r="L76" s="1">
        <v>-1.7705500000000001</v>
      </c>
      <c r="M76" s="1">
        <v>0.72158900000000004</v>
      </c>
      <c r="N76" s="1">
        <v>0.98763900000000004</v>
      </c>
      <c r="O76" s="1">
        <v>-2.4031799999999999</v>
      </c>
      <c r="P76" s="1">
        <v>-0.64274900000000001</v>
      </c>
      <c r="Q76" s="1">
        <v>0.98916899999999996</v>
      </c>
      <c r="R76" s="1">
        <v>-2.3637700000000001</v>
      </c>
      <c r="S76" s="1">
        <v>-4.3622399999999999E-2</v>
      </c>
      <c r="T76" s="1">
        <v>-4.4551399999999998E-2</v>
      </c>
      <c r="U76" s="1">
        <v>-2.5364399999999998</v>
      </c>
      <c r="V76" s="1" t="s">
        <v>23</v>
      </c>
      <c r="W76" s="1">
        <f>ABS(IK_diagnostics_positions[[#This Row],[Column1]]-A75)</f>
        <v>0.19725029999999999</v>
      </c>
      <c r="X76" s="1">
        <f>ABS(IK_diagnostics_positions[[#This Row],[Column2]]-B75)</f>
        <v>0.54432999999999998</v>
      </c>
      <c r="Y76" s="1">
        <f>ABS(IK_diagnostics_positions[[#This Row],[Column3]]-C75)</f>
        <v>0.28965399999999997</v>
      </c>
      <c r="Z76" s="1">
        <f>ABS(IK_diagnostics_positions[[#This Row],[Column4]]-D75)</f>
        <v>1.163457</v>
      </c>
      <c r="AA76" s="1">
        <f>ABS(IK_diagnostics_positions[[#This Row],[Column5]]-E75)</f>
        <v>1.3986209999999999</v>
      </c>
      <c r="AB76" s="1">
        <f>ABS(IK_diagnostics_positions[[#This Row],[Column6]]-F75)</f>
        <v>0.54616500000000012</v>
      </c>
      <c r="AC76" s="1">
        <f>ABS(IK_diagnostics_positions[[#This Row],[Column7]]-G75)</f>
        <v>0.26616580000000001</v>
      </c>
      <c r="AD76" s="1">
        <f>ABS(IK_diagnostics_positions[[#This Row],[Column8]]-H75)</f>
        <v>0.43050900000000003</v>
      </c>
      <c r="AE76" s="1">
        <f>ABS(IK_diagnostics_positions[[#This Row],[Column9]]-I75)</f>
        <v>0.27401799999999998</v>
      </c>
      <c r="AF76" s="1">
        <f>ABS(IK_diagnostics_positions[[#This Row],[Column10]]-J75)</f>
        <v>5.3334180000000002E-2</v>
      </c>
      <c r="AG76" s="1">
        <f>ABS(IK_diagnostics_positions[[#This Row],[Column11]]-K75)</f>
        <v>0.2043609999999999</v>
      </c>
      <c r="AH76" s="1">
        <f>ABS(IK_diagnostics_positions[[#This Row],[Column12]]-L75)</f>
        <v>0.11529999999999996</v>
      </c>
      <c r="AI76" s="1">
        <f>ABS(IK_diagnostics_positions[[#This Row],[Column13]]-M75)</f>
        <v>4.1443000000000008E-2</v>
      </c>
      <c r="AJ76" s="1">
        <f>ABS(IK_diagnostics_positions[[#This Row],[Column14]]-N75)</f>
        <v>1.3130999999999893E-2</v>
      </c>
      <c r="AK76" s="1">
        <f>ABS(IK_diagnostics_positions[[#This Row],[Column15]]-O75)</f>
        <v>9.9509999999999987E-2</v>
      </c>
      <c r="AL76" s="1">
        <f>ABS(IK_diagnostics_positions[[#This Row],[Column16]]-P75)</f>
        <v>0.10975299999999999</v>
      </c>
      <c r="AM76" s="1">
        <f>ABS(IK_diagnostics_positions[[#This Row],[Column17]]-Q75)</f>
        <v>1.7921000000000076E-2</v>
      </c>
      <c r="AN76" s="1">
        <f>ABS(IK_diagnostics_positions[[#This Row],[Column18]]-R75)</f>
        <v>0.14148999999999967</v>
      </c>
      <c r="AO76" s="1">
        <f>ABS(IK_diagnostics_positions[[#This Row],[Column19]]-S75)</f>
        <v>3.9604479999999997E-2</v>
      </c>
      <c r="AP76" s="1">
        <f>ABS(IK_diagnostics_positions[[#This Row],[Column20]]-T75)</f>
        <v>4.6582369999999998E-2</v>
      </c>
      <c r="AQ76" s="1">
        <f>ABS(IK_diagnostics_positions[[#This Row],[Column21]]-U75)</f>
        <v>4.1259999999999852E-2</v>
      </c>
      <c r="AU76" s="3">
        <f>IK_diagnostics_frames[[#This Row],[Column1]]+AU75</f>
        <v>238</v>
      </c>
      <c r="AV76">
        <f ca="1">AVERAGE(INDIRECT(ADDRESS($AU75+2, AV$1)):INDIRECT(ADDRESS($AU76+1, AV$1)))</f>
        <v>0.61365628250000004</v>
      </c>
      <c r="AW76">
        <f ca="1">AVERAGE(INDIRECT(ADDRESS($AU75+2, AW$1)):INDIRECT(ADDRESS($AU76+1, AW$1)))</f>
        <v>0.59163900000000003</v>
      </c>
      <c r="AX76">
        <f ca="1">AVERAGE(INDIRECT(ADDRESS($AU75+2, AX$1)):INDIRECT(ADDRESS($AU76+1, AX$1)))</f>
        <v>0.66447075</v>
      </c>
      <c r="AY76">
        <f ca="1">AVERAGE(INDIRECT(ADDRESS($AU75+2, AY$1)):INDIRECT(ADDRESS($AU76+1, AY$1)))</f>
        <v>0.15457525</v>
      </c>
      <c r="AZ76">
        <f ca="1">AVERAGE(INDIRECT(ADDRESS($AU75+2, AZ$1)):INDIRECT(ADDRESS($AU76+1, AZ$1)))</f>
        <v>0.8327334999999999</v>
      </c>
      <c r="BA76">
        <f ca="1">AVERAGE(INDIRECT(ADDRESS($AU75+2, BA$1)):INDIRECT(ADDRESS($AU76+1, BA$1)))</f>
        <v>0.59765249999999992</v>
      </c>
      <c r="BB76">
        <f ca="1">AVERAGE(INDIRECT(ADDRESS($AU75+2, BB$1)):INDIRECT(ADDRESS($AU76+1, BB$1)))</f>
        <v>0.37111625000000004</v>
      </c>
      <c r="BC76">
        <f ca="1">AVERAGE(INDIRECT(ADDRESS($AU75+2, BC$1)):INDIRECT(ADDRESS($AU76+1, BC$1)))</f>
        <v>0.46357054500000006</v>
      </c>
      <c r="BD76">
        <f ca="1">AVERAGE(INDIRECT(ADDRESS($AU75+2, BD$1)):INDIRECT(ADDRESS($AU76+1, BD$1)))</f>
        <v>0.53363749999999988</v>
      </c>
      <c r="BE76">
        <f ca="1">AVERAGE(INDIRECT(ADDRESS($AU75+2, BE$1)):INDIRECT(ADDRESS($AU76+1, BE$1)))</f>
        <v>1.5995295E-2</v>
      </c>
      <c r="BF76">
        <f ca="1">AVERAGE(INDIRECT(ADDRESS($AU75+2, BF$1)):INDIRECT(ADDRESS($AU76+1, BF$1)))</f>
        <v>8.3112250000000026E-2</v>
      </c>
      <c r="BG76">
        <f ca="1">AVERAGE(INDIRECT(ADDRESS($AU75+2, BG$1)):INDIRECT(ADDRESS($AU76+1, BG$1)))</f>
        <v>0.66596999999999995</v>
      </c>
      <c r="BH76">
        <f ca="1">AVERAGE(INDIRECT(ADDRESS($AU75+2, BH$1)):INDIRECT(ADDRESS($AU76+1, BH$1)))</f>
        <v>5.5024249999999969E-2</v>
      </c>
      <c r="BI76">
        <f ca="1">AVERAGE(INDIRECT(ADDRESS($AU75+2, BI$1)):INDIRECT(ADDRESS($AU76+1, BI$1)))</f>
        <v>8.653999999999995E-3</v>
      </c>
      <c r="BJ76">
        <f ca="1">AVERAGE(INDIRECT(ADDRESS($AU75+2, BJ$1)):INDIRECT(ADDRESS($AU76+1, BJ$1)))</f>
        <v>2.6235000000000008E-2</v>
      </c>
      <c r="BK76">
        <f ca="1">AVERAGE(INDIRECT(ADDRESS($AU75+2, BK$1)):INDIRECT(ADDRESS($AU76+1, BK$1)))</f>
        <v>3.3115749999999999E-2</v>
      </c>
      <c r="BL76">
        <f ca="1">AVERAGE(INDIRECT(ADDRESS($AU75+2, BL$1)):INDIRECT(ADDRESS($AU76+1, BL$1)))</f>
        <v>1.2869000000000075E-2</v>
      </c>
      <c r="BM76">
        <f ca="1">AVERAGE(INDIRECT(ADDRESS($AU75+2, BM$1)):INDIRECT(ADDRESS($AU76+1, BM$1)))</f>
        <v>1.202750000000008E-2</v>
      </c>
      <c r="BN76">
        <f ca="1">AVERAGE(INDIRECT(ADDRESS($AU75+2, BN$1)):INDIRECT(ADDRESS($AU76+1, BN$1)))</f>
        <v>1.07611575E-2</v>
      </c>
      <c r="BO76">
        <f ca="1">AVERAGE(INDIRECT(ADDRESS($AU75+2, BO$1)):INDIRECT(ADDRESS($AU76+1, BO$1)))</f>
        <v>3.4732297250000002E-2</v>
      </c>
      <c r="BP76">
        <f ca="1">AVERAGE(INDIRECT(ADDRESS($AU75+2, BP$1)):INDIRECT(ADDRESS($AU76+1, BP$1)))</f>
        <v>3.6422500000000024E-2</v>
      </c>
    </row>
    <row r="77" spans="1:68" x14ac:dyDescent="0.25">
      <c r="A77" s="1">
        <v>0.41023799999999999</v>
      </c>
      <c r="B77" s="1">
        <v>0.36653999999999998</v>
      </c>
      <c r="C77" s="1">
        <v>-0.83507699999999996</v>
      </c>
      <c r="D77" s="1">
        <v>3.9233499999999998E-2</v>
      </c>
      <c r="E77" s="1">
        <v>1.07124</v>
      </c>
      <c r="F77" s="1">
        <v>-1.4398500000000001</v>
      </c>
      <c r="G77" s="1">
        <v>-1.7944100000000001E-2</v>
      </c>
      <c r="H77" s="1">
        <v>0.38225999999999999</v>
      </c>
      <c r="I77" s="1">
        <v>-2.1623600000000001</v>
      </c>
      <c r="J77" s="1">
        <v>9.6023199999999993E-3</v>
      </c>
      <c r="K77" s="1">
        <v>0.79121699999999995</v>
      </c>
      <c r="L77" s="1">
        <v>-3.0745</v>
      </c>
      <c r="M77" s="1">
        <v>0.78615500000000005</v>
      </c>
      <c r="N77" s="1">
        <v>1.0110699999999999</v>
      </c>
      <c r="O77" s="1">
        <v>-2.4840499999999999</v>
      </c>
      <c r="P77" s="1">
        <v>-0.77131099999999997</v>
      </c>
      <c r="Q77" s="1">
        <v>1.0133700000000001</v>
      </c>
      <c r="R77" s="1">
        <v>-2.4906999999999999</v>
      </c>
      <c r="S77" s="1">
        <v>-1.0492399999999999E-3</v>
      </c>
      <c r="T77" s="1">
        <v>-2.1595799999999998E-2</v>
      </c>
      <c r="U77" s="1">
        <v>-2.49207</v>
      </c>
      <c r="V77" s="1" t="s">
        <v>23</v>
      </c>
      <c r="W77" s="1">
        <f>ABS(IK_diagnostics_positions[[#This Row],[Column1]]-A76)</f>
        <v>0.53908800000000001</v>
      </c>
      <c r="X77" s="1">
        <f>ABS(IK_diagnostics_positions[[#This Row],[Column2]]-B76)</f>
        <v>0.34130899999999997</v>
      </c>
      <c r="Y77" s="1">
        <f>ABS(IK_diagnostics_positions[[#This Row],[Column3]]-C76)</f>
        <v>0.14056499999999994</v>
      </c>
      <c r="Z77" s="1">
        <f>ABS(IK_diagnostics_positions[[#This Row],[Column4]]-D76)</f>
        <v>0.3350785</v>
      </c>
      <c r="AA77" s="1">
        <f>ABS(IK_diagnostics_positions[[#This Row],[Column5]]-E76)</f>
        <v>2.1789999999999976E-2</v>
      </c>
      <c r="AB77" s="1">
        <f>ABS(IK_diagnostics_positions[[#This Row],[Column6]]-F76)</f>
        <v>4.8470000000000013E-2</v>
      </c>
      <c r="AC77" s="1">
        <f>ABS(IK_diagnostics_positions[[#This Row],[Column7]]-G76)</f>
        <v>0.21072190000000002</v>
      </c>
      <c r="AD77" s="1">
        <f>ABS(IK_diagnostics_positions[[#This Row],[Column8]]-H76)</f>
        <v>0.24290200000000001</v>
      </c>
      <c r="AE77" s="1">
        <f>ABS(IK_diagnostics_positions[[#This Row],[Column9]]-I76)</f>
        <v>1.3496079999999999</v>
      </c>
      <c r="AF77" s="1">
        <f>ABS(IK_diagnostics_positions[[#This Row],[Column10]]-J76)</f>
        <v>4.7076780000000006E-2</v>
      </c>
      <c r="AG77" s="1">
        <f>ABS(IK_diagnostics_positions[[#This Row],[Column11]]-K76)</f>
        <v>0.2006659999999999</v>
      </c>
      <c r="AH77" s="1">
        <f>ABS(IK_diagnostics_positions[[#This Row],[Column12]]-L76)</f>
        <v>1.3039499999999999</v>
      </c>
      <c r="AI77" s="1">
        <f>ABS(IK_diagnostics_positions[[#This Row],[Column13]]-M76)</f>
        <v>6.4566000000000012E-2</v>
      </c>
      <c r="AJ77" s="1">
        <f>ABS(IK_diagnostics_positions[[#This Row],[Column14]]-N76)</f>
        <v>2.3430999999999869E-2</v>
      </c>
      <c r="AK77" s="1">
        <f>ABS(IK_diagnostics_positions[[#This Row],[Column15]]-O76)</f>
        <v>8.0869999999999997E-2</v>
      </c>
      <c r="AL77" s="1">
        <f>ABS(IK_diagnostics_positions[[#This Row],[Column16]]-P76)</f>
        <v>0.12856199999999995</v>
      </c>
      <c r="AM77" s="1">
        <f>ABS(IK_diagnostics_positions[[#This Row],[Column17]]-Q76)</f>
        <v>2.4201000000000139E-2</v>
      </c>
      <c r="AN77" s="1">
        <f>ABS(IK_diagnostics_positions[[#This Row],[Column18]]-R76)</f>
        <v>0.12692999999999977</v>
      </c>
      <c r="AO77" s="1">
        <f>ABS(IK_diagnostics_positions[[#This Row],[Column19]]-S76)</f>
        <v>4.2573159999999999E-2</v>
      </c>
      <c r="AP77" s="1">
        <f>ABS(IK_diagnostics_positions[[#This Row],[Column20]]-T76)</f>
        <v>2.29556E-2</v>
      </c>
      <c r="AQ77" s="1">
        <f>ABS(IK_diagnostics_positions[[#This Row],[Column21]]-U76)</f>
        <v>4.4369999999999798E-2</v>
      </c>
      <c r="AU77" s="4">
        <f>IK_diagnostics_frames[[#This Row],[Column1]]+AU76</f>
        <v>239</v>
      </c>
      <c r="AV77">
        <f ca="1">AVERAGE(INDIRECT(ADDRESS($AU76+2, AV$1)):INDIRECT(ADDRESS($AU77+1, AV$1)))</f>
        <v>8.9605099999999997E-3</v>
      </c>
      <c r="AW77">
        <f ca="1">AVERAGE(INDIRECT(ADDRESS($AU76+2, AW$1)):INDIRECT(ADDRESS($AU77+1, AW$1)))</f>
        <v>0.19501199999999996</v>
      </c>
      <c r="AX77">
        <f ca="1">AVERAGE(INDIRECT(ADDRESS($AU76+2, AX$1)):INDIRECT(ADDRESS($AU77+1, AX$1)))</f>
        <v>0.30164799999999997</v>
      </c>
      <c r="AY77">
        <f ca="1">AVERAGE(INDIRECT(ADDRESS($AU76+2, AY$1)):INDIRECT(ADDRESS($AU77+1, AY$1)))</f>
        <v>0.12520100000000006</v>
      </c>
      <c r="AZ77">
        <f ca="1">AVERAGE(INDIRECT(ADDRESS($AU76+2, AZ$1)):INDIRECT(ADDRESS($AU77+1, AZ$1)))</f>
        <v>0.22804800000000003</v>
      </c>
      <c r="BA77">
        <f ca="1">AVERAGE(INDIRECT(ADDRESS($AU76+2, BA$1)):INDIRECT(ADDRESS($AU77+1, BA$1)))</f>
        <v>0.44569999999999999</v>
      </c>
      <c r="BB77">
        <f ca="1">AVERAGE(INDIRECT(ADDRESS($AU76+2, BB$1)):INDIRECT(ADDRESS($AU77+1, BB$1)))</f>
        <v>0.28645399999999999</v>
      </c>
      <c r="BC77">
        <f ca="1">AVERAGE(INDIRECT(ADDRESS($AU76+2, BC$1)):INDIRECT(ADDRESS($AU77+1, BC$1)))</f>
        <v>0.95374017999999994</v>
      </c>
      <c r="BD77">
        <f ca="1">AVERAGE(INDIRECT(ADDRESS($AU76+2, BD$1)):INDIRECT(ADDRESS($AU77+1, BD$1)))</f>
        <v>0.29809099999999999</v>
      </c>
      <c r="BE77">
        <f ca="1">AVERAGE(INDIRECT(ADDRESS($AU76+2, BE$1)):INDIRECT(ADDRESS($AU77+1, BE$1)))</f>
        <v>4.7948299999999999E-3</v>
      </c>
      <c r="BF77">
        <f ca="1">AVERAGE(INDIRECT(ADDRESS($AU76+2, BF$1)):INDIRECT(ADDRESS($AU77+1, BF$1)))</f>
        <v>5.5530000000000301E-3</v>
      </c>
      <c r="BG77">
        <f ca="1">AVERAGE(INDIRECT(ADDRESS($AU76+2, BG$1)):INDIRECT(ADDRESS($AU77+1, BG$1)))</f>
        <v>5.9899999999999398E-3</v>
      </c>
      <c r="BH77">
        <f ca="1">AVERAGE(INDIRECT(ADDRESS($AU76+2, BH$1)):INDIRECT(ADDRESS($AU77+1, BH$1)))</f>
        <v>1.0829999999999451E-3</v>
      </c>
      <c r="BI77">
        <f ca="1">AVERAGE(INDIRECT(ADDRESS($AU76+2, BI$1)):INDIRECT(ADDRESS($AU77+1, BI$1)))</f>
        <v>2.2500000000000853E-3</v>
      </c>
      <c r="BJ77">
        <f ca="1">AVERAGE(INDIRECT(ADDRESS($AU76+2, BJ$1)):INDIRECT(ADDRESS($AU77+1, BJ$1)))</f>
        <v>1.3300000000002754E-3</v>
      </c>
      <c r="BK77">
        <f ca="1">AVERAGE(INDIRECT(ADDRESS($AU76+2, BK$1)):INDIRECT(ADDRESS($AU77+1, BK$1)))</f>
        <v>4.0669999999999318E-3</v>
      </c>
      <c r="BL77">
        <f ca="1">AVERAGE(INDIRECT(ADDRESS($AU76+2, BL$1)):INDIRECT(ADDRESS($AU77+1, BL$1)))</f>
        <v>1.6199999999999548E-3</v>
      </c>
      <c r="BM77">
        <f ca="1">AVERAGE(INDIRECT(ADDRESS($AU76+2, BM$1)):INDIRECT(ADDRESS($AU77+1, BM$1)))</f>
        <v>4.289999999999683E-3</v>
      </c>
      <c r="BN77">
        <f ca="1">AVERAGE(INDIRECT(ADDRESS($AU76+2, BN$1)):INDIRECT(ADDRESS($AU77+1, BN$1)))</f>
        <v>2.0873999999999979E-4</v>
      </c>
      <c r="BO77">
        <f ca="1">AVERAGE(INDIRECT(ADDRESS($AU76+2, BO$1)):INDIRECT(ADDRESS($AU77+1, BO$1)))</f>
        <v>1.1712421000000001E-2</v>
      </c>
      <c r="BP77">
        <f ca="1">AVERAGE(INDIRECT(ADDRESS($AU76+2, BP$1)):INDIRECT(ADDRESS($AU77+1, BP$1)))</f>
        <v>1.8100000000003114E-3</v>
      </c>
    </row>
    <row r="78" spans="1:68" x14ac:dyDescent="0.25">
      <c r="A78" s="1">
        <v>-0.71645300000000001</v>
      </c>
      <c r="B78" s="1">
        <v>0.34704499999999999</v>
      </c>
      <c r="C78" s="1">
        <v>0.60519000000000001</v>
      </c>
      <c r="D78" s="1">
        <v>-0.69611199999999995</v>
      </c>
      <c r="E78" s="1">
        <v>0.88000599999999995</v>
      </c>
      <c r="F78" s="1">
        <v>-0.240706</v>
      </c>
      <c r="G78" s="1">
        <v>-0.30319699999999999</v>
      </c>
      <c r="H78" s="1">
        <v>1.27346</v>
      </c>
      <c r="I78" s="1">
        <v>-1.07186</v>
      </c>
      <c r="J78" s="1">
        <v>1.5155099999999999E-2</v>
      </c>
      <c r="K78" s="1">
        <v>0.88793900000000003</v>
      </c>
      <c r="L78" s="1">
        <v>-1.9378899999999999</v>
      </c>
      <c r="M78" s="1">
        <v>0.81199500000000002</v>
      </c>
      <c r="N78" s="1">
        <v>0.99300299999999997</v>
      </c>
      <c r="O78" s="1">
        <v>-2.53288</v>
      </c>
      <c r="P78" s="1">
        <v>-0.78232500000000005</v>
      </c>
      <c r="Q78" s="1">
        <v>0.99511899999999998</v>
      </c>
      <c r="R78" s="1">
        <v>-2.5316399999999999</v>
      </c>
      <c r="S78" s="1">
        <v>2.0875300000000002E-3</v>
      </c>
      <c r="T78" s="1">
        <v>4.40645E-2</v>
      </c>
      <c r="U78" s="1">
        <v>-2.4742799999999998</v>
      </c>
      <c r="V78" s="1" t="s">
        <v>23</v>
      </c>
      <c r="W78" s="1">
        <f>ABS(IK_diagnostics_positions[[#This Row],[Column1]]-A77)</f>
        <v>1.1266910000000001</v>
      </c>
      <c r="X78" s="1">
        <f>ABS(IK_diagnostics_positions[[#This Row],[Column2]]-B77)</f>
        <v>1.9494999999999985E-2</v>
      </c>
      <c r="Y78" s="1">
        <f>ABS(IK_diagnostics_positions[[#This Row],[Column3]]-C77)</f>
        <v>1.440267</v>
      </c>
      <c r="Z78" s="1">
        <f>ABS(IK_diagnostics_positions[[#This Row],[Column4]]-D77)</f>
        <v>0.73534549999999999</v>
      </c>
      <c r="AA78" s="1">
        <f>ABS(IK_diagnostics_positions[[#This Row],[Column5]]-E77)</f>
        <v>0.19123400000000002</v>
      </c>
      <c r="AB78" s="1">
        <f>ABS(IK_diagnostics_positions[[#This Row],[Column6]]-F77)</f>
        <v>1.199144</v>
      </c>
      <c r="AC78" s="1">
        <f>ABS(IK_diagnostics_positions[[#This Row],[Column7]]-G77)</f>
        <v>0.28525289999999998</v>
      </c>
      <c r="AD78" s="1">
        <f>ABS(IK_diagnostics_positions[[#This Row],[Column8]]-H77)</f>
        <v>0.89119999999999999</v>
      </c>
      <c r="AE78" s="1">
        <f>ABS(IK_diagnostics_positions[[#This Row],[Column9]]-I77)</f>
        <v>1.0905</v>
      </c>
      <c r="AF78" s="1">
        <f>ABS(IK_diagnostics_positions[[#This Row],[Column10]]-J77)</f>
        <v>5.5527800000000002E-3</v>
      </c>
      <c r="AG78" s="1">
        <f>ABS(IK_diagnostics_positions[[#This Row],[Column11]]-K77)</f>
        <v>9.6722000000000086E-2</v>
      </c>
      <c r="AH78" s="1">
        <f>ABS(IK_diagnostics_positions[[#This Row],[Column12]]-L77)</f>
        <v>1.1366100000000001</v>
      </c>
      <c r="AI78" s="1">
        <f>ABS(IK_diagnostics_positions[[#This Row],[Column13]]-M77)</f>
        <v>2.5839999999999974E-2</v>
      </c>
      <c r="AJ78" s="1">
        <f>ABS(IK_diagnostics_positions[[#This Row],[Column14]]-N77)</f>
        <v>1.8066999999999944E-2</v>
      </c>
      <c r="AK78" s="1">
        <f>ABS(IK_diagnostics_positions[[#This Row],[Column15]]-O77)</f>
        <v>4.8830000000000151E-2</v>
      </c>
      <c r="AL78" s="1">
        <f>ABS(IK_diagnostics_positions[[#This Row],[Column16]]-P77)</f>
        <v>1.1014000000000079E-2</v>
      </c>
      <c r="AM78" s="1">
        <f>ABS(IK_diagnostics_positions[[#This Row],[Column17]]-Q77)</f>
        <v>1.8251000000000128E-2</v>
      </c>
      <c r="AN78" s="1">
        <f>ABS(IK_diagnostics_positions[[#This Row],[Column18]]-R77)</f>
        <v>4.0939999999999976E-2</v>
      </c>
      <c r="AO78" s="1">
        <f>ABS(IK_diagnostics_positions[[#This Row],[Column19]]-S77)</f>
        <v>3.1367700000000001E-3</v>
      </c>
      <c r="AP78" s="1">
        <f>ABS(IK_diagnostics_positions[[#This Row],[Column20]]-T77)</f>
        <v>6.5660300000000005E-2</v>
      </c>
      <c r="AQ78" s="1">
        <f>ABS(IK_diagnostics_positions[[#This Row],[Column21]]-U77)</f>
        <v>1.7790000000000195E-2</v>
      </c>
      <c r="AU78" s="3">
        <f>IK_diagnostics_frames[[#This Row],[Column1]]+AU77</f>
        <v>245</v>
      </c>
      <c r="AV78">
        <f ca="1">AVERAGE(INDIRECT(ADDRESS($AU77+2, AV$1)):INDIRECT(ADDRESS($AU78+1, AV$1)))</f>
        <v>0.59149310333333338</v>
      </c>
      <c r="AW78">
        <f ca="1">AVERAGE(INDIRECT(ADDRESS($AU77+2, AW$1)):INDIRECT(ADDRESS($AU78+1, AW$1)))</f>
        <v>0.64612384999999994</v>
      </c>
      <c r="AX78">
        <f ca="1">AVERAGE(INDIRECT(ADDRESS($AU77+2, AX$1)):INDIRECT(ADDRESS($AU78+1, AX$1)))</f>
        <v>0.46065100000000009</v>
      </c>
      <c r="AY78">
        <f ca="1">AVERAGE(INDIRECT(ADDRESS($AU77+2, AY$1)):INDIRECT(ADDRESS($AU78+1, AY$1)))</f>
        <v>0.62233749999999999</v>
      </c>
      <c r="AZ78">
        <f ca="1">AVERAGE(INDIRECT(ADDRESS($AU77+2, AZ$1)):INDIRECT(ADDRESS($AU78+1, AZ$1)))</f>
        <v>0.45380833333333337</v>
      </c>
      <c r="BA78">
        <f ca="1">AVERAGE(INDIRECT(ADDRESS($AU77+2, BA$1)):INDIRECT(ADDRESS($AU78+1, BA$1)))</f>
        <v>0.50639466666666666</v>
      </c>
      <c r="BB78">
        <f ca="1">AVERAGE(INDIRECT(ADDRESS($AU77+2, BB$1)):INDIRECT(ADDRESS($AU78+1, BB$1)))</f>
        <v>0.57595833333333335</v>
      </c>
      <c r="BC78">
        <f ca="1">AVERAGE(INDIRECT(ADDRESS($AU77+2, BC$1)):INDIRECT(ADDRESS($AU78+1, BC$1)))</f>
        <v>0.54228466666666675</v>
      </c>
      <c r="BD78">
        <f ca="1">AVERAGE(INDIRECT(ADDRESS($AU77+2, BD$1)):INDIRECT(ADDRESS($AU78+1, BD$1)))</f>
        <v>0.78022849999999988</v>
      </c>
      <c r="BE78">
        <f ca="1">AVERAGE(INDIRECT(ADDRESS($AU77+2, BE$1)):INDIRECT(ADDRESS($AU78+1, BE$1)))</f>
        <v>1.6473175000000003E-2</v>
      </c>
      <c r="BF78">
        <f ca="1">AVERAGE(INDIRECT(ADDRESS($AU77+2, BF$1)):INDIRECT(ADDRESS($AU78+1, BF$1)))</f>
        <v>8.9833333333333321E-2</v>
      </c>
      <c r="BG78">
        <f ca="1">AVERAGE(INDIRECT(ADDRESS($AU77+2, BG$1)):INDIRECT(ADDRESS($AU78+1, BG$1)))</f>
        <v>0.78244500000000006</v>
      </c>
      <c r="BH78">
        <f ca="1">AVERAGE(INDIRECT(ADDRESS($AU77+2, BH$1)):INDIRECT(ADDRESS($AU78+1, BH$1)))</f>
        <v>4.2910999999999977E-2</v>
      </c>
      <c r="BI78">
        <f ca="1">AVERAGE(INDIRECT(ADDRESS($AU77+2, BI$1)):INDIRECT(ADDRESS($AU78+1, BI$1)))</f>
        <v>2.7454499999999937E-2</v>
      </c>
      <c r="BJ78">
        <f ca="1">AVERAGE(INDIRECT(ADDRESS($AU77+2, BJ$1)):INDIRECT(ADDRESS($AU78+1, BJ$1)))</f>
        <v>3.7321666666666621E-2</v>
      </c>
      <c r="BK78">
        <f ca="1">AVERAGE(INDIRECT(ADDRESS($AU77+2, BK$1)):INDIRECT(ADDRESS($AU78+1, BK$1)))</f>
        <v>4.3105333333333329E-2</v>
      </c>
      <c r="BL78">
        <f ca="1">AVERAGE(INDIRECT(ADDRESS($AU77+2, BL$1)):INDIRECT(ADDRESS($AU78+1, BL$1)))</f>
        <v>1.1654333333333359E-2</v>
      </c>
      <c r="BM78">
        <f ca="1">AVERAGE(INDIRECT(ADDRESS($AU77+2, BM$1)):INDIRECT(ADDRESS($AU78+1, BM$1)))</f>
        <v>1.6808333333333165E-2</v>
      </c>
      <c r="BN78">
        <f ca="1">AVERAGE(INDIRECT(ADDRESS($AU77+2, BN$1)):INDIRECT(ADDRESS($AU78+1, BN$1)))</f>
        <v>9.1749573333333324E-3</v>
      </c>
      <c r="BO78">
        <f ca="1">AVERAGE(INDIRECT(ADDRESS($AU77+2, BO$1)):INDIRECT(ADDRESS($AU78+1, BO$1)))</f>
        <v>4.5672356666666671E-2</v>
      </c>
      <c r="BP78">
        <f ca="1">AVERAGE(INDIRECT(ADDRESS($AU77+2, BP$1)):INDIRECT(ADDRESS($AU78+1, BP$1)))</f>
        <v>2.6399999999999979E-2</v>
      </c>
    </row>
    <row r="79" spans="1:68" x14ac:dyDescent="0.25">
      <c r="A79" s="1">
        <v>-0.38955099999999998</v>
      </c>
      <c r="B79" s="1">
        <v>0.81592500000000001</v>
      </c>
      <c r="C79" s="1">
        <v>-0.42721900000000002</v>
      </c>
      <c r="D79" s="1">
        <v>-0.17401900000000001</v>
      </c>
      <c r="E79" s="1">
        <v>0.41367500000000001</v>
      </c>
      <c r="F79" s="1">
        <v>-1.3170200000000001</v>
      </c>
      <c r="G79" s="1">
        <v>3.1233500000000001E-2</v>
      </c>
      <c r="H79" s="1">
        <v>1.3585100000000001</v>
      </c>
      <c r="I79" s="1">
        <v>-1.06175</v>
      </c>
      <c r="J79" s="1">
        <v>-8.8547599999999997E-3</v>
      </c>
      <c r="K79" s="1">
        <v>0.79453300000000004</v>
      </c>
      <c r="L79" s="1">
        <v>-1.8865700000000001</v>
      </c>
      <c r="M79" s="1">
        <v>0.74820900000000001</v>
      </c>
      <c r="N79" s="1">
        <v>1.00204</v>
      </c>
      <c r="O79" s="1">
        <v>-2.5060899999999999</v>
      </c>
      <c r="P79" s="1">
        <v>-0.76485700000000001</v>
      </c>
      <c r="Q79" s="1">
        <v>1.0040800000000001</v>
      </c>
      <c r="R79" s="1">
        <v>-2.5066899999999999</v>
      </c>
      <c r="S79" s="1">
        <v>-2.9905600000000002E-3</v>
      </c>
      <c r="T79" s="1">
        <v>6.8295600000000001E-3</v>
      </c>
      <c r="U79" s="1">
        <v>-2.5026000000000002</v>
      </c>
      <c r="V79" s="1" t="s">
        <v>23</v>
      </c>
      <c r="W79" s="1">
        <f>ABS(IK_diagnostics_positions[[#This Row],[Column1]]-A78)</f>
        <v>0.32690200000000003</v>
      </c>
      <c r="X79" s="1">
        <f>ABS(IK_diagnostics_positions[[#This Row],[Column2]]-B78)</f>
        <v>0.46888000000000002</v>
      </c>
      <c r="Y79" s="1">
        <f>ABS(IK_diagnostics_positions[[#This Row],[Column3]]-C78)</f>
        <v>1.0324089999999999</v>
      </c>
      <c r="Z79" s="1">
        <f>ABS(IK_diagnostics_positions[[#This Row],[Column4]]-D78)</f>
        <v>0.52209299999999992</v>
      </c>
      <c r="AA79" s="1">
        <f>ABS(IK_diagnostics_positions[[#This Row],[Column5]]-E78)</f>
        <v>0.46633099999999994</v>
      </c>
      <c r="AB79" s="1">
        <f>ABS(IK_diagnostics_positions[[#This Row],[Column6]]-F78)</f>
        <v>1.076314</v>
      </c>
      <c r="AC79" s="1">
        <f>ABS(IK_diagnostics_positions[[#This Row],[Column7]]-G78)</f>
        <v>0.33443050000000002</v>
      </c>
      <c r="AD79" s="1">
        <f>ABS(IK_diagnostics_positions[[#This Row],[Column8]]-H78)</f>
        <v>8.505000000000007E-2</v>
      </c>
      <c r="AE79" s="1">
        <f>ABS(IK_diagnostics_positions[[#This Row],[Column9]]-I78)</f>
        <v>1.0110000000000063E-2</v>
      </c>
      <c r="AF79" s="1">
        <f>ABS(IK_diagnostics_positions[[#This Row],[Column10]]-J78)</f>
        <v>2.4009860000000001E-2</v>
      </c>
      <c r="AG79" s="1">
        <f>ABS(IK_diagnostics_positions[[#This Row],[Column11]]-K78)</f>
        <v>9.3405999999999989E-2</v>
      </c>
      <c r="AH79" s="1">
        <f>ABS(IK_diagnostics_positions[[#This Row],[Column12]]-L78)</f>
        <v>5.131999999999981E-2</v>
      </c>
      <c r="AI79" s="1">
        <f>ABS(IK_diagnostics_positions[[#This Row],[Column13]]-M78)</f>
        <v>6.3786000000000009E-2</v>
      </c>
      <c r="AJ79" s="1">
        <f>ABS(IK_diagnostics_positions[[#This Row],[Column14]]-N78)</f>
        <v>9.0370000000000728E-3</v>
      </c>
      <c r="AK79" s="1">
        <f>ABS(IK_diagnostics_positions[[#This Row],[Column15]]-O78)</f>
        <v>2.6790000000000092E-2</v>
      </c>
      <c r="AL79" s="1">
        <f>ABS(IK_diagnostics_positions[[#This Row],[Column16]]-P78)</f>
        <v>1.7468000000000039E-2</v>
      </c>
      <c r="AM79" s="1">
        <f>ABS(IK_diagnostics_positions[[#This Row],[Column17]]-Q78)</f>
        <v>8.9610000000001078E-3</v>
      </c>
      <c r="AN79" s="1">
        <f>ABS(IK_diagnostics_positions[[#This Row],[Column18]]-R78)</f>
        <v>2.4950000000000028E-2</v>
      </c>
      <c r="AO79" s="1">
        <f>ABS(IK_diagnostics_positions[[#This Row],[Column19]]-S78)</f>
        <v>5.0780900000000004E-3</v>
      </c>
      <c r="AP79" s="1">
        <f>ABS(IK_diagnostics_positions[[#This Row],[Column20]]-T78)</f>
        <v>3.7234940000000001E-2</v>
      </c>
      <c r="AQ79" s="1">
        <f>ABS(IK_diagnostics_positions[[#This Row],[Column21]]-U78)</f>
        <v>2.8320000000000345E-2</v>
      </c>
      <c r="AU79" s="4">
        <f>IK_diagnostics_frames[[#This Row],[Column1]]+AU78</f>
        <v>248</v>
      </c>
      <c r="AV79">
        <f ca="1">AVERAGE(INDIRECT(ADDRESS($AU78+2, AV$1)):INDIRECT(ADDRESS($AU79+1, AV$1)))</f>
        <v>0.47219933333333336</v>
      </c>
      <c r="AW79">
        <f ca="1">AVERAGE(INDIRECT(ADDRESS($AU78+2, AW$1)):INDIRECT(ADDRESS($AU79+1, AW$1)))</f>
        <v>0.82188963333333331</v>
      </c>
      <c r="AX79">
        <f ca="1">AVERAGE(INDIRECT(ADDRESS($AU78+2, AX$1)):INDIRECT(ADDRESS($AU79+1, AX$1)))</f>
        <v>0.32816599999999996</v>
      </c>
      <c r="AY79">
        <f ca="1">AVERAGE(INDIRECT(ADDRESS($AU78+2, AY$1)):INDIRECT(ADDRESS($AU79+1, AY$1)))</f>
        <v>0.75979693333333342</v>
      </c>
      <c r="AZ79">
        <f ca="1">AVERAGE(INDIRECT(ADDRESS($AU78+2, AZ$1)):INDIRECT(ADDRESS($AU79+1, AZ$1)))</f>
        <v>0.69461066666666671</v>
      </c>
      <c r="BA79">
        <f ca="1">AVERAGE(INDIRECT(ADDRESS($AU78+2, BA$1)):INDIRECT(ADDRESS($AU79+1, BA$1)))</f>
        <v>0.80558133333333337</v>
      </c>
      <c r="BB79">
        <f ca="1">AVERAGE(INDIRECT(ADDRESS($AU78+2, BB$1)):INDIRECT(ADDRESS($AU79+1, BB$1)))</f>
        <v>0.90656833333333342</v>
      </c>
      <c r="BC79">
        <f ca="1">AVERAGE(INDIRECT(ADDRESS($AU78+2, BC$1)):INDIRECT(ADDRESS($AU79+1, BC$1)))</f>
        <v>0.29071899999999995</v>
      </c>
      <c r="BD79">
        <f ca="1">AVERAGE(INDIRECT(ADDRESS($AU78+2, BD$1)):INDIRECT(ADDRESS($AU79+1, BD$1)))</f>
        <v>0.42294666666666664</v>
      </c>
      <c r="BE79">
        <f ca="1">AVERAGE(INDIRECT(ADDRESS($AU78+2, BE$1)):INDIRECT(ADDRESS($AU79+1, BE$1)))</f>
        <v>1.6255516666666667E-2</v>
      </c>
      <c r="BF79">
        <f ca="1">AVERAGE(INDIRECT(ADDRESS($AU78+2, BF$1)):INDIRECT(ADDRESS($AU79+1, BF$1)))</f>
        <v>2.730200000000001E-2</v>
      </c>
      <c r="BG79">
        <f ca="1">AVERAGE(INDIRECT(ADDRESS($AU78+2, BG$1)):INDIRECT(ADDRESS($AU79+1, BG$1)))</f>
        <v>1.5289999999999951E-2</v>
      </c>
      <c r="BH79">
        <f ca="1">AVERAGE(INDIRECT(ADDRESS($AU78+2, BH$1)):INDIRECT(ADDRESS($AU79+1, BH$1)))</f>
        <v>1.3669666666666655E-2</v>
      </c>
      <c r="BI79">
        <f ca="1">AVERAGE(INDIRECT(ADDRESS($AU78+2, BI$1)):INDIRECT(ADDRESS($AU79+1, BI$1)))</f>
        <v>2.7583333333332702E-3</v>
      </c>
      <c r="BJ79">
        <f ca="1">AVERAGE(INDIRECT(ADDRESS($AU78+2, BJ$1)):INDIRECT(ADDRESS($AU79+1, BJ$1)))</f>
        <v>7.603333333333258E-3</v>
      </c>
      <c r="BK79">
        <f ca="1">AVERAGE(INDIRECT(ADDRESS($AU78+2, BK$1)):INDIRECT(ADDRESS($AU79+1, BK$1)))</f>
        <v>2.0031000000000021E-2</v>
      </c>
      <c r="BL79">
        <f ca="1">AVERAGE(INDIRECT(ADDRESS($AU78+2, BL$1)):INDIRECT(ADDRESS($AU79+1, BL$1)))</f>
        <v>1.0410666666666605E-2</v>
      </c>
      <c r="BM79">
        <f ca="1">AVERAGE(INDIRECT(ADDRESS($AU78+2, BM$1)):INDIRECT(ADDRESS($AU79+1, BM$1)))</f>
        <v>1.6686666666666444E-2</v>
      </c>
      <c r="BN79">
        <f ca="1">AVERAGE(INDIRECT(ADDRESS($AU78+2, BN$1)):INDIRECT(ADDRESS($AU79+1, BN$1)))</f>
        <v>2.7188593333333333E-3</v>
      </c>
      <c r="BO79">
        <f ca="1">AVERAGE(INDIRECT(ADDRESS($AU78+2, BO$1)):INDIRECT(ADDRESS($AU79+1, BO$1)))</f>
        <v>9.7488833333333347E-3</v>
      </c>
      <c r="BP79">
        <f ca="1">AVERAGE(INDIRECT(ADDRESS($AU78+2, BP$1)):INDIRECT(ADDRESS($AU79+1, BP$1)))</f>
        <v>6.2166666666668329E-3</v>
      </c>
    </row>
    <row r="80" spans="1:68" x14ac:dyDescent="0.25">
      <c r="A80" s="1">
        <v>0.13647899999999999</v>
      </c>
      <c r="B80" s="1">
        <v>0.70407900000000001</v>
      </c>
      <c r="C80" s="1">
        <v>-0.69688300000000003</v>
      </c>
      <c r="D80" s="1">
        <v>-1.65416E-2</v>
      </c>
      <c r="E80" s="1">
        <v>1.5402199999999999</v>
      </c>
      <c r="F80" s="1">
        <v>-1.2236199999999999</v>
      </c>
      <c r="G80" s="1">
        <v>4.8123600000000002E-2</v>
      </c>
      <c r="H80" s="1">
        <v>1.0901400000000001</v>
      </c>
      <c r="I80" s="1">
        <v>-2.1142599999999998</v>
      </c>
      <c r="J80" s="1">
        <v>-5.1227099999999999E-3</v>
      </c>
      <c r="K80" s="1">
        <v>0.81267500000000004</v>
      </c>
      <c r="L80" s="1">
        <v>-3.0735199999999998</v>
      </c>
      <c r="M80" s="1">
        <v>0.76934400000000003</v>
      </c>
      <c r="N80" s="1">
        <v>1.00539</v>
      </c>
      <c r="O80" s="1">
        <v>-2.4709699999999999</v>
      </c>
      <c r="P80" s="1">
        <v>-0.79367500000000002</v>
      </c>
      <c r="Q80" s="1">
        <v>0.99852399999999997</v>
      </c>
      <c r="R80" s="1">
        <v>-2.4872999999999998</v>
      </c>
      <c r="S80" s="1">
        <v>1.8123500000000001E-2</v>
      </c>
      <c r="T80" s="1">
        <v>4.7028100000000002E-4</v>
      </c>
      <c r="U80" s="1">
        <v>-2.4906100000000002</v>
      </c>
      <c r="V80" s="1" t="s">
        <v>23</v>
      </c>
      <c r="W80" s="1">
        <f>ABS(IK_diagnostics_positions[[#This Row],[Column1]]-A79)</f>
        <v>0.52603</v>
      </c>
      <c r="X80" s="1">
        <f>ABS(IK_diagnostics_positions[[#This Row],[Column2]]-B79)</f>
        <v>0.111846</v>
      </c>
      <c r="Y80" s="1">
        <f>ABS(IK_diagnostics_positions[[#This Row],[Column3]]-C79)</f>
        <v>0.26966400000000001</v>
      </c>
      <c r="Z80" s="1">
        <f>ABS(IK_diagnostics_positions[[#This Row],[Column4]]-D79)</f>
        <v>0.15747740000000002</v>
      </c>
      <c r="AA80" s="1">
        <f>ABS(IK_diagnostics_positions[[#This Row],[Column5]]-E79)</f>
        <v>1.1265449999999999</v>
      </c>
      <c r="AB80" s="1">
        <f>ABS(IK_diagnostics_positions[[#This Row],[Column6]]-F79)</f>
        <v>9.340000000000015E-2</v>
      </c>
      <c r="AC80" s="1">
        <f>ABS(IK_diagnostics_positions[[#This Row],[Column7]]-G79)</f>
        <v>1.6890100000000002E-2</v>
      </c>
      <c r="AD80" s="1">
        <f>ABS(IK_diagnostics_positions[[#This Row],[Column8]]-H79)</f>
        <v>0.26837</v>
      </c>
      <c r="AE80" s="1">
        <f>ABS(IK_diagnostics_positions[[#This Row],[Column9]]-I79)</f>
        <v>1.0525099999999998</v>
      </c>
      <c r="AF80" s="1">
        <f>ABS(IK_diagnostics_positions[[#This Row],[Column10]]-J79)</f>
        <v>3.7320499999999998E-3</v>
      </c>
      <c r="AG80" s="1">
        <f>ABS(IK_diagnostics_positions[[#This Row],[Column11]]-K79)</f>
        <v>1.8141999999999991E-2</v>
      </c>
      <c r="AH80" s="1">
        <f>ABS(IK_diagnostics_positions[[#This Row],[Column12]]-L79)</f>
        <v>1.1869499999999997</v>
      </c>
      <c r="AI80" s="1">
        <f>ABS(IK_diagnostics_positions[[#This Row],[Column13]]-M79)</f>
        <v>2.1135000000000015E-2</v>
      </c>
      <c r="AJ80" s="1">
        <f>ABS(IK_diagnostics_positions[[#This Row],[Column14]]-N79)</f>
        <v>3.3499999999999641E-3</v>
      </c>
      <c r="AK80" s="1">
        <f>ABS(IK_diagnostics_positions[[#This Row],[Column15]]-O79)</f>
        <v>3.512000000000004E-2</v>
      </c>
      <c r="AL80" s="1">
        <f>ABS(IK_diagnostics_positions[[#This Row],[Column16]]-P79)</f>
        <v>2.881800000000001E-2</v>
      </c>
      <c r="AM80" s="1">
        <f>ABS(IK_diagnostics_positions[[#This Row],[Column17]]-Q79)</f>
        <v>5.5560000000001164E-3</v>
      </c>
      <c r="AN80" s="1">
        <f>ABS(IK_diagnostics_positions[[#This Row],[Column18]]-R79)</f>
        <v>1.9390000000000018E-2</v>
      </c>
      <c r="AO80" s="1">
        <f>ABS(IK_diagnostics_positions[[#This Row],[Column19]]-S79)</f>
        <v>2.111406E-2</v>
      </c>
      <c r="AP80" s="1">
        <f>ABS(IK_diagnostics_positions[[#This Row],[Column20]]-T79)</f>
        <v>6.3592789999999998E-3</v>
      </c>
      <c r="AQ80" s="1">
        <f>ABS(IK_diagnostics_positions[[#This Row],[Column21]]-U79)</f>
        <v>1.1989999999999945E-2</v>
      </c>
      <c r="AU80" s="3">
        <f>IK_diagnostics_frames[[#This Row],[Column1]]+AU79</f>
        <v>249</v>
      </c>
      <c r="AV80">
        <f ca="1">AVERAGE(INDIRECT(ADDRESS($AU79+2, AV$1)):INDIRECT(ADDRESS($AU80+1, AV$1)))</f>
        <v>0.27320563000000003</v>
      </c>
      <c r="AW80">
        <f ca="1">AVERAGE(INDIRECT(ADDRESS($AU79+2, AW$1)):INDIRECT(ADDRESS($AU80+1, AW$1)))</f>
        <v>0.31443399999999999</v>
      </c>
      <c r="AX80">
        <f ca="1">AVERAGE(INDIRECT(ADDRESS($AU79+2, AX$1)):INDIRECT(ADDRESS($AU80+1, AX$1)))</f>
        <v>0.19924700000000006</v>
      </c>
      <c r="AY80">
        <f ca="1">AVERAGE(INDIRECT(ADDRESS($AU79+2, AY$1)):INDIRECT(ADDRESS($AU80+1, AY$1)))</f>
        <v>0.24108979999999999</v>
      </c>
      <c r="AZ80">
        <f ca="1">AVERAGE(INDIRECT(ADDRESS($AU79+2, AZ$1)):INDIRECT(ADDRESS($AU80+1, AZ$1)))</f>
        <v>0.97059399999999996</v>
      </c>
      <c r="BA80">
        <f ca="1">AVERAGE(INDIRECT(ADDRESS($AU79+2, BA$1)):INDIRECT(ADDRESS($AU80+1, BA$1)))</f>
        <v>0.28444999999999987</v>
      </c>
      <c r="BB80">
        <f ca="1">AVERAGE(INDIRECT(ADDRESS($AU79+2, BB$1)):INDIRECT(ADDRESS($AU80+1, BB$1)))</f>
        <v>0.34875600000000007</v>
      </c>
      <c r="BC80">
        <f ca="1">AVERAGE(INDIRECT(ADDRESS($AU79+2, BC$1)):INDIRECT(ADDRESS($AU80+1, BC$1)))</f>
        <v>0.38374599999999992</v>
      </c>
      <c r="BD80">
        <f ca="1">AVERAGE(INDIRECT(ADDRESS($AU79+2, BD$1)):INDIRECT(ADDRESS($AU80+1, BD$1)))</f>
        <v>0.82550999999999997</v>
      </c>
      <c r="BE80">
        <f ca="1">AVERAGE(INDIRECT(ADDRESS($AU79+2, BE$1)):INDIRECT(ADDRESS($AU80+1, BE$1)))</f>
        <v>6.6202299999999995E-3</v>
      </c>
      <c r="BF80">
        <f ca="1">AVERAGE(INDIRECT(ADDRESS($AU79+2, BF$1)):INDIRECT(ADDRESS($AU80+1, BF$1)))</f>
        <v>6.2189999999999745E-3</v>
      </c>
      <c r="BG80">
        <f ca="1">AVERAGE(INDIRECT(ADDRESS($AU79+2, BG$1)):INDIRECT(ADDRESS($AU80+1, BG$1)))</f>
        <v>1.2374199999999997</v>
      </c>
      <c r="BH80">
        <f ca="1">AVERAGE(INDIRECT(ADDRESS($AU79+2, BH$1)):INDIRECT(ADDRESS($AU80+1, BH$1)))</f>
        <v>2.0100000000000673E-3</v>
      </c>
      <c r="BI80">
        <f ca="1">AVERAGE(INDIRECT(ADDRESS($AU79+2, BI$1)):INDIRECT(ADDRESS($AU80+1, BI$1)))</f>
        <v>4.6039999999999415E-3</v>
      </c>
      <c r="BJ80">
        <f ca="1">AVERAGE(INDIRECT(ADDRESS($AU79+2, BJ$1)):INDIRECT(ADDRESS($AU80+1, BJ$1)))</f>
        <v>5.9800000000000963E-3</v>
      </c>
      <c r="BK80">
        <f ca="1">AVERAGE(INDIRECT(ADDRESS($AU79+2, BK$1)):INDIRECT(ADDRESS($AU80+1, BK$1)))</f>
        <v>6.4400000000000013E-3</v>
      </c>
      <c r="BL80">
        <f ca="1">AVERAGE(INDIRECT(ADDRESS($AU79+2, BL$1)):INDIRECT(ADDRESS($AU80+1, BL$1)))</f>
        <v>7.4120000000000852E-3</v>
      </c>
      <c r="BM80">
        <f ca="1">AVERAGE(INDIRECT(ADDRESS($AU79+2, BM$1)):INDIRECT(ADDRESS($AU80+1, BM$1)))</f>
        <v>3.5399999999996545E-3</v>
      </c>
      <c r="BN80">
        <f ca="1">AVERAGE(INDIRECT(ADDRESS($AU79+2, BN$1)):INDIRECT(ADDRESS($AU80+1, BN$1)))</f>
        <v>1.6173899999999998E-3</v>
      </c>
      <c r="BO80">
        <f ca="1">AVERAGE(INDIRECT(ADDRESS($AU79+2, BO$1)):INDIRECT(ADDRESS($AU80+1, BO$1)))</f>
        <v>9.9781700000000015E-3</v>
      </c>
      <c r="BP80">
        <f ca="1">AVERAGE(INDIRECT(ADDRESS($AU79+2, BP$1)):INDIRECT(ADDRESS($AU80+1, BP$1)))</f>
        <v>6.3200000000001033E-3</v>
      </c>
    </row>
    <row r="81" spans="1:68" x14ac:dyDescent="0.25">
      <c r="A81" s="1">
        <v>0.51477300000000004</v>
      </c>
      <c r="B81" s="1">
        <v>6.4893199999999998E-2</v>
      </c>
      <c r="C81" s="1">
        <v>-0.85486700000000004</v>
      </c>
      <c r="D81" s="1">
        <v>-0.193082</v>
      </c>
      <c r="E81" s="1">
        <v>0.54921299999999995</v>
      </c>
      <c r="F81" s="1">
        <v>-1.36904</v>
      </c>
      <c r="G81" s="1">
        <v>0.14480199999999999</v>
      </c>
      <c r="H81" s="1">
        <v>0.141875</v>
      </c>
      <c r="I81" s="1">
        <v>-2.2175199999999999</v>
      </c>
      <c r="J81" s="1">
        <v>1.8962300000000001E-3</v>
      </c>
      <c r="K81" s="1">
        <v>0.76263199999999998</v>
      </c>
      <c r="L81" s="1">
        <v>-2.9883899999999999</v>
      </c>
      <c r="M81" s="1">
        <v>0.820581</v>
      </c>
      <c r="N81" s="1">
        <v>1.0216099999999999</v>
      </c>
      <c r="O81" s="1">
        <v>-2.4758599999999999</v>
      </c>
      <c r="P81" s="1">
        <v>-0.80916600000000005</v>
      </c>
      <c r="Q81" s="1">
        <v>1.0244500000000001</v>
      </c>
      <c r="R81" s="1">
        <v>-2.46529</v>
      </c>
      <c r="S81" s="1">
        <v>2.2330599999999999E-2</v>
      </c>
      <c r="T81" s="1">
        <v>-8.0541299999999996E-2</v>
      </c>
      <c r="U81" s="1">
        <v>-2.45113</v>
      </c>
      <c r="V81" s="1" t="s">
        <v>23</v>
      </c>
      <c r="W81" s="1">
        <f>ABS(IK_diagnostics_positions[[#This Row],[Column1]]-A80)</f>
        <v>0.37829400000000002</v>
      </c>
      <c r="X81" s="1">
        <f>ABS(IK_diagnostics_positions[[#This Row],[Column2]]-B80)</f>
        <v>0.63918580000000003</v>
      </c>
      <c r="Y81" s="1">
        <f>ABS(IK_diagnostics_positions[[#This Row],[Column3]]-C80)</f>
        <v>0.15798400000000001</v>
      </c>
      <c r="Z81" s="1">
        <f>ABS(IK_diagnostics_positions[[#This Row],[Column4]]-D80)</f>
        <v>0.17654040000000001</v>
      </c>
      <c r="AA81" s="1">
        <f>ABS(IK_diagnostics_positions[[#This Row],[Column5]]-E80)</f>
        <v>0.99100699999999997</v>
      </c>
      <c r="AB81" s="1">
        <f>ABS(IK_diagnostics_positions[[#This Row],[Column6]]-F80)</f>
        <v>0.1454200000000001</v>
      </c>
      <c r="AC81" s="1">
        <f>ABS(IK_diagnostics_positions[[#This Row],[Column7]]-G80)</f>
        <v>9.6678399999999984E-2</v>
      </c>
      <c r="AD81" s="1">
        <f>ABS(IK_diagnostics_positions[[#This Row],[Column8]]-H80)</f>
        <v>0.94826500000000014</v>
      </c>
      <c r="AE81" s="1">
        <f>ABS(IK_diagnostics_positions[[#This Row],[Column9]]-I80)</f>
        <v>0.10326000000000013</v>
      </c>
      <c r="AF81" s="1">
        <f>ABS(IK_diagnostics_positions[[#This Row],[Column10]]-J80)</f>
        <v>7.0189399999999996E-3</v>
      </c>
      <c r="AG81" s="1">
        <f>ABS(IK_diagnostics_positions[[#This Row],[Column11]]-K80)</f>
        <v>5.004300000000006E-2</v>
      </c>
      <c r="AH81" s="1">
        <f>ABS(IK_diagnostics_positions[[#This Row],[Column12]]-L80)</f>
        <v>8.5129999999999928E-2</v>
      </c>
      <c r="AI81" s="1">
        <f>ABS(IK_diagnostics_positions[[#This Row],[Column13]]-M80)</f>
        <v>5.1236999999999977E-2</v>
      </c>
      <c r="AJ81" s="1">
        <f>ABS(IK_diagnostics_positions[[#This Row],[Column14]]-N80)</f>
        <v>1.6219999999999901E-2</v>
      </c>
      <c r="AK81" s="1">
        <f>ABS(IK_diagnostics_positions[[#This Row],[Column15]]-O80)</f>
        <v>4.890000000000061E-3</v>
      </c>
      <c r="AL81" s="1">
        <f>ABS(IK_diagnostics_positions[[#This Row],[Column16]]-P80)</f>
        <v>1.5491000000000033E-2</v>
      </c>
      <c r="AM81" s="1">
        <f>ABS(IK_diagnostics_positions[[#This Row],[Column17]]-Q80)</f>
        <v>2.5926000000000116E-2</v>
      </c>
      <c r="AN81" s="1">
        <f>ABS(IK_diagnostics_positions[[#This Row],[Column18]]-R80)</f>
        <v>2.2009999999999863E-2</v>
      </c>
      <c r="AO81" s="1">
        <f>ABS(IK_diagnostics_positions[[#This Row],[Column19]]-S80)</f>
        <v>4.2070999999999983E-3</v>
      </c>
      <c r="AP81" s="1">
        <f>ABS(IK_diagnostics_positions[[#This Row],[Column20]]-T80)</f>
        <v>8.1011580999999999E-2</v>
      </c>
      <c r="AQ81" s="1">
        <f>ABS(IK_diagnostics_positions[[#This Row],[Column21]]-U80)</f>
        <v>3.9480000000000182E-2</v>
      </c>
      <c r="AU81" s="4">
        <f>IK_diagnostics_frames[[#This Row],[Column1]]+AU80</f>
        <v>255</v>
      </c>
      <c r="AV81">
        <f ca="1">AVERAGE(INDIRECT(ADDRESS($AU80+2, AV$1)):INDIRECT(ADDRESS($AU81+1, AV$1)))</f>
        <v>0.47383377166666668</v>
      </c>
      <c r="AW81">
        <f ca="1">AVERAGE(INDIRECT(ADDRESS($AU80+2, AW$1)):INDIRECT(ADDRESS($AU81+1, AW$1)))</f>
        <v>0.75715916666666672</v>
      </c>
      <c r="AX81">
        <f ca="1">AVERAGE(INDIRECT(ADDRESS($AU80+2, AX$1)):INDIRECT(ADDRESS($AU81+1, AX$1)))</f>
        <v>0.28045250000000005</v>
      </c>
      <c r="AY81">
        <f ca="1">AVERAGE(INDIRECT(ADDRESS($AU80+2, AY$1)):INDIRECT(ADDRESS($AU81+1, AY$1)))</f>
        <v>0.61926950000000003</v>
      </c>
      <c r="AZ81">
        <f ca="1">AVERAGE(INDIRECT(ADDRESS($AU80+2, AZ$1)):INDIRECT(ADDRESS($AU81+1, AZ$1)))</f>
        <v>0.63056099999999993</v>
      </c>
      <c r="BA81">
        <f ca="1">AVERAGE(INDIRECT(ADDRESS($AU80+2, BA$1)):INDIRECT(ADDRESS($AU81+1, BA$1)))</f>
        <v>0.47201366666666672</v>
      </c>
      <c r="BB81">
        <f ca="1">AVERAGE(INDIRECT(ADDRESS($AU80+2, BB$1)):INDIRECT(ADDRESS($AU81+1, BB$1)))</f>
        <v>0.70599633333333334</v>
      </c>
      <c r="BC81">
        <f ca="1">AVERAGE(INDIRECT(ADDRESS($AU80+2, BC$1)):INDIRECT(ADDRESS($AU81+1, BC$1)))</f>
        <v>0.84011983333333318</v>
      </c>
      <c r="BD81">
        <f ca="1">AVERAGE(INDIRECT(ADDRESS($AU80+2, BD$1)):INDIRECT(ADDRESS($AU81+1, BD$1)))</f>
        <v>0.98744266666666647</v>
      </c>
      <c r="BE81">
        <f ca="1">AVERAGE(INDIRECT(ADDRESS($AU80+2, BE$1)):INDIRECT(ADDRESS($AU81+1, BE$1)))</f>
        <v>1.3762558333333333E-2</v>
      </c>
      <c r="BF81">
        <f ca="1">AVERAGE(INDIRECT(ADDRESS($AU80+2, BF$1)):INDIRECT(ADDRESS($AU81+1, BF$1)))</f>
        <v>2.4574333333333327E-2</v>
      </c>
      <c r="BG81">
        <f ca="1">AVERAGE(INDIRECT(ADDRESS($AU80+2, BG$1)):INDIRECT(ADDRESS($AU81+1, BG$1)))</f>
        <v>0.61904333333333328</v>
      </c>
      <c r="BH81">
        <f ca="1">AVERAGE(INDIRECT(ADDRESS($AU80+2, BH$1)):INDIRECT(ADDRESS($AU81+1, BH$1)))</f>
        <v>1.0115999999999995E-2</v>
      </c>
      <c r="BI81">
        <f ca="1">AVERAGE(INDIRECT(ADDRESS($AU80+2, BI$1)):INDIRECT(ADDRESS($AU81+1, BI$1)))</f>
        <v>1.3515500000000088E-2</v>
      </c>
      <c r="BJ81">
        <f ca="1">AVERAGE(INDIRECT(ADDRESS($AU80+2, BJ$1)):INDIRECT(ADDRESS($AU81+1, BJ$1)))</f>
        <v>1.2966666666666645E-2</v>
      </c>
      <c r="BK81">
        <f ca="1">AVERAGE(INDIRECT(ADDRESS($AU80+2, BK$1)):INDIRECT(ADDRESS($AU81+1, BK$1)))</f>
        <v>9.0528333333333069E-3</v>
      </c>
      <c r="BL81">
        <f ca="1">AVERAGE(INDIRECT(ADDRESS($AU80+2, BL$1)):INDIRECT(ADDRESS($AU81+1, BL$1)))</f>
        <v>1.0946333333333391E-2</v>
      </c>
      <c r="BM81">
        <f ca="1">AVERAGE(INDIRECT(ADDRESS($AU80+2, BM$1)):INDIRECT(ADDRESS($AU81+1, BM$1)))</f>
        <v>6.3666666666667053E-3</v>
      </c>
      <c r="BN81">
        <f ca="1">AVERAGE(INDIRECT(ADDRESS($AU80+2, BN$1)):INDIRECT(ADDRESS($AU81+1, BN$1)))</f>
        <v>5.1042653333333333E-3</v>
      </c>
      <c r="BO81">
        <f ca="1">AVERAGE(INDIRECT(ADDRESS($AU80+2, BO$1)):INDIRECT(ADDRESS($AU81+1, BO$1)))</f>
        <v>2.5628123333333332E-2</v>
      </c>
      <c r="BP81">
        <f ca="1">AVERAGE(INDIRECT(ADDRESS($AU80+2, BP$1)):INDIRECT(ADDRESS($AU81+1, BP$1)))</f>
        <v>1.3300000000000015E-2</v>
      </c>
    </row>
    <row r="82" spans="1:68" x14ac:dyDescent="0.25">
      <c r="A82" s="1">
        <v>0.34878100000000001</v>
      </c>
      <c r="B82" s="1">
        <v>7.2434100000000001E-2</v>
      </c>
      <c r="C82" s="1">
        <v>-0.93440100000000004</v>
      </c>
      <c r="D82" s="1">
        <v>0.92661099999999996</v>
      </c>
      <c r="E82" s="1">
        <v>-0.62487099999999995</v>
      </c>
      <c r="F82" s="1">
        <v>-1.3585199999999999</v>
      </c>
      <c r="G82" s="1">
        <v>0.199272</v>
      </c>
      <c r="H82" s="1">
        <v>-7.3131600000000005E-2</v>
      </c>
      <c r="I82" s="1">
        <v>-1.76664</v>
      </c>
      <c r="J82" s="1">
        <v>-1.15082E-2</v>
      </c>
      <c r="K82" s="1">
        <v>0.89475499999999997</v>
      </c>
      <c r="L82" s="1">
        <v>-1.9036299999999999</v>
      </c>
      <c r="M82" s="1">
        <v>0.78287700000000005</v>
      </c>
      <c r="N82" s="1">
        <v>0.97172700000000001</v>
      </c>
      <c r="O82" s="1">
        <v>-2.5061499999999999</v>
      </c>
      <c r="P82" s="1">
        <v>-0.79256599999999999</v>
      </c>
      <c r="Q82" s="1">
        <v>1.00648</v>
      </c>
      <c r="R82" s="1">
        <v>-2.5180099999999999</v>
      </c>
      <c r="S82" s="1">
        <v>2.8904099999999999E-2</v>
      </c>
      <c r="T82" s="1">
        <v>5.4042E-2</v>
      </c>
      <c r="U82" s="1">
        <v>-2.4436</v>
      </c>
      <c r="V82" s="1" t="s">
        <v>23</v>
      </c>
      <c r="W82" s="1">
        <f>ABS(IK_diagnostics_positions[[#This Row],[Column1]]-A81)</f>
        <v>0.16599200000000003</v>
      </c>
      <c r="X82" s="1">
        <f>ABS(IK_diagnostics_positions[[#This Row],[Column2]]-B81)</f>
        <v>7.5409000000000032E-3</v>
      </c>
      <c r="Y82" s="1">
        <f>ABS(IK_diagnostics_positions[[#This Row],[Column3]]-C81)</f>
        <v>7.9533999999999994E-2</v>
      </c>
      <c r="Z82" s="1">
        <f>ABS(IK_diagnostics_positions[[#This Row],[Column4]]-D81)</f>
        <v>1.119693</v>
      </c>
      <c r="AA82" s="1">
        <f>ABS(IK_diagnostics_positions[[#This Row],[Column5]]-E81)</f>
        <v>1.1740839999999999</v>
      </c>
      <c r="AB82" s="1">
        <f>ABS(IK_diagnostics_positions[[#This Row],[Column6]]-F81)</f>
        <v>1.0520000000000085E-2</v>
      </c>
      <c r="AC82" s="1">
        <f>ABS(IK_diagnostics_positions[[#This Row],[Column7]]-G81)</f>
        <v>5.4470000000000018E-2</v>
      </c>
      <c r="AD82" s="1">
        <f>ABS(IK_diagnostics_positions[[#This Row],[Column8]]-H81)</f>
        <v>0.21500659999999999</v>
      </c>
      <c r="AE82" s="1">
        <f>ABS(IK_diagnostics_positions[[#This Row],[Column9]]-I81)</f>
        <v>0.45087999999999995</v>
      </c>
      <c r="AF82" s="1">
        <f>ABS(IK_diagnostics_positions[[#This Row],[Column10]]-J81)</f>
        <v>1.340443E-2</v>
      </c>
      <c r="AG82" s="1">
        <f>ABS(IK_diagnostics_positions[[#This Row],[Column11]]-K81)</f>
        <v>0.13212299999999999</v>
      </c>
      <c r="AH82" s="1">
        <f>ABS(IK_diagnostics_positions[[#This Row],[Column12]]-L81)</f>
        <v>1.0847599999999999</v>
      </c>
      <c r="AI82" s="1">
        <f>ABS(IK_diagnostics_positions[[#This Row],[Column13]]-M81)</f>
        <v>3.770399999999996E-2</v>
      </c>
      <c r="AJ82" s="1">
        <f>ABS(IK_diagnostics_positions[[#This Row],[Column14]]-N81)</f>
        <v>4.98829999999999E-2</v>
      </c>
      <c r="AK82" s="1">
        <f>ABS(IK_diagnostics_positions[[#This Row],[Column15]]-O81)</f>
        <v>3.0289999999999928E-2</v>
      </c>
      <c r="AL82" s="1">
        <f>ABS(IK_diagnostics_positions[[#This Row],[Column16]]-P81)</f>
        <v>1.6600000000000059E-2</v>
      </c>
      <c r="AM82" s="1">
        <f>ABS(IK_diagnostics_positions[[#This Row],[Column17]]-Q81)</f>
        <v>1.7970000000000041E-2</v>
      </c>
      <c r="AN82" s="1">
        <f>ABS(IK_diagnostics_positions[[#This Row],[Column18]]-R81)</f>
        <v>5.2719999999999878E-2</v>
      </c>
      <c r="AO82" s="1">
        <f>ABS(IK_diagnostics_positions[[#This Row],[Column19]]-S81)</f>
        <v>6.5734999999999995E-3</v>
      </c>
      <c r="AP82" s="1">
        <f>ABS(IK_diagnostics_positions[[#This Row],[Column20]]-T81)</f>
        <v>0.13458329999999999</v>
      </c>
      <c r="AQ82" s="1">
        <f>ABS(IK_diagnostics_positions[[#This Row],[Column21]]-U81)</f>
        <v>7.5300000000000367E-3</v>
      </c>
      <c r="AU82" s="3">
        <f>IK_diagnostics_frames[[#This Row],[Column1]]+AU81</f>
        <v>261</v>
      </c>
      <c r="AV82">
        <f ca="1">AVERAGE(INDIRECT(ADDRESS($AU81+2, AV$1)):INDIRECT(ADDRESS($AU82+1, AV$1)))</f>
        <v>0.49856566666666663</v>
      </c>
      <c r="AW82">
        <f ca="1">AVERAGE(INDIRECT(ADDRESS($AU81+2, AW$1)):INDIRECT(ADDRESS($AU82+1, AW$1)))</f>
        <v>0.27734054666666663</v>
      </c>
      <c r="AX82">
        <f ca="1">AVERAGE(INDIRECT(ADDRESS($AU81+2, AX$1)):INDIRECT(ADDRESS($AU82+1, AX$1)))</f>
        <v>0.21302516666666671</v>
      </c>
      <c r="AY82">
        <f ca="1">AVERAGE(INDIRECT(ADDRESS($AU81+2, AY$1)):INDIRECT(ADDRESS($AU82+1, AY$1)))</f>
        <v>0.98055751666666657</v>
      </c>
      <c r="AZ82">
        <f ca="1">AVERAGE(INDIRECT(ADDRESS($AU81+2, AZ$1)):INDIRECT(ADDRESS($AU82+1, AZ$1)))</f>
        <v>0.60000936666666671</v>
      </c>
      <c r="BA82">
        <f ca="1">AVERAGE(INDIRECT(ADDRESS($AU81+2, BA$1)):INDIRECT(ADDRESS($AU82+1, BA$1)))</f>
        <v>0.55400766666666668</v>
      </c>
      <c r="BB82">
        <f ca="1">AVERAGE(INDIRECT(ADDRESS($AU81+2, BB$1)):INDIRECT(ADDRESS($AU82+1, BB$1)))</f>
        <v>0.74144433333333326</v>
      </c>
      <c r="BC82">
        <f ca="1">AVERAGE(INDIRECT(ADDRESS($AU81+2, BC$1)):INDIRECT(ADDRESS($AU82+1, BC$1)))</f>
        <v>0.68259289999999995</v>
      </c>
      <c r="BD82">
        <f ca="1">AVERAGE(INDIRECT(ADDRESS($AU81+2, BD$1)):INDIRECT(ADDRESS($AU82+1, BD$1)))</f>
        <v>0.81316333333333324</v>
      </c>
      <c r="BE82">
        <f ca="1">AVERAGE(INDIRECT(ADDRESS($AU81+2, BE$1)):INDIRECT(ADDRESS($AU82+1, BE$1)))</f>
        <v>6.3351066666666664E-3</v>
      </c>
      <c r="BF82">
        <f ca="1">AVERAGE(INDIRECT(ADDRESS($AU81+2, BF$1)):INDIRECT(ADDRESS($AU82+1, BF$1)))</f>
        <v>4.8112666666666672E-2</v>
      </c>
      <c r="BG82">
        <f ca="1">AVERAGE(INDIRECT(ADDRESS($AU81+2, BG$1)):INDIRECT(ADDRESS($AU82+1, BG$1)))</f>
        <v>0.94550999999999996</v>
      </c>
      <c r="BH82">
        <f ca="1">AVERAGE(INDIRECT(ADDRESS($AU81+2, BH$1)):INDIRECT(ADDRESS($AU82+1, BH$1)))</f>
        <v>5.6127999999999977E-2</v>
      </c>
      <c r="BI82">
        <f ca="1">AVERAGE(INDIRECT(ADDRESS($AU81+2, BI$1)):INDIRECT(ADDRESS($AU82+1, BI$1)))</f>
        <v>2.1302999999999978E-2</v>
      </c>
      <c r="BJ82">
        <f ca="1">AVERAGE(INDIRECT(ADDRESS($AU81+2, BJ$1)):INDIRECT(ADDRESS($AU82+1, BJ$1)))</f>
        <v>1.3168333333333301E-2</v>
      </c>
      <c r="BK82">
        <f ca="1">AVERAGE(INDIRECT(ADDRESS($AU81+2, BK$1)):INDIRECT(ADDRESS($AU82+1, BK$1)))</f>
        <v>5.6607000000000018E-2</v>
      </c>
      <c r="BL82">
        <f ca="1">AVERAGE(INDIRECT(ADDRESS($AU81+2, BL$1)):INDIRECT(ADDRESS($AU82+1, BL$1)))</f>
        <v>9.8520000000000083E-3</v>
      </c>
      <c r="BM82">
        <f ca="1">AVERAGE(INDIRECT(ADDRESS($AU81+2, BM$1)):INDIRECT(ADDRESS($AU82+1, BM$1)))</f>
        <v>3.1006666666666627E-2</v>
      </c>
      <c r="BN82">
        <f ca="1">AVERAGE(INDIRECT(ADDRESS($AU81+2, BN$1)):INDIRECT(ADDRESS($AU82+1, BN$1)))</f>
        <v>1.1030331666666665E-2</v>
      </c>
      <c r="BO82">
        <f ca="1">AVERAGE(INDIRECT(ADDRESS($AU81+2, BO$1)):INDIRECT(ADDRESS($AU82+1, BO$1)))</f>
        <v>4.0559553333333324E-2</v>
      </c>
      <c r="BP82">
        <f ca="1">AVERAGE(INDIRECT(ADDRESS($AU81+2, BP$1)):INDIRECT(ADDRESS($AU82+1, BP$1)))</f>
        <v>2.9131666666666556E-2</v>
      </c>
    </row>
    <row r="83" spans="1:68" x14ac:dyDescent="0.25">
      <c r="A83" s="1">
        <v>-0.52760700000000005</v>
      </c>
      <c r="B83" s="1">
        <v>-7.6383900000000005E-2</v>
      </c>
      <c r="C83" s="1">
        <v>-0.84604800000000002</v>
      </c>
      <c r="D83" s="1">
        <v>-0.63620299999999996</v>
      </c>
      <c r="E83" s="1">
        <v>0.81099900000000003</v>
      </c>
      <c r="F83" s="1">
        <v>-1.2941100000000001</v>
      </c>
      <c r="G83" s="1">
        <v>-0.83371099999999998</v>
      </c>
      <c r="H83" s="1">
        <v>0.28495900000000002</v>
      </c>
      <c r="I83" s="1">
        <v>-2.1213199999999999</v>
      </c>
      <c r="J83" s="1">
        <v>-9.9104599999999998E-4</v>
      </c>
      <c r="K83" s="1">
        <v>0.78103199999999995</v>
      </c>
      <c r="L83" s="1">
        <v>-1.87537</v>
      </c>
      <c r="M83" s="1">
        <v>0.74925600000000003</v>
      </c>
      <c r="N83" s="1">
        <v>0.998946</v>
      </c>
      <c r="O83" s="1">
        <v>-2.49959</v>
      </c>
      <c r="P83" s="1">
        <v>-0.74994099999999997</v>
      </c>
      <c r="Q83" s="1">
        <v>0.99867499999999998</v>
      </c>
      <c r="R83" s="1">
        <v>-2.5012400000000001</v>
      </c>
      <c r="S83" s="1">
        <v>1.0157499999999999E-3</v>
      </c>
      <c r="T83" s="1">
        <v>5.0258599999999996E-4</v>
      </c>
      <c r="U83" s="1">
        <v>-2.5004900000000001</v>
      </c>
      <c r="V83" s="1" t="s">
        <v>23</v>
      </c>
      <c r="W83" s="1">
        <f>ABS(IK_diagnostics_positions[[#This Row],[Column1]]-A82)</f>
        <v>0.87638800000000006</v>
      </c>
      <c r="X83" s="1">
        <f>ABS(IK_diagnostics_positions[[#This Row],[Column2]]-B82)</f>
        <v>0.14881800000000001</v>
      </c>
      <c r="Y83" s="1">
        <f>ABS(IK_diagnostics_positions[[#This Row],[Column3]]-C82)</f>
        <v>8.8353000000000015E-2</v>
      </c>
      <c r="Z83" s="1">
        <f>ABS(IK_diagnostics_positions[[#This Row],[Column4]]-D82)</f>
        <v>1.5628139999999999</v>
      </c>
      <c r="AA83" s="1">
        <f>ABS(IK_diagnostics_positions[[#This Row],[Column5]]-E82)</f>
        <v>1.43587</v>
      </c>
      <c r="AB83" s="1">
        <f>ABS(IK_diagnostics_positions[[#This Row],[Column6]]-F82)</f>
        <v>6.4409999999999856E-2</v>
      </c>
      <c r="AC83" s="1">
        <f>ABS(IK_diagnostics_positions[[#This Row],[Column7]]-G82)</f>
        <v>1.032983</v>
      </c>
      <c r="AD83" s="1">
        <f>ABS(IK_diagnostics_positions[[#This Row],[Column8]]-H82)</f>
        <v>0.35809060000000004</v>
      </c>
      <c r="AE83" s="1">
        <f>ABS(IK_diagnostics_positions[[#This Row],[Column9]]-I82)</f>
        <v>0.35467999999999988</v>
      </c>
      <c r="AF83" s="1">
        <f>ABS(IK_diagnostics_positions[[#This Row],[Column10]]-J82)</f>
        <v>1.0517153999999999E-2</v>
      </c>
      <c r="AG83" s="1">
        <f>ABS(IK_diagnostics_positions[[#This Row],[Column11]]-K82)</f>
        <v>0.11372300000000002</v>
      </c>
      <c r="AH83" s="1">
        <f>ABS(IK_diagnostics_positions[[#This Row],[Column12]]-L82)</f>
        <v>2.8259999999999952E-2</v>
      </c>
      <c r="AI83" s="1">
        <f>ABS(IK_diagnostics_positions[[#This Row],[Column13]]-M82)</f>
        <v>3.3621000000000012E-2</v>
      </c>
      <c r="AJ83" s="1">
        <f>ABS(IK_diagnostics_positions[[#This Row],[Column14]]-N82)</f>
        <v>2.7218999999999993E-2</v>
      </c>
      <c r="AK83" s="1">
        <f>ABS(IK_diagnostics_positions[[#This Row],[Column15]]-O82)</f>
        <v>6.5599999999998992E-3</v>
      </c>
      <c r="AL83" s="1">
        <f>ABS(IK_diagnostics_positions[[#This Row],[Column16]]-P82)</f>
        <v>4.2625000000000024E-2</v>
      </c>
      <c r="AM83" s="1">
        <f>ABS(IK_diagnostics_positions[[#This Row],[Column17]]-Q82)</f>
        <v>7.8050000000000619E-3</v>
      </c>
      <c r="AN83" s="1">
        <f>ABS(IK_diagnostics_positions[[#This Row],[Column18]]-R82)</f>
        <v>1.676999999999973E-2</v>
      </c>
      <c r="AO83" s="1">
        <f>ABS(IK_diagnostics_positions[[#This Row],[Column19]]-S82)</f>
        <v>2.7888349999999999E-2</v>
      </c>
      <c r="AP83" s="1">
        <f>ABS(IK_diagnostics_positions[[#This Row],[Column20]]-T82)</f>
        <v>5.3539414E-2</v>
      </c>
      <c r="AQ83" s="1">
        <f>ABS(IK_diagnostics_positions[[#This Row],[Column21]]-U82)</f>
        <v>5.6890000000000107E-2</v>
      </c>
      <c r="AU83" s="4">
        <f>IK_diagnostics_frames[[#This Row],[Column1]]+AU82</f>
        <v>262</v>
      </c>
      <c r="AV83">
        <f ca="1">AVERAGE(INDIRECT(ADDRESS($AU82+2, AV$1)):INDIRECT(ADDRESS($AU83+1, AV$1)))</f>
        <v>0.26828399999999997</v>
      </c>
      <c r="AW83">
        <f ca="1">AVERAGE(INDIRECT(ADDRESS($AU82+2, AW$1)):INDIRECT(ADDRESS($AU83+1, AW$1)))</f>
        <v>0.73199700000000001</v>
      </c>
      <c r="AX83">
        <f ca="1">AVERAGE(INDIRECT(ADDRESS($AU82+2, AX$1)):INDIRECT(ADDRESS($AU83+1, AX$1)))</f>
        <v>0.12143700000000002</v>
      </c>
      <c r="AY83">
        <f ca="1">AVERAGE(INDIRECT(ADDRESS($AU82+2, AY$1)):INDIRECT(ADDRESS($AU83+1, AY$1)))</f>
        <v>0.19966790000000001</v>
      </c>
      <c r="AZ83">
        <f ca="1">AVERAGE(INDIRECT(ADDRESS($AU82+2, AZ$1)):INDIRECT(ADDRESS($AU83+1, AZ$1)))</f>
        <v>0.79525499999999993</v>
      </c>
      <c r="BA83">
        <f ca="1">AVERAGE(INDIRECT(ADDRESS($AU82+2, BA$1)):INDIRECT(ADDRESS($AU83+1, BA$1)))</f>
        <v>0.14354</v>
      </c>
      <c r="BB83">
        <f ca="1">AVERAGE(INDIRECT(ADDRESS($AU82+2, BB$1)):INDIRECT(ADDRESS($AU83+1, BB$1)))</f>
        <v>1.0792900000000001</v>
      </c>
      <c r="BC83">
        <f ca="1">AVERAGE(INDIRECT(ADDRESS($AU82+2, BC$1)):INDIRECT(ADDRESS($AU83+1, BC$1)))</f>
        <v>0.73510799999999987</v>
      </c>
      <c r="BD83">
        <f ca="1">AVERAGE(INDIRECT(ADDRESS($AU82+2, BD$1)):INDIRECT(ADDRESS($AU83+1, BD$1)))</f>
        <v>3.1460000000000043E-2</v>
      </c>
      <c r="BE83">
        <f ca="1">AVERAGE(INDIRECT(ADDRESS($AU82+2, BE$1)):INDIRECT(ADDRESS($AU83+1, BE$1)))</f>
        <v>5.3306999999999998E-3</v>
      </c>
      <c r="BF83">
        <f ca="1">AVERAGE(INDIRECT(ADDRESS($AU82+2, BF$1)):INDIRECT(ADDRESS($AU83+1, BF$1)))</f>
        <v>6.1679999999999513E-3</v>
      </c>
      <c r="BG83">
        <f ca="1">AVERAGE(INDIRECT(ADDRESS($AU82+2, BG$1)):INDIRECT(ADDRESS($AU83+1, BG$1)))</f>
        <v>1.2382799999999998</v>
      </c>
      <c r="BH83">
        <f ca="1">AVERAGE(INDIRECT(ADDRESS($AU82+2, BH$1)):INDIRECT(ADDRESS($AU83+1, BH$1)))</f>
        <v>1.1900000000000244E-3</v>
      </c>
      <c r="BI83">
        <f ca="1">AVERAGE(INDIRECT(ADDRESS($AU82+2, BI$1)):INDIRECT(ADDRESS($AU83+1, BI$1)))</f>
        <v>2.7800000000000047E-4</v>
      </c>
      <c r="BJ83">
        <f ca="1">AVERAGE(INDIRECT(ADDRESS($AU82+2, BJ$1)):INDIRECT(ADDRESS($AU83+1, BJ$1)))</f>
        <v>8.0800000000000871E-3</v>
      </c>
      <c r="BK83">
        <f ca="1">AVERAGE(INDIRECT(ADDRESS($AU82+2, BK$1)):INDIRECT(ADDRESS($AU83+1, BK$1)))</f>
        <v>6.2950000000000506E-3</v>
      </c>
      <c r="BL83">
        <f ca="1">AVERAGE(INDIRECT(ADDRESS($AU82+2, BL$1)):INDIRECT(ADDRESS($AU83+1, BL$1)))</f>
        <v>2.4800000000000377E-3</v>
      </c>
      <c r="BM83">
        <f ca="1">AVERAGE(INDIRECT(ADDRESS($AU82+2, BM$1)):INDIRECT(ADDRESS($AU83+1, BM$1)))</f>
        <v>1.9899999999997142E-3</v>
      </c>
      <c r="BN83">
        <f ca="1">AVERAGE(INDIRECT(ADDRESS($AU82+2, BN$1)):INDIRECT(ADDRESS($AU83+1, BN$1)))</f>
        <v>4.8153750000000002E-3</v>
      </c>
      <c r="BO83">
        <f ca="1">AVERAGE(INDIRECT(ADDRESS($AU82+2, BO$1)):INDIRECT(ADDRESS($AU83+1, BO$1)))</f>
        <v>7.6763099999999996E-3</v>
      </c>
      <c r="BP83">
        <f ca="1">AVERAGE(INDIRECT(ADDRESS($AU82+2, BP$1)):INDIRECT(ADDRESS($AU83+1, BP$1)))</f>
        <v>2.8000000000005798E-4</v>
      </c>
    </row>
    <row r="84" spans="1:68" x14ac:dyDescent="0.25">
      <c r="A84" s="1">
        <v>-0.25067200000000001</v>
      </c>
      <c r="B84" s="1">
        <v>-0.45955600000000002</v>
      </c>
      <c r="C84" s="1">
        <v>-0.85204000000000002</v>
      </c>
      <c r="D84" s="1">
        <v>-0.73147099999999998</v>
      </c>
      <c r="E84" s="1">
        <v>0.105091</v>
      </c>
      <c r="F84" s="1">
        <v>-1.5228699999999999</v>
      </c>
      <c r="G84" s="1">
        <v>8.6624499999999993E-2</v>
      </c>
      <c r="H84" s="1">
        <v>0.27855200000000002</v>
      </c>
      <c r="I84" s="1">
        <v>-2.0711599999999999</v>
      </c>
      <c r="J84" s="1">
        <v>-3.0340099999999998E-2</v>
      </c>
      <c r="K84" s="1">
        <v>0.75563199999999997</v>
      </c>
      <c r="L84" s="1">
        <v>-2.9422100000000002</v>
      </c>
      <c r="M84" s="1">
        <v>0.821071</v>
      </c>
      <c r="N84" s="1">
        <v>1.01732</v>
      </c>
      <c r="O84" s="1">
        <v>-2.48766</v>
      </c>
      <c r="P84" s="1">
        <v>-0.85429299999999997</v>
      </c>
      <c r="Q84" s="1">
        <v>1.0623899999999999</v>
      </c>
      <c r="R84" s="1">
        <v>-2.46576</v>
      </c>
      <c r="S84" s="1">
        <v>3.8322000000000002E-2</v>
      </c>
      <c r="T84" s="1">
        <v>-0.120654</v>
      </c>
      <c r="U84" s="1">
        <v>-2.4653299999999998</v>
      </c>
      <c r="V84" s="1" t="s">
        <v>23</v>
      </c>
      <c r="W84" s="1">
        <f>ABS(IK_diagnostics_positions[[#This Row],[Column1]]-A83)</f>
        <v>0.27693500000000004</v>
      </c>
      <c r="X84" s="1">
        <f>ABS(IK_diagnostics_positions[[#This Row],[Column2]]-B83)</f>
        <v>0.38317210000000002</v>
      </c>
      <c r="Y84" s="1">
        <f>ABS(IK_diagnostics_positions[[#This Row],[Column3]]-C83)</f>
        <v>5.9919999999999973E-3</v>
      </c>
      <c r="Z84" s="1">
        <f>ABS(IK_diagnostics_positions[[#This Row],[Column4]]-D83)</f>
        <v>9.5268000000000019E-2</v>
      </c>
      <c r="AA84" s="1">
        <f>ABS(IK_diagnostics_positions[[#This Row],[Column5]]-E83)</f>
        <v>0.70590799999999998</v>
      </c>
      <c r="AB84" s="1">
        <f>ABS(IK_diagnostics_positions[[#This Row],[Column6]]-F83)</f>
        <v>0.22875999999999985</v>
      </c>
      <c r="AC84" s="1">
        <f>ABS(IK_diagnostics_positions[[#This Row],[Column7]]-G83)</f>
        <v>0.92033549999999997</v>
      </c>
      <c r="AD84" s="1">
        <f>ABS(IK_diagnostics_positions[[#This Row],[Column8]]-H83)</f>
        <v>6.406999999999996E-3</v>
      </c>
      <c r="AE84" s="1">
        <f>ABS(IK_diagnostics_positions[[#This Row],[Column9]]-I83)</f>
        <v>5.0159999999999982E-2</v>
      </c>
      <c r="AF84" s="1">
        <f>ABS(IK_diagnostics_positions[[#This Row],[Column10]]-J83)</f>
        <v>2.9349053999999999E-2</v>
      </c>
      <c r="AG84" s="1">
        <f>ABS(IK_diagnostics_positions[[#This Row],[Column11]]-K83)</f>
        <v>2.5399999999999978E-2</v>
      </c>
      <c r="AH84" s="1">
        <f>ABS(IK_diagnostics_positions[[#This Row],[Column12]]-L83)</f>
        <v>1.0668400000000002</v>
      </c>
      <c r="AI84" s="1">
        <f>ABS(IK_diagnostics_positions[[#This Row],[Column13]]-M83)</f>
        <v>7.1814999999999962E-2</v>
      </c>
      <c r="AJ84" s="1">
        <f>ABS(IK_diagnostics_positions[[#This Row],[Column14]]-N83)</f>
        <v>1.8374000000000001E-2</v>
      </c>
      <c r="AK84" s="1">
        <f>ABS(IK_diagnostics_positions[[#This Row],[Column15]]-O83)</f>
        <v>1.1929999999999996E-2</v>
      </c>
      <c r="AL84" s="1">
        <f>ABS(IK_diagnostics_positions[[#This Row],[Column16]]-P83)</f>
        <v>0.104352</v>
      </c>
      <c r="AM84" s="1">
        <f>ABS(IK_diagnostics_positions[[#This Row],[Column17]]-Q83)</f>
        <v>6.3714999999999966E-2</v>
      </c>
      <c r="AN84" s="1">
        <f>ABS(IK_diagnostics_positions[[#This Row],[Column18]]-R83)</f>
        <v>3.5480000000000178E-2</v>
      </c>
      <c r="AO84" s="1">
        <f>ABS(IK_diagnostics_positions[[#This Row],[Column19]]-S83)</f>
        <v>3.7306249999999999E-2</v>
      </c>
      <c r="AP84" s="1">
        <f>ABS(IK_diagnostics_positions[[#This Row],[Column20]]-T83)</f>
        <v>0.121156586</v>
      </c>
      <c r="AQ84" s="1">
        <f>ABS(IK_diagnostics_positions[[#This Row],[Column21]]-U83)</f>
        <v>3.5160000000000302E-2</v>
      </c>
      <c r="AU84" s="3">
        <f>IK_diagnostics_frames[[#This Row],[Column1]]+AU83</f>
        <v>264</v>
      </c>
      <c r="AV84">
        <f ca="1">AVERAGE(INDIRECT(ADDRESS($AU83+2, AV$1)):INDIRECT(ADDRESS($AU84+1, AV$1)))</f>
        <v>0.26044149999999999</v>
      </c>
      <c r="AW84">
        <f ca="1">AVERAGE(INDIRECT(ADDRESS($AU83+2, AW$1)):INDIRECT(ADDRESS($AU84+1, AW$1)))</f>
        <v>0.87763849999999999</v>
      </c>
      <c r="AX84">
        <f ca="1">AVERAGE(INDIRECT(ADDRESS($AU83+2, AX$1)):INDIRECT(ADDRESS($AU84+1, AX$1)))</f>
        <v>0.24813050000000003</v>
      </c>
      <c r="AY84">
        <f ca="1">AVERAGE(INDIRECT(ADDRESS($AU83+2, AY$1)):INDIRECT(ADDRESS($AU84+1, AY$1)))</f>
        <v>0.63500100000000004</v>
      </c>
      <c r="AZ84">
        <f ca="1">AVERAGE(INDIRECT(ADDRESS($AU83+2, AZ$1)):INDIRECT(ADDRESS($AU84+1, AZ$1)))</f>
        <v>1.2026574999999999</v>
      </c>
      <c r="BA84">
        <f ca="1">AVERAGE(INDIRECT(ADDRESS($AU83+2, BA$1)):INDIRECT(ADDRESS($AU84+1, BA$1)))</f>
        <v>0.43027000000000004</v>
      </c>
      <c r="BB84">
        <f ca="1">AVERAGE(INDIRECT(ADDRESS($AU83+2, BB$1)):INDIRECT(ADDRESS($AU84+1, BB$1)))</f>
        <v>0.25303550000000002</v>
      </c>
      <c r="BC84">
        <f ca="1">AVERAGE(INDIRECT(ADDRESS($AU83+2, BC$1)):INDIRECT(ADDRESS($AU84+1, BC$1)))</f>
        <v>0.260192335</v>
      </c>
      <c r="BD84">
        <f ca="1">AVERAGE(INDIRECT(ADDRESS($AU83+2, BD$1)):INDIRECT(ADDRESS($AU84+1, BD$1)))</f>
        <v>0.31875999999999993</v>
      </c>
      <c r="BE84">
        <f ca="1">AVERAGE(INDIRECT(ADDRESS($AU83+2, BE$1)):INDIRECT(ADDRESS($AU84+1, BE$1)))</f>
        <v>4.1003050000000003E-3</v>
      </c>
      <c r="BF84">
        <f ca="1">AVERAGE(INDIRECT(ADDRESS($AU83+2, BF$1)):INDIRECT(ADDRESS($AU84+1, BF$1)))</f>
        <v>1.3337499999999947E-2</v>
      </c>
      <c r="BG84">
        <f ca="1">AVERAGE(INDIRECT(ADDRESS($AU83+2, BG$1)):INDIRECT(ADDRESS($AU84+1, BG$1)))</f>
        <v>3.1850000000001044E-3</v>
      </c>
      <c r="BH84">
        <f ca="1">AVERAGE(INDIRECT(ADDRESS($AU83+2, BH$1)):INDIRECT(ADDRESS($AU84+1, BH$1)))</f>
        <v>5.9860000000000468E-3</v>
      </c>
      <c r="BI84">
        <f ca="1">AVERAGE(INDIRECT(ADDRESS($AU83+2, BI$1)):INDIRECT(ADDRESS($AU84+1, BI$1)))</f>
        <v>1.0730499999999976E-2</v>
      </c>
      <c r="BJ84">
        <f ca="1">AVERAGE(INDIRECT(ADDRESS($AU83+2, BJ$1)):INDIRECT(ADDRESS($AU84+1, BJ$1)))</f>
        <v>2.6349999999999429E-3</v>
      </c>
      <c r="BK84">
        <f ca="1">AVERAGE(INDIRECT(ADDRESS($AU83+2, BK$1)):INDIRECT(ADDRESS($AU84+1, BK$1)))</f>
        <v>2.277000000000029E-3</v>
      </c>
      <c r="BL84">
        <f ca="1">AVERAGE(INDIRECT(ADDRESS($AU83+2, BL$1)):INDIRECT(ADDRESS($AU84+1, BL$1)))</f>
        <v>9.7469999999999501E-3</v>
      </c>
      <c r="BM84">
        <f ca="1">AVERAGE(INDIRECT(ADDRESS($AU83+2, BM$1)):INDIRECT(ADDRESS($AU84+1, BM$1)))</f>
        <v>9.0900000000000425E-3</v>
      </c>
      <c r="BN84">
        <f ca="1">AVERAGE(INDIRECT(ADDRESS($AU83+2, BN$1)):INDIRECT(ADDRESS($AU84+1, BN$1)))</f>
        <v>2.2515425000000002E-3</v>
      </c>
      <c r="BO84">
        <f ca="1">AVERAGE(INDIRECT(ADDRESS($AU83+2, BO$1)):INDIRECT(ADDRESS($AU84+1, BO$1)))</f>
        <v>7.0660150000000001E-3</v>
      </c>
      <c r="BP84">
        <f ca="1">AVERAGE(INDIRECT(ADDRESS($AU83+2, BP$1)):INDIRECT(ADDRESS($AU84+1, BP$1)))</f>
        <v>4.7000000000001485E-3</v>
      </c>
    </row>
    <row r="85" spans="1:68" x14ac:dyDescent="0.25">
      <c r="A85" s="1">
        <v>3.7917899999999997E-2</v>
      </c>
      <c r="B85" s="1">
        <v>-0.25783400000000001</v>
      </c>
      <c r="C85" s="1">
        <v>-0.965445</v>
      </c>
      <c r="D85" s="1">
        <v>-0.42898500000000001</v>
      </c>
      <c r="E85" s="1">
        <v>0.120897</v>
      </c>
      <c r="F85" s="1">
        <v>-1.7645500000000001</v>
      </c>
      <c r="G85" s="1">
        <v>-0.35388799999999998</v>
      </c>
      <c r="H85" s="1">
        <v>-0.17912500000000001</v>
      </c>
      <c r="I85" s="1">
        <v>-2.7155200000000002</v>
      </c>
      <c r="J85" s="1">
        <v>-3.28069E-2</v>
      </c>
      <c r="K85" s="1">
        <v>0.72528700000000002</v>
      </c>
      <c r="L85" s="1">
        <v>-2.9964900000000001</v>
      </c>
      <c r="M85" s="1">
        <v>0.79526200000000002</v>
      </c>
      <c r="N85" s="1">
        <v>1.0373000000000001</v>
      </c>
      <c r="O85" s="1">
        <v>-2.53071</v>
      </c>
      <c r="P85" s="1">
        <v>-0.79982699999999995</v>
      </c>
      <c r="Q85" s="1">
        <v>1.0621499999999999</v>
      </c>
      <c r="R85" s="1">
        <v>-2.4504100000000002</v>
      </c>
      <c r="S85" s="1">
        <v>5.1631000000000003E-3</v>
      </c>
      <c r="T85" s="1">
        <v>-8.3677199999999993E-2</v>
      </c>
      <c r="U85" s="1">
        <v>-2.4098600000000001</v>
      </c>
      <c r="V85" s="1" t="s">
        <v>23</v>
      </c>
      <c r="W85" s="1">
        <f>ABS(IK_diagnostics_positions[[#This Row],[Column1]]-A84)</f>
        <v>0.28858990000000001</v>
      </c>
      <c r="X85" s="1">
        <f>ABS(IK_diagnostics_positions[[#This Row],[Column2]]-B84)</f>
        <v>0.20172200000000001</v>
      </c>
      <c r="Y85" s="1">
        <f>ABS(IK_diagnostics_positions[[#This Row],[Column3]]-C84)</f>
        <v>0.11340499999999998</v>
      </c>
      <c r="Z85" s="1">
        <f>ABS(IK_diagnostics_positions[[#This Row],[Column4]]-D84)</f>
        <v>0.30248599999999998</v>
      </c>
      <c r="AA85" s="1">
        <f>ABS(IK_diagnostics_positions[[#This Row],[Column5]]-E84)</f>
        <v>1.5806000000000001E-2</v>
      </c>
      <c r="AB85" s="1">
        <f>ABS(IK_diagnostics_positions[[#This Row],[Column6]]-F84)</f>
        <v>0.24168000000000012</v>
      </c>
      <c r="AC85" s="1">
        <f>ABS(IK_diagnostics_positions[[#This Row],[Column7]]-G84)</f>
        <v>0.44051249999999997</v>
      </c>
      <c r="AD85" s="1">
        <f>ABS(IK_diagnostics_positions[[#This Row],[Column8]]-H84)</f>
        <v>0.457677</v>
      </c>
      <c r="AE85" s="1">
        <f>ABS(IK_diagnostics_positions[[#This Row],[Column9]]-I84)</f>
        <v>0.64436000000000027</v>
      </c>
      <c r="AF85" s="1">
        <f>ABS(IK_diagnostics_positions[[#This Row],[Column10]]-J84)</f>
        <v>2.4668000000000016E-3</v>
      </c>
      <c r="AG85" s="1">
        <f>ABS(IK_diagnostics_positions[[#This Row],[Column11]]-K84)</f>
        <v>3.0344999999999955E-2</v>
      </c>
      <c r="AH85" s="1">
        <f>ABS(IK_diagnostics_positions[[#This Row],[Column12]]-L84)</f>
        <v>5.4279999999999884E-2</v>
      </c>
      <c r="AI85" s="1">
        <f>ABS(IK_diagnostics_positions[[#This Row],[Column13]]-M84)</f>
        <v>2.5808999999999971E-2</v>
      </c>
      <c r="AJ85" s="1">
        <f>ABS(IK_diagnostics_positions[[#This Row],[Column14]]-N84)</f>
        <v>1.9980000000000109E-2</v>
      </c>
      <c r="AK85" s="1">
        <f>ABS(IK_diagnostics_positions[[#This Row],[Column15]]-O84)</f>
        <v>4.3050000000000033E-2</v>
      </c>
      <c r="AL85" s="1">
        <f>ABS(IK_diagnostics_positions[[#This Row],[Column16]]-P84)</f>
        <v>5.4466000000000014E-2</v>
      </c>
      <c r="AM85" s="1">
        <f>ABS(IK_diagnostics_positions[[#This Row],[Column17]]-Q84)</f>
        <v>2.4000000000001798E-4</v>
      </c>
      <c r="AN85" s="1">
        <f>ABS(IK_diagnostics_positions[[#This Row],[Column18]]-R84)</f>
        <v>1.5349999999999753E-2</v>
      </c>
      <c r="AO85" s="1">
        <f>ABS(IK_diagnostics_positions[[#This Row],[Column19]]-S84)</f>
        <v>3.3158900000000005E-2</v>
      </c>
      <c r="AP85" s="1">
        <f>ABS(IK_diagnostics_positions[[#This Row],[Column20]]-T84)</f>
        <v>3.6976800000000004E-2</v>
      </c>
      <c r="AQ85" s="1">
        <f>ABS(IK_diagnostics_positions[[#This Row],[Column21]]-U84)</f>
        <v>5.5469999999999686E-2</v>
      </c>
      <c r="AU85" s="4">
        <f>IK_diagnostics_frames[[#This Row],[Column1]]+AU84</f>
        <v>267</v>
      </c>
      <c r="AV85">
        <f ca="1">AVERAGE(INDIRECT(ADDRESS($AU84+2, AV$1)):INDIRECT(ADDRESS($AU85+1, AV$1)))</f>
        <v>0.55734193333333326</v>
      </c>
      <c r="AW85">
        <f ca="1">AVERAGE(INDIRECT(ADDRESS($AU84+2, AW$1)):INDIRECT(ADDRESS($AU85+1, AW$1)))</f>
        <v>0.91044099999999994</v>
      </c>
      <c r="AX85">
        <f ca="1">AVERAGE(INDIRECT(ADDRESS($AU84+2, AX$1)):INDIRECT(ADDRESS($AU85+1, AX$1)))</f>
        <v>0.19197766666666669</v>
      </c>
      <c r="AY85">
        <f ca="1">AVERAGE(INDIRECT(ADDRESS($AU84+2, AY$1)):INDIRECT(ADDRESS($AU85+1, AY$1)))</f>
        <v>0.15594</v>
      </c>
      <c r="AZ85">
        <f ca="1">AVERAGE(INDIRECT(ADDRESS($AU84+2, AZ$1)):INDIRECT(ADDRESS($AU85+1, AZ$1)))</f>
        <v>0.49354499999999996</v>
      </c>
      <c r="BA85">
        <f ca="1">AVERAGE(INDIRECT(ADDRESS($AU84+2, BA$1)):INDIRECT(ADDRESS($AU85+1, BA$1)))</f>
        <v>0.62993066666666675</v>
      </c>
      <c r="BB85">
        <f ca="1">AVERAGE(INDIRECT(ADDRESS($AU84+2, BB$1)):INDIRECT(ADDRESS($AU85+1, BB$1)))</f>
        <v>0.57418400000000003</v>
      </c>
      <c r="BC85">
        <f ca="1">AVERAGE(INDIRECT(ADDRESS($AU84+2, BC$1)):INDIRECT(ADDRESS($AU85+1, BC$1)))</f>
        <v>0.28266378999999997</v>
      </c>
      <c r="BD85">
        <f ca="1">AVERAGE(INDIRECT(ADDRESS($AU84+2, BD$1)):INDIRECT(ADDRESS($AU85+1, BD$1)))</f>
        <v>0.52429999999999977</v>
      </c>
      <c r="BE85">
        <f ca="1">AVERAGE(INDIRECT(ADDRESS($AU84+2, BE$1)):INDIRECT(ADDRESS($AU85+1, BE$1)))</f>
        <v>5.0604666666666668E-3</v>
      </c>
      <c r="BF85">
        <f ca="1">AVERAGE(INDIRECT(ADDRESS($AU84+2, BF$1)):INDIRECT(ADDRESS($AU85+1, BF$1)))</f>
        <v>1.3714333333333347E-2</v>
      </c>
      <c r="BG85">
        <f ca="1">AVERAGE(INDIRECT(ADDRESS($AU84+2, BG$1)):INDIRECT(ADDRESS($AU85+1, BG$1)))</f>
        <v>0.82032999999999989</v>
      </c>
      <c r="BH85">
        <f ca="1">AVERAGE(INDIRECT(ADDRESS($AU84+2, BH$1)):INDIRECT(ADDRESS($AU85+1, BH$1)))</f>
        <v>2.7662000000000075E-2</v>
      </c>
      <c r="BI85">
        <f ca="1">AVERAGE(INDIRECT(ADDRESS($AU84+2, BI$1)):INDIRECT(ADDRESS($AU85+1, BI$1)))</f>
        <v>1.578400000000002E-2</v>
      </c>
      <c r="BJ85">
        <f ca="1">AVERAGE(INDIRECT(ADDRESS($AU84+2, BJ$1)):INDIRECT(ADDRESS($AU85+1, BJ$1)))</f>
        <v>3.8466666666667018E-3</v>
      </c>
      <c r="BK85">
        <f ca="1">AVERAGE(INDIRECT(ADDRESS($AU84+2, BK$1)):INDIRECT(ADDRESS($AU85+1, BK$1)))</f>
        <v>1.1588000000000043E-2</v>
      </c>
      <c r="BL85">
        <f ca="1">AVERAGE(INDIRECT(ADDRESS($AU84+2, BL$1)):INDIRECT(ADDRESS($AU85+1, BL$1)))</f>
        <v>8.366000000000021E-3</v>
      </c>
      <c r="BM85">
        <f ca="1">AVERAGE(INDIRECT(ADDRESS($AU84+2, BM$1)):INDIRECT(ADDRESS($AU85+1, BM$1)))</f>
        <v>1.3883333333333248E-2</v>
      </c>
      <c r="BN85">
        <f ca="1">AVERAGE(INDIRECT(ADDRESS($AU84+2, BN$1)):INDIRECT(ADDRESS($AU85+1, BN$1)))</f>
        <v>7.2012966666666666E-3</v>
      </c>
      <c r="BO85">
        <f ca="1">AVERAGE(INDIRECT(ADDRESS($AU84+2, BO$1)):INDIRECT(ADDRESS($AU85+1, BO$1)))</f>
        <v>3.1836133333333336E-2</v>
      </c>
      <c r="BP85">
        <f ca="1">AVERAGE(INDIRECT(ADDRESS($AU84+2, BP$1)):INDIRECT(ADDRESS($AU85+1, BP$1)))</f>
        <v>1.2689999999999943E-2</v>
      </c>
    </row>
    <row r="86" spans="1:68" x14ac:dyDescent="0.25">
      <c r="A86" s="1">
        <v>0.87455000000000005</v>
      </c>
      <c r="B86" s="1">
        <v>0.18715599999999999</v>
      </c>
      <c r="C86" s="1">
        <v>-0.44736500000000001</v>
      </c>
      <c r="D86" s="1">
        <v>-0.105821</v>
      </c>
      <c r="E86" s="1">
        <v>3.3190699999999997E-2</v>
      </c>
      <c r="F86" s="1">
        <v>-0.57052499999999995</v>
      </c>
      <c r="G86" s="1">
        <v>-0.20969199999999999</v>
      </c>
      <c r="H86" s="1">
        <v>0.96977999999999998</v>
      </c>
      <c r="I86" s="1">
        <v>-0.90520599999999996</v>
      </c>
      <c r="J86" s="1">
        <v>4.6661000000000003E-3</v>
      </c>
      <c r="K86" s="1">
        <v>0.776806</v>
      </c>
      <c r="L86" s="1">
        <v>-1.8627100000000001</v>
      </c>
      <c r="M86" s="1">
        <v>0.74602299999999999</v>
      </c>
      <c r="N86" s="1">
        <v>0.995614</v>
      </c>
      <c r="O86" s="1">
        <v>-2.49715</v>
      </c>
      <c r="P86" s="1">
        <v>-0.73953400000000002</v>
      </c>
      <c r="Q86" s="1">
        <v>0.99990100000000004</v>
      </c>
      <c r="R86" s="1">
        <v>-2.4923099999999998</v>
      </c>
      <c r="S86" s="1">
        <v>1.60779E-3</v>
      </c>
      <c r="T86" s="1">
        <v>6.6528899999999998E-3</v>
      </c>
      <c r="U86" s="1">
        <v>-2.5005600000000001</v>
      </c>
      <c r="V86" s="1" t="s">
        <v>23</v>
      </c>
      <c r="W86" s="1">
        <f>ABS(IK_diagnostics_positions[[#This Row],[Column1]]-A85)</f>
        <v>0.8366321000000001</v>
      </c>
      <c r="X86" s="1">
        <f>ABS(IK_diagnostics_positions[[#This Row],[Column2]]-B85)</f>
        <v>0.44499</v>
      </c>
      <c r="Y86" s="1">
        <f>ABS(IK_diagnostics_positions[[#This Row],[Column3]]-C85)</f>
        <v>0.51807999999999998</v>
      </c>
      <c r="Z86" s="1">
        <f>ABS(IK_diagnostics_positions[[#This Row],[Column4]]-D85)</f>
        <v>0.32316400000000001</v>
      </c>
      <c r="AA86" s="1">
        <f>ABS(IK_diagnostics_positions[[#This Row],[Column5]]-E85)</f>
        <v>8.7706300000000015E-2</v>
      </c>
      <c r="AB86" s="1">
        <f>ABS(IK_diagnostics_positions[[#This Row],[Column6]]-F85)</f>
        <v>1.1940250000000001</v>
      </c>
      <c r="AC86" s="1">
        <f>ABS(IK_diagnostics_positions[[#This Row],[Column7]]-G85)</f>
        <v>0.14419599999999999</v>
      </c>
      <c r="AD86" s="1">
        <f>ABS(IK_diagnostics_positions[[#This Row],[Column8]]-H85)</f>
        <v>1.1489050000000001</v>
      </c>
      <c r="AE86" s="1">
        <f>ABS(IK_diagnostics_positions[[#This Row],[Column9]]-I85)</f>
        <v>1.8103140000000002</v>
      </c>
      <c r="AF86" s="1">
        <f>ABS(IK_diagnostics_positions[[#This Row],[Column10]]-J85)</f>
        <v>3.7472999999999999E-2</v>
      </c>
      <c r="AG86" s="1">
        <f>ABS(IK_diagnostics_positions[[#This Row],[Column11]]-K85)</f>
        <v>5.1518999999999981E-2</v>
      </c>
      <c r="AH86" s="1">
        <f>ABS(IK_diagnostics_positions[[#This Row],[Column12]]-L85)</f>
        <v>1.13378</v>
      </c>
      <c r="AI86" s="1">
        <f>ABS(IK_diagnostics_positions[[#This Row],[Column13]]-M85)</f>
        <v>4.9239000000000033E-2</v>
      </c>
      <c r="AJ86" s="1">
        <f>ABS(IK_diagnostics_positions[[#This Row],[Column14]]-N85)</f>
        <v>4.1686000000000112E-2</v>
      </c>
      <c r="AK86" s="1">
        <f>ABS(IK_diagnostics_positions[[#This Row],[Column15]]-O85)</f>
        <v>3.3560000000000034E-2</v>
      </c>
      <c r="AL86" s="1">
        <f>ABS(IK_diagnostics_positions[[#This Row],[Column16]]-P85)</f>
        <v>6.029299999999993E-2</v>
      </c>
      <c r="AM86" s="1">
        <f>ABS(IK_diagnostics_positions[[#This Row],[Column17]]-Q85)</f>
        <v>6.2248999999999888E-2</v>
      </c>
      <c r="AN86" s="1">
        <f>ABS(IK_diagnostics_positions[[#This Row],[Column18]]-R85)</f>
        <v>4.1899999999999604E-2</v>
      </c>
      <c r="AO86" s="1">
        <f>ABS(IK_diagnostics_positions[[#This Row],[Column19]]-S85)</f>
        <v>3.5553100000000003E-3</v>
      </c>
      <c r="AP86" s="1">
        <f>ABS(IK_diagnostics_positions[[#This Row],[Column20]]-T85)</f>
        <v>9.0330089999999988E-2</v>
      </c>
      <c r="AQ86" s="1">
        <f>ABS(IK_diagnostics_positions[[#This Row],[Column21]]-U85)</f>
        <v>9.0700000000000003E-2</v>
      </c>
      <c r="AU86" s="3">
        <f>IK_diagnostics_frames[[#This Row],[Column1]]+AU85</f>
        <v>272</v>
      </c>
      <c r="AV86">
        <f ca="1">AVERAGE(INDIRECT(ADDRESS($AU85+2, AV$1)):INDIRECT(ADDRESS($AU86+1, AV$1)))</f>
        <v>0.41956320000000008</v>
      </c>
      <c r="AW86">
        <f ca="1">AVERAGE(INDIRECT(ADDRESS($AU85+2, AW$1)):INDIRECT(ADDRESS($AU86+1, AW$1)))</f>
        <v>0.4426074000000001</v>
      </c>
      <c r="AX86">
        <f ca="1">AVERAGE(INDIRECT(ADDRESS($AU85+2, AX$1)):INDIRECT(ADDRESS($AU86+1, AX$1)))</f>
        <v>0.55889100000000003</v>
      </c>
      <c r="AY86">
        <f ca="1">AVERAGE(INDIRECT(ADDRESS($AU85+2, AY$1)):INDIRECT(ADDRESS($AU86+1, AY$1)))</f>
        <v>0.40921079999999999</v>
      </c>
      <c r="AZ86">
        <f ca="1">AVERAGE(INDIRECT(ADDRESS($AU85+2, AZ$1)):INDIRECT(ADDRESS($AU86+1, AZ$1)))</f>
        <v>0.63626079999999996</v>
      </c>
      <c r="BA86">
        <f ca="1">AVERAGE(INDIRECT(ADDRESS($AU85+2, BA$1)):INDIRECT(ADDRESS($AU86+1, BA$1)))</f>
        <v>0.63585880000000006</v>
      </c>
      <c r="BB86">
        <f ca="1">AVERAGE(INDIRECT(ADDRESS($AU85+2, BB$1)):INDIRECT(ADDRESS($AU86+1, BB$1)))</f>
        <v>0.53782412000000002</v>
      </c>
      <c r="BC86">
        <f ca="1">AVERAGE(INDIRECT(ADDRESS($AU85+2, BC$1)):INDIRECT(ADDRESS($AU86+1, BC$1)))</f>
        <v>0.86793833999999992</v>
      </c>
      <c r="BD86">
        <f ca="1">AVERAGE(INDIRECT(ADDRESS($AU85+2, BD$1)):INDIRECT(ADDRESS($AU86+1, BD$1)))</f>
        <v>0.55994600000000005</v>
      </c>
      <c r="BE86">
        <f ca="1">AVERAGE(INDIRECT(ADDRESS($AU85+2, BE$1)):INDIRECT(ADDRESS($AU86+1, BE$1)))</f>
        <v>1.7266406000000002E-2</v>
      </c>
      <c r="BF86">
        <f ca="1">AVERAGE(INDIRECT(ADDRESS($AU85+2, BF$1)):INDIRECT(ADDRESS($AU86+1, BF$1)))</f>
        <v>0.1458546</v>
      </c>
      <c r="BG86">
        <f ca="1">AVERAGE(INDIRECT(ADDRESS($AU85+2, BG$1)):INDIRECT(ADDRESS($AU86+1, BG$1)))</f>
        <v>0.73044399999999998</v>
      </c>
      <c r="BH86">
        <f ca="1">AVERAGE(INDIRECT(ADDRESS($AU85+2, BH$1)):INDIRECT(ADDRESS($AU86+1, BH$1)))</f>
        <v>0.11729780000000001</v>
      </c>
      <c r="BI86">
        <f ca="1">AVERAGE(INDIRECT(ADDRESS($AU85+2, BI$1)):INDIRECT(ADDRESS($AU86+1, BI$1)))</f>
        <v>2.4417200000000028E-2</v>
      </c>
      <c r="BJ86">
        <f ca="1">AVERAGE(INDIRECT(ADDRESS($AU85+2, BJ$1)):INDIRECT(ADDRESS($AU86+1, BJ$1)))</f>
        <v>2.6787999999999989E-2</v>
      </c>
      <c r="BK86">
        <f ca="1">AVERAGE(INDIRECT(ADDRESS($AU85+2, BK$1)):INDIRECT(ADDRESS($AU86+1, BK$1)))</f>
        <v>0.11381260000000001</v>
      </c>
      <c r="BL86">
        <f ca="1">AVERAGE(INDIRECT(ADDRESS($AU85+2, BL$1)):INDIRECT(ADDRESS($AU86+1, BL$1)))</f>
        <v>2.8178199999999976E-2</v>
      </c>
      <c r="BM86">
        <f ca="1">AVERAGE(INDIRECT(ADDRESS($AU85+2, BM$1)):INDIRECT(ADDRESS($AU86+1, BM$1)))</f>
        <v>1.7700000000000049E-2</v>
      </c>
      <c r="BN86">
        <f ca="1">AVERAGE(INDIRECT(ADDRESS($AU85+2, BN$1)):INDIRECT(ADDRESS($AU86+1, BN$1)))</f>
        <v>6.2617256000000012E-3</v>
      </c>
      <c r="BO86">
        <f ca="1">AVERAGE(INDIRECT(ADDRESS($AU85+2, BO$1)):INDIRECT(ADDRESS($AU86+1, BO$1)))</f>
        <v>4.4845582000000002E-2</v>
      </c>
      <c r="BP86">
        <f ca="1">AVERAGE(INDIRECT(ADDRESS($AU85+2, BP$1)):INDIRECT(ADDRESS($AU86+1, BP$1)))</f>
        <v>4.0226000000000005E-2</v>
      </c>
    </row>
    <row r="87" spans="1:68" x14ac:dyDescent="0.25">
      <c r="A87" s="1">
        <v>-0.78833500000000001</v>
      </c>
      <c r="B87" s="1">
        <v>0.41544199999999998</v>
      </c>
      <c r="C87" s="1">
        <v>0.45379999999999998</v>
      </c>
      <c r="D87" s="1">
        <v>-9.6449199999999999E-2</v>
      </c>
      <c r="E87" s="1">
        <v>0.49779000000000001</v>
      </c>
      <c r="F87" s="1">
        <v>-0.26349499999999998</v>
      </c>
      <c r="G87" s="1">
        <v>-3.66989E-2</v>
      </c>
      <c r="H87" s="1">
        <v>7.1841000000000002E-2</v>
      </c>
      <c r="I87" s="1">
        <v>-1.1662699999999999</v>
      </c>
      <c r="J87" s="1">
        <v>-4.5247500000000001E-3</v>
      </c>
      <c r="K87" s="1">
        <v>0.77459100000000003</v>
      </c>
      <c r="L87" s="1">
        <v>-1.8769800000000001</v>
      </c>
      <c r="M87" s="1">
        <v>0.74610699999999996</v>
      </c>
      <c r="N87" s="1">
        <v>1.00501</v>
      </c>
      <c r="O87" s="1">
        <v>-2.4962200000000001</v>
      </c>
      <c r="P87" s="1">
        <v>-0.754548</v>
      </c>
      <c r="Q87" s="1">
        <v>1.00285</v>
      </c>
      <c r="R87" s="1">
        <v>-2.4977499999999999</v>
      </c>
      <c r="S87" s="1">
        <v>-1.0378200000000001E-3</v>
      </c>
      <c r="T87" s="1">
        <v>-5.3645400000000001E-3</v>
      </c>
      <c r="U87" s="1">
        <v>-2.5028000000000001</v>
      </c>
      <c r="V87" s="1" t="s">
        <v>23</v>
      </c>
      <c r="W87" s="1">
        <f>ABS(IK_diagnostics_positions[[#This Row],[Column1]]-A86)</f>
        <v>1.6628850000000002</v>
      </c>
      <c r="X87" s="1">
        <f>ABS(IK_diagnostics_positions[[#This Row],[Column2]]-B86)</f>
        <v>0.22828599999999999</v>
      </c>
      <c r="Y87" s="1">
        <f>ABS(IK_diagnostics_positions[[#This Row],[Column3]]-C86)</f>
        <v>0.90116499999999999</v>
      </c>
      <c r="Z87" s="1">
        <f>ABS(IK_diagnostics_positions[[#This Row],[Column4]]-D86)</f>
        <v>9.3717999999999996E-3</v>
      </c>
      <c r="AA87" s="1">
        <f>ABS(IK_diagnostics_positions[[#This Row],[Column5]]-E86)</f>
        <v>0.46459929999999999</v>
      </c>
      <c r="AB87" s="1">
        <f>ABS(IK_diagnostics_positions[[#This Row],[Column6]]-F86)</f>
        <v>0.30702999999999997</v>
      </c>
      <c r="AC87" s="1">
        <f>ABS(IK_diagnostics_positions[[#This Row],[Column7]]-G86)</f>
        <v>0.17299309999999998</v>
      </c>
      <c r="AD87" s="1">
        <f>ABS(IK_diagnostics_positions[[#This Row],[Column8]]-H86)</f>
        <v>0.89793899999999993</v>
      </c>
      <c r="AE87" s="1">
        <f>ABS(IK_diagnostics_positions[[#This Row],[Column9]]-I86)</f>
        <v>0.26106399999999996</v>
      </c>
      <c r="AF87" s="1">
        <f>ABS(IK_diagnostics_positions[[#This Row],[Column10]]-J86)</f>
        <v>9.1908500000000004E-3</v>
      </c>
      <c r="AG87" s="1">
        <f>ABS(IK_diagnostics_positions[[#This Row],[Column11]]-K86)</f>
        <v>2.214999999999967E-3</v>
      </c>
      <c r="AH87" s="1">
        <f>ABS(IK_diagnostics_positions[[#This Row],[Column12]]-L86)</f>
        <v>1.4270000000000005E-2</v>
      </c>
      <c r="AI87" s="1">
        <f>ABS(IK_diagnostics_positions[[#This Row],[Column13]]-M86)</f>
        <v>8.3999999999972985E-5</v>
      </c>
      <c r="AJ87" s="1">
        <f>ABS(IK_diagnostics_positions[[#This Row],[Column14]]-N86)</f>
        <v>9.3959999999999599E-3</v>
      </c>
      <c r="AK87" s="1">
        <f>ABS(IK_diagnostics_positions[[#This Row],[Column15]]-O86)</f>
        <v>9.2999999999987537E-4</v>
      </c>
      <c r="AL87" s="1">
        <f>ABS(IK_diagnostics_positions[[#This Row],[Column16]]-P86)</f>
        <v>1.5013999999999972E-2</v>
      </c>
      <c r="AM87" s="1">
        <f>ABS(IK_diagnostics_positions[[#This Row],[Column17]]-Q86)</f>
        <v>2.9489999999999794E-3</v>
      </c>
      <c r="AN87" s="1">
        <f>ABS(IK_diagnostics_positions[[#This Row],[Column18]]-R86)</f>
        <v>5.4400000000001114E-3</v>
      </c>
      <c r="AO87" s="1">
        <f>ABS(IK_diagnostics_positions[[#This Row],[Column19]]-S86)</f>
        <v>2.6456100000000001E-3</v>
      </c>
      <c r="AP87" s="1">
        <f>ABS(IK_diagnostics_positions[[#This Row],[Column20]]-T86)</f>
        <v>1.2017429999999999E-2</v>
      </c>
      <c r="AQ87" s="1">
        <f>ABS(IK_diagnostics_positions[[#This Row],[Column21]]-U86)</f>
        <v>2.2400000000000198E-3</v>
      </c>
      <c r="AU87" s="4">
        <f>IK_diagnostics_frames[[#This Row],[Column1]]+AU86</f>
        <v>276</v>
      </c>
      <c r="AV87">
        <f ca="1">AVERAGE(INDIRECT(ADDRESS($AU86+2, AV$1)):INDIRECT(ADDRESS($AU87+1, AV$1)))</f>
        <v>0.40494665000000002</v>
      </c>
      <c r="AW87">
        <f ca="1">AVERAGE(INDIRECT(ADDRESS($AU86+2, AW$1)):INDIRECT(ADDRESS($AU87+1, AW$1)))</f>
        <v>0.47297624999999999</v>
      </c>
      <c r="AX87">
        <f ca="1">AVERAGE(INDIRECT(ADDRESS($AU86+2, AX$1)):INDIRECT(ADDRESS($AU87+1, AX$1)))</f>
        <v>0.35635125000000001</v>
      </c>
      <c r="AY87">
        <f ca="1">AVERAGE(INDIRECT(ADDRESS($AU86+2, AY$1)):INDIRECT(ADDRESS($AU87+1, AY$1)))</f>
        <v>0.81230592499999998</v>
      </c>
      <c r="AZ87">
        <f ca="1">AVERAGE(INDIRECT(ADDRESS($AU86+2, AZ$1)):INDIRECT(ADDRESS($AU87+1, AZ$1)))</f>
        <v>0.67864124999999997</v>
      </c>
      <c r="BA87">
        <f ca="1">AVERAGE(INDIRECT(ADDRESS($AU86+2, BA$1)):INDIRECT(ADDRESS($AU87+1, BA$1)))</f>
        <v>0.64378000000000013</v>
      </c>
      <c r="BB87">
        <f ca="1">AVERAGE(INDIRECT(ADDRESS($AU86+2, BB$1)):INDIRECT(ADDRESS($AU87+1, BB$1)))</f>
        <v>0.49446525000000002</v>
      </c>
      <c r="BC87">
        <f ca="1">AVERAGE(INDIRECT(ADDRESS($AU86+2, BC$1)):INDIRECT(ADDRESS($AU87+1, BC$1)))</f>
        <v>1.0275908249999999</v>
      </c>
      <c r="BD87">
        <f ca="1">AVERAGE(INDIRECT(ADDRESS($AU86+2, BD$1)):INDIRECT(ADDRESS($AU87+1, BD$1)))</f>
        <v>0.61144000000000021</v>
      </c>
      <c r="BE87">
        <f ca="1">AVERAGE(INDIRECT(ADDRESS($AU86+2, BE$1)):INDIRECT(ADDRESS($AU87+1, BE$1)))</f>
        <v>3.1309739999999999E-3</v>
      </c>
      <c r="BF87">
        <f ca="1">AVERAGE(INDIRECT(ADDRESS($AU86+2, BF$1)):INDIRECT(ADDRESS($AU87+1, BF$1)))</f>
        <v>9.561225000000001E-2</v>
      </c>
      <c r="BG87">
        <f ca="1">AVERAGE(INDIRECT(ADDRESS($AU86+2, BG$1)):INDIRECT(ADDRESS($AU87+1, BG$1)))</f>
        <v>0.36790750000000005</v>
      </c>
      <c r="BH87">
        <f ca="1">AVERAGE(INDIRECT(ADDRESS($AU86+2, BH$1)):INDIRECT(ADDRESS($AU87+1, BH$1)))</f>
        <v>8.2866249999999975E-2</v>
      </c>
      <c r="BI87">
        <f ca="1">AVERAGE(INDIRECT(ADDRESS($AU86+2, BI$1)):INDIRECT(ADDRESS($AU87+1, BI$1)))</f>
        <v>1.5700000000000158E-3</v>
      </c>
      <c r="BJ87">
        <f ca="1">AVERAGE(INDIRECT(ADDRESS($AU86+2, BJ$1)):INDIRECT(ADDRESS($AU87+1, BJ$1)))</f>
        <v>2.7249999999999885E-2</v>
      </c>
      <c r="BK87">
        <f ca="1">AVERAGE(INDIRECT(ADDRESS($AU86+2, BK$1)):INDIRECT(ADDRESS($AU87+1, BK$1)))</f>
        <v>8.4766499999999967E-2</v>
      </c>
      <c r="BL87">
        <f ca="1">AVERAGE(INDIRECT(ADDRESS($AU86+2, BL$1)):INDIRECT(ADDRESS($AU87+1, BL$1)))</f>
        <v>7.5007500000000005E-3</v>
      </c>
      <c r="BM87">
        <f ca="1">AVERAGE(INDIRECT(ADDRESS($AU86+2, BM$1)):INDIRECT(ADDRESS($AU87+1, BM$1)))</f>
        <v>2.4347499999999966E-2</v>
      </c>
      <c r="BN87">
        <f ca="1">AVERAGE(INDIRECT(ADDRESS($AU86+2, BN$1)):INDIRECT(ADDRESS($AU87+1, BN$1)))</f>
        <v>1.2413462E-2</v>
      </c>
      <c r="BO87">
        <f ca="1">AVERAGE(INDIRECT(ADDRESS($AU86+2, BO$1)):INDIRECT(ADDRESS($AU87+1, BO$1)))</f>
        <v>2.0673904999999999E-2</v>
      </c>
      <c r="BP87">
        <f ca="1">AVERAGE(INDIRECT(ADDRESS($AU86+2, BP$1)):INDIRECT(ADDRESS($AU87+1, BP$1)))</f>
        <v>1.4234999999999998E-2</v>
      </c>
    </row>
    <row r="88" spans="1:68" x14ac:dyDescent="0.25">
      <c r="A88" s="1">
        <v>-0.63392800000000005</v>
      </c>
      <c r="B88" s="1">
        <v>0.37220900000000001</v>
      </c>
      <c r="C88" s="1">
        <v>-0.67793499999999995</v>
      </c>
      <c r="D88" s="1">
        <v>-0.39152300000000001</v>
      </c>
      <c r="E88" s="1">
        <v>1.1311</v>
      </c>
      <c r="F88" s="1">
        <v>-1.2823500000000001</v>
      </c>
      <c r="G88" s="1">
        <v>0.56636900000000001</v>
      </c>
      <c r="H88" s="1">
        <v>1.4138200000000001</v>
      </c>
      <c r="I88" s="1">
        <v>-1.33249</v>
      </c>
      <c r="J88" s="1">
        <v>9.6426600000000008E-3</v>
      </c>
      <c r="K88" s="1">
        <v>0.790215</v>
      </c>
      <c r="L88" s="1">
        <v>-1.8812800000000001</v>
      </c>
      <c r="M88" s="1">
        <v>0.758853</v>
      </c>
      <c r="N88" s="1">
        <v>1.0054799999999999</v>
      </c>
      <c r="O88" s="1">
        <v>-2.5076499999999999</v>
      </c>
      <c r="P88" s="1">
        <v>-0.746865</v>
      </c>
      <c r="Q88" s="1">
        <v>0.99572700000000003</v>
      </c>
      <c r="R88" s="1">
        <v>-2.5021300000000002</v>
      </c>
      <c r="S88" s="1">
        <v>-8.3859899999999994E-3</v>
      </c>
      <c r="T88" s="1">
        <v>4.4311899999999998E-3</v>
      </c>
      <c r="U88" s="1">
        <v>-2.49952</v>
      </c>
      <c r="V88" s="1" t="s">
        <v>23</v>
      </c>
      <c r="W88" s="1">
        <f>ABS(IK_diagnostics_positions[[#This Row],[Column1]]-A87)</f>
        <v>0.15440699999999996</v>
      </c>
      <c r="X88" s="1">
        <f>ABS(IK_diagnostics_positions[[#This Row],[Column2]]-B87)</f>
        <v>4.3232999999999966E-2</v>
      </c>
      <c r="Y88" s="1">
        <f>ABS(IK_diagnostics_positions[[#This Row],[Column3]]-C87)</f>
        <v>1.1317349999999999</v>
      </c>
      <c r="Z88" s="1">
        <f>ABS(IK_diagnostics_positions[[#This Row],[Column4]]-D87)</f>
        <v>0.2950738</v>
      </c>
      <c r="AA88" s="1">
        <f>ABS(IK_diagnostics_positions[[#This Row],[Column5]]-E87)</f>
        <v>0.63331000000000004</v>
      </c>
      <c r="AB88" s="1">
        <f>ABS(IK_diagnostics_positions[[#This Row],[Column6]]-F87)</f>
        <v>1.0188550000000001</v>
      </c>
      <c r="AC88" s="1">
        <f>ABS(IK_diagnostics_positions[[#This Row],[Column7]]-G87)</f>
        <v>0.60306789999999999</v>
      </c>
      <c r="AD88" s="1">
        <f>ABS(IK_diagnostics_positions[[#This Row],[Column8]]-H87)</f>
        <v>1.341979</v>
      </c>
      <c r="AE88" s="1">
        <f>ABS(IK_diagnostics_positions[[#This Row],[Column9]]-I87)</f>
        <v>0.16622000000000003</v>
      </c>
      <c r="AF88" s="1">
        <f>ABS(IK_diagnostics_positions[[#This Row],[Column10]]-J87)</f>
        <v>1.4167410000000002E-2</v>
      </c>
      <c r="AG88" s="1">
        <f>ABS(IK_diagnostics_positions[[#This Row],[Column11]]-K87)</f>
        <v>1.5623999999999971E-2</v>
      </c>
      <c r="AH88" s="1">
        <f>ABS(IK_diagnostics_positions[[#This Row],[Column12]]-L87)</f>
        <v>4.2999999999999705E-3</v>
      </c>
      <c r="AI88" s="1">
        <f>ABS(IK_diagnostics_positions[[#This Row],[Column13]]-M87)</f>
        <v>1.2746000000000035E-2</v>
      </c>
      <c r="AJ88" s="1">
        <f>ABS(IK_diagnostics_positions[[#This Row],[Column14]]-N87)</f>
        <v>4.6999999999997044E-4</v>
      </c>
      <c r="AK88" s="1">
        <f>ABS(IK_diagnostics_positions[[#This Row],[Column15]]-O87)</f>
        <v>1.1429999999999829E-2</v>
      </c>
      <c r="AL88" s="1">
        <f>ABS(IK_diagnostics_positions[[#This Row],[Column16]]-P87)</f>
        <v>7.6829999999999954E-3</v>
      </c>
      <c r="AM88" s="1">
        <f>ABS(IK_diagnostics_positions[[#This Row],[Column17]]-Q87)</f>
        <v>7.1229999999999905E-3</v>
      </c>
      <c r="AN88" s="1">
        <f>ABS(IK_diagnostics_positions[[#This Row],[Column18]]-R87)</f>
        <v>4.3800000000002726E-3</v>
      </c>
      <c r="AO88" s="1">
        <f>ABS(IK_diagnostics_positions[[#This Row],[Column19]]-S87)</f>
        <v>7.3481699999999994E-3</v>
      </c>
      <c r="AP88" s="1">
        <f>ABS(IK_diagnostics_positions[[#This Row],[Column20]]-T87)</f>
        <v>9.795729999999999E-3</v>
      </c>
      <c r="AQ88" s="1">
        <f>ABS(IK_diagnostics_positions[[#This Row],[Column21]]-U87)</f>
        <v>3.2800000000001717E-3</v>
      </c>
      <c r="AU88" s="3">
        <f>IK_diagnostics_frames[[#This Row],[Column1]]+AU87</f>
        <v>278</v>
      </c>
      <c r="AV88">
        <f ca="1">AVERAGE(INDIRECT(ADDRESS($AU87+2, AV$1)):INDIRECT(ADDRESS($AU88+1, AV$1)))</f>
        <v>0.40379050000000005</v>
      </c>
      <c r="AW88">
        <f ca="1">AVERAGE(INDIRECT(ADDRESS($AU87+2, AW$1)):INDIRECT(ADDRESS($AU88+1, AW$1)))</f>
        <v>0.46980150000000009</v>
      </c>
      <c r="AX88">
        <f ca="1">AVERAGE(INDIRECT(ADDRESS($AU87+2, AX$1)):INDIRECT(ADDRESS($AU88+1, AX$1)))</f>
        <v>0.6973975</v>
      </c>
      <c r="AY88">
        <f ca="1">AVERAGE(INDIRECT(ADDRESS($AU87+2, AY$1)):INDIRECT(ADDRESS($AU88+1, AY$1)))</f>
        <v>0.52409465</v>
      </c>
      <c r="AZ88">
        <f ca="1">AVERAGE(INDIRECT(ADDRESS($AU87+2, AZ$1)):INDIRECT(ADDRESS($AU88+1, AZ$1)))</f>
        <v>0.72035000000000005</v>
      </c>
      <c r="BA88">
        <f ca="1">AVERAGE(INDIRECT(ADDRESS($AU87+2, BA$1)):INDIRECT(ADDRESS($AU88+1, BA$1)))</f>
        <v>0.7115895000000001</v>
      </c>
      <c r="BB88">
        <f ca="1">AVERAGE(INDIRECT(ADDRESS($AU87+2, BB$1)):INDIRECT(ADDRESS($AU88+1, BB$1)))</f>
        <v>0.50622049999999996</v>
      </c>
      <c r="BC88">
        <f ca="1">AVERAGE(INDIRECT(ADDRESS($AU87+2, BC$1)):INDIRECT(ADDRESS($AU88+1, BC$1)))</f>
        <v>0.63798515</v>
      </c>
      <c r="BD88">
        <f ca="1">AVERAGE(INDIRECT(ADDRESS($AU87+2, BD$1)):INDIRECT(ADDRESS($AU88+1, BD$1)))</f>
        <v>0.54781000000000002</v>
      </c>
      <c r="BE88">
        <f ca="1">AVERAGE(INDIRECT(ADDRESS($AU87+2, BE$1)):INDIRECT(ADDRESS($AU88+1, BE$1)))</f>
        <v>2.4114625000000001E-2</v>
      </c>
      <c r="BF88">
        <f ca="1">AVERAGE(INDIRECT(ADDRESS($AU87+2, BF$1)):INDIRECT(ADDRESS($AU88+1, BF$1)))</f>
        <v>0.19527050000000001</v>
      </c>
      <c r="BG88">
        <f ca="1">AVERAGE(INDIRECT(ADDRESS($AU87+2, BG$1)):INDIRECT(ADDRESS($AU88+1, BG$1)))</f>
        <v>0.27666500000000005</v>
      </c>
      <c r="BH88">
        <f ca="1">AVERAGE(INDIRECT(ADDRESS($AU87+2, BH$1)):INDIRECT(ADDRESS($AU88+1, BH$1)))</f>
        <v>0.1403045</v>
      </c>
      <c r="BI88">
        <f ca="1">AVERAGE(INDIRECT(ADDRESS($AU87+2, BI$1)):INDIRECT(ADDRESS($AU88+1, BI$1)))</f>
        <v>7.3270000000000279E-3</v>
      </c>
      <c r="BJ88">
        <f ca="1">AVERAGE(INDIRECT(ADDRESS($AU87+2, BJ$1)):INDIRECT(ADDRESS($AU88+1, BJ$1)))</f>
        <v>5.5819999999999759E-2</v>
      </c>
      <c r="BK88">
        <f ca="1">AVERAGE(INDIRECT(ADDRESS($AU87+2, BK$1)):INDIRECT(ADDRESS($AU88+1, BK$1)))</f>
        <v>0.17982150000000002</v>
      </c>
      <c r="BL88">
        <f ca="1">AVERAGE(INDIRECT(ADDRESS($AU87+2, BL$1)):INDIRECT(ADDRESS($AU88+1, BL$1)))</f>
        <v>6.2045000000000017E-3</v>
      </c>
      <c r="BM88">
        <f ca="1">AVERAGE(INDIRECT(ADDRESS($AU87+2, BM$1)):INDIRECT(ADDRESS($AU88+1, BM$1)))</f>
        <v>7.6945000000000041E-2</v>
      </c>
      <c r="BN88">
        <f ca="1">AVERAGE(INDIRECT(ADDRESS($AU87+2, BN$1)):INDIRECT(ADDRESS($AU88+1, BN$1)))</f>
        <v>1.3892670999999999E-2</v>
      </c>
      <c r="BO88">
        <f ca="1">AVERAGE(INDIRECT(ADDRESS($AU87+2, BO$1)):INDIRECT(ADDRESS($AU88+1, BO$1)))</f>
        <v>2.8055324999999999E-2</v>
      </c>
      <c r="BP88">
        <f ca="1">AVERAGE(INDIRECT(ADDRESS($AU87+2, BP$1)):INDIRECT(ADDRESS($AU88+1, BP$1)))</f>
        <v>2.8615000000000057E-2</v>
      </c>
    </row>
    <row r="89" spans="1:68" x14ac:dyDescent="0.25">
      <c r="A89" s="1">
        <v>0.635243</v>
      </c>
      <c r="B89" s="1">
        <v>0.40395999999999999</v>
      </c>
      <c r="C89" s="1">
        <v>-0.65824300000000002</v>
      </c>
      <c r="D89" s="1">
        <v>0.64510800000000001</v>
      </c>
      <c r="E89" s="1">
        <v>0.35404999999999998</v>
      </c>
      <c r="F89" s="1">
        <v>-1.6569499999999999</v>
      </c>
      <c r="G89" s="1">
        <v>0.73930300000000004</v>
      </c>
      <c r="H89" s="1">
        <v>0.13800399999999999</v>
      </c>
      <c r="I89" s="1">
        <v>-2.6287799999999999</v>
      </c>
      <c r="J89" s="1">
        <v>4.15173E-2</v>
      </c>
      <c r="K89" s="1">
        <v>0.77234000000000003</v>
      </c>
      <c r="L89" s="1">
        <v>-2.9615100000000001</v>
      </c>
      <c r="M89" s="1">
        <v>0.85698799999999997</v>
      </c>
      <c r="N89" s="1">
        <v>1.0252699999999999</v>
      </c>
      <c r="O89" s="1">
        <v>-2.4409000000000001</v>
      </c>
      <c r="P89" s="1">
        <v>-0.79923200000000005</v>
      </c>
      <c r="Q89" s="1">
        <v>1.0185900000000001</v>
      </c>
      <c r="R89" s="1">
        <v>-2.47933</v>
      </c>
      <c r="S89" s="1">
        <v>-1.51965E-2</v>
      </c>
      <c r="T89" s="1">
        <v>-9.29117E-2</v>
      </c>
      <c r="U89" s="1">
        <v>-2.46339</v>
      </c>
      <c r="V89" s="1" t="s">
        <v>23</v>
      </c>
      <c r="W89" s="1">
        <f>ABS(IK_diagnostics_positions[[#This Row],[Column1]]-A88)</f>
        <v>1.269171</v>
      </c>
      <c r="X89" s="1">
        <f>ABS(IK_diagnostics_positions[[#This Row],[Column2]]-B88)</f>
        <v>3.1750999999999974E-2</v>
      </c>
      <c r="Y89" s="1">
        <f>ABS(IK_diagnostics_positions[[#This Row],[Column3]]-C88)</f>
        <v>1.9691999999999932E-2</v>
      </c>
      <c r="Z89" s="1">
        <f>ABS(IK_diagnostics_positions[[#This Row],[Column4]]-D88)</f>
        <v>1.0366310000000001</v>
      </c>
      <c r="AA89" s="1">
        <f>ABS(IK_diagnostics_positions[[#This Row],[Column5]]-E88)</f>
        <v>0.77705000000000002</v>
      </c>
      <c r="AB89" s="1">
        <f>ABS(IK_diagnostics_positions[[#This Row],[Column6]]-F88)</f>
        <v>0.37459999999999982</v>
      </c>
      <c r="AC89" s="1">
        <f>ABS(IK_diagnostics_positions[[#This Row],[Column7]]-G88)</f>
        <v>0.17293400000000003</v>
      </c>
      <c r="AD89" s="1">
        <f>ABS(IK_diagnostics_positions[[#This Row],[Column8]]-H88)</f>
        <v>1.2758160000000001</v>
      </c>
      <c r="AE89" s="1">
        <f>ABS(IK_diagnostics_positions[[#This Row],[Column9]]-I88)</f>
        <v>1.2962899999999999</v>
      </c>
      <c r="AF89" s="1">
        <f>ABS(IK_diagnostics_positions[[#This Row],[Column10]]-J88)</f>
        <v>3.1874639999999996E-2</v>
      </c>
      <c r="AG89" s="1">
        <f>ABS(IK_diagnostics_positions[[#This Row],[Column11]]-K88)</f>
        <v>1.7874999999999974E-2</v>
      </c>
      <c r="AH89" s="1">
        <f>ABS(IK_diagnostics_positions[[#This Row],[Column12]]-L88)</f>
        <v>1.08023</v>
      </c>
      <c r="AI89" s="1">
        <f>ABS(IK_diagnostics_positions[[#This Row],[Column13]]-M88)</f>
        <v>9.8134999999999972E-2</v>
      </c>
      <c r="AJ89" s="1">
        <f>ABS(IK_diagnostics_positions[[#This Row],[Column14]]-N88)</f>
        <v>1.9789999999999974E-2</v>
      </c>
      <c r="AK89" s="1">
        <f>ABS(IK_diagnostics_positions[[#This Row],[Column15]]-O88)</f>
        <v>6.6749999999999865E-2</v>
      </c>
      <c r="AL89" s="1">
        <f>ABS(IK_diagnostics_positions[[#This Row],[Column16]]-P88)</f>
        <v>5.2367000000000052E-2</v>
      </c>
      <c r="AM89" s="1">
        <f>ABS(IK_diagnostics_positions[[#This Row],[Column17]]-Q88)</f>
        <v>2.2863000000000078E-2</v>
      </c>
      <c r="AN89" s="1">
        <f>ABS(IK_diagnostics_positions[[#This Row],[Column18]]-R88)</f>
        <v>2.2800000000000153E-2</v>
      </c>
      <c r="AO89" s="1">
        <f>ABS(IK_diagnostics_positions[[#This Row],[Column19]]-S88)</f>
        <v>6.8105100000000005E-3</v>
      </c>
      <c r="AP89" s="1">
        <f>ABS(IK_diagnostics_positions[[#This Row],[Column20]]-T88)</f>
        <v>9.7342890000000001E-2</v>
      </c>
      <c r="AQ89" s="1">
        <f>ABS(IK_diagnostics_positions[[#This Row],[Column21]]-U88)</f>
        <v>3.6129999999999995E-2</v>
      </c>
      <c r="AU89" s="4">
        <f>IK_diagnostics_frames[[#This Row],[Column1]]+AU88</f>
        <v>279</v>
      </c>
      <c r="AV89">
        <f ca="1">AVERAGE(INDIRECT(ADDRESS($AU88+2, AV$1)):INDIRECT(ADDRESS($AU89+1, AV$1)))</f>
        <v>0.23366199999999993</v>
      </c>
      <c r="AW89">
        <f ca="1">AVERAGE(INDIRECT(ADDRESS($AU88+2, AW$1)):INDIRECT(ADDRESS($AU89+1, AW$1)))</f>
        <v>0.11641199999999996</v>
      </c>
      <c r="AX89">
        <f ca="1">AVERAGE(INDIRECT(ADDRESS($AU88+2, AX$1)):INDIRECT(ADDRESS($AU89+1, AX$1)))</f>
        <v>0.43349530000000003</v>
      </c>
      <c r="AY89">
        <f ca="1">AVERAGE(INDIRECT(ADDRESS($AU88+2, AY$1)):INDIRECT(ADDRESS($AU89+1, AY$1)))</f>
        <v>0.76122199999999995</v>
      </c>
      <c r="AZ89">
        <f ca="1">AVERAGE(INDIRECT(ADDRESS($AU88+2, AZ$1)):INDIRECT(ADDRESS($AU89+1, AZ$1)))</f>
        <v>0.48166199999999998</v>
      </c>
      <c r="BA89">
        <f ca="1">AVERAGE(INDIRECT(ADDRESS($AU88+2, BA$1)):INDIRECT(ADDRESS($AU89+1, BA$1)))</f>
        <v>0.32559099999999996</v>
      </c>
      <c r="BB89">
        <f ca="1">AVERAGE(INDIRECT(ADDRESS($AU88+2, BB$1)):INDIRECT(ADDRESS($AU89+1, BB$1)))</f>
        <v>7.4371999999999994E-2</v>
      </c>
      <c r="BC89">
        <f ca="1">AVERAGE(INDIRECT(ADDRESS($AU88+2, BC$1)):INDIRECT(ADDRESS($AU89+1, BC$1)))</f>
        <v>7.4169999999999847E-2</v>
      </c>
      <c r="BD89">
        <f ca="1">AVERAGE(INDIRECT(ADDRESS($AU88+2, BD$1)):INDIRECT(ADDRESS($AU89+1, BD$1)))</f>
        <v>1.0539999999999994E-2</v>
      </c>
      <c r="BE89">
        <f ca="1">AVERAGE(INDIRECT(ADDRESS($AU88+2, BE$1)):INDIRECT(ADDRESS($AU89+1, BE$1)))</f>
        <v>2.4123199999999999E-3</v>
      </c>
      <c r="BF89">
        <f ca="1">AVERAGE(INDIRECT(ADDRESS($AU88+2, BF$1)):INDIRECT(ADDRESS($AU89+1, BF$1)))</f>
        <v>7.0670000000000455E-3</v>
      </c>
      <c r="BG89">
        <f ca="1">AVERAGE(INDIRECT(ADDRESS($AU88+2, BG$1)):INDIRECT(ADDRESS($AU89+1, BG$1)))</f>
        <v>7.3000000000000842E-3</v>
      </c>
      <c r="BH89">
        <f ca="1">AVERAGE(INDIRECT(ADDRESS($AU88+2, BH$1)):INDIRECT(ADDRESS($AU89+1, BH$1)))</f>
        <v>3.5209999999999964E-3</v>
      </c>
      <c r="BI89">
        <f ca="1">AVERAGE(INDIRECT(ADDRESS($AU88+2, BI$1)):INDIRECT(ADDRESS($AU89+1, BI$1)))</f>
        <v>4.6999999999997044E-4</v>
      </c>
      <c r="BJ89">
        <f ca="1">AVERAGE(INDIRECT(ADDRESS($AU88+2, BJ$1)):INDIRECT(ADDRESS($AU89+1, BJ$1)))</f>
        <v>2.7599999999998737E-3</v>
      </c>
      <c r="BK89">
        <f ca="1">AVERAGE(INDIRECT(ADDRESS($AU88+2, BK$1)):INDIRECT(ADDRESS($AU89+1, BK$1)))</f>
        <v>5.4770000000000651E-3</v>
      </c>
      <c r="BL89">
        <f ca="1">AVERAGE(INDIRECT(ADDRESS($AU88+2, BL$1)):INDIRECT(ADDRESS($AU89+1, BL$1)))</f>
        <v>2.118999999999871E-3</v>
      </c>
      <c r="BM89">
        <f ca="1">AVERAGE(INDIRECT(ADDRESS($AU88+2, BM$1)):INDIRECT(ADDRESS($AU89+1, BM$1)))</f>
        <v>5.3800000000001624E-3</v>
      </c>
      <c r="BN89">
        <f ca="1">AVERAGE(INDIRECT(ADDRESS($AU88+2, BN$1)):INDIRECT(ADDRESS($AU89+1, BN$1)))</f>
        <v>1.2426100000000001E-3</v>
      </c>
      <c r="BO89">
        <f ca="1">AVERAGE(INDIRECT(ADDRESS($AU88+2, BO$1)):INDIRECT(ADDRESS($AU89+1, BO$1)))</f>
        <v>8.9597000000000006E-4</v>
      </c>
      <c r="BP89">
        <f ca="1">AVERAGE(INDIRECT(ADDRESS($AU88+2, BP$1)):INDIRECT(ADDRESS($AU89+1, BP$1)))</f>
        <v>2.5900000000000922E-3</v>
      </c>
    </row>
    <row r="90" spans="1:68" x14ac:dyDescent="0.25">
      <c r="A90" s="1">
        <v>0.71038900000000005</v>
      </c>
      <c r="B90" s="1">
        <v>-6.3511899999999996E-2</v>
      </c>
      <c r="C90" s="1">
        <v>-0.70093799999999995</v>
      </c>
      <c r="D90" s="1">
        <v>-0.20729800000000001</v>
      </c>
      <c r="E90" s="1">
        <v>-0.33910800000000002</v>
      </c>
      <c r="F90" s="1">
        <v>-0.98711400000000005</v>
      </c>
      <c r="G90" s="1">
        <v>-0.50561500000000004</v>
      </c>
      <c r="H90" s="1">
        <v>0.61421199999999998</v>
      </c>
      <c r="I90" s="1">
        <v>-1.0338700000000001</v>
      </c>
      <c r="J90" s="1">
        <v>-3.2897600000000001E-3</v>
      </c>
      <c r="K90" s="1">
        <v>0.78972100000000001</v>
      </c>
      <c r="L90" s="1">
        <v>-1.8805499999999999</v>
      </c>
      <c r="M90" s="1">
        <v>0.74965599999999999</v>
      </c>
      <c r="N90" s="1">
        <v>0.999166</v>
      </c>
      <c r="O90" s="1">
        <v>-2.5044200000000001</v>
      </c>
      <c r="P90" s="1">
        <v>-0.75388500000000003</v>
      </c>
      <c r="Q90" s="1">
        <v>0.99976900000000002</v>
      </c>
      <c r="R90" s="1">
        <v>-2.5070399999999999</v>
      </c>
      <c r="S90" s="1">
        <v>-1.6987299999999999E-4</v>
      </c>
      <c r="T90" s="1">
        <v>3.7474000000000001E-3</v>
      </c>
      <c r="U90" s="1">
        <v>-2.4988000000000001</v>
      </c>
      <c r="V90" s="1" t="s">
        <v>23</v>
      </c>
      <c r="W90" s="1">
        <f>ABS(IK_diagnostics_positions[[#This Row],[Column1]]-A89)</f>
        <v>7.5146000000000046E-2</v>
      </c>
      <c r="X90" s="1">
        <f>ABS(IK_diagnostics_positions[[#This Row],[Column2]]-B89)</f>
        <v>0.4674719</v>
      </c>
      <c r="Y90" s="1">
        <f>ABS(IK_diagnostics_positions[[#This Row],[Column3]]-C89)</f>
        <v>4.2694999999999927E-2</v>
      </c>
      <c r="Z90" s="1">
        <f>ABS(IK_diagnostics_positions[[#This Row],[Column4]]-D89)</f>
        <v>0.852406</v>
      </c>
      <c r="AA90" s="1">
        <f>ABS(IK_diagnostics_positions[[#This Row],[Column5]]-E89)</f>
        <v>0.69315799999999994</v>
      </c>
      <c r="AB90" s="1">
        <f>ABS(IK_diagnostics_positions[[#This Row],[Column6]]-F89)</f>
        <v>0.66983599999999988</v>
      </c>
      <c r="AC90" s="1">
        <f>ABS(IK_diagnostics_positions[[#This Row],[Column7]]-G89)</f>
        <v>1.2449180000000002</v>
      </c>
      <c r="AD90" s="1">
        <f>ABS(IK_diagnostics_positions[[#This Row],[Column8]]-H89)</f>
        <v>0.47620799999999996</v>
      </c>
      <c r="AE90" s="1">
        <f>ABS(IK_diagnostics_positions[[#This Row],[Column9]]-I89)</f>
        <v>1.5949099999999998</v>
      </c>
      <c r="AF90" s="1">
        <f>ABS(IK_diagnostics_positions[[#This Row],[Column10]]-J89)</f>
        <v>4.4807060000000003E-2</v>
      </c>
      <c r="AG90" s="1">
        <f>ABS(IK_diagnostics_positions[[#This Row],[Column11]]-K89)</f>
        <v>1.738099999999998E-2</v>
      </c>
      <c r="AH90" s="1">
        <f>ABS(IK_diagnostics_positions[[#This Row],[Column12]]-L89)</f>
        <v>1.0809600000000001</v>
      </c>
      <c r="AI90" s="1">
        <f>ABS(IK_diagnostics_positions[[#This Row],[Column13]]-M89)</f>
        <v>0.10733199999999998</v>
      </c>
      <c r="AJ90" s="1">
        <f>ABS(IK_diagnostics_positions[[#This Row],[Column14]]-N89)</f>
        <v>2.6103999999999905E-2</v>
      </c>
      <c r="AK90" s="1">
        <f>ABS(IK_diagnostics_positions[[#This Row],[Column15]]-O89)</f>
        <v>6.3520000000000021E-2</v>
      </c>
      <c r="AL90" s="1">
        <f>ABS(IK_diagnostics_positions[[#This Row],[Column16]]-P89)</f>
        <v>4.5347000000000026E-2</v>
      </c>
      <c r="AM90" s="1">
        <f>ABS(IK_diagnostics_positions[[#This Row],[Column17]]-Q89)</f>
        <v>1.8821000000000088E-2</v>
      </c>
      <c r="AN90" s="1">
        <f>ABS(IK_diagnostics_positions[[#This Row],[Column18]]-R89)</f>
        <v>2.7709999999999901E-2</v>
      </c>
      <c r="AO90" s="1">
        <f>ABS(IK_diagnostics_positions[[#This Row],[Column19]]-S89)</f>
        <v>1.5026627000000001E-2</v>
      </c>
      <c r="AP90" s="1">
        <f>ABS(IK_diagnostics_positions[[#This Row],[Column20]]-T89)</f>
        <v>9.6659099999999998E-2</v>
      </c>
      <c r="AQ90" s="1">
        <f>ABS(IK_diagnostics_positions[[#This Row],[Column21]]-U89)</f>
        <v>3.5410000000000164E-2</v>
      </c>
      <c r="AU90" s="3">
        <f>IK_diagnostics_frames[[#This Row],[Column1]]+AU89</f>
        <v>281</v>
      </c>
      <c r="AV90">
        <f ca="1">AVERAGE(INDIRECT(ADDRESS($AU89+2, AV$1)):INDIRECT(ADDRESS($AU90+1, AV$1)))</f>
        <v>0.65208549999999998</v>
      </c>
      <c r="AW90">
        <f ca="1">AVERAGE(INDIRECT(ADDRESS($AU89+2, AW$1)):INDIRECT(ADDRESS($AU90+1, AW$1)))</f>
        <v>0.37657424999999994</v>
      </c>
      <c r="AX90">
        <f ca="1">AVERAGE(INDIRECT(ADDRESS($AU89+2, AX$1)):INDIRECT(ADDRESS($AU90+1, AX$1)))</f>
        <v>0.50829184999999999</v>
      </c>
      <c r="AY90">
        <f ca="1">AVERAGE(INDIRECT(ADDRESS($AU89+2, AY$1)):INDIRECT(ADDRESS($AU90+1, AY$1)))</f>
        <v>0.63406099999999999</v>
      </c>
      <c r="AZ90">
        <f ca="1">AVERAGE(INDIRECT(ADDRESS($AU89+2, AZ$1)):INDIRECT(ADDRESS($AU90+1, AZ$1)))</f>
        <v>1.4306584500000001</v>
      </c>
      <c r="BA90">
        <f ca="1">AVERAGE(INDIRECT(ADDRESS($AU89+2, BA$1)):INDIRECT(ADDRESS($AU90+1, BA$1)))</f>
        <v>0.53013699999999997</v>
      </c>
      <c r="BB90">
        <f ca="1">AVERAGE(INDIRECT(ADDRESS($AU89+2, BB$1)):INDIRECT(ADDRESS($AU90+1, BB$1)))</f>
        <v>0.70029849999999993</v>
      </c>
      <c r="BC90">
        <f ca="1">AVERAGE(INDIRECT(ADDRESS($AU89+2, BC$1)):INDIRECT(ADDRESS($AU90+1, BC$1)))</f>
        <v>0.19130149999999996</v>
      </c>
      <c r="BD90">
        <f ca="1">AVERAGE(INDIRECT(ADDRESS($AU89+2, BD$1)):INDIRECT(ADDRESS($AU90+1, BD$1)))</f>
        <v>0.13836000000000004</v>
      </c>
      <c r="BE90">
        <f ca="1">AVERAGE(INDIRECT(ADDRESS($AU89+2, BE$1)):INDIRECT(ADDRESS($AU90+1, BE$1)))</f>
        <v>3.29554E-3</v>
      </c>
      <c r="BF90">
        <f ca="1">AVERAGE(INDIRECT(ADDRESS($AU89+2, BF$1)):INDIRECT(ADDRESS($AU90+1, BF$1)))</f>
        <v>3.8517499999999927E-2</v>
      </c>
      <c r="BG90">
        <f ca="1">AVERAGE(INDIRECT(ADDRESS($AU89+2, BG$1)):INDIRECT(ADDRESS($AU90+1, BG$1)))</f>
        <v>1.6990000000000061E-2</v>
      </c>
      <c r="BH90">
        <f ca="1">AVERAGE(INDIRECT(ADDRESS($AU89+2, BH$1)):INDIRECT(ADDRESS($AU90+1, BH$1)))</f>
        <v>2.0735499999999962E-2</v>
      </c>
      <c r="BI90">
        <f ca="1">AVERAGE(INDIRECT(ADDRESS($AU89+2, BI$1)):INDIRECT(ADDRESS($AU90+1, BI$1)))</f>
        <v>6.3239999999999408E-3</v>
      </c>
      <c r="BJ90">
        <f ca="1">AVERAGE(INDIRECT(ADDRESS($AU89+2, BJ$1)):INDIRECT(ADDRESS($AU90+1, BJ$1)))</f>
        <v>6.1199999999999033E-3</v>
      </c>
      <c r="BK90">
        <f ca="1">AVERAGE(INDIRECT(ADDRESS($AU89+2, BK$1)):INDIRECT(ADDRESS($AU90+1, BK$1)))</f>
        <v>2.511000000000041E-3</v>
      </c>
      <c r="BL90">
        <f ca="1">AVERAGE(INDIRECT(ADDRESS($AU89+2, BL$1)):INDIRECT(ADDRESS($AU90+1, BL$1)))</f>
        <v>9.7034999999999205E-3</v>
      </c>
      <c r="BM90">
        <f ca="1">AVERAGE(INDIRECT(ADDRESS($AU89+2, BM$1)):INDIRECT(ADDRESS($AU90+1, BM$1)))</f>
        <v>2.8144999999999865E-2</v>
      </c>
      <c r="BN90">
        <f ca="1">AVERAGE(INDIRECT(ADDRESS($AU89+2, BN$1)):INDIRECT(ADDRESS($AU90+1, BN$1)))</f>
        <v>3.1057534999999999E-3</v>
      </c>
      <c r="BO90">
        <f ca="1">AVERAGE(INDIRECT(ADDRESS($AU89+2, BO$1)):INDIRECT(ADDRESS($AU90+1, BO$1)))</f>
        <v>9.5315750000000005E-3</v>
      </c>
      <c r="BP90">
        <f ca="1">AVERAGE(INDIRECT(ADDRESS($AU89+2, BP$1)):INDIRECT(ADDRESS($AU90+1, BP$1)))</f>
        <v>2.0940000000000181E-2</v>
      </c>
    </row>
    <row r="91" spans="1:68" x14ac:dyDescent="0.25">
      <c r="A91" s="1">
        <v>0.15009500000000001</v>
      </c>
      <c r="B91" s="1">
        <v>0.57681499999999997</v>
      </c>
      <c r="C91" s="1">
        <v>-0.80296699999999999</v>
      </c>
      <c r="D91" s="1">
        <v>0.38300499999999998</v>
      </c>
      <c r="E91" s="1">
        <v>-0.31104700000000002</v>
      </c>
      <c r="F91" s="1">
        <v>-1.19977</v>
      </c>
      <c r="G91" s="1">
        <v>3.6266100000000003E-2</v>
      </c>
      <c r="H91" s="1">
        <v>-0.21176300000000001</v>
      </c>
      <c r="I91" s="1">
        <v>-2.13246</v>
      </c>
      <c r="J91" s="1">
        <v>7.2741500000000003E-4</v>
      </c>
      <c r="K91" s="1">
        <v>0.75402599999999997</v>
      </c>
      <c r="L91" s="1">
        <v>-1.87558</v>
      </c>
      <c r="M91" s="1">
        <v>0.74433499999999997</v>
      </c>
      <c r="N91" s="1">
        <v>0.99921000000000004</v>
      </c>
      <c r="O91" s="1">
        <v>-2.49762</v>
      </c>
      <c r="P91" s="1">
        <v>-0.74396600000000002</v>
      </c>
      <c r="Q91" s="1">
        <v>1.0085</v>
      </c>
      <c r="R91" s="1">
        <v>-2.4925700000000002</v>
      </c>
      <c r="S91" s="1">
        <v>9.9567900000000001E-3</v>
      </c>
      <c r="T91" s="1">
        <v>-1.27907E-2</v>
      </c>
      <c r="U91" s="1">
        <v>-2.5173800000000002</v>
      </c>
      <c r="V91" s="1" t="s">
        <v>23</v>
      </c>
      <c r="W91" s="1">
        <f>ABS(IK_diagnostics_positions[[#This Row],[Column1]]-A90)</f>
        <v>0.56029400000000007</v>
      </c>
      <c r="X91" s="1">
        <f>ABS(IK_diagnostics_positions[[#This Row],[Column2]]-B90)</f>
        <v>0.64032689999999992</v>
      </c>
      <c r="Y91" s="1">
        <f>ABS(IK_diagnostics_positions[[#This Row],[Column3]]-C90)</f>
        <v>0.10202900000000004</v>
      </c>
      <c r="Z91" s="1">
        <f>ABS(IK_diagnostics_positions[[#This Row],[Column4]]-D90)</f>
        <v>0.59030300000000002</v>
      </c>
      <c r="AA91" s="1">
        <f>ABS(IK_diagnostics_positions[[#This Row],[Column5]]-E90)</f>
        <v>2.8061000000000003E-2</v>
      </c>
      <c r="AB91" s="1">
        <f>ABS(IK_diagnostics_positions[[#This Row],[Column6]]-F90)</f>
        <v>0.21265599999999996</v>
      </c>
      <c r="AC91" s="1">
        <f>ABS(IK_diagnostics_positions[[#This Row],[Column7]]-G90)</f>
        <v>0.5418811</v>
      </c>
      <c r="AD91" s="1">
        <f>ABS(IK_diagnostics_positions[[#This Row],[Column8]]-H90)</f>
        <v>0.82597500000000001</v>
      </c>
      <c r="AE91" s="1">
        <f>ABS(IK_diagnostics_positions[[#This Row],[Column9]]-I90)</f>
        <v>1.09859</v>
      </c>
      <c r="AF91" s="1">
        <f>ABS(IK_diagnostics_positions[[#This Row],[Column10]]-J90)</f>
        <v>4.0171750000000004E-3</v>
      </c>
      <c r="AG91" s="1">
        <f>ABS(IK_diagnostics_positions[[#This Row],[Column11]]-K90)</f>
        <v>3.5695000000000032E-2</v>
      </c>
      <c r="AH91" s="1">
        <f>ABS(IK_diagnostics_positions[[#This Row],[Column12]]-L90)</f>
        <v>4.9699999999999189E-3</v>
      </c>
      <c r="AI91" s="1">
        <f>ABS(IK_diagnostics_positions[[#This Row],[Column13]]-M90)</f>
        <v>5.3210000000000202E-3</v>
      </c>
      <c r="AJ91" s="1">
        <f>ABS(IK_diagnostics_positions[[#This Row],[Column14]]-N90)</f>
        <v>4.4000000000044004E-5</v>
      </c>
      <c r="AK91" s="1">
        <f>ABS(IK_diagnostics_positions[[#This Row],[Column15]]-O90)</f>
        <v>6.8000000000001393E-3</v>
      </c>
      <c r="AL91" s="1">
        <f>ABS(IK_diagnostics_positions[[#This Row],[Column16]]-P90)</f>
        <v>9.9190000000000111E-3</v>
      </c>
      <c r="AM91" s="1">
        <f>ABS(IK_diagnostics_positions[[#This Row],[Column17]]-Q90)</f>
        <v>8.7309999999999333E-3</v>
      </c>
      <c r="AN91" s="1">
        <f>ABS(IK_diagnostics_positions[[#This Row],[Column18]]-R90)</f>
        <v>1.4469999999999761E-2</v>
      </c>
      <c r="AO91" s="1">
        <f>ABS(IK_diagnostics_positions[[#This Row],[Column19]]-S90)</f>
        <v>1.0126662999999999E-2</v>
      </c>
      <c r="AP91" s="1">
        <f>ABS(IK_diagnostics_positions[[#This Row],[Column20]]-T90)</f>
        <v>1.65381E-2</v>
      </c>
      <c r="AQ91" s="1">
        <f>ABS(IK_diagnostics_positions[[#This Row],[Column21]]-U90)</f>
        <v>1.8580000000000041E-2</v>
      </c>
      <c r="AU91" s="4">
        <f>IK_diagnostics_frames[[#This Row],[Column1]]+AU90</f>
        <v>283</v>
      </c>
      <c r="AV91">
        <f ca="1">AVERAGE(INDIRECT(ADDRESS($AU90+2, AV$1)):INDIRECT(ADDRESS($AU91+1, AV$1)))</f>
        <v>6.7033599999999999E-2</v>
      </c>
      <c r="AW91">
        <f ca="1">AVERAGE(INDIRECT(ADDRESS($AU90+2, AW$1)):INDIRECT(ADDRESS($AU91+1, AW$1)))</f>
        <v>1.2149497499999999</v>
      </c>
      <c r="AX91">
        <f ca="1">AVERAGE(INDIRECT(ADDRESS($AU90+2, AX$1)):INDIRECT(ADDRESS($AU91+1, AX$1)))</f>
        <v>0.27597449999999996</v>
      </c>
      <c r="AY91">
        <f ca="1">AVERAGE(INDIRECT(ADDRESS($AU90+2, AY$1)):INDIRECT(ADDRESS($AU91+1, AY$1)))</f>
        <v>0.84719449999999996</v>
      </c>
      <c r="AZ91">
        <f ca="1">AVERAGE(INDIRECT(ADDRESS($AU90+2, AZ$1)):INDIRECT(ADDRESS($AU91+1, AZ$1)))</f>
        <v>0.13130245000000001</v>
      </c>
      <c r="BA91">
        <f ca="1">AVERAGE(INDIRECT(ADDRESS($AU90+2, BA$1)):INDIRECT(ADDRESS($AU91+1, BA$1)))</f>
        <v>0.33996700000000002</v>
      </c>
      <c r="BB91">
        <f ca="1">AVERAGE(INDIRECT(ADDRESS($AU90+2, BB$1)):INDIRECT(ADDRESS($AU91+1, BB$1)))</f>
        <v>0.62384449999999991</v>
      </c>
      <c r="BC91">
        <f ca="1">AVERAGE(INDIRECT(ADDRESS($AU90+2, BC$1)):INDIRECT(ADDRESS($AU91+1, BC$1)))</f>
        <v>0.554948</v>
      </c>
      <c r="BD91">
        <f ca="1">AVERAGE(INDIRECT(ADDRESS($AU90+2, BD$1)):INDIRECT(ADDRESS($AU91+1, BD$1)))</f>
        <v>0.36741500000000016</v>
      </c>
      <c r="BE91">
        <f ca="1">AVERAGE(INDIRECT(ADDRESS($AU90+2, BE$1)):INDIRECT(ADDRESS($AU91+1, BE$1)))</f>
        <v>1.25966255E-2</v>
      </c>
      <c r="BF91">
        <f ca="1">AVERAGE(INDIRECT(ADDRESS($AU90+2, BF$1)):INDIRECT(ADDRESS($AU91+1, BF$1)))</f>
        <v>0.13108649999999994</v>
      </c>
      <c r="BG91">
        <f ca="1">AVERAGE(INDIRECT(ADDRESS($AU90+2, BG$1)):INDIRECT(ADDRESS($AU91+1, BG$1)))</f>
        <v>0.87954999999999994</v>
      </c>
      <c r="BH91">
        <f ca="1">AVERAGE(INDIRECT(ADDRESS($AU90+2, BH$1)):INDIRECT(ADDRESS($AU91+1, BH$1)))</f>
        <v>0.19275850000000005</v>
      </c>
      <c r="BI91">
        <f ca="1">AVERAGE(INDIRECT(ADDRESS($AU90+2, BI$1)):INDIRECT(ADDRESS($AU91+1, BI$1)))</f>
        <v>3.6360000000000003E-2</v>
      </c>
      <c r="BJ91">
        <f ca="1">AVERAGE(INDIRECT(ADDRESS($AU90+2, BJ$1)):INDIRECT(ADDRESS($AU91+1, BJ$1)))</f>
        <v>1.2175000000000047E-2</v>
      </c>
      <c r="BK91">
        <f ca="1">AVERAGE(INDIRECT(ADDRESS($AU90+2, BK$1)):INDIRECT(ADDRESS($AU91+1, BK$1)))</f>
        <v>0.21533149999999995</v>
      </c>
      <c r="BL91">
        <f ca="1">AVERAGE(INDIRECT(ADDRESS($AU90+2, BL$1)):INDIRECT(ADDRESS($AU91+1, BL$1)))</f>
        <v>3.4294999999999909E-2</v>
      </c>
      <c r="BM91">
        <f ca="1">AVERAGE(INDIRECT(ADDRESS($AU90+2, BM$1)):INDIRECT(ADDRESS($AU91+1, BM$1)))</f>
        <v>2.5604999999999878E-2</v>
      </c>
      <c r="BN91">
        <f ca="1">AVERAGE(INDIRECT(ADDRESS($AU90+2, BN$1)):INDIRECT(ADDRESS($AU91+1, BN$1)))</f>
        <v>1.15496635E-2</v>
      </c>
      <c r="BO91">
        <f ca="1">AVERAGE(INDIRECT(ADDRESS($AU90+2, BO$1)):INDIRECT(ADDRESS($AU91+1, BO$1)))</f>
        <v>6.0080375000000005E-2</v>
      </c>
      <c r="BP91">
        <f ca="1">AVERAGE(INDIRECT(ADDRESS($AU90+2, BP$1)):INDIRECT(ADDRESS($AU91+1, BP$1)))</f>
        <v>1.5050000000000896E-3</v>
      </c>
    </row>
    <row r="92" spans="1:68" x14ac:dyDescent="0.25">
      <c r="A92" s="1">
        <v>-0.12410599999999999</v>
      </c>
      <c r="B92" s="1">
        <v>0.65457200000000004</v>
      </c>
      <c r="C92" s="1">
        <v>-0.74574399999999996</v>
      </c>
      <c r="D92" s="1">
        <v>0.332457</v>
      </c>
      <c r="E92" s="1">
        <v>0.74597899999999995</v>
      </c>
      <c r="F92" s="1">
        <v>-1.63073</v>
      </c>
      <c r="G92" s="1">
        <v>0.73797999999999997</v>
      </c>
      <c r="H92" s="1">
        <v>1.04158</v>
      </c>
      <c r="I92" s="1">
        <v>-2.4956999999999998</v>
      </c>
      <c r="J92" s="1">
        <v>5.7983399999999999E-4</v>
      </c>
      <c r="K92" s="1">
        <v>0.78285099999999996</v>
      </c>
      <c r="L92" s="1">
        <v>-3.11964</v>
      </c>
      <c r="M92" s="1">
        <v>0.75470800000000005</v>
      </c>
      <c r="N92" s="1">
        <v>1.0017</v>
      </c>
      <c r="O92" s="1">
        <v>-2.5004499999999998</v>
      </c>
      <c r="P92" s="1">
        <v>-0.75021599999999999</v>
      </c>
      <c r="Q92" s="1">
        <v>0.99859799999999999</v>
      </c>
      <c r="R92" s="1">
        <v>-2.49533</v>
      </c>
      <c r="S92" s="1">
        <v>4.1217199999999997E-3</v>
      </c>
      <c r="T92" s="1">
        <v>-3.47555E-3</v>
      </c>
      <c r="U92" s="1">
        <v>-2.5018400000000001</v>
      </c>
      <c r="V92" s="1" t="s">
        <v>23</v>
      </c>
      <c r="W92" s="1">
        <f>ABS(IK_diagnostics_positions[[#This Row],[Column1]]-A91)</f>
        <v>0.27420100000000003</v>
      </c>
      <c r="X92" s="1">
        <f>ABS(IK_diagnostics_positions[[#This Row],[Column2]]-B91)</f>
        <v>7.7757000000000076E-2</v>
      </c>
      <c r="Y92" s="1">
        <f>ABS(IK_diagnostics_positions[[#This Row],[Column3]]-C91)</f>
        <v>5.7223000000000024E-2</v>
      </c>
      <c r="Z92" s="1">
        <f>ABS(IK_diagnostics_positions[[#This Row],[Column4]]-D91)</f>
        <v>5.0547999999999982E-2</v>
      </c>
      <c r="AA92" s="1">
        <f>ABS(IK_diagnostics_positions[[#This Row],[Column5]]-E91)</f>
        <v>1.057026</v>
      </c>
      <c r="AB92" s="1">
        <f>ABS(IK_diagnostics_positions[[#This Row],[Column6]]-F91)</f>
        <v>0.43096000000000001</v>
      </c>
      <c r="AC92" s="1">
        <f>ABS(IK_diagnostics_positions[[#This Row],[Column7]]-G91)</f>
        <v>0.7017139</v>
      </c>
      <c r="AD92" s="1">
        <f>ABS(IK_diagnostics_positions[[#This Row],[Column8]]-H91)</f>
        <v>1.2533429999999999</v>
      </c>
      <c r="AE92" s="1">
        <f>ABS(IK_diagnostics_positions[[#This Row],[Column9]]-I91)</f>
        <v>0.36323999999999979</v>
      </c>
      <c r="AF92" s="1">
        <f>ABS(IK_diagnostics_positions[[#This Row],[Column10]]-J91)</f>
        <v>1.4758100000000004E-4</v>
      </c>
      <c r="AG92" s="1">
        <f>ABS(IK_diagnostics_positions[[#This Row],[Column11]]-K91)</f>
        <v>2.882499999999999E-2</v>
      </c>
      <c r="AH92" s="1">
        <f>ABS(IK_diagnostics_positions[[#This Row],[Column12]]-L91)</f>
        <v>1.2440599999999999</v>
      </c>
      <c r="AI92" s="1">
        <f>ABS(IK_diagnostics_positions[[#This Row],[Column13]]-M91)</f>
        <v>1.0373000000000077E-2</v>
      </c>
      <c r="AJ92" s="1">
        <f>ABS(IK_diagnostics_positions[[#This Row],[Column14]]-N91)</f>
        <v>2.4899999999999922E-3</v>
      </c>
      <c r="AK92" s="1">
        <f>ABS(IK_diagnostics_positions[[#This Row],[Column15]]-O91)</f>
        <v>2.8299999999998882E-3</v>
      </c>
      <c r="AL92" s="1">
        <f>ABS(IK_diagnostics_positions[[#This Row],[Column16]]-P91)</f>
        <v>6.2499999999999778E-3</v>
      </c>
      <c r="AM92" s="1">
        <f>ABS(IK_diagnostics_positions[[#This Row],[Column17]]-Q91)</f>
        <v>9.9019999999999664E-3</v>
      </c>
      <c r="AN92" s="1">
        <f>ABS(IK_diagnostics_positions[[#This Row],[Column18]]-R91)</f>
        <v>2.7599999999998737E-3</v>
      </c>
      <c r="AO92" s="1">
        <f>ABS(IK_diagnostics_positions[[#This Row],[Column19]]-S91)</f>
        <v>5.8350700000000004E-3</v>
      </c>
      <c r="AP92" s="1">
        <f>ABS(IK_diagnostics_positions[[#This Row],[Column20]]-T91)</f>
        <v>9.3151500000000012E-3</v>
      </c>
      <c r="AQ92" s="1">
        <f>ABS(IK_diagnostics_positions[[#This Row],[Column21]]-U91)</f>
        <v>1.5540000000000109E-2</v>
      </c>
      <c r="AU92" s="3">
        <f>IK_diagnostics_frames[[#This Row],[Column1]]+AU91</f>
        <v>285</v>
      </c>
      <c r="AV92">
        <f ca="1">AVERAGE(INDIRECT(ADDRESS($AU91+2, AV$1)):INDIRECT(ADDRESS($AU92+1, AV$1)))</f>
        <v>0.53124744999999995</v>
      </c>
      <c r="AW92">
        <f ca="1">AVERAGE(INDIRECT(ADDRESS($AU91+2, AW$1)):INDIRECT(ADDRESS($AU92+1, AW$1)))</f>
        <v>1.0064864999999998</v>
      </c>
      <c r="AX92">
        <f ca="1">AVERAGE(INDIRECT(ADDRESS($AU91+2, AX$1)):INDIRECT(ADDRESS($AU92+1, AX$1)))</f>
        <v>0.57680399999999998</v>
      </c>
      <c r="AY92">
        <f ca="1">AVERAGE(INDIRECT(ADDRESS($AU91+2, AY$1)):INDIRECT(ADDRESS($AU92+1, AY$1)))</f>
        <v>0.71198300000000003</v>
      </c>
      <c r="AZ92">
        <f ca="1">AVERAGE(INDIRECT(ADDRESS($AU91+2, AZ$1)):INDIRECT(ADDRESS($AU92+1, AZ$1)))</f>
        <v>0.76171900000000003</v>
      </c>
      <c r="BA92">
        <f ca="1">AVERAGE(INDIRECT(ADDRESS($AU91+2, BA$1)):INDIRECT(ADDRESS($AU92+1, BA$1)))</f>
        <v>0.38049099999999997</v>
      </c>
      <c r="BB92">
        <f ca="1">AVERAGE(INDIRECT(ADDRESS($AU91+2, BB$1)):INDIRECT(ADDRESS($AU92+1, BB$1)))</f>
        <v>0.76983899999999994</v>
      </c>
      <c r="BC92">
        <f ca="1">AVERAGE(INDIRECT(ADDRESS($AU91+2, BC$1)):INDIRECT(ADDRESS($AU92+1, BC$1)))</f>
        <v>0.52627650000000004</v>
      </c>
      <c r="BD92">
        <f ca="1">AVERAGE(INDIRECT(ADDRESS($AU91+2, BD$1)):INDIRECT(ADDRESS($AU92+1, BD$1)))</f>
        <v>0.28572000000000009</v>
      </c>
      <c r="BE92">
        <f ca="1">AVERAGE(INDIRECT(ADDRESS($AU91+2, BE$1)):INDIRECT(ADDRESS($AU92+1, BE$1)))</f>
        <v>5.8331303000000001E-2</v>
      </c>
      <c r="BF92">
        <f ca="1">AVERAGE(INDIRECT(ADDRESS($AU91+2, BF$1)):INDIRECT(ADDRESS($AU92+1, BF$1)))</f>
        <v>0.1332815</v>
      </c>
      <c r="BG92">
        <f ca="1">AVERAGE(INDIRECT(ADDRESS($AU91+2, BG$1)):INDIRECT(ADDRESS($AU92+1, BG$1)))</f>
        <v>2.1639999999999993E-2</v>
      </c>
      <c r="BH92">
        <f ca="1">AVERAGE(INDIRECT(ADDRESS($AU91+2, BH$1)):INDIRECT(ADDRESS($AU92+1, BH$1)))</f>
        <v>7.9543999999999948E-2</v>
      </c>
      <c r="BI92">
        <f ca="1">AVERAGE(INDIRECT(ADDRESS($AU91+2, BI$1)):INDIRECT(ADDRESS($AU92+1, BI$1)))</f>
        <v>2.7350000000000985E-3</v>
      </c>
      <c r="BJ92">
        <f ca="1">AVERAGE(INDIRECT(ADDRESS($AU91+2, BJ$1)):INDIRECT(ADDRESS($AU92+1, BJ$1)))</f>
        <v>6.2119999999999731E-2</v>
      </c>
      <c r="BK92">
        <f ca="1">AVERAGE(INDIRECT(ADDRESS($AU91+2, BK$1)):INDIRECT(ADDRESS($AU92+1, BK$1)))</f>
        <v>3.7370499999999973E-2</v>
      </c>
      <c r="BL92">
        <f ca="1">AVERAGE(INDIRECT(ADDRESS($AU91+2, BL$1)):INDIRECT(ADDRESS($AU92+1, BL$1)))</f>
        <v>3.0703499999999995E-2</v>
      </c>
      <c r="BM92">
        <f ca="1">AVERAGE(INDIRECT(ADDRESS($AU91+2, BM$1)):INDIRECT(ADDRESS($AU92+1, BM$1)))</f>
        <v>4.2894999999999905E-2</v>
      </c>
      <c r="BN92">
        <f ca="1">AVERAGE(INDIRECT(ADDRESS($AU91+2, BN$1)):INDIRECT(ADDRESS($AU92+1, BN$1)))</f>
        <v>2.7124454999999999E-2</v>
      </c>
      <c r="BO92">
        <f ca="1">AVERAGE(INDIRECT(ADDRESS($AU91+2, BO$1)):INDIRECT(ADDRESS($AU92+1, BO$1)))</f>
        <v>6.5917379999999998E-2</v>
      </c>
      <c r="BP92">
        <f ca="1">AVERAGE(INDIRECT(ADDRESS($AU91+2, BP$1)):INDIRECT(ADDRESS($AU92+1, BP$1)))</f>
        <v>4.8570000000000224E-2</v>
      </c>
    </row>
    <row r="93" spans="1:68" x14ac:dyDescent="0.25">
      <c r="A93" s="1">
        <v>-0.34400399999999998</v>
      </c>
      <c r="B93" s="1">
        <v>0.919624</v>
      </c>
      <c r="C93" s="1">
        <v>-0.189612</v>
      </c>
      <c r="D93" s="1">
        <v>-0.63678800000000002</v>
      </c>
      <c r="E93" s="1">
        <v>0.27771400000000002</v>
      </c>
      <c r="F93" s="1">
        <v>-0.89829300000000001</v>
      </c>
      <c r="G93" s="1">
        <v>7.1878999999999998E-2</v>
      </c>
      <c r="H93" s="1">
        <v>0.73092699999999999</v>
      </c>
      <c r="I93" s="1">
        <v>-1.43902</v>
      </c>
      <c r="J93" s="1">
        <v>5.2168400000000004E-3</v>
      </c>
      <c r="K93" s="1">
        <v>1.00484</v>
      </c>
      <c r="L93" s="1">
        <v>-2.39846</v>
      </c>
      <c r="M93" s="1">
        <v>0.99819599999999997</v>
      </c>
      <c r="N93" s="1">
        <v>1.01322</v>
      </c>
      <c r="O93" s="1">
        <v>-2.5164499999999999</v>
      </c>
      <c r="P93" s="1">
        <v>-0.98550199999999999</v>
      </c>
      <c r="Q93" s="1">
        <v>1.01529</v>
      </c>
      <c r="R93" s="1">
        <v>-2.5339900000000002</v>
      </c>
      <c r="S93" s="1">
        <v>1.1717399999999999E-2</v>
      </c>
      <c r="T93" s="1">
        <v>9.1029400000000003E-3</v>
      </c>
      <c r="U93" s="1">
        <v>-2.4904700000000002</v>
      </c>
      <c r="V93" s="1" t="s">
        <v>23</v>
      </c>
      <c r="W93" s="1">
        <f>ABS(IK_diagnostics_positions[[#This Row],[Column1]]-A92)</f>
        <v>0.21989799999999998</v>
      </c>
      <c r="X93" s="1">
        <f>ABS(IK_diagnostics_positions[[#This Row],[Column2]]-B92)</f>
        <v>0.26505199999999995</v>
      </c>
      <c r="Y93" s="1">
        <f>ABS(IK_diagnostics_positions[[#This Row],[Column3]]-C92)</f>
        <v>0.55613199999999996</v>
      </c>
      <c r="Z93" s="1">
        <f>ABS(IK_diagnostics_positions[[#This Row],[Column4]]-D92)</f>
        <v>0.96924500000000002</v>
      </c>
      <c r="AA93" s="1">
        <f>ABS(IK_diagnostics_positions[[#This Row],[Column5]]-E92)</f>
        <v>0.46826499999999993</v>
      </c>
      <c r="AB93" s="1">
        <f>ABS(IK_diagnostics_positions[[#This Row],[Column6]]-F92)</f>
        <v>0.732437</v>
      </c>
      <c r="AC93" s="1">
        <f>ABS(IK_diagnostics_positions[[#This Row],[Column7]]-G92)</f>
        <v>0.66610099999999994</v>
      </c>
      <c r="AD93" s="1">
        <f>ABS(IK_diagnostics_positions[[#This Row],[Column8]]-H92)</f>
        <v>0.31065299999999996</v>
      </c>
      <c r="AE93" s="1">
        <f>ABS(IK_diagnostics_positions[[#This Row],[Column9]]-I92)</f>
        <v>1.0566799999999998</v>
      </c>
      <c r="AF93" s="1">
        <f>ABS(IK_diagnostics_positions[[#This Row],[Column10]]-J92)</f>
        <v>4.6370060000000008E-3</v>
      </c>
      <c r="AG93" s="1">
        <f>ABS(IK_diagnostics_positions[[#This Row],[Column11]]-K92)</f>
        <v>0.22198899999999999</v>
      </c>
      <c r="AH93" s="1">
        <f>ABS(IK_diagnostics_positions[[#This Row],[Column12]]-L92)</f>
        <v>0.72117999999999993</v>
      </c>
      <c r="AI93" s="1">
        <f>ABS(IK_diagnostics_positions[[#This Row],[Column13]]-M92)</f>
        <v>0.24348799999999993</v>
      </c>
      <c r="AJ93" s="1">
        <f>ABS(IK_diagnostics_positions[[#This Row],[Column14]]-N92)</f>
        <v>1.1519999999999975E-2</v>
      </c>
      <c r="AK93" s="1">
        <f>ABS(IK_diagnostics_positions[[#This Row],[Column15]]-O92)</f>
        <v>1.6000000000000014E-2</v>
      </c>
      <c r="AL93" s="1">
        <f>ABS(IK_diagnostics_positions[[#This Row],[Column16]]-P92)</f>
        <v>0.235286</v>
      </c>
      <c r="AM93" s="1">
        <f>ABS(IK_diagnostics_positions[[#This Row],[Column17]]-Q92)</f>
        <v>1.669200000000004E-2</v>
      </c>
      <c r="AN93" s="1">
        <f>ABS(IK_diagnostics_positions[[#This Row],[Column18]]-R92)</f>
        <v>3.8660000000000139E-2</v>
      </c>
      <c r="AO93" s="1">
        <f>ABS(IK_diagnostics_positions[[#This Row],[Column19]]-S92)</f>
        <v>7.5956799999999996E-3</v>
      </c>
      <c r="AP93" s="1">
        <f>ABS(IK_diagnostics_positions[[#This Row],[Column20]]-T92)</f>
        <v>1.2578490000000001E-2</v>
      </c>
      <c r="AQ93" s="1">
        <f>ABS(IK_diagnostics_positions[[#This Row],[Column21]]-U92)</f>
        <v>1.136999999999988E-2</v>
      </c>
      <c r="AU93" s="4">
        <f>IK_diagnostics_frames[[#This Row],[Column1]]+AU92</f>
        <v>288</v>
      </c>
      <c r="AV93">
        <f ca="1">AVERAGE(INDIRECT(ADDRESS($AU92+2, AV$1)):INDIRECT(ADDRESS($AU93+1, AV$1)))</f>
        <v>0.31433223333333332</v>
      </c>
      <c r="AW93">
        <f ca="1">AVERAGE(INDIRECT(ADDRESS($AU92+2, AW$1)):INDIRECT(ADDRESS($AU93+1, AW$1)))</f>
        <v>0.88398509999999997</v>
      </c>
      <c r="AX93">
        <f ca="1">AVERAGE(INDIRECT(ADDRESS($AU92+2, AX$1)):INDIRECT(ADDRESS($AU93+1, AX$1)))</f>
        <v>0.19131299999999998</v>
      </c>
      <c r="AY93">
        <f ca="1">AVERAGE(INDIRECT(ADDRESS($AU92+2, AY$1)):INDIRECT(ADDRESS($AU93+1, AY$1)))</f>
        <v>0.20360500000000004</v>
      </c>
      <c r="AZ93">
        <f ca="1">AVERAGE(INDIRECT(ADDRESS($AU92+2, AZ$1)):INDIRECT(ADDRESS($AU93+1, AZ$1)))</f>
        <v>0.54072173333333329</v>
      </c>
      <c r="BA93">
        <f ca="1">AVERAGE(INDIRECT(ADDRESS($AU92+2, BA$1)):INDIRECT(ADDRESS($AU93+1, BA$1)))</f>
        <v>0.37977266666666676</v>
      </c>
      <c r="BB93">
        <f ca="1">AVERAGE(INDIRECT(ADDRESS($AU92+2, BB$1)):INDIRECT(ADDRESS($AU93+1, BB$1)))</f>
        <v>0.40202500000000002</v>
      </c>
      <c r="BC93">
        <f ca="1">AVERAGE(INDIRECT(ADDRESS($AU92+2, BC$1)):INDIRECT(ADDRESS($AU93+1, BC$1)))</f>
        <v>0.36949653333333332</v>
      </c>
      <c r="BD93">
        <f ca="1">AVERAGE(INDIRECT(ADDRESS($AU92+2, BD$1)):INDIRECT(ADDRESS($AU93+1, BD$1)))</f>
        <v>0.39957999999999999</v>
      </c>
      <c r="BE93">
        <f ca="1">AVERAGE(INDIRECT(ADDRESS($AU92+2, BE$1)):INDIRECT(ADDRESS($AU93+1, BE$1)))</f>
        <v>4.5985549999999998E-3</v>
      </c>
      <c r="BF93">
        <f ca="1">AVERAGE(INDIRECT(ADDRESS($AU92+2, BF$1)):INDIRECT(ADDRESS($AU93+1, BF$1)))</f>
        <v>1.996999999999997E-2</v>
      </c>
      <c r="BG93">
        <f ca="1">AVERAGE(INDIRECT(ADDRESS($AU92+2, BG$1)):INDIRECT(ADDRESS($AU93+1, BG$1)))</f>
        <v>1.1582599999999996</v>
      </c>
      <c r="BH93">
        <f ca="1">AVERAGE(INDIRECT(ADDRESS($AU92+2, BH$1)):INDIRECT(ADDRESS($AU93+1, BH$1)))</f>
        <v>5.4542999999999973E-2</v>
      </c>
      <c r="BI93">
        <f ca="1">AVERAGE(INDIRECT(ADDRESS($AU92+2, BI$1)):INDIRECT(ADDRESS($AU93+1, BI$1)))</f>
        <v>2.1456666666666607E-2</v>
      </c>
      <c r="BJ93">
        <f ca="1">AVERAGE(INDIRECT(ADDRESS($AU92+2, BJ$1)):INDIRECT(ADDRESS($AU93+1, BJ$1)))</f>
        <v>4.9933333333333314E-3</v>
      </c>
      <c r="BK93">
        <f ca="1">AVERAGE(INDIRECT(ADDRESS($AU92+2, BK$1)):INDIRECT(ADDRESS($AU93+1, BK$1)))</f>
        <v>3.4741333333333325E-2</v>
      </c>
      <c r="BL93">
        <f ca="1">AVERAGE(INDIRECT(ADDRESS($AU92+2, BL$1)):INDIRECT(ADDRESS($AU93+1, BL$1)))</f>
        <v>1.9704000000000017E-2</v>
      </c>
      <c r="BM93">
        <f ca="1">AVERAGE(INDIRECT(ADDRESS($AU92+2, BM$1)):INDIRECT(ADDRESS($AU93+1, BM$1)))</f>
        <v>4.5516666666666726E-2</v>
      </c>
      <c r="BN93">
        <f ca="1">AVERAGE(INDIRECT(ADDRESS($AU92+2, BN$1)):INDIRECT(ADDRESS($AU93+1, BN$1)))</f>
        <v>1.0913650000000002E-2</v>
      </c>
      <c r="BO93">
        <f ca="1">AVERAGE(INDIRECT(ADDRESS($AU92+2, BO$1)):INDIRECT(ADDRESS($AU93+1, BO$1)))</f>
        <v>7.0291689666666671E-2</v>
      </c>
      <c r="BP93">
        <f ca="1">AVERAGE(INDIRECT(ADDRESS($AU92+2, BP$1)):INDIRECT(ADDRESS($AU93+1, BP$1)))</f>
        <v>3.2469999999999853E-2</v>
      </c>
    </row>
    <row r="94" spans="1:68" x14ac:dyDescent="0.25">
      <c r="A94" s="1">
        <v>1.93282E-2</v>
      </c>
      <c r="B94" s="1">
        <v>0.99159600000000003</v>
      </c>
      <c r="C94" s="1">
        <v>-0.12792000000000001</v>
      </c>
      <c r="D94" s="1">
        <v>0.219444</v>
      </c>
      <c r="E94" s="1">
        <v>0.31538899999999997</v>
      </c>
      <c r="F94" s="1">
        <v>-0.83693200000000001</v>
      </c>
      <c r="G94" s="1">
        <v>-0.68347500000000005</v>
      </c>
      <c r="H94" s="1">
        <v>0.42977799999999999</v>
      </c>
      <c r="I94" s="1">
        <v>-1.2512399999999999</v>
      </c>
      <c r="J94" s="1">
        <v>-1.7015299999999999E-3</v>
      </c>
      <c r="K94" s="1">
        <v>0.81557999999999997</v>
      </c>
      <c r="L94" s="1">
        <v>-1.8728</v>
      </c>
      <c r="M94" s="1">
        <v>0.75465700000000002</v>
      </c>
      <c r="N94" s="1">
        <v>0.989483</v>
      </c>
      <c r="O94" s="1">
        <v>-2.5034200000000002</v>
      </c>
      <c r="P94" s="1">
        <v>-0.751637</v>
      </c>
      <c r="Q94" s="1">
        <v>1.0144200000000001</v>
      </c>
      <c r="R94" s="1">
        <v>-2.5037199999999999</v>
      </c>
      <c r="S94" s="1">
        <v>-2.10955E-3</v>
      </c>
      <c r="T94" s="1">
        <v>1.57663E-2</v>
      </c>
      <c r="U94" s="1">
        <v>-2.4730500000000002</v>
      </c>
      <c r="V94" s="1" t="s">
        <v>23</v>
      </c>
      <c r="W94" s="1">
        <f>ABS(IK_diagnostics_positions[[#This Row],[Column1]]-A93)</f>
        <v>0.36333219999999999</v>
      </c>
      <c r="X94" s="1">
        <f>ABS(IK_diagnostics_positions[[#This Row],[Column2]]-B93)</f>
        <v>7.1972000000000036E-2</v>
      </c>
      <c r="Y94" s="1">
        <f>ABS(IK_diagnostics_positions[[#This Row],[Column3]]-C93)</f>
        <v>6.1691999999999997E-2</v>
      </c>
      <c r="Z94" s="1">
        <f>ABS(IK_diagnostics_positions[[#This Row],[Column4]]-D93)</f>
        <v>0.85623199999999999</v>
      </c>
      <c r="AA94" s="1">
        <f>ABS(IK_diagnostics_positions[[#This Row],[Column5]]-E93)</f>
        <v>3.7674999999999959E-2</v>
      </c>
      <c r="AB94" s="1">
        <f>ABS(IK_diagnostics_positions[[#This Row],[Column6]]-F93)</f>
        <v>6.1360999999999999E-2</v>
      </c>
      <c r="AC94" s="1">
        <f>ABS(IK_diagnostics_positions[[#This Row],[Column7]]-G93)</f>
        <v>0.75535400000000008</v>
      </c>
      <c r="AD94" s="1">
        <f>ABS(IK_diagnostics_positions[[#This Row],[Column8]]-H93)</f>
        <v>0.301149</v>
      </c>
      <c r="AE94" s="1">
        <f>ABS(IK_diagnostics_positions[[#This Row],[Column9]]-I93)</f>
        <v>0.18778000000000006</v>
      </c>
      <c r="AF94" s="1">
        <f>ABS(IK_diagnostics_positions[[#This Row],[Column10]]-J93)</f>
        <v>6.9183700000000001E-3</v>
      </c>
      <c r="AG94" s="1">
        <f>ABS(IK_diagnostics_positions[[#This Row],[Column11]]-K93)</f>
        <v>0.18925999999999998</v>
      </c>
      <c r="AH94" s="1">
        <f>ABS(IK_diagnostics_positions[[#This Row],[Column12]]-L93)</f>
        <v>0.52566000000000002</v>
      </c>
      <c r="AI94" s="1">
        <f>ABS(IK_diagnostics_positions[[#This Row],[Column13]]-M93)</f>
        <v>0.24353899999999995</v>
      </c>
      <c r="AJ94" s="1">
        <f>ABS(IK_diagnostics_positions[[#This Row],[Column14]]-N93)</f>
        <v>2.3737000000000008E-2</v>
      </c>
      <c r="AK94" s="1">
        <f>ABS(IK_diagnostics_positions[[#This Row],[Column15]]-O93)</f>
        <v>1.3029999999999653E-2</v>
      </c>
      <c r="AL94" s="1">
        <f>ABS(IK_diagnostics_positions[[#This Row],[Column16]]-P93)</f>
        <v>0.23386499999999999</v>
      </c>
      <c r="AM94" s="1">
        <f>ABS(IK_diagnostics_positions[[#This Row],[Column17]]-Q93)</f>
        <v>8.6999999999992639E-4</v>
      </c>
      <c r="AN94" s="1">
        <f>ABS(IK_diagnostics_positions[[#This Row],[Column18]]-R93)</f>
        <v>3.0270000000000241E-2</v>
      </c>
      <c r="AO94" s="1">
        <f>ABS(IK_diagnostics_positions[[#This Row],[Column19]]-S93)</f>
        <v>1.3826949999999999E-2</v>
      </c>
      <c r="AP94" s="1">
        <f>ABS(IK_diagnostics_positions[[#This Row],[Column20]]-T93)</f>
        <v>6.6633600000000001E-3</v>
      </c>
      <c r="AQ94" s="1">
        <f>ABS(IK_diagnostics_positions[[#This Row],[Column21]]-U93)</f>
        <v>1.7419999999999991E-2</v>
      </c>
      <c r="AU94" s="3">
        <f>IK_diagnostics_frames[[#This Row],[Column1]]+AU93</f>
        <v>291</v>
      </c>
      <c r="AV94">
        <f ca="1">AVERAGE(INDIRECT(ADDRESS($AU93+2, AV$1)):INDIRECT(ADDRESS($AU94+1, AV$1)))</f>
        <v>0.79698866666666657</v>
      </c>
      <c r="AW94">
        <f ca="1">AVERAGE(INDIRECT(ADDRESS($AU93+2, AW$1)):INDIRECT(ADDRESS($AU94+1, AW$1)))</f>
        <v>0.51041643333333331</v>
      </c>
      <c r="AX94">
        <f ca="1">AVERAGE(INDIRECT(ADDRESS($AU93+2, AX$1)):INDIRECT(ADDRESS($AU94+1, AX$1)))</f>
        <v>1.0621060000000002</v>
      </c>
      <c r="AY94">
        <f ca="1">AVERAGE(INDIRECT(ADDRESS($AU93+2, AY$1)):INDIRECT(ADDRESS($AU94+1, AY$1)))</f>
        <v>0.70731057666666663</v>
      </c>
      <c r="AZ94">
        <f ca="1">AVERAGE(INDIRECT(ADDRESS($AU93+2, AZ$1)):INDIRECT(ADDRESS($AU94+1, AZ$1)))</f>
        <v>1.1233473333333333</v>
      </c>
      <c r="BA94">
        <f ca="1">AVERAGE(INDIRECT(ADDRESS($AU93+2, BA$1)):INDIRECT(ADDRESS($AU94+1, BA$1)))</f>
        <v>0.62130913333333337</v>
      </c>
      <c r="BB94">
        <f ca="1">AVERAGE(INDIRECT(ADDRESS($AU93+2, BB$1)):INDIRECT(ADDRESS($AU94+1, BB$1)))</f>
        <v>0.65958613333333338</v>
      </c>
      <c r="BC94">
        <f ca="1">AVERAGE(INDIRECT(ADDRESS($AU93+2, BC$1)):INDIRECT(ADDRESS($AU94+1, BC$1)))</f>
        <v>0.46856366666666666</v>
      </c>
      <c r="BD94">
        <f ca="1">AVERAGE(INDIRECT(ADDRESS($AU93+2, BD$1)):INDIRECT(ADDRESS($AU94+1, BD$1)))</f>
        <v>0.56991266666666662</v>
      </c>
      <c r="BE94">
        <f ca="1">AVERAGE(INDIRECT(ADDRESS($AU93+2, BE$1)):INDIRECT(ADDRESS($AU94+1, BE$1)))</f>
        <v>5.6868700000000001E-3</v>
      </c>
      <c r="BF94">
        <f ca="1">AVERAGE(INDIRECT(ADDRESS($AU93+2, BF$1)):INDIRECT(ADDRESS($AU94+1, BF$1)))</f>
        <v>1.6681999999999975E-2</v>
      </c>
      <c r="BG94">
        <f ca="1">AVERAGE(INDIRECT(ADDRESS($AU93+2, BG$1)):INDIRECT(ADDRESS($AU94+1, BG$1)))</f>
        <v>0.42269000000000001</v>
      </c>
      <c r="BH94">
        <f ca="1">AVERAGE(INDIRECT(ADDRESS($AU93+2, BH$1)):INDIRECT(ADDRESS($AU94+1, BH$1)))</f>
        <v>8.2096666666666342E-3</v>
      </c>
      <c r="BI94">
        <f ca="1">AVERAGE(INDIRECT(ADDRESS($AU93+2, BI$1)):INDIRECT(ADDRESS($AU94+1, BI$1)))</f>
        <v>3.0249999999999813E-3</v>
      </c>
      <c r="BJ94">
        <f ca="1">AVERAGE(INDIRECT(ADDRESS($AU93+2, BJ$1)):INDIRECT(ADDRESS($AU94+1, BJ$1)))</f>
        <v>9.733333333333297E-3</v>
      </c>
      <c r="BK94">
        <f ca="1">AVERAGE(INDIRECT(ADDRESS($AU93+2, BK$1)):INDIRECT(ADDRESS($AU94+1, BK$1)))</f>
        <v>3.4203333333333217E-3</v>
      </c>
      <c r="BL94">
        <f ca="1">AVERAGE(INDIRECT(ADDRESS($AU93+2, BL$1)):INDIRECT(ADDRESS($AU94+1, BL$1)))</f>
        <v>2.1803333333332655E-3</v>
      </c>
      <c r="BM94">
        <f ca="1">AVERAGE(INDIRECT(ADDRESS($AU93+2, BM$1)):INDIRECT(ADDRESS($AU94+1, BM$1)))</f>
        <v>4.970000000000141E-3</v>
      </c>
      <c r="BN94">
        <f ca="1">AVERAGE(INDIRECT(ADDRESS($AU93+2, BN$1)):INDIRECT(ADDRESS($AU94+1, BN$1)))</f>
        <v>2.0134933333333335E-3</v>
      </c>
      <c r="BO94">
        <f ca="1">AVERAGE(INDIRECT(ADDRESS($AU93+2, BO$1)):INDIRECT(ADDRESS($AU94+1, BO$1)))</f>
        <v>5.4176270000000004E-3</v>
      </c>
      <c r="BP94">
        <f ca="1">AVERAGE(INDIRECT(ADDRESS($AU93+2, BP$1)):INDIRECT(ADDRESS($AU94+1, BP$1)))</f>
        <v>9.533333333333319E-3</v>
      </c>
    </row>
    <row r="95" spans="1:68" x14ac:dyDescent="0.25">
      <c r="A95" s="1">
        <v>0.16989599999999999</v>
      </c>
      <c r="B95" s="1">
        <v>2.2483699999999999E-2</v>
      </c>
      <c r="C95" s="1">
        <v>-0.98520600000000003</v>
      </c>
      <c r="D95" s="1">
        <v>-0.79944400000000004</v>
      </c>
      <c r="E95" s="1">
        <v>-0.19234699999999999</v>
      </c>
      <c r="F95" s="1">
        <v>-1.10449</v>
      </c>
      <c r="G95" s="1">
        <v>0.103962</v>
      </c>
      <c r="H95" s="1">
        <v>0.23536699999999999</v>
      </c>
      <c r="I95" s="1">
        <v>-1.0741799999999999</v>
      </c>
      <c r="J95" s="1">
        <v>1.9521300000000001E-3</v>
      </c>
      <c r="K95" s="1">
        <v>0.81202099999999999</v>
      </c>
      <c r="L95" s="1">
        <v>-1.8847799999999999</v>
      </c>
      <c r="M95" s="1">
        <v>0.76224099999999995</v>
      </c>
      <c r="N95" s="1">
        <v>1.0032399999999999</v>
      </c>
      <c r="O95" s="1">
        <v>-2.5055800000000001</v>
      </c>
      <c r="P95" s="1">
        <v>-0.76021700000000003</v>
      </c>
      <c r="Q95" s="1">
        <v>0.99900299999999997</v>
      </c>
      <c r="R95" s="1">
        <v>-2.5045600000000001</v>
      </c>
      <c r="S95" s="1">
        <v>6.8826800000000004E-3</v>
      </c>
      <c r="T95" s="1">
        <v>8.2775399999999999E-3</v>
      </c>
      <c r="U95" s="1">
        <v>-2.47973</v>
      </c>
      <c r="V95" s="1" t="s">
        <v>23</v>
      </c>
      <c r="W95" s="1">
        <f>ABS(IK_diagnostics_positions[[#This Row],[Column1]]-A94)</f>
        <v>0.1505678</v>
      </c>
      <c r="X95" s="1">
        <f>ABS(IK_diagnostics_positions[[#This Row],[Column2]]-B94)</f>
        <v>0.96911230000000004</v>
      </c>
      <c r="Y95" s="1">
        <f>ABS(IK_diagnostics_positions[[#This Row],[Column3]]-C94)</f>
        <v>0.85728599999999999</v>
      </c>
      <c r="Z95" s="1">
        <f>ABS(IK_diagnostics_positions[[#This Row],[Column4]]-D94)</f>
        <v>1.018888</v>
      </c>
      <c r="AA95" s="1">
        <f>ABS(IK_diagnostics_positions[[#This Row],[Column5]]-E94)</f>
        <v>0.50773599999999997</v>
      </c>
      <c r="AB95" s="1">
        <f>ABS(IK_diagnostics_positions[[#This Row],[Column6]]-F94)</f>
        <v>0.26755799999999996</v>
      </c>
      <c r="AC95" s="1">
        <f>ABS(IK_diagnostics_positions[[#This Row],[Column7]]-G94)</f>
        <v>0.78743700000000005</v>
      </c>
      <c r="AD95" s="1">
        <f>ABS(IK_diagnostics_positions[[#This Row],[Column8]]-H94)</f>
        <v>0.194411</v>
      </c>
      <c r="AE95" s="1">
        <f>ABS(IK_diagnostics_positions[[#This Row],[Column9]]-I94)</f>
        <v>0.17706</v>
      </c>
      <c r="AF95" s="1">
        <f>ABS(IK_diagnostics_positions[[#This Row],[Column10]]-J94)</f>
        <v>3.65366E-3</v>
      </c>
      <c r="AG95" s="1">
        <f>ABS(IK_diagnostics_positions[[#This Row],[Column11]]-K94)</f>
        <v>3.5589999999999788E-3</v>
      </c>
      <c r="AH95" s="1">
        <f>ABS(IK_diagnostics_positions[[#This Row],[Column12]]-L94)</f>
        <v>1.197999999999988E-2</v>
      </c>
      <c r="AI95" s="1">
        <f>ABS(IK_diagnostics_positions[[#This Row],[Column13]]-M94)</f>
        <v>7.5839999999999241E-3</v>
      </c>
      <c r="AJ95" s="1">
        <f>ABS(IK_diagnostics_positions[[#This Row],[Column14]]-N94)</f>
        <v>1.3756999999999908E-2</v>
      </c>
      <c r="AK95" s="1">
        <f>ABS(IK_diagnostics_positions[[#This Row],[Column15]]-O94)</f>
        <v>2.1599999999999397E-3</v>
      </c>
      <c r="AL95" s="1">
        <f>ABS(IK_diagnostics_positions[[#This Row],[Column16]]-P94)</f>
        <v>8.580000000000032E-3</v>
      </c>
      <c r="AM95" s="1">
        <f>ABS(IK_diagnostics_positions[[#This Row],[Column17]]-Q94)</f>
        <v>1.5417000000000125E-2</v>
      </c>
      <c r="AN95" s="1">
        <f>ABS(IK_diagnostics_positions[[#This Row],[Column18]]-R94)</f>
        <v>8.4000000000017394E-4</v>
      </c>
      <c r="AO95" s="1">
        <f>ABS(IK_diagnostics_positions[[#This Row],[Column19]]-S94)</f>
        <v>8.9922300000000004E-3</v>
      </c>
      <c r="AP95" s="1">
        <f>ABS(IK_diagnostics_positions[[#This Row],[Column20]]-T94)</f>
        <v>7.4887600000000006E-3</v>
      </c>
      <c r="AQ95" s="1">
        <f>ABS(IK_diagnostics_positions[[#This Row],[Column21]]-U94)</f>
        <v>6.6799999999997972E-3</v>
      </c>
      <c r="AU95" s="4">
        <f>IK_diagnostics_frames[[#This Row],[Column1]]+AU94</f>
        <v>293</v>
      </c>
      <c r="AV95">
        <f ca="1">AVERAGE(INDIRECT(ADDRESS($AU94+2, AV$1)):INDIRECT(ADDRESS($AU95+1, AV$1)))</f>
        <v>0.447299</v>
      </c>
      <c r="AW95">
        <f ca="1">AVERAGE(INDIRECT(ADDRESS($AU94+2, AW$1)):INDIRECT(ADDRESS($AU95+1, AW$1)))</f>
        <v>0.27807599999999999</v>
      </c>
      <c r="AX95">
        <f ca="1">AVERAGE(INDIRECT(ADDRESS($AU94+2, AX$1)):INDIRECT(ADDRESS($AU95+1, AX$1)))</f>
        <v>0.70223250000000004</v>
      </c>
      <c r="AY95">
        <f ca="1">AVERAGE(INDIRECT(ADDRESS($AU94+2, AY$1)):INDIRECT(ADDRESS($AU95+1, AY$1)))</f>
        <v>1.216358235</v>
      </c>
      <c r="AZ95">
        <f ca="1">AVERAGE(INDIRECT(ADDRESS($AU94+2, AZ$1)):INDIRECT(ADDRESS($AU95+1, AZ$1)))</f>
        <v>0.60518000000000005</v>
      </c>
      <c r="BA95">
        <f ca="1">AVERAGE(INDIRECT(ADDRESS($AU94+2, BA$1)):INDIRECT(ADDRESS($AU95+1, BA$1)))</f>
        <v>0.36676399999999998</v>
      </c>
      <c r="BB95">
        <f ca="1">AVERAGE(INDIRECT(ADDRESS($AU94+2, BB$1)):INDIRECT(ADDRESS($AU95+1, BB$1)))</f>
        <v>0.44361020000000007</v>
      </c>
      <c r="BC95">
        <f ca="1">AVERAGE(INDIRECT(ADDRESS($AU94+2, BC$1)):INDIRECT(ADDRESS($AU95+1, BC$1)))</f>
        <v>0.45842399999999989</v>
      </c>
      <c r="BD95">
        <f ca="1">AVERAGE(INDIRECT(ADDRESS($AU94+2, BD$1)):INDIRECT(ADDRESS($AU95+1, BD$1)))</f>
        <v>0.86136899999999994</v>
      </c>
      <c r="BE95">
        <f ca="1">AVERAGE(INDIRECT(ADDRESS($AU94+2, BE$1)):INDIRECT(ADDRESS($AU95+1, BE$1)))</f>
        <v>5.5375680000000005E-3</v>
      </c>
      <c r="BF95">
        <f ca="1">AVERAGE(INDIRECT(ADDRESS($AU94+2, BF$1)):INDIRECT(ADDRESS($AU95+1, BF$1)))</f>
        <v>8.6089999999999778E-3</v>
      </c>
      <c r="BG95">
        <f ca="1">AVERAGE(INDIRECT(ADDRESS($AU94+2, BG$1)):INDIRECT(ADDRESS($AU95+1, BG$1)))</f>
        <v>1.3204999999999911E-2</v>
      </c>
      <c r="BH95">
        <f ca="1">AVERAGE(INDIRECT(ADDRESS($AU94+2, BH$1)):INDIRECT(ADDRESS($AU95+1, BH$1)))</f>
        <v>2.5940000000000407E-3</v>
      </c>
      <c r="BI95">
        <f ca="1">AVERAGE(INDIRECT(ADDRESS($AU94+2, BI$1)):INDIRECT(ADDRESS($AU95+1, BI$1)))</f>
        <v>9.7040000000001014E-3</v>
      </c>
      <c r="BJ95">
        <f ca="1">AVERAGE(INDIRECT(ADDRESS($AU94+2, BJ$1)):INDIRECT(ADDRESS($AU95+1, BJ$1)))</f>
        <v>2.9299999999998771E-3</v>
      </c>
      <c r="BK95">
        <f ca="1">AVERAGE(INDIRECT(ADDRESS($AU94+2, BK$1)):INDIRECT(ADDRESS($AU95+1, BK$1)))</f>
        <v>1.3014000000000026E-2</v>
      </c>
      <c r="BL95">
        <f ca="1">AVERAGE(INDIRECT(ADDRESS($AU94+2, BL$1)):INDIRECT(ADDRESS($AU95+1, BL$1)))</f>
        <v>4.8939999999998984E-3</v>
      </c>
      <c r="BM95">
        <f ca="1">AVERAGE(INDIRECT(ADDRESS($AU94+2, BM$1)):INDIRECT(ADDRESS($AU95+1, BM$1)))</f>
        <v>5.3599999999998094E-3</v>
      </c>
      <c r="BN95">
        <f ca="1">AVERAGE(INDIRECT(ADDRESS($AU94+2, BN$1)):INDIRECT(ADDRESS($AU95+1, BN$1)))</f>
        <v>7.1346450000000002E-3</v>
      </c>
      <c r="BO95">
        <f ca="1">AVERAGE(INDIRECT(ADDRESS($AU94+2, BO$1)):INDIRECT(ADDRESS($AU95+1, BO$1)))</f>
        <v>3.2910994999999998E-3</v>
      </c>
      <c r="BP95">
        <f ca="1">AVERAGE(INDIRECT(ADDRESS($AU94+2, BP$1)):INDIRECT(ADDRESS($AU95+1, BP$1)))</f>
        <v>6.4100000000000268E-3</v>
      </c>
    </row>
    <row r="96" spans="1:68" x14ac:dyDescent="0.25">
      <c r="A96" s="1">
        <v>-0.28748400000000002</v>
      </c>
      <c r="B96" s="1">
        <v>4.6389300000000001E-2</v>
      </c>
      <c r="C96" s="1">
        <v>-0.95666099999999998</v>
      </c>
      <c r="D96" s="1">
        <v>-1.15333</v>
      </c>
      <c r="E96" s="1">
        <v>0.546157</v>
      </c>
      <c r="F96" s="1">
        <v>-0.98002100000000003</v>
      </c>
      <c r="G96" s="1">
        <v>-0.72988900000000001</v>
      </c>
      <c r="H96" s="1">
        <v>8.4240399999999993E-2</v>
      </c>
      <c r="I96" s="1">
        <v>-1.7593399999999999</v>
      </c>
      <c r="J96" s="1">
        <v>-4.1695200000000003E-3</v>
      </c>
      <c r="K96" s="1">
        <v>0.76290500000000006</v>
      </c>
      <c r="L96" s="1">
        <v>-1.8722399999999999</v>
      </c>
      <c r="M96" s="1">
        <v>0.73871299999999995</v>
      </c>
      <c r="N96" s="1">
        <v>0.99860199999999999</v>
      </c>
      <c r="O96" s="1">
        <v>-2.4987900000000001</v>
      </c>
      <c r="P96" s="1">
        <v>-0.744892</v>
      </c>
      <c r="Q96" s="1">
        <v>0.99595599999999995</v>
      </c>
      <c r="R96" s="1">
        <v>-2.5023300000000002</v>
      </c>
      <c r="S96" s="1">
        <v>5.71698E-3</v>
      </c>
      <c r="T96" s="1">
        <v>-7.6328500000000001E-3</v>
      </c>
      <c r="U96" s="1">
        <v>-2.5095499999999999</v>
      </c>
      <c r="V96" s="1" t="s">
        <v>23</v>
      </c>
      <c r="W96" s="1">
        <f>ABS(IK_diagnostics_positions[[#This Row],[Column1]]-A95)</f>
        <v>0.45738000000000001</v>
      </c>
      <c r="X96" s="1">
        <f>ABS(IK_diagnostics_positions[[#This Row],[Column2]]-B95)</f>
        <v>2.3905600000000003E-2</v>
      </c>
      <c r="Y96" s="1">
        <f>ABS(IK_diagnostics_positions[[#This Row],[Column3]]-C95)</f>
        <v>2.8545000000000043E-2</v>
      </c>
      <c r="Z96" s="1">
        <f>ABS(IK_diagnostics_positions[[#This Row],[Column4]]-D95)</f>
        <v>0.35388599999999992</v>
      </c>
      <c r="AA96" s="1">
        <f>ABS(IK_diagnostics_positions[[#This Row],[Column5]]-E95)</f>
        <v>0.73850400000000005</v>
      </c>
      <c r="AB96" s="1">
        <f>ABS(IK_diagnostics_positions[[#This Row],[Column6]]-F95)</f>
        <v>0.12446899999999994</v>
      </c>
      <c r="AC96" s="1">
        <f>ABS(IK_diagnostics_positions[[#This Row],[Column7]]-G95)</f>
        <v>0.83385100000000001</v>
      </c>
      <c r="AD96" s="1">
        <f>ABS(IK_diagnostics_positions[[#This Row],[Column8]]-H95)</f>
        <v>0.1511266</v>
      </c>
      <c r="AE96" s="1">
        <f>ABS(IK_diagnostics_positions[[#This Row],[Column9]]-I95)</f>
        <v>0.68515999999999999</v>
      </c>
      <c r="AF96" s="1">
        <f>ABS(IK_diagnostics_positions[[#This Row],[Column10]]-J95)</f>
        <v>6.1216500000000002E-3</v>
      </c>
      <c r="AG96" s="1">
        <f>ABS(IK_diagnostics_positions[[#This Row],[Column11]]-K95)</f>
        <v>4.9115999999999937E-2</v>
      </c>
      <c r="AH96" s="1">
        <f>ABS(IK_diagnostics_positions[[#This Row],[Column12]]-L95)</f>
        <v>1.2539999999999996E-2</v>
      </c>
      <c r="AI96" s="1">
        <f>ABS(IK_diagnostics_positions[[#This Row],[Column13]]-M95)</f>
        <v>2.3527999999999993E-2</v>
      </c>
      <c r="AJ96" s="1">
        <f>ABS(IK_diagnostics_positions[[#This Row],[Column14]]-N95)</f>
        <v>4.63799999999992E-3</v>
      </c>
      <c r="AK96" s="1">
        <f>ABS(IK_diagnostics_positions[[#This Row],[Column15]]-O95)</f>
        <v>6.7900000000000738E-3</v>
      </c>
      <c r="AL96" s="1">
        <f>ABS(IK_diagnostics_positions[[#This Row],[Column16]]-P95)</f>
        <v>1.5325000000000033E-2</v>
      </c>
      <c r="AM96" s="1">
        <f>ABS(IK_diagnostics_positions[[#This Row],[Column17]]-Q95)</f>
        <v>3.0470000000000219E-3</v>
      </c>
      <c r="AN96" s="1">
        <f>ABS(IK_diagnostics_positions[[#This Row],[Column18]]-R95)</f>
        <v>2.2299999999999542E-3</v>
      </c>
      <c r="AO96" s="1">
        <f>ABS(IK_diagnostics_positions[[#This Row],[Column19]]-S95)</f>
        <v>1.1657000000000004E-3</v>
      </c>
      <c r="AP96" s="1">
        <f>ABS(IK_diagnostics_positions[[#This Row],[Column20]]-T95)</f>
        <v>1.591039E-2</v>
      </c>
      <c r="AQ96" s="1">
        <f>ABS(IK_diagnostics_positions[[#This Row],[Column21]]-U95)</f>
        <v>2.9819999999999958E-2</v>
      </c>
      <c r="AU96" s="3">
        <f>IK_diagnostics_frames[[#This Row],[Column1]]+AU95</f>
        <v>294</v>
      </c>
      <c r="AV96">
        <f ca="1">AVERAGE(INDIRECT(ADDRESS($AU95+2, AV$1)):INDIRECT(ADDRESS($AU96+1, AV$1)))</f>
        <v>0.98074700000000004</v>
      </c>
      <c r="AW96">
        <f ca="1">AVERAGE(INDIRECT(ADDRESS($AU95+2, AW$1)):INDIRECT(ADDRESS($AU96+1, AW$1)))</f>
        <v>1.05348</v>
      </c>
      <c r="AX96">
        <f ca="1">AVERAGE(INDIRECT(ADDRESS($AU95+2, AX$1)):INDIRECT(ADDRESS($AU96+1, AX$1)))</f>
        <v>0.43190999999999996</v>
      </c>
      <c r="AY96">
        <f ca="1">AVERAGE(INDIRECT(ADDRESS($AU95+2, AY$1)):INDIRECT(ADDRESS($AU96+1, AY$1)))</f>
        <v>0.55457849999999997</v>
      </c>
      <c r="AZ96">
        <f ca="1">AVERAGE(INDIRECT(ADDRESS($AU95+2, AZ$1)):INDIRECT(ADDRESS($AU96+1, AZ$1)))</f>
        <v>0.24757980000000002</v>
      </c>
      <c r="BA96">
        <f ca="1">AVERAGE(INDIRECT(ADDRESS($AU95+2, BA$1)):INDIRECT(ADDRESS($AU96+1, BA$1)))</f>
        <v>0.91902100000000009</v>
      </c>
      <c r="BB96">
        <f ca="1">AVERAGE(INDIRECT(ADDRESS($AU95+2, BB$1)):INDIRECT(ADDRESS($AU96+1, BB$1)))</f>
        <v>0.6418954</v>
      </c>
      <c r="BC96">
        <f ca="1">AVERAGE(INDIRECT(ADDRESS($AU95+2, BC$1)):INDIRECT(ADDRESS($AU96+1, BC$1)))</f>
        <v>0.32351799999999997</v>
      </c>
      <c r="BD96">
        <f ca="1">AVERAGE(INDIRECT(ADDRESS($AU95+2, BD$1)):INDIRECT(ADDRESS($AU96+1, BD$1)))</f>
        <v>1.5237480000000001</v>
      </c>
      <c r="BE96">
        <f ca="1">AVERAGE(INDIRECT(ADDRESS($AU95+2, BE$1)):INDIRECT(ADDRESS($AU96+1, BE$1)))</f>
        <v>3.6561480000000001E-3</v>
      </c>
      <c r="BF96">
        <f ca="1">AVERAGE(INDIRECT(ADDRESS($AU95+2, BF$1)):INDIRECT(ADDRESS($AU96+1, BF$1)))</f>
        <v>3.2940000000000191E-3</v>
      </c>
      <c r="BG96">
        <f ca="1">AVERAGE(INDIRECT(ADDRESS($AU95+2, BG$1)):INDIRECT(ADDRESS($AU96+1, BG$1)))</f>
        <v>8.6999999999992639E-4</v>
      </c>
      <c r="BH96">
        <f ca="1">AVERAGE(INDIRECT(ADDRESS($AU95+2, BH$1)):INDIRECT(ADDRESS($AU96+1, BH$1)))</f>
        <v>5.0430000000000197E-3</v>
      </c>
      <c r="BI96">
        <f ca="1">AVERAGE(INDIRECT(ADDRESS($AU95+2, BI$1)):INDIRECT(ADDRESS($AU96+1, BI$1)))</f>
        <v>8.3600000000005892E-4</v>
      </c>
      <c r="BJ96">
        <f ca="1">AVERAGE(INDIRECT(ADDRESS($AU95+2, BJ$1)):INDIRECT(ADDRESS($AU96+1, BJ$1)))</f>
        <v>6.4999999999981739E-4</v>
      </c>
      <c r="BK96">
        <f ca="1">AVERAGE(INDIRECT(ADDRESS($AU95+2, BK$1)):INDIRECT(ADDRESS($AU96+1, BK$1)))</f>
        <v>1.7850000000000366E-3</v>
      </c>
      <c r="BL96">
        <f ca="1">AVERAGE(INDIRECT(ADDRESS($AU95+2, BL$1)):INDIRECT(ADDRESS($AU96+1, BL$1)))</f>
        <v>2.4100000000004673E-4</v>
      </c>
      <c r="BM96">
        <f ca="1">AVERAGE(INDIRECT(ADDRESS($AU95+2, BM$1)):INDIRECT(ADDRESS($AU96+1, BM$1)))</f>
        <v>2.9999999999974492E-4</v>
      </c>
      <c r="BN96">
        <f ca="1">AVERAGE(INDIRECT(ADDRESS($AU95+2, BN$1)):INDIRECT(ADDRESS($AU96+1, BN$1)))</f>
        <v>2.4175630000000002E-3</v>
      </c>
      <c r="BO96">
        <f ca="1">AVERAGE(INDIRECT(ADDRESS($AU95+2, BO$1)):INDIRECT(ADDRESS($AU96+1, BO$1)))</f>
        <v>5.7268120000000008E-4</v>
      </c>
      <c r="BP96">
        <f ca="1">AVERAGE(INDIRECT(ADDRESS($AU95+2, BP$1)):INDIRECT(ADDRESS($AU96+1, BP$1)))</f>
        <v>2.5299999999996992E-3</v>
      </c>
    </row>
    <row r="97" spans="1:68" x14ac:dyDescent="0.25">
      <c r="A97" s="1">
        <v>0.42394900000000002</v>
      </c>
      <c r="B97" s="1">
        <v>-0.42291699999999999</v>
      </c>
      <c r="C97" s="1">
        <v>-0.80088000000000004</v>
      </c>
      <c r="D97" s="1">
        <v>0.14474999999999999</v>
      </c>
      <c r="E97" s="1">
        <v>-0.91493500000000005</v>
      </c>
      <c r="F97" s="1">
        <v>-1.62548</v>
      </c>
      <c r="G97" s="1">
        <v>8.8561799999999996E-2</v>
      </c>
      <c r="H97" s="1">
        <v>2.8526699999999999E-2</v>
      </c>
      <c r="I97" s="1">
        <v>-1.2988</v>
      </c>
      <c r="J97" s="1">
        <v>-9.3902800000000008E-3</v>
      </c>
      <c r="K97" s="1">
        <v>0.82281499999999996</v>
      </c>
      <c r="L97" s="1">
        <v>-1.89839</v>
      </c>
      <c r="M97" s="1">
        <v>0.76402400000000004</v>
      </c>
      <c r="N97" s="1">
        <v>1.0020100000000001</v>
      </c>
      <c r="O97" s="1">
        <v>-2.5064299999999999</v>
      </c>
      <c r="P97" s="1">
        <v>-0.78700499999999995</v>
      </c>
      <c r="Q97" s="1">
        <v>0.99998299999999996</v>
      </c>
      <c r="R97" s="1">
        <v>-2.5016500000000002</v>
      </c>
      <c r="S97" s="1">
        <v>-1.33309E-2</v>
      </c>
      <c r="T97" s="1">
        <v>1.1113899999999999E-2</v>
      </c>
      <c r="U97" s="1">
        <v>-2.48245</v>
      </c>
      <c r="V97" s="1" t="s">
        <v>23</v>
      </c>
      <c r="W97" s="1">
        <f>ABS(IK_diagnostics_positions[[#This Row],[Column1]]-A96)</f>
        <v>0.71143299999999998</v>
      </c>
      <c r="X97" s="1">
        <f>ABS(IK_diagnostics_positions[[#This Row],[Column2]]-B96)</f>
        <v>0.46930630000000001</v>
      </c>
      <c r="Y97" s="1">
        <f>ABS(IK_diagnostics_positions[[#This Row],[Column3]]-C96)</f>
        <v>0.15578099999999995</v>
      </c>
      <c r="Z97" s="1">
        <f>ABS(IK_diagnostics_positions[[#This Row],[Column4]]-D96)</f>
        <v>1.2980799999999999</v>
      </c>
      <c r="AA97" s="1">
        <f>ABS(IK_diagnostics_positions[[#This Row],[Column5]]-E96)</f>
        <v>1.4610920000000001</v>
      </c>
      <c r="AB97" s="1">
        <f>ABS(IK_diagnostics_positions[[#This Row],[Column6]]-F96)</f>
        <v>0.645459</v>
      </c>
      <c r="AC97" s="1">
        <f>ABS(IK_diagnostics_positions[[#This Row],[Column7]]-G96)</f>
        <v>0.81845080000000003</v>
      </c>
      <c r="AD97" s="1">
        <f>ABS(IK_diagnostics_positions[[#This Row],[Column8]]-H96)</f>
        <v>5.5713699999999991E-2</v>
      </c>
      <c r="AE97" s="1">
        <f>ABS(IK_diagnostics_positions[[#This Row],[Column9]]-I96)</f>
        <v>0.46053999999999995</v>
      </c>
      <c r="AF97" s="1">
        <f>ABS(IK_diagnostics_positions[[#This Row],[Column10]]-J96)</f>
        <v>5.2207600000000005E-3</v>
      </c>
      <c r="AG97" s="1">
        <f>ABS(IK_diagnostics_positions[[#This Row],[Column11]]-K96)</f>
        <v>5.9909999999999908E-2</v>
      </c>
      <c r="AH97" s="1">
        <f>ABS(IK_diagnostics_positions[[#This Row],[Column12]]-L96)</f>
        <v>2.6150000000000118E-2</v>
      </c>
      <c r="AI97" s="1">
        <f>ABS(IK_diagnostics_positions[[#This Row],[Column13]]-M96)</f>
        <v>2.5311000000000083E-2</v>
      </c>
      <c r="AJ97" s="1">
        <f>ABS(IK_diagnostics_positions[[#This Row],[Column14]]-N96)</f>
        <v>3.4080000000000776E-3</v>
      </c>
      <c r="AK97" s="1">
        <f>ABS(IK_diagnostics_positions[[#This Row],[Column15]]-O96)</f>
        <v>7.6399999999998691E-3</v>
      </c>
      <c r="AL97" s="1">
        <f>ABS(IK_diagnostics_positions[[#This Row],[Column16]]-P96)</f>
        <v>4.2112999999999956E-2</v>
      </c>
      <c r="AM97" s="1">
        <f>ABS(IK_diagnostics_positions[[#This Row],[Column17]]-Q96)</f>
        <v>4.0270000000000028E-3</v>
      </c>
      <c r="AN97" s="1">
        <f>ABS(IK_diagnostics_positions[[#This Row],[Column18]]-R96)</f>
        <v>6.8000000000001393E-4</v>
      </c>
      <c r="AO97" s="1">
        <f>ABS(IK_diagnostics_positions[[#This Row],[Column19]]-S96)</f>
        <v>1.904788E-2</v>
      </c>
      <c r="AP97" s="1">
        <f>ABS(IK_diagnostics_positions[[#This Row],[Column20]]-T96)</f>
        <v>1.874675E-2</v>
      </c>
      <c r="AQ97" s="1">
        <f>ABS(IK_diagnostics_positions[[#This Row],[Column21]]-U96)</f>
        <v>2.7099999999999902E-2</v>
      </c>
      <c r="AU97" s="4">
        <f>IK_diagnostics_frames[[#This Row],[Column1]]+AU96</f>
        <v>303</v>
      </c>
      <c r="AV97">
        <f ca="1">AVERAGE(INDIRECT(ADDRESS($AU96+2, AV$1)):INDIRECT(ADDRESS($AU97+1, AV$1)))</f>
        <v>0.39590093333333332</v>
      </c>
      <c r="AW97">
        <f ca="1">AVERAGE(INDIRECT(ADDRESS($AU96+2, AW$1)):INDIRECT(ADDRESS($AU97+1, AW$1)))</f>
        <v>0.84344655555555548</v>
      </c>
      <c r="AX97">
        <f ca="1">AVERAGE(INDIRECT(ADDRESS($AU96+2, AX$1)):INDIRECT(ADDRESS($AU97+1, AX$1)))</f>
        <v>0.43951733333333332</v>
      </c>
      <c r="AY97">
        <f ca="1">AVERAGE(INDIRECT(ADDRESS($AU96+2, AY$1)):INDIRECT(ADDRESS($AU97+1, AY$1)))</f>
        <v>0.38896478888888897</v>
      </c>
      <c r="AZ97">
        <f ca="1">AVERAGE(INDIRECT(ADDRESS($AU96+2, AZ$1)):INDIRECT(ADDRESS($AU97+1, AZ$1)))</f>
        <v>0.73633513333333334</v>
      </c>
      <c r="BA97">
        <f ca="1">AVERAGE(INDIRECT(ADDRESS($AU96+2, BA$1)):INDIRECT(ADDRESS($AU97+1, BA$1)))</f>
        <v>0.41252511111111123</v>
      </c>
      <c r="BB97">
        <f ca="1">AVERAGE(INDIRECT(ADDRESS($AU96+2, BB$1)):INDIRECT(ADDRESS($AU97+1, BB$1)))</f>
        <v>0.1639574777777778</v>
      </c>
      <c r="BC97">
        <f ca="1">AVERAGE(INDIRECT(ADDRESS($AU96+2, BC$1)):INDIRECT(ADDRESS($AU97+1, BC$1)))</f>
        <v>0.57820488888888888</v>
      </c>
      <c r="BD97">
        <f ca="1">AVERAGE(INDIRECT(ADDRESS($AU96+2, BD$1)):INDIRECT(ADDRESS($AU97+1, BD$1)))</f>
        <v>0.67102911111111108</v>
      </c>
      <c r="BE97">
        <f ca="1">AVERAGE(INDIRECT(ADDRESS($AU96+2, BE$1)):INDIRECT(ADDRESS($AU97+1, BE$1)))</f>
        <v>2.2574132444444443E-2</v>
      </c>
      <c r="BF97">
        <f ca="1">AVERAGE(INDIRECT(ADDRESS($AU96+2, BF$1)):INDIRECT(ADDRESS($AU97+1, BF$1)))</f>
        <v>8.3626999999999979E-2</v>
      </c>
      <c r="BG97">
        <f ca="1">AVERAGE(INDIRECT(ADDRESS($AU96+2, BG$1)):INDIRECT(ADDRESS($AU97+1, BG$1)))</f>
        <v>0.60777444444444451</v>
      </c>
      <c r="BH97">
        <f ca="1">AVERAGE(INDIRECT(ADDRESS($AU96+2, BH$1)):INDIRECT(ADDRESS($AU97+1, BH$1)))</f>
        <v>8.6119333333333326E-2</v>
      </c>
      <c r="BI97">
        <f ca="1">AVERAGE(INDIRECT(ADDRESS($AU96+2, BI$1)):INDIRECT(ADDRESS($AU97+1, BI$1)))</f>
        <v>2.834522222222223E-2</v>
      </c>
      <c r="BJ97">
        <f ca="1">AVERAGE(INDIRECT(ADDRESS($AU96+2, BJ$1)):INDIRECT(ADDRESS($AU97+1, BJ$1)))</f>
        <v>2.2182222222222228E-2</v>
      </c>
      <c r="BK97">
        <f ca="1">AVERAGE(INDIRECT(ADDRESS($AU96+2, BK$1)):INDIRECT(ADDRESS($AU97+1, BK$1)))</f>
        <v>9.4073555555555535E-2</v>
      </c>
      <c r="BL97">
        <f ca="1">AVERAGE(INDIRECT(ADDRESS($AU96+2, BL$1)):INDIRECT(ADDRESS($AU97+1, BL$1)))</f>
        <v>1.4354666666666651E-2</v>
      </c>
      <c r="BM97">
        <f ca="1">AVERAGE(INDIRECT(ADDRESS($AU96+2, BM$1)):INDIRECT(ADDRESS($AU97+1, BM$1)))</f>
        <v>2.9748888888888825E-2</v>
      </c>
      <c r="BN97">
        <f ca="1">AVERAGE(INDIRECT(ADDRESS($AU96+2, BN$1)):INDIRECT(ADDRESS($AU97+1, BN$1)))</f>
        <v>1.1998333E-2</v>
      </c>
      <c r="BO97">
        <f ca="1">AVERAGE(INDIRECT(ADDRESS($AU96+2, BO$1)):INDIRECT(ADDRESS($AU97+1, BO$1)))</f>
        <v>5.0472162199999997E-2</v>
      </c>
      <c r="BP97">
        <f ca="1">AVERAGE(INDIRECT(ADDRESS($AU96+2, BP$1)):INDIRECT(ADDRESS($AU97+1, BP$1)))</f>
        <v>3.5645555555555535E-2</v>
      </c>
    </row>
    <row r="98" spans="1:68" x14ac:dyDescent="0.25">
      <c r="A98" s="1">
        <v>-8.3274200000000007E-2</v>
      </c>
      <c r="B98" s="1">
        <v>0.53057299999999996</v>
      </c>
      <c r="C98" s="1">
        <v>-0.84353900000000004</v>
      </c>
      <c r="D98" s="1">
        <v>0.79644400000000004</v>
      </c>
      <c r="E98" s="1">
        <v>0.61310699999999996</v>
      </c>
      <c r="F98" s="1">
        <v>-0.37526199999999998</v>
      </c>
      <c r="G98" s="1">
        <v>0.53938600000000003</v>
      </c>
      <c r="H98" s="1">
        <v>0.25181999999999999</v>
      </c>
      <c r="I98" s="1">
        <v>-1.2715799999999999</v>
      </c>
      <c r="J98" s="1">
        <v>8.0525900000000001E-3</v>
      </c>
      <c r="K98" s="1">
        <v>0.78556499999999996</v>
      </c>
      <c r="L98" s="1">
        <v>-1.92946</v>
      </c>
      <c r="M98" s="1">
        <v>0.77932400000000002</v>
      </c>
      <c r="N98" s="1">
        <v>1.0083</v>
      </c>
      <c r="O98" s="1">
        <v>-2.5257200000000002</v>
      </c>
      <c r="P98" s="1">
        <v>-0.77993199999999996</v>
      </c>
      <c r="Q98" s="1">
        <v>1.01359</v>
      </c>
      <c r="R98" s="1">
        <v>-2.5013700000000001</v>
      </c>
      <c r="S98" s="1">
        <v>1.36498E-2</v>
      </c>
      <c r="T98" s="1">
        <v>-2.3444799999999998E-2</v>
      </c>
      <c r="U98" s="1">
        <v>-2.5172300000000001</v>
      </c>
      <c r="V98" s="1" t="s">
        <v>23</v>
      </c>
      <c r="W98" s="1">
        <f>ABS(IK_diagnostics_positions[[#This Row],[Column1]]-A97)</f>
        <v>0.50722319999999999</v>
      </c>
      <c r="X98" s="1">
        <f>ABS(IK_diagnostics_positions[[#This Row],[Column2]]-B97)</f>
        <v>0.95348999999999995</v>
      </c>
      <c r="Y98" s="1">
        <f>ABS(IK_diagnostics_positions[[#This Row],[Column3]]-C97)</f>
        <v>4.2659000000000002E-2</v>
      </c>
      <c r="Z98" s="1">
        <f>ABS(IK_diagnostics_positions[[#This Row],[Column4]]-D97)</f>
        <v>0.651694</v>
      </c>
      <c r="AA98" s="1">
        <f>ABS(IK_diagnostics_positions[[#This Row],[Column5]]-E97)</f>
        <v>1.5280420000000001</v>
      </c>
      <c r="AB98" s="1">
        <f>ABS(IK_diagnostics_positions[[#This Row],[Column6]]-F97)</f>
        <v>1.2502180000000001</v>
      </c>
      <c r="AC98" s="1">
        <f>ABS(IK_diagnostics_positions[[#This Row],[Column7]]-G97)</f>
        <v>0.45082420000000001</v>
      </c>
      <c r="AD98" s="1">
        <f>ABS(IK_diagnostics_positions[[#This Row],[Column8]]-H97)</f>
        <v>0.2232933</v>
      </c>
      <c r="AE98" s="1">
        <f>ABS(IK_diagnostics_positions[[#This Row],[Column9]]-I97)</f>
        <v>2.7220000000000022E-2</v>
      </c>
      <c r="AF98" s="1">
        <f>ABS(IK_diagnostics_positions[[#This Row],[Column10]]-J97)</f>
        <v>1.7442869999999999E-2</v>
      </c>
      <c r="AG98" s="1">
        <f>ABS(IK_diagnostics_positions[[#This Row],[Column11]]-K97)</f>
        <v>3.7250000000000005E-2</v>
      </c>
      <c r="AH98" s="1">
        <f>ABS(IK_diagnostics_positions[[#This Row],[Column12]]-L97)</f>
        <v>3.1069999999999931E-2</v>
      </c>
      <c r="AI98" s="1">
        <f>ABS(IK_diagnostics_positions[[#This Row],[Column13]]-M97)</f>
        <v>1.529999999999998E-2</v>
      </c>
      <c r="AJ98" s="1">
        <f>ABS(IK_diagnostics_positions[[#This Row],[Column14]]-N97)</f>
        <v>6.2899999999999068E-3</v>
      </c>
      <c r="AK98" s="1">
        <f>ABS(IK_diagnostics_positions[[#This Row],[Column15]]-O97)</f>
        <v>1.9290000000000251E-2</v>
      </c>
      <c r="AL98" s="1">
        <f>ABS(IK_diagnostics_positions[[#This Row],[Column16]]-P97)</f>
        <v>7.072999999999996E-3</v>
      </c>
      <c r="AM98" s="1">
        <f>ABS(IK_diagnostics_positions[[#This Row],[Column17]]-Q97)</f>
        <v>1.3607000000000036E-2</v>
      </c>
      <c r="AN98" s="1">
        <f>ABS(IK_diagnostics_positions[[#This Row],[Column18]]-R97)</f>
        <v>2.8000000000005798E-4</v>
      </c>
      <c r="AO98" s="1">
        <f>ABS(IK_diagnostics_positions[[#This Row],[Column19]]-S97)</f>
        <v>2.69807E-2</v>
      </c>
      <c r="AP98" s="1">
        <f>ABS(IK_diagnostics_positions[[#This Row],[Column20]]-T97)</f>
        <v>3.4558699999999998E-2</v>
      </c>
      <c r="AQ98" s="1">
        <f>ABS(IK_diagnostics_positions[[#This Row],[Column21]]-U97)</f>
        <v>3.4780000000000033E-2</v>
      </c>
      <c r="AU98" s="3">
        <f>IK_diagnostics_frames[[#This Row],[Column1]]+AU97</f>
        <v>306</v>
      </c>
      <c r="AV98">
        <f ca="1">AVERAGE(INDIRECT(ADDRESS($AU97+2, AV$1)):INDIRECT(ADDRESS($AU98+1, AV$1)))</f>
        <v>0.63558566666666672</v>
      </c>
      <c r="AW98">
        <f ca="1">AVERAGE(INDIRECT(ADDRESS($AU97+2, AW$1)):INDIRECT(ADDRESS($AU98+1, AW$1)))</f>
        <v>0.67438766666666672</v>
      </c>
      <c r="AX98">
        <f ca="1">AVERAGE(INDIRECT(ADDRESS($AU97+2, AX$1)):INDIRECT(ADDRESS($AU98+1, AX$1)))</f>
        <v>0.29886033333333328</v>
      </c>
      <c r="AY98">
        <f ca="1">AVERAGE(INDIRECT(ADDRESS($AU97+2, AY$1)):INDIRECT(ADDRESS($AU98+1, AY$1)))</f>
        <v>0.51923799999999998</v>
      </c>
      <c r="AZ98">
        <f ca="1">AVERAGE(INDIRECT(ADDRESS($AU97+2, AZ$1)):INDIRECT(ADDRESS($AU98+1, AZ$1)))</f>
        <v>0.31943633333333332</v>
      </c>
      <c r="BA98">
        <f ca="1">AVERAGE(INDIRECT(ADDRESS($AU97+2, BA$1)):INDIRECT(ADDRESS($AU98+1, BA$1)))</f>
        <v>0.35923866666666671</v>
      </c>
      <c r="BB98">
        <f ca="1">AVERAGE(INDIRECT(ADDRESS($AU97+2, BB$1)):INDIRECT(ADDRESS($AU98+1, BB$1)))</f>
        <v>0.63555883333333341</v>
      </c>
      <c r="BC98">
        <f ca="1">AVERAGE(INDIRECT(ADDRESS($AU97+2, BC$1)):INDIRECT(ADDRESS($AU98+1, BC$1)))</f>
        <v>0.61362499999999998</v>
      </c>
      <c r="BD98">
        <f ca="1">AVERAGE(INDIRECT(ADDRESS($AU97+2, BD$1)):INDIRECT(ADDRESS($AU98+1, BD$1)))</f>
        <v>0.28299333333333326</v>
      </c>
      <c r="BE98">
        <f ca="1">AVERAGE(INDIRECT(ADDRESS($AU97+2, BE$1)):INDIRECT(ADDRESS($AU98+1, BE$1)))</f>
        <v>3.6288363333333335E-3</v>
      </c>
      <c r="BF98">
        <f ca="1">AVERAGE(INDIRECT(ADDRESS($AU97+2, BF$1)):INDIRECT(ADDRESS($AU98+1, BF$1)))</f>
        <v>2.9704666666666713E-2</v>
      </c>
      <c r="BG98">
        <f ca="1">AVERAGE(INDIRECT(ADDRESS($AU97+2, BG$1)):INDIRECT(ADDRESS($AU98+1, BG$1)))</f>
        <v>2.1773333333333349E-2</v>
      </c>
      <c r="BH98">
        <f ca="1">AVERAGE(INDIRECT(ADDRESS($AU97+2, BH$1)):INDIRECT(ADDRESS($AU98+1, BH$1)))</f>
        <v>1.3058999999999932E-2</v>
      </c>
      <c r="BI98">
        <f ca="1">AVERAGE(INDIRECT(ADDRESS($AU97+2, BI$1)):INDIRECT(ADDRESS($AU98+1, BI$1)))</f>
        <v>5.5886666666666489E-3</v>
      </c>
      <c r="BJ98">
        <f ca="1">AVERAGE(INDIRECT(ADDRESS($AU97+2, BJ$1)):INDIRECT(ADDRESS($AU98+1, BJ$1)))</f>
        <v>1.0203333333333417E-2</v>
      </c>
      <c r="BK98">
        <f ca="1">AVERAGE(INDIRECT(ADDRESS($AU97+2, BK$1)):INDIRECT(ADDRESS($AU98+1, BK$1)))</f>
        <v>1.9843000000000017E-2</v>
      </c>
      <c r="BL98">
        <f ca="1">AVERAGE(INDIRECT(ADDRESS($AU97+2, BL$1)):INDIRECT(ADDRESS($AU98+1, BL$1)))</f>
        <v>6.2826666666666586E-3</v>
      </c>
      <c r="BM98">
        <f ca="1">AVERAGE(INDIRECT(ADDRESS($AU97+2, BM$1)):INDIRECT(ADDRESS($AU98+1, BM$1)))</f>
        <v>1.0516666666666582E-2</v>
      </c>
      <c r="BN98">
        <f ca="1">AVERAGE(INDIRECT(ADDRESS($AU97+2, BN$1)):INDIRECT(ADDRESS($AU98+1, BN$1)))</f>
        <v>2.4337216666666666E-3</v>
      </c>
      <c r="BO98">
        <f ca="1">AVERAGE(INDIRECT(ADDRESS($AU97+2, BO$1)):INDIRECT(ADDRESS($AU98+1, BO$1)))</f>
        <v>8.4795933333333337E-3</v>
      </c>
      <c r="BP98">
        <f ca="1">AVERAGE(INDIRECT(ADDRESS($AU97+2, BP$1)):INDIRECT(ADDRESS($AU98+1, BP$1)))</f>
        <v>6.3366666666667308E-3</v>
      </c>
    </row>
    <row r="99" spans="1:68" x14ac:dyDescent="0.25">
      <c r="A99" s="1">
        <v>0.220808</v>
      </c>
      <c r="B99" s="1">
        <v>0.87860300000000002</v>
      </c>
      <c r="C99" s="1">
        <v>-0.42343799999999998</v>
      </c>
      <c r="D99" s="1">
        <v>-9.8035899999999995E-2</v>
      </c>
      <c r="E99" s="1">
        <v>0.37560399999999999</v>
      </c>
      <c r="F99" s="1">
        <v>-1.2267600000000001</v>
      </c>
      <c r="G99" s="1">
        <v>-0.58809199999999995</v>
      </c>
      <c r="H99" s="1">
        <v>3.08353E-2</v>
      </c>
      <c r="I99" s="1">
        <v>-2.0273699999999999</v>
      </c>
      <c r="J99" s="1">
        <v>1.6482699999999999E-2</v>
      </c>
      <c r="K99" s="1">
        <v>0.81316100000000002</v>
      </c>
      <c r="L99" s="1">
        <v>-1.8775200000000001</v>
      </c>
      <c r="M99" s="1">
        <v>0.76174200000000003</v>
      </c>
      <c r="N99" s="1">
        <v>0.98567700000000003</v>
      </c>
      <c r="O99" s="1">
        <v>-2.5215900000000002</v>
      </c>
      <c r="P99" s="1">
        <v>-0.74953700000000001</v>
      </c>
      <c r="Q99" s="1">
        <v>1.0057199999999999</v>
      </c>
      <c r="R99" s="1">
        <v>-2.4908199999999998</v>
      </c>
      <c r="S99" s="1">
        <v>-4.2435500000000001E-4</v>
      </c>
      <c r="T99" s="1">
        <v>1.5504499999999999E-2</v>
      </c>
      <c r="U99" s="1">
        <v>-2.4803999999999999</v>
      </c>
      <c r="V99" s="1" t="s">
        <v>23</v>
      </c>
      <c r="W99" s="1">
        <f>ABS(IK_diagnostics_positions[[#This Row],[Column1]]-A98)</f>
        <v>0.30408220000000002</v>
      </c>
      <c r="X99" s="1">
        <f>ABS(IK_diagnostics_positions[[#This Row],[Column2]]-B98)</f>
        <v>0.34803000000000006</v>
      </c>
      <c r="Y99" s="1">
        <f>ABS(IK_diagnostics_positions[[#This Row],[Column3]]-C98)</f>
        <v>0.42010100000000006</v>
      </c>
      <c r="Z99" s="1">
        <f>ABS(IK_diagnostics_positions[[#This Row],[Column4]]-D98)</f>
        <v>0.89447989999999999</v>
      </c>
      <c r="AA99" s="1">
        <f>ABS(IK_diagnostics_positions[[#This Row],[Column5]]-E98)</f>
        <v>0.23750299999999996</v>
      </c>
      <c r="AB99" s="1">
        <f>ABS(IK_diagnostics_positions[[#This Row],[Column6]]-F98)</f>
        <v>0.85149800000000009</v>
      </c>
      <c r="AC99" s="1">
        <f>ABS(IK_diagnostics_positions[[#This Row],[Column7]]-G98)</f>
        <v>1.127478</v>
      </c>
      <c r="AD99" s="1">
        <f>ABS(IK_diagnostics_positions[[#This Row],[Column8]]-H98)</f>
        <v>0.22098469999999998</v>
      </c>
      <c r="AE99" s="1">
        <f>ABS(IK_diagnostics_positions[[#This Row],[Column9]]-I98)</f>
        <v>0.75578999999999996</v>
      </c>
      <c r="AF99" s="1">
        <f>ABS(IK_diagnostics_positions[[#This Row],[Column10]]-J98)</f>
        <v>8.4301099999999993E-3</v>
      </c>
      <c r="AG99" s="1">
        <f>ABS(IK_diagnostics_positions[[#This Row],[Column11]]-K98)</f>
        <v>2.7596000000000065E-2</v>
      </c>
      <c r="AH99" s="1">
        <f>ABS(IK_diagnostics_positions[[#This Row],[Column12]]-L98)</f>
        <v>5.1939999999999875E-2</v>
      </c>
      <c r="AI99" s="1">
        <f>ABS(IK_diagnostics_positions[[#This Row],[Column13]]-M98)</f>
        <v>1.7581999999999987E-2</v>
      </c>
      <c r="AJ99" s="1">
        <f>ABS(IK_diagnostics_positions[[#This Row],[Column14]]-N98)</f>
        <v>2.2622999999999949E-2</v>
      </c>
      <c r="AK99" s="1">
        <f>ABS(IK_diagnostics_positions[[#This Row],[Column15]]-O98)</f>
        <v>4.129999999999967E-3</v>
      </c>
      <c r="AL99" s="1">
        <f>ABS(IK_diagnostics_positions[[#This Row],[Column16]]-P98)</f>
        <v>3.039499999999995E-2</v>
      </c>
      <c r="AM99" s="1">
        <f>ABS(IK_diagnostics_positions[[#This Row],[Column17]]-Q98)</f>
        <v>7.8700000000000436E-3</v>
      </c>
      <c r="AN99" s="1">
        <f>ABS(IK_diagnostics_positions[[#This Row],[Column18]]-R98)</f>
        <v>1.0550000000000281E-2</v>
      </c>
      <c r="AO99" s="1">
        <f>ABS(IK_diagnostics_positions[[#This Row],[Column19]]-S98)</f>
        <v>1.4074155E-2</v>
      </c>
      <c r="AP99" s="1">
        <f>ABS(IK_diagnostics_positions[[#This Row],[Column20]]-T98)</f>
        <v>3.8949299999999999E-2</v>
      </c>
      <c r="AQ99" s="1">
        <f>ABS(IK_diagnostics_positions[[#This Row],[Column21]]-U98)</f>
        <v>3.683000000000014E-2</v>
      </c>
      <c r="AU99" s="4">
        <f>IK_diagnostics_frames[[#This Row],[Column1]]+AU98</f>
        <v>307</v>
      </c>
      <c r="AV99">
        <f ca="1">AVERAGE(INDIRECT(ADDRESS($AU98+2, AV$1)):INDIRECT(ADDRESS($AU99+1, AV$1)))</f>
        <v>0.93668399999999996</v>
      </c>
      <c r="AW99">
        <f ca="1">AVERAGE(INDIRECT(ADDRESS($AU98+2, AW$1)):INDIRECT(ADDRESS($AU99+1, AW$1)))</f>
        <v>0.86603699999999995</v>
      </c>
      <c r="AX99">
        <f ca="1">AVERAGE(INDIRECT(ADDRESS($AU98+2, AX$1)):INDIRECT(ADDRESS($AU99+1, AX$1)))</f>
        <v>5.407099999999998E-2</v>
      </c>
      <c r="AY99">
        <f ca="1">AVERAGE(INDIRECT(ADDRESS($AU98+2, AY$1)):INDIRECT(ADDRESS($AU99+1, AY$1)))</f>
        <v>1.9131040000000001</v>
      </c>
      <c r="AZ99">
        <f ca="1">AVERAGE(INDIRECT(ADDRESS($AU98+2, AZ$1)):INDIRECT(ADDRESS($AU99+1, AZ$1)))</f>
        <v>1.179346</v>
      </c>
      <c r="BA99">
        <f ca="1">AVERAGE(INDIRECT(ADDRESS($AU98+2, BA$1)):INDIRECT(ADDRESS($AU99+1, BA$1)))</f>
        <v>0.37524000000000002</v>
      </c>
      <c r="BB99">
        <f ca="1">AVERAGE(INDIRECT(ADDRESS($AU98+2, BB$1)):INDIRECT(ADDRESS($AU99+1, BB$1)))</f>
        <v>0.4056902</v>
      </c>
      <c r="BC99">
        <f ca="1">AVERAGE(INDIRECT(ADDRESS($AU98+2, BC$1)):INDIRECT(ADDRESS($AU99+1, BC$1)))</f>
        <v>1.377273</v>
      </c>
      <c r="BD99">
        <f ca="1">AVERAGE(INDIRECT(ADDRESS($AU98+2, BD$1)):INDIRECT(ADDRESS($AU99+1, BD$1)))</f>
        <v>0.50046000000000013</v>
      </c>
      <c r="BE99">
        <f ca="1">AVERAGE(INDIRECT(ADDRESS($AU98+2, BE$1)):INDIRECT(ADDRESS($AU99+1, BE$1)))</f>
        <v>7.702441E-3</v>
      </c>
      <c r="BF99">
        <f ca="1">AVERAGE(INDIRECT(ADDRESS($AU98+2, BF$1)):INDIRECT(ADDRESS($AU99+1, BF$1)))</f>
        <v>2.3980000000000112E-3</v>
      </c>
      <c r="BG99">
        <f ca="1">AVERAGE(INDIRECT(ADDRESS($AU98+2, BG$1)):INDIRECT(ADDRESS($AU99+1, BG$1)))</f>
        <v>6.9099999999999717E-3</v>
      </c>
      <c r="BH99">
        <f ca="1">AVERAGE(INDIRECT(ADDRESS($AU98+2, BH$1)):INDIRECT(ADDRESS($AU99+1, BH$1)))</f>
        <v>1.2769999999999726E-3</v>
      </c>
      <c r="BI99">
        <f ca="1">AVERAGE(INDIRECT(ADDRESS($AU98+2, BI$1)):INDIRECT(ADDRESS($AU99+1, BI$1)))</f>
        <v>5.2079999999999904E-3</v>
      </c>
      <c r="BJ99">
        <f ca="1">AVERAGE(INDIRECT(ADDRESS($AU98+2, BJ$1)):INDIRECT(ADDRESS($AU99+1, BJ$1)))</f>
        <v>4.9199999999998134E-3</v>
      </c>
      <c r="BK99">
        <f ca="1">AVERAGE(INDIRECT(ADDRESS($AU98+2, BK$1)):INDIRECT(ADDRESS($AU99+1, BK$1)))</f>
        <v>6.1450000000000671E-3</v>
      </c>
      <c r="BL99">
        <f ca="1">AVERAGE(INDIRECT(ADDRESS($AU98+2, BL$1)):INDIRECT(ADDRESS($AU99+1, BL$1)))</f>
        <v>1.2500000000001954E-3</v>
      </c>
      <c r="BM99">
        <f ca="1">AVERAGE(INDIRECT(ADDRESS($AU98+2, BM$1)):INDIRECT(ADDRESS($AU99+1, BM$1)))</f>
        <v>9.1899999999998094E-3</v>
      </c>
      <c r="BN99">
        <f ca="1">AVERAGE(INDIRECT(ADDRESS($AU98+2, BN$1)):INDIRECT(ADDRESS($AU99+1, BN$1)))</f>
        <v>1.8221599999999999E-4</v>
      </c>
      <c r="BO99">
        <f ca="1">AVERAGE(INDIRECT(ADDRESS($AU98+2, BO$1)):INDIRECT(ADDRESS($AU99+1, BO$1)))</f>
        <v>1.3835399999999999E-3</v>
      </c>
      <c r="BP99">
        <f ca="1">AVERAGE(INDIRECT(ADDRESS($AU98+2, BP$1)):INDIRECT(ADDRESS($AU99+1, BP$1)))</f>
        <v>2.1599999999999397E-3</v>
      </c>
    </row>
    <row r="100" spans="1:68" x14ac:dyDescent="0.25">
      <c r="A100" s="1">
        <v>8.2302E-2</v>
      </c>
      <c r="B100" s="1">
        <v>-0.160695</v>
      </c>
      <c r="C100" s="1">
        <v>-0.98356699999999997</v>
      </c>
      <c r="D100" s="1">
        <v>0.410524</v>
      </c>
      <c r="E100" s="1">
        <v>0.71495299999999995</v>
      </c>
      <c r="F100" s="1">
        <v>-0.62929100000000004</v>
      </c>
      <c r="G100" s="1">
        <v>4.6328599999999999E-3</v>
      </c>
      <c r="H100" s="1">
        <v>1.4409000000000001</v>
      </c>
      <c r="I100" s="1">
        <v>-1.1845000000000001</v>
      </c>
      <c r="J100" s="1">
        <v>-1.6464900000000001E-2</v>
      </c>
      <c r="K100" s="1">
        <v>0.95923800000000004</v>
      </c>
      <c r="L100" s="1">
        <v>-2.0606</v>
      </c>
      <c r="M100" s="1">
        <v>0.854375</v>
      </c>
      <c r="N100" s="1">
        <v>1.0058199999999999</v>
      </c>
      <c r="O100" s="1">
        <v>-2.54996</v>
      </c>
      <c r="P100" s="1">
        <v>-0.87394799999999995</v>
      </c>
      <c r="Q100" s="1">
        <v>1.01905</v>
      </c>
      <c r="R100" s="1">
        <v>-2.5716299999999999</v>
      </c>
      <c r="S100" s="1">
        <v>-8.0455600000000002E-3</v>
      </c>
      <c r="T100" s="1">
        <v>3.48095E-2</v>
      </c>
      <c r="U100" s="1">
        <v>-2.4418700000000002</v>
      </c>
      <c r="V100" s="1" t="s">
        <v>23</v>
      </c>
      <c r="W100" s="1">
        <f>ABS(IK_diagnostics_positions[[#This Row],[Column1]]-A99)</f>
        <v>0.13850600000000002</v>
      </c>
      <c r="X100" s="1">
        <f>ABS(IK_diagnostics_positions[[#This Row],[Column2]]-B99)</f>
        <v>1.0392980000000001</v>
      </c>
      <c r="Y100" s="1">
        <f>ABS(IK_diagnostics_positions[[#This Row],[Column3]]-C99)</f>
        <v>0.56012899999999999</v>
      </c>
      <c r="Z100" s="1">
        <f>ABS(IK_diagnostics_positions[[#This Row],[Column4]]-D99)</f>
        <v>0.50855989999999995</v>
      </c>
      <c r="AA100" s="1">
        <f>ABS(IK_diagnostics_positions[[#This Row],[Column5]]-E99)</f>
        <v>0.33934899999999996</v>
      </c>
      <c r="AB100" s="1">
        <f>ABS(IK_diagnostics_positions[[#This Row],[Column6]]-F99)</f>
        <v>0.59746900000000003</v>
      </c>
      <c r="AC100" s="1">
        <f>ABS(IK_diagnostics_positions[[#This Row],[Column7]]-G99)</f>
        <v>0.59272485999999991</v>
      </c>
      <c r="AD100" s="1">
        <f>ABS(IK_diagnostics_positions[[#This Row],[Column8]]-H99)</f>
        <v>1.4100647000000002</v>
      </c>
      <c r="AE100" s="1">
        <f>ABS(IK_diagnostics_positions[[#This Row],[Column9]]-I99)</f>
        <v>0.84286999999999979</v>
      </c>
      <c r="AF100" s="1">
        <f>ABS(IK_diagnostics_positions[[#This Row],[Column10]]-J99)</f>
        <v>3.29476E-2</v>
      </c>
      <c r="AG100" s="1">
        <f>ABS(IK_diagnostics_positions[[#This Row],[Column11]]-K99)</f>
        <v>0.14607700000000001</v>
      </c>
      <c r="AH100" s="1">
        <f>ABS(IK_diagnostics_positions[[#This Row],[Column12]]-L99)</f>
        <v>0.18307999999999991</v>
      </c>
      <c r="AI100" s="1">
        <f>ABS(IK_diagnostics_positions[[#This Row],[Column13]]-M99)</f>
        <v>9.2632999999999965E-2</v>
      </c>
      <c r="AJ100" s="1">
        <f>ABS(IK_diagnostics_positions[[#This Row],[Column14]]-N99)</f>
        <v>2.0142999999999911E-2</v>
      </c>
      <c r="AK100" s="1">
        <f>ABS(IK_diagnostics_positions[[#This Row],[Column15]]-O99)</f>
        <v>2.8369999999999784E-2</v>
      </c>
      <c r="AL100" s="1">
        <f>ABS(IK_diagnostics_positions[[#This Row],[Column16]]-P99)</f>
        <v>0.12441099999999994</v>
      </c>
      <c r="AM100" s="1">
        <f>ABS(IK_diagnostics_positions[[#This Row],[Column17]]-Q99)</f>
        <v>1.3330000000000064E-2</v>
      </c>
      <c r="AN100" s="1">
        <f>ABS(IK_diagnostics_positions[[#This Row],[Column18]]-R99)</f>
        <v>8.0810000000000048E-2</v>
      </c>
      <c r="AO100" s="1">
        <f>ABS(IK_diagnostics_positions[[#This Row],[Column19]]-S99)</f>
        <v>7.6212049999999998E-3</v>
      </c>
      <c r="AP100" s="1">
        <f>ABS(IK_diagnostics_positions[[#This Row],[Column20]]-T99)</f>
        <v>1.9305000000000003E-2</v>
      </c>
      <c r="AQ100" s="1">
        <f>ABS(IK_diagnostics_positions[[#This Row],[Column21]]-U99)</f>
        <v>3.8529999999999731E-2</v>
      </c>
      <c r="AU100" s="3">
        <f>IK_diagnostics_frames[[#This Row],[Column1]]+AU99</f>
        <v>308</v>
      </c>
      <c r="AV100">
        <f ca="1">AVERAGE(INDIRECT(ADDRESS($AU99+2, AV$1)):INDIRECT(ADDRESS($AU100+1, AV$1)))</f>
        <v>0.59185779999999999</v>
      </c>
      <c r="AW100">
        <f ca="1">AVERAGE(INDIRECT(ADDRESS($AU99+2, AW$1)):INDIRECT(ADDRESS($AU100+1, AW$1)))</f>
        <v>1.1894389999999999</v>
      </c>
      <c r="AX100">
        <f ca="1">AVERAGE(INDIRECT(ADDRESS($AU99+2, AX$1)):INDIRECT(ADDRESS($AU100+1, AX$1)))</f>
        <v>0.12991999999999992</v>
      </c>
      <c r="AY100">
        <f ca="1">AVERAGE(INDIRECT(ADDRESS($AU99+2, AY$1)):INDIRECT(ADDRESS($AU100+1, AY$1)))</f>
        <v>1.3910180000000001</v>
      </c>
      <c r="AZ100">
        <f ca="1">AVERAGE(INDIRECT(ADDRESS($AU99+2, AZ$1)):INDIRECT(ADDRESS($AU100+1, AZ$1)))</f>
        <v>1.496888</v>
      </c>
      <c r="BA100">
        <f ca="1">AVERAGE(INDIRECT(ADDRESS($AU99+2, BA$1)):INDIRECT(ADDRESS($AU100+1, BA$1)))</f>
        <v>0.28451000000000004</v>
      </c>
      <c r="BB100">
        <f ca="1">AVERAGE(INDIRECT(ADDRESS($AU99+2, BB$1)):INDIRECT(ADDRESS($AU100+1, BB$1)))</f>
        <v>0.1348878</v>
      </c>
      <c r="BC100">
        <f ca="1">AVERAGE(INDIRECT(ADDRESS($AU99+2, BC$1)):INDIRECT(ADDRESS($AU100+1, BC$1)))</f>
        <v>1.918882</v>
      </c>
      <c r="BD100">
        <f ca="1">AVERAGE(INDIRECT(ADDRESS($AU99+2, BD$1)):INDIRECT(ADDRESS($AU100+1, BD$1)))</f>
        <v>8.5519999999999818E-2</v>
      </c>
      <c r="BE100">
        <f ca="1">AVERAGE(INDIRECT(ADDRESS($AU99+2, BE$1)):INDIRECT(ADDRESS($AU100+1, BE$1)))</f>
        <v>5.0123600000000004E-3</v>
      </c>
      <c r="BF100">
        <f ca="1">AVERAGE(INDIRECT(ADDRESS($AU99+2, BF$1)):INDIRECT(ADDRESS($AU100+1, BF$1)))</f>
        <v>6.1630000000000296E-3</v>
      </c>
      <c r="BG100">
        <f ca="1">AVERAGE(INDIRECT(ADDRESS($AU99+2, BG$1)):INDIRECT(ADDRESS($AU100+1, BG$1)))</f>
        <v>1.9000000000013451E-4</v>
      </c>
      <c r="BH100">
        <f ca="1">AVERAGE(INDIRECT(ADDRESS($AU99+2, BH$1)):INDIRECT(ADDRESS($AU100+1, BH$1)))</f>
        <v>2.4579999999999602E-3</v>
      </c>
      <c r="BI100">
        <f ca="1">AVERAGE(INDIRECT(ADDRESS($AU99+2, BI$1)):INDIRECT(ADDRESS($AU100+1, BI$1)))</f>
        <v>3.0999999999999917E-3</v>
      </c>
      <c r="BJ100">
        <f ca="1">AVERAGE(INDIRECT(ADDRESS($AU99+2, BJ$1)):INDIRECT(ADDRESS($AU100+1, BJ$1)))</f>
        <v>6.2099999999998268E-3</v>
      </c>
      <c r="BK100">
        <f ca="1">AVERAGE(INDIRECT(ADDRESS($AU99+2, BK$1)):INDIRECT(ADDRESS($AU100+1, BK$1)))</f>
        <v>9.0700000000010217E-4</v>
      </c>
      <c r="BL100">
        <f ca="1">AVERAGE(INDIRECT(ADDRESS($AU99+2, BL$1)):INDIRECT(ADDRESS($AU100+1, BL$1)))</f>
        <v>2.1180000000000643E-3</v>
      </c>
      <c r="BM100">
        <f ca="1">AVERAGE(INDIRECT(ADDRESS($AU99+2, BM$1)):INDIRECT(ADDRESS($AU100+1, BM$1)))</f>
        <v>2.1800000000000708E-3</v>
      </c>
      <c r="BN100">
        <f ca="1">AVERAGE(INDIRECT(ADDRESS($AU99+2, BN$1)):INDIRECT(ADDRESS($AU100+1, BN$1)))</f>
        <v>2.7390610000000001E-3</v>
      </c>
      <c r="BO100">
        <f ca="1">AVERAGE(INDIRECT(ADDRESS($AU99+2, BO$1)):INDIRECT(ADDRESS($AU100+1, BO$1)))</f>
        <v>5.4127539999999997E-3</v>
      </c>
      <c r="BP100">
        <f ca="1">AVERAGE(INDIRECT(ADDRESS($AU99+2, BP$1)):INDIRECT(ADDRESS($AU100+1, BP$1)))</f>
        <v>1.1000000000001009E-3</v>
      </c>
    </row>
    <row r="101" spans="1:68" x14ac:dyDescent="0.25">
      <c r="A101" s="1">
        <v>0.38527699999999998</v>
      </c>
      <c r="B101" s="1">
        <v>-0.33072299999999999</v>
      </c>
      <c r="C101" s="1">
        <v>-0.86150099999999996</v>
      </c>
      <c r="D101" s="1">
        <v>0.87398299999999995</v>
      </c>
      <c r="E101" s="1">
        <v>-0.44717200000000001</v>
      </c>
      <c r="F101" s="1">
        <v>-1.72614</v>
      </c>
      <c r="G101" s="1">
        <v>0.63766599999999996</v>
      </c>
      <c r="H101" s="1">
        <v>0.38620199999999999</v>
      </c>
      <c r="I101" s="1">
        <v>-1.2264999999999999</v>
      </c>
      <c r="J101" s="1">
        <v>-1.04683E-2</v>
      </c>
      <c r="K101" s="1">
        <v>0.77870200000000001</v>
      </c>
      <c r="L101" s="1">
        <v>-1.8790899999999999</v>
      </c>
      <c r="M101" s="1">
        <v>0.74733899999999998</v>
      </c>
      <c r="N101" s="1">
        <v>0.99471299999999996</v>
      </c>
      <c r="O101" s="1">
        <v>-2.4947699999999999</v>
      </c>
      <c r="P101" s="1">
        <v>-0.76119099999999995</v>
      </c>
      <c r="Q101" s="1">
        <v>1.0020800000000001</v>
      </c>
      <c r="R101" s="1">
        <v>-2.5007899999999998</v>
      </c>
      <c r="S101" s="1">
        <v>-1.0449400000000001E-3</v>
      </c>
      <c r="T101" s="1">
        <v>-2.5130500000000002E-3</v>
      </c>
      <c r="U101" s="1">
        <v>-2.5032800000000002</v>
      </c>
      <c r="V101" s="1" t="s">
        <v>23</v>
      </c>
      <c r="W101" s="1">
        <f>ABS(IK_diagnostics_positions[[#This Row],[Column1]]-A100)</f>
        <v>0.30297499999999999</v>
      </c>
      <c r="X101" s="1">
        <f>ABS(IK_diagnostics_positions[[#This Row],[Column2]]-B100)</f>
        <v>0.17002799999999998</v>
      </c>
      <c r="Y101" s="1">
        <f>ABS(IK_diagnostics_positions[[#This Row],[Column3]]-C100)</f>
        <v>0.12206600000000001</v>
      </c>
      <c r="Z101" s="1">
        <f>ABS(IK_diagnostics_positions[[#This Row],[Column4]]-D100)</f>
        <v>0.46345899999999995</v>
      </c>
      <c r="AA101" s="1">
        <f>ABS(IK_diagnostics_positions[[#This Row],[Column5]]-E100)</f>
        <v>1.1621250000000001</v>
      </c>
      <c r="AB101" s="1">
        <f>ABS(IK_diagnostics_positions[[#This Row],[Column6]]-F100)</f>
        <v>1.096849</v>
      </c>
      <c r="AC101" s="1">
        <f>ABS(IK_diagnostics_positions[[#This Row],[Column7]]-G100)</f>
        <v>0.63303313999999999</v>
      </c>
      <c r="AD101" s="1">
        <f>ABS(IK_diagnostics_positions[[#This Row],[Column8]]-H100)</f>
        <v>1.0546980000000001</v>
      </c>
      <c r="AE101" s="1">
        <f>ABS(IK_diagnostics_positions[[#This Row],[Column9]]-I100)</f>
        <v>4.1999999999999815E-2</v>
      </c>
      <c r="AF101" s="1">
        <f>ABS(IK_diagnostics_positions[[#This Row],[Column10]]-J100)</f>
        <v>5.9966000000000012E-3</v>
      </c>
      <c r="AG101" s="1">
        <f>ABS(IK_diagnostics_positions[[#This Row],[Column11]]-K100)</f>
        <v>0.18053600000000003</v>
      </c>
      <c r="AH101" s="1">
        <f>ABS(IK_diagnostics_positions[[#This Row],[Column12]]-L100)</f>
        <v>0.18151000000000006</v>
      </c>
      <c r="AI101" s="1">
        <f>ABS(IK_diagnostics_positions[[#This Row],[Column13]]-M100)</f>
        <v>0.10703600000000002</v>
      </c>
      <c r="AJ101" s="1">
        <f>ABS(IK_diagnostics_positions[[#This Row],[Column14]]-N100)</f>
        <v>1.1106999999999978E-2</v>
      </c>
      <c r="AK101" s="1">
        <f>ABS(IK_diagnostics_positions[[#This Row],[Column15]]-O100)</f>
        <v>5.5190000000000072E-2</v>
      </c>
      <c r="AL101" s="1">
        <f>ABS(IK_diagnostics_positions[[#This Row],[Column16]]-P100)</f>
        <v>0.112757</v>
      </c>
      <c r="AM101" s="1">
        <f>ABS(IK_diagnostics_positions[[#This Row],[Column17]]-Q100)</f>
        <v>1.696999999999993E-2</v>
      </c>
      <c r="AN101" s="1">
        <f>ABS(IK_diagnostics_positions[[#This Row],[Column18]]-R100)</f>
        <v>7.0840000000000014E-2</v>
      </c>
      <c r="AO101" s="1">
        <f>ABS(IK_diagnostics_positions[[#This Row],[Column19]]-S100)</f>
        <v>7.0006199999999999E-3</v>
      </c>
      <c r="AP101" s="1">
        <f>ABS(IK_diagnostics_positions[[#This Row],[Column20]]-T100)</f>
        <v>3.7322550000000003E-2</v>
      </c>
      <c r="AQ101" s="1">
        <f>ABS(IK_diagnostics_positions[[#This Row],[Column21]]-U100)</f>
        <v>6.1409999999999965E-2</v>
      </c>
      <c r="AU101" s="4">
        <f>IK_diagnostics_frames[[#This Row],[Column1]]+AU100</f>
        <v>311</v>
      </c>
      <c r="AV101">
        <f ca="1">AVERAGE(INDIRECT(ADDRESS($AU100+2, AV$1)):INDIRECT(ADDRESS($AU101+1, AV$1)))</f>
        <v>0.38287923333333335</v>
      </c>
      <c r="AW101">
        <f ca="1">AVERAGE(INDIRECT(ADDRESS($AU100+2, AW$1)):INDIRECT(ADDRESS($AU101+1, AW$1)))</f>
        <v>0.97168566666666667</v>
      </c>
      <c r="AX101">
        <f ca="1">AVERAGE(INDIRECT(ADDRESS($AU100+2, AX$1)):INDIRECT(ADDRESS($AU101+1, AX$1)))</f>
        <v>0.28894000000000003</v>
      </c>
      <c r="AY101">
        <f ca="1">AVERAGE(INDIRECT(ADDRESS($AU100+2, AY$1)):INDIRECT(ADDRESS($AU101+1, AY$1)))</f>
        <v>0.46626499999999999</v>
      </c>
      <c r="AZ101">
        <f ca="1">AVERAGE(INDIRECT(ADDRESS($AU100+2, AZ$1)):INDIRECT(ADDRESS($AU101+1, AZ$1)))</f>
        <v>1.4027540000000001</v>
      </c>
      <c r="BA101">
        <f ca="1">AVERAGE(INDIRECT(ADDRESS($AU100+2, BA$1)):INDIRECT(ADDRESS($AU101+1, BA$1)))</f>
        <v>0.42004400000000003</v>
      </c>
      <c r="BB101">
        <f ca="1">AVERAGE(INDIRECT(ADDRESS($AU100+2, BB$1)):INDIRECT(ADDRESS($AU101+1, BB$1)))</f>
        <v>0.12497459999999999</v>
      </c>
      <c r="BC101">
        <f ca="1">AVERAGE(INDIRECT(ADDRESS($AU100+2, BC$1)):INDIRECT(ADDRESS($AU101+1, BC$1)))</f>
        <v>1.2339721333333331</v>
      </c>
      <c r="BD101">
        <f ca="1">AVERAGE(INDIRECT(ADDRESS($AU100+2, BD$1)):INDIRECT(ADDRESS($AU101+1, BD$1)))</f>
        <v>9.8463333333333278E-2</v>
      </c>
      <c r="BE101">
        <f ca="1">AVERAGE(INDIRECT(ADDRESS($AU100+2, BE$1)):INDIRECT(ADDRESS($AU101+1, BE$1)))</f>
        <v>2.0317086666666668E-2</v>
      </c>
      <c r="BF101">
        <f ca="1">AVERAGE(INDIRECT(ADDRESS($AU100+2, BF$1)):INDIRECT(ADDRESS($AU101+1, BF$1)))</f>
        <v>3.9543999999999989E-2</v>
      </c>
      <c r="BG101">
        <f ca="1">AVERAGE(INDIRECT(ADDRESS($AU100+2, BG$1)):INDIRECT(ADDRESS($AU101+1, BG$1)))</f>
        <v>6.5493333333333403E-2</v>
      </c>
      <c r="BH101">
        <f ca="1">AVERAGE(INDIRECT(ADDRESS($AU100+2, BH$1)):INDIRECT(ADDRESS($AU101+1, BH$1)))</f>
        <v>4.519166666666663E-2</v>
      </c>
      <c r="BI101">
        <f ca="1">AVERAGE(INDIRECT(ADDRESS($AU100+2, BI$1)):INDIRECT(ADDRESS($AU101+1, BI$1)))</f>
        <v>3.1033666666666737E-2</v>
      </c>
      <c r="BJ101">
        <f ca="1">AVERAGE(INDIRECT(ADDRESS($AU100+2, BJ$1)):INDIRECT(ADDRESS($AU101+1, BJ$1)))</f>
        <v>3.6389999999999922E-2</v>
      </c>
      <c r="BK101">
        <f ca="1">AVERAGE(INDIRECT(ADDRESS($AU100+2, BK$1)):INDIRECT(ADDRESS($AU101+1, BK$1)))</f>
        <v>3.9316333333333252E-2</v>
      </c>
      <c r="BL101">
        <f ca="1">AVERAGE(INDIRECT(ADDRESS($AU100+2, BL$1)):INDIRECT(ADDRESS($AU101+1, BL$1)))</f>
        <v>1.0816333333333317E-2</v>
      </c>
      <c r="BM101">
        <f ca="1">AVERAGE(INDIRECT(ADDRESS($AU100+2, BM$1)):INDIRECT(ADDRESS($AU101+1, BM$1)))</f>
        <v>1.6036666666666626E-2</v>
      </c>
      <c r="BN101">
        <f ca="1">AVERAGE(INDIRECT(ADDRESS($AU100+2, BN$1)):INDIRECT(ADDRESS($AU101+1, BN$1)))</f>
        <v>2.4893826666666671E-2</v>
      </c>
      <c r="BO101">
        <f ca="1">AVERAGE(INDIRECT(ADDRESS($AU100+2, BO$1)):INDIRECT(ADDRESS($AU101+1, BO$1)))</f>
        <v>1.5401525333333334E-2</v>
      </c>
      <c r="BP101">
        <f ca="1">AVERAGE(INDIRECT(ADDRESS($AU100+2, BP$1)):INDIRECT(ADDRESS($AU101+1, BP$1)))</f>
        <v>1.8406666666666609E-2</v>
      </c>
    </row>
    <row r="102" spans="1:68" x14ac:dyDescent="0.25">
      <c r="A102" s="1">
        <v>-0.50312900000000005</v>
      </c>
      <c r="B102" s="1">
        <v>0.67822199999999999</v>
      </c>
      <c r="C102" s="1">
        <v>-0.53560799999999997</v>
      </c>
      <c r="D102" s="1">
        <v>0.24652099999999999</v>
      </c>
      <c r="E102" s="1">
        <v>0.64451400000000003</v>
      </c>
      <c r="F102" s="1">
        <v>-1.19658</v>
      </c>
      <c r="G102" s="1">
        <v>0.98729800000000001</v>
      </c>
      <c r="H102" s="1">
        <v>0.62296499999999999</v>
      </c>
      <c r="I102" s="1">
        <v>-1.86799</v>
      </c>
      <c r="J102" s="1">
        <v>1.9313100000000001E-3</v>
      </c>
      <c r="K102" s="1">
        <v>0.79247699999999999</v>
      </c>
      <c r="L102" s="1">
        <v>-1.8858299999999999</v>
      </c>
      <c r="M102" s="1">
        <v>0.75944400000000001</v>
      </c>
      <c r="N102" s="1">
        <v>0.998641</v>
      </c>
      <c r="O102" s="1">
        <v>-2.5052400000000001</v>
      </c>
      <c r="P102" s="1">
        <v>-0.75875999999999999</v>
      </c>
      <c r="Q102" s="1">
        <v>0.99732100000000001</v>
      </c>
      <c r="R102" s="1">
        <v>-2.50177</v>
      </c>
      <c r="S102" s="1">
        <v>-1.3081600000000001E-3</v>
      </c>
      <c r="T102" s="1">
        <v>1.2372699999999999E-3</v>
      </c>
      <c r="U102" s="1">
        <v>-2.4973299999999998</v>
      </c>
      <c r="V102" s="1" t="s">
        <v>23</v>
      </c>
      <c r="W102" s="1">
        <f>ABS(IK_diagnostics_positions[[#This Row],[Column1]]-A101)</f>
        <v>0.88840600000000003</v>
      </c>
      <c r="X102" s="1">
        <f>ABS(IK_diagnostics_positions[[#This Row],[Column2]]-B101)</f>
        <v>1.008945</v>
      </c>
      <c r="Y102" s="1">
        <f>ABS(IK_diagnostics_positions[[#This Row],[Column3]]-C101)</f>
        <v>0.32589299999999999</v>
      </c>
      <c r="Z102" s="1">
        <f>ABS(IK_diagnostics_positions[[#This Row],[Column4]]-D101)</f>
        <v>0.62746199999999996</v>
      </c>
      <c r="AA102" s="1">
        <f>ABS(IK_diagnostics_positions[[#This Row],[Column5]]-E101)</f>
        <v>1.0916860000000002</v>
      </c>
      <c r="AB102" s="1">
        <f>ABS(IK_diagnostics_positions[[#This Row],[Column6]]-F101)</f>
        <v>0.52956000000000003</v>
      </c>
      <c r="AC102" s="1">
        <f>ABS(IK_diagnostics_positions[[#This Row],[Column7]]-G101)</f>
        <v>0.34963200000000005</v>
      </c>
      <c r="AD102" s="1">
        <f>ABS(IK_diagnostics_positions[[#This Row],[Column8]]-H101)</f>
        <v>0.236763</v>
      </c>
      <c r="AE102" s="1">
        <f>ABS(IK_diagnostics_positions[[#This Row],[Column9]]-I101)</f>
        <v>0.64149000000000012</v>
      </c>
      <c r="AF102" s="1">
        <f>ABS(IK_diagnostics_positions[[#This Row],[Column10]]-J101)</f>
        <v>1.239961E-2</v>
      </c>
      <c r="AG102" s="1">
        <f>ABS(IK_diagnostics_positions[[#This Row],[Column11]]-K101)</f>
        <v>1.3774999999999982E-2</v>
      </c>
      <c r="AH102" s="1">
        <f>ABS(IK_diagnostics_positions[[#This Row],[Column12]]-L101)</f>
        <v>6.7399999999999682E-3</v>
      </c>
      <c r="AI102" s="1">
        <f>ABS(IK_diagnostics_positions[[#This Row],[Column13]]-M101)</f>
        <v>1.2105000000000032E-2</v>
      </c>
      <c r="AJ102" s="1">
        <f>ABS(IK_diagnostics_positions[[#This Row],[Column14]]-N101)</f>
        <v>3.9280000000000426E-3</v>
      </c>
      <c r="AK102" s="1">
        <f>ABS(IK_diagnostics_positions[[#This Row],[Column15]]-O101)</f>
        <v>1.0470000000000201E-2</v>
      </c>
      <c r="AL102" s="1">
        <f>ABS(IK_diagnostics_positions[[#This Row],[Column16]]-P101)</f>
        <v>2.430999999999961E-3</v>
      </c>
      <c r="AM102" s="1">
        <f>ABS(IK_diagnostics_positions[[#This Row],[Column17]]-Q101)</f>
        <v>4.7590000000000687E-3</v>
      </c>
      <c r="AN102" s="1">
        <f>ABS(IK_diagnostics_positions[[#This Row],[Column18]]-R101)</f>
        <v>9.8000000000020293E-4</v>
      </c>
      <c r="AO102" s="1">
        <f>ABS(IK_diagnostics_positions[[#This Row],[Column19]]-S101)</f>
        <v>2.6321999999999999E-4</v>
      </c>
      <c r="AP102" s="1">
        <f>ABS(IK_diagnostics_positions[[#This Row],[Column20]]-T101)</f>
        <v>3.7503200000000001E-3</v>
      </c>
      <c r="AQ102" s="1">
        <f>ABS(IK_diagnostics_positions[[#This Row],[Column21]]-U101)</f>
        <v>5.9500000000003439E-3</v>
      </c>
      <c r="AU102" s="3">
        <f>IK_diagnostics_frames[[#This Row],[Column1]]+AU101</f>
        <v>315</v>
      </c>
      <c r="AV102">
        <f ca="1">AVERAGE(INDIRECT(ADDRESS($AU101+2, AV$1)):INDIRECT(ADDRESS($AU102+1, AV$1)))</f>
        <v>0.63675127499999995</v>
      </c>
      <c r="AW102">
        <f ca="1">AVERAGE(INDIRECT(ADDRESS($AU101+2, AW$1)):INDIRECT(ADDRESS($AU102+1, AW$1)))</f>
        <v>9.9680999999999992E-2</v>
      </c>
      <c r="AX102">
        <f ca="1">AVERAGE(INDIRECT(ADDRESS($AU101+2, AX$1)):INDIRECT(ADDRESS($AU102+1, AX$1)))</f>
        <v>0.48660875000000003</v>
      </c>
      <c r="AY102">
        <f ca="1">AVERAGE(INDIRECT(ADDRESS($AU101+2, AY$1)):INDIRECT(ADDRESS($AU102+1, AY$1)))</f>
        <v>0.4495885</v>
      </c>
      <c r="AZ102">
        <f ca="1">AVERAGE(INDIRECT(ADDRESS($AU101+2, AZ$1)):INDIRECT(ADDRESS($AU102+1, AZ$1)))</f>
        <v>0.42149950000000003</v>
      </c>
      <c r="BA102">
        <f ca="1">AVERAGE(INDIRECT(ADDRESS($AU101+2, BA$1)):INDIRECT(ADDRESS($AU102+1, BA$1)))</f>
        <v>0.80356224999999992</v>
      </c>
      <c r="BB102">
        <f ca="1">AVERAGE(INDIRECT(ADDRESS($AU101+2, BB$1)):INDIRECT(ADDRESS($AU102+1, BB$1)))</f>
        <v>0.72920275000000001</v>
      </c>
      <c r="BC102">
        <f ca="1">AVERAGE(INDIRECT(ADDRESS($AU101+2, BC$1)):INDIRECT(ADDRESS($AU102+1, BC$1)))</f>
        <v>0.60095910000000008</v>
      </c>
      <c r="BD102">
        <f ca="1">AVERAGE(INDIRECT(ADDRESS($AU101+2, BD$1)):INDIRECT(ADDRESS($AU102+1, BD$1)))</f>
        <v>0.92374849999999997</v>
      </c>
      <c r="BE102">
        <f ca="1">AVERAGE(INDIRECT(ADDRESS($AU101+2, BE$1)):INDIRECT(ADDRESS($AU102+1, BE$1)))</f>
        <v>1.0827542499999999E-2</v>
      </c>
      <c r="BF102">
        <f ca="1">AVERAGE(INDIRECT(ADDRESS($AU101+2, BF$1)):INDIRECT(ADDRESS($AU102+1, BF$1)))</f>
        <v>0.12062725000000002</v>
      </c>
      <c r="BG102">
        <f ca="1">AVERAGE(INDIRECT(ADDRESS($AU101+2, BG$1)):INDIRECT(ADDRESS($AU102+1, BG$1)))</f>
        <v>0.46852500000000002</v>
      </c>
      <c r="BH102">
        <f ca="1">AVERAGE(INDIRECT(ADDRESS($AU101+2, BH$1)):INDIRECT(ADDRESS($AU102+1, BH$1)))</f>
        <v>0.10795825000000001</v>
      </c>
      <c r="BI102">
        <f ca="1">AVERAGE(INDIRECT(ADDRESS($AU101+2, BI$1)):INDIRECT(ADDRESS($AU102+1, BI$1)))</f>
        <v>7.3632499999999879E-3</v>
      </c>
      <c r="BJ102">
        <f ca="1">AVERAGE(INDIRECT(ADDRESS($AU101+2, BJ$1)):INDIRECT(ADDRESS($AU102+1, BJ$1)))</f>
        <v>4.2739999999999889E-2</v>
      </c>
      <c r="BK102">
        <f ca="1">AVERAGE(INDIRECT(ADDRESS($AU101+2, BK$1)):INDIRECT(ADDRESS($AU102+1, BK$1)))</f>
        <v>0.10869200000000004</v>
      </c>
      <c r="BL102">
        <f ca="1">AVERAGE(INDIRECT(ADDRESS($AU101+2, BL$1)):INDIRECT(ADDRESS($AU102+1, BL$1)))</f>
        <v>1.6782249999999999E-2</v>
      </c>
      <c r="BM102">
        <f ca="1">AVERAGE(INDIRECT(ADDRESS($AU101+2, BM$1)):INDIRECT(ADDRESS($AU102+1, BM$1)))</f>
        <v>1.504749999999988E-2</v>
      </c>
      <c r="BN102">
        <f ca="1">AVERAGE(INDIRECT(ADDRESS($AU101+2, BN$1)):INDIRECT(ADDRESS($AU102+1, BN$1)))</f>
        <v>9.6561199999999989E-3</v>
      </c>
      <c r="BO102">
        <f ca="1">AVERAGE(INDIRECT(ADDRESS($AU101+2, BO$1)):INDIRECT(ADDRESS($AU102+1, BO$1)))</f>
        <v>1.46643225E-2</v>
      </c>
      <c r="BP102">
        <f ca="1">AVERAGE(INDIRECT(ADDRESS($AU101+2, BP$1)):INDIRECT(ADDRESS($AU102+1, BP$1)))</f>
        <v>1.8002499999999921E-2</v>
      </c>
    </row>
    <row r="103" spans="1:68" x14ac:dyDescent="0.25">
      <c r="A103" s="1">
        <v>0.20727000000000001</v>
      </c>
      <c r="B103" s="1">
        <v>0.97728400000000004</v>
      </c>
      <c r="C103" s="1">
        <v>-4.4218300000000002E-2</v>
      </c>
      <c r="D103" s="1">
        <v>0.45940900000000001</v>
      </c>
      <c r="E103" s="1">
        <v>2.1413600000000001E-2</v>
      </c>
      <c r="F103" s="1">
        <v>-0.19500899999999999</v>
      </c>
      <c r="G103" s="1">
        <v>0.42060999999999998</v>
      </c>
      <c r="H103" s="1">
        <v>0.31789499999999998</v>
      </c>
      <c r="I103" s="1">
        <v>-1.1492599999999999</v>
      </c>
      <c r="J103" s="1">
        <v>-7.8448700000000003E-3</v>
      </c>
      <c r="K103" s="1">
        <v>0.81965600000000005</v>
      </c>
      <c r="L103" s="1">
        <v>-1.9007000000000001</v>
      </c>
      <c r="M103" s="1">
        <v>0.76905599999999996</v>
      </c>
      <c r="N103" s="1">
        <v>0.99907199999999996</v>
      </c>
      <c r="O103" s="1">
        <v>-2.5042200000000001</v>
      </c>
      <c r="P103" s="1">
        <v>-0.77449599999999996</v>
      </c>
      <c r="Q103" s="1">
        <v>1.0021199999999999</v>
      </c>
      <c r="R103" s="1">
        <v>-2.5162900000000001</v>
      </c>
      <c r="S103" s="1">
        <v>-2.0853E-3</v>
      </c>
      <c r="T103" s="1">
        <v>5.1811899999999996E-3</v>
      </c>
      <c r="U103" s="1">
        <v>-2.4808699999999999</v>
      </c>
      <c r="V103" s="1" t="s">
        <v>23</v>
      </c>
      <c r="W103" s="1">
        <f>ABS(IK_diagnostics_positions[[#This Row],[Column1]]-A102)</f>
        <v>0.710399</v>
      </c>
      <c r="X103" s="1">
        <f>ABS(IK_diagnostics_positions[[#This Row],[Column2]]-B102)</f>
        <v>0.29906200000000005</v>
      </c>
      <c r="Y103" s="1">
        <f>ABS(IK_diagnostics_positions[[#This Row],[Column3]]-C102)</f>
        <v>0.49138969999999998</v>
      </c>
      <c r="Z103" s="1">
        <f>ABS(IK_diagnostics_positions[[#This Row],[Column4]]-D102)</f>
        <v>0.21288800000000002</v>
      </c>
      <c r="AA103" s="1">
        <f>ABS(IK_diagnostics_positions[[#This Row],[Column5]]-E102)</f>
        <v>0.6231004</v>
      </c>
      <c r="AB103" s="1">
        <f>ABS(IK_diagnostics_positions[[#This Row],[Column6]]-F102)</f>
        <v>1.001571</v>
      </c>
      <c r="AC103" s="1">
        <f>ABS(IK_diagnostics_positions[[#This Row],[Column7]]-G102)</f>
        <v>0.56668800000000008</v>
      </c>
      <c r="AD103" s="1">
        <f>ABS(IK_diagnostics_positions[[#This Row],[Column8]]-H102)</f>
        <v>0.30507000000000001</v>
      </c>
      <c r="AE103" s="1">
        <f>ABS(IK_diagnostics_positions[[#This Row],[Column9]]-I102)</f>
        <v>0.71873000000000009</v>
      </c>
      <c r="AF103" s="1">
        <f>ABS(IK_diagnostics_positions[[#This Row],[Column10]]-J102)</f>
        <v>9.7761800000000006E-3</v>
      </c>
      <c r="AG103" s="1">
        <f>ABS(IK_diagnostics_positions[[#This Row],[Column11]]-K102)</f>
        <v>2.7179000000000064E-2</v>
      </c>
      <c r="AH103" s="1">
        <f>ABS(IK_diagnostics_positions[[#This Row],[Column12]]-L102)</f>
        <v>1.4870000000000161E-2</v>
      </c>
      <c r="AI103" s="1">
        <f>ABS(IK_diagnostics_positions[[#This Row],[Column13]]-M102)</f>
        <v>9.6119999999999539E-3</v>
      </c>
      <c r="AJ103" s="1">
        <f>ABS(IK_diagnostics_positions[[#This Row],[Column14]]-N102)</f>
        <v>4.3099999999995919E-4</v>
      </c>
      <c r="AK103" s="1">
        <f>ABS(IK_diagnostics_positions[[#This Row],[Column15]]-O102)</f>
        <v>1.0200000000000209E-3</v>
      </c>
      <c r="AL103" s="1">
        <f>ABS(IK_diagnostics_positions[[#This Row],[Column16]]-P102)</f>
        <v>1.5735999999999972E-2</v>
      </c>
      <c r="AM103" s="1">
        <f>ABS(IK_diagnostics_positions[[#This Row],[Column17]]-Q102)</f>
        <v>4.7989999999998867E-3</v>
      </c>
      <c r="AN103" s="1">
        <f>ABS(IK_diagnostics_positions[[#This Row],[Column18]]-R102)</f>
        <v>1.4520000000000088E-2</v>
      </c>
      <c r="AO103" s="1">
        <f>ABS(IK_diagnostics_positions[[#This Row],[Column19]]-S102)</f>
        <v>7.7713999999999995E-4</v>
      </c>
      <c r="AP103" s="1">
        <f>ABS(IK_diagnostics_positions[[#This Row],[Column20]]-T102)</f>
        <v>3.9439200000000001E-3</v>
      </c>
      <c r="AQ103" s="1">
        <f>ABS(IK_diagnostics_positions[[#This Row],[Column21]]-U102)</f>
        <v>1.6459999999999919E-2</v>
      </c>
      <c r="AU103" s="4">
        <f>IK_diagnostics_frames[[#This Row],[Column1]]+AU102</f>
        <v>323</v>
      </c>
      <c r="AV103">
        <f ca="1">AVERAGE(INDIRECT(ADDRESS($AU102+2, AV$1)):INDIRECT(ADDRESS($AU103+1, AV$1)))</f>
        <v>0.41641396249999996</v>
      </c>
      <c r="AW103">
        <f ca="1">AVERAGE(INDIRECT(ADDRESS($AU102+2, AW$1)):INDIRECT(ADDRESS($AU103+1, AW$1)))</f>
        <v>0.55453887499999999</v>
      </c>
      <c r="AX103">
        <f ca="1">AVERAGE(INDIRECT(ADDRESS($AU102+2, AX$1)):INDIRECT(ADDRESS($AU103+1, AX$1)))</f>
        <v>0.34344112500000001</v>
      </c>
      <c r="AY103">
        <f ca="1">AVERAGE(INDIRECT(ADDRESS($AU102+2, AY$1)):INDIRECT(ADDRESS($AU103+1, AY$1)))</f>
        <v>0.73961750000000004</v>
      </c>
      <c r="AZ103">
        <f ca="1">AVERAGE(INDIRECT(ADDRESS($AU102+2, AZ$1)):INDIRECT(ADDRESS($AU103+1, AZ$1)))</f>
        <v>0.68833024999999992</v>
      </c>
      <c r="BA103">
        <f ca="1">AVERAGE(INDIRECT(ADDRESS($AU102+2, BA$1)):INDIRECT(ADDRESS($AU103+1, BA$1)))</f>
        <v>0.39289912500000002</v>
      </c>
      <c r="BB103">
        <f ca="1">AVERAGE(INDIRECT(ADDRESS($AU102+2, BB$1)):INDIRECT(ADDRESS($AU103+1, BB$1)))</f>
        <v>0.45707812499999995</v>
      </c>
      <c r="BC103">
        <f ca="1">AVERAGE(INDIRECT(ADDRESS($AU102+2, BC$1)):INDIRECT(ADDRESS($AU103+1, BC$1)))</f>
        <v>0.95085534999999999</v>
      </c>
      <c r="BD103">
        <f ca="1">AVERAGE(INDIRECT(ADDRESS($AU102+2, BD$1)):INDIRECT(ADDRESS($AU103+1, BD$1)))</f>
        <v>0.30870249999999999</v>
      </c>
      <c r="BE103">
        <f ca="1">AVERAGE(INDIRECT(ADDRESS($AU102+2, BE$1)):INDIRECT(ADDRESS($AU103+1, BE$1)))</f>
        <v>1.2395081875E-2</v>
      </c>
      <c r="BF103">
        <f ca="1">AVERAGE(INDIRECT(ADDRESS($AU102+2, BF$1)):INDIRECT(ADDRESS($AU103+1, BF$1)))</f>
        <v>2.503749999999999E-2</v>
      </c>
      <c r="BG103">
        <f ca="1">AVERAGE(INDIRECT(ADDRESS($AU102+2, BG$1)):INDIRECT(ADDRESS($AU103+1, BG$1)))</f>
        <v>0.60341999999999985</v>
      </c>
      <c r="BH103">
        <f ca="1">AVERAGE(INDIRECT(ADDRESS($AU102+2, BH$1)):INDIRECT(ADDRESS($AU103+1, BH$1)))</f>
        <v>1.0780250000000019E-2</v>
      </c>
      <c r="BI103">
        <f ca="1">AVERAGE(INDIRECT(ADDRESS($AU102+2, BI$1)):INDIRECT(ADDRESS($AU103+1, BI$1)))</f>
        <v>1.3872249999999975E-2</v>
      </c>
      <c r="BJ103">
        <f ca="1">AVERAGE(INDIRECT(ADDRESS($AU102+2, BJ$1)):INDIRECT(ADDRESS($AU103+1, BJ$1)))</f>
        <v>1.105375000000014E-2</v>
      </c>
      <c r="BK103">
        <f ca="1">AVERAGE(INDIRECT(ADDRESS($AU102+2, BK$1)):INDIRECT(ADDRESS($AU103+1, BK$1)))</f>
        <v>1.2116875000000027E-2</v>
      </c>
      <c r="BL103">
        <f ca="1">AVERAGE(INDIRECT(ADDRESS($AU102+2, BL$1)):INDIRECT(ADDRESS($AU103+1, BL$1)))</f>
        <v>6.9905000000000383E-3</v>
      </c>
      <c r="BM103">
        <f ca="1">AVERAGE(INDIRECT(ADDRESS($AU102+2, BM$1)):INDIRECT(ADDRESS($AU103+1, BM$1)))</f>
        <v>1.5555000000000041E-2</v>
      </c>
      <c r="BN103">
        <f ca="1">AVERAGE(INDIRECT(ADDRESS($AU102+2, BN$1)):INDIRECT(ADDRESS($AU103+1, BN$1)))</f>
        <v>4.2348907499999994E-3</v>
      </c>
      <c r="BO103">
        <f ca="1">AVERAGE(INDIRECT(ADDRESS($AU102+2, BO$1)):INDIRECT(ADDRESS($AU103+1, BO$1)))</f>
        <v>2.2327271250000003E-2</v>
      </c>
      <c r="BP103">
        <f ca="1">AVERAGE(INDIRECT(ADDRESS($AU102+2, BP$1)):INDIRECT(ADDRESS($AU103+1, BP$1)))</f>
        <v>1.7135000000000011E-2</v>
      </c>
    </row>
    <row r="104" spans="1:68" x14ac:dyDescent="0.25">
      <c r="A104" s="1">
        <v>-0.51944400000000002</v>
      </c>
      <c r="B104" s="1">
        <v>-0.28236</v>
      </c>
      <c r="C104" s="1">
        <v>-0.80650500000000003</v>
      </c>
      <c r="D104" s="1">
        <v>-0.39187499999999997</v>
      </c>
      <c r="E104" s="1">
        <v>3.7834699999999999E-2</v>
      </c>
      <c r="F104" s="1">
        <v>-1.7452300000000001</v>
      </c>
      <c r="G104" s="1">
        <v>-0.79810599999999998</v>
      </c>
      <c r="H104" s="1">
        <v>0.91801500000000003</v>
      </c>
      <c r="I104" s="1">
        <v>-1.4997499999999999</v>
      </c>
      <c r="J104" s="1">
        <v>-2.7230399999999999E-3</v>
      </c>
      <c r="K104" s="1">
        <v>0.94827600000000001</v>
      </c>
      <c r="L104" s="1">
        <v>-2.1051000000000002</v>
      </c>
      <c r="M104" s="1">
        <v>0.89910699999999999</v>
      </c>
      <c r="N104" s="1">
        <v>1.05748</v>
      </c>
      <c r="O104" s="1">
        <v>-2.5231699999999999</v>
      </c>
      <c r="P104" s="1">
        <v>-0.89218200000000003</v>
      </c>
      <c r="Q104" s="1">
        <v>1.00451</v>
      </c>
      <c r="R104" s="1">
        <v>-2.5586500000000001</v>
      </c>
      <c r="S104" s="1">
        <v>-1.8736900000000001E-2</v>
      </c>
      <c r="T104" s="1">
        <v>1.03754E-2</v>
      </c>
      <c r="U104" s="1">
        <v>-2.4516399999999998</v>
      </c>
      <c r="V104" s="1" t="s">
        <v>23</v>
      </c>
      <c r="W104" s="1">
        <f>ABS(IK_diagnostics_positions[[#This Row],[Column1]]-A103)</f>
        <v>0.72671400000000008</v>
      </c>
      <c r="X104" s="1">
        <f>ABS(IK_diagnostics_positions[[#This Row],[Column2]]-B103)</f>
        <v>1.259644</v>
      </c>
      <c r="Y104" s="1">
        <f>ABS(IK_diagnostics_positions[[#This Row],[Column3]]-C103)</f>
        <v>0.76228669999999998</v>
      </c>
      <c r="Z104" s="1">
        <f>ABS(IK_diagnostics_positions[[#This Row],[Column4]]-D103)</f>
        <v>0.85128399999999993</v>
      </c>
      <c r="AA104" s="1">
        <f>ABS(IK_diagnostics_positions[[#This Row],[Column5]]-E103)</f>
        <v>1.6421099999999998E-2</v>
      </c>
      <c r="AB104" s="1">
        <f>ABS(IK_diagnostics_positions[[#This Row],[Column6]]-F103)</f>
        <v>1.5502210000000001</v>
      </c>
      <c r="AC104" s="1">
        <f>ABS(IK_diagnostics_positions[[#This Row],[Column7]]-G103)</f>
        <v>1.2187159999999999</v>
      </c>
      <c r="AD104" s="1">
        <f>ABS(IK_diagnostics_positions[[#This Row],[Column8]]-H103)</f>
        <v>0.60011999999999999</v>
      </c>
      <c r="AE104" s="1">
        <f>ABS(IK_diagnostics_positions[[#This Row],[Column9]]-I103)</f>
        <v>0.35048999999999997</v>
      </c>
      <c r="AF104" s="1">
        <f>ABS(IK_diagnostics_positions[[#This Row],[Column10]]-J103)</f>
        <v>5.1218300000000008E-3</v>
      </c>
      <c r="AG104" s="1">
        <f>ABS(IK_diagnostics_positions[[#This Row],[Column11]]-K103)</f>
        <v>0.12861999999999996</v>
      </c>
      <c r="AH104" s="1">
        <f>ABS(IK_diagnostics_positions[[#This Row],[Column12]]-L103)</f>
        <v>0.20440000000000014</v>
      </c>
      <c r="AI104" s="1">
        <f>ABS(IK_diagnostics_positions[[#This Row],[Column13]]-M103)</f>
        <v>0.13005100000000003</v>
      </c>
      <c r="AJ104" s="1">
        <f>ABS(IK_diagnostics_positions[[#This Row],[Column14]]-N103)</f>
        <v>5.8408000000000015E-2</v>
      </c>
      <c r="AK104" s="1">
        <f>ABS(IK_diagnostics_positions[[#This Row],[Column15]]-O103)</f>
        <v>1.89499999999998E-2</v>
      </c>
      <c r="AL104" s="1">
        <f>ABS(IK_diagnostics_positions[[#This Row],[Column16]]-P103)</f>
        <v>0.11768600000000007</v>
      </c>
      <c r="AM104" s="1">
        <f>ABS(IK_diagnostics_positions[[#This Row],[Column17]]-Q103)</f>
        <v>2.3900000000001143E-3</v>
      </c>
      <c r="AN104" s="1">
        <f>ABS(IK_diagnostics_positions[[#This Row],[Column18]]-R103)</f>
        <v>4.2359999999999953E-2</v>
      </c>
      <c r="AO104" s="1">
        <f>ABS(IK_diagnostics_positions[[#This Row],[Column19]]-S103)</f>
        <v>1.6651600000000003E-2</v>
      </c>
      <c r="AP104" s="1">
        <f>ABS(IK_diagnostics_positions[[#This Row],[Column20]]-T103)</f>
        <v>5.1942100000000003E-3</v>
      </c>
      <c r="AQ104" s="1">
        <f>ABS(IK_diagnostics_positions[[#This Row],[Column21]]-U103)</f>
        <v>2.9230000000000089E-2</v>
      </c>
      <c r="AU104" s="3">
        <f>IK_diagnostics_frames[[#This Row],[Column1]]+AU103</f>
        <v>324</v>
      </c>
      <c r="AV104">
        <f ca="1">AVERAGE(INDIRECT(ADDRESS($AU103+2, AV$1)):INDIRECT(ADDRESS($AU104+1, AV$1)))</f>
        <v>3.1055099999999995E-2</v>
      </c>
      <c r="AW104">
        <f ca="1">AVERAGE(INDIRECT(ADDRESS($AU103+2, AW$1)):INDIRECT(ADDRESS($AU104+1, AW$1)))</f>
        <v>9.7169999999999757E-3</v>
      </c>
      <c r="AX104">
        <f ca="1">AVERAGE(INDIRECT(ADDRESS($AU103+2, AX$1)):INDIRECT(ADDRESS($AU104+1, AX$1)))</f>
        <v>7.9909999999999703E-3</v>
      </c>
      <c r="AY104">
        <f ca="1">AVERAGE(INDIRECT(ADDRESS($AU103+2, AY$1)):INDIRECT(ADDRESS($AU104+1, AY$1)))</f>
        <v>1.4214989999999998</v>
      </c>
      <c r="AZ104">
        <f ca="1">AVERAGE(INDIRECT(ADDRESS($AU103+2, AZ$1)):INDIRECT(ADDRESS($AU104+1, AZ$1)))</f>
        <v>0.37448399999999998</v>
      </c>
      <c r="BA104">
        <f ca="1">AVERAGE(INDIRECT(ADDRESS($AU103+2, BA$1)):INDIRECT(ADDRESS($AU104+1, BA$1)))</f>
        <v>0.8982</v>
      </c>
      <c r="BB104">
        <f ca="1">AVERAGE(INDIRECT(ADDRESS($AU103+2, BB$1)):INDIRECT(ADDRESS($AU104+1, BB$1)))</f>
        <v>0.71796300000000002</v>
      </c>
      <c r="BC104">
        <f ca="1">AVERAGE(INDIRECT(ADDRESS($AU103+2, BC$1)):INDIRECT(ADDRESS($AU104+1, BC$1)))</f>
        <v>8.1006600000000012E-2</v>
      </c>
      <c r="BD104">
        <f ca="1">AVERAGE(INDIRECT(ADDRESS($AU103+2, BD$1)):INDIRECT(ADDRESS($AU104+1, BD$1)))</f>
        <v>0.57313999999999998</v>
      </c>
      <c r="BE104">
        <f ca="1">AVERAGE(INDIRECT(ADDRESS($AU103+2, BE$1)):INDIRECT(ADDRESS($AU104+1, BE$1)))</f>
        <v>3.2074499999999999E-4</v>
      </c>
      <c r="BF104">
        <f ca="1">AVERAGE(INDIRECT(ADDRESS($AU103+2, BF$1)):INDIRECT(ADDRESS($AU104+1, BF$1)))</f>
        <v>1.6900000000000026E-2</v>
      </c>
      <c r="BG104">
        <f ca="1">AVERAGE(INDIRECT(ADDRESS($AU103+2, BG$1)):INDIRECT(ADDRESS($AU104+1, BG$1)))</f>
        <v>5.6999999999995943E-4</v>
      </c>
      <c r="BH104">
        <f ca="1">AVERAGE(INDIRECT(ADDRESS($AU103+2, BH$1)):INDIRECT(ADDRESS($AU104+1, BH$1)))</f>
        <v>4.0949999999999598E-3</v>
      </c>
      <c r="BI104">
        <f ca="1">AVERAGE(INDIRECT(ADDRESS($AU103+2, BI$1)):INDIRECT(ADDRESS($AU104+1, BI$1)))</f>
        <v>2.2899999999999032E-3</v>
      </c>
      <c r="BJ104">
        <f ca="1">AVERAGE(INDIRECT(ADDRESS($AU103+2, BJ$1)):INDIRECT(ADDRESS($AU104+1, BJ$1)))</f>
        <v>1.7200000000001658E-3</v>
      </c>
      <c r="BK104">
        <f ca="1">AVERAGE(INDIRECT(ADDRESS($AU103+2, BK$1)):INDIRECT(ADDRESS($AU104+1, BK$1)))</f>
        <v>7.9259999999999886E-3</v>
      </c>
      <c r="BL104">
        <f ca="1">AVERAGE(INDIRECT(ADDRESS($AU103+2, BL$1)):INDIRECT(ADDRESS($AU104+1, BL$1)))</f>
        <v>1.4899999999999913E-3</v>
      </c>
      <c r="BM104">
        <f ca="1">AVERAGE(INDIRECT(ADDRESS($AU103+2, BM$1)):INDIRECT(ADDRESS($AU104+1, BM$1)))</f>
        <v>5.1400000000003665E-3</v>
      </c>
      <c r="BN104">
        <f ca="1">AVERAGE(INDIRECT(ADDRESS($AU103+2, BN$1)):INDIRECT(ADDRESS($AU104+1, BN$1)))</f>
        <v>8.0485400000000003E-4</v>
      </c>
      <c r="BO104">
        <f ca="1">AVERAGE(INDIRECT(ADDRESS($AU103+2, BO$1)):INDIRECT(ADDRESS($AU104+1, BO$1)))</f>
        <v>1.2223659999999999E-2</v>
      </c>
      <c r="BP104">
        <f ca="1">AVERAGE(INDIRECT(ADDRESS($AU103+2, BP$1)):INDIRECT(ADDRESS($AU104+1, BP$1)))</f>
        <v>6.5100000000000158E-3</v>
      </c>
    </row>
    <row r="105" spans="1:68" x14ac:dyDescent="0.25">
      <c r="A105" s="1">
        <v>9.6951099999999998E-2</v>
      </c>
      <c r="B105" s="1">
        <v>0.70658200000000004</v>
      </c>
      <c r="C105" s="1">
        <v>-0.70095799999999997</v>
      </c>
      <c r="D105" s="1">
        <v>1.0779099999999999</v>
      </c>
      <c r="E105" s="1">
        <v>0.88713600000000004</v>
      </c>
      <c r="F105" s="1">
        <v>-0.62944900000000004</v>
      </c>
      <c r="G105" s="1">
        <v>0.96702699999999997</v>
      </c>
      <c r="H105" s="1">
        <v>0.85509500000000005</v>
      </c>
      <c r="I105" s="1">
        <v>-1.62277</v>
      </c>
      <c r="J105" s="1">
        <v>5.0697299999999997E-3</v>
      </c>
      <c r="K105" s="1">
        <v>0.79583899999999996</v>
      </c>
      <c r="L105" s="1">
        <v>-1.8894599999999999</v>
      </c>
      <c r="M105" s="1">
        <v>0.76056400000000002</v>
      </c>
      <c r="N105" s="1">
        <v>1.0058199999999999</v>
      </c>
      <c r="O105" s="1">
        <v>-2.5100500000000001</v>
      </c>
      <c r="P105" s="1">
        <v>-0.75951199999999996</v>
      </c>
      <c r="Q105" s="1">
        <v>1.00224</v>
      </c>
      <c r="R105" s="1">
        <v>-2.5000499999999999</v>
      </c>
      <c r="S105" s="1">
        <v>-3.2934100000000001E-3</v>
      </c>
      <c r="T105" s="1">
        <v>1.58376E-3</v>
      </c>
      <c r="U105" s="1">
        <v>-2.4969899999999998</v>
      </c>
      <c r="V105" s="1" t="s">
        <v>23</v>
      </c>
      <c r="W105" s="1">
        <f>ABS(IK_diagnostics_positions[[#This Row],[Column1]]-A104)</f>
        <v>0.61639509999999997</v>
      </c>
      <c r="X105" s="1">
        <f>ABS(IK_diagnostics_positions[[#This Row],[Column2]]-B104)</f>
        <v>0.98894199999999999</v>
      </c>
      <c r="Y105" s="1">
        <f>ABS(IK_diagnostics_positions[[#This Row],[Column3]]-C104)</f>
        <v>0.10554700000000006</v>
      </c>
      <c r="Z105" s="1">
        <f>ABS(IK_diagnostics_positions[[#This Row],[Column4]]-D104)</f>
        <v>1.4697849999999999</v>
      </c>
      <c r="AA105" s="1">
        <f>ABS(IK_diagnostics_positions[[#This Row],[Column5]]-E104)</f>
        <v>0.84930130000000004</v>
      </c>
      <c r="AB105" s="1">
        <f>ABS(IK_diagnostics_positions[[#This Row],[Column6]]-F104)</f>
        <v>1.1157810000000001</v>
      </c>
      <c r="AC105" s="1">
        <f>ABS(IK_diagnostics_positions[[#This Row],[Column7]]-G104)</f>
        <v>1.7651330000000001</v>
      </c>
      <c r="AD105" s="1">
        <f>ABS(IK_diagnostics_positions[[#This Row],[Column8]]-H104)</f>
        <v>6.2919999999999976E-2</v>
      </c>
      <c r="AE105" s="1">
        <f>ABS(IK_diagnostics_positions[[#This Row],[Column9]]-I104)</f>
        <v>0.12302000000000013</v>
      </c>
      <c r="AF105" s="1">
        <f>ABS(IK_diagnostics_positions[[#This Row],[Column10]]-J104)</f>
        <v>7.7927699999999992E-3</v>
      </c>
      <c r="AG105" s="1">
        <f>ABS(IK_diagnostics_positions[[#This Row],[Column11]]-K104)</f>
        <v>0.15243700000000004</v>
      </c>
      <c r="AH105" s="1">
        <f>ABS(IK_diagnostics_positions[[#This Row],[Column12]]-L104)</f>
        <v>0.21564000000000028</v>
      </c>
      <c r="AI105" s="1">
        <f>ABS(IK_diagnostics_positions[[#This Row],[Column13]]-M104)</f>
        <v>0.13854299999999997</v>
      </c>
      <c r="AJ105" s="1">
        <f>ABS(IK_diagnostics_positions[[#This Row],[Column14]]-N104)</f>
        <v>5.1660000000000039E-2</v>
      </c>
      <c r="AK105" s="1">
        <f>ABS(IK_diagnostics_positions[[#This Row],[Column15]]-O104)</f>
        <v>1.3119999999999798E-2</v>
      </c>
      <c r="AL105" s="1">
        <f>ABS(IK_diagnostics_positions[[#This Row],[Column16]]-P104)</f>
        <v>0.13267000000000007</v>
      </c>
      <c r="AM105" s="1">
        <f>ABS(IK_diagnostics_positions[[#This Row],[Column17]]-Q104)</f>
        <v>2.2699999999999942E-3</v>
      </c>
      <c r="AN105" s="1">
        <f>ABS(IK_diagnostics_positions[[#This Row],[Column18]]-R104)</f>
        <v>5.8600000000000207E-2</v>
      </c>
      <c r="AO105" s="1">
        <f>ABS(IK_diagnostics_positions[[#This Row],[Column19]]-S104)</f>
        <v>1.5443490000000001E-2</v>
      </c>
      <c r="AP105" s="1">
        <f>ABS(IK_diagnostics_positions[[#This Row],[Column20]]-T104)</f>
        <v>8.7916399999999999E-3</v>
      </c>
      <c r="AQ105" s="1">
        <f>ABS(IK_diagnostics_positions[[#This Row],[Column21]]-U104)</f>
        <v>4.5350000000000001E-2</v>
      </c>
      <c r="AU105" s="4">
        <f>IK_diagnostics_frames[[#This Row],[Column1]]+AU104</f>
        <v>326</v>
      </c>
      <c r="AV105">
        <f ca="1">AVERAGE(INDIRECT(ADDRESS($AU104+2, AV$1)):INDIRECT(ADDRESS($AU105+1, AV$1)))</f>
        <v>9.9814500000000028E-2</v>
      </c>
      <c r="AW105">
        <f ca="1">AVERAGE(INDIRECT(ADDRESS($AU104+2, AW$1)):INDIRECT(ADDRESS($AU105+1, AW$1)))</f>
        <v>0.75186100000000011</v>
      </c>
      <c r="AX105">
        <f ca="1">AVERAGE(INDIRECT(ADDRESS($AU104+2, AX$1)):INDIRECT(ADDRESS($AU105+1, AX$1)))</f>
        <v>0.65085850000000001</v>
      </c>
      <c r="AY105">
        <f ca="1">AVERAGE(INDIRECT(ADDRESS($AU104+2, AY$1)):INDIRECT(ADDRESS($AU105+1, AY$1)))</f>
        <v>0.6199865</v>
      </c>
      <c r="AZ105">
        <f ca="1">AVERAGE(INDIRECT(ADDRESS($AU104+2, AZ$1)):INDIRECT(ADDRESS($AU105+1, AZ$1)))</f>
        <v>0.58726149999999999</v>
      </c>
      <c r="BA105">
        <f ca="1">AVERAGE(INDIRECT(ADDRESS($AU104+2, BA$1)):INDIRECT(ADDRESS($AU105+1, BA$1)))</f>
        <v>0.66066400000000003</v>
      </c>
      <c r="BB105">
        <f ca="1">AVERAGE(INDIRECT(ADDRESS($AU104+2, BB$1)):INDIRECT(ADDRESS($AU105+1, BB$1)))</f>
        <v>0.77088650000000003</v>
      </c>
      <c r="BC105">
        <f ca="1">AVERAGE(INDIRECT(ADDRESS($AU104+2, BC$1)):INDIRECT(ADDRESS($AU105+1, BC$1)))</f>
        <v>0.1182376</v>
      </c>
      <c r="BD105">
        <f ca="1">AVERAGE(INDIRECT(ADDRESS($AU104+2, BD$1)):INDIRECT(ADDRESS($AU105+1, BD$1)))</f>
        <v>0.15411999999999992</v>
      </c>
      <c r="BE105">
        <f ca="1">AVERAGE(INDIRECT(ADDRESS($AU104+2, BE$1)):INDIRECT(ADDRESS($AU105+1, BE$1)))</f>
        <v>1.45473915E-2</v>
      </c>
      <c r="BF105">
        <f ca="1">AVERAGE(INDIRECT(ADDRESS($AU104+2, BF$1)):INDIRECT(ADDRESS($AU105+1, BF$1)))</f>
        <v>2.7435000000000043E-2</v>
      </c>
      <c r="BG105">
        <f ca="1">AVERAGE(INDIRECT(ADDRESS($AU104+2, BG$1)):INDIRECT(ADDRESS($AU105+1, BG$1)))</f>
        <v>2.2519999999999984E-2</v>
      </c>
      <c r="BH105">
        <f ca="1">AVERAGE(INDIRECT(ADDRESS($AU104+2, BH$1)):INDIRECT(ADDRESS($AU105+1, BH$1)))</f>
        <v>1.7658000000000063E-2</v>
      </c>
      <c r="BI105">
        <f ca="1">AVERAGE(INDIRECT(ADDRESS($AU104+2, BI$1)):INDIRECT(ADDRESS($AU105+1, BI$1)))</f>
        <v>5.3220000000000489E-3</v>
      </c>
      <c r="BJ105">
        <f ca="1">AVERAGE(INDIRECT(ADDRESS($AU104+2, BJ$1)):INDIRECT(ADDRESS($AU105+1, BJ$1)))</f>
        <v>6.8999999999999062E-3</v>
      </c>
      <c r="BK105">
        <f ca="1">AVERAGE(INDIRECT(ADDRESS($AU104+2, BK$1)):INDIRECT(ADDRESS($AU105+1, BK$1)))</f>
        <v>2.8267000000000042E-2</v>
      </c>
      <c r="BL105">
        <f ca="1">AVERAGE(INDIRECT(ADDRESS($AU104+2, BL$1)):INDIRECT(ADDRESS($AU105+1, BL$1)))</f>
        <v>7.1479999999999322E-3</v>
      </c>
      <c r="BM105">
        <f ca="1">AVERAGE(INDIRECT(ADDRESS($AU104+2, BM$1)):INDIRECT(ADDRESS($AU105+1, BM$1)))</f>
        <v>1.3760000000000217E-2</v>
      </c>
      <c r="BN105">
        <f ca="1">AVERAGE(INDIRECT(ADDRESS($AU104+2, BN$1)):INDIRECT(ADDRESS($AU105+1, BN$1)))</f>
        <v>5.4469795E-3</v>
      </c>
      <c r="BO105">
        <f ca="1">AVERAGE(INDIRECT(ADDRESS($AU104+2, BO$1)):INDIRECT(ADDRESS($AU105+1, BO$1)))</f>
        <v>5.4077164999999996E-3</v>
      </c>
      <c r="BP105">
        <f ca="1">AVERAGE(INDIRECT(ADDRESS($AU104+2, BP$1)):INDIRECT(ADDRESS($AU105+1, BP$1)))</f>
        <v>4.0450000000000763E-3</v>
      </c>
    </row>
    <row r="106" spans="1:68" x14ac:dyDescent="0.25">
      <c r="A106" s="1">
        <v>-0.155636</v>
      </c>
      <c r="B106" s="1">
        <v>0.74439</v>
      </c>
      <c r="C106" s="1">
        <v>-0.64935500000000002</v>
      </c>
      <c r="D106" s="1">
        <v>0.49779400000000001</v>
      </c>
      <c r="E106" s="1">
        <v>0.36707200000000001</v>
      </c>
      <c r="F106" s="1">
        <v>-1.3056000000000001</v>
      </c>
      <c r="G106" s="1">
        <v>0.49031200000000003</v>
      </c>
      <c r="H106" s="1">
        <v>0.404138</v>
      </c>
      <c r="I106" s="1">
        <v>-2.3048899999999999</v>
      </c>
      <c r="J106" s="1">
        <v>8.8048899999999992E-3</v>
      </c>
      <c r="K106" s="1">
        <v>0.774011</v>
      </c>
      <c r="L106" s="1">
        <v>-3.0994600000000001</v>
      </c>
      <c r="M106" s="1">
        <v>0.76538399999999995</v>
      </c>
      <c r="N106" s="1">
        <v>1.01065</v>
      </c>
      <c r="O106" s="1">
        <v>-2.4898799999999999</v>
      </c>
      <c r="P106" s="1">
        <v>-0.75771999999999995</v>
      </c>
      <c r="Q106" s="1">
        <v>1.0072300000000001</v>
      </c>
      <c r="R106" s="1">
        <v>-2.50109</v>
      </c>
      <c r="S106" s="1">
        <v>1.79288E-3</v>
      </c>
      <c r="T106" s="1">
        <v>-1.6386899999999999E-2</v>
      </c>
      <c r="U106" s="1">
        <v>-2.4868999999999999</v>
      </c>
      <c r="V106" s="1" t="s">
        <v>23</v>
      </c>
      <c r="W106" s="1">
        <f>ABS(IK_diagnostics_positions[[#This Row],[Column1]]-A105)</f>
        <v>0.25258710000000001</v>
      </c>
      <c r="X106" s="1">
        <f>ABS(IK_diagnostics_positions[[#This Row],[Column2]]-B105)</f>
        <v>3.7807999999999953E-2</v>
      </c>
      <c r="Y106" s="1">
        <f>ABS(IK_diagnostics_positions[[#This Row],[Column3]]-C105)</f>
        <v>5.1602999999999954E-2</v>
      </c>
      <c r="Z106" s="1">
        <f>ABS(IK_diagnostics_positions[[#This Row],[Column4]]-D105)</f>
        <v>0.58011599999999985</v>
      </c>
      <c r="AA106" s="1">
        <f>ABS(IK_diagnostics_positions[[#This Row],[Column5]]-E105)</f>
        <v>0.52006400000000008</v>
      </c>
      <c r="AB106" s="1">
        <f>ABS(IK_diagnostics_positions[[#This Row],[Column6]]-F105)</f>
        <v>0.67615100000000006</v>
      </c>
      <c r="AC106" s="1">
        <f>ABS(IK_diagnostics_positions[[#This Row],[Column7]]-G105)</f>
        <v>0.47671499999999994</v>
      </c>
      <c r="AD106" s="1">
        <f>ABS(IK_diagnostics_positions[[#This Row],[Column8]]-H105)</f>
        <v>0.45095700000000005</v>
      </c>
      <c r="AE106" s="1">
        <f>ABS(IK_diagnostics_positions[[#This Row],[Column9]]-I105)</f>
        <v>0.68211999999999984</v>
      </c>
      <c r="AF106" s="1">
        <f>ABS(IK_diagnostics_positions[[#This Row],[Column10]]-J105)</f>
        <v>3.7351599999999995E-3</v>
      </c>
      <c r="AG106" s="1">
        <f>ABS(IK_diagnostics_positions[[#This Row],[Column11]]-K105)</f>
        <v>2.1827999999999959E-2</v>
      </c>
      <c r="AH106" s="1">
        <f>ABS(IK_diagnostics_positions[[#This Row],[Column12]]-L105)</f>
        <v>1.2100000000000002</v>
      </c>
      <c r="AI106" s="1">
        <f>ABS(IK_diagnostics_positions[[#This Row],[Column13]]-M105)</f>
        <v>4.8199999999999354E-3</v>
      </c>
      <c r="AJ106" s="1">
        <f>ABS(IK_diagnostics_positions[[#This Row],[Column14]]-N105)</f>
        <v>4.830000000000112E-3</v>
      </c>
      <c r="AK106" s="1">
        <f>ABS(IK_diagnostics_positions[[#This Row],[Column15]]-O105)</f>
        <v>2.0170000000000243E-2</v>
      </c>
      <c r="AL106" s="1">
        <f>ABS(IK_diagnostics_positions[[#This Row],[Column16]]-P105)</f>
        <v>1.7920000000000158E-3</v>
      </c>
      <c r="AM106" s="1">
        <f>ABS(IK_diagnostics_positions[[#This Row],[Column17]]-Q105)</f>
        <v>4.99000000000005E-3</v>
      </c>
      <c r="AN106" s="1">
        <f>ABS(IK_diagnostics_positions[[#This Row],[Column18]]-R105)</f>
        <v>1.0400000000001519E-3</v>
      </c>
      <c r="AO106" s="1">
        <f>ABS(IK_diagnostics_positions[[#This Row],[Column19]]-S105)</f>
        <v>5.0862900000000003E-3</v>
      </c>
      <c r="AP106" s="1">
        <f>ABS(IK_diagnostics_positions[[#This Row],[Column20]]-T105)</f>
        <v>1.7970659999999999E-2</v>
      </c>
      <c r="AQ106" s="1">
        <f>ABS(IK_diagnostics_positions[[#This Row],[Column21]]-U105)</f>
        <v>1.0089999999999932E-2</v>
      </c>
      <c r="AU106" s="3">
        <f>IK_diagnostics_frames[[#This Row],[Column1]]+AU105</f>
        <v>327</v>
      </c>
      <c r="AV106">
        <f ca="1">AVERAGE(INDIRECT(ADDRESS($AU105+2, AV$1)):INDIRECT(ADDRESS($AU106+1, AV$1)))</f>
        <v>0.20341219999999999</v>
      </c>
      <c r="AW106">
        <f ca="1">AVERAGE(INDIRECT(ADDRESS($AU105+2, AW$1)):INDIRECT(ADDRESS($AU106+1, AW$1)))</f>
        <v>0.99763859999999993</v>
      </c>
      <c r="AX106">
        <f ca="1">AVERAGE(INDIRECT(ADDRESS($AU105+2, AX$1)):INDIRECT(ADDRESS($AU106+1, AX$1)))</f>
        <v>1.185894</v>
      </c>
      <c r="AY106">
        <f ca="1">AVERAGE(INDIRECT(ADDRESS($AU105+2, AY$1)):INDIRECT(ADDRESS($AU106+1, AY$1)))</f>
        <v>1.3562149999999999</v>
      </c>
      <c r="AZ106">
        <f ca="1">AVERAGE(INDIRECT(ADDRESS($AU105+2, AZ$1)):INDIRECT(ADDRESS($AU106+1, AZ$1)))</f>
        <v>0.28757299999999997</v>
      </c>
      <c r="BA106">
        <f ca="1">AVERAGE(INDIRECT(ADDRESS($AU105+2, BA$1)):INDIRECT(ADDRESS($AU106+1, BA$1)))</f>
        <v>0.94191800000000014</v>
      </c>
      <c r="BB106">
        <f ca="1">AVERAGE(INDIRECT(ADDRESS($AU105+2, BB$1)):INDIRECT(ADDRESS($AU106+1, BB$1)))</f>
        <v>0.92474899999999993</v>
      </c>
      <c r="BC106">
        <f ca="1">AVERAGE(INDIRECT(ADDRESS($AU105+2, BC$1)):INDIRECT(ADDRESS($AU106+1, BC$1)))</f>
        <v>1.0155272</v>
      </c>
      <c r="BD106">
        <f ca="1">AVERAGE(INDIRECT(ADDRESS($AU105+2, BD$1)):INDIRECT(ADDRESS($AU106+1, BD$1)))</f>
        <v>0.38407000000000013</v>
      </c>
      <c r="BE106">
        <f ca="1">AVERAGE(INDIRECT(ADDRESS($AU105+2, BE$1)):INDIRECT(ADDRESS($AU106+1, BE$1)))</f>
        <v>2.4527400000000002E-4</v>
      </c>
      <c r="BF106">
        <f ca="1">AVERAGE(INDIRECT(ADDRESS($AU105+2, BF$1)):INDIRECT(ADDRESS($AU106+1, BF$1)))</f>
        <v>3.0369999999999564E-3</v>
      </c>
      <c r="BG106">
        <f ca="1">AVERAGE(INDIRECT(ADDRESS($AU105+2, BG$1)):INDIRECT(ADDRESS($AU106+1, BG$1)))</f>
        <v>5.2900000000000169E-3</v>
      </c>
      <c r="BH106">
        <f ca="1">AVERAGE(INDIRECT(ADDRESS($AU105+2, BH$1)):INDIRECT(ADDRESS($AU106+1, BH$1)))</f>
        <v>2.0679999999999588E-3</v>
      </c>
      <c r="BI106">
        <f ca="1">AVERAGE(INDIRECT(ADDRESS($AU105+2, BI$1)):INDIRECT(ADDRESS($AU106+1, BI$1)))</f>
        <v>1.0699999999999044E-3</v>
      </c>
      <c r="BJ106">
        <f ca="1">AVERAGE(INDIRECT(ADDRESS($AU105+2, BJ$1)):INDIRECT(ADDRESS($AU106+1, BJ$1)))</f>
        <v>3.1700000000003392E-3</v>
      </c>
      <c r="BK106">
        <f ca="1">AVERAGE(INDIRECT(ADDRESS($AU105+2, BK$1)):INDIRECT(ADDRESS($AU106+1, BK$1)))</f>
        <v>3.1749999999999279E-3</v>
      </c>
      <c r="BL106">
        <f ca="1">AVERAGE(INDIRECT(ADDRESS($AU105+2, BL$1)):INDIRECT(ADDRESS($AU106+1, BL$1)))</f>
        <v>1.3600000000000279E-3</v>
      </c>
      <c r="BM106">
        <f ca="1">AVERAGE(INDIRECT(ADDRESS($AU105+2, BM$1)):INDIRECT(ADDRESS($AU106+1, BM$1)))</f>
        <v>2.3300000000001653E-3</v>
      </c>
      <c r="BN106">
        <f ca="1">AVERAGE(INDIRECT(ADDRESS($AU105+2, BN$1)):INDIRECT(ADDRESS($AU106+1, BN$1)))</f>
        <v>4.2703990000000002E-3</v>
      </c>
      <c r="BO106">
        <f ca="1">AVERAGE(INDIRECT(ADDRESS($AU105+2, BO$1)):INDIRECT(ADDRESS($AU106+1, BO$1)))</f>
        <v>1.0881419999999998E-3</v>
      </c>
      <c r="BP106">
        <f ca="1">AVERAGE(INDIRECT(ADDRESS($AU105+2, BP$1)):INDIRECT(ADDRESS($AU106+1, BP$1)))</f>
        <v>1.9999999999686935E-5</v>
      </c>
    </row>
    <row r="107" spans="1:68" x14ac:dyDescent="0.25">
      <c r="A107" s="1">
        <v>0.27531600000000001</v>
      </c>
      <c r="B107" s="1">
        <v>0.85767000000000004</v>
      </c>
      <c r="C107" s="1">
        <v>-0.434284</v>
      </c>
      <c r="D107" s="1">
        <v>0.110635</v>
      </c>
      <c r="E107" s="1">
        <v>1.76288</v>
      </c>
      <c r="F107" s="1">
        <v>-0.82603800000000005</v>
      </c>
      <c r="G107" s="1">
        <v>-0.64777200000000001</v>
      </c>
      <c r="H107" s="1">
        <v>1.3980900000000001</v>
      </c>
      <c r="I107" s="1">
        <v>-1.3661700000000001</v>
      </c>
      <c r="J107" s="1">
        <v>-1.84911E-2</v>
      </c>
      <c r="K107" s="1">
        <v>0.85918099999999997</v>
      </c>
      <c r="L107" s="1">
        <v>-1.9261600000000001</v>
      </c>
      <c r="M107" s="1">
        <v>0.78348399999999996</v>
      </c>
      <c r="N107" s="1">
        <v>0.99772400000000006</v>
      </c>
      <c r="O107" s="1">
        <v>-2.5072299999999998</v>
      </c>
      <c r="P107" s="1">
        <v>-0.79254400000000003</v>
      </c>
      <c r="Q107" s="1">
        <v>0.99876200000000004</v>
      </c>
      <c r="R107" s="1">
        <v>-2.5436999999999999</v>
      </c>
      <c r="S107" s="1">
        <v>9.9143400000000007E-3</v>
      </c>
      <c r="T107" s="1">
        <v>1.33099E-2</v>
      </c>
      <c r="U107" s="1">
        <v>-2.45879</v>
      </c>
      <c r="V107" s="1" t="s">
        <v>23</v>
      </c>
      <c r="W107" s="1">
        <f>ABS(IK_diagnostics_positions[[#This Row],[Column1]]-A106)</f>
        <v>0.430952</v>
      </c>
      <c r="X107" s="1">
        <f>ABS(IK_diagnostics_positions[[#This Row],[Column2]]-B106)</f>
        <v>0.11328000000000005</v>
      </c>
      <c r="Y107" s="1">
        <f>ABS(IK_diagnostics_positions[[#This Row],[Column3]]-C106)</f>
        <v>0.21507100000000001</v>
      </c>
      <c r="Z107" s="1">
        <f>ABS(IK_diagnostics_positions[[#This Row],[Column4]]-D106)</f>
        <v>0.38715900000000003</v>
      </c>
      <c r="AA107" s="1">
        <f>ABS(IK_diagnostics_positions[[#This Row],[Column5]]-E106)</f>
        <v>1.3958079999999999</v>
      </c>
      <c r="AB107" s="1">
        <f>ABS(IK_diagnostics_positions[[#This Row],[Column6]]-F106)</f>
        <v>0.47956200000000004</v>
      </c>
      <c r="AC107" s="1">
        <f>ABS(IK_diagnostics_positions[[#This Row],[Column7]]-G106)</f>
        <v>1.1380840000000001</v>
      </c>
      <c r="AD107" s="1">
        <f>ABS(IK_diagnostics_positions[[#This Row],[Column8]]-H106)</f>
        <v>0.99395200000000006</v>
      </c>
      <c r="AE107" s="1">
        <f>ABS(IK_diagnostics_positions[[#This Row],[Column9]]-I106)</f>
        <v>0.93871999999999978</v>
      </c>
      <c r="AF107" s="1">
        <f>ABS(IK_diagnostics_positions[[#This Row],[Column10]]-J106)</f>
        <v>2.7295989999999999E-2</v>
      </c>
      <c r="AG107" s="1">
        <f>ABS(IK_diagnostics_positions[[#This Row],[Column11]]-K106)</f>
        <v>8.5169999999999968E-2</v>
      </c>
      <c r="AH107" s="1">
        <f>ABS(IK_diagnostics_positions[[#This Row],[Column12]]-L106)</f>
        <v>1.1733</v>
      </c>
      <c r="AI107" s="1">
        <f>ABS(IK_diagnostics_positions[[#This Row],[Column13]]-M106)</f>
        <v>1.8100000000000005E-2</v>
      </c>
      <c r="AJ107" s="1">
        <f>ABS(IK_diagnostics_positions[[#This Row],[Column14]]-N106)</f>
        <v>1.2925999999999993E-2</v>
      </c>
      <c r="AK107" s="1">
        <f>ABS(IK_diagnostics_positions[[#This Row],[Column15]]-O106)</f>
        <v>1.7349999999999977E-2</v>
      </c>
      <c r="AL107" s="1">
        <f>ABS(IK_diagnostics_positions[[#This Row],[Column16]]-P106)</f>
        <v>3.4824000000000077E-2</v>
      </c>
      <c r="AM107" s="1">
        <f>ABS(IK_diagnostics_positions[[#This Row],[Column17]]-Q106)</f>
        <v>8.4680000000000311E-3</v>
      </c>
      <c r="AN107" s="1">
        <f>ABS(IK_diagnostics_positions[[#This Row],[Column18]]-R106)</f>
        <v>4.2609999999999815E-2</v>
      </c>
      <c r="AO107" s="1">
        <f>ABS(IK_diagnostics_positions[[#This Row],[Column19]]-S106)</f>
        <v>8.1214600000000005E-3</v>
      </c>
      <c r="AP107" s="1">
        <f>ABS(IK_diagnostics_positions[[#This Row],[Column20]]-T106)</f>
        <v>2.9696799999999999E-2</v>
      </c>
      <c r="AQ107" s="1">
        <f>ABS(IK_diagnostics_positions[[#This Row],[Column21]]-U106)</f>
        <v>2.8109999999999857E-2</v>
      </c>
      <c r="AU107" s="4">
        <f>IK_diagnostics_frames[[#This Row],[Column1]]+AU106</f>
        <v>329</v>
      </c>
      <c r="AV107">
        <f ca="1">AVERAGE(INDIRECT(ADDRESS($AU106+2, AV$1)):INDIRECT(ADDRESS($AU107+1, AV$1)))</f>
        <v>0.27268599999999998</v>
      </c>
      <c r="AW107">
        <f ca="1">AVERAGE(INDIRECT(ADDRESS($AU106+2, AW$1)):INDIRECT(ADDRESS($AU107+1, AW$1)))</f>
        <v>0.52471679999999998</v>
      </c>
      <c r="AX107">
        <f ca="1">AVERAGE(INDIRECT(ADDRESS($AU106+2, AX$1)):INDIRECT(ADDRESS($AU107+1, AX$1)))</f>
        <v>0.337119</v>
      </c>
      <c r="AY107">
        <f ca="1">AVERAGE(INDIRECT(ADDRESS($AU106+2, AY$1)):INDIRECT(ADDRESS($AU107+1, AY$1)))</f>
        <v>0.53442499999999993</v>
      </c>
      <c r="AZ107">
        <f ca="1">AVERAGE(INDIRECT(ADDRESS($AU106+2, AZ$1)):INDIRECT(ADDRESS($AU107+1, AZ$1)))</f>
        <v>1.0559035000000001</v>
      </c>
      <c r="BA107">
        <f ca="1">AVERAGE(INDIRECT(ADDRESS($AU106+2, BA$1)):INDIRECT(ADDRESS($AU107+1, BA$1)))</f>
        <v>0.57026399999999999</v>
      </c>
      <c r="BB107">
        <f ca="1">AVERAGE(INDIRECT(ADDRESS($AU106+2, BB$1)):INDIRECT(ADDRESS($AU107+1, BB$1)))</f>
        <v>0.75031749999999997</v>
      </c>
      <c r="BC107">
        <f ca="1">AVERAGE(INDIRECT(ADDRESS($AU106+2, BC$1)):INDIRECT(ADDRESS($AU107+1, BC$1)))</f>
        <v>0.43012300000000003</v>
      </c>
      <c r="BD107">
        <f ca="1">AVERAGE(INDIRECT(ADDRESS($AU106+2, BD$1)):INDIRECT(ADDRESS($AU107+1, BD$1)))</f>
        <v>0.27172000000000007</v>
      </c>
      <c r="BE107">
        <f ca="1">AVERAGE(INDIRECT(ADDRESS($AU106+2, BE$1)):INDIRECT(ADDRESS($AU107+1, BE$1)))</f>
        <v>1.29279585E-2</v>
      </c>
      <c r="BF107">
        <f ca="1">AVERAGE(INDIRECT(ADDRESS($AU106+2, BF$1)):INDIRECT(ADDRESS($AU107+1, BF$1)))</f>
        <v>2.8025000000000022E-2</v>
      </c>
      <c r="BG107">
        <f ca="1">AVERAGE(INDIRECT(ADDRESS($AU106+2, BG$1)):INDIRECT(ADDRESS($AU107+1, BG$1)))</f>
        <v>0.12936000000000003</v>
      </c>
      <c r="BH107">
        <f ca="1">AVERAGE(INDIRECT(ADDRESS($AU106+2, BH$1)):INDIRECT(ADDRESS($AU107+1, BH$1)))</f>
        <v>0.10007300000000002</v>
      </c>
      <c r="BI107">
        <f ca="1">AVERAGE(INDIRECT(ADDRESS($AU106+2, BI$1)):INDIRECT(ADDRESS($AU107+1, BI$1)))</f>
        <v>1.1349999999999971E-3</v>
      </c>
      <c r="BJ107">
        <f ca="1">AVERAGE(INDIRECT(ADDRESS($AU106+2, BJ$1)):INDIRECT(ADDRESS($AU107+1, BJ$1)))</f>
        <v>1.8569999999999753E-2</v>
      </c>
      <c r="BK107">
        <f ca="1">AVERAGE(INDIRECT(ADDRESS($AU106+2, BK$1)):INDIRECT(ADDRESS($AU107+1, BK$1)))</f>
        <v>8.4233000000000058E-2</v>
      </c>
      <c r="BL107">
        <f ca="1">AVERAGE(INDIRECT(ADDRESS($AU106+2, BL$1)):INDIRECT(ADDRESS($AU107+1, BL$1)))</f>
        <v>1.7849999999999921E-2</v>
      </c>
      <c r="BM107">
        <f ca="1">AVERAGE(INDIRECT(ADDRESS($AU106+2, BM$1)):INDIRECT(ADDRESS($AU107+1, BM$1)))</f>
        <v>6.0750000000002746E-3</v>
      </c>
      <c r="BN107">
        <f ca="1">AVERAGE(INDIRECT(ADDRESS($AU106+2, BN$1)):INDIRECT(ADDRESS($AU107+1, BN$1)))</f>
        <v>1.5374520199999998E-2</v>
      </c>
      <c r="BO107">
        <f ca="1">AVERAGE(INDIRECT(ADDRESS($AU106+2, BO$1)):INDIRECT(ADDRESS($AU107+1, BO$1)))</f>
        <v>5.1704995500000003E-2</v>
      </c>
      <c r="BP107">
        <f ca="1">AVERAGE(INDIRECT(ADDRESS($AU106+2, BP$1)):INDIRECT(ADDRESS($AU107+1, BP$1)))</f>
        <v>1.3180000000000192E-2</v>
      </c>
    </row>
    <row r="108" spans="1:68" x14ac:dyDescent="0.25">
      <c r="A108" s="1">
        <v>0.11027000000000001</v>
      </c>
      <c r="B108" s="1">
        <v>-0.20105999999999999</v>
      </c>
      <c r="C108" s="1">
        <v>-0.97335300000000002</v>
      </c>
      <c r="D108" s="1">
        <v>-0.81245500000000004</v>
      </c>
      <c r="E108" s="1">
        <v>9.2059299999999997E-2</v>
      </c>
      <c r="F108" s="1">
        <v>-1.22367</v>
      </c>
      <c r="G108" s="1">
        <v>-0.97470900000000005</v>
      </c>
      <c r="H108" s="1">
        <v>0.92442400000000002</v>
      </c>
      <c r="I108" s="1">
        <v>-1.75362</v>
      </c>
      <c r="J108" s="1">
        <v>7.7955699999999999E-3</v>
      </c>
      <c r="K108" s="1">
        <v>0.78124700000000002</v>
      </c>
      <c r="L108" s="1">
        <v>-1.87273</v>
      </c>
      <c r="M108" s="1">
        <v>0.74939500000000003</v>
      </c>
      <c r="N108" s="1">
        <v>1.0002500000000001</v>
      </c>
      <c r="O108" s="1">
        <v>-2.5068100000000002</v>
      </c>
      <c r="P108" s="1">
        <v>-0.743927</v>
      </c>
      <c r="Q108" s="1">
        <v>0.99494199999999999</v>
      </c>
      <c r="R108" s="1">
        <v>-2.4966200000000001</v>
      </c>
      <c r="S108" s="1">
        <v>3.5559400000000001E-3</v>
      </c>
      <c r="T108" s="1">
        <v>1.32376E-3</v>
      </c>
      <c r="U108" s="1">
        <v>-2.4985900000000001</v>
      </c>
      <c r="V108" s="1" t="s">
        <v>23</v>
      </c>
      <c r="W108" s="1">
        <f>ABS(IK_diagnostics_positions[[#This Row],[Column1]]-A107)</f>
        <v>0.165046</v>
      </c>
      <c r="X108" s="1">
        <f>ABS(IK_diagnostics_positions[[#This Row],[Column2]]-B107)</f>
        <v>1.0587299999999999</v>
      </c>
      <c r="Y108" s="1">
        <f>ABS(IK_diagnostics_positions[[#This Row],[Column3]]-C107)</f>
        <v>0.53906900000000002</v>
      </c>
      <c r="Z108" s="1">
        <f>ABS(IK_diagnostics_positions[[#This Row],[Column4]]-D107)</f>
        <v>0.92309000000000008</v>
      </c>
      <c r="AA108" s="1">
        <f>ABS(IK_diagnostics_positions[[#This Row],[Column5]]-E107)</f>
        <v>1.6708206999999999</v>
      </c>
      <c r="AB108" s="1">
        <f>ABS(IK_diagnostics_positions[[#This Row],[Column6]]-F107)</f>
        <v>0.39763199999999999</v>
      </c>
      <c r="AC108" s="1">
        <f>ABS(IK_diagnostics_positions[[#This Row],[Column7]]-G107)</f>
        <v>0.32693700000000003</v>
      </c>
      <c r="AD108" s="1">
        <f>ABS(IK_diagnostics_positions[[#This Row],[Column8]]-H107)</f>
        <v>0.47366600000000003</v>
      </c>
      <c r="AE108" s="1">
        <f>ABS(IK_diagnostics_positions[[#This Row],[Column9]]-I107)</f>
        <v>0.38744999999999985</v>
      </c>
      <c r="AF108" s="1">
        <f>ABS(IK_diagnostics_positions[[#This Row],[Column10]]-J107)</f>
        <v>2.6286669999999998E-2</v>
      </c>
      <c r="AG108" s="1">
        <f>ABS(IK_diagnostics_positions[[#This Row],[Column11]]-K107)</f>
        <v>7.7933999999999948E-2</v>
      </c>
      <c r="AH108" s="1">
        <f>ABS(IK_diagnostics_positions[[#This Row],[Column12]]-L107)</f>
        <v>5.3430000000000089E-2</v>
      </c>
      <c r="AI108" s="1">
        <f>ABS(IK_diagnostics_positions[[#This Row],[Column13]]-M107)</f>
        <v>3.4088999999999925E-2</v>
      </c>
      <c r="AJ108" s="1">
        <f>ABS(IK_diagnostics_positions[[#This Row],[Column14]]-N107)</f>
        <v>2.5260000000000282E-3</v>
      </c>
      <c r="AK108" s="1">
        <f>ABS(IK_diagnostics_positions[[#This Row],[Column15]]-O107)</f>
        <v>4.1999999999964288E-4</v>
      </c>
      <c r="AL108" s="1">
        <f>ABS(IK_diagnostics_positions[[#This Row],[Column16]]-P107)</f>
        <v>4.8617000000000021E-2</v>
      </c>
      <c r="AM108" s="1">
        <f>ABS(IK_diagnostics_positions[[#This Row],[Column17]]-Q107)</f>
        <v>3.8200000000000456E-3</v>
      </c>
      <c r="AN108" s="1">
        <f>ABS(IK_diagnostics_positions[[#This Row],[Column18]]-R107)</f>
        <v>4.7079999999999789E-2</v>
      </c>
      <c r="AO108" s="1">
        <f>ABS(IK_diagnostics_positions[[#This Row],[Column19]]-S107)</f>
        <v>6.3584000000000002E-3</v>
      </c>
      <c r="AP108" s="1">
        <f>ABS(IK_diagnostics_positions[[#This Row],[Column20]]-T107)</f>
        <v>1.1986139999999999E-2</v>
      </c>
      <c r="AQ108" s="1">
        <f>ABS(IK_diagnostics_positions[[#This Row],[Column21]]-U107)</f>
        <v>3.9800000000000058E-2</v>
      </c>
      <c r="AU108" s="3">
        <f>IK_diagnostics_frames[[#This Row],[Column1]]+AU107</f>
        <v>335</v>
      </c>
      <c r="AV108">
        <f ca="1">AVERAGE(INDIRECT(ADDRESS($AU107+2, AV$1)):INDIRECT(ADDRESS($AU108+1, AV$1)))</f>
        <v>0.34306383333333329</v>
      </c>
      <c r="AW108">
        <f ca="1">AVERAGE(INDIRECT(ADDRESS($AU107+2, AW$1)):INDIRECT(ADDRESS($AU108+1, AW$1)))</f>
        <v>0.79304891666666677</v>
      </c>
      <c r="AX108">
        <f ca="1">AVERAGE(INDIRECT(ADDRESS($AU107+2, AX$1)):INDIRECT(ADDRESS($AU108+1, AX$1)))</f>
        <v>0.13840000000000002</v>
      </c>
      <c r="AY108">
        <f ca="1">AVERAGE(INDIRECT(ADDRESS($AU107+2, AY$1)):INDIRECT(ADDRESS($AU108+1, AY$1)))</f>
        <v>0.26366989333333329</v>
      </c>
      <c r="AZ108">
        <f ca="1">AVERAGE(INDIRECT(ADDRESS($AU107+2, AZ$1)):INDIRECT(ADDRESS($AU108+1, AZ$1)))</f>
        <v>0.46612283333333321</v>
      </c>
      <c r="BA108">
        <f ca="1">AVERAGE(INDIRECT(ADDRESS($AU107+2, BA$1)):INDIRECT(ADDRESS($AU108+1, BA$1)))</f>
        <v>0.35672233333333331</v>
      </c>
      <c r="BB108">
        <f ca="1">AVERAGE(INDIRECT(ADDRESS($AU107+2, BB$1)):INDIRECT(ADDRESS($AU108+1, BB$1)))</f>
        <v>0.38375699999999996</v>
      </c>
      <c r="BC108">
        <f ca="1">AVERAGE(INDIRECT(ADDRESS($AU107+2, BC$1)):INDIRECT(ADDRESS($AU108+1, BC$1)))</f>
        <v>0.28118133333333328</v>
      </c>
      <c r="BD108">
        <f ca="1">AVERAGE(INDIRECT(ADDRESS($AU107+2, BD$1)):INDIRECT(ADDRESS($AU108+1, BD$1)))</f>
        <v>0.68738833333333338</v>
      </c>
      <c r="BE108">
        <f ca="1">AVERAGE(INDIRECT(ADDRESS($AU107+2, BE$1)):INDIRECT(ADDRESS($AU108+1, BE$1)))</f>
        <v>1.4861390166666669E-2</v>
      </c>
      <c r="BF108">
        <f ca="1">AVERAGE(INDIRECT(ADDRESS($AU107+2, BF$1)):INDIRECT(ADDRESS($AU108+1, BF$1)))</f>
        <v>7.2410666666666665E-2</v>
      </c>
      <c r="BG108">
        <f ca="1">AVERAGE(INDIRECT(ADDRESS($AU107+2, BG$1)):INDIRECT(ADDRESS($AU108+1, BG$1)))</f>
        <v>0.45683999999999997</v>
      </c>
      <c r="BH108">
        <f ca="1">AVERAGE(INDIRECT(ADDRESS($AU107+2, BH$1)):INDIRECT(ADDRESS($AU108+1, BH$1)))</f>
        <v>5.7964000000000016E-2</v>
      </c>
      <c r="BI108">
        <f ca="1">AVERAGE(INDIRECT(ADDRESS($AU107+2, BI$1)):INDIRECT(ADDRESS($AU108+1, BI$1)))</f>
        <v>2.1338666666666655E-2</v>
      </c>
      <c r="BJ108">
        <f ca="1">AVERAGE(INDIRECT(ADDRESS($AU107+2, BJ$1)):INDIRECT(ADDRESS($AU108+1, BJ$1)))</f>
        <v>2.6465000000000034E-2</v>
      </c>
      <c r="BK108">
        <f ca="1">AVERAGE(INDIRECT(ADDRESS($AU107+2, BK$1)):INDIRECT(ADDRESS($AU108+1, BK$1)))</f>
        <v>6.0872166666666672E-2</v>
      </c>
      <c r="BL108">
        <f ca="1">AVERAGE(INDIRECT(ADDRESS($AU107+2, BL$1)):INDIRECT(ADDRESS($AU108+1, BL$1)))</f>
        <v>1.631616666666667E-2</v>
      </c>
      <c r="BM108">
        <f ca="1">AVERAGE(INDIRECT(ADDRESS($AU107+2, BM$1)):INDIRECT(ADDRESS($AU108+1, BM$1)))</f>
        <v>1.4243333333333311E-2</v>
      </c>
      <c r="BN108">
        <f ca="1">AVERAGE(INDIRECT(ADDRESS($AU107+2, BN$1)):INDIRECT(ADDRESS($AU108+1, BN$1)))</f>
        <v>1.0523168066666666E-2</v>
      </c>
      <c r="BO108">
        <f ca="1">AVERAGE(INDIRECT(ADDRESS($AU107+2, BO$1)):INDIRECT(ADDRESS($AU108+1, BO$1)))</f>
        <v>3.2499739999999999E-2</v>
      </c>
      <c r="BP108">
        <f ca="1">AVERAGE(INDIRECT(ADDRESS($AU107+2, BP$1)):INDIRECT(ADDRESS($AU108+1, BP$1)))</f>
        <v>2.713666666666666E-2</v>
      </c>
    </row>
    <row r="109" spans="1:68" x14ac:dyDescent="0.25">
      <c r="A109" s="1">
        <v>-0.17533599999999999</v>
      </c>
      <c r="B109" s="1">
        <v>0.574905</v>
      </c>
      <c r="C109" s="1">
        <v>-0.79921299999999995</v>
      </c>
      <c r="D109" s="1">
        <v>-0.79049199999999997</v>
      </c>
      <c r="E109" s="1">
        <v>1.30661</v>
      </c>
      <c r="F109" s="1">
        <v>-1.0928</v>
      </c>
      <c r="G109" s="1">
        <v>-0.40608300000000003</v>
      </c>
      <c r="H109" s="1">
        <v>1.15326</v>
      </c>
      <c r="I109" s="1">
        <v>-2.0031400000000001</v>
      </c>
      <c r="J109" s="1">
        <v>-1.78631E-2</v>
      </c>
      <c r="K109" s="1">
        <v>0.89259299999999997</v>
      </c>
      <c r="L109" s="1">
        <v>-2.88707</v>
      </c>
      <c r="M109" s="1">
        <v>0.879112</v>
      </c>
      <c r="N109" s="1">
        <v>1.0200800000000001</v>
      </c>
      <c r="O109" s="1">
        <v>-2.4637699999999998</v>
      </c>
      <c r="P109" s="1">
        <v>-0.89624999999999999</v>
      </c>
      <c r="Q109" s="1">
        <v>1.0048299999999999</v>
      </c>
      <c r="R109" s="1">
        <v>-2.4224899999999998</v>
      </c>
      <c r="S109" s="1">
        <v>2.0786800000000001E-2</v>
      </c>
      <c r="T109" s="1">
        <v>-3.2286599999999999E-2</v>
      </c>
      <c r="U109" s="1">
        <v>-2.5087799999999998</v>
      </c>
      <c r="V109" s="1" t="s">
        <v>23</v>
      </c>
      <c r="W109" s="1">
        <f>ABS(IK_diagnostics_positions[[#This Row],[Column1]]-A108)</f>
        <v>0.28560600000000003</v>
      </c>
      <c r="X109" s="1">
        <f>ABS(IK_diagnostics_positions[[#This Row],[Column2]]-B108)</f>
        <v>0.77596500000000002</v>
      </c>
      <c r="Y109" s="1">
        <f>ABS(IK_diagnostics_positions[[#This Row],[Column3]]-C108)</f>
        <v>0.17414000000000007</v>
      </c>
      <c r="Z109" s="1">
        <f>ABS(IK_diagnostics_positions[[#This Row],[Column4]]-D108)</f>
        <v>2.1963000000000066E-2</v>
      </c>
      <c r="AA109" s="1">
        <f>ABS(IK_diagnostics_positions[[#This Row],[Column5]]-E108)</f>
        <v>1.2145507</v>
      </c>
      <c r="AB109" s="1">
        <f>ABS(IK_diagnostics_positions[[#This Row],[Column6]]-F108)</f>
        <v>0.13087000000000004</v>
      </c>
      <c r="AC109" s="1">
        <f>ABS(IK_diagnostics_positions[[#This Row],[Column7]]-G108)</f>
        <v>0.56862600000000008</v>
      </c>
      <c r="AD109" s="1">
        <f>ABS(IK_diagnostics_positions[[#This Row],[Column8]]-H108)</f>
        <v>0.22883599999999993</v>
      </c>
      <c r="AE109" s="1">
        <f>ABS(IK_diagnostics_positions[[#This Row],[Column9]]-I108)</f>
        <v>0.24952000000000019</v>
      </c>
      <c r="AF109" s="1">
        <f>ABS(IK_diagnostics_positions[[#This Row],[Column10]]-J108)</f>
        <v>2.5658670000000001E-2</v>
      </c>
      <c r="AG109" s="1">
        <f>ABS(IK_diagnostics_positions[[#This Row],[Column11]]-K108)</f>
        <v>0.11134599999999995</v>
      </c>
      <c r="AH109" s="1">
        <f>ABS(IK_diagnostics_positions[[#This Row],[Column12]]-L108)</f>
        <v>1.01434</v>
      </c>
      <c r="AI109" s="1">
        <f>ABS(IK_diagnostics_positions[[#This Row],[Column13]]-M108)</f>
        <v>0.12971699999999997</v>
      </c>
      <c r="AJ109" s="1">
        <f>ABS(IK_diagnostics_positions[[#This Row],[Column14]]-N108)</f>
        <v>1.9830000000000014E-2</v>
      </c>
      <c r="AK109" s="1">
        <f>ABS(IK_diagnostics_positions[[#This Row],[Column15]]-O108)</f>
        <v>4.3040000000000411E-2</v>
      </c>
      <c r="AL109" s="1">
        <f>ABS(IK_diagnostics_positions[[#This Row],[Column16]]-P108)</f>
        <v>0.15232299999999999</v>
      </c>
      <c r="AM109" s="1">
        <f>ABS(IK_diagnostics_positions[[#This Row],[Column17]]-Q108)</f>
        <v>9.8879999999998969E-3</v>
      </c>
      <c r="AN109" s="1">
        <f>ABS(IK_diagnostics_positions[[#This Row],[Column18]]-R108)</f>
        <v>7.4130000000000251E-2</v>
      </c>
      <c r="AO109" s="1">
        <f>ABS(IK_diagnostics_positions[[#This Row],[Column19]]-S108)</f>
        <v>1.7230860000000001E-2</v>
      </c>
      <c r="AP109" s="1">
        <f>ABS(IK_diagnostics_positions[[#This Row],[Column20]]-T108)</f>
        <v>3.3610359999999999E-2</v>
      </c>
      <c r="AQ109" s="1">
        <f>ABS(IK_diagnostics_positions[[#This Row],[Column21]]-U108)</f>
        <v>1.0189999999999699E-2</v>
      </c>
      <c r="AU109" s="4">
        <f>IK_diagnostics_frames[[#This Row],[Column1]]+AU108</f>
        <v>337</v>
      </c>
      <c r="AV109">
        <f ca="1">AVERAGE(INDIRECT(ADDRESS($AU108+2, AV$1)):INDIRECT(ADDRESS($AU109+1, AV$1)))</f>
        <v>0.4664005</v>
      </c>
      <c r="AW109">
        <f ca="1">AVERAGE(INDIRECT(ADDRESS($AU108+2, AW$1)):INDIRECT(ADDRESS($AU109+1, AW$1)))</f>
        <v>0.61938475000000004</v>
      </c>
      <c r="AX109">
        <f ca="1">AVERAGE(INDIRECT(ADDRESS($AU108+2, AX$1)):INDIRECT(ADDRESS($AU109+1, AX$1)))</f>
        <v>0.54287899999999989</v>
      </c>
      <c r="AY109">
        <f ca="1">AVERAGE(INDIRECT(ADDRESS($AU108+2, AY$1)):INDIRECT(ADDRESS($AU109+1, AY$1)))</f>
        <v>0.76770949999999993</v>
      </c>
      <c r="AZ109">
        <f ca="1">AVERAGE(INDIRECT(ADDRESS($AU108+2, AZ$1)):INDIRECT(ADDRESS($AU109+1, AZ$1)))</f>
        <v>0.81964499999999996</v>
      </c>
      <c r="BA109">
        <f ca="1">AVERAGE(INDIRECT(ADDRESS($AU108+2, BA$1)):INDIRECT(ADDRESS($AU109+1, BA$1)))</f>
        <v>0.15929000000000004</v>
      </c>
      <c r="BB109">
        <f ca="1">AVERAGE(INDIRECT(ADDRESS($AU108+2, BB$1)):INDIRECT(ADDRESS($AU109+1, BB$1)))</f>
        <v>0.36136464999999995</v>
      </c>
      <c r="BC109">
        <f ca="1">AVERAGE(INDIRECT(ADDRESS($AU108+2, BC$1)):INDIRECT(ADDRESS($AU109+1, BC$1)))</f>
        <v>0.50019049999999998</v>
      </c>
      <c r="BD109">
        <f ca="1">AVERAGE(INDIRECT(ADDRESS($AU108+2, BD$1)):INDIRECT(ADDRESS($AU109+1, BD$1)))</f>
        <v>0.24113899999999999</v>
      </c>
      <c r="BE109">
        <f ca="1">AVERAGE(INDIRECT(ADDRESS($AU108+2, BE$1)):INDIRECT(ADDRESS($AU109+1, BE$1)))</f>
        <v>2.3409722000000001E-2</v>
      </c>
      <c r="BF109">
        <f ca="1">AVERAGE(INDIRECT(ADDRESS($AU108+2, BF$1)):INDIRECT(ADDRESS($AU109+1, BF$1)))</f>
        <v>0.13081550000000003</v>
      </c>
      <c r="BG109">
        <f ca="1">AVERAGE(INDIRECT(ADDRESS($AU108+2, BG$1)):INDIRECT(ADDRESS($AU109+1, BG$1)))</f>
        <v>0.2113250000000001</v>
      </c>
      <c r="BH109">
        <f ca="1">AVERAGE(INDIRECT(ADDRESS($AU108+2, BH$1)):INDIRECT(ADDRESS($AU109+1, BH$1)))</f>
        <v>0.14719199999999999</v>
      </c>
      <c r="BI109">
        <f ca="1">AVERAGE(INDIRECT(ADDRESS($AU108+2, BI$1)):INDIRECT(ADDRESS($AU109+1, BI$1)))</f>
        <v>4.4804999999999429E-3</v>
      </c>
      <c r="BJ109">
        <f ca="1">AVERAGE(INDIRECT(ADDRESS($AU108+2, BJ$1)):INDIRECT(ADDRESS($AU109+1, BJ$1)))</f>
        <v>6.4834999999999976E-2</v>
      </c>
      <c r="BK109">
        <f ca="1">AVERAGE(INDIRECT(ADDRESS($AU108+2, BK$1)):INDIRECT(ADDRESS($AU109+1, BK$1)))</f>
        <v>0.10567700000000002</v>
      </c>
      <c r="BL109">
        <f ca="1">AVERAGE(INDIRECT(ADDRESS($AU108+2, BL$1)):INDIRECT(ADDRESS($AU109+1, BL$1)))</f>
        <v>2.4177499999999907E-2</v>
      </c>
      <c r="BM109">
        <f ca="1">AVERAGE(INDIRECT(ADDRESS($AU108+2, BM$1)):INDIRECT(ADDRESS($AU109+1, BM$1)))</f>
        <v>5.1360000000000072E-2</v>
      </c>
      <c r="BN109">
        <f ca="1">AVERAGE(INDIRECT(ADDRESS($AU108+2, BN$1)):INDIRECT(ADDRESS($AU109+1, BN$1)))</f>
        <v>1.4422405000000003E-2</v>
      </c>
      <c r="BO109">
        <f ca="1">AVERAGE(INDIRECT(ADDRESS($AU108+2, BO$1)):INDIRECT(ADDRESS($AU109+1, BO$1)))</f>
        <v>1.66106E-3</v>
      </c>
      <c r="BP109">
        <f ca="1">AVERAGE(INDIRECT(ADDRESS($AU108+2, BP$1)):INDIRECT(ADDRESS($AU109+1, BP$1)))</f>
        <v>1.6499999999999293E-3</v>
      </c>
    </row>
    <row r="110" spans="1:68" x14ac:dyDescent="0.25">
      <c r="A110" s="1">
        <v>-2.8680799999999999E-2</v>
      </c>
      <c r="B110" s="1">
        <v>-0.26336300000000001</v>
      </c>
      <c r="C110" s="1">
        <v>-0.96427099999999999</v>
      </c>
      <c r="D110" s="1">
        <v>-0.29779800000000001</v>
      </c>
      <c r="E110" s="1">
        <v>0.214501</v>
      </c>
      <c r="F110" s="1">
        <v>-1.80047</v>
      </c>
      <c r="G110" s="1">
        <v>0.57270500000000002</v>
      </c>
      <c r="H110" s="1">
        <v>0.16501299999999999</v>
      </c>
      <c r="I110" s="1">
        <v>-1.3108</v>
      </c>
      <c r="J110" s="1">
        <v>1.39952E-3</v>
      </c>
      <c r="K110" s="1">
        <v>0.76778999999999997</v>
      </c>
      <c r="L110" s="1">
        <v>-1.86781</v>
      </c>
      <c r="M110" s="1">
        <v>0.74381200000000003</v>
      </c>
      <c r="N110" s="1">
        <v>1.0001899999999999</v>
      </c>
      <c r="O110" s="1">
        <v>-2.4961600000000002</v>
      </c>
      <c r="P110" s="1">
        <v>-0.74278</v>
      </c>
      <c r="Q110" s="1">
        <v>0.99949900000000003</v>
      </c>
      <c r="R110" s="1">
        <v>-2.4943200000000001</v>
      </c>
      <c r="S110" s="1">
        <v>-2.06435E-3</v>
      </c>
      <c r="T110" s="1">
        <v>-4.7035200000000001E-3</v>
      </c>
      <c r="U110" s="1">
        <v>-2.5028299999999999</v>
      </c>
      <c r="V110" s="1" t="s">
        <v>23</v>
      </c>
      <c r="W110" s="1">
        <f>ABS(IK_diagnostics_positions[[#This Row],[Column1]]-A109)</f>
        <v>0.14665519999999999</v>
      </c>
      <c r="X110" s="1">
        <f>ABS(IK_diagnostics_positions[[#This Row],[Column2]]-B109)</f>
        <v>0.83826800000000001</v>
      </c>
      <c r="Y110" s="1">
        <f>ABS(IK_diagnostics_positions[[#This Row],[Column3]]-C109)</f>
        <v>0.16505800000000004</v>
      </c>
      <c r="Z110" s="1">
        <f>ABS(IK_diagnostics_positions[[#This Row],[Column4]]-D109)</f>
        <v>0.49269399999999997</v>
      </c>
      <c r="AA110" s="1">
        <f>ABS(IK_diagnostics_positions[[#This Row],[Column5]]-E109)</f>
        <v>1.092109</v>
      </c>
      <c r="AB110" s="1">
        <f>ABS(IK_diagnostics_positions[[#This Row],[Column6]]-F109)</f>
        <v>0.70767000000000002</v>
      </c>
      <c r="AC110" s="1">
        <f>ABS(IK_diagnostics_positions[[#This Row],[Column7]]-G109)</f>
        <v>0.97878799999999999</v>
      </c>
      <c r="AD110" s="1">
        <f>ABS(IK_diagnostics_positions[[#This Row],[Column8]]-H109)</f>
        <v>0.98824699999999999</v>
      </c>
      <c r="AE110" s="1">
        <f>ABS(IK_diagnostics_positions[[#This Row],[Column9]]-I109)</f>
        <v>0.69234000000000018</v>
      </c>
      <c r="AF110" s="1">
        <f>ABS(IK_diagnostics_positions[[#This Row],[Column10]]-J109)</f>
        <v>1.9262620000000001E-2</v>
      </c>
      <c r="AG110" s="1">
        <f>ABS(IK_diagnostics_positions[[#This Row],[Column11]]-K109)</f>
        <v>0.124803</v>
      </c>
      <c r="AH110" s="1">
        <f>ABS(IK_diagnostics_positions[[#This Row],[Column12]]-L109)</f>
        <v>1.0192600000000001</v>
      </c>
      <c r="AI110" s="1">
        <f>ABS(IK_diagnostics_positions[[#This Row],[Column13]]-M109)</f>
        <v>0.13529999999999998</v>
      </c>
      <c r="AJ110" s="1">
        <f>ABS(IK_diagnostics_positions[[#This Row],[Column14]]-N109)</f>
        <v>1.9890000000000185E-2</v>
      </c>
      <c r="AK110" s="1">
        <f>ABS(IK_diagnostics_positions[[#This Row],[Column15]]-O109)</f>
        <v>3.2390000000000363E-2</v>
      </c>
      <c r="AL110" s="1">
        <f>ABS(IK_diagnostics_positions[[#This Row],[Column16]]-P109)</f>
        <v>0.15347</v>
      </c>
      <c r="AM110" s="1">
        <f>ABS(IK_diagnostics_positions[[#This Row],[Column17]]-Q109)</f>
        <v>5.3309999999998636E-3</v>
      </c>
      <c r="AN110" s="1">
        <f>ABS(IK_diagnostics_positions[[#This Row],[Column18]]-R109)</f>
        <v>7.1830000000000283E-2</v>
      </c>
      <c r="AO110" s="1">
        <f>ABS(IK_diagnostics_positions[[#This Row],[Column19]]-S109)</f>
        <v>2.2851150000000001E-2</v>
      </c>
      <c r="AP110" s="1">
        <f>ABS(IK_diagnostics_positions[[#This Row],[Column20]]-T109)</f>
        <v>2.7583079999999999E-2</v>
      </c>
      <c r="AQ110" s="1">
        <f>ABS(IK_diagnostics_positions[[#This Row],[Column21]]-U109)</f>
        <v>5.9499999999998998E-3</v>
      </c>
      <c r="AU110" s="3">
        <f>IK_diagnostics_frames[[#This Row],[Column1]]+AU109</f>
        <v>338</v>
      </c>
      <c r="AV110">
        <f ca="1">AVERAGE(INDIRECT(ADDRESS($AU109+2, AV$1)):INDIRECT(ADDRESS($AU110+1, AV$1)))</f>
        <v>0.19852565</v>
      </c>
      <c r="AW110">
        <f ca="1">AVERAGE(INDIRECT(ADDRESS($AU109+2, AW$1)):INDIRECT(ADDRESS($AU110+1, AW$1)))</f>
        <v>0.4007925</v>
      </c>
      <c r="AX110">
        <f ca="1">AVERAGE(INDIRECT(ADDRESS($AU109+2, AX$1)):INDIRECT(ADDRESS($AU110+1, AX$1)))</f>
        <v>0.125726</v>
      </c>
      <c r="AY110">
        <f ca="1">AVERAGE(INDIRECT(ADDRESS($AU109+2, AY$1)):INDIRECT(ADDRESS($AU110+1, AY$1)))</f>
        <v>1.3652679999999999</v>
      </c>
      <c r="AZ110">
        <f ca="1">AVERAGE(INDIRECT(ADDRESS($AU109+2, AZ$1)):INDIRECT(ADDRESS($AU110+1, AZ$1)))</f>
        <v>0.48131600000000002</v>
      </c>
      <c r="BA110">
        <f ca="1">AVERAGE(INDIRECT(ADDRESS($AU109+2, BA$1)):INDIRECT(ADDRESS($AU110+1, BA$1)))</f>
        <v>1.0392699999999999</v>
      </c>
      <c r="BB110">
        <f ca="1">AVERAGE(INDIRECT(ADDRESS($AU109+2, BB$1)):INDIRECT(ADDRESS($AU110+1, BB$1)))</f>
        <v>0.41613529999999999</v>
      </c>
      <c r="BC110">
        <f ca="1">AVERAGE(INDIRECT(ADDRESS($AU109+2, BC$1)):INDIRECT(ADDRESS($AU110+1, BC$1)))</f>
        <v>0.13830599999999993</v>
      </c>
      <c r="BD110">
        <f ca="1">AVERAGE(INDIRECT(ADDRESS($AU109+2, BD$1)):INDIRECT(ADDRESS($AU110+1, BD$1)))</f>
        <v>1.3077380000000001</v>
      </c>
      <c r="BE110">
        <f ca="1">AVERAGE(INDIRECT(ADDRESS($AU109+2, BE$1)):INDIRECT(ADDRESS($AU110+1, BE$1)))</f>
        <v>2.4092199999999997E-4</v>
      </c>
      <c r="BF110">
        <f ca="1">AVERAGE(INDIRECT(ADDRESS($AU109+2, BF$1)):INDIRECT(ADDRESS($AU110+1, BF$1)))</f>
        <v>1.4239999999999808E-3</v>
      </c>
      <c r="BG110">
        <f ca="1">AVERAGE(INDIRECT(ADDRESS($AU109+2, BG$1)):INDIRECT(ADDRESS($AU110+1, BG$1)))</f>
        <v>1.2498200000000002</v>
      </c>
      <c r="BH110">
        <f ca="1">AVERAGE(INDIRECT(ADDRESS($AU109+2, BH$1)):INDIRECT(ADDRESS($AU110+1, BH$1)))</f>
        <v>3.8120000000000376E-3</v>
      </c>
      <c r="BI110">
        <f ca="1">AVERAGE(INDIRECT(ADDRESS($AU109+2, BI$1)):INDIRECT(ADDRESS($AU110+1, BI$1)))</f>
        <v>8.1100000000000616E-4</v>
      </c>
      <c r="BJ110">
        <f ca="1">AVERAGE(INDIRECT(ADDRESS($AU109+2, BJ$1)):INDIRECT(ADDRESS($AU110+1, BJ$1)))</f>
        <v>1.3699999999996493E-3</v>
      </c>
      <c r="BK110">
        <f ca="1">AVERAGE(INDIRECT(ADDRESS($AU109+2, BK$1)):INDIRECT(ADDRESS($AU110+1, BK$1)))</f>
        <v>1.6889999999999405E-3</v>
      </c>
      <c r="BL110">
        <f ca="1">AVERAGE(INDIRECT(ADDRESS($AU109+2, BL$1)):INDIRECT(ADDRESS($AU110+1, BL$1)))</f>
        <v>6.599999999998829E-4</v>
      </c>
      <c r="BM110">
        <f ca="1">AVERAGE(INDIRECT(ADDRESS($AU109+2, BM$1)):INDIRECT(ADDRESS($AU110+1, BM$1)))</f>
        <v>1.2599999999998168E-3</v>
      </c>
      <c r="BN110">
        <f ca="1">AVERAGE(INDIRECT(ADDRESS($AU109+2, BN$1)):INDIRECT(ADDRESS($AU110+1, BN$1)))</f>
        <v>2.0841330000000002E-3</v>
      </c>
      <c r="BO110">
        <f ca="1">AVERAGE(INDIRECT(ADDRESS($AU109+2, BO$1)):INDIRECT(ADDRESS($AU110+1, BO$1)))</f>
        <v>1.9742900000000001E-3</v>
      </c>
      <c r="BP110">
        <f ca="1">AVERAGE(INDIRECT(ADDRESS($AU109+2, BP$1)):INDIRECT(ADDRESS($AU110+1, BP$1)))</f>
        <v>1.9399999999998307E-3</v>
      </c>
    </row>
    <row r="111" spans="1:68" x14ac:dyDescent="0.25">
      <c r="A111" s="1">
        <v>0.58842700000000003</v>
      </c>
      <c r="B111" s="1">
        <v>0.76914099999999996</v>
      </c>
      <c r="C111" s="1">
        <v>0.24935199999999999</v>
      </c>
      <c r="D111" s="1">
        <v>0.19040599999999999</v>
      </c>
      <c r="E111" s="1">
        <v>1.08392</v>
      </c>
      <c r="F111" s="1">
        <v>-0.61232799999999998</v>
      </c>
      <c r="G111" s="1">
        <v>0.77439400000000003</v>
      </c>
      <c r="H111" s="1">
        <v>0.62917999999999996</v>
      </c>
      <c r="I111" s="1">
        <v>-1.2847599999999999</v>
      </c>
      <c r="J111" s="1">
        <v>-5.35959E-3</v>
      </c>
      <c r="K111" s="1">
        <v>0.82496800000000003</v>
      </c>
      <c r="L111" s="1">
        <v>-1.8794500000000001</v>
      </c>
      <c r="M111" s="1">
        <v>0.75495699999999999</v>
      </c>
      <c r="N111" s="1">
        <v>1.0021100000000001</v>
      </c>
      <c r="O111" s="1">
        <v>-2.5043799999999998</v>
      </c>
      <c r="P111" s="1">
        <v>-0.75305900000000003</v>
      </c>
      <c r="Q111" s="1">
        <v>0.99467399999999995</v>
      </c>
      <c r="R111" s="1">
        <v>-2.5214300000000001</v>
      </c>
      <c r="S111" s="1">
        <v>-9.7898399999999993E-3</v>
      </c>
      <c r="T111" s="1">
        <v>2.41993E-2</v>
      </c>
      <c r="U111" s="1">
        <v>-2.4784000000000002</v>
      </c>
      <c r="V111" s="1" t="s">
        <v>23</v>
      </c>
      <c r="W111" s="1">
        <f>ABS(IK_diagnostics_positions[[#This Row],[Column1]]-A110)</f>
        <v>0.61710779999999998</v>
      </c>
      <c r="X111" s="1">
        <f>ABS(IK_diagnostics_positions[[#This Row],[Column2]]-B110)</f>
        <v>1.0325039999999999</v>
      </c>
      <c r="Y111" s="1">
        <f>ABS(IK_diagnostics_positions[[#This Row],[Column3]]-C110)</f>
        <v>1.2136229999999999</v>
      </c>
      <c r="Z111" s="1">
        <f>ABS(IK_diagnostics_positions[[#This Row],[Column4]]-D110)</f>
        <v>0.48820399999999997</v>
      </c>
      <c r="AA111" s="1">
        <f>ABS(IK_diagnostics_positions[[#This Row],[Column5]]-E110)</f>
        <v>0.86941899999999994</v>
      </c>
      <c r="AB111" s="1">
        <f>ABS(IK_diagnostics_positions[[#This Row],[Column6]]-F110)</f>
        <v>1.188142</v>
      </c>
      <c r="AC111" s="1">
        <f>ABS(IK_diagnostics_positions[[#This Row],[Column7]]-G110)</f>
        <v>0.20168900000000001</v>
      </c>
      <c r="AD111" s="1">
        <f>ABS(IK_diagnostics_positions[[#This Row],[Column8]]-H110)</f>
        <v>0.464167</v>
      </c>
      <c r="AE111" s="1">
        <f>ABS(IK_diagnostics_positions[[#This Row],[Column9]]-I110)</f>
        <v>2.6040000000000063E-2</v>
      </c>
      <c r="AF111" s="1">
        <f>ABS(IK_diagnostics_positions[[#This Row],[Column10]]-J110)</f>
        <v>6.7591100000000005E-3</v>
      </c>
      <c r="AG111" s="1">
        <f>ABS(IK_diagnostics_positions[[#This Row],[Column11]]-K110)</f>
        <v>5.7178000000000062E-2</v>
      </c>
      <c r="AH111" s="1">
        <f>ABS(IK_diagnostics_positions[[#This Row],[Column12]]-L110)</f>
        <v>1.1640000000000095E-2</v>
      </c>
      <c r="AI111" s="1">
        <f>ABS(IK_diagnostics_positions[[#This Row],[Column13]]-M110)</f>
        <v>1.114499999999996E-2</v>
      </c>
      <c r="AJ111" s="1">
        <f>ABS(IK_diagnostics_positions[[#This Row],[Column14]]-N110)</f>
        <v>1.9200000000001438E-3</v>
      </c>
      <c r="AK111" s="1">
        <f>ABS(IK_diagnostics_positions[[#This Row],[Column15]]-O110)</f>
        <v>8.219999999999672E-3</v>
      </c>
      <c r="AL111" s="1">
        <f>ABS(IK_diagnostics_positions[[#This Row],[Column16]]-P110)</f>
        <v>1.0279000000000038E-2</v>
      </c>
      <c r="AM111" s="1">
        <f>ABS(IK_diagnostics_positions[[#This Row],[Column17]]-Q110)</f>
        <v>4.8250000000000792E-3</v>
      </c>
      <c r="AN111" s="1">
        <f>ABS(IK_diagnostics_positions[[#This Row],[Column18]]-R110)</f>
        <v>2.7109999999999967E-2</v>
      </c>
      <c r="AO111" s="1">
        <f>ABS(IK_diagnostics_positions[[#This Row],[Column19]]-S110)</f>
        <v>7.7254899999999998E-3</v>
      </c>
      <c r="AP111" s="1">
        <f>ABS(IK_diagnostics_positions[[#This Row],[Column20]]-T110)</f>
        <v>2.8902819999999999E-2</v>
      </c>
      <c r="AQ111" s="1">
        <f>ABS(IK_diagnostics_positions[[#This Row],[Column21]]-U110)</f>
        <v>2.442999999999973E-2</v>
      </c>
      <c r="AU111" s="4">
        <f>IK_diagnostics_frames[[#This Row],[Column1]]+AU110</f>
        <v>339</v>
      </c>
      <c r="AV111">
        <f ca="1">AVERAGE(INDIRECT(ADDRESS($AU110+2, AV$1)):INDIRECT(ADDRESS($AU111+1, AV$1)))</f>
        <v>0.66495364999999995</v>
      </c>
      <c r="AW111">
        <f ca="1">AVERAGE(INDIRECT(ADDRESS($AU110+2, AW$1)):INDIRECT(ADDRESS($AU111+1, AW$1)))</f>
        <v>0.52224749999999998</v>
      </c>
      <c r="AX111">
        <f ca="1">AVERAGE(INDIRECT(ADDRESS($AU110+2, AX$1)):INDIRECT(ADDRESS($AU111+1, AX$1)))</f>
        <v>0.51358499999999996</v>
      </c>
      <c r="AY111">
        <f ca="1">AVERAGE(INDIRECT(ADDRESS($AU110+2, AY$1)):INDIRECT(ADDRESS($AU111+1, AY$1)))</f>
        <v>0.67456800000000006</v>
      </c>
      <c r="AZ111">
        <f ca="1">AVERAGE(INDIRECT(ADDRESS($AU110+2, AZ$1)):INDIRECT(ADDRESS($AU111+1, AZ$1)))</f>
        <v>0.60012100000000002</v>
      </c>
      <c r="BA111">
        <f ca="1">AVERAGE(INDIRECT(ADDRESS($AU110+2, BA$1)):INDIRECT(ADDRESS($AU111+1, BA$1)))</f>
        <v>1.6211229999999999</v>
      </c>
      <c r="BB111">
        <f ca="1">AVERAGE(INDIRECT(ADDRESS($AU110+2, BB$1)):INDIRECT(ADDRESS($AU111+1, BB$1)))</f>
        <v>1.038805</v>
      </c>
      <c r="BC111">
        <f ca="1">AVERAGE(INDIRECT(ADDRESS($AU110+2, BC$1)):INDIRECT(ADDRESS($AU111+1, BC$1)))</f>
        <v>2.5793000000000066E-2</v>
      </c>
      <c r="BD111">
        <f ca="1">AVERAGE(INDIRECT(ADDRESS($AU110+2, BD$1)):INDIRECT(ADDRESS($AU111+1, BD$1)))</f>
        <v>1.1038700000000001</v>
      </c>
      <c r="BE111">
        <f ca="1">AVERAGE(INDIRECT(ADDRESS($AU110+2, BE$1)):INDIRECT(ADDRESS($AU111+1, BE$1)))</f>
        <v>5.9354550000000001E-3</v>
      </c>
      <c r="BF111">
        <f ca="1">AVERAGE(INDIRECT(ADDRESS($AU110+2, BF$1)):INDIRECT(ADDRESS($AU111+1, BF$1)))</f>
        <v>9.4940000000000024E-3</v>
      </c>
      <c r="BG111">
        <f ca="1">AVERAGE(INDIRECT(ADDRESS($AU110+2, BG$1)):INDIRECT(ADDRESS($AU111+1, BG$1)))</f>
        <v>1.2527000000000001</v>
      </c>
      <c r="BH111">
        <f ca="1">AVERAGE(INDIRECT(ADDRESS($AU110+2, BH$1)):INDIRECT(ADDRESS($AU111+1, BH$1)))</f>
        <v>1.2560000000000349E-3</v>
      </c>
      <c r="BI111">
        <f ca="1">AVERAGE(INDIRECT(ADDRESS($AU110+2, BI$1)):INDIRECT(ADDRESS($AU111+1, BI$1)))</f>
        <v>8.2999999999999741E-3</v>
      </c>
      <c r="BJ111">
        <f ca="1">AVERAGE(INDIRECT(ADDRESS($AU110+2, BJ$1)):INDIRECT(ADDRESS($AU111+1, BJ$1)))</f>
        <v>2.4300000000003763E-3</v>
      </c>
      <c r="BK111">
        <f ca="1">AVERAGE(INDIRECT(ADDRESS($AU110+2, BK$1)):INDIRECT(ADDRESS($AU111+1, BK$1)))</f>
        <v>1.4099999999994672E-4</v>
      </c>
      <c r="BL111">
        <f ca="1">AVERAGE(INDIRECT(ADDRESS($AU110+2, BL$1)):INDIRECT(ADDRESS($AU111+1, BL$1)))</f>
        <v>1.7199999999999438E-3</v>
      </c>
      <c r="BM111">
        <f ca="1">AVERAGE(INDIRECT(ADDRESS($AU110+2, BM$1)):INDIRECT(ADDRESS($AU111+1, BM$1)))</f>
        <v>9.1499999999999915E-3</v>
      </c>
      <c r="BN111">
        <f ca="1">AVERAGE(INDIRECT(ADDRESS($AU110+2, BN$1)):INDIRECT(ADDRESS($AU111+1, BN$1)))</f>
        <v>2.8356830000000003E-3</v>
      </c>
      <c r="BO111">
        <f ca="1">AVERAGE(INDIRECT(ADDRESS($AU110+2, BO$1)):INDIRECT(ADDRESS($AU111+1, BO$1)))</f>
        <v>4.8927099999999998E-3</v>
      </c>
      <c r="BP111">
        <f ca="1">AVERAGE(INDIRECT(ADDRESS($AU110+2, BP$1)):INDIRECT(ADDRESS($AU111+1, BP$1)))</f>
        <v>1.5800000000001369E-3</v>
      </c>
    </row>
    <row r="112" spans="1:68" x14ac:dyDescent="0.25">
      <c r="A112" s="1">
        <v>-0.31958700000000001</v>
      </c>
      <c r="B112" s="1">
        <v>0.82499900000000004</v>
      </c>
      <c r="C112" s="1">
        <v>-0.46609099999999998</v>
      </c>
      <c r="D112" s="1">
        <v>-0.75446299999999999</v>
      </c>
      <c r="E112" s="1">
        <v>1.2113100000000001</v>
      </c>
      <c r="F112" s="1">
        <v>-1.2795099999999999</v>
      </c>
      <c r="G112" s="1">
        <v>-0.65934499999999996</v>
      </c>
      <c r="H112" s="1">
        <v>1.0567500000000001</v>
      </c>
      <c r="I112" s="1">
        <v>-2.2629000000000001</v>
      </c>
      <c r="J112" s="1">
        <v>-5.6983800000000001E-2</v>
      </c>
      <c r="K112" s="1">
        <v>0.78430699999999998</v>
      </c>
      <c r="L112" s="1">
        <v>-3.0131899999999998</v>
      </c>
      <c r="M112" s="1">
        <v>0.79684699999999997</v>
      </c>
      <c r="N112" s="1">
        <v>0.96737099999999998</v>
      </c>
      <c r="O112" s="1">
        <v>-2.52589</v>
      </c>
      <c r="P112" s="1">
        <v>-0.84400900000000001</v>
      </c>
      <c r="Q112" s="1">
        <v>1.0834299999999999</v>
      </c>
      <c r="R112" s="1">
        <v>-2.4736400000000001</v>
      </c>
      <c r="S112" s="1">
        <v>2.4067600000000001E-2</v>
      </c>
      <c r="T112" s="1">
        <v>-8.9655200000000004E-2</v>
      </c>
      <c r="U112" s="1">
        <v>-2.5339999999999998</v>
      </c>
      <c r="V112" s="1" t="s">
        <v>23</v>
      </c>
      <c r="W112" s="1">
        <f>ABS(IK_diagnostics_positions[[#This Row],[Column1]]-A111)</f>
        <v>0.9080140000000001</v>
      </c>
      <c r="X112" s="1">
        <f>ABS(IK_diagnostics_positions[[#This Row],[Column2]]-B111)</f>
        <v>5.5858000000000074E-2</v>
      </c>
      <c r="Y112" s="1">
        <f>ABS(IK_diagnostics_positions[[#This Row],[Column3]]-C111)</f>
        <v>0.71544299999999994</v>
      </c>
      <c r="Z112" s="1">
        <f>ABS(IK_diagnostics_positions[[#This Row],[Column4]]-D111)</f>
        <v>0.94486899999999996</v>
      </c>
      <c r="AA112" s="1">
        <f>ABS(IK_diagnostics_positions[[#This Row],[Column5]]-E111)</f>
        <v>0.12739000000000011</v>
      </c>
      <c r="AB112" s="1">
        <f>ABS(IK_diagnostics_positions[[#This Row],[Column6]]-F111)</f>
        <v>0.66718199999999994</v>
      </c>
      <c r="AC112" s="1">
        <f>ABS(IK_diagnostics_positions[[#This Row],[Column7]]-G111)</f>
        <v>1.4337390000000001</v>
      </c>
      <c r="AD112" s="1">
        <f>ABS(IK_diagnostics_positions[[#This Row],[Column8]]-H111)</f>
        <v>0.42757000000000012</v>
      </c>
      <c r="AE112" s="1">
        <f>ABS(IK_diagnostics_positions[[#This Row],[Column9]]-I111)</f>
        <v>0.97814000000000023</v>
      </c>
      <c r="AF112" s="1">
        <f>ABS(IK_diagnostics_positions[[#This Row],[Column10]]-J111)</f>
        <v>5.1624210000000004E-2</v>
      </c>
      <c r="AG112" s="1">
        <f>ABS(IK_diagnostics_positions[[#This Row],[Column11]]-K111)</f>
        <v>4.0661000000000058E-2</v>
      </c>
      <c r="AH112" s="1">
        <f>ABS(IK_diagnostics_positions[[#This Row],[Column12]]-L111)</f>
        <v>1.1337399999999997</v>
      </c>
      <c r="AI112" s="1">
        <f>ABS(IK_diagnostics_positions[[#This Row],[Column13]]-M111)</f>
        <v>4.1889999999999983E-2</v>
      </c>
      <c r="AJ112" s="1">
        <f>ABS(IK_diagnostics_positions[[#This Row],[Column14]]-N111)</f>
        <v>3.4739000000000075E-2</v>
      </c>
      <c r="AK112" s="1">
        <f>ABS(IK_diagnostics_positions[[#This Row],[Column15]]-O111)</f>
        <v>2.151000000000014E-2</v>
      </c>
      <c r="AL112" s="1">
        <f>ABS(IK_diagnostics_positions[[#This Row],[Column16]]-P111)</f>
        <v>9.0949999999999975E-2</v>
      </c>
      <c r="AM112" s="1">
        <f>ABS(IK_diagnostics_positions[[#This Row],[Column17]]-Q111)</f>
        <v>8.8755999999999946E-2</v>
      </c>
      <c r="AN112" s="1">
        <f>ABS(IK_diagnostics_positions[[#This Row],[Column18]]-R111)</f>
        <v>4.7789999999999999E-2</v>
      </c>
      <c r="AO112" s="1">
        <f>ABS(IK_diagnostics_positions[[#This Row],[Column19]]-S111)</f>
        <v>3.3857440000000003E-2</v>
      </c>
      <c r="AP112" s="1">
        <f>ABS(IK_diagnostics_positions[[#This Row],[Column20]]-T111)</f>
        <v>0.1138545</v>
      </c>
      <c r="AQ112" s="1">
        <f>ABS(IK_diagnostics_positions[[#This Row],[Column21]]-U111)</f>
        <v>5.559999999999965E-2</v>
      </c>
      <c r="AU112" s="3">
        <f>IK_diagnostics_frames[[#This Row],[Column1]]+AU111</f>
        <v>343</v>
      </c>
      <c r="AV112">
        <f ca="1">AVERAGE(INDIRECT(ADDRESS($AU111+2, AV$1)):INDIRECT(ADDRESS($AU112+1, AV$1)))</f>
        <v>0.72309539499999986</v>
      </c>
      <c r="AW112">
        <f ca="1">AVERAGE(INDIRECT(ADDRESS($AU111+2, AW$1)):INDIRECT(ADDRESS($AU112+1, AW$1)))</f>
        <v>0.48512224999999998</v>
      </c>
      <c r="AX112">
        <f ca="1">AVERAGE(INDIRECT(ADDRESS($AU111+2, AX$1)):INDIRECT(ADDRESS($AU112+1, AX$1)))</f>
        <v>0.44573395000000005</v>
      </c>
      <c r="AY112">
        <f ca="1">AVERAGE(INDIRECT(ADDRESS($AU111+2, AY$1)):INDIRECT(ADDRESS($AU112+1, AY$1)))</f>
        <v>0.869896</v>
      </c>
      <c r="AZ112">
        <f ca="1">AVERAGE(INDIRECT(ADDRESS($AU111+2, AZ$1)):INDIRECT(ADDRESS($AU112+1, AZ$1)))</f>
        <v>0.54918325000000001</v>
      </c>
      <c r="BA112">
        <f ca="1">AVERAGE(INDIRECT(ADDRESS($AU111+2, BA$1)):INDIRECT(ADDRESS($AU112+1, BA$1)))</f>
        <v>0.34930574999999997</v>
      </c>
      <c r="BB112">
        <f ca="1">AVERAGE(INDIRECT(ADDRESS($AU111+2, BB$1)):INDIRECT(ADDRESS($AU112+1, BB$1)))</f>
        <v>1.0831873249999999</v>
      </c>
      <c r="BC112">
        <f ca="1">AVERAGE(INDIRECT(ADDRESS($AU111+2, BC$1)):INDIRECT(ADDRESS($AU112+1, BC$1)))</f>
        <v>0.52434235000000007</v>
      </c>
      <c r="BD112">
        <f ca="1">AVERAGE(INDIRECT(ADDRESS($AU111+2, BD$1)):INDIRECT(ADDRESS($AU112+1, BD$1)))</f>
        <v>0.56132750000000009</v>
      </c>
      <c r="BE112">
        <f ca="1">AVERAGE(INDIRECT(ADDRESS($AU111+2, BE$1)):INDIRECT(ADDRESS($AU112+1, BE$1)))</f>
        <v>1.4570247499999999E-2</v>
      </c>
      <c r="BF112">
        <f ca="1">AVERAGE(INDIRECT(ADDRESS($AU111+2, BF$1)):INDIRECT(ADDRESS($AU112+1, BF$1)))</f>
        <v>2.9547999999999991E-2</v>
      </c>
      <c r="BG112">
        <f ca="1">AVERAGE(INDIRECT(ADDRESS($AU111+2, BG$1)):INDIRECT(ADDRESS($AU112+1, BG$1)))</f>
        <v>0.54666999999999999</v>
      </c>
      <c r="BH112">
        <f ca="1">AVERAGE(INDIRECT(ADDRESS($AU111+2, BH$1)):INDIRECT(ADDRESS($AU112+1, BH$1)))</f>
        <v>4.2133249999999983E-2</v>
      </c>
      <c r="BI112">
        <f ca="1">AVERAGE(INDIRECT(ADDRESS($AU111+2, BI$1)):INDIRECT(ADDRESS($AU112+1, BI$1)))</f>
        <v>2.0091999999999999E-2</v>
      </c>
      <c r="BJ112">
        <f ca="1">AVERAGE(INDIRECT(ADDRESS($AU111+2, BJ$1)):INDIRECT(ADDRESS($AU112+1, BJ$1)))</f>
        <v>3.6155000000000159E-2</v>
      </c>
      <c r="BK112">
        <f ca="1">AVERAGE(INDIRECT(ADDRESS($AU111+2, BK$1)):INDIRECT(ADDRESS($AU112+1, BK$1)))</f>
        <v>4.8666500000000029E-2</v>
      </c>
      <c r="BL112">
        <f ca="1">AVERAGE(INDIRECT(ADDRESS($AU111+2, BL$1)):INDIRECT(ADDRESS($AU112+1, BL$1)))</f>
        <v>1.9556000000000046E-2</v>
      </c>
      <c r="BM112">
        <f ca="1">AVERAGE(INDIRECT(ADDRESS($AU111+2, BM$1)):INDIRECT(ADDRESS($AU112+1, BM$1)))</f>
        <v>3.4679999999999933E-2</v>
      </c>
      <c r="BN112">
        <f ca="1">AVERAGE(INDIRECT(ADDRESS($AU111+2, BN$1)):INDIRECT(ADDRESS($AU112+1, BN$1)))</f>
        <v>3.7383935000000002E-3</v>
      </c>
      <c r="BO112">
        <f ca="1">AVERAGE(INDIRECT(ADDRESS($AU111+2, BO$1)):INDIRECT(ADDRESS($AU112+1, BO$1)))</f>
        <v>3.2972694999999996E-2</v>
      </c>
      <c r="BP112">
        <f ca="1">AVERAGE(INDIRECT(ADDRESS($AU111+2, BP$1)):INDIRECT(ADDRESS($AU112+1, BP$1)))</f>
        <v>1.2222500000000025E-2</v>
      </c>
    </row>
    <row r="113" spans="1:68" x14ac:dyDescent="0.25">
      <c r="A113" s="1">
        <v>0.48331200000000002</v>
      </c>
      <c r="B113" s="1">
        <v>0.44065599999999999</v>
      </c>
      <c r="C113" s="1">
        <v>-0.75646000000000002</v>
      </c>
      <c r="D113" s="1">
        <v>-0.31327899999999997</v>
      </c>
      <c r="E113" s="1">
        <v>1.04389</v>
      </c>
      <c r="F113" s="1">
        <v>-0.79578199999999999</v>
      </c>
      <c r="G113" s="1">
        <v>-0.907721</v>
      </c>
      <c r="H113" s="1">
        <v>0.69377200000000006</v>
      </c>
      <c r="I113" s="1">
        <v>-1.5197000000000001</v>
      </c>
      <c r="J113" s="1">
        <v>3.83717E-3</v>
      </c>
      <c r="K113" s="1">
        <v>0.83538500000000004</v>
      </c>
      <c r="L113" s="1">
        <v>-1.90571</v>
      </c>
      <c r="M113" s="1">
        <v>0.78288599999999997</v>
      </c>
      <c r="N113" s="1">
        <v>1.0003</v>
      </c>
      <c r="O113" s="1">
        <v>-2.5106000000000002</v>
      </c>
      <c r="P113" s="1">
        <v>-0.76383999999999996</v>
      </c>
      <c r="Q113" s="1">
        <v>0.99418200000000001</v>
      </c>
      <c r="R113" s="1">
        <v>-2.5265599999999999</v>
      </c>
      <c r="S113" s="1">
        <v>4.7032200000000001E-4</v>
      </c>
      <c r="T113" s="1">
        <v>1.3384399999999999E-2</v>
      </c>
      <c r="U113" s="1">
        <v>-2.47519</v>
      </c>
      <c r="V113" s="1" t="s">
        <v>23</v>
      </c>
      <c r="W113" s="1">
        <f>ABS(IK_diagnostics_positions[[#This Row],[Column1]]-A112)</f>
        <v>0.80289900000000003</v>
      </c>
      <c r="X113" s="1">
        <f>ABS(IK_diagnostics_positions[[#This Row],[Column2]]-B112)</f>
        <v>0.38434300000000005</v>
      </c>
      <c r="Y113" s="1">
        <f>ABS(IK_diagnostics_positions[[#This Row],[Column3]]-C112)</f>
        <v>0.29036900000000004</v>
      </c>
      <c r="Z113" s="1">
        <f>ABS(IK_diagnostics_positions[[#This Row],[Column4]]-D112)</f>
        <v>0.44118400000000002</v>
      </c>
      <c r="AA113" s="1">
        <f>ABS(IK_diagnostics_positions[[#This Row],[Column5]]-E112)</f>
        <v>0.16742000000000012</v>
      </c>
      <c r="AB113" s="1">
        <f>ABS(IK_diagnostics_positions[[#This Row],[Column6]]-F112)</f>
        <v>0.48372799999999994</v>
      </c>
      <c r="AC113" s="1">
        <f>ABS(IK_diagnostics_positions[[#This Row],[Column7]]-G112)</f>
        <v>0.24837600000000004</v>
      </c>
      <c r="AD113" s="1">
        <f>ABS(IK_diagnostics_positions[[#This Row],[Column8]]-H112)</f>
        <v>0.36297800000000002</v>
      </c>
      <c r="AE113" s="1">
        <f>ABS(IK_diagnostics_positions[[#This Row],[Column9]]-I112)</f>
        <v>0.74320000000000008</v>
      </c>
      <c r="AF113" s="1">
        <f>ABS(IK_diagnostics_positions[[#This Row],[Column10]]-J112)</f>
        <v>6.0820970000000002E-2</v>
      </c>
      <c r="AG113" s="1">
        <f>ABS(IK_diagnostics_positions[[#This Row],[Column11]]-K112)</f>
        <v>5.1078000000000068E-2</v>
      </c>
      <c r="AH113" s="1">
        <f>ABS(IK_diagnostics_positions[[#This Row],[Column12]]-L112)</f>
        <v>1.1074799999999998</v>
      </c>
      <c r="AI113" s="1">
        <f>ABS(IK_diagnostics_positions[[#This Row],[Column13]]-M112)</f>
        <v>1.3961000000000001E-2</v>
      </c>
      <c r="AJ113" s="1">
        <f>ABS(IK_diagnostics_positions[[#This Row],[Column14]]-N112)</f>
        <v>3.2928999999999986E-2</v>
      </c>
      <c r="AK113" s="1">
        <f>ABS(IK_diagnostics_positions[[#This Row],[Column15]]-O112)</f>
        <v>1.5289999999999804E-2</v>
      </c>
      <c r="AL113" s="1">
        <f>ABS(IK_diagnostics_positions[[#This Row],[Column16]]-P112)</f>
        <v>8.0169000000000046E-2</v>
      </c>
      <c r="AM113" s="1">
        <f>ABS(IK_diagnostics_positions[[#This Row],[Column17]]-Q112)</f>
        <v>8.9247999999999883E-2</v>
      </c>
      <c r="AN113" s="1">
        <f>ABS(IK_diagnostics_positions[[#This Row],[Column18]]-R112)</f>
        <v>5.2919999999999856E-2</v>
      </c>
      <c r="AO113" s="1">
        <f>ABS(IK_diagnostics_positions[[#This Row],[Column19]]-S112)</f>
        <v>2.3597278000000003E-2</v>
      </c>
      <c r="AP113" s="1">
        <f>ABS(IK_diagnostics_positions[[#This Row],[Column20]]-T112)</f>
        <v>0.10303960000000001</v>
      </c>
      <c r="AQ113" s="1">
        <f>ABS(IK_diagnostics_positions[[#This Row],[Column21]]-U112)</f>
        <v>5.8809999999999807E-2</v>
      </c>
      <c r="AU113" s="4">
        <f>IK_diagnostics_frames[[#This Row],[Column1]]+AU112</f>
        <v>347</v>
      </c>
      <c r="AV113">
        <f ca="1">AVERAGE(INDIRECT(ADDRESS($AU112+2, AV$1)):INDIRECT(ADDRESS($AU113+1, AV$1)))</f>
        <v>0.69118850000000009</v>
      </c>
      <c r="AW113">
        <f ca="1">AVERAGE(INDIRECT(ADDRESS($AU112+2, AW$1)):INDIRECT(ADDRESS($AU113+1, AW$1)))</f>
        <v>0.33611514999999997</v>
      </c>
      <c r="AX113">
        <f ca="1">AVERAGE(INDIRECT(ADDRESS($AU112+2, AX$1)):INDIRECT(ADDRESS($AU113+1, AX$1)))</f>
        <v>0.45373245000000001</v>
      </c>
      <c r="AY113">
        <f ca="1">AVERAGE(INDIRECT(ADDRESS($AU112+2, AY$1)):INDIRECT(ADDRESS($AU113+1, AY$1)))</f>
        <v>0.92860185000000006</v>
      </c>
      <c r="AZ113">
        <f ca="1">AVERAGE(INDIRECT(ADDRESS($AU112+2, AZ$1)):INDIRECT(ADDRESS($AU113+1, AZ$1)))</f>
        <v>0.57622874999999996</v>
      </c>
      <c r="BA113">
        <f ca="1">AVERAGE(INDIRECT(ADDRESS($AU112+2, BA$1)):INDIRECT(ADDRESS($AU113+1, BA$1)))</f>
        <v>0.70524950000000008</v>
      </c>
      <c r="BB113">
        <f ca="1">AVERAGE(INDIRECT(ADDRESS($AU112+2, BB$1)):INDIRECT(ADDRESS($AU113+1, BB$1)))</f>
        <v>0.35570382499999997</v>
      </c>
      <c r="BC113">
        <f ca="1">AVERAGE(INDIRECT(ADDRESS($AU112+2, BC$1)):INDIRECT(ADDRESS($AU113+1, BC$1)))</f>
        <v>0.42737552500000003</v>
      </c>
      <c r="BD113">
        <f ca="1">AVERAGE(INDIRECT(ADDRESS($AU112+2, BD$1)):INDIRECT(ADDRESS($AU113+1, BD$1)))</f>
        <v>0.88124749999999985</v>
      </c>
      <c r="BE113">
        <f ca="1">AVERAGE(INDIRECT(ADDRESS($AU112+2, BE$1)):INDIRECT(ADDRESS($AU113+1, BE$1)))</f>
        <v>1.3506605000000001E-2</v>
      </c>
      <c r="BF113">
        <f ca="1">AVERAGE(INDIRECT(ADDRESS($AU112+2, BF$1)):INDIRECT(ADDRESS($AU113+1, BF$1)))</f>
        <v>4.3427500000000008E-2</v>
      </c>
      <c r="BG113">
        <f ca="1">AVERAGE(INDIRECT(ADDRESS($AU112+2, BG$1)):INDIRECT(ADDRESS($AU113+1, BG$1)))</f>
        <v>0.62168250000000014</v>
      </c>
      <c r="BH113">
        <f ca="1">AVERAGE(INDIRECT(ADDRESS($AU112+2, BH$1)):INDIRECT(ADDRESS($AU113+1, BH$1)))</f>
        <v>6.0557499999999986E-3</v>
      </c>
      <c r="BI113">
        <f ca="1">AVERAGE(INDIRECT(ADDRESS($AU112+2, BI$1)):INDIRECT(ADDRESS($AU113+1, BI$1)))</f>
        <v>1.1212999999999973E-2</v>
      </c>
      <c r="BJ113">
        <f ca="1">AVERAGE(INDIRECT(ADDRESS($AU112+2, BJ$1)):INDIRECT(ADDRESS($AU113+1, BJ$1)))</f>
        <v>1.2882499999999908E-2</v>
      </c>
      <c r="BK113">
        <f ca="1">AVERAGE(INDIRECT(ADDRESS($AU112+2, BK$1)):INDIRECT(ADDRESS($AU113+1, BK$1)))</f>
        <v>1.5679999999999972E-2</v>
      </c>
      <c r="BL113">
        <f ca="1">AVERAGE(INDIRECT(ADDRESS($AU112+2, BL$1)):INDIRECT(ADDRESS($AU113+1, BL$1)))</f>
        <v>9.0370000000000172E-3</v>
      </c>
      <c r="BM113">
        <f ca="1">AVERAGE(INDIRECT(ADDRESS($AU112+2, BM$1)):INDIRECT(ADDRESS($AU113+1, BM$1)))</f>
        <v>2.0102499999999912E-2</v>
      </c>
      <c r="BN113">
        <f ca="1">AVERAGE(INDIRECT(ADDRESS($AU112+2, BN$1)):INDIRECT(ADDRESS($AU113+1, BN$1)))</f>
        <v>4.0935830000000005E-3</v>
      </c>
      <c r="BO113">
        <f ca="1">AVERAGE(INDIRECT(ADDRESS($AU112+2, BO$1)):INDIRECT(ADDRESS($AU113+1, BO$1)))</f>
        <v>2.7375043000000002E-2</v>
      </c>
      <c r="BP113">
        <f ca="1">AVERAGE(INDIRECT(ADDRESS($AU112+2, BP$1)):INDIRECT(ADDRESS($AU113+1, BP$1)))</f>
        <v>3.2760000000000011E-2</v>
      </c>
    </row>
    <row r="114" spans="1:68" x14ac:dyDescent="0.25">
      <c r="A114" s="1">
        <v>0.93914699999999995</v>
      </c>
      <c r="B114" s="1">
        <v>-0.33662900000000001</v>
      </c>
      <c r="C114" s="1">
        <v>-6.8434800000000004E-2</v>
      </c>
      <c r="D114" s="1">
        <v>0.73882999999999999</v>
      </c>
      <c r="E114" s="1">
        <v>-0.52100599999999997</v>
      </c>
      <c r="F114" s="1">
        <v>-1.0306599999999999</v>
      </c>
      <c r="G114" s="1">
        <v>0.38259700000000002</v>
      </c>
      <c r="H114" s="1">
        <v>0.41267999999999999</v>
      </c>
      <c r="I114" s="1">
        <v>-0.99421899999999996</v>
      </c>
      <c r="J114" s="1">
        <v>1.5491E-2</v>
      </c>
      <c r="K114" s="1">
        <v>0.71203300000000003</v>
      </c>
      <c r="L114" s="1">
        <v>-1.8749100000000001</v>
      </c>
      <c r="M114" s="1">
        <v>0.72457300000000002</v>
      </c>
      <c r="N114" s="1">
        <v>1.01268</v>
      </c>
      <c r="O114" s="1">
        <v>-2.5127299999999999</v>
      </c>
      <c r="P114" s="1">
        <v>-0.73078799999999999</v>
      </c>
      <c r="Q114" s="1">
        <v>0.99931800000000004</v>
      </c>
      <c r="R114" s="1">
        <v>-2.4753599999999998</v>
      </c>
      <c r="S114" s="1">
        <v>-1.5875199999999999E-2</v>
      </c>
      <c r="T114" s="1">
        <v>-3.9506300000000001E-2</v>
      </c>
      <c r="U114" s="1">
        <v>-2.5338599999999998</v>
      </c>
      <c r="V114" s="1" t="s">
        <v>23</v>
      </c>
      <c r="W114" s="1">
        <f>ABS(IK_diagnostics_positions[[#This Row],[Column1]]-A113)</f>
        <v>0.45583499999999993</v>
      </c>
      <c r="X114" s="1">
        <f>ABS(IK_diagnostics_positions[[#This Row],[Column2]]-B113)</f>
        <v>0.777285</v>
      </c>
      <c r="Y114" s="1">
        <f>ABS(IK_diagnostics_positions[[#This Row],[Column3]]-C113)</f>
        <v>0.6880252</v>
      </c>
      <c r="Z114" s="1">
        <f>ABS(IK_diagnostics_positions[[#This Row],[Column4]]-D113)</f>
        <v>1.052109</v>
      </c>
      <c r="AA114" s="1">
        <f>ABS(IK_diagnostics_positions[[#This Row],[Column5]]-E113)</f>
        <v>1.5648960000000001</v>
      </c>
      <c r="AB114" s="1">
        <f>ABS(IK_diagnostics_positions[[#This Row],[Column6]]-F113)</f>
        <v>0.23487799999999992</v>
      </c>
      <c r="AC114" s="1">
        <f>ABS(IK_diagnostics_positions[[#This Row],[Column7]]-G113)</f>
        <v>1.2903180000000001</v>
      </c>
      <c r="AD114" s="1">
        <f>ABS(IK_diagnostics_positions[[#This Row],[Column8]]-H113)</f>
        <v>0.28109200000000006</v>
      </c>
      <c r="AE114" s="1">
        <f>ABS(IK_diagnostics_positions[[#This Row],[Column9]]-I113)</f>
        <v>0.52548100000000009</v>
      </c>
      <c r="AF114" s="1">
        <f>ABS(IK_diagnostics_positions[[#This Row],[Column10]]-J113)</f>
        <v>1.165383E-2</v>
      </c>
      <c r="AG114" s="1">
        <f>ABS(IK_diagnostics_positions[[#This Row],[Column11]]-K113)</f>
        <v>0.12335200000000002</v>
      </c>
      <c r="AH114" s="1">
        <f>ABS(IK_diagnostics_positions[[#This Row],[Column12]]-L113)</f>
        <v>3.0799999999999939E-2</v>
      </c>
      <c r="AI114" s="1">
        <f>ABS(IK_diagnostics_positions[[#This Row],[Column13]]-M113)</f>
        <v>5.8312999999999948E-2</v>
      </c>
      <c r="AJ114" s="1">
        <f>ABS(IK_diagnostics_positions[[#This Row],[Column14]]-N113)</f>
        <v>1.2380000000000058E-2</v>
      </c>
      <c r="AK114" s="1">
        <f>ABS(IK_diagnostics_positions[[#This Row],[Column15]]-O113)</f>
        <v>2.1299999999997432E-3</v>
      </c>
      <c r="AL114" s="1">
        <f>ABS(IK_diagnostics_positions[[#This Row],[Column16]]-P113)</f>
        <v>3.305199999999997E-2</v>
      </c>
      <c r="AM114" s="1">
        <f>ABS(IK_diagnostics_positions[[#This Row],[Column17]]-Q113)</f>
        <v>5.1360000000000294E-3</v>
      </c>
      <c r="AN114" s="1">
        <f>ABS(IK_diagnostics_positions[[#This Row],[Column18]]-R113)</f>
        <v>5.1200000000000134E-2</v>
      </c>
      <c r="AO114" s="1">
        <f>ABS(IK_diagnostics_positions[[#This Row],[Column19]]-S113)</f>
        <v>1.6345521999999998E-2</v>
      </c>
      <c r="AP114" s="1">
        <f>ABS(IK_diagnostics_positions[[#This Row],[Column20]]-T113)</f>
        <v>5.2890699999999999E-2</v>
      </c>
      <c r="AQ114" s="1">
        <f>ABS(IK_diagnostics_positions[[#This Row],[Column21]]-U113)</f>
        <v>5.8669999999999778E-2</v>
      </c>
      <c r="AU114" s="3">
        <f>IK_diagnostics_frames[[#This Row],[Column1]]+AU113</f>
        <v>349</v>
      </c>
      <c r="AV114">
        <f ca="1">AVERAGE(INDIRECT(ADDRESS($AU113+2, AV$1)):INDIRECT(ADDRESS($AU114+1, AV$1)))</f>
        <v>0.52300499999999994</v>
      </c>
      <c r="AW114">
        <f ca="1">AVERAGE(INDIRECT(ADDRESS($AU113+2, AW$1)):INDIRECT(ADDRESS($AU114+1, AW$1)))</f>
        <v>0.41767879999999996</v>
      </c>
      <c r="AX114">
        <f ca="1">AVERAGE(INDIRECT(ADDRESS($AU113+2, AX$1)):INDIRECT(ADDRESS($AU114+1, AX$1)))</f>
        <v>0.23837200000000003</v>
      </c>
      <c r="AY114">
        <f ca="1">AVERAGE(INDIRECT(ADDRESS($AU113+2, AY$1)):INDIRECT(ADDRESS($AU114+1, AY$1)))</f>
        <v>0.4228590000000001</v>
      </c>
      <c r="AZ114">
        <f ca="1">AVERAGE(INDIRECT(ADDRESS($AU113+2, AZ$1)):INDIRECT(ADDRESS($AU114+1, AZ$1)))</f>
        <v>0.80760949999999987</v>
      </c>
      <c r="BA114">
        <f ca="1">AVERAGE(INDIRECT(ADDRESS($AU113+2, BA$1)):INDIRECT(ADDRESS($AU114+1, BA$1)))</f>
        <v>0.25123899999999999</v>
      </c>
      <c r="BB114">
        <f ca="1">AVERAGE(INDIRECT(ADDRESS($AU113+2, BB$1)):INDIRECT(ADDRESS($AU114+1, BB$1)))</f>
        <v>0.21124799999999999</v>
      </c>
      <c r="BC114">
        <f ca="1">AVERAGE(INDIRECT(ADDRESS($AU113+2, BC$1)):INDIRECT(ADDRESS($AU114+1, BC$1)))</f>
        <v>0.71439134999999998</v>
      </c>
      <c r="BD114">
        <f ca="1">AVERAGE(INDIRECT(ADDRESS($AU113+2, BD$1)):INDIRECT(ADDRESS($AU114+1, BD$1)))</f>
        <v>0.93328</v>
      </c>
      <c r="BE114">
        <f ca="1">AVERAGE(INDIRECT(ADDRESS($AU113+2, BE$1)):INDIRECT(ADDRESS($AU114+1, BE$1)))</f>
        <v>7.9947829999999998E-2</v>
      </c>
      <c r="BF114">
        <f ca="1">AVERAGE(INDIRECT(ADDRESS($AU113+2, BF$1)):INDIRECT(ADDRESS($AU114+1, BF$1)))</f>
        <v>5.3639999999999799E-3</v>
      </c>
      <c r="BG114">
        <f ca="1">AVERAGE(INDIRECT(ADDRESS($AU113+2, BG$1)):INDIRECT(ADDRESS($AU114+1, BG$1)))</f>
        <v>6.0999999999999943E-4</v>
      </c>
      <c r="BH114">
        <f ca="1">AVERAGE(INDIRECT(ADDRESS($AU113+2, BH$1)):INDIRECT(ADDRESS($AU114+1, BH$1)))</f>
        <v>4.2089500000000002E-2</v>
      </c>
      <c r="BI114">
        <f ca="1">AVERAGE(INDIRECT(ADDRESS($AU113+2, BI$1)):INDIRECT(ADDRESS($AU114+1, BI$1)))</f>
        <v>9.0550000000000352E-3</v>
      </c>
      <c r="BJ114">
        <f ca="1">AVERAGE(INDIRECT(ADDRESS($AU113+2, BJ$1)):INDIRECT(ADDRESS($AU114+1, BJ$1)))</f>
        <v>5.4650000000000087E-2</v>
      </c>
      <c r="BK114">
        <f ca="1">AVERAGE(INDIRECT(ADDRESS($AU113+2, BK$1)):INDIRECT(ADDRESS($AU114+1, BK$1)))</f>
        <v>2.2684499999999996E-2</v>
      </c>
      <c r="BL114">
        <f ca="1">AVERAGE(INDIRECT(ADDRESS($AU113+2, BL$1)):INDIRECT(ADDRESS($AU114+1, BL$1)))</f>
        <v>3.1693000000000027E-2</v>
      </c>
      <c r="BM114">
        <f ca="1">AVERAGE(INDIRECT(ADDRESS($AU113+2, BM$1)):INDIRECT(ADDRESS($AU114+1, BM$1)))</f>
        <v>4.9875000000000336E-2</v>
      </c>
      <c r="BN114">
        <f ca="1">AVERAGE(INDIRECT(ADDRESS($AU113+2, BN$1)):INDIRECT(ADDRESS($AU114+1, BN$1)))</f>
        <v>2.581058E-2</v>
      </c>
      <c r="BO114">
        <f ca="1">AVERAGE(INDIRECT(ADDRESS($AU113+2, BO$1)):INDIRECT(ADDRESS($AU114+1, BO$1)))</f>
        <v>2.1076079000000005E-2</v>
      </c>
      <c r="BP114">
        <f ca="1">AVERAGE(INDIRECT(ADDRESS($AU113+2, BP$1)):INDIRECT(ADDRESS($AU114+1, BP$1)))</f>
        <v>2.2919999999999829E-2</v>
      </c>
    </row>
    <row r="115" spans="1:68" x14ac:dyDescent="0.25">
      <c r="A115" s="1">
        <v>-0.71111400000000002</v>
      </c>
      <c r="B115" s="1">
        <v>0.69512799999999997</v>
      </c>
      <c r="C115" s="1">
        <v>0.105425</v>
      </c>
      <c r="D115" s="1">
        <v>-0.418292</v>
      </c>
      <c r="E115" s="1">
        <v>0.67223299999999997</v>
      </c>
      <c r="F115" s="1">
        <v>-0.85046900000000003</v>
      </c>
      <c r="G115" s="1">
        <v>-0.14720800000000001</v>
      </c>
      <c r="H115" s="1">
        <v>0.98627200000000004</v>
      </c>
      <c r="I115" s="1">
        <v>-1.7603500000000001</v>
      </c>
      <c r="J115" s="1">
        <v>-1.0571199999999999E-2</v>
      </c>
      <c r="K115" s="1">
        <v>0.89450700000000005</v>
      </c>
      <c r="L115" s="1">
        <v>-2.7467199999999998</v>
      </c>
      <c r="M115" s="1">
        <v>0.93669999999999998</v>
      </c>
      <c r="N115" s="1">
        <v>1.0402400000000001</v>
      </c>
      <c r="O115" s="1">
        <v>-2.4613399999999999</v>
      </c>
      <c r="P115" s="1">
        <v>-0.953735</v>
      </c>
      <c r="Q115" s="1">
        <v>1.0409900000000001</v>
      </c>
      <c r="R115" s="1">
        <v>-2.44841</v>
      </c>
      <c r="S115" s="1">
        <v>-1.0868900000000001E-2</v>
      </c>
      <c r="T115" s="1">
        <v>-7.22024E-2</v>
      </c>
      <c r="U115" s="1">
        <v>-2.4908399999999999</v>
      </c>
      <c r="V115" s="1" t="s">
        <v>23</v>
      </c>
      <c r="W115" s="1">
        <f>ABS(IK_diagnostics_positions[[#This Row],[Column1]]-A114)</f>
        <v>1.650261</v>
      </c>
      <c r="X115" s="1">
        <f>ABS(IK_diagnostics_positions[[#This Row],[Column2]]-B114)</f>
        <v>1.031757</v>
      </c>
      <c r="Y115" s="1">
        <f>ABS(IK_diagnostics_positions[[#This Row],[Column3]]-C114)</f>
        <v>0.17385980000000001</v>
      </c>
      <c r="Z115" s="1">
        <f>ABS(IK_diagnostics_positions[[#This Row],[Column4]]-D114)</f>
        <v>1.157122</v>
      </c>
      <c r="AA115" s="1">
        <f>ABS(IK_diagnostics_positions[[#This Row],[Column5]]-E114)</f>
        <v>1.1932389999999999</v>
      </c>
      <c r="AB115" s="1">
        <f>ABS(IK_diagnostics_positions[[#This Row],[Column6]]-F114)</f>
        <v>0.18019099999999988</v>
      </c>
      <c r="AC115" s="1">
        <f>ABS(IK_diagnostics_positions[[#This Row],[Column7]]-G114)</f>
        <v>0.52980500000000008</v>
      </c>
      <c r="AD115" s="1">
        <f>ABS(IK_diagnostics_positions[[#This Row],[Column8]]-H114)</f>
        <v>0.5735920000000001</v>
      </c>
      <c r="AE115" s="1">
        <f>ABS(IK_diagnostics_positions[[#This Row],[Column9]]-I114)</f>
        <v>0.76613100000000012</v>
      </c>
      <c r="AF115" s="1">
        <f>ABS(IK_diagnostics_positions[[#This Row],[Column10]]-J114)</f>
        <v>2.6062200000000001E-2</v>
      </c>
      <c r="AG115" s="1">
        <f>ABS(IK_diagnostics_positions[[#This Row],[Column11]]-K114)</f>
        <v>0.18247400000000003</v>
      </c>
      <c r="AH115" s="1">
        <f>ABS(IK_diagnostics_positions[[#This Row],[Column12]]-L114)</f>
        <v>0.87180999999999975</v>
      </c>
      <c r="AI115" s="1">
        <f>ABS(IK_diagnostics_positions[[#This Row],[Column13]]-M114)</f>
        <v>0.21212699999999995</v>
      </c>
      <c r="AJ115" s="1">
        <f>ABS(IK_diagnostics_positions[[#This Row],[Column14]]-N114)</f>
        <v>2.7560000000000029E-2</v>
      </c>
      <c r="AK115" s="1">
        <f>ABS(IK_diagnostics_positions[[#This Row],[Column15]]-O114)</f>
        <v>5.1390000000000047E-2</v>
      </c>
      <c r="AL115" s="1">
        <f>ABS(IK_diagnostics_positions[[#This Row],[Column16]]-P114)</f>
        <v>0.22294700000000001</v>
      </c>
      <c r="AM115" s="1">
        <f>ABS(IK_diagnostics_positions[[#This Row],[Column17]]-Q114)</f>
        <v>4.1672000000000042E-2</v>
      </c>
      <c r="AN115" s="1">
        <f>ABS(IK_diagnostics_positions[[#This Row],[Column18]]-R114)</f>
        <v>2.6949999999999807E-2</v>
      </c>
      <c r="AO115" s="1">
        <f>ABS(IK_diagnostics_positions[[#This Row],[Column19]]-S114)</f>
        <v>5.0062999999999983E-3</v>
      </c>
      <c r="AP115" s="1">
        <f>ABS(IK_diagnostics_positions[[#This Row],[Column20]]-T114)</f>
        <v>3.2696099999999999E-2</v>
      </c>
      <c r="AQ115" s="1">
        <f>ABS(IK_diagnostics_positions[[#This Row],[Column21]]-U114)</f>
        <v>4.3019999999999836E-2</v>
      </c>
      <c r="AU115" s="4">
        <f>IK_diagnostics_frames[[#This Row],[Column1]]+AU114</f>
        <v>352</v>
      </c>
      <c r="AV115">
        <f ca="1">AVERAGE(INDIRECT(ADDRESS($AU114+2, AV$1)):INDIRECT(ADDRESS($AU115+1, AV$1)))</f>
        <v>0.27995313333333333</v>
      </c>
      <c r="AW115">
        <f ca="1">AVERAGE(INDIRECT(ADDRESS($AU114+2, AW$1)):INDIRECT(ADDRESS($AU115+1, AW$1)))</f>
        <v>0.96069633333333337</v>
      </c>
      <c r="AX115">
        <f ca="1">AVERAGE(INDIRECT(ADDRESS($AU114+2, AX$1)):INDIRECT(ADDRESS($AU115+1, AX$1)))</f>
        <v>0.64284566666666665</v>
      </c>
      <c r="AY115">
        <f ca="1">AVERAGE(INDIRECT(ADDRESS($AU114+2, AY$1)):INDIRECT(ADDRESS($AU115+1, AY$1)))</f>
        <v>1.1054223333333333</v>
      </c>
      <c r="AZ115">
        <f ca="1">AVERAGE(INDIRECT(ADDRESS($AU114+2, AZ$1)):INDIRECT(ADDRESS($AU115+1, AZ$1)))</f>
        <v>0.87681133333333328</v>
      </c>
      <c r="BA115">
        <f ca="1">AVERAGE(INDIRECT(ADDRESS($AU114+2, BA$1)):INDIRECT(ADDRESS($AU115+1, BA$1)))</f>
        <v>0.62673299999999998</v>
      </c>
      <c r="BB115">
        <f ca="1">AVERAGE(INDIRECT(ADDRESS($AU114+2, BB$1)):INDIRECT(ADDRESS($AU115+1, BB$1)))</f>
        <v>0.57457633333333324</v>
      </c>
      <c r="BC115">
        <f ca="1">AVERAGE(INDIRECT(ADDRESS($AU114+2, BC$1)):INDIRECT(ADDRESS($AU115+1, BC$1)))</f>
        <v>0.53484699999999996</v>
      </c>
      <c r="BD115">
        <f ca="1">AVERAGE(INDIRECT(ADDRESS($AU114+2, BD$1)):INDIRECT(ADDRESS($AU115+1, BD$1)))</f>
        <v>0.64308999999999994</v>
      </c>
      <c r="BE115">
        <f ca="1">AVERAGE(INDIRECT(ADDRESS($AU114+2, BE$1)):INDIRECT(ADDRESS($AU115+1, BE$1)))</f>
        <v>5.6034533333333336E-3</v>
      </c>
      <c r="BF115">
        <f ca="1">AVERAGE(INDIRECT(ADDRESS($AU114+2, BF$1)):INDIRECT(ADDRESS($AU115+1, BF$1)))</f>
        <v>5.4580000000000366E-3</v>
      </c>
      <c r="BG115">
        <f ca="1">AVERAGE(INDIRECT(ADDRESS($AU114+2, BG$1)):INDIRECT(ADDRESS($AU115+1, BG$1)))</f>
        <v>0.75863666666666651</v>
      </c>
      <c r="BH115">
        <f ca="1">AVERAGE(INDIRECT(ADDRESS($AU114+2, BH$1)):INDIRECT(ADDRESS($AU115+1, BH$1)))</f>
        <v>4.3862666666666605E-2</v>
      </c>
      <c r="BI115">
        <f ca="1">AVERAGE(INDIRECT(ADDRESS($AU114+2, BI$1)):INDIRECT(ADDRESS($AU115+1, BI$1)))</f>
        <v>2.126499999999994E-2</v>
      </c>
      <c r="BJ115">
        <f ca="1">AVERAGE(INDIRECT(ADDRESS($AU114+2, BJ$1)):INDIRECT(ADDRESS($AU115+1, BJ$1)))</f>
        <v>1.6413333333333391E-2</v>
      </c>
      <c r="BK115">
        <f ca="1">AVERAGE(INDIRECT(ADDRESS($AU114+2, BK$1)):INDIRECT(ADDRESS($AU115+1, BK$1)))</f>
        <v>5.0444333333333348E-2</v>
      </c>
      <c r="BL115">
        <f ca="1">AVERAGE(INDIRECT(ADDRESS($AU114+2, BL$1)):INDIRECT(ADDRESS($AU115+1, BL$1)))</f>
        <v>2.6528000000000034E-2</v>
      </c>
      <c r="BM115">
        <f ca="1">AVERAGE(INDIRECT(ADDRESS($AU114+2, BM$1)):INDIRECT(ADDRESS($AU115+1, BM$1)))</f>
        <v>5.4333333333319211E-4</v>
      </c>
      <c r="BN115">
        <f ca="1">AVERAGE(INDIRECT(ADDRESS($AU114+2, BN$1)):INDIRECT(ADDRESS($AU115+1, BN$1)))</f>
        <v>6.7354899999999994E-3</v>
      </c>
      <c r="BO115">
        <f ca="1">AVERAGE(INDIRECT(ADDRESS($AU114+2, BO$1)):INDIRECT(ADDRESS($AU115+1, BO$1)))</f>
        <v>4.917831000000001E-2</v>
      </c>
      <c r="BP115">
        <f ca="1">AVERAGE(INDIRECT(ADDRESS($AU114+2, BP$1)):INDIRECT(ADDRESS($AU115+1, BP$1)))</f>
        <v>1.2629999999999994E-2</v>
      </c>
    </row>
    <row r="116" spans="1:68" x14ac:dyDescent="0.25">
      <c r="A116" s="1">
        <v>0.249332</v>
      </c>
      <c r="B116" s="1">
        <v>0.39881699999999998</v>
      </c>
      <c r="C116" s="1">
        <v>-0.88248400000000005</v>
      </c>
      <c r="D116" s="1">
        <v>1.1445700000000001</v>
      </c>
      <c r="E116" s="1">
        <v>0.73478500000000002</v>
      </c>
      <c r="F116" s="1">
        <v>-1.17517</v>
      </c>
      <c r="G116" s="1">
        <v>0.75232500000000002</v>
      </c>
      <c r="H116" s="1">
        <v>0.85361399999999998</v>
      </c>
      <c r="I116" s="1">
        <v>-2.0873200000000001</v>
      </c>
      <c r="J116" s="1">
        <v>4.8647000000000003E-2</v>
      </c>
      <c r="K116" s="1">
        <v>0.85486300000000004</v>
      </c>
      <c r="L116" s="1">
        <v>-2.7978399999999999</v>
      </c>
      <c r="M116" s="1">
        <v>0.92991599999999996</v>
      </c>
      <c r="N116" s="1">
        <v>1.1251199999999999</v>
      </c>
      <c r="O116" s="1">
        <v>-2.4101300000000001</v>
      </c>
      <c r="P116" s="1">
        <v>-0.89264900000000003</v>
      </c>
      <c r="Q116" s="1">
        <v>1.00302</v>
      </c>
      <c r="R116" s="1">
        <v>-2.49451</v>
      </c>
      <c r="S116" s="1">
        <v>-7.3469499999999993E-2</v>
      </c>
      <c r="T116" s="1">
        <v>-9.9840899999999996E-2</v>
      </c>
      <c r="U116" s="1">
        <v>-2.5265</v>
      </c>
      <c r="V116" s="1" t="s">
        <v>23</v>
      </c>
      <c r="W116" s="1">
        <f>ABS(IK_diagnostics_positions[[#This Row],[Column1]]-A115)</f>
        <v>0.96044600000000002</v>
      </c>
      <c r="X116" s="1">
        <f>ABS(IK_diagnostics_positions[[#This Row],[Column2]]-B115)</f>
        <v>0.29631099999999999</v>
      </c>
      <c r="Y116" s="1">
        <f>ABS(IK_diagnostics_positions[[#This Row],[Column3]]-C115)</f>
        <v>0.98790900000000004</v>
      </c>
      <c r="Z116" s="1">
        <f>ABS(IK_diagnostics_positions[[#This Row],[Column4]]-D115)</f>
        <v>1.562862</v>
      </c>
      <c r="AA116" s="1">
        <f>ABS(IK_diagnostics_positions[[#This Row],[Column5]]-E115)</f>
        <v>6.2552000000000052E-2</v>
      </c>
      <c r="AB116" s="1">
        <f>ABS(IK_diagnostics_positions[[#This Row],[Column6]]-F115)</f>
        <v>0.32470100000000002</v>
      </c>
      <c r="AC116" s="1">
        <f>ABS(IK_diagnostics_positions[[#This Row],[Column7]]-G115)</f>
        <v>0.89953300000000003</v>
      </c>
      <c r="AD116" s="1">
        <f>ABS(IK_diagnostics_positions[[#This Row],[Column8]]-H115)</f>
        <v>0.13265800000000005</v>
      </c>
      <c r="AE116" s="1">
        <f>ABS(IK_diagnostics_positions[[#This Row],[Column9]]-I115)</f>
        <v>0.32696999999999998</v>
      </c>
      <c r="AF116" s="1">
        <f>ABS(IK_diagnostics_positions[[#This Row],[Column10]]-J115)</f>
        <v>5.9218199999999999E-2</v>
      </c>
      <c r="AG116" s="1">
        <f>ABS(IK_diagnostics_positions[[#This Row],[Column11]]-K115)</f>
        <v>3.9644000000000013E-2</v>
      </c>
      <c r="AH116" s="1">
        <f>ABS(IK_diagnostics_positions[[#This Row],[Column12]]-L115)</f>
        <v>5.1120000000000054E-2</v>
      </c>
      <c r="AI116" s="1">
        <f>ABS(IK_diagnostics_positions[[#This Row],[Column13]]-M115)</f>
        <v>6.7840000000000122E-3</v>
      </c>
      <c r="AJ116" s="1">
        <f>ABS(IK_diagnostics_positions[[#This Row],[Column14]]-N115)</f>
        <v>8.4879999999999844E-2</v>
      </c>
      <c r="AK116" s="1">
        <f>ABS(IK_diagnostics_positions[[#This Row],[Column15]]-O115)</f>
        <v>5.1209999999999756E-2</v>
      </c>
      <c r="AL116" s="1">
        <f>ABS(IK_diagnostics_positions[[#This Row],[Column16]]-P115)</f>
        <v>6.1085999999999974E-2</v>
      </c>
      <c r="AM116" s="1">
        <f>ABS(IK_diagnostics_positions[[#This Row],[Column17]]-Q115)</f>
        <v>3.7970000000000059E-2</v>
      </c>
      <c r="AN116" s="1">
        <f>ABS(IK_diagnostics_positions[[#This Row],[Column18]]-R115)</f>
        <v>4.610000000000003E-2</v>
      </c>
      <c r="AO116" s="1">
        <f>ABS(IK_diagnostics_positions[[#This Row],[Column19]]-S115)</f>
        <v>6.2600599999999992E-2</v>
      </c>
      <c r="AP116" s="1">
        <f>ABS(IK_diagnostics_positions[[#This Row],[Column20]]-T115)</f>
        <v>2.7638499999999996E-2</v>
      </c>
      <c r="AQ116" s="1">
        <f>ABS(IK_diagnostics_positions[[#This Row],[Column21]]-U115)</f>
        <v>3.5660000000000025E-2</v>
      </c>
      <c r="AU116" s="3">
        <f>IK_diagnostics_frames[[#This Row],[Column1]]+AU115</f>
        <v>354</v>
      </c>
      <c r="AV116">
        <f ca="1">AVERAGE(INDIRECT(ADDRESS($AU115+2, AV$1)):INDIRECT(ADDRESS($AU116+1, AV$1)))</f>
        <v>0.37766670000000002</v>
      </c>
      <c r="AW116">
        <f ca="1">AVERAGE(INDIRECT(ADDRESS($AU115+2, AW$1)):INDIRECT(ADDRESS($AU116+1, AW$1)))</f>
        <v>0.41763300000000003</v>
      </c>
      <c r="AX116">
        <f ca="1">AVERAGE(INDIRECT(ADDRESS($AU115+2, AX$1)):INDIRECT(ADDRESS($AU116+1, AX$1)))</f>
        <v>0.18760650000000001</v>
      </c>
      <c r="AY116">
        <f ca="1">AVERAGE(INDIRECT(ADDRESS($AU115+2, AY$1)):INDIRECT(ADDRESS($AU116+1, AY$1)))</f>
        <v>1.20183</v>
      </c>
      <c r="AZ116">
        <f ca="1">AVERAGE(INDIRECT(ADDRESS($AU115+2, AZ$1)):INDIRECT(ADDRESS($AU116+1, AZ$1)))</f>
        <v>0.85883799999999999</v>
      </c>
      <c r="BA116">
        <f ca="1">AVERAGE(INDIRECT(ADDRESS($AU115+2, BA$1)):INDIRECT(ADDRESS($AU116+1, BA$1)))</f>
        <v>0.20882550000000005</v>
      </c>
      <c r="BB116">
        <f ca="1">AVERAGE(INDIRECT(ADDRESS($AU115+2, BB$1)):INDIRECT(ADDRESS($AU116+1, BB$1)))</f>
        <v>0.69110079999999996</v>
      </c>
      <c r="BC116">
        <f ca="1">AVERAGE(INDIRECT(ADDRESS($AU115+2, BC$1)):INDIRECT(ADDRESS($AU116+1, BC$1)))</f>
        <v>0.4264384</v>
      </c>
      <c r="BD116">
        <f ca="1">AVERAGE(INDIRECT(ADDRESS($AU115+2, BD$1)):INDIRECT(ADDRESS($AU116+1, BD$1)))</f>
        <v>0.33323000000000003</v>
      </c>
      <c r="BE116">
        <f ca="1">AVERAGE(INDIRECT(ADDRESS($AU115+2, BE$1)):INDIRECT(ADDRESS($AU116+1, BE$1)))</f>
        <v>3.8541529499999997E-3</v>
      </c>
      <c r="BF116">
        <f ca="1">AVERAGE(INDIRECT(ADDRESS($AU115+2, BF$1)):INDIRECT(ADDRESS($AU116+1, BF$1)))</f>
        <v>1.4724999999999988E-2</v>
      </c>
      <c r="BG116">
        <f ca="1">AVERAGE(INDIRECT(ADDRESS($AU115+2, BG$1)):INDIRECT(ADDRESS($AU116+1, BG$1)))</f>
        <v>4.7800000000000065E-3</v>
      </c>
      <c r="BH116">
        <f ca="1">AVERAGE(INDIRECT(ADDRESS($AU115+2, BH$1)):INDIRECT(ADDRESS($AU116+1, BH$1)))</f>
        <v>1.3783999999999963E-2</v>
      </c>
      <c r="BI116">
        <f ca="1">AVERAGE(INDIRECT(ADDRESS($AU115+2, BI$1)):INDIRECT(ADDRESS($AU116+1, BI$1)))</f>
        <v>7.1094999999999908E-3</v>
      </c>
      <c r="BJ116">
        <f ca="1">AVERAGE(INDIRECT(ADDRESS($AU115+2, BJ$1)):INDIRECT(ADDRESS($AU116+1, BJ$1)))</f>
        <v>8.3000000000010843E-4</v>
      </c>
      <c r="BK116">
        <f ca="1">AVERAGE(INDIRECT(ADDRESS($AU115+2, BK$1)):INDIRECT(ADDRESS($AU116+1, BK$1)))</f>
        <v>2.6619999999999977E-3</v>
      </c>
      <c r="BL116">
        <f ca="1">AVERAGE(INDIRECT(ADDRESS($AU115+2, BL$1)):INDIRECT(ADDRESS($AU116+1, BL$1)))</f>
        <v>2.0500000000000518E-3</v>
      </c>
      <c r="BM116">
        <f ca="1">AVERAGE(INDIRECT(ADDRESS($AU115+2, BM$1)):INDIRECT(ADDRESS($AU116+1, BM$1)))</f>
        <v>6.304999999999783E-3</v>
      </c>
      <c r="BN116">
        <f ca="1">AVERAGE(INDIRECT(ADDRESS($AU115+2, BN$1)):INDIRECT(ADDRESS($AU116+1, BN$1)))</f>
        <v>6.5641550000000003E-3</v>
      </c>
      <c r="BO116">
        <f ca="1">AVERAGE(INDIRECT(ADDRESS($AU115+2, BO$1)):INDIRECT(ADDRESS($AU116+1, BO$1)))</f>
        <v>5.3373250000000004E-3</v>
      </c>
      <c r="BP116">
        <f ca="1">AVERAGE(INDIRECT(ADDRESS($AU115+2, BP$1)):INDIRECT(ADDRESS($AU116+1, BP$1)))</f>
        <v>6.9799999999997642E-3</v>
      </c>
    </row>
    <row r="117" spans="1:68" x14ac:dyDescent="0.25">
      <c r="A117" s="1">
        <v>-1.19915E-2</v>
      </c>
      <c r="B117" s="1">
        <v>6.2971299999999994E-2</v>
      </c>
      <c r="C117" s="1">
        <v>-0.99794300000000002</v>
      </c>
      <c r="D117" s="1">
        <v>-0.57065299999999997</v>
      </c>
      <c r="E117" s="1">
        <v>-0.74446900000000005</v>
      </c>
      <c r="F117" s="1">
        <v>-1.1875100000000001</v>
      </c>
      <c r="G117" s="1">
        <v>-0.75655499999999998</v>
      </c>
      <c r="H117" s="1">
        <v>0.20552599999999999</v>
      </c>
      <c r="I117" s="1">
        <v>-1.43841</v>
      </c>
      <c r="J117" s="1">
        <v>-1.0926E-2</v>
      </c>
      <c r="K117" s="1">
        <v>0.73721199999999998</v>
      </c>
      <c r="L117" s="1">
        <v>-1.8401000000000001</v>
      </c>
      <c r="M117" s="1">
        <v>0.71629799999999999</v>
      </c>
      <c r="N117" s="1">
        <v>0.98702800000000002</v>
      </c>
      <c r="O117" s="1">
        <v>-2.4794200000000002</v>
      </c>
      <c r="P117" s="1">
        <v>-0.72758900000000004</v>
      </c>
      <c r="Q117" s="1">
        <v>0.99659399999999998</v>
      </c>
      <c r="R117" s="1">
        <v>-2.4874900000000002</v>
      </c>
      <c r="S117" s="1">
        <v>-3.6408899999999999E-3</v>
      </c>
      <c r="T117" s="1">
        <v>4.5843100000000003E-3</v>
      </c>
      <c r="U117" s="1">
        <v>-2.5206900000000001</v>
      </c>
      <c r="V117" s="1" t="s">
        <v>23</v>
      </c>
      <c r="W117" s="1">
        <f>ABS(IK_diagnostics_positions[[#This Row],[Column1]]-A116)</f>
        <v>0.26132349999999999</v>
      </c>
      <c r="X117" s="1">
        <f>ABS(IK_diagnostics_positions[[#This Row],[Column2]]-B116)</f>
        <v>0.33584569999999997</v>
      </c>
      <c r="Y117" s="1">
        <f>ABS(IK_diagnostics_positions[[#This Row],[Column3]]-C116)</f>
        <v>0.11545899999999998</v>
      </c>
      <c r="Z117" s="1">
        <f>ABS(IK_diagnostics_positions[[#This Row],[Column4]]-D116)</f>
        <v>1.7152229999999999</v>
      </c>
      <c r="AA117" s="1">
        <f>ABS(IK_diagnostics_positions[[#This Row],[Column5]]-E116)</f>
        <v>1.4792540000000001</v>
      </c>
      <c r="AB117" s="1">
        <f>ABS(IK_diagnostics_positions[[#This Row],[Column6]]-F116)</f>
        <v>1.2340000000000018E-2</v>
      </c>
      <c r="AC117" s="1">
        <f>ABS(IK_diagnostics_positions[[#This Row],[Column7]]-G116)</f>
        <v>1.50888</v>
      </c>
      <c r="AD117" s="1">
        <f>ABS(IK_diagnostics_positions[[#This Row],[Column8]]-H116)</f>
        <v>0.648088</v>
      </c>
      <c r="AE117" s="1">
        <f>ABS(IK_diagnostics_positions[[#This Row],[Column9]]-I116)</f>
        <v>0.6489100000000001</v>
      </c>
      <c r="AF117" s="1">
        <f>ABS(IK_diagnostics_positions[[#This Row],[Column10]]-J116)</f>
        <v>5.9573000000000001E-2</v>
      </c>
      <c r="AG117" s="1">
        <f>ABS(IK_diagnostics_positions[[#This Row],[Column11]]-K116)</f>
        <v>0.11765100000000006</v>
      </c>
      <c r="AH117" s="1">
        <f>ABS(IK_diagnostics_positions[[#This Row],[Column12]]-L116)</f>
        <v>0.95773999999999981</v>
      </c>
      <c r="AI117" s="1">
        <f>ABS(IK_diagnostics_positions[[#This Row],[Column13]]-M116)</f>
        <v>0.21361799999999997</v>
      </c>
      <c r="AJ117" s="1">
        <f>ABS(IK_diagnostics_positions[[#This Row],[Column14]]-N116)</f>
        <v>0.13809199999999988</v>
      </c>
      <c r="AK117" s="1">
        <f>ABS(IK_diagnostics_positions[[#This Row],[Column15]]-O116)</f>
        <v>6.9290000000000074E-2</v>
      </c>
      <c r="AL117" s="1">
        <f>ABS(IK_diagnostics_positions[[#This Row],[Column16]]-P116)</f>
        <v>0.16505999999999998</v>
      </c>
      <c r="AM117" s="1">
        <f>ABS(IK_diagnostics_positions[[#This Row],[Column17]]-Q116)</f>
        <v>6.4260000000000428E-3</v>
      </c>
      <c r="AN117" s="1">
        <f>ABS(IK_diagnostics_positions[[#This Row],[Column18]]-R116)</f>
        <v>7.0199999999998042E-3</v>
      </c>
      <c r="AO117" s="1">
        <f>ABS(IK_diagnostics_positions[[#This Row],[Column19]]-S116)</f>
        <v>6.9828609999999999E-2</v>
      </c>
      <c r="AP117" s="1">
        <f>ABS(IK_diagnostics_positions[[#This Row],[Column20]]-T116)</f>
        <v>0.10442520999999999</v>
      </c>
      <c r="AQ117" s="1">
        <f>ABS(IK_diagnostics_positions[[#This Row],[Column21]]-U116)</f>
        <v>5.8099999999998708E-3</v>
      </c>
      <c r="AU117" s="4">
        <f>IK_diagnostics_frames[[#This Row],[Column1]]+AU116</f>
        <v>358</v>
      </c>
      <c r="AV117">
        <f ca="1">AVERAGE(INDIRECT(ADDRESS($AU116+2, AV$1)):INDIRECT(ADDRESS($AU117+1, AV$1)))</f>
        <v>0.57852325300000007</v>
      </c>
      <c r="AW117">
        <f ca="1">AVERAGE(INDIRECT(ADDRESS($AU116+2, AW$1)):INDIRECT(ADDRESS($AU117+1, AW$1)))</f>
        <v>0.57704025000000003</v>
      </c>
      <c r="AX117">
        <f ca="1">AVERAGE(INDIRECT(ADDRESS($AU116+2, AX$1)):INDIRECT(ADDRESS($AU117+1, AX$1)))</f>
        <v>0.70524675000000003</v>
      </c>
      <c r="AY117">
        <f ca="1">AVERAGE(INDIRECT(ADDRESS($AU116+2, AY$1)):INDIRECT(ADDRESS($AU117+1, AY$1)))</f>
        <v>0.9193290999999999</v>
      </c>
      <c r="AZ117">
        <f ca="1">AVERAGE(INDIRECT(ADDRESS($AU116+2, AZ$1)):INDIRECT(ADDRESS($AU117+1, AZ$1)))</f>
        <v>0.80122700000000002</v>
      </c>
      <c r="BA117">
        <f ca="1">AVERAGE(INDIRECT(ADDRESS($AU116+2, BA$1)):INDIRECT(ADDRESS($AU117+1, BA$1)))</f>
        <v>0.79338149999999996</v>
      </c>
      <c r="BB117">
        <f ca="1">AVERAGE(INDIRECT(ADDRESS($AU116+2, BB$1)):INDIRECT(ADDRESS($AU117+1, BB$1)))</f>
        <v>0.43014550000000001</v>
      </c>
      <c r="BC117">
        <f ca="1">AVERAGE(INDIRECT(ADDRESS($AU116+2, BC$1)):INDIRECT(ADDRESS($AU117+1, BC$1)))</f>
        <v>0.62881889999999996</v>
      </c>
      <c r="BD117">
        <f ca="1">AVERAGE(INDIRECT(ADDRESS($AU116+2, BD$1)):INDIRECT(ADDRESS($AU117+1, BD$1)))</f>
        <v>1.2632475000000001</v>
      </c>
      <c r="BE117">
        <f ca="1">AVERAGE(INDIRECT(ADDRESS($AU116+2, BE$1)):INDIRECT(ADDRESS($AU117+1, BE$1)))</f>
        <v>1.4140446474999999E-2</v>
      </c>
      <c r="BF117">
        <f ca="1">AVERAGE(INDIRECT(ADDRESS($AU116+2, BF$1)):INDIRECT(ADDRESS($AU117+1, BF$1)))</f>
        <v>3.101000000000001E-2</v>
      </c>
      <c r="BG117">
        <f ca="1">AVERAGE(INDIRECT(ADDRESS($AU116+2, BG$1)):INDIRECT(ADDRESS($AU117+1, BG$1)))</f>
        <v>0.34671999999999992</v>
      </c>
      <c r="BH117">
        <f ca="1">AVERAGE(INDIRECT(ADDRESS($AU116+2, BH$1)):INDIRECT(ADDRESS($AU117+1, BH$1)))</f>
        <v>2.42425E-2</v>
      </c>
      <c r="BI117">
        <f ca="1">AVERAGE(INDIRECT(ADDRESS($AU116+2, BI$1)):INDIRECT(ADDRESS($AU117+1, BI$1)))</f>
        <v>1.4294999999999974E-2</v>
      </c>
      <c r="BJ117">
        <f ca="1">AVERAGE(INDIRECT(ADDRESS($AU116+2, BJ$1)):INDIRECT(ADDRESS($AU117+1, BJ$1)))</f>
        <v>9.6974999999998035E-3</v>
      </c>
      <c r="BK117">
        <f ca="1">AVERAGE(INDIRECT(ADDRESS($AU116+2, BK$1)):INDIRECT(ADDRESS($AU117+1, BK$1)))</f>
        <v>2.6950749999999968E-2</v>
      </c>
      <c r="BL117">
        <f ca="1">AVERAGE(INDIRECT(ADDRESS($AU116+2, BL$1)):INDIRECT(ADDRESS($AU117+1, BL$1)))</f>
        <v>1.3707999999999998E-2</v>
      </c>
      <c r="BM117">
        <f ca="1">AVERAGE(INDIRECT(ADDRESS($AU116+2, BM$1)):INDIRECT(ADDRESS($AU117+1, BM$1)))</f>
        <v>2.0837500000000175E-2</v>
      </c>
      <c r="BN117">
        <f ca="1">AVERAGE(INDIRECT(ADDRESS($AU116+2, BN$1)):INDIRECT(ADDRESS($AU117+1, BN$1)))</f>
        <v>9.8803300000000014E-3</v>
      </c>
      <c r="BO117">
        <f ca="1">AVERAGE(INDIRECT(ADDRESS($AU116+2, BO$1)):INDIRECT(ADDRESS($AU117+1, BO$1)))</f>
        <v>2.3145109999999997E-2</v>
      </c>
      <c r="BP117">
        <f ca="1">AVERAGE(INDIRECT(ADDRESS($AU116+2, BP$1)):INDIRECT(ADDRESS($AU117+1, BP$1)))</f>
        <v>4.1267500000000124E-2</v>
      </c>
    </row>
    <row r="118" spans="1:68" x14ac:dyDescent="0.25">
      <c r="A118" s="1">
        <v>0.795736</v>
      </c>
      <c r="B118" s="1">
        <v>0.35253600000000002</v>
      </c>
      <c r="C118" s="1">
        <v>-0.49246499999999999</v>
      </c>
      <c r="D118" s="1">
        <v>0.32825100000000001</v>
      </c>
      <c r="E118" s="1">
        <v>1.2322</v>
      </c>
      <c r="F118" s="1">
        <v>-0.57993899999999998</v>
      </c>
      <c r="G118" s="1">
        <v>0.68023999999999996</v>
      </c>
      <c r="H118" s="1">
        <v>1.36599</v>
      </c>
      <c r="I118" s="1">
        <v>-1.5063299999999999</v>
      </c>
      <c r="J118" s="1">
        <v>-1.6150600000000001E-2</v>
      </c>
      <c r="K118" s="1">
        <v>0.74367399999999995</v>
      </c>
      <c r="L118" s="1">
        <v>-1.8637699999999999</v>
      </c>
      <c r="M118" s="1">
        <v>0.73418600000000001</v>
      </c>
      <c r="N118" s="1">
        <v>0.98692100000000005</v>
      </c>
      <c r="O118" s="1">
        <v>-2.47844</v>
      </c>
      <c r="P118" s="1">
        <v>-0.74085900000000005</v>
      </c>
      <c r="Q118" s="1">
        <v>0.99793299999999996</v>
      </c>
      <c r="R118" s="1">
        <v>-2.5042</v>
      </c>
      <c r="S118" s="1">
        <v>2.4413299999999998E-3</v>
      </c>
      <c r="T118" s="1">
        <v>-1.72193E-2</v>
      </c>
      <c r="U118" s="1">
        <v>-2.5123799999999998</v>
      </c>
      <c r="V118" s="1" t="s">
        <v>23</v>
      </c>
      <c r="W118" s="1">
        <f>ABS(IK_diagnostics_positions[[#This Row],[Column1]]-A117)</f>
        <v>0.80772750000000004</v>
      </c>
      <c r="X118" s="1">
        <f>ABS(IK_diagnostics_positions[[#This Row],[Column2]]-B117)</f>
        <v>0.28956470000000001</v>
      </c>
      <c r="Y118" s="1">
        <f>ABS(IK_diagnostics_positions[[#This Row],[Column3]]-C117)</f>
        <v>0.50547800000000009</v>
      </c>
      <c r="Z118" s="1">
        <f>ABS(IK_diagnostics_positions[[#This Row],[Column4]]-D117)</f>
        <v>0.89890399999999993</v>
      </c>
      <c r="AA118" s="1">
        <f>ABS(IK_diagnostics_positions[[#This Row],[Column5]]-E117)</f>
        <v>1.976669</v>
      </c>
      <c r="AB118" s="1">
        <f>ABS(IK_diagnostics_positions[[#This Row],[Column6]]-F117)</f>
        <v>0.60757100000000008</v>
      </c>
      <c r="AC118" s="1">
        <f>ABS(IK_diagnostics_positions[[#This Row],[Column7]]-G117)</f>
        <v>1.436795</v>
      </c>
      <c r="AD118" s="1">
        <f>ABS(IK_diagnostics_positions[[#This Row],[Column8]]-H117)</f>
        <v>1.1604640000000002</v>
      </c>
      <c r="AE118" s="1">
        <f>ABS(IK_diagnostics_positions[[#This Row],[Column9]]-I117)</f>
        <v>6.791999999999998E-2</v>
      </c>
      <c r="AF118" s="1">
        <f>ABS(IK_diagnostics_positions[[#This Row],[Column10]]-J117)</f>
        <v>5.2246000000000011E-3</v>
      </c>
      <c r="AG118" s="1">
        <f>ABS(IK_diagnostics_positions[[#This Row],[Column11]]-K117)</f>
        <v>6.4619999999999678E-3</v>
      </c>
      <c r="AH118" s="1">
        <f>ABS(IK_diagnostics_positions[[#This Row],[Column12]]-L117)</f>
        <v>2.3669999999999858E-2</v>
      </c>
      <c r="AI118" s="1">
        <f>ABS(IK_diagnostics_positions[[#This Row],[Column13]]-M117)</f>
        <v>1.7888000000000015E-2</v>
      </c>
      <c r="AJ118" s="1">
        <f>ABS(IK_diagnostics_positions[[#This Row],[Column14]]-N117)</f>
        <v>1.0699999999996823E-4</v>
      </c>
      <c r="AK118" s="1">
        <f>ABS(IK_diagnostics_positions[[#This Row],[Column15]]-O117)</f>
        <v>9.8000000000020293E-4</v>
      </c>
      <c r="AL118" s="1">
        <f>ABS(IK_diagnostics_positions[[#This Row],[Column16]]-P117)</f>
        <v>1.3270000000000004E-2</v>
      </c>
      <c r="AM118" s="1">
        <f>ABS(IK_diagnostics_positions[[#This Row],[Column17]]-Q117)</f>
        <v>1.3389999999999791E-3</v>
      </c>
      <c r="AN118" s="1">
        <f>ABS(IK_diagnostics_positions[[#This Row],[Column18]]-R117)</f>
        <v>1.6709999999999781E-2</v>
      </c>
      <c r="AO118" s="1">
        <f>ABS(IK_diagnostics_positions[[#This Row],[Column19]]-S117)</f>
        <v>6.0822199999999993E-3</v>
      </c>
      <c r="AP118" s="1">
        <f>ABS(IK_diagnostics_positions[[#This Row],[Column20]]-T117)</f>
        <v>2.1803610000000001E-2</v>
      </c>
      <c r="AQ118" s="1">
        <f>ABS(IK_diagnostics_positions[[#This Row],[Column21]]-U117)</f>
        <v>8.3100000000002616E-3</v>
      </c>
      <c r="AU118" s="3">
        <f>IK_diagnostics_frames[[#This Row],[Column1]]+AU117</f>
        <v>359</v>
      </c>
      <c r="AV118">
        <f ca="1">AVERAGE(INDIRECT(ADDRESS($AU117+2, AV$1)):INDIRECT(ADDRESS($AU118+1, AV$1)))</f>
        <v>0.160366388</v>
      </c>
      <c r="AW118">
        <f ca="1">AVERAGE(INDIRECT(ADDRESS($AU117+2, AW$1)):INDIRECT(ADDRESS($AU118+1, AW$1)))</f>
        <v>0.60643800000000003</v>
      </c>
      <c r="AX118">
        <f ca="1">AVERAGE(INDIRECT(ADDRESS($AU117+2, AX$1)):INDIRECT(ADDRESS($AU118+1, AX$1)))</f>
        <v>0.39079299999999995</v>
      </c>
      <c r="AY118">
        <f ca="1">AVERAGE(INDIRECT(ADDRESS($AU117+2, AY$1)):INDIRECT(ADDRESS($AU118+1, AY$1)))</f>
        <v>0.13515700000000003</v>
      </c>
      <c r="AZ118">
        <f ca="1">AVERAGE(INDIRECT(ADDRESS($AU117+2, AZ$1)):INDIRECT(ADDRESS($AU118+1, AZ$1)))</f>
        <v>9.8675999999999986E-2</v>
      </c>
      <c r="BA118">
        <f ca="1">AVERAGE(INDIRECT(ADDRESS($AU117+2, BA$1)):INDIRECT(ADDRESS($AU118+1, BA$1)))</f>
        <v>0.78880000000000017</v>
      </c>
      <c r="BB118">
        <f ca="1">AVERAGE(INDIRECT(ADDRESS($AU117+2, BB$1)):INDIRECT(ADDRESS($AU118+1, BB$1)))</f>
        <v>0.67505900000000008</v>
      </c>
      <c r="BC118">
        <f ca="1">AVERAGE(INDIRECT(ADDRESS($AU117+2, BC$1)):INDIRECT(ADDRESS($AU118+1, BC$1)))</f>
        <v>0.30150300000000002</v>
      </c>
      <c r="BD118">
        <f ca="1">AVERAGE(INDIRECT(ADDRESS($AU117+2, BD$1)):INDIRECT(ADDRESS($AU118+1, BD$1)))</f>
        <v>0.63575000000000026</v>
      </c>
      <c r="BE118">
        <f ca="1">AVERAGE(INDIRECT(ADDRESS($AU117+2, BE$1)):INDIRECT(ADDRESS($AU118+1, BE$1)))</f>
        <v>2.8454700000000001E-3</v>
      </c>
      <c r="BF118">
        <f ca="1">AVERAGE(INDIRECT(ADDRESS($AU117+2, BF$1)):INDIRECT(ADDRESS($AU118+1, BF$1)))</f>
        <v>4.045999999999994E-3</v>
      </c>
      <c r="BG118">
        <f ca="1">AVERAGE(INDIRECT(ADDRESS($AU117+2, BG$1)):INDIRECT(ADDRESS($AU118+1, BG$1)))</f>
        <v>1.2467299999999999</v>
      </c>
      <c r="BH118">
        <f ca="1">AVERAGE(INDIRECT(ADDRESS($AU117+2, BH$1)):INDIRECT(ADDRESS($AU118+1, BH$1)))</f>
        <v>1.7930000000000446E-3</v>
      </c>
      <c r="BI118">
        <f ca="1">AVERAGE(INDIRECT(ADDRESS($AU117+2, BI$1)):INDIRECT(ADDRESS($AU118+1, BI$1)))</f>
        <v>3.8939999999999531E-3</v>
      </c>
      <c r="BJ118">
        <f ca="1">AVERAGE(INDIRECT(ADDRESS($AU117+2, BJ$1)):INDIRECT(ADDRESS($AU118+1, BJ$1)))</f>
        <v>3.1599999999998296E-3</v>
      </c>
      <c r="BK118">
        <f ca="1">AVERAGE(INDIRECT(ADDRESS($AU117+2, BK$1)):INDIRECT(ADDRESS($AU118+1, BK$1)))</f>
        <v>4.9329999999999652E-3</v>
      </c>
      <c r="BL118">
        <f ca="1">AVERAGE(INDIRECT(ADDRESS($AU117+2, BL$1)):INDIRECT(ADDRESS($AU118+1, BL$1)))</f>
        <v>1.1929999999999996E-3</v>
      </c>
      <c r="BM118">
        <f ca="1">AVERAGE(INDIRECT(ADDRESS($AU117+2, BM$1)):INDIRECT(ADDRESS($AU118+1, BM$1)))</f>
        <v>3.1400000000001427E-3</v>
      </c>
      <c r="BN118">
        <f ca="1">AVERAGE(INDIRECT(ADDRESS($AU117+2, BN$1)):INDIRECT(ADDRESS($AU118+1, BN$1)))</f>
        <v>2.4083296000000001E-3</v>
      </c>
      <c r="BO118">
        <f ca="1">AVERAGE(INDIRECT(ADDRESS($AU117+2, BO$1)):INDIRECT(ADDRESS($AU118+1, BO$1)))</f>
        <v>3.8274600000000004E-3</v>
      </c>
      <c r="BP118">
        <f ca="1">AVERAGE(INDIRECT(ADDRESS($AU117+2, BP$1)):INDIRECT(ADDRESS($AU118+1, BP$1)))</f>
        <v>1.5700000000000713E-3</v>
      </c>
    </row>
    <row r="119" spans="1:68" x14ac:dyDescent="0.25">
      <c r="A119" s="1">
        <v>-0.97972099999999995</v>
      </c>
      <c r="B119" s="1">
        <v>-1.37625E-2</v>
      </c>
      <c r="C119" s="1">
        <v>-0.19989299999999999</v>
      </c>
      <c r="D119" s="1">
        <v>-1.0928100000000001</v>
      </c>
      <c r="E119" s="1">
        <v>0.969387</v>
      </c>
      <c r="F119" s="1">
        <v>-0.34351599999999999</v>
      </c>
      <c r="G119" s="1">
        <v>-0.31811699999999998</v>
      </c>
      <c r="H119" s="1">
        <v>0.94824600000000003</v>
      </c>
      <c r="I119" s="1">
        <v>-0.97549600000000003</v>
      </c>
      <c r="J119" s="1">
        <v>1.7261599999999998E-2</v>
      </c>
      <c r="K119" s="1">
        <v>0.79546700000000004</v>
      </c>
      <c r="L119" s="1">
        <v>-1.9051100000000001</v>
      </c>
      <c r="M119" s="1">
        <v>0.78045699999999996</v>
      </c>
      <c r="N119" s="1">
        <v>1.0065200000000001</v>
      </c>
      <c r="O119" s="1">
        <v>-2.5158399999999999</v>
      </c>
      <c r="P119" s="1">
        <v>-0.76834400000000003</v>
      </c>
      <c r="Q119" s="1">
        <v>0.98760899999999996</v>
      </c>
      <c r="R119" s="1">
        <v>-2.4932500000000002</v>
      </c>
      <c r="S119" s="1">
        <v>-3.27298E-3</v>
      </c>
      <c r="T119" s="1">
        <v>-1.1625699999999999E-2</v>
      </c>
      <c r="U119" s="1">
        <v>-2.49518</v>
      </c>
      <c r="V119" s="1" t="s">
        <v>23</v>
      </c>
      <c r="W119" s="1">
        <f>ABS(IK_diagnostics_positions[[#This Row],[Column1]]-A118)</f>
        <v>1.7754569999999998</v>
      </c>
      <c r="X119" s="1">
        <f>ABS(IK_diagnostics_positions[[#This Row],[Column2]]-B118)</f>
        <v>0.36629850000000003</v>
      </c>
      <c r="Y119" s="1">
        <f>ABS(IK_diagnostics_positions[[#This Row],[Column3]]-C118)</f>
        <v>0.292572</v>
      </c>
      <c r="Z119" s="1">
        <f>ABS(IK_diagnostics_positions[[#This Row],[Column4]]-D118)</f>
        <v>1.4210610000000001</v>
      </c>
      <c r="AA119" s="1">
        <f>ABS(IK_diagnostics_positions[[#This Row],[Column5]]-E118)</f>
        <v>0.26281299999999996</v>
      </c>
      <c r="AB119" s="1">
        <f>ABS(IK_diagnostics_positions[[#This Row],[Column6]]-F118)</f>
        <v>0.23642299999999999</v>
      </c>
      <c r="AC119" s="1">
        <f>ABS(IK_diagnostics_positions[[#This Row],[Column7]]-G118)</f>
        <v>0.99835699999999994</v>
      </c>
      <c r="AD119" s="1">
        <f>ABS(IK_diagnostics_positions[[#This Row],[Column8]]-H118)</f>
        <v>0.417744</v>
      </c>
      <c r="AE119" s="1">
        <f>ABS(IK_diagnostics_positions[[#This Row],[Column9]]-I118)</f>
        <v>0.53083399999999992</v>
      </c>
      <c r="AF119" s="1">
        <f>ABS(IK_diagnostics_positions[[#This Row],[Column10]]-J118)</f>
        <v>3.3412200000000003E-2</v>
      </c>
      <c r="AG119" s="1">
        <f>ABS(IK_diagnostics_positions[[#This Row],[Column11]]-K118)</f>
        <v>5.1793000000000089E-2</v>
      </c>
      <c r="AH119" s="1">
        <f>ABS(IK_diagnostics_positions[[#This Row],[Column12]]-L118)</f>
        <v>4.1340000000000154E-2</v>
      </c>
      <c r="AI119" s="1">
        <f>ABS(IK_diagnostics_positions[[#This Row],[Column13]]-M118)</f>
        <v>4.6270999999999951E-2</v>
      </c>
      <c r="AJ119" s="1">
        <f>ABS(IK_diagnostics_positions[[#This Row],[Column14]]-N118)</f>
        <v>1.9599000000000033E-2</v>
      </c>
      <c r="AK119" s="1">
        <f>ABS(IK_diagnostics_positions[[#This Row],[Column15]]-O118)</f>
        <v>3.7399999999999878E-2</v>
      </c>
      <c r="AL119" s="1">
        <f>ABS(IK_diagnostics_positions[[#This Row],[Column16]]-P118)</f>
        <v>2.7484999999999982E-2</v>
      </c>
      <c r="AM119" s="1">
        <f>ABS(IK_diagnostics_positions[[#This Row],[Column17]]-Q118)</f>
        <v>1.0324E-2</v>
      </c>
      <c r="AN119" s="1">
        <f>ABS(IK_diagnostics_positions[[#This Row],[Column18]]-R118)</f>
        <v>1.0949999999999793E-2</v>
      </c>
      <c r="AO119" s="1">
        <f>ABS(IK_diagnostics_positions[[#This Row],[Column19]]-S118)</f>
        <v>5.7143100000000002E-3</v>
      </c>
      <c r="AP119" s="1">
        <f>ABS(IK_diagnostics_positions[[#This Row],[Column20]]-T118)</f>
        <v>5.5936000000000007E-3</v>
      </c>
      <c r="AQ119" s="1">
        <f>ABS(IK_diagnostics_positions[[#This Row],[Column21]]-U118)</f>
        <v>1.7199999999999882E-2</v>
      </c>
      <c r="AU119" s="4">
        <f>IK_diagnostics_frames[[#This Row],[Column1]]+AU118</f>
        <v>363</v>
      </c>
      <c r="AV119">
        <f ca="1">AVERAGE(INDIRECT(ADDRESS($AU118+2, AV$1)):INDIRECT(ADDRESS($AU119+1, AV$1)))</f>
        <v>0.52093889999999998</v>
      </c>
      <c r="AW119">
        <f ca="1">AVERAGE(INDIRECT(ADDRESS($AU118+2, AW$1)):INDIRECT(ADDRESS($AU119+1, AW$1)))</f>
        <v>0.70265525000000006</v>
      </c>
      <c r="AX119">
        <f ca="1">AVERAGE(INDIRECT(ADDRESS($AU118+2, AX$1)):INDIRECT(ADDRESS($AU119+1, AX$1)))</f>
        <v>0.77824450000000012</v>
      </c>
      <c r="AY119">
        <f ca="1">AVERAGE(INDIRECT(ADDRESS($AU118+2, AY$1)):INDIRECT(ADDRESS($AU119+1, AY$1)))</f>
        <v>0.55957674999999996</v>
      </c>
      <c r="AZ119">
        <f ca="1">AVERAGE(INDIRECT(ADDRESS($AU118+2, AZ$1)):INDIRECT(ADDRESS($AU119+1, AZ$1)))</f>
        <v>0.42573499999999997</v>
      </c>
      <c r="BA119">
        <f ca="1">AVERAGE(INDIRECT(ADDRESS($AU118+2, BA$1)):INDIRECT(ADDRESS($AU119+1, BA$1)))</f>
        <v>0.52327799999999991</v>
      </c>
      <c r="BB119">
        <f ca="1">AVERAGE(INDIRECT(ADDRESS($AU118+2, BB$1)):INDIRECT(ADDRESS($AU119+1, BB$1)))</f>
        <v>0.401896425</v>
      </c>
      <c r="BC119">
        <f ca="1">AVERAGE(INDIRECT(ADDRESS($AU118+2, BC$1)):INDIRECT(ADDRESS($AU119+1, BC$1)))</f>
        <v>0.8294220000000001</v>
      </c>
      <c r="BD119">
        <f ca="1">AVERAGE(INDIRECT(ADDRESS($AU118+2, BD$1)):INDIRECT(ADDRESS($AU119+1, BD$1)))</f>
        <v>0.44181550000000003</v>
      </c>
      <c r="BE119">
        <f ca="1">AVERAGE(INDIRECT(ADDRESS($AU118+2, BE$1)):INDIRECT(ADDRESS($AU119+1, BE$1)))</f>
        <v>1.4180307500000001E-2</v>
      </c>
      <c r="BF119">
        <f ca="1">AVERAGE(INDIRECT(ADDRESS($AU118+2, BF$1)):INDIRECT(ADDRESS($AU119+1, BF$1)))</f>
        <v>5.9507499999999991E-2</v>
      </c>
      <c r="BG119">
        <f ca="1">AVERAGE(INDIRECT(ADDRESS($AU118+2, BG$1)):INDIRECT(ADDRESS($AU119+1, BG$1)))</f>
        <v>2.4097499999999994E-2</v>
      </c>
      <c r="BH119">
        <f ca="1">AVERAGE(INDIRECT(ADDRESS($AU118+2, BH$1)):INDIRECT(ADDRESS($AU119+1, BH$1)))</f>
        <v>2.0965000000000011E-2</v>
      </c>
      <c r="BI119">
        <f ca="1">AVERAGE(INDIRECT(ADDRESS($AU118+2, BI$1)):INDIRECT(ADDRESS($AU119+1, BI$1)))</f>
        <v>1.2727999999999962E-2</v>
      </c>
      <c r="BJ119">
        <f ca="1">AVERAGE(INDIRECT(ADDRESS($AU118+2, BJ$1)):INDIRECT(ADDRESS($AU119+1, BJ$1)))</f>
        <v>3.2342500000000052E-2</v>
      </c>
      <c r="BK119">
        <f ca="1">AVERAGE(INDIRECT(ADDRESS($AU118+2, BK$1)):INDIRECT(ADDRESS($AU119+1, BK$1)))</f>
        <v>1.2379249999999981E-2</v>
      </c>
      <c r="BL119">
        <f ca="1">AVERAGE(INDIRECT(ADDRESS($AU118+2, BL$1)):INDIRECT(ADDRESS($AU119+1, BL$1)))</f>
        <v>7.2392500000000026E-3</v>
      </c>
      <c r="BM119">
        <f ca="1">AVERAGE(INDIRECT(ADDRESS($AU118+2, BM$1)):INDIRECT(ADDRESS($AU119+1, BM$1)))</f>
        <v>2.0894999999999997E-2</v>
      </c>
      <c r="BN119">
        <f ca="1">AVERAGE(INDIRECT(ADDRESS($AU118+2, BN$1)):INDIRECT(ADDRESS($AU119+1, BN$1)))</f>
        <v>7.5701168999999999E-3</v>
      </c>
      <c r="BO119">
        <f ca="1">AVERAGE(INDIRECT(ADDRESS($AU118+2, BO$1)):INDIRECT(ADDRESS($AU119+1, BO$1)))</f>
        <v>1.4924827500000001E-2</v>
      </c>
      <c r="BP119">
        <f ca="1">AVERAGE(INDIRECT(ADDRESS($AU118+2, BP$1)):INDIRECT(ADDRESS($AU119+1, BP$1)))</f>
        <v>2.7037499999999937E-2</v>
      </c>
    </row>
    <row r="120" spans="1:68" x14ac:dyDescent="0.25">
      <c r="A120" s="1">
        <v>-0.28812900000000002</v>
      </c>
      <c r="B120" s="1">
        <v>0.45137300000000002</v>
      </c>
      <c r="C120" s="1">
        <v>-0.84453800000000001</v>
      </c>
      <c r="D120" s="1">
        <v>-1.2252000000000001</v>
      </c>
      <c r="E120" s="1">
        <v>0.49797999999999998</v>
      </c>
      <c r="F120" s="1">
        <v>-1.19055</v>
      </c>
      <c r="G120" s="1">
        <v>-0.67349899999999996</v>
      </c>
      <c r="H120" s="1">
        <v>1.31209</v>
      </c>
      <c r="I120" s="1">
        <v>-1.37181</v>
      </c>
      <c r="J120" s="1">
        <v>-5.0045300000000001E-3</v>
      </c>
      <c r="K120" s="1">
        <v>0.75050700000000004</v>
      </c>
      <c r="L120" s="1">
        <v>-1.8593999999999999</v>
      </c>
      <c r="M120" s="1">
        <v>0.73457399999999995</v>
      </c>
      <c r="N120" s="1">
        <v>0.98572800000000005</v>
      </c>
      <c r="O120" s="1">
        <v>-2.49003</v>
      </c>
      <c r="P120" s="1">
        <v>-0.72741800000000001</v>
      </c>
      <c r="Q120" s="1">
        <v>1.0025299999999999</v>
      </c>
      <c r="R120" s="1">
        <v>-2.5032899999999998</v>
      </c>
      <c r="S120" s="1">
        <v>3.2771200000000001E-3</v>
      </c>
      <c r="T120" s="1">
        <v>-1.08241E-2</v>
      </c>
      <c r="U120" s="1">
        <v>-2.5077099999999999</v>
      </c>
      <c r="V120" s="1" t="s">
        <v>23</v>
      </c>
      <c r="W120" s="1">
        <f>ABS(IK_diagnostics_positions[[#This Row],[Column1]]-A119)</f>
        <v>0.69159199999999998</v>
      </c>
      <c r="X120" s="1">
        <f>ABS(IK_diagnostics_positions[[#This Row],[Column2]]-B119)</f>
        <v>0.46513550000000004</v>
      </c>
      <c r="Y120" s="1">
        <f>ABS(IK_diagnostics_positions[[#This Row],[Column3]]-C119)</f>
        <v>0.64464500000000002</v>
      </c>
      <c r="Z120" s="1">
        <f>ABS(IK_diagnostics_positions[[#This Row],[Column4]]-D119)</f>
        <v>0.13239000000000001</v>
      </c>
      <c r="AA120" s="1">
        <f>ABS(IK_diagnostics_positions[[#This Row],[Column5]]-E119)</f>
        <v>0.47140700000000002</v>
      </c>
      <c r="AB120" s="1">
        <f>ABS(IK_diagnostics_positions[[#This Row],[Column6]]-F119)</f>
        <v>0.84703400000000006</v>
      </c>
      <c r="AC120" s="1">
        <f>ABS(IK_diagnostics_positions[[#This Row],[Column7]]-G119)</f>
        <v>0.35538199999999998</v>
      </c>
      <c r="AD120" s="1">
        <f>ABS(IK_diagnostics_positions[[#This Row],[Column8]]-H119)</f>
        <v>0.36384399999999995</v>
      </c>
      <c r="AE120" s="1">
        <f>ABS(IK_diagnostics_positions[[#This Row],[Column9]]-I119)</f>
        <v>0.39631399999999994</v>
      </c>
      <c r="AF120" s="1">
        <f>ABS(IK_diagnostics_positions[[#This Row],[Column10]]-J119)</f>
        <v>2.2266129999999999E-2</v>
      </c>
      <c r="AG120" s="1">
        <f>ABS(IK_diagnostics_positions[[#This Row],[Column11]]-K119)</f>
        <v>4.496E-2</v>
      </c>
      <c r="AH120" s="1">
        <f>ABS(IK_diagnostics_positions[[#This Row],[Column12]]-L119)</f>
        <v>4.5710000000000139E-2</v>
      </c>
      <c r="AI120" s="1">
        <f>ABS(IK_diagnostics_positions[[#This Row],[Column13]]-M119)</f>
        <v>4.5883000000000007E-2</v>
      </c>
      <c r="AJ120" s="1">
        <f>ABS(IK_diagnostics_positions[[#This Row],[Column14]]-N119)</f>
        <v>2.0792000000000033E-2</v>
      </c>
      <c r="AK120" s="1">
        <f>ABS(IK_diagnostics_positions[[#This Row],[Column15]]-O119)</f>
        <v>2.5809999999999889E-2</v>
      </c>
      <c r="AL120" s="1">
        <f>ABS(IK_diagnostics_positions[[#This Row],[Column16]]-P119)</f>
        <v>4.0926000000000018E-2</v>
      </c>
      <c r="AM120" s="1">
        <f>ABS(IK_diagnostics_positions[[#This Row],[Column17]]-Q119)</f>
        <v>1.4920999999999962E-2</v>
      </c>
      <c r="AN120" s="1">
        <f>ABS(IK_diagnostics_positions[[#This Row],[Column18]]-R119)</f>
        <v>1.0039999999999605E-2</v>
      </c>
      <c r="AO120" s="1">
        <f>ABS(IK_diagnostics_positions[[#This Row],[Column19]]-S119)</f>
        <v>6.5500999999999997E-3</v>
      </c>
      <c r="AP120" s="1">
        <f>ABS(IK_diagnostics_positions[[#This Row],[Column20]]-T119)</f>
        <v>8.0159999999999954E-4</v>
      </c>
      <c r="AQ120" s="1">
        <f>ABS(IK_diagnostics_positions[[#This Row],[Column21]]-U119)</f>
        <v>1.252999999999993E-2</v>
      </c>
      <c r="AU120" s="3">
        <f>IK_diagnostics_frames[[#This Row],[Column1]]+AU119</f>
        <v>367</v>
      </c>
      <c r="AV120">
        <f ca="1">AVERAGE(INDIRECT(ADDRESS($AU119+2, AV$1)):INDIRECT(ADDRESS($AU120+1, AV$1)))</f>
        <v>1.4162159999999999</v>
      </c>
      <c r="AW120">
        <f ca="1">AVERAGE(INDIRECT(ADDRESS($AU119+2, AW$1)):INDIRECT(ADDRESS($AU120+1, AW$1)))</f>
        <v>0.49612309999999998</v>
      </c>
      <c r="AX120">
        <f ca="1">AVERAGE(INDIRECT(ADDRESS($AU119+2, AX$1)):INDIRECT(ADDRESS($AU120+1, AX$1)))</f>
        <v>0.55296575000000003</v>
      </c>
      <c r="AY120">
        <f ca="1">AVERAGE(INDIRECT(ADDRESS($AU119+2, AY$1)):INDIRECT(ADDRESS($AU120+1, AY$1)))</f>
        <v>0.37300650000000002</v>
      </c>
      <c r="AZ120">
        <f ca="1">AVERAGE(INDIRECT(ADDRESS($AU119+2, AZ$1)):INDIRECT(ADDRESS($AU120+1, AZ$1)))</f>
        <v>0.54290439999999995</v>
      </c>
      <c r="BA120">
        <f ca="1">AVERAGE(INDIRECT(ADDRESS($AU119+2, BA$1)):INDIRECT(ADDRESS($AU120+1, BA$1)))</f>
        <v>0.34308325000000001</v>
      </c>
      <c r="BB120">
        <f ca="1">AVERAGE(INDIRECT(ADDRESS($AU119+2, BB$1)):INDIRECT(ADDRESS($AU120+1, BB$1)))</f>
        <v>0.51453582499999995</v>
      </c>
      <c r="BC120">
        <f ca="1">AVERAGE(INDIRECT(ADDRESS($AU119+2, BC$1)):INDIRECT(ADDRESS($AU120+1, BC$1)))</f>
        <v>0.62346544500000001</v>
      </c>
      <c r="BD120">
        <f ca="1">AVERAGE(INDIRECT(ADDRESS($AU119+2, BD$1)):INDIRECT(ADDRESS($AU120+1, BD$1)))</f>
        <v>0.188195</v>
      </c>
      <c r="BE120">
        <f ca="1">AVERAGE(INDIRECT(ADDRESS($AU119+2, BE$1)):INDIRECT(ADDRESS($AU120+1, BE$1)))</f>
        <v>2.3592647499999994E-2</v>
      </c>
      <c r="BF120">
        <f ca="1">AVERAGE(INDIRECT(ADDRESS($AU119+2, BF$1)):INDIRECT(ADDRESS($AU120+1, BF$1)))</f>
        <v>0.19188225</v>
      </c>
      <c r="BG120">
        <f ca="1">AVERAGE(INDIRECT(ADDRESS($AU119+2, BG$1)):INDIRECT(ADDRESS($AU120+1, BG$1)))</f>
        <v>0.30208750000000012</v>
      </c>
      <c r="BH120">
        <f ca="1">AVERAGE(INDIRECT(ADDRESS($AU119+2, BH$1)):INDIRECT(ADDRESS($AU120+1, BH$1)))</f>
        <v>0.15597325000000001</v>
      </c>
      <c r="BI120">
        <f ca="1">AVERAGE(INDIRECT(ADDRESS($AU119+2, BI$1)):INDIRECT(ADDRESS($AU120+1, BI$1)))</f>
        <v>2.1815500000000043E-2</v>
      </c>
      <c r="BJ120">
        <f ca="1">AVERAGE(INDIRECT(ADDRESS($AU119+2, BJ$1)):INDIRECT(ADDRESS($AU120+1, BJ$1)))</f>
        <v>1.6170000000000018E-2</v>
      </c>
      <c r="BK120">
        <f ca="1">AVERAGE(INDIRECT(ADDRESS($AU119+2, BK$1)):INDIRECT(ADDRESS($AU120+1, BK$1)))</f>
        <v>0.17397625000000003</v>
      </c>
      <c r="BL120">
        <f ca="1">AVERAGE(INDIRECT(ADDRESS($AU119+2, BL$1)):INDIRECT(ADDRESS($AU120+1, BL$1)))</f>
        <v>1.1721499999999996E-2</v>
      </c>
      <c r="BM120">
        <f ca="1">AVERAGE(INDIRECT(ADDRESS($AU119+2, BM$1)):INDIRECT(ADDRESS($AU120+1, BM$1)))</f>
        <v>3.7390000000000034E-2</v>
      </c>
      <c r="BN120">
        <f ca="1">AVERAGE(INDIRECT(ADDRESS($AU119+2, BN$1)):INDIRECT(ADDRESS($AU120+1, BN$1)))</f>
        <v>5.9215445000000005E-3</v>
      </c>
      <c r="BO120">
        <f ca="1">AVERAGE(INDIRECT(ADDRESS($AU119+2, BO$1)):INDIRECT(ADDRESS($AU120+1, BO$1)))</f>
        <v>3.4339095525000002E-2</v>
      </c>
      <c r="BP120">
        <f ca="1">AVERAGE(INDIRECT(ADDRESS($AU119+2, BP$1)):INDIRECT(ADDRESS($AU120+1, BP$1)))</f>
        <v>3.3449999999999758E-2</v>
      </c>
    </row>
    <row r="121" spans="1:68" x14ac:dyDescent="0.25">
      <c r="A121" s="1">
        <v>0.15151999999999999</v>
      </c>
      <c r="B121" s="1">
        <v>-0.32263399999999998</v>
      </c>
      <c r="C121" s="1">
        <v>-0.93431699999999995</v>
      </c>
      <c r="D121" s="1">
        <v>-0.26575700000000002</v>
      </c>
      <c r="E121" s="1">
        <v>-0.95876799999999995</v>
      </c>
      <c r="F121" s="1">
        <v>-1.5833299999999999</v>
      </c>
      <c r="G121" s="1">
        <v>0.24105299999999999</v>
      </c>
      <c r="H121" s="1">
        <v>-0.16780300000000001</v>
      </c>
      <c r="I121" s="1">
        <v>-1.2405200000000001</v>
      </c>
      <c r="J121" s="1">
        <v>-5.6597599999999998E-2</v>
      </c>
      <c r="K121" s="1">
        <v>0.55495399999999995</v>
      </c>
      <c r="L121" s="1">
        <v>-1.8642399999999999</v>
      </c>
      <c r="M121" s="1">
        <v>0.68465600000000004</v>
      </c>
      <c r="N121" s="1">
        <v>0.94803400000000004</v>
      </c>
      <c r="O121" s="1">
        <v>-2.4083299999999999</v>
      </c>
      <c r="P121" s="1">
        <v>-0.716584</v>
      </c>
      <c r="Q121" s="1">
        <v>1.00484</v>
      </c>
      <c r="R121" s="1">
        <v>-2.4659200000000001</v>
      </c>
      <c r="S121" s="1">
        <v>-2.5724400000000001E-2</v>
      </c>
      <c r="T121" s="1">
        <v>-2.7152300000000001E-2</v>
      </c>
      <c r="U121" s="1">
        <v>-2.6767699999999999</v>
      </c>
      <c r="V121" s="1" t="s">
        <v>23</v>
      </c>
      <c r="W121" s="1">
        <f>ABS(IK_diagnostics_positions[[#This Row],[Column1]]-A120)</f>
        <v>0.43964900000000001</v>
      </c>
      <c r="X121" s="1">
        <f>ABS(IK_diagnostics_positions[[#This Row],[Column2]]-B120)</f>
        <v>0.774007</v>
      </c>
      <c r="Y121" s="1">
        <f>ABS(IK_diagnostics_positions[[#This Row],[Column3]]-C120)</f>
        <v>8.9778999999999942E-2</v>
      </c>
      <c r="Z121" s="1">
        <f>ABS(IK_diagnostics_positions[[#This Row],[Column4]]-D120)</f>
        <v>0.95944300000000005</v>
      </c>
      <c r="AA121" s="1">
        <f>ABS(IK_diagnostics_positions[[#This Row],[Column5]]-E120)</f>
        <v>1.4567479999999999</v>
      </c>
      <c r="AB121" s="1">
        <f>ABS(IK_diagnostics_positions[[#This Row],[Column6]]-F120)</f>
        <v>0.39277999999999991</v>
      </c>
      <c r="AC121" s="1">
        <f>ABS(IK_diagnostics_positions[[#This Row],[Column7]]-G120)</f>
        <v>0.91455199999999992</v>
      </c>
      <c r="AD121" s="1">
        <f>ABS(IK_diagnostics_positions[[#This Row],[Column8]]-H120)</f>
        <v>1.4798929999999999</v>
      </c>
      <c r="AE121" s="1">
        <f>ABS(IK_diagnostics_positions[[#This Row],[Column9]]-I120)</f>
        <v>0.13128999999999991</v>
      </c>
      <c r="AF121" s="1">
        <f>ABS(IK_diagnostics_positions[[#This Row],[Column10]]-J120)</f>
        <v>5.1593069999999998E-2</v>
      </c>
      <c r="AG121" s="1">
        <f>ABS(IK_diagnostics_positions[[#This Row],[Column11]]-K120)</f>
        <v>0.19555300000000009</v>
      </c>
      <c r="AH121" s="1">
        <f>ABS(IK_diagnostics_positions[[#This Row],[Column12]]-L120)</f>
        <v>4.8399999999999554E-3</v>
      </c>
      <c r="AI121" s="1">
        <f>ABS(IK_diagnostics_positions[[#This Row],[Column13]]-M120)</f>
        <v>4.9917999999999907E-2</v>
      </c>
      <c r="AJ121" s="1">
        <f>ABS(IK_diagnostics_positions[[#This Row],[Column14]]-N120)</f>
        <v>3.7694000000000005E-2</v>
      </c>
      <c r="AK121" s="1">
        <f>ABS(IK_diagnostics_positions[[#This Row],[Column15]]-O120)</f>
        <v>8.1700000000000106E-2</v>
      </c>
      <c r="AL121" s="1">
        <f>ABS(IK_diagnostics_positions[[#This Row],[Column16]]-P120)</f>
        <v>1.083400000000001E-2</v>
      </c>
      <c r="AM121" s="1">
        <f>ABS(IK_diagnostics_positions[[#This Row],[Column17]]-Q120)</f>
        <v>2.3100000000000342E-3</v>
      </c>
      <c r="AN121" s="1">
        <f>ABS(IK_diagnostics_positions[[#This Row],[Column18]]-R120)</f>
        <v>3.7369999999999681E-2</v>
      </c>
      <c r="AO121" s="1">
        <f>ABS(IK_diagnostics_positions[[#This Row],[Column19]]-S120)</f>
        <v>2.9001520000000003E-2</v>
      </c>
      <c r="AP121" s="1">
        <f>ABS(IK_diagnostics_positions[[#This Row],[Column20]]-T120)</f>
        <v>1.6328200000000001E-2</v>
      </c>
      <c r="AQ121" s="1">
        <f>ABS(IK_diagnostics_positions[[#This Row],[Column21]]-U120)</f>
        <v>0.16905999999999999</v>
      </c>
      <c r="AU121" s="4">
        <f>IK_diagnostics_frames[[#This Row],[Column1]]+AU120</f>
        <v>374</v>
      </c>
      <c r="AV121">
        <f ca="1">AVERAGE(INDIRECT(ADDRESS($AU120+2, AV$1)):INDIRECT(ADDRESS($AU121+1, AV$1)))</f>
        <v>0.46135574285714281</v>
      </c>
      <c r="AW121">
        <f ca="1">AVERAGE(INDIRECT(ADDRESS($AU120+2, AW$1)):INDIRECT(ADDRESS($AU121+1, AW$1)))</f>
        <v>0.41627074285714283</v>
      </c>
      <c r="AX121">
        <f ca="1">AVERAGE(INDIRECT(ADDRESS($AU120+2, AX$1)):INDIRECT(ADDRESS($AU121+1, AX$1)))</f>
        <v>0.5082524285714286</v>
      </c>
      <c r="AY121">
        <f ca="1">AVERAGE(INDIRECT(ADDRESS($AU120+2, AY$1)):INDIRECT(ADDRESS($AU121+1, AY$1)))</f>
        <v>1.0102270000000002</v>
      </c>
      <c r="AZ121">
        <f ca="1">AVERAGE(INDIRECT(ADDRESS($AU120+2, AZ$1)):INDIRECT(ADDRESS($AU121+1, AZ$1)))</f>
        <v>0.87326928571428575</v>
      </c>
      <c r="BA121">
        <f ca="1">AVERAGE(INDIRECT(ADDRESS($AU120+2, BA$1)):INDIRECT(ADDRESS($AU121+1, BA$1)))</f>
        <v>0.35873499999999992</v>
      </c>
      <c r="BB121">
        <f ca="1">AVERAGE(INDIRECT(ADDRESS($AU120+2, BB$1)):INDIRECT(ADDRESS($AU121+1, BB$1)))</f>
        <v>0.82503982857142855</v>
      </c>
      <c r="BC121">
        <f ca="1">AVERAGE(INDIRECT(ADDRESS($AU120+2, BC$1)):INDIRECT(ADDRESS($AU121+1, BC$1)))</f>
        <v>0.65718839714285715</v>
      </c>
      <c r="BD121">
        <f ca="1">AVERAGE(INDIRECT(ADDRESS($AU120+2, BD$1)):INDIRECT(ADDRESS($AU121+1, BD$1)))</f>
        <v>0.27437285714285714</v>
      </c>
      <c r="BE121">
        <f ca="1">AVERAGE(INDIRECT(ADDRESS($AU120+2, BE$1)):INDIRECT(ADDRESS($AU121+1, BE$1)))</f>
        <v>1.5141433714285713E-2</v>
      </c>
      <c r="BF121">
        <f ca="1">AVERAGE(INDIRECT(ADDRESS($AU120+2, BF$1)):INDIRECT(ADDRESS($AU121+1, BF$1)))</f>
        <v>6.4976285714285709E-2</v>
      </c>
      <c r="BG121">
        <f ca="1">AVERAGE(INDIRECT(ADDRESS($AU120+2, BG$1)):INDIRECT(ADDRESS($AU121+1, BG$1)))</f>
        <v>4.8027142857142859E-2</v>
      </c>
      <c r="BH121">
        <f ca="1">AVERAGE(INDIRECT(ADDRESS($AU120+2, BH$1)):INDIRECT(ADDRESS($AU121+1, BH$1)))</f>
        <v>3.4750142857142854E-2</v>
      </c>
      <c r="BI121">
        <f ca="1">AVERAGE(INDIRECT(ADDRESS($AU120+2, BI$1)):INDIRECT(ADDRESS($AU121+1, BI$1)))</f>
        <v>5.6554285714285968E-3</v>
      </c>
      <c r="BJ121">
        <f ca="1">AVERAGE(INDIRECT(ADDRESS($AU120+2, BJ$1)):INDIRECT(ADDRESS($AU121+1, BJ$1)))</f>
        <v>1.7154285714285868E-2</v>
      </c>
      <c r="BK121">
        <f ca="1">AVERAGE(INDIRECT(ADDRESS($AU120+2, BK$1)):INDIRECT(ADDRESS($AU121+1, BK$1)))</f>
        <v>4.0445714285714272E-2</v>
      </c>
      <c r="BL121">
        <f ca="1">AVERAGE(INDIRECT(ADDRESS($AU120+2, BL$1)):INDIRECT(ADDRESS($AU121+1, BL$1)))</f>
        <v>7.7122857142857271E-3</v>
      </c>
      <c r="BM121">
        <f ca="1">AVERAGE(INDIRECT(ADDRESS($AU120+2, BM$1)):INDIRECT(ADDRESS($AU121+1, BM$1)))</f>
        <v>2.4739999999999984E-2</v>
      </c>
      <c r="BN121">
        <f ca="1">AVERAGE(INDIRECT(ADDRESS($AU120+2, BN$1)):INDIRECT(ADDRESS($AU121+1, BN$1)))</f>
        <v>1.3886319999999997E-2</v>
      </c>
      <c r="BO121">
        <f ca="1">AVERAGE(INDIRECT(ADDRESS($AU120+2, BO$1)):INDIRECT(ADDRESS($AU121+1, BO$1)))</f>
        <v>2.4427262557142861E-2</v>
      </c>
      <c r="BP121">
        <f ca="1">AVERAGE(INDIRECT(ADDRESS($AU120+2, BP$1)):INDIRECT(ADDRESS($AU121+1, BP$1)))</f>
        <v>2.1592857142857129E-2</v>
      </c>
    </row>
    <row r="122" spans="1:68" x14ac:dyDescent="0.25">
      <c r="A122" s="1">
        <v>-0.67772699999999997</v>
      </c>
      <c r="B122" s="1">
        <v>0.26385999999999998</v>
      </c>
      <c r="C122" s="1">
        <v>-0.68634099999999998</v>
      </c>
      <c r="D122" s="1">
        <v>0.27633999999999997</v>
      </c>
      <c r="E122" s="1">
        <v>0.452872</v>
      </c>
      <c r="F122" s="1">
        <v>-0.45389600000000002</v>
      </c>
      <c r="G122" s="1">
        <v>-0.51433700000000004</v>
      </c>
      <c r="H122" s="1">
        <v>0.639208</v>
      </c>
      <c r="I122" s="1">
        <v>-1.03708</v>
      </c>
      <c r="J122" s="1">
        <v>5.3174499999999996E-3</v>
      </c>
      <c r="K122" s="1">
        <v>0.78435299999999997</v>
      </c>
      <c r="L122" s="1">
        <v>-1.87904</v>
      </c>
      <c r="M122" s="1">
        <v>0.75380599999999998</v>
      </c>
      <c r="N122" s="1">
        <v>0.99965499999999996</v>
      </c>
      <c r="O122" s="1">
        <v>-2.5062600000000002</v>
      </c>
      <c r="P122" s="1">
        <v>-0.752108</v>
      </c>
      <c r="Q122" s="1">
        <v>0.99768000000000001</v>
      </c>
      <c r="R122" s="1">
        <v>-2.49613</v>
      </c>
      <c r="S122" s="1">
        <v>-4.1239E-4</v>
      </c>
      <c r="T122" s="1">
        <v>5.6964199999999998E-4</v>
      </c>
      <c r="U122" s="1">
        <v>-2.5000499999999999</v>
      </c>
      <c r="V122" s="1" t="s">
        <v>23</v>
      </c>
      <c r="W122" s="1">
        <f>ABS(IK_diagnostics_positions[[#This Row],[Column1]]-A121)</f>
        <v>0.82924699999999996</v>
      </c>
      <c r="X122" s="1">
        <f>ABS(IK_diagnostics_positions[[#This Row],[Column2]]-B121)</f>
        <v>0.58649399999999996</v>
      </c>
      <c r="Y122" s="1">
        <f>ABS(IK_diagnostics_positions[[#This Row],[Column3]]-C121)</f>
        <v>0.24797599999999997</v>
      </c>
      <c r="Z122" s="1">
        <f>ABS(IK_diagnostics_positions[[#This Row],[Column4]]-D121)</f>
        <v>0.54209700000000005</v>
      </c>
      <c r="AA122" s="1">
        <f>ABS(IK_diagnostics_positions[[#This Row],[Column5]]-E121)</f>
        <v>1.41164</v>
      </c>
      <c r="AB122" s="1">
        <f>ABS(IK_diagnostics_positions[[#This Row],[Column6]]-F121)</f>
        <v>1.1294339999999998</v>
      </c>
      <c r="AC122" s="1">
        <f>ABS(IK_diagnostics_positions[[#This Row],[Column7]]-G121)</f>
        <v>0.75539000000000001</v>
      </c>
      <c r="AD122" s="1">
        <f>ABS(IK_diagnostics_positions[[#This Row],[Column8]]-H121)</f>
        <v>0.80701100000000003</v>
      </c>
      <c r="AE122" s="1">
        <f>ABS(IK_diagnostics_positions[[#This Row],[Column9]]-I121)</f>
        <v>0.20344000000000007</v>
      </c>
      <c r="AF122" s="1">
        <f>ABS(IK_diagnostics_positions[[#This Row],[Column10]]-J121)</f>
        <v>6.1915049999999999E-2</v>
      </c>
      <c r="AG122" s="1">
        <f>ABS(IK_diagnostics_positions[[#This Row],[Column11]]-K121)</f>
        <v>0.22939900000000002</v>
      </c>
      <c r="AH122" s="1">
        <f>ABS(IK_diagnostics_positions[[#This Row],[Column12]]-L121)</f>
        <v>1.4800000000000146E-2</v>
      </c>
      <c r="AI122" s="1">
        <f>ABS(IK_diagnostics_positions[[#This Row],[Column13]]-M121)</f>
        <v>6.9149999999999934E-2</v>
      </c>
      <c r="AJ122" s="1">
        <f>ABS(IK_diagnostics_positions[[#This Row],[Column14]]-N121)</f>
        <v>5.1620999999999917E-2</v>
      </c>
      <c r="AK122" s="1">
        <f>ABS(IK_diagnostics_positions[[#This Row],[Column15]]-O121)</f>
        <v>9.7930000000000295E-2</v>
      </c>
      <c r="AL122" s="1">
        <f>ABS(IK_diagnostics_positions[[#This Row],[Column16]]-P121)</f>
        <v>3.5524E-2</v>
      </c>
      <c r="AM122" s="1">
        <f>ABS(IK_diagnostics_positions[[#This Row],[Column17]]-Q121)</f>
        <v>7.1599999999999442E-3</v>
      </c>
      <c r="AN122" s="1">
        <f>ABS(IK_diagnostics_positions[[#This Row],[Column18]]-R121)</f>
        <v>3.0209999999999848E-2</v>
      </c>
      <c r="AO122" s="1">
        <f>ABS(IK_diagnostics_positions[[#This Row],[Column19]]-S121)</f>
        <v>2.5312010000000003E-2</v>
      </c>
      <c r="AP122" s="1">
        <f>ABS(IK_diagnostics_positions[[#This Row],[Column20]]-T121)</f>
        <v>2.7721941999999999E-2</v>
      </c>
      <c r="AQ122" s="1">
        <f>ABS(IK_diagnostics_positions[[#This Row],[Column21]]-U121)</f>
        <v>0.17671999999999999</v>
      </c>
      <c r="AU122" s="3">
        <f>IK_diagnostics_frames[[#This Row],[Column1]]+AU121</f>
        <v>377</v>
      </c>
      <c r="AV122">
        <f ca="1">AVERAGE(INDIRECT(ADDRESS($AU121+2, AV$1)):INDIRECT(ADDRESS($AU122+1, AV$1)))</f>
        <v>0.70799106666666667</v>
      </c>
      <c r="AW122">
        <f ca="1">AVERAGE(INDIRECT(ADDRESS($AU121+2, AW$1)):INDIRECT(ADDRESS($AU122+1, AW$1)))</f>
        <v>0.64789379999999996</v>
      </c>
      <c r="AX122">
        <f ca="1">AVERAGE(INDIRECT(ADDRESS($AU121+2, AX$1)):INDIRECT(ADDRESS($AU122+1, AX$1)))</f>
        <v>0.17265933333333336</v>
      </c>
      <c r="AY122">
        <f ca="1">AVERAGE(INDIRECT(ADDRESS($AU121+2, AY$1)):INDIRECT(ADDRESS($AU122+1, AY$1)))</f>
        <v>0.52732499999999993</v>
      </c>
      <c r="AZ122">
        <f ca="1">AVERAGE(INDIRECT(ADDRESS($AU121+2, AZ$1)):INDIRECT(ADDRESS($AU122+1, AZ$1)))</f>
        <v>0.51977933333333326</v>
      </c>
      <c r="BA122">
        <f ca="1">AVERAGE(INDIRECT(ADDRESS($AU121+2, BA$1)):INDIRECT(ADDRESS($AU122+1, BA$1)))</f>
        <v>0.5108100000000001</v>
      </c>
      <c r="BB122">
        <f ca="1">AVERAGE(INDIRECT(ADDRESS($AU121+2, BB$1)):INDIRECT(ADDRESS($AU122+1, BB$1)))</f>
        <v>0.48401033333333326</v>
      </c>
      <c r="BC122">
        <f ca="1">AVERAGE(INDIRECT(ADDRESS($AU121+2, BC$1)):INDIRECT(ADDRESS($AU122+1, BC$1)))</f>
        <v>0.74701699999999993</v>
      </c>
      <c r="BD122">
        <f ca="1">AVERAGE(INDIRECT(ADDRESS($AU121+2, BD$1)):INDIRECT(ADDRESS($AU122+1, BD$1)))</f>
        <v>0.41739866666666664</v>
      </c>
      <c r="BE122">
        <f ca="1">AVERAGE(INDIRECT(ADDRESS($AU121+2, BE$1)):INDIRECT(ADDRESS($AU122+1, BE$1)))</f>
        <v>6.3459320000000012E-3</v>
      </c>
      <c r="BF122">
        <f ca="1">AVERAGE(INDIRECT(ADDRESS($AU121+2, BF$1)):INDIRECT(ADDRESS($AU122+1, BF$1)))</f>
        <v>0.12654033333333334</v>
      </c>
      <c r="BG122">
        <f ca="1">AVERAGE(INDIRECT(ADDRESS($AU121+2, BG$1)):INDIRECT(ADDRESS($AU122+1, BG$1)))</f>
        <v>0.5434199999999999</v>
      </c>
      <c r="BH122">
        <f ca="1">AVERAGE(INDIRECT(ADDRESS($AU121+2, BH$1)):INDIRECT(ADDRESS($AU122+1, BH$1)))</f>
        <v>0.1613093333333333</v>
      </c>
      <c r="BI122">
        <f ca="1">AVERAGE(INDIRECT(ADDRESS($AU121+2, BI$1)):INDIRECT(ADDRESS($AU122+1, BI$1)))</f>
        <v>2.8533333333333744E-3</v>
      </c>
      <c r="BJ122">
        <f ca="1">AVERAGE(INDIRECT(ADDRESS($AU121+2, BJ$1)):INDIRECT(ADDRESS($AU122+1, BJ$1)))</f>
        <v>2.5753333333333295E-2</v>
      </c>
      <c r="BK122">
        <f ca="1">AVERAGE(INDIRECT(ADDRESS($AU121+2, BK$1)):INDIRECT(ADDRESS($AU122+1, BK$1)))</f>
        <v>0.15076066666666665</v>
      </c>
      <c r="BL122">
        <f ca="1">AVERAGE(INDIRECT(ADDRESS($AU121+2, BL$1)):INDIRECT(ADDRESS($AU122+1, BL$1)))</f>
        <v>4.7923333333333611E-3</v>
      </c>
      <c r="BM122">
        <f ca="1">AVERAGE(INDIRECT(ADDRESS($AU121+2, BM$1)):INDIRECT(ADDRESS($AU122+1, BM$1)))</f>
        <v>2.5140000000000089E-2</v>
      </c>
      <c r="BN122">
        <f ca="1">AVERAGE(INDIRECT(ADDRESS($AU121+2, BN$1)):INDIRECT(ADDRESS($AU122+1, BN$1)))</f>
        <v>2.6836260000000002E-3</v>
      </c>
      <c r="BO122">
        <f ca="1">AVERAGE(INDIRECT(ADDRESS($AU121+2, BO$1)):INDIRECT(ADDRESS($AU122+1, BO$1)))</f>
        <v>2.2450417E-2</v>
      </c>
      <c r="BP122">
        <f ca="1">AVERAGE(INDIRECT(ADDRESS($AU121+2, BP$1)):INDIRECT(ADDRESS($AU122+1, BP$1)))</f>
        <v>1.2430000000000163E-2</v>
      </c>
    </row>
    <row r="123" spans="1:68" x14ac:dyDescent="0.25">
      <c r="A123" s="1">
        <v>-0.115333</v>
      </c>
      <c r="B123" s="1">
        <v>0.87164299999999995</v>
      </c>
      <c r="C123" s="1">
        <v>0.476379</v>
      </c>
      <c r="D123" s="1">
        <v>-0.30789800000000001</v>
      </c>
      <c r="E123" s="1">
        <v>1.3735299999999999</v>
      </c>
      <c r="F123" s="1">
        <v>-0.36684499999999998</v>
      </c>
      <c r="G123" s="1">
        <v>0.139491</v>
      </c>
      <c r="H123" s="1">
        <v>1.55196</v>
      </c>
      <c r="I123" s="1">
        <v>-1.2432099999999999</v>
      </c>
      <c r="J123" s="1">
        <v>2.7418899999999999E-3</v>
      </c>
      <c r="K123" s="1">
        <v>0.798369</v>
      </c>
      <c r="L123" s="1">
        <v>-1.8861699999999999</v>
      </c>
      <c r="M123" s="1">
        <v>0.75722100000000003</v>
      </c>
      <c r="N123" s="1">
        <v>0.99640300000000004</v>
      </c>
      <c r="O123" s="1">
        <v>-2.5119099999999999</v>
      </c>
      <c r="P123" s="1">
        <v>-0.75770499999999996</v>
      </c>
      <c r="Q123" s="1">
        <v>0.99903900000000001</v>
      </c>
      <c r="R123" s="1">
        <v>-2.50379</v>
      </c>
      <c r="S123" s="1">
        <v>-8.7437499999999998E-3</v>
      </c>
      <c r="T123" s="1">
        <v>4.4408399999999997E-3</v>
      </c>
      <c r="U123" s="1">
        <v>-2.4940799999999999</v>
      </c>
      <c r="V123" s="1" t="s">
        <v>23</v>
      </c>
      <c r="W123" s="1">
        <f>ABS(IK_diagnostics_positions[[#This Row],[Column1]]-A122)</f>
        <v>0.56239399999999995</v>
      </c>
      <c r="X123" s="1">
        <f>ABS(IK_diagnostics_positions[[#This Row],[Column2]]-B122)</f>
        <v>0.60778299999999996</v>
      </c>
      <c r="Y123" s="1">
        <f>ABS(IK_diagnostics_positions[[#This Row],[Column3]]-C122)</f>
        <v>1.16272</v>
      </c>
      <c r="Z123" s="1">
        <f>ABS(IK_diagnostics_positions[[#This Row],[Column4]]-D122)</f>
        <v>0.58423800000000004</v>
      </c>
      <c r="AA123" s="1">
        <f>ABS(IK_diagnostics_positions[[#This Row],[Column5]]-E122)</f>
        <v>0.92065799999999998</v>
      </c>
      <c r="AB123" s="1">
        <f>ABS(IK_diagnostics_positions[[#This Row],[Column6]]-F122)</f>
        <v>8.7051000000000045E-2</v>
      </c>
      <c r="AC123" s="1">
        <f>ABS(IK_diagnostics_positions[[#This Row],[Column7]]-G122)</f>
        <v>0.65382800000000008</v>
      </c>
      <c r="AD123" s="1">
        <f>ABS(IK_diagnostics_positions[[#This Row],[Column8]]-H122)</f>
        <v>0.91275200000000001</v>
      </c>
      <c r="AE123" s="1">
        <f>ABS(IK_diagnostics_positions[[#This Row],[Column9]]-I122)</f>
        <v>0.20612999999999992</v>
      </c>
      <c r="AF123" s="1">
        <f>ABS(IK_diagnostics_positions[[#This Row],[Column10]]-J122)</f>
        <v>2.5755599999999997E-3</v>
      </c>
      <c r="AG123" s="1">
        <f>ABS(IK_diagnostics_positions[[#This Row],[Column11]]-K122)</f>
        <v>1.4016000000000028E-2</v>
      </c>
      <c r="AH123" s="1">
        <f>ABS(IK_diagnostics_positions[[#This Row],[Column12]]-L122)</f>
        <v>7.1299999999998587E-3</v>
      </c>
      <c r="AI123" s="1">
        <f>ABS(IK_diagnostics_positions[[#This Row],[Column13]]-M122)</f>
        <v>3.4150000000000569E-3</v>
      </c>
      <c r="AJ123" s="1">
        <f>ABS(IK_diagnostics_positions[[#This Row],[Column14]]-N122)</f>
        <v>3.2519999999999216E-3</v>
      </c>
      <c r="AK123" s="1">
        <f>ABS(IK_diagnostics_positions[[#This Row],[Column15]]-O122)</f>
        <v>5.6499999999997108E-3</v>
      </c>
      <c r="AL123" s="1">
        <f>ABS(IK_diagnostics_positions[[#This Row],[Column16]]-P122)</f>
        <v>5.5969999999999631E-3</v>
      </c>
      <c r="AM123" s="1">
        <f>ABS(IK_diagnostics_positions[[#This Row],[Column17]]-Q122)</f>
        <v>1.3589999999999991E-3</v>
      </c>
      <c r="AN123" s="1">
        <f>ABS(IK_diagnostics_positions[[#This Row],[Column18]]-R122)</f>
        <v>7.6600000000000001E-3</v>
      </c>
      <c r="AO123" s="1">
        <f>ABS(IK_diagnostics_positions[[#This Row],[Column19]]-S122)</f>
        <v>8.3313599999999995E-3</v>
      </c>
      <c r="AP123" s="1">
        <f>ABS(IK_diagnostics_positions[[#This Row],[Column20]]-T122)</f>
        <v>3.8711979999999997E-3</v>
      </c>
      <c r="AQ123" s="1">
        <f>ABS(IK_diagnostics_positions[[#This Row],[Column21]]-U122)</f>
        <v>5.9700000000000308E-3</v>
      </c>
      <c r="AU123" s="4">
        <f>IK_diagnostics_frames[[#This Row],[Column1]]+AU122</f>
        <v>382</v>
      </c>
      <c r="AV123">
        <f ca="1">AVERAGE(INDIRECT(ADDRESS($AU122+2, AV$1)):INDIRECT(ADDRESS($AU123+1, AV$1)))</f>
        <v>0.39259635999999998</v>
      </c>
      <c r="AW123">
        <f ca="1">AVERAGE(INDIRECT(ADDRESS($AU122+2, AW$1)):INDIRECT(ADDRESS($AU123+1, AW$1)))</f>
        <v>0.59536512000000008</v>
      </c>
      <c r="AX123">
        <f ca="1">AVERAGE(INDIRECT(ADDRESS($AU122+2, AX$1)):INDIRECT(ADDRESS($AU123+1, AX$1)))</f>
        <v>0.12956119999999999</v>
      </c>
      <c r="AY123">
        <f ca="1">AVERAGE(INDIRECT(ADDRESS($AU122+2, AY$1)):INDIRECT(ADDRESS($AU123+1, AY$1)))</f>
        <v>0.14981951999999998</v>
      </c>
      <c r="AZ123">
        <f ca="1">AVERAGE(INDIRECT(ADDRESS($AU122+2, AZ$1)):INDIRECT(ADDRESS($AU123+1, AZ$1)))</f>
        <v>0.83135271999999993</v>
      </c>
      <c r="BA123">
        <f ca="1">AVERAGE(INDIRECT(ADDRESS($AU122+2, BA$1)):INDIRECT(ADDRESS($AU123+1, BA$1)))</f>
        <v>0.17280799999999999</v>
      </c>
      <c r="BB123">
        <f ca="1">AVERAGE(INDIRECT(ADDRESS($AU122+2, BB$1)):INDIRECT(ADDRESS($AU123+1, BB$1)))</f>
        <v>0.315554632</v>
      </c>
      <c r="BC123">
        <f ca="1">AVERAGE(INDIRECT(ADDRESS($AU122+2, BC$1)):INDIRECT(ADDRESS($AU123+1, BC$1)))</f>
        <v>0.73090504000000001</v>
      </c>
      <c r="BD123">
        <f ca="1">AVERAGE(INDIRECT(ADDRESS($AU122+2, BD$1)):INDIRECT(ADDRESS($AU123+1, BD$1)))</f>
        <v>0.6547400000000001</v>
      </c>
      <c r="BE123">
        <f ca="1">AVERAGE(INDIRECT(ADDRESS($AU122+2, BE$1)):INDIRECT(ADDRESS($AU123+1, BE$1)))</f>
        <v>9.6305703999999999E-3</v>
      </c>
      <c r="BF123">
        <f ca="1">AVERAGE(INDIRECT(ADDRESS($AU122+2, BF$1)):INDIRECT(ADDRESS($AU123+1, BF$1)))</f>
        <v>9.7732999999999987E-2</v>
      </c>
      <c r="BG123">
        <f ca="1">AVERAGE(INDIRECT(ADDRESS($AU122+2, BG$1)):INDIRECT(ADDRESS($AU123+1, BG$1)))</f>
        <v>0.76252999999999993</v>
      </c>
      <c r="BH123">
        <f ca="1">AVERAGE(INDIRECT(ADDRESS($AU122+2, BH$1)):INDIRECT(ADDRESS($AU123+1, BH$1)))</f>
        <v>0.10991440000000001</v>
      </c>
      <c r="BI123">
        <f ca="1">AVERAGE(INDIRECT(ADDRESS($AU122+2, BI$1)):INDIRECT(ADDRESS($AU123+1, BI$1)))</f>
        <v>1.0821199999999953E-2</v>
      </c>
      <c r="BJ123">
        <f ca="1">AVERAGE(INDIRECT(ADDRESS($AU122+2, BJ$1)):INDIRECT(ADDRESS($AU123+1, BJ$1)))</f>
        <v>1.2108000000000008E-2</v>
      </c>
      <c r="BK123">
        <f ca="1">AVERAGE(INDIRECT(ADDRESS($AU122+2, BK$1)):INDIRECT(ADDRESS($AU123+1, BK$1)))</f>
        <v>0.11520580000000005</v>
      </c>
      <c r="BL123">
        <f ca="1">AVERAGE(INDIRECT(ADDRESS($AU122+2, BL$1)):INDIRECT(ADDRESS($AU123+1, BL$1)))</f>
        <v>2.0687800000000013E-2</v>
      </c>
      <c r="BM123">
        <f ca="1">AVERAGE(INDIRECT(ADDRESS($AU122+2, BM$1)):INDIRECT(ADDRESS($AU123+1, BM$1)))</f>
        <v>8.4900000000000201E-3</v>
      </c>
      <c r="BN123">
        <f ca="1">AVERAGE(INDIRECT(ADDRESS($AU122+2, BN$1)):INDIRECT(ADDRESS($AU123+1, BN$1)))</f>
        <v>8.394974999999999E-3</v>
      </c>
      <c r="BO123">
        <f ca="1">AVERAGE(INDIRECT(ADDRESS($AU122+2, BO$1)):INDIRECT(ADDRESS($AU123+1, BO$1)))</f>
        <v>2.0683610200000001E-2</v>
      </c>
      <c r="BP123">
        <f ca="1">AVERAGE(INDIRECT(ADDRESS($AU122+2, BP$1)):INDIRECT(ADDRESS($AU123+1, BP$1)))</f>
        <v>2.7607999999999945E-2</v>
      </c>
    </row>
    <row r="124" spans="1:68" x14ac:dyDescent="0.25">
      <c r="A124" s="1">
        <v>-0.99723700000000004</v>
      </c>
      <c r="B124" s="1">
        <v>7.2559399999999996E-2</v>
      </c>
      <c r="C124" s="1">
        <v>-1.5932999999999999E-2</v>
      </c>
      <c r="D124" s="1">
        <v>-0.54197499999999998</v>
      </c>
      <c r="E124" s="1">
        <v>3.3875200000000001E-2</v>
      </c>
      <c r="F124" s="1">
        <v>-0.90544999999999998</v>
      </c>
      <c r="G124" s="1">
        <v>-0.72793200000000002</v>
      </c>
      <c r="H124" s="1">
        <v>0.92130599999999996</v>
      </c>
      <c r="I124" s="1">
        <v>-1.3272200000000001</v>
      </c>
      <c r="J124" s="1">
        <v>4.6469400000000001E-2</v>
      </c>
      <c r="K124" s="1">
        <v>0.79547999999999996</v>
      </c>
      <c r="L124" s="1">
        <v>-1.9472700000000001</v>
      </c>
      <c r="M124" s="1">
        <v>0.81606500000000004</v>
      </c>
      <c r="N124" s="1">
        <v>1.0293000000000001</v>
      </c>
      <c r="O124" s="1">
        <v>-2.5414500000000002</v>
      </c>
      <c r="P124" s="1">
        <v>-0.77343600000000001</v>
      </c>
      <c r="Q124" s="1">
        <v>0.98792400000000002</v>
      </c>
      <c r="R124" s="1">
        <v>-2.4864600000000001</v>
      </c>
      <c r="S124" s="1">
        <v>-4.93269E-2</v>
      </c>
      <c r="T124" s="1">
        <v>-3.8124900000000003E-2</v>
      </c>
      <c r="U124" s="1">
        <v>-2.49126</v>
      </c>
      <c r="V124" s="1" t="s">
        <v>23</v>
      </c>
      <c r="W124" s="1">
        <f>ABS(IK_diagnostics_positions[[#This Row],[Column1]]-A123)</f>
        <v>0.88190400000000002</v>
      </c>
      <c r="X124" s="1">
        <f>ABS(IK_diagnostics_positions[[#This Row],[Column2]]-B123)</f>
        <v>0.79908359999999989</v>
      </c>
      <c r="Y124" s="1">
        <f>ABS(IK_diagnostics_positions[[#This Row],[Column3]]-C123)</f>
        <v>0.49231199999999997</v>
      </c>
      <c r="Z124" s="1">
        <f>ABS(IK_diagnostics_positions[[#This Row],[Column4]]-D123)</f>
        <v>0.23407699999999998</v>
      </c>
      <c r="AA124" s="1">
        <f>ABS(IK_diagnostics_positions[[#This Row],[Column5]]-E123)</f>
        <v>1.3396547999999999</v>
      </c>
      <c r="AB124" s="1">
        <f>ABS(IK_diagnostics_positions[[#This Row],[Column6]]-F123)</f>
        <v>0.538605</v>
      </c>
      <c r="AC124" s="1">
        <f>ABS(IK_diagnostics_positions[[#This Row],[Column7]]-G123)</f>
        <v>0.86742300000000006</v>
      </c>
      <c r="AD124" s="1">
        <f>ABS(IK_diagnostics_positions[[#This Row],[Column8]]-H123)</f>
        <v>0.63065400000000005</v>
      </c>
      <c r="AE124" s="1">
        <f>ABS(IK_diagnostics_positions[[#This Row],[Column9]]-I123)</f>
        <v>8.401000000000014E-2</v>
      </c>
      <c r="AF124" s="1">
        <f>ABS(IK_diagnostics_positions[[#This Row],[Column10]]-J123)</f>
        <v>4.3727510000000004E-2</v>
      </c>
      <c r="AG124" s="1">
        <f>ABS(IK_diagnostics_positions[[#This Row],[Column11]]-K123)</f>
        <v>2.8890000000000304E-3</v>
      </c>
      <c r="AH124" s="1">
        <f>ABS(IK_diagnostics_positions[[#This Row],[Column12]]-L123)</f>
        <v>6.1100000000000154E-2</v>
      </c>
      <c r="AI124" s="1">
        <f>ABS(IK_diagnostics_positions[[#This Row],[Column13]]-M123)</f>
        <v>5.8844000000000007E-2</v>
      </c>
      <c r="AJ124" s="1">
        <f>ABS(IK_diagnostics_positions[[#This Row],[Column14]]-N123)</f>
        <v>3.2897000000000065E-2</v>
      </c>
      <c r="AK124" s="1">
        <f>ABS(IK_diagnostics_positions[[#This Row],[Column15]]-O123)</f>
        <v>2.9540000000000344E-2</v>
      </c>
      <c r="AL124" s="1">
        <f>ABS(IK_diagnostics_positions[[#This Row],[Column16]]-P123)</f>
        <v>1.573100000000005E-2</v>
      </c>
      <c r="AM124" s="1">
        <f>ABS(IK_diagnostics_positions[[#This Row],[Column17]]-Q123)</f>
        <v>1.1114999999999986E-2</v>
      </c>
      <c r="AN124" s="1">
        <f>ABS(IK_diagnostics_positions[[#This Row],[Column18]]-R123)</f>
        <v>1.7329999999999846E-2</v>
      </c>
      <c r="AO124" s="1">
        <f>ABS(IK_diagnostics_positions[[#This Row],[Column19]]-S123)</f>
        <v>4.0583149999999998E-2</v>
      </c>
      <c r="AP124" s="1">
        <f>ABS(IK_diagnostics_positions[[#This Row],[Column20]]-T123)</f>
        <v>4.2565740000000005E-2</v>
      </c>
      <c r="AQ124" s="1">
        <f>ABS(IK_diagnostics_positions[[#This Row],[Column21]]-U123)</f>
        <v>2.8199999999998226E-3</v>
      </c>
      <c r="AU124" s="3">
        <f>IK_diagnostics_frames[[#This Row],[Column1]]+AU123</f>
        <v>391</v>
      </c>
      <c r="AV124">
        <f ca="1">AVERAGE(INDIRECT(ADDRESS($AU123+2, AV$1)):INDIRECT(ADDRESS($AU124+1, AV$1)))</f>
        <v>0.65418168888888895</v>
      </c>
      <c r="AW124">
        <f ca="1">AVERAGE(INDIRECT(ADDRESS($AU123+2, AW$1)):INDIRECT(ADDRESS($AU124+1, AW$1)))</f>
        <v>0.42459888888888891</v>
      </c>
      <c r="AX124">
        <f ca="1">AVERAGE(INDIRECT(ADDRESS($AU123+2, AX$1)):INDIRECT(ADDRESS($AU124+1, AX$1)))</f>
        <v>0.33255711111111108</v>
      </c>
      <c r="AY124">
        <f ca="1">AVERAGE(INDIRECT(ADDRESS($AU123+2, AY$1)):INDIRECT(ADDRESS($AU124+1, AY$1)))</f>
        <v>0.57730297777777784</v>
      </c>
      <c r="AZ124">
        <f ca="1">AVERAGE(INDIRECT(ADDRESS($AU123+2, AZ$1)):INDIRECT(ADDRESS($AU124+1, AZ$1)))</f>
        <v>0.88190633333333324</v>
      </c>
      <c r="BA124">
        <f ca="1">AVERAGE(INDIRECT(ADDRESS($AU123+2, BA$1)):INDIRECT(ADDRESS($AU124+1, BA$1)))</f>
        <v>0.48584688888888888</v>
      </c>
      <c r="BB124">
        <f ca="1">AVERAGE(INDIRECT(ADDRESS($AU123+2, BB$1)):INDIRECT(ADDRESS($AU124+1, BB$1)))</f>
        <v>0.55148177777777785</v>
      </c>
      <c r="BC124">
        <f ca="1">AVERAGE(INDIRECT(ADDRESS($AU123+2, BC$1)):INDIRECT(ADDRESS($AU124+1, BC$1)))</f>
        <v>0.44258799999999998</v>
      </c>
      <c r="BD124">
        <f ca="1">AVERAGE(INDIRECT(ADDRESS($AU123+2, BD$1)):INDIRECT(ADDRESS($AU124+1, BD$1)))</f>
        <v>0.6619977777777778</v>
      </c>
      <c r="BE124">
        <f ca="1">AVERAGE(INDIRECT(ADDRESS($AU123+2, BE$1)):INDIRECT(ADDRESS($AU124+1, BE$1)))</f>
        <v>1.0546089222222221E-2</v>
      </c>
      <c r="BF124">
        <f ca="1">AVERAGE(INDIRECT(ADDRESS($AU123+2, BF$1)):INDIRECT(ADDRESS($AU124+1, BF$1)))</f>
        <v>0.13056566666666666</v>
      </c>
      <c r="BG124">
        <f ca="1">AVERAGE(INDIRECT(ADDRESS($AU123+2, BG$1)):INDIRECT(ADDRESS($AU124+1, BG$1)))</f>
        <v>0.85792000000000002</v>
      </c>
      <c r="BH124">
        <f ca="1">AVERAGE(INDIRECT(ADDRESS($AU123+2, BH$1)):INDIRECT(ADDRESS($AU124+1, BH$1)))</f>
        <v>0.10439722222222222</v>
      </c>
      <c r="BI124">
        <f ca="1">AVERAGE(INDIRECT(ADDRESS($AU123+2, BI$1)):INDIRECT(ADDRESS($AU124+1, BI$1)))</f>
        <v>2.4741555555555534E-2</v>
      </c>
      <c r="BJ124">
        <f ca="1">AVERAGE(INDIRECT(ADDRESS($AU123+2, BJ$1)):INDIRECT(ADDRESS($AU124+1, BJ$1)))</f>
        <v>2.2774444444444479E-2</v>
      </c>
      <c r="BK124">
        <f ca="1">AVERAGE(INDIRECT(ADDRESS($AU123+2, BK$1)):INDIRECT(ADDRESS($AU124+1, BK$1)))</f>
        <v>0.11404400000000003</v>
      </c>
      <c r="BL124">
        <f ca="1">AVERAGE(INDIRECT(ADDRESS($AU123+2, BL$1)):INDIRECT(ADDRESS($AU124+1, BL$1)))</f>
        <v>3.4072000000000026E-2</v>
      </c>
      <c r="BM124">
        <f ca="1">AVERAGE(INDIRECT(ADDRESS($AU123+2, BM$1)):INDIRECT(ADDRESS($AU124+1, BM$1)))</f>
        <v>2.6224444444444481E-2</v>
      </c>
      <c r="BN124">
        <f ca="1">AVERAGE(INDIRECT(ADDRESS($AU123+2, BN$1)):INDIRECT(ADDRESS($AU124+1, BN$1)))</f>
        <v>7.6654047777777769E-3</v>
      </c>
      <c r="BO124">
        <f ca="1">AVERAGE(INDIRECT(ADDRESS($AU123+2, BO$1)):INDIRECT(ADDRESS($AU124+1, BO$1)))</f>
        <v>3.1021013333333333E-2</v>
      </c>
      <c r="BP124">
        <f ca="1">AVERAGE(INDIRECT(ADDRESS($AU123+2, BP$1)):INDIRECT(ADDRESS($AU124+1, BP$1)))</f>
        <v>3.5565555555555503E-2</v>
      </c>
    </row>
    <row r="125" spans="1:68" x14ac:dyDescent="0.25">
      <c r="A125" s="1">
        <v>0.776972</v>
      </c>
      <c r="B125" s="1">
        <v>0.595198</v>
      </c>
      <c r="C125" s="1">
        <v>0.205071</v>
      </c>
      <c r="D125" s="1">
        <v>-5.6072700000000003E-2</v>
      </c>
      <c r="E125" s="1">
        <v>0.40718599999999999</v>
      </c>
      <c r="F125" s="1">
        <v>-0.31520599999999999</v>
      </c>
      <c r="G125" s="1">
        <v>-0.31312600000000002</v>
      </c>
      <c r="H125" s="1">
        <v>1.0976900000000001</v>
      </c>
      <c r="I125" s="1">
        <v>-0.99131599999999997</v>
      </c>
      <c r="J125" s="1">
        <v>-2.8212500000000001E-2</v>
      </c>
      <c r="K125" s="1">
        <v>0.83483399999999996</v>
      </c>
      <c r="L125" s="1">
        <v>-1.9131199999999999</v>
      </c>
      <c r="M125" s="1">
        <v>0.76414599999999999</v>
      </c>
      <c r="N125" s="1">
        <v>0.99590500000000004</v>
      </c>
      <c r="O125" s="1">
        <v>-2.5015299999999998</v>
      </c>
      <c r="P125" s="1">
        <v>-0.795068</v>
      </c>
      <c r="Q125" s="1">
        <v>1.00579</v>
      </c>
      <c r="R125" s="1">
        <v>-2.5317599999999998</v>
      </c>
      <c r="S125" s="1">
        <v>6.81703E-3</v>
      </c>
      <c r="T125" s="1">
        <v>1.6396999999999998E-2</v>
      </c>
      <c r="U125" s="1">
        <v>-2.48665</v>
      </c>
      <c r="V125" s="1" t="s">
        <v>23</v>
      </c>
      <c r="W125" s="1">
        <f>ABS(IK_diagnostics_positions[[#This Row],[Column1]]-A124)</f>
        <v>1.7742089999999999</v>
      </c>
      <c r="X125" s="1">
        <f>ABS(IK_diagnostics_positions[[#This Row],[Column2]]-B124)</f>
        <v>0.52263860000000006</v>
      </c>
      <c r="Y125" s="1">
        <f>ABS(IK_diagnostics_positions[[#This Row],[Column3]]-C124)</f>
        <v>0.22100400000000001</v>
      </c>
      <c r="Z125" s="1">
        <f>ABS(IK_diagnostics_positions[[#This Row],[Column4]]-D124)</f>
        <v>0.48590230000000001</v>
      </c>
      <c r="AA125" s="1">
        <f>ABS(IK_diagnostics_positions[[#This Row],[Column5]]-E124)</f>
        <v>0.3733108</v>
      </c>
      <c r="AB125" s="1">
        <f>ABS(IK_diagnostics_positions[[#This Row],[Column6]]-F124)</f>
        <v>0.59024399999999999</v>
      </c>
      <c r="AC125" s="1">
        <f>ABS(IK_diagnostics_positions[[#This Row],[Column7]]-G124)</f>
        <v>0.41480600000000001</v>
      </c>
      <c r="AD125" s="1">
        <f>ABS(IK_diagnostics_positions[[#This Row],[Column8]]-H124)</f>
        <v>0.1763840000000001</v>
      </c>
      <c r="AE125" s="1">
        <f>ABS(IK_diagnostics_positions[[#This Row],[Column9]]-I124)</f>
        <v>0.33590400000000009</v>
      </c>
      <c r="AF125" s="1">
        <f>ABS(IK_diagnostics_positions[[#This Row],[Column10]]-J124)</f>
        <v>7.4681899999999996E-2</v>
      </c>
      <c r="AG125" s="1">
        <f>ABS(IK_diagnostics_positions[[#This Row],[Column11]]-K124)</f>
        <v>3.9354E-2</v>
      </c>
      <c r="AH125" s="1">
        <f>ABS(IK_diagnostics_positions[[#This Row],[Column12]]-L124)</f>
        <v>3.4150000000000125E-2</v>
      </c>
      <c r="AI125" s="1">
        <f>ABS(IK_diagnostics_positions[[#This Row],[Column13]]-M124)</f>
        <v>5.1919000000000048E-2</v>
      </c>
      <c r="AJ125" s="1">
        <f>ABS(IK_diagnostics_positions[[#This Row],[Column14]]-N124)</f>
        <v>3.3395000000000064E-2</v>
      </c>
      <c r="AK125" s="1">
        <f>ABS(IK_diagnostics_positions[[#This Row],[Column15]]-O124)</f>
        <v>3.99200000000004E-2</v>
      </c>
      <c r="AL125" s="1">
        <f>ABS(IK_diagnostics_positions[[#This Row],[Column16]]-P124)</f>
        <v>2.1631999999999985E-2</v>
      </c>
      <c r="AM125" s="1">
        <f>ABS(IK_diagnostics_positions[[#This Row],[Column17]]-Q124)</f>
        <v>1.7865999999999937E-2</v>
      </c>
      <c r="AN125" s="1">
        <f>ABS(IK_diagnostics_positions[[#This Row],[Column18]]-R124)</f>
        <v>4.5299999999999674E-2</v>
      </c>
      <c r="AO125" s="1">
        <f>ABS(IK_diagnostics_positions[[#This Row],[Column19]]-S124)</f>
        <v>5.6143930000000002E-2</v>
      </c>
      <c r="AP125" s="1">
        <f>ABS(IK_diagnostics_positions[[#This Row],[Column20]]-T124)</f>
        <v>5.4521899999999998E-2</v>
      </c>
      <c r="AQ125" s="1">
        <f>ABS(IK_diagnostics_positions[[#This Row],[Column21]]-U124)</f>
        <v>4.610000000000003E-3</v>
      </c>
      <c r="AU125" s="4">
        <f>IK_diagnostics_frames[[#This Row],[Column1]]+AU124</f>
        <v>392</v>
      </c>
      <c r="AV125">
        <f ca="1">AVERAGE(INDIRECT(ADDRESS($AU124+2, AV$1)):INDIRECT(ADDRESS($AU125+1, AV$1)))</f>
        <v>0.34324100000000002</v>
      </c>
      <c r="AW125">
        <f ca="1">AVERAGE(INDIRECT(ADDRESS($AU124+2, AW$1)):INDIRECT(ADDRESS($AU125+1, AW$1)))</f>
        <v>0.16475799999999996</v>
      </c>
      <c r="AX125">
        <f ca="1">AVERAGE(INDIRECT(ADDRESS($AU124+2, AX$1)):INDIRECT(ADDRESS($AU125+1, AX$1)))</f>
        <v>0.27828199999999997</v>
      </c>
      <c r="AY125">
        <f ca="1">AVERAGE(INDIRECT(ADDRESS($AU124+2, AY$1)):INDIRECT(ADDRESS($AU125+1, AY$1)))</f>
        <v>1.0870690000000001</v>
      </c>
      <c r="AZ125">
        <f ca="1">AVERAGE(INDIRECT(ADDRESS($AU124+2, AZ$1)):INDIRECT(ADDRESS($AU125+1, AZ$1)))</f>
        <v>0.61164560000000001</v>
      </c>
      <c r="BA125">
        <f ca="1">AVERAGE(INDIRECT(ADDRESS($AU124+2, BA$1)):INDIRECT(ADDRESS($AU125+1, BA$1)))</f>
        <v>6.899999999999995E-2</v>
      </c>
      <c r="BB125">
        <f ca="1">AVERAGE(INDIRECT(ADDRESS($AU124+2, BB$1)):INDIRECT(ADDRESS($AU125+1, BB$1)))</f>
        <v>0.87893299999999996</v>
      </c>
      <c r="BC125">
        <f ca="1">AVERAGE(INDIRECT(ADDRESS($AU124+2, BC$1)):INDIRECT(ADDRESS($AU125+1, BC$1)))</f>
        <v>0.40802700000000003</v>
      </c>
      <c r="BD125">
        <f ca="1">AVERAGE(INDIRECT(ADDRESS($AU124+2, BD$1)):INDIRECT(ADDRESS($AU125+1, BD$1)))</f>
        <v>1.1047800000000001</v>
      </c>
      <c r="BE125">
        <f ca="1">AVERAGE(INDIRECT(ADDRESS($AU124+2, BE$1)):INDIRECT(ADDRESS($AU125+1, BE$1)))</f>
        <v>6.4074989999999997E-3</v>
      </c>
      <c r="BF125">
        <f ca="1">AVERAGE(INDIRECT(ADDRESS($AU124+2, BF$1)):INDIRECT(ADDRESS($AU125+1, BF$1)))</f>
        <v>2.7989999999999959E-3</v>
      </c>
      <c r="BG125">
        <f ca="1">AVERAGE(INDIRECT(ADDRESS($AU124+2, BG$1)):INDIRECT(ADDRESS($AU125+1, BG$1)))</f>
        <v>1.23943</v>
      </c>
      <c r="BH125">
        <f ca="1">AVERAGE(INDIRECT(ADDRESS($AU124+2, BH$1)):INDIRECT(ADDRESS($AU125+1, BH$1)))</f>
        <v>8.1699999999995665E-4</v>
      </c>
      <c r="BI125">
        <f ca="1">AVERAGE(INDIRECT(ADDRESS($AU124+2, BI$1)):INDIRECT(ADDRESS($AU125+1, BI$1)))</f>
        <v>6.2400000000000233E-3</v>
      </c>
      <c r="BJ125">
        <f ca="1">AVERAGE(INDIRECT(ADDRESS($AU124+2, BJ$1)):INDIRECT(ADDRESS($AU125+1, BJ$1)))</f>
        <v>5.6699999999998418E-3</v>
      </c>
      <c r="BK125">
        <f ca="1">AVERAGE(INDIRECT(ADDRESS($AU124+2, BK$1)):INDIRECT(ADDRESS($AU125+1, BK$1)))</f>
        <v>6.2679999999999403E-3</v>
      </c>
      <c r="BL125">
        <f ca="1">AVERAGE(INDIRECT(ADDRESS($AU124+2, BL$1)):INDIRECT(ADDRESS($AU125+1, BL$1)))</f>
        <v>7.5199999999999712E-3</v>
      </c>
      <c r="BM125">
        <f ca="1">AVERAGE(INDIRECT(ADDRESS($AU124+2, BM$1)):INDIRECT(ADDRESS($AU125+1, BM$1)))</f>
        <v>9.1299999999998604E-3</v>
      </c>
      <c r="BN125">
        <f ca="1">AVERAGE(INDIRECT(ADDRESS($AU124+2, BN$1)):INDIRECT(ADDRESS($AU125+1, BN$1)))</f>
        <v>6.9142300000000004E-3</v>
      </c>
      <c r="BO125">
        <f ca="1">AVERAGE(INDIRECT(ADDRESS($AU124+2, BO$1)):INDIRECT(ADDRESS($AU125+1, BO$1)))</f>
        <v>2.4956399999999999E-3</v>
      </c>
      <c r="BP125">
        <f ca="1">AVERAGE(INDIRECT(ADDRESS($AU124+2, BP$1)):INDIRECT(ADDRESS($AU125+1, BP$1)))</f>
        <v>4.0800000000000836E-3</v>
      </c>
    </row>
    <row r="126" spans="1:68" x14ac:dyDescent="0.25">
      <c r="A126" s="1">
        <v>-0.92718999999999996</v>
      </c>
      <c r="B126" s="1">
        <v>0.191134</v>
      </c>
      <c r="C126" s="1">
        <v>-0.32216</v>
      </c>
      <c r="D126" s="1">
        <v>-1.2992900000000001</v>
      </c>
      <c r="E126" s="1">
        <v>1.0992299999999999</v>
      </c>
      <c r="F126" s="1">
        <v>-0.514262</v>
      </c>
      <c r="G126" s="1">
        <v>-0.43082500000000001</v>
      </c>
      <c r="H126" s="1">
        <v>1.00762</v>
      </c>
      <c r="I126" s="1">
        <v>-1.0014799999999999</v>
      </c>
      <c r="J126" s="1">
        <v>5.0884499999999996E-4</v>
      </c>
      <c r="K126" s="1">
        <v>0.78291100000000002</v>
      </c>
      <c r="L126" s="1">
        <v>-1.87524</v>
      </c>
      <c r="M126" s="1">
        <v>0.74882800000000005</v>
      </c>
      <c r="N126" s="1">
        <v>1.00024</v>
      </c>
      <c r="O126" s="1">
        <v>-2.50197</v>
      </c>
      <c r="P126" s="1">
        <v>-0.75067300000000003</v>
      </c>
      <c r="Q126" s="1">
        <v>0.99885400000000002</v>
      </c>
      <c r="R126" s="1">
        <v>-2.4990100000000002</v>
      </c>
      <c r="S126" s="1">
        <v>-1.29879E-3</v>
      </c>
      <c r="T126" s="1">
        <v>1.5095499999999999E-3</v>
      </c>
      <c r="U126" s="1">
        <v>-2.4992700000000001</v>
      </c>
      <c r="V126" s="1" t="s">
        <v>23</v>
      </c>
      <c r="W126" s="1">
        <f>ABS(IK_diagnostics_positions[[#This Row],[Column1]]-A125)</f>
        <v>1.704162</v>
      </c>
      <c r="X126" s="1">
        <f>ABS(IK_diagnostics_positions[[#This Row],[Column2]]-B125)</f>
        <v>0.40406399999999998</v>
      </c>
      <c r="Y126" s="1">
        <f>ABS(IK_diagnostics_positions[[#This Row],[Column3]]-C125)</f>
        <v>0.52723100000000001</v>
      </c>
      <c r="Z126" s="1">
        <f>ABS(IK_diagnostics_positions[[#This Row],[Column4]]-D125)</f>
        <v>1.2432173</v>
      </c>
      <c r="AA126" s="1">
        <f>ABS(IK_diagnostics_positions[[#This Row],[Column5]]-E125)</f>
        <v>0.69204399999999988</v>
      </c>
      <c r="AB126" s="1">
        <f>ABS(IK_diagnostics_positions[[#This Row],[Column6]]-F125)</f>
        <v>0.19905600000000001</v>
      </c>
      <c r="AC126" s="1">
        <f>ABS(IK_diagnostics_positions[[#This Row],[Column7]]-G125)</f>
        <v>0.117699</v>
      </c>
      <c r="AD126" s="1">
        <f>ABS(IK_diagnostics_positions[[#This Row],[Column8]]-H125)</f>
        <v>9.0070000000000094E-2</v>
      </c>
      <c r="AE126" s="1">
        <f>ABS(IK_diagnostics_positions[[#This Row],[Column9]]-I125)</f>
        <v>1.0163999999999951E-2</v>
      </c>
      <c r="AF126" s="1">
        <f>ABS(IK_diagnostics_positions[[#This Row],[Column10]]-J125)</f>
        <v>2.8721345000000002E-2</v>
      </c>
      <c r="AG126" s="1">
        <f>ABS(IK_diagnostics_positions[[#This Row],[Column11]]-K125)</f>
        <v>5.1922999999999941E-2</v>
      </c>
      <c r="AH126" s="1">
        <f>ABS(IK_diagnostics_positions[[#This Row],[Column12]]-L125)</f>
        <v>3.7879999999999914E-2</v>
      </c>
      <c r="AI126" s="1">
        <f>ABS(IK_diagnostics_positions[[#This Row],[Column13]]-M125)</f>
        <v>1.5317999999999943E-2</v>
      </c>
      <c r="AJ126" s="1">
        <f>ABS(IK_diagnostics_positions[[#This Row],[Column14]]-N125)</f>
        <v>4.3349999999999778E-3</v>
      </c>
      <c r="AK126" s="1">
        <f>ABS(IK_diagnostics_positions[[#This Row],[Column15]]-O125)</f>
        <v>4.4000000000021799E-4</v>
      </c>
      <c r="AL126" s="1">
        <f>ABS(IK_diagnostics_positions[[#This Row],[Column16]]-P125)</f>
        <v>4.4394999999999962E-2</v>
      </c>
      <c r="AM126" s="1">
        <f>ABS(IK_diagnostics_positions[[#This Row],[Column17]]-Q125)</f>
        <v>6.9359999999999422E-3</v>
      </c>
      <c r="AN126" s="1">
        <f>ABS(IK_diagnostics_positions[[#This Row],[Column18]]-R125)</f>
        <v>3.2749999999999613E-2</v>
      </c>
      <c r="AO126" s="1">
        <f>ABS(IK_diagnostics_positions[[#This Row],[Column19]]-S125)</f>
        <v>8.1158199999999993E-3</v>
      </c>
      <c r="AP126" s="1">
        <f>ABS(IK_diagnostics_positions[[#This Row],[Column20]]-T125)</f>
        <v>1.4887449999999998E-2</v>
      </c>
      <c r="AQ126" s="1">
        <f>ABS(IK_diagnostics_positions[[#This Row],[Column21]]-U125)</f>
        <v>1.2620000000000076E-2</v>
      </c>
      <c r="AU126" s="3">
        <f>IK_diagnostics_frames[[#This Row],[Column1]]+AU125</f>
        <v>393</v>
      </c>
      <c r="AV126">
        <f ca="1">AVERAGE(INDIRECT(ADDRESS($AU125+2, AV$1)):INDIRECT(ADDRESS($AU126+1, AV$1)))</f>
        <v>4.9563300000000005E-2</v>
      </c>
      <c r="AW126">
        <f ca="1">AVERAGE(INDIRECT(ADDRESS($AU125+2, AW$1)):INDIRECT(ADDRESS($AU126+1, AW$1)))</f>
        <v>0.319525</v>
      </c>
      <c r="AX126">
        <f ca="1">AVERAGE(INDIRECT(ADDRESS($AU125+2, AX$1)):INDIRECT(ADDRESS($AU126+1, AX$1)))</f>
        <v>0.24002000000000001</v>
      </c>
      <c r="AY126">
        <f ca="1">AVERAGE(INDIRECT(ADDRESS($AU125+2, AY$1)):INDIRECT(ADDRESS($AU126+1, AY$1)))</f>
        <v>1.0905360000000002</v>
      </c>
      <c r="AZ126">
        <f ca="1">AVERAGE(INDIRECT(ADDRESS($AU125+2, AZ$1)):INDIRECT(ADDRESS($AU126+1, AZ$1)))</f>
        <v>0.25706440000000003</v>
      </c>
      <c r="BA126">
        <f ca="1">AVERAGE(INDIRECT(ADDRESS($AU125+2, BA$1)):INDIRECT(ADDRESS($AU126+1, BA$1)))</f>
        <v>0.26704900000000009</v>
      </c>
      <c r="BB126">
        <f ca="1">AVERAGE(INDIRECT(ADDRESS($AU125+2, BB$1)):INDIRECT(ADDRESS($AU126+1, BB$1)))</f>
        <v>0.87804700000000002</v>
      </c>
      <c r="BC126">
        <f ca="1">AVERAGE(INDIRECT(ADDRESS($AU125+2, BC$1)):INDIRECT(ADDRESS($AU126+1, BC$1)))</f>
        <v>0.29844700000000002</v>
      </c>
      <c r="BD126">
        <f ca="1">AVERAGE(INDIRECT(ADDRESS($AU125+2, BD$1)):INDIRECT(ADDRESS($AU126+1, BD$1)))</f>
        <v>0.1680609999999999</v>
      </c>
      <c r="BE126">
        <f ca="1">AVERAGE(INDIRECT(ADDRESS($AU125+2, BE$1)):INDIRECT(ADDRESS($AU126+1, BE$1)))</f>
        <v>8.2438589999999992E-3</v>
      </c>
      <c r="BF126">
        <f ca="1">AVERAGE(INDIRECT(ADDRESS($AU125+2, BF$1)):INDIRECT(ADDRESS($AU126+1, BF$1)))</f>
        <v>5.4699999999999749E-3</v>
      </c>
      <c r="BG126">
        <f ca="1">AVERAGE(INDIRECT(ADDRESS($AU125+2, BG$1)):INDIRECT(ADDRESS($AU126+1, BG$1)))</f>
        <v>9.5899999999999874E-3</v>
      </c>
      <c r="BH126">
        <f ca="1">AVERAGE(INDIRECT(ADDRESS($AU125+2, BH$1)):INDIRECT(ADDRESS($AU126+1, BH$1)))</f>
        <v>1.1826000000000003E-2</v>
      </c>
      <c r="BI126">
        <f ca="1">AVERAGE(INDIRECT(ADDRESS($AU125+2, BI$1)):INDIRECT(ADDRESS($AU126+1, BI$1)))</f>
        <v>2.5779999999999692E-3</v>
      </c>
      <c r="BJ126">
        <f ca="1">AVERAGE(INDIRECT(ADDRESS($AU125+2, BJ$1)):INDIRECT(ADDRESS($AU126+1, BJ$1)))</f>
        <v>6.3799999999996082E-3</v>
      </c>
      <c r="BK126">
        <f ca="1">AVERAGE(INDIRECT(ADDRESS($AU125+2, BK$1)):INDIRECT(ADDRESS($AU126+1, BK$1)))</f>
        <v>3.5100000000000131E-3</v>
      </c>
      <c r="BL126">
        <f ca="1">AVERAGE(INDIRECT(ADDRESS($AU125+2, BL$1)):INDIRECT(ADDRESS($AU126+1, BL$1)))</f>
        <v>1.8279999999999408E-3</v>
      </c>
      <c r="BM126">
        <f ca="1">AVERAGE(INDIRECT(ADDRESS($AU125+2, BM$1)):INDIRECT(ADDRESS($AU126+1, BM$1)))</f>
        <v>3.2399999999999096E-3</v>
      </c>
      <c r="BN126">
        <f ca="1">AVERAGE(INDIRECT(ADDRESS($AU125+2, BN$1)):INDIRECT(ADDRESS($AU126+1, BN$1)))</f>
        <v>4.2231999999999999E-3</v>
      </c>
      <c r="BO126">
        <f ca="1">AVERAGE(INDIRECT(ADDRESS($AU125+2, BO$1)):INDIRECT(ADDRESS($AU126+1, BO$1)))</f>
        <v>6.8552000000000023E-4</v>
      </c>
      <c r="BP126">
        <f ca="1">AVERAGE(INDIRECT(ADDRESS($AU125+2, BP$1)):INDIRECT(ADDRESS($AU126+1, BP$1)))</f>
        <v>1.9599999999999618E-3</v>
      </c>
    </row>
    <row r="127" spans="1:68" x14ac:dyDescent="0.25">
      <c r="A127" s="1">
        <v>-0.45513399999999998</v>
      </c>
      <c r="B127" s="1">
        <v>0.23855499999999999</v>
      </c>
      <c r="C127" s="1">
        <v>-0.85787199999999997</v>
      </c>
      <c r="D127" s="1">
        <v>0.41531000000000001</v>
      </c>
      <c r="E127" s="1">
        <v>-0.25310199999999999</v>
      </c>
      <c r="F127" s="1">
        <v>-0.88239000000000001</v>
      </c>
      <c r="G127" s="1">
        <v>0.48856699999999997</v>
      </c>
      <c r="H127" s="1">
        <v>-8.4736500000000006E-2</v>
      </c>
      <c r="I127" s="1">
        <v>-1.8653900000000001</v>
      </c>
      <c r="J127" s="1">
        <v>-1.6514399999999999E-3</v>
      </c>
      <c r="K127" s="1">
        <v>0.78654500000000005</v>
      </c>
      <c r="L127" s="1">
        <v>-1.8889499999999999</v>
      </c>
      <c r="M127" s="1">
        <v>0.75880199999999998</v>
      </c>
      <c r="N127" s="1">
        <v>0.99750000000000005</v>
      </c>
      <c r="O127" s="1">
        <v>-2.50312</v>
      </c>
      <c r="P127" s="1">
        <v>-0.75667899999999999</v>
      </c>
      <c r="Q127" s="1">
        <v>1.0064200000000001</v>
      </c>
      <c r="R127" s="1">
        <v>-2.5066799999999998</v>
      </c>
      <c r="S127" s="1">
        <v>-6.9515000000000002E-3</v>
      </c>
      <c r="T127" s="1">
        <v>-2.2187800000000001E-3</v>
      </c>
      <c r="U127" s="1">
        <v>-2.5036200000000002</v>
      </c>
      <c r="V127" s="1" t="s">
        <v>23</v>
      </c>
      <c r="W127" s="1">
        <f>ABS(IK_diagnostics_positions[[#This Row],[Column1]]-A126)</f>
        <v>0.47205599999999998</v>
      </c>
      <c r="X127" s="1">
        <f>ABS(IK_diagnostics_positions[[#This Row],[Column2]]-B126)</f>
        <v>4.7420999999999991E-2</v>
      </c>
      <c r="Y127" s="1">
        <f>ABS(IK_diagnostics_positions[[#This Row],[Column3]]-C126)</f>
        <v>0.53571199999999997</v>
      </c>
      <c r="Z127" s="1">
        <f>ABS(IK_diagnostics_positions[[#This Row],[Column4]]-D126)</f>
        <v>1.7146000000000001</v>
      </c>
      <c r="AA127" s="1">
        <f>ABS(IK_diagnostics_positions[[#This Row],[Column5]]-E126)</f>
        <v>1.3523319999999999</v>
      </c>
      <c r="AB127" s="1">
        <f>ABS(IK_diagnostics_positions[[#This Row],[Column6]]-F126)</f>
        <v>0.36812800000000001</v>
      </c>
      <c r="AC127" s="1">
        <f>ABS(IK_diagnostics_positions[[#This Row],[Column7]]-G126)</f>
        <v>0.91939199999999999</v>
      </c>
      <c r="AD127" s="1">
        <f>ABS(IK_diagnostics_positions[[#This Row],[Column8]]-H126)</f>
        <v>1.0923565</v>
      </c>
      <c r="AE127" s="1">
        <f>ABS(IK_diagnostics_positions[[#This Row],[Column9]]-I126)</f>
        <v>0.86391000000000018</v>
      </c>
      <c r="AF127" s="1">
        <f>ABS(IK_diagnostics_positions[[#This Row],[Column10]]-J126)</f>
        <v>2.1602849999999996E-3</v>
      </c>
      <c r="AG127" s="1">
        <f>ABS(IK_diagnostics_positions[[#This Row],[Column11]]-K126)</f>
        <v>3.6340000000000261E-3</v>
      </c>
      <c r="AH127" s="1">
        <f>ABS(IK_diagnostics_positions[[#This Row],[Column12]]-L126)</f>
        <v>1.3709999999999889E-2</v>
      </c>
      <c r="AI127" s="1">
        <f>ABS(IK_diagnostics_positions[[#This Row],[Column13]]-M126)</f>
        <v>9.9739999999999274E-3</v>
      </c>
      <c r="AJ127" s="1">
        <f>ABS(IK_diagnostics_positions[[#This Row],[Column14]]-N126)</f>
        <v>2.7399999999999647E-3</v>
      </c>
      <c r="AK127" s="1">
        <f>ABS(IK_diagnostics_positions[[#This Row],[Column15]]-O126)</f>
        <v>1.1499999999999844E-3</v>
      </c>
      <c r="AL127" s="1">
        <f>ABS(IK_diagnostics_positions[[#This Row],[Column16]]-P126)</f>
        <v>6.0059999999999558E-3</v>
      </c>
      <c r="AM127" s="1">
        <f>ABS(IK_diagnostics_positions[[#This Row],[Column17]]-Q126)</f>
        <v>7.5660000000000727E-3</v>
      </c>
      <c r="AN127" s="1">
        <f>ABS(IK_diagnostics_positions[[#This Row],[Column18]]-R126)</f>
        <v>7.6699999999996216E-3</v>
      </c>
      <c r="AO127" s="1">
        <f>ABS(IK_diagnostics_positions[[#This Row],[Column19]]-S126)</f>
        <v>5.65271E-3</v>
      </c>
      <c r="AP127" s="1">
        <f>ABS(IK_diagnostics_positions[[#This Row],[Column20]]-T126)</f>
        <v>3.7283300000000002E-3</v>
      </c>
      <c r="AQ127" s="1">
        <f>ABS(IK_diagnostics_positions[[#This Row],[Column21]]-U126)</f>
        <v>4.350000000000076E-3</v>
      </c>
      <c r="AU127" s="4">
        <f>IK_diagnostics_frames[[#This Row],[Column1]]+AU126</f>
        <v>394</v>
      </c>
      <c r="AV127">
        <f ca="1">AVERAGE(INDIRECT(ADDRESS($AU126+2, AV$1)):INDIRECT(ADDRESS($AU127+1, AV$1)))</f>
        <v>0.62663769999999996</v>
      </c>
      <c r="AW127">
        <f ca="1">AVERAGE(INDIRECT(ADDRESS($AU126+2, AW$1)):INDIRECT(ADDRESS($AU127+1, AW$1)))</f>
        <v>0.26460400000000001</v>
      </c>
      <c r="AX127">
        <f ca="1">AVERAGE(INDIRECT(ADDRESS($AU126+2, AX$1)):INDIRECT(ADDRESS($AU127+1, AX$1)))</f>
        <v>7.8293999999999975E-2</v>
      </c>
      <c r="AY127">
        <f ca="1">AVERAGE(INDIRECT(ADDRESS($AU126+2, AY$1)):INDIRECT(ADDRESS($AU127+1, AY$1)))</f>
        <v>0.28637000000000007</v>
      </c>
      <c r="AZ127">
        <f ca="1">AVERAGE(INDIRECT(ADDRESS($AU126+2, AZ$1)):INDIRECT(ADDRESS($AU127+1, AZ$1)))</f>
        <v>1.0483340000000001</v>
      </c>
      <c r="BA127">
        <f ca="1">AVERAGE(INDIRECT(ADDRESS($AU126+2, BA$1)):INDIRECT(ADDRESS($AU127+1, BA$1)))</f>
        <v>0.69820900000000008</v>
      </c>
      <c r="BB127">
        <f ca="1">AVERAGE(INDIRECT(ADDRESS($AU126+2, BB$1)):INDIRECT(ADDRESS($AU127+1, BB$1)))</f>
        <v>0.11548700000000001</v>
      </c>
      <c r="BC127">
        <f ca="1">AVERAGE(INDIRECT(ADDRESS($AU126+2, BC$1)):INDIRECT(ADDRESS($AU127+1, BC$1)))</f>
        <v>1.0539860000000001</v>
      </c>
      <c r="BD127">
        <f ca="1">AVERAGE(INDIRECT(ADDRESS($AU126+2, BD$1)):INDIRECT(ADDRESS($AU127+1, BD$1)))</f>
        <v>0.96386099999999997</v>
      </c>
      <c r="BE127">
        <f ca="1">AVERAGE(INDIRECT(ADDRESS($AU126+2, BE$1)):INDIRECT(ADDRESS($AU127+1, BE$1)))</f>
        <v>4.5955999999999992E-5</v>
      </c>
      <c r="BF127">
        <f ca="1">AVERAGE(INDIRECT(ADDRESS($AU126+2, BF$1)):INDIRECT(ADDRESS($AU127+1, BF$1)))</f>
        <v>8.664000000000005E-3</v>
      </c>
      <c r="BG127">
        <f ca="1">AVERAGE(INDIRECT(ADDRESS($AU126+2, BG$1)):INDIRECT(ADDRESS($AU127+1, BG$1)))</f>
        <v>5.3100000000001479E-3</v>
      </c>
      <c r="BH127">
        <f ca="1">AVERAGE(INDIRECT(ADDRESS($AU126+2, BH$1)):INDIRECT(ADDRESS($AU127+1, BH$1)))</f>
        <v>6.296999999999997E-3</v>
      </c>
      <c r="BI127">
        <f ca="1">AVERAGE(INDIRECT(ADDRESS($AU126+2, BI$1)):INDIRECT(ADDRESS($AU127+1, BI$1)))</f>
        <v>1.6109999999999181E-3</v>
      </c>
      <c r="BJ127">
        <f ca="1">AVERAGE(INDIRECT(ADDRESS($AU126+2, BJ$1)):INDIRECT(ADDRESS($AU127+1, BJ$1)))</f>
        <v>3.7999999999982492E-4</v>
      </c>
      <c r="BK127">
        <f ca="1">AVERAGE(INDIRECT(ADDRESS($AU126+2, BK$1)):INDIRECT(ADDRESS($AU127+1, BK$1)))</f>
        <v>4.157999999999995E-3</v>
      </c>
      <c r="BL127">
        <f ca="1">AVERAGE(INDIRECT(ADDRESS($AU126+2, BL$1)):INDIRECT(ADDRESS($AU127+1, BL$1)))</f>
        <v>1.8510000000000471E-3</v>
      </c>
      <c r="BM127">
        <f ca="1">AVERAGE(INDIRECT(ADDRESS($AU126+2, BM$1)):INDIRECT(ADDRESS($AU127+1, BM$1)))</f>
        <v>4.0300000000002001E-3</v>
      </c>
      <c r="BN127">
        <f ca="1">AVERAGE(INDIRECT(ADDRESS($AU126+2, BN$1)):INDIRECT(ADDRESS($AU127+1, BN$1)))</f>
        <v>1.425225E-3</v>
      </c>
      <c r="BO127">
        <f ca="1">AVERAGE(INDIRECT(ADDRESS($AU126+2, BO$1)):INDIRECT(ADDRESS($AU127+1, BO$1)))</f>
        <v>3.8558799999999999E-3</v>
      </c>
      <c r="BP127">
        <f ca="1">AVERAGE(INDIRECT(ADDRESS($AU126+2, BP$1)):INDIRECT(ADDRESS($AU127+1, BP$1)))</f>
        <v>6.2000000000006494E-4</v>
      </c>
    </row>
    <row r="128" spans="1:68" x14ac:dyDescent="0.25">
      <c r="A128" s="1">
        <v>0.334449</v>
      </c>
      <c r="B128" s="1">
        <v>-0.32864900000000002</v>
      </c>
      <c r="C128" s="1">
        <v>-0.88325200000000004</v>
      </c>
      <c r="D128" s="1">
        <v>0.149255</v>
      </c>
      <c r="E128" s="1">
        <v>0.36486299999999999</v>
      </c>
      <c r="F128" s="1">
        <v>-1.5794900000000001</v>
      </c>
      <c r="G128" s="1">
        <v>-4.6451399999999997E-2</v>
      </c>
      <c r="H128" s="1">
        <v>1.11474E-2</v>
      </c>
      <c r="I128" s="1">
        <v>-2.4941399999999998</v>
      </c>
      <c r="J128" s="1">
        <v>5.7612400000000002E-4</v>
      </c>
      <c r="K128" s="1">
        <v>0.78744099999999995</v>
      </c>
      <c r="L128" s="1">
        <v>-3.1227499999999999</v>
      </c>
      <c r="M128" s="1">
        <v>0.75227599999999994</v>
      </c>
      <c r="N128" s="1">
        <v>0.99915799999999999</v>
      </c>
      <c r="O128" s="1">
        <v>-2.4981499999999999</v>
      </c>
      <c r="P128" s="1">
        <v>-0.75157399999999996</v>
      </c>
      <c r="Q128" s="1">
        <v>1.00101</v>
      </c>
      <c r="R128" s="1">
        <v>-2.4993300000000001</v>
      </c>
      <c r="S128" s="1">
        <v>4.7380799999999999E-4</v>
      </c>
      <c r="T128" s="1">
        <v>2.4405099999999999E-3</v>
      </c>
      <c r="U128" s="1">
        <v>-2.50326</v>
      </c>
      <c r="V128" s="1" t="s">
        <v>23</v>
      </c>
      <c r="W128" s="1">
        <f>ABS(IK_diagnostics_positions[[#This Row],[Column1]]-A127)</f>
        <v>0.78958299999999992</v>
      </c>
      <c r="X128" s="1">
        <f>ABS(IK_diagnostics_positions[[#This Row],[Column2]]-B127)</f>
        <v>0.56720400000000004</v>
      </c>
      <c r="Y128" s="1">
        <f>ABS(IK_diagnostics_positions[[#This Row],[Column3]]-C127)</f>
        <v>2.5380000000000069E-2</v>
      </c>
      <c r="Z128" s="1">
        <f>ABS(IK_diagnostics_positions[[#This Row],[Column4]]-D127)</f>
        <v>0.26605500000000004</v>
      </c>
      <c r="AA128" s="1">
        <f>ABS(IK_diagnostics_positions[[#This Row],[Column5]]-E127)</f>
        <v>0.61796499999999999</v>
      </c>
      <c r="AB128" s="1">
        <f>ABS(IK_diagnostics_positions[[#This Row],[Column6]]-F127)</f>
        <v>0.69710000000000005</v>
      </c>
      <c r="AC128" s="1">
        <f>ABS(IK_diagnostics_positions[[#This Row],[Column7]]-G127)</f>
        <v>0.53501840000000001</v>
      </c>
      <c r="AD128" s="1">
        <f>ABS(IK_diagnostics_positions[[#This Row],[Column8]]-H127)</f>
        <v>9.5883900000000008E-2</v>
      </c>
      <c r="AE128" s="1">
        <f>ABS(IK_diagnostics_positions[[#This Row],[Column9]]-I127)</f>
        <v>0.6287499999999997</v>
      </c>
      <c r="AF128" s="1">
        <f>ABS(IK_diagnostics_positions[[#This Row],[Column10]]-J127)</f>
        <v>2.227564E-3</v>
      </c>
      <c r="AG128" s="1">
        <f>ABS(IK_diagnostics_positions[[#This Row],[Column11]]-K127)</f>
        <v>8.9599999999989688E-4</v>
      </c>
      <c r="AH128" s="1">
        <f>ABS(IK_diagnostics_positions[[#This Row],[Column12]]-L127)</f>
        <v>1.2338</v>
      </c>
      <c r="AI128" s="1">
        <f>ABS(IK_diagnostics_positions[[#This Row],[Column13]]-M127)</f>
        <v>6.5260000000000318E-3</v>
      </c>
      <c r="AJ128" s="1">
        <f>ABS(IK_diagnostics_positions[[#This Row],[Column14]]-N127)</f>
        <v>1.6579999999999373E-3</v>
      </c>
      <c r="AK128" s="1">
        <f>ABS(IK_diagnostics_positions[[#This Row],[Column15]]-O127)</f>
        <v>4.970000000000141E-3</v>
      </c>
      <c r="AL128" s="1">
        <f>ABS(IK_diagnostics_positions[[#This Row],[Column16]]-P127)</f>
        <v>5.1050000000000262E-3</v>
      </c>
      <c r="AM128" s="1">
        <f>ABS(IK_diagnostics_positions[[#This Row],[Column17]]-Q127)</f>
        <v>5.4100000000001369E-3</v>
      </c>
      <c r="AN128" s="1">
        <f>ABS(IK_diagnostics_positions[[#This Row],[Column18]]-R127)</f>
        <v>7.3499999999997456E-3</v>
      </c>
      <c r="AO128" s="1">
        <f>ABS(IK_diagnostics_positions[[#This Row],[Column19]]-S127)</f>
        <v>7.4253080000000003E-3</v>
      </c>
      <c r="AP128" s="1">
        <f>ABS(IK_diagnostics_positions[[#This Row],[Column20]]-T127)</f>
        <v>4.65929E-3</v>
      </c>
      <c r="AQ128" s="1">
        <f>ABS(IK_diagnostics_positions[[#This Row],[Column21]]-U127)</f>
        <v>3.6000000000013799E-4</v>
      </c>
      <c r="AU128" s="3">
        <f>IK_diagnostics_frames[[#This Row],[Column1]]+AU127</f>
        <v>395</v>
      </c>
      <c r="AV128">
        <f ca="1">AVERAGE(INDIRECT(ADDRESS($AU127+2, AV$1)):INDIRECT(ADDRESS($AU128+1, AV$1)))</f>
        <v>0.50731619999999999</v>
      </c>
      <c r="AW128">
        <f ca="1">AVERAGE(INDIRECT(ADDRESS($AU127+2, AW$1)):INDIRECT(ADDRESS($AU128+1, AW$1)))</f>
        <v>0.27325100000000002</v>
      </c>
      <c r="AX128">
        <f ca="1">AVERAGE(INDIRECT(ADDRESS($AU127+2, AX$1)):INDIRECT(ADDRESS($AU128+1, AX$1)))</f>
        <v>0.16367200000000004</v>
      </c>
      <c r="AY128">
        <f ca="1">AVERAGE(INDIRECT(ADDRESS($AU127+2, AY$1)):INDIRECT(ADDRESS($AU128+1, AY$1)))</f>
        <v>0.25837289999999996</v>
      </c>
      <c r="AZ128">
        <f ca="1">AVERAGE(INDIRECT(ADDRESS($AU127+2, AZ$1)):INDIRECT(ADDRESS($AU128+1, AZ$1)))</f>
        <v>0.13325500000000001</v>
      </c>
      <c r="BA128">
        <f ca="1">AVERAGE(INDIRECT(ADDRESS($AU127+2, BA$1)):INDIRECT(ADDRESS($AU128+1, BA$1)))</f>
        <v>0.70815300000000003</v>
      </c>
      <c r="BB128">
        <f ca="1">AVERAGE(INDIRECT(ADDRESS($AU127+2, BB$1)):INDIRECT(ADDRESS($AU128+1, BB$1)))</f>
        <v>0.35454999999999998</v>
      </c>
      <c r="BC128">
        <f ca="1">AVERAGE(INDIRECT(ADDRESS($AU127+2, BC$1)):INDIRECT(ADDRESS($AU128+1, BC$1)))</f>
        <v>1.3352850000000001</v>
      </c>
      <c r="BD128">
        <f ca="1">AVERAGE(INDIRECT(ADDRESS($AU127+2, BD$1)):INDIRECT(ADDRESS($AU128+1, BD$1)))</f>
        <v>0.49560000000000004</v>
      </c>
      <c r="BE128">
        <f ca="1">AVERAGE(INDIRECT(ADDRESS($AU127+2, BE$1)):INDIRECT(ADDRESS($AU128+1, BE$1)))</f>
        <v>1.34468E-4</v>
      </c>
      <c r="BF128">
        <f ca="1">AVERAGE(INDIRECT(ADDRESS($AU127+2, BF$1)):INDIRECT(ADDRESS($AU128+1, BF$1)))</f>
        <v>5.4009999999999891E-3</v>
      </c>
      <c r="BG128">
        <f ca="1">AVERAGE(INDIRECT(ADDRESS($AU127+2, BG$1)):INDIRECT(ADDRESS($AU128+1, BG$1)))</f>
        <v>1.3199999999999878E-3</v>
      </c>
      <c r="BH128">
        <f ca="1">AVERAGE(INDIRECT(ADDRESS($AU127+2, BH$1)):INDIRECT(ADDRESS($AU128+1, BH$1)))</f>
        <v>1.3659999999999783E-3</v>
      </c>
      <c r="BI128">
        <f ca="1">AVERAGE(INDIRECT(ADDRESS($AU127+2, BI$1)):INDIRECT(ADDRESS($AU128+1, BI$1)))</f>
        <v>8.3299999999997265E-4</v>
      </c>
      <c r="BJ128">
        <f ca="1">AVERAGE(INDIRECT(ADDRESS($AU127+2, BJ$1)):INDIRECT(ADDRESS($AU128+1, BJ$1)))</f>
        <v>1.9900000000001583E-3</v>
      </c>
      <c r="BK128">
        <f ca="1">AVERAGE(INDIRECT(ADDRESS($AU127+2, BK$1)):INDIRECT(ADDRESS($AU128+1, BK$1)))</f>
        <v>1.6599999999999948E-3</v>
      </c>
      <c r="BL128">
        <f ca="1">AVERAGE(INDIRECT(ADDRESS($AU127+2, BL$1)):INDIRECT(ADDRESS($AU128+1, BL$1)))</f>
        <v>5.5389999999999606E-3</v>
      </c>
      <c r="BM128">
        <f ca="1">AVERAGE(INDIRECT(ADDRESS($AU127+2, BM$1)):INDIRECT(ADDRESS($AU128+1, BM$1)))</f>
        <v>3.0799999999997496E-3</v>
      </c>
      <c r="BN128">
        <f ca="1">AVERAGE(INDIRECT(ADDRESS($AU127+2, BN$1)):INDIRECT(ADDRESS($AU128+1, BN$1)))</f>
        <v>5.6441100000000001E-4</v>
      </c>
      <c r="BO128">
        <f ca="1">AVERAGE(INDIRECT(ADDRESS($AU127+2, BO$1)):INDIRECT(ADDRESS($AU128+1, BO$1)))</f>
        <v>2.1489899999999999E-3</v>
      </c>
      <c r="BP128">
        <f ca="1">AVERAGE(INDIRECT(ADDRESS($AU127+2, BP$1)):INDIRECT(ADDRESS($AU128+1, BP$1)))</f>
        <v>2.7500000000002522E-3</v>
      </c>
    </row>
    <row r="129" spans="1:68" x14ac:dyDescent="0.25">
      <c r="A129" s="1">
        <v>0.222441</v>
      </c>
      <c r="B129" s="1">
        <v>-0.802458</v>
      </c>
      <c r="C129" s="1">
        <v>-0.55369800000000002</v>
      </c>
      <c r="D129" s="1">
        <v>0.83988099999999999</v>
      </c>
      <c r="E129" s="1">
        <v>-0.17666599999999999</v>
      </c>
      <c r="F129" s="1">
        <v>-1.0303</v>
      </c>
      <c r="G129" s="1">
        <v>0.24068000000000001</v>
      </c>
      <c r="H129" s="1">
        <v>-0.18561800000000001</v>
      </c>
      <c r="I129" s="1">
        <v>-1.8308500000000001</v>
      </c>
      <c r="J129" s="1">
        <v>2.2650399999999998E-3</v>
      </c>
      <c r="K129" s="1">
        <v>0.78438300000000005</v>
      </c>
      <c r="L129" s="1">
        <v>-1.8783399999999999</v>
      </c>
      <c r="M129" s="1">
        <v>0.75392700000000001</v>
      </c>
      <c r="N129" s="1">
        <v>0.99861999999999995</v>
      </c>
      <c r="O129" s="1">
        <v>-2.5021300000000002</v>
      </c>
      <c r="P129" s="1">
        <v>-0.75390800000000002</v>
      </c>
      <c r="Q129" s="1">
        <v>1.00048</v>
      </c>
      <c r="R129" s="1">
        <v>-2.496</v>
      </c>
      <c r="S129" s="1">
        <v>2.65139E-3</v>
      </c>
      <c r="T129" s="1">
        <v>3.9035099999999999E-4</v>
      </c>
      <c r="U129" s="1">
        <v>-2.4991099999999999</v>
      </c>
      <c r="V129" s="1" t="s">
        <v>23</v>
      </c>
      <c r="W129" s="1">
        <f>ABS(IK_diagnostics_positions[[#This Row],[Column1]]-A128)</f>
        <v>0.112008</v>
      </c>
      <c r="X129" s="1">
        <f>ABS(IK_diagnostics_positions[[#This Row],[Column2]]-B128)</f>
        <v>0.47380899999999998</v>
      </c>
      <c r="Y129" s="1">
        <f>ABS(IK_diagnostics_positions[[#This Row],[Column3]]-C128)</f>
        <v>0.32955400000000001</v>
      </c>
      <c r="Z129" s="1">
        <f>ABS(IK_diagnostics_positions[[#This Row],[Column4]]-D128)</f>
        <v>0.69062599999999996</v>
      </c>
      <c r="AA129" s="1">
        <f>ABS(IK_diagnostics_positions[[#This Row],[Column5]]-E128)</f>
        <v>0.54152899999999993</v>
      </c>
      <c r="AB129" s="1">
        <f>ABS(IK_diagnostics_positions[[#This Row],[Column6]]-F128)</f>
        <v>0.54919000000000007</v>
      </c>
      <c r="AC129" s="1">
        <f>ABS(IK_diagnostics_positions[[#This Row],[Column7]]-G128)</f>
        <v>0.28713139999999998</v>
      </c>
      <c r="AD129" s="1">
        <f>ABS(IK_diagnostics_positions[[#This Row],[Column8]]-H128)</f>
        <v>0.19676540000000001</v>
      </c>
      <c r="AE129" s="1">
        <f>ABS(IK_diagnostics_positions[[#This Row],[Column9]]-I128)</f>
        <v>0.66328999999999971</v>
      </c>
      <c r="AF129" s="1">
        <f>ABS(IK_diagnostics_positions[[#This Row],[Column10]]-J128)</f>
        <v>1.6889159999999999E-3</v>
      </c>
      <c r="AG129" s="1">
        <f>ABS(IK_diagnostics_positions[[#This Row],[Column11]]-K128)</f>
        <v>3.0579999999998941E-3</v>
      </c>
      <c r="AH129" s="1">
        <f>ABS(IK_diagnostics_positions[[#This Row],[Column12]]-L128)</f>
        <v>1.24441</v>
      </c>
      <c r="AI129" s="1">
        <f>ABS(IK_diagnostics_positions[[#This Row],[Column13]]-M128)</f>
        <v>1.6510000000000691E-3</v>
      </c>
      <c r="AJ129" s="1">
        <f>ABS(IK_diagnostics_positions[[#This Row],[Column14]]-N128)</f>
        <v>5.3800000000003845E-4</v>
      </c>
      <c r="AK129" s="1">
        <f>ABS(IK_diagnostics_positions[[#This Row],[Column15]]-O128)</f>
        <v>3.9800000000003166E-3</v>
      </c>
      <c r="AL129" s="1">
        <f>ABS(IK_diagnostics_positions[[#This Row],[Column16]]-P128)</f>
        <v>2.3340000000000583E-3</v>
      </c>
      <c r="AM129" s="1">
        <f>ABS(IK_diagnostics_positions[[#This Row],[Column17]]-Q128)</f>
        <v>5.2999999999991942E-4</v>
      </c>
      <c r="AN129" s="1">
        <f>ABS(IK_diagnostics_positions[[#This Row],[Column18]]-R128)</f>
        <v>3.3300000000000551E-3</v>
      </c>
      <c r="AO129" s="1">
        <f>ABS(IK_diagnostics_positions[[#This Row],[Column19]]-S128)</f>
        <v>2.177582E-3</v>
      </c>
      <c r="AP129" s="1">
        <f>ABS(IK_diagnostics_positions[[#This Row],[Column20]]-T128)</f>
        <v>2.0501589999999997E-3</v>
      </c>
      <c r="AQ129" s="1">
        <f>ABS(IK_diagnostics_positions[[#This Row],[Column21]]-U128)</f>
        <v>4.1500000000000981E-3</v>
      </c>
      <c r="AU129" s="4">
        <f>IK_diagnostics_frames[[#This Row],[Column1]]+AU128</f>
        <v>397</v>
      </c>
      <c r="AV129">
        <f ca="1">AVERAGE(INDIRECT(ADDRESS($AU128+2, AV$1)):INDIRECT(ADDRESS($AU129+1, AV$1)))</f>
        <v>0.3017494</v>
      </c>
      <c r="AW129">
        <f ca="1">AVERAGE(INDIRECT(ADDRESS($AU128+2, AW$1)):INDIRECT(ADDRESS($AU129+1, AW$1)))</f>
        <v>0.22626850000000001</v>
      </c>
      <c r="AX129">
        <f ca="1">AVERAGE(INDIRECT(ADDRESS($AU128+2, AX$1)):INDIRECT(ADDRESS($AU129+1, AX$1)))</f>
        <v>2.6737500000000025E-2</v>
      </c>
      <c r="AY129">
        <f ca="1">AVERAGE(INDIRECT(ADDRESS($AU128+2, AY$1)):INDIRECT(ADDRESS($AU129+1, AY$1)))</f>
        <v>0.89956854999999991</v>
      </c>
      <c r="AZ129">
        <f ca="1">AVERAGE(INDIRECT(ADDRESS($AU128+2, AZ$1)):INDIRECT(ADDRESS($AU129+1, AZ$1)))</f>
        <v>0.65243600000000002</v>
      </c>
      <c r="BA129">
        <f ca="1">AVERAGE(INDIRECT(ADDRESS($AU128+2, BA$1)):INDIRECT(ADDRESS($AU129+1, BA$1)))</f>
        <v>0.78918650000000012</v>
      </c>
      <c r="BB129">
        <f ca="1">AVERAGE(INDIRECT(ADDRESS($AU128+2, BB$1)):INDIRECT(ADDRESS($AU129+1, BB$1)))</f>
        <v>1.3773390000000001</v>
      </c>
      <c r="BC129">
        <f ca="1">AVERAGE(INDIRECT(ADDRESS($AU128+2, BC$1)):INDIRECT(ADDRESS($AU129+1, BC$1)))</f>
        <v>0.13173484999999999</v>
      </c>
      <c r="BD129">
        <f ca="1">AVERAGE(INDIRECT(ADDRESS($AU128+2, BD$1)):INDIRECT(ADDRESS($AU129+1, BD$1)))</f>
        <v>1.53209</v>
      </c>
      <c r="BE129">
        <f ca="1">AVERAGE(INDIRECT(ADDRESS($AU128+2, BE$1)):INDIRECT(ADDRESS($AU129+1, BE$1)))</f>
        <v>2.1133875000000002E-3</v>
      </c>
      <c r="BF129">
        <f ca="1">AVERAGE(INDIRECT(ADDRESS($AU128+2, BF$1)):INDIRECT(ADDRESS($AU129+1, BF$1)))</f>
        <v>2.158850000000001E-2</v>
      </c>
      <c r="BG129">
        <f ca="1">AVERAGE(INDIRECT(ADDRESS($AU128+2, BG$1)):INDIRECT(ADDRESS($AU129+1, BG$1)))</f>
        <v>1.1935099999999998</v>
      </c>
      <c r="BH129">
        <f ca="1">AVERAGE(INDIRECT(ADDRESS($AU128+2, BH$1)):INDIRECT(ADDRESS($AU129+1, BH$1)))</f>
        <v>2.288399999999996E-2</v>
      </c>
      <c r="BI129">
        <f ca="1">AVERAGE(INDIRECT(ADDRESS($AU128+2, BI$1)):INDIRECT(ADDRESS($AU129+1, BI$1)))</f>
        <v>1.8074999999999952E-2</v>
      </c>
      <c r="BJ129">
        <f ca="1">AVERAGE(INDIRECT(ADDRESS($AU128+2, BJ$1)):INDIRECT(ADDRESS($AU129+1, BJ$1)))</f>
        <v>1.2900000000000356E-2</v>
      </c>
      <c r="BK129">
        <f ca="1">AVERAGE(INDIRECT(ADDRESS($AU128+2, BK$1)):INDIRECT(ADDRESS($AU129+1, BK$1)))</f>
        <v>1.5783500000000006E-2</v>
      </c>
      <c r="BL129">
        <f ca="1">AVERAGE(INDIRECT(ADDRESS($AU128+2, BL$1)):INDIRECT(ADDRESS($AU129+1, BL$1)))</f>
        <v>8.6609999999999188E-3</v>
      </c>
      <c r="BM129">
        <f ca="1">AVERAGE(INDIRECT(ADDRESS($AU128+2, BM$1)):INDIRECT(ADDRESS($AU129+1, BM$1)))</f>
        <v>3.1889999999999974E-2</v>
      </c>
      <c r="BN129">
        <f ca="1">AVERAGE(INDIRECT(ADDRESS($AU128+2, BN$1)):INDIRECT(ADDRESS($AU129+1, BN$1)))</f>
        <v>3.51477E-4</v>
      </c>
      <c r="BO129">
        <f ca="1">AVERAGE(INDIRECT(ADDRESS($AU128+2, BO$1)):INDIRECT(ADDRESS($AU129+1, BO$1)))</f>
        <v>5.1339374999999993E-2</v>
      </c>
      <c r="BP129">
        <f ca="1">AVERAGE(INDIRECT(ADDRESS($AU128+2, BP$1)):INDIRECT(ADDRESS($AU129+1, BP$1)))</f>
        <v>9.120000000000017E-3</v>
      </c>
    </row>
    <row r="130" spans="1:68" x14ac:dyDescent="0.25">
      <c r="A130" s="1">
        <v>0.28308800000000001</v>
      </c>
      <c r="B130" s="1">
        <v>9.9742300000000006E-2</v>
      </c>
      <c r="C130" s="1">
        <v>-0.95389400000000002</v>
      </c>
      <c r="D130" s="1">
        <v>-0.41556300000000002</v>
      </c>
      <c r="E130" s="1">
        <v>-0.548952</v>
      </c>
      <c r="F130" s="1">
        <v>-1.25569</v>
      </c>
      <c r="G130" s="1">
        <v>0.39100600000000002</v>
      </c>
      <c r="H130" s="1">
        <v>3.8220200000000003E-2</v>
      </c>
      <c r="I130" s="1">
        <v>-1.3240700000000001</v>
      </c>
      <c r="J130" s="1">
        <v>-2.43071E-3</v>
      </c>
      <c r="K130" s="1">
        <v>0.77216600000000002</v>
      </c>
      <c r="L130" s="1">
        <v>-1.8777200000000001</v>
      </c>
      <c r="M130" s="1">
        <v>0.74967200000000001</v>
      </c>
      <c r="N130" s="1">
        <v>0.99831700000000001</v>
      </c>
      <c r="O130" s="1">
        <v>-2.49675</v>
      </c>
      <c r="P130" s="1">
        <v>-0.75035200000000002</v>
      </c>
      <c r="Q130" s="1">
        <v>1.0058400000000001</v>
      </c>
      <c r="R130" s="1">
        <v>-2.4990199999999998</v>
      </c>
      <c r="S130" s="1">
        <v>-6.3062299999999997E-4</v>
      </c>
      <c r="T130" s="1">
        <v>-6.1081599999999996E-3</v>
      </c>
      <c r="U130" s="1">
        <v>-2.5056500000000002</v>
      </c>
      <c r="V130" s="1" t="s">
        <v>23</v>
      </c>
      <c r="W130" s="1">
        <f>ABS(IK_diagnostics_positions[[#This Row],[Column1]]-A129)</f>
        <v>6.0647000000000006E-2</v>
      </c>
      <c r="X130" s="1">
        <f>ABS(IK_diagnostics_positions[[#This Row],[Column2]]-B129)</f>
        <v>0.90220030000000007</v>
      </c>
      <c r="Y130" s="1">
        <f>ABS(IK_diagnostics_positions[[#This Row],[Column3]]-C129)</f>
        <v>0.400196</v>
      </c>
      <c r="Z130" s="1">
        <f>ABS(IK_diagnostics_positions[[#This Row],[Column4]]-D129)</f>
        <v>1.255444</v>
      </c>
      <c r="AA130" s="1">
        <f>ABS(IK_diagnostics_positions[[#This Row],[Column5]]-E129)</f>
        <v>0.37228600000000001</v>
      </c>
      <c r="AB130" s="1">
        <f>ABS(IK_diagnostics_positions[[#This Row],[Column6]]-F129)</f>
        <v>0.22538999999999998</v>
      </c>
      <c r="AC130" s="1">
        <f>ABS(IK_diagnostics_positions[[#This Row],[Column7]]-G129)</f>
        <v>0.15032600000000002</v>
      </c>
      <c r="AD130" s="1">
        <f>ABS(IK_diagnostics_positions[[#This Row],[Column8]]-H129)</f>
        <v>0.22383820000000001</v>
      </c>
      <c r="AE130" s="1">
        <f>ABS(IK_diagnostics_positions[[#This Row],[Column9]]-I129)</f>
        <v>0.50678000000000001</v>
      </c>
      <c r="AF130" s="1">
        <f>ABS(IK_diagnostics_positions[[#This Row],[Column10]]-J129)</f>
        <v>4.6957500000000003E-3</v>
      </c>
      <c r="AG130" s="1">
        <f>ABS(IK_diagnostics_positions[[#This Row],[Column11]]-K129)</f>
        <v>1.2217000000000033E-2</v>
      </c>
      <c r="AH130" s="1">
        <f>ABS(IK_diagnostics_positions[[#This Row],[Column12]]-L129)</f>
        <v>6.199999999998429E-4</v>
      </c>
      <c r="AI130" s="1">
        <f>ABS(IK_diagnostics_positions[[#This Row],[Column13]]-M129)</f>
        <v>4.2550000000000088E-3</v>
      </c>
      <c r="AJ130" s="1">
        <f>ABS(IK_diagnostics_positions[[#This Row],[Column14]]-N129)</f>
        <v>3.029999999999422E-4</v>
      </c>
      <c r="AK130" s="1">
        <f>ABS(IK_diagnostics_positions[[#This Row],[Column15]]-O129)</f>
        <v>5.3800000000001624E-3</v>
      </c>
      <c r="AL130" s="1">
        <f>ABS(IK_diagnostics_positions[[#This Row],[Column16]]-P129)</f>
        <v>3.5560000000000036E-3</v>
      </c>
      <c r="AM130" s="1">
        <f>ABS(IK_diagnostics_positions[[#This Row],[Column17]]-Q129)</f>
        <v>5.3600000000000314E-3</v>
      </c>
      <c r="AN130" s="1">
        <f>ABS(IK_diagnostics_positions[[#This Row],[Column18]]-R129)</f>
        <v>3.0199999999998006E-3</v>
      </c>
      <c r="AO130" s="1">
        <f>ABS(IK_diagnostics_positions[[#This Row],[Column19]]-S129)</f>
        <v>3.2820129999999999E-3</v>
      </c>
      <c r="AP130" s="1">
        <f>ABS(IK_diagnostics_positions[[#This Row],[Column20]]-T129)</f>
        <v>6.4985109999999994E-3</v>
      </c>
      <c r="AQ130" s="1">
        <f>ABS(IK_diagnostics_positions[[#This Row],[Column21]]-U129)</f>
        <v>6.5400000000002123E-3</v>
      </c>
      <c r="AU130" s="3">
        <f>IK_diagnostics_frames[[#This Row],[Column1]]+AU129</f>
        <v>401</v>
      </c>
      <c r="AV130">
        <f ca="1">AVERAGE(INDIRECT(ADDRESS($AU129+2, AV$1)):INDIRECT(ADDRESS($AU130+1, AV$1)))</f>
        <v>0.42342075000000001</v>
      </c>
      <c r="AW130">
        <f ca="1">AVERAGE(INDIRECT(ADDRESS($AU129+2, AW$1)):INDIRECT(ADDRESS($AU130+1, AW$1)))</f>
        <v>0.49862199999999995</v>
      </c>
      <c r="AX130">
        <f ca="1">AVERAGE(INDIRECT(ADDRESS($AU129+2, AX$1)):INDIRECT(ADDRESS($AU130+1, AX$1)))</f>
        <v>0.56036324999999998</v>
      </c>
      <c r="AY130">
        <f ca="1">AVERAGE(INDIRECT(ADDRESS($AU129+2, AY$1)):INDIRECT(ADDRESS($AU130+1, AY$1)))</f>
        <v>0.58856675000000003</v>
      </c>
      <c r="AZ130">
        <f ca="1">AVERAGE(INDIRECT(ADDRESS($AU129+2, AZ$1)):INDIRECT(ADDRESS($AU130+1, AZ$1)))</f>
        <v>0.95951750000000002</v>
      </c>
      <c r="BA130">
        <f ca="1">AVERAGE(INDIRECT(ADDRESS($AU129+2, BA$1)):INDIRECT(ADDRESS($AU130+1, BA$1)))</f>
        <v>0.50681149999999997</v>
      </c>
      <c r="BB130">
        <f ca="1">AVERAGE(INDIRECT(ADDRESS($AU129+2, BB$1)):INDIRECT(ADDRESS($AU130+1, BB$1)))</f>
        <v>0.91498349999999995</v>
      </c>
      <c r="BC130">
        <f ca="1">AVERAGE(INDIRECT(ADDRESS($AU129+2, BC$1)):INDIRECT(ADDRESS($AU130+1, BC$1)))</f>
        <v>0.29547970000000001</v>
      </c>
      <c r="BD130">
        <f ca="1">AVERAGE(INDIRECT(ADDRESS($AU129+2, BD$1)):INDIRECT(ADDRESS($AU130+1, BD$1)))</f>
        <v>0.61979450000000003</v>
      </c>
      <c r="BE130">
        <f ca="1">AVERAGE(INDIRECT(ADDRESS($AU129+2, BE$1)):INDIRECT(ADDRESS($AU130+1, BE$1)))</f>
        <v>3.7664694999999999E-3</v>
      </c>
      <c r="BF130">
        <f ca="1">AVERAGE(INDIRECT(ADDRESS($AU129+2, BF$1)):INDIRECT(ADDRESS($AU130+1, BF$1)))</f>
        <v>1.8861000000000017E-2</v>
      </c>
      <c r="BG130">
        <f ca="1">AVERAGE(INDIRECT(ADDRESS($AU129+2, BG$1)):INDIRECT(ADDRESS($AU130+1, BG$1)))</f>
        <v>1.7349999999999921E-2</v>
      </c>
      <c r="BH130">
        <f ca="1">AVERAGE(INDIRECT(ADDRESS($AU129+2, BH$1)):INDIRECT(ADDRESS($AU130+1, BH$1)))</f>
        <v>1.4134249999999959E-2</v>
      </c>
      <c r="BI130">
        <f ca="1">AVERAGE(INDIRECT(ADDRESS($AU129+2, BI$1)):INDIRECT(ADDRESS($AU130+1, BI$1)))</f>
        <v>2.3814999999999809E-3</v>
      </c>
      <c r="BJ130">
        <f ca="1">AVERAGE(INDIRECT(ADDRESS($AU129+2, BJ$1)):INDIRECT(ADDRESS($AU130+1, BJ$1)))</f>
        <v>4.9550000000001537E-3</v>
      </c>
      <c r="BK130">
        <f ca="1">AVERAGE(INDIRECT(ADDRESS($AU129+2, BK$1)):INDIRECT(ADDRESS($AU130+1, BK$1)))</f>
        <v>1.8079999999999957E-2</v>
      </c>
      <c r="BL130">
        <f ca="1">AVERAGE(INDIRECT(ADDRESS($AU129+2, BL$1)):INDIRECT(ADDRESS($AU130+1, BL$1)))</f>
        <v>3.1150000000000067E-3</v>
      </c>
      <c r="BM130">
        <f ca="1">AVERAGE(INDIRECT(ADDRESS($AU129+2, BM$1)):INDIRECT(ADDRESS($AU130+1, BM$1)))</f>
        <v>6.6125000000000211E-3</v>
      </c>
      <c r="BN130">
        <f ca="1">AVERAGE(INDIRECT(ADDRESS($AU129+2, BN$1)):INDIRECT(ADDRESS($AU130+1, BN$1)))</f>
        <v>4.0518233500000007E-3</v>
      </c>
      <c r="BO130">
        <f ca="1">AVERAGE(INDIRECT(ADDRESS($AU129+2, BO$1)):INDIRECT(ADDRESS($AU130+1, BO$1)))</f>
        <v>7.6645887500000013E-3</v>
      </c>
      <c r="BP130">
        <f ca="1">AVERAGE(INDIRECT(ADDRESS($AU129+2, BP$1)):INDIRECT(ADDRESS($AU130+1, BP$1)))</f>
        <v>3.2699999999998841E-3</v>
      </c>
    </row>
    <row r="131" spans="1:68" x14ac:dyDescent="0.25">
      <c r="A131" s="1">
        <v>0.54275200000000001</v>
      </c>
      <c r="B131" s="1">
        <v>0.67885899999999999</v>
      </c>
      <c r="C131" s="1">
        <v>-0.49454100000000001</v>
      </c>
      <c r="D131" s="1">
        <v>1.27023</v>
      </c>
      <c r="E131" s="1">
        <v>0.54560600000000004</v>
      </c>
      <c r="F131" s="1">
        <v>-1.16761</v>
      </c>
      <c r="G131" s="1">
        <v>0.77715699999999999</v>
      </c>
      <c r="H131" s="1">
        <v>1.3288800000000001</v>
      </c>
      <c r="I131" s="1">
        <v>-1.5462400000000001</v>
      </c>
      <c r="J131" s="1">
        <v>1.49465E-2</v>
      </c>
      <c r="K131" s="1">
        <v>0.77449500000000004</v>
      </c>
      <c r="L131" s="1">
        <v>-1.8804399999999999</v>
      </c>
      <c r="M131" s="1">
        <v>0.756664</v>
      </c>
      <c r="N131" s="1">
        <v>1.00997</v>
      </c>
      <c r="O131" s="1">
        <v>-2.5084599999999999</v>
      </c>
      <c r="P131" s="1">
        <v>-0.74875199999999997</v>
      </c>
      <c r="Q131" s="1">
        <v>0.99185699999999999</v>
      </c>
      <c r="R131" s="1">
        <v>-2.4883199999999999</v>
      </c>
      <c r="S131" s="1">
        <v>-3.0002599999999998E-3</v>
      </c>
      <c r="T131" s="1">
        <v>-5.6411600000000001E-3</v>
      </c>
      <c r="U131" s="1">
        <v>-2.5057900000000002</v>
      </c>
      <c r="V131" s="1" t="s">
        <v>23</v>
      </c>
      <c r="W131" s="1">
        <f>ABS(IK_diagnostics_positions[[#This Row],[Column1]]-A130)</f>
        <v>0.25966400000000001</v>
      </c>
      <c r="X131" s="1">
        <f>ABS(IK_diagnostics_positions[[#This Row],[Column2]]-B130)</f>
        <v>0.57911669999999993</v>
      </c>
      <c r="Y131" s="1">
        <f>ABS(IK_diagnostics_positions[[#This Row],[Column3]]-C130)</f>
        <v>0.45935300000000001</v>
      </c>
      <c r="Z131" s="1">
        <f>ABS(IK_diagnostics_positions[[#This Row],[Column4]]-D130)</f>
        <v>1.6857929999999999</v>
      </c>
      <c r="AA131" s="1">
        <f>ABS(IK_diagnostics_positions[[#This Row],[Column5]]-E130)</f>
        <v>1.0945580000000001</v>
      </c>
      <c r="AB131" s="1">
        <f>ABS(IK_diagnostics_positions[[#This Row],[Column6]]-F130)</f>
        <v>8.8079999999999936E-2</v>
      </c>
      <c r="AC131" s="1">
        <f>ABS(IK_diagnostics_positions[[#This Row],[Column7]]-G130)</f>
        <v>0.38615099999999997</v>
      </c>
      <c r="AD131" s="1">
        <f>ABS(IK_diagnostics_positions[[#This Row],[Column8]]-H130)</f>
        <v>1.2906598</v>
      </c>
      <c r="AE131" s="1">
        <f>ABS(IK_diagnostics_positions[[#This Row],[Column9]]-I130)</f>
        <v>0.22216999999999998</v>
      </c>
      <c r="AF131" s="1">
        <f>ABS(IK_diagnostics_positions[[#This Row],[Column10]]-J130)</f>
        <v>1.7377210000000001E-2</v>
      </c>
      <c r="AG131" s="1">
        <f>ABS(IK_diagnostics_positions[[#This Row],[Column11]]-K130)</f>
        <v>2.3290000000000255E-3</v>
      </c>
      <c r="AH131" s="1">
        <f>ABS(IK_diagnostics_positions[[#This Row],[Column12]]-L130)</f>
        <v>2.7199999999998337E-3</v>
      </c>
      <c r="AI131" s="1">
        <f>ABS(IK_diagnostics_positions[[#This Row],[Column13]]-M130)</f>
        <v>6.9919999999999982E-3</v>
      </c>
      <c r="AJ131" s="1">
        <f>ABS(IK_diagnostics_positions[[#This Row],[Column14]]-N130)</f>
        <v>1.1653000000000024E-2</v>
      </c>
      <c r="AK131" s="1">
        <f>ABS(IK_diagnostics_positions[[#This Row],[Column15]]-O130)</f>
        <v>1.1709999999999887E-2</v>
      </c>
      <c r="AL131" s="1">
        <f>ABS(IK_diagnostics_positions[[#This Row],[Column16]]-P130)</f>
        <v>1.6000000000000458E-3</v>
      </c>
      <c r="AM131" s="1">
        <f>ABS(IK_diagnostics_positions[[#This Row],[Column17]]-Q130)</f>
        <v>1.3983000000000079E-2</v>
      </c>
      <c r="AN131" s="1">
        <f>ABS(IK_diagnostics_positions[[#This Row],[Column18]]-R130)</f>
        <v>1.0699999999999932E-2</v>
      </c>
      <c r="AO131" s="1">
        <f>ABS(IK_diagnostics_positions[[#This Row],[Column19]]-S130)</f>
        <v>2.369637E-3</v>
      </c>
      <c r="AP131" s="1">
        <f>ABS(IK_diagnostics_positions[[#This Row],[Column20]]-T130)</f>
        <v>4.6699999999999953E-4</v>
      </c>
      <c r="AQ131" s="1">
        <f>ABS(IK_diagnostics_positions[[#This Row],[Column21]]-U130)</f>
        <v>1.4000000000002899E-4</v>
      </c>
      <c r="AU131" s="4">
        <f>IK_diagnostics_frames[[#This Row],[Column1]]+AU130</f>
        <v>402</v>
      </c>
      <c r="AV131">
        <f ca="1">AVERAGE(INDIRECT(ADDRESS($AU130+2, AV$1)):INDIRECT(ADDRESS($AU131+1, AV$1)))</f>
        <v>0.50903100000000001</v>
      </c>
      <c r="AW131">
        <f ca="1">AVERAGE(INDIRECT(ADDRESS($AU130+2, AW$1)):INDIRECT(ADDRESS($AU131+1, AW$1)))</f>
        <v>0.27463199999999999</v>
      </c>
      <c r="AX131">
        <f ca="1">AVERAGE(INDIRECT(ADDRESS($AU130+2, AX$1)):INDIRECT(ADDRESS($AU131+1, AX$1)))</f>
        <v>2.8571000000000013E-2</v>
      </c>
      <c r="AY131">
        <f ca="1">AVERAGE(INDIRECT(ADDRESS($AU130+2, AY$1)):INDIRECT(ADDRESS($AU131+1, AY$1)))</f>
        <v>1.0295780000000001</v>
      </c>
      <c r="AZ131">
        <f ca="1">AVERAGE(INDIRECT(ADDRESS($AU130+2, AZ$1)):INDIRECT(ADDRESS($AU131+1, AZ$1)))</f>
        <v>1.5459499999999999</v>
      </c>
      <c r="BA131">
        <f ca="1">AVERAGE(INDIRECT(ADDRESS($AU130+2, BA$1)):INDIRECT(ADDRESS($AU131+1, BA$1)))</f>
        <v>0.47719</v>
      </c>
      <c r="BB131">
        <f ca="1">AVERAGE(INDIRECT(ADDRESS($AU130+2, BB$1)):INDIRECT(ADDRESS($AU131+1, BB$1)))</f>
        <v>0.27034899999999995</v>
      </c>
      <c r="BC131">
        <f ca="1">AVERAGE(INDIRECT(ADDRESS($AU130+2, BC$1)):INDIRECT(ADDRESS($AU131+1, BC$1)))</f>
        <v>0.43372709999999998</v>
      </c>
      <c r="BD131">
        <f ca="1">AVERAGE(INDIRECT(ADDRESS($AU130+2, BD$1)):INDIRECT(ADDRESS($AU131+1, BD$1)))</f>
        <v>0.27718999999999983</v>
      </c>
      <c r="BE131">
        <f ca="1">AVERAGE(INDIRECT(ADDRESS($AU130+2, BE$1)):INDIRECT(ADDRESS($AU131+1, BE$1)))</f>
        <v>3.7643920000000001E-3</v>
      </c>
      <c r="BF131">
        <f ca="1">AVERAGE(INDIRECT(ADDRESS($AU130+2, BF$1)):INDIRECT(ADDRESS($AU131+1, BF$1)))</f>
        <v>4.8770000000000202E-3</v>
      </c>
      <c r="BG131">
        <f ca="1">AVERAGE(INDIRECT(ADDRESS($AU130+2, BG$1)):INDIRECT(ADDRESS($AU131+1, BG$1)))</f>
        <v>8.1299999999999706E-3</v>
      </c>
      <c r="BH131">
        <f ca="1">AVERAGE(INDIRECT(ADDRESS($AU130+2, BH$1)):INDIRECT(ADDRESS($AU131+1, BH$1)))</f>
        <v>4.0769999999999973E-3</v>
      </c>
      <c r="BI131">
        <f ca="1">AVERAGE(INDIRECT(ADDRESS($AU130+2, BI$1)):INDIRECT(ADDRESS($AU131+1, BI$1)))</f>
        <v>1.0600000000000609E-3</v>
      </c>
      <c r="BJ131">
        <f ca="1">AVERAGE(INDIRECT(ADDRESS($AU130+2, BJ$1)):INDIRECT(ADDRESS($AU131+1, BJ$1)))</f>
        <v>1.7999999999984695E-4</v>
      </c>
      <c r="BK131">
        <f ca="1">AVERAGE(INDIRECT(ADDRESS($AU130+2, BK$1)):INDIRECT(ADDRESS($AU131+1, BK$1)))</f>
        <v>8.5629999999999873E-3</v>
      </c>
      <c r="BL131">
        <f ca="1">AVERAGE(INDIRECT(ADDRESS($AU130+2, BL$1)):INDIRECT(ADDRESS($AU131+1, BL$1)))</f>
        <v>1.7040000000000388E-3</v>
      </c>
      <c r="BM131">
        <f ca="1">AVERAGE(INDIRECT(ADDRESS($AU130+2, BM$1)):INDIRECT(ADDRESS($AU131+1, BM$1)))</f>
        <v>3.4900000000002152E-3</v>
      </c>
      <c r="BN131">
        <f ca="1">AVERAGE(INDIRECT(ADDRESS($AU130+2, BN$1)):INDIRECT(ADDRESS($AU131+1, BN$1)))</f>
        <v>4.4275640000000002E-4</v>
      </c>
      <c r="BO131">
        <f ca="1">AVERAGE(INDIRECT(ADDRESS($AU130+2, BO$1)):INDIRECT(ADDRESS($AU131+1, BO$1)))</f>
        <v>4.7914949999999998E-3</v>
      </c>
      <c r="BP131">
        <f ca="1">AVERAGE(INDIRECT(ADDRESS($AU130+2, BP$1)):INDIRECT(ADDRESS($AU131+1, BP$1)))</f>
        <v>3.8100000000000911E-3</v>
      </c>
    </row>
    <row r="132" spans="1:68" x14ac:dyDescent="0.25">
      <c r="A132" s="1">
        <v>-5.4604899999999998E-2</v>
      </c>
      <c r="B132" s="1">
        <v>0.99458999999999997</v>
      </c>
      <c r="C132" s="1">
        <v>-8.8370799999999999E-2</v>
      </c>
      <c r="D132" s="1">
        <v>0.42163899999999999</v>
      </c>
      <c r="E132" s="1">
        <v>0.29964099999999999</v>
      </c>
      <c r="F132" s="1">
        <v>-0.62710900000000003</v>
      </c>
      <c r="G132" s="1">
        <v>-0.35421799999999998</v>
      </c>
      <c r="H132" s="1">
        <v>0.101273</v>
      </c>
      <c r="I132" s="1">
        <v>-1.2260200000000001</v>
      </c>
      <c r="J132" s="1">
        <v>4.2256400000000001E-3</v>
      </c>
      <c r="K132" s="1">
        <v>0.78456999999999999</v>
      </c>
      <c r="L132" s="1">
        <v>-1.86212</v>
      </c>
      <c r="M132" s="1">
        <v>0.74490999999999996</v>
      </c>
      <c r="N132" s="1">
        <v>1.0001</v>
      </c>
      <c r="O132" s="1">
        <v>-2.4984600000000001</v>
      </c>
      <c r="P132" s="1">
        <v>-0.73677400000000004</v>
      </c>
      <c r="Q132" s="1">
        <v>1.0067200000000001</v>
      </c>
      <c r="R132" s="1">
        <v>-2.4958200000000001</v>
      </c>
      <c r="S132" s="1">
        <v>1.72061E-3</v>
      </c>
      <c r="T132" s="1">
        <v>2.3920500000000002E-3</v>
      </c>
      <c r="U132" s="1">
        <v>-2.4851700000000001</v>
      </c>
      <c r="V132" s="1" t="s">
        <v>23</v>
      </c>
      <c r="W132" s="1">
        <f>ABS(IK_diagnostics_positions[[#This Row],[Column1]]-A131)</f>
        <v>0.59735689999999997</v>
      </c>
      <c r="X132" s="1">
        <f>ABS(IK_diagnostics_positions[[#This Row],[Column2]]-B131)</f>
        <v>0.31573099999999998</v>
      </c>
      <c r="Y132" s="1">
        <f>ABS(IK_diagnostics_positions[[#This Row],[Column3]]-C131)</f>
        <v>0.40617020000000004</v>
      </c>
      <c r="Z132" s="1">
        <f>ABS(IK_diagnostics_positions[[#This Row],[Column4]]-D131)</f>
        <v>0.84859099999999998</v>
      </c>
      <c r="AA132" s="1">
        <f>ABS(IK_diagnostics_positions[[#This Row],[Column5]]-E131)</f>
        <v>0.24596500000000004</v>
      </c>
      <c r="AB132" s="1">
        <f>ABS(IK_diagnostics_positions[[#This Row],[Column6]]-F131)</f>
        <v>0.54050100000000001</v>
      </c>
      <c r="AC132" s="1">
        <f>ABS(IK_diagnostics_positions[[#This Row],[Column7]]-G131)</f>
        <v>1.131375</v>
      </c>
      <c r="AD132" s="1">
        <f>ABS(IK_diagnostics_positions[[#This Row],[Column8]]-H131)</f>
        <v>1.2276070000000001</v>
      </c>
      <c r="AE132" s="1">
        <f>ABS(IK_diagnostics_positions[[#This Row],[Column9]]-I131)</f>
        <v>0.32021999999999995</v>
      </c>
      <c r="AF132" s="1">
        <f>ABS(IK_diagnostics_positions[[#This Row],[Column10]]-J131)</f>
        <v>1.0720859999999999E-2</v>
      </c>
      <c r="AG132" s="1">
        <f>ABS(IK_diagnostics_positions[[#This Row],[Column11]]-K131)</f>
        <v>1.0074999999999945E-2</v>
      </c>
      <c r="AH132" s="1">
        <f>ABS(IK_diagnostics_positions[[#This Row],[Column12]]-L131)</f>
        <v>1.8319999999999892E-2</v>
      </c>
      <c r="AI132" s="1">
        <f>ABS(IK_diagnostics_positions[[#This Row],[Column13]]-M131)</f>
        <v>1.1754000000000042E-2</v>
      </c>
      <c r="AJ132" s="1">
        <f>ABS(IK_diagnostics_positions[[#This Row],[Column14]]-N131)</f>
        <v>9.8700000000000454E-3</v>
      </c>
      <c r="AK132" s="1">
        <f>ABS(IK_diagnostics_positions[[#This Row],[Column15]]-O131)</f>
        <v>9.9999999999997868E-3</v>
      </c>
      <c r="AL132" s="1">
        <f>ABS(IK_diagnostics_positions[[#This Row],[Column16]]-P131)</f>
        <v>1.1977999999999933E-2</v>
      </c>
      <c r="AM132" s="1">
        <f>ABS(IK_diagnostics_positions[[#This Row],[Column17]]-Q131)</f>
        <v>1.4863000000000071E-2</v>
      </c>
      <c r="AN132" s="1">
        <f>ABS(IK_diagnostics_positions[[#This Row],[Column18]]-R131)</f>
        <v>7.5000000000002842E-3</v>
      </c>
      <c r="AO132" s="1">
        <f>ABS(IK_diagnostics_positions[[#This Row],[Column19]]-S131)</f>
        <v>4.7208700000000003E-3</v>
      </c>
      <c r="AP132" s="1">
        <f>ABS(IK_diagnostics_positions[[#This Row],[Column20]]-T131)</f>
        <v>8.0332100000000007E-3</v>
      </c>
      <c r="AQ132" s="1">
        <f>ABS(IK_diagnostics_positions[[#This Row],[Column21]]-U131)</f>
        <v>2.0620000000000083E-2</v>
      </c>
      <c r="AU132" s="3">
        <f>IK_diagnostics_frames[[#This Row],[Column1]]+AU131</f>
        <v>404</v>
      </c>
      <c r="AV132">
        <f ca="1">AVERAGE(INDIRECT(ADDRESS($AU131+2, AV$1)):INDIRECT(ADDRESS($AU132+1, AV$1)))</f>
        <v>0.58928099999999994</v>
      </c>
      <c r="AW132">
        <f ca="1">AVERAGE(INDIRECT(ADDRESS($AU131+2, AW$1)):INDIRECT(ADDRESS($AU132+1, AW$1)))</f>
        <v>0.22481700000000002</v>
      </c>
      <c r="AX132">
        <f ca="1">AVERAGE(INDIRECT(ADDRESS($AU131+2, AX$1)):INDIRECT(ADDRESS($AU132+1, AX$1)))</f>
        <v>0.225215</v>
      </c>
      <c r="AY132">
        <f ca="1">AVERAGE(INDIRECT(ADDRESS($AU131+2, AY$1)):INDIRECT(ADDRESS($AU132+1, AY$1)))</f>
        <v>0.79725250000000003</v>
      </c>
      <c r="AZ132">
        <f ca="1">AVERAGE(INDIRECT(ADDRESS($AU131+2, AZ$1)):INDIRECT(ADDRESS($AU132+1, AZ$1)))</f>
        <v>0.86445843499999997</v>
      </c>
      <c r="BA132">
        <f ca="1">AVERAGE(INDIRECT(ADDRESS($AU131+2, BA$1)):INDIRECT(ADDRESS($AU132+1, BA$1)))</f>
        <v>0.44699949999999999</v>
      </c>
      <c r="BB132">
        <f ca="1">AVERAGE(INDIRECT(ADDRESS($AU131+2, BB$1)):INDIRECT(ADDRESS($AU132+1, BB$1)))</f>
        <v>0.70014949999999998</v>
      </c>
      <c r="BC132">
        <f ca="1">AVERAGE(INDIRECT(ADDRESS($AU131+2, BC$1)):INDIRECT(ADDRESS($AU132+1, BC$1)))</f>
        <v>0.95830350000000009</v>
      </c>
      <c r="BD132">
        <f ca="1">AVERAGE(INDIRECT(ADDRESS($AU131+2, BD$1)):INDIRECT(ADDRESS($AU132+1, BD$1)))</f>
        <v>0.52244699999999988</v>
      </c>
      <c r="BE132">
        <f ca="1">AVERAGE(INDIRECT(ADDRESS($AU131+2, BE$1)):INDIRECT(ADDRESS($AU132+1, BE$1)))</f>
        <v>6.9521940000000001E-3</v>
      </c>
      <c r="BF132">
        <f ca="1">AVERAGE(INDIRECT(ADDRESS($AU131+2, BF$1)):INDIRECT(ADDRESS($AU132+1, BF$1)))</f>
        <v>3.5992000000000024E-2</v>
      </c>
      <c r="BG132">
        <f ca="1">AVERAGE(INDIRECT(ADDRESS($AU131+2, BG$1)):INDIRECT(ADDRESS($AU132+1, BG$1)))</f>
        <v>2.2005000000000052E-2</v>
      </c>
      <c r="BH132">
        <f ca="1">AVERAGE(INDIRECT(ADDRESS($AU131+2, BH$1)):INDIRECT(ADDRESS($AU132+1, BH$1)))</f>
        <v>1.9763499999999989E-2</v>
      </c>
      <c r="BI132">
        <f ca="1">AVERAGE(INDIRECT(ADDRESS($AU131+2, BI$1)):INDIRECT(ADDRESS($AU132+1, BI$1)))</f>
        <v>7.5140000000000207E-3</v>
      </c>
      <c r="BJ132">
        <f ca="1">AVERAGE(INDIRECT(ADDRESS($AU131+2, BJ$1)):INDIRECT(ADDRESS($AU132+1, BJ$1)))</f>
        <v>1.747999999999994E-2</v>
      </c>
      <c r="BK132">
        <f ca="1">AVERAGE(INDIRECT(ADDRESS($AU131+2, BK$1)):INDIRECT(ADDRESS($AU132+1, BK$1)))</f>
        <v>1.9919500000000034E-2</v>
      </c>
      <c r="BL132">
        <f ca="1">AVERAGE(INDIRECT(ADDRESS($AU131+2, BL$1)):INDIRECT(ADDRESS($AU132+1, BL$1)))</f>
        <v>4.1529999999999623E-3</v>
      </c>
      <c r="BM132">
        <f ca="1">AVERAGE(INDIRECT(ADDRESS($AU131+2, BM$1)):INDIRECT(ADDRESS($AU132+1, BM$1)))</f>
        <v>2.4999999999999467E-3</v>
      </c>
      <c r="BN132">
        <f ca="1">AVERAGE(INDIRECT(ADDRESS($AU131+2, BN$1)):INDIRECT(ADDRESS($AU132+1, BN$1)))</f>
        <v>8.123716999999999E-3</v>
      </c>
      <c r="BO132">
        <f ca="1">AVERAGE(INDIRECT(ADDRESS($AU131+2, BO$1)):INDIRECT(ADDRESS($AU132+1, BO$1)))</f>
        <v>1.366728E-2</v>
      </c>
      <c r="BP132">
        <f ca="1">AVERAGE(INDIRECT(ADDRESS($AU131+2, BP$1)):INDIRECT(ADDRESS($AU132+1, BP$1)))</f>
        <v>4.8200000000000465E-3</v>
      </c>
    </row>
    <row r="133" spans="1:68" x14ac:dyDescent="0.25">
      <c r="A133" s="1">
        <v>-5.8754500000000001E-2</v>
      </c>
      <c r="B133" s="1">
        <v>-2.04716E-2</v>
      </c>
      <c r="C133" s="1">
        <v>-0.998062</v>
      </c>
      <c r="D133" s="1">
        <v>0.92584999999999995</v>
      </c>
      <c r="E133" s="1">
        <v>0.14946599999999999</v>
      </c>
      <c r="F133" s="1">
        <v>-0.95713700000000002</v>
      </c>
      <c r="G133" s="1">
        <v>0.98821599999999998</v>
      </c>
      <c r="H133" s="1">
        <v>0.81505899999999998</v>
      </c>
      <c r="I133" s="1">
        <v>-1.7008399999999999</v>
      </c>
      <c r="J133" s="1">
        <v>3.15249E-3</v>
      </c>
      <c r="K133" s="1">
        <v>0.77998900000000004</v>
      </c>
      <c r="L133" s="1">
        <v>-1.8694200000000001</v>
      </c>
      <c r="M133" s="1">
        <v>0.75095400000000001</v>
      </c>
      <c r="N133" s="1">
        <v>1.0039400000000001</v>
      </c>
      <c r="O133" s="1">
        <v>-2.4944299999999999</v>
      </c>
      <c r="P133" s="1">
        <v>-0.74289000000000005</v>
      </c>
      <c r="Q133" s="1">
        <v>0.999413</v>
      </c>
      <c r="R133" s="1">
        <v>-2.4981300000000002</v>
      </c>
      <c r="S133" s="1">
        <v>-1.2884299999999999E-3</v>
      </c>
      <c r="T133" s="1">
        <v>2.0220899999999998E-3</v>
      </c>
      <c r="U133" s="1">
        <v>-2.4977100000000001</v>
      </c>
      <c r="V133" s="1" t="s">
        <v>23</v>
      </c>
      <c r="W133" s="1">
        <f>ABS(IK_diagnostics_positions[[#This Row],[Column1]]-A132)</f>
        <v>4.1496000000000033E-3</v>
      </c>
      <c r="X133" s="1">
        <f>ABS(IK_diagnostics_positions[[#This Row],[Column2]]-B132)</f>
        <v>1.0150615999999999</v>
      </c>
      <c r="Y133" s="1">
        <f>ABS(IK_diagnostics_positions[[#This Row],[Column3]]-C132)</f>
        <v>0.90969120000000003</v>
      </c>
      <c r="Z133" s="1">
        <f>ABS(IK_diagnostics_positions[[#This Row],[Column4]]-D132)</f>
        <v>0.50421099999999996</v>
      </c>
      <c r="AA133" s="1">
        <f>ABS(IK_diagnostics_positions[[#This Row],[Column5]]-E132)</f>
        <v>0.150175</v>
      </c>
      <c r="AB133" s="1">
        <f>ABS(IK_diagnostics_positions[[#This Row],[Column6]]-F132)</f>
        <v>0.33002799999999999</v>
      </c>
      <c r="AC133" s="1">
        <f>ABS(IK_diagnostics_positions[[#This Row],[Column7]]-G132)</f>
        <v>1.3424339999999999</v>
      </c>
      <c r="AD133" s="1">
        <f>ABS(IK_diagnostics_positions[[#This Row],[Column8]]-H132)</f>
        <v>0.71378600000000003</v>
      </c>
      <c r="AE133" s="1">
        <f>ABS(IK_diagnostics_positions[[#This Row],[Column9]]-I132)</f>
        <v>0.4748199999999998</v>
      </c>
      <c r="AF133" s="1">
        <f>ABS(IK_diagnostics_positions[[#This Row],[Column10]]-J132)</f>
        <v>1.0731500000000001E-3</v>
      </c>
      <c r="AG133" s="1">
        <f>ABS(IK_diagnostics_positions[[#This Row],[Column11]]-K132)</f>
        <v>4.5809999999999462E-3</v>
      </c>
      <c r="AH133" s="1">
        <f>ABS(IK_diagnostics_positions[[#This Row],[Column12]]-L132)</f>
        <v>7.3000000000000842E-3</v>
      </c>
      <c r="AI133" s="1">
        <f>ABS(IK_diagnostics_positions[[#This Row],[Column13]]-M132)</f>
        <v>6.0440000000000493E-3</v>
      </c>
      <c r="AJ133" s="1">
        <f>ABS(IK_diagnostics_positions[[#This Row],[Column14]]-N132)</f>
        <v>3.8400000000000656E-3</v>
      </c>
      <c r="AK133" s="1">
        <f>ABS(IK_diagnostics_positions[[#This Row],[Column15]]-O132)</f>
        <v>4.0300000000002001E-3</v>
      </c>
      <c r="AL133" s="1">
        <f>ABS(IK_diagnostics_positions[[#This Row],[Column16]]-P132)</f>
        <v>6.1160000000000103E-3</v>
      </c>
      <c r="AM133" s="1">
        <f>ABS(IK_diagnostics_positions[[#This Row],[Column17]]-Q132)</f>
        <v>7.3070000000000634E-3</v>
      </c>
      <c r="AN133" s="1">
        <f>ABS(IK_diagnostics_positions[[#This Row],[Column18]]-R132)</f>
        <v>2.3100000000000342E-3</v>
      </c>
      <c r="AO133" s="1">
        <f>ABS(IK_diagnostics_positions[[#This Row],[Column19]]-S132)</f>
        <v>3.0090400000000002E-3</v>
      </c>
      <c r="AP133" s="1">
        <f>ABS(IK_diagnostics_positions[[#This Row],[Column20]]-T132)</f>
        <v>3.6996000000000034E-4</v>
      </c>
      <c r="AQ133" s="1">
        <f>ABS(IK_diagnostics_positions[[#This Row],[Column21]]-U132)</f>
        <v>1.2539999999999996E-2</v>
      </c>
      <c r="AU133" s="4">
        <f>IK_diagnostics_frames[[#This Row],[Column1]]+AU132</f>
        <v>405</v>
      </c>
      <c r="AV133">
        <f ca="1">AVERAGE(INDIRECT(ADDRESS($AU132+2, AV$1)):INDIRECT(ADDRESS($AU133+1, AV$1)))</f>
        <v>0.14085149999999999</v>
      </c>
      <c r="AW133">
        <f ca="1">AVERAGE(INDIRECT(ADDRESS($AU132+2, AW$1)):INDIRECT(ADDRESS($AU133+1, AW$1)))</f>
        <v>1.7615999999999993E-2</v>
      </c>
      <c r="AX133">
        <f ca="1">AVERAGE(INDIRECT(ADDRESS($AU132+2, AX$1)):INDIRECT(ADDRESS($AU133+1, AX$1)))</f>
        <v>1.2858000000000036E-2</v>
      </c>
      <c r="AY133">
        <f ca="1">AVERAGE(INDIRECT(ADDRESS($AU132+2, AY$1)):INDIRECT(ADDRESS($AU133+1, AY$1)))</f>
        <v>0.26608399999999988</v>
      </c>
      <c r="AZ133">
        <f ca="1">AVERAGE(INDIRECT(ADDRESS($AU132+2, AZ$1)):INDIRECT(ADDRESS($AU133+1, AZ$1)))</f>
        <v>0.20651087000000001</v>
      </c>
      <c r="BA133">
        <f ca="1">AVERAGE(INDIRECT(ADDRESS($AU132+2, BA$1)):INDIRECT(ADDRESS($AU133+1, BA$1)))</f>
        <v>0.60676099999999999</v>
      </c>
      <c r="BB133">
        <f ca="1">AVERAGE(INDIRECT(ADDRESS($AU132+2, BB$1)):INDIRECT(ADDRESS($AU133+1, BB$1)))</f>
        <v>0.12316199999999999</v>
      </c>
      <c r="BC133">
        <f ca="1">AVERAGE(INDIRECT(ADDRESS($AU132+2, BC$1)):INDIRECT(ADDRESS($AU133+1, BC$1)))</f>
        <v>0.27942800000000001</v>
      </c>
      <c r="BD133">
        <f ca="1">AVERAGE(INDIRECT(ADDRESS($AU132+2, BD$1)):INDIRECT(ADDRESS($AU133+1, BD$1)))</f>
        <v>0.15658399999999995</v>
      </c>
      <c r="BE133">
        <f ca="1">AVERAGE(INDIRECT(ADDRESS($AU132+2, BE$1)):INDIRECT(ADDRESS($AU133+1, BE$1)))</f>
        <v>3.2770600000000004E-4</v>
      </c>
      <c r="BF133">
        <f ca="1">AVERAGE(INDIRECT(ADDRESS($AU132+2, BF$1)):INDIRECT(ADDRESS($AU133+1, BF$1)))</f>
        <v>1.9332000000000016E-2</v>
      </c>
      <c r="BG133">
        <f ca="1">AVERAGE(INDIRECT(ADDRESS($AU132+2, BG$1)):INDIRECT(ADDRESS($AU133+1, BG$1)))</f>
        <v>5.8000000000002494E-4</v>
      </c>
      <c r="BH133">
        <f ca="1">AVERAGE(INDIRECT(ADDRESS($AU132+2, BH$1)):INDIRECT(ADDRESS($AU133+1, BH$1)))</f>
        <v>7.0000000000902673E-6</v>
      </c>
      <c r="BI133">
        <f ca="1">AVERAGE(INDIRECT(ADDRESS($AU132+2, BI$1)):INDIRECT(ADDRESS($AU133+1, BI$1)))</f>
        <v>3.0600000000000627E-3</v>
      </c>
      <c r="BJ133">
        <f ca="1">AVERAGE(INDIRECT(ADDRESS($AU132+2, BJ$1)):INDIRECT(ADDRESS($AU133+1, BJ$1)))</f>
        <v>8.379999999999832E-3</v>
      </c>
      <c r="BK133">
        <f ca="1">AVERAGE(INDIRECT(ADDRESS($AU132+2, BK$1)):INDIRECT(ADDRESS($AU133+1, BK$1)))</f>
        <v>5.9639999999999693E-3</v>
      </c>
      <c r="BL133">
        <f ca="1">AVERAGE(INDIRECT(ADDRESS($AU132+2, BL$1)):INDIRECT(ADDRESS($AU133+1, BL$1)))</f>
        <v>2.8249999999998554E-3</v>
      </c>
      <c r="BM133">
        <f ca="1">AVERAGE(INDIRECT(ADDRESS($AU132+2, BM$1)):INDIRECT(ADDRESS($AU133+1, BM$1)))</f>
        <v>3.2999999999994145E-4</v>
      </c>
      <c r="BN133">
        <f ca="1">AVERAGE(INDIRECT(ADDRESS($AU132+2, BN$1)):INDIRECT(ADDRESS($AU133+1, BN$1)))</f>
        <v>4.39107E-4</v>
      </c>
      <c r="BO133">
        <f ca="1">AVERAGE(INDIRECT(ADDRESS($AU132+2, BO$1)):INDIRECT(ADDRESS($AU133+1, BO$1)))</f>
        <v>1.153826E-2</v>
      </c>
      <c r="BP133">
        <f ca="1">AVERAGE(INDIRECT(ADDRESS($AU132+2, BP$1)):INDIRECT(ADDRESS($AU133+1, BP$1)))</f>
        <v>9.1700000000001225E-3</v>
      </c>
    </row>
    <row r="134" spans="1:68" x14ac:dyDescent="0.25">
      <c r="A134" s="1">
        <v>-0.44631799999999999</v>
      </c>
      <c r="B134" s="1">
        <v>0.43983100000000003</v>
      </c>
      <c r="C134" s="1">
        <v>-0.77932599999999996</v>
      </c>
      <c r="D134" s="1">
        <v>-0.512131</v>
      </c>
      <c r="E134" s="1">
        <v>0.73704700000000001</v>
      </c>
      <c r="F134" s="1">
        <v>-1.73187</v>
      </c>
      <c r="G134" s="1">
        <v>-0.88421499999999997</v>
      </c>
      <c r="H134" s="1">
        <v>0.83247300000000002</v>
      </c>
      <c r="I134" s="1">
        <v>-2.6551499999999999</v>
      </c>
      <c r="J134" s="1">
        <v>4.2657900000000002E-3</v>
      </c>
      <c r="K134" s="1">
        <v>0.78313100000000002</v>
      </c>
      <c r="L134" s="1">
        <v>-3.1114000000000002</v>
      </c>
      <c r="M134" s="1">
        <v>0.76134900000000005</v>
      </c>
      <c r="N134" s="1">
        <v>1.0042500000000001</v>
      </c>
      <c r="O134" s="1">
        <v>-2.4966400000000002</v>
      </c>
      <c r="P134" s="1">
        <v>-0.75528200000000001</v>
      </c>
      <c r="Q134" s="1">
        <v>0.99441500000000005</v>
      </c>
      <c r="R134" s="1">
        <v>-2.4962200000000001</v>
      </c>
      <c r="S134" s="1">
        <v>-1.3576899999999999E-3</v>
      </c>
      <c r="T134" s="1">
        <v>-7.1542300000000001E-3</v>
      </c>
      <c r="U134" s="1">
        <v>-2.4986899999999999</v>
      </c>
      <c r="V134" s="1" t="s">
        <v>23</v>
      </c>
      <c r="W134" s="1">
        <f>ABS(IK_diagnostics_positions[[#This Row],[Column1]]-A133)</f>
        <v>0.38756350000000001</v>
      </c>
      <c r="X134" s="1">
        <f>ABS(IK_diagnostics_positions[[#This Row],[Column2]]-B133)</f>
        <v>0.46030260000000001</v>
      </c>
      <c r="Y134" s="1">
        <f>ABS(IK_diagnostics_positions[[#This Row],[Column3]]-C133)</f>
        <v>0.21873600000000004</v>
      </c>
      <c r="Z134" s="1">
        <f>ABS(IK_diagnostics_positions[[#This Row],[Column4]]-D133)</f>
        <v>1.437981</v>
      </c>
      <c r="AA134" s="1">
        <f>ABS(IK_diagnostics_positions[[#This Row],[Column5]]-E133)</f>
        <v>0.58758100000000002</v>
      </c>
      <c r="AB134" s="1">
        <f>ABS(IK_diagnostics_positions[[#This Row],[Column6]]-F133)</f>
        <v>0.774733</v>
      </c>
      <c r="AC134" s="1">
        <f>ABS(IK_diagnostics_positions[[#This Row],[Column7]]-G133)</f>
        <v>1.872431</v>
      </c>
      <c r="AD134" s="1">
        <f>ABS(IK_diagnostics_positions[[#This Row],[Column8]]-H133)</f>
        <v>1.7414000000000041E-2</v>
      </c>
      <c r="AE134" s="1">
        <f>ABS(IK_diagnostics_positions[[#This Row],[Column9]]-I133)</f>
        <v>0.95430999999999999</v>
      </c>
      <c r="AF134" s="1">
        <f>ABS(IK_diagnostics_positions[[#This Row],[Column10]]-J133)</f>
        <v>1.1133000000000002E-3</v>
      </c>
      <c r="AG134" s="1">
        <f>ABS(IK_diagnostics_positions[[#This Row],[Column11]]-K133)</f>
        <v>3.1419999999999781E-3</v>
      </c>
      <c r="AH134" s="1">
        <f>ABS(IK_diagnostics_positions[[#This Row],[Column12]]-L133)</f>
        <v>1.2419800000000001</v>
      </c>
      <c r="AI134" s="1">
        <f>ABS(IK_diagnostics_positions[[#This Row],[Column13]]-M133)</f>
        <v>1.0395000000000043E-2</v>
      </c>
      <c r="AJ134" s="1">
        <f>ABS(IK_diagnostics_positions[[#This Row],[Column14]]-N133)</f>
        <v>3.1000000000003247E-4</v>
      </c>
      <c r="AK134" s="1">
        <f>ABS(IK_diagnostics_positions[[#This Row],[Column15]]-O133)</f>
        <v>2.2100000000002673E-3</v>
      </c>
      <c r="AL134" s="1">
        <f>ABS(IK_diagnostics_positions[[#This Row],[Column16]]-P133)</f>
        <v>1.2391999999999959E-2</v>
      </c>
      <c r="AM134" s="1">
        <f>ABS(IK_diagnostics_positions[[#This Row],[Column17]]-Q133)</f>
        <v>4.9979999999999469E-3</v>
      </c>
      <c r="AN134" s="1">
        <f>ABS(IK_diagnostics_positions[[#This Row],[Column18]]-R133)</f>
        <v>1.9100000000000783E-3</v>
      </c>
      <c r="AO134" s="1">
        <f>ABS(IK_diagnostics_positions[[#This Row],[Column19]]-S133)</f>
        <v>6.9260000000000025E-5</v>
      </c>
      <c r="AP134" s="1">
        <f>ABS(IK_diagnostics_positions[[#This Row],[Column20]]-T133)</f>
        <v>9.17632E-3</v>
      </c>
      <c r="AQ134" s="1">
        <f>ABS(IK_diagnostics_positions[[#This Row],[Column21]]-U133)</f>
        <v>9.7999999999975884E-4</v>
      </c>
      <c r="AU134" s="3">
        <f>IK_diagnostics_frames[[#This Row],[Column1]]+AU133</f>
        <v>408</v>
      </c>
      <c r="AV134">
        <f ca="1">AVERAGE(INDIRECT(ADDRESS($AU133+2, AV$1)):INDIRECT(ADDRESS($AU134+1, AV$1)))</f>
        <v>0.1616503</v>
      </c>
      <c r="AW134">
        <f ca="1">AVERAGE(INDIRECT(ADDRESS($AU133+2, AW$1)):INDIRECT(ADDRESS($AU134+1, AW$1)))</f>
        <v>0.50329833333333329</v>
      </c>
      <c r="AX134">
        <f ca="1">AVERAGE(INDIRECT(ADDRESS($AU133+2, AX$1)):INDIRECT(ADDRESS($AU134+1, AX$1)))</f>
        <v>0.25030466666666662</v>
      </c>
      <c r="AY134">
        <f ca="1">AVERAGE(INDIRECT(ADDRESS($AU133+2, AY$1)):INDIRECT(ADDRESS($AU134+1, AY$1)))</f>
        <v>1.0495821000000001</v>
      </c>
      <c r="AZ134">
        <f ca="1">AVERAGE(INDIRECT(ADDRESS($AU133+2, AZ$1)):INDIRECT(ADDRESS($AU134+1, AZ$1)))</f>
        <v>0.70708253333333326</v>
      </c>
      <c r="BA134">
        <f ca="1">AVERAGE(INDIRECT(ADDRESS($AU133+2, BA$1)):INDIRECT(ADDRESS($AU134+1, BA$1)))</f>
        <v>0.79010400000000003</v>
      </c>
      <c r="BB134">
        <f ca="1">AVERAGE(INDIRECT(ADDRESS($AU133+2, BB$1)):INDIRECT(ADDRESS($AU134+1, BB$1)))</f>
        <v>0.98657166666666651</v>
      </c>
      <c r="BC134">
        <f ca="1">AVERAGE(INDIRECT(ADDRESS($AU133+2, BC$1)):INDIRECT(ADDRESS($AU134+1, BC$1)))</f>
        <v>1.0469379999999999</v>
      </c>
      <c r="BD134">
        <f ca="1">AVERAGE(INDIRECT(ADDRESS($AU133+2, BD$1)):INDIRECT(ADDRESS($AU134+1, BD$1)))</f>
        <v>0.92772999999999994</v>
      </c>
      <c r="BE134">
        <f ca="1">AVERAGE(INDIRECT(ADDRESS($AU133+2, BE$1)):INDIRECT(ADDRESS($AU134+1, BE$1)))</f>
        <v>7.4050013333333336E-3</v>
      </c>
      <c r="BF134">
        <f ca="1">AVERAGE(INDIRECT(ADDRESS($AU133+2, BF$1)):INDIRECT(ADDRESS($AU134+1, BF$1)))</f>
        <v>4.4858666666666679E-2</v>
      </c>
      <c r="BG134">
        <f ca="1">AVERAGE(INDIRECT(ADDRESS($AU133+2, BG$1)):INDIRECT(ADDRESS($AU134+1, BG$1)))</f>
        <v>0.80751666666666677</v>
      </c>
      <c r="BH134">
        <f ca="1">AVERAGE(INDIRECT(ADDRESS($AU133+2, BH$1)):INDIRECT(ADDRESS($AU134+1, BH$1)))</f>
        <v>1.0928999999999967E-2</v>
      </c>
      <c r="BI134">
        <f ca="1">AVERAGE(INDIRECT(ADDRESS($AU133+2, BI$1)):INDIRECT(ADDRESS($AU134+1, BI$1)))</f>
        <v>5.2836666666666492E-3</v>
      </c>
      <c r="BJ134">
        <f ca="1">AVERAGE(INDIRECT(ADDRESS($AU133+2, BJ$1)):INDIRECT(ADDRESS($AU134+1, BJ$1)))</f>
        <v>1.5863333333333191E-2</v>
      </c>
      <c r="BK134">
        <f ca="1">AVERAGE(INDIRECT(ADDRESS($AU133+2, BK$1)):INDIRECT(ADDRESS($AU134+1, BK$1)))</f>
        <v>1.2302666666666609E-2</v>
      </c>
      <c r="BL134">
        <f ca="1">AVERAGE(INDIRECT(ADDRESS($AU133+2, BL$1)):INDIRECT(ADDRESS($AU134+1, BL$1)))</f>
        <v>4.2750000000000288E-3</v>
      </c>
      <c r="BM134">
        <f ca="1">AVERAGE(INDIRECT(ADDRESS($AU133+2, BM$1)):INDIRECT(ADDRESS($AU134+1, BM$1)))</f>
        <v>1.0476666666666912E-2</v>
      </c>
      <c r="BN134">
        <f ca="1">AVERAGE(INDIRECT(ADDRESS($AU133+2, BN$1)):INDIRECT(ADDRESS($AU134+1, BN$1)))</f>
        <v>1.0168188666666666E-2</v>
      </c>
      <c r="BO134">
        <f ca="1">AVERAGE(INDIRECT(ADDRESS($AU133+2, BO$1)):INDIRECT(ADDRESS($AU134+1, BO$1)))</f>
        <v>2.12198E-2</v>
      </c>
      <c r="BP134">
        <f ca="1">AVERAGE(INDIRECT(ADDRESS($AU133+2, BP$1)):INDIRECT(ADDRESS($AU134+1, BP$1)))</f>
        <v>3.2306666666666629E-2</v>
      </c>
    </row>
    <row r="135" spans="1:68" x14ac:dyDescent="0.25">
      <c r="A135" s="1">
        <v>0.194494</v>
      </c>
      <c r="B135" s="1">
        <v>-0.16758600000000001</v>
      </c>
      <c r="C135" s="1">
        <v>-0.96648199999999995</v>
      </c>
      <c r="D135" s="1">
        <v>0.12346</v>
      </c>
      <c r="E135" s="1">
        <v>-0.10698100000000001</v>
      </c>
      <c r="F135" s="1">
        <v>-1.96211</v>
      </c>
      <c r="G135" s="1">
        <v>0.50942600000000005</v>
      </c>
      <c r="H135" s="1">
        <v>0.36807000000000001</v>
      </c>
      <c r="I135" s="1">
        <v>-1.1713199999999999</v>
      </c>
      <c r="J135" s="1">
        <v>-1.5864099999999999E-2</v>
      </c>
      <c r="K135" s="1">
        <v>0.82524600000000004</v>
      </c>
      <c r="L135" s="1">
        <v>-1.889</v>
      </c>
      <c r="M135" s="1">
        <v>0.76105299999999998</v>
      </c>
      <c r="N135" s="1">
        <v>0.98711700000000002</v>
      </c>
      <c r="O135" s="1">
        <v>-2.49743</v>
      </c>
      <c r="P135" s="1">
        <v>-0.78202400000000005</v>
      </c>
      <c r="Q135" s="1">
        <v>1.00362</v>
      </c>
      <c r="R135" s="1">
        <v>-2.5063900000000001</v>
      </c>
      <c r="S135" s="1">
        <v>1.77497E-2</v>
      </c>
      <c r="T135" s="1">
        <v>1.35342E-2</v>
      </c>
      <c r="U135" s="1">
        <v>-2.4720900000000001</v>
      </c>
      <c r="V135" s="1" t="s">
        <v>23</v>
      </c>
      <c r="W135" s="1">
        <f>ABS(IK_diagnostics_positions[[#This Row],[Column1]]-A134)</f>
        <v>0.64081199999999994</v>
      </c>
      <c r="X135" s="1">
        <f>ABS(IK_diagnostics_positions[[#This Row],[Column2]]-B134)</f>
        <v>0.6074170000000001</v>
      </c>
      <c r="Y135" s="1">
        <f>ABS(IK_diagnostics_positions[[#This Row],[Column3]]-C134)</f>
        <v>0.18715599999999999</v>
      </c>
      <c r="Z135" s="1">
        <f>ABS(IK_diagnostics_positions[[#This Row],[Column4]]-D134)</f>
        <v>0.63559100000000002</v>
      </c>
      <c r="AA135" s="1">
        <f>ABS(IK_diagnostics_positions[[#This Row],[Column5]]-E134)</f>
        <v>0.844028</v>
      </c>
      <c r="AB135" s="1">
        <f>ABS(IK_diagnostics_positions[[#This Row],[Column6]]-F134)</f>
        <v>0.23024</v>
      </c>
      <c r="AC135" s="1">
        <f>ABS(IK_diagnostics_positions[[#This Row],[Column7]]-G134)</f>
        <v>1.3936410000000001</v>
      </c>
      <c r="AD135" s="1">
        <f>ABS(IK_diagnostics_positions[[#This Row],[Column8]]-H134)</f>
        <v>0.46440300000000001</v>
      </c>
      <c r="AE135" s="1">
        <f>ABS(IK_diagnostics_positions[[#This Row],[Column9]]-I134)</f>
        <v>1.48383</v>
      </c>
      <c r="AF135" s="1">
        <f>ABS(IK_diagnostics_positions[[#This Row],[Column10]]-J134)</f>
        <v>2.0129889999999998E-2</v>
      </c>
      <c r="AG135" s="1">
        <f>ABS(IK_diagnostics_positions[[#This Row],[Column11]]-K134)</f>
        <v>4.2115000000000014E-2</v>
      </c>
      <c r="AH135" s="1">
        <f>ABS(IK_diagnostics_positions[[#This Row],[Column12]]-L134)</f>
        <v>1.2224000000000002</v>
      </c>
      <c r="AI135" s="1">
        <f>ABS(IK_diagnostics_positions[[#This Row],[Column13]]-M134)</f>
        <v>2.9600000000007398E-4</v>
      </c>
      <c r="AJ135" s="1">
        <f>ABS(IK_diagnostics_positions[[#This Row],[Column14]]-N134)</f>
        <v>1.7133000000000065E-2</v>
      </c>
      <c r="AK135" s="1">
        <f>ABS(IK_diagnostics_positions[[#This Row],[Column15]]-O134)</f>
        <v>7.8999999999984638E-4</v>
      </c>
      <c r="AL135" s="1">
        <f>ABS(IK_diagnostics_positions[[#This Row],[Column16]]-P134)</f>
        <v>2.6742000000000044E-2</v>
      </c>
      <c r="AM135" s="1">
        <f>ABS(IK_diagnostics_positions[[#This Row],[Column17]]-Q134)</f>
        <v>9.2049999999999077E-3</v>
      </c>
      <c r="AN135" s="1">
        <f>ABS(IK_diagnostics_positions[[#This Row],[Column18]]-R134)</f>
        <v>1.0170000000000012E-2</v>
      </c>
      <c r="AO135" s="1">
        <f>ABS(IK_diagnostics_positions[[#This Row],[Column19]]-S134)</f>
        <v>1.9107390000000002E-2</v>
      </c>
      <c r="AP135" s="1">
        <f>ABS(IK_diagnostics_positions[[#This Row],[Column20]]-T134)</f>
        <v>2.0688430000000001E-2</v>
      </c>
      <c r="AQ135" s="1">
        <f>ABS(IK_diagnostics_positions[[#This Row],[Column21]]-U134)</f>
        <v>2.6599999999999735E-2</v>
      </c>
      <c r="AU135" s="4">
        <f>IK_diagnostics_frames[[#This Row],[Column1]]+AU134</f>
        <v>410</v>
      </c>
      <c r="AV135">
        <f ca="1">AVERAGE(INDIRECT(ADDRESS($AU134+2, AV$1)):INDIRECT(ADDRESS($AU135+1, AV$1)))</f>
        <v>0.68602264999999996</v>
      </c>
      <c r="AW135">
        <f ca="1">AVERAGE(INDIRECT(ADDRESS($AU134+2, AW$1)):INDIRECT(ADDRESS($AU135+1, AW$1)))</f>
        <v>0.58957115999999998</v>
      </c>
      <c r="AX135">
        <f ca="1">AVERAGE(INDIRECT(ADDRESS($AU134+2, AX$1)):INDIRECT(ADDRESS($AU135+1, AX$1)))</f>
        <v>0.36063649999999997</v>
      </c>
      <c r="AY135">
        <f ca="1">AVERAGE(INDIRECT(ADDRESS($AU134+2, AY$1)):INDIRECT(ADDRESS($AU135+1, AY$1)))</f>
        <v>0.62942914999999999</v>
      </c>
      <c r="AZ135">
        <f ca="1">AVERAGE(INDIRECT(ADDRESS($AU134+2, AZ$1)):INDIRECT(ADDRESS($AU135+1, AZ$1)))</f>
        <v>1.551687</v>
      </c>
      <c r="BA135">
        <f ca="1">AVERAGE(INDIRECT(ADDRESS($AU134+2, BA$1)):INDIRECT(ADDRESS($AU135+1, BA$1)))</f>
        <v>0.19799600000000006</v>
      </c>
      <c r="BB135">
        <f ca="1">AVERAGE(INDIRECT(ADDRESS($AU134+2, BB$1)):INDIRECT(ADDRESS($AU135+1, BB$1)))</f>
        <v>0.65811500000000001</v>
      </c>
      <c r="BC135">
        <f ca="1">AVERAGE(INDIRECT(ADDRESS($AU134+2, BC$1)):INDIRECT(ADDRESS($AU135+1, BC$1)))</f>
        <v>0.79899600000000004</v>
      </c>
      <c r="BD135">
        <f ca="1">AVERAGE(INDIRECT(ADDRESS($AU134+2, BD$1)):INDIRECT(ADDRESS($AU135+1, BD$1)))</f>
        <v>1.0273979999999998</v>
      </c>
      <c r="BE135">
        <f ca="1">AVERAGE(INDIRECT(ADDRESS($AU134+2, BE$1)):INDIRECT(ADDRESS($AU135+1, BE$1)))</f>
        <v>6.2313100000000003E-3</v>
      </c>
      <c r="BF135">
        <f ca="1">AVERAGE(INDIRECT(ADDRESS($AU134+2, BF$1)):INDIRECT(ADDRESS($AU135+1, BF$1)))</f>
        <v>3.9661000000000057E-2</v>
      </c>
      <c r="BG135">
        <f ca="1">AVERAGE(INDIRECT(ADDRESS($AU134+2, BG$1)):INDIRECT(ADDRESS($AU135+1, BG$1)))</f>
        <v>0.62642500000000012</v>
      </c>
      <c r="BH135">
        <f ca="1">AVERAGE(INDIRECT(ADDRESS($AU134+2, BH$1)):INDIRECT(ADDRESS($AU135+1, BH$1)))</f>
        <v>1.9167499999999948E-2</v>
      </c>
      <c r="BI135">
        <f ca="1">AVERAGE(INDIRECT(ADDRESS($AU134+2, BI$1)):INDIRECT(ADDRESS($AU135+1, BI$1)))</f>
        <v>6.2935000000000074E-3</v>
      </c>
      <c r="BJ135">
        <f ca="1">AVERAGE(INDIRECT(ADDRESS($AU134+2, BJ$1)):INDIRECT(ADDRESS($AU135+1, BJ$1)))</f>
        <v>2.1999999999999797E-3</v>
      </c>
      <c r="BK135">
        <f ca="1">AVERAGE(INDIRECT(ADDRESS($AU134+2, BK$1)):INDIRECT(ADDRESS($AU135+1, BK$1)))</f>
        <v>2.1924500000000013E-2</v>
      </c>
      <c r="BL135">
        <f ca="1">AVERAGE(INDIRECT(ADDRESS($AU134+2, BL$1)):INDIRECT(ADDRESS($AU135+1, BL$1)))</f>
        <v>1.2499999999999734E-3</v>
      </c>
      <c r="BM135">
        <f ca="1">AVERAGE(INDIRECT(ADDRESS($AU134+2, BM$1)):INDIRECT(ADDRESS($AU135+1, BM$1)))</f>
        <v>7.025000000000059E-3</v>
      </c>
      <c r="BN135">
        <f ca="1">AVERAGE(INDIRECT(ADDRESS($AU134+2, BN$1)):INDIRECT(ADDRESS($AU135+1, BN$1)))</f>
        <v>1.9487594999999999E-3</v>
      </c>
      <c r="BO135">
        <f ca="1">AVERAGE(INDIRECT(ADDRESS($AU134+2, BO$1)):INDIRECT(ADDRESS($AU135+1, BO$1)))</f>
        <v>5.7786109999999995E-3</v>
      </c>
      <c r="BP135">
        <f ca="1">AVERAGE(INDIRECT(ADDRESS($AU134+2, BP$1)):INDIRECT(ADDRESS($AU135+1, BP$1)))</f>
        <v>4.2704999999999993E-2</v>
      </c>
    </row>
    <row r="136" spans="1:68" x14ac:dyDescent="0.25">
      <c r="A136" s="1">
        <v>-0.120402</v>
      </c>
      <c r="B136" s="1">
        <v>0.14066400000000001</v>
      </c>
      <c r="C136" s="1">
        <v>-0.98270900000000005</v>
      </c>
      <c r="D136" s="1">
        <v>0.85095399999999999</v>
      </c>
      <c r="E136" s="1">
        <v>0.21387900000000001</v>
      </c>
      <c r="F136" s="1">
        <v>-1.20878</v>
      </c>
      <c r="G136" s="1">
        <v>-0.114189</v>
      </c>
      <c r="H136" s="1">
        <v>0.47190199999999999</v>
      </c>
      <c r="I136" s="1">
        <v>-1.16492</v>
      </c>
      <c r="J136" s="1">
        <v>-2.6967000000000001E-2</v>
      </c>
      <c r="K136" s="1">
        <v>0.98907400000000001</v>
      </c>
      <c r="L136" s="1">
        <v>-2.01634</v>
      </c>
      <c r="M136" s="1">
        <v>0.83559899999999998</v>
      </c>
      <c r="N136" s="1">
        <v>0.99639299999999997</v>
      </c>
      <c r="O136" s="1">
        <v>-2.52224</v>
      </c>
      <c r="P136" s="1">
        <v>-0.88450799999999996</v>
      </c>
      <c r="Q136" s="1">
        <v>0.98077999999999999</v>
      </c>
      <c r="R136" s="1">
        <v>-2.5306899999999999</v>
      </c>
      <c r="S136" s="1">
        <v>-2.18724E-2</v>
      </c>
      <c r="T136" s="1">
        <v>9.8652400000000001E-2</v>
      </c>
      <c r="U136" s="1">
        <v>-2.4714499999999999</v>
      </c>
      <c r="V136" s="1" t="s">
        <v>23</v>
      </c>
      <c r="W136" s="1">
        <f>ABS(IK_diagnostics_positions[[#This Row],[Column1]]-A135)</f>
        <v>0.31489600000000001</v>
      </c>
      <c r="X136" s="1">
        <f>ABS(IK_diagnostics_positions[[#This Row],[Column2]]-B135)</f>
        <v>0.30825000000000002</v>
      </c>
      <c r="Y136" s="1">
        <f>ABS(IK_diagnostics_positions[[#This Row],[Column3]]-C135)</f>
        <v>1.6227000000000102E-2</v>
      </c>
      <c r="Z136" s="1">
        <f>ABS(IK_diagnostics_positions[[#This Row],[Column4]]-D135)</f>
        <v>0.72749399999999997</v>
      </c>
      <c r="AA136" s="1">
        <f>ABS(IK_diagnostics_positions[[#This Row],[Column5]]-E135)</f>
        <v>0.32086000000000003</v>
      </c>
      <c r="AB136" s="1">
        <f>ABS(IK_diagnostics_positions[[#This Row],[Column6]]-F135)</f>
        <v>0.75333000000000006</v>
      </c>
      <c r="AC136" s="1">
        <f>ABS(IK_diagnostics_positions[[#This Row],[Column7]]-G135)</f>
        <v>0.62361500000000003</v>
      </c>
      <c r="AD136" s="1">
        <f>ABS(IK_diagnostics_positions[[#This Row],[Column8]]-H135)</f>
        <v>0.10383199999999998</v>
      </c>
      <c r="AE136" s="1">
        <f>ABS(IK_diagnostics_positions[[#This Row],[Column9]]-I135)</f>
        <v>6.3999999999999613E-3</v>
      </c>
      <c r="AF136" s="1">
        <f>ABS(IK_diagnostics_positions[[#This Row],[Column10]]-J135)</f>
        <v>1.1102900000000002E-2</v>
      </c>
      <c r="AG136" s="1">
        <f>ABS(IK_diagnostics_positions[[#This Row],[Column11]]-K135)</f>
        <v>0.16382799999999997</v>
      </c>
      <c r="AH136" s="1">
        <f>ABS(IK_diagnostics_positions[[#This Row],[Column12]]-L135)</f>
        <v>0.12734000000000001</v>
      </c>
      <c r="AI136" s="1">
        <f>ABS(IK_diagnostics_positions[[#This Row],[Column13]]-M135)</f>
        <v>7.4546000000000001E-2</v>
      </c>
      <c r="AJ136" s="1">
        <f>ABS(IK_diagnostics_positions[[#This Row],[Column14]]-N135)</f>
        <v>9.275999999999951E-3</v>
      </c>
      <c r="AK136" s="1">
        <f>ABS(IK_diagnostics_positions[[#This Row],[Column15]]-O135)</f>
        <v>2.4809999999999999E-2</v>
      </c>
      <c r="AL136" s="1">
        <f>ABS(IK_diagnostics_positions[[#This Row],[Column16]]-P135)</f>
        <v>0.10248399999999991</v>
      </c>
      <c r="AM136" s="1">
        <f>ABS(IK_diagnostics_positions[[#This Row],[Column17]]-Q135)</f>
        <v>2.2839999999999971E-2</v>
      </c>
      <c r="AN136" s="1">
        <f>ABS(IK_diagnostics_positions[[#This Row],[Column18]]-R135)</f>
        <v>2.4299999999999766E-2</v>
      </c>
      <c r="AO136" s="1">
        <f>ABS(IK_diagnostics_positions[[#This Row],[Column19]]-S135)</f>
        <v>3.96221E-2</v>
      </c>
      <c r="AP136" s="1">
        <f>ABS(IK_diagnostics_positions[[#This Row],[Column20]]-T135)</f>
        <v>8.5118200000000005E-2</v>
      </c>
      <c r="AQ136" s="1">
        <f>ABS(IK_diagnostics_positions[[#This Row],[Column21]]-U135)</f>
        <v>6.4000000000019597E-4</v>
      </c>
      <c r="AU136" s="3">
        <f>IK_diagnostics_frames[[#This Row],[Column1]]+AU135</f>
        <v>416</v>
      </c>
      <c r="AV136">
        <f ca="1">AVERAGE(INDIRECT(ADDRESS($AU135+2, AV$1)):INDIRECT(ADDRESS($AU136+1, AV$1)))</f>
        <v>0.60480461666666663</v>
      </c>
      <c r="AW136">
        <f ca="1">AVERAGE(INDIRECT(ADDRESS($AU135+2, AW$1)):INDIRECT(ADDRESS($AU136+1, AW$1)))</f>
        <v>0.47695969999999993</v>
      </c>
      <c r="AX136">
        <f ca="1">AVERAGE(INDIRECT(ADDRESS($AU135+2, AX$1)):INDIRECT(ADDRESS($AU136+1, AX$1)))</f>
        <v>0.37125542333333333</v>
      </c>
      <c r="AY136">
        <f ca="1">AVERAGE(INDIRECT(ADDRESS($AU135+2, AY$1)):INDIRECT(ADDRESS($AU136+1, AY$1)))</f>
        <v>1.3059993333333335</v>
      </c>
      <c r="AZ136">
        <f ca="1">AVERAGE(INDIRECT(ADDRESS($AU135+2, AZ$1)):INDIRECT(ADDRESS($AU136+1, AZ$1)))</f>
        <v>0.90549761666666662</v>
      </c>
      <c r="BA136">
        <f ca="1">AVERAGE(INDIRECT(ADDRESS($AU135+2, BA$1)):INDIRECT(ADDRESS($AU136+1, BA$1)))</f>
        <v>0.42020666666666662</v>
      </c>
      <c r="BB136">
        <f ca="1">AVERAGE(INDIRECT(ADDRESS($AU135+2, BB$1)):INDIRECT(ADDRESS($AU136+1, BB$1)))</f>
        <v>0.52771941666666666</v>
      </c>
      <c r="BC136">
        <f ca="1">AVERAGE(INDIRECT(ADDRESS($AU135+2, BC$1)):INDIRECT(ADDRESS($AU136+1, BC$1)))</f>
        <v>0.88664583333333324</v>
      </c>
      <c r="BD136">
        <f ca="1">AVERAGE(INDIRECT(ADDRESS($AU135+2, BD$1)):INDIRECT(ADDRESS($AU136+1, BD$1)))</f>
        <v>0.50088500000000014</v>
      </c>
      <c r="BE136">
        <f ca="1">AVERAGE(INDIRECT(ADDRESS($AU135+2, BE$1)):INDIRECT(ADDRESS($AU136+1, BE$1)))</f>
        <v>5.1086233333333337E-3</v>
      </c>
      <c r="BF136">
        <f ca="1">AVERAGE(INDIRECT(ADDRESS($AU135+2, BF$1)):INDIRECT(ADDRESS($AU136+1, BF$1)))</f>
        <v>0.10783049999999995</v>
      </c>
      <c r="BG136">
        <f ca="1">AVERAGE(INDIRECT(ADDRESS($AU135+2, BG$1)):INDIRECT(ADDRESS($AU136+1, BG$1)))</f>
        <v>0.40462666666666669</v>
      </c>
      <c r="BH136">
        <f ca="1">AVERAGE(INDIRECT(ADDRESS($AU135+2, BH$1)):INDIRECT(ADDRESS($AU136+1, BH$1)))</f>
        <v>9.5561833333333332E-2</v>
      </c>
      <c r="BI136">
        <f ca="1">AVERAGE(INDIRECT(ADDRESS($AU135+2, BI$1)):INDIRECT(ADDRESS($AU136+1, BI$1)))</f>
        <v>1.185733333333335E-2</v>
      </c>
      <c r="BJ136">
        <f ca="1">AVERAGE(INDIRECT(ADDRESS($AU135+2, BJ$1)):INDIRECT(ADDRESS($AU136+1, BJ$1)))</f>
        <v>1.5681666666666594E-2</v>
      </c>
      <c r="BK136">
        <f ca="1">AVERAGE(INDIRECT(ADDRESS($AU135+2, BK$1)):INDIRECT(ADDRESS($AU136+1, BK$1)))</f>
        <v>9.5228166666666669E-2</v>
      </c>
      <c r="BL136">
        <f ca="1">AVERAGE(INDIRECT(ADDRESS($AU135+2, BL$1)):INDIRECT(ADDRESS($AU136+1, BL$1)))</f>
        <v>1.1172166666666705E-2</v>
      </c>
      <c r="BM136">
        <f ca="1">AVERAGE(INDIRECT(ADDRESS($AU135+2, BM$1)):INDIRECT(ADDRESS($AU136+1, BM$1)))</f>
        <v>1.3008333333333363E-2</v>
      </c>
      <c r="BN136">
        <f ca="1">AVERAGE(INDIRECT(ADDRESS($AU135+2, BN$1)):INDIRECT(ADDRESS($AU136+1, BN$1)))</f>
        <v>2.3079248333333336E-3</v>
      </c>
      <c r="BO136">
        <f ca="1">AVERAGE(INDIRECT(ADDRESS($AU135+2, BO$1)):INDIRECT(ADDRESS($AU136+1, BO$1)))</f>
        <v>2.4665505000000001E-2</v>
      </c>
      <c r="BP136">
        <f ca="1">AVERAGE(INDIRECT(ADDRESS($AU135+2, BP$1)):INDIRECT(ADDRESS($AU136+1, BP$1)))</f>
        <v>2.4068333333333431E-2</v>
      </c>
    </row>
    <row r="137" spans="1:68" x14ac:dyDescent="0.25">
      <c r="A137" s="1">
        <v>0.19576399999999999</v>
      </c>
      <c r="B137" s="1">
        <v>0.95057700000000001</v>
      </c>
      <c r="C137" s="1">
        <v>-0.24099899999999999</v>
      </c>
      <c r="D137" s="1">
        <v>1.11307</v>
      </c>
      <c r="E137" s="1">
        <v>0.83318199999999998</v>
      </c>
      <c r="F137" s="1">
        <v>-0.62148999999999999</v>
      </c>
      <c r="G137" s="1">
        <v>0.91484200000000004</v>
      </c>
      <c r="H137" s="1">
        <v>1.0400499999999999</v>
      </c>
      <c r="I137" s="1">
        <v>-1.5795699999999999</v>
      </c>
      <c r="J137" s="1">
        <v>5.9248800000000004E-3</v>
      </c>
      <c r="K137" s="1">
        <v>0.72983100000000001</v>
      </c>
      <c r="L137" s="1">
        <v>-1.8582000000000001</v>
      </c>
      <c r="M137" s="1">
        <v>0.73206000000000004</v>
      </c>
      <c r="N137" s="1">
        <v>0.99641800000000003</v>
      </c>
      <c r="O137" s="1">
        <v>-2.4919600000000002</v>
      </c>
      <c r="P137" s="1">
        <v>-0.71461300000000005</v>
      </c>
      <c r="Q137" s="1">
        <v>0.99872099999999997</v>
      </c>
      <c r="R137" s="1">
        <v>-2.49736</v>
      </c>
      <c r="S137" s="1">
        <v>-8.2866299999999997E-3</v>
      </c>
      <c r="T137" s="1">
        <v>-2.0299600000000001E-2</v>
      </c>
      <c r="U137" s="1">
        <v>-2.5193300000000001</v>
      </c>
      <c r="V137" s="1" t="s">
        <v>23</v>
      </c>
      <c r="W137" s="1">
        <f>ABS(IK_diagnostics_positions[[#This Row],[Column1]]-A136)</f>
        <v>0.316166</v>
      </c>
      <c r="X137" s="1">
        <f>ABS(IK_diagnostics_positions[[#This Row],[Column2]]-B136)</f>
        <v>0.80991299999999999</v>
      </c>
      <c r="Y137" s="1">
        <f>ABS(IK_diagnostics_positions[[#This Row],[Column3]]-C136)</f>
        <v>0.74171000000000009</v>
      </c>
      <c r="Z137" s="1">
        <f>ABS(IK_diagnostics_positions[[#This Row],[Column4]]-D136)</f>
        <v>0.26211600000000002</v>
      </c>
      <c r="AA137" s="1">
        <f>ABS(IK_diagnostics_positions[[#This Row],[Column5]]-E136)</f>
        <v>0.61930299999999994</v>
      </c>
      <c r="AB137" s="1">
        <f>ABS(IK_diagnostics_positions[[#This Row],[Column6]]-F136)</f>
        <v>0.58728999999999998</v>
      </c>
      <c r="AC137" s="1">
        <f>ABS(IK_diagnostics_positions[[#This Row],[Column7]]-G136)</f>
        <v>1.029031</v>
      </c>
      <c r="AD137" s="1">
        <f>ABS(IK_diagnostics_positions[[#This Row],[Column8]]-H136)</f>
        <v>0.56814799999999988</v>
      </c>
      <c r="AE137" s="1">
        <f>ABS(IK_diagnostics_positions[[#This Row],[Column9]]-I136)</f>
        <v>0.41464999999999996</v>
      </c>
      <c r="AF137" s="1">
        <f>ABS(IK_diagnostics_positions[[#This Row],[Column10]]-J136)</f>
        <v>3.2891879999999998E-2</v>
      </c>
      <c r="AG137" s="1">
        <f>ABS(IK_diagnostics_positions[[#This Row],[Column11]]-K136)</f>
        <v>0.259243</v>
      </c>
      <c r="AH137" s="1">
        <f>ABS(IK_diagnostics_positions[[#This Row],[Column12]]-L136)</f>
        <v>0.15813999999999995</v>
      </c>
      <c r="AI137" s="1">
        <f>ABS(IK_diagnostics_positions[[#This Row],[Column13]]-M136)</f>
        <v>0.10353899999999994</v>
      </c>
      <c r="AJ137" s="1">
        <f>ABS(IK_diagnostics_positions[[#This Row],[Column14]]-N136)</f>
        <v>2.5000000000052758E-5</v>
      </c>
      <c r="AK137" s="1">
        <f>ABS(IK_diagnostics_positions[[#This Row],[Column15]]-O136)</f>
        <v>3.0279999999999863E-2</v>
      </c>
      <c r="AL137" s="1">
        <f>ABS(IK_diagnostics_positions[[#This Row],[Column16]]-P136)</f>
        <v>0.16989499999999991</v>
      </c>
      <c r="AM137" s="1">
        <f>ABS(IK_diagnostics_positions[[#This Row],[Column17]]-Q136)</f>
        <v>1.7940999999999985E-2</v>
      </c>
      <c r="AN137" s="1">
        <f>ABS(IK_diagnostics_positions[[#This Row],[Column18]]-R136)</f>
        <v>3.332999999999986E-2</v>
      </c>
      <c r="AO137" s="1">
        <f>ABS(IK_diagnostics_positions[[#This Row],[Column19]]-S136)</f>
        <v>1.358577E-2</v>
      </c>
      <c r="AP137" s="1">
        <f>ABS(IK_diagnostics_positions[[#This Row],[Column20]]-T136)</f>
        <v>0.118952</v>
      </c>
      <c r="AQ137" s="1">
        <f>ABS(IK_diagnostics_positions[[#This Row],[Column21]]-U136)</f>
        <v>4.7880000000000145E-2</v>
      </c>
      <c r="AU137" s="4">
        <f>IK_diagnostics_frames[[#This Row],[Column1]]+AU136</f>
        <v>417</v>
      </c>
      <c r="AV137">
        <f ca="1">AVERAGE(INDIRECT(ADDRESS($AU136+2, AV$1)):INDIRECT(ADDRESS($AU137+1, AV$1)))</f>
        <v>0.21675900000000003</v>
      </c>
      <c r="AW137">
        <f ca="1">AVERAGE(INDIRECT(ADDRESS($AU136+2, AW$1)):INDIRECT(ADDRESS($AU137+1, AW$1)))</f>
        <v>0.74568500000000004</v>
      </c>
      <c r="AX137">
        <f ca="1">AVERAGE(INDIRECT(ADDRESS($AU136+2, AX$1)):INDIRECT(ADDRESS($AU137+1, AX$1)))</f>
        <v>0.26853099999999996</v>
      </c>
      <c r="AY137">
        <f ca="1">AVERAGE(INDIRECT(ADDRESS($AU136+2, AY$1)):INDIRECT(ADDRESS($AU137+1, AY$1)))</f>
        <v>1.5136579999999999</v>
      </c>
      <c r="AZ137">
        <f ca="1">AVERAGE(INDIRECT(ADDRESS($AU136+2, AZ$1)):INDIRECT(ADDRESS($AU137+1, AZ$1)))</f>
        <v>0.53206430000000005</v>
      </c>
      <c r="BA137">
        <f ca="1">AVERAGE(INDIRECT(ADDRESS($AU136+2, BA$1)):INDIRECT(ADDRESS($AU137+1, BA$1)))</f>
        <v>0.23207</v>
      </c>
      <c r="BB137">
        <f ca="1">AVERAGE(INDIRECT(ADDRESS($AU136+2, BB$1)):INDIRECT(ADDRESS($AU137+1, BB$1)))</f>
        <v>9.6288499999999999E-2</v>
      </c>
      <c r="BC137">
        <f ca="1">AVERAGE(INDIRECT(ADDRESS($AU136+2, BC$1)):INDIRECT(ADDRESS($AU137+1, BC$1)))</f>
        <v>1.1698000000000014E-2</v>
      </c>
      <c r="BD137">
        <f ca="1">AVERAGE(INDIRECT(ADDRESS($AU136+2, BD$1)):INDIRECT(ADDRESS($AU137+1, BD$1)))</f>
        <v>0.10616999999999988</v>
      </c>
      <c r="BE137">
        <f ca="1">AVERAGE(INDIRECT(ADDRESS($AU136+2, BE$1)):INDIRECT(ADDRESS($AU137+1, BE$1)))</f>
        <v>3.1284500000000001E-3</v>
      </c>
      <c r="BF137">
        <f ca="1">AVERAGE(INDIRECT(ADDRESS($AU136+2, BF$1)):INDIRECT(ADDRESS($AU137+1, BF$1)))</f>
        <v>5.2069999999999617E-3</v>
      </c>
      <c r="BG137">
        <f ca="1">AVERAGE(INDIRECT(ADDRESS($AU136+2, BG$1)):INDIRECT(ADDRESS($AU137+1, BG$1)))</f>
        <v>2.5100000000000122E-3</v>
      </c>
      <c r="BH137">
        <f ca="1">AVERAGE(INDIRECT(ADDRESS($AU136+2, BH$1)):INDIRECT(ADDRESS($AU137+1, BH$1)))</f>
        <v>2.37900000000002E-3</v>
      </c>
      <c r="BI137">
        <f ca="1">AVERAGE(INDIRECT(ADDRESS($AU136+2, BI$1)):INDIRECT(ADDRESS($AU137+1, BI$1)))</f>
        <v>4.4490000000000363E-3</v>
      </c>
      <c r="BJ137">
        <f ca="1">AVERAGE(INDIRECT(ADDRESS($AU136+2, BJ$1)):INDIRECT(ADDRESS($AU137+1, BJ$1)))</f>
        <v>6.7800000000000082E-3</v>
      </c>
      <c r="BK137">
        <f ca="1">AVERAGE(INDIRECT(ADDRESS($AU136+2, BK$1)):INDIRECT(ADDRESS($AU137+1, BK$1)))</f>
        <v>5.2900000000000169E-3</v>
      </c>
      <c r="BL137">
        <f ca="1">AVERAGE(INDIRECT(ADDRESS($AU136+2, BL$1)):INDIRECT(ADDRESS($AU137+1, BL$1)))</f>
        <v>2.8600000000000847E-3</v>
      </c>
      <c r="BM137">
        <f ca="1">AVERAGE(INDIRECT(ADDRESS($AU136+2, BM$1)):INDIRECT(ADDRESS($AU137+1, BM$1)))</f>
        <v>6.6899999999998627E-3</v>
      </c>
      <c r="BN137">
        <f ca="1">AVERAGE(INDIRECT(ADDRESS($AU136+2, BN$1)):INDIRECT(ADDRESS($AU137+1, BN$1)))</f>
        <v>5.5313999999999993E-4</v>
      </c>
      <c r="BO137">
        <f ca="1">AVERAGE(INDIRECT(ADDRESS($AU136+2, BO$1)):INDIRECT(ADDRESS($AU137+1, BO$1)))</f>
        <v>3.7699999999999995E-4</v>
      </c>
      <c r="BP137">
        <f ca="1">AVERAGE(INDIRECT(ADDRESS($AU136+2, BP$1)):INDIRECT(ADDRESS($AU137+1, BP$1)))</f>
        <v>4.4600000000003526E-3</v>
      </c>
    </row>
    <row r="138" spans="1:68" x14ac:dyDescent="0.25">
      <c r="A138" s="1">
        <v>-2.5569999999999999E-2</v>
      </c>
      <c r="B138" s="1">
        <v>-0.94069899999999995</v>
      </c>
      <c r="C138" s="1">
        <v>-0.33827699999999999</v>
      </c>
      <c r="D138" s="1">
        <v>0.176818</v>
      </c>
      <c r="E138" s="1">
        <v>-0.32313199999999997</v>
      </c>
      <c r="F138" s="1">
        <v>-1.0983099999999999</v>
      </c>
      <c r="G138" s="1">
        <v>2.5343999999999998E-2</v>
      </c>
      <c r="H138" s="1">
        <v>-0.193186</v>
      </c>
      <c r="I138" s="1">
        <v>-2.0781900000000002</v>
      </c>
      <c r="J138" s="1">
        <v>-5.3141400000000002E-3</v>
      </c>
      <c r="K138" s="1">
        <v>0.78582200000000002</v>
      </c>
      <c r="L138" s="1">
        <v>-1.87669</v>
      </c>
      <c r="M138" s="1">
        <v>0.74774399999999996</v>
      </c>
      <c r="N138" s="1">
        <v>0.99602100000000005</v>
      </c>
      <c r="O138" s="1">
        <v>-2.5001600000000002</v>
      </c>
      <c r="P138" s="1">
        <v>-0.75217400000000001</v>
      </c>
      <c r="Q138" s="1">
        <v>0.998506</v>
      </c>
      <c r="R138" s="1">
        <v>-2.5067400000000002</v>
      </c>
      <c r="S138" s="1">
        <v>-6.0851100000000003E-3</v>
      </c>
      <c r="T138" s="1">
        <v>3.2847499999999999E-3</v>
      </c>
      <c r="U138" s="1">
        <v>-2.4992899999999998</v>
      </c>
      <c r="V138" s="1" t="s">
        <v>23</v>
      </c>
      <c r="W138" s="1">
        <f>ABS(IK_diagnostics_positions[[#This Row],[Column1]]-A137)</f>
        <v>0.221334</v>
      </c>
      <c r="X138" s="1">
        <f>ABS(IK_diagnostics_positions[[#This Row],[Column2]]-B137)</f>
        <v>1.891276</v>
      </c>
      <c r="Y138" s="1">
        <f>ABS(IK_diagnostics_positions[[#This Row],[Column3]]-C137)</f>
        <v>9.7278000000000003E-2</v>
      </c>
      <c r="Z138" s="1">
        <f>ABS(IK_diagnostics_positions[[#This Row],[Column4]]-D137)</f>
        <v>0.93625199999999997</v>
      </c>
      <c r="AA138" s="1">
        <f>ABS(IK_diagnostics_positions[[#This Row],[Column5]]-E137)</f>
        <v>1.1563140000000001</v>
      </c>
      <c r="AB138" s="1">
        <f>ABS(IK_diagnostics_positions[[#This Row],[Column6]]-F137)</f>
        <v>0.47681999999999991</v>
      </c>
      <c r="AC138" s="1">
        <f>ABS(IK_diagnostics_positions[[#This Row],[Column7]]-G137)</f>
        <v>0.88949800000000001</v>
      </c>
      <c r="AD138" s="1">
        <f>ABS(IK_diagnostics_positions[[#This Row],[Column8]]-H137)</f>
        <v>1.233236</v>
      </c>
      <c r="AE138" s="1">
        <f>ABS(IK_diagnostics_positions[[#This Row],[Column9]]-I137)</f>
        <v>0.49862000000000029</v>
      </c>
      <c r="AF138" s="1">
        <f>ABS(IK_diagnostics_positions[[#This Row],[Column10]]-J137)</f>
        <v>1.1239020000000001E-2</v>
      </c>
      <c r="AG138" s="1">
        <f>ABS(IK_diagnostics_positions[[#This Row],[Column11]]-K137)</f>
        <v>5.5991000000000013E-2</v>
      </c>
      <c r="AH138" s="1">
        <f>ABS(IK_diagnostics_positions[[#This Row],[Column12]]-L137)</f>
        <v>1.8489999999999895E-2</v>
      </c>
      <c r="AI138" s="1">
        <f>ABS(IK_diagnostics_positions[[#This Row],[Column13]]-M137)</f>
        <v>1.568399999999992E-2</v>
      </c>
      <c r="AJ138" s="1">
        <f>ABS(IK_diagnostics_positions[[#This Row],[Column14]]-N137)</f>
        <v>3.969999999999807E-4</v>
      </c>
      <c r="AK138" s="1">
        <f>ABS(IK_diagnostics_positions[[#This Row],[Column15]]-O137)</f>
        <v>8.1999999999999851E-3</v>
      </c>
      <c r="AL138" s="1">
        <f>ABS(IK_diagnostics_positions[[#This Row],[Column16]]-P137)</f>
        <v>3.7560999999999956E-2</v>
      </c>
      <c r="AM138" s="1">
        <f>ABS(IK_diagnostics_positions[[#This Row],[Column17]]-Q137)</f>
        <v>2.1499999999996522E-4</v>
      </c>
      <c r="AN138" s="1">
        <f>ABS(IK_diagnostics_positions[[#This Row],[Column18]]-R137)</f>
        <v>9.380000000000166E-3</v>
      </c>
      <c r="AO138" s="1">
        <f>ABS(IK_diagnostics_positions[[#This Row],[Column19]]-S137)</f>
        <v>2.2015199999999993E-3</v>
      </c>
      <c r="AP138" s="1">
        <f>ABS(IK_diagnostics_positions[[#This Row],[Column20]]-T137)</f>
        <v>2.358435E-2</v>
      </c>
      <c r="AQ138" s="1">
        <f>ABS(IK_diagnostics_positions[[#This Row],[Column21]]-U137)</f>
        <v>2.004000000000028E-2</v>
      </c>
      <c r="AU138" s="3">
        <f>IK_diagnostics_frames[[#This Row],[Column1]]+AU137</f>
        <v>423</v>
      </c>
      <c r="AV138">
        <f ca="1">AVERAGE(INDIRECT(ADDRESS($AU137+2, AV$1)):INDIRECT(ADDRESS($AU138+1, AV$1)))</f>
        <v>0.32326793333333331</v>
      </c>
      <c r="AW138">
        <f ca="1">AVERAGE(INDIRECT(ADDRESS($AU137+2, AW$1)):INDIRECT(ADDRESS($AU138+1, AW$1)))</f>
        <v>0.58725733333333341</v>
      </c>
      <c r="AX138">
        <f ca="1">AVERAGE(INDIRECT(ADDRESS($AU137+2, AX$1)):INDIRECT(ADDRESS($AU138+1, AX$1)))</f>
        <v>0.10346566666666668</v>
      </c>
      <c r="AY138">
        <f ca="1">AVERAGE(INDIRECT(ADDRESS($AU137+2, AY$1)):INDIRECT(ADDRESS($AU138+1, AY$1)))</f>
        <v>0.48323830000000001</v>
      </c>
      <c r="AZ138">
        <f ca="1">AVERAGE(INDIRECT(ADDRESS($AU137+2, AZ$1)):INDIRECT(ADDRESS($AU138+1, AZ$1)))</f>
        <v>0.76223099999999999</v>
      </c>
      <c r="BA138">
        <f ca="1">AVERAGE(INDIRECT(ADDRESS($AU137+2, BA$1)):INDIRECT(ADDRESS($AU138+1, BA$1)))</f>
        <v>0.63819216666666667</v>
      </c>
      <c r="BB138">
        <f ca="1">AVERAGE(INDIRECT(ADDRESS($AU137+2, BB$1)):INDIRECT(ADDRESS($AU138+1, BB$1)))</f>
        <v>0.52793349999999994</v>
      </c>
      <c r="BC138">
        <f ca="1">AVERAGE(INDIRECT(ADDRESS($AU137+2, BC$1)):INDIRECT(ADDRESS($AU138+1, BC$1)))</f>
        <v>5.466590000000001E-2</v>
      </c>
      <c r="BD138">
        <f ca="1">AVERAGE(INDIRECT(ADDRESS($AU137+2, BD$1)):INDIRECT(ADDRESS($AU138+1, BD$1)))</f>
        <v>0.66026833333333335</v>
      </c>
      <c r="BE138">
        <f ca="1">AVERAGE(INDIRECT(ADDRESS($AU137+2, BE$1)):INDIRECT(ADDRESS($AU138+1, BE$1)))</f>
        <v>1.4632736666666667E-2</v>
      </c>
      <c r="BF138">
        <f ca="1">AVERAGE(INDIRECT(ADDRESS($AU137+2, BF$1)):INDIRECT(ADDRESS($AU138+1, BF$1)))</f>
        <v>3.310533333333332E-2</v>
      </c>
      <c r="BG138">
        <f ca="1">AVERAGE(INDIRECT(ADDRESS($AU137+2, BG$1)):INDIRECT(ADDRESS($AU138+1, BG$1)))</f>
        <v>0.8004699999999999</v>
      </c>
      <c r="BH138">
        <f ca="1">AVERAGE(INDIRECT(ADDRESS($AU137+2, BH$1)):INDIRECT(ADDRESS($AU138+1, BH$1)))</f>
        <v>1.3791833333333317E-2</v>
      </c>
      <c r="BI138">
        <f ca="1">AVERAGE(INDIRECT(ADDRESS($AU137+2, BI$1)):INDIRECT(ADDRESS($AU138+1, BI$1)))</f>
        <v>6.3725000000000032E-3</v>
      </c>
      <c r="BJ138">
        <f ca="1">AVERAGE(INDIRECT(ADDRESS($AU137+2, BJ$1)):INDIRECT(ADDRESS($AU138+1, BJ$1)))</f>
        <v>5.6316666666666277E-3</v>
      </c>
      <c r="BK138">
        <f ca="1">AVERAGE(INDIRECT(ADDRESS($AU137+2, BK$1)):INDIRECT(ADDRESS($AU138+1, BK$1)))</f>
        <v>1.7009666666666645E-2</v>
      </c>
      <c r="BL138">
        <f ca="1">AVERAGE(INDIRECT(ADDRESS($AU137+2, BL$1)):INDIRECT(ADDRESS($AU138+1, BL$1)))</f>
        <v>1.2744500000000028E-2</v>
      </c>
      <c r="BM138">
        <f ca="1">AVERAGE(INDIRECT(ADDRESS($AU137+2, BM$1)):INDIRECT(ADDRESS($AU138+1, BM$1)))</f>
        <v>9.8066666666665938E-3</v>
      </c>
      <c r="BN138">
        <f ca="1">AVERAGE(INDIRECT(ADDRESS($AU137+2, BN$1)):INDIRECT(ADDRESS($AU138+1, BN$1)))</f>
        <v>1.6959357666666668E-2</v>
      </c>
      <c r="BO138">
        <f ca="1">AVERAGE(INDIRECT(ADDRESS($AU137+2, BO$1)):INDIRECT(ADDRESS($AU138+1, BO$1)))</f>
        <v>2.4739018333333335E-2</v>
      </c>
      <c r="BP138">
        <f ca="1">AVERAGE(INDIRECT(ADDRESS($AU137+2, BP$1)):INDIRECT(ADDRESS($AU138+1, BP$1)))</f>
        <v>2.24766666666667E-2</v>
      </c>
    </row>
    <row r="139" spans="1:68" x14ac:dyDescent="0.25">
      <c r="A139" s="1">
        <v>0.60007299999999997</v>
      </c>
      <c r="B139" s="1">
        <v>-0.179677</v>
      </c>
      <c r="C139" s="1">
        <v>-0.779505</v>
      </c>
      <c r="D139" s="1">
        <v>-3.11881E-2</v>
      </c>
      <c r="E139" s="1">
        <v>-8.3296900000000007E-3</v>
      </c>
      <c r="F139" s="1">
        <v>-1.5359100000000001</v>
      </c>
      <c r="G139" s="1">
        <v>-0.15901199999999999</v>
      </c>
      <c r="H139" s="1">
        <v>0.74792999999999998</v>
      </c>
      <c r="I139" s="1">
        <v>-0.89424700000000001</v>
      </c>
      <c r="J139" s="1">
        <v>1.03742E-4</v>
      </c>
      <c r="K139" s="1">
        <v>0.77300899999999995</v>
      </c>
      <c r="L139" s="1">
        <v>-1.8811899999999999</v>
      </c>
      <c r="M139" s="1">
        <v>0.75121199999999999</v>
      </c>
      <c r="N139" s="1">
        <v>1.00434</v>
      </c>
      <c r="O139" s="1">
        <v>-2.4995099999999999</v>
      </c>
      <c r="P139" s="1">
        <v>-0.75092599999999998</v>
      </c>
      <c r="Q139" s="1">
        <v>1.0015000000000001</v>
      </c>
      <c r="R139" s="1">
        <v>-2.5006599999999999</v>
      </c>
      <c r="S139" s="1">
        <v>-6.2189999999999999E-4</v>
      </c>
      <c r="T139" s="1">
        <v>-9.0587099999999993E-3</v>
      </c>
      <c r="U139" s="1">
        <v>-2.5043799999999998</v>
      </c>
      <c r="V139" s="1" t="s">
        <v>23</v>
      </c>
      <c r="W139" s="1">
        <f>ABS(IK_diagnostics_positions[[#This Row],[Column1]]-A138)</f>
        <v>0.62564299999999995</v>
      </c>
      <c r="X139" s="1">
        <f>ABS(IK_diagnostics_positions[[#This Row],[Column2]]-B138)</f>
        <v>0.76102199999999998</v>
      </c>
      <c r="Y139" s="1">
        <f>ABS(IK_diagnostics_positions[[#This Row],[Column3]]-C138)</f>
        <v>0.44122800000000001</v>
      </c>
      <c r="Z139" s="1">
        <f>ABS(IK_diagnostics_positions[[#This Row],[Column4]]-D138)</f>
        <v>0.2080061</v>
      </c>
      <c r="AA139" s="1">
        <f>ABS(IK_diagnostics_positions[[#This Row],[Column5]]-E138)</f>
        <v>0.31480230999999997</v>
      </c>
      <c r="AB139" s="1">
        <f>ABS(IK_diagnostics_positions[[#This Row],[Column6]]-F138)</f>
        <v>0.43760000000000021</v>
      </c>
      <c r="AC139" s="1">
        <f>ABS(IK_diagnostics_positions[[#This Row],[Column7]]-G138)</f>
        <v>0.18435599999999999</v>
      </c>
      <c r="AD139" s="1">
        <f>ABS(IK_diagnostics_positions[[#This Row],[Column8]]-H138)</f>
        <v>0.94111599999999995</v>
      </c>
      <c r="AE139" s="1">
        <f>ABS(IK_diagnostics_positions[[#This Row],[Column9]]-I138)</f>
        <v>1.1839430000000002</v>
      </c>
      <c r="AF139" s="1">
        <f>ABS(IK_diagnostics_positions[[#This Row],[Column10]]-J138)</f>
        <v>5.4178820000000006E-3</v>
      </c>
      <c r="AG139" s="1">
        <f>ABS(IK_diagnostics_positions[[#This Row],[Column11]]-K138)</f>
        <v>1.2813000000000074E-2</v>
      </c>
      <c r="AH139" s="1">
        <f>ABS(IK_diagnostics_positions[[#This Row],[Column12]]-L138)</f>
        <v>4.4999999999999485E-3</v>
      </c>
      <c r="AI139" s="1">
        <f>ABS(IK_diagnostics_positions[[#This Row],[Column13]]-M138)</f>
        <v>3.4680000000000266E-3</v>
      </c>
      <c r="AJ139" s="1">
        <f>ABS(IK_diagnostics_positions[[#This Row],[Column14]]-N138)</f>
        <v>8.3189999999999653E-3</v>
      </c>
      <c r="AK139" s="1">
        <f>ABS(IK_diagnostics_positions[[#This Row],[Column15]]-O138)</f>
        <v>6.5000000000026148E-4</v>
      </c>
      <c r="AL139" s="1">
        <f>ABS(IK_diagnostics_positions[[#This Row],[Column16]]-P138)</f>
        <v>1.2480000000000269E-3</v>
      </c>
      <c r="AM139" s="1">
        <f>ABS(IK_diagnostics_positions[[#This Row],[Column17]]-Q138)</f>
        <v>2.9940000000000522E-3</v>
      </c>
      <c r="AN139" s="1">
        <f>ABS(IK_diagnostics_positions[[#This Row],[Column18]]-R138)</f>
        <v>6.0800000000003074E-3</v>
      </c>
      <c r="AO139" s="1">
        <f>ABS(IK_diagnostics_positions[[#This Row],[Column19]]-S138)</f>
        <v>5.4632100000000005E-3</v>
      </c>
      <c r="AP139" s="1">
        <f>ABS(IK_diagnostics_positions[[#This Row],[Column20]]-T138)</f>
        <v>1.2343459999999999E-2</v>
      </c>
      <c r="AQ139" s="1">
        <f>ABS(IK_diagnostics_positions[[#This Row],[Column21]]-U138)</f>
        <v>5.0900000000000389E-3</v>
      </c>
      <c r="AU139" s="4">
        <f>IK_diagnostics_frames[[#This Row],[Column1]]+AU138</f>
        <v>428</v>
      </c>
      <c r="AV139">
        <f ca="1">AVERAGE(INDIRECT(ADDRESS($AU138+2, AV$1)):INDIRECT(ADDRESS($AU139+1, AV$1)))</f>
        <v>0.26319550000000003</v>
      </c>
      <c r="AW139">
        <f ca="1">AVERAGE(INDIRECT(ADDRESS($AU138+2, AW$1)):INDIRECT(ADDRESS($AU139+1, AW$1)))</f>
        <v>0.54261300000000001</v>
      </c>
      <c r="AX139">
        <f ca="1">AVERAGE(INDIRECT(ADDRESS($AU138+2, AX$1)):INDIRECT(ADDRESS($AU139+1, AX$1)))</f>
        <v>0.28344779999999997</v>
      </c>
      <c r="AY139">
        <f ca="1">AVERAGE(INDIRECT(ADDRESS($AU138+2, AY$1)):INDIRECT(ADDRESS($AU139+1, AY$1)))</f>
        <v>0.49376908000000003</v>
      </c>
      <c r="AZ139">
        <f ca="1">AVERAGE(INDIRECT(ADDRESS($AU138+2, AZ$1)):INDIRECT(ADDRESS($AU139+1, AZ$1)))</f>
        <v>0.81112712000000009</v>
      </c>
      <c r="BA139">
        <f ca="1">AVERAGE(INDIRECT(ADDRESS($AU138+2, BA$1)):INDIRECT(ADDRESS($AU139+1, BA$1)))</f>
        <v>0.43570059999999999</v>
      </c>
      <c r="BB139">
        <f ca="1">AVERAGE(INDIRECT(ADDRESS($AU138+2, BB$1)):INDIRECT(ADDRESS($AU139+1, BB$1)))</f>
        <v>0.44169799999999998</v>
      </c>
      <c r="BC139">
        <f ca="1">AVERAGE(INDIRECT(ADDRESS($AU138+2, BC$1)):INDIRECT(ADDRESS($AU139+1, BC$1)))</f>
        <v>0.57730270000000006</v>
      </c>
      <c r="BD139">
        <f ca="1">AVERAGE(INDIRECT(ADDRESS($AU138+2, BD$1)):INDIRECT(ADDRESS($AU139+1, BD$1)))</f>
        <v>1.1367579999999999</v>
      </c>
      <c r="BE139">
        <f ca="1">AVERAGE(INDIRECT(ADDRESS($AU138+2, BE$1)):INDIRECT(ADDRESS($AU139+1, BE$1)))</f>
        <v>1.2395167799999999E-2</v>
      </c>
      <c r="BF139">
        <f ca="1">AVERAGE(INDIRECT(ADDRESS($AU138+2, BF$1)):INDIRECT(ADDRESS($AU139+1, BF$1)))</f>
        <v>4.5830599999999985E-2</v>
      </c>
      <c r="BG139">
        <f ca="1">AVERAGE(INDIRECT(ADDRESS($AU138+2, BG$1)):INDIRECT(ADDRESS($AU139+1, BG$1)))</f>
        <v>0.98499200000000009</v>
      </c>
      <c r="BH139">
        <f ca="1">AVERAGE(INDIRECT(ADDRESS($AU138+2, BH$1)):INDIRECT(ADDRESS($AU139+1, BH$1)))</f>
        <v>3.2232200000000003E-2</v>
      </c>
      <c r="BI139">
        <f ca="1">AVERAGE(INDIRECT(ADDRESS($AU138+2, BI$1)):INDIRECT(ADDRESS($AU139+1, BI$1)))</f>
        <v>5.2015999999999842E-3</v>
      </c>
      <c r="BJ139">
        <f ca="1">AVERAGE(INDIRECT(ADDRESS($AU138+2, BJ$1)):INDIRECT(ADDRESS($AU139+1, BJ$1)))</f>
        <v>3.1375999999999939E-2</v>
      </c>
      <c r="BK139">
        <f ca="1">AVERAGE(INDIRECT(ADDRESS($AU138+2, BK$1)):INDIRECT(ADDRESS($AU139+1, BK$1)))</f>
        <v>3.1177799999999967E-2</v>
      </c>
      <c r="BL139">
        <f ca="1">AVERAGE(INDIRECT(ADDRESS($AU138+2, BL$1)):INDIRECT(ADDRESS($AU139+1, BL$1)))</f>
        <v>2.7377600000000068E-2</v>
      </c>
      <c r="BM139">
        <f ca="1">AVERAGE(INDIRECT(ADDRESS($AU138+2, BM$1)):INDIRECT(ADDRESS($AU139+1, BM$1)))</f>
        <v>2.4567999999999833E-2</v>
      </c>
      <c r="BN139">
        <f ca="1">AVERAGE(INDIRECT(ADDRESS($AU138+2, BN$1)):INDIRECT(ADDRESS($AU139+1, BN$1)))</f>
        <v>1.4004875599999999E-2</v>
      </c>
      <c r="BO139">
        <f ca="1">AVERAGE(INDIRECT(ADDRESS($AU138+2, BO$1)):INDIRECT(ADDRESS($AU139+1, BO$1)))</f>
        <v>4.5808000000000001E-2</v>
      </c>
      <c r="BP139">
        <f ca="1">AVERAGE(INDIRECT(ADDRESS($AU138+2, BP$1)):INDIRECT(ADDRESS($AU139+1, BP$1)))</f>
        <v>3.5160000000000122E-2</v>
      </c>
    </row>
    <row r="140" spans="1:68" x14ac:dyDescent="0.25">
      <c r="A140" s="1">
        <v>-0.13231899999999999</v>
      </c>
      <c r="B140" s="1">
        <v>0.39827400000000002</v>
      </c>
      <c r="C140" s="1">
        <v>-0.90767200000000003</v>
      </c>
      <c r="D140" s="1">
        <v>0.33103500000000002</v>
      </c>
      <c r="E140" s="1">
        <v>1.1153999999999999</v>
      </c>
      <c r="F140" s="1">
        <v>-1.42828</v>
      </c>
      <c r="G140" s="1">
        <v>0.168431</v>
      </c>
      <c r="H140" s="1">
        <v>1.4125300000000001</v>
      </c>
      <c r="I140" s="1">
        <v>-2.36917</v>
      </c>
      <c r="J140" s="1">
        <v>1.6319800000000001E-4</v>
      </c>
      <c r="K140" s="1">
        <v>0.77966500000000005</v>
      </c>
      <c r="L140" s="1">
        <v>-3.12493</v>
      </c>
      <c r="M140" s="1">
        <v>0.74910200000000005</v>
      </c>
      <c r="N140" s="1">
        <v>1.0012399999999999</v>
      </c>
      <c r="O140" s="1">
        <v>-2.5004300000000002</v>
      </c>
      <c r="P140" s="1">
        <v>-0.74723399999999995</v>
      </c>
      <c r="Q140" s="1">
        <v>1.0002500000000001</v>
      </c>
      <c r="R140" s="1">
        <v>-2.49824</v>
      </c>
      <c r="S140" s="1">
        <v>-7.0092099999999997E-4</v>
      </c>
      <c r="T140" s="1">
        <v>1.4900600000000001E-3</v>
      </c>
      <c r="U140" s="1">
        <v>-2.49688</v>
      </c>
      <c r="V140" s="1" t="s">
        <v>23</v>
      </c>
      <c r="W140" s="1">
        <f>ABS(IK_diagnostics_positions[[#This Row],[Column1]]-A139)</f>
        <v>0.73239199999999993</v>
      </c>
      <c r="X140" s="1">
        <f>ABS(IK_diagnostics_positions[[#This Row],[Column2]]-B139)</f>
        <v>0.57795099999999999</v>
      </c>
      <c r="Y140" s="1">
        <f>ABS(IK_diagnostics_positions[[#This Row],[Column3]]-C139)</f>
        <v>0.12816700000000003</v>
      </c>
      <c r="Z140" s="1">
        <f>ABS(IK_diagnostics_positions[[#This Row],[Column4]]-D139)</f>
        <v>0.36222310000000002</v>
      </c>
      <c r="AA140" s="1">
        <f>ABS(IK_diagnostics_positions[[#This Row],[Column5]]-E139)</f>
        <v>1.12372969</v>
      </c>
      <c r="AB140" s="1">
        <f>ABS(IK_diagnostics_positions[[#This Row],[Column6]]-F139)</f>
        <v>0.10763000000000011</v>
      </c>
      <c r="AC140" s="1">
        <f>ABS(IK_diagnostics_positions[[#This Row],[Column7]]-G139)</f>
        <v>0.32744299999999998</v>
      </c>
      <c r="AD140" s="1">
        <f>ABS(IK_diagnostics_positions[[#This Row],[Column8]]-H139)</f>
        <v>0.66460000000000008</v>
      </c>
      <c r="AE140" s="1">
        <f>ABS(IK_diagnostics_positions[[#This Row],[Column9]]-I139)</f>
        <v>1.474923</v>
      </c>
      <c r="AF140" s="1">
        <f>ABS(IK_diagnostics_positions[[#This Row],[Column10]]-J139)</f>
        <v>5.9456000000000008E-5</v>
      </c>
      <c r="AG140" s="1">
        <f>ABS(IK_diagnostics_positions[[#This Row],[Column11]]-K139)</f>
        <v>6.6560000000001063E-3</v>
      </c>
      <c r="AH140" s="1">
        <f>ABS(IK_diagnostics_positions[[#This Row],[Column12]]-L139)</f>
        <v>1.2437400000000001</v>
      </c>
      <c r="AI140" s="1">
        <f>ABS(IK_diagnostics_positions[[#This Row],[Column13]]-M139)</f>
        <v>2.1099999999999453E-3</v>
      </c>
      <c r="AJ140" s="1">
        <f>ABS(IK_diagnostics_positions[[#This Row],[Column14]]-N139)</f>
        <v>3.1000000000001027E-3</v>
      </c>
      <c r="AK140" s="1">
        <f>ABS(IK_diagnostics_positions[[#This Row],[Column15]]-O139)</f>
        <v>9.2000000000025395E-4</v>
      </c>
      <c r="AL140" s="1">
        <f>ABS(IK_diagnostics_positions[[#This Row],[Column16]]-P139)</f>
        <v>3.6920000000000286E-3</v>
      </c>
      <c r="AM140" s="1">
        <f>ABS(IK_diagnostics_positions[[#This Row],[Column17]]-Q139)</f>
        <v>1.2499999999999734E-3</v>
      </c>
      <c r="AN140" s="1">
        <f>ABS(IK_diagnostics_positions[[#This Row],[Column18]]-R139)</f>
        <v>2.4199999999998667E-3</v>
      </c>
      <c r="AO140" s="1">
        <f>ABS(IK_diagnostics_positions[[#This Row],[Column19]]-S139)</f>
        <v>7.9020999999999974E-5</v>
      </c>
      <c r="AP140" s="1">
        <f>ABS(IK_diagnostics_positions[[#This Row],[Column20]]-T139)</f>
        <v>1.0548769999999999E-2</v>
      </c>
      <c r="AQ140" s="1">
        <f>ABS(IK_diagnostics_positions[[#This Row],[Column21]]-U139)</f>
        <v>7.4999999999998401E-3</v>
      </c>
      <c r="AU140" s="3">
        <f>IK_diagnostics_frames[[#This Row],[Column1]]+AU139</f>
        <v>435</v>
      </c>
      <c r="AV140">
        <f ca="1">AVERAGE(INDIRECT(ADDRESS($AU139+2, AV$1)):INDIRECT(ADDRESS($AU140+1, AV$1)))</f>
        <v>0.3604183142857143</v>
      </c>
      <c r="AW140">
        <f ca="1">AVERAGE(INDIRECT(ADDRESS($AU139+2, AW$1)):INDIRECT(ADDRESS($AU140+1, AW$1)))</f>
        <v>0.78845257142857139</v>
      </c>
      <c r="AX140">
        <f ca="1">AVERAGE(INDIRECT(ADDRESS($AU139+2, AX$1)):INDIRECT(ADDRESS($AU140+1, AX$1)))</f>
        <v>0.50317871428571426</v>
      </c>
      <c r="AY140">
        <f ca="1">AVERAGE(INDIRECT(ADDRESS($AU139+2, AY$1)):INDIRECT(ADDRESS($AU140+1, AY$1)))</f>
        <v>0.60986671428571426</v>
      </c>
      <c r="AZ140">
        <f ca="1">AVERAGE(INDIRECT(ADDRESS($AU139+2, AZ$1)):INDIRECT(ADDRESS($AU140+1, AZ$1)))</f>
        <v>0.37427391428571422</v>
      </c>
      <c r="BA140">
        <f ca="1">AVERAGE(INDIRECT(ADDRESS($AU139+2, BA$1)):INDIRECT(ADDRESS($AU140+1, BA$1)))</f>
        <v>0.54831028571428586</v>
      </c>
      <c r="BB140">
        <f ca="1">AVERAGE(INDIRECT(ADDRESS($AU139+2, BB$1)):INDIRECT(ADDRESS($AU140+1, BB$1)))</f>
        <v>0.82687693085714287</v>
      </c>
      <c r="BC140">
        <f ca="1">AVERAGE(INDIRECT(ADDRESS($AU139+2, BC$1)):INDIRECT(ADDRESS($AU140+1, BC$1)))</f>
        <v>0.73146341428571426</v>
      </c>
      <c r="BD140">
        <f ca="1">AVERAGE(INDIRECT(ADDRESS($AU139+2, BD$1)):INDIRECT(ADDRESS($AU140+1, BD$1)))</f>
        <v>0.67949285714285712</v>
      </c>
      <c r="BE140">
        <f ca="1">AVERAGE(INDIRECT(ADDRESS($AU139+2, BE$1)):INDIRECT(ADDRESS($AU140+1, BE$1)))</f>
        <v>2.0687463E-2</v>
      </c>
      <c r="BF140">
        <f ca="1">AVERAGE(INDIRECT(ADDRESS($AU139+2, BF$1)):INDIRECT(ADDRESS($AU140+1, BF$1)))</f>
        <v>6.1962714285714281E-2</v>
      </c>
      <c r="BG140">
        <f ca="1">AVERAGE(INDIRECT(ADDRESS($AU139+2, BG$1)):INDIRECT(ADDRESS($AU140+1, BG$1)))</f>
        <v>0.61733428571428561</v>
      </c>
      <c r="BH140">
        <f ca="1">AVERAGE(INDIRECT(ADDRESS($AU139+2, BH$1)):INDIRECT(ADDRESS($AU140+1, BH$1)))</f>
        <v>7.2549142857142868E-2</v>
      </c>
      <c r="BI140">
        <f ca="1">AVERAGE(INDIRECT(ADDRESS($AU139+2, BI$1)):INDIRECT(ADDRESS($AU140+1, BI$1)))</f>
        <v>1.3644285714285696E-2</v>
      </c>
      <c r="BJ140">
        <f ca="1">AVERAGE(INDIRECT(ADDRESS($AU139+2, BJ$1)):INDIRECT(ADDRESS($AU140+1, BJ$1)))</f>
        <v>1.9041428571428654E-2</v>
      </c>
      <c r="BK140">
        <f ca="1">AVERAGE(INDIRECT(ADDRESS($AU139+2, BK$1)):INDIRECT(ADDRESS($AU140+1, BK$1)))</f>
        <v>7.4272714285714317E-2</v>
      </c>
      <c r="BL140">
        <f ca="1">AVERAGE(INDIRECT(ADDRESS($AU139+2, BL$1)):INDIRECT(ADDRESS($AU140+1, BL$1)))</f>
        <v>2.3661428571428562E-2</v>
      </c>
      <c r="BM140">
        <f ca="1">AVERAGE(INDIRECT(ADDRESS($AU139+2, BM$1)):INDIRECT(ADDRESS($AU140+1, BM$1)))</f>
        <v>2.1359999999999983E-2</v>
      </c>
      <c r="BN140">
        <f ca="1">AVERAGE(INDIRECT(ADDRESS($AU139+2, BN$1)):INDIRECT(ADDRESS($AU140+1, BN$1)))</f>
        <v>1.3622918571428571E-2</v>
      </c>
      <c r="BO140">
        <f ca="1">AVERAGE(INDIRECT(ADDRESS($AU139+2, BO$1)):INDIRECT(ADDRESS($AU140+1, BO$1)))</f>
        <v>5.3254610571428565E-2</v>
      </c>
      <c r="BP140">
        <f ca="1">AVERAGE(INDIRECT(ADDRESS($AU139+2, BP$1)):INDIRECT(ADDRESS($AU140+1, BP$1)))</f>
        <v>1.933714285714291E-2</v>
      </c>
    </row>
    <row r="141" spans="1:68" x14ac:dyDescent="0.25">
      <c r="A141" s="1">
        <v>-0.394986</v>
      </c>
      <c r="B141" s="1">
        <v>0.14781900000000001</v>
      </c>
      <c r="C141" s="1">
        <v>-0.906717</v>
      </c>
      <c r="D141" s="1">
        <v>0.13017100000000001</v>
      </c>
      <c r="E141" s="1">
        <v>0.14534</v>
      </c>
      <c r="F141" s="1">
        <v>-1.7577199999999999</v>
      </c>
      <c r="G141" s="1">
        <v>0.178316</v>
      </c>
      <c r="H141" s="1">
        <v>-0.113897</v>
      </c>
      <c r="I141" s="1">
        <v>-2.7223299999999999</v>
      </c>
      <c r="J141" s="1">
        <v>9.44257E-4</v>
      </c>
      <c r="K141" s="1">
        <v>0.78545600000000004</v>
      </c>
      <c r="L141" s="1">
        <v>-3.1219600000000001</v>
      </c>
      <c r="M141" s="1">
        <v>0.75506300000000004</v>
      </c>
      <c r="N141" s="1">
        <v>1.0007699999999999</v>
      </c>
      <c r="O141" s="1">
        <v>-2.5015200000000002</v>
      </c>
      <c r="P141" s="1">
        <v>-0.75204099999999996</v>
      </c>
      <c r="Q141" s="1">
        <v>1.0027200000000001</v>
      </c>
      <c r="R141" s="1">
        <v>-2.50082</v>
      </c>
      <c r="S141" s="1">
        <v>3.5545200000000002E-4</v>
      </c>
      <c r="T141" s="1">
        <v>2.2552599999999998E-3</v>
      </c>
      <c r="U141" s="1">
        <v>-2.5001899999999999</v>
      </c>
      <c r="V141" s="1" t="s">
        <v>23</v>
      </c>
      <c r="W141" s="1">
        <f>ABS(IK_diagnostics_positions[[#This Row],[Column1]]-A140)</f>
        <v>0.26266699999999998</v>
      </c>
      <c r="X141" s="1">
        <f>ABS(IK_diagnostics_positions[[#This Row],[Column2]]-B140)</f>
        <v>0.25045499999999998</v>
      </c>
      <c r="Y141" s="1">
        <f>ABS(IK_diagnostics_positions[[#This Row],[Column3]]-C140)</f>
        <v>9.5500000000003915E-4</v>
      </c>
      <c r="Z141" s="1">
        <f>ABS(IK_diagnostics_positions[[#This Row],[Column4]]-D140)</f>
        <v>0.20086400000000001</v>
      </c>
      <c r="AA141" s="1">
        <f>ABS(IK_diagnostics_positions[[#This Row],[Column5]]-E140)</f>
        <v>0.97005999999999992</v>
      </c>
      <c r="AB141" s="1">
        <f>ABS(IK_diagnostics_positions[[#This Row],[Column6]]-F140)</f>
        <v>0.32943999999999996</v>
      </c>
      <c r="AC141" s="1">
        <f>ABS(IK_diagnostics_positions[[#This Row],[Column7]]-G140)</f>
        <v>9.8850000000000049E-3</v>
      </c>
      <c r="AD141" s="1">
        <f>ABS(IK_diagnostics_positions[[#This Row],[Column8]]-H140)</f>
        <v>1.526427</v>
      </c>
      <c r="AE141" s="1">
        <f>ABS(IK_diagnostics_positions[[#This Row],[Column9]]-I140)</f>
        <v>0.35315999999999992</v>
      </c>
      <c r="AF141" s="1">
        <f>ABS(IK_diagnostics_positions[[#This Row],[Column10]]-J140)</f>
        <v>7.8105899999999996E-4</v>
      </c>
      <c r="AG141" s="1">
        <f>ABS(IK_diagnostics_positions[[#This Row],[Column11]]-K140)</f>
        <v>5.7909999999999906E-3</v>
      </c>
      <c r="AH141" s="1">
        <f>ABS(IK_diagnostics_positions[[#This Row],[Column12]]-L140)</f>
        <v>2.9699999999999172E-3</v>
      </c>
      <c r="AI141" s="1">
        <f>ABS(IK_diagnostics_positions[[#This Row],[Column13]]-M140)</f>
        <v>5.9609999999999941E-3</v>
      </c>
      <c r="AJ141" s="1">
        <f>ABS(IK_diagnostics_positions[[#This Row],[Column14]]-N140)</f>
        <v>4.6999999999997044E-4</v>
      </c>
      <c r="AK141" s="1">
        <f>ABS(IK_diagnostics_positions[[#This Row],[Column15]]-O140)</f>
        <v>1.0900000000000354E-3</v>
      </c>
      <c r="AL141" s="1">
        <f>ABS(IK_diagnostics_positions[[#This Row],[Column16]]-P140)</f>
        <v>4.8070000000000057E-3</v>
      </c>
      <c r="AM141" s="1">
        <f>ABS(IK_diagnostics_positions[[#This Row],[Column17]]-Q140)</f>
        <v>2.4699999999999722E-3</v>
      </c>
      <c r="AN141" s="1">
        <f>ABS(IK_diagnostics_positions[[#This Row],[Column18]]-R140)</f>
        <v>2.5800000000000267E-3</v>
      </c>
      <c r="AO141" s="1">
        <f>ABS(IK_diagnostics_positions[[#This Row],[Column19]]-S140)</f>
        <v>1.056373E-3</v>
      </c>
      <c r="AP141" s="1">
        <f>ABS(IK_diagnostics_positions[[#This Row],[Column20]]-T140)</f>
        <v>7.6519999999999973E-4</v>
      </c>
      <c r="AQ141" s="1">
        <f>ABS(IK_diagnostics_positions[[#This Row],[Column21]]-U140)</f>
        <v>3.3099999999999241E-3</v>
      </c>
      <c r="AU141" s="4">
        <f>IK_diagnostics_frames[[#This Row],[Column1]]+AU140</f>
        <v>438</v>
      </c>
      <c r="AV141">
        <f ca="1">AVERAGE(INDIRECT(ADDRESS($AU140+2, AV$1)):INDIRECT(ADDRESS($AU141+1, AV$1)))</f>
        <v>0.48365930000000007</v>
      </c>
      <c r="AW141">
        <f ca="1">AVERAGE(INDIRECT(ADDRESS($AU140+2, AW$1)):INDIRECT(ADDRESS($AU141+1, AW$1)))</f>
        <v>1.288915</v>
      </c>
      <c r="AX141">
        <f ca="1">AVERAGE(INDIRECT(ADDRESS($AU140+2, AX$1)):INDIRECT(ADDRESS($AU141+1, AX$1)))</f>
        <v>0.34598533333333337</v>
      </c>
      <c r="AY141">
        <f ca="1">AVERAGE(INDIRECT(ADDRESS($AU140+2, AY$1)):INDIRECT(ADDRESS($AU141+1, AY$1)))</f>
        <v>0.52042566666666656</v>
      </c>
      <c r="AZ141">
        <f ca="1">AVERAGE(INDIRECT(ADDRESS($AU140+2, AZ$1)):INDIRECT(ADDRESS($AU141+1, AZ$1)))</f>
        <v>1.0225543333333331</v>
      </c>
      <c r="BA141">
        <f ca="1">AVERAGE(INDIRECT(ADDRESS($AU140+2, BA$1)):INDIRECT(ADDRESS($AU141+1, BA$1)))</f>
        <v>0.39866333333333354</v>
      </c>
      <c r="BB141">
        <f ca="1">AVERAGE(INDIRECT(ADDRESS($AU140+2, BB$1)):INDIRECT(ADDRESS($AU141+1, BB$1)))</f>
        <v>0.7108198613333333</v>
      </c>
      <c r="BC141">
        <f ca="1">AVERAGE(INDIRECT(ADDRESS($AU140+2, BC$1)):INDIRECT(ADDRESS($AU141+1, BC$1)))</f>
        <v>0.93530200000000008</v>
      </c>
      <c r="BD141">
        <f ca="1">AVERAGE(INDIRECT(ADDRESS($AU140+2, BD$1)):INDIRECT(ADDRESS($AU141+1, BD$1)))</f>
        <v>8.1803333333333297E-2</v>
      </c>
      <c r="BE141">
        <f ca="1">AVERAGE(INDIRECT(ADDRESS($AU140+2, BE$1)):INDIRECT(ADDRESS($AU141+1, BE$1)))</f>
        <v>1.1289381666666667E-2</v>
      </c>
      <c r="BF141">
        <f ca="1">AVERAGE(INDIRECT(ADDRESS($AU140+2, BF$1)):INDIRECT(ADDRESS($AU141+1, BF$1)))</f>
        <v>9.5232333333333322E-2</v>
      </c>
      <c r="BG141">
        <f ca="1">AVERAGE(INDIRECT(ADDRESS($AU140+2, BG$1)):INDIRECT(ADDRESS($AU141+1, BG$1)))</f>
        <v>8.4756666666666591E-2</v>
      </c>
      <c r="BH141">
        <f ca="1">AVERAGE(INDIRECT(ADDRESS($AU140+2, BH$1)):INDIRECT(ADDRESS($AU141+1, BH$1)))</f>
        <v>4.0713999999999993E-2</v>
      </c>
      <c r="BI141">
        <f ca="1">AVERAGE(INDIRECT(ADDRESS($AU140+2, BI$1)):INDIRECT(ADDRESS($AU141+1, BI$1)))</f>
        <v>3.4103333333333263E-2</v>
      </c>
      <c r="BJ141">
        <f ca="1">AVERAGE(INDIRECT(ADDRESS($AU140+2, BJ$1)):INDIRECT(ADDRESS($AU141+1, BJ$1)))</f>
        <v>4.5453333333333269E-2</v>
      </c>
      <c r="BK141">
        <f ca="1">AVERAGE(INDIRECT(ADDRESS($AU140+2, BK$1)):INDIRECT(ADDRESS($AU141+1, BK$1)))</f>
        <v>6.9298000000000012E-2</v>
      </c>
      <c r="BL141">
        <f ca="1">AVERAGE(INDIRECT(ADDRESS($AU140+2, BL$1)):INDIRECT(ADDRESS($AU141+1, BL$1)))</f>
        <v>7.2573333333332641E-3</v>
      </c>
      <c r="BM141">
        <f ca="1">AVERAGE(INDIRECT(ADDRESS($AU140+2, BM$1)):INDIRECT(ADDRESS($AU141+1, BM$1)))</f>
        <v>2.8573333333333412E-2</v>
      </c>
      <c r="BN141">
        <f ca="1">AVERAGE(INDIRECT(ADDRESS($AU140+2, BN$1)):INDIRECT(ADDRESS($AU141+1, BN$1)))</f>
        <v>1.4636218000000001E-2</v>
      </c>
      <c r="BO141">
        <f ca="1">AVERAGE(INDIRECT(ADDRESS($AU140+2, BO$1)):INDIRECT(ADDRESS($AU141+1, BO$1)))</f>
        <v>4.8417694666666657E-2</v>
      </c>
      <c r="BP141">
        <f ca="1">AVERAGE(INDIRECT(ADDRESS($AU140+2, BP$1)):INDIRECT(ADDRESS($AU141+1, BP$1)))</f>
        <v>3.9400000000000247E-2</v>
      </c>
    </row>
    <row r="142" spans="1:68" x14ac:dyDescent="0.25">
      <c r="A142" s="1">
        <v>0.25823800000000002</v>
      </c>
      <c r="B142" s="1">
        <v>1.6288E-2</v>
      </c>
      <c r="C142" s="1">
        <v>-0.96594400000000002</v>
      </c>
      <c r="D142" s="1">
        <v>-0.20551800000000001</v>
      </c>
      <c r="E142" s="1">
        <v>0.344308</v>
      </c>
      <c r="F142" s="1">
        <v>-1.78895</v>
      </c>
      <c r="G142" s="1">
        <v>-0.73356100000000002</v>
      </c>
      <c r="H142" s="1">
        <v>0.88716899999999999</v>
      </c>
      <c r="I142" s="1">
        <v>-2.4420000000000002</v>
      </c>
      <c r="J142" s="1">
        <v>2.8863000000000001E-3</v>
      </c>
      <c r="K142" s="1">
        <v>0.79472799999999999</v>
      </c>
      <c r="L142" s="1">
        <v>-3.1121400000000001</v>
      </c>
      <c r="M142" s="1">
        <v>0.76190999999999998</v>
      </c>
      <c r="N142" s="1">
        <v>1.00407</v>
      </c>
      <c r="O142" s="1">
        <v>-2.49566</v>
      </c>
      <c r="P142" s="1">
        <v>-0.76464900000000002</v>
      </c>
      <c r="Q142" s="1">
        <v>0.98748000000000002</v>
      </c>
      <c r="R142" s="1">
        <v>-2.5007999999999999</v>
      </c>
      <c r="S142" s="1">
        <v>-9.00477E-4</v>
      </c>
      <c r="T142" s="1">
        <v>1.20324E-3</v>
      </c>
      <c r="U142" s="1">
        <v>-2.5036200000000002</v>
      </c>
      <c r="V142" s="1" t="s">
        <v>23</v>
      </c>
      <c r="W142" s="1">
        <f>ABS(IK_diagnostics_positions[[#This Row],[Column1]]-A141)</f>
        <v>0.65322400000000003</v>
      </c>
      <c r="X142" s="1">
        <f>ABS(IK_diagnostics_positions[[#This Row],[Column2]]-B141)</f>
        <v>0.13153100000000001</v>
      </c>
      <c r="Y142" s="1">
        <f>ABS(IK_diagnostics_positions[[#This Row],[Column3]]-C141)</f>
        <v>5.922700000000003E-2</v>
      </c>
      <c r="Z142" s="1">
        <f>ABS(IK_diagnostics_positions[[#This Row],[Column4]]-D141)</f>
        <v>0.33568900000000002</v>
      </c>
      <c r="AA142" s="1">
        <f>ABS(IK_diagnostics_positions[[#This Row],[Column5]]-E141)</f>
        <v>0.19896800000000001</v>
      </c>
      <c r="AB142" s="1">
        <f>ABS(IK_diagnostics_positions[[#This Row],[Column6]]-F141)</f>
        <v>3.1230000000000091E-2</v>
      </c>
      <c r="AC142" s="1">
        <f>ABS(IK_diagnostics_positions[[#This Row],[Column7]]-G141)</f>
        <v>0.91187700000000005</v>
      </c>
      <c r="AD142" s="1">
        <f>ABS(IK_diagnostics_positions[[#This Row],[Column8]]-H141)</f>
        <v>1.001066</v>
      </c>
      <c r="AE142" s="1">
        <f>ABS(IK_diagnostics_positions[[#This Row],[Column9]]-I141)</f>
        <v>0.28032999999999975</v>
      </c>
      <c r="AF142" s="1">
        <f>ABS(IK_diagnostics_positions[[#This Row],[Column10]]-J141)</f>
        <v>1.9420430000000001E-3</v>
      </c>
      <c r="AG142" s="1">
        <f>ABS(IK_diagnostics_positions[[#This Row],[Column11]]-K141)</f>
        <v>9.271999999999947E-3</v>
      </c>
      <c r="AH142" s="1">
        <f>ABS(IK_diagnostics_positions[[#This Row],[Column12]]-L141)</f>
        <v>9.8199999999999399E-3</v>
      </c>
      <c r="AI142" s="1">
        <f>ABS(IK_diagnostics_positions[[#This Row],[Column13]]-M141)</f>
        <v>6.8469999999999365E-3</v>
      </c>
      <c r="AJ142" s="1">
        <f>ABS(IK_diagnostics_positions[[#This Row],[Column14]]-N141)</f>
        <v>3.3000000000000806E-3</v>
      </c>
      <c r="AK142" s="1">
        <f>ABS(IK_diagnostics_positions[[#This Row],[Column15]]-O141)</f>
        <v>5.8600000000001984E-3</v>
      </c>
      <c r="AL142" s="1">
        <f>ABS(IK_diagnostics_positions[[#This Row],[Column16]]-P141)</f>
        <v>1.2608000000000064E-2</v>
      </c>
      <c r="AM142" s="1">
        <f>ABS(IK_diagnostics_positions[[#This Row],[Column17]]-Q141)</f>
        <v>1.5240000000000031E-2</v>
      </c>
      <c r="AN142" s="1">
        <f>ABS(IK_diagnostics_positions[[#This Row],[Column18]]-R141)</f>
        <v>2.0000000000131024E-5</v>
      </c>
      <c r="AO142" s="1">
        <f>ABS(IK_diagnostics_positions[[#This Row],[Column19]]-S141)</f>
        <v>1.255929E-3</v>
      </c>
      <c r="AP142" s="1">
        <f>ABS(IK_diagnostics_positions[[#This Row],[Column20]]-T141)</f>
        <v>1.0520199999999999E-3</v>
      </c>
      <c r="AQ142" s="1">
        <f>ABS(IK_diagnostics_positions[[#This Row],[Column21]]-U141)</f>
        <v>3.4300000000002662E-3</v>
      </c>
      <c r="AU142" s="3">
        <f>IK_diagnostics_frames[[#This Row],[Column1]]+AU141</f>
        <v>442</v>
      </c>
      <c r="AV142">
        <f ca="1">AVERAGE(INDIRECT(ADDRESS($AU141+2, AV$1)):INDIRECT(ADDRESS($AU142+1, AV$1)))</f>
        <v>0.50695749999999995</v>
      </c>
      <c r="AW142">
        <f ca="1">AVERAGE(INDIRECT(ADDRESS($AU141+2, AW$1)):INDIRECT(ADDRESS($AU142+1, AW$1)))</f>
        <v>0.61949359999999998</v>
      </c>
      <c r="AX142">
        <f ca="1">AVERAGE(INDIRECT(ADDRESS($AU141+2, AX$1)):INDIRECT(ADDRESS($AU142+1, AX$1)))</f>
        <v>0.24034625000000001</v>
      </c>
      <c r="AY142">
        <f ca="1">AVERAGE(INDIRECT(ADDRESS($AU141+2, AY$1)):INDIRECT(ADDRESS($AU142+1, AY$1)))</f>
        <v>0.53668970000000005</v>
      </c>
      <c r="AZ142">
        <f ca="1">AVERAGE(INDIRECT(ADDRESS($AU141+2, AZ$1)):INDIRECT(ADDRESS($AU142+1, AZ$1)))</f>
        <v>1.1026424000000001</v>
      </c>
      <c r="BA142">
        <f ca="1">AVERAGE(INDIRECT(ADDRESS($AU141+2, BA$1)):INDIRECT(ADDRESS($AU142+1, BA$1)))</f>
        <v>0.67673150000000004</v>
      </c>
      <c r="BB142">
        <f ca="1">AVERAGE(INDIRECT(ADDRESS($AU141+2, BB$1)):INDIRECT(ADDRESS($AU142+1, BB$1)))</f>
        <v>0.74313202500000008</v>
      </c>
      <c r="BC142">
        <f ca="1">AVERAGE(INDIRECT(ADDRESS($AU141+2, BC$1)):INDIRECT(ADDRESS($AU142+1, BC$1)))</f>
        <v>0.63786674999999993</v>
      </c>
      <c r="BD142">
        <f ca="1">AVERAGE(INDIRECT(ADDRESS($AU141+2, BD$1)):INDIRECT(ADDRESS($AU142+1, BD$1)))</f>
        <v>0.36251499999999998</v>
      </c>
      <c r="BE142">
        <f ca="1">AVERAGE(INDIRECT(ADDRESS($AU141+2, BE$1)):INDIRECT(ADDRESS($AU142+1, BE$1)))</f>
        <v>8.8689652499999994E-3</v>
      </c>
      <c r="BF142">
        <f ca="1">AVERAGE(INDIRECT(ADDRESS($AU141+2, BF$1)):INDIRECT(ADDRESS($AU142+1, BF$1)))</f>
        <v>6.5976249999999986E-2</v>
      </c>
      <c r="BG142">
        <f ca="1">AVERAGE(INDIRECT(ADDRESS($AU141+2, BG$1)):INDIRECT(ADDRESS($AU142+1, BG$1)))</f>
        <v>0.49742000000000008</v>
      </c>
      <c r="BH142">
        <f ca="1">AVERAGE(INDIRECT(ADDRESS($AU141+2, BH$1)):INDIRECT(ADDRESS($AU142+1, BH$1)))</f>
        <v>8.9824500000000002E-2</v>
      </c>
      <c r="BI142">
        <f ca="1">AVERAGE(INDIRECT(ADDRESS($AU141+2, BI$1)):INDIRECT(ADDRESS($AU142+1, BI$1)))</f>
        <v>2.2715750000000146E-2</v>
      </c>
      <c r="BJ142">
        <f ca="1">AVERAGE(INDIRECT(ADDRESS($AU141+2, BJ$1)):INDIRECT(ADDRESS($AU142+1, BJ$1)))</f>
        <v>4.965250000000021E-2</v>
      </c>
      <c r="BK142">
        <f ca="1">AVERAGE(INDIRECT(ADDRESS($AU141+2, BK$1)):INDIRECT(ADDRESS($AU142+1, BK$1)))</f>
        <v>8.8616749999999966E-2</v>
      </c>
      <c r="BL142">
        <f ca="1">AVERAGE(INDIRECT(ADDRESS($AU141+2, BL$1)):INDIRECT(ADDRESS($AU142+1, BL$1)))</f>
        <v>3.3335499999999935E-2</v>
      </c>
      <c r="BM142">
        <f ca="1">AVERAGE(INDIRECT(ADDRESS($AU141+2, BM$1)):INDIRECT(ADDRESS($AU142+1, BM$1)))</f>
        <v>5.0499999999999989E-3</v>
      </c>
      <c r="BN142">
        <f ca="1">AVERAGE(INDIRECT(ADDRESS($AU141+2, BN$1)):INDIRECT(ADDRESS($AU142+1, BN$1)))</f>
        <v>2.5798501500000001E-2</v>
      </c>
      <c r="BO142">
        <f ca="1">AVERAGE(INDIRECT(ADDRESS($AU141+2, BO$1)):INDIRECT(ADDRESS($AU142+1, BO$1)))</f>
        <v>3.8651908999999998E-2</v>
      </c>
      <c r="BP142">
        <f ca="1">AVERAGE(INDIRECT(ADDRESS($AU141+2, BP$1)):INDIRECT(ADDRESS($AU142+1, BP$1)))</f>
        <v>6.0774999999999579E-3</v>
      </c>
    </row>
    <row r="143" spans="1:68" x14ac:dyDescent="0.25">
      <c r="A143" s="1">
        <v>0.35520400000000002</v>
      </c>
      <c r="B143" s="1">
        <v>0.299292</v>
      </c>
      <c r="C143" s="1">
        <v>-0.88558099999999995</v>
      </c>
      <c r="D143" s="1">
        <v>-0.48947200000000002</v>
      </c>
      <c r="E143" s="1">
        <v>0.58867999999999998</v>
      </c>
      <c r="F143" s="1">
        <v>-1.33589</v>
      </c>
      <c r="G143" s="1">
        <v>-0.73588399999999998</v>
      </c>
      <c r="H143" s="1">
        <v>1.1412599999999999</v>
      </c>
      <c r="I143" s="1">
        <v>-2.1320899999999998</v>
      </c>
      <c r="J143" s="1">
        <v>-2.0289600000000001E-2</v>
      </c>
      <c r="K143" s="1">
        <v>0.87330600000000003</v>
      </c>
      <c r="L143" s="1">
        <v>-2.7771699999999999</v>
      </c>
      <c r="M143" s="1">
        <v>0.94065399999999999</v>
      </c>
      <c r="N143" s="1">
        <v>1.0154399999999999</v>
      </c>
      <c r="O143" s="1">
        <v>-2.5397099999999999</v>
      </c>
      <c r="P143" s="1">
        <v>-0.96007699999999996</v>
      </c>
      <c r="Q143" s="1">
        <v>0.98875500000000005</v>
      </c>
      <c r="R143" s="1">
        <v>-2.4554999999999998</v>
      </c>
      <c r="S143" s="1">
        <v>-2.8638899999999998E-2</v>
      </c>
      <c r="T143" s="1">
        <v>-8.2552200000000006E-2</v>
      </c>
      <c r="U143" s="1">
        <v>-2.48346</v>
      </c>
      <c r="V143" s="1" t="s">
        <v>23</v>
      </c>
      <c r="W143" s="1">
        <f>ABS(IK_diagnostics_positions[[#This Row],[Column1]]-A142)</f>
        <v>9.6965999999999997E-2</v>
      </c>
      <c r="X143" s="1">
        <f>ABS(IK_diagnostics_positions[[#This Row],[Column2]]-B142)</f>
        <v>0.28300399999999998</v>
      </c>
      <c r="Y143" s="1">
        <f>ABS(IK_diagnostics_positions[[#This Row],[Column3]]-C142)</f>
        <v>8.0363000000000073E-2</v>
      </c>
      <c r="Z143" s="1">
        <f>ABS(IK_diagnostics_positions[[#This Row],[Column4]]-D142)</f>
        <v>0.28395400000000004</v>
      </c>
      <c r="AA143" s="1">
        <f>ABS(IK_diagnostics_positions[[#This Row],[Column5]]-E142)</f>
        <v>0.24437199999999998</v>
      </c>
      <c r="AB143" s="1">
        <f>ABS(IK_diagnostics_positions[[#This Row],[Column6]]-F142)</f>
        <v>0.45306000000000002</v>
      </c>
      <c r="AC143" s="1">
        <f>ABS(IK_diagnostics_positions[[#This Row],[Column7]]-G142)</f>
        <v>2.322999999999964E-3</v>
      </c>
      <c r="AD143" s="1">
        <f>ABS(IK_diagnostics_positions[[#This Row],[Column8]]-H142)</f>
        <v>0.25409099999999996</v>
      </c>
      <c r="AE143" s="1">
        <f>ABS(IK_diagnostics_positions[[#This Row],[Column9]]-I142)</f>
        <v>0.30991000000000035</v>
      </c>
      <c r="AF143" s="1">
        <f>ABS(IK_diagnostics_positions[[#This Row],[Column10]]-J142)</f>
        <v>2.3175900000000003E-2</v>
      </c>
      <c r="AG143" s="1">
        <f>ABS(IK_diagnostics_positions[[#This Row],[Column11]]-K142)</f>
        <v>7.8578000000000037E-2</v>
      </c>
      <c r="AH143" s="1">
        <f>ABS(IK_diagnostics_positions[[#This Row],[Column12]]-L142)</f>
        <v>0.33497000000000021</v>
      </c>
      <c r="AI143" s="1">
        <f>ABS(IK_diagnostics_positions[[#This Row],[Column13]]-M142)</f>
        <v>0.17874400000000001</v>
      </c>
      <c r="AJ143" s="1">
        <f>ABS(IK_diagnostics_positions[[#This Row],[Column14]]-N142)</f>
        <v>1.136999999999988E-2</v>
      </c>
      <c r="AK143" s="1">
        <f>ABS(IK_diagnostics_positions[[#This Row],[Column15]]-O142)</f>
        <v>4.4049999999999923E-2</v>
      </c>
      <c r="AL143" s="1">
        <f>ABS(IK_diagnostics_positions[[#This Row],[Column16]]-P142)</f>
        <v>0.19542799999999994</v>
      </c>
      <c r="AM143" s="1">
        <f>ABS(IK_diagnostics_positions[[#This Row],[Column17]]-Q142)</f>
        <v>1.2750000000000261E-3</v>
      </c>
      <c r="AN143" s="1">
        <f>ABS(IK_diagnostics_positions[[#This Row],[Column18]]-R142)</f>
        <v>4.5300000000000118E-2</v>
      </c>
      <c r="AO143" s="1">
        <f>ABS(IK_diagnostics_positions[[#This Row],[Column19]]-S142)</f>
        <v>2.7738422999999998E-2</v>
      </c>
      <c r="AP143" s="1">
        <f>ABS(IK_diagnostics_positions[[#This Row],[Column20]]-T142)</f>
        <v>8.375544E-2</v>
      </c>
      <c r="AQ143" s="1">
        <f>ABS(IK_diagnostics_positions[[#This Row],[Column21]]-U142)</f>
        <v>2.0160000000000178E-2</v>
      </c>
      <c r="AU143" s="4">
        <f>IK_diagnostics_frames[[#This Row],[Column1]]+AU142</f>
        <v>449</v>
      </c>
      <c r="AV143">
        <f ca="1">AVERAGE(INDIRECT(ADDRESS($AU142+2, AV$1)):INDIRECT(ADDRESS($AU143+1, AV$1)))</f>
        <v>0.40366519999999995</v>
      </c>
      <c r="AW143">
        <f ca="1">AVERAGE(INDIRECT(ADDRESS($AU142+2, AW$1)):INDIRECT(ADDRESS($AU143+1, AW$1)))</f>
        <v>0.48858871428571427</v>
      </c>
      <c r="AX143">
        <f ca="1">AVERAGE(INDIRECT(ADDRESS($AU142+2, AX$1)):INDIRECT(ADDRESS($AU143+1, AX$1)))</f>
        <v>0.48029477142857147</v>
      </c>
      <c r="AY143">
        <f ca="1">AVERAGE(INDIRECT(ADDRESS($AU142+2, AY$1)):INDIRECT(ADDRESS($AU143+1, AY$1)))</f>
        <v>0.40958300571428563</v>
      </c>
      <c r="AZ143">
        <f ca="1">AVERAGE(INDIRECT(ADDRESS($AU142+2, AZ$1)):INDIRECT(ADDRESS($AU143+1, AZ$1)))</f>
        <v>0.84117514285714279</v>
      </c>
      <c r="BA143">
        <f ca="1">AVERAGE(INDIRECT(ADDRESS($AU142+2, BA$1)):INDIRECT(ADDRESS($AU143+1, BA$1)))</f>
        <v>0.90483957142857141</v>
      </c>
      <c r="BB143">
        <f ca="1">AVERAGE(INDIRECT(ADDRESS($AU142+2, BB$1)):INDIRECT(ADDRESS($AU143+1, BB$1)))</f>
        <v>0.51480181428571437</v>
      </c>
      <c r="BC143">
        <f ca="1">AVERAGE(INDIRECT(ADDRESS($AU142+2, BC$1)):INDIRECT(ADDRESS($AU143+1, BC$1)))</f>
        <v>0.44574171428571435</v>
      </c>
      <c r="BD143">
        <f ca="1">AVERAGE(INDIRECT(ADDRESS($AU142+2, BD$1)):INDIRECT(ADDRESS($AU143+1, BD$1)))</f>
        <v>0.84097285714285708</v>
      </c>
      <c r="BE143">
        <f ca="1">AVERAGE(INDIRECT(ADDRESS($AU142+2, BE$1)):INDIRECT(ADDRESS($AU143+1, BE$1)))</f>
        <v>9.6185542857142852E-3</v>
      </c>
      <c r="BF143">
        <f ca="1">AVERAGE(INDIRECT(ADDRESS($AU142+2, BF$1)):INDIRECT(ADDRESS($AU143+1, BF$1)))</f>
        <v>0.11323514285714287</v>
      </c>
      <c r="BG143">
        <f ca="1">AVERAGE(INDIRECT(ADDRESS($AU142+2, BG$1)):INDIRECT(ADDRESS($AU143+1, BG$1)))</f>
        <v>0.69797428571428566</v>
      </c>
      <c r="BH143">
        <f ca="1">AVERAGE(INDIRECT(ADDRESS($AU142+2, BH$1)):INDIRECT(ADDRESS($AU143+1, BH$1)))</f>
        <v>8.2308714285714277E-2</v>
      </c>
      <c r="BI143">
        <f ca="1">AVERAGE(INDIRECT(ADDRESS($AU142+2, BI$1)):INDIRECT(ADDRESS($AU143+1, BI$1)))</f>
        <v>1.6144428571428598E-2</v>
      </c>
      <c r="BJ143">
        <f ca="1">AVERAGE(INDIRECT(ADDRESS($AU142+2, BJ$1)):INDIRECT(ADDRESS($AU143+1, BJ$1)))</f>
        <v>3.3399999999999937E-2</v>
      </c>
      <c r="BK143">
        <f ca="1">AVERAGE(INDIRECT(ADDRESS($AU142+2, BK$1)):INDIRECT(ADDRESS($AU143+1, BK$1)))</f>
        <v>6.9632428571428567E-2</v>
      </c>
      <c r="BL143">
        <f ca="1">AVERAGE(INDIRECT(ADDRESS($AU142+2, BL$1)):INDIRECT(ADDRESS($AU143+1, BL$1)))</f>
        <v>2.0306571428571413E-2</v>
      </c>
      <c r="BM143">
        <f ca="1">AVERAGE(INDIRECT(ADDRESS($AU142+2, BM$1)):INDIRECT(ADDRESS($AU143+1, BM$1)))</f>
        <v>3.9665714285714353E-2</v>
      </c>
      <c r="BN143">
        <f ca="1">AVERAGE(INDIRECT(ADDRESS($AU142+2, BN$1)):INDIRECT(ADDRESS($AU143+1, BN$1)))</f>
        <v>6.7316992857142854E-3</v>
      </c>
      <c r="BO143">
        <f ca="1">AVERAGE(INDIRECT(ADDRESS($AU142+2, BO$1)):INDIRECT(ADDRESS($AU143+1, BO$1)))</f>
        <v>5.7832622857142864E-2</v>
      </c>
      <c r="BP143">
        <f ca="1">AVERAGE(INDIRECT(ADDRESS($AU142+2, BP$1)):INDIRECT(ADDRESS($AU143+1, BP$1)))</f>
        <v>2.1968571428571337E-2</v>
      </c>
    </row>
    <row r="144" spans="1:68" x14ac:dyDescent="0.25">
      <c r="A144" s="1">
        <v>-4.9605700000000003E-2</v>
      </c>
      <c r="B144" s="1">
        <v>-0.28930099999999997</v>
      </c>
      <c r="C144" s="1">
        <v>-0.95595200000000002</v>
      </c>
      <c r="D144" s="1">
        <v>-0.247336</v>
      </c>
      <c r="E144" s="1">
        <v>-4.6473100000000003E-2</v>
      </c>
      <c r="F144" s="1">
        <v>-1.9056599999999999</v>
      </c>
      <c r="G144" s="1">
        <v>0.51687700000000003</v>
      </c>
      <c r="H144" s="1">
        <v>0.483261</v>
      </c>
      <c r="I144" s="1">
        <v>-2.2735699999999999</v>
      </c>
      <c r="J144" s="1">
        <v>5.7182300000000004E-3</v>
      </c>
      <c r="K144" s="1">
        <v>0.762432</v>
      </c>
      <c r="L144" s="1">
        <v>-3.0864500000000001</v>
      </c>
      <c r="M144" s="1">
        <v>0.75686699999999996</v>
      </c>
      <c r="N144" s="1">
        <v>1.0127699999999999</v>
      </c>
      <c r="O144" s="1">
        <v>-2.4756300000000002</v>
      </c>
      <c r="P144" s="1">
        <v>-0.76431300000000002</v>
      </c>
      <c r="Q144" s="1">
        <v>1.0186200000000001</v>
      </c>
      <c r="R144" s="1">
        <v>-2.5021399999999998</v>
      </c>
      <c r="S144" s="1">
        <v>6.7359999999999998E-3</v>
      </c>
      <c r="T144" s="1">
        <v>-3.93499E-2</v>
      </c>
      <c r="U144" s="1">
        <v>-2.4888400000000002</v>
      </c>
      <c r="V144" s="1" t="s">
        <v>23</v>
      </c>
      <c r="W144" s="1">
        <f>ABS(IK_diagnostics_positions[[#This Row],[Column1]]-A143)</f>
        <v>0.40480970000000005</v>
      </c>
      <c r="X144" s="1">
        <f>ABS(IK_diagnostics_positions[[#This Row],[Column2]]-B143)</f>
        <v>0.58859299999999992</v>
      </c>
      <c r="Y144" s="1">
        <f>ABS(IK_diagnostics_positions[[#This Row],[Column3]]-C143)</f>
        <v>7.0371000000000072E-2</v>
      </c>
      <c r="Z144" s="1">
        <f>ABS(IK_diagnostics_positions[[#This Row],[Column4]]-D143)</f>
        <v>0.24213600000000002</v>
      </c>
      <c r="AA144" s="1">
        <f>ABS(IK_diagnostics_positions[[#This Row],[Column5]]-E143)</f>
        <v>0.63515310000000003</v>
      </c>
      <c r="AB144" s="1">
        <f>ABS(IK_diagnostics_positions[[#This Row],[Column6]]-F143)</f>
        <v>0.56976999999999989</v>
      </c>
      <c r="AC144" s="1">
        <f>ABS(IK_diagnostics_positions[[#This Row],[Column7]]-G143)</f>
        <v>1.252761</v>
      </c>
      <c r="AD144" s="1">
        <f>ABS(IK_diagnostics_positions[[#This Row],[Column8]]-H143)</f>
        <v>0.657999</v>
      </c>
      <c r="AE144" s="1">
        <f>ABS(IK_diagnostics_positions[[#This Row],[Column9]]-I143)</f>
        <v>0.14148000000000005</v>
      </c>
      <c r="AF144" s="1">
        <f>ABS(IK_diagnostics_positions[[#This Row],[Column10]]-J143)</f>
        <v>2.6007830000000003E-2</v>
      </c>
      <c r="AG144" s="1">
        <f>ABS(IK_diagnostics_positions[[#This Row],[Column11]]-K143)</f>
        <v>0.11087400000000003</v>
      </c>
      <c r="AH144" s="1">
        <f>ABS(IK_diagnostics_positions[[#This Row],[Column12]]-L143)</f>
        <v>0.30928000000000022</v>
      </c>
      <c r="AI144" s="1">
        <f>ABS(IK_diagnostics_positions[[#This Row],[Column13]]-M143)</f>
        <v>0.18378700000000003</v>
      </c>
      <c r="AJ144" s="1">
        <f>ABS(IK_diagnostics_positions[[#This Row],[Column14]]-N143)</f>
        <v>2.6699999999999502E-3</v>
      </c>
      <c r="AK144" s="1">
        <f>ABS(IK_diagnostics_positions[[#This Row],[Column15]]-O143)</f>
        <v>6.4079999999999693E-2</v>
      </c>
      <c r="AL144" s="1">
        <f>ABS(IK_diagnostics_positions[[#This Row],[Column16]]-P143)</f>
        <v>0.19576399999999994</v>
      </c>
      <c r="AM144" s="1">
        <f>ABS(IK_diagnostics_positions[[#This Row],[Column17]]-Q143)</f>
        <v>2.986500000000003E-2</v>
      </c>
      <c r="AN144" s="1">
        <f>ABS(IK_diagnostics_positions[[#This Row],[Column18]]-R143)</f>
        <v>4.6640000000000015E-2</v>
      </c>
      <c r="AO144" s="1">
        <f>ABS(IK_diagnostics_positions[[#This Row],[Column19]]-S143)</f>
        <v>3.5374900000000001E-2</v>
      </c>
      <c r="AP144" s="1">
        <f>ABS(IK_diagnostics_positions[[#This Row],[Column20]]-T143)</f>
        <v>4.3202300000000006E-2</v>
      </c>
      <c r="AQ144" s="1">
        <f>ABS(IK_diagnostics_positions[[#This Row],[Column21]]-U143)</f>
        <v>5.3800000000001624E-3</v>
      </c>
      <c r="AU144" s="3">
        <f>IK_diagnostics_frames[[#This Row],[Column1]]+AU143</f>
        <v>453</v>
      </c>
      <c r="AV144">
        <f ca="1">AVERAGE(INDIRECT(ADDRESS($AU143+2, AV$1)):INDIRECT(ADDRESS($AU144+1, AV$1)))</f>
        <v>0.36663780000000001</v>
      </c>
      <c r="AW144">
        <f ca="1">AVERAGE(INDIRECT(ADDRESS($AU143+2, AW$1)):INDIRECT(ADDRESS($AU144+1, AW$1)))</f>
        <v>0.5317019999999999</v>
      </c>
      <c r="AX144">
        <f ca="1">AVERAGE(INDIRECT(ADDRESS($AU143+2, AX$1)):INDIRECT(ADDRESS($AU144+1, AX$1)))</f>
        <v>0.56167549999999999</v>
      </c>
      <c r="AY144">
        <f ca="1">AVERAGE(INDIRECT(ADDRESS($AU143+2, AY$1)):INDIRECT(ADDRESS($AU144+1, AY$1)))</f>
        <v>0.497883925</v>
      </c>
      <c r="AZ144">
        <f ca="1">AVERAGE(INDIRECT(ADDRESS($AU143+2, AZ$1)):INDIRECT(ADDRESS($AU144+1, AZ$1)))</f>
        <v>0.69832874999999994</v>
      </c>
      <c r="BA144">
        <f ca="1">AVERAGE(INDIRECT(ADDRESS($AU143+2, BA$1)):INDIRECT(ADDRESS($AU144+1, BA$1)))</f>
        <v>0.43137574999999995</v>
      </c>
      <c r="BB144">
        <f ca="1">AVERAGE(INDIRECT(ADDRESS($AU143+2, BB$1)):INDIRECT(ADDRESS($AU144+1, BB$1)))</f>
        <v>0.68933192500000007</v>
      </c>
      <c r="BC144">
        <f ca="1">AVERAGE(INDIRECT(ADDRESS($AU143+2, BC$1)):INDIRECT(ADDRESS($AU144+1, BC$1)))</f>
        <v>0.39801585</v>
      </c>
      <c r="BD144">
        <f ca="1">AVERAGE(INDIRECT(ADDRESS($AU143+2, BD$1)):INDIRECT(ADDRESS($AU144+1, BD$1)))</f>
        <v>0.48773750000000005</v>
      </c>
      <c r="BE144">
        <f ca="1">AVERAGE(INDIRECT(ADDRESS($AU143+2, BE$1)):INDIRECT(ADDRESS($AU144+1, BE$1)))</f>
        <v>1.9923525000000001E-2</v>
      </c>
      <c r="BF144">
        <f ca="1">AVERAGE(INDIRECT(ADDRESS($AU143+2, BF$1)):INDIRECT(ADDRESS($AU144+1, BF$1)))</f>
        <v>1.088550000000002E-2</v>
      </c>
      <c r="BG144">
        <f ca="1">AVERAGE(INDIRECT(ADDRESS($AU143+2, BG$1)):INDIRECT(ADDRESS($AU144+1, BG$1)))</f>
        <v>0.53638750000000002</v>
      </c>
      <c r="BH144">
        <f ca="1">AVERAGE(INDIRECT(ADDRESS($AU143+2, BH$1)):INDIRECT(ADDRESS($AU144+1, BH$1)))</f>
        <v>4.5924750000000042E-2</v>
      </c>
      <c r="BI144">
        <f ca="1">AVERAGE(INDIRECT(ADDRESS($AU143+2, BI$1)):INDIRECT(ADDRESS($AU144+1, BI$1)))</f>
        <v>1.6745249999999962E-2</v>
      </c>
      <c r="BJ144">
        <f ca="1">AVERAGE(INDIRECT(ADDRESS($AU143+2, BJ$1)):INDIRECT(ADDRESS($AU144+1, BJ$1)))</f>
        <v>6.3099999999999268E-3</v>
      </c>
      <c r="BK144">
        <f ca="1">AVERAGE(INDIRECT(ADDRESS($AU143+2, BK$1)):INDIRECT(ADDRESS($AU144+1, BK$1)))</f>
        <v>6.1199250000000038E-2</v>
      </c>
      <c r="BL144">
        <f ca="1">AVERAGE(INDIRECT(ADDRESS($AU143+2, BL$1)):INDIRECT(ADDRESS($AU144+1, BL$1)))</f>
        <v>2.6762250000000015E-2</v>
      </c>
      <c r="BM144">
        <f ca="1">AVERAGE(INDIRECT(ADDRESS($AU143+2, BM$1)):INDIRECT(ADDRESS($AU144+1, BM$1)))</f>
        <v>2.3402500000000104E-2</v>
      </c>
      <c r="BN144">
        <f ca="1">AVERAGE(INDIRECT(ADDRESS($AU143+2, BN$1)):INDIRECT(ADDRESS($AU144+1, BN$1)))</f>
        <v>1.5244596249999999E-2</v>
      </c>
      <c r="BO144">
        <f ca="1">AVERAGE(INDIRECT(ADDRESS($AU143+2, BO$1)):INDIRECT(ADDRESS($AU144+1, BO$1)))</f>
        <v>4.922013075E-2</v>
      </c>
      <c r="BP144">
        <f ca="1">AVERAGE(INDIRECT(ADDRESS($AU143+2, BP$1)):INDIRECT(ADDRESS($AU144+1, BP$1)))</f>
        <v>1.1859999999999871E-2</v>
      </c>
    </row>
    <row r="145" spans="1:68" x14ac:dyDescent="0.25">
      <c r="A145" s="1">
        <v>0.18545400000000001</v>
      </c>
      <c r="B145" s="1">
        <v>0.91175099999999998</v>
      </c>
      <c r="C145" s="1">
        <v>-0.36649399999999999</v>
      </c>
      <c r="D145" s="1">
        <v>0.90834300000000001</v>
      </c>
      <c r="E145" s="1">
        <v>0.22877600000000001</v>
      </c>
      <c r="F145" s="1">
        <v>-0.47126000000000001</v>
      </c>
      <c r="G145" s="1">
        <v>0.384129</v>
      </c>
      <c r="H145" s="1">
        <v>0.86491700000000005</v>
      </c>
      <c r="I145" s="1">
        <v>-1.0374099999999999</v>
      </c>
      <c r="J145" s="1">
        <v>-2.9894699999999998E-4</v>
      </c>
      <c r="K145" s="1">
        <v>0.82181899999999997</v>
      </c>
      <c r="L145" s="1">
        <v>-1.95956</v>
      </c>
      <c r="M145" s="1">
        <v>0.82684599999999997</v>
      </c>
      <c r="N145" s="1">
        <v>0.99442799999999998</v>
      </c>
      <c r="O145" s="1">
        <v>-2.49438</v>
      </c>
      <c r="P145" s="1">
        <v>-0.80753200000000003</v>
      </c>
      <c r="Q145" s="1">
        <v>1.0288600000000001</v>
      </c>
      <c r="R145" s="1">
        <v>-2.5122900000000001</v>
      </c>
      <c r="S145" s="1">
        <v>-7.1380699999999998E-3</v>
      </c>
      <c r="T145" s="1">
        <v>-2.6247900000000001E-2</v>
      </c>
      <c r="U145" s="1">
        <v>-2.4893999999999998</v>
      </c>
      <c r="V145" s="1" t="s">
        <v>23</v>
      </c>
      <c r="W145" s="1">
        <f>ABS(IK_diagnostics_positions[[#This Row],[Column1]]-A144)</f>
        <v>0.23505970000000001</v>
      </c>
      <c r="X145" s="1">
        <f>ABS(IK_diagnostics_positions[[#This Row],[Column2]]-B144)</f>
        <v>1.201052</v>
      </c>
      <c r="Y145" s="1">
        <f>ABS(IK_diagnostics_positions[[#This Row],[Column3]]-C144)</f>
        <v>0.58945800000000004</v>
      </c>
      <c r="Z145" s="1">
        <f>ABS(IK_diagnostics_positions[[#This Row],[Column4]]-D144)</f>
        <v>1.1556790000000001</v>
      </c>
      <c r="AA145" s="1">
        <f>ABS(IK_diagnostics_positions[[#This Row],[Column5]]-E144)</f>
        <v>0.27524910000000002</v>
      </c>
      <c r="AB145" s="1">
        <f>ABS(IK_diagnostics_positions[[#This Row],[Column6]]-F144)</f>
        <v>1.4343999999999999</v>
      </c>
      <c r="AC145" s="1">
        <f>ABS(IK_diagnostics_positions[[#This Row],[Column7]]-G144)</f>
        <v>0.13274800000000003</v>
      </c>
      <c r="AD145" s="1">
        <f>ABS(IK_diagnostics_positions[[#This Row],[Column8]]-H144)</f>
        <v>0.38165600000000005</v>
      </c>
      <c r="AE145" s="1">
        <f>ABS(IK_diagnostics_positions[[#This Row],[Column9]]-I144)</f>
        <v>1.2361599999999999</v>
      </c>
      <c r="AF145" s="1">
        <f>ABS(IK_diagnostics_positions[[#This Row],[Column10]]-J144)</f>
        <v>6.0171770000000003E-3</v>
      </c>
      <c r="AG145" s="1">
        <f>ABS(IK_diagnostics_positions[[#This Row],[Column11]]-K144)</f>
        <v>5.9386999999999968E-2</v>
      </c>
      <c r="AH145" s="1">
        <f>ABS(IK_diagnostics_positions[[#This Row],[Column12]]-L144)</f>
        <v>1.1268900000000002</v>
      </c>
      <c r="AI145" s="1">
        <f>ABS(IK_diagnostics_positions[[#This Row],[Column13]]-M144)</f>
        <v>6.9979000000000013E-2</v>
      </c>
      <c r="AJ145" s="1">
        <f>ABS(IK_diagnostics_positions[[#This Row],[Column14]]-N144)</f>
        <v>1.8341999999999969E-2</v>
      </c>
      <c r="AK145" s="1">
        <f>ABS(IK_diagnostics_positions[[#This Row],[Column15]]-O144)</f>
        <v>1.8749999999999822E-2</v>
      </c>
      <c r="AL145" s="1">
        <f>ABS(IK_diagnostics_positions[[#This Row],[Column16]]-P144)</f>
        <v>4.3219000000000007E-2</v>
      </c>
      <c r="AM145" s="1">
        <f>ABS(IK_diagnostics_positions[[#This Row],[Column17]]-Q144)</f>
        <v>1.0240000000000027E-2</v>
      </c>
      <c r="AN145" s="1">
        <f>ABS(IK_diagnostics_positions[[#This Row],[Column18]]-R144)</f>
        <v>1.0150000000000325E-2</v>
      </c>
      <c r="AO145" s="1">
        <f>ABS(IK_diagnostics_positions[[#This Row],[Column19]]-S144)</f>
        <v>1.3874069999999999E-2</v>
      </c>
      <c r="AP145" s="1">
        <f>ABS(IK_diagnostics_positions[[#This Row],[Column20]]-T144)</f>
        <v>1.3101999999999999E-2</v>
      </c>
      <c r="AQ145" s="1">
        <f>ABS(IK_diagnostics_positions[[#This Row],[Column21]]-U144)</f>
        <v>5.5999999999967187E-4</v>
      </c>
      <c r="AU145" s="4">
        <f>IK_diagnostics_frames[[#This Row],[Column1]]+AU144</f>
        <v>458</v>
      </c>
      <c r="AV145">
        <f ca="1">AVERAGE(INDIRECT(ADDRESS($AU144+2, AV$1)):INDIRECT(ADDRESS($AU145+1, AV$1)))</f>
        <v>0.47856724</v>
      </c>
      <c r="AW145">
        <f ca="1">AVERAGE(INDIRECT(ADDRESS($AU144+2, AW$1)):INDIRECT(ADDRESS($AU145+1, AW$1)))</f>
        <v>0.63539940000000006</v>
      </c>
      <c r="AX145">
        <f ca="1">AVERAGE(INDIRECT(ADDRESS($AU144+2, AX$1)):INDIRECT(ADDRESS($AU145+1, AX$1)))</f>
        <v>0.35534521587740003</v>
      </c>
      <c r="AY145">
        <f ca="1">AVERAGE(INDIRECT(ADDRESS($AU144+2, AY$1)):INDIRECT(ADDRESS($AU145+1, AY$1)))</f>
        <v>0.39411953999999999</v>
      </c>
      <c r="AZ145">
        <f ca="1">AVERAGE(INDIRECT(ADDRESS($AU144+2, AZ$1)):INDIRECT(ADDRESS($AU145+1, AZ$1)))</f>
        <v>0.55086020000000002</v>
      </c>
      <c r="BA145">
        <f ca="1">AVERAGE(INDIRECT(ADDRESS($AU144+2, BA$1)):INDIRECT(ADDRESS($AU145+1, BA$1)))</f>
        <v>0.45187240000000006</v>
      </c>
      <c r="BB145">
        <f ca="1">AVERAGE(INDIRECT(ADDRESS($AU144+2, BB$1)):INDIRECT(ADDRESS($AU145+1, BB$1)))</f>
        <v>0.47497660000000003</v>
      </c>
      <c r="BC145">
        <f ca="1">AVERAGE(INDIRECT(ADDRESS($AU144+2, BC$1)):INDIRECT(ADDRESS($AU145+1, BC$1)))</f>
        <v>0.59279872</v>
      </c>
      <c r="BD145">
        <f ca="1">AVERAGE(INDIRECT(ADDRESS($AU144+2, BD$1)):INDIRECT(ADDRESS($AU145+1, BD$1)))</f>
        <v>0.57079200000000019</v>
      </c>
      <c r="BE145">
        <f ca="1">AVERAGE(INDIRECT(ADDRESS($AU144+2, BE$1)):INDIRECT(ADDRESS($AU145+1, BE$1)))</f>
        <v>6.3414567999999991E-3</v>
      </c>
      <c r="BF145">
        <f ca="1">AVERAGE(INDIRECT(ADDRESS($AU144+2, BF$1)):INDIRECT(ADDRESS($AU145+1, BF$1)))</f>
        <v>0.1776218</v>
      </c>
      <c r="BG145">
        <f ca="1">AVERAGE(INDIRECT(ADDRESS($AU144+2, BG$1)):INDIRECT(ADDRESS($AU145+1, BG$1)))</f>
        <v>0.50337600000000016</v>
      </c>
      <c r="BH145">
        <f ca="1">AVERAGE(INDIRECT(ADDRESS($AU144+2, BH$1)):INDIRECT(ADDRESS($AU145+1, BH$1)))</f>
        <v>0.13146099999999999</v>
      </c>
      <c r="BI145">
        <f ca="1">AVERAGE(INDIRECT(ADDRESS($AU144+2, BI$1)):INDIRECT(ADDRESS($AU145+1, BI$1)))</f>
        <v>1.5595799999999983E-2</v>
      </c>
      <c r="BJ145">
        <f ca="1">AVERAGE(INDIRECT(ADDRESS($AU144+2, BJ$1)):INDIRECT(ADDRESS($AU145+1, BJ$1)))</f>
        <v>2.7973999999999943E-2</v>
      </c>
      <c r="BK145">
        <f ca="1">AVERAGE(INDIRECT(ADDRESS($AU144+2, BK$1)):INDIRECT(ADDRESS($AU145+1, BK$1)))</f>
        <v>0.13501800000000003</v>
      </c>
      <c r="BL145">
        <f ca="1">AVERAGE(INDIRECT(ADDRESS($AU144+2, BL$1)):INDIRECT(ADDRESS($AU145+1, BL$1)))</f>
        <v>2.8745800000000023E-2</v>
      </c>
      <c r="BM145">
        <f ca="1">AVERAGE(INDIRECT(ADDRESS($AU144+2, BM$1)):INDIRECT(ADDRESS($AU145+1, BM$1)))</f>
        <v>2.6869999999999904E-2</v>
      </c>
      <c r="BN145">
        <f ca="1">AVERAGE(INDIRECT(ADDRESS($AU144+2, BN$1)):INDIRECT(ADDRESS($AU145+1, BN$1)))</f>
        <v>7.5699218000000014E-3</v>
      </c>
      <c r="BO145">
        <f ca="1">AVERAGE(INDIRECT(ADDRESS($AU144+2, BO$1)):INDIRECT(ADDRESS($AU145+1, BO$1)))</f>
        <v>5.2307870599999993E-2</v>
      </c>
      <c r="BP145">
        <f ca="1">AVERAGE(INDIRECT(ADDRESS($AU144+2, BP$1)):INDIRECT(ADDRESS($AU145+1, BP$1)))</f>
        <v>2.9366000000000093E-2</v>
      </c>
    </row>
    <row r="146" spans="1:68" x14ac:dyDescent="0.25">
      <c r="A146" s="1">
        <v>-8.5391000000000009E-3</v>
      </c>
      <c r="B146" s="1">
        <v>-0.70724900000000002</v>
      </c>
      <c r="C146" s="1">
        <v>-0.70691300000000001</v>
      </c>
      <c r="D146" s="1">
        <v>-0.37687900000000002</v>
      </c>
      <c r="E146" s="1">
        <v>-5.21777E-2</v>
      </c>
      <c r="F146" s="1">
        <v>-1.3666100000000001</v>
      </c>
      <c r="G146" s="1">
        <v>-0.50137299999999996</v>
      </c>
      <c r="H146" s="1">
        <v>0.120784</v>
      </c>
      <c r="I146" s="1">
        <v>-2.3436400000000002</v>
      </c>
      <c r="J146" s="1">
        <v>3.5846200000000002E-3</v>
      </c>
      <c r="K146" s="1">
        <v>0.85098600000000002</v>
      </c>
      <c r="L146" s="1">
        <v>-1.8834</v>
      </c>
      <c r="M146" s="1">
        <v>0.75831099999999996</v>
      </c>
      <c r="N146" s="1">
        <v>0.98597900000000005</v>
      </c>
      <c r="O146" s="1">
        <v>-2.5253999999999999</v>
      </c>
      <c r="P146" s="1">
        <v>-0.76353700000000002</v>
      </c>
      <c r="Q146" s="1">
        <v>0.99400299999999997</v>
      </c>
      <c r="R146" s="1">
        <v>-2.5087600000000001</v>
      </c>
      <c r="S146" s="1">
        <v>2.1823200000000002E-3</v>
      </c>
      <c r="T146" s="1">
        <v>3.9652E-2</v>
      </c>
      <c r="U146" s="1">
        <v>-2.4679799999999998</v>
      </c>
      <c r="V146" s="1" t="s">
        <v>23</v>
      </c>
      <c r="W146" s="1">
        <f>ABS(IK_diagnostics_positions[[#This Row],[Column1]]-A145)</f>
        <v>0.1939931</v>
      </c>
      <c r="X146" s="1">
        <f>ABS(IK_diagnostics_positions[[#This Row],[Column2]]-B145)</f>
        <v>1.619</v>
      </c>
      <c r="Y146" s="1">
        <f>ABS(IK_diagnostics_positions[[#This Row],[Column3]]-C145)</f>
        <v>0.34041900000000003</v>
      </c>
      <c r="Z146" s="1">
        <f>ABS(IK_diagnostics_positions[[#This Row],[Column4]]-D145)</f>
        <v>1.2852220000000001</v>
      </c>
      <c r="AA146" s="1">
        <f>ABS(IK_diagnostics_positions[[#This Row],[Column5]]-E145)</f>
        <v>0.28095370000000003</v>
      </c>
      <c r="AB146" s="1">
        <f>ABS(IK_diagnostics_positions[[#This Row],[Column6]]-F145)</f>
        <v>0.89535000000000009</v>
      </c>
      <c r="AC146" s="1">
        <f>ABS(IK_diagnostics_positions[[#This Row],[Column7]]-G145)</f>
        <v>0.88550200000000001</v>
      </c>
      <c r="AD146" s="1">
        <f>ABS(IK_diagnostics_positions[[#This Row],[Column8]]-H145)</f>
        <v>0.74413300000000004</v>
      </c>
      <c r="AE146" s="1">
        <f>ABS(IK_diagnostics_positions[[#This Row],[Column9]]-I145)</f>
        <v>1.3062300000000002</v>
      </c>
      <c r="AF146" s="1">
        <f>ABS(IK_diagnostics_positions[[#This Row],[Column10]]-J145)</f>
        <v>3.8835670000000001E-3</v>
      </c>
      <c r="AG146" s="1">
        <f>ABS(IK_diagnostics_positions[[#This Row],[Column11]]-K145)</f>
        <v>2.9167000000000054E-2</v>
      </c>
      <c r="AH146" s="1">
        <f>ABS(IK_diagnostics_positions[[#This Row],[Column12]]-L145)</f>
        <v>7.6160000000000005E-2</v>
      </c>
      <c r="AI146" s="1">
        <f>ABS(IK_diagnostics_positions[[#This Row],[Column13]]-M145)</f>
        <v>6.8535000000000013E-2</v>
      </c>
      <c r="AJ146" s="1">
        <f>ABS(IK_diagnostics_positions[[#This Row],[Column14]]-N145)</f>
        <v>8.4489999999999288E-3</v>
      </c>
      <c r="AK146" s="1">
        <f>ABS(IK_diagnostics_positions[[#This Row],[Column15]]-O145)</f>
        <v>3.1019999999999825E-2</v>
      </c>
      <c r="AL146" s="1">
        <f>ABS(IK_diagnostics_positions[[#This Row],[Column16]]-P145)</f>
        <v>4.3995000000000006E-2</v>
      </c>
      <c r="AM146" s="1">
        <f>ABS(IK_diagnostics_positions[[#This Row],[Column17]]-Q145)</f>
        <v>3.4857000000000138E-2</v>
      </c>
      <c r="AN146" s="1">
        <f>ABS(IK_diagnostics_positions[[#This Row],[Column18]]-R145)</f>
        <v>3.5300000000000331E-3</v>
      </c>
      <c r="AO146" s="1">
        <f>ABS(IK_diagnostics_positions[[#This Row],[Column19]]-S145)</f>
        <v>9.3203899999999996E-3</v>
      </c>
      <c r="AP146" s="1">
        <f>ABS(IK_diagnostics_positions[[#This Row],[Column20]]-T145)</f>
        <v>6.5899899999999997E-2</v>
      </c>
      <c r="AQ146" s="1">
        <f>ABS(IK_diagnostics_positions[[#This Row],[Column21]]-U145)</f>
        <v>2.1419999999999995E-2</v>
      </c>
      <c r="AU146" s="3">
        <f>IK_diagnostics_frames[[#This Row],[Column1]]+AU145</f>
        <v>461</v>
      </c>
      <c r="AV146">
        <f ca="1">AVERAGE(INDIRECT(ADDRESS($AU145+2, AV$1)):INDIRECT(ADDRESS($AU146+1, AV$1)))</f>
        <v>0.48027546666666665</v>
      </c>
      <c r="AW146">
        <f ca="1">AVERAGE(INDIRECT(ADDRESS($AU145+2, AW$1)):INDIRECT(ADDRESS($AU146+1, AW$1)))</f>
        <v>0.65678099999999995</v>
      </c>
      <c r="AX146">
        <f ca="1">AVERAGE(INDIRECT(ADDRESS($AU145+2, AX$1)):INDIRECT(ADDRESS($AU146+1, AX$1)))</f>
        <v>0.27656666666666668</v>
      </c>
      <c r="AY146">
        <f ca="1">AVERAGE(INDIRECT(ADDRESS($AU145+2, AY$1)):INDIRECT(ADDRESS($AU146+1, AY$1)))</f>
        <v>0.57427033333333322</v>
      </c>
      <c r="AZ146">
        <f ca="1">AVERAGE(INDIRECT(ADDRESS($AU145+2, AZ$1)):INDIRECT(ADDRESS($AU146+1, AZ$1)))</f>
        <v>0.50894933333333325</v>
      </c>
      <c r="BA146">
        <f ca="1">AVERAGE(INDIRECT(ADDRESS($AU145+2, BA$1)):INDIRECT(ADDRESS($AU146+1, BA$1)))</f>
        <v>0.69211400000000001</v>
      </c>
      <c r="BB146">
        <f ca="1">AVERAGE(INDIRECT(ADDRESS($AU145+2, BB$1)):INDIRECT(ADDRESS($AU146+1, BB$1)))</f>
        <v>0.94932033333333343</v>
      </c>
      <c r="BC146">
        <f ca="1">AVERAGE(INDIRECT(ADDRESS($AU145+2, BC$1)):INDIRECT(ADDRESS($AU146+1, BC$1)))</f>
        <v>0.44897453333333331</v>
      </c>
      <c r="BD146">
        <f ca="1">AVERAGE(INDIRECT(ADDRESS($AU145+2, BD$1)):INDIRECT(ADDRESS($AU146+1, BD$1)))</f>
        <v>0.77580533333333346</v>
      </c>
      <c r="BE146">
        <f ca="1">AVERAGE(INDIRECT(ADDRESS($AU145+2, BE$1)):INDIRECT(ADDRESS($AU146+1, BE$1)))</f>
        <v>1.2851573333333331E-2</v>
      </c>
      <c r="BF146">
        <f ca="1">AVERAGE(INDIRECT(ADDRESS($AU145+2, BF$1)):INDIRECT(ADDRESS($AU146+1, BF$1)))</f>
        <v>3.2779333333333348E-2</v>
      </c>
      <c r="BG146">
        <f ca="1">AVERAGE(INDIRECT(ADDRESS($AU145+2, BG$1)):INDIRECT(ADDRESS($AU146+1, BG$1)))</f>
        <v>1.7790000000000045E-2</v>
      </c>
      <c r="BH146">
        <f ca="1">AVERAGE(INDIRECT(ADDRESS($AU145+2, BH$1)):INDIRECT(ADDRESS($AU146+1, BH$1)))</f>
        <v>1.2295999999999974E-2</v>
      </c>
      <c r="BI146">
        <f ca="1">AVERAGE(INDIRECT(ADDRESS($AU145+2, BI$1)):INDIRECT(ADDRESS($AU146+1, BI$1)))</f>
        <v>4.3006666666667304E-3</v>
      </c>
      <c r="BJ146">
        <f ca="1">AVERAGE(INDIRECT(ADDRESS($AU145+2, BJ$1)):INDIRECT(ADDRESS($AU146+1, BJ$1)))</f>
        <v>4.5966666666665823E-3</v>
      </c>
      <c r="BK146">
        <f ca="1">AVERAGE(INDIRECT(ADDRESS($AU145+2, BK$1)):INDIRECT(ADDRESS($AU146+1, BK$1)))</f>
        <v>1.7937000000000019E-2</v>
      </c>
      <c r="BL146">
        <f ca="1">AVERAGE(INDIRECT(ADDRESS($AU145+2, BL$1)):INDIRECT(ADDRESS($AU146+1, BL$1)))</f>
        <v>6.0626666666666234E-3</v>
      </c>
      <c r="BM146">
        <f ca="1">AVERAGE(INDIRECT(ADDRESS($AU145+2, BM$1)):INDIRECT(ADDRESS($AU146+1, BM$1)))</f>
        <v>1.887666666666658E-2</v>
      </c>
      <c r="BN146">
        <f ca="1">AVERAGE(INDIRECT(ADDRESS($AU145+2, BN$1)):INDIRECT(ADDRESS($AU146+1, BN$1)))</f>
        <v>2.1928046333333336E-2</v>
      </c>
      <c r="BO146">
        <f ca="1">AVERAGE(INDIRECT(ADDRESS($AU145+2, BO$1)):INDIRECT(ADDRESS($AU146+1, BO$1)))</f>
        <v>9.4679633333333343E-3</v>
      </c>
      <c r="BP146">
        <f ca="1">AVERAGE(INDIRECT(ADDRESS($AU145+2, BP$1)):INDIRECT(ADDRESS($AU146+1, BP$1)))</f>
        <v>1.3589999999999916E-2</v>
      </c>
    </row>
    <row r="147" spans="1:68" x14ac:dyDescent="0.25">
      <c r="A147" s="1">
        <v>-0.43645499999999998</v>
      </c>
      <c r="B147" s="1">
        <v>0.66579999999999995</v>
      </c>
      <c r="C147" s="1">
        <v>-0.605159</v>
      </c>
      <c r="D147" s="1">
        <v>0.54426399999999997</v>
      </c>
      <c r="E147" s="1">
        <v>0.60811599999999999</v>
      </c>
      <c r="F147" s="1">
        <v>-0.41844300000000001</v>
      </c>
      <c r="G147" s="1">
        <v>0.77536700000000003</v>
      </c>
      <c r="H147" s="1">
        <v>0.45023400000000002</v>
      </c>
      <c r="I147" s="1">
        <v>-1.3784799999999999</v>
      </c>
      <c r="J147" s="1">
        <v>7.4356200000000004E-3</v>
      </c>
      <c r="K147" s="1">
        <v>0.78583999999999998</v>
      </c>
      <c r="L147" s="1">
        <v>-1.92405</v>
      </c>
      <c r="M147" s="1">
        <v>0.77695700000000001</v>
      </c>
      <c r="N147" s="1">
        <v>1.01448</v>
      </c>
      <c r="O147" s="1">
        <v>-2.52034</v>
      </c>
      <c r="P147" s="1">
        <v>-0.78328100000000001</v>
      </c>
      <c r="Q147" s="1">
        <v>0.99749299999999996</v>
      </c>
      <c r="R147" s="1">
        <v>-2.4984799999999998</v>
      </c>
      <c r="S147" s="1">
        <v>-4.4188500000000002E-3</v>
      </c>
      <c r="T147" s="1">
        <v>-3.09801E-2</v>
      </c>
      <c r="U147" s="1">
        <v>-2.50082</v>
      </c>
      <c r="V147" s="1" t="s">
        <v>23</v>
      </c>
      <c r="W147" s="1">
        <f>ABS(IK_diagnostics_positions[[#This Row],[Column1]]-A146)</f>
        <v>0.42791589999999996</v>
      </c>
      <c r="X147" s="1">
        <f>ABS(IK_diagnostics_positions[[#This Row],[Column2]]-B146)</f>
        <v>1.373049</v>
      </c>
      <c r="Y147" s="1">
        <f>ABS(IK_diagnostics_positions[[#This Row],[Column3]]-C146)</f>
        <v>0.10175400000000001</v>
      </c>
      <c r="Z147" s="1">
        <f>ABS(IK_diagnostics_positions[[#This Row],[Column4]]-D146)</f>
        <v>0.92114300000000005</v>
      </c>
      <c r="AA147" s="1">
        <f>ABS(IK_diagnostics_positions[[#This Row],[Column5]]-E146)</f>
        <v>0.66029369999999998</v>
      </c>
      <c r="AB147" s="1">
        <f>ABS(IK_diagnostics_positions[[#This Row],[Column6]]-F146)</f>
        <v>0.94816700000000009</v>
      </c>
      <c r="AC147" s="1">
        <f>ABS(IK_diagnostics_positions[[#This Row],[Column7]]-G146)</f>
        <v>1.27674</v>
      </c>
      <c r="AD147" s="1">
        <f>ABS(IK_diagnostics_positions[[#This Row],[Column8]]-H146)</f>
        <v>0.32945000000000002</v>
      </c>
      <c r="AE147" s="1">
        <f>ABS(IK_diagnostics_positions[[#This Row],[Column9]]-I146)</f>
        <v>0.96516000000000024</v>
      </c>
      <c r="AF147" s="1">
        <f>ABS(IK_diagnostics_positions[[#This Row],[Column10]]-J146)</f>
        <v>3.8510000000000003E-3</v>
      </c>
      <c r="AG147" s="1">
        <f>ABS(IK_diagnostics_positions[[#This Row],[Column11]]-K146)</f>
        <v>6.5146000000000037E-2</v>
      </c>
      <c r="AH147" s="1">
        <f>ABS(IK_diagnostics_positions[[#This Row],[Column12]]-L146)</f>
        <v>4.0650000000000075E-2</v>
      </c>
      <c r="AI147" s="1">
        <f>ABS(IK_diagnostics_positions[[#This Row],[Column13]]-M146)</f>
        <v>1.8646000000000051E-2</v>
      </c>
      <c r="AJ147" s="1">
        <f>ABS(IK_diagnostics_positions[[#This Row],[Column14]]-N146)</f>
        <v>2.8500999999999999E-2</v>
      </c>
      <c r="AK147" s="1">
        <f>ABS(IK_diagnostics_positions[[#This Row],[Column15]]-O146)</f>
        <v>5.0599999999998424E-3</v>
      </c>
      <c r="AL147" s="1">
        <f>ABS(IK_diagnostics_positions[[#This Row],[Column16]]-P146)</f>
        <v>1.9743999999999984E-2</v>
      </c>
      <c r="AM147" s="1">
        <f>ABS(IK_diagnostics_positions[[#This Row],[Column17]]-Q146)</f>
        <v>3.4899999999999931E-3</v>
      </c>
      <c r="AN147" s="1">
        <f>ABS(IK_diagnostics_positions[[#This Row],[Column18]]-R146)</f>
        <v>1.0280000000000289E-2</v>
      </c>
      <c r="AO147" s="1">
        <f>ABS(IK_diagnostics_positions[[#This Row],[Column19]]-S146)</f>
        <v>6.60117E-3</v>
      </c>
      <c r="AP147" s="1">
        <f>ABS(IK_diagnostics_positions[[#This Row],[Column20]]-T146)</f>
        <v>7.0632100000000003E-2</v>
      </c>
      <c r="AQ147" s="1">
        <f>ABS(IK_diagnostics_positions[[#This Row],[Column21]]-U146)</f>
        <v>3.2840000000000202E-2</v>
      </c>
      <c r="AU147" s="4">
        <f>IK_diagnostics_frames[[#This Row],[Column1]]+AU146</f>
        <v>463</v>
      </c>
      <c r="AV147">
        <f ca="1">AVERAGE(INDIRECT(ADDRESS($AU146+2, AV$1)):INDIRECT(ADDRESS($AU147+1, AV$1)))</f>
        <v>0.40195999999999998</v>
      </c>
      <c r="AW147">
        <f ca="1">AVERAGE(INDIRECT(ADDRESS($AU146+2, AW$1)):INDIRECT(ADDRESS($AU147+1, AW$1)))</f>
        <v>1.4171549999999999</v>
      </c>
      <c r="AX147">
        <f ca="1">AVERAGE(INDIRECT(ADDRESS($AU146+2, AX$1)):INDIRECT(ADDRESS($AU147+1, AX$1)))</f>
        <v>0.90682449999999992</v>
      </c>
      <c r="AY147">
        <f ca="1">AVERAGE(INDIRECT(ADDRESS($AU146+2, AY$1)):INDIRECT(ADDRESS($AU147+1, AY$1)))</f>
        <v>0.90011989999999997</v>
      </c>
      <c r="AZ147">
        <f ca="1">AVERAGE(INDIRECT(ADDRESS($AU146+2, AZ$1)):INDIRECT(ADDRESS($AU147+1, AZ$1)))</f>
        <v>0.70640179999999997</v>
      </c>
      <c r="BA147">
        <f ca="1">AVERAGE(INDIRECT(ADDRESS($AU146+2, BA$1)):INDIRECT(ADDRESS($AU147+1, BA$1)))</f>
        <v>1.3936436000000001</v>
      </c>
      <c r="BB147">
        <f ca="1">AVERAGE(INDIRECT(ADDRESS($AU146+2, BB$1)):INDIRECT(ADDRESS($AU147+1, BB$1)))</f>
        <v>0.6299631</v>
      </c>
      <c r="BC147">
        <f ca="1">AVERAGE(INDIRECT(ADDRESS($AU146+2, BC$1)):INDIRECT(ADDRESS($AU147+1, BC$1)))</f>
        <v>0.59551045000000002</v>
      </c>
      <c r="BD147">
        <f ca="1">AVERAGE(INDIRECT(ADDRESS($AU146+2, BD$1)):INDIRECT(ADDRESS($AU147+1, BD$1)))</f>
        <v>1.03925</v>
      </c>
      <c r="BE147">
        <f ca="1">AVERAGE(INDIRECT(ADDRESS($AU146+2, BE$1)):INDIRECT(ADDRESS($AU147+1, BE$1)))</f>
        <v>2.225574E-2</v>
      </c>
      <c r="BF147">
        <f ca="1">AVERAGE(INDIRECT(ADDRESS($AU146+2, BF$1)):INDIRECT(ADDRESS($AU147+1, BF$1)))</f>
        <v>3.1450500000000048E-2</v>
      </c>
      <c r="BG147">
        <f ca="1">AVERAGE(INDIRECT(ADDRESS($AU146+2, BG$1)):INDIRECT(ADDRESS($AU147+1, BG$1)))</f>
        <v>2.1645000000000025E-2</v>
      </c>
      <c r="BH147">
        <f ca="1">AVERAGE(INDIRECT(ADDRESS($AU146+2, BH$1)):INDIRECT(ADDRESS($AU147+1, BH$1)))</f>
        <v>8.308500000000052E-3</v>
      </c>
      <c r="BI147">
        <f ca="1">AVERAGE(INDIRECT(ADDRESS($AU146+2, BI$1)):INDIRECT(ADDRESS($AU147+1, BI$1)))</f>
        <v>1.2999999999999678E-3</v>
      </c>
      <c r="BJ147">
        <f ca="1">AVERAGE(INDIRECT(ADDRESS($AU146+2, BJ$1)):INDIRECT(ADDRESS($AU147+1, BJ$1)))</f>
        <v>6.7600000000000993E-3</v>
      </c>
      <c r="BK147">
        <f ca="1">AVERAGE(INDIRECT(ADDRESS($AU146+2, BK$1)):INDIRECT(ADDRESS($AU147+1, BK$1)))</f>
        <v>2.2990999999999984E-2</v>
      </c>
      <c r="BL147">
        <f ca="1">AVERAGE(INDIRECT(ADDRESS($AU146+2, BL$1)):INDIRECT(ADDRESS($AU147+1, BL$1)))</f>
        <v>5.1049999999999152E-3</v>
      </c>
      <c r="BM147">
        <f ca="1">AVERAGE(INDIRECT(ADDRESS($AU146+2, BM$1)):INDIRECT(ADDRESS($AU147+1, BM$1)))</f>
        <v>2.9294999999999849E-2</v>
      </c>
      <c r="BN147">
        <f ca="1">AVERAGE(INDIRECT(ADDRESS($AU146+2, BN$1)):INDIRECT(ADDRESS($AU147+1, BN$1)))</f>
        <v>2.4732405E-3</v>
      </c>
      <c r="BO147">
        <f ca="1">AVERAGE(INDIRECT(ADDRESS($AU146+2, BO$1)):INDIRECT(ADDRESS($AU147+1, BO$1)))</f>
        <v>7.1759249999999997E-3</v>
      </c>
      <c r="BP147">
        <f ca="1">AVERAGE(INDIRECT(ADDRESS($AU146+2, BP$1)):INDIRECT(ADDRESS($AU147+1, BP$1)))</f>
        <v>1.0454999999999881E-2</v>
      </c>
    </row>
    <row r="148" spans="1:68" x14ac:dyDescent="0.25">
      <c r="A148" s="1">
        <v>6.0975700000000001E-2</v>
      </c>
      <c r="B148" s="1">
        <v>0.24015300000000001</v>
      </c>
      <c r="C148" s="1">
        <v>-0.96881799999999996</v>
      </c>
      <c r="D148" s="1">
        <v>0.35278500000000002</v>
      </c>
      <c r="E148" s="1">
        <v>0.86106000000000005</v>
      </c>
      <c r="F148" s="1">
        <v>-1.6963600000000001</v>
      </c>
      <c r="G148" s="1">
        <v>0.60719900000000004</v>
      </c>
      <c r="H148" s="1">
        <v>9.9551299999999995E-2</v>
      </c>
      <c r="I148" s="1">
        <v>-2.2925</v>
      </c>
      <c r="J148" s="1">
        <v>1.34271E-3</v>
      </c>
      <c r="K148" s="1">
        <v>0.77942699999999998</v>
      </c>
      <c r="L148" s="1">
        <v>-1.8793299999999999</v>
      </c>
      <c r="M148" s="1">
        <v>0.752915</v>
      </c>
      <c r="N148" s="1">
        <v>0.99797100000000005</v>
      </c>
      <c r="O148" s="1">
        <v>-2.5017299999999998</v>
      </c>
      <c r="P148" s="1">
        <v>-0.75021400000000005</v>
      </c>
      <c r="Q148" s="1">
        <v>1.00061</v>
      </c>
      <c r="R148" s="1">
        <v>-2.50081</v>
      </c>
      <c r="S148" s="1">
        <v>1.65424E-3</v>
      </c>
      <c r="T148" s="1">
        <v>-2.39128E-3</v>
      </c>
      <c r="U148" s="1">
        <v>-2.50284</v>
      </c>
      <c r="V148" s="1" t="s">
        <v>23</v>
      </c>
      <c r="W148" s="1">
        <f>ABS(IK_diagnostics_positions[[#This Row],[Column1]]-A147)</f>
        <v>0.4974307</v>
      </c>
      <c r="X148" s="1">
        <f>ABS(IK_diagnostics_positions[[#This Row],[Column2]]-B147)</f>
        <v>0.42564699999999994</v>
      </c>
      <c r="Y148" s="1">
        <f>ABS(IK_diagnostics_positions[[#This Row],[Column3]]-C147)</f>
        <v>0.36365899999999995</v>
      </c>
      <c r="Z148" s="1">
        <f>ABS(IK_diagnostics_positions[[#This Row],[Column4]]-D147)</f>
        <v>0.19147899999999995</v>
      </c>
      <c r="AA148" s="1">
        <f>ABS(IK_diagnostics_positions[[#This Row],[Column5]]-E147)</f>
        <v>0.25294400000000006</v>
      </c>
      <c r="AB148" s="1">
        <f>ABS(IK_diagnostics_positions[[#This Row],[Column6]]-F147)</f>
        <v>1.277917</v>
      </c>
      <c r="AC148" s="1">
        <f>ABS(IK_diagnostics_positions[[#This Row],[Column7]]-G147)</f>
        <v>0.16816799999999998</v>
      </c>
      <c r="AD148" s="1">
        <f>ABS(IK_diagnostics_positions[[#This Row],[Column8]]-H147)</f>
        <v>0.35068270000000001</v>
      </c>
      <c r="AE148" s="1">
        <f>ABS(IK_diagnostics_positions[[#This Row],[Column9]]-I147)</f>
        <v>0.91402000000000005</v>
      </c>
      <c r="AF148" s="1">
        <f>ABS(IK_diagnostics_positions[[#This Row],[Column10]]-J147)</f>
        <v>6.09291E-3</v>
      </c>
      <c r="AG148" s="1">
        <f>ABS(IK_diagnostics_positions[[#This Row],[Column11]]-K147)</f>
        <v>6.413000000000002E-3</v>
      </c>
      <c r="AH148" s="1">
        <f>ABS(IK_diagnostics_positions[[#This Row],[Column12]]-L147)</f>
        <v>4.4720000000000093E-2</v>
      </c>
      <c r="AI148" s="1">
        <f>ABS(IK_diagnostics_positions[[#This Row],[Column13]]-M147)</f>
        <v>2.4042000000000008E-2</v>
      </c>
      <c r="AJ148" s="1">
        <f>ABS(IK_diagnostics_positions[[#This Row],[Column14]]-N147)</f>
        <v>1.6508999999999996E-2</v>
      </c>
      <c r="AK148" s="1">
        <f>ABS(IK_diagnostics_positions[[#This Row],[Column15]]-O147)</f>
        <v>1.8610000000000237E-2</v>
      </c>
      <c r="AL148" s="1">
        <f>ABS(IK_diagnostics_positions[[#This Row],[Column16]]-P147)</f>
        <v>3.3066999999999958E-2</v>
      </c>
      <c r="AM148" s="1">
        <f>ABS(IK_diagnostics_positions[[#This Row],[Column17]]-Q147)</f>
        <v>3.1170000000000364E-3</v>
      </c>
      <c r="AN148" s="1">
        <f>ABS(IK_diagnostics_positions[[#This Row],[Column18]]-R147)</f>
        <v>2.3300000000001653E-3</v>
      </c>
      <c r="AO148" s="1">
        <f>ABS(IK_diagnostics_positions[[#This Row],[Column19]]-S147)</f>
        <v>6.0730899999999997E-3</v>
      </c>
      <c r="AP148" s="1">
        <f>ABS(IK_diagnostics_positions[[#This Row],[Column20]]-T147)</f>
        <v>2.8588820000000001E-2</v>
      </c>
      <c r="AQ148" s="1">
        <f>ABS(IK_diagnostics_positions[[#This Row],[Column21]]-U147)</f>
        <v>2.0199999999999108E-3</v>
      </c>
      <c r="AU148" s="3">
        <f>IK_diagnostics_frames[[#This Row],[Column1]]+AU147</f>
        <v>464</v>
      </c>
      <c r="AV148">
        <f ca="1">AVERAGE(INDIRECT(ADDRESS($AU147+2, AV$1)):INDIRECT(ADDRESS($AU148+1, AV$1)))</f>
        <v>0.68461599999999989</v>
      </c>
      <c r="AW148">
        <f ca="1">AVERAGE(INDIRECT(ADDRESS($AU147+2, AW$1)):INDIRECT(ADDRESS($AU148+1, AW$1)))</f>
        <v>1.08263</v>
      </c>
      <c r="AX148">
        <f ca="1">AVERAGE(INDIRECT(ADDRESS($AU147+2, AX$1)):INDIRECT(ADDRESS($AU148+1, AX$1)))</f>
        <v>0.43677900000000003</v>
      </c>
      <c r="AY148">
        <f ca="1">AVERAGE(INDIRECT(ADDRESS($AU147+2, AY$1)):INDIRECT(ADDRESS($AU148+1, AY$1)))</f>
        <v>1.1853194999999999</v>
      </c>
      <c r="AZ148">
        <f ca="1">AVERAGE(INDIRECT(ADDRESS($AU147+2, AZ$1)):INDIRECT(ADDRESS($AU148+1, AZ$1)))</f>
        <v>0.46538699999999994</v>
      </c>
      <c r="BA148">
        <f ca="1">AVERAGE(INDIRECT(ADDRESS($AU147+2, BA$1)):INDIRECT(ADDRESS($AU148+1, BA$1)))</f>
        <v>0.26698999999999984</v>
      </c>
      <c r="BB148">
        <f ca="1">AVERAGE(INDIRECT(ADDRESS($AU147+2, BB$1)):INDIRECT(ADDRESS($AU148+1, BB$1)))</f>
        <v>0.452264</v>
      </c>
      <c r="BC148">
        <f ca="1">AVERAGE(INDIRECT(ADDRESS($AU147+2, BC$1)):INDIRECT(ADDRESS($AU148+1, BC$1)))</f>
        <v>1.0118409000000002</v>
      </c>
      <c r="BD148">
        <f ca="1">AVERAGE(INDIRECT(ADDRESS($AU147+2, BD$1)):INDIRECT(ADDRESS($AU148+1, BD$1)))</f>
        <v>0.55442999999999976</v>
      </c>
      <c r="BE148">
        <f ca="1">AVERAGE(INDIRECT(ADDRESS($AU147+2, BE$1)):INDIRECT(ADDRESS($AU148+1, BE$1)))</f>
        <v>3.4144800000000001E-3</v>
      </c>
      <c r="BF148">
        <f ca="1">AVERAGE(INDIRECT(ADDRESS($AU147+2, BF$1)):INDIRECT(ADDRESS($AU148+1, BF$1)))</f>
        <v>2.6490000000000125E-3</v>
      </c>
      <c r="BG148">
        <f ca="1">AVERAGE(INDIRECT(ADDRESS($AU147+2, BG$1)):INDIRECT(ADDRESS($AU148+1, BG$1)))</f>
        <v>1.2537100000000001</v>
      </c>
      <c r="BH148">
        <f ca="1">AVERAGE(INDIRECT(ADDRESS($AU147+2, BH$1)):INDIRECT(ADDRESS($AU148+1, BH$1)))</f>
        <v>6.3740000000001018E-3</v>
      </c>
      <c r="BI148">
        <f ca="1">AVERAGE(INDIRECT(ADDRESS($AU147+2, BI$1)):INDIRECT(ADDRESS($AU148+1, BI$1)))</f>
        <v>1.3799999999999368E-3</v>
      </c>
      <c r="BJ148">
        <f ca="1">AVERAGE(INDIRECT(ADDRESS($AU147+2, BJ$1)):INDIRECT(ADDRESS($AU148+1, BJ$1)))</f>
        <v>2.9499999999997861E-3</v>
      </c>
      <c r="BK148">
        <f ca="1">AVERAGE(INDIRECT(ADDRESS($AU147+2, BK$1)):INDIRECT(ADDRESS($AU148+1, BK$1)))</f>
        <v>1.0580000000000034E-3</v>
      </c>
      <c r="BL148">
        <f ca="1">AVERAGE(INDIRECT(ADDRESS($AU147+2, BL$1)):INDIRECT(ADDRESS($AU148+1, BL$1)))</f>
        <v>1.5499999999999403E-3</v>
      </c>
      <c r="BM148">
        <f ca="1">AVERAGE(INDIRECT(ADDRESS($AU147+2, BM$1)):INDIRECT(ADDRESS($AU148+1, BM$1)))</f>
        <v>1.5499999999999403E-3</v>
      </c>
      <c r="BN148">
        <f ca="1">AVERAGE(INDIRECT(ADDRESS($AU147+2, BN$1)):INDIRECT(ADDRESS($AU148+1, BN$1)))</f>
        <v>1.95802E-3</v>
      </c>
      <c r="BO148">
        <f ca="1">AVERAGE(INDIRECT(ADDRESS($AU147+2, BO$1)):INDIRECT(ADDRESS($AU148+1, BO$1)))</f>
        <v>1.4480999999999999E-3</v>
      </c>
      <c r="BP148">
        <f ca="1">AVERAGE(INDIRECT(ADDRESS($AU147+2, BP$1)):INDIRECT(ADDRESS($AU148+1, BP$1)))</f>
        <v>1.9599999999999618E-3</v>
      </c>
    </row>
    <row r="149" spans="1:68" x14ac:dyDescent="0.25">
      <c r="A149" s="1">
        <v>0.295207</v>
      </c>
      <c r="B149" s="1">
        <v>0.596549</v>
      </c>
      <c r="C149" s="1">
        <v>-0.746313</v>
      </c>
      <c r="D149" s="1">
        <v>0.36561300000000002</v>
      </c>
      <c r="E149" s="1">
        <v>-0.11432199999999999</v>
      </c>
      <c r="F149" s="1">
        <v>-1.4460999999999999</v>
      </c>
      <c r="G149" s="1">
        <v>-0.46340199999999998</v>
      </c>
      <c r="H149" s="1">
        <v>0.32323099999999999</v>
      </c>
      <c r="I149" s="1">
        <v>-1.09785</v>
      </c>
      <c r="J149" s="1">
        <v>-3.7071399999999998E-3</v>
      </c>
      <c r="K149" s="1">
        <v>0.76530600000000004</v>
      </c>
      <c r="L149" s="1">
        <v>-1.86808</v>
      </c>
      <c r="M149" s="1">
        <v>0.73934</v>
      </c>
      <c r="N149" s="1">
        <v>0.99883699999999997</v>
      </c>
      <c r="O149" s="1">
        <v>-2.49525</v>
      </c>
      <c r="P149" s="1">
        <v>-0.74339299999999997</v>
      </c>
      <c r="Q149" s="1">
        <v>1.00535</v>
      </c>
      <c r="R149" s="1">
        <v>-2.4967600000000001</v>
      </c>
      <c r="S149" s="1">
        <v>5.6865700000000002E-3</v>
      </c>
      <c r="T149" s="1">
        <v>-4.0050700000000003E-3</v>
      </c>
      <c r="U149" s="1">
        <v>-2.5068800000000002</v>
      </c>
      <c r="V149" s="1" t="s">
        <v>23</v>
      </c>
      <c r="W149" s="1">
        <f>ABS(IK_diagnostics_positions[[#This Row],[Column1]]-A148)</f>
        <v>0.2342313</v>
      </c>
      <c r="X149" s="1">
        <f>ABS(IK_diagnostics_positions[[#This Row],[Column2]]-B148)</f>
        <v>0.35639599999999999</v>
      </c>
      <c r="Y149" s="1">
        <f>ABS(IK_diagnostics_positions[[#This Row],[Column3]]-C148)</f>
        <v>0.22250499999999995</v>
      </c>
      <c r="Z149" s="1">
        <f>ABS(IK_diagnostics_positions[[#This Row],[Column4]]-D148)</f>
        <v>1.2828000000000006E-2</v>
      </c>
      <c r="AA149" s="1">
        <f>ABS(IK_diagnostics_positions[[#This Row],[Column5]]-E148)</f>
        <v>0.97538200000000008</v>
      </c>
      <c r="AB149" s="1">
        <f>ABS(IK_diagnostics_positions[[#This Row],[Column6]]-F148)</f>
        <v>0.25026000000000015</v>
      </c>
      <c r="AC149" s="1">
        <f>ABS(IK_diagnostics_positions[[#This Row],[Column7]]-G148)</f>
        <v>1.0706009999999999</v>
      </c>
      <c r="AD149" s="1">
        <f>ABS(IK_diagnostics_positions[[#This Row],[Column8]]-H148)</f>
        <v>0.22367969999999998</v>
      </c>
      <c r="AE149" s="1">
        <f>ABS(IK_diagnostics_positions[[#This Row],[Column9]]-I148)</f>
        <v>1.19465</v>
      </c>
      <c r="AF149" s="1">
        <f>ABS(IK_diagnostics_positions[[#This Row],[Column10]]-J148)</f>
        <v>5.0498499999999998E-3</v>
      </c>
      <c r="AG149" s="1">
        <f>ABS(IK_diagnostics_positions[[#This Row],[Column11]]-K148)</f>
        <v>1.4120999999999939E-2</v>
      </c>
      <c r="AH149" s="1">
        <f>ABS(IK_diagnostics_positions[[#This Row],[Column12]]-L148)</f>
        <v>1.1249999999999982E-2</v>
      </c>
      <c r="AI149" s="1">
        <f>ABS(IK_diagnostics_positions[[#This Row],[Column13]]-M148)</f>
        <v>1.3575000000000004E-2</v>
      </c>
      <c r="AJ149" s="1">
        <f>ABS(IK_diagnostics_positions[[#This Row],[Column14]]-N148)</f>
        <v>8.6599999999992239E-4</v>
      </c>
      <c r="AK149" s="1">
        <f>ABS(IK_diagnostics_positions[[#This Row],[Column15]]-O148)</f>
        <v>6.4799999999998192E-3</v>
      </c>
      <c r="AL149" s="1">
        <f>ABS(IK_diagnostics_positions[[#This Row],[Column16]]-P148)</f>
        <v>6.821000000000077E-3</v>
      </c>
      <c r="AM149" s="1">
        <f>ABS(IK_diagnostics_positions[[#This Row],[Column17]]-Q148)</f>
        <v>4.7399999999999665E-3</v>
      </c>
      <c r="AN149" s="1">
        <f>ABS(IK_diagnostics_positions[[#This Row],[Column18]]-R148)</f>
        <v>4.049999999999887E-3</v>
      </c>
      <c r="AO149" s="1">
        <f>ABS(IK_diagnostics_positions[[#This Row],[Column19]]-S148)</f>
        <v>4.0323300000000006E-3</v>
      </c>
      <c r="AP149" s="1">
        <f>ABS(IK_diagnostics_positions[[#This Row],[Column20]]-T148)</f>
        <v>1.6137900000000004E-3</v>
      </c>
      <c r="AQ149" s="1">
        <f>ABS(IK_diagnostics_positions[[#This Row],[Column21]]-U148)</f>
        <v>4.0400000000002656E-3</v>
      </c>
      <c r="AU149" s="4">
        <f>IK_diagnostics_frames[[#This Row],[Column1]]+AU148</f>
        <v>466</v>
      </c>
      <c r="AV149">
        <f ca="1">AVERAGE(INDIRECT(ADDRESS($AU148+2, AV$1)):INDIRECT(ADDRESS($AU149+1, AV$1)))</f>
        <v>1.1076540000000001</v>
      </c>
      <c r="AW149">
        <f ca="1">AVERAGE(INDIRECT(ADDRESS($AU148+2, AW$1)):INDIRECT(ADDRESS($AU149+1, AW$1)))</f>
        <v>0.6525725</v>
      </c>
      <c r="AX149">
        <f ca="1">AVERAGE(INDIRECT(ADDRESS($AU148+2, AX$1)):INDIRECT(ADDRESS($AU149+1, AX$1)))</f>
        <v>0.66740949999999999</v>
      </c>
      <c r="AY149">
        <f ca="1">AVERAGE(INDIRECT(ADDRESS($AU148+2, AY$1)):INDIRECT(ADDRESS($AU149+1, AY$1)))</f>
        <v>0.30302574999999998</v>
      </c>
      <c r="AZ149">
        <f ca="1">AVERAGE(INDIRECT(ADDRESS($AU148+2, AZ$1)):INDIRECT(ADDRESS($AU149+1, AZ$1)))</f>
        <v>1.5139114999999999</v>
      </c>
      <c r="BA149">
        <f ca="1">AVERAGE(INDIRECT(ADDRESS($AU148+2, BA$1)):INDIRECT(ADDRESS($AU149+1, BA$1)))</f>
        <v>0.55590499999999998</v>
      </c>
      <c r="BB149">
        <f ca="1">AVERAGE(INDIRECT(ADDRESS($AU148+2, BB$1)):INDIRECT(ADDRESS($AU149+1, BB$1)))</f>
        <v>0.34340899999999996</v>
      </c>
      <c r="BC149">
        <f ca="1">AVERAGE(INDIRECT(ADDRESS($AU148+2, BC$1)):INDIRECT(ADDRESS($AU149+1, BC$1)))</f>
        <v>0.85040740000000015</v>
      </c>
      <c r="BD149">
        <f ca="1">AVERAGE(INDIRECT(ADDRESS($AU148+2, BD$1)):INDIRECT(ADDRESS($AU149+1, BD$1)))</f>
        <v>0.50261499999999992</v>
      </c>
      <c r="BE149">
        <f ca="1">AVERAGE(INDIRECT(ADDRESS($AU148+2, BE$1)):INDIRECT(ADDRESS($AU149+1, BE$1)))</f>
        <v>1.2277844999999999E-2</v>
      </c>
      <c r="BF149">
        <f ca="1">AVERAGE(INDIRECT(ADDRESS($AU148+2, BF$1)):INDIRECT(ADDRESS($AU149+1, BF$1)))</f>
        <v>1.3368999999999964E-2</v>
      </c>
      <c r="BG149">
        <f ca="1">AVERAGE(INDIRECT(ADDRESS($AU148+2, BG$1)):INDIRECT(ADDRESS($AU149+1, BG$1)))</f>
        <v>0.63217000000000001</v>
      </c>
      <c r="BH149">
        <f ca="1">AVERAGE(INDIRECT(ADDRESS($AU148+2, BH$1)):INDIRECT(ADDRESS($AU149+1, BH$1)))</f>
        <v>1.1977000000000015E-2</v>
      </c>
      <c r="BI149">
        <f ca="1">AVERAGE(INDIRECT(ADDRESS($AU148+2, BI$1)):INDIRECT(ADDRESS($AU149+1, BI$1)))</f>
        <v>8.6769999999999903E-3</v>
      </c>
      <c r="BJ149">
        <f ca="1">AVERAGE(INDIRECT(ADDRESS($AU148+2, BJ$1)):INDIRECT(ADDRESS($AU149+1, BJ$1)))</f>
        <v>7.2649999999998549E-3</v>
      </c>
      <c r="BK149">
        <f ca="1">AVERAGE(INDIRECT(ADDRESS($AU148+2, BK$1)):INDIRECT(ADDRESS($AU149+1, BK$1)))</f>
        <v>1.1449999999999516E-3</v>
      </c>
      <c r="BL149">
        <f ca="1">AVERAGE(INDIRECT(ADDRESS($AU148+2, BL$1)):INDIRECT(ADDRESS($AU149+1, BL$1)))</f>
        <v>2.255000000000118E-3</v>
      </c>
      <c r="BM149">
        <f ca="1">AVERAGE(INDIRECT(ADDRESS($AU148+2, BM$1)):INDIRECT(ADDRESS($AU149+1, BM$1)))</f>
        <v>5.2649999999998531E-3</v>
      </c>
      <c r="BN149">
        <f ca="1">AVERAGE(INDIRECT(ADDRESS($AU148+2, BN$1)):INDIRECT(ADDRESS($AU149+1, BN$1)))</f>
        <v>4.4266219999999998E-3</v>
      </c>
      <c r="BO149">
        <f ca="1">AVERAGE(INDIRECT(ADDRESS($AU148+2, BO$1)):INDIRECT(ADDRESS($AU149+1, BO$1)))</f>
        <v>5.9097999999999998E-3</v>
      </c>
      <c r="BP149">
        <f ca="1">AVERAGE(INDIRECT(ADDRESS($AU148+2, BP$1)):INDIRECT(ADDRESS($AU149+1, BP$1)))</f>
        <v>7.3550000000002225E-3</v>
      </c>
    </row>
    <row r="150" spans="1:68" x14ac:dyDescent="0.25">
      <c r="A150" s="1">
        <v>-0.84579300000000002</v>
      </c>
      <c r="B150" s="1">
        <v>0.42289500000000002</v>
      </c>
      <c r="C150" s="1">
        <v>-0.32526100000000002</v>
      </c>
      <c r="D150" s="1">
        <v>-1.2988</v>
      </c>
      <c r="E150" s="1">
        <v>0.12239899999999999</v>
      </c>
      <c r="F150" s="1">
        <v>-1.1646000000000001</v>
      </c>
      <c r="G150" s="1">
        <v>-0.90885499999999997</v>
      </c>
      <c r="H150" s="1">
        <v>0.97111700000000001</v>
      </c>
      <c r="I150" s="1">
        <v>-1.5218400000000001</v>
      </c>
      <c r="J150" s="1">
        <v>7.2590700000000003E-3</v>
      </c>
      <c r="K150" s="1">
        <v>0.77131899999999998</v>
      </c>
      <c r="L150" s="1">
        <v>-1.8694200000000001</v>
      </c>
      <c r="M150" s="1">
        <v>0.74639800000000001</v>
      </c>
      <c r="N150" s="1">
        <v>1.00173</v>
      </c>
      <c r="O150" s="1">
        <v>-2.5023399999999998</v>
      </c>
      <c r="P150" s="1">
        <v>-0.74294400000000005</v>
      </c>
      <c r="Q150" s="1">
        <v>0.99392800000000003</v>
      </c>
      <c r="R150" s="1">
        <v>-2.4920300000000002</v>
      </c>
      <c r="S150" s="1">
        <v>-3.4871400000000001E-3</v>
      </c>
      <c r="T150" s="1">
        <v>-9.4974000000000002E-4</v>
      </c>
      <c r="U150" s="1">
        <v>-2.5046300000000001</v>
      </c>
      <c r="V150" s="1" t="s">
        <v>23</v>
      </c>
      <c r="W150" s="1">
        <f>ABS(IK_diagnostics_positions[[#This Row],[Column1]]-A149)</f>
        <v>1.141</v>
      </c>
      <c r="X150" s="1">
        <f>ABS(IK_diagnostics_positions[[#This Row],[Column2]]-B149)</f>
        <v>0.17365399999999998</v>
      </c>
      <c r="Y150" s="1">
        <f>ABS(IK_diagnostics_positions[[#This Row],[Column3]]-C149)</f>
        <v>0.42105199999999998</v>
      </c>
      <c r="Z150" s="1">
        <f>ABS(IK_diagnostics_positions[[#This Row],[Column4]]-D149)</f>
        <v>1.6644129999999999</v>
      </c>
      <c r="AA150" s="1">
        <f>ABS(IK_diagnostics_positions[[#This Row],[Column5]]-E149)</f>
        <v>0.23672099999999999</v>
      </c>
      <c r="AB150" s="1">
        <f>ABS(IK_diagnostics_positions[[#This Row],[Column6]]-F149)</f>
        <v>0.28149999999999986</v>
      </c>
      <c r="AC150" s="1">
        <f>ABS(IK_diagnostics_positions[[#This Row],[Column7]]-G149)</f>
        <v>0.44545299999999999</v>
      </c>
      <c r="AD150" s="1">
        <f>ABS(IK_diagnostics_positions[[#This Row],[Column8]]-H149)</f>
        <v>0.64788599999999996</v>
      </c>
      <c r="AE150" s="1">
        <f>ABS(IK_diagnostics_positions[[#This Row],[Column9]]-I149)</f>
        <v>0.42399000000000009</v>
      </c>
      <c r="AF150" s="1">
        <f>ABS(IK_diagnostics_positions[[#This Row],[Column10]]-J149)</f>
        <v>1.0966210000000001E-2</v>
      </c>
      <c r="AG150" s="1">
        <f>ABS(IK_diagnostics_positions[[#This Row],[Column11]]-K149)</f>
        <v>6.0129999999999351E-3</v>
      </c>
      <c r="AH150" s="1">
        <f>ABS(IK_diagnostics_positions[[#This Row],[Column12]]-L149)</f>
        <v>1.3400000000001189E-3</v>
      </c>
      <c r="AI150" s="1">
        <f>ABS(IK_diagnostics_positions[[#This Row],[Column13]]-M149)</f>
        <v>7.0580000000000087E-3</v>
      </c>
      <c r="AJ150" s="1">
        <f>ABS(IK_diagnostics_positions[[#This Row],[Column14]]-N149)</f>
        <v>2.8930000000000344E-3</v>
      </c>
      <c r="AK150" s="1">
        <f>ABS(IK_diagnostics_positions[[#This Row],[Column15]]-O149)</f>
        <v>7.0899999999998187E-3</v>
      </c>
      <c r="AL150" s="1">
        <f>ABS(IK_diagnostics_positions[[#This Row],[Column16]]-P149)</f>
        <v>4.4899999999992168E-4</v>
      </c>
      <c r="AM150" s="1">
        <f>ABS(IK_diagnostics_positions[[#This Row],[Column17]]-Q149)</f>
        <v>1.1421999999999932E-2</v>
      </c>
      <c r="AN150" s="1">
        <f>ABS(IK_diagnostics_positions[[#This Row],[Column18]]-R149)</f>
        <v>4.729999999999901E-3</v>
      </c>
      <c r="AO150" s="1">
        <f>ABS(IK_diagnostics_positions[[#This Row],[Column19]]-S149)</f>
        <v>9.1737099999999999E-3</v>
      </c>
      <c r="AP150" s="1">
        <f>ABS(IK_diagnostics_positions[[#This Row],[Column20]]-T149)</f>
        <v>3.0553300000000002E-3</v>
      </c>
      <c r="AQ150" s="1">
        <f>ABS(IK_diagnostics_positions[[#This Row],[Column21]]-U149)</f>
        <v>2.2500000000000853E-3</v>
      </c>
      <c r="AU150" s="3">
        <f>IK_diagnostics_frames[[#This Row],[Column1]]+AU149</f>
        <v>471</v>
      </c>
      <c r="AV150">
        <f ca="1">AVERAGE(INDIRECT(ADDRESS($AU149+2, AV$1)):INDIRECT(ADDRESS($AU150+1, AV$1)))</f>
        <v>0.28533805599999995</v>
      </c>
      <c r="AW150">
        <f ca="1">AVERAGE(INDIRECT(ADDRESS($AU149+2, AW$1)):INDIRECT(ADDRESS($AU150+1, AW$1)))</f>
        <v>0.54324280000000003</v>
      </c>
      <c r="AX150">
        <f ca="1">AVERAGE(INDIRECT(ADDRESS($AU149+2, AX$1)):INDIRECT(ADDRESS($AU150+1, AX$1)))</f>
        <v>0.72919820000000002</v>
      </c>
      <c r="AY150">
        <f ca="1">AVERAGE(INDIRECT(ADDRESS($AU149+2, AY$1)):INDIRECT(ADDRESS($AU150+1, AY$1)))</f>
        <v>0.69427760000000005</v>
      </c>
      <c r="AZ150">
        <f ca="1">AVERAGE(INDIRECT(ADDRESS($AU149+2, AZ$1)):INDIRECT(ADDRESS($AU150+1, AZ$1)))</f>
        <v>0.95907483999999987</v>
      </c>
      <c r="BA150">
        <f ca="1">AVERAGE(INDIRECT(ADDRESS($AU149+2, BA$1)):INDIRECT(ADDRESS($AU150+1, BA$1)))</f>
        <v>0.93688679999999991</v>
      </c>
      <c r="BB150">
        <f ca="1">AVERAGE(INDIRECT(ADDRESS($AU149+2, BB$1)):INDIRECT(ADDRESS($AU150+1, BB$1)))</f>
        <v>1.0903522000000003</v>
      </c>
      <c r="BC150">
        <f ca="1">AVERAGE(INDIRECT(ADDRESS($AU149+2, BC$1)):INDIRECT(ADDRESS($AU150+1, BC$1)))</f>
        <v>0.73652114000000002</v>
      </c>
      <c r="BD150">
        <f ca="1">AVERAGE(INDIRECT(ADDRESS($AU149+2, BD$1)):INDIRECT(ADDRESS($AU150+1, BD$1)))</f>
        <v>0.68205199999999999</v>
      </c>
      <c r="BE150">
        <f ca="1">AVERAGE(INDIRECT(ADDRESS($AU149+2, BE$1)):INDIRECT(ADDRESS($AU150+1, BE$1)))</f>
        <v>1.3300410000000002E-2</v>
      </c>
      <c r="BF150">
        <f ca="1">AVERAGE(INDIRECT(ADDRESS($AU149+2, BF$1)):INDIRECT(ADDRESS($AU150+1, BF$1)))</f>
        <v>2.1413000000000015E-2</v>
      </c>
      <c r="BG150">
        <f ca="1">AVERAGE(INDIRECT(ADDRESS($AU149+2, BG$1)):INDIRECT(ADDRESS($AU150+1, BG$1)))</f>
        <v>1.2355999999999989E-2</v>
      </c>
      <c r="BH150">
        <f ca="1">AVERAGE(INDIRECT(ADDRESS($AU149+2, BH$1)):INDIRECT(ADDRESS($AU150+1, BH$1)))</f>
        <v>9.3820000000000014E-3</v>
      </c>
      <c r="BI150">
        <f ca="1">AVERAGE(INDIRECT(ADDRESS($AU149+2, BI$1)):INDIRECT(ADDRESS($AU150+1, BI$1)))</f>
        <v>9.9851999999999615E-3</v>
      </c>
      <c r="BJ150">
        <f ca="1">AVERAGE(INDIRECT(ADDRESS($AU149+2, BJ$1)):INDIRECT(ADDRESS($AU150+1, BJ$1)))</f>
        <v>9.8659999999999755E-3</v>
      </c>
      <c r="BK150">
        <f ca="1">AVERAGE(INDIRECT(ADDRESS($AU149+2, BK$1)):INDIRECT(ADDRESS($AU150+1, BK$1)))</f>
        <v>1.4790599999999987E-2</v>
      </c>
      <c r="BL150">
        <f ca="1">AVERAGE(INDIRECT(ADDRESS($AU149+2, BL$1)):INDIRECT(ADDRESS($AU150+1, BL$1)))</f>
        <v>4.6788000000000272E-3</v>
      </c>
      <c r="BM150">
        <f ca="1">AVERAGE(INDIRECT(ADDRESS($AU149+2, BM$1)):INDIRECT(ADDRESS($AU150+1, BM$1)))</f>
        <v>1.5029999999999965E-2</v>
      </c>
      <c r="BN150">
        <f ca="1">AVERAGE(INDIRECT(ADDRESS($AU149+2, BN$1)):INDIRECT(ADDRESS($AU150+1, BN$1)))</f>
        <v>5.4468619999999994E-3</v>
      </c>
      <c r="BO150">
        <f ca="1">AVERAGE(INDIRECT(ADDRESS($AU149+2, BO$1)):INDIRECT(ADDRESS($AU150+1, BO$1)))</f>
        <v>6.7688719999999996E-3</v>
      </c>
      <c r="BP150">
        <f ca="1">AVERAGE(INDIRECT(ADDRESS($AU149+2, BP$1)):INDIRECT(ADDRESS($AU150+1, BP$1)))</f>
        <v>1.1066000000000109E-2</v>
      </c>
    </row>
    <row r="151" spans="1:68" x14ac:dyDescent="0.25">
      <c r="A151" s="1">
        <v>-0.44004300000000002</v>
      </c>
      <c r="B151" s="1">
        <v>-0.18213299999999999</v>
      </c>
      <c r="C151" s="1">
        <v>-0.87931199999999998</v>
      </c>
      <c r="D151" s="1">
        <v>0.264266</v>
      </c>
      <c r="E151" s="1">
        <v>-0.49884099999999998</v>
      </c>
      <c r="F151" s="1">
        <v>-1.51464</v>
      </c>
      <c r="G151" s="1">
        <v>0.81590700000000005</v>
      </c>
      <c r="H151" s="1">
        <v>0.33521600000000001</v>
      </c>
      <c r="I151" s="1">
        <v>-1.5081899999999999</v>
      </c>
      <c r="J151" s="1">
        <v>-1.1764799999999999E-3</v>
      </c>
      <c r="K151" s="1">
        <v>0.78014700000000003</v>
      </c>
      <c r="L151" s="1">
        <v>-1.8748199999999999</v>
      </c>
      <c r="M151" s="1">
        <v>0.748645</v>
      </c>
      <c r="N151" s="1">
        <v>0.998502</v>
      </c>
      <c r="O151" s="1">
        <v>-2.49939</v>
      </c>
      <c r="P151" s="1">
        <v>-0.74933000000000005</v>
      </c>
      <c r="Q151" s="1">
        <v>1.00153</v>
      </c>
      <c r="R151" s="1">
        <v>-2.5003199999999999</v>
      </c>
      <c r="S151" s="1">
        <v>-7.9682500000000003E-4</v>
      </c>
      <c r="T151" s="1">
        <v>-1.63496E-3</v>
      </c>
      <c r="U151" s="1">
        <v>-2.49837</v>
      </c>
      <c r="V151" s="1" t="s">
        <v>23</v>
      </c>
      <c r="W151" s="1">
        <f>ABS(IK_diagnostics_positions[[#This Row],[Column1]]-A150)</f>
        <v>0.40575</v>
      </c>
      <c r="X151" s="1">
        <f>ABS(IK_diagnostics_positions[[#This Row],[Column2]]-B150)</f>
        <v>0.60502800000000001</v>
      </c>
      <c r="Y151" s="1">
        <f>ABS(IK_diagnostics_positions[[#This Row],[Column3]]-C150)</f>
        <v>0.55405099999999996</v>
      </c>
      <c r="Z151" s="1">
        <f>ABS(IK_diagnostics_positions[[#This Row],[Column4]]-D150)</f>
        <v>1.5630660000000001</v>
      </c>
      <c r="AA151" s="1">
        <f>ABS(IK_diagnostics_positions[[#This Row],[Column5]]-E150)</f>
        <v>0.62124000000000001</v>
      </c>
      <c r="AB151" s="1">
        <f>ABS(IK_diagnostics_positions[[#This Row],[Column6]]-F150)</f>
        <v>0.35003999999999991</v>
      </c>
      <c r="AC151" s="1">
        <f>ABS(IK_diagnostics_positions[[#This Row],[Column7]]-G150)</f>
        <v>1.7247620000000001</v>
      </c>
      <c r="AD151" s="1">
        <f>ABS(IK_diagnostics_positions[[#This Row],[Column8]]-H150)</f>
        <v>0.63590100000000005</v>
      </c>
      <c r="AE151" s="1">
        <f>ABS(IK_diagnostics_positions[[#This Row],[Column9]]-I150)</f>
        <v>1.3650000000000162E-2</v>
      </c>
      <c r="AF151" s="1">
        <f>ABS(IK_diagnostics_positions[[#This Row],[Column10]]-J150)</f>
        <v>8.43555E-3</v>
      </c>
      <c r="AG151" s="1">
        <f>ABS(IK_diagnostics_positions[[#This Row],[Column11]]-K150)</f>
        <v>8.828000000000058E-3</v>
      </c>
      <c r="AH151" s="1">
        <f>ABS(IK_diagnostics_positions[[#This Row],[Column12]]-L150)</f>
        <v>5.3999999999998494E-3</v>
      </c>
      <c r="AI151" s="1">
        <f>ABS(IK_diagnostics_positions[[#This Row],[Column13]]-M150)</f>
        <v>2.246999999999999E-3</v>
      </c>
      <c r="AJ151" s="1">
        <f>ABS(IK_diagnostics_positions[[#This Row],[Column14]]-N150)</f>
        <v>3.2280000000000086E-3</v>
      </c>
      <c r="AK151" s="1">
        <f>ABS(IK_diagnostics_positions[[#This Row],[Column15]]-O150)</f>
        <v>2.9499999999997861E-3</v>
      </c>
      <c r="AL151" s="1">
        <f>ABS(IK_diagnostics_positions[[#This Row],[Column16]]-P150)</f>
        <v>6.3860000000000028E-3</v>
      </c>
      <c r="AM151" s="1">
        <f>ABS(IK_diagnostics_positions[[#This Row],[Column17]]-Q150)</f>
        <v>7.6019999999999976E-3</v>
      </c>
      <c r="AN151" s="1">
        <f>ABS(IK_diagnostics_positions[[#This Row],[Column18]]-R150)</f>
        <v>8.2899999999996865E-3</v>
      </c>
      <c r="AO151" s="1">
        <f>ABS(IK_diagnostics_positions[[#This Row],[Column19]]-S150)</f>
        <v>2.690315E-3</v>
      </c>
      <c r="AP151" s="1">
        <f>ABS(IK_diagnostics_positions[[#This Row],[Column20]]-T150)</f>
        <v>6.8521999999999995E-4</v>
      </c>
      <c r="AQ151" s="1">
        <f>ABS(IK_diagnostics_positions[[#This Row],[Column21]]-U150)</f>
        <v>6.2600000000001543E-3</v>
      </c>
      <c r="AU151" s="4">
        <f>IK_diagnostics_frames[[#This Row],[Column1]]+AU150</f>
        <v>474</v>
      </c>
      <c r="AV151">
        <f ca="1">AVERAGE(INDIRECT(ADDRESS($AU150+2, AV$1)):INDIRECT(ADDRESS($AU151+1, AV$1)))</f>
        <v>0.5683661000000001</v>
      </c>
      <c r="AW151">
        <f ca="1">AVERAGE(INDIRECT(ADDRESS($AU150+2, AW$1)):INDIRECT(ADDRESS($AU151+1, AW$1)))</f>
        <v>0.68863933333333327</v>
      </c>
      <c r="AX151">
        <f ca="1">AVERAGE(INDIRECT(ADDRESS($AU150+2, AX$1)):INDIRECT(ADDRESS($AU151+1, AX$1)))</f>
        <v>1.0201623333333334</v>
      </c>
      <c r="AY151">
        <f ca="1">AVERAGE(INDIRECT(ADDRESS($AU150+2, AY$1)):INDIRECT(ADDRESS($AU151+1, AY$1)))</f>
        <v>0.46984909999999996</v>
      </c>
      <c r="AZ151">
        <f ca="1">AVERAGE(INDIRECT(ADDRESS($AU150+2, AZ$1)):INDIRECT(ADDRESS($AU151+1, AZ$1)))</f>
        <v>0.63688069999999997</v>
      </c>
      <c r="BA151">
        <f ca="1">AVERAGE(INDIRECT(ADDRESS($AU150+2, BA$1)):INDIRECT(ADDRESS($AU151+1, BA$1)))</f>
        <v>0.99167860000000008</v>
      </c>
      <c r="BB151">
        <f ca="1">AVERAGE(INDIRECT(ADDRESS($AU150+2, BB$1)):INDIRECT(ADDRESS($AU151+1, BB$1)))</f>
        <v>1.0760473333333334</v>
      </c>
      <c r="BC151">
        <f ca="1">AVERAGE(INDIRECT(ADDRESS($AU150+2, BC$1)):INDIRECT(ADDRESS($AU151+1, BC$1)))</f>
        <v>0.51994889999999994</v>
      </c>
      <c r="BD151">
        <f ca="1">AVERAGE(INDIRECT(ADDRESS($AU150+2, BD$1)):INDIRECT(ADDRESS($AU151+1, BD$1)))</f>
        <v>0.96381333333333341</v>
      </c>
      <c r="BE151">
        <f ca="1">AVERAGE(INDIRECT(ADDRESS($AU150+2, BE$1)):INDIRECT(ADDRESS($AU151+1, BE$1)))</f>
        <v>6.5743933333333336E-3</v>
      </c>
      <c r="BF151">
        <f ca="1">AVERAGE(INDIRECT(ADDRESS($AU150+2, BF$1)):INDIRECT(ADDRESS($AU151+1, BF$1)))</f>
        <v>9.9406666666667087E-3</v>
      </c>
      <c r="BG151">
        <f ca="1">AVERAGE(INDIRECT(ADDRESS($AU150+2, BG$1)):INDIRECT(ADDRESS($AU151+1, BG$1)))</f>
        <v>1.7823333333333302E-2</v>
      </c>
      <c r="BH151">
        <f ca="1">AVERAGE(INDIRECT(ADDRESS($AU150+2, BH$1)):INDIRECT(ADDRESS($AU151+1, BH$1)))</f>
        <v>1.0115999999999977E-2</v>
      </c>
      <c r="BI151">
        <f ca="1">AVERAGE(INDIRECT(ADDRESS($AU150+2, BI$1)):INDIRECT(ADDRESS($AU151+1, BI$1)))</f>
        <v>1.1298666666666643E-2</v>
      </c>
      <c r="BJ151">
        <f ca="1">AVERAGE(INDIRECT(ADDRESS($AU150+2, BJ$1)):INDIRECT(ADDRESS($AU151+1, BJ$1)))</f>
        <v>2.2899999999999032E-3</v>
      </c>
      <c r="BK151">
        <f ca="1">AVERAGE(INDIRECT(ADDRESS($AU150+2, BK$1)):INDIRECT(ADDRESS($AU151+1, BK$1)))</f>
        <v>1.1434666666666668E-2</v>
      </c>
      <c r="BL151">
        <f ca="1">AVERAGE(INDIRECT(ADDRESS($AU150+2, BL$1)):INDIRECT(ADDRESS($AU151+1, BL$1)))</f>
        <v>5.1376666666666697E-3</v>
      </c>
      <c r="BM151">
        <f ca="1">AVERAGE(INDIRECT(ADDRESS($AU150+2, BM$1)):INDIRECT(ADDRESS($AU151+1, BM$1)))</f>
        <v>7.4499999999999567E-3</v>
      </c>
      <c r="BN151">
        <f ca="1">AVERAGE(INDIRECT(ADDRESS($AU150+2, BN$1)):INDIRECT(ADDRESS($AU151+1, BN$1)))</f>
        <v>6.0866839999999993E-3</v>
      </c>
      <c r="BO151">
        <f ca="1">AVERAGE(INDIRECT(ADDRESS($AU150+2, BO$1)):INDIRECT(ADDRESS($AU151+1, BO$1)))</f>
        <v>1.2210159999999999E-2</v>
      </c>
      <c r="BP151">
        <f ca="1">AVERAGE(INDIRECT(ADDRESS($AU150+2, BP$1)):INDIRECT(ADDRESS($AU151+1, BP$1)))</f>
        <v>1.3359999999999891E-2</v>
      </c>
    </row>
    <row r="152" spans="1:68" x14ac:dyDescent="0.25">
      <c r="A152" s="1">
        <v>-5.3362399999999999E-3</v>
      </c>
      <c r="B152" s="1">
        <v>-0.25752199999999997</v>
      </c>
      <c r="C152" s="1">
        <v>-0.96625799999999995</v>
      </c>
      <c r="D152" s="1">
        <v>-0.87471299999999996</v>
      </c>
      <c r="E152" s="1">
        <v>0.121124</v>
      </c>
      <c r="F152" s="1">
        <v>-0.64874799999999999</v>
      </c>
      <c r="G152" s="1">
        <v>-0.82884100000000005</v>
      </c>
      <c r="H152" s="1">
        <v>0.20854900000000001</v>
      </c>
      <c r="I152" s="1">
        <v>-1.6438600000000001</v>
      </c>
      <c r="J152" s="1">
        <v>-2.16855E-2</v>
      </c>
      <c r="K152" s="1">
        <v>0.75351800000000002</v>
      </c>
      <c r="L152" s="1">
        <v>-1.8708199999999999</v>
      </c>
      <c r="M152" s="1">
        <v>0.73322500000000002</v>
      </c>
      <c r="N152" s="1">
        <v>0.98306199999999999</v>
      </c>
      <c r="O152" s="1">
        <v>-2.48516</v>
      </c>
      <c r="P152" s="1">
        <v>-0.73757799999999996</v>
      </c>
      <c r="Q152" s="1">
        <v>1.0241100000000001</v>
      </c>
      <c r="R152" s="1">
        <v>-2.5144600000000001</v>
      </c>
      <c r="S152" s="1">
        <v>-2.8420799999999999E-4</v>
      </c>
      <c r="T152" s="1">
        <v>-2.4388E-2</v>
      </c>
      <c r="U152" s="1">
        <v>-2.4988299999999999</v>
      </c>
      <c r="V152" s="1" t="s">
        <v>23</v>
      </c>
      <c r="W152" s="1">
        <f>ABS(IK_diagnostics_positions[[#This Row],[Column1]]-A151)</f>
        <v>0.43470676000000003</v>
      </c>
      <c r="X152" s="1">
        <f>ABS(IK_diagnostics_positions[[#This Row],[Column2]]-B151)</f>
        <v>7.5388999999999984E-2</v>
      </c>
      <c r="Y152" s="1">
        <f>ABS(IK_diagnostics_positions[[#This Row],[Column3]]-C151)</f>
        <v>8.6945999999999968E-2</v>
      </c>
      <c r="Z152" s="1">
        <f>ABS(IK_diagnostics_positions[[#This Row],[Column4]]-D151)</f>
        <v>1.138979</v>
      </c>
      <c r="AA152" s="1">
        <f>ABS(IK_diagnostics_positions[[#This Row],[Column5]]-E151)</f>
        <v>0.61996499999999999</v>
      </c>
      <c r="AB152" s="1">
        <f>ABS(IK_diagnostics_positions[[#This Row],[Column6]]-F151)</f>
        <v>0.865892</v>
      </c>
      <c r="AC152" s="1">
        <f>ABS(IK_diagnostics_positions[[#This Row],[Column7]]-G151)</f>
        <v>1.6447480000000001</v>
      </c>
      <c r="AD152" s="1">
        <f>ABS(IK_diagnostics_positions[[#This Row],[Column8]]-H151)</f>
        <v>0.126667</v>
      </c>
      <c r="AE152" s="1">
        <f>ABS(IK_diagnostics_positions[[#This Row],[Column9]]-I151)</f>
        <v>0.13567000000000018</v>
      </c>
      <c r="AF152" s="1">
        <f>ABS(IK_diagnostics_positions[[#This Row],[Column10]]-J151)</f>
        <v>2.0509019999999999E-2</v>
      </c>
      <c r="AG152" s="1">
        <f>ABS(IK_diagnostics_positions[[#This Row],[Column11]]-K151)</f>
        <v>2.6629000000000014E-2</v>
      </c>
      <c r="AH152" s="1">
        <f>ABS(IK_diagnostics_positions[[#This Row],[Column12]]-L151)</f>
        <v>4.0000000000000036E-3</v>
      </c>
      <c r="AI152" s="1">
        <f>ABS(IK_diagnostics_positions[[#This Row],[Column13]]-M151)</f>
        <v>1.5419999999999989E-2</v>
      </c>
      <c r="AJ152" s="1">
        <f>ABS(IK_diagnostics_positions[[#This Row],[Column14]]-N151)</f>
        <v>1.5440000000000009E-2</v>
      </c>
      <c r="AK152" s="1">
        <f>ABS(IK_diagnostics_positions[[#This Row],[Column15]]-O151)</f>
        <v>1.4229999999999965E-2</v>
      </c>
      <c r="AL152" s="1">
        <f>ABS(IK_diagnostics_positions[[#This Row],[Column16]]-P151)</f>
        <v>1.1752000000000096E-2</v>
      </c>
      <c r="AM152" s="1">
        <f>ABS(IK_diagnostics_positions[[#This Row],[Column17]]-Q151)</f>
        <v>2.2580000000000044E-2</v>
      </c>
      <c r="AN152" s="1">
        <f>ABS(IK_diagnostics_positions[[#This Row],[Column18]]-R151)</f>
        <v>1.4140000000000263E-2</v>
      </c>
      <c r="AO152" s="1">
        <f>ABS(IK_diagnostics_positions[[#This Row],[Column19]]-S151)</f>
        <v>5.1261700000000004E-4</v>
      </c>
      <c r="AP152" s="1">
        <f>ABS(IK_diagnostics_positions[[#This Row],[Column20]]-T151)</f>
        <v>2.2753039999999999E-2</v>
      </c>
      <c r="AQ152" s="1">
        <f>ABS(IK_diagnostics_positions[[#This Row],[Column21]]-U151)</f>
        <v>4.5999999999990493E-4</v>
      </c>
      <c r="AU152" s="3">
        <f>IK_diagnostics_frames[[#This Row],[Column1]]+AU151</f>
        <v>475</v>
      </c>
      <c r="AV152">
        <f ca="1">AVERAGE(INDIRECT(ADDRESS($AU151+2, AV$1)):INDIRECT(ADDRESS($AU152+1, AV$1)))</f>
        <v>0.79181199999999996</v>
      </c>
      <c r="AW152">
        <f ca="1">AVERAGE(INDIRECT(ADDRESS($AU151+2, AW$1)):INDIRECT(ADDRESS($AU152+1, AW$1)))</f>
        <v>1.043293</v>
      </c>
      <c r="AX152">
        <f ca="1">AVERAGE(INDIRECT(ADDRESS($AU151+2, AX$1)):INDIRECT(ADDRESS($AU152+1, AX$1)))</f>
        <v>0.58529900000000001</v>
      </c>
      <c r="AY152">
        <f ca="1">AVERAGE(INDIRECT(ADDRESS($AU151+2, AY$1)):INDIRECT(ADDRESS($AU152+1, AY$1)))</f>
        <v>6.9725800000000004E-2</v>
      </c>
      <c r="AZ152">
        <f ca="1">AVERAGE(INDIRECT(ADDRESS($AU151+2, AZ$1)):INDIRECT(ADDRESS($AU152+1, AZ$1)))</f>
        <v>0.62215010000000004</v>
      </c>
      <c r="BA152">
        <f ca="1">AVERAGE(INDIRECT(ADDRESS($AU151+2, BA$1)):INDIRECT(ADDRESS($AU152+1, BA$1)))</f>
        <v>0.39704699999999993</v>
      </c>
      <c r="BB152">
        <f ca="1">AVERAGE(INDIRECT(ADDRESS($AU151+2, BB$1)):INDIRECT(ADDRESS($AU152+1, BB$1)))</f>
        <v>0.486674</v>
      </c>
      <c r="BC152">
        <f ca="1">AVERAGE(INDIRECT(ADDRESS($AU151+2, BC$1)):INDIRECT(ADDRESS($AU152+1, BC$1)))</f>
        <v>9.0947999999999973E-2</v>
      </c>
      <c r="BD152">
        <f ca="1">AVERAGE(INDIRECT(ADDRESS($AU151+2, BD$1)):INDIRECT(ADDRESS($AU152+1, BD$1)))</f>
        <v>0.9844799999999998</v>
      </c>
      <c r="BE152">
        <f ca="1">AVERAGE(INDIRECT(ADDRESS($AU151+2, BE$1)):INDIRECT(ADDRESS($AU152+1, BE$1)))</f>
        <v>1.3517999999999994E-4</v>
      </c>
      <c r="BF152">
        <f ca="1">AVERAGE(INDIRECT(ADDRESS($AU151+2, BF$1)):INDIRECT(ADDRESS($AU152+1, BF$1)))</f>
        <v>9.7199999999997289E-4</v>
      </c>
      <c r="BG152">
        <f ca="1">AVERAGE(INDIRECT(ADDRESS($AU151+2, BG$1)):INDIRECT(ADDRESS($AU152+1, BG$1)))</f>
        <v>1.2408600000000001</v>
      </c>
      <c r="BH152">
        <f ca="1">AVERAGE(INDIRECT(ADDRESS($AU151+2, BH$1)):INDIRECT(ADDRESS($AU152+1, BH$1)))</f>
        <v>6.272999999999973E-3</v>
      </c>
      <c r="BI152">
        <f ca="1">AVERAGE(INDIRECT(ADDRESS($AU151+2, BI$1)):INDIRECT(ADDRESS($AU152+1, BI$1)))</f>
        <v>5.7959999999999123E-3</v>
      </c>
      <c r="BJ152">
        <f ca="1">AVERAGE(INDIRECT(ADDRESS($AU151+2, BJ$1)):INDIRECT(ADDRESS($AU152+1, BJ$1)))</f>
        <v>5.9100000000000819E-3</v>
      </c>
      <c r="BK152">
        <f ca="1">AVERAGE(INDIRECT(ADDRESS($AU151+2, BK$1)):INDIRECT(ADDRESS($AU152+1, BK$1)))</f>
        <v>4.797999999999969E-3</v>
      </c>
      <c r="BL152">
        <f ca="1">AVERAGE(INDIRECT(ADDRESS($AU151+2, BL$1)):INDIRECT(ADDRESS($AU152+1, BL$1)))</f>
        <v>3.9690000000000003E-3</v>
      </c>
      <c r="BM152">
        <f ca="1">AVERAGE(INDIRECT(ADDRESS($AU151+2, BM$1)):INDIRECT(ADDRESS($AU152+1, BM$1)))</f>
        <v>9.0000000000012292E-4</v>
      </c>
      <c r="BN152">
        <f ca="1">AVERAGE(INDIRECT(ADDRESS($AU151+2, BN$1)):INDIRECT(ADDRESS($AU152+1, BN$1)))</f>
        <v>1.1678930000000001E-3</v>
      </c>
      <c r="BO152">
        <f ca="1">AVERAGE(INDIRECT(ADDRESS($AU151+2, BO$1)):INDIRECT(ADDRESS($AU152+1, BO$1)))</f>
        <v>7.0295299999999991E-3</v>
      </c>
      <c r="BP152">
        <f ca="1">AVERAGE(INDIRECT(ADDRESS($AU151+2, BP$1)):INDIRECT(ADDRESS($AU152+1, BP$1)))</f>
        <v>6.1299999999997468E-3</v>
      </c>
    </row>
    <row r="153" spans="1:68" x14ac:dyDescent="0.25">
      <c r="A153" s="1">
        <v>0.10288</v>
      </c>
      <c r="B153" s="1">
        <v>-6.6476400000000005E-2</v>
      </c>
      <c r="C153" s="1">
        <v>-0.99246999999999996</v>
      </c>
      <c r="D153" s="1">
        <v>0.34186899999999998</v>
      </c>
      <c r="E153" s="1">
        <v>0.88681200000000004</v>
      </c>
      <c r="F153" s="1">
        <v>-1.1772</v>
      </c>
      <c r="G153" s="1">
        <v>-7.1231799999999998E-2</v>
      </c>
      <c r="H153" s="1">
        <v>0.76654999999999995</v>
      </c>
      <c r="I153" s="1">
        <v>-2.0799099999999999</v>
      </c>
      <c r="J153" s="1">
        <v>-2.8191100000000001E-3</v>
      </c>
      <c r="K153" s="1">
        <v>0.78745299999999996</v>
      </c>
      <c r="L153" s="1">
        <v>-3.07735</v>
      </c>
      <c r="M153" s="1">
        <v>0.76906699999999995</v>
      </c>
      <c r="N153" s="1">
        <v>1.00129</v>
      </c>
      <c r="O153" s="1">
        <v>-2.4786299999999999</v>
      </c>
      <c r="P153" s="1">
        <v>-0.77638600000000002</v>
      </c>
      <c r="Q153" s="1">
        <v>1.0172600000000001</v>
      </c>
      <c r="R153" s="1">
        <v>-2.4867699999999999</v>
      </c>
      <c r="S153" s="1">
        <v>4.0663E-4</v>
      </c>
      <c r="T153" s="1">
        <v>-2.25098E-2</v>
      </c>
      <c r="U153" s="1">
        <v>-2.4908800000000002</v>
      </c>
      <c r="V153" s="1" t="s">
        <v>23</v>
      </c>
      <c r="W153" s="1">
        <f>ABS(IK_diagnostics_positions[[#This Row],[Column1]]-A152)</f>
        <v>0.10821624000000001</v>
      </c>
      <c r="X153" s="1">
        <f>ABS(IK_diagnostics_positions[[#This Row],[Column2]]-B152)</f>
        <v>0.19104559999999998</v>
      </c>
      <c r="Y153" s="1">
        <f>ABS(IK_diagnostics_positions[[#This Row],[Column3]]-C152)</f>
        <v>2.6212000000000013E-2</v>
      </c>
      <c r="Z153" s="1">
        <f>ABS(IK_diagnostics_positions[[#This Row],[Column4]]-D152)</f>
        <v>1.2165819999999998</v>
      </c>
      <c r="AA153" s="1">
        <f>ABS(IK_diagnostics_positions[[#This Row],[Column5]]-E152)</f>
        <v>0.76568800000000004</v>
      </c>
      <c r="AB153" s="1">
        <f>ABS(IK_diagnostics_positions[[#This Row],[Column6]]-F152)</f>
        <v>0.52845200000000003</v>
      </c>
      <c r="AC153" s="1">
        <f>ABS(IK_diagnostics_positions[[#This Row],[Column7]]-G152)</f>
        <v>0.75760920000000009</v>
      </c>
      <c r="AD153" s="1">
        <f>ABS(IK_diagnostics_positions[[#This Row],[Column8]]-H152)</f>
        <v>0.55800099999999997</v>
      </c>
      <c r="AE153" s="1">
        <f>ABS(IK_diagnostics_positions[[#This Row],[Column9]]-I152)</f>
        <v>0.43604999999999983</v>
      </c>
      <c r="AF153" s="1">
        <f>ABS(IK_diagnostics_positions[[#This Row],[Column10]]-J152)</f>
        <v>1.886639E-2</v>
      </c>
      <c r="AG153" s="1">
        <f>ABS(IK_diagnostics_positions[[#This Row],[Column11]]-K152)</f>
        <v>3.3934999999999937E-2</v>
      </c>
      <c r="AH153" s="1">
        <f>ABS(IK_diagnostics_positions[[#This Row],[Column12]]-L152)</f>
        <v>1.2065300000000001</v>
      </c>
      <c r="AI153" s="1">
        <f>ABS(IK_diagnostics_positions[[#This Row],[Column13]]-M152)</f>
        <v>3.5841999999999929E-2</v>
      </c>
      <c r="AJ153" s="1">
        <f>ABS(IK_diagnostics_positions[[#This Row],[Column14]]-N152)</f>
        <v>1.8228000000000022E-2</v>
      </c>
      <c r="AK153" s="1">
        <f>ABS(IK_diagnostics_positions[[#This Row],[Column15]]-O152)</f>
        <v>6.5300000000001468E-3</v>
      </c>
      <c r="AL153" s="1">
        <f>ABS(IK_diagnostics_positions[[#This Row],[Column16]]-P152)</f>
        <v>3.8808000000000065E-2</v>
      </c>
      <c r="AM153" s="1">
        <f>ABS(IK_diagnostics_positions[[#This Row],[Column17]]-Q152)</f>
        <v>6.8500000000000227E-3</v>
      </c>
      <c r="AN153" s="1">
        <f>ABS(IK_diagnostics_positions[[#This Row],[Column18]]-R152)</f>
        <v>2.7690000000000214E-2</v>
      </c>
      <c r="AO153" s="1">
        <f>ABS(IK_diagnostics_positions[[#This Row],[Column19]]-S152)</f>
        <v>6.9083800000000004E-4</v>
      </c>
      <c r="AP153" s="1">
        <f>ABS(IK_diagnostics_positions[[#This Row],[Column20]]-T152)</f>
        <v>1.8782E-3</v>
      </c>
      <c r="AQ153" s="1">
        <f>ABS(IK_diagnostics_positions[[#This Row],[Column21]]-U152)</f>
        <v>7.9499999999996795E-3</v>
      </c>
      <c r="AU153" s="4">
        <f>IK_diagnostics_frames[[#This Row],[Column1]]+AU152</f>
        <v>478</v>
      </c>
      <c r="AV153">
        <f ca="1">AVERAGE(INDIRECT(ADDRESS($AU152+2, AV$1)):INDIRECT(ADDRESS($AU153+1, AV$1)))</f>
        <v>0.45323753333333333</v>
      </c>
      <c r="AW153">
        <f ca="1">AVERAGE(INDIRECT(ADDRESS($AU152+2, AW$1)):INDIRECT(ADDRESS($AU153+1, AW$1)))</f>
        <v>0.55293833333333342</v>
      </c>
      <c r="AX153">
        <f ca="1">AVERAGE(INDIRECT(ADDRESS($AU152+2, AX$1)):INDIRECT(ADDRESS($AU153+1, AX$1)))</f>
        <v>0.16166733333333336</v>
      </c>
      <c r="AY153">
        <f ca="1">AVERAGE(INDIRECT(ADDRESS($AU152+2, AY$1)):INDIRECT(ADDRESS($AU153+1, AY$1)))</f>
        <v>0.47523903333333334</v>
      </c>
      <c r="AZ153">
        <f ca="1">AVERAGE(INDIRECT(ADDRESS($AU152+2, AZ$1)):INDIRECT(ADDRESS($AU153+1, AZ$1)))</f>
        <v>0.63563366666666665</v>
      </c>
      <c r="BA153">
        <f ca="1">AVERAGE(INDIRECT(ADDRESS($AU152+2, BA$1)):INDIRECT(ADDRESS($AU153+1, BA$1)))</f>
        <v>0.63523600000000013</v>
      </c>
      <c r="BB153">
        <f ca="1">AVERAGE(INDIRECT(ADDRESS($AU152+2, BB$1)):INDIRECT(ADDRESS($AU153+1, BB$1)))</f>
        <v>0.31883199999999995</v>
      </c>
      <c r="BC153">
        <f ca="1">AVERAGE(INDIRECT(ADDRESS($AU152+2, BC$1)):INDIRECT(ADDRESS($AU153+1, BC$1)))</f>
        <v>0.823125</v>
      </c>
      <c r="BD153">
        <f ca="1">AVERAGE(INDIRECT(ADDRESS($AU152+2, BD$1)):INDIRECT(ADDRESS($AU153+1, BD$1)))</f>
        <v>0.55372399999999988</v>
      </c>
      <c r="BE153">
        <f ca="1">AVERAGE(INDIRECT(ADDRESS($AU152+2, BE$1)):INDIRECT(ADDRESS($AU153+1, BE$1)))</f>
        <v>1.3495666666666665E-3</v>
      </c>
      <c r="BF153">
        <f ca="1">AVERAGE(INDIRECT(ADDRESS($AU152+2, BF$1)):INDIRECT(ADDRESS($AU153+1, BF$1)))</f>
        <v>9.0746666666666753E-3</v>
      </c>
      <c r="BG153">
        <f ca="1">AVERAGE(INDIRECT(ADDRESS($AU152+2, BG$1)):INDIRECT(ADDRESS($AU153+1, BG$1)))</f>
        <v>0.42073333333333335</v>
      </c>
      <c r="BH153">
        <f ca="1">AVERAGE(INDIRECT(ADDRESS($AU152+2, BH$1)):INDIRECT(ADDRESS($AU153+1, BH$1)))</f>
        <v>1.493200000000002E-2</v>
      </c>
      <c r="BI153">
        <f ca="1">AVERAGE(INDIRECT(ADDRESS($AU152+2, BI$1)):INDIRECT(ADDRESS($AU153+1, BI$1)))</f>
        <v>1.42246666666667E-2</v>
      </c>
      <c r="BJ153">
        <f ca="1">AVERAGE(INDIRECT(ADDRESS($AU152+2, BJ$1)):INDIRECT(ADDRESS($AU153+1, BJ$1)))</f>
        <v>1.5733333333332784E-3</v>
      </c>
      <c r="BK153">
        <f ca="1">AVERAGE(INDIRECT(ADDRESS($AU152+2, BK$1)):INDIRECT(ADDRESS($AU153+1, BK$1)))</f>
        <v>1.1481E-2</v>
      </c>
      <c r="BL153">
        <f ca="1">AVERAGE(INDIRECT(ADDRESS($AU152+2, BL$1)):INDIRECT(ADDRESS($AU153+1, BL$1)))</f>
        <v>1.5920000000000007E-3</v>
      </c>
      <c r="BM153">
        <f ca="1">AVERAGE(INDIRECT(ADDRESS($AU152+2, BM$1)):INDIRECT(ADDRESS($AU153+1, BM$1)))</f>
        <v>6.8400000000001055E-3</v>
      </c>
      <c r="BN153">
        <f ca="1">AVERAGE(INDIRECT(ADDRESS($AU152+2, BN$1)):INDIRECT(ADDRESS($AU153+1, BN$1)))</f>
        <v>6.342594E-3</v>
      </c>
      <c r="BO153">
        <f ca="1">AVERAGE(INDIRECT(ADDRESS($AU152+2, BO$1)):INDIRECT(ADDRESS($AU153+1, BO$1)))</f>
        <v>1.3464556666666667E-2</v>
      </c>
      <c r="BP153">
        <f ca="1">AVERAGE(INDIRECT(ADDRESS($AU152+2, BP$1)):INDIRECT(ADDRESS($AU153+1, BP$1)))</f>
        <v>7.8066666666667395E-3</v>
      </c>
    </row>
    <row r="154" spans="1:68" x14ac:dyDescent="0.25">
      <c r="A154" s="1">
        <v>-0.435753</v>
      </c>
      <c r="B154" s="1">
        <v>0.87831199999999998</v>
      </c>
      <c r="C154" s="1">
        <v>-0.19669300000000001</v>
      </c>
      <c r="D154" s="1">
        <v>-8.1911100000000001E-2</v>
      </c>
      <c r="E154" s="1">
        <v>0.85284700000000002</v>
      </c>
      <c r="F154" s="1">
        <v>-1.13165</v>
      </c>
      <c r="G154" s="1">
        <v>0.27193000000000001</v>
      </c>
      <c r="H154" s="1">
        <v>0.82738299999999998</v>
      </c>
      <c r="I154" s="1">
        <v>-2.0666099999999998</v>
      </c>
      <c r="J154" s="1">
        <v>1.91016E-2</v>
      </c>
      <c r="K154" s="1">
        <v>0.81937499999999996</v>
      </c>
      <c r="L154" s="1">
        <v>-3.03409</v>
      </c>
      <c r="M154" s="1">
        <v>0.80567299999999997</v>
      </c>
      <c r="N154" s="1">
        <v>1.01152</v>
      </c>
      <c r="O154" s="1">
        <v>-2.4472499999999999</v>
      </c>
      <c r="P154" s="1">
        <v>-0.798794</v>
      </c>
      <c r="Q154" s="1">
        <v>1.0218100000000001</v>
      </c>
      <c r="R154" s="1">
        <v>-2.4955099999999999</v>
      </c>
      <c r="S154" s="1">
        <v>1.4105599999999999E-2</v>
      </c>
      <c r="T154" s="1">
        <v>-3.3838E-2</v>
      </c>
      <c r="U154" s="1">
        <v>-2.5125500000000001</v>
      </c>
      <c r="V154" s="1" t="s">
        <v>23</v>
      </c>
      <c r="W154" s="1">
        <f>ABS(IK_diagnostics_positions[[#This Row],[Column1]]-A153)</f>
        <v>0.53863300000000003</v>
      </c>
      <c r="X154" s="1">
        <f>ABS(IK_diagnostics_positions[[#This Row],[Column2]]-B153)</f>
        <v>0.94478839999999997</v>
      </c>
      <c r="Y154" s="1">
        <f>ABS(IK_diagnostics_positions[[#This Row],[Column3]]-C153)</f>
        <v>0.79577699999999996</v>
      </c>
      <c r="Z154" s="1">
        <f>ABS(IK_diagnostics_positions[[#This Row],[Column4]]-D153)</f>
        <v>0.42378009999999999</v>
      </c>
      <c r="AA154" s="1">
        <f>ABS(IK_diagnostics_positions[[#This Row],[Column5]]-E153)</f>
        <v>3.3965000000000023E-2</v>
      </c>
      <c r="AB154" s="1">
        <f>ABS(IK_diagnostics_positions[[#This Row],[Column6]]-F153)</f>
        <v>4.5549999999999979E-2</v>
      </c>
      <c r="AC154" s="1">
        <f>ABS(IK_diagnostics_positions[[#This Row],[Column7]]-G153)</f>
        <v>0.34316180000000002</v>
      </c>
      <c r="AD154" s="1">
        <f>ABS(IK_diagnostics_positions[[#This Row],[Column8]]-H153)</f>
        <v>6.0833000000000026E-2</v>
      </c>
      <c r="AE154" s="1">
        <f>ABS(IK_diagnostics_positions[[#This Row],[Column9]]-I153)</f>
        <v>1.330000000000009E-2</v>
      </c>
      <c r="AF154" s="1">
        <f>ABS(IK_diagnostics_positions[[#This Row],[Column10]]-J153)</f>
        <v>2.192071E-2</v>
      </c>
      <c r="AG154" s="1">
        <f>ABS(IK_diagnostics_positions[[#This Row],[Column11]]-K153)</f>
        <v>3.1922000000000006E-2</v>
      </c>
      <c r="AH154" s="1">
        <f>ABS(IK_diagnostics_positions[[#This Row],[Column12]]-L153)</f>
        <v>4.3260000000000076E-2</v>
      </c>
      <c r="AI154" s="1">
        <f>ABS(IK_diagnostics_positions[[#This Row],[Column13]]-M153)</f>
        <v>3.6606000000000027E-2</v>
      </c>
      <c r="AJ154" s="1">
        <f>ABS(IK_diagnostics_positions[[#This Row],[Column14]]-N153)</f>
        <v>1.0229999999999961E-2</v>
      </c>
      <c r="AK154" s="1">
        <f>ABS(IK_diagnostics_positions[[#This Row],[Column15]]-O153)</f>
        <v>3.1379999999999963E-2</v>
      </c>
      <c r="AL154" s="1">
        <f>ABS(IK_diagnostics_positions[[#This Row],[Column16]]-P153)</f>
        <v>2.2407999999999983E-2</v>
      </c>
      <c r="AM154" s="1">
        <f>ABS(IK_diagnostics_positions[[#This Row],[Column17]]-Q153)</f>
        <v>4.550000000000054E-3</v>
      </c>
      <c r="AN154" s="1">
        <f>ABS(IK_diagnostics_positions[[#This Row],[Column18]]-R153)</f>
        <v>8.73999999999997E-3</v>
      </c>
      <c r="AO154" s="1">
        <f>ABS(IK_diagnostics_positions[[#This Row],[Column19]]-S153)</f>
        <v>1.369897E-2</v>
      </c>
      <c r="AP154" s="1">
        <f>ABS(IK_diagnostics_positions[[#This Row],[Column20]]-T153)</f>
        <v>1.13282E-2</v>
      </c>
      <c r="AQ154" s="1">
        <f>ABS(IK_diagnostics_positions[[#This Row],[Column21]]-U153)</f>
        <v>2.1669999999999856E-2</v>
      </c>
      <c r="AU154" s="3">
        <f>IK_diagnostics_frames[[#This Row],[Column1]]+AU153</f>
        <v>480</v>
      </c>
      <c r="AV154">
        <f ca="1">AVERAGE(INDIRECT(ADDRESS($AU153+2, AV$1)):INDIRECT(ADDRESS($AU154+1, AV$1)))</f>
        <v>0.63264399999999998</v>
      </c>
      <c r="AW154">
        <f ca="1">AVERAGE(INDIRECT(ADDRESS($AU153+2, AW$1)):INDIRECT(ADDRESS($AU154+1, AW$1)))</f>
        <v>0.69545129999999999</v>
      </c>
      <c r="AX154">
        <f ca="1">AVERAGE(INDIRECT(ADDRESS($AU153+2, AX$1)):INDIRECT(ADDRESS($AU154+1, AX$1)))</f>
        <v>0.27770500000000009</v>
      </c>
      <c r="AY154">
        <f ca="1">AVERAGE(INDIRECT(ADDRESS($AU153+2, AY$1)):INDIRECT(ADDRESS($AU154+1, AY$1)))</f>
        <v>0.41117839999999994</v>
      </c>
      <c r="AZ154">
        <f ca="1">AVERAGE(INDIRECT(ADDRESS($AU153+2, AZ$1)):INDIRECT(ADDRESS($AU154+1, AZ$1)))</f>
        <v>0.42485249999999997</v>
      </c>
      <c r="BA154">
        <f ca="1">AVERAGE(INDIRECT(ADDRESS($AU153+2, BA$1)):INDIRECT(ADDRESS($AU154+1, BA$1)))</f>
        <v>0.34610500000000005</v>
      </c>
      <c r="BB154">
        <f ca="1">AVERAGE(INDIRECT(ADDRESS($AU153+2, BB$1)):INDIRECT(ADDRESS($AU154+1, BB$1)))</f>
        <v>0.38768520000000001</v>
      </c>
      <c r="BC154">
        <f ca="1">AVERAGE(INDIRECT(ADDRESS($AU153+2, BC$1)):INDIRECT(ADDRESS($AU154+1, BC$1)))</f>
        <v>0.52072720000000006</v>
      </c>
      <c r="BD154">
        <f ca="1">AVERAGE(INDIRECT(ADDRESS($AU153+2, BD$1)):INDIRECT(ADDRESS($AU154+1, BD$1)))</f>
        <v>1.2107955000000001</v>
      </c>
      <c r="BE154">
        <f ca="1">AVERAGE(INDIRECT(ADDRESS($AU153+2, BE$1)):INDIRECT(ADDRESS($AU154+1, BE$1)))</f>
        <v>2.590866E-2</v>
      </c>
      <c r="BF154">
        <f ca="1">AVERAGE(INDIRECT(ADDRESS($AU153+2, BF$1)):INDIRECT(ADDRESS($AU154+1, BF$1)))</f>
        <v>4.7335499999999975E-2</v>
      </c>
      <c r="BG154">
        <f ca="1">AVERAGE(INDIRECT(ADDRESS($AU153+2, BG$1)):INDIRECT(ADDRESS($AU154+1, BG$1)))</f>
        <v>1.2019450000000003</v>
      </c>
      <c r="BH154">
        <f ca="1">AVERAGE(INDIRECT(ADDRESS($AU153+2, BH$1)):INDIRECT(ADDRESS($AU154+1, BH$1)))</f>
        <v>2.9766500000000029E-2</v>
      </c>
      <c r="BI154">
        <f ca="1">AVERAGE(INDIRECT(ADDRESS($AU153+2, BI$1)):INDIRECT(ADDRESS($AU154+1, BI$1)))</f>
        <v>2.0191999999999988E-2</v>
      </c>
      <c r="BJ154">
        <f ca="1">AVERAGE(INDIRECT(ADDRESS($AU153+2, BJ$1)):INDIRECT(ADDRESS($AU154+1, BJ$1)))</f>
        <v>1.3400000000000079E-2</v>
      </c>
      <c r="BK154">
        <f ca="1">AVERAGE(INDIRECT(ADDRESS($AU153+2, BK$1)):INDIRECT(ADDRESS($AU154+1, BK$1)))</f>
        <v>7.1849999999999414E-3</v>
      </c>
      <c r="BL154">
        <f ca="1">AVERAGE(INDIRECT(ADDRESS($AU153+2, BL$1)):INDIRECT(ADDRESS($AU154+1, BL$1)))</f>
        <v>3.6480000000000401E-3</v>
      </c>
      <c r="BM154">
        <f ca="1">AVERAGE(INDIRECT(ADDRESS($AU153+2, BM$1)):INDIRECT(ADDRESS($AU154+1, BM$1)))</f>
        <v>3.7099999999998801E-3</v>
      </c>
      <c r="BN154">
        <f ca="1">AVERAGE(INDIRECT(ADDRESS($AU153+2, BN$1)):INDIRECT(ADDRESS($AU154+1, BN$1)))</f>
        <v>1.9982870000000001E-3</v>
      </c>
      <c r="BO154">
        <f ca="1">AVERAGE(INDIRECT(ADDRESS($AU153+2, BO$1)):INDIRECT(ADDRESS($AU154+1, BO$1)))</f>
        <v>4.9191460500000006E-2</v>
      </c>
      <c r="BP154">
        <f ca="1">AVERAGE(INDIRECT(ADDRESS($AU153+2, BP$1)):INDIRECT(ADDRESS($AU154+1, BP$1)))</f>
        <v>4.0680000000000049E-2</v>
      </c>
    </row>
    <row r="155" spans="1:68" x14ac:dyDescent="0.25">
      <c r="A155" s="1">
        <v>5.4676200000000001E-2</v>
      </c>
      <c r="B155" s="1">
        <v>0.77433300000000005</v>
      </c>
      <c r="C155" s="1">
        <v>0.63041100000000005</v>
      </c>
      <c r="D155" s="1">
        <v>-0.42288799999999999</v>
      </c>
      <c r="E155" s="1">
        <v>0.32588800000000001</v>
      </c>
      <c r="F155" s="1">
        <v>-0.12512200000000001</v>
      </c>
      <c r="G155" s="1">
        <v>-0.47955799999999998</v>
      </c>
      <c r="H155" s="1">
        <v>0.31518699999999999</v>
      </c>
      <c r="I155" s="1">
        <v>-1.1234599999999999</v>
      </c>
      <c r="J155" s="1">
        <v>3.0459800000000002E-3</v>
      </c>
      <c r="K155" s="1">
        <v>0.77644500000000005</v>
      </c>
      <c r="L155" s="1">
        <v>-1.86799</v>
      </c>
      <c r="M155" s="1">
        <v>0.73737900000000001</v>
      </c>
      <c r="N155" s="1">
        <v>1.0017100000000001</v>
      </c>
      <c r="O155" s="1">
        <v>-2.5083099999999998</v>
      </c>
      <c r="P155" s="1">
        <v>-0.74688100000000002</v>
      </c>
      <c r="Q155" s="1">
        <v>0.99381900000000001</v>
      </c>
      <c r="R155" s="1">
        <v>-2.4927800000000002</v>
      </c>
      <c r="S155" s="1">
        <v>-7.4699800000000002E-3</v>
      </c>
      <c r="T155" s="1">
        <v>4.7666999999999996E-3</v>
      </c>
      <c r="U155" s="1">
        <v>-2.5039199999999999</v>
      </c>
      <c r="V155" s="1" t="s">
        <v>23</v>
      </c>
      <c r="W155" s="1">
        <f>ABS(IK_diagnostics_positions[[#This Row],[Column1]]-A154)</f>
        <v>0.49042920000000001</v>
      </c>
      <c r="X155" s="1">
        <f>ABS(IK_diagnostics_positions[[#This Row],[Column2]]-B154)</f>
        <v>0.10397899999999993</v>
      </c>
      <c r="Y155" s="1">
        <f>ABS(IK_diagnostics_positions[[#This Row],[Column3]]-C154)</f>
        <v>0.82710400000000006</v>
      </c>
      <c r="Z155" s="1">
        <f>ABS(IK_diagnostics_positions[[#This Row],[Column4]]-D154)</f>
        <v>0.34097689999999997</v>
      </c>
      <c r="AA155" s="1">
        <f>ABS(IK_diagnostics_positions[[#This Row],[Column5]]-E154)</f>
        <v>0.52695899999999996</v>
      </c>
      <c r="AB155" s="1">
        <f>ABS(IK_diagnostics_positions[[#This Row],[Column6]]-F154)</f>
        <v>1.0065280000000001</v>
      </c>
      <c r="AC155" s="1">
        <f>ABS(IK_diagnostics_positions[[#This Row],[Column7]]-G154)</f>
        <v>0.75148799999999993</v>
      </c>
      <c r="AD155" s="1">
        <f>ABS(IK_diagnostics_positions[[#This Row],[Column8]]-H154)</f>
        <v>0.51219599999999998</v>
      </c>
      <c r="AE155" s="1">
        <f>ABS(IK_diagnostics_positions[[#This Row],[Column9]]-I154)</f>
        <v>0.94314999999999993</v>
      </c>
      <c r="AF155" s="1">
        <f>ABS(IK_diagnostics_positions[[#This Row],[Column10]]-J154)</f>
        <v>1.605562E-2</v>
      </c>
      <c r="AG155" s="1">
        <f>ABS(IK_diagnostics_positions[[#This Row],[Column11]]-K154)</f>
        <v>4.2929999999999913E-2</v>
      </c>
      <c r="AH155" s="1">
        <f>ABS(IK_diagnostics_positions[[#This Row],[Column12]]-L154)</f>
        <v>1.1660999999999999</v>
      </c>
      <c r="AI155" s="1">
        <f>ABS(IK_diagnostics_positions[[#This Row],[Column13]]-M154)</f>
        <v>6.8293999999999966E-2</v>
      </c>
      <c r="AJ155" s="1">
        <f>ABS(IK_diagnostics_positions[[#This Row],[Column14]]-N154)</f>
        <v>9.8099999999998744E-3</v>
      </c>
      <c r="AK155" s="1">
        <f>ABS(IK_diagnostics_positions[[#This Row],[Column15]]-O154)</f>
        <v>6.1059999999999892E-2</v>
      </c>
      <c r="AL155" s="1">
        <f>ABS(IK_diagnostics_positions[[#This Row],[Column16]]-P154)</f>
        <v>5.1912999999999987E-2</v>
      </c>
      <c r="AM155" s="1">
        <f>ABS(IK_diagnostics_positions[[#This Row],[Column17]]-Q154)</f>
        <v>2.7991000000000099E-2</v>
      </c>
      <c r="AN155" s="1">
        <f>ABS(IK_diagnostics_positions[[#This Row],[Column18]]-R154)</f>
        <v>2.7299999999996771E-3</v>
      </c>
      <c r="AO155" s="1">
        <f>ABS(IK_diagnostics_positions[[#This Row],[Column19]]-S154)</f>
        <v>2.157558E-2</v>
      </c>
      <c r="AP155" s="1">
        <f>ABS(IK_diagnostics_positions[[#This Row],[Column20]]-T154)</f>
        <v>3.8604699999999999E-2</v>
      </c>
      <c r="AQ155" s="1">
        <f>ABS(IK_diagnostics_positions[[#This Row],[Column21]]-U154)</f>
        <v>8.6300000000001376E-3</v>
      </c>
      <c r="AU155" s="4">
        <f>IK_diagnostics_frames[[#This Row],[Column1]]+AU154</f>
        <v>484</v>
      </c>
      <c r="AV155">
        <f ca="1">AVERAGE(INDIRECT(ADDRESS($AU154+2, AV$1)):INDIRECT(ADDRESS($AU155+1, AV$1)))</f>
        <v>0.67153499999999999</v>
      </c>
      <c r="AW155">
        <f ca="1">AVERAGE(INDIRECT(ADDRESS($AU154+2, AW$1)):INDIRECT(ADDRESS($AU155+1, AW$1)))</f>
        <v>0.68363174999999998</v>
      </c>
      <c r="AX155">
        <f ca="1">AVERAGE(INDIRECT(ADDRESS($AU154+2, AX$1)):INDIRECT(ADDRESS($AU155+1, AX$1)))</f>
        <v>0.16940325000000001</v>
      </c>
      <c r="AY155">
        <f ca="1">AVERAGE(INDIRECT(ADDRESS($AU154+2, AY$1)):INDIRECT(ADDRESS($AU155+1, AY$1)))</f>
        <v>0.72633749999999997</v>
      </c>
      <c r="AZ155">
        <f ca="1">AVERAGE(INDIRECT(ADDRESS($AU154+2, AZ$1)):INDIRECT(ADDRESS($AU155+1, AZ$1)))</f>
        <v>0.47123300000000001</v>
      </c>
      <c r="BA155">
        <f ca="1">AVERAGE(INDIRECT(ADDRESS($AU154+2, BA$1)):INDIRECT(ADDRESS($AU155+1, BA$1)))</f>
        <v>0.24055550000000001</v>
      </c>
      <c r="BB155">
        <f ca="1">AVERAGE(INDIRECT(ADDRESS($AU154+2, BB$1)):INDIRECT(ADDRESS($AU155+1, BB$1)))</f>
        <v>0.46742345000000002</v>
      </c>
      <c r="BC155">
        <f ca="1">AVERAGE(INDIRECT(ADDRESS($AU154+2, BC$1)):INDIRECT(ADDRESS($AU155+1, BC$1)))</f>
        <v>1.0026807500000001</v>
      </c>
      <c r="BD155">
        <f ca="1">AVERAGE(INDIRECT(ADDRESS($AU154+2, BD$1)):INDIRECT(ADDRESS($AU155+1, BD$1)))</f>
        <v>0.28859525000000008</v>
      </c>
      <c r="BE155">
        <f ca="1">AVERAGE(INDIRECT(ADDRESS($AU154+2, BE$1)):INDIRECT(ADDRESS($AU155+1, BE$1)))</f>
        <v>7.7373825000000007E-3</v>
      </c>
      <c r="BF155">
        <f ca="1">AVERAGE(INDIRECT(ADDRESS($AU154+2, BF$1)):INDIRECT(ADDRESS($AU155+1, BF$1)))</f>
        <v>6.390624999999997E-2</v>
      </c>
      <c r="BG155">
        <f ca="1">AVERAGE(INDIRECT(ADDRESS($AU154+2, BG$1)):INDIRECT(ADDRESS($AU155+1, BG$1)))</f>
        <v>1.3440000000000174E-2</v>
      </c>
      <c r="BH155">
        <f ca="1">AVERAGE(INDIRECT(ADDRESS($AU154+2, BH$1)):INDIRECT(ADDRESS($AU155+1, BH$1)))</f>
        <v>2.107324999999996E-2</v>
      </c>
      <c r="BI155">
        <f ca="1">AVERAGE(INDIRECT(ADDRESS($AU154+2, BI$1)):INDIRECT(ADDRESS($AU155+1, BI$1)))</f>
        <v>8.557000000000009E-3</v>
      </c>
      <c r="BJ155">
        <f ca="1">AVERAGE(INDIRECT(ADDRESS($AU154+2, BJ$1)):INDIRECT(ADDRESS($AU155+1, BJ$1)))</f>
        <v>1.3815000000000022E-2</v>
      </c>
      <c r="BK155">
        <f ca="1">AVERAGE(INDIRECT(ADDRESS($AU154+2, BK$1)):INDIRECT(ADDRESS($AU155+1, BK$1)))</f>
        <v>1.6621749999999963E-2</v>
      </c>
      <c r="BL155">
        <f ca="1">AVERAGE(INDIRECT(ADDRESS($AU154+2, BL$1)):INDIRECT(ADDRESS($AU155+1, BL$1)))</f>
        <v>1.0409000000000002E-2</v>
      </c>
      <c r="BM155">
        <f ca="1">AVERAGE(INDIRECT(ADDRESS($AU154+2, BM$1)):INDIRECT(ADDRESS($AU155+1, BM$1)))</f>
        <v>2.4892499999999984E-2</v>
      </c>
      <c r="BN155">
        <f ca="1">AVERAGE(INDIRECT(ADDRESS($AU154+2, BN$1)):INDIRECT(ADDRESS($AU155+1, BN$1)))</f>
        <v>1.4560792750000001E-2</v>
      </c>
      <c r="BO155">
        <f ca="1">AVERAGE(INDIRECT(ADDRESS($AU154+2, BO$1)):INDIRECT(ADDRESS($AU155+1, BO$1)))</f>
        <v>2.0720997750000001E-2</v>
      </c>
      <c r="BP155">
        <f ca="1">AVERAGE(INDIRECT(ADDRESS($AU154+2, BP$1)):INDIRECT(ADDRESS($AU155+1, BP$1)))</f>
        <v>3.8200000000000123E-2</v>
      </c>
    </row>
    <row r="156" spans="1:68" x14ac:dyDescent="0.25">
      <c r="A156" s="1">
        <v>-0.47129900000000002</v>
      </c>
      <c r="B156" s="1">
        <v>0.23927499999999999</v>
      </c>
      <c r="C156" s="1">
        <v>-0.84889599999999998</v>
      </c>
      <c r="D156" s="1">
        <v>0.185998</v>
      </c>
      <c r="E156" s="1">
        <v>0.99282000000000004</v>
      </c>
      <c r="F156" s="1">
        <v>-0.837476</v>
      </c>
      <c r="G156" s="1">
        <v>-0.18212999999999999</v>
      </c>
      <c r="H156" s="1">
        <v>0.82283600000000001</v>
      </c>
      <c r="I156" s="1">
        <v>-1.7515799999999999</v>
      </c>
      <c r="J156" s="1">
        <v>-2.7155399999999998E-3</v>
      </c>
      <c r="K156" s="1">
        <v>0.91349599999999997</v>
      </c>
      <c r="L156" s="1">
        <v>-2.7311700000000001</v>
      </c>
      <c r="M156" s="1">
        <v>0.96051399999999998</v>
      </c>
      <c r="N156" s="1">
        <v>1.0250999999999999</v>
      </c>
      <c r="O156" s="1">
        <v>-2.4867599999999999</v>
      </c>
      <c r="P156" s="1">
        <v>-0.95786499999999997</v>
      </c>
      <c r="Q156" s="1">
        <v>1.0221199999999999</v>
      </c>
      <c r="R156" s="1">
        <v>-2.4556900000000002</v>
      </c>
      <c r="S156" s="1">
        <v>2.7722599999999999E-3</v>
      </c>
      <c r="T156" s="1">
        <v>-6.1016300000000002E-2</v>
      </c>
      <c r="U156" s="1">
        <v>-2.5068999999999999</v>
      </c>
      <c r="V156" s="1" t="s">
        <v>23</v>
      </c>
      <c r="W156" s="1">
        <f>ABS(IK_diagnostics_positions[[#This Row],[Column1]]-A155)</f>
        <v>0.52597519999999998</v>
      </c>
      <c r="X156" s="1">
        <f>ABS(IK_diagnostics_positions[[#This Row],[Column2]]-B155)</f>
        <v>0.53505800000000003</v>
      </c>
      <c r="Y156" s="1">
        <f>ABS(IK_diagnostics_positions[[#This Row],[Column3]]-C155)</f>
        <v>1.4793069999999999</v>
      </c>
      <c r="Z156" s="1">
        <f>ABS(IK_diagnostics_positions[[#This Row],[Column4]]-D155)</f>
        <v>0.60888600000000004</v>
      </c>
      <c r="AA156" s="1">
        <f>ABS(IK_diagnostics_positions[[#This Row],[Column5]]-E155)</f>
        <v>0.66693200000000008</v>
      </c>
      <c r="AB156" s="1">
        <f>ABS(IK_diagnostics_positions[[#This Row],[Column6]]-F155)</f>
        <v>0.71235399999999993</v>
      </c>
      <c r="AC156" s="1">
        <f>ABS(IK_diagnostics_positions[[#This Row],[Column7]]-G155)</f>
        <v>0.29742800000000003</v>
      </c>
      <c r="AD156" s="1">
        <f>ABS(IK_diagnostics_positions[[#This Row],[Column8]]-H155)</f>
        <v>0.50764900000000002</v>
      </c>
      <c r="AE156" s="1">
        <f>ABS(IK_diagnostics_positions[[#This Row],[Column9]]-I155)</f>
        <v>0.62812000000000001</v>
      </c>
      <c r="AF156" s="1">
        <f>ABS(IK_diagnostics_positions[[#This Row],[Column10]]-J155)</f>
        <v>5.76152E-3</v>
      </c>
      <c r="AG156" s="1">
        <f>ABS(IK_diagnostics_positions[[#This Row],[Column11]]-K155)</f>
        <v>0.13705099999999992</v>
      </c>
      <c r="AH156" s="1">
        <f>ABS(IK_diagnostics_positions[[#This Row],[Column12]]-L155)</f>
        <v>0.86318000000000006</v>
      </c>
      <c r="AI156" s="1">
        <f>ABS(IK_diagnostics_positions[[#This Row],[Column13]]-M155)</f>
        <v>0.22313499999999997</v>
      </c>
      <c r="AJ156" s="1">
        <f>ABS(IK_diagnostics_positions[[#This Row],[Column14]]-N155)</f>
        <v>2.33899999999998E-2</v>
      </c>
      <c r="AK156" s="1">
        <f>ABS(IK_diagnostics_positions[[#This Row],[Column15]]-O155)</f>
        <v>2.1549999999999958E-2</v>
      </c>
      <c r="AL156" s="1">
        <f>ABS(IK_diagnostics_positions[[#This Row],[Column16]]-P155)</f>
        <v>0.21098399999999995</v>
      </c>
      <c r="AM156" s="1">
        <f>ABS(IK_diagnostics_positions[[#This Row],[Column17]]-Q155)</f>
        <v>2.830099999999991E-2</v>
      </c>
      <c r="AN156" s="1">
        <f>ABS(IK_diagnostics_positions[[#This Row],[Column18]]-R155)</f>
        <v>3.7090000000000067E-2</v>
      </c>
      <c r="AO156" s="1">
        <f>ABS(IK_diagnostics_positions[[#This Row],[Column19]]-S155)</f>
        <v>1.024224E-2</v>
      </c>
      <c r="AP156" s="1">
        <f>ABS(IK_diagnostics_positions[[#This Row],[Column20]]-T155)</f>
        <v>6.5783000000000008E-2</v>
      </c>
      <c r="AQ156" s="1">
        <f>ABS(IK_diagnostics_positions[[#This Row],[Column21]]-U155)</f>
        <v>2.9799999999999827E-3</v>
      </c>
      <c r="AU156" s="3">
        <f>IK_diagnostics_frames[[#This Row],[Column1]]+AU155</f>
        <v>486</v>
      </c>
      <c r="AV156">
        <f ca="1">AVERAGE(INDIRECT(ADDRESS($AU155+2, AV$1)):INDIRECT(ADDRESS($AU156+1, AV$1)))</f>
        <v>1.2387735</v>
      </c>
      <c r="AW156">
        <f ca="1">AVERAGE(INDIRECT(ADDRESS($AU155+2, AW$1)):INDIRECT(ADDRESS($AU156+1, AW$1)))</f>
        <v>0.52774999999999994</v>
      </c>
      <c r="AX156">
        <f ca="1">AVERAGE(INDIRECT(ADDRESS($AU155+2, AX$1)):INDIRECT(ADDRESS($AU156+1, AX$1)))</f>
        <v>0.81756549999999995</v>
      </c>
      <c r="AY156">
        <f ca="1">AVERAGE(INDIRECT(ADDRESS($AU155+2, AY$1)):INDIRECT(ADDRESS($AU156+1, AY$1)))</f>
        <v>0.24891511999999999</v>
      </c>
      <c r="AZ156">
        <f ca="1">AVERAGE(INDIRECT(ADDRESS($AU155+2, AZ$1)):INDIRECT(ADDRESS($AU156+1, AZ$1)))</f>
        <v>0.9457104999999999</v>
      </c>
      <c r="BA156">
        <f ca="1">AVERAGE(INDIRECT(ADDRESS($AU155+2, BA$1)):INDIRECT(ADDRESS($AU156+1, BA$1)))</f>
        <v>1.1108252000000001</v>
      </c>
      <c r="BB156">
        <f ca="1">AVERAGE(INDIRECT(ADDRESS($AU155+2, BB$1)):INDIRECT(ADDRESS($AU156+1, BB$1)))</f>
        <v>0.86105600000000004</v>
      </c>
      <c r="BC156">
        <f ca="1">AVERAGE(INDIRECT(ADDRESS($AU155+2, BC$1)):INDIRECT(ADDRESS($AU156+1, BC$1)))</f>
        <v>0.91985549999999994</v>
      </c>
      <c r="BD156">
        <f ca="1">AVERAGE(INDIRECT(ADDRESS($AU155+2, BD$1)):INDIRECT(ADDRESS($AU156+1, BD$1)))</f>
        <v>0.97033300000000011</v>
      </c>
      <c r="BE156">
        <f ca="1">AVERAGE(INDIRECT(ADDRESS($AU155+2, BE$1)):INDIRECT(ADDRESS($AU156+1, BE$1)))</f>
        <v>3.2263649999999997E-3</v>
      </c>
      <c r="BF156">
        <f ca="1">AVERAGE(INDIRECT(ADDRESS($AU155+2, BF$1)):INDIRECT(ADDRESS($AU156+1, BF$1)))</f>
        <v>1.6672999999999938E-2</v>
      </c>
      <c r="BG156">
        <f ca="1">AVERAGE(INDIRECT(ADDRESS($AU155+2, BG$1)):INDIRECT(ADDRESS($AU156+1, BG$1)))</f>
        <v>9.260000000000046E-3</v>
      </c>
      <c r="BH156">
        <f ca="1">AVERAGE(INDIRECT(ADDRESS($AU155+2, BH$1)):INDIRECT(ADDRESS($AU156+1, BH$1)))</f>
        <v>6.7185000000000716E-3</v>
      </c>
      <c r="BI156">
        <f ca="1">AVERAGE(INDIRECT(ADDRESS($AU155+2, BI$1)):INDIRECT(ADDRESS($AU156+1, BI$1)))</f>
        <v>2.3759999999999892E-3</v>
      </c>
      <c r="BJ156">
        <f ca="1">AVERAGE(INDIRECT(ADDRESS($AU155+2, BJ$1)):INDIRECT(ADDRESS($AU156+1, BJ$1)))</f>
        <v>4.8349999999999227E-3</v>
      </c>
      <c r="BK156">
        <f ca="1">AVERAGE(INDIRECT(ADDRESS($AU155+2, BK$1)):INDIRECT(ADDRESS($AU156+1, BK$1)))</f>
        <v>1.080749999999997E-2</v>
      </c>
      <c r="BL156">
        <f ca="1">AVERAGE(INDIRECT(ADDRESS($AU155+2, BL$1)):INDIRECT(ADDRESS($AU156+1, BL$1)))</f>
        <v>2.485000000000015E-3</v>
      </c>
      <c r="BM156">
        <f ca="1">AVERAGE(INDIRECT(ADDRESS($AU155+2, BM$1)):INDIRECT(ADDRESS($AU156+1, BM$1)))</f>
        <v>5.5150000000001587E-3</v>
      </c>
      <c r="BN156">
        <f ca="1">AVERAGE(INDIRECT(ADDRESS($AU155+2, BN$1)):INDIRECT(ADDRESS($AU156+1, BN$1)))</f>
        <v>3.3689700000000006E-3</v>
      </c>
      <c r="BO156">
        <f ca="1">AVERAGE(INDIRECT(ADDRESS($AU155+2, BO$1)):INDIRECT(ADDRESS($AU156+1, BO$1)))</f>
        <v>3.3885249999999999E-3</v>
      </c>
      <c r="BP156">
        <f ca="1">AVERAGE(INDIRECT(ADDRESS($AU155+2, BP$1)):INDIRECT(ADDRESS($AU156+1, BP$1)))</f>
        <v>7.125000000000048E-3</v>
      </c>
    </row>
    <row r="157" spans="1:68" x14ac:dyDescent="0.25">
      <c r="A157" s="1" t="s">
        <v>47</v>
      </c>
      <c r="B157" s="2">
        <v>-2.24353E-7</v>
      </c>
      <c r="C157" s="2">
        <v>-1.0396E-7</v>
      </c>
      <c r="D157" s="1">
        <v>0.50966199999999995</v>
      </c>
      <c r="E157" s="1">
        <v>-0.61651800000000001</v>
      </c>
      <c r="F157" s="1">
        <v>-0.61601499999999998</v>
      </c>
      <c r="G157" s="1">
        <v>0.42072599999999999</v>
      </c>
      <c r="H157" s="1">
        <v>0.177477</v>
      </c>
      <c r="I157" s="1">
        <v>-1.2174</v>
      </c>
      <c r="J157" s="1">
        <v>-3.5664399999999998E-4</v>
      </c>
      <c r="K157" s="1">
        <v>0.77307800000000004</v>
      </c>
      <c r="L157" s="1">
        <v>-1.90147</v>
      </c>
      <c r="M157" s="1">
        <v>0.75781699999999996</v>
      </c>
      <c r="N157" s="1">
        <v>1.00109</v>
      </c>
      <c r="O157" s="1">
        <v>-2.5123500000000001</v>
      </c>
      <c r="P157" s="1">
        <v>-0.76741099999999995</v>
      </c>
      <c r="Q157" s="1">
        <v>1.00213</v>
      </c>
      <c r="R157" s="1">
        <v>-2.5007700000000002</v>
      </c>
      <c r="S157" s="1">
        <v>-1.46669E-2</v>
      </c>
      <c r="T157" s="1">
        <v>-5.3482699999999996E-3</v>
      </c>
      <c r="U157" s="1">
        <v>-2.5290400000000002</v>
      </c>
      <c r="V157" s="1" t="s">
        <v>23</v>
      </c>
      <c r="W157" s="1">
        <f>ABS(IK_diagnostics_positions[[#This Row],[Column1]]-A156)</f>
        <v>1.4712990000000001</v>
      </c>
      <c r="X157" s="1">
        <f>ABS(IK_diagnostics_positions[[#This Row],[Column2]]-B156)</f>
        <v>0.239275224353</v>
      </c>
      <c r="Y157" s="1">
        <f>ABS(IK_diagnostics_positions[[#This Row],[Column3]]-C156)</f>
        <v>0.84889589603999993</v>
      </c>
      <c r="Z157" s="1">
        <f>ABS(IK_diagnostics_positions[[#This Row],[Column4]]-D156)</f>
        <v>0.32366399999999995</v>
      </c>
      <c r="AA157" s="1">
        <f>ABS(IK_diagnostics_positions[[#This Row],[Column5]]-E156)</f>
        <v>1.6093380000000002</v>
      </c>
      <c r="AB157" s="1">
        <f>ABS(IK_diagnostics_positions[[#This Row],[Column6]]-F156)</f>
        <v>0.22146100000000002</v>
      </c>
      <c r="AC157" s="1">
        <f>ABS(IK_diagnostics_positions[[#This Row],[Column7]]-G156)</f>
        <v>0.60285599999999995</v>
      </c>
      <c r="AD157" s="1">
        <f>ABS(IK_diagnostics_positions[[#This Row],[Column8]]-H156)</f>
        <v>0.64535900000000002</v>
      </c>
      <c r="AE157" s="1">
        <f>ABS(IK_diagnostics_positions[[#This Row],[Column9]]-I156)</f>
        <v>0.53417999999999988</v>
      </c>
      <c r="AF157" s="1">
        <f>ABS(IK_diagnostics_positions[[#This Row],[Column10]]-J156)</f>
        <v>2.3588959999999996E-3</v>
      </c>
      <c r="AG157" s="1">
        <f>ABS(IK_diagnostics_positions[[#This Row],[Column11]]-K156)</f>
        <v>0.14041799999999993</v>
      </c>
      <c r="AH157" s="1">
        <f>ABS(IK_diagnostics_positions[[#This Row],[Column12]]-L156)</f>
        <v>0.8297000000000001</v>
      </c>
      <c r="AI157" s="1">
        <f>ABS(IK_diagnostics_positions[[#This Row],[Column13]]-M156)</f>
        <v>0.20269700000000002</v>
      </c>
      <c r="AJ157" s="1">
        <f>ABS(IK_diagnostics_positions[[#This Row],[Column14]]-N156)</f>
        <v>2.4009999999999865E-2</v>
      </c>
      <c r="AK157" s="1">
        <f>ABS(IK_diagnostics_positions[[#This Row],[Column15]]-O156)</f>
        <v>2.5590000000000224E-2</v>
      </c>
      <c r="AL157" s="1">
        <f>ABS(IK_diagnostics_positions[[#This Row],[Column16]]-P156)</f>
        <v>0.19045400000000001</v>
      </c>
      <c r="AM157" s="1">
        <f>ABS(IK_diagnostics_positions[[#This Row],[Column17]]-Q156)</f>
        <v>1.9989999999999952E-2</v>
      </c>
      <c r="AN157" s="1">
        <f>ABS(IK_diagnostics_positions[[#This Row],[Column18]]-R156)</f>
        <v>4.5080000000000009E-2</v>
      </c>
      <c r="AO157" s="1">
        <f>ABS(IK_diagnostics_positions[[#This Row],[Column19]]-S156)</f>
        <v>1.7439159999999999E-2</v>
      </c>
      <c r="AP157" s="1">
        <f>ABS(IK_diagnostics_positions[[#This Row],[Column20]]-T156)</f>
        <v>5.566803E-2</v>
      </c>
      <c r="AQ157" s="1">
        <f>ABS(IK_diagnostics_positions[[#This Row],[Column21]]-U156)</f>
        <v>2.2140000000000271E-2</v>
      </c>
      <c r="AU157" s="4">
        <f>IK_diagnostics_frames[[#This Row],[Column1]]+AU156</f>
        <v>487</v>
      </c>
      <c r="AV157">
        <f ca="1">AVERAGE(INDIRECT(ADDRESS($AU156+2, AV$1)):INDIRECT(ADDRESS($AU157+1, AV$1)))</f>
        <v>0.75361230000000001</v>
      </c>
      <c r="AW157">
        <f ca="1">AVERAGE(INDIRECT(ADDRESS($AU156+2, AW$1)):INDIRECT(ADDRESS($AU157+1, AW$1)))</f>
        <v>1.0536569999999998</v>
      </c>
      <c r="AX157">
        <f ca="1">AVERAGE(INDIRECT(ADDRESS($AU156+2, AX$1)):INDIRECT(ADDRESS($AU157+1, AX$1)))</f>
        <v>0.10444900000000001</v>
      </c>
      <c r="AY157">
        <f ca="1">AVERAGE(INDIRECT(ADDRESS($AU156+2, AY$1)):INDIRECT(ADDRESS($AU157+1, AY$1)))</f>
        <v>0.58430899999999997</v>
      </c>
      <c r="AZ157">
        <f ca="1">AVERAGE(INDIRECT(ADDRESS($AU156+2, AZ$1)):INDIRECT(ADDRESS($AU157+1, AZ$1)))</f>
        <v>0.31363599999999997</v>
      </c>
      <c r="BA157">
        <f ca="1">AVERAGE(INDIRECT(ADDRESS($AU156+2, BA$1)):INDIRECT(ADDRESS($AU157+1, BA$1)))</f>
        <v>0.43945999999999996</v>
      </c>
      <c r="BB157">
        <f ca="1">AVERAGE(INDIRECT(ADDRESS($AU156+2, BB$1)):INDIRECT(ADDRESS($AU157+1, BB$1)))</f>
        <v>0.8903567</v>
      </c>
      <c r="BC157">
        <f ca="1">AVERAGE(INDIRECT(ADDRESS($AU156+2, BC$1)):INDIRECT(ADDRESS($AU157+1, BC$1)))</f>
        <v>1.231107</v>
      </c>
      <c r="BD157">
        <f ca="1">AVERAGE(INDIRECT(ADDRESS($AU156+2, BD$1)):INDIRECT(ADDRESS($AU157+1, BD$1)))</f>
        <v>0.52180999999999989</v>
      </c>
      <c r="BE157">
        <f ca="1">AVERAGE(INDIRECT(ADDRESS($AU156+2, BE$1)):INDIRECT(ADDRESS($AU157+1, BE$1)))</f>
        <v>2.1920000000000359E-5</v>
      </c>
      <c r="BF157">
        <f ca="1">AVERAGE(INDIRECT(ADDRESS($AU156+2, BF$1)):INDIRECT(ADDRESS($AU157+1, BF$1)))</f>
        <v>4.722000000000004E-3</v>
      </c>
      <c r="BG157">
        <f ca="1">AVERAGE(INDIRECT(ADDRESS($AU156+2, BG$1)):INDIRECT(ADDRESS($AU157+1, BG$1)))</f>
        <v>4.009999999999847E-3</v>
      </c>
      <c r="BH157">
        <f ca="1">AVERAGE(INDIRECT(ADDRESS($AU156+2, BH$1)):INDIRECT(ADDRESS($AU157+1, BH$1)))</f>
        <v>6.9999999999903473E-5</v>
      </c>
      <c r="BI157">
        <f ca="1">AVERAGE(INDIRECT(ADDRESS($AU156+2, BI$1)):INDIRECT(ADDRESS($AU157+1, BI$1)))</f>
        <v>2.1120000000000028E-3</v>
      </c>
      <c r="BJ157">
        <f ca="1">AVERAGE(INDIRECT(ADDRESS($AU156+2, BJ$1)):INDIRECT(ADDRESS($AU157+1, BJ$1)))</f>
        <v>3.0000000000001137E-3</v>
      </c>
      <c r="BK157">
        <f ca="1">AVERAGE(INDIRECT(ADDRESS($AU156+2, BK$1)):INDIRECT(ADDRESS($AU157+1, BK$1)))</f>
        <v>2.5500000000000522E-4</v>
      </c>
      <c r="BL157">
        <f ca="1">AVERAGE(INDIRECT(ADDRESS($AU156+2, BL$1)):INDIRECT(ADDRESS($AU157+1, BL$1)))</f>
        <v>3.4999999999999476E-3</v>
      </c>
      <c r="BM157">
        <f ca="1">AVERAGE(INDIRECT(ADDRESS($AU156+2, BM$1)):INDIRECT(ADDRESS($AU157+1, BM$1)))</f>
        <v>8.6999999999992639E-4</v>
      </c>
      <c r="BN157">
        <f ca="1">AVERAGE(INDIRECT(ADDRESS($AU156+2, BN$1)):INDIRECT(ADDRESS($AU157+1, BN$1)))</f>
        <v>1.0200599999999997E-3</v>
      </c>
      <c r="BO157">
        <f ca="1">AVERAGE(INDIRECT(ADDRESS($AU156+2, BO$1)):INDIRECT(ADDRESS($AU157+1, BO$1)))</f>
        <v>4.3170400000000003E-3</v>
      </c>
      <c r="BP157">
        <f ca="1">AVERAGE(INDIRECT(ADDRESS($AU156+2, BP$1)):INDIRECT(ADDRESS($AU157+1, BP$1)))</f>
        <v>4.5000000000001705E-3</v>
      </c>
    </row>
    <row r="158" spans="1:68" x14ac:dyDescent="0.25">
      <c r="A158" s="1">
        <v>0.25059700000000001</v>
      </c>
      <c r="B158" s="1">
        <v>0.10784100000000001</v>
      </c>
      <c r="C158" s="1">
        <v>-0.96206599999999998</v>
      </c>
      <c r="D158" s="1">
        <v>-0.50417000000000001</v>
      </c>
      <c r="E158" s="1">
        <v>0.71588300000000005</v>
      </c>
      <c r="F158" s="1">
        <v>-0.71587100000000004</v>
      </c>
      <c r="G158" s="1">
        <v>2.31319E-2</v>
      </c>
      <c r="H158" s="1">
        <v>1.4334</v>
      </c>
      <c r="I158" s="1">
        <v>-1.1709700000000001</v>
      </c>
      <c r="J158" s="1">
        <v>8.63403E-4</v>
      </c>
      <c r="K158" s="1">
        <v>0.70162100000000005</v>
      </c>
      <c r="L158" s="1">
        <v>-1.85215</v>
      </c>
      <c r="M158" s="1">
        <v>0.71426900000000004</v>
      </c>
      <c r="N158" s="1">
        <v>0.99449299999999996</v>
      </c>
      <c r="O158" s="1">
        <v>-2.4887600000000001</v>
      </c>
      <c r="P158" s="1">
        <v>-0.71532300000000004</v>
      </c>
      <c r="Q158" s="1">
        <v>1.00684</v>
      </c>
      <c r="R158" s="1">
        <v>-2.4797799999999999</v>
      </c>
      <c r="S158" s="1">
        <v>-3.1901800000000001E-2</v>
      </c>
      <c r="T158" s="1">
        <v>-2.8839799999999999E-2</v>
      </c>
      <c r="U158" s="1">
        <v>-2.5343200000000001</v>
      </c>
      <c r="V158" s="1" t="s">
        <v>23</v>
      </c>
      <c r="W158" s="1">
        <f>ABS(IK_diagnostics_positions[[#This Row],[Column1]]-A157)</f>
        <v>0.74940300000000004</v>
      </c>
      <c r="X158" s="1">
        <f>ABS(IK_diagnostics_positions[[#This Row],[Column2]]-B157)</f>
        <v>0.107841224353</v>
      </c>
      <c r="Y158" s="1">
        <f>ABS(IK_diagnostics_positions[[#This Row],[Column3]]-C157)</f>
        <v>0.96206589603999992</v>
      </c>
      <c r="Z158" s="1">
        <f>ABS(IK_diagnostics_positions[[#This Row],[Column4]]-D157)</f>
        <v>1.0138319999999998</v>
      </c>
      <c r="AA158" s="1">
        <f>ABS(IK_diagnostics_positions[[#This Row],[Column5]]-E157)</f>
        <v>1.3324009999999999</v>
      </c>
      <c r="AB158" s="1">
        <f>ABS(IK_diagnostics_positions[[#This Row],[Column6]]-F157)</f>
        <v>9.9856000000000056E-2</v>
      </c>
      <c r="AC158" s="1">
        <f>ABS(IK_diagnostics_positions[[#This Row],[Column7]]-G157)</f>
        <v>0.39759410000000001</v>
      </c>
      <c r="AD158" s="1">
        <f>ABS(IK_diagnostics_positions[[#This Row],[Column8]]-H157)</f>
        <v>1.2559230000000001</v>
      </c>
      <c r="AE158" s="1">
        <f>ABS(IK_diagnostics_positions[[#This Row],[Column9]]-I157)</f>
        <v>4.6429999999999971E-2</v>
      </c>
      <c r="AF158" s="1">
        <f>ABS(IK_diagnostics_positions[[#This Row],[Column10]]-J157)</f>
        <v>1.2200469999999999E-3</v>
      </c>
      <c r="AG158" s="1">
        <f>ABS(IK_diagnostics_positions[[#This Row],[Column11]]-K157)</f>
        <v>7.1456999999999993E-2</v>
      </c>
      <c r="AH158" s="1">
        <f>ABS(IK_diagnostics_positions[[#This Row],[Column12]]-L157)</f>
        <v>4.932000000000003E-2</v>
      </c>
      <c r="AI158" s="1">
        <f>ABS(IK_diagnostics_positions[[#This Row],[Column13]]-M157)</f>
        <v>4.354799999999992E-2</v>
      </c>
      <c r="AJ158" s="1">
        <f>ABS(IK_diagnostics_positions[[#This Row],[Column14]]-N157)</f>
        <v>6.597000000000075E-3</v>
      </c>
      <c r="AK158" s="1">
        <f>ABS(IK_diagnostics_positions[[#This Row],[Column15]]-O157)</f>
        <v>2.359E-2</v>
      </c>
      <c r="AL158" s="1">
        <f>ABS(IK_diagnostics_positions[[#This Row],[Column16]]-P157)</f>
        <v>5.2087999999999912E-2</v>
      </c>
      <c r="AM158" s="1">
        <f>ABS(IK_diagnostics_positions[[#This Row],[Column17]]-Q157)</f>
        <v>4.709999999999992E-3</v>
      </c>
      <c r="AN158" s="1">
        <f>ABS(IK_diagnostics_positions[[#This Row],[Column18]]-R157)</f>
        <v>2.0990000000000286E-2</v>
      </c>
      <c r="AO158" s="1">
        <f>ABS(IK_diagnostics_positions[[#This Row],[Column19]]-S157)</f>
        <v>1.7234900000000001E-2</v>
      </c>
      <c r="AP158" s="1">
        <f>ABS(IK_diagnostics_positions[[#This Row],[Column20]]-T157)</f>
        <v>2.349153E-2</v>
      </c>
      <c r="AQ158" s="1">
        <f>ABS(IK_diagnostics_positions[[#This Row],[Column21]]-U157)</f>
        <v>5.2799999999999514E-3</v>
      </c>
      <c r="AU158" s="3">
        <f>IK_diagnostics_frames[[#This Row],[Column1]]+AU157</f>
        <v>488</v>
      </c>
      <c r="AV158">
        <f ca="1">AVERAGE(INDIRECT(ADDRESS($AU157+2, AV$1)):INDIRECT(ADDRESS($AU158+1, AV$1)))</f>
        <v>0.41368669999999996</v>
      </c>
      <c r="AW158">
        <f ca="1">AVERAGE(INDIRECT(ADDRESS($AU157+2, AW$1)):INDIRECT(ADDRESS($AU158+1, AW$1)))</f>
        <v>0.91812299999999991</v>
      </c>
      <c r="AX158">
        <f ca="1">AVERAGE(INDIRECT(ADDRESS($AU157+2, AX$1)):INDIRECT(ADDRESS($AU158+1, AX$1)))</f>
        <v>0.36977099999999996</v>
      </c>
      <c r="AY158">
        <f ca="1">AVERAGE(INDIRECT(ADDRESS($AU157+2, AY$1)):INDIRECT(ADDRESS($AU158+1, AY$1)))</f>
        <v>0.36170900000000006</v>
      </c>
      <c r="AZ158">
        <f ca="1">AVERAGE(INDIRECT(ADDRESS($AU157+2, AZ$1)):INDIRECT(ADDRESS($AU158+1, AZ$1)))</f>
        <v>1.3336649999999999</v>
      </c>
      <c r="BA158">
        <f ca="1">AVERAGE(INDIRECT(ADDRESS($AU157+2, BA$1)):INDIRECT(ADDRESS($AU158+1, BA$1)))</f>
        <v>0.19737000000000005</v>
      </c>
      <c r="BB158">
        <f ca="1">AVERAGE(INDIRECT(ADDRESS($AU157+2, BB$1)):INDIRECT(ADDRESS($AU158+1, BB$1)))</f>
        <v>0.41806129999999997</v>
      </c>
      <c r="BC158">
        <f ca="1">AVERAGE(INDIRECT(ADDRESS($AU157+2, BC$1)):INDIRECT(ADDRESS($AU158+1, BC$1)))</f>
        <v>1.56165094</v>
      </c>
      <c r="BD158">
        <f ca="1">AVERAGE(INDIRECT(ADDRESS($AU157+2, BD$1)):INDIRECT(ADDRESS($AU158+1, BD$1)))</f>
        <v>1.0649299999999997</v>
      </c>
      <c r="BE158">
        <f ca="1">AVERAGE(INDIRECT(ADDRESS($AU157+2, BE$1)):INDIRECT(ADDRESS($AU158+1, BE$1)))</f>
        <v>6.5947899999999997E-3</v>
      </c>
      <c r="BF158">
        <f ca="1">AVERAGE(INDIRECT(ADDRESS($AU157+2, BF$1)):INDIRECT(ADDRESS($AU158+1, BF$1)))</f>
        <v>5.2260000000000639E-3</v>
      </c>
      <c r="BG158">
        <f ca="1">AVERAGE(INDIRECT(ADDRESS($AU157+2, BG$1)):INDIRECT(ADDRESS($AU158+1, BG$1)))</f>
        <v>5.5999999999989392E-4</v>
      </c>
      <c r="BH158">
        <f ca="1">AVERAGE(INDIRECT(ADDRESS($AU157+2, BH$1)):INDIRECT(ADDRESS($AU158+1, BH$1)))</f>
        <v>1.2040000000000939E-3</v>
      </c>
      <c r="BI158">
        <f ca="1">AVERAGE(INDIRECT(ADDRESS($AU157+2, BI$1)):INDIRECT(ADDRESS($AU158+1, BI$1)))</f>
        <v>1.2879999999999558E-3</v>
      </c>
      <c r="BJ158">
        <f ca="1">AVERAGE(INDIRECT(ADDRESS($AU157+2, BJ$1)):INDIRECT(ADDRESS($AU158+1, BJ$1)))</f>
        <v>8.0899999999997085E-3</v>
      </c>
      <c r="BK158">
        <f ca="1">AVERAGE(INDIRECT(ADDRESS($AU157+2, BK$1)):INDIRECT(ADDRESS($AU158+1, BK$1)))</f>
        <v>1.8019999999999703E-3</v>
      </c>
      <c r="BL158">
        <f ca="1">AVERAGE(INDIRECT(ADDRESS($AU157+2, BL$1)):INDIRECT(ADDRESS($AU158+1, BL$1)))</f>
        <v>6.1970000000000081E-3</v>
      </c>
      <c r="BM158">
        <f ca="1">AVERAGE(INDIRECT(ADDRESS($AU157+2, BM$1)):INDIRECT(ADDRESS($AU158+1, BM$1)))</f>
        <v>2.3200000000000998E-3</v>
      </c>
      <c r="BN158">
        <f ca="1">AVERAGE(INDIRECT(ADDRESS($AU157+2, BN$1)):INDIRECT(ADDRESS($AU158+1, BN$1)))</f>
        <v>9.7194999999999964E-4</v>
      </c>
      <c r="BO158">
        <f ca="1">AVERAGE(INDIRECT(ADDRESS($AU157+2, BO$1)):INDIRECT(ADDRESS($AU158+1, BO$1)))</f>
        <v>1.8938200000000001E-3</v>
      </c>
      <c r="BP158">
        <f ca="1">AVERAGE(INDIRECT(ADDRESS($AU157+2, BP$1)):INDIRECT(ADDRESS($AU158+1, BP$1)))</f>
        <v>4.669999999999952E-3</v>
      </c>
    </row>
    <row r="159" spans="1:68" x14ac:dyDescent="0.25">
      <c r="A159" s="1">
        <v>-0.30220900000000001</v>
      </c>
      <c r="B159" s="1">
        <v>0.32335599999999998</v>
      </c>
      <c r="C159" s="1">
        <v>-0.89672200000000002</v>
      </c>
      <c r="D159" s="1">
        <v>0.44294699999999998</v>
      </c>
      <c r="E159" s="1">
        <v>4.8288699999999999E-4</v>
      </c>
      <c r="F159" s="1">
        <v>-1.48024</v>
      </c>
      <c r="G159" s="1">
        <v>0.31148999999999999</v>
      </c>
      <c r="H159" s="1">
        <v>0.80236700000000005</v>
      </c>
      <c r="I159" s="1">
        <v>-2.0630799999999998</v>
      </c>
      <c r="J159" s="1">
        <v>-3.1102600000000001E-3</v>
      </c>
      <c r="K159" s="1">
        <v>0.80853399999999997</v>
      </c>
      <c r="L159" s="1">
        <v>-3.0122800000000001</v>
      </c>
      <c r="M159" s="1">
        <v>0.80626399999999998</v>
      </c>
      <c r="N159" s="1">
        <v>1.0160199999999999</v>
      </c>
      <c r="O159" s="1">
        <v>-2.46286</v>
      </c>
      <c r="P159" s="1">
        <v>-0.81011500000000003</v>
      </c>
      <c r="Q159" s="1">
        <v>1.0319199999999999</v>
      </c>
      <c r="R159" s="1">
        <v>-2.4656199999999999</v>
      </c>
      <c r="S159" s="1">
        <v>8.0129099999999998E-3</v>
      </c>
      <c r="T159" s="1">
        <v>-3.9513699999999999E-2</v>
      </c>
      <c r="U159" s="1">
        <v>-2.4824799999999998</v>
      </c>
      <c r="V159" s="1" t="s">
        <v>23</v>
      </c>
      <c r="W159" s="1">
        <f>ABS(IK_diagnostics_positions[[#This Row],[Column1]]-A158)</f>
        <v>0.55280600000000002</v>
      </c>
      <c r="X159" s="1">
        <f>ABS(IK_diagnostics_positions[[#This Row],[Column2]]-B158)</f>
        <v>0.21551499999999996</v>
      </c>
      <c r="Y159" s="1">
        <f>ABS(IK_diagnostics_positions[[#This Row],[Column3]]-C158)</f>
        <v>6.5343999999999958E-2</v>
      </c>
      <c r="Z159" s="1">
        <f>ABS(IK_diagnostics_positions[[#This Row],[Column4]]-D158)</f>
        <v>0.94711699999999999</v>
      </c>
      <c r="AA159" s="1">
        <f>ABS(IK_diagnostics_positions[[#This Row],[Column5]]-E158)</f>
        <v>0.71540011300000006</v>
      </c>
      <c r="AB159" s="1">
        <f>ABS(IK_diagnostics_positions[[#This Row],[Column6]]-F158)</f>
        <v>0.76436899999999997</v>
      </c>
      <c r="AC159" s="1">
        <f>ABS(IK_diagnostics_positions[[#This Row],[Column7]]-G158)</f>
        <v>0.28835810000000001</v>
      </c>
      <c r="AD159" s="1">
        <f>ABS(IK_diagnostics_positions[[#This Row],[Column8]]-H158)</f>
        <v>0.63103299999999996</v>
      </c>
      <c r="AE159" s="1">
        <f>ABS(IK_diagnostics_positions[[#This Row],[Column9]]-I158)</f>
        <v>0.89210999999999974</v>
      </c>
      <c r="AF159" s="1">
        <f>ABS(IK_diagnostics_positions[[#This Row],[Column10]]-J158)</f>
        <v>3.9736630000000005E-3</v>
      </c>
      <c r="AG159" s="1">
        <f>ABS(IK_diagnostics_positions[[#This Row],[Column11]]-K158)</f>
        <v>0.10691299999999992</v>
      </c>
      <c r="AH159" s="1">
        <f>ABS(IK_diagnostics_positions[[#This Row],[Column12]]-L158)</f>
        <v>1.1601300000000001</v>
      </c>
      <c r="AI159" s="1">
        <f>ABS(IK_diagnostics_positions[[#This Row],[Column13]]-M158)</f>
        <v>9.1994999999999938E-2</v>
      </c>
      <c r="AJ159" s="1">
        <f>ABS(IK_diagnostics_positions[[#This Row],[Column14]]-N158)</f>
        <v>2.1526999999999963E-2</v>
      </c>
      <c r="AK159" s="1">
        <f>ABS(IK_diagnostics_positions[[#This Row],[Column15]]-O158)</f>
        <v>2.5900000000000034E-2</v>
      </c>
      <c r="AL159" s="1">
        <f>ABS(IK_diagnostics_positions[[#This Row],[Column16]]-P158)</f>
        <v>9.4791999999999987E-2</v>
      </c>
      <c r="AM159" s="1">
        <f>ABS(IK_diagnostics_positions[[#This Row],[Column17]]-Q158)</f>
        <v>2.5079999999999991E-2</v>
      </c>
      <c r="AN159" s="1">
        <f>ABS(IK_diagnostics_positions[[#This Row],[Column18]]-R158)</f>
        <v>1.415999999999995E-2</v>
      </c>
      <c r="AO159" s="1">
        <f>ABS(IK_diagnostics_positions[[#This Row],[Column19]]-S158)</f>
        <v>3.9914709999999999E-2</v>
      </c>
      <c r="AP159" s="1">
        <f>ABS(IK_diagnostics_positions[[#This Row],[Column20]]-T158)</f>
        <v>1.06739E-2</v>
      </c>
      <c r="AQ159" s="1">
        <f>ABS(IK_diagnostics_positions[[#This Row],[Column21]]-U158)</f>
        <v>5.184000000000033E-2</v>
      </c>
      <c r="AU159" s="4">
        <f>IK_diagnostics_frames[[#This Row],[Column1]]+AU158</f>
        <v>491</v>
      </c>
      <c r="AV159">
        <f ca="1">AVERAGE(INDIRECT(ADDRESS($AU158+2, AV$1)):INDIRECT(ADDRESS($AU159+1, AV$1)))</f>
        <v>0.251971</v>
      </c>
      <c r="AW159">
        <f ca="1">AVERAGE(INDIRECT(ADDRESS($AU158+2, AW$1)):INDIRECT(ADDRESS($AU159+1, AW$1)))</f>
        <v>0.37968399999999997</v>
      </c>
      <c r="AX159">
        <f ca="1">AVERAGE(INDIRECT(ADDRESS($AU158+2, AX$1)):INDIRECT(ADDRESS($AU159+1, AX$1)))</f>
        <v>0.10065800000000003</v>
      </c>
      <c r="AY159">
        <f ca="1">AVERAGE(INDIRECT(ADDRESS($AU158+2, AY$1)):INDIRECT(ADDRESS($AU159+1, AY$1)))</f>
        <v>0.86793100000000012</v>
      </c>
      <c r="AZ159">
        <f ca="1">AVERAGE(INDIRECT(ADDRESS($AU158+2, AZ$1)):INDIRECT(ADDRESS($AU159+1, AZ$1)))</f>
        <v>0.590113</v>
      </c>
      <c r="BA159">
        <f ca="1">AVERAGE(INDIRECT(ADDRESS($AU158+2, BA$1)):INDIRECT(ADDRESS($AU159+1, BA$1)))</f>
        <v>0.24595000000000003</v>
      </c>
      <c r="BB159">
        <f ca="1">AVERAGE(INDIRECT(ADDRESS($AU158+2, BB$1)):INDIRECT(ADDRESS($AU159+1, BB$1)))</f>
        <v>0.38412133333333331</v>
      </c>
      <c r="BC159">
        <f ca="1">AVERAGE(INDIRECT(ADDRESS($AU158+2, BC$1)):INDIRECT(ADDRESS($AU159+1, BC$1)))</f>
        <v>0.51254192666666665</v>
      </c>
      <c r="BD159">
        <f ca="1">AVERAGE(INDIRECT(ADDRESS($AU158+2, BD$1)):INDIRECT(ADDRESS($AU159+1, BD$1)))</f>
        <v>0.51117333333333326</v>
      </c>
      <c r="BE159">
        <f ca="1">AVERAGE(INDIRECT(ADDRESS($AU158+2, BE$1)):INDIRECT(ADDRESS($AU159+1, BE$1)))</f>
        <v>1.8138776666666665E-2</v>
      </c>
      <c r="BF159">
        <f ca="1">AVERAGE(INDIRECT(ADDRESS($AU158+2, BF$1)):INDIRECT(ADDRESS($AU159+1, BF$1)))</f>
        <v>4.9767666666666689E-2</v>
      </c>
      <c r="BG159">
        <f ca="1">AVERAGE(INDIRECT(ADDRESS($AU158+2, BG$1)):INDIRECT(ADDRESS($AU159+1, BG$1)))</f>
        <v>1.1066999999999998</v>
      </c>
      <c r="BH159">
        <f ca="1">AVERAGE(INDIRECT(ADDRESS($AU158+2, BH$1)):INDIRECT(ADDRESS($AU159+1, BH$1)))</f>
        <v>7.605666666666662E-2</v>
      </c>
      <c r="BI159">
        <f ca="1">AVERAGE(INDIRECT(ADDRESS($AU158+2, BI$1)):INDIRECT(ADDRESS($AU159+1, BI$1)))</f>
        <v>1.9691333333333321E-2</v>
      </c>
      <c r="BJ159">
        <f ca="1">AVERAGE(INDIRECT(ADDRESS($AU158+2, BJ$1)):INDIRECT(ADDRESS($AU159+1, BJ$1)))</f>
        <v>2.3330000000000073E-2</v>
      </c>
      <c r="BK159">
        <f ca="1">AVERAGE(INDIRECT(ADDRESS($AU158+2, BK$1)):INDIRECT(ADDRESS($AU159+1, BK$1)))</f>
        <v>6.2307999999999995E-2</v>
      </c>
      <c r="BL159">
        <f ca="1">AVERAGE(INDIRECT(ADDRESS($AU158+2, BL$1)):INDIRECT(ADDRESS($AU159+1, BL$1)))</f>
        <v>3.8118666666666634E-2</v>
      </c>
      <c r="BM159">
        <f ca="1">AVERAGE(INDIRECT(ADDRESS($AU158+2, BM$1)):INDIRECT(ADDRESS($AU159+1, BM$1)))</f>
        <v>1.5303333333333372E-2</v>
      </c>
      <c r="BN159">
        <f ca="1">AVERAGE(INDIRECT(ADDRESS($AU158+2, BN$1)):INDIRECT(ADDRESS($AU159+1, BN$1)))</f>
        <v>7.7578833333333333E-3</v>
      </c>
      <c r="BO159">
        <f ca="1">AVERAGE(INDIRECT(ADDRESS($AU158+2, BO$1)):INDIRECT(ADDRESS($AU159+1, BO$1)))</f>
        <v>8.5405356666666668E-2</v>
      </c>
      <c r="BP159">
        <f ca="1">AVERAGE(INDIRECT(ADDRESS($AU158+2, BP$1)):INDIRECT(ADDRESS($AU159+1, BP$1)))</f>
        <v>2.8126666666666633E-2</v>
      </c>
    </row>
    <row r="160" spans="1:68" x14ac:dyDescent="0.25">
      <c r="A160" s="1">
        <v>-0.25027100000000002</v>
      </c>
      <c r="B160" s="1">
        <v>-0.28481000000000001</v>
      </c>
      <c r="C160" s="1">
        <v>-0.92533699999999997</v>
      </c>
      <c r="D160" s="1">
        <v>-0.94850000000000001</v>
      </c>
      <c r="E160" s="1">
        <v>0.41315800000000003</v>
      </c>
      <c r="F160" s="1">
        <v>-1.0844499999999999</v>
      </c>
      <c r="G160" s="1">
        <v>-0.53146499999999997</v>
      </c>
      <c r="H160" s="1">
        <v>-2.8991300000000001E-2</v>
      </c>
      <c r="I160" s="1">
        <v>-1.8785400000000001</v>
      </c>
      <c r="J160" s="1">
        <v>1.2000800000000001E-2</v>
      </c>
      <c r="K160" s="1">
        <v>0.81035500000000005</v>
      </c>
      <c r="L160" s="1">
        <v>-1.8904700000000001</v>
      </c>
      <c r="M160" s="1">
        <v>0.76985400000000004</v>
      </c>
      <c r="N160" s="1">
        <v>0.99787199999999998</v>
      </c>
      <c r="O160" s="1">
        <v>-2.5153599999999998</v>
      </c>
      <c r="P160" s="1">
        <v>-0.76045099999999999</v>
      </c>
      <c r="Q160" s="1">
        <v>1.0034400000000001</v>
      </c>
      <c r="R160" s="1">
        <v>-2.4954800000000001</v>
      </c>
      <c r="S160" s="1">
        <v>-5.1728499999999997E-3</v>
      </c>
      <c r="T160" s="1">
        <v>4.9471900000000002E-4</v>
      </c>
      <c r="U160" s="1">
        <v>-2.4768400000000002</v>
      </c>
      <c r="V160" s="1" t="s">
        <v>23</v>
      </c>
      <c r="W160" s="1">
        <f>ABS(IK_diagnostics_positions[[#This Row],[Column1]]-A159)</f>
        <v>5.1937999999999984E-2</v>
      </c>
      <c r="X160" s="1">
        <f>ABS(IK_diagnostics_positions[[#This Row],[Column2]]-B159)</f>
        <v>0.60816599999999998</v>
      </c>
      <c r="Y160" s="1">
        <f>ABS(IK_diagnostics_positions[[#This Row],[Column3]]-C159)</f>
        <v>2.8614999999999946E-2</v>
      </c>
      <c r="Z160" s="1">
        <f>ABS(IK_diagnostics_positions[[#This Row],[Column4]]-D159)</f>
        <v>1.3914469999999999</v>
      </c>
      <c r="AA160" s="1">
        <f>ABS(IK_diagnostics_positions[[#This Row],[Column5]]-E159)</f>
        <v>0.41267511300000004</v>
      </c>
      <c r="AB160" s="1">
        <f>ABS(IK_diagnostics_positions[[#This Row],[Column6]]-F159)</f>
        <v>0.39579000000000009</v>
      </c>
      <c r="AC160" s="1">
        <f>ABS(IK_diagnostics_positions[[#This Row],[Column7]]-G159)</f>
        <v>0.8429549999999999</v>
      </c>
      <c r="AD160" s="1">
        <f>ABS(IK_diagnostics_positions[[#This Row],[Column8]]-H159)</f>
        <v>0.83135830000000011</v>
      </c>
      <c r="AE160" s="1">
        <f>ABS(IK_diagnostics_positions[[#This Row],[Column9]]-I159)</f>
        <v>0.1845399999999997</v>
      </c>
      <c r="AF160" s="1">
        <f>ABS(IK_diagnostics_positions[[#This Row],[Column10]]-J159)</f>
        <v>1.5111060000000001E-2</v>
      </c>
      <c r="AG160" s="1">
        <f>ABS(IK_diagnostics_positions[[#This Row],[Column11]]-K159)</f>
        <v>1.8210000000000726E-3</v>
      </c>
      <c r="AH160" s="1">
        <f>ABS(IK_diagnostics_positions[[#This Row],[Column12]]-L159)</f>
        <v>1.12181</v>
      </c>
      <c r="AI160" s="1">
        <f>ABS(IK_diagnostics_positions[[#This Row],[Column13]]-M159)</f>
        <v>3.6409999999999942E-2</v>
      </c>
      <c r="AJ160" s="1">
        <f>ABS(IK_diagnostics_positions[[#This Row],[Column14]]-N159)</f>
        <v>1.8147999999999942E-2</v>
      </c>
      <c r="AK160" s="1">
        <f>ABS(IK_diagnostics_positions[[#This Row],[Column15]]-O159)</f>
        <v>5.2499999999999769E-2</v>
      </c>
      <c r="AL160" s="1">
        <f>ABS(IK_diagnostics_positions[[#This Row],[Column16]]-P159)</f>
        <v>4.9664000000000041E-2</v>
      </c>
      <c r="AM160" s="1">
        <f>ABS(IK_diagnostics_positions[[#This Row],[Column17]]-Q159)</f>
        <v>2.8479999999999839E-2</v>
      </c>
      <c r="AN160" s="1">
        <f>ABS(IK_diagnostics_positions[[#This Row],[Column18]]-R159)</f>
        <v>2.986000000000022E-2</v>
      </c>
      <c r="AO160" s="1">
        <f>ABS(IK_diagnostics_positions[[#This Row],[Column19]]-S159)</f>
        <v>1.3185759999999999E-2</v>
      </c>
      <c r="AP160" s="1">
        <f>ABS(IK_diagnostics_positions[[#This Row],[Column20]]-T159)</f>
        <v>4.0008418999999996E-2</v>
      </c>
      <c r="AQ160" s="1">
        <f>ABS(IK_diagnostics_positions[[#This Row],[Column21]]-U159)</f>
        <v>5.6399999999996453E-3</v>
      </c>
      <c r="AU160" s="3">
        <f>IK_diagnostics_frames[[#This Row],[Column1]]+AU159</f>
        <v>492</v>
      </c>
      <c r="AV160">
        <f ca="1">AVERAGE(INDIRECT(ADDRESS($AU159+2, AV$1)):INDIRECT(ADDRESS($AU160+1, AV$1)))</f>
        <v>0.41747597999999997</v>
      </c>
      <c r="AW160">
        <f ca="1">AVERAGE(INDIRECT(ADDRESS($AU159+2, AW$1)):INDIRECT(ADDRESS($AU160+1, AW$1)))</f>
        <v>0.16287659999999998</v>
      </c>
      <c r="AX160">
        <f ca="1">AVERAGE(INDIRECT(ADDRESS($AU159+2, AX$1)):INDIRECT(ADDRESS($AU160+1, AX$1)))</f>
        <v>0.10200699999999996</v>
      </c>
      <c r="AY160">
        <f ca="1">AVERAGE(INDIRECT(ADDRESS($AU159+2, AY$1)):INDIRECT(ADDRESS($AU160+1, AY$1)))</f>
        <v>0.75661800000000001</v>
      </c>
      <c r="AZ160">
        <f ca="1">AVERAGE(INDIRECT(ADDRESS($AU159+2, AZ$1)):INDIRECT(ADDRESS($AU160+1, AZ$1)))</f>
        <v>0.51474799999999998</v>
      </c>
      <c r="BA160">
        <f ca="1">AVERAGE(INDIRECT(ADDRESS($AU159+2, BA$1)):INDIRECT(ADDRESS($AU160+1, BA$1)))</f>
        <v>0.37729000000000013</v>
      </c>
      <c r="BB160">
        <f ca="1">AVERAGE(INDIRECT(ADDRESS($AU159+2, BB$1)):INDIRECT(ADDRESS($AU160+1, BB$1)))</f>
        <v>0.49175400000000002</v>
      </c>
      <c r="BC160">
        <f ca="1">AVERAGE(INDIRECT(ADDRESS($AU159+2, BC$1)):INDIRECT(ADDRESS($AU160+1, BC$1)))</f>
        <v>0.29188699999999995</v>
      </c>
      <c r="BD160">
        <f ca="1">AVERAGE(INDIRECT(ADDRESS($AU159+2, BD$1)):INDIRECT(ADDRESS($AU160+1, BD$1)))</f>
        <v>0.40111000000000008</v>
      </c>
      <c r="BE160">
        <f ca="1">AVERAGE(INDIRECT(ADDRESS($AU159+2, BE$1)):INDIRECT(ADDRESS($AU160+1, BE$1)))</f>
        <v>3.3769999999999807E-5</v>
      </c>
      <c r="BF160">
        <f ca="1">AVERAGE(INDIRECT(ADDRESS($AU159+2, BF$1)):INDIRECT(ADDRESS($AU160+1, BF$1)))</f>
        <v>1.0549999999999171E-3</v>
      </c>
      <c r="BG160">
        <f ca="1">AVERAGE(INDIRECT(ADDRESS($AU159+2, BG$1)):INDIRECT(ADDRESS($AU160+1, BG$1)))</f>
        <v>9.040000000000159E-3</v>
      </c>
      <c r="BH160">
        <f ca="1">AVERAGE(INDIRECT(ADDRESS($AU159+2, BH$1)):INDIRECT(ADDRESS($AU160+1, BH$1)))</f>
        <v>7.979999999999654E-4</v>
      </c>
      <c r="BI160">
        <f ca="1">AVERAGE(INDIRECT(ADDRESS($AU159+2, BI$1)):INDIRECT(ADDRESS($AU160+1, BI$1)))</f>
        <v>7.9099999999998616E-3</v>
      </c>
      <c r="BJ160">
        <f ca="1">AVERAGE(INDIRECT(ADDRESS($AU159+2, BJ$1)):INDIRECT(ADDRESS($AU160+1, BJ$1)))</f>
        <v>5.6000000000002714E-3</v>
      </c>
      <c r="BK160">
        <f ca="1">AVERAGE(INDIRECT(ADDRESS($AU159+2, BK$1)):INDIRECT(ADDRESS($AU160+1, BK$1)))</f>
        <v>1.9620000000000193E-3</v>
      </c>
      <c r="BL160">
        <f ca="1">AVERAGE(INDIRECT(ADDRESS($AU159+2, BL$1)):INDIRECT(ADDRESS($AU160+1, BL$1)))</f>
        <v>2.134999999999998E-3</v>
      </c>
      <c r="BM160">
        <f ca="1">AVERAGE(INDIRECT(ADDRESS($AU159+2, BM$1)):INDIRECT(ADDRESS($AU160+1, BM$1)))</f>
        <v>1.1050000000000004E-2</v>
      </c>
      <c r="BN160">
        <f ca="1">AVERAGE(INDIRECT(ADDRESS($AU159+2, BN$1)):INDIRECT(ADDRESS($AU160+1, BN$1)))</f>
        <v>3.1699000000000002E-3</v>
      </c>
      <c r="BO160">
        <f ca="1">AVERAGE(INDIRECT(ADDRESS($AU159+2, BO$1)):INDIRECT(ADDRESS($AU160+1, BO$1)))</f>
        <v>5.2136200000000004E-3</v>
      </c>
      <c r="BP160">
        <f ca="1">AVERAGE(INDIRECT(ADDRESS($AU159+2, BP$1)):INDIRECT(ADDRESS($AU160+1, BP$1)))</f>
        <v>1.2100000000003774E-3</v>
      </c>
    </row>
    <row r="161" spans="1:68" x14ac:dyDescent="0.25">
      <c r="A161" s="1">
        <v>0.30051099999999997</v>
      </c>
      <c r="B161" s="1">
        <v>0.49270900000000001</v>
      </c>
      <c r="C161" s="1">
        <v>-0.816658</v>
      </c>
      <c r="D161" s="1">
        <v>0.58690699999999996</v>
      </c>
      <c r="E161" s="1">
        <v>0.664053</v>
      </c>
      <c r="F161" s="1">
        <v>-1.75932</v>
      </c>
      <c r="G161" s="1">
        <v>0.25199500000000002</v>
      </c>
      <c r="H161" s="1">
        <v>-8.6903800000000003E-2</v>
      </c>
      <c r="I161" s="1">
        <v>-2.3284400000000001</v>
      </c>
      <c r="J161" s="1">
        <v>-1.13747E-3</v>
      </c>
      <c r="K161" s="1">
        <v>0.76921200000000001</v>
      </c>
      <c r="L161" s="1">
        <v>-1.8778999999999999</v>
      </c>
      <c r="M161" s="1">
        <v>0.74678800000000001</v>
      </c>
      <c r="N161" s="1">
        <v>1.0021599999999999</v>
      </c>
      <c r="O161" s="1">
        <v>-2.49946</v>
      </c>
      <c r="P161" s="1">
        <v>-0.74556599999999995</v>
      </c>
      <c r="Q161" s="1">
        <v>1.00206</v>
      </c>
      <c r="R161" s="1">
        <v>-2.5036900000000002</v>
      </c>
      <c r="S161" s="1">
        <v>2.5473200000000001E-3</v>
      </c>
      <c r="T161" s="1">
        <v>-1.15992E-2</v>
      </c>
      <c r="U161" s="1">
        <v>-2.5026600000000001</v>
      </c>
      <c r="V161" s="1" t="s">
        <v>23</v>
      </c>
      <c r="W161" s="1">
        <f>ABS(IK_diagnostics_positions[[#This Row],[Column1]]-A160)</f>
        <v>0.55078199999999999</v>
      </c>
      <c r="X161" s="1">
        <f>ABS(IK_diagnostics_positions[[#This Row],[Column2]]-B160)</f>
        <v>0.77751900000000007</v>
      </c>
      <c r="Y161" s="1">
        <f>ABS(IK_diagnostics_positions[[#This Row],[Column3]]-C160)</f>
        <v>0.10867899999999997</v>
      </c>
      <c r="Z161" s="1">
        <f>ABS(IK_diagnostics_positions[[#This Row],[Column4]]-D160)</f>
        <v>1.535407</v>
      </c>
      <c r="AA161" s="1">
        <f>ABS(IK_diagnostics_positions[[#This Row],[Column5]]-E160)</f>
        <v>0.25089499999999998</v>
      </c>
      <c r="AB161" s="1">
        <f>ABS(IK_diagnostics_positions[[#This Row],[Column6]]-F160)</f>
        <v>0.67487000000000008</v>
      </c>
      <c r="AC161" s="1">
        <f>ABS(IK_diagnostics_positions[[#This Row],[Column7]]-G160)</f>
        <v>0.78346000000000005</v>
      </c>
      <c r="AD161" s="1">
        <f>ABS(IK_diagnostics_positions[[#This Row],[Column8]]-H160)</f>
        <v>5.7912500000000006E-2</v>
      </c>
      <c r="AE161" s="1">
        <f>ABS(IK_diagnostics_positions[[#This Row],[Column9]]-I160)</f>
        <v>0.44989999999999997</v>
      </c>
      <c r="AF161" s="1">
        <f>ABS(IK_diagnostics_positions[[#This Row],[Column10]]-J160)</f>
        <v>1.3138270000000001E-2</v>
      </c>
      <c r="AG161" s="1">
        <f>ABS(IK_diagnostics_positions[[#This Row],[Column11]]-K160)</f>
        <v>4.1143000000000041E-2</v>
      </c>
      <c r="AH161" s="1">
        <f>ABS(IK_diagnostics_positions[[#This Row],[Column12]]-L160)</f>
        <v>1.2570000000000192E-2</v>
      </c>
      <c r="AI161" s="1">
        <f>ABS(IK_diagnostics_positions[[#This Row],[Column13]]-M160)</f>
        <v>2.3066000000000031E-2</v>
      </c>
      <c r="AJ161" s="1">
        <f>ABS(IK_diagnostics_positions[[#This Row],[Column14]]-N160)</f>
        <v>4.2879999999999585E-3</v>
      </c>
      <c r="AK161" s="1">
        <f>ABS(IK_diagnostics_positions[[#This Row],[Column15]]-O160)</f>
        <v>1.5899999999999803E-2</v>
      </c>
      <c r="AL161" s="1">
        <f>ABS(IK_diagnostics_positions[[#This Row],[Column16]]-P160)</f>
        <v>1.4885000000000037E-2</v>
      </c>
      <c r="AM161" s="1">
        <f>ABS(IK_diagnostics_positions[[#This Row],[Column17]]-Q160)</f>
        <v>1.3800000000001589E-3</v>
      </c>
      <c r="AN161" s="1">
        <f>ABS(IK_diagnostics_positions[[#This Row],[Column18]]-R160)</f>
        <v>8.2100000000000506E-3</v>
      </c>
      <c r="AO161" s="1">
        <f>ABS(IK_diagnostics_positions[[#This Row],[Column19]]-S160)</f>
        <v>7.7201700000000002E-3</v>
      </c>
      <c r="AP161" s="1">
        <f>ABS(IK_diagnostics_positions[[#This Row],[Column20]]-T160)</f>
        <v>1.2093919E-2</v>
      </c>
      <c r="AQ161" s="1">
        <f>ABS(IK_diagnostics_positions[[#This Row],[Column21]]-U160)</f>
        <v>2.5819999999999954E-2</v>
      </c>
      <c r="AU161" s="4">
        <f>IK_diagnostics_frames[[#This Row],[Column1]]+AU160</f>
        <v>495</v>
      </c>
      <c r="AV161">
        <f ca="1">AVERAGE(INDIRECT(ADDRESS($AU160+2, AV$1)):INDIRECT(ADDRESS($AU161+1, AV$1)))</f>
        <v>0.22733834</v>
      </c>
      <c r="AW161">
        <f ca="1">AVERAGE(INDIRECT(ADDRESS($AU160+2, AW$1)):INDIRECT(ADDRESS($AU161+1, AW$1)))</f>
        <v>0.74929413333333328</v>
      </c>
      <c r="AX161">
        <f ca="1">AVERAGE(INDIRECT(ADDRESS($AU160+2, AX$1)):INDIRECT(ADDRESS($AU161+1, AX$1)))</f>
        <v>0.59276333333333342</v>
      </c>
      <c r="AY161">
        <f ca="1">AVERAGE(INDIRECT(ADDRESS($AU160+2, AY$1)):INDIRECT(ADDRESS($AU161+1, AY$1)))</f>
        <v>0.77703733333333336</v>
      </c>
      <c r="AZ161">
        <f ca="1">AVERAGE(INDIRECT(ADDRESS($AU160+2, AZ$1)):INDIRECT(ADDRESS($AU161+1, AZ$1)))</f>
        <v>0.28935533333333335</v>
      </c>
      <c r="BA161">
        <f ca="1">AVERAGE(INDIRECT(ADDRESS($AU160+2, BA$1)):INDIRECT(ADDRESS($AU161+1, BA$1)))</f>
        <v>0.6897859999999999</v>
      </c>
      <c r="BB161">
        <f ca="1">AVERAGE(INDIRECT(ADDRESS($AU160+2, BB$1)):INDIRECT(ADDRESS($AU161+1, BB$1)))</f>
        <v>1.0231156666666668</v>
      </c>
      <c r="BC161">
        <f ca="1">AVERAGE(INDIRECT(ADDRESS($AU160+2, BC$1)):INDIRECT(ADDRESS($AU161+1, BC$1)))</f>
        <v>0.46076166666666668</v>
      </c>
      <c r="BD161">
        <f ca="1">AVERAGE(INDIRECT(ADDRESS($AU160+2, BD$1)):INDIRECT(ADDRESS($AU161+1, BD$1)))</f>
        <v>0.67320333333333338</v>
      </c>
      <c r="BE161">
        <f ca="1">AVERAGE(INDIRECT(ADDRESS($AU160+2, BE$1)):INDIRECT(ADDRESS($AU161+1, BE$1)))</f>
        <v>1.5726394000000001E-2</v>
      </c>
      <c r="BF161">
        <f ca="1">AVERAGE(INDIRECT(ADDRESS($AU160+2, BF$1)):INDIRECT(ADDRESS($AU161+1, BF$1)))</f>
        <v>5.5480000000000008E-2</v>
      </c>
      <c r="BG161">
        <f ca="1">AVERAGE(INDIRECT(ADDRESS($AU160+2, BG$1)):INDIRECT(ADDRESS($AU161+1, BG$1)))</f>
        <v>0.44930333333333333</v>
      </c>
      <c r="BH161">
        <f ca="1">AVERAGE(INDIRECT(ADDRESS($AU160+2, BH$1)):INDIRECT(ADDRESS($AU161+1, BH$1)))</f>
        <v>4.2684333333333289E-2</v>
      </c>
      <c r="BI161">
        <f ca="1">AVERAGE(INDIRECT(ADDRESS($AU160+2, BI$1)):INDIRECT(ADDRESS($AU161+1, BI$1)))</f>
        <v>5.5483333333333036E-3</v>
      </c>
      <c r="BJ161">
        <f ca="1">AVERAGE(INDIRECT(ADDRESS($AU160+2, BJ$1)):INDIRECT(ADDRESS($AU161+1, BJ$1)))</f>
        <v>9.8999999999998724E-3</v>
      </c>
      <c r="BK161">
        <f ca="1">AVERAGE(INDIRECT(ADDRESS($AU160+2, BK$1)):INDIRECT(ADDRESS($AU161+1, BK$1)))</f>
        <v>2.4314333333333327E-2</v>
      </c>
      <c r="BL161">
        <f ca="1">AVERAGE(INDIRECT(ADDRESS($AU160+2, BL$1)):INDIRECT(ADDRESS($AU161+1, BL$1)))</f>
        <v>1.8509999999999731E-3</v>
      </c>
      <c r="BM161">
        <f ca="1">AVERAGE(INDIRECT(ADDRESS($AU160+2, BM$1)):INDIRECT(ADDRESS($AU161+1, BM$1)))</f>
        <v>4.3516666666666794E-2</v>
      </c>
      <c r="BN161">
        <f ca="1">AVERAGE(INDIRECT(ADDRESS($AU160+2, BN$1)):INDIRECT(ADDRESS($AU161+1, BN$1)))</f>
        <v>2.6450209999999996E-3</v>
      </c>
      <c r="BO161">
        <f ca="1">AVERAGE(INDIRECT(ADDRESS($AU160+2, BO$1)):INDIRECT(ADDRESS($AU161+1, BO$1)))</f>
        <v>1.0994086666666666E-2</v>
      </c>
      <c r="BP161">
        <f ca="1">AVERAGE(INDIRECT(ADDRESS($AU160+2, BP$1)):INDIRECT(ADDRESS($AU161+1, BP$1)))</f>
        <v>1.4766666666666742E-2</v>
      </c>
    </row>
    <row r="162" spans="1:68" x14ac:dyDescent="0.25">
      <c r="A162" s="1">
        <v>-0.50292199999999998</v>
      </c>
      <c r="B162" s="1">
        <v>5.5126700000000001E-2</v>
      </c>
      <c r="C162" s="1">
        <v>-0.86257200000000001</v>
      </c>
      <c r="D162" s="1">
        <v>0.18706300000000001</v>
      </c>
      <c r="E162" s="1">
        <v>-0.26110800000000001</v>
      </c>
      <c r="F162" s="1">
        <v>-1.51366</v>
      </c>
      <c r="G162" s="1">
        <v>-0.64272399999999996</v>
      </c>
      <c r="H162" s="1">
        <v>0.24881300000000001</v>
      </c>
      <c r="I162" s="1">
        <v>-1.28687</v>
      </c>
      <c r="J162" s="1">
        <v>-4.2195899999999996E-3</v>
      </c>
      <c r="K162" s="1">
        <v>0.73981600000000003</v>
      </c>
      <c r="L162" s="1">
        <v>-1.87951</v>
      </c>
      <c r="M162" s="1">
        <v>0.73812900000000004</v>
      </c>
      <c r="N162" s="1">
        <v>1.00518</v>
      </c>
      <c r="O162" s="1">
        <v>-2.4947400000000002</v>
      </c>
      <c r="P162" s="1">
        <v>-0.75150799999999995</v>
      </c>
      <c r="Q162" s="1">
        <v>1.00102</v>
      </c>
      <c r="R162" s="1">
        <v>-2.4905200000000001</v>
      </c>
      <c r="S162" s="1">
        <v>4.00732E-3</v>
      </c>
      <c r="T162" s="1">
        <v>-1.8008E-2</v>
      </c>
      <c r="U162" s="1">
        <v>-2.5319199999999999</v>
      </c>
      <c r="V162" s="1" t="s">
        <v>23</v>
      </c>
      <c r="W162" s="1">
        <f>ABS(IK_diagnostics_positions[[#This Row],[Column1]]-A161)</f>
        <v>0.80343299999999995</v>
      </c>
      <c r="X162" s="1">
        <f>ABS(IK_diagnostics_positions[[#This Row],[Column2]]-B161)</f>
        <v>0.43758229999999998</v>
      </c>
      <c r="Y162" s="1">
        <f>ABS(IK_diagnostics_positions[[#This Row],[Column3]]-C161)</f>
        <v>4.591400000000001E-2</v>
      </c>
      <c r="Z162" s="1">
        <f>ABS(IK_diagnostics_positions[[#This Row],[Column4]]-D161)</f>
        <v>0.39984399999999998</v>
      </c>
      <c r="AA162" s="1">
        <f>ABS(IK_diagnostics_positions[[#This Row],[Column5]]-E161)</f>
        <v>0.92516100000000001</v>
      </c>
      <c r="AB162" s="1">
        <f>ABS(IK_diagnostics_positions[[#This Row],[Column6]]-F161)</f>
        <v>0.24565999999999999</v>
      </c>
      <c r="AC162" s="1">
        <f>ABS(IK_diagnostics_positions[[#This Row],[Column7]]-G161)</f>
        <v>0.89471900000000004</v>
      </c>
      <c r="AD162" s="1">
        <f>ABS(IK_diagnostics_positions[[#This Row],[Column8]]-H161)</f>
        <v>0.33571680000000004</v>
      </c>
      <c r="AE162" s="1">
        <f>ABS(IK_diagnostics_positions[[#This Row],[Column9]]-I161)</f>
        <v>1.0415700000000001</v>
      </c>
      <c r="AF162" s="1">
        <f>ABS(IK_diagnostics_positions[[#This Row],[Column10]]-J161)</f>
        <v>3.0821199999999998E-3</v>
      </c>
      <c r="AG162" s="1">
        <f>ABS(IK_diagnostics_positions[[#This Row],[Column11]]-K161)</f>
        <v>2.9395999999999978E-2</v>
      </c>
      <c r="AH162" s="1">
        <f>ABS(IK_diagnostics_positions[[#This Row],[Column12]]-L161)</f>
        <v>1.6100000000001113E-3</v>
      </c>
      <c r="AI162" s="1">
        <f>ABS(IK_diagnostics_positions[[#This Row],[Column13]]-M161)</f>
        <v>8.6589999999999723E-3</v>
      </c>
      <c r="AJ162" s="1">
        <f>ABS(IK_diagnostics_positions[[#This Row],[Column14]]-N161)</f>
        <v>3.0200000000000227E-3</v>
      </c>
      <c r="AK162" s="1">
        <f>ABS(IK_diagnostics_positions[[#This Row],[Column15]]-O161)</f>
        <v>4.7199999999998354E-3</v>
      </c>
      <c r="AL162" s="1">
        <f>ABS(IK_diagnostics_positions[[#This Row],[Column16]]-P161)</f>
        <v>5.9420000000000028E-3</v>
      </c>
      <c r="AM162" s="1">
        <f>ABS(IK_diagnostics_positions[[#This Row],[Column17]]-Q161)</f>
        <v>1.0399999999999299E-3</v>
      </c>
      <c r="AN162" s="1">
        <f>ABS(IK_diagnostics_positions[[#This Row],[Column18]]-R161)</f>
        <v>1.3170000000000126E-2</v>
      </c>
      <c r="AO162" s="1">
        <f>ABS(IK_diagnostics_positions[[#This Row],[Column19]]-S161)</f>
        <v>1.4599999999999999E-3</v>
      </c>
      <c r="AP162" s="1">
        <f>ABS(IK_diagnostics_positions[[#This Row],[Column20]]-T161)</f>
        <v>6.4087999999999992E-3</v>
      </c>
      <c r="AQ162" s="1">
        <f>ABS(IK_diagnostics_positions[[#This Row],[Column21]]-U161)</f>
        <v>2.9259999999999842E-2</v>
      </c>
      <c r="AU162" s="3">
        <f>IK_diagnostics_frames[[#This Row],[Column1]]+AU161</f>
        <v>497</v>
      </c>
      <c r="AV162">
        <f ca="1">AVERAGE(INDIRECT(ADDRESS($AU161+2, AV$1)):INDIRECT(ADDRESS($AU162+1, AV$1)))</f>
        <v>1.2588810000000001</v>
      </c>
      <c r="AW162">
        <f ca="1">AVERAGE(INDIRECT(ADDRESS($AU161+2, AW$1)):INDIRECT(ADDRESS($AU162+1, AW$1)))</f>
        <v>0.69552309999999995</v>
      </c>
      <c r="AX162">
        <f ca="1">AVERAGE(INDIRECT(ADDRESS($AU161+2, AX$1)):INDIRECT(ADDRESS($AU162+1, AX$1)))</f>
        <v>0.83920250000000007</v>
      </c>
      <c r="AY162">
        <f ca="1">AVERAGE(INDIRECT(ADDRESS($AU161+2, AY$1)):INDIRECT(ADDRESS($AU162+1, AY$1)))</f>
        <v>1.4498055000000001</v>
      </c>
      <c r="AZ162">
        <f ca="1">AVERAGE(INDIRECT(ADDRESS($AU161+2, AZ$1)):INDIRECT(ADDRESS($AU162+1, AZ$1)))</f>
        <v>0.21123600000000003</v>
      </c>
      <c r="BA162">
        <f ca="1">AVERAGE(INDIRECT(ADDRESS($AU161+2, BA$1)):INDIRECT(ADDRESS($AU162+1, BA$1)))</f>
        <v>0.39097599999999999</v>
      </c>
      <c r="BB162">
        <f ca="1">AVERAGE(INDIRECT(ADDRESS($AU161+2, BB$1)):INDIRECT(ADDRESS($AU162+1, BB$1)))</f>
        <v>1.260499</v>
      </c>
      <c r="BC162">
        <f ca="1">AVERAGE(INDIRECT(ADDRESS($AU161+2, BC$1)):INDIRECT(ADDRESS($AU162+1, BC$1)))</f>
        <v>0.68780299999999994</v>
      </c>
      <c r="BD162">
        <f ca="1">AVERAGE(INDIRECT(ADDRESS($AU161+2, BD$1)):INDIRECT(ADDRESS($AU162+1, BD$1)))</f>
        <v>0.107935</v>
      </c>
      <c r="BE162">
        <f ca="1">AVERAGE(INDIRECT(ADDRESS($AU161+2, BE$1)):INDIRECT(ADDRESS($AU162+1, BE$1)))</f>
        <v>6.2113810000000006E-4</v>
      </c>
      <c r="BF162">
        <f ca="1">AVERAGE(INDIRECT(ADDRESS($AU161+2, BF$1)):INDIRECT(ADDRESS($AU162+1, BF$1)))</f>
        <v>0.13704800000000006</v>
      </c>
      <c r="BG162">
        <f ca="1">AVERAGE(INDIRECT(ADDRESS($AU161+2, BG$1)):INDIRECT(ADDRESS($AU162+1, BG$1)))</f>
        <v>0.10454499999999989</v>
      </c>
      <c r="BH162">
        <f ca="1">AVERAGE(INDIRECT(ADDRESS($AU161+2, BH$1)):INDIRECT(ADDRESS($AU162+1, BH$1)))</f>
        <v>7.1945499999999996E-2</v>
      </c>
      <c r="BI162">
        <f ca="1">AVERAGE(INDIRECT(ADDRESS($AU161+2, BI$1)):INDIRECT(ADDRESS($AU162+1, BI$1)))</f>
        <v>2.8615000000000168E-3</v>
      </c>
      <c r="BJ162">
        <f ca="1">AVERAGE(INDIRECT(ADDRESS($AU161+2, BJ$1)):INDIRECT(ADDRESS($AU162+1, BJ$1)))</f>
        <v>4.2014999999999914E-2</v>
      </c>
      <c r="BK162">
        <f ca="1">AVERAGE(INDIRECT(ADDRESS($AU161+2, BK$1)):INDIRECT(ADDRESS($AU162+1, BK$1)))</f>
        <v>7.8897500000000009E-2</v>
      </c>
      <c r="BL162">
        <f ca="1">AVERAGE(INDIRECT(ADDRESS($AU161+2, BL$1)):INDIRECT(ADDRESS($AU162+1, BL$1)))</f>
        <v>3.8215000000001442E-3</v>
      </c>
      <c r="BM162">
        <f ca="1">AVERAGE(INDIRECT(ADDRESS($AU161+2, BM$1)):INDIRECT(ADDRESS($AU162+1, BM$1)))</f>
        <v>3.2885000000000053E-2</v>
      </c>
      <c r="BN162">
        <f ca="1">AVERAGE(INDIRECT(ADDRESS($AU161+2, BN$1)):INDIRECT(ADDRESS($AU162+1, BN$1)))</f>
        <v>1.8545028499999998E-2</v>
      </c>
      <c r="BO162">
        <f ca="1">AVERAGE(INDIRECT(ADDRESS($AU161+2, BO$1)):INDIRECT(ADDRESS($AU162+1, BO$1)))</f>
        <v>4.0514195000000003E-2</v>
      </c>
      <c r="BP162">
        <f ca="1">AVERAGE(INDIRECT(ADDRESS($AU161+2, BP$1)):INDIRECT(ADDRESS($AU162+1, BP$1)))</f>
        <v>4.1639999999999899E-2</v>
      </c>
    </row>
    <row r="163" spans="1:68" x14ac:dyDescent="0.25">
      <c r="A163" s="1">
        <v>0.50619499999999995</v>
      </c>
      <c r="B163" s="1">
        <v>0.73205500000000001</v>
      </c>
      <c r="C163" s="1">
        <v>-0.45591999999999999</v>
      </c>
      <c r="D163" s="1">
        <v>1.07169</v>
      </c>
      <c r="E163" s="1">
        <v>0.23078699999999999</v>
      </c>
      <c r="F163" s="1">
        <v>-1.11086</v>
      </c>
      <c r="G163" s="1">
        <v>0.43773699999999999</v>
      </c>
      <c r="H163" s="1">
        <v>0.99688500000000002</v>
      </c>
      <c r="I163" s="1">
        <v>-1.00505</v>
      </c>
      <c r="J163" s="1">
        <v>-6.19996E-3</v>
      </c>
      <c r="K163" s="1">
        <v>0.77551899999999996</v>
      </c>
      <c r="L163" s="1">
        <v>-1.8733299999999999</v>
      </c>
      <c r="M163" s="1">
        <v>0.745089</v>
      </c>
      <c r="N163" s="1">
        <v>1.00116</v>
      </c>
      <c r="O163" s="1">
        <v>-2.4935299999999998</v>
      </c>
      <c r="P163" s="1">
        <v>-0.75531400000000004</v>
      </c>
      <c r="Q163" s="1">
        <v>1.00152</v>
      </c>
      <c r="R163" s="1">
        <v>-2.4960300000000002</v>
      </c>
      <c r="S163" s="1">
        <v>-5.2961700000000002E-4</v>
      </c>
      <c r="T163" s="1">
        <v>-2.4153600000000001E-3</v>
      </c>
      <c r="U163" s="1">
        <v>-2.5016500000000002</v>
      </c>
      <c r="V163" s="1" t="s">
        <v>23</v>
      </c>
      <c r="W163" s="1">
        <f>ABS(IK_diagnostics_positions[[#This Row],[Column1]]-A162)</f>
        <v>1.0091169999999998</v>
      </c>
      <c r="X163" s="1">
        <f>ABS(IK_diagnostics_positions[[#This Row],[Column2]]-B162)</f>
        <v>0.67692830000000004</v>
      </c>
      <c r="Y163" s="1">
        <f>ABS(IK_diagnostics_positions[[#This Row],[Column3]]-C162)</f>
        <v>0.40665200000000001</v>
      </c>
      <c r="Z163" s="1">
        <f>ABS(IK_diagnostics_positions[[#This Row],[Column4]]-D162)</f>
        <v>0.88462700000000005</v>
      </c>
      <c r="AA163" s="1">
        <f>ABS(IK_diagnostics_positions[[#This Row],[Column5]]-E162)</f>
        <v>0.49189499999999997</v>
      </c>
      <c r="AB163" s="1">
        <f>ABS(IK_diagnostics_positions[[#This Row],[Column6]]-F162)</f>
        <v>0.40280000000000005</v>
      </c>
      <c r="AC163" s="1">
        <f>ABS(IK_diagnostics_positions[[#This Row],[Column7]]-G162)</f>
        <v>1.0804609999999999</v>
      </c>
      <c r="AD163" s="1">
        <f>ABS(IK_diagnostics_positions[[#This Row],[Column8]]-H162)</f>
        <v>0.74807200000000007</v>
      </c>
      <c r="AE163" s="1">
        <f>ABS(IK_diagnostics_positions[[#This Row],[Column9]]-I162)</f>
        <v>0.28181999999999996</v>
      </c>
      <c r="AF163" s="1">
        <f>ABS(IK_diagnostics_positions[[#This Row],[Column10]]-J162)</f>
        <v>1.9803700000000004E-3</v>
      </c>
      <c r="AG163" s="1">
        <f>ABS(IK_diagnostics_positions[[#This Row],[Column11]]-K162)</f>
        <v>3.5702999999999929E-2</v>
      </c>
      <c r="AH163" s="1">
        <f>ABS(IK_diagnostics_positions[[#This Row],[Column12]]-L162)</f>
        <v>6.1800000000000743E-3</v>
      </c>
      <c r="AI163" s="1">
        <f>ABS(IK_diagnostics_positions[[#This Row],[Column13]]-M162)</f>
        <v>6.9599999999999662E-3</v>
      </c>
      <c r="AJ163" s="1">
        <f>ABS(IK_diagnostics_positions[[#This Row],[Column14]]-N162)</f>
        <v>4.0199999999999125E-3</v>
      </c>
      <c r="AK163" s="1">
        <f>ABS(IK_diagnostics_positions[[#This Row],[Column15]]-O162)</f>
        <v>1.2100000000003774E-3</v>
      </c>
      <c r="AL163" s="1">
        <f>ABS(IK_diagnostics_positions[[#This Row],[Column16]]-P162)</f>
        <v>3.8060000000000871E-3</v>
      </c>
      <c r="AM163" s="1">
        <f>ABS(IK_diagnostics_positions[[#This Row],[Column17]]-Q162)</f>
        <v>4.9999999999994493E-4</v>
      </c>
      <c r="AN163" s="1">
        <f>ABS(IK_diagnostics_positions[[#This Row],[Column18]]-R162)</f>
        <v>5.5100000000001259E-3</v>
      </c>
      <c r="AO163" s="1">
        <f>ABS(IK_diagnostics_positions[[#This Row],[Column19]]-S162)</f>
        <v>4.5369369999999996E-3</v>
      </c>
      <c r="AP163" s="1">
        <f>ABS(IK_diagnostics_positions[[#This Row],[Column20]]-T162)</f>
        <v>1.559264E-2</v>
      </c>
      <c r="AQ163" s="1">
        <f>ABS(IK_diagnostics_positions[[#This Row],[Column21]]-U162)</f>
        <v>3.0269999999999797E-2</v>
      </c>
      <c r="AU163" s="4">
        <f>IK_diagnostics_frames[[#This Row],[Column1]]+AU162</f>
        <v>505</v>
      </c>
      <c r="AV163">
        <f ca="1">AVERAGE(INDIRECT(ADDRESS($AU162+2, AV$1)):INDIRECT(ADDRESS($AU163+1, AV$1)))</f>
        <v>0.60431170499999998</v>
      </c>
      <c r="AW163">
        <f ca="1">AVERAGE(INDIRECT(ADDRESS($AU162+2, AW$1)):INDIRECT(ADDRESS($AU163+1, AW$1)))</f>
        <v>0.57048074999999998</v>
      </c>
      <c r="AX163">
        <f ca="1">AVERAGE(INDIRECT(ADDRESS($AU162+2, AX$1)):INDIRECT(ADDRESS($AU163+1, AX$1)))</f>
        <v>0.52190349999999996</v>
      </c>
      <c r="AY163">
        <f ca="1">AVERAGE(INDIRECT(ADDRESS($AU162+2, AY$1)):INDIRECT(ADDRESS($AU163+1, AY$1)))</f>
        <v>0.60157709999999998</v>
      </c>
      <c r="AZ163">
        <f ca="1">AVERAGE(INDIRECT(ADDRESS($AU162+2, AZ$1)):INDIRECT(ADDRESS($AU163+1, AZ$1)))</f>
        <v>0.69306696249999999</v>
      </c>
      <c r="BA163">
        <f ca="1">AVERAGE(INDIRECT(ADDRESS($AU162+2, BA$1)):INDIRECT(ADDRESS($AU163+1, BA$1)))</f>
        <v>0.60308250000000008</v>
      </c>
      <c r="BB163">
        <f ca="1">AVERAGE(INDIRECT(ADDRESS($AU162+2, BB$1)):INDIRECT(ADDRESS($AU163+1, BB$1)))</f>
        <v>0.52348887499999996</v>
      </c>
      <c r="BC163">
        <f ca="1">AVERAGE(INDIRECT(ADDRESS($AU162+2, BC$1)):INDIRECT(ADDRESS($AU163+1, BC$1)))</f>
        <v>0.23417899999999997</v>
      </c>
      <c r="BD163">
        <f ca="1">AVERAGE(INDIRECT(ADDRESS($AU162+2, BD$1)):INDIRECT(ADDRESS($AU163+1, BD$1)))</f>
        <v>0.66752849999999997</v>
      </c>
      <c r="BE163">
        <f ca="1">AVERAGE(INDIRECT(ADDRESS($AU162+2, BE$1)):INDIRECT(ADDRESS($AU163+1, BE$1)))</f>
        <v>1.8798367500000003E-2</v>
      </c>
      <c r="BF163">
        <f ca="1">AVERAGE(INDIRECT(ADDRESS($AU162+2, BF$1)):INDIRECT(ADDRESS($AU163+1, BF$1)))</f>
        <v>5.1744125000000002E-2</v>
      </c>
      <c r="BG163">
        <f ca="1">AVERAGE(INDIRECT(ADDRESS($AU162+2, BG$1)):INDIRECT(ADDRESS($AU163+1, BG$1)))</f>
        <v>0.65882625000000017</v>
      </c>
      <c r="BH163">
        <f ca="1">AVERAGE(INDIRECT(ADDRESS($AU162+2, BH$1)):INDIRECT(ADDRESS($AU163+1, BH$1)))</f>
        <v>0.10300800000000002</v>
      </c>
      <c r="BI163">
        <f ca="1">AVERAGE(INDIRECT(ADDRESS($AU162+2, BI$1)):INDIRECT(ADDRESS($AU163+1, BI$1)))</f>
        <v>2.2965750000000063E-2</v>
      </c>
      <c r="BJ163">
        <f ca="1">AVERAGE(INDIRECT(ADDRESS($AU162+2, BJ$1)):INDIRECT(ADDRESS($AU163+1, BJ$1)))</f>
        <v>3.1190000000000051E-2</v>
      </c>
      <c r="BK163">
        <f ca="1">AVERAGE(INDIRECT(ADDRESS($AU162+2, BK$1)):INDIRECT(ADDRESS($AU163+1, BK$1)))</f>
        <v>0.10857137500000001</v>
      </c>
      <c r="BL163">
        <f ca="1">AVERAGE(INDIRECT(ADDRESS($AU162+2, BL$1)):INDIRECT(ADDRESS($AU163+1, BL$1)))</f>
        <v>2.9746000000000022E-2</v>
      </c>
      <c r="BM163">
        <f ca="1">AVERAGE(INDIRECT(ADDRESS($AU162+2, BM$1)):INDIRECT(ADDRESS($AU163+1, BM$1)))</f>
        <v>4.6294999999999809E-2</v>
      </c>
      <c r="BN163">
        <f ca="1">AVERAGE(INDIRECT(ADDRESS($AU162+2, BN$1)):INDIRECT(ADDRESS($AU163+1, BN$1)))</f>
        <v>2.2632681000000002E-2</v>
      </c>
      <c r="BO163">
        <f ca="1">AVERAGE(INDIRECT(ADDRESS($AU162+2, BO$1)):INDIRECT(ADDRESS($AU163+1, BO$1)))</f>
        <v>5.3919822499999999E-2</v>
      </c>
      <c r="BP163">
        <f ca="1">AVERAGE(INDIRECT(ADDRESS($AU162+2, BP$1)):INDIRECT(ADDRESS($AU163+1, BP$1)))</f>
        <v>3.0452500000000049E-2</v>
      </c>
    </row>
    <row r="164" spans="1:68" x14ac:dyDescent="0.25">
      <c r="A164" s="1">
        <v>-0.85590299999999997</v>
      </c>
      <c r="B164" s="1">
        <v>0.14116600000000001</v>
      </c>
      <c r="C164" s="1">
        <v>-0.49749500000000002</v>
      </c>
      <c r="D164" s="1">
        <v>-1.4943299999999999</v>
      </c>
      <c r="E164" s="1">
        <v>0.90948799999999996</v>
      </c>
      <c r="F164" s="1">
        <v>-0.54317400000000005</v>
      </c>
      <c r="G164" s="1">
        <v>-0.744448</v>
      </c>
      <c r="H164" s="1">
        <v>0.85628300000000002</v>
      </c>
      <c r="I164" s="1">
        <v>-1.2025999999999999</v>
      </c>
      <c r="J164" s="1">
        <v>-1.5245099999999999E-2</v>
      </c>
      <c r="K164" s="1">
        <v>0.81534399999999996</v>
      </c>
      <c r="L164" s="1">
        <v>-1.88567</v>
      </c>
      <c r="M164" s="1">
        <v>0.75388500000000003</v>
      </c>
      <c r="N164" s="1">
        <v>0.99965300000000001</v>
      </c>
      <c r="O164" s="1">
        <v>-2.4976099999999999</v>
      </c>
      <c r="P164" s="1">
        <v>-0.76386299999999996</v>
      </c>
      <c r="Q164" s="1">
        <v>1.0093799999999999</v>
      </c>
      <c r="R164" s="1">
        <v>-2.5196399999999999</v>
      </c>
      <c r="S164" s="1">
        <v>3.6087799999999998E-3</v>
      </c>
      <c r="T164" s="1">
        <v>9.96381E-3</v>
      </c>
      <c r="U164" s="1">
        <v>-2.4781300000000002</v>
      </c>
      <c r="V164" s="1" t="s">
        <v>23</v>
      </c>
      <c r="W164" s="1">
        <f>ABS(IK_diagnostics_positions[[#This Row],[Column1]]-A163)</f>
        <v>1.362098</v>
      </c>
      <c r="X164" s="1">
        <f>ABS(IK_diagnostics_positions[[#This Row],[Column2]]-B163)</f>
        <v>0.590889</v>
      </c>
      <c r="Y164" s="1">
        <f>ABS(IK_diagnostics_positions[[#This Row],[Column3]]-C163)</f>
        <v>4.1575000000000029E-2</v>
      </c>
      <c r="Z164" s="1">
        <f>ABS(IK_diagnostics_positions[[#This Row],[Column4]]-D163)</f>
        <v>2.56602</v>
      </c>
      <c r="AA164" s="1">
        <f>ABS(IK_diagnostics_positions[[#This Row],[Column5]]-E163)</f>
        <v>0.678701</v>
      </c>
      <c r="AB164" s="1">
        <f>ABS(IK_diagnostics_positions[[#This Row],[Column6]]-F163)</f>
        <v>0.56768599999999991</v>
      </c>
      <c r="AC164" s="1">
        <f>ABS(IK_diagnostics_positions[[#This Row],[Column7]]-G163)</f>
        <v>1.182185</v>
      </c>
      <c r="AD164" s="1">
        <f>ABS(IK_diagnostics_positions[[#This Row],[Column8]]-H163)</f>
        <v>0.140602</v>
      </c>
      <c r="AE164" s="1">
        <f>ABS(IK_diagnostics_positions[[#This Row],[Column9]]-I163)</f>
        <v>0.19754999999999989</v>
      </c>
      <c r="AF164" s="1">
        <f>ABS(IK_diagnostics_positions[[#This Row],[Column10]]-J163)</f>
        <v>9.0451400000000001E-3</v>
      </c>
      <c r="AG164" s="1">
        <f>ABS(IK_diagnostics_positions[[#This Row],[Column11]]-K163)</f>
        <v>3.9824999999999999E-2</v>
      </c>
      <c r="AH164" s="1">
        <f>ABS(IK_diagnostics_positions[[#This Row],[Column12]]-L163)</f>
        <v>1.2340000000000018E-2</v>
      </c>
      <c r="AI164" s="1">
        <f>ABS(IK_diagnostics_positions[[#This Row],[Column13]]-M163)</f>
        <v>8.796000000000026E-3</v>
      </c>
      <c r="AJ164" s="1">
        <f>ABS(IK_diagnostics_positions[[#This Row],[Column14]]-N163)</f>
        <v>1.5070000000000361E-3</v>
      </c>
      <c r="AK164" s="1">
        <f>ABS(IK_diagnostics_positions[[#This Row],[Column15]]-O163)</f>
        <v>4.0800000000000836E-3</v>
      </c>
      <c r="AL164" s="1">
        <f>ABS(IK_diagnostics_positions[[#This Row],[Column16]]-P163)</f>
        <v>8.5489999999999178E-3</v>
      </c>
      <c r="AM164" s="1">
        <f>ABS(IK_diagnostics_positions[[#This Row],[Column17]]-Q163)</f>
        <v>7.8599999999999781E-3</v>
      </c>
      <c r="AN164" s="1">
        <f>ABS(IK_diagnostics_positions[[#This Row],[Column18]]-R163)</f>
        <v>2.3609999999999687E-2</v>
      </c>
      <c r="AO164" s="1">
        <f>ABS(IK_diagnostics_positions[[#This Row],[Column19]]-S163)</f>
        <v>4.1383970000000003E-3</v>
      </c>
      <c r="AP164" s="1">
        <f>ABS(IK_diagnostics_positions[[#This Row],[Column20]]-T163)</f>
        <v>1.237917E-2</v>
      </c>
      <c r="AQ164" s="1">
        <f>ABS(IK_diagnostics_positions[[#This Row],[Column21]]-U163)</f>
        <v>2.3519999999999985E-2</v>
      </c>
      <c r="AU164" s="3">
        <f>IK_diagnostics_frames[[#This Row],[Column1]]+AU163</f>
        <v>508</v>
      </c>
      <c r="AV164">
        <f ca="1">AVERAGE(INDIRECT(ADDRESS($AU163+2, AV$1)):INDIRECT(ADDRESS($AU164+1, AV$1)))</f>
        <v>0.14543246666666668</v>
      </c>
      <c r="AW164">
        <f ca="1">AVERAGE(INDIRECT(ADDRESS($AU163+2, AW$1)):INDIRECT(ADDRESS($AU164+1, AW$1)))</f>
        <v>0.52006033333333335</v>
      </c>
      <c r="AX164">
        <f ca="1">AVERAGE(INDIRECT(ADDRESS($AU163+2, AX$1)):INDIRECT(ADDRESS($AU164+1, AX$1)))</f>
        <v>9.9662999999999988E-2</v>
      </c>
      <c r="AY164">
        <f ca="1">AVERAGE(INDIRECT(ADDRESS($AU163+2, AY$1)):INDIRECT(ADDRESS($AU164+1, AY$1)))</f>
        <v>0.34747640000000007</v>
      </c>
      <c r="AZ164">
        <f ca="1">AVERAGE(INDIRECT(ADDRESS($AU163+2, AZ$1)):INDIRECT(ADDRESS($AU164+1, AZ$1)))</f>
        <v>0.75908389999999992</v>
      </c>
      <c r="BA164">
        <f ca="1">AVERAGE(INDIRECT(ADDRESS($AU163+2, BA$1)):INDIRECT(ADDRESS($AU164+1, BA$1)))</f>
        <v>0.53461333333333327</v>
      </c>
      <c r="BB164">
        <f ca="1">AVERAGE(INDIRECT(ADDRESS($AU163+2, BB$1)):INDIRECT(ADDRESS($AU164+1, BB$1)))</f>
        <v>0.60448766666666665</v>
      </c>
      <c r="BC164">
        <f ca="1">AVERAGE(INDIRECT(ADDRESS($AU163+2, BC$1)):INDIRECT(ADDRESS($AU164+1, BC$1)))</f>
        <v>0.77996378666666677</v>
      </c>
      <c r="BD164">
        <f ca="1">AVERAGE(INDIRECT(ADDRESS($AU163+2, BD$1)):INDIRECT(ADDRESS($AU164+1, BD$1)))</f>
        <v>0.85797000000000023</v>
      </c>
      <c r="BE164">
        <f ca="1">AVERAGE(INDIRECT(ADDRESS($AU163+2, BE$1)):INDIRECT(ADDRESS($AU164+1, BE$1)))</f>
        <v>1.6851426666666666E-2</v>
      </c>
      <c r="BF164">
        <f ca="1">AVERAGE(INDIRECT(ADDRESS($AU163+2, BF$1)):INDIRECT(ADDRESS($AU164+1, BF$1)))</f>
        <v>7.893366666666668E-2</v>
      </c>
      <c r="BG164">
        <f ca="1">AVERAGE(INDIRECT(ADDRESS($AU163+2, BG$1)):INDIRECT(ADDRESS($AU164+1, BG$1)))</f>
        <v>1.2404099999999998</v>
      </c>
      <c r="BH164">
        <f ca="1">AVERAGE(INDIRECT(ADDRESS($AU163+2, BH$1)):INDIRECT(ADDRESS($AU164+1, BH$1)))</f>
        <v>4.3621999999999939E-2</v>
      </c>
      <c r="BI164">
        <f ca="1">AVERAGE(INDIRECT(ADDRESS($AU163+2, BI$1)):INDIRECT(ADDRESS($AU164+1, BI$1)))</f>
        <v>5.8666666666666867E-3</v>
      </c>
      <c r="BJ164">
        <f ca="1">AVERAGE(INDIRECT(ADDRESS($AU163+2, BJ$1)):INDIRECT(ADDRESS($AU164+1, BJ$1)))</f>
        <v>3.1276666666666543E-2</v>
      </c>
      <c r="BK164">
        <f ca="1">AVERAGE(INDIRECT(ADDRESS($AU163+2, BK$1)):INDIRECT(ADDRESS($AU164+1, BK$1)))</f>
        <v>5.4353000000000019E-2</v>
      </c>
      <c r="BL164">
        <f ca="1">AVERAGE(INDIRECT(ADDRESS($AU163+2, BL$1)):INDIRECT(ADDRESS($AU164+1, BL$1)))</f>
        <v>5.5296666666666923E-3</v>
      </c>
      <c r="BM164">
        <f ca="1">AVERAGE(INDIRECT(ADDRESS($AU163+2, BM$1)):INDIRECT(ADDRESS($AU164+1, BM$1)))</f>
        <v>2.9916666666666814E-2</v>
      </c>
      <c r="BN164">
        <f ca="1">AVERAGE(INDIRECT(ADDRESS($AU163+2, BN$1)):INDIRECT(ADDRESS($AU164+1, BN$1)))</f>
        <v>4.2238993333333329E-3</v>
      </c>
      <c r="BO164">
        <f ca="1">AVERAGE(INDIRECT(ADDRESS($AU163+2, BO$1)):INDIRECT(ADDRESS($AU164+1, BO$1)))</f>
        <v>1.6009173333333335E-2</v>
      </c>
      <c r="BP164">
        <f ca="1">AVERAGE(INDIRECT(ADDRESS($AU163+2, BP$1)):INDIRECT(ADDRESS($AU164+1, BP$1)))</f>
        <v>4.0436666666666753E-2</v>
      </c>
    </row>
    <row r="165" spans="1:68" x14ac:dyDescent="0.25">
      <c r="A165" s="1">
        <v>2.8091399999999999E-3</v>
      </c>
      <c r="B165" s="1">
        <v>0.98875599999999997</v>
      </c>
      <c r="C165" s="1">
        <v>-0.14951100000000001</v>
      </c>
      <c r="D165" s="1">
        <v>-0.97179700000000002</v>
      </c>
      <c r="E165" s="1">
        <v>1.1065400000000001</v>
      </c>
      <c r="F165" s="1">
        <v>-0.33995399999999998</v>
      </c>
      <c r="G165" s="1">
        <v>-0.461787</v>
      </c>
      <c r="H165" s="1">
        <v>0.62958999999999998</v>
      </c>
      <c r="I165" s="1">
        <v>-1.0557799999999999</v>
      </c>
      <c r="J165" s="1">
        <v>1.68687E-2</v>
      </c>
      <c r="K165" s="1">
        <v>0.83402399999999999</v>
      </c>
      <c r="L165" s="1">
        <v>-1.9096500000000001</v>
      </c>
      <c r="M165" s="1">
        <v>0.79332199999999997</v>
      </c>
      <c r="N165" s="1">
        <v>0.999919</v>
      </c>
      <c r="O165" s="1">
        <v>-2.5175999999999998</v>
      </c>
      <c r="P165" s="1">
        <v>-0.77023900000000001</v>
      </c>
      <c r="Q165" s="1">
        <v>1.0013799999999999</v>
      </c>
      <c r="R165" s="1">
        <v>-2.5033300000000001</v>
      </c>
      <c r="S165" s="1">
        <v>8.5025499999999993E-3</v>
      </c>
      <c r="T165" s="1">
        <v>2.5114400000000002E-3</v>
      </c>
      <c r="U165" s="1">
        <v>-2.46509</v>
      </c>
      <c r="V165" s="1" t="s">
        <v>23</v>
      </c>
      <c r="W165" s="1">
        <f>ABS(IK_diagnostics_positions[[#This Row],[Column1]]-A164)</f>
        <v>0.85871213999999996</v>
      </c>
      <c r="X165" s="1">
        <f>ABS(IK_diagnostics_positions[[#This Row],[Column2]]-B164)</f>
        <v>0.84758999999999995</v>
      </c>
      <c r="Y165" s="1">
        <f>ABS(IK_diagnostics_positions[[#This Row],[Column3]]-C164)</f>
        <v>0.34798400000000002</v>
      </c>
      <c r="Z165" s="1">
        <f>ABS(IK_diagnostics_positions[[#This Row],[Column4]]-D164)</f>
        <v>0.52253299999999991</v>
      </c>
      <c r="AA165" s="1">
        <f>ABS(IK_diagnostics_positions[[#This Row],[Column5]]-E164)</f>
        <v>0.19705200000000012</v>
      </c>
      <c r="AB165" s="1">
        <f>ABS(IK_diagnostics_positions[[#This Row],[Column6]]-F164)</f>
        <v>0.20322000000000007</v>
      </c>
      <c r="AC165" s="1">
        <f>ABS(IK_diagnostics_positions[[#This Row],[Column7]]-G164)</f>
        <v>0.282661</v>
      </c>
      <c r="AD165" s="1">
        <f>ABS(IK_diagnostics_positions[[#This Row],[Column8]]-H164)</f>
        <v>0.22669300000000003</v>
      </c>
      <c r="AE165" s="1">
        <f>ABS(IK_diagnostics_positions[[#This Row],[Column9]]-I164)</f>
        <v>0.14681999999999995</v>
      </c>
      <c r="AF165" s="1">
        <f>ABS(IK_diagnostics_positions[[#This Row],[Column10]]-J164)</f>
        <v>3.2113799999999998E-2</v>
      </c>
      <c r="AG165" s="1">
        <f>ABS(IK_diagnostics_positions[[#This Row],[Column11]]-K164)</f>
        <v>1.868000000000003E-2</v>
      </c>
      <c r="AH165" s="1">
        <f>ABS(IK_diagnostics_positions[[#This Row],[Column12]]-L164)</f>
        <v>2.3980000000000112E-2</v>
      </c>
      <c r="AI165" s="1">
        <f>ABS(IK_diagnostics_positions[[#This Row],[Column13]]-M164)</f>
        <v>3.9436999999999944E-2</v>
      </c>
      <c r="AJ165" s="1">
        <f>ABS(IK_diagnostics_positions[[#This Row],[Column14]]-N164)</f>
        <v>2.6599999999998847E-4</v>
      </c>
      <c r="AK165" s="1">
        <f>ABS(IK_diagnostics_positions[[#This Row],[Column15]]-O164)</f>
        <v>1.9989999999999952E-2</v>
      </c>
      <c r="AL165" s="1">
        <f>ABS(IK_diagnostics_positions[[#This Row],[Column16]]-P164)</f>
        <v>6.3760000000000483E-3</v>
      </c>
      <c r="AM165" s="1">
        <f>ABS(IK_diagnostics_positions[[#This Row],[Column17]]-Q164)</f>
        <v>8.0000000000000071E-3</v>
      </c>
      <c r="AN165" s="1">
        <f>ABS(IK_diagnostics_positions[[#This Row],[Column18]]-R164)</f>
        <v>1.6309999999999825E-2</v>
      </c>
      <c r="AO165" s="1">
        <f>ABS(IK_diagnostics_positions[[#This Row],[Column19]]-S164)</f>
        <v>4.8937699999999995E-3</v>
      </c>
      <c r="AP165" s="1">
        <f>ABS(IK_diagnostics_positions[[#This Row],[Column20]]-T164)</f>
        <v>7.4523699999999998E-3</v>
      </c>
      <c r="AQ165" s="1">
        <f>ABS(IK_diagnostics_positions[[#This Row],[Column21]]-U164)</f>
        <v>1.3040000000000163E-2</v>
      </c>
      <c r="AU165" s="4">
        <f>IK_diagnostics_frames[[#This Row],[Column1]]+AU164</f>
        <v>513</v>
      </c>
      <c r="AV165">
        <f ca="1">AVERAGE(INDIRECT(ADDRESS($AU164+2, AV$1)):INDIRECT(ADDRESS($AU165+1, AV$1)))</f>
        <v>0.61862740000000005</v>
      </c>
      <c r="AW165">
        <f ca="1">AVERAGE(INDIRECT(ADDRESS($AU164+2, AW$1)):INDIRECT(ADDRESS($AU165+1, AW$1)))</f>
        <v>0.62149059999999989</v>
      </c>
      <c r="AX165">
        <f ca="1">AVERAGE(INDIRECT(ADDRESS($AU164+2, AX$1)):INDIRECT(ADDRESS($AU165+1, AX$1)))</f>
        <v>0.36462839999999996</v>
      </c>
      <c r="AY165">
        <f ca="1">AVERAGE(INDIRECT(ADDRESS($AU164+2, AY$1)):INDIRECT(ADDRESS($AU165+1, AY$1)))</f>
        <v>0.67345140000000003</v>
      </c>
      <c r="AZ165">
        <f ca="1">AVERAGE(INDIRECT(ADDRESS($AU164+2, AZ$1)):INDIRECT(ADDRESS($AU165+1, AZ$1)))</f>
        <v>0.25847577999999999</v>
      </c>
      <c r="BA165">
        <f ca="1">AVERAGE(INDIRECT(ADDRESS($AU164+2, BA$1)):INDIRECT(ADDRESS($AU165+1, BA$1)))</f>
        <v>0.26415200000000005</v>
      </c>
      <c r="BB165">
        <f ca="1">AVERAGE(INDIRECT(ADDRESS($AU164+2, BB$1)):INDIRECT(ADDRESS($AU165+1, BB$1)))</f>
        <v>0.41402603999999998</v>
      </c>
      <c r="BC165">
        <f ca="1">AVERAGE(INDIRECT(ADDRESS($AU164+2, BC$1)):INDIRECT(ADDRESS($AU165+1, BC$1)))</f>
        <v>0.743325232</v>
      </c>
      <c r="BD165">
        <f ca="1">AVERAGE(INDIRECT(ADDRESS($AU164+2, BD$1)):INDIRECT(ADDRESS($AU165+1, BD$1)))</f>
        <v>0.77899279999999993</v>
      </c>
      <c r="BE165">
        <f ca="1">AVERAGE(INDIRECT(ADDRESS($AU164+2, BE$1)):INDIRECT(ADDRESS($AU165+1, BE$1)))</f>
        <v>1.2315138E-2</v>
      </c>
      <c r="BF165">
        <f ca="1">AVERAGE(INDIRECT(ADDRESS($AU164+2, BF$1)):INDIRECT(ADDRESS($AU165+1, BF$1)))</f>
        <v>6.2028199999999999E-2</v>
      </c>
      <c r="BG165">
        <f ca="1">AVERAGE(INDIRECT(ADDRESS($AU164+2, BG$1)):INDIRECT(ADDRESS($AU165+1, BG$1)))</f>
        <v>0.71784599999999998</v>
      </c>
      <c r="BH165">
        <f ca="1">AVERAGE(INDIRECT(ADDRESS($AU164+2, BH$1)):INDIRECT(ADDRESS($AU165+1, BH$1)))</f>
        <v>7.5811399999999973E-2</v>
      </c>
      <c r="BI165">
        <f ca="1">AVERAGE(INDIRECT(ADDRESS($AU164+2, BI$1)):INDIRECT(ADDRESS($AU165+1, BI$1)))</f>
        <v>1.2627200000000015E-2</v>
      </c>
      <c r="BJ165">
        <f ca="1">AVERAGE(INDIRECT(ADDRESS($AU164+2, BJ$1)):INDIRECT(ADDRESS($AU165+1, BJ$1)))</f>
        <v>6.1611999999999958E-2</v>
      </c>
      <c r="BK165">
        <f ca="1">AVERAGE(INDIRECT(ADDRESS($AU164+2, BK$1)):INDIRECT(ADDRESS($AU165+1, BK$1)))</f>
        <v>7.2713E-2</v>
      </c>
      <c r="BL165">
        <f ca="1">AVERAGE(INDIRECT(ADDRESS($AU164+2, BL$1)):INDIRECT(ADDRESS($AU165+1, BL$1)))</f>
        <v>1.1638199999999954E-2</v>
      </c>
      <c r="BM165">
        <f ca="1">AVERAGE(INDIRECT(ADDRESS($AU164+2, BM$1)):INDIRECT(ADDRESS($AU165+1, BM$1)))</f>
        <v>2.3873999999999996E-2</v>
      </c>
      <c r="BN165">
        <f ca="1">AVERAGE(INDIRECT(ADDRESS($AU164+2, BN$1)):INDIRECT(ADDRESS($AU165+1, BN$1)))</f>
        <v>1.6353547999999999E-2</v>
      </c>
      <c r="BO165">
        <f ca="1">AVERAGE(INDIRECT(ADDRESS($AU164+2, BO$1)):INDIRECT(ADDRESS($AU165+1, BO$1)))</f>
        <v>5.2778652000000002E-2</v>
      </c>
      <c r="BP165">
        <f ca="1">AVERAGE(INDIRECT(ADDRESS($AU164+2, BP$1)):INDIRECT(ADDRESS($AU165+1, BP$1)))</f>
        <v>1.5720000000000046E-2</v>
      </c>
    </row>
    <row r="166" spans="1:68" x14ac:dyDescent="0.25">
      <c r="A166" s="1">
        <v>-1.3760700000000001E-2</v>
      </c>
      <c r="B166" s="1">
        <v>0.99271100000000001</v>
      </c>
      <c r="C166" s="1">
        <v>-0.11973</v>
      </c>
      <c r="D166" s="1">
        <v>-0.61107599999999995</v>
      </c>
      <c r="E166" s="1">
        <v>0.49770700000000001</v>
      </c>
      <c r="F166" s="1">
        <v>-0.75074799999999997</v>
      </c>
      <c r="G166" s="1">
        <v>-0.56278899999999998</v>
      </c>
      <c r="H166" s="1">
        <v>1.3768899999999999</v>
      </c>
      <c r="I166" s="1">
        <v>-1.2247699999999999</v>
      </c>
      <c r="J166" s="1">
        <v>-2.3318499999999999E-3</v>
      </c>
      <c r="K166" s="1">
        <v>0.89105999999999996</v>
      </c>
      <c r="L166" s="1">
        <v>-1.8954800000000001</v>
      </c>
      <c r="M166" s="1">
        <v>0.78048499999999998</v>
      </c>
      <c r="N166" s="1">
        <v>0.99619199999999997</v>
      </c>
      <c r="O166" s="1">
        <v>-2.5087899999999999</v>
      </c>
      <c r="P166" s="1">
        <v>-0.76638300000000004</v>
      </c>
      <c r="Q166" s="1">
        <v>0.99070100000000005</v>
      </c>
      <c r="R166" s="1">
        <v>-2.5329000000000002</v>
      </c>
      <c r="S166" s="1">
        <v>6.4629500000000003E-3</v>
      </c>
      <c r="T166" s="1">
        <v>6.3995399999999994E-2</v>
      </c>
      <c r="U166" s="1">
        <v>-2.4575200000000001</v>
      </c>
      <c r="V166" s="1" t="s">
        <v>23</v>
      </c>
      <c r="W166" s="1">
        <f>ABS(IK_diagnostics_positions[[#This Row],[Column1]]-A165)</f>
        <v>1.6569840000000002E-2</v>
      </c>
      <c r="X166" s="1">
        <f>ABS(IK_diagnostics_positions[[#This Row],[Column2]]-B165)</f>
        <v>3.9550000000000418E-3</v>
      </c>
      <c r="Y166" s="1">
        <f>ABS(IK_diagnostics_positions[[#This Row],[Column3]]-C165)</f>
        <v>2.9781000000000002E-2</v>
      </c>
      <c r="Z166" s="1">
        <f>ABS(IK_diagnostics_positions[[#This Row],[Column4]]-D165)</f>
        <v>0.36072100000000007</v>
      </c>
      <c r="AA166" s="1">
        <f>ABS(IK_diagnostics_positions[[#This Row],[Column5]]-E165)</f>
        <v>0.60883300000000007</v>
      </c>
      <c r="AB166" s="1">
        <f>ABS(IK_diagnostics_positions[[#This Row],[Column6]]-F165)</f>
        <v>0.41079399999999999</v>
      </c>
      <c r="AC166" s="1">
        <f>ABS(IK_diagnostics_positions[[#This Row],[Column7]]-G165)</f>
        <v>0.10100199999999998</v>
      </c>
      <c r="AD166" s="1">
        <f>ABS(IK_diagnostics_positions[[#This Row],[Column8]]-H165)</f>
        <v>0.74729999999999996</v>
      </c>
      <c r="AE166" s="1">
        <f>ABS(IK_diagnostics_positions[[#This Row],[Column9]]-I165)</f>
        <v>0.16898999999999997</v>
      </c>
      <c r="AF166" s="1">
        <f>ABS(IK_diagnostics_positions[[#This Row],[Column10]]-J165)</f>
        <v>1.920055E-2</v>
      </c>
      <c r="AG166" s="1">
        <f>ABS(IK_diagnostics_positions[[#This Row],[Column11]]-K165)</f>
        <v>5.7035999999999976E-2</v>
      </c>
      <c r="AH166" s="1">
        <f>ABS(IK_diagnostics_positions[[#This Row],[Column12]]-L165)</f>
        <v>1.4170000000000016E-2</v>
      </c>
      <c r="AI166" s="1">
        <f>ABS(IK_diagnostics_positions[[#This Row],[Column13]]-M165)</f>
        <v>1.2836999999999987E-2</v>
      </c>
      <c r="AJ166" s="1">
        <f>ABS(IK_diagnostics_positions[[#This Row],[Column14]]-N165)</f>
        <v>3.7270000000000358E-3</v>
      </c>
      <c r="AK166" s="1">
        <f>ABS(IK_diagnostics_positions[[#This Row],[Column15]]-O165)</f>
        <v>8.8099999999999845E-3</v>
      </c>
      <c r="AL166" s="1">
        <f>ABS(IK_diagnostics_positions[[#This Row],[Column16]]-P165)</f>
        <v>3.8559999999999706E-3</v>
      </c>
      <c r="AM166" s="1">
        <f>ABS(IK_diagnostics_positions[[#This Row],[Column17]]-Q165)</f>
        <v>1.0678999999999883E-2</v>
      </c>
      <c r="AN166" s="1">
        <f>ABS(IK_diagnostics_positions[[#This Row],[Column18]]-R165)</f>
        <v>2.9570000000000096E-2</v>
      </c>
      <c r="AO166" s="1">
        <f>ABS(IK_diagnostics_positions[[#This Row],[Column19]]-S165)</f>
        <v>2.0395999999999991E-3</v>
      </c>
      <c r="AP166" s="1">
        <f>ABS(IK_diagnostics_positions[[#This Row],[Column20]]-T165)</f>
        <v>6.148395999999999E-2</v>
      </c>
      <c r="AQ166" s="1">
        <f>ABS(IK_diagnostics_positions[[#This Row],[Column21]]-U165)</f>
        <v>7.5699999999998546E-3</v>
      </c>
      <c r="AU166" s="3">
        <f>IK_diagnostics_frames[[#This Row],[Column1]]+AU165</f>
        <v>514</v>
      </c>
      <c r="AV166">
        <f ca="1">AVERAGE(INDIRECT(ADDRESS($AU165+2, AV$1)):INDIRECT(ADDRESS($AU166+1, AV$1)))</f>
        <v>0.3730021</v>
      </c>
      <c r="AW166">
        <f ca="1">AVERAGE(INDIRECT(ADDRESS($AU165+2, AW$1)):INDIRECT(ADDRESS($AU166+1, AW$1)))</f>
        <v>0.20922199999999999</v>
      </c>
      <c r="AX166">
        <f ca="1">AVERAGE(INDIRECT(ADDRESS($AU165+2, AX$1)):INDIRECT(ADDRESS($AU166+1, AX$1)))</f>
        <v>5.4545999999999983E-2</v>
      </c>
      <c r="AY166">
        <f ca="1">AVERAGE(INDIRECT(ADDRESS($AU165+2, AY$1)):INDIRECT(ADDRESS($AU166+1, AY$1)))</f>
        <v>1.5577080000000001</v>
      </c>
      <c r="AZ166">
        <f ca="1">AVERAGE(INDIRECT(ADDRESS($AU165+2, AZ$1)):INDIRECT(ADDRESS($AU166+1, AZ$1)))</f>
        <v>0.67323310000000003</v>
      </c>
      <c r="BA166">
        <f ca="1">AVERAGE(INDIRECT(ADDRESS($AU165+2, BA$1)):INDIRECT(ADDRESS($AU166+1, BA$1)))</f>
        <v>0.43760000000000021</v>
      </c>
      <c r="BB166">
        <f ca="1">AVERAGE(INDIRECT(ADDRESS($AU165+2, BB$1)):INDIRECT(ADDRESS($AU166+1, BB$1)))</f>
        <v>0.95582499999999992</v>
      </c>
      <c r="BC166">
        <f ca="1">AVERAGE(INDIRECT(ADDRESS($AU165+2, BC$1)):INDIRECT(ADDRESS($AU166+1, BC$1)))</f>
        <v>0.360045</v>
      </c>
      <c r="BD166">
        <f ca="1">AVERAGE(INDIRECT(ADDRESS($AU165+2, BD$1)):INDIRECT(ADDRESS($AU166+1, BD$1)))</f>
        <v>0.56071000000000026</v>
      </c>
      <c r="BE166">
        <f ca="1">AVERAGE(INDIRECT(ADDRESS($AU165+2, BE$1)):INDIRECT(ADDRESS($AU166+1, BE$1)))</f>
        <v>1.6523899999999999E-3</v>
      </c>
      <c r="BF166">
        <f ca="1">AVERAGE(INDIRECT(ADDRESS($AU165+2, BF$1)):INDIRECT(ADDRESS($AU166+1, BF$1)))</f>
        <v>4.0310000000000068E-3</v>
      </c>
      <c r="BG166">
        <f ca="1">AVERAGE(INDIRECT(ADDRESS($AU165+2, BG$1)):INDIRECT(ADDRESS($AU166+1, BG$1)))</f>
        <v>2.5800000000000267E-3</v>
      </c>
      <c r="BH166">
        <f ca="1">AVERAGE(INDIRECT(ADDRESS($AU165+2, BH$1)):INDIRECT(ADDRESS($AU166+1, BH$1)))</f>
        <v>5.9200000000003694E-4</v>
      </c>
      <c r="BI166">
        <f ca="1">AVERAGE(INDIRECT(ADDRESS($AU165+2, BI$1)):INDIRECT(ADDRESS($AU166+1, BI$1)))</f>
        <v>3.6979999999999791E-3</v>
      </c>
      <c r="BJ166">
        <f ca="1">AVERAGE(INDIRECT(ADDRESS($AU165+2, BJ$1)):INDIRECT(ADDRESS($AU166+1, BJ$1)))</f>
        <v>1.1100000000001664E-3</v>
      </c>
      <c r="BK166">
        <f ca="1">AVERAGE(INDIRECT(ADDRESS($AU165+2, BK$1)):INDIRECT(ADDRESS($AU166+1, BK$1)))</f>
        <v>5.2699999999994418E-4</v>
      </c>
      <c r="BL166">
        <f ca="1">AVERAGE(INDIRECT(ADDRESS($AU165+2, BL$1)):INDIRECT(ADDRESS($AU166+1, BL$1)))</f>
        <v>2.7399999999999647E-3</v>
      </c>
      <c r="BM166">
        <f ca="1">AVERAGE(INDIRECT(ADDRESS($AU165+2, BM$1)):INDIRECT(ADDRESS($AU166+1, BM$1)))</f>
        <v>2.4599999999996847E-3</v>
      </c>
      <c r="BN166">
        <f ca="1">AVERAGE(INDIRECT(ADDRESS($AU165+2, BN$1)):INDIRECT(ADDRESS($AU166+1, BN$1)))</f>
        <v>2.2056100000000002E-3</v>
      </c>
      <c r="BO166">
        <f ca="1">AVERAGE(INDIRECT(ADDRESS($AU165+2, BO$1)):INDIRECT(ADDRESS($AU166+1, BO$1)))</f>
        <v>5.7617500000000004E-3</v>
      </c>
      <c r="BP166">
        <f ca="1">AVERAGE(INDIRECT(ADDRESS($AU165+2, BP$1)):INDIRECT(ADDRESS($AU166+1, BP$1)))</f>
        <v>4.2000000000008697E-4</v>
      </c>
    </row>
    <row r="167" spans="1:68" x14ac:dyDescent="0.25">
      <c r="A167" s="1">
        <v>-9.0344400000000005E-2</v>
      </c>
      <c r="B167" s="1">
        <v>0.93541099999999999</v>
      </c>
      <c r="C167" s="1">
        <v>-0.34182499999999999</v>
      </c>
      <c r="D167" s="1">
        <v>0.38800099999999998</v>
      </c>
      <c r="E167" s="1">
        <v>0.132104</v>
      </c>
      <c r="F167" s="1">
        <v>-0.69662599999999997</v>
      </c>
      <c r="G167" s="1">
        <v>-0.31223600000000001</v>
      </c>
      <c r="H167" s="1">
        <v>-3.0969799999999999E-2</v>
      </c>
      <c r="I167" s="1">
        <v>-1.3916599999999999</v>
      </c>
      <c r="J167" s="1">
        <v>2.9373200000000002E-3</v>
      </c>
      <c r="K167" s="1">
        <v>0.78301100000000001</v>
      </c>
      <c r="L167" s="1">
        <v>-1.8796200000000001</v>
      </c>
      <c r="M167" s="1">
        <v>0.75471500000000002</v>
      </c>
      <c r="N167" s="1">
        <v>1.0016499999999999</v>
      </c>
      <c r="O167" s="1">
        <v>-2.5017299999999998</v>
      </c>
      <c r="P167" s="1">
        <v>-0.749525</v>
      </c>
      <c r="Q167" s="1">
        <v>0.99672700000000003</v>
      </c>
      <c r="R167" s="1">
        <v>-2.5026199999999998</v>
      </c>
      <c r="S167" s="1">
        <v>2.7634199999999999E-3</v>
      </c>
      <c r="T167" s="1">
        <v>-1.12802E-3</v>
      </c>
      <c r="U167" s="1">
        <v>-2.50021</v>
      </c>
      <c r="V167" s="1" t="s">
        <v>23</v>
      </c>
      <c r="W167" s="1">
        <f>ABS(IK_diagnostics_positions[[#This Row],[Column1]]-A166)</f>
        <v>7.6583700000000005E-2</v>
      </c>
      <c r="X167" s="1">
        <f>ABS(IK_diagnostics_positions[[#This Row],[Column2]]-B166)</f>
        <v>5.7300000000000018E-2</v>
      </c>
      <c r="Y167" s="1">
        <f>ABS(IK_diagnostics_positions[[#This Row],[Column3]]-C166)</f>
        <v>0.22209499999999999</v>
      </c>
      <c r="Z167" s="1">
        <f>ABS(IK_diagnostics_positions[[#This Row],[Column4]]-D166)</f>
        <v>0.99907699999999999</v>
      </c>
      <c r="AA167" s="1">
        <f>ABS(IK_diagnostics_positions[[#This Row],[Column5]]-E166)</f>
        <v>0.36560300000000001</v>
      </c>
      <c r="AB167" s="1">
        <f>ABS(IK_diagnostics_positions[[#This Row],[Column6]]-F166)</f>
        <v>5.4122000000000003E-2</v>
      </c>
      <c r="AC167" s="1">
        <f>ABS(IK_diagnostics_positions[[#This Row],[Column7]]-G166)</f>
        <v>0.25055299999999997</v>
      </c>
      <c r="AD167" s="1">
        <f>ABS(IK_diagnostics_positions[[#This Row],[Column8]]-H166)</f>
        <v>1.4078598</v>
      </c>
      <c r="AE167" s="1">
        <f>ABS(IK_diagnostics_positions[[#This Row],[Column9]]-I166)</f>
        <v>0.16688999999999998</v>
      </c>
      <c r="AF167" s="1">
        <f>ABS(IK_diagnostics_positions[[#This Row],[Column10]]-J166)</f>
        <v>5.2691700000000001E-3</v>
      </c>
      <c r="AG167" s="1">
        <f>ABS(IK_diagnostics_positions[[#This Row],[Column11]]-K166)</f>
        <v>0.10804899999999995</v>
      </c>
      <c r="AH167" s="1">
        <f>ABS(IK_diagnostics_positions[[#This Row],[Column12]]-L166)</f>
        <v>1.5859999999999985E-2</v>
      </c>
      <c r="AI167" s="1">
        <f>ABS(IK_diagnostics_positions[[#This Row],[Column13]]-M166)</f>
        <v>2.576999999999996E-2</v>
      </c>
      <c r="AJ167" s="1">
        <f>ABS(IK_diagnostics_positions[[#This Row],[Column14]]-N166)</f>
        <v>5.4579999999999629E-3</v>
      </c>
      <c r="AK167" s="1">
        <f>ABS(IK_diagnostics_positions[[#This Row],[Column15]]-O166)</f>
        <v>7.0600000000000662E-3</v>
      </c>
      <c r="AL167" s="1">
        <f>ABS(IK_diagnostics_positions[[#This Row],[Column16]]-P166)</f>
        <v>1.685800000000004E-2</v>
      </c>
      <c r="AM167" s="1">
        <f>ABS(IK_diagnostics_positions[[#This Row],[Column17]]-Q166)</f>
        <v>6.0259999999999758E-3</v>
      </c>
      <c r="AN167" s="1">
        <f>ABS(IK_diagnostics_positions[[#This Row],[Column18]]-R166)</f>
        <v>3.0280000000000307E-2</v>
      </c>
      <c r="AO167" s="1">
        <f>ABS(IK_diagnostics_positions[[#This Row],[Column19]]-S166)</f>
        <v>3.6995300000000004E-3</v>
      </c>
      <c r="AP167" s="1">
        <f>ABS(IK_diagnostics_positions[[#This Row],[Column20]]-T166)</f>
        <v>6.5123419999999987E-2</v>
      </c>
      <c r="AQ167" s="1">
        <f>ABS(IK_diagnostics_positions[[#This Row],[Column21]]-U166)</f>
        <v>4.2689999999999895E-2</v>
      </c>
      <c r="AU167" s="4">
        <f>IK_diagnostics_frames[[#This Row],[Column1]]+AU166</f>
        <v>521</v>
      </c>
      <c r="AV167">
        <f ca="1">AVERAGE(INDIRECT(ADDRESS($AU166+2, AV$1)):INDIRECT(ADDRESS($AU167+1, AV$1)))</f>
        <v>0.62178172857142855</v>
      </c>
      <c r="AW167">
        <f ca="1">AVERAGE(INDIRECT(ADDRESS($AU166+2, AW$1)):INDIRECT(ADDRESS($AU167+1, AW$1)))</f>
        <v>0.72503257142857147</v>
      </c>
      <c r="AX167">
        <f ca="1">AVERAGE(INDIRECT(ADDRESS($AU166+2, AX$1)):INDIRECT(ADDRESS($AU167+1, AX$1)))</f>
        <v>0.26678171428571423</v>
      </c>
      <c r="AY167">
        <f ca="1">AVERAGE(INDIRECT(ADDRESS($AU166+2, AY$1)):INDIRECT(ADDRESS($AU167+1, AY$1)))</f>
        <v>0.66979228571428584</v>
      </c>
      <c r="AZ167">
        <f ca="1">AVERAGE(INDIRECT(ADDRESS($AU166+2, AZ$1)):INDIRECT(ADDRESS($AU167+1, AZ$1)))</f>
        <v>0.34220831428571424</v>
      </c>
      <c r="BA167">
        <f ca="1">AVERAGE(INDIRECT(ADDRESS($AU166+2, BA$1)):INDIRECT(ADDRESS($AU167+1, BA$1)))</f>
        <v>0.42823842857142858</v>
      </c>
      <c r="BB167">
        <f ca="1">AVERAGE(INDIRECT(ADDRESS($AU166+2, BB$1)):INDIRECT(ADDRESS($AU167+1, BB$1)))</f>
        <v>0.63328114285714288</v>
      </c>
      <c r="BC167">
        <f ca="1">AVERAGE(INDIRECT(ADDRESS($AU166+2, BC$1)):INDIRECT(ADDRESS($AU167+1, BC$1)))</f>
        <v>0.61954122000000011</v>
      </c>
      <c r="BD167">
        <f ca="1">AVERAGE(INDIRECT(ADDRESS($AU166+2, BD$1)):INDIRECT(ADDRESS($AU167+1, BD$1)))</f>
        <v>0.63685857142857139</v>
      </c>
      <c r="BE167">
        <f ca="1">AVERAGE(INDIRECT(ADDRESS($AU166+2, BE$1)):INDIRECT(ADDRESS($AU167+1, BE$1)))</f>
        <v>2.5941634285714284E-2</v>
      </c>
      <c r="BF167">
        <f ca="1">AVERAGE(INDIRECT(ADDRESS($AU166+2, BF$1)):INDIRECT(ADDRESS($AU167+1, BF$1)))</f>
        <v>7.5621571428571427E-2</v>
      </c>
      <c r="BG167">
        <f ca="1">AVERAGE(INDIRECT(ADDRESS($AU166+2, BG$1)):INDIRECT(ADDRESS($AU167+1, BG$1)))</f>
        <v>0.83606285714285711</v>
      </c>
      <c r="BH167">
        <f ca="1">AVERAGE(INDIRECT(ADDRESS($AU166+2, BH$1)):INDIRECT(ADDRESS($AU167+1, BH$1)))</f>
        <v>6.0115714285714272E-2</v>
      </c>
      <c r="BI167">
        <f ca="1">AVERAGE(INDIRECT(ADDRESS($AU166+2, BI$1)):INDIRECT(ADDRESS($AU167+1, BI$1)))</f>
        <v>1.3437142857142861E-2</v>
      </c>
      <c r="BJ167">
        <f ca="1">AVERAGE(INDIRECT(ADDRESS($AU166+2, BJ$1)):INDIRECT(ADDRESS($AU167+1, BJ$1)))</f>
        <v>4.8261428571428552E-2</v>
      </c>
      <c r="BK167">
        <f ca="1">AVERAGE(INDIRECT(ADDRESS($AU166+2, BK$1)):INDIRECT(ADDRESS($AU167+1, BK$1)))</f>
        <v>3.6730571428571439E-2</v>
      </c>
      <c r="BL167">
        <f ca="1">AVERAGE(INDIRECT(ADDRESS($AU166+2, BL$1)):INDIRECT(ADDRESS($AU167+1, BL$1)))</f>
        <v>1.6780857142857122E-2</v>
      </c>
      <c r="BM167">
        <f ca="1">AVERAGE(INDIRECT(ADDRESS($AU166+2, BM$1)):INDIRECT(ADDRESS($AU167+1, BM$1)))</f>
        <v>1.3788571428571357E-2</v>
      </c>
      <c r="BN167">
        <f ca="1">AVERAGE(INDIRECT(ADDRESS($AU166+2, BN$1)):INDIRECT(ADDRESS($AU167+1, BN$1)))</f>
        <v>9.435948999999999E-3</v>
      </c>
      <c r="BO167">
        <f ca="1">AVERAGE(INDIRECT(ADDRESS($AU166+2, BO$1)):INDIRECT(ADDRESS($AU167+1, BO$1)))</f>
        <v>5.0216504285714281E-2</v>
      </c>
      <c r="BP167">
        <f ca="1">AVERAGE(INDIRECT(ADDRESS($AU166+2, BP$1)):INDIRECT(ADDRESS($AU167+1, BP$1)))</f>
        <v>2.5474285714285623E-2</v>
      </c>
    </row>
    <row r="168" spans="1:68" x14ac:dyDescent="0.25">
      <c r="A168" s="1">
        <v>0.85526800000000003</v>
      </c>
      <c r="B168" s="1">
        <v>-0.16925399999999999</v>
      </c>
      <c r="C168" s="1">
        <v>-0.48976500000000001</v>
      </c>
      <c r="D168" s="1">
        <v>0.67621600000000004</v>
      </c>
      <c r="E168" s="1">
        <v>0.30567899999999998</v>
      </c>
      <c r="F168" s="1">
        <v>-1.35138</v>
      </c>
      <c r="G168" s="1">
        <v>0.568241</v>
      </c>
      <c r="H168" s="1">
        <v>0.70423500000000006</v>
      </c>
      <c r="I168" s="1">
        <v>-2.2621500000000001</v>
      </c>
      <c r="J168" s="1">
        <v>1.28437E-2</v>
      </c>
      <c r="K168" s="1">
        <v>0.77394499999999999</v>
      </c>
      <c r="L168" s="1">
        <v>-3.0908000000000002</v>
      </c>
      <c r="M168" s="1">
        <v>0.77710400000000002</v>
      </c>
      <c r="N168" s="1">
        <v>1.00946</v>
      </c>
      <c r="O168" s="1">
        <v>-2.49044</v>
      </c>
      <c r="P168" s="1">
        <v>-0.76455700000000004</v>
      </c>
      <c r="Q168" s="1">
        <v>1.00586</v>
      </c>
      <c r="R168" s="1">
        <v>-2.5061100000000001</v>
      </c>
      <c r="S168" s="1">
        <v>-3.4273300000000001E-3</v>
      </c>
      <c r="T168" s="1">
        <v>-2.2767300000000001E-2</v>
      </c>
      <c r="U168" s="1">
        <v>-2.4866600000000001</v>
      </c>
      <c r="V168" s="1" t="s">
        <v>23</v>
      </c>
      <c r="W168" s="1">
        <f>ABS(IK_diagnostics_positions[[#This Row],[Column1]]-A167)</f>
        <v>0.94561240000000002</v>
      </c>
      <c r="X168" s="1">
        <f>ABS(IK_diagnostics_positions[[#This Row],[Column2]]-B167)</f>
        <v>1.104665</v>
      </c>
      <c r="Y168" s="1">
        <f>ABS(IK_diagnostics_positions[[#This Row],[Column3]]-C167)</f>
        <v>0.14794000000000002</v>
      </c>
      <c r="Z168" s="1">
        <f>ABS(IK_diagnostics_positions[[#This Row],[Column4]]-D167)</f>
        <v>0.28821500000000005</v>
      </c>
      <c r="AA168" s="1">
        <f>ABS(IK_diagnostics_positions[[#This Row],[Column5]]-E167)</f>
        <v>0.17357499999999998</v>
      </c>
      <c r="AB168" s="1">
        <f>ABS(IK_diagnostics_positions[[#This Row],[Column6]]-F167)</f>
        <v>0.65475400000000006</v>
      </c>
      <c r="AC168" s="1">
        <f>ABS(IK_diagnostics_positions[[#This Row],[Column7]]-G167)</f>
        <v>0.88047699999999995</v>
      </c>
      <c r="AD168" s="1">
        <f>ABS(IK_diagnostics_positions[[#This Row],[Column8]]-H167)</f>
        <v>0.7352048000000001</v>
      </c>
      <c r="AE168" s="1">
        <f>ABS(IK_diagnostics_positions[[#This Row],[Column9]]-I167)</f>
        <v>0.87049000000000021</v>
      </c>
      <c r="AF168" s="1">
        <f>ABS(IK_diagnostics_positions[[#This Row],[Column10]]-J167)</f>
        <v>9.9063799999999994E-3</v>
      </c>
      <c r="AG168" s="1">
        <f>ABS(IK_diagnostics_positions[[#This Row],[Column11]]-K167)</f>
        <v>9.0660000000000185E-3</v>
      </c>
      <c r="AH168" s="1">
        <f>ABS(IK_diagnostics_positions[[#This Row],[Column12]]-L167)</f>
        <v>1.2111800000000001</v>
      </c>
      <c r="AI168" s="1">
        <f>ABS(IK_diagnostics_positions[[#This Row],[Column13]]-M167)</f>
        <v>2.2388999999999992E-2</v>
      </c>
      <c r="AJ168" s="1">
        <f>ABS(IK_diagnostics_positions[[#This Row],[Column14]]-N167)</f>
        <v>7.8100000000000946E-3</v>
      </c>
      <c r="AK168" s="1">
        <f>ABS(IK_diagnostics_positions[[#This Row],[Column15]]-O167)</f>
        <v>1.12899999999998E-2</v>
      </c>
      <c r="AL168" s="1">
        <f>ABS(IK_diagnostics_positions[[#This Row],[Column16]]-P167)</f>
        <v>1.5032000000000045E-2</v>
      </c>
      <c r="AM168" s="1">
        <f>ABS(IK_diagnostics_positions[[#This Row],[Column17]]-Q167)</f>
        <v>9.1329999999999467E-3</v>
      </c>
      <c r="AN168" s="1">
        <f>ABS(IK_diagnostics_positions[[#This Row],[Column18]]-R167)</f>
        <v>3.4900000000002152E-3</v>
      </c>
      <c r="AO168" s="1">
        <f>ABS(IK_diagnostics_positions[[#This Row],[Column19]]-S167)</f>
        <v>6.1907500000000001E-3</v>
      </c>
      <c r="AP168" s="1">
        <f>ABS(IK_diagnostics_positions[[#This Row],[Column20]]-T167)</f>
        <v>2.163928E-2</v>
      </c>
      <c r="AQ168" s="1">
        <f>ABS(IK_diagnostics_positions[[#This Row],[Column21]]-U167)</f>
        <v>1.3549999999999951E-2</v>
      </c>
      <c r="AU168" s="3">
        <f>IK_diagnostics_frames[[#This Row],[Column1]]+AU167</f>
        <v>522</v>
      </c>
      <c r="AV168">
        <f ca="1">AVERAGE(INDIRECT(ADDRESS($AU167+2, AV$1)):INDIRECT(ADDRESS($AU168+1, AV$1)))</f>
        <v>0.156889</v>
      </c>
      <c r="AW168">
        <f ca="1">AVERAGE(INDIRECT(ADDRESS($AU167+2, AW$1)):INDIRECT(ADDRESS($AU168+1, AW$1)))</f>
        <v>0.30252899999999994</v>
      </c>
      <c r="AX168">
        <f ca="1">AVERAGE(INDIRECT(ADDRESS($AU167+2, AX$1)):INDIRECT(ADDRESS($AU168+1, AX$1)))</f>
        <v>0.39983299999999999</v>
      </c>
      <c r="AY168">
        <f ca="1">AVERAGE(INDIRECT(ADDRESS($AU167+2, AY$1)):INDIRECT(ADDRESS($AU168+1, AY$1)))</f>
        <v>0.8472019999999999</v>
      </c>
      <c r="AZ168">
        <f ca="1">AVERAGE(INDIRECT(ADDRESS($AU167+2, AZ$1)):INDIRECT(ADDRESS($AU168+1, AZ$1)))</f>
        <v>0.44915680000000002</v>
      </c>
      <c r="BA168">
        <f ca="1">AVERAGE(INDIRECT(ADDRESS($AU167+2, BA$1)):INDIRECT(ADDRESS($AU168+1, BA$1)))</f>
        <v>0.33742099999999997</v>
      </c>
      <c r="BB168">
        <f ca="1">AVERAGE(INDIRECT(ADDRESS($AU167+2, BB$1)):INDIRECT(ADDRESS($AU168+1, BB$1)))</f>
        <v>0.101692</v>
      </c>
      <c r="BC168">
        <f ca="1">AVERAGE(INDIRECT(ADDRESS($AU167+2, BC$1)):INDIRECT(ADDRESS($AU168+1, BC$1)))</f>
        <v>0.12388600000000001</v>
      </c>
      <c r="BD168">
        <f ca="1">AVERAGE(INDIRECT(ADDRESS($AU167+2, BD$1)):INDIRECT(ADDRESS($AU168+1, BD$1)))</f>
        <v>5.9360000000000079E-2</v>
      </c>
      <c r="BE168">
        <f ca="1">AVERAGE(INDIRECT(ADDRESS($AU167+2, BE$1)):INDIRECT(ADDRESS($AU168+1, BE$1)))</f>
        <v>3.0563470000000001E-3</v>
      </c>
      <c r="BF168">
        <f ca="1">AVERAGE(INDIRECT(ADDRESS($AU167+2, BF$1)):INDIRECT(ADDRESS($AU168+1, BF$1)))</f>
        <v>6.3680000000000403E-3</v>
      </c>
      <c r="BG168">
        <f ca="1">AVERAGE(INDIRECT(ADDRESS($AU167+2, BG$1)):INDIRECT(ADDRESS($AU168+1, BG$1)))</f>
        <v>6.0299999999999798E-3</v>
      </c>
      <c r="BH168">
        <f ca="1">AVERAGE(INDIRECT(ADDRESS($AU167+2, BH$1)):INDIRECT(ADDRESS($AU168+1, BH$1)))</f>
        <v>6.6899999999999737E-3</v>
      </c>
      <c r="BI168">
        <f ca="1">AVERAGE(INDIRECT(ADDRESS($AU167+2, BI$1)):INDIRECT(ADDRESS($AU168+1, BI$1)))</f>
        <v>3.4999999999998366E-3</v>
      </c>
      <c r="BJ168">
        <f ca="1">AVERAGE(INDIRECT(ADDRESS($AU167+2, BJ$1)):INDIRECT(ADDRESS($AU168+1, BJ$1)))</f>
        <v>1.9200000000001438E-3</v>
      </c>
      <c r="BK168">
        <f ca="1">AVERAGE(INDIRECT(ADDRESS($AU167+2, BK$1)):INDIRECT(ADDRESS($AU168+1, BK$1)))</f>
        <v>2.1530000000000715E-3</v>
      </c>
      <c r="BL168">
        <f ca="1">AVERAGE(INDIRECT(ADDRESS($AU167+2, BL$1)):INDIRECT(ADDRESS($AU168+1, BL$1)))</f>
        <v>2.9569999999999874E-3</v>
      </c>
      <c r="BM168">
        <f ca="1">AVERAGE(INDIRECT(ADDRESS($AU167+2, BM$1)):INDIRECT(ADDRESS($AU168+1, BM$1)))</f>
        <v>3.5899999999999821E-3</v>
      </c>
      <c r="BN168">
        <f ca="1">AVERAGE(INDIRECT(ADDRESS($AU167+2, BN$1)):INDIRECT(ADDRESS($AU168+1, BN$1)))</f>
        <v>8.5048070000000005E-4</v>
      </c>
      <c r="BO168">
        <f ca="1">AVERAGE(INDIRECT(ADDRESS($AU167+2, BO$1)):INDIRECT(ADDRESS($AU168+1, BO$1)))</f>
        <v>5.9769100000000002E-3</v>
      </c>
      <c r="BP168">
        <f ca="1">AVERAGE(INDIRECT(ADDRESS($AU167+2, BP$1)):INDIRECT(ADDRESS($AU168+1, BP$1)))</f>
        <v>6.5200000000000813E-3</v>
      </c>
    </row>
    <row r="169" spans="1:68" x14ac:dyDescent="0.25">
      <c r="A169" s="1">
        <v>-1.0863E-4</v>
      </c>
      <c r="B169" s="1">
        <v>0.493867</v>
      </c>
      <c r="C169" s="1">
        <v>-0.869537</v>
      </c>
      <c r="D169" s="1">
        <v>-0.322467</v>
      </c>
      <c r="E169" s="1">
        <v>1.39306</v>
      </c>
      <c r="F169" s="1">
        <v>-0.573681</v>
      </c>
      <c r="G169" s="1">
        <v>4.1693099999999997E-2</v>
      </c>
      <c r="H169" s="1">
        <v>0.54875499999999999</v>
      </c>
      <c r="I169" s="1">
        <v>-0.96678600000000003</v>
      </c>
      <c r="J169" s="1">
        <v>1.7732299999999999E-2</v>
      </c>
      <c r="K169" s="1">
        <v>0.828434</v>
      </c>
      <c r="L169" s="1">
        <v>-1.92658</v>
      </c>
      <c r="M169" s="1">
        <v>0.80330900000000005</v>
      </c>
      <c r="N169" s="1">
        <v>0.99721099999999996</v>
      </c>
      <c r="O169" s="1">
        <v>-2.5218799999999999</v>
      </c>
      <c r="P169" s="1">
        <v>-0.77579200000000004</v>
      </c>
      <c r="Q169" s="1">
        <v>1.00604</v>
      </c>
      <c r="R169" s="1">
        <v>-2.5086200000000001</v>
      </c>
      <c r="S169" s="1">
        <v>1.02217E-3</v>
      </c>
      <c r="T169" s="1">
        <v>7.3131300000000002E-3</v>
      </c>
      <c r="U169" s="1">
        <v>-2.49709</v>
      </c>
      <c r="V169" s="1" t="s">
        <v>23</v>
      </c>
      <c r="W169" s="1">
        <f>ABS(IK_diagnostics_positions[[#This Row],[Column1]]-A168)</f>
        <v>0.85537663000000008</v>
      </c>
      <c r="X169" s="1">
        <f>ABS(IK_diagnostics_positions[[#This Row],[Column2]]-B168)</f>
        <v>0.66312099999999996</v>
      </c>
      <c r="Y169" s="1">
        <f>ABS(IK_diagnostics_positions[[#This Row],[Column3]]-C168)</f>
        <v>0.379772</v>
      </c>
      <c r="Z169" s="1">
        <f>ABS(IK_diagnostics_positions[[#This Row],[Column4]]-D168)</f>
        <v>0.99868299999999999</v>
      </c>
      <c r="AA169" s="1">
        <f>ABS(IK_diagnostics_positions[[#This Row],[Column5]]-E168)</f>
        <v>1.0873809999999999</v>
      </c>
      <c r="AB169" s="1">
        <f>ABS(IK_diagnostics_positions[[#This Row],[Column6]]-F168)</f>
        <v>0.77769900000000003</v>
      </c>
      <c r="AC169" s="1">
        <f>ABS(IK_diagnostics_positions[[#This Row],[Column7]]-G168)</f>
        <v>0.52654789999999996</v>
      </c>
      <c r="AD169" s="1">
        <f>ABS(IK_diagnostics_positions[[#This Row],[Column8]]-H168)</f>
        <v>0.15548000000000006</v>
      </c>
      <c r="AE169" s="1">
        <f>ABS(IK_diagnostics_positions[[#This Row],[Column9]]-I168)</f>
        <v>1.2953640000000002</v>
      </c>
      <c r="AF169" s="1">
        <f>ABS(IK_diagnostics_positions[[#This Row],[Column10]]-J168)</f>
        <v>4.8885999999999999E-3</v>
      </c>
      <c r="AG169" s="1">
        <f>ABS(IK_diagnostics_positions[[#This Row],[Column11]]-K168)</f>
        <v>5.448900000000001E-2</v>
      </c>
      <c r="AH169" s="1">
        <f>ABS(IK_diagnostics_positions[[#This Row],[Column12]]-L168)</f>
        <v>1.1642200000000003</v>
      </c>
      <c r="AI169" s="1">
        <f>ABS(IK_diagnostics_positions[[#This Row],[Column13]]-M168)</f>
        <v>2.6205000000000034E-2</v>
      </c>
      <c r="AJ169" s="1">
        <f>ABS(IK_diagnostics_positions[[#This Row],[Column14]]-N168)</f>
        <v>1.2249000000000065E-2</v>
      </c>
      <c r="AK169" s="1">
        <f>ABS(IK_diagnostics_positions[[#This Row],[Column15]]-O168)</f>
        <v>3.1439999999999912E-2</v>
      </c>
      <c r="AL169" s="1">
        <f>ABS(IK_diagnostics_positions[[#This Row],[Column16]]-P168)</f>
        <v>1.1234999999999995E-2</v>
      </c>
      <c r="AM169" s="1">
        <f>ABS(IK_diagnostics_positions[[#This Row],[Column17]]-Q168)</f>
        <v>1.8000000000006899E-4</v>
      </c>
      <c r="AN169" s="1">
        <f>ABS(IK_diagnostics_positions[[#This Row],[Column18]]-R168)</f>
        <v>2.5100000000000122E-3</v>
      </c>
      <c r="AO169" s="1">
        <f>ABS(IK_diagnostics_positions[[#This Row],[Column19]]-S168)</f>
        <v>4.4495000000000003E-3</v>
      </c>
      <c r="AP169" s="1">
        <f>ABS(IK_diagnostics_positions[[#This Row],[Column20]]-T168)</f>
        <v>3.0080430000000002E-2</v>
      </c>
      <c r="AQ169" s="1">
        <f>ABS(IK_diagnostics_positions[[#This Row],[Column21]]-U168)</f>
        <v>1.0429999999999939E-2</v>
      </c>
      <c r="AU169" s="4">
        <f>IK_diagnostics_frames[[#This Row],[Column1]]+AU168</f>
        <v>524</v>
      </c>
      <c r="AV169">
        <f ca="1">AVERAGE(INDIRECT(ADDRESS($AU168+2, AV$1)):INDIRECT(ADDRESS($AU169+1, AV$1)))</f>
        <v>0.45393900000000004</v>
      </c>
      <c r="AW169">
        <f ca="1">AVERAGE(INDIRECT(ADDRESS($AU168+2, AW$1)):INDIRECT(ADDRESS($AU169+1, AW$1)))</f>
        <v>0.62500810000000007</v>
      </c>
      <c r="AX169">
        <f ca="1">AVERAGE(INDIRECT(ADDRESS($AU168+2, AX$1)):INDIRECT(ADDRESS($AU169+1, AX$1)))</f>
        <v>0.47485569999999999</v>
      </c>
      <c r="AY169">
        <f ca="1">AVERAGE(INDIRECT(ADDRESS($AU168+2, AY$1)):INDIRECT(ADDRESS($AU169+1, AY$1)))</f>
        <v>0.78984520000000003</v>
      </c>
      <c r="AZ169">
        <f ca="1">AVERAGE(INDIRECT(ADDRESS($AU168+2, AZ$1)):INDIRECT(ADDRESS($AU169+1, AZ$1)))</f>
        <v>0.88578000000000001</v>
      </c>
      <c r="BA169">
        <f ca="1">AVERAGE(INDIRECT(ADDRESS($AU168+2, BA$1)):INDIRECT(ADDRESS($AU169+1, BA$1)))</f>
        <v>0.256685</v>
      </c>
      <c r="BB169">
        <f ca="1">AVERAGE(INDIRECT(ADDRESS($AU168+2, BB$1)):INDIRECT(ADDRESS($AU169+1, BB$1)))</f>
        <v>0.45951099999999995</v>
      </c>
      <c r="BC169">
        <f ca="1">AVERAGE(INDIRECT(ADDRESS($AU168+2, BC$1)):INDIRECT(ADDRESS($AU169+1, BC$1)))</f>
        <v>0.30232400000000004</v>
      </c>
      <c r="BD169">
        <f ca="1">AVERAGE(INDIRECT(ADDRESS($AU168+2, BD$1)):INDIRECT(ADDRESS($AU169+1, BD$1)))</f>
        <v>0.35410199999999997</v>
      </c>
      <c r="BE169">
        <f ca="1">AVERAGE(INDIRECT(ADDRESS($AU168+2, BE$1)):INDIRECT(ADDRESS($AU169+1, BE$1)))</f>
        <v>6.6958485000000005E-3</v>
      </c>
      <c r="BF169">
        <f ca="1">AVERAGE(INDIRECT(ADDRESS($AU168+2, BF$1)):INDIRECT(ADDRESS($AU169+1, BF$1)))</f>
        <v>3.7265000000000215E-3</v>
      </c>
      <c r="BG169">
        <f ca="1">AVERAGE(INDIRECT(ADDRESS($AU168+2, BG$1)):INDIRECT(ADDRESS($AU169+1, BG$1)))</f>
        <v>2.2320000000000118E-2</v>
      </c>
      <c r="BH169">
        <f ca="1">AVERAGE(INDIRECT(ADDRESS($AU168+2, BH$1)):INDIRECT(ADDRESS($AU169+1, BH$1)))</f>
        <v>2.0187999999999984E-2</v>
      </c>
      <c r="BI169">
        <f ca="1">AVERAGE(INDIRECT(ADDRESS($AU168+2, BI$1)):INDIRECT(ADDRESS($AU169+1, BI$1)))</f>
        <v>1.8494999999998374E-3</v>
      </c>
      <c r="BJ169">
        <f ca="1">AVERAGE(INDIRECT(ADDRESS($AU168+2, BJ$1)):INDIRECT(ADDRESS($AU169+1, BJ$1)))</f>
        <v>5.3100000000001479E-3</v>
      </c>
      <c r="BK169">
        <f ca="1">AVERAGE(INDIRECT(ADDRESS($AU168+2, BK$1)):INDIRECT(ADDRESS($AU169+1, BK$1)))</f>
        <v>1.3337500000000058E-2</v>
      </c>
      <c r="BL169">
        <f ca="1">AVERAGE(INDIRECT(ADDRESS($AU168+2, BL$1)):INDIRECT(ADDRESS($AU169+1, BL$1)))</f>
        <v>1.0261499999999923E-2</v>
      </c>
      <c r="BM169">
        <f ca="1">AVERAGE(INDIRECT(ADDRESS($AU168+2, BM$1)):INDIRECT(ADDRESS($AU169+1, BM$1)))</f>
        <v>5.8249999999999691E-3</v>
      </c>
      <c r="BN169">
        <f ca="1">AVERAGE(INDIRECT(ADDRESS($AU168+2, BN$1)):INDIRECT(ADDRESS($AU169+1, BN$1)))</f>
        <v>1.1245853850000001E-2</v>
      </c>
      <c r="BO169">
        <f ca="1">AVERAGE(INDIRECT(ADDRESS($AU168+2, BO$1)):INDIRECT(ADDRESS($AU169+1, BO$1)))</f>
        <v>1.8533425000000003E-2</v>
      </c>
      <c r="BP169">
        <f ca="1">AVERAGE(INDIRECT(ADDRESS($AU168+2, BP$1)):INDIRECT(ADDRESS($AU169+1, BP$1)))</f>
        <v>2.4049999999999905E-3</v>
      </c>
    </row>
    <row r="170" spans="1:68" x14ac:dyDescent="0.25">
      <c r="A170" s="1">
        <v>-0.305616</v>
      </c>
      <c r="B170" s="1">
        <v>0.52599200000000002</v>
      </c>
      <c r="C170" s="1">
        <v>-0.793682</v>
      </c>
      <c r="D170" s="1">
        <v>0.19467899999999999</v>
      </c>
      <c r="E170" s="1">
        <v>-0.10935499999999999</v>
      </c>
      <c r="F170" s="1">
        <v>-1.3819300000000001</v>
      </c>
      <c r="G170" s="1">
        <v>0.26013900000000001</v>
      </c>
      <c r="H170" s="1">
        <v>-3.5699099999999998E-2</v>
      </c>
      <c r="I170" s="1">
        <v>-2.3770699999999998</v>
      </c>
      <c r="J170" s="1">
        <v>2.90456E-3</v>
      </c>
      <c r="K170" s="1">
        <v>0.78984900000000002</v>
      </c>
      <c r="L170" s="1">
        <v>-1.87477</v>
      </c>
      <c r="M170" s="1">
        <v>0.753382</v>
      </c>
      <c r="N170" s="1">
        <v>1.00013</v>
      </c>
      <c r="O170" s="1">
        <v>-2.5013200000000002</v>
      </c>
      <c r="P170" s="1">
        <v>-0.74991799999999997</v>
      </c>
      <c r="Q170" s="1">
        <v>0.99410799999999999</v>
      </c>
      <c r="R170" s="1">
        <v>-2.5005000000000002</v>
      </c>
      <c r="S170" s="1">
        <v>-6.8962600000000004E-4</v>
      </c>
      <c r="T170" s="1">
        <v>3.6341500000000001E-3</v>
      </c>
      <c r="U170" s="1">
        <v>-2.4927100000000002</v>
      </c>
      <c r="V170" s="1" t="s">
        <v>23</v>
      </c>
      <c r="W170" s="1">
        <f>ABS(IK_diagnostics_positions[[#This Row],[Column1]]-A169)</f>
        <v>0.30550737</v>
      </c>
      <c r="X170" s="1">
        <f>ABS(IK_diagnostics_positions[[#This Row],[Column2]]-B169)</f>
        <v>3.2125000000000015E-2</v>
      </c>
      <c r="Y170" s="1">
        <f>ABS(IK_diagnostics_positions[[#This Row],[Column3]]-C169)</f>
        <v>7.5855000000000006E-2</v>
      </c>
      <c r="Z170" s="1">
        <f>ABS(IK_diagnostics_positions[[#This Row],[Column4]]-D169)</f>
        <v>0.51714599999999999</v>
      </c>
      <c r="AA170" s="1">
        <f>ABS(IK_diagnostics_positions[[#This Row],[Column5]]-E169)</f>
        <v>1.5024150000000001</v>
      </c>
      <c r="AB170" s="1">
        <f>ABS(IK_diagnostics_positions[[#This Row],[Column6]]-F169)</f>
        <v>0.80824900000000011</v>
      </c>
      <c r="AC170" s="1">
        <f>ABS(IK_diagnostics_positions[[#This Row],[Column7]]-G169)</f>
        <v>0.21844590000000003</v>
      </c>
      <c r="AD170" s="1">
        <f>ABS(IK_diagnostics_positions[[#This Row],[Column8]]-H169)</f>
        <v>0.58445409999999998</v>
      </c>
      <c r="AE170" s="1">
        <f>ABS(IK_diagnostics_positions[[#This Row],[Column9]]-I169)</f>
        <v>1.4102839999999999</v>
      </c>
      <c r="AF170" s="1">
        <f>ABS(IK_diagnostics_positions[[#This Row],[Column10]]-J169)</f>
        <v>1.4827739999999999E-2</v>
      </c>
      <c r="AG170" s="1">
        <f>ABS(IK_diagnostics_positions[[#This Row],[Column11]]-K169)</f>
        <v>3.858499999999998E-2</v>
      </c>
      <c r="AH170" s="1">
        <f>ABS(IK_diagnostics_positions[[#This Row],[Column12]]-L169)</f>
        <v>5.1809999999999912E-2</v>
      </c>
      <c r="AI170" s="1">
        <f>ABS(IK_diagnostics_positions[[#This Row],[Column13]]-M169)</f>
        <v>4.9927000000000055E-2</v>
      </c>
      <c r="AJ170" s="1">
        <f>ABS(IK_diagnostics_positions[[#This Row],[Column14]]-N169)</f>
        <v>2.9190000000000049E-3</v>
      </c>
      <c r="AK170" s="1">
        <f>ABS(IK_diagnostics_positions[[#This Row],[Column15]]-O169)</f>
        <v>2.055999999999969E-2</v>
      </c>
      <c r="AL170" s="1">
        <f>ABS(IK_diagnostics_positions[[#This Row],[Column16]]-P169)</f>
        <v>2.5874000000000064E-2</v>
      </c>
      <c r="AM170" s="1">
        <f>ABS(IK_diagnostics_positions[[#This Row],[Column17]]-Q169)</f>
        <v>1.1932000000000054E-2</v>
      </c>
      <c r="AN170" s="1">
        <f>ABS(IK_diagnostics_positions[[#This Row],[Column18]]-R169)</f>
        <v>8.1199999999999051E-3</v>
      </c>
      <c r="AO170" s="1">
        <f>ABS(IK_diagnostics_positions[[#This Row],[Column19]]-S169)</f>
        <v>1.711796E-3</v>
      </c>
      <c r="AP170" s="1">
        <f>ABS(IK_diagnostics_positions[[#This Row],[Column20]]-T169)</f>
        <v>3.6789800000000001E-3</v>
      </c>
      <c r="AQ170" s="1">
        <f>ABS(IK_diagnostics_positions[[#This Row],[Column21]]-U169)</f>
        <v>4.3799999999998285E-3</v>
      </c>
      <c r="AU170" s="3">
        <f>IK_diagnostics_frames[[#This Row],[Column1]]+AU169</f>
        <v>526</v>
      </c>
      <c r="AV170">
        <f ca="1">AVERAGE(INDIRECT(ADDRESS($AU169+2, AV$1)):INDIRECT(ADDRESS($AU170+1, AV$1)))</f>
        <v>0.37330645000000001</v>
      </c>
      <c r="AW170">
        <f ca="1">AVERAGE(INDIRECT(ADDRESS($AU169+2, AW$1)):INDIRECT(ADDRESS($AU170+1, AW$1)))</f>
        <v>0.46632899999999999</v>
      </c>
      <c r="AX170">
        <f ca="1">AVERAGE(INDIRECT(ADDRESS($AU169+2, AX$1)):INDIRECT(ADDRESS($AU170+1, AX$1)))</f>
        <v>0.58959969999999995</v>
      </c>
      <c r="AY170">
        <f ca="1">AVERAGE(INDIRECT(ADDRESS($AU169+2, AY$1)):INDIRECT(ADDRESS($AU170+1, AY$1)))</f>
        <v>0.25428119999999999</v>
      </c>
      <c r="AZ170">
        <f ca="1">AVERAGE(INDIRECT(ADDRESS($AU169+2, AZ$1)):INDIRECT(ADDRESS($AU170+1, AZ$1)))</f>
        <v>0.86966499999999991</v>
      </c>
      <c r="BA170">
        <f ca="1">AVERAGE(INDIRECT(ADDRESS($AU169+2, BA$1)):INDIRECT(ADDRESS($AU170+1, BA$1)))</f>
        <v>9.4295500000000088E-2</v>
      </c>
      <c r="BB170">
        <f ca="1">AVERAGE(INDIRECT(ADDRESS($AU169+2, BB$1)):INDIRECT(ADDRESS($AU170+1, BB$1)))</f>
        <v>0.51716050000000002</v>
      </c>
      <c r="BC170">
        <f ca="1">AVERAGE(INDIRECT(ADDRESS($AU169+2, BC$1)):INDIRECT(ADDRESS($AU170+1, BC$1)))</f>
        <v>0.16334864999999998</v>
      </c>
      <c r="BD170">
        <f ca="1">AVERAGE(INDIRECT(ADDRESS($AU169+2, BD$1)):INDIRECT(ADDRESS($AU170+1, BD$1)))</f>
        <v>0.35250699999999996</v>
      </c>
      <c r="BE170">
        <f ca="1">AVERAGE(INDIRECT(ADDRESS($AU169+2, BE$1)):INDIRECT(ADDRESS($AU170+1, BE$1)))</f>
        <v>4.6418450000000003E-3</v>
      </c>
      <c r="BF170">
        <f ca="1">AVERAGE(INDIRECT(ADDRESS($AU169+2, BF$1)):INDIRECT(ADDRESS($AU170+1, BF$1)))</f>
        <v>1.3509999999999966E-2</v>
      </c>
      <c r="BG170">
        <f ca="1">AVERAGE(INDIRECT(ADDRESS($AU169+2, BG$1)):INDIRECT(ADDRESS($AU170+1, BG$1)))</f>
        <v>1.2605000000000088E-2</v>
      </c>
      <c r="BH170">
        <f ca="1">AVERAGE(INDIRECT(ADDRESS($AU169+2, BH$1)):INDIRECT(ADDRESS($AU170+1, BH$1)))</f>
        <v>1.0161000000000031E-2</v>
      </c>
      <c r="BI170">
        <f ca="1">AVERAGE(INDIRECT(ADDRESS($AU169+2, BI$1)):INDIRECT(ADDRESS($AU170+1, BI$1)))</f>
        <v>3.6245000000000305E-3</v>
      </c>
      <c r="BJ170">
        <f ca="1">AVERAGE(INDIRECT(ADDRESS($AU169+2, BJ$1)):INDIRECT(ADDRESS($AU170+1, BJ$1)))</f>
        <v>4.5399999999999885E-3</v>
      </c>
      <c r="BK170">
        <f ca="1">AVERAGE(INDIRECT(ADDRESS($AU169+2, BK$1)):INDIRECT(ADDRESS($AU170+1, BK$1)))</f>
        <v>1.5429499999999929E-2</v>
      </c>
      <c r="BL170">
        <f ca="1">AVERAGE(INDIRECT(ADDRESS($AU169+2, BL$1)):INDIRECT(ADDRESS($AU170+1, BL$1)))</f>
        <v>3.9675000000000682E-3</v>
      </c>
      <c r="BM170">
        <f ca="1">AVERAGE(INDIRECT(ADDRESS($AU169+2, BM$1)):INDIRECT(ADDRESS($AU170+1, BM$1)))</f>
        <v>2.9100000000001902E-3</v>
      </c>
      <c r="BN170">
        <f ca="1">AVERAGE(INDIRECT(ADDRESS($AU169+2, BN$1)):INDIRECT(ADDRESS($AU170+1, BN$1)))</f>
        <v>6.4560349999999997E-3</v>
      </c>
      <c r="BO170">
        <f ca="1">AVERAGE(INDIRECT(ADDRESS($AU169+2, BO$1)):INDIRECT(ADDRESS($AU170+1, BO$1)))</f>
        <v>1.8469070000000001E-3</v>
      </c>
      <c r="BP170">
        <f ca="1">AVERAGE(INDIRECT(ADDRESS($AU169+2, BP$1)):INDIRECT(ADDRESS($AU170+1, BP$1)))</f>
        <v>6.9350000000001355E-3</v>
      </c>
    </row>
    <row r="171" spans="1:68" x14ac:dyDescent="0.25">
      <c r="A171" s="1">
        <v>0.461225</v>
      </c>
      <c r="B171" s="1">
        <v>-0.757328</v>
      </c>
      <c r="C171" s="1">
        <v>-0.46230500000000002</v>
      </c>
      <c r="D171" s="1">
        <v>-0.28177200000000002</v>
      </c>
      <c r="E171" s="1">
        <v>-0.436778</v>
      </c>
      <c r="F171" s="1">
        <v>-1.0498499999999999</v>
      </c>
      <c r="G171" s="1">
        <v>0.35514400000000002</v>
      </c>
      <c r="H171" s="1">
        <v>-0.144145</v>
      </c>
      <c r="I171" s="1">
        <v>-1.76308</v>
      </c>
      <c r="J171" s="1">
        <v>5.29972E-3</v>
      </c>
      <c r="K171" s="1">
        <v>0.78536099999999998</v>
      </c>
      <c r="L171" s="1">
        <v>-1.87982</v>
      </c>
      <c r="M171" s="1">
        <v>0.75631800000000005</v>
      </c>
      <c r="N171" s="1">
        <v>0.99956999999999996</v>
      </c>
      <c r="O171" s="1">
        <v>-2.5043899999999999</v>
      </c>
      <c r="P171" s="1">
        <v>-0.74878800000000001</v>
      </c>
      <c r="Q171" s="1">
        <v>0.99799700000000002</v>
      </c>
      <c r="R171" s="1">
        <v>-2.50122</v>
      </c>
      <c r="S171" s="1">
        <v>-1.7948199999999999E-3</v>
      </c>
      <c r="T171" s="1">
        <v>1.6489E-3</v>
      </c>
      <c r="U171" s="1">
        <v>-2.5009000000000001</v>
      </c>
      <c r="V171" s="1" t="s">
        <v>23</v>
      </c>
      <c r="W171" s="1">
        <f>ABS(IK_diagnostics_positions[[#This Row],[Column1]]-A170)</f>
        <v>0.76684099999999999</v>
      </c>
      <c r="X171" s="1">
        <f>ABS(IK_diagnostics_positions[[#This Row],[Column2]]-B170)</f>
        <v>1.28332</v>
      </c>
      <c r="Y171" s="1">
        <f>ABS(IK_diagnostics_positions[[#This Row],[Column3]]-C170)</f>
        <v>0.33137699999999998</v>
      </c>
      <c r="Z171" s="1">
        <f>ABS(IK_diagnostics_positions[[#This Row],[Column4]]-D170)</f>
        <v>0.47645100000000001</v>
      </c>
      <c r="AA171" s="1">
        <f>ABS(IK_diagnostics_positions[[#This Row],[Column5]]-E170)</f>
        <v>0.32742300000000002</v>
      </c>
      <c r="AB171" s="1">
        <f>ABS(IK_diagnostics_positions[[#This Row],[Column6]]-F170)</f>
        <v>0.33208000000000015</v>
      </c>
      <c r="AC171" s="1">
        <f>ABS(IK_diagnostics_positions[[#This Row],[Column7]]-G170)</f>
        <v>9.5005000000000006E-2</v>
      </c>
      <c r="AD171" s="1">
        <f>ABS(IK_diagnostics_positions[[#This Row],[Column8]]-H170)</f>
        <v>0.1084459</v>
      </c>
      <c r="AE171" s="1">
        <f>ABS(IK_diagnostics_positions[[#This Row],[Column9]]-I170)</f>
        <v>0.61398999999999981</v>
      </c>
      <c r="AF171" s="1">
        <f>ABS(IK_diagnostics_positions[[#This Row],[Column10]]-J170)</f>
        <v>2.3951599999999999E-3</v>
      </c>
      <c r="AG171" s="1">
        <f>ABS(IK_diagnostics_positions[[#This Row],[Column11]]-K170)</f>
        <v>4.4880000000000475E-3</v>
      </c>
      <c r="AH171" s="1">
        <f>ABS(IK_diagnostics_positions[[#This Row],[Column12]]-L170)</f>
        <v>5.0499999999999989E-3</v>
      </c>
      <c r="AI171" s="1">
        <f>ABS(IK_diagnostics_positions[[#This Row],[Column13]]-M170)</f>
        <v>2.9360000000000497E-3</v>
      </c>
      <c r="AJ171" s="1">
        <f>ABS(IK_diagnostics_positions[[#This Row],[Column14]]-N170)</f>
        <v>5.6000000000000494E-4</v>
      </c>
      <c r="AK171" s="1">
        <f>ABS(IK_diagnostics_positions[[#This Row],[Column15]]-O170)</f>
        <v>3.0699999999996841E-3</v>
      </c>
      <c r="AL171" s="1">
        <f>ABS(IK_diagnostics_positions[[#This Row],[Column16]]-P170)</f>
        <v>1.1299999999999644E-3</v>
      </c>
      <c r="AM171" s="1">
        <f>ABS(IK_diagnostics_positions[[#This Row],[Column17]]-Q170)</f>
        <v>3.8890000000000313E-3</v>
      </c>
      <c r="AN171" s="1">
        <f>ABS(IK_diagnostics_positions[[#This Row],[Column18]]-R170)</f>
        <v>7.1999999999983189E-4</v>
      </c>
      <c r="AO171" s="1">
        <f>ABS(IK_diagnostics_positions[[#This Row],[Column19]]-S170)</f>
        <v>1.1051939999999999E-3</v>
      </c>
      <c r="AP171" s="1">
        <f>ABS(IK_diagnostics_positions[[#This Row],[Column20]]-T170)</f>
        <v>1.98525E-3</v>
      </c>
      <c r="AQ171" s="1">
        <f>ABS(IK_diagnostics_positions[[#This Row],[Column21]]-U170)</f>
        <v>8.1899999999999196E-3</v>
      </c>
      <c r="AU171" s="4">
        <f>IK_diagnostics_frames[[#This Row],[Column1]]+AU170</f>
        <v>533</v>
      </c>
      <c r="AV171">
        <f ca="1">AVERAGE(INDIRECT(ADDRESS($AU170+2, AV$1)):INDIRECT(ADDRESS($AU171+1, AV$1)))</f>
        <v>0.37744001428571422</v>
      </c>
      <c r="AW171">
        <f ca="1">AVERAGE(INDIRECT(ADDRESS($AU170+2, AW$1)):INDIRECT(ADDRESS($AU171+1, AW$1)))</f>
        <v>0.59213942857142854</v>
      </c>
      <c r="AX171">
        <f ca="1">AVERAGE(INDIRECT(ADDRESS($AU170+2, AX$1)):INDIRECT(ADDRESS($AU171+1, AX$1)))</f>
        <v>0.25081642857142861</v>
      </c>
      <c r="AY171">
        <f ca="1">AVERAGE(INDIRECT(ADDRESS($AU170+2, AY$1)):INDIRECT(ADDRESS($AU171+1, AY$1)))</f>
        <v>0.70751885714285723</v>
      </c>
      <c r="AZ171">
        <f ca="1">AVERAGE(INDIRECT(ADDRESS($AU170+2, AZ$1)):INDIRECT(ADDRESS($AU171+1, AZ$1)))</f>
        <v>0.65727871428571427</v>
      </c>
      <c r="BA171">
        <f ca="1">AVERAGE(INDIRECT(ADDRESS($AU170+2, BA$1)):INDIRECT(ADDRESS($AU171+1, BA$1)))</f>
        <v>0.40263614285714289</v>
      </c>
      <c r="BB171">
        <f ca="1">AVERAGE(INDIRECT(ADDRESS($AU170+2, BB$1)):INDIRECT(ADDRESS($AU171+1, BB$1)))</f>
        <v>0.47811485714285712</v>
      </c>
      <c r="BC171">
        <f ca="1">AVERAGE(INDIRECT(ADDRESS($AU170+2, BC$1)):INDIRECT(ADDRESS($AU171+1, BC$1)))</f>
        <v>0.61245927142857137</v>
      </c>
      <c r="BD171">
        <f ca="1">AVERAGE(INDIRECT(ADDRESS($AU170+2, BD$1)):INDIRECT(ADDRESS($AU171+1, BD$1)))</f>
        <v>0.61076428571428576</v>
      </c>
      <c r="BE171">
        <f ca="1">AVERAGE(INDIRECT(ADDRESS($AU170+2, BE$1)):INDIRECT(ADDRESS($AU171+1, BE$1)))</f>
        <v>1.9952390571428568E-2</v>
      </c>
      <c r="BF171">
        <f ca="1">AVERAGE(INDIRECT(ADDRESS($AU170+2, BF$1)):INDIRECT(ADDRESS($AU171+1, BF$1)))</f>
        <v>3.4129142857142858E-2</v>
      </c>
      <c r="BG171">
        <f ca="1">AVERAGE(INDIRECT(ADDRESS($AU170+2, BG$1)):INDIRECT(ADDRESS($AU171+1, BG$1)))</f>
        <v>0.69528142857142861</v>
      </c>
      <c r="BH171">
        <f ca="1">AVERAGE(INDIRECT(ADDRESS($AU170+2, BH$1)):INDIRECT(ADDRESS($AU171+1, BH$1)))</f>
        <v>1.9106857142857155E-2</v>
      </c>
      <c r="BI171">
        <f ca="1">AVERAGE(INDIRECT(ADDRESS($AU170+2, BI$1)):INDIRECT(ADDRESS($AU171+1, BI$1)))</f>
        <v>6.5235714285714541E-3</v>
      </c>
      <c r="BJ171">
        <f ca="1">AVERAGE(INDIRECT(ADDRESS($AU170+2, BJ$1)):INDIRECT(ADDRESS($AU171+1, BJ$1)))</f>
        <v>2.027142857142859E-2</v>
      </c>
      <c r="BK171">
        <f ca="1">AVERAGE(INDIRECT(ADDRESS($AU170+2, BK$1)):INDIRECT(ADDRESS($AU171+1, BK$1)))</f>
        <v>2.9402857142857126E-2</v>
      </c>
      <c r="BL171">
        <f ca="1">AVERAGE(INDIRECT(ADDRESS($AU170+2, BL$1)):INDIRECT(ADDRESS($AU171+1, BL$1)))</f>
        <v>1.1485428571428551E-2</v>
      </c>
      <c r="BM171">
        <f ca="1">AVERAGE(INDIRECT(ADDRESS($AU170+2, BM$1)):INDIRECT(ADDRESS($AU171+1, BM$1)))</f>
        <v>1.9997142857142856E-2</v>
      </c>
      <c r="BN171">
        <f ca="1">AVERAGE(INDIRECT(ADDRESS($AU170+2, BN$1)):INDIRECT(ADDRESS($AU171+1, BN$1)))</f>
        <v>1.0430021714285715E-2</v>
      </c>
      <c r="BO171">
        <f ca="1">AVERAGE(INDIRECT(ADDRESS($AU170+2, BO$1)):INDIRECT(ADDRESS($AU171+1, BO$1)))</f>
        <v>2.9106928714285711E-2</v>
      </c>
      <c r="BP171">
        <f ca="1">AVERAGE(INDIRECT(ADDRESS($AU170+2, BP$1)):INDIRECT(ADDRESS($AU171+1, BP$1)))</f>
        <v>2.3665714285714273E-2</v>
      </c>
    </row>
    <row r="172" spans="1:68" x14ac:dyDescent="0.25">
      <c r="A172" s="1">
        <v>0.93610899999999997</v>
      </c>
      <c r="B172" s="1">
        <v>0.23158699999999999</v>
      </c>
      <c r="C172" s="1">
        <v>-0.26470199999999999</v>
      </c>
      <c r="D172" s="1">
        <v>0.32115199999999999</v>
      </c>
      <c r="E172" s="1">
        <v>-0.23009199999999999</v>
      </c>
      <c r="F172" s="1">
        <v>-0.90398299999999998</v>
      </c>
      <c r="G172" s="1">
        <v>0.69340500000000005</v>
      </c>
      <c r="H172" s="1">
        <v>6.6063300000000005E-2</v>
      </c>
      <c r="I172" s="1">
        <v>-1.7836000000000001</v>
      </c>
      <c r="J172" s="1">
        <v>6.8616900000000004E-4</v>
      </c>
      <c r="K172" s="1">
        <v>0.78120400000000001</v>
      </c>
      <c r="L172" s="1">
        <v>-1.8769499999999999</v>
      </c>
      <c r="M172" s="1">
        <v>0.74992999999999999</v>
      </c>
      <c r="N172" s="1">
        <v>0.997672</v>
      </c>
      <c r="O172" s="1">
        <v>-2.5028700000000002</v>
      </c>
      <c r="P172" s="1">
        <v>-0.75014000000000003</v>
      </c>
      <c r="Q172" s="1">
        <v>1.0012000000000001</v>
      </c>
      <c r="R172" s="1">
        <v>-2.4997400000000001</v>
      </c>
      <c r="S172" s="1">
        <v>-2.3704800000000001E-4</v>
      </c>
      <c r="T172" s="1">
        <v>-8.0048999999999995E-4</v>
      </c>
      <c r="U172" s="1">
        <v>-2.5002200000000001</v>
      </c>
      <c r="V172" s="1" t="s">
        <v>23</v>
      </c>
      <c r="W172" s="1">
        <f>ABS(IK_diagnostics_positions[[#This Row],[Column1]]-A171)</f>
        <v>0.47488399999999997</v>
      </c>
      <c r="X172" s="1">
        <f>ABS(IK_diagnostics_positions[[#This Row],[Column2]]-B171)</f>
        <v>0.98891499999999999</v>
      </c>
      <c r="Y172" s="1">
        <f>ABS(IK_diagnostics_positions[[#This Row],[Column3]]-C171)</f>
        <v>0.19760300000000003</v>
      </c>
      <c r="Z172" s="1">
        <f>ABS(IK_diagnostics_positions[[#This Row],[Column4]]-D171)</f>
        <v>0.60292400000000002</v>
      </c>
      <c r="AA172" s="1">
        <f>ABS(IK_diagnostics_positions[[#This Row],[Column5]]-E171)</f>
        <v>0.20668600000000001</v>
      </c>
      <c r="AB172" s="1">
        <f>ABS(IK_diagnostics_positions[[#This Row],[Column6]]-F171)</f>
        <v>0.14586699999999997</v>
      </c>
      <c r="AC172" s="1">
        <f>ABS(IK_diagnostics_positions[[#This Row],[Column7]]-G171)</f>
        <v>0.33826100000000003</v>
      </c>
      <c r="AD172" s="1">
        <f>ABS(IK_diagnostics_positions[[#This Row],[Column8]]-H171)</f>
        <v>0.21020830000000001</v>
      </c>
      <c r="AE172" s="1">
        <f>ABS(IK_diagnostics_positions[[#This Row],[Column9]]-I171)</f>
        <v>2.0520000000000094E-2</v>
      </c>
      <c r="AF172" s="1">
        <f>ABS(IK_diagnostics_positions[[#This Row],[Column10]]-J171)</f>
        <v>4.6135509999999996E-3</v>
      </c>
      <c r="AG172" s="1">
        <f>ABS(IK_diagnostics_positions[[#This Row],[Column11]]-K171)</f>
        <v>4.1569999999999663E-3</v>
      </c>
      <c r="AH172" s="1">
        <f>ABS(IK_diagnostics_positions[[#This Row],[Column12]]-L171)</f>
        <v>2.8700000000001502E-3</v>
      </c>
      <c r="AI172" s="1">
        <f>ABS(IK_diagnostics_positions[[#This Row],[Column13]]-M171)</f>
        <v>6.3880000000000603E-3</v>
      </c>
      <c r="AJ172" s="1">
        <f>ABS(IK_diagnostics_positions[[#This Row],[Column14]]-N171)</f>
        <v>1.8979999999999553E-3</v>
      </c>
      <c r="AK172" s="1">
        <f>ABS(IK_diagnostics_positions[[#This Row],[Column15]]-O171)</f>
        <v>1.5199999999997438E-3</v>
      </c>
      <c r="AL172" s="1">
        <f>ABS(IK_diagnostics_positions[[#This Row],[Column16]]-P171)</f>
        <v>1.3520000000000199E-3</v>
      </c>
      <c r="AM172" s="1">
        <f>ABS(IK_diagnostics_positions[[#This Row],[Column17]]-Q171)</f>
        <v>3.2030000000000669E-3</v>
      </c>
      <c r="AN172" s="1">
        <f>ABS(IK_diagnostics_positions[[#This Row],[Column18]]-R171)</f>
        <v>1.4799999999999258E-3</v>
      </c>
      <c r="AO172" s="1">
        <f>ABS(IK_diagnostics_positions[[#This Row],[Column19]]-S171)</f>
        <v>1.5577719999999998E-3</v>
      </c>
      <c r="AP172" s="1">
        <f>ABS(IK_diagnostics_positions[[#This Row],[Column20]]-T171)</f>
        <v>2.4493900000000001E-3</v>
      </c>
      <c r="AQ172" s="1">
        <f>ABS(IK_diagnostics_positions[[#This Row],[Column21]]-U171)</f>
        <v>6.8000000000001393E-4</v>
      </c>
      <c r="AU172" s="3">
        <f>IK_diagnostics_frames[[#This Row],[Column1]]+AU171</f>
        <v>534</v>
      </c>
      <c r="AV172">
        <f ca="1">AVERAGE(INDIRECT(ADDRESS($AU171+2, AV$1)):INDIRECT(ADDRESS($AU172+1, AV$1)))</f>
        <v>0.93690300000000004</v>
      </c>
      <c r="AW172">
        <f ca="1">AVERAGE(INDIRECT(ADDRESS($AU171+2, AW$1)):INDIRECT(ADDRESS($AU172+1, AW$1)))</f>
        <v>0.24344300000000002</v>
      </c>
      <c r="AX172">
        <f ca="1">AVERAGE(INDIRECT(ADDRESS($AU171+2, AX$1)):INDIRECT(ADDRESS($AU172+1, AX$1)))</f>
        <v>0.89562569999999997</v>
      </c>
      <c r="AY172">
        <f ca="1">AVERAGE(INDIRECT(ADDRESS($AU171+2, AY$1)):INDIRECT(ADDRESS($AU172+1, AY$1)))</f>
        <v>1.4063340000000002</v>
      </c>
      <c r="AZ172">
        <f ca="1">AVERAGE(INDIRECT(ADDRESS($AU171+2, AZ$1)):INDIRECT(ADDRESS($AU172+1, AZ$1)))</f>
        <v>0.49609600000000004</v>
      </c>
      <c r="BA172">
        <f ca="1">AVERAGE(INDIRECT(ADDRESS($AU171+2, BA$1)):INDIRECT(ADDRESS($AU172+1, BA$1)))</f>
        <v>0.73494499999999996</v>
      </c>
      <c r="BB172">
        <f ca="1">AVERAGE(INDIRECT(ADDRESS($AU171+2, BB$1)):INDIRECT(ADDRESS($AU172+1, BB$1)))</f>
        <v>1.5521050000000001</v>
      </c>
      <c r="BC172">
        <f ca="1">AVERAGE(INDIRECT(ADDRESS($AU171+2, BC$1)):INDIRECT(ADDRESS($AU172+1, BC$1)))</f>
        <v>0.23968899999999999</v>
      </c>
      <c r="BD172">
        <f ca="1">AVERAGE(INDIRECT(ADDRESS($AU171+2, BD$1)):INDIRECT(ADDRESS($AU172+1, BD$1)))</f>
        <v>0.58372000000000002</v>
      </c>
      <c r="BE172">
        <f ca="1">AVERAGE(INDIRECT(ADDRESS($AU171+2, BE$1)):INDIRECT(ADDRESS($AU172+1, BE$1)))</f>
        <v>1.1800539999999998E-3</v>
      </c>
      <c r="BF172">
        <f ca="1">AVERAGE(INDIRECT(ADDRESS($AU171+2, BF$1)):INDIRECT(ADDRESS($AU172+1, BF$1)))</f>
        <v>9.2250000000000387E-3</v>
      </c>
      <c r="BG172">
        <f ca="1">AVERAGE(INDIRECT(ADDRESS($AU171+2, BG$1)):INDIRECT(ADDRESS($AU172+1, BG$1)))</f>
        <v>4.7599999999998754E-3</v>
      </c>
      <c r="BH172">
        <f ca="1">AVERAGE(INDIRECT(ADDRESS($AU171+2, BH$1)):INDIRECT(ADDRESS($AU172+1, BH$1)))</f>
        <v>2.7960000000000207E-3</v>
      </c>
      <c r="BI172">
        <f ca="1">AVERAGE(INDIRECT(ADDRESS($AU171+2, BI$1)):INDIRECT(ADDRESS($AU172+1, BI$1)))</f>
        <v>3.6629999999998608E-3</v>
      </c>
      <c r="BJ172">
        <f ca="1">AVERAGE(INDIRECT(ADDRESS($AU171+2, BJ$1)):INDIRECT(ADDRESS($AU172+1, BJ$1)))</f>
        <v>4.750000000000032E-3</v>
      </c>
      <c r="BK172">
        <f ca="1">AVERAGE(INDIRECT(ADDRESS($AU171+2, BK$1)):INDIRECT(ADDRESS($AU172+1, BK$1)))</f>
        <v>5.5009999999999781E-3</v>
      </c>
      <c r="BL172">
        <f ca="1">AVERAGE(INDIRECT(ADDRESS($AU171+2, BL$1)):INDIRECT(ADDRESS($AU172+1, BL$1)))</f>
        <v>1.8950000000000911E-3</v>
      </c>
      <c r="BM172">
        <f ca="1">AVERAGE(INDIRECT(ADDRESS($AU171+2, BM$1)):INDIRECT(ADDRESS($AU172+1, BM$1)))</f>
        <v>7.8000000000022496E-4</v>
      </c>
      <c r="BN172">
        <f ca="1">AVERAGE(INDIRECT(ADDRESS($AU171+2, BN$1)):INDIRECT(ADDRESS($AU172+1, BN$1)))</f>
        <v>1.613427E-3</v>
      </c>
      <c r="BO172">
        <f ca="1">AVERAGE(INDIRECT(ADDRESS($AU171+2, BO$1)):INDIRECT(ADDRESS($AU172+1, BO$1)))</f>
        <v>3.4180309999999993E-3</v>
      </c>
      <c r="BP172">
        <f ca="1">AVERAGE(INDIRECT(ADDRESS($AU171+2, BP$1)):INDIRECT(ADDRESS($AU172+1, BP$1)))</f>
        <v>2.5399999999997647E-3</v>
      </c>
    </row>
    <row r="173" spans="1:68" x14ac:dyDescent="0.25">
      <c r="A173" s="1">
        <v>-0.46697100000000002</v>
      </c>
      <c r="B173" s="1">
        <v>-0.201401</v>
      </c>
      <c r="C173" s="1">
        <v>-0.86103200000000002</v>
      </c>
      <c r="D173" s="1">
        <v>-0.42030499999999998</v>
      </c>
      <c r="E173" s="1">
        <v>0.50227900000000003</v>
      </c>
      <c r="F173" s="1">
        <v>-1.57002</v>
      </c>
      <c r="G173" s="1">
        <v>-0.37364000000000003</v>
      </c>
      <c r="H173" s="1">
        <v>1.2059599999999999</v>
      </c>
      <c r="I173" s="1">
        <v>-2.2789999999999999</v>
      </c>
      <c r="J173" s="1">
        <v>2.9174399999999999E-3</v>
      </c>
      <c r="K173" s="1">
        <v>0.78829099999999996</v>
      </c>
      <c r="L173" s="1">
        <v>-3.1059000000000001</v>
      </c>
      <c r="M173" s="1">
        <v>0.76455799999999996</v>
      </c>
      <c r="N173" s="1">
        <v>1.0024299999999999</v>
      </c>
      <c r="O173" s="1">
        <v>-2.4943</v>
      </c>
      <c r="P173" s="1">
        <v>-0.76088500000000003</v>
      </c>
      <c r="Q173" s="1">
        <v>0.99841199999999997</v>
      </c>
      <c r="R173" s="1">
        <v>-2.4956100000000001</v>
      </c>
      <c r="S173" s="1">
        <v>-5.0783800000000004E-3</v>
      </c>
      <c r="T173" s="1">
        <v>-5.8417299999999998E-3</v>
      </c>
      <c r="U173" s="1">
        <v>-2.4982000000000002</v>
      </c>
      <c r="V173" s="1" t="s">
        <v>23</v>
      </c>
      <c r="W173" s="1">
        <f>ABS(IK_diagnostics_positions[[#This Row],[Column1]]-A172)</f>
        <v>1.4030800000000001</v>
      </c>
      <c r="X173" s="1">
        <f>ABS(IK_diagnostics_positions[[#This Row],[Column2]]-B172)</f>
        <v>0.43298799999999998</v>
      </c>
      <c r="Y173" s="1">
        <f>ABS(IK_diagnostics_positions[[#This Row],[Column3]]-C172)</f>
        <v>0.59633000000000003</v>
      </c>
      <c r="Z173" s="1">
        <f>ABS(IK_diagnostics_positions[[#This Row],[Column4]]-D172)</f>
        <v>0.74145700000000003</v>
      </c>
      <c r="AA173" s="1">
        <f>ABS(IK_diagnostics_positions[[#This Row],[Column5]]-E172)</f>
        <v>0.73237099999999999</v>
      </c>
      <c r="AB173" s="1">
        <f>ABS(IK_diagnostics_positions[[#This Row],[Column6]]-F172)</f>
        <v>0.66603699999999999</v>
      </c>
      <c r="AC173" s="1">
        <f>ABS(IK_diagnostics_positions[[#This Row],[Column7]]-G172)</f>
        <v>1.067045</v>
      </c>
      <c r="AD173" s="1">
        <f>ABS(IK_diagnostics_positions[[#This Row],[Column8]]-H172)</f>
        <v>1.1398967</v>
      </c>
      <c r="AE173" s="1">
        <f>ABS(IK_diagnostics_positions[[#This Row],[Column9]]-I172)</f>
        <v>0.49539999999999984</v>
      </c>
      <c r="AF173" s="1">
        <f>ABS(IK_diagnostics_positions[[#This Row],[Column10]]-J172)</f>
        <v>2.2312709999999999E-3</v>
      </c>
      <c r="AG173" s="1">
        <f>ABS(IK_diagnostics_positions[[#This Row],[Column11]]-K172)</f>
        <v>7.0869999999999544E-3</v>
      </c>
      <c r="AH173" s="1">
        <f>ABS(IK_diagnostics_positions[[#This Row],[Column12]]-L172)</f>
        <v>1.2289500000000002</v>
      </c>
      <c r="AI173" s="1">
        <f>ABS(IK_diagnostics_positions[[#This Row],[Column13]]-M172)</f>
        <v>1.4627999999999974E-2</v>
      </c>
      <c r="AJ173" s="1">
        <f>ABS(IK_diagnostics_positions[[#This Row],[Column14]]-N172)</f>
        <v>4.757999999999929E-3</v>
      </c>
      <c r="AK173" s="1">
        <f>ABS(IK_diagnostics_positions[[#This Row],[Column15]]-O172)</f>
        <v>8.5700000000001886E-3</v>
      </c>
      <c r="AL173" s="1">
        <f>ABS(IK_diagnostics_positions[[#This Row],[Column16]]-P172)</f>
        <v>1.0745000000000005E-2</v>
      </c>
      <c r="AM173" s="1">
        <f>ABS(IK_diagnostics_positions[[#This Row],[Column17]]-Q172)</f>
        <v>2.7880000000001237E-3</v>
      </c>
      <c r="AN173" s="1">
        <f>ABS(IK_diagnostics_positions[[#This Row],[Column18]]-R172)</f>
        <v>4.129999999999967E-3</v>
      </c>
      <c r="AO173" s="1">
        <f>ABS(IK_diagnostics_positions[[#This Row],[Column19]]-S172)</f>
        <v>4.8413320000000003E-3</v>
      </c>
      <c r="AP173" s="1">
        <f>ABS(IK_diagnostics_positions[[#This Row],[Column20]]-T172)</f>
        <v>5.0412399999999998E-3</v>
      </c>
      <c r="AQ173" s="1">
        <f>ABS(IK_diagnostics_positions[[#This Row],[Column21]]-U172)</f>
        <v>2.0199999999999108E-3</v>
      </c>
      <c r="AU173" s="4">
        <f>IK_diagnostics_frames[[#This Row],[Column1]]+AU172</f>
        <v>535</v>
      </c>
      <c r="AV173">
        <f ca="1">AVERAGE(INDIRECT(ADDRESS($AU172+2, AV$1)):INDIRECT(ADDRESS($AU173+1, AV$1)))</f>
        <v>0.82665060000000001</v>
      </c>
      <c r="AW173">
        <f ca="1">AVERAGE(INDIRECT(ADDRESS($AU172+2, AW$1)):INDIRECT(ADDRESS($AU173+1, AW$1)))</f>
        <v>1.0459640000000001</v>
      </c>
      <c r="AX173">
        <f ca="1">AVERAGE(INDIRECT(ADDRESS($AU172+2, AX$1)):INDIRECT(ADDRESS($AU173+1, AX$1)))</f>
        <v>0.8539407</v>
      </c>
      <c r="AY173">
        <f ca="1">AVERAGE(INDIRECT(ADDRESS($AU172+2, AY$1)):INDIRECT(ADDRESS($AU173+1, AY$1)))</f>
        <v>0.84033600000000008</v>
      </c>
      <c r="AZ173">
        <f ca="1">AVERAGE(INDIRECT(ADDRESS($AU172+2, AZ$1)):INDIRECT(ADDRESS($AU173+1, AZ$1)))</f>
        <v>1.2253070000000001</v>
      </c>
      <c r="BA173">
        <f ca="1">AVERAGE(INDIRECT(ADDRESS($AU172+2, BA$1)):INDIRECT(ADDRESS($AU173+1, BA$1)))</f>
        <v>0.15469300000000008</v>
      </c>
      <c r="BB173">
        <f ca="1">AVERAGE(INDIRECT(ADDRESS($AU172+2, BB$1)):INDIRECT(ADDRESS($AU173+1, BB$1)))</f>
        <v>0.87383199999999994</v>
      </c>
      <c r="BC173">
        <f ca="1">AVERAGE(INDIRECT(ADDRESS($AU172+2, BC$1)):INDIRECT(ADDRESS($AU173+1, BC$1)))</f>
        <v>1.181551</v>
      </c>
      <c r="BD173">
        <f ca="1">AVERAGE(INDIRECT(ADDRESS($AU172+2, BD$1)):INDIRECT(ADDRESS($AU173+1, BD$1)))</f>
        <v>0.13078999999999996</v>
      </c>
      <c r="BE173">
        <f ca="1">AVERAGE(INDIRECT(ADDRESS($AU172+2, BE$1)):INDIRECT(ADDRESS($AU173+1, BE$1)))</f>
        <v>5.3641499999999998E-3</v>
      </c>
      <c r="BF173">
        <f ca="1">AVERAGE(INDIRECT(ADDRESS($AU172+2, BF$1)):INDIRECT(ADDRESS($AU173+1, BF$1)))</f>
        <v>5.3039999999999754E-3</v>
      </c>
      <c r="BG173">
        <f ca="1">AVERAGE(INDIRECT(ADDRESS($AU172+2, BG$1)):INDIRECT(ADDRESS($AU173+1, BG$1)))</f>
        <v>1.1200000000000099E-3</v>
      </c>
      <c r="BH173">
        <f ca="1">AVERAGE(INDIRECT(ADDRESS($AU172+2, BH$1)):INDIRECT(ADDRESS($AU173+1, BH$1)))</f>
        <v>4.466000000000081E-3</v>
      </c>
      <c r="BI173">
        <f ca="1">AVERAGE(INDIRECT(ADDRESS($AU172+2, BI$1)):INDIRECT(ADDRESS($AU173+1, BI$1)))</f>
        <v>6.8999999999985739E-4</v>
      </c>
      <c r="BJ173">
        <f ca="1">AVERAGE(INDIRECT(ADDRESS($AU172+2, BJ$1)):INDIRECT(ADDRESS($AU173+1, BJ$1)))</f>
        <v>6.0999999999999943E-4</v>
      </c>
      <c r="BK173">
        <f ca="1">AVERAGE(INDIRECT(ADDRESS($AU172+2, BK$1)):INDIRECT(ADDRESS($AU173+1, BK$1)))</f>
        <v>3.4179999999999211E-3</v>
      </c>
      <c r="BL173">
        <f ca="1">AVERAGE(INDIRECT(ADDRESS($AU172+2, BL$1)):INDIRECT(ADDRESS($AU173+1, BL$1)))</f>
        <v>3.7499999999999201E-3</v>
      </c>
      <c r="BM173">
        <f ca="1">AVERAGE(INDIRECT(ADDRESS($AU172+2, BM$1)):INDIRECT(ADDRESS($AU173+1, BM$1)))</f>
        <v>4.4199999999996464E-3</v>
      </c>
      <c r="BN173">
        <f ca="1">AVERAGE(INDIRECT(ADDRESS($AU172+2, BN$1)):INDIRECT(ADDRESS($AU173+1, BN$1)))</f>
        <v>9.5083499999999992E-4</v>
      </c>
      <c r="BO173">
        <f ca="1">AVERAGE(INDIRECT(ADDRESS($AU172+2, BO$1)):INDIRECT(ADDRESS($AU173+1, BO$1)))</f>
        <v>2.8553599999999995E-3</v>
      </c>
      <c r="BP173">
        <f ca="1">AVERAGE(INDIRECT(ADDRESS($AU172+2, BP$1)):INDIRECT(ADDRESS($AU173+1, BP$1)))</f>
        <v>4.1599999999997195E-3</v>
      </c>
    </row>
    <row r="174" spans="1:68" x14ac:dyDescent="0.25">
      <c r="A174" s="1">
        <v>-0.29849100000000001</v>
      </c>
      <c r="B174" s="1">
        <v>0.843144</v>
      </c>
      <c r="C174" s="1">
        <v>-0.44722600000000001</v>
      </c>
      <c r="D174" s="1">
        <v>-0.45175599999999999</v>
      </c>
      <c r="E174" s="1">
        <v>1.7162299999999999</v>
      </c>
      <c r="F174" s="1">
        <v>-0.91007300000000002</v>
      </c>
      <c r="G174" s="1">
        <v>0.40790300000000002</v>
      </c>
      <c r="H174" s="1">
        <v>1.2580100000000001</v>
      </c>
      <c r="I174" s="1">
        <v>-1.13595</v>
      </c>
      <c r="J174" s="1">
        <v>-1.01058E-2</v>
      </c>
      <c r="K174" s="1">
        <v>0.74625699999999995</v>
      </c>
      <c r="L174" s="1">
        <v>-1.8865400000000001</v>
      </c>
      <c r="M174" s="1">
        <v>0.746286</v>
      </c>
      <c r="N174" s="1">
        <v>1.0026299999999999</v>
      </c>
      <c r="O174" s="1">
        <v>-2.4883199999999999</v>
      </c>
      <c r="P174" s="1">
        <v>-0.75923700000000005</v>
      </c>
      <c r="Q174" s="1">
        <v>0.99584300000000003</v>
      </c>
      <c r="R174" s="1">
        <v>-2.50014</v>
      </c>
      <c r="S174" s="1">
        <v>-4.9420899999999997E-3</v>
      </c>
      <c r="T174" s="1">
        <v>-2.5402600000000001E-2</v>
      </c>
      <c r="U174" s="1">
        <v>-2.5225499999999998</v>
      </c>
      <c r="V174" s="1" t="s">
        <v>23</v>
      </c>
      <c r="W174" s="1">
        <f>ABS(IK_diagnostics_positions[[#This Row],[Column1]]-A173)</f>
        <v>0.16848000000000002</v>
      </c>
      <c r="X174" s="1">
        <f>ABS(IK_diagnostics_positions[[#This Row],[Column2]]-B173)</f>
        <v>1.0445450000000001</v>
      </c>
      <c r="Y174" s="1">
        <f>ABS(IK_diagnostics_positions[[#This Row],[Column3]]-C173)</f>
        <v>0.41380600000000001</v>
      </c>
      <c r="Z174" s="1">
        <f>ABS(IK_diagnostics_positions[[#This Row],[Column4]]-D173)</f>
        <v>3.1451000000000007E-2</v>
      </c>
      <c r="AA174" s="1">
        <f>ABS(IK_diagnostics_positions[[#This Row],[Column5]]-E173)</f>
        <v>1.2139509999999998</v>
      </c>
      <c r="AB174" s="1">
        <f>ABS(IK_diagnostics_positions[[#This Row],[Column6]]-F173)</f>
        <v>0.65994699999999995</v>
      </c>
      <c r="AC174" s="1">
        <f>ABS(IK_diagnostics_positions[[#This Row],[Column7]]-G173)</f>
        <v>0.7815430000000001</v>
      </c>
      <c r="AD174" s="1">
        <f>ABS(IK_diagnostics_positions[[#This Row],[Column8]]-H173)</f>
        <v>5.2050000000000152E-2</v>
      </c>
      <c r="AE174" s="1">
        <f>ABS(IK_diagnostics_positions[[#This Row],[Column9]]-I173)</f>
        <v>1.1430499999999999</v>
      </c>
      <c r="AF174" s="1">
        <f>ABS(IK_diagnostics_positions[[#This Row],[Column10]]-J173)</f>
        <v>1.302324E-2</v>
      </c>
      <c r="AG174" s="1">
        <f>ABS(IK_diagnostics_positions[[#This Row],[Column11]]-K173)</f>
        <v>4.2034000000000016E-2</v>
      </c>
      <c r="AH174" s="1">
        <f>ABS(IK_diagnostics_positions[[#This Row],[Column12]]-L173)</f>
        <v>1.21936</v>
      </c>
      <c r="AI174" s="1">
        <f>ABS(IK_diagnostics_positions[[#This Row],[Column13]]-M173)</f>
        <v>1.8271999999999955E-2</v>
      </c>
      <c r="AJ174" s="1">
        <f>ABS(IK_diagnostics_positions[[#This Row],[Column14]]-N173)</f>
        <v>1.9999999999997797E-4</v>
      </c>
      <c r="AK174" s="1">
        <f>ABS(IK_diagnostics_positions[[#This Row],[Column15]]-O173)</f>
        <v>5.9800000000000963E-3</v>
      </c>
      <c r="AL174" s="1">
        <f>ABS(IK_diagnostics_positions[[#This Row],[Column16]]-P173)</f>
        <v>1.6479999999999828E-3</v>
      </c>
      <c r="AM174" s="1">
        <f>ABS(IK_diagnostics_positions[[#This Row],[Column17]]-Q173)</f>
        <v>2.5689999999999324E-3</v>
      </c>
      <c r="AN174" s="1">
        <f>ABS(IK_diagnostics_positions[[#This Row],[Column18]]-R173)</f>
        <v>4.529999999999923E-3</v>
      </c>
      <c r="AO174" s="1">
        <f>ABS(IK_diagnostics_positions[[#This Row],[Column19]]-S173)</f>
        <v>1.3629000000000072E-4</v>
      </c>
      <c r="AP174" s="1">
        <f>ABS(IK_diagnostics_positions[[#This Row],[Column20]]-T173)</f>
        <v>1.9560870000000001E-2</v>
      </c>
      <c r="AQ174" s="1">
        <f>ABS(IK_diagnostics_positions[[#This Row],[Column21]]-U173)</f>
        <v>2.434999999999965E-2</v>
      </c>
      <c r="AU174" s="3">
        <f>IK_diagnostics_frames[[#This Row],[Column1]]+AU173</f>
        <v>537</v>
      </c>
      <c r="AV174">
        <f ca="1">AVERAGE(INDIRECT(ADDRESS($AU173+2, AV$1)):INDIRECT(ADDRESS($AU174+1, AV$1)))</f>
        <v>0.87462830000000014</v>
      </c>
      <c r="AW174">
        <f ca="1">AVERAGE(INDIRECT(ADDRESS($AU173+2, AW$1)):INDIRECT(ADDRESS($AU174+1, AW$1)))</f>
        <v>0.4878865</v>
      </c>
      <c r="AX174">
        <f ca="1">AVERAGE(INDIRECT(ADDRESS($AU173+2, AX$1)):INDIRECT(ADDRESS($AU174+1, AX$1)))</f>
        <v>0.98641400000000012</v>
      </c>
      <c r="AY174">
        <f ca="1">AVERAGE(INDIRECT(ADDRESS($AU173+2, AY$1)):INDIRECT(ADDRESS($AU174+1, AY$1)))</f>
        <v>0.36701050000000002</v>
      </c>
      <c r="AZ174">
        <f ca="1">AVERAGE(INDIRECT(ADDRESS($AU173+2, AZ$1)):INDIRECT(ADDRESS($AU174+1, AZ$1)))</f>
        <v>0.5048585000000001</v>
      </c>
      <c r="BA174">
        <f ca="1">AVERAGE(INDIRECT(ADDRESS($AU173+2, BA$1)):INDIRECT(ADDRESS($AU174+1, BA$1)))</f>
        <v>1.0174601000000001</v>
      </c>
      <c r="BB174">
        <f ca="1">AVERAGE(INDIRECT(ADDRESS($AU173+2, BB$1)):INDIRECT(ADDRESS($AU174+1, BB$1)))</f>
        <v>0.66184129999999997</v>
      </c>
      <c r="BC174">
        <f ca="1">AVERAGE(INDIRECT(ADDRESS($AU173+2, BC$1)):INDIRECT(ADDRESS($AU174+1, BC$1)))</f>
        <v>0.5075655</v>
      </c>
      <c r="BD174">
        <f ca="1">AVERAGE(INDIRECT(ADDRESS($AU173+2, BD$1)):INDIRECT(ADDRESS($AU174+1, BD$1)))</f>
        <v>0.65539199999999997</v>
      </c>
      <c r="BE174">
        <f ca="1">AVERAGE(INDIRECT(ADDRESS($AU173+2, BE$1)):INDIRECT(ADDRESS($AU174+1, BE$1)))</f>
        <v>5.6286240000000001E-2</v>
      </c>
      <c r="BF174">
        <f ca="1">AVERAGE(INDIRECT(ADDRESS($AU173+2, BF$1)):INDIRECT(ADDRESS($AU174+1, BF$1)))</f>
        <v>1.1948999999999987E-2</v>
      </c>
      <c r="BG174">
        <f ca="1">AVERAGE(INDIRECT(ADDRESS($AU173+2, BG$1)):INDIRECT(ADDRESS($AU174+1, BG$1)))</f>
        <v>7.0200000000001372E-3</v>
      </c>
      <c r="BH174">
        <f ca="1">AVERAGE(INDIRECT(ADDRESS($AU173+2, BH$1)):INDIRECT(ADDRESS($AU174+1, BH$1)))</f>
        <v>2.5417500000000037E-2</v>
      </c>
      <c r="BI174">
        <f ca="1">AVERAGE(INDIRECT(ADDRESS($AU173+2, BI$1)):INDIRECT(ADDRESS($AU174+1, BI$1)))</f>
        <v>1.0150000000000992E-3</v>
      </c>
      <c r="BJ174">
        <f ca="1">AVERAGE(INDIRECT(ADDRESS($AU173+2, BJ$1)):INDIRECT(ADDRESS($AU174+1, BJ$1)))</f>
        <v>3.620000000000001E-2</v>
      </c>
      <c r="BK174">
        <f ca="1">AVERAGE(INDIRECT(ADDRESS($AU173+2, BK$1)):INDIRECT(ADDRESS($AU174+1, BK$1)))</f>
        <v>2.0462499999999939E-2</v>
      </c>
      <c r="BL174">
        <f ca="1">AVERAGE(INDIRECT(ADDRESS($AU173+2, BL$1)):INDIRECT(ADDRESS($AU174+1, BL$1)))</f>
        <v>1.5039999999999942E-2</v>
      </c>
      <c r="BM174">
        <f ca="1">AVERAGE(INDIRECT(ADDRESS($AU173+2, BM$1)):INDIRECT(ADDRESS($AU174+1, BM$1)))</f>
        <v>3.8515000000000077E-2</v>
      </c>
      <c r="BN174">
        <f ca="1">AVERAGE(INDIRECT(ADDRESS($AU173+2, BN$1)):INDIRECT(ADDRESS($AU174+1, BN$1)))</f>
        <v>8.0281150000000006E-3</v>
      </c>
      <c r="BO174">
        <f ca="1">AVERAGE(INDIRECT(ADDRESS($AU173+2, BO$1)):INDIRECT(ADDRESS($AU174+1, BO$1)))</f>
        <v>4.8133480000000003E-3</v>
      </c>
      <c r="BP174">
        <f ca="1">AVERAGE(INDIRECT(ADDRESS($AU173+2, BP$1)):INDIRECT(ADDRESS($AU174+1, BP$1)))</f>
        <v>1.454500000000003E-2</v>
      </c>
    </row>
    <row r="175" spans="1:68" x14ac:dyDescent="0.25">
      <c r="A175" s="1">
        <v>-0.99446400000000001</v>
      </c>
      <c r="B175" s="1">
        <v>-0.100814</v>
      </c>
      <c r="C175" s="1">
        <v>-2.9644299999999998E-2</v>
      </c>
      <c r="D175" s="1">
        <v>-1.1722600000000001</v>
      </c>
      <c r="E175" s="1">
        <v>0.61849500000000002</v>
      </c>
      <c r="F175" s="1">
        <v>-0.70119699999999996</v>
      </c>
      <c r="G175" s="1">
        <v>-0.46215899999999999</v>
      </c>
      <c r="H175" s="1">
        <v>0.21603600000000001</v>
      </c>
      <c r="I175" s="1">
        <v>-1.27894</v>
      </c>
      <c r="J175" s="1">
        <v>6.9533499999999998E-2</v>
      </c>
      <c r="K175" s="1">
        <v>0.81153399999999998</v>
      </c>
      <c r="L175" s="1">
        <v>-1.88117</v>
      </c>
      <c r="M175" s="1">
        <v>0.78489699999999996</v>
      </c>
      <c r="N175" s="1">
        <v>1.0188699999999999</v>
      </c>
      <c r="O175" s="1">
        <v>-2.5484499999999999</v>
      </c>
      <c r="P175" s="1">
        <v>-0.732097</v>
      </c>
      <c r="Q175" s="1">
        <v>0.96985500000000002</v>
      </c>
      <c r="R175" s="1">
        <v>-2.45764</v>
      </c>
      <c r="S175" s="1">
        <v>-7.5673499999999996E-3</v>
      </c>
      <c r="T175" s="1">
        <v>1.27951E-2</v>
      </c>
      <c r="U175" s="1">
        <v>-2.4778899999999999</v>
      </c>
      <c r="V175" s="1" t="s">
        <v>23</v>
      </c>
      <c r="W175" s="1">
        <f>ABS(IK_diagnostics_positions[[#This Row],[Column1]]-A174)</f>
        <v>0.69597299999999995</v>
      </c>
      <c r="X175" s="1">
        <f>ABS(IK_diagnostics_positions[[#This Row],[Column2]]-B174)</f>
        <v>0.94395799999999996</v>
      </c>
      <c r="Y175" s="1">
        <f>ABS(IK_diagnostics_positions[[#This Row],[Column3]]-C174)</f>
        <v>0.4175817</v>
      </c>
      <c r="Z175" s="1">
        <f>ABS(IK_diagnostics_positions[[#This Row],[Column4]]-D174)</f>
        <v>0.72050400000000003</v>
      </c>
      <c r="AA175" s="1">
        <f>ABS(IK_diagnostics_positions[[#This Row],[Column5]]-E174)</f>
        <v>1.0977349999999999</v>
      </c>
      <c r="AB175" s="1">
        <f>ABS(IK_diagnostics_positions[[#This Row],[Column6]]-F174)</f>
        <v>0.20887600000000006</v>
      </c>
      <c r="AC175" s="1">
        <f>ABS(IK_diagnostics_positions[[#This Row],[Column7]]-G174)</f>
        <v>0.870062</v>
      </c>
      <c r="AD175" s="1">
        <f>ABS(IK_diagnostics_positions[[#This Row],[Column8]]-H174)</f>
        <v>1.0419740000000002</v>
      </c>
      <c r="AE175" s="1">
        <f>ABS(IK_diagnostics_positions[[#This Row],[Column9]]-I174)</f>
        <v>0.14298999999999995</v>
      </c>
      <c r="AF175" s="1">
        <f>ABS(IK_diagnostics_positions[[#This Row],[Column10]]-J174)</f>
        <v>7.9639299999999996E-2</v>
      </c>
      <c r="AG175" s="1">
        <f>ABS(IK_diagnostics_positions[[#This Row],[Column11]]-K174)</f>
        <v>6.5277000000000029E-2</v>
      </c>
      <c r="AH175" s="1">
        <f>ABS(IK_diagnostics_positions[[#This Row],[Column12]]-L174)</f>
        <v>5.3700000000000969E-3</v>
      </c>
      <c r="AI175" s="1">
        <f>ABS(IK_diagnostics_positions[[#This Row],[Column13]]-M174)</f>
        <v>3.8610999999999951E-2</v>
      </c>
      <c r="AJ175" s="1">
        <f>ABS(IK_diagnostics_positions[[#This Row],[Column14]]-N174)</f>
        <v>1.6240000000000032E-2</v>
      </c>
      <c r="AK175" s="1">
        <f>ABS(IK_diagnostics_positions[[#This Row],[Column15]]-O174)</f>
        <v>6.0130000000000017E-2</v>
      </c>
      <c r="AL175" s="1">
        <f>ABS(IK_diagnostics_positions[[#This Row],[Column16]]-P174)</f>
        <v>2.7140000000000053E-2</v>
      </c>
      <c r="AM175" s="1">
        <f>ABS(IK_diagnostics_positions[[#This Row],[Column17]]-Q174)</f>
        <v>2.5988000000000011E-2</v>
      </c>
      <c r="AN175" s="1">
        <f>ABS(IK_diagnostics_positions[[#This Row],[Column18]]-R174)</f>
        <v>4.2499999999999982E-2</v>
      </c>
      <c r="AO175" s="1">
        <f>ABS(IK_diagnostics_positions[[#This Row],[Column19]]-S174)</f>
        <v>2.6252599999999999E-3</v>
      </c>
      <c r="AP175" s="1">
        <f>ABS(IK_diagnostics_positions[[#This Row],[Column20]]-T174)</f>
        <v>3.8197700000000001E-2</v>
      </c>
      <c r="AQ175" s="1">
        <f>ABS(IK_diagnostics_positions[[#This Row],[Column21]]-U174)</f>
        <v>4.4659999999999922E-2</v>
      </c>
      <c r="AU175" s="4">
        <f>IK_diagnostics_frames[[#This Row],[Column1]]+AU174</f>
        <v>538</v>
      </c>
      <c r="AV175">
        <f ca="1">AVERAGE(INDIRECT(ADDRESS($AU174+2, AV$1)):INDIRECT(ADDRESS($AU175+1, AV$1)))</f>
        <v>5.0116000000000022E-2</v>
      </c>
      <c r="AW175">
        <f ca="1">AVERAGE(INDIRECT(ADDRESS($AU174+2, AW$1)):INDIRECT(ADDRESS($AU175+1, AW$1)))</f>
        <v>1.4681389999999999</v>
      </c>
      <c r="AX175">
        <f ca="1">AVERAGE(INDIRECT(ADDRESS($AU174+2, AX$1)):INDIRECT(ADDRESS($AU175+1, AX$1)))</f>
        <v>0.94923700000000011</v>
      </c>
      <c r="AY175">
        <f ca="1">AVERAGE(INDIRECT(ADDRESS($AU174+2, AY$1)):INDIRECT(ADDRESS($AU175+1, AY$1)))</f>
        <v>1.0392790000000001</v>
      </c>
      <c r="AZ175">
        <f ca="1">AVERAGE(INDIRECT(ADDRESS($AU174+2, AZ$1)):INDIRECT(ADDRESS($AU175+1, AZ$1)))</f>
        <v>8.3850000000000036E-2</v>
      </c>
      <c r="BA175">
        <f ca="1">AVERAGE(INDIRECT(ADDRESS($AU174+2, BA$1)):INDIRECT(ADDRESS($AU175+1, BA$1)))</f>
        <v>0.59345300000000001</v>
      </c>
      <c r="BB175">
        <f ca="1">AVERAGE(INDIRECT(ADDRESS($AU174+2, BB$1)):INDIRECT(ADDRESS($AU175+1, BB$1)))</f>
        <v>1.5348060000000001</v>
      </c>
      <c r="BC175">
        <f ca="1">AVERAGE(INDIRECT(ADDRESS($AU174+2, BC$1)):INDIRECT(ADDRESS($AU175+1, BC$1)))</f>
        <v>0.4553449</v>
      </c>
      <c r="BD175">
        <f ca="1">AVERAGE(INDIRECT(ADDRESS($AU174+2, BD$1)):INDIRECT(ADDRESS($AU175+1, BD$1)))</f>
        <v>0.33650999999999986</v>
      </c>
      <c r="BE175">
        <f ca="1">AVERAGE(INDIRECT(ADDRESS($AU174+2, BE$1)):INDIRECT(ADDRESS($AU175+1, BE$1)))</f>
        <v>1.7701990000000001E-3</v>
      </c>
      <c r="BF175">
        <f ca="1">AVERAGE(INDIRECT(ADDRESS($AU174+2, BF$1)):INDIRECT(ADDRESS($AU175+1, BF$1)))</f>
        <v>8.7300000000001265E-4</v>
      </c>
      <c r="BG175">
        <f ca="1">AVERAGE(INDIRECT(ADDRESS($AU174+2, BG$1)):INDIRECT(ADDRESS($AU175+1, BG$1)))</f>
        <v>5.0600000000000644E-3</v>
      </c>
      <c r="BH175">
        <f ca="1">AVERAGE(INDIRECT(ADDRESS($AU174+2, BH$1)):INDIRECT(ADDRESS($AU175+1, BH$1)))</f>
        <v>3.2219999999999471E-3</v>
      </c>
      <c r="BI175">
        <f ca="1">AVERAGE(INDIRECT(ADDRESS($AU174+2, BI$1)):INDIRECT(ADDRESS($AU175+1, BI$1)))</f>
        <v>2.1360000000000268E-3</v>
      </c>
      <c r="BJ175">
        <f ca="1">AVERAGE(INDIRECT(ADDRESS($AU174+2, BJ$1)):INDIRECT(ADDRESS($AU175+1, BJ$1)))</f>
        <v>5.20000000000298E-4</v>
      </c>
      <c r="BK175">
        <f ca="1">AVERAGE(INDIRECT(ADDRESS($AU174+2, BK$1)):INDIRECT(ADDRESS($AU175+1, BK$1)))</f>
        <v>7.9470000000000374E-3</v>
      </c>
      <c r="BL175">
        <f ca="1">AVERAGE(INDIRECT(ADDRESS($AU174+2, BL$1)):INDIRECT(ADDRESS($AU175+1, BL$1)))</f>
        <v>7.8000000000000291E-4</v>
      </c>
      <c r="BM175">
        <f ca="1">AVERAGE(INDIRECT(ADDRESS($AU174+2, BM$1)):INDIRECT(ADDRESS($AU175+1, BM$1)))</f>
        <v>2.4199999999998667E-3</v>
      </c>
      <c r="BN175">
        <f ca="1">AVERAGE(INDIRECT(ADDRESS($AU174+2, BN$1)):INDIRECT(ADDRESS($AU175+1, BN$1)))</f>
        <v>6.4234999999999987E-4</v>
      </c>
      <c r="BO175">
        <f ca="1">AVERAGE(INDIRECT(ADDRESS($AU174+2, BO$1)):INDIRECT(ADDRESS($AU175+1, BO$1)))</f>
        <v>2.5841560000000002E-3</v>
      </c>
      <c r="BP175">
        <f ca="1">AVERAGE(INDIRECT(ADDRESS($AU174+2, BP$1)):INDIRECT(ADDRESS($AU175+1, BP$1)))</f>
        <v>2.9299999999996551E-3</v>
      </c>
    </row>
    <row r="176" spans="1:68" x14ac:dyDescent="0.25">
      <c r="A176" s="1">
        <v>0.251938</v>
      </c>
      <c r="B176" s="1">
        <v>0.59251200000000004</v>
      </c>
      <c r="C176" s="1">
        <v>-0.76515200000000005</v>
      </c>
      <c r="D176" s="1">
        <v>0.68242199999999997</v>
      </c>
      <c r="E176" s="1">
        <v>0.152674</v>
      </c>
      <c r="F176" s="1">
        <v>-1.5533300000000001</v>
      </c>
      <c r="G176" s="1">
        <v>-0.18570300000000001</v>
      </c>
      <c r="H176" s="1">
        <v>0.42239700000000002</v>
      </c>
      <c r="I176" s="1">
        <v>-1.1366700000000001</v>
      </c>
      <c r="J176" s="1">
        <v>5.1441799999999999E-4</v>
      </c>
      <c r="K176" s="1">
        <v>0.91196500000000003</v>
      </c>
      <c r="L176" s="1">
        <v>-1.9885200000000001</v>
      </c>
      <c r="M176" s="1">
        <v>0.815079</v>
      </c>
      <c r="N176" s="1">
        <v>1.0006699999999999</v>
      </c>
      <c r="O176" s="1">
        <v>-2.5617700000000001</v>
      </c>
      <c r="P176" s="1">
        <v>-0.82568399999999997</v>
      </c>
      <c r="Q176" s="1">
        <v>0.99907400000000002</v>
      </c>
      <c r="R176" s="1">
        <v>-2.5451199999999998</v>
      </c>
      <c r="S176" s="1">
        <v>-5.9193400000000004E-3</v>
      </c>
      <c r="T176" s="1">
        <v>3.2764700000000001E-2</v>
      </c>
      <c r="U176" s="1">
        <v>-2.4649299999999998</v>
      </c>
      <c r="V176" s="1" t="s">
        <v>23</v>
      </c>
      <c r="W176" s="1">
        <f>ABS(IK_diagnostics_positions[[#This Row],[Column1]]-A175)</f>
        <v>1.246402</v>
      </c>
      <c r="X176" s="1">
        <f>ABS(IK_diagnostics_positions[[#This Row],[Column2]]-B175)</f>
        <v>0.693326</v>
      </c>
      <c r="Y176" s="1">
        <f>ABS(IK_diagnostics_positions[[#This Row],[Column3]]-C175)</f>
        <v>0.7355077000000001</v>
      </c>
      <c r="Z176" s="1">
        <f>ABS(IK_diagnostics_positions[[#This Row],[Column4]]-D175)</f>
        <v>1.8546819999999999</v>
      </c>
      <c r="AA176" s="1">
        <f>ABS(IK_diagnostics_positions[[#This Row],[Column5]]-E175)</f>
        <v>0.46582100000000004</v>
      </c>
      <c r="AB176" s="1">
        <f>ABS(IK_diagnostics_positions[[#This Row],[Column6]]-F175)</f>
        <v>0.85213300000000014</v>
      </c>
      <c r="AC176" s="1">
        <f>ABS(IK_diagnostics_positions[[#This Row],[Column7]]-G175)</f>
        <v>0.27645599999999998</v>
      </c>
      <c r="AD176" s="1">
        <f>ABS(IK_diagnostics_positions[[#This Row],[Column8]]-H175)</f>
        <v>0.20636100000000002</v>
      </c>
      <c r="AE176" s="1">
        <f>ABS(IK_diagnostics_positions[[#This Row],[Column9]]-I175)</f>
        <v>0.1422699999999999</v>
      </c>
      <c r="AF176" s="1">
        <f>ABS(IK_diagnostics_positions[[#This Row],[Column10]]-J175)</f>
        <v>6.9019081999999995E-2</v>
      </c>
      <c r="AG176" s="1">
        <f>ABS(IK_diagnostics_positions[[#This Row],[Column11]]-K175)</f>
        <v>0.10043100000000005</v>
      </c>
      <c r="AH176" s="1">
        <f>ABS(IK_diagnostics_positions[[#This Row],[Column12]]-L175)</f>
        <v>0.10735000000000006</v>
      </c>
      <c r="AI176" s="1">
        <f>ABS(IK_diagnostics_positions[[#This Row],[Column13]]-M175)</f>
        <v>3.0182000000000042E-2</v>
      </c>
      <c r="AJ176" s="1">
        <f>ABS(IK_diagnostics_positions[[#This Row],[Column14]]-N175)</f>
        <v>1.8199999999999994E-2</v>
      </c>
      <c r="AK176" s="1">
        <f>ABS(IK_diagnostics_positions[[#This Row],[Column15]]-O175)</f>
        <v>1.3320000000000221E-2</v>
      </c>
      <c r="AL176" s="1">
        <f>ABS(IK_diagnostics_positions[[#This Row],[Column16]]-P175)</f>
        <v>9.3586999999999976E-2</v>
      </c>
      <c r="AM176" s="1">
        <f>ABS(IK_diagnostics_positions[[#This Row],[Column17]]-Q175)</f>
        <v>2.9218999999999995E-2</v>
      </c>
      <c r="AN176" s="1">
        <f>ABS(IK_diagnostics_positions[[#This Row],[Column18]]-R175)</f>
        <v>8.747999999999978E-2</v>
      </c>
      <c r="AO176" s="1">
        <f>ABS(IK_diagnostics_positions[[#This Row],[Column19]]-S175)</f>
        <v>1.6480099999999992E-3</v>
      </c>
      <c r="AP176" s="1">
        <f>ABS(IK_diagnostics_positions[[#This Row],[Column20]]-T175)</f>
        <v>1.9969600000000001E-2</v>
      </c>
      <c r="AQ176" s="1">
        <f>ABS(IK_diagnostics_positions[[#This Row],[Column21]]-U175)</f>
        <v>1.2960000000000083E-2</v>
      </c>
      <c r="AU176" s="3">
        <f>IK_diagnostics_frames[[#This Row],[Column1]]+AU175</f>
        <v>539</v>
      </c>
      <c r="AV176">
        <f ca="1">AVERAGE(INDIRECT(ADDRESS($AU175+2, AV$1)):INDIRECT(ADDRESS($AU176+1, AV$1)))</f>
        <v>0.12749099999999997</v>
      </c>
      <c r="AW176">
        <f ca="1">AVERAGE(INDIRECT(ADDRESS($AU175+2, AW$1)):INDIRECT(ADDRESS($AU176+1, AW$1)))</f>
        <v>1.7582309999999999</v>
      </c>
      <c r="AX176">
        <f ca="1">AVERAGE(INDIRECT(ADDRESS($AU175+2, AX$1)):INDIRECT(ADDRESS($AU176+1, AX$1)))</f>
        <v>0.54978300000000002</v>
      </c>
      <c r="AY176">
        <f ca="1">AVERAGE(INDIRECT(ADDRESS($AU175+2, AY$1)):INDIRECT(ADDRESS($AU176+1, AY$1)))</f>
        <v>0.42579800000000001</v>
      </c>
      <c r="AZ176">
        <f ca="1">AVERAGE(INDIRECT(ADDRESS($AU175+2, AZ$1)):INDIRECT(ADDRESS($AU176+1, AZ$1)))</f>
        <v>0.59740900000000008</v>
      </c>
      <c r="BA176">
        <f ca="1">AVERAGE(INDIRECT(ADDRESS($AU175+2, BA$1)):INDIRECT(ADDRESS($AU176+1, BA$1)))</f>
        <v>0.69540299999999999</v>
      </c>
      <c r="BB176">
        <f ca="1">AVERAGE(INDIRECT(ADDRESS($AU175+2, BB$1)):INDIRECT(ADDRESS($AU176+1, BB$1)))</f>
        <v>1.146811</v>
      </c>
      <c r="BC176">
        <f ca="1">AVERAGE(INDIRECT(ADDRESS($AU175+2, BC$1)):INDIRECT(ADDRESS($AU176+1, BC$1)))</f>
        <v>2.567899999999998E-3</v>
      </c>
      <c r="BD176">
        <f ca="1">AVERAGE(INDIRECT(ADDRESS($AU175+2, BD$1)):INDIRECT(ADDRESS($AU176+1, BD$1)))</f>
        <v>5.2700000000001079E-3</v>
      </c>
      <c r="BE176">
        <f ca="1">AVERAGE(INDIRECT(ADDRESS($AU175+2, BE$1)):INDIRECT(ADDRESS($AU176+1, BE$1)))</f>
        <v>3.3628310000000002E-3</v>
      </c>
      <c r="BF176">
        <f ca="1">AVERAGE(INDIRECT(ADDRESS($AU175+2, BF$1)):INDIRECT(ADDRESS($AU176+1, BF$1)))</f>
        <v>4.1630000000000278E-3</v>
      </c>
      <c r="BG176">
        <f ca="1">AVERAGE(INDIRECT(ADDRESS($AU175+2, BG$1)):INDIRECT(ADDRESS($AU176+1, BG$1)))</f>
        <v>3.2399999999999096E-3</v>
      </c>
      <c r="BH176">
        <f ca="1">AVERAGE(INDIRECT(ADDRESS($AU175+2, BH$1)):INDIRECT(ADDRESS($AU176+1, BH$1)))</f>
        <v>6.808999999999954E-3</v>
      </c>
      <c r="BI176">
        <f ca="1">AVERAGE(INDIRECT(ADDRESS($AU175+2, BI$1)):INDIRECT(ADDRESS($AU176+1, BI$1)))</f>
        <v>1.1599999999989397E-4</v>
      </c>
      <c r="BJ176">
        <f ca="1">AVERAGE(INDIRECT(ADDRESS($AU175+2, BJ$1)):INDIRECT(ADDRESS($AU176+1, BJ$1)))</f>
        <v>5.9999999999993392E-4</v>
      </c>
      <c r="BK176">
        <f ca="1">AVERAGE(INDIRECT(ADDRESS($AU175+2, BK$1)):INDIRECT(ADDRESS($AU176+1, BK$1)))</f>
        <v>4.4330000000000203E-3</v>
      </c>
      <c r="BL176">
        <f ca="1">AVERAGE(INDIRECT(ADDRESS($AU175+2, BL$1)):INDIRECT(ADDRESS($AU176+1, BL$1)))</f>
        <v>1.2000000000000899E-3</v>
      </c>
      <c r="BM176">
        <f ca="1">AVERAGE(INDIRECT(ADDRESS($AU175+2, BM$1)):INDIRECT(ADDRESS($AU176+1, BM$1)))</f>
        <v>5.0900000000000389E-3</v>
      </c>
      <c r="BN176">
        <f ca="1">AVERAGE(INDIRECT(ADDRESS($AU175+2, BN$1)):INDIRECT(ADDRESS($AU176+1, BN$1)))</f>
        <v>3.0981999999999971E-4</v>
      </c>
      <c r="BO176">
        <f ca="1">AVERAGE(INDIRECT(ADDRESS($AU175+2, BO$1)):INDIRECT(ADDRESS($AU176+1, BO$1)))</f>
        <v>2.2073999999999996E-3</v>
      </c>
      <c r="BP176">
        <f ca="1">AVERAGE(INDIRECT(ADDRESS($AU175+2, BP$1)):INDIRECT(ADDRESS($AU176+1, BP$1)))</f>
        <v>7.7999999999978087E-4</v>
      </c>
    </row>
    <row r="177" spans="1:68" x14ac:dyDescent="0.25">
      <c r="A177" s="1">
        <v>0.30252800000000002</v>
      </c>
      <c r="B177" s="1">
        <v>0.76825200000000005</v>
      </c>
      <c r="C177" s="1">
        <v>-0.56415099999999996</v>
      </c>
      <c r="D177" s="1">
        <v>-0.218891</v>
      </c>
      <c r="E177" s="1">
        <v>0.39418700000000001</v>
      </c>
      <c r="F177" s="1">
        <v>-1.3310900000000001</v>
      </c>
      <c r="G177" s="1">
        <v>0.55478300000000003</v>
      </c>
      <c r="H177" s="1">
        <v>-5.4685299999999999E-2</v>
      </c>
      <c r="I177" s="1">
        <v>-1.77824</v>
      </c>
      <c r="J177" s="1">
        <v>3.32665E-3</v>
      </c>
      <c r="K177" s="1">
        <v>0.77348600000000001</v>
      </c>
      <c r="L177" s="1">
        <v>-1.8783799999999999</v>
      </c>
      <c r="M177" s="1">
        <v>0.75187800000000005</v>
      </c>
      <c r="N177" s="1">
        <v>1.0033099999999999</v>
      </c>
      <c r="O177" s="1">
        <v>-2.5003500000000001</v>
      </c>
      <c r="P177" s="1">
        <v>-0.75160899999999997</v>
      </c>
      <c r="Q177" s="1">
        <v>0.99618399999999996</v>
      </c>
      <c r="R177" s="1">
        <v>-2.4952100000000002</v>
      </c>
      <c r="S177" s="1">
        <v>4.5772E-3</v>
      </c>
      <c r="T177" s="1">
        <v>-4.3481600000000002E-3</v>
      </c>
      <c r="U177" s="1">
        <v>-2.50684</v>
      </c>
      <c r="V177" s="1" t="s">
        <v>23</v>
      </c>
      <c r="W177" s="1">
        <f>ABS(IK_diagnostics_positions[[#This Row],[Column1]]-A176)</f>
        <v>5.0590000000000024E-2</v>
      </c>
      <c r="X177" s="1">
        <f>ABS(IK_diagnostics_positions[[#This Row],[Column2]]-B176)</f>
        <v>0.17574000000000001</v>
      </c>
      <c r="Y177" s="1">
        <f>ABS(IK_diagnostics_positions[[#This Row],[Column3]]-C176)</f>
        <v>0.2010010000000001</v>
      </c>
      <c r="Z177" s="1">
        <f>ABS(IK_diagnostics_positions[[#This Row],[Column4]]-D176)</f>
        <v>0.90131300000000003</v>
      </c>
      <c r="AA177" s="1">
        <f>ABS(IK_diagnostics_positions[[#This Row],[Column5]]-E176)</f>
        <v>0.24151300000000001</v>
      </c>
      <c r="AB177" s="1">
        <f>ABS(IK_diagnostics_positions[[#This Row],[Column6]]-F176)</f>
        <v>0.22223999999999999</v>
      </c>
      <c r="AC177" s="1">
        <f>ABS(IK_diagnostics_positions[[#This Row],[Column7]]-G176)</f>
        <v>0.74048599999999998</v>
      </c>
      <c r="AD177" s="1">
        <f>ABS(IK_diagnostics_positions[[#This Row],[Column8]]-H176)</f>
        <v>0.47708230000000001</v>
      </c>
      <c r="AE177" s="1">
        <f>ABS(IK_diagnostics_positions[[#This Row],[Column9]]-I176)</f>
        <v>0.64156999999999997</v>
      </c>
      <c r="AF177" s="1">
        <f>ABS(IK_diagnostics_positions[[#This Row],[Column10]]-J176)</f>
        <v>2.812232E-3</v>
      </c>
      <c r="AG177" s="1">
        <f>ABS(IK_diagnostics_positions[[#This Row],[Column11]]-K176)</f>
        <v>0.13847900000000002</v>
      </c>
      <c r="AH177" s="1">
        <f>ABS(IK_diagnostics_positions[[#This Row],[Column12]]-L176)</f>
        <v>0.11014000000000013</v>
      </c>
      <c r="AI177" s="1">
        <f>ABS(IK_diagnostics_positions[[#This Row],[Column13]]-M176)</f>
        <v>6.3200999999999952E-2</v>
      </c>
      <c r="AJ177" s="1">
        <f>ABS(IK_diagnostics_positions[[#This Row],[Column14]]-N176)</f>
        <v>2.6399999999999757E-3</v>
      </c>
      <c r="AK177" s="1">
        <f>ABS(IK_diagnostics_positions[[#This Row],[Column15]]-O176)</f>
        <v>6.142000000000003E-2</v>
      </c>
      <c r="AL177" s="1">
        <f>ABS(IK_diagnostics_positions[[#This Row],[Column16]]-P176)</f>
        <v>7.4075000000000002E-2</v>
      </c>
      <c r="AM177" s="1">
        <f>ABS(IK_diagnostics_positions[[#This Row],[Column17]]-Q176)</f>
        <v>2.8900000000000592E-3</v>
      </c>
      <c r="AN177" s="1">
        <f>ABS(IK_diagnostics_positions[[#This Row],[Column18]]-R176)</f>
        <v>4.9909999999999677E-2</v>
      </c>
      <c r="AO177" s="1">
        <f>ABS(IK_diagnostics_positions[[#This Row],[Column19]]-S176)</f>
        <v>1.049654E-2</v>
      </c>
      <c r="AP177" s="1">
        <f>ABS(IK_diagnostics_positions[[#This Row],[Column20]]-T176)</f>
        <v>3.7112859999999998E-2</v>
      </c>
      <c r="AQ177" s="1">
        <f>ABS(IK_diagnostics_positions[[#This Row],[Column21]]-U176)</f>
        <v>4.1910000000000114E-2</v>
      </c>
      <c r="AU177" s="4">
        <f>IK_diagnostics_frames[[#This Row],[Column1]]+AU176</f>
        <v>540</v>
      </c>
      <c r="AV177">
        <f ca="1">AVERAGE(INDIRECT(ADDRESS($AU176+2, AV$1)):INDIRECT(ADDRESS($AU177+1, AV$1)))</f>
        <v>0.26188600000000006</v>
      </c>
      <c r="AW177">
        <f ca="1">AVERAGE(INDIRECT(ADDRESS($AU176+2, AW$1)):INDIRECT(ADDRESS($AU177+1, AW$1)))</f>
        <v>1.4585440000000001</v>
      </c>
      <c r="AX177">
        <f ca="1">AVERAGE(INDIRECT(ADDRESS($AU176+2, AX$1)):INDIRECT(ADDRESS($AU177+1, AX$1)))</f>
        <v>7.1906999999999999E-2</v>
      </c>
      <c r="AY177">
        <f ca="1">AVERAGE(INDIRECT(ADDRESS($AU176+2, AY$1)):INDIRECT(ADDRESS($AU177+1, AY$1)))</f>
        <v>0.8398159999999999</v>
      </c>
      <c r="AZ177">
        <f ca="1">AVERAGE(INDIRECT(ADDRESS($AU176+2, AZ$1)):INDIRECT(ADDRESS($AU177+1, AZ$1)))</f>
        <v>0.60519000000000001</v>
      </c>
      <c r="BA177">
        <f ca="1">AVERAGE(INDIRECT(ADDRESS($AU176+2, BA$1)):INDIRECT(ADDRESS($AU177+1, BA$1)))</f>
        <v>6.2230000000000008E-2</v>
      </c>
      <c r="BB177">
        <f ca="1">AVERAGE(INDIRECT(ADDRESS($AU176+2, BB$1)):INDIRECT(ADDRESS($AU177+1, BB$1)))</f>
        <v>1.1424919999999998</v>
      </c>
      <c r="BC177">
        <f ca="1">AVERAGE(INDIRECT(ADDRESS($AU176+2, BC$1)):INDIRECT(ADDRESS($AU177+1, BC$1)))</f>
        <v>1.0979637999999998</v>
      </c>
      <c r="BD177">
        <f ca="1">AVERAGE(INDIRECT(ADDRESS($AU176+2, BD$1)):INDIRECT(ADDRESS($AU177+1, BD$1)))</f>
        <v>0.30169000000000001</v>
      </c>
      <c r="BE177">
        <f ca="1">AVERAGE(INDIRECT(ADDRESS($AU176+2, BE$1)):INDIRECT(ADDRESS($AU177+1, BE$1)))</f>
        <v>4.4817900000000003E-3</v>
      </c>
      <c r="BF177">
        <f ca="1">AVERAGE(INDIRECT(ADDRESS($AU176+2, BF$1)):INDIRECT(ADDRESS($AU177+1, BF$1)))</f>
        <v>7.7249999999999819E-3</v>
      </c>
      <c r="BG177">
        <f ca="1">AVERAGE(INDIRECT(ADDRESS($AU176+2, BG$1)):INDIRECT(ADDRESS($AU177+1, BG$1)))</f>
        <v>6.8900000000000627E-3</v>
      </c>
      <c r="BH177">
        <f ca="1">AVERAGE(INDIRECT(ADDRESS($AU176+2, BH$1)):INDIRECT(ADDRESS($AU177+1, BH$1)))</f>
        <v>1.1820000000000164E-3</v>
      </c>
      <c r="BI177">
        <f ca="1">AVERAGE(INDIRECT(ADDRESS($AU176+2, BI$1)):INDIRECT(ADDRESS($AU177+1, BI$1)))</f>
        <v>7.4299999999993815E-4</v>
      </c>
      <c r="BJ177">
        <f ca="1">AVERAGE(INDIRECT(ADDRESS($AU176+2, BJ$1)):INDIRECT(ADDRESS($AU177+1, BJ$1)))</f>
        <v>2.6699999999997281E-3</v>
      </c>
      <c r="BK177">
        <f ca="1">AVERAGE(INDIRECT(ADDRESS($AU176+2, BK$1)):INDIRECT(ADDRESS($AU177+1, BK$1)))</f>
        <v>5.6519999999999904E-3</v>
      </c>
      <c r="BL177">
        <f ca="1">AVERAGE(INDIRECT(ADDRESS($AU176+2, BL$1)):INDIRECT(ADDRESS($AU177+1, BL$1)))</f>
        <v>2.5199999999999667E-3</v>
      </c>
      <c r="BM177">
        <f ca="1">AVERAGE(INDIRECT(ADDRESS($AU176+2, BM$1)):INDIRECT(ADDRESS($AU177+1, BM$1)))</f>
        <v>7.3900000000000077E-3</v>
      </c>
      <c r="BN177">
        <f ca="1">AVERAGE(INDIRECT(ADDRESS($AU176+2, BN$1)):INDIRECT(ADDRESS($AU177+1, BN$1)))</f>
        <v>1.3213599999999997E-3</v>
      </c>
      <c r="BO177">
        <f ca="1">AVERAGE(INDIRECT(ADDRESS($AU176+2, BO$1)):INDIRECT(ADDRESS($AU177+1, BO$1)))</f>
        <v>1.84542E-3</v>
      </c>
      <c r="BP177">
        <f ca="1">AVERAGE(INDIRECT(ADDRESS($AU176+2, BP$1)):INDIRECT(ADDRESS($AU177+1, BP$1)))</f>
        <v>4.809999999999981E-3</v>
      </c>
    </row>
    <row r="178" spans="1:68" x14ac:dyDescent="0.25">
      <c r="A178" s="1">
        <v>0.22820699999999999</v>
      </c>
      <c r="B178" s="1">
        <v>0.41128799999999999</v>
      </c>
      <c r="C178" s="1">
        <v>-0.88247600000000004</v>
      </c>
      <c r="D178" s="1">
        <v>0.47803099999999998</v>
      </c>
      <c r="E178" s="1">
        <v>1.1676200000000001</v>
      </c>
      <c r="F178" s="1">
        <v>-1.48708</v>
      </c>
      <c r="G178" s="1">
        <v>0.366429</v>
      </c>
      <c r="H178" s="1">
        <v>0.263187</v>
      </c>
      <c r="I178" s="1">
        <v>-1.8988400000000001</v>
      </c>
      <c r="J178" s="1">
        <v>-7.8713899999999996E-4</v>
      </c>
      <c r="K178" s="1">
        <v>0.77927900000000005</v>
      </c>
      <c r="L178" s="1">
        <v>-2.6726700000000001</v>
      </c>
      <c r="M178" s="1">
        <v>0.91580899999999998</v>
      </c>
      <c r="N178" s="1">
        <v>1.09457</v>
      </c>
      <c r="O178" s="1">
        <v>-2.4268200000000002</v>
      </c>
      <c r="P178" s="1">
        <v>-0.93549899999999997</v>
      </c>
      <c r="Q178" s="1">
        <v>1.1010899999999999</v>
      </c>
      <c r="R178" s="1">
        <v>-2.5218400000000001</v>
      </c>
      <c r="S178" s="1">
        <v>-2.18817E-2</v>
      </c>
      <c r="T178" s="1">
        <v>-0.19290499999999999</v>
      </c>
      <c r="U178" s="1">
        <v>-2.4394</v>
      </c>
      <c r="V178" s="1" t="s">
        <v>23</v>
      </c>
      <c r="W178" s="1">
        <f>ABS(IK_diagnostics_positions[[#This Row],[Column1]]-A177)</f>
        <v>7.4321000000000026E-2</v>
      </c>
      <c r="X178" s="1">
        <f>ABS(IK_diagnostics_positions[[#This Row],[Column2]]-B177)</f>
        <v>0.35696400000000006</v>
      </c>
      <c r="Y178" s="1">
        <f>ABS(IK_diagnostics_positions[[#This Row],[Column3]]-C177)</f>
        <v>0.31832500000000008</v>
      </c>
      <c r="Z178" s="1">
        <f>ABS(IK_diagnostics_positions[[#This Row],[Column4]]-D177)</f>
        <v>0.69692200000000004</v>
      </c>
      <c r="AA178" s="1">
        <f>ABS(IK_diagnostics_positions[[#This Row],[Column5]]-E177)</f>
        <v>0.77343300000000004</v>
      </c>
      <c r="AB178" s="1">
        <f>ABS(IK_diagnostics_positions[[#This Row],[Column6]]-F177)</f>
        <v>0.15598999999999985</v>
      </c>
      <c r="AC178" s="1">
        <f>ABS(IK_diagnostics_positions[[#This Row],[Column7]]-G177)</f>
        <v>0.18835400000000002</v>
      </c>
      <c r="AD178" s="1">
        <f>ABS(IK_diagnostics_positions[[#This Row],[Column8]]-H177)</f>
        <v>0.3178723</v>
      </c>
      <c r="AE178" s="1">
        <f>ABS(IK_diagnostics_positions[[#This Row],[Column9]]-I177)</f>
        <v>0.12060000000000004</v>
      </c>
      <c r="AF178" s="1">
        <f>ABS(IK_diagnostics_positions[[#This Row],[Column10]]-J177)</f>
        <v>4.1137889999999996E-3</v>
      </c>
      <c r="AG178" s="1">
        <f>ABS(IK_diagnostics_positions[[#This Row],[Column11]]-K177)</f>
        <v>5.7930000000000481E-3</v>
      </c>
      <c r="AH178" s="1">
        <f>ABS(IK_diagnostics_positions[[#This Row],[Column12]]-L177)</f>
        <v>0.79429000000000016</v>
      </c>
      <c r="AI178" s="1">
        <f>ABS(IK_diagnostics_positions[[#This Row],[Column13]]-M177)</f>
        <v>0.16393099999999994</v>
      </c>
      <c r="AJ178" s="1">
        <f>ABS(IK_diagnostics_positions[[#This Row],[Column14]]-N177)</f>
        <v>9.1260000000000119E-2</v>
      </c>
      <c r="AK178" s="1">
        <f>ABS(IK_diagnostics_positions[[#This Row],[Column15]]-O177)</f>
        <v>7.3529999999999873E-2</v>
      </c>
      <c r="AL178" s="1">
        <f>ABS(IK_diagnostics_positions[[#This Row],[Column16]]-P177)</f>
        <v>0.18389</v>
      </c>
      <c r="AM178" s="1">
        <f>ABS(IK_diagnostics_positions[[#This Row],[Column17]]-Q177)</f>
        <v>0.10490599999999994</v>
      </c>
      <c r="AN178" s="1">
        <f>ABS(IK_diagnostics_positions[[#This Row],[Column18]]-R177)</f>
        <v>2.6629999999999932E-2</v>
      </c>
      <c r="AO178" s="1">
        <f>ABS(IK_diagnostics_positions[[#This Row],[Column19]]-S177)</f>
        <v>2.64589E-2</v>
      </c>
      <c r="AP178" s="1">
        <f>ABS(IK_diagnostics_positions[[#This Row],[Column20]]-T177)</f>
        <v>0.18855684</v>
      </c>
      <c r="AQ178" s="1">
        <f>ABS(IK_diagnostics_positions[[#This Row],[Column21]]-U177)</f>
        <v>6.7439999999999944E-2</v>
      </c>
      <c r="AU178" s="3">
        <f>IK_diagnostics_frames[[#This Row],[Column1]]+AU177</f>
        <v>541</v>
      </c>
      <c r="AV178">
        <f ca="1">AVERAGE(INDIRECT(ADDRESS($AU177+2, AV$1)):INDIRECT(ADDRESS($AU178+1, AV$1)))</f>
        <v>0.50798500000000002</v>
      </c>
      <c r="AW178">
        <f ca="1">AVERAGE(INDIRECT(ADDRESS($AU177+2, AW$1)):INDIRECT(ADDRESS($AU178+1, AW$1)))</f>
        <v>0.36095100000000002</v>
      </c>
      <c r="AX178">
        <f ca="1">AVERAGE(INDIRECT(ADDRESS($AU177+2, AX$1)):INDIRECT(ADDRESS($AU178+1, AX$1)))</f>
        <v>0.59049600000000002</v>
      </c>
      <c r="AY178">
        <f ca="1">AVERAGE(INDIRECT(ADDRESS($AU177+2, AY$1)):INDIRECT(ADDRESS($AU178+1, AY$1)))</f>
        <v>1.947076</v>
      </c>
      <c r="AZ178">
        <f ca="1">AVERAGE(INDIRECT(ADDRESS($AU177+2, AZ$1)):INDIRECT(ADDRESS($AU178+1, AZ$1)))</f>
        <v>0.45209830000000001</v>
      </c>
      <c r="BA178">
        <f ca="1">AVERAGE(INDIRECT(ADDRESS($AU177+2, BA$1)):INDIRECT(ADDRESS($AU178+1, BA$1)))</f>
        <v>1.5460000000000029E-2</v>
      </c>
      <c r="BB178">
        <f ca="1">AVERAGE(INDIRECT(ADDRESS($AU177+2, BB$1)):INDIRECT(ADDRESS($AU178+1, BB$1)))</f>
        <v>0.36532500000000001</v>
      </c>
      <c r="BC178">
        <f ca="1">AVERAGE(INDIRECT(ADDRESS($AU177+2, BC$1)):INDIRECT(ADDRESS($AU178+1, BC$1)))</f>
        <v>0.93587399999999987</v>
      </c>
      <c r="BD178">
        <f ca="1">AVERAGE(INDIRECT(ADDRESS($AU177+2, BD$1)):INDIRECT(ADDRESS($AU178+1, BD$1)))</f>
        <v>7.7960000000000029E-2</v>
      </c>
      <c r="BE178">
        <f ca="1">AVERAGE(INDIRECT(ADDRESS($AU177+2, BE$1)):INDIRECT(ADDRESS($AU178+1, BE$1)))</f>
        <v>2.12963E-3</v>
      </c>
      <c r="BF178">
        <f ca="1">AVERAGE(INDIRECT(ADDRESS($AU177+2, BF$1)):INDIRECT(ADDRESS($AU178+1, BF$1)))</f>
        <v>2.2553000000000045E-2</v>
      </c>
      <c r="BG178">
        <f ca="1">AVERAGE(INDIRECT(ADDRESS($AU177+2, BG$1)):INDIRECT(ADDRESS($AU178+1, BG$1)))</f>
        <v>9.9800000000000999E-3</v>
      </c>
      <c r="BH178">
        <f ca="1">AVERAGE(INDIRECT(ADDRESS($AU177+2, BH$1)):INDIRECT(ADDRESS($AU178+1, BH$1)))</f>
        <v>5.4830000000000156E-3</v>
      </c>
      <c r="BI178">
        <f ca="1">AVERAGE(INDIRECT(ADDRESS($AU177+2, BI$1)):INDIRECT(ADDRESS($AU178+1, BI$1)))</f>
        <v>2.8730000000001255E-3</v>
      </c>
      <c r="BJ178">
        <f ca="1">AVERAGE(INDIRECT(ADDRESS($AU177+2, BJ$1)):INDIRECT(ADDRESS($AU178+1, BJ$1)))</f>
        <v>7.8700000000000436E-3</v>
      </c>
      <c r="BK178">
        <f ca="1">AVERAGE(INDIRECT(ADDRESS($AU177+2, BK$1)):INDIRECT(ADDRESS($AU178+1, BK$1)))</f>
        <v>1.1503000000000041E-2</v>
      </c>
      <c r="BL178">
        <f ca="1">AVERAGE(INDIRECT(ADDRESS($AU177+2, BL$1)):INDIRECT(ADDRESS($AU178+1, BL$1)))</f>
        <v>3.5599999999998966E-3</v>
      </c>
      <c r="BM178">
        <f ca="1">AVERAGE(INDIRECT(ADDRESS($AU177+2, BM$1)):INDIRECT(ADDRESS($AU178+1, BM$1)))</f>
        <v>5.4300000000000459E-3</v>
      </c>
      <c r="BN178">
        <f ca="1">AVERAGE(INDIRECT(ADDRESS($AU177+2, BN$1)):INDIRECT(ADDRESS($AU178+1, BN$1)))</f>
        <v>3.8049349999999997E-3</v>
      </c>
      <c r="BO178">
        <f ca="1">AVERAGE(INDIRECT(ADDRESS($AU177+2, BO$1)):INDIRECT(ADDRESS($AU178+1, BO$1)))</f>
        <v>5.7232899999999998E-3</v>
      </c>
      <c r="BP178">
        <f ca="1">AVERAGE(INDIRECT(ADDRESS($AU177+2, BP$1)):INDIRECT(ADDRESS($AU178+1, BP$1)))</f>
        <v>1.0860000000000092E-2</v>
      </c>
    </row>
    <row r="179" spans="1:68" x14ac:dyDescent="0.25">
      <c r="A179" s="1">
        <v>2.8428100000000001E-2</v>
      </c>
      <c r="B179" s="1">
        <v>0.22870399999999999</v>
      </c>
      <c r="C179" s="1">
        <v>-0.97308099999999997</v>
      </c>
      <c r="D179" s="1">
        <v>0.71757700000000002</v>
      </c>
      <c r="E179" s="1">
        <v>0.56679199999999996</v>
      </c>
      <c r="F179" s="1">
        <v>-1.61399</v>
      </c>
      <c r="G179" s="1">
        <v>0.12690599999999999</v>
      </c>
      <c r="H179" s="1">
        <v>-0.212893</v>
      </c>
      <c r="I179" s="1">
        <v>-1.8218399999999999</v>
      </c>
      <c r="J179" s="1">
        <v>2.9031E-3</v>
      </c>
      <c r="K179" s="1">
        <v>0.77773999999999999</v>
      </c>
      <c r="L179" s="1">
        <v>-1.8790199999999999</v>
      </c>
      <c r="M179" s="1">
        <v>0.75241100000000005</v>
      </c>
      <c r="N179" s="1">
        <v>1.00126</v>
      </c>
      <c r="O179" s="1">
        <v>-2.5021399999999998</v>
      </c>
      <c r="P179" s="1">
        <v>-0.75051400000000001</v>
      </c>
      <c r="Q179" s="1">
        <v>0.99931000000000003</v>
      </c>
      <c r="R179" s="1">
        <v>-2.4981</v>
      </c>
      <c r="S179" s="2">
        <v>4.1924400000000001E-5</v>
      </c>
      <c r="T179" s="1">
        <v>-2.3534900000000002E-3</v>
      </c>
      <c r="U179" s="1">
        <v>-2.50467</v>
      </c>
      <c r="V179" s="1" t="s">
        <v>23</v>
      </c>
      <c r="W179" s="1">
        <f>ABS(IK_diagnostics_positions[[#This Row],[Column1]]-A178)</f>
        <v>0.19977889999999998</v>
      </c>
      <c r="X179" s="1">
        <f>ABS(IK_diagnostics_positions[[#This Row],[Column2]]-B178)</f>
        <v>0.182584</v>
      </c>
      <c r="Y179" s="1">
        <f>ABS(IK_diagnostics_positions[[#This Row],[Column3]]-C178)</f>
        <v>9.0604999999999936E-2</v>
      </c>
      <c r="Z179" s="1">
        <f>ABS(IK_diagnostics_positions[[#This Row],[Column4]]-D178)</f>
        <v>0.23954600000000004</v>
      </c>
      <c r="AA179" s="1">
        <f>ABS(IK_diagnostics_positions[[#This Row],[Column5]]-E178)</f>
        <v>0.60082800000000014</v>
      </c>
      <c r="AB179" s="1">
        <f>ABS(IK_diagnostics_positions[[#This Row],[Column6]]-F178)</f>
        <v>0.12691000000000008</v>
      </c>
      <c r="AC179" s="1">
        <f>ABS(IK_diagnostics_positions[[#This Row],[Column7]]-G178)</f>
        <v>0.23952300000000001</v>
      </c>
      <c r="AD179" s="1">
        <f>ABS(IK_diagnostics_positions[[#This Row],[Column8]]-H178)</f>
        <v>0.47608</v>
      </c>
      <c r="AE179" s="1">
        <f>ABS(IK_diagnostics_positions[[#This Row],[Column9]]-I178)</f>
        <v>7.7000000000000179E-2</v>
      </c>
      <c r="AF179" s="1">
        <f>ABS(IK_diagnostics_positions[[#This Row],[Column10]]-J178)</f>
        <v>3.6902390000000001E-3</v>
      </c>
      <c r="AG179" s="1">
        <f>ABS(IK_diagnostics_positions[[#This Row],[Column11]]-K178)</f>
        <v>1.5390000000000681E-3</v>
      </c>
      <c r="AH179" s="1">
        <f>ABS(IK_diagnostics_positions[[#This Row],[Column12]]-L178)</f>
        <v>0.79365000000000019</v>
      </c>
      <c r="AI179" s="1">
        <f>ABS(IK_diagnostics_positions[[#This Row],[Column13]]-M178)</f>
        <v>0.16339799999999993</v>
      </c>
      <c r="AJ179" s="1">
        <f>ABS(IK_diagnostics_positions[[#This Row],[Column14]]-N178)</f>
        <v>9.3310000000000004E-2</v>
      </c>
      <c r="AK179" s="1">
        <f>ABS(IK_diagnostics_positions[[#This Row],[Column15]]-O178)</f>
        <v>7.5319999999999609E-2</v>
      </c>
      <c r="AL179" s="1">
        <f>ABS(IK_diagnostics_positions[[#This Row],[Column16]]-P178)</f>
        <v>0.18498499999999996</v>
      </c>
      <c r="AM179" s="1">
        <f>ABS(IK_diagnostics_positions[[#This Row],[Column17]]-Q178)</f>
        <v>0.10177999999999987</v>
      </c>
      <c r="AN179" s="1">
        <f>ABS(IK_diagnostics_positions[[#This Row],[Column18]]-R178)</f>
        <v>2.3740000000000094E-2</v>
      </c>
      <c r="AO179" s="1">
        <f>ABS(IK_diagnostics_positions[[#This Row],[Column19]]-S178)</f>
        <v>2.1923624400000001E-2</v>
      </c>
      <c r="AP179" s="1">
        <f>ABS(IK_diagnostics_positions[[#This Row],[Column20]]-T178)</f>
        <v>0.19055150999999998</v>
      </c>
      <c r="AQ179" s="1">
        <f>ABS(IK_diagnostics_positions[[#This Row],[Column21]]-U178)</f>
        <v>6.5269999999999939E-2</v>
      </c>
      <c r="AU179" s="4">
        <f>IK_diagnostics_frames[[#This Row],[Column1]]+AU178</f>
        <v>544</v>
      </c>
      <c r="AV179">
        <f ca="1">AVERAGE(INDIRECT(ADDRESS($AU178+2, AV$1)):INDIRECT(ADDRESS($AU179+1, AV$1)))</f>
        <v>0.11994933333333331</v>
      </c>
      <c r="AW179">
        <f ca="1">AVERAGE(INDIRECT(ADDRESS($AU178+2, AW$1)):INDIRECT(ADDRESS($AU179+1, AW$1)))</f>
        <v>0.43963766666666665</v>
      </c>
      <c r="AX179">
        <f ca="1">AVERAGE(INDIRECT(ADDRESS($AU178+2, AX$1)):INDIRECT(ADDRESS($AU179+1, AX$1)))</f>
        <v>0.11759266666666668</v>
      </c>
      <c r="AY179">
        <f ca="1">AVERAGE(INDIRECT(ADDRESS($AU178+2, AY$1)):INDIRECT(ADDRESS($AU179+1, AY$1)))</f>
        <v>0.32974799999999999</v>
      </c>
      <c r="AZ179">
        <f ca="1">AVERAGE(INDIRECT(ADDRESS($AU178+2, AZ$1)):INDIRECT(ADDRESS($AU179+1, AZ$1)))</f>
        <v>0.34410610000000003</v>
      </c>
      <c r="BA179">
        <f ca="1">AVERAGE(INDIRECT(ADDRESS($AU178+2, BA$1)):INDIRECT(ADDRESS($AU179+1, BA$1)))</f>
        <v>7.9183333333333314E-2</v>
      </c>
      <c r="BB179">
        <f ca="1">AVERAGE(INDIRECT(ADDRESS($AU178+2, BB$1)):INDIRECT(ADDRESS($AU179+1, BB$1)))</f>
        <v>0.41449653333333331</v>
      </c>
      <c r="BC179">
        <f ca="1">AVERAGE(INDIRECT(ADDRESS($AU178+2, BC$1)):INDIRECT(ADDRESS($AU179+1, BC$1)))</f>
        <v>0.61845833333333322</v>
      </c>
      <c r="BD179">
        <f ca="1">AVERAGE(INDIRECT(ADDRESS($AU178+2, BD$1)):INDIRECT(ADDRESS($AU179+1, BD$1)))</f>
        <v>0.58145333333333327</v>
      </c>
      <c r="BE179">
        <f ca="1">AVERAGE(INDIRECT(ADDRESS($AU178+2, BE$1)):INDIRECT(ADDRESS($AU179+1, BE$1)))</f>
        <v>2.0304866666666665E-3</v>
      </c>
      <c r="BF179">
        <f ca="1">AVERAGE(INDIRECT(ADDRESS($AU178+2, BF$1)):INDIRECT(ADDRESS($AU179+1, BF$1)))</f>
        <v>6.5005666666666628E-2</v>
      </c>
      <c r="BG179">
        <f ca="1">AVERAGE(INDIRECT(ADDRESS($AU178+2, BG$1)):INDIRECT(ADDRESS($AU179+1, BG$1)))</f>
        <v>0.79531333333333321</v>
      </c>
      <c r="BH179">
        <f ca="1">AVERAGE(INDIRECT(ADDRESS($AU178+2, BH$1)):INDIRECT(ADDRESS($AU179+1, BH$1)))</f>
        <v>9.6304333333333325E-2</v>
      </c>
      <c r="BI179">
        <f ca="1">AVERAGE(INDIRECT(ADDRESS($AU178+2, BI$1)):INDIRECT(ADDRESS($AU179+1, BI$1)))</f>
        <v>1.2934666666666613E-2</v>
      </c>
      <c r="BJ179">
        <f ca="1">AVERAGE(INDIRECT(ADDRESS($AU178+2, BJ$1)):INDIRECT(ADDRESS($AU179+1, BJ$1)))</f>
        <v>7.9266666666666374E-3</v>
      </c>
      <c r="BK179">
        <f ca="1">AVERAGE(INDIRECT(ADDRESS($AU178+2, BK$1)):INDIRECT(ADDRESS($AU179+1, BK$1)))</f>
        <v>8.1463999999999939E-2</v>
      </c>
      <c r="BL179">
        <f ca="1">AVERAGE(INDIRECT(ADDRESS($AU178+2, BL$1)):INDIRECT(ADDRESS($AU179+1, BL$1)))</f>
        <v>1.0752666666666596E-2</v>
      </c>
      <c r="BM179">
        <f ca="1">AVERAGE(INDIRECT(ADDRESS($AU178+2, BM$1)):INDIRECT(ADDRESS($AU179+1, BM$1)))</f>
        <v>4.0123333333333434E-2</v>
      </c>
      <c r="BN179">
        <f ca="1">AVERAGE(INDIRECT(ADDRESS($AU178+2, BN$1)):INDIRECT(ADDRESS($AU179+1, BN$1)))</f>
        <v>6.3447016666666666E-3</v>
      </c>
      <c r="BO179">
        <f ca="1">AVERAGE(INDIRECT(ADDRESS($AU178+2, BO$1)):INDIRECT(ADDRESS($AU179+1, BO$1)))</f>
        <v>2.2169793333333337E-2</v>
      </c>
      <c r="BP179">
        <f ca="1">AVERAGE(INDIRECT(ADDRESS($AU178+2, BP$1)):INDIRECT(ADDRESS($AU179+1, BP$1)))</f>
        <v>1.1886666666666526E-2</v>
      </c>
    </row>
    <row r="180" spans="1:68" x14ac:dyDescent="0.25">
      <c r="A180" s="1">
        <v>1.24692E-2</v>
      </c>
      <c r="B180" s="1">
        <v>0.39579300000000001</v>
      </c>
      <c r="C180" s="1">
        <v>-0.91825500000000004</v>
      </c>
      <c r="D180" s="1">
        <v>-9.4519199999999998E-2</v>
      </c>
      <c r="E180" s="1">
        <v>0.75117</v>
      </c>
      <c r="F180" s="1">
        <v>-1.84684</v>
      </c>
      <c r="G180" s="1">
        <v>1.76486E-2</v>
      </c>
      <c r="H180" s="1">
        <v>-1.52549E-2</v>
      </c>
      <c r="I180" s="1">
        <v>-2.4792999999999998</v>
      </c>
      <c r="J180" s="1">
        <v>3.2462300000000001E-3</v>
      </c>
      <c r="K180" s="1">
        <v>0.75773299999999999</v>
      </c>
      <c r="L180" s="1">
        <v>-1.84504</v>
      </c>
      <c r="M180" s="1">
        <v>0.73521700000000001</v>
      </c>
      <c r="N180" s="1">
        <v>0.99791200000000002</v>
      </c>
      <c r="O180" s="1">
        <v>-2.48264</v>
      </c>
      <c r="P180" s="1">
        <v>-0.73106700000000002</v>
      </c>
      <c r="Q180" s="1">
        <v>0.98751599999999995</v>
      </c>
      <c r="R180" s="1">
        <v>-2.4837799999999999</v>
      </c>
      <c r="S180" s="1">
        <v>1.16468E-3</v>
      </c>
      <c r="T180" s="1">
        <v>2.5889900000000002E-3</v>
      </c>
      <c r="U180" s="1">
        <v>-2.5005999999999999</v>
      </c>
      <c r="V180" s="1" t="s">
        <v>23</v>
      </c>
      <c r="W180" s="1">
        <f>ABS(IK_diagnostics_positions[[#This Row],[Column1]]-A179)</f>
        <v>1.5958900000000002E-2</v>
      </c>
      <c r="X180" s="1">
        <f>ABS(IK_diagnostics_positions[[#This Row],[Column2]]-B179)</f>
        <v>0.16708900000000002</v>
      </c>
      <c r="Y180" s="1">
        <f>ABS(IK_diagnostics_positions[[#This Row],[Column3]]-C179)</f>
        <v>5.482599999999993E-2</v>
      </c>
      <c r="Z180" s="1">
        <f>ABS(IK_diagnostics_positions[[#This Row],[Column4]]-D179)</f>
        <v>0.81209620000000005</v>
      </c>
      <c r="AA180" s="1">
        <f>ABS(IK_diagnostics_positions[[#This Row],[Column5]]-E179)</f>
        <v>0.18437800000000004</v>
      </c>
      <c r="AB180" s="1">
        <f>ABS(IK_diagnostics_positions[[#This Row],[Column6]]-F179)</f>
        <v>0.23285</v>
      </c>
      <c r="AC180" s="1">
        <f>ABS(IK_diagnostics_positions[[#This Row],[Column7]]-G179)</f>
        <v>0.10925739999999999</v>
      </c>
      <c r="AD180" s="1">
        <f>ABS(IK_diagnostics_positions[[#This Row],[Column8]]-H179)</f>
        <v>0.19763810000000001</v>
      </c>
      <c r="AE180" s="1">
        <f>ABS(IK_diagnostics_positions[[#This Row],[Column9]]-I179)</f>
        <v>0.65745999999999993</v>
      </c>
      <c r="AF180" s="1">
        <f>ABS(IK_diagnostics_positions[[#This Row],[Column10]]-J179)</f>
        <v>3.4313000000000008E-4</v>
      </c>
      <c r="AG180" s="1">
        <f>ABS(IK_diagnostics_positions[[#This Row],[Column11]]-K179)</f>
        <v>2.0006999999999997E-2</v>
      </c>
      <c r="AH180" s="1">
        <f>ABS(IK_diagnostics_positions[[#This Row],[Column12]]-L179)</f>
        <v>3.3979999999999899E-2</v>
      </c>
      <c r="AI180" s="1">
        <f>ABS(IK_diagnostics_positions[[#This Row],[Column13]]-M179)</f>
        <v>1.7194000000000043E-2</v>
      </c>
      <c r="AJ180" s="1">
        <f>ABS(IK_diagnostics_positions[[#This Row],[Column14]]-N179)</f>
        <v>3.3480000000000176E-3</v>
      </c>
      <c r="AK180" s="1">
        <f>ABS(IK_diagnostics_positions[[#This Row],[Column15]]-O179)</f>
        <v>1.9499999999999851E-2</v>
      </c>
      <c r="AL180" s="1">
        <f>ABS(IK_diagnostics_positions[[#This Row],[Column16]]-P179)</f>
        <v>1.9446999999999992E-2</v>
      </c>
      <c r="AM180" s="1">
        <f>ABS(IK_diagnostics_positions[[#This Row],[Column17]]-Q179)</f>
        <v>1.1794000000000082E-2</v>
      </c>
      <c r="AN180" s="1">
        <f>ABS(IK_diagnostics_positions[[#This Row],[Column18]]-R179)</f>
        <v>1.432000000000011E-2</v>
      </c>
      <c r="AO180" s="1">
        <f>ABS(IK_diagnostics_positions[[#This Row],[Column19]]-S179)</f>
        <v>1.1227556E-3</v>
      </c>
      <c r="AP180" s="1">
        <f>ABS(IK_diagnostics_positions[[#This Row],[Column20]]-T179)</f>
        <v>4.9424800000000008E-3</v>
      </c>
      <c r="AQ180" s="1">
        <f>ABS(IK_diagnostics_positions[[#This Row],[Column21]]-U179)</f>
        <v>4.070000000000018E-3</v>
      </c>
      <c r="AU180" s="3">
        <f>IK_diagnostics_frames[[#This Row],[Column1]]+AU179</f>
        <v>546</v>
      </c>
      <c r="AV180">
        <f ca="1">AVERAGE(INDIRECT(ADDRESS($AU179+2, AV$1)):INDIRECT(ADDRESS($AU180+1, AV$1)))</f>
        <v>0.28379300000000002</v>
      </c>
      <c r="AW180">
        <f ca="1">AVERAGE(INDIRECT(ADDRESS($AU179+2, AW$1)):INDIRECT(ADDRESS($AU180+1, AW$1)))</f>
        <v>0.33543699999999999</v>
      </c>
      <c r="AX180">
        <f ca="1">AVERAGE(INDIRECT(ADDRESS($AU179+2, AX$1)):INDIRECT(ADDRESS($AU180+1, AX$1)))</f>
        <v>0.32685999999999998</v>
      </c>
      <c r="AY180">
        <f ca="1">AVERAGE(INDIRECT(ADDRESS($AU179+2, AY$1)):INDIRECT(ADDRESS($AU180+1, AY$1)))</f>
        <v>0.10358249999999999</v>
      </c>
      <c r="AZ180">
        <f ca="1">AVERAGE(INDIRECT(ADDRESS($AU179+2, AZ$1)):INDIRECT(ADDRESS($AU180+1, AZ$1)))</f>
        <v>0.28739619999999999</v>
      </c>
      <c r="BA180">
        <f ca="1">AVERAGE(INDIRECT(ADDRESS($AU179+2, BA$1)):INDIRECT(ADDRESS($AU180+1, BA$1)))</f>
        <v>0.20118499999999995</v>
      </c>
      <c r="BB180">
        <f ca="1">AVERAGE(INDIRECT(ADDRESS($AU179+2, BB$1)):INDIRECT(ADDRESS($AU180+1, BB$1)))</f>
        <v>0.65557799999999999</v>
      </c>
      <c r="BC180">
        <f ca="1">AVERAGE(INDIRECT(ADDRESS($AU179+2, BC$1)):INDIRECT(ADDRESS($AU180+1, BC$1)))</f>
        <v>0.27061449999999998</v>
      </c>
      <c r="BD180">
        <f ca="1">AVERAGE(INDIRECT(ADDRESS($AU179+2, BD$1)):INDIRECT(ADDRESS($AU180+1, BD$1)))</f>
        <v>0.56385499999999977</v>
      </c>
      <c r="BE180">
        <f ca="1">AVERAGE(INDIRECT(ADDRESS($AU179+2, BE$1)):INDIRECT(ADDRESS($AU180+1, BE$1)))</f>
        <v>6.0146589999999995E-3</v>
      </c>
      <c r="BF180">
        <f ca="1">AVERAGE(INDIRECT(ADDRESS($AU179+2, BF$1)):INDIRECT(ADDRESS($AU180+1, BF$1)))</f>
        <v>1.8815499999999985E-2</v>
      </c>
      <c r="BG180">
        <f ca="1">AVERAGE(INDIRECT(ADDRESS($AU179+2, BG$1)):INDIRECT(ADDRESS($AU180+1, BG$1)))</f>
        <v>1.21217</v>
      </c>
      <c r="BH180">
        <f ca="1">AVERAGE(INDIRECT(ADDRESS($AU179+2, BH$1)):INDIRECT(ADDRESS($AU180+1, BH$1)))</f>
        <v>1.6223500000000057E-2</v>
      </c>
      <c r="BI180">
        <f ca="1">AVERAGE(INDIRECT(ADDRESS($AU179+2, BI$1)):INDIRECT(ADDRESS($AU180+1, BI$1)))</f>
        <v>1.9244499999999942E-2</v>
      </c>
      <c r="BJ180">
        <f ca="1">AVERAGE(INDIRECT(ADDRESS($AU179+2, BJ$1)):INDIRECT(ADDRESS($AU180+1, BJ$1)))</f>
        <v>4.5000000000028351E-4</v>
      </c>
      <c r="BK180">
        <f ca="1">AVERAGE(INDIRECT(ADDRESS($AU179+2, BK$1)):INDIRECT(ADDRESS($AU180+1, BK$1)))</f>
        <v>1.4783499999999949E-2</v>
      </c>
      <c r="BL180">
        <f ca="1">AVERAGE(INDIRECT(ADDRESS($AU179+2, BL$1)):INDIRECT(ADDRESS($AU180+1, BL$1)))</f>
        <v>3.5099999999999576E-3</v>
      </c>
      <c r="BM180">
        <f ca="1">AVERAGE(INDIRECT(ADDRESS($AU179+2, BM$1)):INDIRECT(ADDRESS($AU180+1, BM$1)))</f>
        <v>5.6599999999999984E-3</v>
      </c>
      <c r="BN180">
        <f ca="1">AVERAGE(INDIRECT(ADDRESS($AU179+2, BN$1)):INDIRECT(ADDRESS($AU180+1, BN$1)))</f>
        <v>3.3868499999999992E-4</v>
      </c>
      <c r="BO180">
        <f ca="1">AVERAGE(INDIRECT(ADDRESS($AU179+2, BO$1)):INDIRECT(ADDRESS($AU180+1, BO$1)))</f>
        <v>2.3054575000000001E-2</v>
      </c>
      <c r="BP180">
        <f ca="1">AVERAGE(INDIRECT(ADDRESS($AU179+2, BP$1)):INDIRECT(ADDRESS($AU180+1, BP$1)))</f>
        <v>3.8969999999999949E-2</v>
      </c>
    </row>
    <row r="181" spans="1:68" x14ac:dyDescent="0.25">
      <c r="A181" s="1">
        <v>0.46231100000000003</v>
      </c>
      <c r="B181" s="1">
        <v>0.6149</v>
      </c>
      <c r="C181" s="1">
        <v>-0.63887899999999997</v>
      </c>
      <c r="D181" s="1">
        <v>1.2204200000000001</v>
      </c>
      <c r="E181" s="1">
        <v>1.1230199999999999</v>
      </c>
      <c r="F181" s="1">
        <v>-1.0476399999999999</v>
      </c>
      <c r="G181" s="1">
        <v>0.49909999999999999</v>
      </c>
      <c r="H181" s="1">
        <v>1.6354299999999999</v>
      </c>
      <c r="I181" s="1">
        <v>-1.51363</v>
      </c>
      <c r="J181" s="1">
        <v>5.2048600000000004E-3</v>
      </c>
      <c r="K181" s="1">
        <v>0.85794700000000002</v>
      </c>
      <c r="L181" s="1">
        <v>-1.9029799999999999</v>
      </c>
      <c r="M181" s="1">
        <v>0.78170899999999999</v>
      </c>
      <c r="N181" s="1">
        <v>0.99135499999999999</v>
      </c>
      <c r="O181" s="1">
        <v>-2.5188100000000002</v>
      </c>
      <c r="P181" s="1">
        <v>-0.77544000000000002</v>
      </c>
      <c r="Q181" s="1">
        <v>0.98511899999999997</v>
      </c>
      <c r="R181" s="1">
        <v>-2.5148799999999998</v>
      </c>
      <c r="S181" s="1">
        <v>-5.0513900000000002E-3</v>
      </c>
      <c r="T181" s="1">
        <v>3.9269400000000003E-2</v>
      </c>
      <c r="U181" s="1">
        <v>-2.4771399999999999</v>
      </c>
      <c r="V181" s="1" t="s">
        <v>23</v>
      </c>
      <c r="W181" s="1">
        <f>ABS(IK_diagnostics_positions[[#This Row],[Column1]]-A180)</f>
        <v>0.44984180000000001</v>
      </c>
      <c r="X181" s="1">
        <f>ABS(IK_diagnostics_positions[[#This Row],[Column2]]-B180)</f>
        <v>0.219107</v>
      </c>
      <c r="Y181" s="1">
        <f>ABS(IK_diagnostics_positions[[#This Row],[Column3]]-C180)</f>
        <v>0.27937600000000007</v>
      </c>
      <c r="Z181" s="1">
        <f>ABS(IK_diagnostics_positions[[#This Row],[Column4]]-D180)</f>
        <v>1.3149392</v>
      </c>
      <c r="AA181" s="1">
        <f>ABS(IK_diagnostics_positions[[#This Row],[Column5]]-E180)</f>
        <v>0.3718499999999999</v>
      </c>
      <c r="AB181" s="1">
        <f>ABS(IK_diagnostics_positions[[#This Row],[Column6]]-F180)</f>
        <v>0.79920000000000013</v>
      </c>
      <c r="AC181" s="1">
        <f>ABS(IK_diagnostics_positions[[#This Row],[Column7]]-G180)</f>
        <v>0.48145139999999997</v>
      </c>
      <c r="AD181" s="1">
        <f>ABS(IK_diagnostics_positions[[#This Row],[Column8]]-H180)</f>
        <v>1.6506848999999999</v>
      </c>
      <c r="AE181" s="1">
        <f>ABS(IK_diagnostics_positions[[#This Row],[Column9]]-I180)</f>
        <v>0.96566999999999981</v>
      </c>
      <c r="AF181" s="1">
        <f>ABS(IK_diagnostics_positions[[#This Row],[Column10]]-J180)</f>
        <v>1.9586300000000003E-3</v>
      </c>
      <c r="AG181" s="1">
        <f>ABS(IK_diagnostics_positions[[#This Row],[Column11]]-K180)</f>
        <v>0.10021400000000003</v>
      </c>
      <c r="AH181" s="1">
        <f>ABS(IK_diagnostics_positions[[#This Row],[Column12]]-L180)</f>
        <v>5.793999999999988E-2</v>
      </c>
      <c r="AI181" s="1">
        <f>ABS(IK_diagnostics_positions[[#This Row],[Column13]]-M180)</f>
        <v>4.6491999999999978E-2</v>
      </c>
      <c r="AJ181" s="1">
        <f>ABS(IK_diagnostics_positions[[#This Row],[Column14]]-N180)</f>
        <v>6.557000000000035E-3</v>
      </c>
      <c r="AK181" s="1">
        <f>ABS(IK_diagnostics_positions[[#This Row],[Column15]]-O180)</f>
        <v>3.6170000000000258E-2</v>
      </c>
      <c r="AL181" s="1">
        <f>ABS(IK_diagnostics_positions[[#This Row],[Column16]]-P180)</f>
        <v>4.4372999999999996E-2</v>
      </c>
      <c r="AM181" s="1">
        <f>ABS(IK_diagnostics_positions[[#This Row],[Column17]]-Q180)</f>
        <v>2.3969999999999825E-3</v>
      </c>
      <c r="AN181" s="1">
        <f>ABS(IK_diagnostics_positions[[#This Row],[Column18]]-R180)</f>
        <v>3.1099999999999905E-2</v>
      </c>
      <c r="AO181" s="1">
        <f>ABS(IK_diagnostics_positions[[#This Row],[Column19]]-S180)</f>
        <v>6.2160700000000006E-3</v>
      </c>
      <c r="AP181" s="1">
        <f>ABS(IK_diagnostics_positions[[#This Row],[Column20]]-T180)</f>
        <v>3.6680410000000004E-2</v>
      </c>
      <c r="AQ181" s="1">
        <f>ABS(IK_diagnostics_positions[[#This Row],[Column21]]-U180)</f>
        <v>2.3460000000000036E-2</v>
      </c>
      <c r="AU181" s="4">
        <f>IK_diagnostics_frames[[#This Row],[Column1]]+AU180</f>
        <v>547</v>
      </c>
      <c r="AV181">
        <f ca="1">AVERAGE(INDIRECT(ADDRESS($AU180+2, AV$1)):INDIRECT(ADDRESS($AU181+1, AV$1)))</f>
        <v>1.300071</v>
      </c>
      <c r="AW181">
        <f ca="1">AVERAGE(INDIRECT(ADDRESS($AU180+2, AW$1)):INDIRECT(ADDRESS($AU181+1, AW$1)))</f>
        <v>0.6295869999999999</v>
      </c>
      <c r="AX181">
        <f ca="1">AVERAGE(INDIRECT(ADDRESS($AU180+2, AX$1)):INDIRECT(ADDRESS($AU181+1, AX$1)))</f>
        <v>0.18843599999999996</v>
      </c>
      <c r="AY181">
        <f ca="1">AVERAGE(INDIRECT(ADDRESS($AU180+2, AY$1)):INDIRECT(ADDRESS($AU181+1, AY$1)))</f>
        <v>1.5186929999999998</v>
      </c>
      <c r="AZ181">
        <f ca="1">AVERAGE(INDIRECT(ADDRESS($AU180+2, AZ$1)):INDIRECT(ADDRESS($AU181+1, AZ$1)))</f>
        <v>6.3495200000000002E-2</v>
      </c>
      <c r="BA181">
        <f ca="1">AVERAGE(INDIRECT(ADDRESS($AU180+2, BA$1)):INDIRECT(ADDRESS($AU181+1, BA$1)))</f>
        <v>0.62970400000000004</v>
      </c>
      <c r="BB181">
        <f ca="1">AVERAGE(INDIRECT(ADDRESS($AU180+2, BB$1)):INDIRECT(ADDRESS($AU181+1, BB$1)))</f>
        <v>1.489384</v>
      </c>
      <c r="BC181">
        <f ca="1">AVERAGE(INDIRECT(ADDRESS($AU180+2, BC$1)):INDIRECT(ADDRESS($AU181+1, BC$1)))</f>
        <v>0.328378</v>
      </c>
      <c r="BD181">
        <f ca="1">AVERAGE(INDIRECT(ADDRESS($AU180+2, BD$1)):INDIRECT(ADDRESS($AU181+1, BD$1)))</f>
        <v>0.8223600000000002</v>
      </c>
      <c r="BE181">
        <f ca="1">AVERAGE(INDIRECT(ADDRESS($AU180+2, BE$1)):INDIRECT(ADDRESS($AU181+1, BE$1)))</f>
        <v>8.9070199999999999E-3</v>
      </c>
      <c r="BF181">
        <f ca="1">AVERAGE(INDIRECT(ADDRESS($AU180+2, BF$1)):INDIRECT(ADDRESS($AU181+1, BF$1)))</f>
        <v>7.2870000000000434E-3</v>
      </c>
      <c r="BG181">
        <f ca="1">AVERAGE(INDIRECT(ADDRESS($AU180+2, BG$1)):INDIRECT(ADDRESS($AU181+1, BG$1)))</f>
        <v>1.1499999999999844E-3</v>
      </c>
      <c r="BH181">
        <f ca="1">AVERAGE(INDIRECT(ADDRESS($AU180+2, BH$1)):INDIRECT(ADDRESS($AU181+1, BH$1)))</f>
        <v>1.3149999999999551E-3</v>
      </c>
      <c r="BI181">
        <f ca="1">AVERAGE(INDIRECT(ADDRESS($AU180+2, BI$1)):INDIRECT(ADDRESS($AU181+1, BI$1)))</f>
        <v>4.9549999999999317E-3</v>
      </c>
      <c r="BJ181">
        <f ca="1">AVERAGE(INDIRECT(ADDRESS($AU180+2, BJ$1)):INDIRECT(ADDRESS($AU181+1, BJ$1)))</f>
        <v>6.8399999999999572E-3</v>
      </c>
      <c r="BK181">
        <f ca="1">AVERAGE(INDIRECT(ADDRESS($AU180+2, BK$1)):INDIRECT(ADDRESS($AU181+1, BK$1)))</f>
        <v>4.3159999999999865E-3</v>
      </c>
      <c r="BL181">
        <f ca="1">AVERAGE(INDIRECT(ADDRESS($AU180+2, BL$1)):INDIRECT(ADDRESS($AU181+1, BL$1)))</f>
        <v>6.1770000000000991E-3</v>
      </c>
      <c r="BM181">
        <f ca="1">AVERAGE(INDIRECT(ADDRESS($AU180+2, BM$1)):INDIRECT(ADDRESS($AU181+1, BM$1)))</f>
        <v>7.0900000000002628E-3</v>
      </c>
      <c r="BN181">
        <f ca="1">AVERAGE(INDIRECT(ADDRESS($AU180+2, BN$1)):INDIRECT(ADDRESS($AU181+1, BN$1)))</f>
        <v>4.9650999999999992E-4</v>
      </c>
      <c r="BO181">
        <f ca="1">AVERAGE(INDIRECT(ADDRESS($AU180+2, BO$1)):INDIRECT(ADDRESS($AU181+1, BO$1)))</f>
        <v>4.8033599999999996E-3</v>
      </c>
      <c r="BP181">
        <f ca="1">AVERAGE(INDIRECT(ADDRESS($AU180+2, BP$1)):INDIRECT(ADDRESS($AU181+1, BP$1)))</f>
        <v>1.9500000000003403E-3</v>
      </c>
    </row>
    <row r="182" spans="1:68" x14ac:dyDescent="0.25">
      <c r="A182" s="1">
        <v>5.0797700000000001E-2</v>
      </c>
      <c r="B182" s="1">
        <v>0.50103299999999995</v>
      </c>
      <c r="C182" s="1">
        <v>-0.86393600000000004</v>
      </c>
      <c r="D182" s="1">
        <v>-0.94224399999999997</v>
      </c>
      <c r="E182" s="1">
        <v>0.52518900000000002</v>
      </c>
      <c r="F182" s="1">
        <v>-0.74868000000000001</v>
      </c>
      <c r="G182" s="1">
        <v>-0.17113900000000001</v>
      </c>
      <c r="H182" s="1">
        <v>5.9489E-2</v>
      </c>
      <c r="I182" s="1">
        <v>-1.1828700000000001</v>
      </c>
      <c r="J182" s="1">
        <v>-7.1352400000000002E-3</v>
      </c>
      <c r="K182" s="1">
        <v>0.76077899999999998</v>
      </c>
      <c r="L182" s="1">
        <v>-1.87662</v>
      </c>
      <c r="M182" s="1">
        <v>0.74283900000000003</v>
      </c>
      <c r="N182" s="1">
        <v>1.00047</v>
      </c>
      <c r="O182" s="1">
        <v>-2.4931299999999998</v>
      </c>
      <c r="P182" s="1">
        <v>-0.75295999999999996</v>
      </c>
      <c r="Q182" s="1">
        <v>0.99492800000000003</v>
      </c>
      <c r="R182" s="1">
        <v>-2.5002599999999999</v>
      </c>
      <c r="S182" s="1">
        <v>7.1295799999999999E-3</v>
      </c>
      <c r="T182" s="1">
        <v>-1.2109999999999999E-2</v>
      </c>
      <c r="U182" s="1">
        <v>-2.5110000000000001</v>
      </c>
      <c r="V182" s="1" t="s">
        <v>23</v>
      </c>
      <c r="W182" s="1">
        <f>ABS(IK_diagnostics_positions[[#This Row],[Column1]]-A181)</f>
        <v>0.41151330000000003</v>
      </c>
      <c r="X182" s="1">
        <f>ABS(IK_diagnostics_positions[[#This Row],[Column2]]-B181)</f>
        <v>0.11386700000000005</v>
      </c>
      <c r="Y182" s="1">
        <f>ABS(IK_diagnostics_positions[[#This Row],[Column3]]-C181)</f>
        <v>0.22505700000000006</v>
      </c>
      <c r="Z182" s="1">
        <f>ABS(IK_diagnostics_positions[[#This Row],[Column4]]-D181)</f>
        <v>2.1626639999999999</v>
      </c>
      <c r="AA182" s="1">
        <f>ABS(IK_diagnostics_positions[[#This Row],[Column5]]-E181)</f>
        <v>0.59783099999999989</v>
      </c>
      <c r="AB182" s="1">
        <f>ABS(IK_diagnostics_positions[[#This Row],[Column6]]-F181)</f>
        <v>0.29895999999999989</v>
      </c>
      <c r="AC182" s="1">
        <f>ABS(IK_diagnostics_positions[[#This Row],[Column7]]-G181)</f>
        <v>0.67023900000000003</v>
      </c>
      <c r="AD182" s="1">
        <f>ABS(IK_diagnostics_positions[[#This Row],[Column8]]-H181)</f>
        <v>1.575941</v>
      </c>
      <c r="AE182" s="1">
        <f>ABS(IK_diagnostics_positions[[#This Row],[Column9]]-I181)</f>
        <v>0.33075999999999994</v>
      </c>
      <c r="AF182" s="1">
        <f>ABS(IK_diagnostics_positions[[#This Row],[Column10]]-J181)</f>
        <v>1.23401E-2</v>
      </c>
      <c r="AG182" s="1">
        <f>ABS(IK_diagnostics_positions[[#This Row],[Column11]]-K181)</f>
        <v>9.7168000000000032E-2</v>
      </c>
      <c r="AH182" s="1">
        <f>ABS(IK_diagnostics_positions[[#This Row],[Column12]]-L181)</f>
        <v>2.6359999999999939E-2</v>
      </c>
      <c r="AI182" s="1">
        <f>ABS(IK_diagnostics_positions[[#This Row],[Column13]]-M181)</f>
        <v>3.886999999999996E-2</v>
      </c>
      <c r="AJ182" s="1">
        <f>ABS(IK_diagnostics_positions[[#This Row],[Column14]]-N181)</f>
        <v>9.1149999999999842E-3</v>
      </c>
      <c r="AK182" s="1">
        <f>ABS(IK_diagnostics_positions[[#This Row],[Column15]]-O181)</f>
        <v>2.5680000000000369E-2</v>
      </c>
      <c r="AL182" s="1">
        <f>ABS(IK_diagnostics_positions[[#This Row],[Column16]]-P181)</f>
        <v>2.2480000000000055E-2</v>
      </c>
      <c r="AM182" s="1">
        <f>ABS(IK_diagnostics_positions[[#This Row],[Column17]]-Q181)</f>
        <v>9.8090000000000677E-3</v>
      </c>
      <c r="AN182" s="1">
        <f>ABS(IK_diagnostics_positions[[#This Row],[Column18]]-R181)</f>
        <v>1.4619999999999855E-2</v>
      </c>
      <c r="AO182" s="1">
        <f>ABS(IK_diagnostics_positions[[#This Row],[Column19]]-S181)</f>
        <v>1.2180969999999999E-2</v>
      </c>
      <c r="AP182" s="1">
        <f>ABS(IK_diagnostics_positions[[#This Row],[Column20]]-T181)</f>
        <v>5.1379400000000006E-2</v>
      </c>
      <c r="AQ182" s="1">
        <f>ABS(IK_diagnostics_positions[[#This Row],[Column21]]-U181)</f>
        <v>3.3860000000000223E-2</v>
      </c>
      <c r="AU182" s="3">
        <f>IK_diagnostics_frames[[#This Row],[Column1]]+AU181</f>
        <v>548</v>
      </c>
      <c r="AV182">
        <f ca="1">AVERAGE(INDIRECT(ADDRESS($AU181+2, AV$1)):INDIRECT(ADDRESS($AU182+1, AV$1)))</f>
        <v>0.77501799999999998</v>
      </c>
      <c r="AW182">
        <f ca="1">AVERAGE(INDIRECT(ADDRESS($AU181+2, AW$1)):INDIRECT(ADDRESS($AU182+1, AW$1)))</f>
        <v>0.146729</v>
      </c>
      <c r="AX182">
        <f ca="1">AVERAGE(INDIRECT(ADDRESS($AU181+2, AX$1)):INDIRECT(ADDRESS($AU182+1, AX$1)))</f>
        <v>0.17149799999999998</v>
      </c>
      <c r="AY182">
        <f ca="1">AVERAGE(INDIRECT(ADDRESS($AU181+2, AY$1)):INDIRECT(ADDRESS($AU182+1, AY$1)))</f>
        <v>1.0044915999999999</v>
      </c>
      <c r="AZ182">
        <f ca="1">AVERAGE(INDIRECT(ADDRESS($AU181+2, AZ$1)):INDIRECT(ADDRESS($AU182+1, AZ$1)))</f>
        <v>0.89810900000000005</v>
      </c>
      <c r="BA182">
        <f ca="1">AVERAGE(INDIRECT(ADDRESS($AU181+2, BA$1)):INDIRECT(ADDRESS($AU182+1, BA$1)))</f>
        <v>0.92752400000000002</v>
      </c>
      <c r="BB182">
        <f ca="1">AVERAGE(INDIRECT(ADDRESS($AU181+2, BB$1)):INDIRECT(ADDRESS($AU182+1, BB$1)))</f>
        <v>1.4560150000000001</v>
      </c>
      <c r="BC182">
        <f ca="1">AVERAGE(INDIRECT(ADDRESS($AU181+2, BC$1)):INDIRECT(ADDRESS($AU182+1, BC$1)))</f>
        <v>0.37067400000000006</v>
      </c>
      <c r="BD182">
        <f ca="1">AVERAGE(INDIRECT(ADDRESS($AU181+2, BD$1)):INDIRECT(ADDRESS($AU182+1, BD$1)))</f>
        <v>0.55906000000000011</v>
      </c>
      <c r="BE182">
        <f ca="1">AVERAGE(INDIRECT(ADDRESS($AU181+2, BE$1)):INDIRECT(ADDRESS($AU182+1, BE$1)))</f>
        <v>3.7344100000000001E-3</v>
      </c>
      <c r="BF182">
        <f ca="1">AVERAGE(INDIRECT(ADDRESS($AU181+2, BF$1)):INDIRECT(ADDRESS($AU182+1, BF$1)))</f>
        <v>6.1820000000000208E-3</v>
      </c>
      <c r="BG182">
        <f ca="1">AVERAGE(INDIRECT(ADDRESS($AU181+2, BG$1)):INDIRECT(ADDRESS($AU182+1, BG$1)))</f>
        <v>1.4000000000000679E-3</v>
      </c>
      <c r="BH182">
        <f ca="1">AVERAGE(INDIRECT(ADDRESS($AU181+2, BH$1)):INDIRECT(ADDRESS($AU182+1, BH$1)))</f>
        <v>5.6000000000000494E-4</v>
      </c>
      <c r="BI182">
        <f ca="1">AVERAGE(INDIRECT(ADDRESS($AU181+2, BI$1)):INDIRECT(ADDRESS($AU182+1, BI$1)))</f>
        <v>1.1039999999998829E-3</v>
      </c>
      <c r="BJ182">
        <f ca="1">AVERAGE(INDIRECT(ADDRESS($AU181+2, BJ$1)):INDIRECT(ADDRESS($AU182+1, BJ$1)))</f>
        <v>2.1000000000004349E-4</v>
      </c>
      <c r="BK182">
        <f ca="1">AVERAGE(INDIRECT(ADDRESS($AU181+2, BK$1)):INDIRECT(ADDRESS($AU182+1, BK$1)))</f>
        <v>6.8400000000001793E-4</v>
      </c>
      <c r="BL182">
        <f ca="1">AVERAGE(INDIRECT(ADDRESS($AU181+2, BL$1)):INDIRECT(ADDRESS($AU182+1, BL$1)))</f>
        <v>2.1569999999999645E-3</v>
      </c>
      <c r="BM182">
        <f ca="1">AVERAGE(INDIRECT(ADDRESS($AU181+2, BM$1)):INDIRECT(ADDRESS($AU182+1, BM$1)))</f>
        <v>6.5300000000001468E-3</v>
      </c>
      <c r="BN182">
        <f ca="1">AVERAGE(INDIRECT(ADDRESS($AU181+2, BN$1)):INDIRECT(ADDRESS($AU182+1, BN$1)))</f>
        <v>1.6722000000000004E-4</v>
      </c>
      <c r="BO182">
        <f ca="1">AVERAGE(INDIRECT(ADDRESS($AU181+2, BO$1)):INDIRECT(ADDRESS($AU182+1, BO$1)))</f>
        <v>6.7805999999999986E-4</v>
      </c>
      <c r="BP182">
        <f ca="1">AVERAGE(INDIRECT(ADDRESS($AU181+2, BP$1)):INDIRECT(ADDRESS($AU182+1, BP$1)))</f>
        <v>7.1500000000002117E-3</v>
      </c>
    </row>
    <row r="183" spans="1:68" x14ac:dyDescent="0.25">
      <c r="A183" s="1">
        <v>-0.22467999999999999</v>
      </c>
      <c r="B183" s="1">
        <v>0.96833400000000003</v>
      </c>
      <c r="C183" s="1">
        <v>-0.108848</v>
      </c>
      <c r="D183" s="1">
        <v>-0.14491100000000001</v>
      </c>
      <c r="E183" s="1">
        <v>0.84857700000000003</v>
      </c>
      <c r="F183" s="1">
        <v>-1.0984400000000001</v>
      </c>
      <c r="G183" s="1">
        <v>6.9565299999999997E-2</v>
      </c>
      <c r="H183" s="1">
        <v>1.5757699999999999</v>
      </c>
      <c r="I183" s="1">
        <v>-1.7504999999999999</v>
      </c>
      <c r="J183" s="1">
        <v>-9.8250799999999999E-4</v>
      </c>
      <c r="K183" s="1">
        <v>0.95704599999999995</v>
      </c>
      <c r="L183" s="1">
        <v>-2.53294</v>
      </c>
      <c r="M183" s="1">
        <v>0.99608399999999997</v>
      </c>
      <c r="N183" s="1">
        <v>1.01932</v>
      </c>
      <c r="O183" s="1">
        <v>-2.4884300000000001</v>
      </c>
      <c r="P183" s="1">
        <v>-0.99768800000000002</v>
      </c>
      <c r="Q183" s="1">
        <v>1.0175399999999999</v>
      </c>
      <c r="R183" s="1">
        <v>-2.47892</v>
      </c>
      <c r="S183" s="1">
        <v>7.8340000000000007E-3</v>
      </c>
      <c r="T183" s="1">
        <v>-4.2152299999999997E-2</v>
      </c>
      <c r="U183" s="1">
        <v>-2.4938899999999999</v>
      </c>
      <c r="V183" s="1" t="s">
        <v>23</v>
      </c>
      <c r="W183" s="1">
        <f>ABS(IK_diagnostics_positions[[#This Row],[Column1]]-A182)</f>
        <v>0.27547769999999999</v>
      </c>
      <c r="X183" s="1">
        <f>ABS(IK_diagnostics_positions[[#This Row],[Column2]]-B182)</f>
        <v>0.46730100000000008</v>
      </c>
      <c r="Y183" s="1">
        <f>ABS(IK_diagnostics_positions[[#This Row],[Column3]]-C182)</f>
        <v>0.75508799999999998</v>
      </c>
      <c r="Z183" s="1">
        <f>ABS(IK_diagnostics_positions[[#This Row],[Column4]]-D182)</f>
        <v>0.79733299999999996</v>
      </c>
      <c r="AA183" s="1">
        <f>ABS(IK_diagnostics_positions[[#This Row],[Column5]]-E182)</f>
        <v>0.32338800000000001</v>
      </c>
      <c r="AB183" s="1">
        <f>ABS(IK_diagnostics_positions[[#This Row],[Column6]]-F182)</f>
        <v>0.34976000000000007</v>
      </c>
      <c r="AC183" s="1">
        <f>ABS(IK_diagnostics_positions[[#This Row],[Column7]]-G182)</f>
        <v>0.24070430000000001</v>
      </c>
      <c r="AD183" s="1">
        <f>ABS(IK_diagnostics_positions[[#This Row],[Column8]]-H182)</f>
        <v>1.516281</v>
      </c>
      <c r="AE183" s="1">
        <f>ABS(IK_diagnostics_positions[[#This Row],[Column9]]-I182)</f>
        <v>0.56762999999999986</v>
      </c>
      <c r="AF183" s="1">
        <f>ABS(IK_diagnostics_positions[[#This Row],[Column10]]-J182)</f>
        <v>6.1527320000000002E-3</v>
      </c>
      <c r="AG183" s="1">
        <f>ABS(IK_diagnostics_positions[[#This Row],[Column11]]-K182)</f>
        <v>0.19626699999999997</v>
      </c>
      <c r="AH183" s="1">
        <f>ABS(IK_diagnostics_positions[[#This Row],[Column12]]-L182)</f>
        <v>0.65632000000000001</v>
      </c>
      <c r="AI183" s="1">
        <f>ABS(IK_diagnostics_positions[[#This Row],[Column13]]-M182)</f>
        <v>0.25324499999999994</v>
      </c>
      <c r="AJ183" s="1">
        <f>ABS(IK_diagnostics_positions[[#This Row],[Column14]]-N182)</f>
        <v>1.8850000000000033E-2</v>
      </c>
      <c r="AK183" s="1">
        <f>ABS(IK_diagnostics_positions[[#This Row],[Column15]]-O182)</f>
        <v>4.6999999999997044E-3</v>
      </c>
      <c r="AL183" s="1">
        <f>ABS(IK_diagnostics_positions[[#This Row],[Column16]]-P182)</f>
        <v>0.24472800000000006</v>
      </c>
      <c r="AM183" s="1">
        <f>ABS(IK_diagnostics_positions[[#This Row],[Column17]]-Q182)</f>
        <v>2.2611999999999854E-2</v>
      </c>
      <c r="AN183" s="1">
        <f>ABS(IK_diagnostics_positions[[#This Row],[Column18]]-R182)</f>
        <v>2.1339999999999915E-2</v>
      </c>
      <c r="AO183" s="1">
        <f>ABS(IK_diagnostics_positions[[#This Row],[Column19]]-S182)</f>
        <v>7.0442000000000074E-4</v>
      </c>
      <c r="AP183" s="1">
        <f>ABS(IK_diagnostics_positions[[#This Row],[Column20]]-T182)</f>
        <v>3.0042299999999997E-2</v>
      </c>
      <c r="AQ183" s="1">
        <f>ABS(IK_diagnostics_positions[[#This Row],[Column21]]-U182)</f>
        <v>1.7110000000000181E-2</v>
      </c>
      <c r="AU183" s="4">
        <f>IK_diagnostics_frames[[#This Row],[Column1]]+AU182</f>
        <v>553</v>
      </c>
      <c r="AV183">
        <f ca="1">AVERAGE(INDIRECT(ADDRESS($AU182+2, AV$1)):INDIRECT(ADDRESS($AU183+1, AV$1)))</f>
        <v>0.5006256200000001</v>
      </c>
      <c r="AW183">
        <f ca="1">AVERAGE(INDIRECT(ADDRESS($AU182+2, AW$1)):INDIRECT(ADDRESS($AU183+1, AW$1)))</f>
        <v>0.31788247599999997</v>
      </c>
      <c r="AX183">
        <f ca="1">AVERAGE(INDIRECT(ADDRESS($AU182+2, AX$1)):INDIRECT(ADDRESS($AU183+1, AX$1)))</f>
        <v>0.52960968000000008</v>
      </c>
      <c r="AY183">
        <f ca="1">AVERAGE(INDIRECT(ADDRESS($AU182+2, AY$1)):INDIRECT(ADDRESS($AU183+1, AY$1)))</f>
        <v>0.39254504000000001</v>
      </c>
      <c r="AZ183">
        <f ca="1">AVERAGE(INDIRECT(ADDRESS($AU182+2, AZ$1)):INDIRECT(ADDRESS($AU183+1, AZ$1)))</f>
        <v>0.61875360000000001</v>
      </c>
      <c r="BA183">
        <f ca="1">AVERAGE(INDIRECT(ADDRESS($AU182+2, BA$1)):INDIRECT(ADDRESS($AU183+1, BA$1)))</f>
        <v>0.53717280000000012</v>
      </c>
      <c r="BB183">
        <f ca="1">AVERAGE(INDIRECT(ADDRESS($AU182+2, BB$1)):INDIRECT(ADDRESS($AU183+1, BB$1)))</f>
        <v>1.139888</v>
      </c>
      <c r="BC183">
        <f ca="1">AVERAGE(INDIRECT(ADDRESS($AU182+2, BC$1)):INDIRECT(ADDRESS($AU183+1, BC$1)))</f>
        <v>0.5935240799999999</v>
      </c>
      <c r="BD183">
        <f ca="1">AVERAGE(INDIRECT(ADDRESS($AU182+2, BD$1)):INDIRECT(ADDRESS($AU183+1, BD$1)))</f>
        <v>0.39192600000000005</v>
      </c>
      <c r="BE183">
        <f ca="1">AVERAGE(INDIRECT(ADDRESS($AU182+2, BE$1)):INDIRECT(ADDRESS($AU183+1, BE$1)))</f>
        <v>2.2134273600000001E-2</v>
      </c>
      <c r="BF183">
        <f ca="1">AVERAGE(INDIRECT(ADDRESS($AU182+2, BF$1)):INDIRECT(ADDRESS($AU183+1, BF$1)))</f>
        <v>5.3924599999999989E-2</v>
      </c>
      <c r="BG183">
        <f ca="1">AVERAGE(INDIRECT(ADDRESS($AU182+2, BG$1)):INDIRECT(ADDRESS($AU183+1, BG$1)))</f>
        <v>0.29269599999999996</v>
      </c>
      <c r="BH183">
        <f ca="1">AVERAGE(INDIRECT(ADDRESS($AU182+2, BH$1)):INDIRECT(ADDRESS($AU183+1, BH$1)))</f>
        <v>2.5071800000000023E-2</v>
      </c>
      <c r="BI183">
        <f ca="1">AVERAGE(INDIRECT(ADDRESS($AU182+2, BI$1)):INDIRECT(ADDRESS($AU183+1, BI$1)))</f>
        <v>7.2031999999999877E-3</v>
      </c>
      <c r="BJ183">
        <f ca="1">AVERAGE(INDIRECT(ADDRESS($AU182+2, BJ$1)):INDIRECT(ADDRESS($AU183+1, BJ$1)))</f>
        <v>8.4459999999999986E-3</v>
      </c>
      <c r="BK183">
        <f ca="1">AVERAGE(INDIRECT(ADDRESS($AU182+2, BK$1)):INDIRECT(ADDRESS($AU183+1, BK$1)))</f>
        <v>4.4309799999999976E-2</v>
      </c>
      <c r="BL183">
        <f ca="1">AVERAGE(INDIRECT(ADDRESS($AU182+2, BL$1)):INDIRECT(ADDRESS($AU183+1, BL$1)))</f>
        <v>5.215199999999998E-3</v>
      </c>
      <c r="BM183">
        <f ca="1">AVERAGE(INDIRECT(ADDRESS($AU182+2, BM$1)):INDIRECT(ADDRESS($AU183+1, BM$1)))</f>
        <v>3.6866000000000107E-2</v>
      </c>
      <c r="BN183">
        <f ca="1">AVERAGE(INDIRECT(ADDRESS($AU182+2, BN$1)):INDIRECT(ADDRESS($AU183+1, BN$1)))</f>
        <v>2.1380124399999999E-2</v>
      </c>
      <c r="BO183">
        <f ca="1">AVERAGE(INDIRECT(ADDRESS($AU182+2, BO$1)):INDIRECT(ADDRESS($AU183+1, BO$1)))</f>
        <v>1.60957592E-2</v>
      </c>
      <c r="BP183">
        <f ca="1">AVERAGE(INDIRECT(ADDRESS($AU182+2, BP$1)):INDIRECT(ADDRESS($AU183+1, BP$1)))</f>
        <v>1.0091999999999856E-2</v>
      </c>
    </row>
    <row r="184" spans="1:68" x14ac:dyDescent="0.25">
      <c r="A184" s="1">
        <v>6.0052500000000002E-2</v>
      </c>
      <c r="B184" s="1">
        <v>0.66800899999999996</v>
      </c>
      <c r="C184" s="1">
        <v>-0.741726</v>
      </c>
      <c r="D184" s="1">
        <v>-0.12879499999999999</v>
      </c>
      <c r="E184" s="1">
        <v>0.738263</v>
      </c>
      <c r="F184" s="1">
        <v>-1.72122</v>
      </c>
      <c r="G184" s="1">
        <v>0.78243600000000002</v>
      </c>
      <c r="H184" s="1">
        <v>0.67961000000000005</v>
      </c>
      <c r="I184" s="1">
        <v>-1.31352</v>
      </c>
      <c r="J184" s="1">
        <v>-7.3142600000000004E-3</v>
      </c>
      <c r="K184" s="1">
        <v>0.80626699999999996</v>
      </c>
      <c r="L184" s="1">
        <v>-1.9137299999999999</v>
      </c>
      <c r="M184" s="1">
        <v>0.76930299999999996</v>
      </c>
      <c r="N184" s="1">
        <v>1.01006</v>
      </c>
      <c r="O184" s="1">
        <v>-2.50983</v>
      </c>
      <c r="P184" s="1">
        <v>-0.78761099999999995</v>
      </c>
      <c r="Q184" s="1">
        <v>1.01169</v>
      </c>
      <c r="R184" s="1">
        <v>-2.5044400000000002</v>
      </c>
      <c r="S184" s="1">
        <v>-1.5126600000000001E-3</v>
      </c>
      <c r="T184" s="1">
        <v>-1.2467300000000001E-2</v>
      </c>
      <c r="U184" s="1">
        <v>-2.48787</v>
      </c>
      <c r="V184" s="1" t="s">
        <v>23</v>
      </c>
      <c r="W184" s="1">
        <f>ABS(IK_diagnostics_positions[[#This Row],[Column1]]-A183)</f>
        <v>0.2847325</v>
      </c>
      <c r="X184" s="1">
        <f>ABS(IK_diagnostics_positions[[#This Row],[Column2]]-B183)</f>
        <v>0.30032500000000006</v>
      </c>
      <c r="Y184" s="1">
        <f>ABS(IK_diagnostics_positions[[#This Row],[Column3]]-C183)</f>
        <v>0.63287800000000005</v>
      </c>
      <c r="Z184" s="1">
        <f>ABS(IK_diagnostics_positions[[#This Row],[Column4]]-D183)</f>
        <v>1.6116000000000019E-2</v>
      </c>
      <c r="AA184" s="1">
        <f>ABS(IK_diagnostics_positions[[#This Row],[Column5]]-E183)</f>
        <v>0.11031400000000002</v>
      </c>
      <c r="AB184" s="1">
        <f>ABS(IK_diagnostics_positions[[#This Row],[Column6]]-F183)</f>
        <v>0.62277999999999989</v>
      </c>
      <c r="AC184" s="1">
        <f>ABS(IK_diagnostics_positions[[#This Row],[Column7]]-G183)</f>
        <v>0.71287070000000008</v>
      </c>
      <c r="AD184" s="1">
        <f>ABS(IK_diagnostics_positions[[#This Row],[Column8]]-H183)</f>
        <v>0.89615999999999985</v>
      </c>
      <c r="AE184" s="1">
        <f>ABS(IK_diagnostics_positions[[#This Row],[Column9]]-I183)</f>
        <v>0.43697999999999992</v>
      </c>
      <c r="AF184" s="1">
        <f>ABS(IK_diagnostics_positions[[#This Row],[Column10]]-J183)</f>
        <v>6.3317520000000004E-3</v>
      </c>
      <c r="AG184" s="1">
        <f>ABS(IK_diagnostics_positions[[#This Row],[Column11]]-K183)</f>
        <v>0.150779</v>
      </c>
      <c r="AH184" s="1">
        <f>ABS(IK_diagnostics_positions[[#This Row],[Column12]]-L183)</f>
        <v>0.61921000000000004</v>
      </c>
      <c r="AI184" s="1">
        <f>ABS(IK_diagnostics_positions[[#This Row],[Column13]]-M183)</f>
        <v>0.22678100000000001</v>
      </c>
      <c r="AJ184" s="1">
        <f>ABS(IK_diagnostics_positions[[#This Row],[Column14]]-N183)</f>
        <v>9.260000000000046E-3</v>
      </c>
      <c r="AK184" s="1">
        <f>ABS(IK_diagnostics_positions[[#This Row],[Column15]]-O183)</f>
        <v>2.1399999999999864E-2</v>
      </c>
      <c r="AL184" s="1">
        <f>ABS(IK_diagnostics_positions[[#This Row],[Column16]]-P183)</f>
        <v>0.21007700000000007</v>
      </c>
      <c r="AM184" s="1">
        <f>ABS(IK_diagnostics_positions[[#This Row],[Column17]]-Q183)</f>
        <v>5.8499999999999108E-3</v>
      </c>
      <c r="AN184" s="1">
        <f>ABS(IK_diagnostics_positions[[#This Row],[Column18]]-R183)</f>
        <v>2.5520000000000209E-2</v>
      </c>
      <c r="AO184" s="1">
        <f>ABS(IK_diagnostics_positions[[#This Row],[Column19]]-S183)</f>
        <v>9.3466600000000014E-3</v>
      </c>
      <c r="AP184" s="1">
        <f>ABS(IK_diagnostics_positions[[#This Row],[Column20]]-T183)</f>
        <v>2.9684999999999996E-2</v>
      </c>
      <c r="AQ184" s="1">
        <f>ABS(IK_diagnostics_positions[[#This Row],[Column21]]-U183)</f>
        <v>6.0199999999999143E-3</v>
      </c>
      <c r="AU184" s="3">
        <f>IK_diagnostics_frames[[#This Row],[Column1]]+AU183</f>
        <v>554</v>
      </c>
      <c r="AV184">
        <f ca="1">AVERAGE(INDIRECT(ADDRESS($AU183+2, AV$1)):INDIRECT(ADDRESS($AU184+1, AV$1)))</f>
        <v>0.64515009999999995</v>
      </c>
      <c r="AW184">
        <f ca="1">AVERAGE(INDIRECT(ADDRESS($AU183+2, AW$1)):INDIRECT(ADDRESS($AU184+1, AW$1)))</f>
        <v>0.96610200000000002</v>
      </c>
      <c r="AX184">
        <f ca="1">AVERAGE(INDIRECT(ADDRESS($AU183+2, AX$1)):INDIRECT(ADDRESS($AU184+1, AX$1)))</f>
        <v>5.2528000000000019E-2</v>
      </c>
      <c r="AY184">
        <f ca="1">AVERAGE(INDIRECT(ADDRESS($AU183+2, AY$1)):INDIRECT(ADDRESS($AU184+1, AY$1)))</f>
        <v>0.47105800000000003</v>
      </c>
      <c r="AZ184">
        <f ca="1">AVERAGE(INDIRECT(ADDRESS($AU183+2, AZ$1)):INDIRECT(ADDRESS($AU184+1, AZ$1)))</f>
        <v>0.95120900000000008</v>
      </c>
      <c r="BA184">
        <f ca="1">AVERAGE(INDIRECT(ADDRESS($AU183+2, BA$1)):INDIRECT(ADDRESS($AU184+1, BA$1)))</f>
        <v>6.61299999999998E-2</v>
      </c>
      <c r="BB184">
        <f ca="1">AVERAGE(INDIRECT(ADDRESS($AU183+2, BB$1)):INDIRECT(ADDRESS($AU184+1, BB$1)))</f>
        <v>3.3329999999999999E-2</v>
      </c>
      <c r="BC184">
        <f ca="1">AVERAGE(INDIRECT(ADDRESS($AU183+2, BC$1)):INDIRECT(ADDRESS($AU184+1, BC$1)))</f>
        <v>1.0130980000000001</v>
      </c>
      <c r="BD184">
        <f ca="1">AVERAGE(INDIRECT(ADDRESS($AU183+2, BD$1)):INDIRECT(ADDRESS($AU184+1, BD$1)))</f>
        <v>8.4280000000000133E-2</v>
      </c>
      <c r="BE184">
        <f ca="1">AVERAGE(INDIRECT(ADDRESS($AU183+2, BE$1)):INDIRECT(ADDRESS($AU184+1, BE$1)))</f>
        <v>3.8316680000000003E-3</v>
      </c>
      <c r="BF184">
        <f ca="1">AVERAGE(INDIRECT(ADDRESS($AU183+2, BF$1)):INDIRECT(ADDRESS($AU184+1, BF$1)))</f>
        <v>1.1534999999999962E-2</v>
      </c>
      <c r="BG184">
        <f ca="1">AVERAGE(INDIRECT(ADDRESS($AU183+2, BG$1)):INDIRECT(ADDRESS($AU184+1, BG$1)))</f>
        <v>1.2437200000000002</v>
      </c>
      <c r="BH184">
        <f ca="1">AVERAGE(INDIRECT(ADDRESS($AU183+2, BH$1)):INDIRECT(ADDRESS($AU184+1, BH$1)))</f>
        <v>4.2989999999999418E-3</v>
      </c>
      <c r="BI184">
        <f ca="1">AVERAGE(INDIRECT(ADDRESS($AU183+2, BI$1)):INDIRECT(ADDRESS($AU184+1, BI$1)))</f>
        <v>3.2189999999999719E-3</v>
      </c>
      <c r="BJ184">
        <f ca="1">AVERAGE(INDIRECT(ADDRESS($AU183+2, BJ$1)):INDIRECT(ADDRESS($AU184+1, BJ$1)))</f>
        <v>6.0000000000037801E-4</v>
      </c>
      <c r="BK184">
        <f ca="1">AVERAGE(INDIRECT(ADDRESS($AU183+2, BK$1)):INDIRECT(ADDRESS($AU184+1, BK$1)))</f>
        <v>3.2240000000000046E-3</v>
      </c>
      <c r="BL184">
        <f ca="1">AVERAGE(INDIRECT(ADDRESS($AU183+2, BL$1)):INDIRECT(ADDRESS($AU184+1, BL$1)))</f>
        <v>1.4440000000000008E-3</v>
      </c>
      <c r="BM184">
        <f ca="1">AVERAGE(INDIRECT(ADDRESS($AU183+2, BM$1)):INDIRECT(ADDRESS($AU184+1, BM$1)))</f>
        <v>1.3100000000001444E-3</v>
      </c>
      <c r="BN184">
        <f ca="1">AVERAGE(INDIRECT(ADDRESS($AU183+2, BN$1)):INDIRECT(ADDRESS($AU184+1, BN$1)))</f>
        <v>3.2466680000000003E-3</v>
      </c>
      <c r="BO184">
        <f ca="1">AVERAGE(INDIRECT(ADDRESS($AU183+2, BO$1)):INDIRECT(ADDRESS($AU184+1, BO$1)))</f>
        <v>5.8826800000000004E-3</v>
      </c>
      <c r="BP184">
        <f ca="1">AVERAGE(INDIRECT(ADDRESS($AU183+2, BP$1)):INDIRECT(ADDRESS($AU184+1, BP$1)))</f>
        <v>9.300000000000086E-3</v>
      </c>
    </row>
    <row r="185" spans="1:68" x14ac:dyDescent="0.25">
      <c r="A185" s="1">
        <v>0.530663</v>
      </c>
      <c r="B185" s="1">
        <v>0.72651100000000002</v>
      </c>
      <c r="C185" s="1">
        <v>-0.43655300000000002</v>
      </c>
      <c r="D185" s="1">
        <v>-0.35899900000000001</v>
      </c>
      <c r="E185" s="1">
        <v>1.14683</v>
      </c>
      <c r="F185" s="1">
        <v>-0.61496600000000001</v>
      </c>
      <c r="G185" s="1">
        <v>7.9386200000000004E-2</v>
      </c>
      <c r="H185" s="1">
        <v>1.5365</v>
      </c>
      <c r="I185" s="1">
        <v>-1.42489</v>
      </c>
      <c r="J185" s="1">
        <v>-6.0361900000000003E-3</v>
      </c>
      <c r="K185" s="1">
        <v>0.98508200000000001</v>
      </c>
      <c r="L185" s="1">
        <v>-2.25474</v>
      </c>
      <c r="M185" s="1">
        <v>0.95156700000000005</v>
      </c>
      <c r="N185" s="1">
        <v>1.0066900000000001</v>
      </c>
      <c r="O185" s="1">
        <v>-2.5420199999999999</v>
      </c>
      <c r="P185" s="1">
        <v>-0.97246200000000005</v>
      </c>
      <c r="Q185" s="1">
        <v>1.00766</v>
      </c>
      <c r="R185" s="1">
        <v>-2.5106899999999999</v>
      </c>
      <c r="S185" s="1">
        <v>2.8658400000000001E-2</v>
      </c>
      <c r="T185" s="1">
        <v>9.9933699999999997E-3</v>
      </c>
      <c r="U185" s="1">
        <v>-2.4738199999999999</v>
      </c>
      <c r="V185" s="1" t="s">
        <v>23</v>
      </c>
      <c r="W185" s="1">
        <f>ABS(IK_diagnostics_positions[[#This Row],[Column1]]-A184)</f>
        <v>0.47061049999999999</v>
      </c>
      <c r="X185" s="1">
        <f>ABS(IK_diagnostics_positions[[#This Row],[Column2]]-B184)</f>
        <v>5.8502000000000054E-2</v>
      </c>
      <c r="Y185" s="1">
        <f>ABS(IK_diagnostics_positions[[#This Row],[Column3]]-C184)</f>
        <v>0.30517299999999997</v>
      </c>
      <c r="Z185" s="1">
        <f>ABS(IK_diagnostics_positions[[#This Row],[Column4]]-D184)</f>
        <v>0.23020400000000002</v>
      </c>
      <c r="AA185" s="1">
        <f>ABS(IK_diagnostics_positions[[#This Row],[Column5]]-E184)</f>
        <v>0.40856700000000001</v>
      </c>
      <c r="AB185" s="1">
        <f>ABS(IK_diagnostics_positions[[#This Row],[Column6]]-F184)</f>
        <v>1.1062539999999998</v>
      </c>
      <c r="AC185" s="1">
        <f>ABS(IK_diagnostics_positions[[#This Row],[Column7]]-G184)</f>
        <v>0.70304980000000006</v>
      </c>
      <c r="AD185" s="1">
        <f>ABS(IK_diagnostics_positions[[#This Row],[Column8]]-H184)</f>
        <v>0.85688999999999993</v>
      </c>
      <c r="AE185" s="1">
        <f>ABS(IK_diagnostics_positions[[#This Row],[Column9]]-I184)</f>
        <v>0.11136999999999997</v>
      </c>
      <c r="AF185" s="1">
        <f>ABS(IK_diagnostics_positions[[#This Row],[Column10]]-J184)</f>
        <v>1.2780700000000001E-3</v>
      </c>
      <c r="AG185" s="1">
        <f>ABS(IK_diagnostics_positions[[#This Row],[Column11]]-K184)</f>
        <v>0.17881500000000006</v>
      </c>
      <c r="AH185" s="1">
        <f>ABS(IK_diagnostics_positions[[#This Row],[Column12]]-L184)</f>
        <v>0.34101000000000004</v>
      </c>
      <c r="AI185" s="1">
        <f>ABS(IK_diagnostics_positions[[#This Row],[Column13]]-M184)</f>
        <v>0.18226400000000009</v>
      </c>
      <c r="AJ185" s="1">
        <f>ABS(IK_diagnostics_positions[[#This Row],[Column14]]-N184)</f>
        <v>3.3699999999998731E-3</v>
      </c>
      <c r="AK185" s="1">
        <f>ABS(IK_diagnostics_positions[[#This Row],[Column15]]-O184)</f>
        <v>3.2189999999999941E-2</v>
      </c>
      <c r="AL185" s="1">
        <f>ABS(IK_diagnostics_positions[[#This Row],[Column16]]-P184)</f>
        <v>0.1848510000000001</v>
      </c>
      <c r="AM185" s="1">
        <f>ABS(IK_diagnostics_positions[[#This Row],[Column17]]-Q184)</f>
        <v>4.029999999999978E-3</v>
      </c>
      <c r="AN185" s="1">
        <f>ABS(IK_diagnostics_positions[[#This Row],[Column18]]-R184)</f>
        <v>6.2499999999996447E-3</v>
      </c>
      <c r="AO185" s="1">
        <f>ABS(IK_diagnostics_positions[[#This Row],[Column19]]-S184)</f>
        <v>3.017106E-2</v>
      </c>
      <c r="AP185" s="1">
        <f>ABS(IK_diagnostics_positions[[#This Row],[Column20]]-T184)</f>
        <v>2.2460670000000002E-2</v>
      </c>
      <c r="AQ185" s="1">
        <f>ABS(IK_diagnostics_positions[[#This Row],[Column21]]-U184)</f>
        <v>1.4050000000000118E-2</v>
      </c>
      <c r="AU185" s="4">
        <f>IK_diagnostics_frames[[#This Row],[Column1]]+AU184</f>
        <v>565</v>
      </c>
      <c r="AV185">
        <f ca="1">AVERAGE(INDIRECT(ADDRESS($AU184+2, AV$1)):INDIRECT(ADDRESS($AU185+1, AV$1)))</f>
        <v>0.47227202727272727</v>
      </c>
      <c r="AW185">
        <f ca="1">AVERAGE(INDIRECT(ADDRESS($AU184+2, AW$1)):INDIRECT(ADDRESS($AU185+1, AW$1)))</f>
        <v>0.68352063636363625</v>
      </c>
      <c r="AX185">
        <f ca="1">AVERAGE(INDIRECT(ADDRESS($AU184+2, AX$1)):INDIRECT(ADDRESS($AU185+1, AX$1)))</f>
        <v>0.67877418</v>
      </c>
      <c r="AY185">
        <f ca="1">AVERAGE(INDIRECT(ADDRESS($AU184+2, AY$1)):INDIRECT(ADDRESS($AU185+1, AY$1)))</f>
        <v>0.65662285454545455</v>
      </c>
      <c r="AZ185">
        <f ca="1">AVERAGE(INDIRECT(ADDRESS($AU184+2, AZ$1)):INDIRECT(ADDRESS($AU185+1, AZ$1)))</f>
        <v>0.61932736363636365</v>
      </c>
      <c r="BA185">
        <f ca="1">AVERAGE(INDIRECT(ADDRESS($AU184+2, BA$1)):INDIRECT(ADDRESS($AU185+1, BA$1)))</f>
        <v>0.5174890000000002</v>
      </c>
      <c r="BB185">
        <f ca="1">AVERAGE(INDIRECT(ADDRESS($AU184+2, BB$1)):INDIRECT(ADDRESS($AU185+1, BB$1)))</f>
        <v>0.64357220909090906</v>
      </c>
      <c r="BC185">
        <f ca="1">AVERAGE(INDIRECT(ADDRESS($AU184+2, BC$1)):INDIRECT(ADDRESS($AU185+1, BC$1)))</f>
        <v>0.75473107090909086</v>
      </c>
      <c r="BD185">
        <f ca="1">AVERAGE(INDIRECT(ADDRESS($AU184+2, BD$1)):INDIRECT(ADDRESS($AU185+1, BD$1)))</f>
        <v>0.38223727272727265</v>
      </c>
      <c r="BE185">
        <f ca="1">AVERAGE(INDIRECT(ADDRESS($AU184+2, BE$1)):INDIRECT(ADDRESS($AU185+1, BE$1)))</f>
        <v>1.1619544990909092E-2</v>
      </c>
      <c r="BF185">
        <f ca="1">AVERAGE(INDIRECT(ADDRESS($AU184+2, BF$1)):INDIRECT(ADDRESS($AU185+1, BF$1)))</f>
        <v>0.15581109090909093</v>
      </c>
      <c r="BG185">
        <f ca="1">AVERAGE(INDIRECT(ADDRESS($AU184+2, BG$1)):INDIRECT(ADDRESS($AU185+1, BG$1)))</f>
        <v>0.23928090909090907</v>
      </c>
      <c r="BH185">
        <f ca="1">AVERAGE(INDIRECT(ADDRESS($AU184+2, BH$1)):INDIRECT(ADDRESS($AU185+1, BH$1)))</f>
        <v>0.10389381818181817</v>
      </c>
      <c r="BI185">
        <f ca="1">AVERAGE(INDIRECT(ADDRESS($AU184+2, BI$1)):INDIRECT(ADDRESS($AU185+1, BI$1)))</f>
        <v>1.3374454545454535E-2</v>
      </c>
      <c r="BJ185">
        <f ca="1">AVERAGE(INDIRECT(ADDRESS($AU184+2, BJ$1)):INDIRECT(ADDRESS($AU185+1, BJ$1)))</f>
        <v>2.9969999999999972E-2</v>
      </c>
      <c r="BK185">
        <f ca="1">AVERAGE(INDIRECT(ADDRESS($AU184+2, BK$1)):INDIRECT(ADDRESS($AU185+1, BK$1)))</f>
        <v>0.10600581818181819</v>
      </c>
      <c r="BL185">
        <f ca="1">AVERAGE(INDIRECT(ADDRESS($AU184+2, BL$1)):INDIRECT(ADDRESS($AU185+1, BL$1)))</f>
        <v>2.0042999999999974E-2</v>
      </c>
      <c r="BM185">
        <f ca="1">AVERAGE(INDIRECT(ADDRESS($AU184+2, BM$1)):INDIRECT(ADDRESS($AU185+1, BM$1)))</f>
        <v>2.8458181818181816E-2</v>
      </c>
      <c r="BN185">
        <f ca="1">AVERAGE(INDIRECT(ADDRESS($AU184+2, BN$1)):INDIRECT(ADDRESS($AU185+1, BN$1)))</f>
        <v>8.2606716363636361E-3</v>
      </c>
      <c r="BO185">
        <f ca="1">AVERAGE(INDIRECT(ADDRESS($AU184+2, BO$1)):INDIRECT(ADDRESS($AU185+1, BO$1)))</f>
        <v>4.5202620909090913E-2</v>
      </c>
      <c r="BP185">
        <f ca="1">AVERAGE(INDIRECT(ADDRESS($AU184+2, BP$1)):INDIRECT(ADDRESS($AU185+1, BP$1)))</f>
        <v>3.1532727272727268E-2</v>
      </c>
    </row>
    <row r="186" spans="1:68" x14ac:dyDescent="0.25">
      <c r="A186" s="1">
        <v>-0.19586999999999999</v>
      </c>
      <c r="B186" s="1">
        <v>0.41603200000000001</v>
      </c>
      <c r="C186" s="1">
        <v>-0.88800500000000004</v>
      </c>
      <c r="D186" s="1">
        <v>-0.456675</v>
      </c>
      <c r="E186" s="1">
        <v>1.1587099999999999</v>
      </c>
      <c r="F186" s="1">
        <v>-1.5047699999999999</v>
      </c>
      <c r="G186" s="1">
        <v>0.46628799999999998</v>
      </c>
      <c r="H186" s="1">
        <v>1.5414699999999999</v>
      </c>
      <c r="I186" s="1">
        <v>-1.46431</v>
      </c>
      <c r="J186" s="1">
        <v>-2.5444999999999999E-2</v>
      </c>
      <c r="K186" s="1">
        <v>0.856155</v>
      </c>
      <c r="L186" s="1">
        <v>-2.0014699999999999</v>
      </c>
      <c r="M186" s="1">
        <v>0.81440199999999996</v>
      </c>
      <c r="N186" s="1">
        <v>1.01231</v>
      </c>
      <c r="O186" s="1">
        <v>-2.52135</v>
      </c>
      <c r="P186" s="1">
        <v>-0.85062099999999996</v>
      </c>
      <c r="Q186" s="1">
        <v>1.0683</v>
      </c>
      <c r="R186" s="1">
        <v>-2.5249999999999999</v>
      </c>
      <c r="S186" s="1">
        <v>5.5766299999999998E-2</v>
      </c>
      <c r="T186" s="1">
        <v>-5.8368999999999999E-3</v>
      </c>
      <c r="U186" s="1">
        <v>-2.5018500000000001</v>
      </c>
      <c r="V186" s="1" t="s">
        <v>23</v>
      </c>
      <c r="W186" s="1">
        <f>ABS(IK_diagnostics_positions[[#This Row],[Column1]]-A185)</f>
        <v>0.72653299999999998</v>
      </c>
      <c r="X186" s="1">
        <f>ABS(IK_diagnostics_positions[[#This Row],[Column2]]-B185)</f>
        <v>0.310479</v>
      </c>
      <c r="Y186" s="1">
        <f>ABS(IK_diagnostics_positions[[#This Row],[Column3]]-C185)</f>
        <v>0.45145200000000002</v>
      </c>
      <c r="Z186" s="1">
        <f>ABS(IK_diagnostics_positions[[#This Row],[Column4]]-D185)</f>
        <v>9.7675999999999985E-2</v>
      </c>
      <c r="AA186" s="1">
        <f>ABS(IK_diagnostics_positions[[#This Row],[Column5]]-E185)</f>
        <v>1.1879999999999891E-2</v>
      </c>
      <c r="AB186" s="1">
        <f>ABS(IK_diagnostics_positions[[#This Row],[Column6]]-F185)</f>
        <v>0.88980399999999993</v>
      </c>
      <c r="AC186" s="1">
        <f>ABS(IK_diagnostics_positions[[#This Row],[Column7]]-G185)</f>
        <v>0.38690179999999996</v>
      </c>
      <c r="AD186" s="1">
        <f>ABS(IK_diagnostics_positions[[#This Row],[Column8]]-H185)</f>
        <v>4.9699999999999189E-3</v>
      </c>
      <c r="AE186" s="1">
        <f>ABS(IK_diagnostics_positions[[#This Row],[Column9]]-I185)</f>
        <v>3.9420000000000011E-2</v>
      </c>
      <c r="AF186" s="1">
        <f>ABS(IK_diagnostics_positions[[#This Row],[Column10]]-J185)</f>
        <v>1.9408809999999999E-2</v>
      </c>
      <c r="AG186" s="1">
        <f>ABS(IK_diagnostics_positions[[#This Row],[Column11]]-K185)</f>
        <v>0.12892700000000001</v>
      </c>
      <c r="AH186" s="1">
        <f>ABS(IK_diagnostics_positions[[#This Row],[Column12]]-L185)</f>
        <v>0.25327000000000011</v>
      </c>
      <c r="AI186" s="1">
        <f>ABS(IK_diagnostics_positions[[#This Row],[Column13]]-M185)</f>
        <v>0.13716500000000009</v>
      </c>
      <c r="AJ186" s="1">
        <f>ABS(IK_diagnostics_positions[[#This Row],[Column14]]-N185)</f>
        <v>5.6199999999999584E-3</v>
      </c>
      <c r="AK186" s="1">
        <f>ABS(IK_diagnostics_positions[[#This Row],[Column15]]-O185)</f>
        <v>2.0669999999999966E-2</v>
      </c>
      <c r="AL186" s="1">
        <f>ABS(IK_diagnostics_positions[[#This Row],[Column16]]-P185)</f>
        <v>0.12184100000000009</v>
      </c>
      <c r="AM186" s="1">
        <f>ABS(IK_diagnostics_positions[[#This Row],[Column17]]-Q185)</f>
        <v>6.0640000000000027E-2</v>
      </c>
      <c r="AN186" s="1">
        <f>ABS(IK_diagnostics_positions[[#This Row],[Column18]]-R185)</f>
        <v>1.4310000000000045E-2</v>
      </c>
      <c r="AO186" s="1">
        <f>ABS(IK_diagnostics_positions[[#This Row],[Column19]]-S185)</f>
        <v>2.7107899999999997E-2</v>
      </c>
      <c r="AP186" s="1">
        <f>ABS(IK_diagnostics_positions[[#This Row],[Column20]]-T185)</f>
        <v>1.583027E-2</v>
      </c>
      <c r="AQ186" s="1">
        <f>ABS(IK_diagnostics_positions[[#This Row],[Column21]]-U185)</f>
        <v>2.8030000000000221E-2</v>
      </c>
      <c r="AU186" s="3">
        <f>IK_diagnostics_frames[[#This Row],[Column1]]+AU185</f>
        <v>568</v>
      </c>
      <c r="AV186">
        <f ca="1">AVERAGE(INDIRECT(ADDRESS($AU185+2, AV$1)):INDIRECT(ADDRESS($AU186+1, AV$1)))</f>
        <v>0.57408389999999998</v>
      </c>
      <c r="AW186">
        <f ca="1">AVERAGE(INDIRECT(ADDRESS($AU185+2, AW$1)):INDIRECT(ADDRESS($AU186+1, AW$1)))</f>
        <v>0.92158133333333325</v>
      </c>
      <c r="AX186">
        <f ca="1">AVERAGE(INDIRECT(ADDRESS($AU185+2, AX$1)):INDIRECT(ADDRESS($AU186+1, AX$1)))</f>
        <v>0.76883366666666664</v>
      </c>
      <c r="AY186">
        <f ca="1">AVERAGE(INDIRECT(ADDRESS($AU185+2, AY$1)):INDIRECT(ADDRESS($AU186+1, AY$1)))</f>
        <v>0.55978086666666671</v>
      </c>
      <c r="AZ186">
        <f ca="1">AVERAGE(INDIRECT(ADDRESS($AU185+2, AZ$1)):INDIRECT(ADDRESS($AU186+1, AZ$1)))</f>
        <v>0.40822599999999998</v>
      </c>
      <c r="BA186">
        <f ca="1">AVERAGE(INDIRECT(ADDRESS($AU185+2, BA$1)):INDIRECT(ADDRESS($AU186+1, BA$1)))</f>
        <v>0.46206966666666666</v>
      </c>
      <c r="BB186">
        <f ca="1">AVERAGE(INDIRECT(ADDRESS($AU185+2, BB$1)):INDIRECT(ADDRESS($AU186+1, BB$1)))</f>
        <v>0.29683047333333334</v>
      </c>
      <c r="BC186">
        <f ca="1">AVERAGE(INDIRECT(ADDRESS($AU185+2, BC$1)):INDIRECT(ADDRESS($AU186+1, BC$1)))</f>
        <v>0.4909243333333333</v>
      </c>
      <c r="BD186">
        <f ca="1">AVERAGE(INDIRECT(ADDRESS($AU185+2, BD$1)):INDIRECT(ADDRESS($AU186+1, BD$1)))</f>
        <v>0.12003000000000001</v>
      </c>
      <c r="BE186">
        <f ca="1">AVERAGE(INDIRECT(ADDRESS($AU185+2, BE$1)):INDIRECT(ADDRESS($AU186+1, BE$1)))</f>
        <v>1.0636788366666665E-2</v>
      </c>
      <c r="BF186">
        <f ca="1">AVERAGE(INDIRECT(ADDRESS($AU185+2, BF$1)):INDIRECT(ADDRESS($AU186+1, BF$1)))</f>
        <v>4.7194666666666683E-2</v>
      </c>
      <c r="BG186">
        <f ca="1">AVERAGE(INDIRECT(ADDRESS($AU185+2, BG$1)):INDIRECT(ADDRESS($AU186+1, BG$1)))</f>
        <v>2.6160000000000034E-2</v>
      </c>
      <c r="BH186">
        <f ca="1">AVERAGE(INDIRECT(ADDRESS($AU185+2, BH$1)):INDIRECT(ADDRESS($AU186+1, BH$1)))</f>
        <v>2.855800000000001E-2</v>
      </c>
      <c r="BI186">
        <f ca="1">AVERAGE(INDIRECT(ADDRESS($AU185+2, BI$1)):INDIRECT(ADDRESS($AU186+1, BI$1)))</f>
        <v>9.4106666666666783E-3</v>
      </c>
      <c r="BJ186">
        <f ca="1">AVERAGE(INDIRECT(ADDRESS($AU185+2, BJ$1)):INDIRECT(ADDRESS($AU186+1, BJ$1)))</f>
        <v>1.7656666666666727E-2</v>
      </c>
      <c r="BK186">
        <f ca="1">AVERAGE(INDIRECT(ADDRESS($AU185+2, BK$1)):INDIRECT(ADDRESS($AU186+1, BK$1)))</f>
        <v>2.6940666666666651E-2</v>
      </c>
      <c r="BL186">
        <f ca="1">AVERAGE(INDIRECT(ADDRESS($AU185+2, BL$1)):INDIRECT(ADDRESS($AU186+1, BL$1)))</f>
        <v>9.4843333333333533E-3</v>
      </c>
      <c r="BM186">
        <f ca="1">AVERAGE(INDIRECT(ADDRESS($AU185+2, BM$1)):INDIRECT(ADDRESS($AU186+1, BM$1)))</f>
        <v>1.0449999999999923E-2</v>
      </c>
      <c r="BN186">
        <f ca="1">AVERAGE(INDIRECT(ADDRESS($AU185+2, BN$1)):INDIRECT(ADDRESS($AU186+1, BN$1)))</f>
        <v>7.6347350666666662E-3</v>
      </c>
      <c r="BO186">
        <f ca="1">AVERAGE(INDIRECT(ADDRESS($AU185+2, BO$1)):INDIRECT(ADDRESS($AU186+1, BO$1)))</f>
        <v>2.3028066666666669E-3</v>
      </c>
      <c r="BP186">
        <f ca="1">AVERAGE(INDIRECT(ADDRESS($AU185+2, BP$1)):INDIRECT(ADDRESS($AU186+1, BP$1)))</f>
        <v>2.653333333333352E-2</v>
      </c>
    </row>
    <row r="187" spans="1:68" x14ac:dyDescent="0.25">
      <c r="A187" s="1">
        <v>-0.16944400000000001</v>
      </c>
      <c r="B187" s="1">
        <v>0.97650499999999996</v>
      </c>
      <c r="C187" s="1">
        <v>0.13314400000000001</v>
      </c>
      <c r="D187" s="1">
        <v>0.205178</v>
      </c>
      <c r="E187" s="1">
        <v>1.4234</v>
      </c>
      <c r="F187" s="1">
        <v>-0.679226</v>
      </c>
      <c r="G187" s="1">
        <v>-0.23488400000000001</v>
      </c>
      <c r="H187" s="1">
        <v>1.7037100000000001</v>
      </c>
      <c r="I187" s="1">
        <v>-1.5323199999999999</v>
      </c>
      <c r="J187" s="1">
        <v>-8.4888599999999995E-2</v>
      </c>
      <c r="K187" s="1">
        <v>0.80952100000000005</v>
      </c>
      <c r="L187" s="1">
        <v>-1.9541299999999999</v>
      </c>
      <c r="M187" s="1">
        <v>0.73374899999999998</v>
      </c>
      <c r="N187" s="1">
        <v>0.97833499999999995</v>
      </c>
      <c r="O187" s="1">
        <v>-2.5030700000000001</v>
      </c>
      <c r="P187" s="1">
        <v>-0.84020300000000003</v>
      </c>
      <c r="Q187" s="1">
        <v>1.0325</v>
      </c>
      <c r="R187" s="1">
        <v>-2.5703999999999998</v>
      </c>
      <c r="S187" s="1">
        <v>0.10184699999999999</v>
      </c>
      <c r="T187" s="1">
        <v>-3.8826100000000002E-2</v>
      </c>
      <c r="U187" s="1">
        <v>-2.4495499999999999</v>
      </c>
      <c r="V187" s="1" t="s">
        <v>23</v>
      </c>
      <c r="W187" s="1">
        <f>ABS(IK_diagnostics_positions[[#This Row],[Column1]]-A186)</f>
        <v>2.6425999999999977E-2</v>
      </c>
      <c r="X187" s="1">
        <f>ABS(IK_diagnostics_positions[[#This Row],[Column2]]-B186)</f>
        <v>0.560473</v>
      </c>
      <c r="Y187" s="1">
        <f>ABS(IK_diagnostics_positions[[#This Row],[Column3]]-C186)</f>
        <v>1.0211490000000001</v>
      </c>
      <c r="Z187" s="1">
        <f>ABS(IK_diagnostics_positions[[#This Row],[Column4]]-D186)</f>
        <v>0.66185300000000002</v>
      </c>
      <c r="AA187" s="1">
        <f>ABS(IK_diagnostics_positions[[#This Row],[Column5]]-E186)</f>
        <v>0.26469000000000009</v>
      </c>
      <c r="AB187" s="1">
        <f>ABS(IK_diagnostics_positions[[#This Row],[Column6]]-F186)</f>
        <v>0.82554399999999994</v>
      </c>
      <c r="AC187" s="1">
        <f>ABS(IK_diagnostics_positions[[#This Row],[Column7]]-G186)</f>
        <v>0.70117200000000002</v>
      </c>
      <c r="AD187" s="1">
        <f>ABS(IK_diagnostics_positions[[#This Row],[Column8]]-H186)</f>
        <v>0.16224000000000016</v>
      </c>
      <c r="AE187" s="1">
        <f>ABS(IK_diagnostics_positions[[#This Row],[Column9]]-I186)</f>
        <v>6.8009999999999904E-2</v>
      </c>
      <c r="AF187" s="1">
        <f>ABS(IK_diagnostics_positions[[#This Row],[Column10]]-J186)</f>
        <v>5.9443599999999999E-2</v>
      </c>
      <c r="AG187" s="1">
        <f>ABS(IK_diagnostics_positions[[#This Row],[Column11]]-K186)</f>
        <v>4.6633999999999953E-2</v>
      </c>
      <c r="AH187" s="1">
        <f>ABS(IK_diagnostics_positions[[#This Row],[Column12]]-L186)</f>
        <v>4.7339999999999938E-2</v>
      </c>
      <c r="AI187" s="1">
        <f>ABS(IK_diagnostics_positions[[#This Row],[Column13]]-M186)</f>
        <v>8.0652999999999975E-2</v>
      </c>
      <c r="AJ187" s="1">
        <f>ABS(IK_diagnostics_positions[[#This Row],[Column14]]-N186)</f>
        <v>3.3975000000000088E-2</v>
      </c>
      <c r="AK187" s="1">
        <f>ABS(IK_diagnostics_positions[[#This Row],[Column15]]-O186)</f>
        <v>1.8279999999999852E-2</v>
      </c>
      <c r="AL187" s="1">
        <f>ABS(IK_diagnostics_positions[[#This Row],[Column16]]-P186)</f>
        <v>1.0417999999999927E-2</v>
      </c>
      <c r="AM187" s="1">
        <f>ABS(IK_diagnostics_positions[[#This Row],[Column17]]-Q186)</f>
        <v>3.5800000000000054E-2</v>
      </c>
      <c r="AN187" s="1">
        <f>ABS(IK_diagnostics_positions[[#This Row],[Column18]]-R186)</f>
        <v>4.5399999999999885E-2</v>
      </c>
      <c r="AO187" s="1">
        <f>ABS(IK_diagnostics_positions[[#This Row],[Column19]]-S186)</f>
        <v>4.6080699999999995E-2</v>
      </c>
      <c r="AP187" s="1">
        <f>ABS(IK_diagnostics_positions[[#This Row],[Column20]]-T186)</f>
        <v>3.2989200000000003E-2</v>
      </c>
      <c r="AQ187" s="1">
        <f>ABS(IK_diagnostics_positions[[#This Row],[Column21]]-U186)</f>
        <v>5.2300000000000235E-2</v>
      </c>
      <c r="AU187" s="4">
        <f>IK_diagnostics_frames[[#This Row],[Column1]]+AU186</f>
        <v>575</v>
      </c>
      <c r="AV187">
        <f ca="1">AVERAGE(INDIRECT(ADDRESS($AU186+2, AV$1)):INDIRECT(ADDRESS($AU187+1, AV$1)))</f>
        <v>0.75274260000000004</v>
      </c>
      <c r="AW187">
        <f ca="1">AVERAGE(INDIRECT(ADDRESS($AU186+2, AW$1)):INDIRECT(ADDRESS($AU187+1, AW$1)))</f>
        <v>0.55911571428571427</v>
      </c>
      <c r="AX187">
        <f ca="1">AVERAGE(INDIRECT(ADDRESS($AU186+2, AX$1)):INDIRECT(ADDRESS($AU187+1, AX$1)))</f>
        <v>0.6189864285714286</v>
      </c>
      <c r="AY187">
        <f ca="1">AVERAGE(INDIRECT(ADDRESS($AU186+2, AY$1)):INDIRECT(ADDRESS($AU187+1, AY$1)))</f>
        <v>0.51124185714285708</v>
      </c>
      <c r="AZ187">
        <f ca="1">AVERAGE(INDIRECT(ADDRESS($AU186+2, AZ$1)):INDIRECT(ADDRESS($AU187+1, AZ$1)))</f>
        <v>0.59684071428571428</v>
      </c>
      <c r="BA187">
        <f ca="1">AVERAGE(INDIRECT(ADDRESS($AU186+2, BA$1)):INDIRECT(ADDRESS($AU187+1, BA$1)))</f>
        <v>0.42309171428571435</v>
      </c>
      <c r="BB187">
        <f ca="1">AVERAGE(INDIRECT(ADDRESS($AU186+2, BB$1)):INDIRECT(ADDRESS($AU187+1, BB$1)))</f>
        <v>0.39526896</v>
      </c>
      <c r="BC187">
        <f ca="1">AVERAGE(INDIRECT(ADDRESS($AU186+2, BC$1)):INDIRECT(ADDRESS($AU187+1, BC$1)))</f>
        <v>0.48562961428571422</v>
      </c>
      <c r="BD187">
        <f ca="1">AVERAGE(INDIRECT(ADDRESS($AU186+2, BD$1)):INDIRECT(ADDRESS($AU187+1, BD$1)))</f>
        <v>0.30362885714285703</v>
      </c>
      <c r="BE187">
        <f ca="1">AVERAGE(INDIRECT(ADDRESS($AU186+2, BE$1)):INDIRECT(ADDRESS($AU187+1, BE$1)))</f>
        <v>3.0692227142857149E-2</v>
      </c>
      <c r="BF187">
        <f ca="1">AVERAGE(INDIRECT(ADDRESS($AU186+2, BF$1)):INDIRECT(ADDRESS($AU187+1, BF$1)))</f>
        <v>0.10566414285714287</v>
      </c>
      <c r="BG187">
        <f ca="1">AVERAGE(INDIRECT(ADDRESS($AU186+2, BG$1)):INDIRECT(ADDRESS($AU187+1, BG$1)))</f>
        <v>8.7782857142857162E-2</v>
      </c>
      <c r="BH187">
        <f ca="1">AVERAGE(INDIRECT(ADDRESS($AU186+2, BH$1)):INDIRECT(ADDRESS($AU187+1, BH$1)))</f>
        <v>5.24951428571429E-2</v>
      </c>
      <c r="BI187">
        <f ca="1">AVERAGE(INDIRECT(ADDRESS($AU186+2, BI$1)):INDIRECT(ADDRESS($AU187+1, BI$1)))</f>
        <v>1.0121428571428583E-2</v>
      </c>
      <c r="BJ187">
        <f ca="1">AVERAGE(INDIRECT(ADDRESS($AU186+2, BJ$1)):INDIRECT(ADDRESS($AU187+1, BJ$1)))</f>
        <v>4.4190000000000014E-2</v>
      </c>
      <c r="BK187">
        <f ca="1">AVERAGE(INDIRECT(ADDRESS($AU186+2, BK$1)):INDIRECT(ADDRESS($AU187+1, BK$1)))</f>
        <v>5.1007142857142855E-2</v>
      </c>
      <c r="BL187">
        <f ca="1">AVERAGE(INDIRECT(ADDRESS($AU186+2, BL$1)):INDIRECT(ADDRESS($AU187+1, BL$1)))</f>
        <v>3.310342857142861E-2</v>
      </c>
      <c r="BM187">
        <f ca="1">AVERAGE(INDIRECT(ADDRESS($AU186+2, BM$1)):INDIRECT(ADDRESS($AU187+1, BM$1)))</f>
        <v>3.7911428571428561E-2</v>
      </c>
      <c r="BN187">
        <f ca="1">AVERAGE(INDIRECT(ADDRESS($AU186+2, BN$1)):INDIRECT(ADDRESS($AU187+1, BN$1)))</f>
        <v>3.0970287428571431E-2</v>
      </c>
      <c r="BO187">
        <f ca="1">AVERAGE(INDIRECT(ADDRESS($AU186+2, BO$1)):INDIRECT(ADDRESS($AU187+1, BO$1)))</f>
        <v>4.6329347142857136E-2</v>
      </c>
      <c r="BP187">
        <f ca="1">AVERAGE(INDIRECT(ADDRESS($AU186+2, BP$1)):INDIRECT(ADDRESS($AU187+1, BP$1)))</f>
        <v>4.9058571428571431E-2</v>
      </c>
    </row>
    <row r="188" spans="1:68" x14ac:dyDescent="0.25">
      <c r="A188" s="1">
        <v>-0.854375</v>
      </c>
      <c r="B188" s="1">
        <v>0.401868</v>
      </c>
      <c r="C188" s="1">
        <v>-0.32946300000000001</v>
      </c>
      <c r="D188" s="1">
        <v>-0.43395800000000001</v>
      </c>
      <c r="E188" s="1">
        <v>0.56246799999999997</v>
      </c>
      <c r="F188" s="1">
        <v>-1.2224699999999999</v>
      </c>
      <c r="G188" s="1">
        <v>5.2881200000000003E-2</v>
      </c>
      <c r="H188" s="1">
        <v>0.48541899999999999</v>
      </c>
      <c r="I188" s="1">
        <v>-2.0925500000000001</v>
      </c>
      <c r="J188" s="1">
        <v>6.5141399999999999E-3</v>
      </c>
      <c r="K188" s="1">
        <v>0.77157500000000001</v>
      </c>
      <c r="L188" s="1">
        <v>-3.0496099999999999</v>
      </c>
      <c r="M188" s="1">
        <v>0.78632899999999994</v>
      </c>
      <c r="N188" s="1">
        <v>1.0214799999999999</v>
      </c>
      <c r="O188" s="1">
        <v>-2.4756499999999999</v>
      </c>
      <c r="P188" s="1">
        <v>-0.77548899999999998</v>
      </c>
      <c r="Q188" s="1">
        <v>1.0078800000000001</v>
      </c>
      <c r="R188" s="1">
        <v>-2.4728699999999999</v>
      </c>
      <c r="S188" s="1">
        <v>-8.4423699999999994E-3</v>
      </c>
      <c r="T188" s="1">
        <v>-5.0405999999999999E-2</v>
      </c>
      <c r="U188" s="1">
        <v>-2.4803000000000002</v>
      </c>
      <c r="V188" s="1" t="s">
        <v>23</v>
      </c>
      <c r="W188" s="1">
        <f>ABS(IK_diagnostics_positions[[#This Row],[Column1]]-A187)</f>
        <v>0.68493099999999996</v>
      </c>
      <c r="X188" s="1">
        <f>ABS(IK_diagnostics_positions[[#This Row],[Column2]]-B187)</f>
        <v>0.57463699999999995</v>
      </c>
      <c r="Y188" s="1">
        <f>ABS(IK_diagnostics_positions[[#This Row],[Column3]]-C187)</f>
        <v>0.46260699999999999</v>
      </c>
      <c r="Z188" s="1">
        <f>ABS(IK_diagnostics_positions[[#This Row],[Column4]]-D187)</f>
        <v>0.63913600000000004</v>
      </c>
      <c r="AA188" s="1">
        <f>ABS(IK_diagnostics_positions[[#This Row],[Column5]]-E187)</f>
        <v>0.86093200000000003</v>
      </c>
      <c r="AB188" s="1">
        <f>ABS(IK_diagnostics_positions[[#This Row],[Column6]]-F187)</f>
        <v>0.54324399999999995</v>
      </c>
      <c r="AC188" s="1">
        <f>ABS(IK_diagnostics_positions[[#This Row],[Column7]]-G187)</f>
        <v>0.2877652</v>
      </c>
      <c r="AD188" s="1">
        <f>ABS(IK_diagnostics_positions[[#This Row],[Column8]]-H187)</f>
        <v>1.218291</v>
      </c>
      <c r="AE188" s="1">
        <f>ABS(IK_diagnostics_positions[[#This Row],[Column9]]-I187)</f>
        <v>0.56023000000000023</v>
      </c>
      <c r="AF188" s="1">
        <f>ABS(IK_diagnostics_positions[[#This Row],[Column10]]-J187)</f>
        <v>9.1402739999999996E-2</v>
      </c>
      <c r="AG188" s="1">
        <f>ABS(IK_diagnostics_positions[[#This Row],[Column11]]-K187)</f>
        <v>3.7946000000000035E-2</v>
      </c>
      <c r="AH188" s="1">
        <f>ABS(IK_diagnostics_positions[[#This Row],[Column12]]-L187)</f>
        <v>1.09548</v>
      </c>
      <c r="AI188" s="1">
        <f>ABS(IK_diagnostics_positions[[#This Row],[Column13]]-M187)</f>
        <v>5.257999999999996E-2</v>
      </c>
      <c r="AJ188" s="1">
        <f>ABS(IK_diagnostics_positions[[#This Row],[Column14]]-N187)</f>
        <v>4.3144999999999989E-2</v>
      </c>
      <c r="AK188" s="1">
        <f>ABS(IK_diagnostics_positions[[#This Row],[Column15]]-O187)</f>
        <v>2.7420000000000222E-2</v>
      </c>
      <c r="AL188" s="1">
        <f>ABS(IK_diagnostics_positions[[#This Row],[Column16]]-P187)</f>
        <v>6.4714000000000049E-2</v>
      </c>
      <c r="AM188" s="1">
        <f>ABS(IK_diagnostics_positions[[#This Row],[Column17]]-Q187)</f>
        <v>2.4619999999999864E-2</v>
      </c>
      <c r="AN188" s="1">
        <f>ABS(IK_diagnostics_positions[[#This Row],[Column18]]-R187)</f>
        <v>9.7529999999999895E-2</v>
      </c>
      <c r="AO188" s="1">
        <f>ABS(IK_diagnostics_positions[[#This Row],[Column19]]-S187)</f>
        <v>0.11028937</v>
      </c>
      <c r="AP188" s="1">
        <f>ABS(IK_diagnostics_positions[[#This Row],[Column20]]-T187)</f>
        <v>1.1579899999999997E-2</v>
      </c>
      <c r="AQ188" s="1">
        <f>ABS(IK_diagnostics_positions[[#This Row],[Column21]]-U187)</f>
        <v>3.0750000000000277E-2</v>
      </c>
      <c r="AU188" s="3">
        <f>IK_diagnostics_frames[[#This Row],[Column1]]+AU187</f>
        <v>576</v>
      </c>
      <c r="AV188">
        <f ca="1">AVERAGE(INDIRECT(ADDRESS($AU187+2, AV$1)):INDIRECT(ADDRESS($AU188+1, AV$1)))</f>
        <v>0.48329280000000002</v>
      </c>
      <c r="AW188">
        <f ca="1">AVERAGE(INDIRECT(ADDRESS($AU187+2, AW$1)):INDIRECT(ADDRESS($AU188+1, AW$1)))</f>
        <v>0.51678599999999997</v>
      </c>
      <c r="AX188">
        <f ca="1">AVERAGE(INDIRECT(ADDRESS($AU187+2, AX$1)):INDIRECT(ADDRESS($AU188+1, AX$1)))</f>
        <v>0.19633199999999995</v>
      </c>
      <c r="AY188">
        <f ca="1">AVERAGE(INDIRECT(ADDRESS($AU187+2, AY$1)):INDIRECT(ADDRESS($AU188+1, AY$1)))</f>
        <v>0.26737099999999997</v>
      </c>
      <c r="AZ188">
        <f ca="1">AVERAGE(INDIRECT(ADDRESS($AU187+2, AZ$1)):INDIRECT(ADDRESS($AU188+1, AZ$1)))</f>
        <v>7.1473999999999982E-2</v>
      </c>
      <c r="BA188">
        <f ca="1">AVERAGE(INDIRECT(ADDRESS($AU187+2, BA$1)):INDIRECT(ADDRESS($AU188+1, BA$1)))</f>
        <v>0.47872000000000003</v>
      </c>
      <c r="BB188">
        <f ca="1">AVERAGE(INDIRECT(ADDRESS($AU187+2, BB$1)):INDIRECT(ADDRESS($AU188+1, BB$1)))</f>
        <v>0.27081320000000003</v>
      </c>
      <c r="BC188">
        <f ca="1">AVERAGE(INDIRECT(ADDRESS($AU187+2, BC$1)):INDIRECT(ADDRESS($AU188+1, BC$1)))</f>
        <v>1.5028299999999994E-2</v>
      </c>
      <c r="BD188">
        <f ca="1">AVERAGE(INDIRECT(ADDRESS($AU187+2, BD$1)):INDIRECT(ADDRESS($AU188+1, BD$1)))</f>
        <v>1.2882399999999998</v>
      </c>
      <c r="BE188">
        <f ca="1">AVERAGE(INDIRECT(ADDRESS($AU187+2, BE$1)):INDIRECT(ADDRESS($AU188+1, BE$1)))</f>
        <v>2.9313270000000001E-3</v>
      </c>
      <c r="BF188">
        <f ca="1">AVERAGE(INDIRECT(ADDRESS($AU187+2, BF$1)):INDIRECT(ADDRESS($AU188+1, BF$1)))</f>
        <v>8.2369999999999388E-3</v>
      </c>
      <c r="BG188">
        <f ca="1">AVERAGE(INDIRECT(ADDRESS($AU187+2, BG$1)):INDIRECT(ADDRESS($AU188+1, BG$1)))</f>
        <v>6.6200000000000703E-3</v>
      </c>
      <c r="BH188">
        <f ca="1">AVERAGE(INDIRECT(ADDRESS($AU187+2, BH$1)):INDIRECT(ADDRESS($AU188+1, BH$1)))</f>
        <v>8.4690000000000598E-3</v>
      </c>
      <c r="BI188">
        <f ca="1">AVERAGE(INDIRECT(ADDRESS($AU187+2, BI$1)):INDIRECT(ADDRESS($AU188+1, BI$1)))</f>
        <v>1.6270000000000451E-3</v>
      </c>
      <c r="BJ188">
        <f ca="1">AVERAGE(INDIRECT(ADDRESS($AU187+2, BJ$1)):INDIRECT(ADDRESS($AU188+1, BJ$1)))</f>
        <v>2.3199999999996557E-3</v>
      </c>
      <c r="BK188">
        <f ca="1">AVERAGE(INDIRECT(ADDRESS($AU187+2, BK$1)):INDIRECT(ADDRESS($AU188+1, BK$1)))</f>
        <v>6.305000000000005E-3</v>
      </c>
      <c r="BL188">
        <f ca="1">AVERAGE(INDIRECT(ADDRESS($AU187+2, BL$1)):INDIRECT(ADDRESS($AU188+1, BL$1)))</f>
        <v>4.5999999999990493E-4</v>
      </c>
      <c r="BM188">
        <f ca="1">AVERAGE(INDIRECT(ADDRESS($AU187+2, BM$1)):INDIRECT(ADDRESS($AU188+1, BM$1)))</f>
        <v>1.5600000000000058E-3</v>
      </c>
      <c r="BN188">
        <f ca="1">AVERAGE(INDIRECT(ADDRESS($AU187+2, BN$1)):INDIRECT(ADDRESS($AU188+1, BN$1)))</f>
        <v>1.710961E-3</v>
      </c>
      <c r="BO188">
        <f ca="1">AVERAGE(INDIRECT(ADDRESS($AU187+2, BO$1)):INDIRECT(ADDRESS($AU188+1, BO$1)))</f>
        <v>5.8264000000000015E-4</v>
      </c>
      <c r="BP188">
        <f ca="1">AVERAGE(INDIRECT(ADDRESS($AU187+2, BP$1)):INDIRECT(ADDRESS($AU188+1, BP$1)))</f>
        <v>4.289999999999683E-3</v>
      </c>
    </row>
    <row r="189" spans="1:68" x14ac:dyDescent="0.25">
      <c r="A189" s="1">
        <v>-0.31371500000000002</v>
      </c>
      <c r="B189" s="1">
        <v>0.89087400000000005</v>
      </c>
      <c r="C189" s="1">
        <v>-0.32852100000000001</v>
      </c>
      <c r="D189" s="1">
        <v>-0.38634600000000002</v>
      </c>
      <c r="E189" s="1">
        <v>1.7341899999999999</v>
      </c>
      <c r="F189" s="1">
        <v>-0.86100399999999999</v>
      </c>
      <c r="G189" s="1">
        <v>0.20380000000000001</v>
      </c>
      <c r="H189" s="1">
        <v>1.7242200000000001</v>
      </c>
      <c r="I189" s="1">
        <v>-1.6682399999999999</v>
      </c>
      <c r="J189" s="1">
        <v>5.4961400000000003E-4</v>
      </c>
      <c r="K189" s="1">
        <v>0.76615100000000003</v>
      </c>
      <c r="L189" s="1">
        <v>-1.87022</v>
      </c>
      <c r="M189" s="1">
        <v>0.74628000000000005</v>
      </c>
      <c r="N189" s="1">
        <v>1.0019400000000001</v>
      </c>
      <c r="O189" s="1">
        <v>-2.49335</v>
      </c>
      <c r="P189" s="1">
        <v>-0.74499800000000005</v>
      </c>
      <c r="Q189" s="1">
        <v>1.0023599999999999</v>
      </c>
      <c r="R189" s="1">
        <v>-2.4934099999999999</v>
      </c>
      <c r="S189" s="1">
        <v>1.3835E-3</v>
      </c>
      <c r="T189" s="1">
        <v>-8.9491599999999994E-3</v>
      </c>
      <c r="U189" s="1">
        <v>-2.5020600000000002</v>
      </c>
      <c r="V189" s="1" t="s">
        <v>23</v>
      </c>
      <c r="W189" s="1">
        <f>ABS(IK_diagnostics_positions[[#This Row],[Column1]]-A188)</f>
        <v>0.54065999999999992</v>
      </c>
      <c r="X189" s="1">
        <f>ABS(IK_diagnostics_positions[[#This Row],[Column2]]-B188)</f>
        <v>0.48900600000000005</v>
      </c>
      <c r="Y189" s="1">
        <f>ABS(IK_diagnostics_positions[[#This Row],[Column3]]-C188)</f>
        <v>9.4199999999999839E-4</v>
      </c>
      <c r="Z189" s="1">
        <f>ABS(IK_diagnostics_positions[[#This Row],[Column4]]-D188)</f>
        <v>4.7611999999999988E-2</v>
      </c>
      <c r="AA189" s="1">
        <f>ABS(IK_diagnostics_positions[[#This Row],[Column5]]-E188)</f>
        <v>1.1717219999999999</v>
      </c>
      <c r="AB189" s="1">
        <f>ABS(IK_diagnostics_positions[[#This Row],[Column6]]-F188)</f>
        <v>0.36146599999999995</v>
      </c>
      <c r="AC189" s="1">
        <f>ABS(IK_diagnostics_positions[[#This Row],[Column7]]-G188)</f>
        <v>0.15091880000000002</v>
      </c>
      <c r="AD189" s="1">
        <f>ABS(IK_diagnostics_positions[[#This Row],[Column8]]-H188)</f>
        <v>1.238801</v>
      </c>
      <c r="AE189" s="1">
        <f>ABS(IK_diagnostics_positions[[#This Row],[Column9]]-I188)</f>
        <v>0.42431000000000019</v>
      </c>
      <c r="AF189" s="1">
        <f>ABS(IK_diagnostics_positions[[#This Row],[Column10]]-J188)</f>
        <v>5.9645259999999995E-3</v>
      </c>
      <c r="AG189" s="1">
        <f>ABS(IK_diagnostics_positions[[#This Row],[Column11]]-K188)</f>
        <v>5.4239999999999844E-3</v>
      </c>
      <c r="AH189" s="1">
        <f>ABS(IK_diagnostics_positions[[#This Row],[Column12]]-L188)</f>
        <v>1.1793899999999999</v>
      </c>
      <c r="AI189" s="1">
        <f>ABS(IK_diagnostics_positions[[#This Row],[Column13]]-M188)</f>
        <v>4.004899999999989E-2</v>
      </c>
      <c r="AJ189" s="1">
        <f>ABS(IK_diagnostics_positions[[#This Row],[Column14]]-N188)</f>
        <v>1.9539999999999891E-2</v>
      </c>
      <c r="AK189" s="1">
        <f>ABS(IK_diagnostics_positions[[#This Row],[Column15]]-O188)</f>
        <v>1.7700000000000049E-2</v>
      </c>
      <c r="AL189" s="1">
        <f>ABS(IK_diagnostics_positions[[#This Row],[Column16]]-P188)</f>
        <v>3.0490999999999935E-2</v>
      </c>
      <c r="AM189" s="1">
        <f>ABS(IK_diagnostics_positions[[#This Row],[Column17]]-Q188)</f>
        <v>5.5200000000001914E-3</v>
      </c>
      <c r="AN189" s="1">
        <f>ABS(IK_diagnostics_positions[[#This Row],[Column18]]-R188)</f>
        <v>2.0540000000000003E-2</v>
      </c>
      <c r="AO189" s="1">
        <f>ABS(IK_diagnostics_positions[[#This Row],[Column19]]-S188)</f>
        <v>9.8258699999999987E-3</v>
      </c>
      <c r="AP189" s="1">
        <f>ABS(IK_diagnostics_positions[[#This Row],[Column20]]-T188)</f>
        <v>4.1456840000000002E-2</v>
      </c>
      <c r="AQ189" s="1">
        <f>ABS(IK_diagnostics_positions[[#This Row],[Column21]]-U188)</f>
        <v>2.1760000000000002E-2</v>
      </c>
      <c r="AU189" s="4">
        <f>IK_diagnostics_frames[[#This Row],[Column1]]+AU188</f>
        <v>583</v>
      </c>
      <c r="AV189">
        <f ca="1">AVERAGE(INDIRECT(ADDRESS($AU188+2, AV$1)):INDIRECT(ADDRESS($AU189+1, AV$1)))</f>
        <v>0.42111631428571428</v>
      </c>
      <c r="AW189">
        <f ca="1">AVERAGE(INDIRECT(ADDRESS($AU188+2, AW$1)):INDIRECT(ADDRESS($AU189+1, AW$1)))</f>
        <v>0.74147914285714289</v>
      </c>
      <c r="AX189">
        <f ca="1">AVERAGE(INDIRECT(ADDRESS($AU188+2, AX$1)):INDIRECT(ADDRESS($AU189+1, AX$1)))</f>
        <v>0.43844611428571423</v>
      </c>
      <c r="AY189">
        <f ca="1">AVERAGE(INDIRECT(ADDRESS($AU188+2, AY$1)):INDIRECT(ADDRESS($AU189+1, AY$1)))</f>
        <v>0.52573505714285707</v>
      </c>
      <c r="AZ189">
        <f ca="1">AVERAGE(INDIRECT(ADDRESS($AU188+2, AZ$1)):INDIRECT(ADDRESS($AU189+1, AZ$1)))</f>
        <v>1.2467594285714285</v>
      </c>
      <c r="BA189">
        <f ca="1">AVERAGE(INDIRECT(ADDRESS($AU188+2, BA$1)):INDIRECT(ADDRESS($AU189+1, BA$1)))</f>
        <v>0.83171357142857139</v>
      </c>
      <c r="BB189">
        <f ca="1">AVERAGE(INDIRECT(ADDRESS($AU188+2, BB$1)):INDIRECT(ADDRESS($AU189+1, BB$1)))</f>
        <v>0.37365774285714287</v>
      </c>
      <c r="BC189">
        <f ca="1">AVERAGE(INDIRECT(ADDRESS($AU188+2, BC$1)):INDIRECT(ADDRESS($AU189+1, BC$1)))</f>
        <v>0.50912252571428573</v>
      </c>
      <c r="BD189">
        <f ca="1">AVERAGE(INDIRECT(ADDRESS($AU188+2, BD$1)):INDIRECT(ADDRESS($AU189+1, BD$1)))</f>
        <v>0.44086428571428576</v>
      </c>
      <c r="BE189">
        <f ca="1">AVERAGE(INDIRECT(ADDRESS($AU188+2, BE$1)):INDIRECT(ADDRESS($AU189+1, BE$1)))</f>
        <v>2.3183641000000001E-2</v>
      </c>
      <c r="BF189">
        <f ca="1">AVERAGE(INDIRECT(ADDRESS($AU188+2, BF$1)):INDIRECT(ADDRESS($AU189+1, BF$1)))</f>
        <v>0.10761514285714284</v>
      </c>
      <c r="BG189">
        <f ca="1">AVERAGE(INDIRECT(ADDRESS($AU188+2, BG$1)):INDIRECT(ADDRESS($AU189+1, BG$1)))</f>
        <v>0.2902028571428571</v>
      </c>
      <c r="BH189">
        <f ca="1">AVERAGE(INDIRECT(ADDRESS($AU188+2, BH$1)):INDIRECT(ADDRESS($AU189+1, BH$1)))</f>
        <v>7.4919000000000027E-2</v>
      </c>
      <c r="BI189">
        <f ca="1">AVERAGE(INDIRECT(ADDRESS($AU188+2, BI$1)):INDIRECT(ADDRESS($AU189+1, BI$1)))</f>
        <v>1.9209857142857136E-2</v>
      </c>
      <c r="BJ189">
        <f ca="1">AVERAGE(INDIRECT(ADDRESS($AU188+2, BJ$1)):INDIRECT(ADDRESS($AU189+1, BJ$1)))</f>
        <v>3.9084285714285717E-2</v>
      </c>
      <c r="BK189">
        <f ca="1">AVERAGE(INDIRECT(ADDRESS($AU188+2, BK$1)):INDIRECT(ADDRESS($AU189+1, BK$1)))</f>
        <v>6.8728571428571403E-2</v>
      </c>
      <c r="BL189">
        <f ca="1">AVERAGE(INDIRECT(ADDRESS($AU188+2, BL$1)):INDIRECT(ADDRESS($AU189+1, BL$1)))</f>
        <v>8.7014285714286065E-3</v>
      </c>
      <c r="BM189">
        <f ca="1">AVERAGE(INDIRECT(ADDRESS($AU188+2, BM$1)):INDIRECT(ADDRESS($AU189+1, BM$1)))</f>
        <v>3.6617142857142806E-2</v>
      </c>
      <c r="BN189">
        <f ca="1">AVERAGE(INDIRECT(ADDRESS($AU188+2, BN$1)):INDIRECT(ADDRESS($AU189+1, BN$1)))</f>
        <v>1.1505206428571429E-2</v>
      </c>
      <c r="BO189">
        <f ca="1">AVERAGE(INDIRECT(ADDRESS($AU188+2, BO$1)):INDIRECT(ADDRESS($AU189+1, BO$1)))</f>
        <v>5.7684208571428579E-2</v>
      </c>
      <c r="BP189">
        <f ca="1">AVERAGE(INDIRECT(ADDRESS($AU188+2, BP$1)):INDIRECT(ADDRESS($AU189+1, BP$1)))</f>
        <v>2.1542857142857245E-2</v>
      </c>
    </row>
    <row r="190" spans="1:68" x14ac:dyDescent="0.25">
      <c r="A190" s="1">
        <v>-0.20587800000000001</v>
      </c>
      <c r="B190" s="1">
        <v>0.97802599999999995</v>
      </c>
      <c r="C190" s="1">
        <v>3.28653E-2</v>
      </c>
      <c r="D190" s="1">
        <v>-0.50949800000000001</v>
      </c>
      <c r="E190" s="1">
        <v>1.03644</v>
      </c>
      <c r="F190" s="1">
        <v>-0.91813500000000003</v>
      </c>
      <c r="G190" s="1">
        <v>-0.57614699999999996</v>
      </c>
      <c r="H190" s="1">
        <v>0.144068</v>
      </c>
      <c r="I190" s="1">
        <v>-1.36449</v>
      </c>
      <c r="J190" s="1">
        <v>-1.8906000000000001E-3</v>
      </c>
      <c r="K190" s="1">
        <v>0.78302799999999995</v>
      </c>
      <c r="L190" s="1">
        <v>-1.8763099999999999</v>
      </c>
      <c r="M190" s="1">
        <v>0.74924500000000005</v>
      </c>
      <c r="N190" s="1">
        <v>1.0016400000000001</v>
      </c>
      <c r="O190" s="1">
        <v>-2.4992100000000002</v>
      </c>
      <c r="P190" s="1">
        <v>-0.75158800000000003</v>
      </c>
      <c r="Q190" s="1">
        <v>1.00234</v>
      </c>
      <c r="R190" s="1">
        <v>-2.5006900000000001</v>
      </c>
      <c r="S190" s="1">
        <v>3.1818599999999999E-3</v>
      </c>
      <c r="T190" s="1">
        <v>1.0092899999999999E-3</v>
      </c>
      <c r="U190" s="1">
        <v>-2.4995400000000001</v>
      </c>
      <c r="V190" s="1" t="s">
        <v>23</v>
      </c>
      <c r="W190" s="1">
        <f>ABS(IK_diagnostics_positions[[#This Row],[Column1]]-A189)</f>
        <v>0.10783700000000002</v>
      </c>
      <c r="X190" s="1">
        <f>ABS(IK_diagnostics_positions[[#This Row],[Column2]]-B189)</f>
        <v>8.7151999999999896E-2</v>
      </c>
      <c r="Y190" s="1">
        <f>ABS(IK_diagnostics_positions[[#This Row],[Column3]]-C189)</f>
        <v>0.36138629999999999</v>
      </c>
      <c r="Z190" s="1">
        <f>ABS(IK_diagnostics_positions[[#This Row],[Column4]]-D189)</f>
        <v>0.12315199999999998</v>
      </c>
      <c r="AA190" s="1">
        <f>ABS(IK_diagnostics_positions[[#This Row],[Column5]]-E189)</f>
        <v>0.69774999999999987</v>
      </c>
      <c r="AB190" s="1">
        <f>ABS(IK_diagnostics_positions[[#This Row],[Column6]]-F189)</f>
        <v>5.7131000000000043E-2</v>
      </c>
      <c r="AC190" s="1">
        <f>ABS(IK_diagnostics_positions[[#This Row],[Column7]]-G189)</f>
        <v>0.77994699999999995</v>
      </c>
      <c r="AD190" s="1">
        <f>ABS(IK_diagnostics_positions[[#This Row],[Column8]]-H189)</f>
        <v>1.580152</v>
      </c>
      <c r="AE190" s="1">
        <f>ABS(IK_diagnostics_positions[[#This Row],[Column9]]-I189)</f>
        <v>0.30374999999999996</v>
      </c>
      <c r="AF190" s="1">
        <f>ABS(IK_diagnostics_positions[[#This Row],[Column10]]-J189)</f>
        <v>2.440214E-3</v>
      </c>
      <c r="AG190" s="1">
        <f>ABS(IK_diagnostics_positions[[#This Row],[Column11]]-K189)</f>
        <v>1.687699999999992E-2</v>
      </c>
      <c r="AH190" s="1">
        <f>ABS(IK_diagnostics_positions[[#This Row],[Column12]]-L189)</f>
        <v>6.0899999999999288E-3</v>
      </c>
      <c r="AI190" s="1">
        <f>ABS(IK_diagnostics_positions[[#This Row],[Column13]]-M189)</f>
        <v>2.9649999999999954E-3</v>
      </c>
      <c r="AJ190" s="1">
        <f>ABS(IK_diagnostics_positions[[#This Row],[Column14]]-N189)</f>
        <v>2.9999999999996696E-4</v>
      </c>
      <c r="AK190" s="1">
        <f>ABS(IK_diagnostics_positions[[#This Row],[Column15]]-O189)</f>
        <v>5.8600000000001984E-3</v>
      </c>
      <c r="AL190" s="1">
        <f>ABS(IK_diagnostics_positions[[#This Row],[Column16]]-P189)</f>
        <v>6.5899999999999848E-3</v>
      </c>
      <c r="AM190" s="1">
        <f>ABS(IK_diagnostics_positions[[#This Row],[Column17]]-Q189)</f>
        <v>1.9999999999908979E-5</v>
      </c>
      <c r="AN190" s="1">
        <f>ABS(IK_diagnostics_positions[[#This Row],[Column18]]-R189)</f>
        <v>7.2800000000001752E-3</v>
      </c>
      <c r="AO190" s="1">
        <f>ABS(IK_diagnostics_positions[[#This Row],[Column19]]-S189)</f>
        <v>1.7983599999999999E-3</v>
      </c>
      <c r="AP190" s="1">
        <f>ABS(IK_diagnostics_positions[[#This Row],[Column20]]-T189)</f>
        <v>9.9584499999999989E-3</v>
      </c>
      <c r="AQ190" s="1">
        <f>ABS(IK_diagnostics_positions[[#This Row],[Column21]]-U189)</f>
        <v>2.5200000000000777E-3</v>
      </c>
      <c r="AU190" s="3">
        <f>IK_diagnostics_frames[[#This Row],[Column1]]+AU189</f>
        <v>585</v>
      </c>
      <c r="AV190">
        <f ca="1">AVERAGE(INDIRECT(ADDRESS($AU189+2, AV$1)):INDIRECT(ADDRESS($AU190+1, AV$1)))</f>
        <v>0.88393900000000003</v>
      </c>
      <c r="AW190">
        <f ca="1">AVERAGE(INDIRECT(ADDRESS($AU189+2, AW$1)):INDIRECT(ADDRESS($AU190+1, AW$1)))</f>
        <v>0.63652449999999994</v>
      </c>
      <c r="AX190">
        <f ca="1">AVERAGE(INDIRECT(ADDRESS($AU189+2, AX$1)):INDIRECT(ADDRESS($AU190+1, AX$1)))</f>
        <v>0.62196189999999996</v>
      </c>
      <c r="AY190">
        <f ca="1">AVERAGE(INDIRECT(ADDRESS($AU189+2, AY$1)):INDIRECT(ADDRESS($AU190+1, AY$1)))</f>
        <v>0.42267899999999997</v>
      </c>
      <c r="AZ190">
        <f ca="1">AVERAGE(INDIRECT(ADDRESS($AU189+2, AZ$1)):INDIRECT(ADDRESS($AU190+1, AZ$1)))</f>
        <v>0.72947249999999997</v>
      </c>
      <c r="BA190">
        <f ca="1">AVERAGE(INDIRECT(ADDRESS($AU189+2, BA$1)):INDIRECT(ADDRESS($AU190+1, BA$1)))</f>
        <v>0.31095450000000002</v>
      </c>
      <c r="BB190">
        <f ca="1">AVERAGE(INDIRECT(ADDRESS($AU189+2, BB$1)):INDIRECT(ADDRESS($AU190+1, BB$1)))</f>
        <v>0.51574950000000008</v>
      </c>
      <c r="BC190">
        <f ca="1">AVERAGE(INDIRECT(ADDRESS($AU189+2, BC$1)):INDIRECT(ADDRESS($AU190+1, BC$1)))</f>
        <v>0.43856793999999999</v>
      </c>
      <c r="BD190">
        <f ca="1">AVERAGE(INDIRECT(ADDRESS($AU189+2, BD$1)):INDIRECT(ADDRESS($AU190+1, BD$1)))</f>
        <v>0.49099999999999988</v>
      </c>
      <c r="BE190">
        <f ca="1">AVERAGE(INDIRECT(ADDRESS($AU189+2, BE$1)):INDIRECT(ADDRESS($AU190+1, BE$1)))</f>
        <v>7.2979299999999997E-2</v>
      </c>
      <c r="BF190">
        <f ca="1">AVERAGE(INDIRECT(ADDRESS($AU189+2, BF$1)):INDIRECT(ADDRESS($AU190+1, BF$1)))</f>
        <v>0.13376800000000005</v>
      </c>
      <c r="BG190">
        <f ca="1">AVERAGE(INDIRECT(ADDRESS($AU189+2, BG$1)):INDIRECT(ADDRESS($AU190+1, BG$1)))</f>
        <v>0.62308999999999992</v>
      </c>
      <c r="BH190">
        <f ca="1">AVERAGE(INDIRECT(ADDRESS($AU189+2, BH$1)):INDIRECT(ADDRESS($AU190+1, BH$1)))</f>
        <v>5.2892499999999953E-2</v>
      </c>
      <c r="BI190">
        <f ca="1">AVERAGE(INDIRECT(ADDRESS($AU189+2, BI$1)):INDIRECT(ADDRESS($AU190+1, BI$1)))</f>
        <v>8.7660000000000016E-2</v>
      </c>
      <c r="BJ190">
        <f ca="1">AVERAGE(INDIRECT(ADDRESS($AU189+2, BJ$1)):INDIRECT(ADDRESS($AU190+1, BJ$1)))</f>
        <v>2.6175000000000281E-2</v>
      </c>
      <c r="BK190">
        <f ca="1">AVERAGE(INDIRECT(ADDRESS($AU189+2, BK$1)):INDIRECT(ADDRESS($AU190+1, BK$1)))</f>
        <v>5.1485000000000003E-3</v>
      </c>
      <c r="BL190">
        <f ca="1">AVERAGE(INDIRECT(ADDRESS($AU189+2, BL$1)):INDIRECT(ADDRESS($AU190+1, BL$1)))</f>
        <v>2.6298499999999947E-2</v>
      </c>
      <c r="BM190">
        <f ca="1">AVERAGE(INDIRECT(ADDRESS($AU189+2, BM$1)):INDIRECT(ADDRESS($AU190+1, BM$1)))</f>
        <v>7.2760000000000158E-2</v>
      </c>
      <c r="BN190">
        <f ca="1">AVERAGE(INDIRECT(ADDRESS($AU189+2, BN$1)):INDIRECT(ADDRESS($AU190+1, BN$1)))</f>
        <v>6.695963499999999E-2</v>
      </c>
      <c r="BO190">
        <f ca="1">AVERAGE(INDIRECT(ADDRESS($AU189+2, BO$1)):INDIRECT(ADDRESS($AU190+1, BO$1)))</f>
        <v>9.0568885000000016E-2</v>
      </c>
      <c r="BP190">
        <f ca="1">AVERAGE(INDIRECT(ADDRESS($AU189+2, BP$1)):INDIRECT(ADDRESS($AU190+1, BP$1)))</f>
        <v>0.15710499999999983</v>
      </c>
    </row>
    <row r="191" spans="1:68" x14ac:dyDescent="0.25">
      <c r="A191" s="1">
        <v>-0.64057600000000003</v>
      </c>
      <c r="B191" s="1">
        <v>0.76727000000000001</v>
      </c>
      <c r="C191" s="1">
        <v>3.0986799999999998E-2</v>
      </c>
      <c r="D191" s="1">
        <v>-0.16999500000000001</v>
      </c>
      <c r="E191" s="1">
        <v>0.74959100000000001</v>
      </c>
      <c r="F191" s="1">
        <v>-0.85119299999999998</v>
      </c>
      <c r="G191" s="1">
        <v>0.49098199999999997</v>
      </c>
      <c r="H191" s="1">
        <v>1.36053</v>
      </c>
      <c r="I191" s="1">
        <v>-1.2869299999999999</v>
      </c>
      <c r="J191" s="1">
        <v>-3.35108E-2</v>
      </c>
      <c r="K191" s="1">
        <v>0.71312699999999996</v>
      </c>
      <c r="L191" s="1">
        <v>-1.8399099999999999</v>
      </c>
      <c r="M191" s="1">
        <v>0.69927700000000004</v>
      </c>
      <c r="N191" s="1">
        <v>0.98898200000000003</v>
      </c>
      <c r="O191" s="1">
        <v>-2.4619399999999998</v>
      </c>
      <c r="P191" s="1">
        <v>-0.73437300000000005</v>
      </c>
      <c r="Q191" s="1">
        <v>0.99859100000000001</v>
      </c>
      <c r="R191" s="1">
        <v>-2.4935900000000002</v>
      </c>
      <c r="S191" s="1">
        <v>3.4458100000000001E-3</v>
      </c>
      <c r="T191" s="1">
        <v>-1.86586E-3</v>
      </c>
      <c r="U191" s="1">
        <v>-2.5380600000000002</v>
      </c>
      <c r="V191" s="1" t="s">
        <v>23</v>
      </c>
      <c r="W191" s="1">
        <f>ABS(IK_diagnostics_positions[[#This Row],[Column1]]-A190)</f>
        <v>0.43469800000000003</v>
      </c>
      <c r="X191" s="1">
        <f>ABS(IK_diagnostics_positions[[#This Row],[Column2]]-B190)</f>
        <v>0.21075599999999994</v>
      </c>
      <c r="Y191" s="1">
        <f>ABS(IK_diagnostics_positions[[#This Row],[Column3]]-C190)</f>
        <v>1.8785000000000017E-3</v>
      </c>
      <c r="Z191" s="1">
        <f>ABS(IK_diagnostics_positions[[#This Row],[Column4]]-D190)</f>
        <v>0.339503</v>
      </c>
      <c r="AA191" s="1">
        <f>ABS(IK_diagnostics_positions[[#This Row],[Column5]]-E190)</f>
        <v>0.28684900000000002</v>
      </c>
      <c r="AB191" s="1">
        <f>ABS(IK_diagnostics_positions[[#This Row],[Column6]]-F190)</f>
        <v>6.6942000000000057E-2</v>
      </c>
      <c r="AC191" s="1">
        <f>ABS(IK_diagnostics_positions[[#This Row],[Column7]]-G190)</f>
        <v>1.067129</v>
      </c>
      <c r="AD191" s="1">
        <f>ABS(IK_diagnostics_positions[[#This Row],[Column8]]-H190)</f>
        <v>1.2164619999999999</v>
      </c>
      <c r="AE191" s="1">
        <f>ABS(IK_diagnostics_positions[[#This Row],[Column9]]-I190)</f>
        <v>7.7560000000000073E-2</v>
      </c>
      <c r="AF191" s="1">
        <f>ABS(IK_diagnostics_positions[[#This Row],[Column10]]-J190)</f>
        <v>3.1620200000000001E-2</v>
      </c>
      <c r="AG191" s="1">
        <f>ABS(IK_diagnostics_positions[[#This Row],[Column11]]-K190)</f>
        <v>6.9900999999999991E-2</v>
      </c>
      <c r="AH191" s="1">
        <f>ABS(IK_diagnostics_positions[[#This Row],[Column12]]-L190)</f>
        <v>3.6399999999999988E-2</v>
      </c>
      <c r="AI191" s="1">
        <f>ABS(IK_diagnostics_positions[[#This Row],[Column13]]-M190)</f>
        <v>4.9968000000000012E-2</v>
      </c>
      <c r="AJ191" s="1">
        <f>ABS(IK_diagnostics_positions[[#This Row],[Column14]]-N190)</f>
        <v>1.2658000000000058E-2</v>
      </c>
      <c r="AK191" s="1">
        <f>ABS(IK_diagnostics_positions[[#This Row],[Column15]]-O190)</f>
        <v>3.7270000000000358E-2</v>
      </c>
      <c r="AL191" s="1">
        <f>ABS(IK_diagnostics_positions[[#This Row],[Column16]]-P190)</f>
        <v>1.721499999999998E-2</v>
      </c>
      <c r="AM191" s="1">
        <f>ABS(IK_diagnostics_positions[[#This Row],[Column17]]-Q190)</f>
        <v>3.7490000000000023E-3</v>
      </c>
      <c r="AN191" s="1">
        <f>ABS(IK_diagnostics_positions[[#This Row],[Column18]]-R190)</f>
        <v>7.0999999999998842E-3</v>
      </c>
      <c r="AO191" s="1">
        <f>ABS(IK_diagnostics_positions[[#This Row],[Column19]]-S190)</f>
        <v>2.6395000000000021E-4</v>
      </c>
      <c r="AP191" s="1">
        <f>ABS(IK_diagnostics_positions[[#This Row],[Column20]]-T190)</f>
        <v>2.8751499999999999E-3</v>
      </c>
      <c r="AQ191" s="1">
        <f>ABS(IK_diagnostics_positions[[#This Row],[Column21]]-U190)</f>
        <v>3.852000000000011E-2</v>
      </c>
      <c r="AU191" s="4">
        <f>IK_diagnostics_frames[[#This Row],[Column1]]+AU190</f>
        <v>586</v>
      </c>
      <c r="AV191">
        <f ca="1">AVERAGE(INDIRECT(ADDRESS($AU190+2, AV$1)):INDIRECT(ADDRESS($AU191+1, AV$1)))</f>
        <v>0.53668199999999988</v>
      </c>
      <c r="AW191">
        <f ca="1">AVERAGE(INDIRECT(ADDRESS($AU190+2, AW$1)):INDIRECT(ADDRESS($AU191+1, AW$1)))</f>
        <v>1.000891</v>
      </c>
      <c r="AX191">
        <f ca="1">AVERAGE(INDIRECT(ADDRESS($AU190+2, AX$1)):INDIRECT(ADDRESS($AU191+1, AX$1)))</f>
        <v>0.30630200000000002</v>
      </c>
      <c r="AY191">
        <f ca="1">AVERAGE(INDIRECT(ADDRESS($AU190+2, AY$1)):INDIRECT(ADDRESS($AU191+1, AY$1)))</f>
        <v>0.88691200000000003</v>
      </c>
      <c r="AZ191">
        <f ca="1">AVERAGE(INDIRECT(ADDRESS($AU190+2, AZ$1)):INDIRECT(ADDRESS($AU191+1, AZ$1)))</f>
        <v>0.15733899999999995</v>
      </c>
      <c r="BA191">
        <f ca="1">AVERAGE(INDIRECT(ADDRESS($AU190+2, BA$1)):INDIRECT(ADDRESS($AU191+1, BA$1)))</f>
        <v>0.54692000000000007</v>
      </c>
      <c r="BB191">
        <f ca="1">AVERAGE(INDIRECT(ADDRESS($AU190+2, BB$1)):INDIRECT(ADDRESS($AU191+1, BB$1)))</f>
        <v>0.99825700000000006</v>
      </c>
      <c r="BC191">
        <f ca="1">AVERAGE(INDIRECT(ADDRESS($AU190+2, BC$1)):INDIRECT(ADDRESS($AU191+1, BC$1)))</f>
        <v>1.0285569999999999</v>
      </c>
      <c r="BD191">
        <f ca="1">AVERAGE(INDIRECT(ADDRESS($AU190+2, BD$1)):INDIRECT(ADDRESS($AU191+1, BD$1)))</f>
        <v>0.62873999999999985</v>
      </c>
      <c r="BE191">
        <f ca="1">AVERAGE(INDIRECT(ADDRESS($AU190+2, BE$1)):INDIRECT(ADDRESS($AU191+1, BE$1)))</f>
        <v>9.6976400000000002E-4</v>
      </c>
      <c r="BF191">
        <f ca="1">AVERAGE(INDIRECT(ADDRESS($AU190+2, BF$1)):INDIRECT(ADDRESS($AU191+1, BF$1)))</f>
        <v>6.525000000000003E-3</v>
      </c>
      <c r="BG191">
        <f ca="1">AVERAGE(INDIRECT(ADDRESS($AU190+2, BG$1)):INDIRECT(ADDRESS($AU191+1, BG$1)))</f>
        <v>1.2507899999999998</v>
      </c>
      <c r="BH191">
        <f ca="1">AVERAGE(INDIRECT(ADDRESS($AU190+2, BH$1)):INDIRECT(ADDRESS($AU191+1, BH$1)))</f>
        <v>8.3789999999999143E-3</v>
      </c>
      <c r="BI191">
        <f ca="1">AVERAGE(INDIRECT(ADDRESS($AU190+2, BI$1)):INDIRECT(ADDRESS($AU191+1, BI$1)))</f>
        <v>1.5600000000000058E-3</v>
      </c>
      <c r="BJ191">
        <f ca="1">AVERAGE(INDIRECT(ADDRESS($AU190+2, BJ$1)):INDIRECT(ADDRESS($AU191+1, BJ$1)))</f>
        <v>2.9799999999999827E-3</v>
      </c>
      <c r="BK191">
        <f ca="1">AVERAGE(INDIRECT(ADDRESS($AU190+2, BK$1)):INDIRECT(ADDRESS($AU191+1, BK$1)))</f>
        <v>6.5999999999999392E-3</v>
      </c>
      <c r="BL191">
        <f ca="1">AVERAGE(INDIRECT(ADDRESS($AU190+2, BL$1)):INDIRECT(ADDRESS($AU191+1, BL$1)))</f>
        <v>4.1270000000001028E-3</v>
      </c>
      <c r="BM191">
        <f ca="1">AVERAGE(INDIRECT(ADDRESS($AU190+2, BM$1)):INDIRECT(ADDRESS($AU191+1, BM$1)))</f>
        <v>4.5199999999998575E-3</v>
      </c>
      <c r="BN191">
        <f ca="1">AVERAGE(INDIRECT(ADDRESS($AU190+2, BN$1)):INDIRECT(ADDRESS($AU191+1, BN$1)))</f>
        <v>3.26101E-3</v>
      </c>
      <c r="BO191">
        <f ca="1">AVERAGE(INDIRECT(ADDRESS($AU190+2, BO$1)):INDIRECT(ADDRESS($AU191+1, BO$1)))</f>
        <v>2.00957E-3</v>
      </c>
      <c r="BP191">
        <f ca="1">AVERAGE(INDIRECT(ADDRESS($AU190+2, BP$1)):INDIRECT(ADDRESS($AU191+1, BP$1)))</f>
        <v>1.9000000000000128E-3</v>
      </c>
    </row>
    <row r="192" spans="1:68" x14ac:dyDescent="0.25">
      <c r="A192" s="1">
        <v>-0.64299300000000004</v>
      </c>
      <c r="B192" s="1">
        <v>0.18679200000000001</v>
      </c>
      <c r="C192" s="1">
        <v>-0.74274399999999996</v>
      </c>
      <c r="D192" s="1">
        <v>5.8265600000000001E-2</v>
      </c>
      <c r="E192" s="1">
        <v>0.89771000000000001</v>
      </c>
      <c r="F192" s="1">
        <v>-0.795956</v>
      </c>
      <c r="G192" s="1">
        <v>-0.11086699999999999</v>
      </c>
      <c r="H192" s="1">
        <v>0.68910300000000002</v>
      </c>
      <c r="I192" s="1">
        <v>-1.75922</v>
      </c>
      <c r="J192" s="1">
        <v>2.35625E-2</v>
      </c>
      <c r="K192" s="1">
        <v>0.84591099999999997</v>
      </c>
      <c r="L192" s="1">
        <v>-2.73766</v>
      </c>
      <c r="M192" s="1">
        <v>0.963561</v>
      </c>
      <c r="N192" s="1">
        <v>1.05026</v>
      </c>
      <c r="O192" s="1">
        <v>-2.4644499999999998</v>
      </c>
      <c r="P192" s="1">
        <v>-0.92180600000000001</v>
      </c>
      <c r="Q192" s="1">
        <v>1.02061</v>
      </c>
      <c r="R192" s="1">
        <v>-2.4624100000000002</v>
      </c>
      <c r="S192" s="1">
        <v>-2.8397200000000001E-2</v>
      </c>
      <c r="T192" s="1">
        <v>-0.12535099999999999</v>
      </c>
      <c r="U192" s="1">
        <v>-2.5053800000000002</v>
      </c>
      <c r="V192" s="1" t="s">
        <v>23</v>
      </c>
      <c r="W192" s="1">
        <f>ABS(IK_diagnostics_positions[[#This Row],[Column1]]-A191)</f>
        <v>2.4170000000000025E-3</v>
      </c>
      <c r="X192" s="1">
        <f>ABS(IK_diagnostics_positions[[#This Row],[Column2]]-B191)</f>
        <v>0.58047800000000005</v>
      </c>
      <c r="Y192" s="1">
        <f>ABS(IK_diagnostics_positions[[#This Row],[Column3]]-C191)</f>
        <v>0.77373079999999994</v>
      </c>
      <c r="Z192" s="1">
        <f>ABS(IK_diagnostics_positions[[#This Row],[Column4]]-D191)</f>
        <v>0.22826060000000001</v>
      </c>
      <c r="AA192" s="1">
        <f>ABS(IK_diagnostics_positions[[#This Row],[Column5]]-E191)</f>
        <v>0.148119</v>
      </c>
      <c r="AB192" s="1">
        <f>ABS(IK_diagnostics_positions[[#This Row],[Column6]]-F191)</f>
        <v>5.5236999999999981E-2</v>
      </c>
      <c r="AC192" s="1">
        <f>ABS(IK_diagnostics_positions[[#This Row],[Column7]]-G191)</f>
        <v>0.60184899999999997</v>
      </c>
      <c r="AD192" s="1">
        <f>ABS(IK_diagnostics_positions[[#This Row],[Column8]]-H191)</f>
        <v>0.671427</v>
      </c>
      <c r="AE192" s="1">
        <f>ABS(IK_diagnostics_positions[[#This Row],[Column9]]-I191)</f>
        <v>0.4722900000000001</v>
      </c>
      <c r="AF192" s="1">
        <f>ABS(IK_diagnostics_positions[[#This Row],[Column10]]-J191)</f>
        <v>5.70733E-2</v>
      </c>
      <c r="AG192" s="1">
        <f>ABS(IK_diagnostics_positions[[#This Row],[Column11]]-K191)</f>
        <v>0.13278400000000001</v>
      </c>
      <c r="AH192" s="1">
        <f>ABS(IK_diagnostics_positions[[#This Row],[Column12]]-L191)</f>
        <v>0.89775000000000005</v>
      </c>
      <c r="AI192" s="1">
        <f>ABS(IK_diagnostics_positions[[#This Row],[Column13]]-M191)</f>
        <v>0.26428399999999996</v>
      </c>
      <c r="AJ192" s="1">
        <f>ABS(IK_diagnostics_positions[[#This Row],[Column14]]-N191)</f>
        <v>6.1277999999999944E-2</v>
      </c>
      <c r="AK192" s="1">
        <f>ABS(IK_diagnostics_positions[[#This Row],[Column15]]-O191)</f>
        <v>2.5100000000000122E-3</v>
      </c>
      <c r="AL192" s="1">
        <f>ABS(IK_diagnostics_positions[[#This Row],[Column16]]-P191)</f>
        <v>0.18743299999999996</v>
      </c>
      <c r="AM192" s="1">
        <f>ABS(IK_diagnostics_positions[[#This Row],[Column17]]-Q191)</f>
        <v>2.2019000000000011E-2</v>
      </c>
      <c r="AN192" s="1">
        <f>ABS(IK_diagnostics_positions[[#This Row],[Column18]]-R191)</f>
        <v>3.1179999999999986E-2</v>
      </c>
      <c r="AO192" s="1">
        <f>ABS(IK_diagnostics_positions[[#This Row],[Column19]]-S191)</f>
        <v>3.1843009999999998E-2</v>
      </c>
      <c r="AP192" s="1">
        <f>ABS(IK_diagnostics_positions[[#This Row],[Column20]]-T191)</f>
        <v>0.12348513999999999</v>
      </c>
      <c r="AQ192" s="1">
        <f>ABS(IK_diagnostics_positions[[#This Row],[Column21]]-U191)</f>
        <v>3.2680000000000042E-2</v>
      </c>
      <c r="AU192" s="3">
        <f>IK_diagnostics_frames[[#This Row],[Column1]]+AU191</f>
        <v>592</v>
      </c>
      <c r="AV192">
        <f ca="1">AVERAGE(INDIRECT(ADDRESS($AU191+2, AV$1)):INDIRECT(ADDRESS($AU192+1, AV$1)))</f>
        <v>0.48222093333333332</v>
      </c>
      <c r="AW192">
        <f ca="1">AVERAGE(INDIRECT(ADDRESS($AU191+2, AW$1)):INDIRECT(ADDRESS($AU192+1, AW$1)))</f>
        <v>0.35566983333333341</v>
      </c>
      <c r="AX192">
        <f ca="1">AVERAGE(INDIRECT(ADDRESS($AU191+2, AX$1)):INDIRECT(ADDRESS($AU192+1, AX$1)))</f>
        <v>0.47893500000000006</v>
      </c>
      <c r="AY192">
        <f ca="1">AVERAGE(INDIRECT(ADDRESS($AU191+2, AY$1)):INDIRECT(ADDRESS($AU192+1, AY$1)))</f>
        <v>0.76333533333333337</v>
      </c>
      <c r="AZ192">
        <f ca="1">AVERAGE(INDIRECT(ADDRESS($AU191+2, AZ$1)):INDIRECT(ADDRESS($AU192+1, AZ$1)))</f>
        <v>0.99267283333333334</v>
      </c>
      <c r="BA192">
        <f ca="1">AVERAGE(INDIRECT(ADDRESS($AU191+2, BA$1)):INDIRECT(ADDRESS($AU192+1, BA$1)))</f>
        <v>0.65928916666666659</v>
      </c>
      <c r="BB192">
        <f ca="1">AVERAGE(INDIRECT(ADDRESS($AU191+2, BB$1)):INDIRECT(ADDRESS($AU192+1, BB$1)))</f>
        <v>0.41677950000000002</v>
      </c>
      <c r="BC192">
        <f ca="1">AVERAGE(INDIRECT(ADDRESS($AU191+2, BC$1)):INDIRECT(ADDRESS($AU192+1, BC$1)))</f>
        <v>0.61911766666666657</v>
      </c>
      <c r="BD192">
        <f ca="1">AVERAGE(INDIRECT(ADDRESS($AU191+2, BD$1)):INDIRECT(ADDRESS($AU192+1, BD$1)))</f>
        <v>0.74306833333333333</v>
      </c>
      <c r="BE192">
        <f ca="1">AVERAGE(INDIRECT(ADDRESS($AU191+2, BE$1)):INDIRECT(ADDRESS($AU192+1, BE$1)))</f>
        <v>1.4932924333333333E-2</v>
      </c>
      <c r="BF192">
        <f ca="1">AVERAGE(INDIRECT(ADDRESS($AU191+2, BF$1)):INDIRECT(ADDRESS($AU192+1, BF$1)))</f>
        <v>9.5275000000000012E-2</v>
      </c>
      <c r="BG192">
        <f ca="1">AVERAGE(INDIRECT(ADDRESS($AU191+2, BG$1)):INDIRECT(ADDRESS($AU192+1, BG$1)))</f>
        <v>0.82129833333333335</v>
      </c>
      <c r="BH192">
        <f ca="1">AVERAGE(INDIRECT(ADDRESS($AU191+2, BH$1)):INDIRECT(ADDRESS($AU192+1, BH$1)))</f>
        <v>9.3857666666666631E-2</v>
      </c>
      <c r="BI192">
        <f ca="1">AVERAGE(INDIRECT(ADDRESS($AU191+2, BI$1)):INDIRECT(ADDRESS($AU192+1, BI$1)))</f>
        <v>1.1150666666666734E-2</v>
      </c>
      <c r="BJ192">
        <f ca="1">AVERAGE(INDIRECT(ADDRESS($AU191+2, BJ$1)):INDIRECT(ADDRESS($AU192+1, BJ$1)))</f>
        <v>2.2793333333333294E-2</v>
      </c>
      <c r="BK192">
        <f ca="1">AVERAGE(INDIRECT(ADDRESS($AU191+2, BK$1)):INDIRECT(ADDRESS($AU192+1, BK$1)))</f>
        <v>9.3589666666666724E-2</v>
      </c>
      <c r="BL192">
        <f ca="1">AVERAGE(INDIRECT(ADDRESS($AU191+2, BL$1)):INDIRECT(ADDRESS($AU192+1, BL$1)))</f>
        <v>2.8202666666666692E-2</v>
      </c>
      <c r="BM192">
        <f ca="1">AVERAGE(INDIRECT(ADDRESS($AU191+2, BM$1)):INDIRECT(ADDRESS($AU192+1, BM$1)))</f>
        <v>2.8241666666666793E-2</v>
      </c>
      <c r="BN192">
        <f ca="1">AVERAGE(INDIRECT(ADDRESS($AU191+2, BN$1)):INDIRECT(ADDRESS($AU192+1, BN$1)))</f>
        <v>2.765196666666666E-3</v>
      </c>
      <c r="BO192">
        <f ca="1">AVERAGE(INDIRECT(ADDRESS($AU191+2, BO$1)):INDIRECT(ADDRESS($AU192+1, BO$1)))</f>
        <v>4.1774208333333333E-2</v>
      </c>
      <c r="BP192">
        <f ca="1">AVERAGE(INDIRECT(ADDRESS($AU191+2, BP$1)):INDIRECT(ADDRESS($AU192+1, BP$1)))</f>
        <v>2.4576666666666618E-2</v>
      </c>
    </row>
    <row r="193" spans="1:68" x14ac:dyDescent="0.25">
      <c r="A193" s="1">
        <v>-0.231457</v>
      </c>
      <c r="B193" s="1">
        <v>-0.17335999999999999</v>
      </c>
      <c r="C193" s="1">
        <v>-0.95727399999999996</v>
      </c>
      <c r="D193" s="1">
        <v>0.57569099999999995</v>
      </c>
      <c r="E193" s="1">
        <v>0.33361600000000002</v>
      </c>
      <c r="F193" s="1">
        <v>-1.2597400000000001</v>
      </c>
      <c r="G193" s="1">
        <v>-1.7200400000000001E-2</v>
      </c>
      <c r="H193" s="1">
        <v>1.0985499999999999</v>
      </c>
      <c r="I193" s="1">
        <v>-1.00804</v>
      </c>
      <c r="J193" s="1">
        <v>-2.1012000000000001E-3</v>
      </c>
      <c r="K193" s="1">
        <v>0.93567699999999998</v>
      </c>
      <c r="L193" s="1">
        <v>-1.99457</v>
      </c>
      <c r="M193" s="1">
        <v>0.83608000000000005</v>
      </c>
      <c r="N193" s="1">
        <v>0.99870599999999998</v>
      </c>
      <c r="O193" s="1">
        <v>-2.5363099999999998</v>
      </c>
      <c r="P193" s="1">
        <v>-0.83836599999999994</v>
      </c>
      <c r="Q193" s="1">
        <v>0.98538999999999999</v>
      </c>
      <c r="R193" s="1">
        <v>-2.5406399999999998</v>
      </c>
      <c r="S193" s="1">
        <v>1.4697099999999999E-2</v>
      </c>
      <c r="T193" s="1">
        <v>4.6609600000000001E-2</v>
      </c>
      <c r="U193" s="1">
        <v>-2.4520400000000002</v>
      </c>
      <c r="V193" s="1" t="s">
        <v>23</v>
      </c>
      <c r="W193" s="1">
        <f>ABS(IK_diagnostics_positions[[#This Row],[Column1]]-A192)</f>
        <v>0.41153600000000001</v>
      </c>
      <c r="X193" s="1">
        <f>ABS(IK_diagnostics_positions[[#This Row],[Column2]]-B192)</f>
        <v>0.36015200000000003</v>
      </c>
      <c r="Y193" s="1">
        <f>ABS(IK_diagnostics_positions[[#This Row],[Column3]]-C192)</f>
        <v>0.21453</v>
      </c>
      <c r="Z193" s="1">
        <f>ABS(IK_diagnostics_positions[[#This Row],[Column4]]-D192)</f>
        <v>0.51742539999999992</v>
      </c>
      <c r="AA193" s="1">
        <f>ABS(IK_diagnostics_positions[[#This Row],[Column5]]-E192)</f>
        <v>0.56409399999999998</v>
      </c>
      <c r="AB193" s="1">
        <f>ABS(IK_diagnostics_positions[[#This Row],[Column6]]-F192)</f>
        <v>0.46378400000000009</v>
      </c>
      <c r="AC193" s="1">
        <f>ABS(IK_diagnostics_positions[[#This Row],[Column7]]-G192)</f>
        <v>9.3666599999999989E-2</v>
      </c>
      <c r="AD193" s="1">
        <f>ABS(IK_diagnostics_positions[[#This Row],[Column8]]-H192)</f>
        <v>0.40944699999999989</v>
      </c>
      <c r="AE193" s="1">
        <f>ABS(IK_diagnostics_positions[[#This Row],[Column9]]-I192)</f>
        <v>0.75117999999999996</v>
      </c>
      <c r="AF193" s="1">
        <f>ABS(IK_diagnostics_positions[[#This Row],[Column10]]-J192)</f>
        <v>2.5663700000000001E-2</v>
      </c>
      <c r="AG193" s="1">
        <f>ABS(IK_diagnostics_positions[[#This Row],[Column11]]-K192)</f>
        <v>8.9766000000000012E-2</v>
      </c>
      <c r="AH193" s="1">
        <f>ABS(IK_diagnostics_positions[[#This Row],[Column12]]-L192)</f>
        <v>0.74309000000000003</v>
      </c>
      <c r="AI193" s="1">
        <f>ABS(IK_diagnostics_positions[[#This Row],[Column13]]-M192)</f>
        <v>0.12748099999999996</v>
      </c>
      <c r="AJ193" s="1">
        <f>ABS(IK_diagnostics_positions[[#This Row],[Column14]]-N192)</f>
        <v>5.1553999999999989E-2</v>
      </c>
      <c r="AK193" s="1">
        <f>ABS(IK_diagnostics_positions[[#This Row],[Column15]]-O192)</f>
        <v>7.1860000000000035E-2</v>
      </c>
      <c r="AL193" s="1">
        <f>ABS(IK_diagnostics_positions[[#This Row],[Column16]]-P192)</f>
        <v>8.344000000000007E-2</v>
      </c>
      <c r="AM193" s="1">
        <f>ABS(IK_diagnostics_positions[[#This Row],[Column17]]-Q192)</f>
        <v>3.5220000000000029E-2</v>
      </c>
      <c r="AN193" s="1">
        <f>ABS(IK_diagnostics_positions[[#This Row],[Column18]]-R192)</f>
        <v>7.8229999999999578E-2</v>
      </c>
      <c r="AO193" s="1">
        <f>ABS(IK_diagnostics_positions[[#This Row],[Column19]]-S192)</f>
        <v>4.3094300000000002E-2</v>
      </c>
      <c r="AP193" s="1">
        <f>ABS(IK_diagnostics_positions[[#This Row],[Column20]]-T192)</f>
        <v>0.17196059999999999</v>
      </c>
      <c r="AQ193" s="1">
        <f>ABS(IK_diagnostics_positions[[#This Row],[Column21]]-U192)</f>
        <v>5.3339999999999943E-2</v>
      </c>
      <c r="AU193" s="4">
        <f>IK_diagnostics_frames[[#This Row],[Column1]]+AU192</f>
        <v>597</v>
      </c>
      <c r="AV193">
        <f ca="1">AVERAGE(INDIRECT(ADDRESS($AU192+2, AV$1)):INDIRECT(ADDRESS($AU193+1, AV$1)))</f>
        <v>0.29665568000000003</v>
      </c>
      <c r="AW193">
        <f ca="1">AVERAGE(INDIRECT(ADDRESS($AU192+2, AW$1)):INDIRECT(ADDRESS($AU193+1, AW$1)))</f>
        <v>0.6855500000000001</v>
      </c>
      <c r="AX193">
        <f ca="1">AVERAGE(INDIRECT(ADDRESS($AU192+2, AX$1)):INDIRECT(ADDRESS($AU193+1, AX$1)))</f>
        <v>0.35566120000000001</v>
      </c>
      <c r="AY193">
        <f ca="1">AVERAGE(INDIRECT(ADDRESS($AU192+2, AY$1)):INDIRECT(ADDRESS($AU193+1, AY$1)))</f>
        <v>0.72325479999999998</v>
      </c>
      <c r="AZ193">
        <f ca="1">AVERAGE(INDIRECT(ADDRESS($AU192+2, AZ$1)):INDIRECT(ADDRESS($AU193+1, AZ$1)))</f>
        <v>0.64665879999999998</v>
      </c>
      <c r="BA193">
        <f ca="1">AVERAGE(INDIRECT(ADDRESS($AU192+2, BA$1)):INDIRECT(ADDRESS($AU193+1, BA$1)))</f>
        <v>0.4803534000000001</v>
      </c>
      <c r="BB193">
        <f ca="1">AVERAGE(INDIRECT(ADDRESS($AU192+2, BB$1)):INDIRECT(ADDRESS($AU193+1, BB$1)))</f>
        <v>0.77821200000000001</v>
      </c>
      <c r="BC193">
        <f ca="1">AVERAGE(INDIRECT(ADDRESS($AU192+2, BC$1)):INDIRECT(ADDRESS($AU193+1, BC$1)))</f>
        <v>0.59790580000000004</v>
      </c>
      <c r="BD193">
        <f ca="1">AVERAGE(INDIRECT(ADDRESS($AU192+2, BD$1)):INDIRECT(ADDRESS($AU193+1, BD$1)))</f>
        <v>0.56012800000000018</v>
      </c>
      <c r="BE193">
        <f ca="1">AVERAGE(INDIRECT(ADDRESS($AU192+2, BE$1)):INDIRECT(ADDRESS($AU193+1, BE$1)))</f>
        <v>1.7250700000000001E-2</v>
      </c>
      <c r="BF193">
        <f ca="1">AVERAGE(INDIRECT(ADDRESS($AU192+2, BF$1)):INDIRECT(ADDRESS($AU193+1, BF$1)))</f>
        <v>1.7325799999999992E-2</v>
      </c>
      <c r="BG193">
        <f ca="1">AVERAGE(INDIRECT(ADDRESS($AU192+2, BG$1)):INDIRECT(ADDRESS($AU193+1, BG$1)))</f>
        <v>0.92312599999999989</v>
      </c>
      <c r="BH193">
        <f ca="1">AVERAGE(INDIRECT(ADDRESS($AU192+2, BH$1)):INDIRECT(ADDRESS($AU193+1, BH$1)))</f>
        <v>6.0090200000000003E-2</v>
      </c>
      <c r="BI193">
        <f ca="1">AVERAGE(INDIRECT(ADDRESS($AU192+2, BI$1)):INDIRECT(ADDRESS($AU193+1, BI$1)))</f>
        <v>2.61552E-2</v>
      </c>
      <c r="BJ193">
        <f ca="1">AVERAGE(INDIRECT(ADDRESS($AU192+2, BJ$1)):INDIRECT(ADDRESS($AU193+1, BJ$1)))</f>
        <v>1.1345999999999811E-2</v>
      </c>
      <c r="BK193">
        <f ca="1">AVERAGE(INDIRECT(ADDRESS($AU192+2, BK$1)):INDIRECT(ADDRESS($AU193+1, BK$1)))</f>
        <v>3.0751799999999996E-2</v>
      </c>
      <c r="BL193">
        <f ca="1">AVERAGE(INDIRECT(ADDRESS($AU192+2, BL$1)):INDIRECT(ADDRESS($AU193+1, BL$1)))</f>
        <v>2.0865600000000019E-2</v>
      </c>
      <c r="BM193">
        <f ca="1">AVERAGE(INDIRECT(ADDRESS($AU192+2, BM$1)):INDIRECT(ADDRESS($AU193+1, BM$1)))</f>
        <v>9.5359999999999438E-3</v>
      </c>
      <c r="BN193">
        <f ca="1">AVERAGE(INDIRECT(ADDRESS($AU192+2, BN$1)):INDIRECT(ADDRESS($AU193+1, BN$1)))</f>
        <v>4.2824511999999997E-3</v>
      </c>
      <c r="BO193">
        <f ca="1">AVERAGE(INDIRECT(ADDRESS($AU192+2, BO$1)):INDIRECT(ADDRESS($AU193+1, BO$1)))</f>
        <v>5.5659725800000004E-2</v>
      </c>
      <c r="BP193">
        <f ca="1">AVERAGE(INDIRECT(ADDRESS($AU192+2, BP$1)):INDIRECT(ADDRESS($AU193+1, BP$1)))</f>
        <v>1.1195999999999984E-2</v>
      </c>
    </row>
    <row r="194" spans="1:68" x14ac:dyDescent="0.25">
      <c r="A194" s="1">
        <v>4.2888900000000001E-2</v>
      </c>
      <c r="B194" s="1">
        <v>-0.35395799999999999</v>
      </c>
      <c r="C194" s="1">
        <v>-0.93427800000000005</v>
      </c>
      <c r="D194" s="1">
        <v>-0.15837200000000001</v>
      </c>
      <c r="E194" s="1">
        <v>0.54813500000000004</v>
      </c>
      <c r="F194" s="1">
        <v>-1.3160099999999999</v>
      </c>
      <c r="G194" s="1">
        <v>-1.9733799999999999E-2</v>
      </c>
      <c r="H194" s="1">
        <v>1.53796</v>
      </c>
      <c r="I194" s="1">
        <v>-1.2838400000000001</v>
      </c>
      <c r="J194" s="1">
        <v>1.08474E-2</v>
      </c>
      <c r="K194" s="1">
        <v>0.75564399999999998</v>
      </c>
      <c r="L194" s="1">
        <v>-1.90598</v>
      </c>
      <c r="M194" s="1">
        <v>0.77972699999999995</v>
      </c>
      <c r="N194" s="1">
        <v>1.0152000000000001</v>
      </c>
      <c r="O194" s="1">
        <v>-2.4903200000000001</v>
      </c>
      <c r="P194" s="1">
        <v>-0.75991600000000004</v>
      </c>
      <c r="Q194" s="1">
        <v>1.04389</v>
      </c>
      <c r="R194" s="1">
        <v>-2.47417</v>
      </c>
      <c r="S194" s="1">
        <v>1.5653299999999998E-2</v>
      </c>
      <c r="T194" s="1">
        <v>-2.5442800000000002E-2</v>
      </c>
      <c r="U194" s="1">
        <v>-2.5303800000000001</v>
      </c>
      <c r="V194" s="1" t="s">
        <v>23</v>
      </c>
      <c r="W194" s="1">
        <f>ABS(IK_diagnostics_positions[[#This Row],[Column1]]-A193)</f>
        <v>0.27434589999999998</v>
      </c>
      <c r="X194" s="1">
        <f>ABS(IK_diagnostics_positions[[#This Row],[Column2]]-B193)</f>
        <v>0.18059800000000001</v>
      </c>
      <c r="Y194" s="1">
        <f>ABS(IK_diagnostics_positions[[#This Row],[Column3]]-C193)</f>
        <v>2.2995999999999905E-2</v>
      </c>
      <c r="Z194" s="1">
        <f>ABS(IK_diagnostics_positions[[#This Row],[Column4]]-D193)</f>
        <v>0.73406299999999991</v>
      </c>
      <c r="AA194" s="1">
        <f>ABS(IK_diagnostics_positions[[#This Row],[Column5]]-E193)</f>
        <v>0.21451900000000002</v>
      </c>
      <c r="AB194" s="1">
        <f>ABS(IK_diagnostics_positions[[#This Row],[Column6]]-F193)</f>
        <v>5.626999999999982E-2</v>
      </c>
      <c r="AC194" s="1">
        <f>ABS(IK_diagnostics_positions[[#This Row],[Column7]]-G193)</f>
        <v>2.5333999999999982E-3</v>
      </c>
      <c r="AD194" s="1">
        <f>ABS(IK_diagnostics_positions[[#This Row],[Column8]]-H193)</f>
        <v>0.43941000000000008</v>
      </c>
      <c r="AE194" s="1">
        <f>ABS(IK_diagnostics_positions[[#This Row],[Column9]]-I193)</f>
        <v>0.27580000000000005</v>
      </c>
      <c r="AF194" s="1">
        <f>ABS(IK_diagnostics_positions[[#This Row],[Column10]]-J193)</f>
        <v>1.2948600000000001E-2</v>
      </c>
      <c r="AG194" s="1">
        <f>ABS(IK_diagnostics_positions[[#This Row],[Column11]]-K193)</f>
        <v>0.180033</v>
      </c>
      <c r="AH194" s="1">
        <f>ABS(IK_diagnostics_positions[[#This Row],[Column12]]-L193)</f>
        <v>8.8589999999999947E-2</v>
      </c>
      <c r="AI194" s="1">
        <f>ABS(IK_diagnostics_positions[[#This Row],[Column13]]-M193)</f>
        <v>5.6353000000000097E-2</v>
      </c>
      <c r="AJ194" s="1">
        <f>ABS(IK_diagnostics_positions[[#This Row],[Column14]]-N193)</f>
        <v>1.649400000000012E-2</v>
      </c>
      <c r="AK194" s="1">
        <f>ABS(IK_diagnostics_positions[[#This Row],[Column15]]-O193)</f>
        <v>4.5989999999999753E-2</v>
      </c>
      <c r="AL194" s="1">
        <f>ABS(IK_diagnostics_positions[[#This Row],[Column16]]-P193)</f>
        <v>7.8449999999999909E-2</v>
      </c>
      <c r="AM194" s="1">
        <f>ABS(IK_diagnostics_positions[[#This Row],[Column17]]-Q193)</f>
        <v>5.8499999999999996E-2</v>
      </c>
      <c r="AN194" s="1">
        <f>ABS(IK_diagnostics_positions[[#This Row],[Column18]]-R193)</f>
        <v>6.6469999999999807E-2</v>
      </c>
      <c r="AO194" s="1">
        <f>ABS(IK_diagnostics_positions[[#This Row],[Column19]]-S193)</f>
        <v>9.5619999999999906E-4</v>
      </c>
      <c r="AP194" s="1">
        <f>ABS(IK_diagnostics_positions[[#This Row],[Column20]]-T193)</f>
        <v>7.2052400000000003E-2</v>
      </c>
      <c r="AQ194" s="1">
        <f>ABS(IK_diagnostics_positions[[#This Row],[Column21]]-U193)</f>
        <v>7.8339999999999854E-2</v>
      </c>
      <c r="AU194" s="3">
        <f>IK_diagnostics_frames[[#This Row],[Column1]]+AU193</f>
        <v>601</v>
      </c>
      <c r="AV194">
        <f ca="1">AVERAGE(INDIRECT(ADDRESS($AU193+2, AV$1)):INDIRECT(ADDRESS($AU194+1, AV$1)))</f>
        <v>0.42173870000000002</v>
      </c>
      <c r="AW194">
        <f ca="1">AVERAGE(INDIRECT(ADDRESS($AU193+2, AW$1)):INDIRECT(ADDRESS($AU194+1, AW$1)))</f>
        <v>0.48893300000000001</v>
      </c>
      <c r="AX194">
        <f ca="1">AVERAGE(INDIRECT(ADDRESS($AU193+2, AX$1)):INDIRECT(ADDRESS($AU194+1, AX$1)))</f>
        <v>0.33563175000000001</v>
      </c>
      <c r="AY194">
        <f ca="1">AVERAGE(INDIRECT(ADDRESS($AU193+2, AY$1)):INDIRECT(ADDRESS($AU194+1, AY$1)))</f>
        <v>0.67582427500000009</v>
      </c>
      <c r="AZ194">
        <f ca="1">AVERAGE(INDIRECT(ADDRESS($AU193+2, AZ$1)):INDIRECT(ADDRESS($AU194+1, AZ$1)))</f>
        <v>0.668161</v>
      </c>
      <c r="BA194">
        <f ca="1">AVERAGE(INDIRECT(ADDRESS($AU193+2, BA$1)):INDIRECT(ADDRESS($AU194+1, BA$1)))</f>
        <v>0.93114950000000007</v>
      </c>
      <c r="BB194">
        <f ca="1">AVERAGE(INDIRECT(ADDRESS($AU193+2, BB$1)):INDIRECT(ADDRESS($AU194+1, BB$1)))</f>
        <v>0.79063250000000007</v>
      </c>
      <c r="BC194">
        <f ca="1">AVERAGE(INDIRECT(ADDRESS($AU193+2, BC$1)):INDIRECT(ADDRESS($AU194+1, BC$1)))</f>
        <v>0.42245915000000001</v>
      </c>
      <c r="BD194">
        <f ca="1">AVERAGE(INDIRECT(ADDRESS($AU193+2, BD$1)):INDIRECT(ADDRESS($AU194+1, BD$1)))</f>
        <v>0.68163750000000012</v>
      </c>
      <c r="BE194">
        <f ca="1">AVERAGE(INDIRECT(ADDRESS($AU193+2, BE$1)):INDIRECT(ADDRESS($AU194+1, BE$1)))</f>
        <v>2.3751317000000001E-2</v>
      </c>
      <c r="BF194">
        <f ca="1">AVERAGE(INDIRECT(ADDRESS($AU193+2, BF$1)):INDIRECT(ADDRESS($AU194+1, BF$1)))</f>
        <v>2.0999750000000039E-2</v>
      </c>
      <c r="BG194">
        <f ca="1">AVERAGE(INDIRECT(ADDRESS($AU193+2, BG$1)):INDIRECT(ADDRESS($AU194+1, BG$1)))</f>
        <v>0.6204075</v>
      </c>
      <c r="BH194">
        <f ca="1">AVERAGE(INDIRECT(ADDRESS($AU193+2, BH$1)):INDIRECT(ADDRESS($AU194+1, BH$1)))</f>
        <v>1.5591750000000015E-2</v>
      </c>
      <c r="BI194">
        <f ca="1">AVERAGE(INDIRECT(ADDRESS($AU193+2, BI$1)):INDIRECT(ADDRESS($AU194+1, BI$1)))</f>
        <v>9.4249999999999057E-3</v>
      </c>
      <c r="BJ194">
        <f ca="1">AVERAGE(INDIRECT(ADDRESS($AU193+2, BJ$1)):INDIRECT(ADDRESS($AU194+1, BJ$1)))</f>
        <v>2.115250000000013E-2</v>
      </c>
      <c r="BK194">
        <f ca="1">AVERAGE(INDIRECT(ADDRESS($AU193+2, BK$1)):INDIRECT(ADDRESS($AU194+1, BK$1)))</f>
        <v>1.883375000000001E-2</v>
      </c>
      <c r="BL194">
        <f ca="1">AVERAGE(INDIRECT(ADDRESS($AU193+2, BL$1)):INDIRECT(ADDRESS($AU194+1, BL$1)))</f>
        <v>8.5985000000000089E-3</v>
      </c>
      <c r="BM194">
        <f ca="1">AVERAGE(INDIRECT(ADDRESS($AU193+2, BM$1)):INDIRECT(ADDRESS($AU194+1, BM$1)))</f>
        <v>1.543249999999996E-2</v>
      </c>
      <c r="BN194">
        <f ca="1">AVERAGE(INDIRECT(ADDRESS($AU193+2, BN$1)):INDIRECT(ADDRESS($AU194+1, BN$1)))</f>
        <v>1.3117431000000002E-2</v>
      </c>
      <c r="BO194">
        <f ca="1">AVERAGE(INDIRECT(ADDRESS($AU193+2, BO$1)):INDIRECT(ADDRESS($AU194+1, BO$1)))</f>
        <v>1.2586417749999999E-2</v>
      </c>
      <c r="BP194">
        <f ca="1">AVERAGE(INDIRECT(ADDRESS($AU193+2, BP$1)):INDIRECT(ADDRESS($AU194+1, BP$1)))</f>
        <v>8.4674999999998501E-3</v>
      </c>
    </row>
    <row r="195" spans="1:68" x14ac:dyDescent="0.25">
      <c r="A195" s="1">
        <v>-0.65983899999999995</v>
      </c>
      <c r="B195" s="1">
        <v>-8.6963700000000005E-2</v>
      </c>
      <c r="C195" s="1">
        <v>-0.74635799999999997</v>
      </c>
      <c r="D195" s="1">
        <v>-0.740062</v>
      </c>
      <c r="E195" s="1">
        <v>0.53446300000000002</v>
      </c>
      <c r="F195" s="1">
        <v>-1.5257099999999999</v>
      </c>
      <c r="G195" s="1">
        <v>-0.81998300000000002</v>
      </c>
      <c r="H195" s="1">
        <v>1.15699</v>
      </c>
      <c r="I195" s="1">
        <v>-2.3042199999999999</v>
      </c>
      <c r="J195" s="2">
        <v>-2.4139899999999999E-5</v>
      </c>
      <c r="K195" s="1">
        <v>0.77823699999999996</v>
      </c>
      <c r="L195" s="1">
        <v>-1.8750199999999999</v>
      </c>
      <c r="M195" s="1">
        <v>0.74911099999999997</v>
      </c>
      <c r="N195" s="1">
        <v>1.0003500000000001</v>
      </c>
      <c r="O195" s="1">
        <v>-2.4990899999999998</v>
      </c>
      <c r="P195" s="1">
        <v>-0.75086900000000001</v>
      </c>
      <c r="Q195" s="1">
        <v>0.99960099999999996</v>
      </c>
      <c r="R195" s="1">
        <v>-2.4973000000000001</v>
      </c>
      <c r="S195" s="1">
        <v>-1.47241E-3</v>
      </c>
      <c r="T195" s="1">
        <v>-1.7526099999999999E-3</v>
      </c>
      <c r="U195" s="1">
        <v>-2.50081</v>
      </c>
      <c r="V195" s="1" t="s">
        <v>23</v>
      </c>
      <c r="W195" s="1">
        <f>ABS(IK_diagnostics_positions[[#This Row],[Column1]]-A194)</f>
        <v>0.70272789999999996</v>
      </c>
      <c r="X195" s="1">
        <f>ABS(IK_diagnostics_positions[[#This Row],[Column2]]-B194)</f>
        <v>0.26699430000000002</v>
      </c>
      <c r="Y195" s="1">
        <f>ABS(IK_diagnostics_positions[[#This Row],[Column3]]-C194)</f>
        <v>0.18792000000000009</v>
      </c>
      <c r="Z195" s="1">
        <f>ABS(IK_diagnostics_positions[[#This Row],[Column4]]-D194)</f>
        <v>0.58169000000000004</v>
      </c>
      <c r="AA195" s="1">
        <f>ABS(IK_diagnostics_positions[[#This Row],[Column5]]-E194)</f>
        <v>1.3672000000000017E-2</v>
      </c>
      <c r="AB195" s="1">
        <f>ABS(IK_diagnostics_positions[[#This Row],[Column6]]-F194)</f>
        <v>0.2097</v>
      </c>
      <c r="AC195" s="1">
        <f>ABS(IK_diagnostics_positions[[#This Row],[Column7]]-G194)</f>
        <v>0.80024919999999999</v>
      </c>
      <c r="AD195" s="1">
        <f>ABS(IK_diagnostics_positions[[#This Row],[Column8]]-H194)</f>
        <v>0.38097000000000003</v>
      </c>
      <c r="AE195" s="1">
        <f>ABS(IK_diagnostics_positions[[#This Row],[Column9]]-I194)</f>
        <v>1.0203799999999998</v>
      </c>
      <c r="AF195" s="1">
        <f>ABS(IK_diagnostics_positions[[#This Row],[Column10]]-J194)</f>
        <v>1.0871539899999999E-2</v>
      </c>
      <c r="AG195" s="1">
        <f>ABS(IK_diagnostics_positions[[#This Row],[Column11]]-K194)</f>
        <v>2.2592999999999974E-2</v>
      </c>
      <c r="AH195" s="1">
        <f>ABS(IK_diagnostics_positions[[#This Row],[Column12]]-L194)</f>
        <v>3.0960000000000099E-2</v>
      </c>
      <c r="AI195" s="1">
        <f>ABS(IK_diagnostics_positions[[#This Row],[Column13]]-M194)</f>
        <v>3.0615999999999977E-2</v>
      </c>
      <c r="AJ195" s="1">
        <f>ABS(IK_diagnostics_positions[[#This Row],[Column14]]-N194)</f>
        <v>1.485000000000003E-2</v>
      </c>
      <c r="AK195" s="1">
        <f>ABS(IK_diagnostics_positions[[#This Row],[Column15]]-O194)</f>
        <v>8.7699999999997225E-3</v>
      </c>
      <c r="AL195" s="1">
        <f>ABS(IK_diagnostics_positions[[#This Row],[Column16]]-P194)</f>
        <v>9.0470000000000272E-3</v>
      </c>
      <c r="AM195" s="1">
        <f>ABS(IK_diagnostics_positions[[#This Row],[Column17]]-Q194)</f>
        <v>4.4289000000000023E-2</v>
      </c>
      <c r="AN195" s="1">
        <f>ABS(IK_diagnostics_positions[[#This Row],[Column18]]-R194)</f>
        <v>2.3130000000000095E-2</v>
      </c>
      <c r="AO195" s="1">
        <f>ABS(IK_diagnostics_positions[[#This Row],[Column19]]-S194)</f>
        <v>1.7125709999999999E-2</v>
      </c>
      <c r="AP195" s="1">
        <f>ABS(IK_diagnostics_positions[[#This Row],[Column20]]-T194)</f>
        <v>2.369019E-2</v>
      </c>
      <c r="AQ195" s="1">
        <f>ABS(IK_diagnostics_positions[[#This Row],[Column21]]-U194)</f>
        <v>2.9570000000000096E-2</v>
      </c>
      <c r="AU195" s="4">
        <f>IK_diagnostics_frames[[#This Row],[Column1]]+AU194</f>
        <v>608</v>
      </c>
      <c r="AV195">
        <f ca="1">AVERAGE(INDIRECT(ADDRESS($AU194+2, AV$1)):INDIRECT(ADDRESS($AU195+1, AV$1)))</f>
        <v>0.36171794285714293</v>
      </c>
      <c r="AW195">
        <f ca="1">AVERAGE(INDIRECT(ADDRESS($AU194+2, AW$1)):INDIRECT(ADDRESS($AU195+1, AW$1)))</f>
        <v>0.62196557142857145</v>
      </c>
      <c r="AX195">
        <f ca="1">AVERAGE(INDIRECT(ADDRESS($AU194+2, AX$1)):INDIRECT(ADDRESS($AU195+1, AX$1)))</f>
        <v>0.30371671428571428</v>
      </c>
      <c r="AY195">
        <f ca="1">AVERAGE(INDIRECT(ADDRESS($AU194+2, AY$1)):INDIRECT(ADDRESS($AU195+1, AY$1)))</f>
        <v>0.83442439428571424</v>
      </c>
      <c r="AZ195">
        <f ca="1">AVERAGE(INDIRECT(ADDRESS($AU194+2, AZ$1)):INDIRECT(ADDRESS($AU195+1, AZ$1)))</f>
        <v>0.67405251428571422</v>
      </c>
      <c r="BA195">
        <f ca="1">AVERAGE(INDIRECT(ADDRESS($AU194+2, BA$1)):INDIRECT(ADDRESS($AU195+1, BA$1)))</f>
        <v>0.62698085714285712</v>
      </c>
      <c r="BB195">
        <f ca="1">AVERAGE(INDIRECT(ADDRESS($AU194+2, BB$1)):INDIRECT(ADDRESS($AU195+1, BB$1)))</f>
        <v>0.36894142857142864</v>
      </c>
      <c r="BC195">
        <f ca="1">AVERAGE(INDIRECT(ADDRESS($AU194+2, BC$1)):INDIRECT(ADDRESS($AU195+1, BC$1)))</f>
        <v>0.38821308571428575</v>
      </c>
      <c r="BD195">
        <f ca="1">AVERAGE(INDIRECT(ADDRESS($AU194+2, BD$1)):INDIRECT(ADDRESS($AU195+1, BD$1)))</f>
        <v>0.58322942857142857</v>
      </c>
      <c r="BE195">
        <f ca="1">AVERAGE(INDIRECT(ADDRESS($AU194+2, BE$1)):INDIRECT(ADDRESS($AU195+1, BE$1)))</f>
        <v>1.9888830285714282E-2</v>
      </c>
      <c r="BF195">
        <f ca="1">AVERAGE(INDIRECT(ADDRESS($AU194+2, BF$1)):INDIRECT(ADDRESS($AU195+1, BF$1)))</f>
        <v>5.5180285714285696E-2</v>
      </c>
      <c r="BG195">
        <f ca="1">AVERAGE(INDIRECT(ADDRESS($AU194+2, BG$1)):INDIRECT(ADDRESS($AU195+1, BG$1)))</f>
        <v>0.313797142857143</v>
      </c>
      <c r="BH195">
        <f ca="1">AVERAGE(INDIRECT(ADDRESS($AU194+2, BH$1)):INDIRECT(ADDRESS($AU195+1, BH$1)))</f>
        <v>4.191428571428573E-2</v>
      </c>
      <c r="BI195">
        <f ca="1">AVERAGE(INDIRECT(ADDRESS($AU194+2, BI$1)):INDIRECT(ADDRESS($AU195+1, BI$1)))</f>
        <v>1.0245428571428596E-2</v>
      </c>
      <c r="BJ195">
        <f ca="1">AVERAGE(INDIRECT(ADDRESS($AU194+2, BJ$1)):INDIRECT(ADDRESS($AU195+1, BJ$1)))</f>
        <v>1.8127142857142849E-2</v>
      </c>
      <c r="BK195">
        <f ca="1">AVERAGE(INDIRECT(ADDRESS($AU194+2, BK$1)):INDIRECT(ADDRESS($AU195+1, BK$1)))</f>
        <v>5.0947999999999959E-2</v>
      </c>
      <c r="BL195">
        <f ca="1">AVERAGE(INDIRECT(ADDRESS($AU194+2, BL$1)):INDIRECT(ADDRESS($AU195+1, BL$1)))</f>
        <v>1.0868285714285759E-2</v>
      </c>
      <c r="BM195">
        <f ca="1">AVERAGE(INDIRECT(ADDRESS($AU194+2, BM$1)):INDIRECT(ADDRESS($AU195+1, BM$1)))</f>
        <v>2.5574285714285643E-2</v>
      </c>
      <c r="BN195">
        <f ca="1">AVERAGE(INDIRECT(ADDRESS($AU194+2, BN$1)):INDIRECT(ADDRESS($AU195+1, BN$1)))</f>
        <v>1.2157965714285717E-2</v>
      </c>
      <c r="BO195">
        <f ca="1">AVERAGE(INDIRECT(ADDRESS($AU194+2, BO$1)):INDIRECT(ADDRESS($AU195+1, BO$1)))</f>
        <v>1.5825765714285716E-2</v>
      </c>
      <c r="BP195">
        <f ca="1">AVERAGE(INDIRECT(ADDRESS($AU194+2, BP$1)):INDIRECT(ADDRESS($AU195+1, BP$1)))</f>
        <v>1.0704285714285737E-2</v>
      </c>
    </row>
    <row r="196" spans="1:68" x14ac:dyDescent="0.25">
      <c r="A196" s="1">
        <v>-6.5028199999999994E-2</v>
      </c>
      <c r="B196" s="1">
        <v>-6.7222699999999996E-2</v>
      </c>
      <c r="C196" s="1">
        <v>-0.99561699999999997</v>
      </c>
      <c r="D196" s="1">
        <v>0.88876100000000002</v>
      </c>
      <c r="E196" s="1">
        <v>-0.311027</v>
      </c>
      <c r="F196" s="1">
        <v>-0.81998800000000005</v>
      </c>
      <c r="G196" s="1">
        <v>0.85234900000000002</v>
      </c>
      <c r="H196" s="1">
        <v>0.45807100000000001</v>
      </c>
      <c r="I196" s="1">
        <v>-1.45808</v>
      </c>
      <c r="J196" s="1">
        <v>-1.9447799999999999E-3</v>
      </c>
      <c r="K196" s="1">
        <v>0.77040500000000001</v>
      </c>
      <c r="L196" s="1">
        <v>-1.87357</v>
      </c>
      <c r="M196" s="1">
        <v>0.74507999999999996</v>
      </c>
      <c r="N196" s="1">
        <v>1.0004900000000001</v>
      </c>
      <c r="O196" s="1">
        <v>-2.4972799999999999</v>
      </c>
      <c r="P196" s="1">
        <v>-0.74709000000000003</v>
      </c>
      <c r="Q196" s="1">
        <v>1.00186</v>
      </c>
      <c r="R196" s="1">
        <v>-2.4990199999999998</v>
      </c>
      <c r="S196" s="1">
        <v>4.5872899999999999E-3</v>
      </c>
      <c r="T196" s="1">
        <v>-2.9093600000000002E-3</v>
      </c>
      <c r="U196" s="1">
        <v>-2.5075599999999998</v>
      </c>
      <c r="V196" s="1" t="s">
        <v>23</v>
      </c>
      <c r="W196" s="1">
        <f>ABS(IK_diagnostics_positions[[#This Row],[Column1]]-A195)</f>
        <v>0.59481079999999997</v>
      </c>
      <c r="X196" s="1">
        <f>ABS(IK_diagnostics_positions[[#This Row],[Column2]]-B195)</f>
        <v>1.9741000000000009E-2</v>
      </c>
      <c r="Y196" s="1">
        <f>ABS(IK_diagnostics_positions[[#This Row],[Column3]]-C195)</f>
        <v>0.24925900000000001</v>
      </c>
      <c r="Z196" s="1">
        <f>ABS(IK_diagnostics_positions[[#This Row],[Column4]]-D195)</f>
        <v>1.6288230000000001</v>
      </c>
      <c r="AA196" s="1">
        <f>ABS(IK_diagnostics_positions[[#This Row],[Column5]]-E195)</f>
        <v>0.84549000000000007</v>
      </c>
      <c r="AB196" s="1">
        <f>ABS(IK_diagnostics_positions[[#This Row],[Column6]]-F195)</f>
        <v>0.70572199999999985</v>
      </c>
      <c r="AC196" s="1">
        <f>ABS(IK_diagnostics_positions[[#This Row],[Column7]]-G195)</f>
        <v>1.6723319999999999</v>
      </c>
      <c r="AD196" s="1">
        <f>ABS(IK_diagnostics_positions[[#This Row],[Column8]]-H195)</f>
        <v>0.69891899999999996</v>
      </c>
      <c r="AE196" s="1">
        <f>ABS(IK_diagnostics_positions[[#This Row],[Column9]]-I195)</f>
        <v>0.84613999999999989</v>
      </c>
      <c r="AF196" s="1">
        <f>ABS(IK_diagnostics_positions[[#This Row],[Column10]]-J195)</f>
        <v>1.9206401E-3</v>
      </c>
      <c r="AG196" s="1">
        <f>ABS(IK_diagnostics_positions[[#This Row],[Column11]]-K195)</f>
        <v>7.8319999999999501E-3</v>
      </c>
      <c r="AH196" s="1">
        <f>ABS(IK_diagnostics_positions[[#This Row],[Column12]]-L195)</f>
        <v>1.4499999999999513E-3</v>
      </c>
      <c r="AI196" s="1">
        <f>ABS(IK_diagnostics_positions[[#This Row],[Column13]]-M195)</f>
        <v>4.0310000000000068E-3</v>
      </c>
      <c r="AJ196" s="1">
        <f>ABS(IK_diagnostics_positions[[#This Row],[Column14]]-N195)</f>
        <v>1.4000000000002899E-4</v>
      </c>
      <c r="AK196" s="1">
        <f>ABS(IK_diagnostics_positions[[#This Row],[Column15]]-O195)</f>
        <v>1.8099999999998673E-3</v>
      </c>
      <c r="AL196" s="1">
        <f>ABS(IK_diagnostics_positions[[#This Row],[Column16]]-P195)</f>
        <v>3.7789999999999768E-3</v>
      </c>
      <c r="AM196" s="1">
        <f>ABS(IK_diagnostics_positions[[#This Row],[Column17]]-Q195)</f>
        <v>2.259000000000011E-3</v>
      </c>
      <c r="AN196" s="1">
        <f>ABS(IK_diagnostics_positions[[#This Row],[Column18]]-R195)</f>
        <v>1.7199999999997218E-3</v>
      </c>
      <c r="AO196" s="1">
        <f>ABS(IK_diagnostics_positions[[#This Row],[Column19]]-S195)</f>
        <v>6.0596999999999995E-3</v>
      </c>
      <c r="AP196" s="1">
        <f>ABS(IK_diagnostics_positions[[#This Row],[Column20]]-T195)</f>
        <v>1.1567500000000002E-3</v>
      </c>
      <c r="AQ196" s="1">
        <f>ABS(IK_diagnostics_positions[[#This Row],[Column21]]-U195)</f>
        <v>6.7499999999998117E-3</v>
      </c>
    </row>
    <row r="197" spans="1:68" x14ac:dyDescent="0.25">
      <c r="A197" s="1">
        <v>-0.29001199999999999</v>
      </c>
      <c r="B197" s="1">
        <v>-0.78268499999999996</v>
      </c>
      <c r="C197" s="1">
        <v>-0.55072399999999999</v>
      </c>
      <c r="D197" s="1">
        <v>-0.99756400000000001</v>
      </c>
      <c r="E197" s="1">
        <v>-9.9374699999999996E-2</v>
      </c>
      <c r="F197" s="1">
        <v>-0.73088399999999998</v>
      </c>
      <c r="G197" s="1">
        <v>-0.89693100000000003</v>
      </c>
      <c r="H197" s="1">
        <v>0.50562499999999999</v>
      </c>
      <c r="I197" s="1">
        <v>-1.5207299999999999</v>
      </c>
      <c r="J197" s="1">
        <v>-3.26276E-3</v>
      </c>
      <c r="K197" s="1">
        <v>0.77882300000000004</v>
      </c>
      <c r="L197" s="1">
        <v>-1.8767</v>
      </c>
      <c r="M197" s="1">
        <v>0.74755899999999997</v>
      </c>
      <c r="N197" s="1">
        <v>1.0044299999999999</v>
      </c>
      <c r="O197" s="1">
        <v>-2.4974799999999999</v>
      </c>
      <c r="P197" s="1">
        <v>-0.75222299999999997</v>
      </c>
      <c r="Q197" s="1">
        <v>1.00064</v>
      </c>
      <c r="R197" s="1">
        <v>-2.50108</v>
      </c>
      <c r="S197" s="1">
        <v>9.8678500000000001E-4</v>
      </c>
      <c r="T197" s="1">
        <v>-3.0472300000000002E-3</v>
      </c>
      <c r="U197" s="1">
        <v>-2.50013</v>
      </c>
      <c r="V197" s="1" t="s">
        <v>23</v>
      </c>
      <c r="W197" s="1">
        <f>ABS(IK_diagnostics_positions[[#This Row],[Column1]]-A196)</f>
        <v>0.22498380000000001</v>
      </c>
      <c r="X197" s="1">
        <f>ABS(IK_diagnostics_positions[[#This Row],[Column2]]-B196)</f>
        <v>0.7154623</v>
      </c>
      <c r="Y197" s="1">
        <f>ABS(IK_diagnostics_positions[[#This Row],[Column3]]-C196)</f>
        <v>0.44489299999999998</v>
      </c>
      <c r="Z197" s="1">
        <f>ABS(IK_diagnostics_positions[[#This Row],[Column4]]-D196)</f>
        <v>1.886325</v>
      </c>
      <c r="AA197" s="1">
        <f>ABS(IK_diagnostics_positions[[#This Row],[Column5]]-E196)</f>
        <v>0.21165230000000002</v>
      </c>
      <c r="AB197" s="1">
        <f>ABS(IK_diagnostics_positions[[#This Row],[Column6]]-F196)</f>
        <v>8.9104000000000072E-2</v>
      </c>
      <c r="AC197" s="1">
        <f>ABS(IK_diagnostics_positions[[#This Row],[Column7]]-G196)</f>
        <v>1.7492800000000002</v>
      </c>
      <c r="AD197" s="1">
        <f>ABS(IK_diagnostics_positions[[#This Row],[Column8]]-H196)</f>
        <v>4.7553999999999985E-2</v>
      </c>
      <c r="AE197" s="1">
        <f>ABS(IK_diagnostics_positions[[#This Row],[Column9]]-I196)</f>
        <v>6.2649999999999872E-2</v>
      </c>
      <c r="AF197" s="1">
        <f>ABS(IK_diagnostics_positions[[#This Row],[Column10]]-J196)</f>
        <v>1.3179800000000001E-3</v>
      </c>
      <c r="AG197" s="1">
        <f>ABS(IK_diagnostics_positions[[#This Row],[Column11]]-K196)</f>
        <v>8.4180000000000366E-3</v>
      </c>
      <c r="AH197" s="1">
        <f>ABS(IK_diagnostics_positions[[#This Row],[Column12]]-L196)</f>
        <v>3.1300000000000772E-3</v>
      </c>
      <c r="AI197" s="1">
        <f>ABS(IK_diagnostics_positions[[#This Row],[Column13]]-M196)</f>
        <v>2.479000000000009E-3</v>
      </c>
      <c r="AJ197" s="1">
        <f>ABS(IK_diagnostics_positions[[#This Row],[Column14]]-N196)</f>
        <v>3.9399999999998325E-3</v>
      </c>
      <c r="AK197" s="1">
        <f>ABS(IK_diagnostics_positions[[#This Row],[Column15]]-O196)</f>
        <v>1.9999999999997797E-4</v>
      </c>
      <c r="AL197" s="1">
        <f>ABS(IK_diagnostics_positions[[#This Row],[Column16]]-P196)</f>
        <v>5.1329999999999432E-3</v>
      </c>
      <c r="AM197" s="1">
        <f>ABS(IK_diagnostics_positions[[#This Row],[Column17]]-Q196)</f>
        <v>1.2199999999999989E-3</v>
      </c>
      <c r="AN197" s="1">
        <f>ABS(IK_diagnostics_positions[[#This Row],[Column18]]-R196)</f>
        <v>2.0600000000001728E-3</v>
      </c>
      <c r="AO197" s="1">
        <f>ABS(IK_diagnostics_positions[[#This Row],[Column19]]-S196)</f>
        <v>3.6005049999999999E-3</v>
      </c>
      <c r="AP197" s="1">
        <f>ABS(IK_diagnostics_positions[[#This Row],[Column20]]-T196)</f>
        <v>1.3787000000000001E-4</v>
      </c>
      <c r="AQ197" s="1">
        <f>ABS(IK_diagnostics_positions[[#This Row],[Column21]]-U196)</f>
        <v>7.4299999999998256E-3</v>
      </c>
      <c r="AT197" t="s">
        <v>659</v>
      </c>
    </row>
    <row r="198" spans="1:68" x14ac:dyDescent="0.25">
      <c r="A198" s="1">
        <v>-0.83828499999999995</v>
      </c>
      <c r="B198" s="1">
        <v>0.431759</v>
      </c>
      <c r="C198" s="1">
        <v>-0.33295999999999998</v>
      </c>
      <c r="D198" s="1">
        <v>-0.39765200000000001</v>
      </c>
      <c r="E198" s="1">
        <v>0.24385499999999999</v>
      </c>
      <c r="F198" s="1">
        <v>-1.2107600000000001</v>
      </c>
      <c r="G198" s="1">
        <v>-0.202039</v>
      </c>
      <c r="H198" s="1">
        <v>0.61288600000000004</v>
      </c>
      <c r="I198" s="1">
        <v>-2.1193599999999999</v>
      </c>
      <c r="J198" s="2">
        <v>-1.8536999999999999E-5</v>
      </c>
      <c r="K198" s="1">
        <v>0.78887600000000002</v>
      </c>
      <c r="L198" s="1">
        <v>-3.0828000000000002</v>
      </c>
      <c r="M198" s="1">
        <v>0.77946099999999996</v>
      </c>
      <c r="N198" s="1">
        <v>0.999587</v>
      </c>
      <c r="O198" s="1">
        <v>-2.4928699999999999</v>
      </c>
      <c r="P198" s="1">
        <v>-0.77205999999999997</v>
      </c>
      <c r="Q198" s="1">
        <v>1.0045900000000001</v>
      </c>
      <c r="R198" s="1">
        <v>-2.48495</v>
      </c>
      <c r="S198" s="1">
        <v>2.05806E-3</v>
      </c>
      <c r="T198" s="1">
        <v>-1.7101499999999999E-2</v>
      </c>
      <c r="U198" s="1">
        <v>-2.4908600000000001</v>
      </c>
      <c r="V198" s="1" t="s">
        <v>23</v>
      </c>
      <c r="W198" s="1">
        <f>ABS(IK_diagnostics_positions[[#This Row],[Column1]]-A197)</f>
        <v>0.54827300000000001</v>
      </c>
      <c r="X198" s="1">
        <f>ABS(IK_diagnostics_positions[[#This Row],[Column2]]-B197)</f>
        <v>1.2144439999999999</v>
      </c>
      <c r="Y198" s="1">
        <f>ABS(IK_diagnostics_positions[[#This Row],[Column3]]-C197)</f>
        <v>0.21776400000000001</v>
      </c>
      <c r="Z198" s="1">
        <f>ABS(IK_diagnostics_positions[[#This Row],[Column4]]-D197)</f>
        <v>0.599912</v>
      </c>
      <c r="AA198" s="1">
        <f>ABS(IK_diagnostics_positions[[#This Row],[Column5]]-E197)</f>
        <v>0.34322969999999997</v>
      </c>
      <c r="AB198" s="1">
        <f>ABS(IK_diagnostics_positions[[#This Row],[Column6]]-F197)</f>
        <v>0.47987600000000008</v>
      </c>
      <c r="AC198" s="1">
        <f>ABS(IK_diagnostics_positions[[#This Row],[Column7]]-G197)</f>
        <v>0.69489200000000007</v>
      </c>
      <c r="AD198" s="1">
        <f>ABS(IK_diagnostics_positions[[#This Row],[Column8]]-H197)</f>
        <v>0.10726100000000005</v>
      </c>
      <c r="AE198" s="1">
        <f>ABS(IK_diagnostics_positions[[#This Row],[Column9]]-I197)</f>
        <v>0.59863</v>
      </c>
      <c r="AF198" s="1">
        <f>ABS(IK_diagnostics_positions[[#This Row],[Column10]]-J197)</f>
        <v>3.2442230000000001E-3</v>
      </c>
      <c r="AG198" s="1">
        <f>ABS(IK_diagnostics_positions[[#This Row],[Column11]]-K197)</f>
        <v>1.0052999999999979E-2</v>
      </c>
      <c r="AH198" s="1">
        <f>ABS(IK_diagnostics_positions[[#This Row],[Column12]]-L197)</f>
        <v>1.2061000000000002</v>
      </c>
      <c r="AI198" s="1">
        <f>ABS(IK_diagnostics_positions[[#This Row],[Column13]]-M197)</f>
        <v>3.1901999999999986E-2</v>
      </c>
      <c r="AJ198" s="1">
        <f>ABS(IK_diagnostics_positions[[#This Row],[Column14]]-N197)</f>
        <v>4.8429999999999307E-3</v>
      </c>
      <c r="AK198" s="1">
        <f>ABS(IK_diagnostics_positions[[#This Row],[Column15]]-O197)</f>
        <v>4.610000000000003E-3</v>
      </c>
      <c r="AL198" s="1">
        <f>ABS(IK_diagnostics_positions[[#This Row],[Column16]]-P197)</f>
        <v>1.9836999999999994E-2</v>
      </c>
      <c r="AM198" s="1">
        <f>ABS(IK_diagnostics_positions[[#This Row],[Column17]]-Q197)</f>
        <v>3.9500000000001201E-3</v>
      </c>
      <c r="AN198" s="1">
        <f>ABS(IK_diagnostics_positions[[#This Row],[Column18]]-R197)</f>
        <v>1.6129999999999978E-2</v>
      </c>
      <c r="AO198" s="1">
        <f>ABS(IK_diagnostics_positions[[#This Row],[Column19]]-S197)</f>
        <v>1.071275E-3</v>
      </c>
      <c r="AP198" s="1">
        <f>ABS(IK_diagnostics_positions[[#This Row],[Column20]]-T197)</f>
        <v>1.4054269999999999E-2</v>
      </c>
      <c r="AQ198" s="1">
        <f>ABS(IK_diagnostics_positions[[#This Row],[Column21]]-U197)</f>
        <v>9.2699999999998894E-3</v>
      </c>
      <c r="AT198">
        <f ca="1">AVERAGE(AV198:BP198)</f>
        <v>0.27634478801979673</v>
      </c>
      <c r="AV198">
        <f ca="1">AVERAGE(AV2:AV195)</f>
        <v>0.50960049431788523</v>
      </c>
      <c r="AW198">
        <f t="shared" ref="AW198:BP198" ca="1" si="0">AVERAGE(AW2:AW195)</f>
        <v>0.60640032357149032</v>
      </c>
      <c r="AX198">
        <f t="shared" ca="1" si="0"/>
        <v>0.40700583187032824</v>
      </c>
      <c r="AY198">
        <f t="shared" ca="1" si="0"/>
        <v>0.69849902187129054</v>
      </c>
      <c r="AZ198">
        <f t="shared" ca="1" si="0"/>
        <v>0.66546884929482075</v>
      </c>
      <c r="BA198">
        <f t="shared" ca="1" si="0"/>
        <v>0.50098180289437089</v>
      </c>
      <c r="BB198">
        <f t="shared" ca="1" si="0"/>
        <v>0.61578188436691694</v>
      </c>
      <c r="BC198">
        <f t="shared" ca="1" si="0"/>
        <v>0.57778485199316421</v>
      </c>
      <c r="BD198">
        <f t="shared" ca="1" si="0"/>
        <v>0.57609707826378664</v>
      </c>
      <c r="BE198">
        <f t="shared" ca="1" si="0"/>
        <v>1.1209615858080366E-2</v>
      </c>
      <c r="BF198">
        <f t="shared" ca="1" si="0"/>
        <v>4.2288793170846925E-2</v>
      </c>
      <c r="BG198">
        <f t="shared" ca="1" si="0"/>
        <v>0.40912292930023714</v>
      </c>
      <c r="BH198">
        <f t="shared" ca="1" si="0"/>
        <v>3.7092240546499587E-2</v>
      </c>
      <c r="BI198">
        <f t="shared" ca="1" si="0"/>
        <v>1.1257419354070887E-2</v>
      </c>
      <c r="BJ198">
        <f t="shared" ca="1" si="0"/>
        <v>1.801600685239731E-2</v>
      </c>
      <c r="BK198">
        <f t="shared" ca="1" si="0"/>
        <v>3.6269775231190772E-2</v>
      </c>
      <c r="BL198">
        <f t="shared" ca="1" si="0"/>
        <v>1.0170671507787738E-2</v>
      </c>
      <c r="BM198">
        <f t="shared" ca="1" si="0"/>
        <v>1.9549102938720773E-2</v>
      </c>
      <c r="BN198">
        <f t="shared" ca="1" si="0"/>
        <v>7.8897097324204853E-3</v>
      </c>
      <c r="BO198">
        <f t="shared" ca="1" si="0"/>
        <v>2.3255126424460554E-2</v>
      </c>
      <c r="BP198">
        <f t="shared" ca="1" si="0"/>
        <v>1.9499019054964237E-2</v>
      </c>
    </row>
    <row r="199" spans="1:68" x14ac:dyDescent="0.25">
      <c r="A199" s="1">
        <v>0.99933300000000003</v>
      </c>
      <c r="B199" s="1">
        <v>3.6513700000000003E-2</v>
      </c>
      <c r="C199" s="1">
        <v>-3.2940299999999998E-4</v>
      </c>
      <c r="D199" s="1">
        <v>1.0940099999999999</v>
      </c>
      <c r="E199" s="1">
        <v>0.22337499999999999</v>
      </c>
      <c r="F199" s="1">
        <v>-0.97814299999999998</v>
      </c>
      <c r="G199" s="1">
        <v>0.77499099999999999</v>
      </c>
      <c r="H199" s="1">
        <v>0.143289</v>
      </c>
      <c r="I199" s="1">
        <v>-1.9225000000000001</v>
      </c>
      <c r="J199" s="1">
        <v>1.66523E-3</v>
      </c>
      <c r="K199" s="1">
        <v>0.77532900000000005</v>
      </c>
      <c r="L199" s="1">
        <v>-1.8725799999999999</v>
      </c>
      <c r="M199" s="1">
        <v>0.74662899999999999</v>
      </c>
      <c r="N199" s="1">
        <v>0.99886799999999998</v>
      </c>
      <c r="O199" s="1">
        <v>-2.5011100000000002</v>
      </c>
      <c r="P199" s="1">
        <v>-0.746977</v>
      </c>
      <c r="Q199" s="1">
        <v>1.0016799999999999</v>
      </c>
      <c r="R199" s="1">
        <v>-2.4957099999999999</v>
      </c>
      <c r="S199" s="1">
        <v>-2.8589400000000002E-4</v>
      </c>
      <c r="T199" s="1">
        <v>-4.9066500000000005E-4</v>
      </c>
      <c r="U199" s="1">
        <v>-2.50353</v>
      </c>
      <c r="V199" s="1" t="s">
        <v>23</v>
      </c>
      <c r="W199" s="1">
        <f>ABS(IK_diagnostics_positions[[#This Row],[Column1]]-A198)</f>
        <v>1.837618</v>
      </c>
      <c r="X199" s="1">
        <f>ABS(IK_diagnostics_positions[[#This Row],[Column2]]-B198)</f>
        <v>0.39524530000000002</v>
      </c>
      <c r="Y199" s="1">
        <f>ABS(IK_diagnostics_positions[[#This Row],[Column3]]-C198)</f>
        <v>0.33263059699999997</v>
      </c>
      <c r="Z199" s="1">
        <f>ABS(IK_diagnostics_positions[[#This Row],[Column4]]-D198)</f>
        <v>1.4916619999999998</v>
      </c>
      <c r="AA199" s="1">
        <f>ABS(IK_diagnostics_positions[[#This Row],[Column5]]-E198)</f>
        <v>2.0479999999999998E-2</v>
      </c>
      <c r="AB199" s="1">
        <f>ABS(IK_diagnostics_positions[[#This Row],[Column6]]-F198)</f>
        <v>0.23261700000000007</v>
      </c>
      <c r="AC199" s="1">
        <f>ABS(IK_diagnostics_positions[[#This Row],[Column7]]-G198)</f>
        <v>0.97702999999999995</v>
      </c>
      <c r="AD199" s="1">
        <f>ABS(IK_diagnostics_positions[[#This Row],[Column8]]-H198)</f>
        <v>0.46959700000000004</v>
      </c>
      <c r="AE199" s="1">
        <f>ABS(IK_diagnostics_positions[[#This Row],[Column9]]-I198)</f>
        <v>0.19685999999999981</v>
      </c>
      <c r="AF199" s="1">
        <f>ABS(IK_diagnostics_positions[[#This Row],[Column10]]-J198)</f>
        <v>1.6837669999999999E-3</v>
      </c>
      <c r="AG199" s="1">
        <f>ABS(IK_diagnostics_positions[[#This Row],[Column11]]-K198)</f>
        <v>1.3546999999999976E-2</v>
      </c>
      <c r="AH199" s="1">
        <f>ABS(IK_diagnostics_positions[[#This Row],[Column12]]-L198)</f>
        <v>1.2102200000000003</v>
      </c>
      <c r="AI199" s="1">
        <f>ABS(IK_diagnostics_positions[[#This Row],[Column13]]-M198)</f>
        <v>3.2831999999999972E-2</v>
      </c>
      <c r="AJ199" s="1">
        <f>ABS(IK_diagnostics_positions[[#This Row],[Column14]]-N198)</f>
        <v>7.1900000000002517E-4</v>
      </c>
      <c r="AK199" s="1">
        <f>ABS(IK_diagnostics_positions[[#This Row],[Column15]]-O198)</f>
        <v>8.2400000000002471E-3</v>
      </c>
      <c r="AL199" s="1">
        <f>ABS(IK_diagnostics_positions[[#This Row],[Column16]]-P198)</f>
        <v>2.5082999999999966E-2</v>
      </c>
      <c r="AM199" s="1">
        <f>ABS(IK_diagnostics_positions[[#This Row],[Column17]]-Q198)</f>
        <v>2.9100000000001902E-3</v>
      </c>
      <c r="AN199" s="1">
        <f>ABS(IK_diagnostics_positions[[#This Row],[Column18]]-R198)</f>
        <v>1.0759999999999881E-2</v>
      </c>
      <c r="AO199" s="1">
        <f>ABS(IK_diagnostics_positions[[#This Row],[Column19]]-S198)</f>
        <v>2.3439540000000001E-3</v>
      </c>
      <c r="AP199" s="1">
        <f>ABS(IK_diagnostics_positions[[#This Row],[Column20]]-T198)</f>
        <v>1.6610834999999997E-2</v>
      </c>
      <c r="AQ199" s="1">
        <f>ABS(IK_diagnostics_positions[[#This Row],[Column21]]-U198)</f>
        <v>1.2669999999999959E-2</v>
      </c>
    </row>
    <row r="200" spans="1:68" x14ac:dyDescent="0.25">
      <c r="A200" s="1">
        <v>-0.71864600000000001</v>
      </c>
      <c r="B200" s="1">
        <v>-0.36155999999999999</v>
      </c>
      <c r="C200" s="1">
        <v>-0.59398899999999999</v>
      </c>
      <c r="D200" s="1">
        <v>0.12471699999999999</v>
      </c>
      <c r="E200" s="1">
        <v>-0.33000699999999999</v>
      </c>
      <c r="F200" s="1">
        <v>-1.1304099999999999</v>
      </c>
      <c r="G200" s="1">
        <v>0.10012</v>
      </c>
      <c r="H200" s="1">
        <v>0.64125500000000002</v>
      </c>
      <c r="I200" s="1">
        <v>-0.89366500000000004</v>
      </c>
      <c r="J200" s="1">
        <v>3.06909E-3</v>
      </c>
      <c r="K200" s="1">
        <v>0.78325100000000003</v>
      </c>
      <c r="L200" s="1">
        <v>-1.87876</v>
      </c>
      <c r="M200" s="1">
        <v>0.75631499999999996</v>
      </c>
      <c r="N200" s="1">
        <v>1.0057199999999999</v>
      </c>
      <c r="O200" s="1">
        <v>-2.4977399999999998</v>
      </c>
      <c r="P200" s="1">
        <v>-0.75209599999999999</v>
      </c>
      <c r="Q200" s="1">
        <v>0.99619899999999995</v>
      </c>
      <c r="R200" s="1">
        <v>-2.4987499999999998</v>
      </c>
      <c r="S200" s="1">
        <v>-1.1650899999999999E-3</v>
      </c>
      <c r="T200" s="1">
        <v>1.5035300000000001E-3</v>
      </c>
      <c r="U200" s="1">
        <v>-2.5023399999999998</v>
      </c>
      <c r="V200" s="1" t="s">
        <v>23</v>
      </c>
      <c r="W200" s="1">
        <f>ABS(IK_diagnostics_positions[[#This Row],[Column1]]-A199)</f>
        <v>1.7179790000000001</v>
      </c>
      <c r="X200" s="1">
        <f>ABS(IK_diagnostics_positions[[#This Row],[Column2]]-B199)</f>
        <v>0.39807369999999997</v>
      </c>
      <c r="Y200" s="1">
        <f>ABS(IK_diagnostics_positions[[#This Row],[Column3]]-C199)</f>
        <v>0.59365959700000004</v>
      </c>
      <c r="Z200" s="1">
        <f>ABS(IK_diagnostics_positions[[#This Row],[Column4]]-D199)</f>
        <v>0.96929299999999996</v>
      </c>
      <c r="AA200" s="1">
        <f>ABS(IK_diagnostics_positions[[#This Row],[Column5]]-E199)</f>
        <v>0.55338200000000004</v>
      </c>
      <c r="AB200" s="1">
        <f>ABS(IK_diagnostics_positions[[#This Row],[Column6]]-F199)</f>
        <v>0.15226699999999993</v>
      </c>
      <c r="AC200" s="1">
        <f>ABS(IK_diagnostics_positions[[#This Row],[Column7]]-G199)</f>
        <v>0.674871</v>
      </c>
      <c r="AD200" s="1">
        <f>ABS(IK_diagnostics_positions[[#This Row],[Column8]]-H199)</f>
        <v>0.49796600000000002</v>
      </c>
      <c r="AE200" s="1">
        <f>ABS(IK_diagnostics_positions[[#This Row],[Column9]]-I199)</f>
        <v>1.0288349999999999</v>
      </c>
      <c r="AF200" s="1">
        <f>ABS(IK_diagnostics_positions[[#This Row],[Column10]]-J199)</f>
        <v>1.40386E-3</v>
      </c>
      <c r="AG200" s="1">
        <f>ABS(IK_diagnostics_positions[[#This Row],[Column11]]-K199)</f>
        <v>7.9219999999999846E-3</v>
      </c>
      <c r="AH200" s="1">
        <f>ABS(IK_diagnostics_positions[[#This Row],[Column12]]-L199)</f>
        <v>6.1800000000000743E-3</v>
      </c>
      <c r="AI200" s="1">
        <f>ABS(IK_diagnostics_positions[[#This Row],[Column13]]-M199)</f>
        <v>9.6859999999999724E-3</v>
      </c>
      <c r="AJ200" s="1">
        <f>ABS(IK_diagnostics_positions[[#This Row],[Column14]]-N199)</f>
        <v>6.8519999999999692E-3</v>
      </c>
      <c r="AK200" s="1">
        <f>ABS(IK_diagnostics_positions[[#This Row],[Column15]]-O199)</f>
        <v>3.3700000000003172E-3</v>
      </c>
      <c r="AL200" s="1">
        <f>ABS(IK_diagnostics_positions[[#This Row],[Column16]]-P199)</f>
        <v>5.1189999999999847E-3</v>
      </c>
      <c r="AM200" s="1">
        <f>ABS(IK_diagnostics_positions[[#This Row],[Column17]]-Q199)</f>
        <v>5.4809999999999581E-3</v>
      </c>
      <c r="AN200" s="1">
        <f>ABS(IK_diagnostics_positions[[#This Row],[Column18]]-R199)</f>
        <v>3.0399999999999316E-3</v>
      </c>
      <c r="AO200" s="1">
        <f>ABS(IK_diagnostics_positions[[#This Row],[Column19]]-S199)</f>
        <v>8.7919599999999984E-4</v>
      </c>
      <c r="AP200" s="1">
        <f>ABS(IK_diagnostics_positions[[#This Row],[Column20]]-T199)</f>
        <v>1.9941950000000003E-3</v>
      </c>
      <c r="AQ200" s="1">
        <f>ABS(IK_diagnostics_positions[[#This Row],[Column21]]-U199)</f>
        <v>1.1900000000002464E-3</v>
      </c>
      <c r="AV200">
        <f ca="1">MAX(AV2:BP195)</f>
        <v>1.947076</v>
      </c>
    </row>
    <row r="201" spans="1:68" x14ac:dyDescent="0.25">
      <c r="A201" s="1">
        <v>0.369473</v>
      </c>
      <c r="B201" s="1">
        <v>0.80593400000000004</v>
      </c>
      <c r="C201" s="1">
        <v>-0.462559</v>
      </c>
      <c r="D201" s="1">
        <v>1.0054000000000001</v>
      </c>
      <c r="E201" s="1">
        <v>0.18398600000000001</v>
      </c>
      <c r="F201" s="1">
        <v>-0.91948700000000005</v>
      </c>
      <c r="G201" s="1">
        <v>0.95743500000000004</v>
      </c>
      <c r="H201" s="1">
        <v>0.74248000000000003</v>
      </c>
      <c r="I201" s="1">
        <v>-1.7476100000000001</v>
      </c>
      <c r="J201" s="1">
        <v>-3.4657500000000001E-2</v>
      </c>
      <c r="K201" s="1">
        <v>0.76407499999999995</v>
      </c>
      <c r="L201" s="1">
        <v>-1.87124</v>
      </c>
      <c r="M201" s="1">
        <v>0.73797299999999999</v>
      </c>
      <c r="N201" s="1">
        <v>0.97984599999999999</v>
      </c>
      <c r="O201" s="1">
        <v>-2.4683000000000002</v>
      </c>
      <c r="P201" s="1">
        <v>-0.76498500000000003</v>
      </c>
      <c r="Q201" s="1">
        <v>1.02755</v>
      </c>
      <c r="R201" s="1">
        <v>-2.5014799999999999</v>
      </c>
      <c r="S201" s="1">
        <v>1.8549199999999998E-2</v>
      </c>
      <c r="T201" s="1">
        <v>-2.5381399999999999E-3</v>
      </c>
      <c r="U201" s="1">
        <v>-2.5111400000000001</v>
      </c>
      <c r="V201" s="1" t="s">
        <v>23</v>
      </c>
      <c r="W201" s="1">
        <f>ABS(IK_diagnostics_positions[[#This Row],[Column1]]-A200)</f>
        <v>1.0881190000000001</v>
      </c>
      <c r="X201" s="1">
        <f>ABS(IK_diagnostics_positions[[#This Row],[Column2]]-B200)</f>
        <v>1.167494</v>
      </c>
      <c r="Y201" s="1">
        <f>ABS(IK_diagnostics_positions[[#This Row],[Column3]]-C200)</f>
        <v>0.13142999999999999</v>
      </c>
      <c r="Z201" s="1">
        <f>ABS(IK_diagnostics_positions[[#This Row],[Column4]]-D200)</f>
        <v>0.8806830000000001</v>
      </c>
      <c r="AA201" s="1">
        <f>ABS(IK_diagnostics_positions[[#This Row],[Column5]]-E200)</f>
        <v>0.51399300000000003</v>
      </c>
      <c r="AB201" s="1">
        <f>ABS(IK_diagnostics_positions[[#This Row],[Column6]]-F200)</f>
        <v>0.21092299999999986</v>
      </c>
      <c r="AC201" s="1">
        <f>ABS(IK_diagnostics_positions[[#This Row],[Column7]]-G200)</f>
        <v>0.85731500000000005</v>
      </c>
      <c r="AD201" s="1">
        <f>ABS(IK_diagnostics_positions[[#This Row],[Column8]]-H200)</f>
        <v>0.10122500000000001</v>
      </c>
      <c r="AE201" s="1">
        <f>ABS(IK_diagnostics_positions[[#This Row],[Column9]]-I200)</f>
        <v>0.85394500000000007</v>
      </c>
      <c r="AF201" s="1">
        <f>ABS(IK_diagnostics_positions[[#This Row],[Column10]]-J200)</f>
        <v>3.7726590000000004E-2</v>
      </c>
      <c r="AG201" s="1">
        <f>ABS(IK_diagnostics_positions[[#This Row],[Column11]]-K200)</f>
        <v>1.9176000000000082E-2</v>
      </c>
      <c r="AH201" s="1">
        <f>ABS(IK_diagnostics_positions[[#This Row],[Column12]]-L200)</f>
        <v>7.5199999999999712E-3</v>
      </c>
      <c r="AI201" s="1">
        <f>ABS(IK_diagnostics_positions[[#This Row],[Column13]]-M200)</f>
        <v>1.8341999999999969E-2</v>
      </c>
      <c r="AJ201" s="1">
        <f>ABS(IK_diagnostics_positions[[#This Row],[Column14]]-N200)</f>
        <v>2.5873999999999953E-2</v>
      </c>
      <c r="AK201" s="1">
        <f>ABS(IK_diagnostics_positions[[#This Row],[Column15]]-O200)</f>
        <v>2.9439999999999689E-2</v>
      </c>
      <c r="AL201" s="1">
        <f>ABS(IK_diagnostics_positions[[#This Row],[Column16]]-P200)</f>
        <v>1.2889000000000039E-2</v>
      </c>
      <c r="AM201" s="1">
        <f>ABS(IK_diagnostics_positions[[#This Row],[Column17]]-Q200)</f>
        <v>3.1351000000000018E-2</v>
      </c>
      <c r="AN201" s="1">
        <f>ABS(IK_diagnostics_positions[[#This Row],[Column18]]-R200)</f>
        <v>2.7300000000001212E-3</v>
      </c>
      <c r="AO201" s="1">
        <f>ABS(IK_diagnostics_positions[[#This Row],[Column19]]-S200)</f>
        <v>1.9714289999999999E-2</v>
      </c>
      <c r="AP201" s="1">
        <f>ABS(IK_diagnostics_positions[[#This Row],[Column20]]-T200)</f>
        <v>4.0416699999999998E-3</v>
      </c>
      <c r="AQ201" s="1">
        <f>ABS(IK_diagnostics_positions[[#This Row],[Column21]]-U200)</f>
        <v>8.8000000000003631E-3</v>
      </c>
    </row>
    <row r="202" spans="1:68" x14ac:dyDescent="0.25">
      <c r="A202" s="1">
        <v>2.0689699999999998E-2</v>
      </c>
      <c r="B202" s="1">
        <v>-0.13846900000000001</v>
      </c>
      <c r="C202" s="1">
        <v>-0.990151</v>
      </c>
      <c r="D202" s="1">
        <v>0.97131599999999996</v>
      </c>
      <c r="E202" s="1">
        <v>3.5058300000000001E-2</v>
      </c>
      <c r="F202" s="1">
        <v>-1.2474400000000001</v>
      </c>
      <c r="G202" s="1">
        <v>0.95230400000000004</v>
      </c>
      <c r="H202" s="1">
        <v>0.96088600000000002</v>
      </c>
      <c r="I202" s="1">
        <v>-1.6249100000000001</v>
      </c>
      <c r="J202" s="1">
        <v>-7.70271E-4</v>
      </c>
      <c r="K202" s="1">
        <v>0.782107</v>
      </c>
      <c r="L202" s="1">
        <v>-1.8692200000000001</v>
      </c>
      <c r="M202" s="1">
        <v>0.74602599999999997</v>
      </c>
      <c r="N202" s="1">
        <v>1.00007</v>
      </c>
      <c r="O202" s="1">
        <v>-2.4975399999999999</v>
      </c>
      <c r="P202" s="1">
        <v>-0.74780000000000002</v>
      </c>
      <c r="Q202" s="1">
        <v>0.99731800000000004</v>
      </c>
      <c r="R202" s="1">
        <v>-2.4982099999999998</v>
      </c>
      <c r="S202" s="1">
        <v>1.07183E-3</v>
      </c>
      <c r="T202" s="1">
        <v>3.8141E-3</v>
      </c>
      <c r="U202" s="1">
        <v>-2.4971199999999998</v>
      </c>
      <c r="V202" s="1" t="s">
        <v>23</v>
      </c>
      <c r="W202" s="1">
        <f>ABS(IK_diagnostics_positions[[#This Row],[Column1]]-A201)</f>
        <v>0.34878330000000002</v>
      </c>
      <c r="X202" s="1">
        <f>ABS(IK_diagnostics_positions[[#This Row],[Column2]]-B201)</f>
        <v>0.9444030000000001</v>
      </c>
      <c r="Y202" s="1">
        <f>ABS(IK_diagnostics_positions[[#This Row],[Column3]]-C201)</f>
        <v>0.52759200000000006</v>
      </c>
      <c r="Z202" s="1">
        <f>ABS(IK_diagnostics_positions[[#This Row],[Column4]]-D201)</f>
        <v>3.4084000000000114E-2</v>
      </c>
      <c r="AA202" s="1">
        <f>ABS(IK_diagnostics_positions[[#This Row],[Column5]]-E201)</f>
        <v>0.1489277</v>
      </c>
      <c r="AB202" s="1">
        <f>ABS(IK_diagnostics_positions[[#This Row],[Column6]]-F201)</f>
        <v>0.32795300000000005</v>
      </c>
      <c r="AC202" s="1">
        <f>ABS(IK_diagnostics_positions[[#This Row],[Column7]]-G201)</f>
        <v>5.1309999999999967E-3</v>
      </c>
      <c r="AD202" s="1">
        <f>ABS(IK_diagnostics_positions[[#This Row],[Column8]]-H201)</f>
        <v>0.21840599999999999</v>
      </c>
      <c r="AE202" s="1">
        <f>ABS(IK_diagnostics_positions[[#This Row],[Column9]]-I201)</f>
        <v>0.12270000000000003</v>
      </c>
      <c r="AF202" s="1">
        <f>ABS(IK_diagnostics_positions[[#This Row],[Column10]]-J201)</f>
        <v>3.3887228999999998E-2</v>
      </c>
      <c r="AG202" s="1">
        <f>ABS(IK_diagnostics_positions[[#This Row],[Column11]]-K201)</f>
        <v>1.8032000000000048E-2</v>
      </c>
      <c r="AH202" s="1">
        <f>ABS(IK_diagnostics_positions[[#This Row],[Column12]]-L201)</f>
        <v>2.0199999999999108E-3</v>
      </c>
      <c r="AI202" s="1">
        <f>ABS(IK_diagnostics_positions[[#This Row],[Column13]]-M201)</f>
        <v>8.0529999999999768E-3</v>
      </c>
      <c r="AJ202" s="1">
        <f>ABS(IK_diagnostics_positions[[#This Row],[Column14]]-N201)</f>
        <v>2.022400000000002E-2</v>
      </c>
      <c r="AK202" s="1">
        <f>ABS(IK_diagnostics_positions[[#This Row],[Column15]]-O201)</f>
        <v>2.9239999999999711E-2</v>
      </c>
      <c r="AL202" s="1">
        <f>ABS(IK_diagnostics_positions[[#This Row],[Column16]]-P201)</f>
        <v>1.7185000000000006E-2</v>
      </c>
      <c r="AM202" s="1">
        <f>ABS(IK_diagnostics_positions[[#This Row],[Column17]]-Q201)</f>
        <v>3.0231999999999926E-2</v>
      </c>
      <c r="AN202" s="1">
        <f>ABS(IK_diagnostics_positions[[#This Row],[Column18]]-R201)</f>
        <v>3.2700000000001062E-3</v>
      </c>
      <c r="AO202" s="1">
        <f>ABS(IK_diagnostics_positions[[#This Row],[Column19]]-S201)</f>
        <v>1.7477369999999999E-2</v>
      </c>
      <c r="AP202" s="1">
        <f>ABS(IK_diagnostics_positions[[#This Row],[Column20]]-T201)</f>
        <v>6.3522400000000003E-3</v>
      </c>
      <c r="AQ202" s="1">
        <f>ABS(IK_diagnostics_positions[[#This Row],[Column21]]-U201)</f>
        <v>1.4020000000000366E-2</v>
      </c>
    </row>
    <row r="203" spans="1:68" x14ac:dyDescent="0.25">
      <c r="A203" s="1">
        <v>-0.39372299999999999</v>
      </c>
      <c r="B203" s="1">
        <v>0.91873199999999999</v>
      </c>
      <c r="C203" s="1">
        <v>-3.0208599999999999E-2</v>
      </c>
      <c r="D203" s="1">
        <v>-1.77859E-2</v>
      </c>
      <c r="E203" s="1">
        <v>0.44037799999999999</v>
      </c>
      <c r="F203" s="1">
        <v>-0.82383799999999996</v>
      </c>
      <c r="G203" s="1">
        <v>0.71080399999999999</v>
      </c>
      <c r="H203" s="1">
        <v>1.0067200000000001</v>
      </c>
      <c r="I203" s="1">
        <v>-1.2090799999999999</v>
      </c>
      <c r="J203" s="1">
        <v>-1.2398999999999999E-3</v>
      </c>
      <c r="K203" s="1">
        <v>0.78321700000000005</v>
      </c>
      <c r="L203" s="1">
        <v>-1.8747</v>
      </c>
      <c r="M203" s="1">
        <v>0.75090199999999996</v>
      </c>
      <c r="N203" s="1">
        <v>0.99862700000000004</v>
      </c>
      <c r="O203" s="1">
        <v>-2.4975000000000001</v>
      </c>
      <c r="P203" s="1">
        <v>-0.74945899999999999</v>
      </c>
      <c r="Q203" s="1">
        <v>1.0015099999999999</v>
      </c>
      <c r="R203" s="1">
        <v>-2.5012099999999999</v>
      </c>
      <c r="S203" s="2">
        <v>4.3272999999999997E-5</v>
      </c>
      <c r="T203" s="1">
        <v>1.32358E-3</v>
      </c>
      <c r="U203" s="1">
        <v>-2.4981100000000001</v>
      </c>
      <c r="V203" s="1" t="s">
        <v>23</v>
      </c>
      <c r="W203" s="1">
        <f>ABS(IK_diagnostics_positions[[#This Row],[Column1]]-A202)</f>
        <v>0.41441269999999997</v>
      </c>
      <c r="X203" s="1">
        <f>ABS(IK_diagnostics_positions[[#This Row],[Column2]]-B202)</f>
        <v>1.0572010000000001</v>
      </c>
      <c r="Y203" s="1">
        <f>ABS(IK_diagnostics_positions[[#This Row],[Column3]]-C202)</f>
        <v>0.95994239999999997</v>
      </c>
      <c r="Z203" s="1">
        <f>ABS(IK_diagnostics_positions[[#This Row],[Column4]]-D202)</f>
        <v>0.98910189999999998</v>
      </c>
      <c r="AA203" s="1">
        <f>ABS(IK_diagnostics_positions[[#This Row],[Column5]]-E202)</f>
        <v>0.4053197</v>
      </c>
      <c r="AB203" s="1">
        <f>ABS(IK_diagnostics_positions[[#This Row],[Column6]]-F202)</f>
        <v>0.42360200000000015</v>
      </c>
      <c r="AC203" s="1">
        <f>ABS(IK_diagnostics_positions[[#This Row],[Column7]]-G202)</f>
        <v>0.24150000000000005</v>
      </c>
      <c r="AD203" s="1">
        <f>ABS(IK_diagnostics_positions[[#This Row],[Column8]]-H202)</f>
        <v>4.5834000000000041E-2</v>
      </c>
      <c r="AE203" s="1">
        <f>ABS(IK_diagnostics_positions[[#This Row],[Column9]]-I202)</f>
        <v>0.41583000000000014</v>
      </c>
      <c r="AF203" s="1">
        <f>ABS(IK_diagnostics_positions[[#This Row],[Column10]]-J202)</f>
        <v>4.6962899999999994E-4</v>
      </c>
      <c r="AG203" s="1">
        <f>ABS(IK_diagnostics_positions[[#This Row],[Column11]]-K202)</f>
        <v>1.1100000000000554E-3</v>
      </c>
      <c r="AH203" s="1">
        <f>ABS(IK_diagnostics_positions[[#This Row],[Column12]]-L202)</f>
        <v>5.4799999999999294E-3</v>
      </c>
      <c r="AI203" s="1">
        <f>ABS(IK_diagnostics_positions[[#This Row],[Column13]]-M202)</f>
        <v>4.8759999999999915E-3</v>
      </c>
      <c r="AJ203" s="1">
        <f>ABS(IK_diagnostics_positions[[#This Row],[Column14]]-N202)</f>
        <v>1.4429999999999721E-3</v>
      </c>
      <c r="AK203" s="1">
        <f>ABS(IK_diagnostics_positions[[#This Row],[Column15]]-O202)</f>
        <v>3.9999999999817959E-5</v>
      </c>
      <c r="AL203" s="1">
        <f>ABS(IK_diagnostics_positions[[#This Row],[Column16]]-P202)</f>
        <v>1.6589999999999661E-3</v>
      </c>
      <c r="AM203" s="1">
        <f>ABS(IK_diagnostics_positions[[#This Row],[Column17]]-Q202)</f>
        <v>4.1919999999998625E-3</v>
      </c>
      <c r="AN203" s="1">
        <f>ABS(IK_diagnostics_positions[[#This Row],[Column18]]-R202)</f>
        <v>3.0000000000001137E-3</v>
      </c>
      <c r="AO203" s="1">
        <f>ABS(IK_diagnostics_positions[[#This Row],[Column19]]-S202)</f>
        <v>1.028557E-3</v>
      </c>
      <c r="AP203" s="1">
        <f>ABS(IK_diagnostics_positions[[#This Row],[Column20]]-T202)</f>
        <v>2.49052E-3</v>
      </c>
      <c r="AQ203" s="1">
        <f>ABS(IK_diagnostics_positions[[#This Row],[Column21]]-U202)</f>
        <v>9.9000000000026844E-4</v>
      </c>
    </row>
    <row r="204" spans="1:68" x14ac:dyDescent="0.25">
      <c r="A204" s="1">
        <v>-6.5962300000000001E-2</v>
      </c>
      <c r="B204" s="1">
        <v>0.57555400000000001</v>
      </c>
      <c r="C204" s="1">
        <v>-0.81509900000000002</v>
      </c>
      <c r="D204" s="1">
        <v>-0.22131899999999999</v>
      </c>
      <c r="E204" s="1">
        <v>-0.33971499999999999</v>
      </c>
      <c r="F204" s="1">
        <v>-1.1867799999999999</v>
      </c>
      <c r="G204" s="1">
        <v>-0.17092599999999999</v>
      </c>
      <c r="H204" s="1">
        <v>0.63389499999999999</v>
      </c>
      <c r="I204" s="1">
        <v>-0.964198</v>
      </c>
      <c r="J204" s="1">
        <v>2.5140000000000002E-3</v>
      </c>
      <c r="K204" s="1">
        <v>0.85263299999999997</v>
      </c>
      <c r="L204" s="1">
        <v>-1.9244399999999999</v>
      </c>
      <c r="M204" s="1">
        <v>0.78722199999999998</v>
      </c>
      <c r="N204" s="1">
        <v>0.990286</v>
      </c>
      <c r="O204" s="1">
        <v>-2.5288300000000001</v>
      </c>
      <c r="P204" s="1">
        <v>-0.78504099999999999</v>
      </c>
      <c r="Q204" s="1">
        <v>1.00044</v>
      </c>
      <c r="R204" s="1">
        <v>-2.5226999999999999</v>
      </c>
      <c r="S204" s="1">
        <v>-3.8420199999999998E-3</v>
      </c>
      <c r="T204" s="1">
        <v>1.23325E-2</v>
      </c>
      <c r="U204" s="1">
        <v>-2.4665300000000001</v>
      </c>
      <c r="V204" s="1" t="s">
        <v>23</v>
      </c>
      <c r="W204" s="1">
        <f>ABS(IK_diagnostics_positions[[#This Row],[Column1]]-A203)</f>
        <v>0.32776070000000002</v>
      </c>
      <c r="X204" s="1">
        <f>ABS(IK_diagnostics_positions[[#This Row],[Column2]]-B203)</f>
        <v>0.34317799999999998</v>
      </c>
      <c r="Y204" s="1">
        <f>ABS(IK_diagnostics_positions[[#This Row],[Column3]]-C203)</f>
        <v>0.78489039999999999</v>
      </c>
      <c r="Z204" s="1">
        <f>ABS(IK_diagnostics_positions[[#This Row],[Column4]]-D203)</f>
        <v>0.20353309999999999</v>
      </c>
      <c r="AA204" s="1">
        <f>ABS(IK_diagnostics_positions[[#This Row],[Column5]]-E203)</f>
        <v>0.78009299999999993</v>
      </c>
      <c r="AB204" s="1">
        <f>ABS(IK_diagnostics_positions[[#This Row],[Column6]]-F203)</f>
        <v>0.36294199999999999</v>
      </c>
      <c r="AC204" s="1">
        <f>ABS(IK_diagnostics_positions[[#This Row],[Column7]]-G203)</f>
        <v>0.88173000000000001</v>
      </c>
      <c r="AD204" s="1">
        <f>ABS(IK_diagnostics_positions[[#This Row],[Column8]]-H203)</f>
        <v>0.37282500000000007</v>
      </c>
      <c r="AE204" s="1">
        <f>ABS(IK_diagnostics_positions[[#This Row],[Column9]]-I203)</f>
        <v>0.24488199999999993</v>
      </c>
      <c r="AF204" s="1">
        <f>ABS(IK_diagnostics_positions[[#This Row],[Column10]]-J203)</f>
        <v>3.7539000000000001E-3</v>
      </c>
      <c r="AG204" s="1">
        <f>ABS(IK_diagnostics_positions[[#This Row],[Column11]]-K203)</f>
        <v>6.9415999999999922E-2</v>
      </c>
      <c r="AH204" s="1">
        <f>ABS(IK_diagnostics_positions[[#This Row],[Column12]]-L203)</f>
        <v>4.9739999999999895E-2</v>
      </c>
      <c r="AI204" s="1">
        <f>ABS(IK_diagnostics_positions[[#This Row],[Column13]]-M203)</f>
        <v>3.6320000000000019E-2</v>
      </c>
      <c r="AJ204" s="1">
        <f>ABS(IK_diagnostics_positions[[#This Row],[Column14]]-N203)</f>
        <v>8.3410000000000428E-3</v>
      </c>
      <c r="AK204" s="1">
        <f>ABS(IK_diagnostics_positions[[#This Row],[Column15]]-O203)</f>
        <v>3.133000000000008E-2</v>
      </c>
      <c r="AL204" s="1">
        <f>ABS(IK_diagnostics_positions[[#This Row],[Column16]]-P203)</f>
        <v>3.5582000000000003E-2</v>
      </c>
      <c r="AM204" s="1">
        <f>ABS(IK_diagnostics_positions[[#This Row],[Column17]]-Q203)</f>
        <v>1.0699999999999044E-3</v>
      </c>
      <c r="AN204" s="1">
        <f>ABS(IK_diagnostics_positions[[#This Row],[Column18]]-R203)</f>
        <v>2.1490000000000009E-2</v>
      </c>
      <c r="AO204" s="1">
        <f>ABS(IK_diagnostics_positions[[#This Row],[Column19]]-S203)</f>
        <v>3.8852929999999997E-3</v>
      </c>
      <c r="AP204" s="1">
        <f>ABS(IK_diagnostics_positions[[#This Row],[Column20]]-T203)</f>
        <v>1.100892E-2</v>
      </c>
      <c r="AQ204" s="1">
        <f>ABS(IK_diagnostics_positions[[#This Row],[Column21]]-U203)</f>
        <v>3.1579999999999941E-2</v>
      </c>
    </row>
    <row r="205" spans="1:68" x14ac:dyDescent="0.25">
      <c r="A205" s="1">
        <v>0.213534</v>
      </c>
      <c r="B205" s="1">
        <v>0.49445800000000001</v>
      </c>
      <c r="C205" s="1">
        <v>-0.84256399999999998</v>
      </c>
      <c r="D205" s="1">
        <v>0.13659099999999999</v>
      </c>
      <c r="E205" s="1">
        <v>0.491178</v>
      </c>
      <c r="F205" s="1">
        <v>-1.8395900000000001</v>
      </c>
      <c r="G205" s="1">
        <v>0.71899800000000003</v>
      </c>
      <c r="H205" s="1">
        <v>0.88434100000000004</v>
      </c>
      <c r="I205" s="1">
        <v>-2.5510899999999999</v>
      </c>
      <c r="J205" s="1">
        <v>-2.2200900000000001E-3</v>
      </c>
      <c r="K205" s="1">
        <v>0.78549800000000003</v>
      </c>
      <c r="L205" s="1">
        <v>-1.86547</v>
      </c>
      <c r="M205" s="1">
        <v>0.74157899999999999</v>
      </c>
      <c r="N205" s="1">
        <v>0.999942</v>
      </c>
      <c r="O205" s="1">
        <v>-2.4985400000000002</v>
      </c>
      <c r="P205" s="1">
        <v>-0.74595400000000001</v>
      </c>
      <c r="Q205" s="1">
        <v>0.99700999999999995</v>
      </c>
      <c r="R205" s="1">
        <v>-2.4996</v>
      </c>
      <c r="S205" s="1">
        <v>3.1852400000000002E-3</v>
      </c>
      <c r="T205" s="1">
        <v>1.0094799999999999E-2</v>
      </c>
      <c r="U205" s="1">
        <v>-2.4969100000000002</v>
      </c>
      <c r="V205" s="1" t="s">
        <v>23</v>
      </c>
      <c r="W205" s="1">
        <f>ABS(IK_diagnostics_positions[[#This Row],[Column1]]-A204)</f>
        <v>0.27949630000000003</v>
      </c>
      <c r="X205" s="1">
        <f>ABS(IK_diagnostics_positions[[#This Row],[Column2]]-B204)</f>
        <v>8.1096000000000001E-2</v>
      </c>
      <c r="Y205" s="1">
        <f>ABS(IK_diagnostics_positions[[#This Row],[Column3]]-C204)</f>
        <v>2.7464999999999962E-2</v>
      </c>
      <c r="Z205" s="1">
        <f>ABS(IK_diagnostics_positions[[#This Row],[Column4]]-D204)</f>
        <v>0.35790999999999995</v>
      </c>
      <c r="AA205" s="1">
        <f>ABS(IK_diagnostics_positions[[#This Row],[Column5]]-E204)</f>
        <v>0.83089299999999999</v>
      </c>
      <c r="AB205" s="1">
        <f>ABS(IK_diagnostics_positions[[#This Row],[Column6]]-F204)</f>
        <v>0.65281000000000011</v>
      </c>
      <c r="AC205" s="1">
        <f>ABS(IK_diagnostics_positions[[#This Row],[Column7]]-G204)</f>
        <v>0.88992400000000005</v>
      </c>
      <c r="AD205" s="1">
        <f>ABS(IK_diagnostics_positions[[#This Row],[Column8]]-H204)</f>
        <v>0.25044600000000006</v>
      </c>
      <c r="AE205" s="1">
        <f>ABS(IK_diagnostics_positions[[#This Row],[Column9]]-I204)</f>
        <v>1.5868919999999997</v>
      </c>
      <c r="AF205" s="1">
        <f>ABS(IK_diagnostics_positions[[#This Row],[Column10]]-J204)</f>
        <v>4.7340899999999998E-3</v>
      </c>
      <c r="AG205" s="1">
        <f>ABS(IK_diagnostics_positions[[#This Row],[Column11]]-K204)</f>
        <v>6.7134999999999945E-2</v>
      </c>
      <c r="AH205" s="1">
        <f>ABS(IK_diagnostics_positions[[#This Row],[Column12]]-L204)</f>
        <v>5.8969999999999967E-2</v>
      </c>
      <c r="AI205" s="1">
        <f>ABS(IK_diagnostics_positions[[#This Row],[Column13]]-M204)</f>
        <v>4.5642999999999989E-2</v>
      </c>
      <c r="AJ205" s="1">
        <f>ABS(IK_diagnostics_positions[[#This Row],[Column14]]-N204)</f>
        <v>9.6559999999999979E-3</v>
      </c>
      <c r="AK205" s="1">
        <f>ABS(IK_diagnostics_positions[[#This Row],[Column15]]-O204)</f>
        <v>3.0289999999999928E-2</v>
      </c>
      <c r="AL205" s="1">
        <f>ABS(IK_diagnostics_positions[[#This Row],[Column16]]-P204)</f>
        <v>3.9086999999999983E-2</v>
      </c>
      <c r="AM205" s="1">
        <f>ABS(IK_diagnostics_positions[[#This Row],[Column17]]-Q204)</f>
        <v>3.4300000000000441E-3</v>
      </c>
      <c r="AN205" s="1">
        <f>ABS(IK_diagnostics_positions[[#This Row],[Column18]]-R204)</f>
        <v>2.3099999999999898E-2</v>
      </c>
      <c r="AO205" s="1">
        <f>ABS(IK_diagnostics_positions[[#This Row],[Column19]]-S204)</f>
        <v>7.0272600000000005E-3</v>
      </c>
      <c r="AP205" s="1">
        <f>ABS(IK_diagnostics_positions[[#This Row],[Column20]]-T204)</f>
        <v>2.2377000000000005E-3</v>
      </c>
      <c r="AQ205" s="1">
        <f>ABS(IK_diagnostics_positions[[#This Row],[Column21]]-U204)</f>
        <v>3.0380000000000074E-2</v>
      </c>
    </row>
    <row r="206" spans="1:68" x14ac:dyDescent="0.25">
      <c r="A206" s="1">
        <v>-2.31335E-3</v>
      </c>
      <c r="B206" s="1">
        <v>0.55382600000000004</v>
      </c>
      <c r="C206" s="1">
        <v>-0.83262899999999995</v>
      </c>
      <c r="D206" s="1">
        <v>0.90253899999999998</v>
      </c>
      <c r="E206" s="1">
        <v>0.156443</v>
      </c>
      <c r="F206" s="1">
        <v>-0.98536699999999999</v>
      </c>
      <c r="G206" s="1">
        <v>0.91147</v>
      </c>
      <c r="H206" s="1">
        <v>0.48322599999999999</v>
      </c>
      <c r="I206" s="1">
        <v>-1.93042</v>
      </c>
      <c r="J206" s="1">
        <v>-3.4900899999999999E-2</v>
      </c>
      <c r="K206" s="1">
        <v>0.795574</v>
      </c>
      <c r="L206" s="1">
        <v>-1.8478399999999999</v>
      </c>
      <c r="M206" s="1">
        <v>0.72209599999999996</v>
      </c>
      <c r="N206" s="1">
        <v>0.98378900000000002</v>
      </c>
      <c r="O206" s="1">
        <v>-2.47356</v>
      </c>
      <c r="P206" s="1">
        <v>-0.74790900000000005</v>
      </c>
      <c r="Q206" s="1">
        <v>0.99750399999999995</v>
      </c>
      <c r="R206" s="1">
        <v>-2.5192800000000002</v>
      </c>
      <c r="S206" s="1">
        <v>-5.2918000000000001E-3</v>
      </c>
      <c r="T206" s="1">
        <v>2.3688600000000001E-2</v>
      </c>
      <c r="U206" s="1">
        <v>-2.48291</v>
      </c>
      <c r="V206" s="1" t="s">
        <v>23</v>
      </c>
      <c r="W206" s="1">
        <f>ABS(IK_diagnostics_positions[[#This Row],[Column1]]-A205)</f>
        <v>0.21584734999999999</v>
      </c>
      <c r="X206" s="1">
        <f>ABS(IK_diagnostics_positions[[#This Row],[Column2]]-B205)</f>
        <v>5.9368000000000032E-2</v>
      </c>
      <c r="Y206" s="1">
        <f>ABS(IK_diagnostics_positions[[#This Row],[Column3]]-C205)</f>
        <v>9.9350000000000271E-3</v>
      </c>
      <c r="Z206" s="1">
        <f>ABS(IK_diagnostics_positions[[#This Row],[Column4]]-D205)</f>
        <v>0.76594799999999996</v>
      </c>
      <c r="AA206" s="1">
        <f>ABS(IK_diagnostics_positions[[#This Row],[Column5]]-E205)</f>
        <v>0.334735</v>
      </c>
      <c r="AB206" s="1">
        <f>ABS(IK_diagnostics_positions[[#This Row],[Column6]]-F205)</f>
        <v>0.85422300000000007</v>
      </c>
      <c r="AC206" s="1">
        <f>ABS(IK_diagnostics_positions[[#This Row],[Column7]]-G205)</f>
        <v>0.19247199999999998</v>
      </c>
      <c r="AD206" s="1">
        <f>ABS(IK_diagnostics_positions[[#This Row],[Column8]]-H205)</f>
        <v>0.40111500000000005</v>
      </c>
      <c r="AE206" s="1">
        <f>ABS(IK_diagnostics_positions[[#This Row],[Column9]]-I205)</f>
        <v>0.62066999999999983</v>
      </c>
      <c r="AF206" s="1">
        <f>ABS(IK_diagnostics_positions[[#This Row],[Column10]]-J205)</f>
        <v>3.2680809999999998E-2</v>
      </c>
      <c r="AG206" s="1">
        <f>ABS(IK_diagnostics_positions[[#This Row],[Column11]]-K205)</f>
        <v>1.0075999999999974E-2</v>
      </c>
      <c r="AH206" s="1">
        <f>ABS(IK_diagnostics_positions[[#This Row],[Column12]]-L205)</f>
        <v>1.7630000000000035E-2</v>
      </c>
      <c r="AI206" s="1">
        <f>ABS(IK_diagnostics_positions[[#This Row],[Column13]]-M205)</f>
        <v>1.9483000000000028E-2</v>
      </c>
      <c r="AJ206" s="1">
        <f>ABS(IK_diagnostics_positions[[#This Row],[Column14]]-N205)</f>
        <v>1.6152999999999973E-2</v>
      </c>
      <c r="AK206" s="1">
        <f>ABS(IK_diagnostics_positions[[#This Row],[Column15]]-O205)</f>
        <v>2.4980000000000224E-2</v>
      </c>
      <c r="AL206" s="1">
        <f>ABS(IK_diagnostics_positions[[#This Row],[Column16]]-P205)</f>
        <v>1.95500000000004E-3</v>
      </c>
      <c r="AM206" s="1">
        <f>ABS(IK_diagnostics_positions[[#This Row],[Column17]]-Q205)</f>
        <v>4.9399999999999444E-4</v>
      </c>
      <c r="AN206" s="1">
        <f>ABS(IK_diagnostics_positions[[#This Row],[Column18]]-R205)</f>
        <v>1.9680000000000142E-2</v>
      </c>
      <c r="AO206" s="1">
        <f>ABS(IK_diagnostics_positions[[#This Row],[Column19]]-S205)</f>
        <v>8.4770399999999999E-3</v>
      </c>
      <c r="AP206" s="1">
        <f>ABS(IK_diagnostics_positions[[#This Row],[Column20]]-T205)</f>
        <v>1.3593800000000001E-2</v>
      </c>
      <c r="AQ206" s="1">
        <f>ABS(IK_diagnostics_positions[[#This Row],[Column21]]-U205)</f>
        <v>1.4000000000000234E-2</v>
      </c>
    </row>
    <row r="207" spans="1:68" x14ac:dyDescent="0.25">
      <c r="A207" s="1">
        <v>-0.70612399999999997</v>
      </c>
      <c r="B207" s="1">
        <v>0.70777599999999996</v>
      </c>
      <c r="C207" s="1">
        <v>-2.1011700000000001E-2</v>
      </c>
      <c r="D207" s="1">
        <v>-0.23982200000000001</v>
      </c>
      <c r="E207" s="1">
        <v>1.56168</v>
      </c>
      <c r="F207" s="1">
        <v>-0.25213000000000002</v>
      </c>
      <c r="G207" s="1">
        <v>-5.7836600000000002E-2</v>
      </c>
      <c r="H207" s="1">
        <v>1.0450600000000001</v>
      </c>
      <c r="I207" s="1">
        <v>-1.0887800000000001</v>
      </c>
      <c r="J207" s="1">
        <v>-1.2976E-2</v>
      </c>
      <c r="K207" s="1">
        <v>0.78629800000000005</v>
      </c>
      <c r="L207" s="1">
        <v>-2.0536799999999999</v>
      </c>
      <c r="M207" s="1">
        <v>0.84830399999999995</v>
      </c>
      <c r="N207" s="1">
        <v>1.0226999999999999</v>
      </c>
      <c r="O207" s="1">
        <v>-2.5034700000000001</v>
      </c>
      <c r="P207" s="1">
        <v>-0.84740899999999997</v>
      </c>
      <c r="Q207" s="1">
        <v>1.0747800000000001</v>
      </c>
      <c r="R207" s="1">
        <v>-2.5232600000000001</v>
      </c>
      <c r="S207" s="1">
        <v>3.0296699999999999E-2</v>
      </c>
      <c r="T207" s="1">
        <v>-8.5933899999999994E-2</v>
      </c>
      <c r="U207" s="1">
        <v>-2.5408599999999999</v>
      </c>
      <c r="V207" s="1" t="s">
        <v>23</v>
      </c>
      <c r="W207" s="1">
        <f>ABS(IK_diagnostics_positions[[#This Row],[Column1]]-A206)</f>
        <v>0.70381064999999998</v>
      </c>
      <c r="X207" s="1">
        <f>ABS(IK_diagnostics_positions[[#This Row],[Column2]]-B206)</f>
        <v>0.15394999999999992</v>
      </c>
      <c r="Y207" s="1">
        <f>ABS(IK_diagnostics_positions[[#This Row],[Column3]]-C206)</f>
        <v>0.81161729999999999</v>
      </c>
      <c r="Z207" s="1">
        <f>ABS(IK_diagnostics_positions[[#This Row],[Column4]]-D206)</f>
        <v>1.142361</v>
      </c>
      <c r="AA207" s="1">
        <f>ABS(IK_diagnostics_positions[[#This Row],[Column5]]-E206)</f>
        <v>1.4052370000000001</v>
      </c>
      <c r="AB207" s="1">
        <f>ABS(IK_diagnostics_positions[[#This Row],[Column6]]-F206)</f>
        <v>0.73323699999999992</v>
      </c>
      <c r="AC207" s="1">
        <f>ABS(IK_diagnostics_positions[[#This Row],[Column7]]-G206)</f>
        <v>0.96930660000000002</v>
      </c>
      <c r="AD207" s="1">
        <f>ABS(IK_diagnostics_positions[[#This Row],[Column8]]-H206)</f>
        <v>0.56183400000000017</v>
      </c>
      <c r="AE207" s="1">
        <f>ABS(IK_diagnostics_positions[[#This Row],[Column9]]-I206)</f>
        <v>0.84163999999999994</v>
      </c>
      <c r="AF207" s="1">
        <f>ABS(IK_diagnostics_positions[[#This Row],[Column10]]-J206)</f>
        <v>2.1924899999999997E-2</v>
      </c>
      <c r="AG207" s="1">
        <f>ABS(IK_diagnostics_positions[[#This Row],[Column11]]-K206)</f>
        <v>9.275999999999951E-3</v>
      </c>
      <c r="AH207" s="1">
        <f>ABS(IK_diagnostics_positions[[#This Row],[Column12]]-L206)</f>
        <v>0.20584000000000002</v>
      </c>
      <c r="AI207" s="1">
        <f>ABS(IK_diagnostics_positions[[#This Row],[Column13]]-M206)</f>
        <v>0.12620799999999999</v>
      </c>
      <c r="AJ207" s="1">
        <f>ABS(IK_diagnostics_positions[[#This Row],[Column14]]-N206)</f>
        <v>3.8910999999999918E-2</v>
      </c>
      <c r="AK207" s="1">
        <f>ABS(IK_diagnostics_positions[[#This Row],[Column15]]-O206)</f>
        <v>2.9910000000000103E-2</v>
      </c>
      <c r="AL207" s="1">
        <f>ABS(IK_diagnostics_positions[[#This Row],[Column16]]-P206)</f>
        <v>9.9499999999999922E-2</v>
      </c>
      <c r="AM207" s="1">
        <f>ABS(IK_diagnostics_positions[[#This Row],[Column17]]-Q206)</f>
        <v>7.7276000000000122E-2</v>
      </c>
      <c r="AN207" s="1">
        <f>ABS(IK_diagnostics_positions[[#This Row],[Column18]]-R206)</f>
        <v>3.9799999999998725E-3</v>
      </c>
      <c r="AO207" s="1">
        <f>ABS(IK_diagnostics_positions[[#This Row],[Column19]]-S206)</f>
        <v>3.5588500000000002E-2</v>
      </c>
      <c r="AP207" s="1">
        <f>ABS(IK_diagnostics_positions[[#This Row],[Column20]]-T206)</f>
        <v>0.1096225</v>
      </c>
      <c r="AQ207" s="1">
        <f>ABS(IK_diagnostics_positions[[#This Row],[Column21]]-U206)</f>
        <v>5.7949999999999946E-2</v>
      </c>
    </row>
    <row r="208" spans="1:68" x14ac:dyDescent="0.25">
      <c r="A208" s="1">
        <v>8.4893999999999997E-2</v>
      </c>
      <c r="B208" s="1">
        <v>0.37247799999999998</v>
      </c>
      <c r="C208" s="1">
        <v>-0.92415000000000003</v>
      </c>
      <c r="D208" s="1">
        <v>-0.54978000000000005</v>
      </c>
      <c r="E208" s="1">
        <v>0.133685</v>
      </c>
      <c r="F208" s="1">
        <v>-1.6591100000000001</v>
      </c>
      <c r="G208" s="1">
        <v>0.28749999999999998</v>
      </c>
      <c r="H208" s="1">
        <v>-0.14457600000000001</v>
      </c>
      <c r="I208" s="1">
        <v>-2.1297799999999998</v>
      </c>
      <c r="J208" s="1">
        <v>7.4008099999999996E-4</v>
      </c>
      <c r="K208" s="1">
        <v>0.78118299999999996</v>
      </c>
      <c r="L208" s="1">
        <v>-1.8833299999999999</v>
      </c>
      <c r="M208" s="1">
        <v>0.75448999999999999</v>
      </c>
      <c r="N208" s="1">
        <v>1.00081</v>
      </c>
      <c r="O208" s="1">
        <v>-2.50271</v>
      </c>
      <c r="P208" s="1">
        <v>-0.75365599999999999</v>
      </c>
      <c r="Q208" s="1">
        <v>1.0031099999999999</v>
      </c>
      <c r="R208" s="1">
        <v>-2.5011000000000001</v>
      </c>
      <c r="S208" s="1">
        <v>-2.9545999999999999E-4</v>
      </c>
      <c r="T208" s="1">
        <v>-2.44707E-3</v>
      </c>
      <c r="U208" s="1">
        <v>-2.5045600000000001</v>
      </c>
      <c r="V208" s="1" t="s">
        <v>23</v>
      </c>
      <c r="W208" s="1">
        <f>ABS(IK_diagnostics_positions[[#This Row],[Column1]]-A207)</f>
        <v>0.791018</v>
      </c>
      <c r="X208" s="1">
        <f>ABS(IK_diagnostics_positions[[#This Row],[Column2]]-B207)</f>
        <v>0.33529799999999998</v>
      </c>
      <c r="Y208" s="1">
        <f>ABS(IK_diagnostics_positions[[#This Row],[Column3]]-C207)</f>
        <v>0.90313830000000006</v>
      </c>
      <c r="Z208" s="1">
        <f>ABS(IK_diagnostics_positions[[#This Row],[Column4]]-D207)</f>
        <v>0.30995800000000007</v>
      </c>
      <c r="AA208" s="1">
        <f>ABS(IK_diagnostics_positions[[#This Row],[Column5]]-E207)</f>
        <v>1.4279949999999999</v>
      </c>
      <c r="AB208" s="1">
        <f>ABS(IK_diagnostics_positions[[#This Row],[Column6]]-F207)</f>
        <v>1.4069800000000001</v>
      </c>
      <c r="AC208" s="1">
        <f>ABS(IK_diagnostics_positions[[#This Row],[Column7]]-G207)</f>
        <v>0.34533659999999999</v>
      </c>
      <c r="AD208" s="1">
        <f>ABS(IK_diagnostics_positions[[#This Row],[Column8]]-H207)</f>
        <v>1.1896360000000001</v>
      </c>
      <c r="AE208" s="1">
        <f>ABS(IK_diagnostics_positions[[#This Row],[Column9]]-I207)</f>
        <v>1.0409999999999997</v>
      </c>
      <c r="AF208" s="1">
        <f>ABS(IK_diagnostics_positions[[#This Row],[Column10]]-J207)</f>
        <v>1.3716081E-2</v>
      </c>
      <c r="AG208" s="1">
        <f>ABS(IK_diagnostics_positions[[#This Row],[Column11]]-K207)</f>
        <v>5.1150000000000917E-3</v>
      </c>
      <c r="AH208" s="1">
        <f>ABS(IK_diagnostics_positions[[#This Row],[Column12]]-L207)</f>
        <v>0.17035</v>
      </c>
      <c r="AI208" s="1">
        <f>ABS(IK_diagnostics_positions[[#This Row],[Column13]]-M207)</f>
        <v>9.3813999999999953E-2</v>
      </c>
      <c r="AJ208" s="1">
        <f>ABS(IK_diagnostics_positions[[#This Row],[Column14]]-N207)</f>
        <v>2.1889999999999965E-2</v>
      </c>
      <c r="AK208" s="1">
        <f>ABS(IK_diagnostics_positions[[#This Row],[Column15]]-O207)</f>
        <v>7.6000000000009393E-4</v>
      </c>
      <c r="AL208" s="1">
        <f>ABS(IK_diagnostics_positions[[#This Row],[Column16]]-P207)</f>
        <v>9.3752999999999975E-2</v>
      </c>
      <c r="AM208" s="1">
        <f>ABS(IK_diagnostics_positions[[#This Row],[Column17]]-Q207)</f>
        <v>7.1670000000000122E-2</v>
      </c>
      <c r="AN208" s="1">
        <f>ABS(IK_diagnostics_positions[[#This Row],[Column18]]-R207)</f>
        <v>2.2159999999999958E-2</v>
      </c>
      <c r="AO208" s="1">
        <f>ABS(IK_diagnostics_positions[[#This Row],[Column19]]-S207)</f>
        <v>3.059216E-2</v>
      </c>
      <c r="AP208" s="1">
        <f>ABS(IK_diagnostics_positions[[#This Row],[Column20]]-T207)</f>
        <v>8.3486829999999998E-2</v>
      </c>
      <c r="AQ208" s="1">
        <f>ABS(IK_diagnostics_positions[[#This Row],[Column21]]-U207)</f>
        <v>3.6299999999999777E-2</v>
      </c>
    </row>
    <row r="209" spans="1:43" x14ac:dyDescent="0.25">
      <c r="A209" s="1">
        <v>-0.91588800000000004</v>
      </c>
      <c r="B209" s="1">
        <v>-0.19604199999999999</v>
      </c>
      <c r="C209" s="1">
        <v>-0.35030800000000001</v>
      </c>
      <c r="D209" s="1">
        <v>-1.1374599999999999</v>
      </c>
      <c r="E209" s="1">
        <v>-0.51114700000000002</v>
      </c>
      <c r="F209" s="1">
        <v>-1.2731399999999999</v>
      </c>
      <c r="G209" s="1">
        <v>-0.364261</v>
      </c>
      <c r="H209" s="1">
        <v>-0.148067</v>
      </c>
      <c r="I209" s="1">
        <v>-1.79308</v>
      </c>
      <c r="J209" s="1">
        <v>-1.4894000000000001E-3</v>
      </c>
      <c r="K209" s="1">
        <v>0.78007300000000002</v>
      </c>
      <c r="L209" s="1">
        <v>-1.8764799999999999</v>
      </c>
      <c r="M209" s="1">
        <v>0.749224</v>
      </c>
      <c r="N209" s="1">
        <v>0.99982800000000005</v>
      </c>
      <c r="O209" s="1">
        <v>-2.4994800000000001</v>
      </c>
      <c r="P209" s="1">
        <v>-0.75148300000000001</v>
      </c>
      <c r="Q209" s="1">
        <v>1.00065</v>
      </c>
      <c r="R209" s="1">
        <v>-2.5000599999999999</v>
      </c>
      <c r="S209" s="1">
        <v>7.0090599999999995E-4</v>
      </c>
      <c r="T209" s="1">
        <v>-6.2465700000000003E-4</v>
      </c>
      <c r="U209" s="1">
        <v>-2.5013800000000002</v>
      </c>
      <c r="V209" s="1" t="s">
        <v>23</v>
      </c>
      <c r="W209" s="1">
        <f>ABS(IK_diagnostics_positions[[#This Row],[Column1]]-A208)</f>
        <v>1.0007820000000001</v>
      </c>
      <c r="X209" s="1">
        <f>ABS(IK_diagnostics_positions[[#This Row],[Column2]]-B208)</f>
        <v>0.56851999999999991</v>
      </c>
      <c r="Y209" s="1">
        <f>ABS(IK_diagnostics_positions[[#This Row],[Column3]]-C208)</f>
        <v>0.57384199999999996</v>
      </c>
      <c r="Z209" s="1">
        <f>ABS(IK_diagnostics_positions[[#This Row],[Column4]]-D208)</f>
        <v>0.58767999999999987</v>
      </c>
      <c r="AA209" s="1">
        <f>ABS(IK_diagnostics_positions[[#This Row],[Column5]]-E208)</f>
        <v>0.64483200000000007</v>
      </c>
      <c r="AB209" s="1">
        <f>ABS(IK_diagnostics_positions[[#This Row],[Column6]]-F208)</f>
        <v>0.38597000000000015</v>
      </c>
      <c r="AC209" s="1">
        <f>ABS(IK_diagnostics_positions[[#This Row],[Column7]]-G208)</f>
        <v>0.65176100000000003</v>
      </c>
      <c r="AD209" s="1">
        <f>ABS(IK_diagnostics_positions[[#This Row],[Column8]]-H208)</f>
        <v>3.4909999999999941E-3</v>
      </c>
      <c r="AE209" s="1">
        <f>ABS(IK_diagnostics_positions[[#This Row],[Column9]]-I208)</f>
        <v>0.33669999999999978</v>
      </c>
      <c r="AF209" s="1">
        <f>ABS(IK_diagnostics_positions[[#This Row],[Column10]]-J208)</f>
        <v>2.2294810000000002E-3</v>
      </c>
      <c r="AG209" s="1">
        <f>ABS(IK_diagnostics_positions[[#This Row],[Column11]]-K208)</f>
        <v>1.1099999999999444E-3</v>
      </c>
      <c r="AH209" s="1">
        <f>ABS(IK_diagnostics_positions[[#This Row],[Column12]]-L208)</f>
        <v>6.8500000000000227E-3</v>
      </c>
      <c r="AI209" s="1">
        <f>ABS(IK_diagnostics_positions[[#This Row],[Column13]]-M208)</f>
        <v>5.2659999999999929E-3</v>
      </c>
      <c r="AJ209" s="1">
        <f>ABS(IK_diagnostics_positions[[#This Row],[Column14]]-N208)</f>
        <v>9.8199999999992738E-4</v>
      </c>
      <c r="AK209" s="1">
        <f>ABS(IK_diagnostics_positions[[#This Row],[Column15]]-O208)</f>
        <v>3.2299999999998441E-3</v>
      </c>
      <c r="AL209" s="1">
        <f>ABS(IK_diagnostics_positions[[#This Row],[Column16]]-P208)</f>
        <v>2.1729999999999805E-3</v>
      </c>
      <c r="AM209" s="1">
        <f>ABS(IK_diagnostics_positions[[#This Row],[Column17]]-Q208)</f>
        <v>2.4599999999999067E-3</v>
      </c>
      <c r="AN209" s="1">
        <f>ABS(IK_diagnostics_positions[[#This Row],[Column18]]-R208)</f>
        <v>1.0400000000001519E-3</v>
      </c>
      <c r="AO209" s="1">
        <f>ABS(IK_diagnostics_positions[[#This Row],[Column19]]-S208)</f>
        <v>9.9636599999999983E-4</v>
      </c>
      <c r="AP209" s="1">
        <f>ABS(IK_diagnostics_positions[[#This Row],[Column20]]-T208)</f>
        <v>1.8224129999999999E-3</v>
      </c>
      <c r="AQ209" s="1">
        <f>ABS(IK_diagnostics_positions[[#This Row],[Column21]]-U208)</f>
        <v>3.1799999999999606E-3</v>
      </c>
    </row>
    <row r="210" spans="1:43" x14ac:dyDescent="0.25">
      <c r="A210" s="1">
        <v>-0.32109300000000002</v>
      </c>
      <c r="B210" s="1">
        <v>0.63653899999999997</v>
      </c>
      <c r="C210" s="1">
        <v>-0.70122600000000002</v>
      </c>
      <c r="D210" s="1">
        <v>0.33294000000000001</v>
      </c>
      <c r="E210" s="1">
        <v>0.45272400000000002</v>
      </c>
      <c r="F210" s="1">
        <v>-1.43502</v>
      </c>
      <c r="G210" s="1">
        <v>-9.4519199999999998E-2</v>
      </c>
      <c r="H210" s="1">
        <v>0.209365</v>
      </c>
      <c r="I210" s="1">
        <v>-2.3056800000000002</v>
      </c>
      <c r="J210" s="1">
        <v>2.5346100000000001E-3</v>
      </c>
      <c r="K210" s="1">
        <v>0.77929499999999996</v>
      </c>
      <c r="L210" s="1">
        <v>-3.1216300000000001</v>
      </c>
      <c r="M210" s="1">
        <v>0.75357399999999997</v>
      </c>
      <c r="N210" s="1">
        <v>0.99827600000000005</v>
      </c>
      <c r="O210" s="1">
        <v>-2.4987400000000002</v>
      </c>
      <c r="P210" s="1">
        <v>-0.75037399999999999</v>
      </c>
      <c r="Q210" s="1">
        <v>0.99877000000000005</v>
      </c>
      <c r="R210" s="1">
        <v>-2.5011700000000001</v>
      </c>
      <c r="S210" s="1">
        <v>1.0815499999999999E-3</v>
      </c>
      <c r="T210" s="1">
        <v>-4.9790099999999999E-3</v>
      </c>
      <c r="U210" s="1">
        <v>-2.5012099999999999</v>
      </c>
      <c r="V210" s="1" t="s">
        <v>23</v>
      </c>
      <c r="W210" s="1">
        <f>ABS(IK_diagnostics_positions[[#This Row],[Column1]]-A209)</f>
        <v>0.59479499999999996</v>
      </c>
      <c r="X210" s="1">
        <f>ABS(IK_diagnostics_positions[[#This Row],[Column2]]-B209)</f>
        <v>0.83258100000000002</v>
      </c>
      <c r="Y210" s="1">
        <f>ABS(IK_diagnostics_positions[[#This Row],[Column3]]-C209)</f>
        <v>0.35091800000000001</v>
      </c>
      <c r="Z210" s="1">
        <f>ABS(IK_diagnostics_positions[[#This Row],[Column4]]-D209)</f>
        <v>1.4703999999999999</v>
      </c>
      <c r="AA210" s="1">
        <f>ABS(IK_diagnostics_positions[[#This Row],[Column5]]-E209)</f>
        <v>0.96387100000000003</v>
      </c>
      <c r="AB210" s="1">
        <f>ABS(IK_diagnostics_positions[[#This Row],[Column6]]-F209)</f>
        <v>0.16188000000000002</v>
      </c>
      <c r="AC210" s="1">
        <f>ABS(IK_diagnostics_positions[[#This Row],[Column7]]-G209)</f>
        <v>0.26974180000000003</v>
      </c>
      <c r="AD210" s="1">
        <f>ABS(IK_diagnostics_positions[[#This Row],[Column8]]-H209)</f>
        <v>0.35743199999999997</v>
      </c>
      <c r="AE210" s="1">
        <f>ABS(IK_diagnostics_positions[[#This Row],[Column9]]-I209)</f>
        <v>0.51260000000000017</v>
      </c>
      <c r="AF210" s="1">
        <f>ABS(IK_diagnostics_positions[[#This Row],[Column10]]-J209)</f>
        <v>4.0240099999999997E-3</v>
      </c>
      <c r="AG210" s="1">
        <f>ABS(IK_diagnostics_positions[[#This Row],[Column11]]-K209)</f>
        <v>7.7800000000005642E-4</v>
      </c>
      <c r="AH210" s="1">
        <f>ABS(IK_diagnostics_positions[[#This Row],[Column12]]-L209)</f>
        <v>1.2451500000000002</v>
      </c>
      <c r="AI210" s="1">
        <f>ABS(IK_diagnostics_positions[[#This Row],[Column13]]-M209)</f>
        <v>4.349999999999965E-3</v>
      </c>
      <c r="AJ210" s="1">
        <f>ABS(IK_diagnostics_positions[[#This Row],[Column14]]-N209)</f>
        <v>1.5519999999999978E-3</v>
      </c>
      <c r="AK210" s="1">
        <f>ABS(IK_diagnostics_positions[[#This Row],[Column15]]-O209)</f>
        <v>7.3999999999996291E-4</v>
      </c>
      <c r="AL210" s="1">
        <f>ABS(IK_diagnostics_positions[[#This Row],[Column16]]-P209)</f>
        <v>1.1090000000000266E-3</v>
      </c>
      <c r="AM210" s="1">
        <f>ABS(IK_diagnostics_positions[[#This Row],[Column17]]-Q209)</f>
        <v>1.8799999999999928E-3</v>
      </c>
      <c r="AN210" s="1">
        <f>ABS(IK_diagnostics_positions[[#This Row],[Column18]]-R209)</f>
        <v>1.1100000000001664E-3</v>
      </c>
      <c r="AO210" s="1">
        <f>ABS(IK_diagnostics_positions[[#This Row],[Column19]]-S209)</f>
        <v>3.8064399999999997E-4</v>
      </c>
      <c r="AP210" s="1">
        <f>ABS(IK_diagnostics_positions[[#This Row],[Column20]]-T209)</f>
        <v>4.354353E-3</v>
      </c>
      <c r="AQ210" s="1">
        <f>ABS(IK_diagnostics_positions[[#This Row],[Column21]]-U209)</f>
        <v>1.7000000000022553E-4</v>
      </c>
    </row>
    <row r="211" spans="1:43" x14ac:dyDescent="0.25">
      <c r="A211" s="1">
        <v>-0.295485</v>
      </c>
      <c r="B211" s="1">
        <v>7.1235800000000002E-2</v>
      </c>
      <c r="C211" s="1">
        <v>-0.95268799999999998</v>
      </c>
      <c r="D211" s="1">
        <v>4.7043900000000001E-3</v>
      </c>
      <c r="E211" s="1">
        <v>2.8305299999999999E-2</v>
      </c>
      <c r="F211" s="1">
        <v>-1.9056</v>
      </c>
      <c r="G211" s="1">
        <v>0.13661999999999999</v>
      </c>
      <c r="H211" s="1">
        <v>1.0039100000000001</v>
      </c>
      <c r="I211" s="1">
        <v>-2.0810900000000001</v>
      </c>
      <c r="J211" s="1">
        <v>-5.1789399999999999E-3</v>
      </c>
      <c r="K211" s="1">
        <v>0.78411600000000004</v>
      </c>
      <c r="L211" s="1">
        <v>-3.0462799999999999</v>
      </c>
      <c r="M211" s="1">
        <v>0.78895300000000002</v>
      </c>
      <c r="N211" s="1">
        <v>1.0202500000000001</v>
      </c>
      <c r="O211" s="1">
        <v>-2.4862799999999998</v>
      </c>
      <c r="P211" s="1">
        <v>-0.80003100000000005</v>
      </c>
      <c r="Q211" s="1">
        <v>1.01092</v>
      </c>
      <c r="R211" s="1">
        <v>-2.48346</v>
      </c>
      <c r="S211" s="1">
        <v>4.0173500000000001E-2</v>
      </c>
      <c r="T211" s="1">
        <v>-3.7509399999999998E-2</v>
      </c>
      <c r="U211" s="1">
        <v>-2.4780600000000002</v>
      </c>
      <c r="V211" s="1" t="s">
        <v>23</v>
      </c>
      <c r="W211" s="1">
        <f>ABS(IK_diagnostics_positions[[#This Row],[Column1]]-A210)</f>
        <v>2.560800000000002E-2</v>
      </c>
      <c r="X211" s="1">
        <f>ABS(IK_diagnostics_positions[[#This Row],[Column2]]-B210)</f>
        <v>0.56530320000000001</v>
      </c>
      <c r="Y211" s="1">
        <f>ABS(IK_diagnostics_positions[[#This Row],[Column3]]-C210)</f>
        <v>0.25146199999999996</v>
      </c>
      <c r="Z211" s="1">
        <f>ABS(IK_diagnostics_positions[[#This Row],[Column4]]-D210)</f>
        <v>0.32823561000000001</v>
      </c>
      <c r="AA211" s="1">
        <f>ABS(IK_diagnostics_positions[[#This Row],[Column5]]-E210)</f>
        <v>0.42441870000000004</v>
      </c>
      <c r="AB211" s="1">
        <f>ABS(IK_diagnostics_positions[[#This Row],[Column6]]-F210)</f>
        <v>0.47058</v>
      </c>
      <c r="AC211" s="1">
        <f>ABS(IK_diagnostics_positions[[#This Row],[Column7]]-G210)</f>
        <v>0.23113919999999999</v>
      </c>
      <c r="AD211" s="1">
        <f>ABS(IK_diagnostics_positions[[#This Row],[Column8]]-H210)</f>
        <v>0.79454500000000006</v>
      </c>
      <c r="AE211" s="1">
        <f>ABS(IK_diagnostics_positions[[#This Row],[Column9]]-I210)</f>
        <v>0.22459000000000007</v>
      </c>
      <c r="AF211" s="1">
        <f>ABS(IK_diagnostics_positions[[#This Row],[Column10]]-J210)</f>
        <v>7.7135499999999996E-3</v>
      </c>
      <c r="AG211" s="1">
        <f>ABS(IK_diagnostics_positions[[#This Row],[Column11]]-K210)</f>
        <v>4.8210000000000752E-3</v>
      </c>
      <c r="AH211" s="1">
        <f>ABS(IK_diagnostics_positions[[#This Row],[Column12]]-L210)</f>
        <v>7.535000000000025E-2</v>
      </c>
      <c r="AI211" s="1">
        <f>ABS(IK_diagnostics_positions[[#This Row],[Column13]]-M210)</f>
        <v>3.5379000000000049E-2</v>
      </c>
      <c r="AJ211" s="1">
        <f>ABS(IK_diagnostics_positions[[#This Row],[Column14]]-N210)</f>
        <v>2.1974000000000049E-2</v>
      </c>
      <c r="AK211" s="1">
        <f>ABS(IK_diagnostics_positions[[#This Row],[Column15]]-O210)</f>
        <v>1.246000000000036E-2</v>
      </c>
      <c r="AL211" s="1">
        <f>ABS(IK_diagnostics_positions[[#This Row],[Column16]]-P210)</f>
        <v>4.9657000000000062E-2</v>
      </c>
      <c r="AM211" s="1">
        <f>ABS(IK_diagnostics_positions[[#This Row],[Column17]]-Q210)</f>
        <v>1.2149999999999994E-2</v>
      </c>
      <c r="AN211" s="1">
        <f>ABS(IK_diagnostics_positions[[#This Row],[Column18]]-R210)</f>
        <v>1.7710000000000115E-2</v>
      </c>
      <c r="AO211" s="1">
        <f>ABS(IK_diagnostics_positions[[#This Row],[Column19]]-S210)</f>
        <v>3.909195E-2</v>
      </c>
      <c r="AP211" s="1">
        <f>ABS(IK_diagnostics_positions[[#This Row],[Column20]]-T210)</f>
        <v>3.2530389999999999E-2</v>
      </c>
      <c r="AQ211" s="1">
        <f>ABS(IK_diagnostics_positions[[#This Row],[Column21]]-U210)</f>
        <v>2.3149999999999782E-2</v>
      </c>
    </row>
    <row r="212" spans="1:43" x14ac:dyDescent="0.25">
      <c r="A212" s="1">
        <v>-0.57191099999999995</v>
      </c>
      <c r="B212" s="1">
        <v>0.563967</v>
      </c>
      <c r="C212" s="1">
        <v>-0.59570000000000001</v>
      </c>
      <c r="D212" s="1">
        <v>-0.59466399999999997</v>
      </c>
      <c r="E212" s="1">
        <v>-0.32184600000000002</v>
      </c>
      <c r="F212" s="1">
        <v>-1.05918</v>
      </c>
      <c r="G212" s="1">
        <v>0.29839399999999999</v>
      </c>
      <c r="H212" s="1">
        <v>-5.6333300000000003E-2</v>
      </c>
      <c r="I212" s="1">
        <v>-1.4224300000000001</v>
      </c>
      <c r="J212" s="1">
        <v>8.2057699999999996E-4</v>
      </c>
      <c r="K212" s="1">
        <v>0.78214499999999998</v>
      </c>
      <c r="L212" s="1">
        <v>-1.8789499999999999</v>
      </c>
      <c r="M212" s="1">
        <v>0.74947699999999995</v>
      </c>
      <c r="N212" s="1">
        <v>1.00326</v>
      </c>
      <c r="O212" s="1">
        <v>-2.5039400000000001</v>
      </c>
      <c r="P212" s="1">
        <v>-0.74967399999999995</v>
      </c>
      <c r="Q212" s="1">
        <v>1.0057700000000001</v>
      </c>
      <c r="R212" s="1">
        <v>-2.5008400000000002</v>
      </c>
      <c r="S212" s="1">
        <v>1.02019E-3</v>
      </c>
      <c r="T212" s="1">
        <v>-1.6500900000000001E-3</v>
      </c>
      <c r="U212" s="1">
        <v>-2.4999699999999998</v>
      </c>
      <c r="V212" s="1" t="s">
        <v>23</v>
      </c>
      <c r="W212" s="1">
        <f>ABS(IK_diagnostics_positions[[#This Row],[Column1]]-A211)</f>
        <v>0.27642599999999995</v>
      </c>
      <c r="X212" s="1">
        <f>ABS(IK_diagnostics_positions[[#This Row],[Column2]]-B211)</f>
        <v>0.49273119999999998</v>
      </c>
      <c r="Y212" s="1">
        <f>ABS(IK_diagnostics_positions[[#This Row],[Column3]]-C211)</f>
        <v>0.35698799999999997</v>
      </c>
      <c r="Z212" s="1">
        <f>ABS(IK_diagnostics_positions[[#This Row],[Column4]]-D211)</f>
        <v>0.59936838999999997</v>
      </c>
      <c r="AA212" s="1">
        <f>ABS(IK_diagnostics_positions[[#This Row],[Column5]]-E211)</f>
        <v>0.3501513</v>
      </c>
      <c r="AB212" s="1">
        <f>ABS(IK_diagnostics_positions[[#This Row],[Column6]]-F211)</f>
        <v>0.84641999999999995</v>
      </c>
      <c r="AC212" s="1">
        <f>ABS(IK_diagnostics_positions[[#This Row],[Column7]]-G211)</f>
        <v>0.161774</v>
      </c>
      <c r="AD212" s="1">
        <f>ABS(IK_diagnostics_positions[[#This Row],[Column8]]-H211)</f>
        <v>1.0602433</v>
      </c>
      <c r="AE212" s="1">
        <f>ABS(IK_diagnostics_positions[[#This Row],[Column9]]-I211)</f>
        <v>0.65866000000000002</v>
      </c>
      <c r="AF212" s="1">
        <f>ABS(IK_diagnostics_positions[[#This Row],[Column10]]-J211)</f>
        <v>5.9995170000000002E-3</v>
      </c>
      <c r="AG212" s="1">
        <f>ABS(IK_diagnostics_positions[[#This Row],[Column11]]-K211)</f>
        <v>1.971000000000056E-3</v>
      </c>
      <c r="AH212" s="1">
        <f>ABS(IK_diagnostics_positions[[#This Row],[Column12]]-L211)</f>
        <v>1.16733</v>
      </c>
      <c r="AI212" s="1">
        <f>ABS(IK_diagnostics_positions[[#This Row],[Column13]]-M211)</f>
        <v>3.9476000000000067E-2</v>
      </c>
      <c r="AJ212" s="1">
        <f>ABS(IK_diagnostics_positions[[#This Row],[Column14]]-N211)</f>
        <v>1.6990000000000061E-2</v>
      </c>
      <c r="AK212" s="1">
        <f>ABS(IK_diagnostics_positions[[#This Row],[Column15]]-O211)</f>
        <v>1.7660000000000231E-2</v>
      </c>
      <c r="AL212" s="1">
        <f>ABS(IK_diagnostics_positions[[#This Row],[Column16]]-P211)</f>
        <v>5.0357000000000096E-2</v>
      </c>
      <c r="AM212" s="1">
        <f>ABS(IK_diagnostics_positions[[#This Row],[Column17]]-Q211)</f>
        <v>5.1499999999999879E-3</v>
      </c>
      <c r="AN212" s="1">
        <f>ABS(IK_diagnostics_positions[[#This Row],[Column18]]-R211)</f>
        <v>1.7380000000000173E-2</v>
      </c>
      <c r="AO212" s="1">
        <f>ABS(IK_diagnostics_positions[[#This Row],[Column19]]-S211)</f>
        <v>3.9153310000000004E-2</v>
      </c>
      <c r="AP212" s="1">
        <f>ABS(IK_diagnostics_positions[[#This Row],[Column20]]-T211)</f>
        <v>3.5859309999999998E-2</v>
      </c>
      <c r="AQ212" s="1">
        <f>ABS(IK_diagnostics_positions[[#This Row],[Column21]]-U211)</f>
        <v>2.1909999999999652E-2</v>
      </c>
    </row>
    <row r="213" spans="1:43" x14ac:dyDescent="0.25">
      <c r="A213" s="1">
        <v>-0.22160299999999999</v>
      </c>
      <c r="B213" s="1">
        <v>0.13972100000000001</v>
      </c>
      <c r="C213" s="1">
        <v>-0.96507500000000002</v>
      </c>
      <c r="D213" s="1">
        <v>3.8030399999999999E-2</v>
      </c>
      <c r="E213" s="1">
        <v>-0.65274699999999997</v>
      </c>
      <c r="F213" s="1">
        <v>-1.5169699999999999</v>
      </c>
      <c r="G213" s="1">
        <v>0.66441300000000003</v>
      </c>
      <c r="H213" s="1">
        <v>7.7073000000000003E-3</v>
      </c>
      <c r="I213" s="1">
        <v>-1.93103</v>
      </c>
      <c r="J213" s="1">
        <v>9.6154799999999992E-3</v>
      </c>
      <c r="K213" s="1">
        <v>0.760907</v>
      </c>
      <c r="L213" s="1">
        <v>-1.86833</v>
      </c>
      <c r="M213" s="1">
        <v>0.74912699999999999</v>
      </c>
      <c r="N213" s="1">
        <v>1.0027299999999999</v>
      </c>
      <c r="O213" s="1">
        <v>-2.49654</v>
      </c>
      <c r="P213" s="1">
        <v>-0.73870199999999997</v>
      </c>
      <c r="Q213" s="1">
        <v>0.99802999999999997</v>
      </c>
      <c r="R213" s="1">
        <v>-2.4878399999999998</v>
      </c>
      <c r="S213" s="1">
        <v>-1.0756699999999999E-2</v>
      </c>
      <c r="T213" s="1">
        <v>-5.4705700000000001E-3</v>
      </c>
      <c r="U213" s="1">
        <v>-2.5104000000000002</v>
      </c>
      <c r="V213" s="1" t="s">
        <v>23</v>
      </c>
      <c r="W213" s="1">
        <f>ABS(IK_diagnostics_positions[[#This Row],[Column1]]-A212)</f>
        <v>0.35030799999999995</v>
      </c>
      <c r="X213" s="1">
        <f>ABS(IK_diagnostics_positions[[#This Row],[Column2]]-B212)</f>
        <v>0.42424600000000001</v>
      </c>
      <c r="Y213" s="1">
        <f>ABS(IK_diagnostics_positions[[#This Row],[Column3]]-C212)</f>
        <v>0.36937500000000001</v>
      </c>
      <c r="Z213" s="1">
        <f>ABS(IK_diagnostics_positions[[#This Row],[Column4]]-D212)</f>
        <v>0.63269439999999999</v>
      </c>
      <c r="AA213" s="1">
        <f>ABS(IK_diagnostics_positions[[#This Row],[Column5]]-E212)</f>
        <v>0.33090099999999995</v>
      </c>
      <c r="AB213" s="1">
        <f>ABS(IK_diagnostics_positions[[#This Row],[Column6]]-F212)</f>
        <v>0.45778999999999992</v>
      </c>
      <c r="AC213" s="1">
        <f>ABS(IK_diagnostics_positions[[#This Row],[Column7]]-G212)</f>
        <v>0.36601900000000004</v>
      </c>
      <c r="AD213" s="1">
        <f>ABS(IK_diagnostics_positions[[#This Row],[Column8]]-H212)</f>
        <v>6.4040600000000003E-2</v>
      </c>
      <c r="AE213" s="1">
        <f>ABS(IK_diagnostics_positions[[#This Row],[Column9]]-I212)</f>
        <v>0.50859999999999994</v>
      </c>
      <c r="AF213" s="1">
        <f>ABS(IK_diagnostics_positions[[#This Row],[Column10]]-J212)</f>
        <v>8.7949029999999997E-3</v>
      </c>
      <c r="AG213" s="1">
        <f>ABS(IK_diagnostics_positions[[#This Row],[Column11]]-K212)</f>
        <v>2.1237999999999979E-2</v>
      </c>
      <c r="AH213" s="1">
        <f>ABS(IK_diagnostics_positions[[#This Row],[Column12]]-L212)</f>
        <v>1.0619999999999852E-2</v>
      </c>
      <c r="AI213" s="1">
        <f>ABS(IK_diagnostics_positions[[#This Row],[Column13]]-M212)</f>
        <v>3.4999999999996145E-4</v>
      </c>
      <c r="AJ213" s="1">
        <f>ABS(IK_diagnostics_positions[[#This Row],[Column14]]-N212)</f>
        <v>5.3000000000014147E-4</v>
      </c>
      <c r="AK213" s="1">
        <f>ABS(IK_diagnostics_positions[[#This Row],[Column15]]-O212)</f>
        <v>7.4000000000000732E-3</v>
      </c>
      <c r="AL213" s="1">
        <f>ABS(IK_diagnostics_positions[[#This Row],[Column16]]-P212)</f>
        <v>1.0971999999999982E-2</v>
      </c>
      <c r="AM213" s="1">
        <f>ABS(IK_diagnostics_positions[[#This Row],[Column17]]-Q212)</f>
        <v>7.7400000000000801E-3</v>
      </c>
      <c r="AN213" s="1">
        <f>ABS(IK_diagnostics_positions[[#This Row],[Column18]]-R212)</f>
        <v>1.3000000000000345E-2</v>
      </c>
      <c r="AO213" s="1">
        <f>ABS(IK_diagnostics_positions[[#This Row],[Column19]]-S212)</f>
        <v>1.177689E-2</v>
      </c>
      <c r="AP213" s="1">
        <f>ABS(IK_diagnostics_positions[[#This Row],[Column20]]-T212)</f>
        <v>3.8204800000000002E-3</v>
      </c>
      <c r="AQ213" s="1">
        <f>ABS(IK_diagnostics_positions[[#This Row],[Column21]]-U212)</f>
        <v>1.0430000000000383E-2</v>
      </c>
    </row>
    <row r="214" spans="1:43" x14ac:dyDescent="0.25">
      <c r="A214" s="1">
        <v>-0.76027</v>
      </c>
      <c r="B214" s="1">
        <v>-0.42075800000000002</v>
      </c>
      <c r="C214" s="1">
        <v>-0.49492700000000001</v>
      </c>
      <c r="D214" s="1">
        <v>-1.32674</v>
      </c>
      <c r="E214" s="1">
        <v>-0.50155400000000006</v>
      </c>
      <c r="F214" s="1">
        <v>-1.31504</v>
      </c>
      <c r="G214" s="1">
        <v>-0.51222800000000002</v>
      </c>
      <c r="H214" s="1">
        <v>-6.0941599999999999E-2</v>
      </c>
      <c r="I214" s="1">
        <v>-1.6924300000000001</v>
      </c>
      <c r="J214" s="2">
        <v>2.2530600000000001E-5</v>
      </c>
      <c r="K214" s="1">
        <v>0.77771699999999999</v>
      </c>
      <c r="L214" s="1">
        <v>-1.8774999999999999</v>
      </c>
      <c r="M214" s="1">
        <v>0.75020299999999995</v>
      </c>
      <c r="N214" s="1">
        <v>0.99907599999999996</v>
      </c>
      <c r="O214" s="1">
        <v>-2.5005799999999998</v>
      </c>
      <c r="P214" s="1">
        <v>-0.74877499999999997</v>
      </c>
      <c r="Q214" s="1">
        <v>1.0028699999999999</v>
      </c>
      <c r="R214" s="1">
        <v>-2.50088</v>
      </c>
      <c r="S214" s="2">
        <v>8.8795999999999995E-5</v>
      </c>
      <c r="T214" s="1">
        <v>-4.9659600000000002E-3</v>
      </c>
      <c r="U214" s="1">
        <v>-2.4999199999999999</v>
      </c>
      <c r="V214" s="1" t="s">
        <v>23</v>
      </c>
      <c r="W214" s="1">
        <f>ABS(IK_diagnostics_positions[[#This Row],[Column1]]-A213)</f>
        <v>0.53866700000000001</v>
      </c>
      <c r="X214" s="1">
        <f>ABS(IK_diagnostics_positions[[#This Row],[Column2]]-B213)</f>
        <v>0.56047900000000006</v>
      </c>
      <c r="Y214" s="1">
        <f>ABS(IK_diagnostics_positions[[#This Row],[Column3]]-C213)</f>
        <v>0.47014800000000001</v>
      </c>
      <c r="Z214" s="1">
        <f>ABS(IK_diagnostics_positions[[#This Row],[Column4]]-D213)</f>
        <v>1.3647704000000001</v>
      </c>
      <c r="AA214" s="1">
        <f>ABS(IK_diagnostics_positions[[#This Row],[Column5]]-E213)</f>
        <v>0.15119299999999991</v>
      </c>
      <c r="AB214" s="1">
        <f>ABS(IK_diagnostics_positions[[#This Row],[Column6]]-F213)</f>
        <v>0.20192999999999994</v>
      </c>
      <c r="AC214" s="1">
        <f>ABS(IK_diagnostics_positions[[#This Row],[Column7]]-G213)</f>
        <v>1.176641</v>
      </c>
      <c r="AD214" s="1">
        <f>ABS(IK_diagnostics_positions[[#This Row],[Column8]]-H213)</f>
        <v>6.8648899999999999E-2</v>
      </c>
      <c r="AE214" s="1">
        <f>ABS(IK_diagnostics_positions[[#This Row],[Column9]]-I213)</f>
        <v>0.23859999999999992</v>
      </c>
      <c r="AF214" s="1">
        <f>ABS(IK_diagnostics_positions[[#This Row],[Column10]]-J213)</f>
        <v>9.5929493999999983E-3</v>
      </c>
      <c r="AG214" s="1">
        <f>ABS(IK_diagnostics_positions[[#This Row],[Column11]]-K213)</f>
        <v>1.6809999999999992E-2</v>
      </c>
      <c r="AH214" s="1">
        <f>ABS(IK_diagnostics_positions[[#This Row],[Column12]]-L213)</f>
        <v>9.1699999999999005E-3</v>
      </c>
      <c r="AI214" s="1">
        <f>ABS(IK_diagnostics_positions[[#This Row],[Column13]]-M213)</f>
        <v>1.0759999999999659E-3</v>
      </c>
      <c r="AJ214" s="1">
        <f>ABS(IK_diagnostics_positions[[#This Row],[Column14]]-N213)</f>
        <v>3.6539999999999351E-3</v>
      </c>
      <c r="AK214" s="1">
        <f>ABS(IK_diagnostics_positions[[#This Row],[Column15]]-O213)</f>
        <v>4.0399999999998215E-3</v>
      </c>
      <c r="AL214" s="1">
        <f>ABS(IK_diagnostics_positions[[#This Row],[Column16]]-P213)</f>
        <v>1.0072999999999999E-2</v>
      </c>
      <c r="AM214" s="1">
        <f>ABS(IK_diagnostics_positions[[#This Row],[Column17]]-Q213)</f>
        <v>4.8399999999999554E-3</v>
      </c>
      <c r="AN214" s="1">
        <f>ABS(IK_diagnostics_positions[[#This Row],[Column18]]-R213)</f>
        <v>1.3040000000000163E-2</v>
      </c>
      <c r="AO214" s="1">
        <f>ABS(IK_diagnostics_positions[[#This Row],[Column19]]-S213)</f>
        <v>1.0845496E-2</v>
      </c>
      <c r="AP214" s="1">
        <f>ABS(IK_diagnostics_positions[[#This Row],[Column20]]-T213)</f>
        <v>5.0460999999999995E-4</v>
      </c>
      <c r="AQ214" s="1">
        <f>ABS(IK_diagnostics_positions[[#This Row],[Column21]]-U213)</f>
        <v>1.0480000000000267E-2</v>
      </c>
    </row>
    <row r="215" spans="1:43" x14ac:dyDescent="0.25">
      <c r="A215" s="1">
        <v>-0.380882</v>
      </c>
      <c r="B215" s="1">
        <v>-0.15028900000000001</v>
      </c>
      <c r="C215" s="1">
        <v>-0.91232800000000003</v>
      </c>
      <c r="D215" s="1">
        <v>-2.2461100000000001E-2</v>
      </c>
      <c r="E215" s="1">
        <v>0.73601499999999997</v>
      </c>
      <c r="F215" s="1">
        <v>-0.61906799999999995</v>
      </c>
      <c r="G215" s="1">
        <v>-7.6608599999999999E-2</v>
      </c>
      <c r="H215" s="1">
        <v>-3.81926E-2</v>
      </c>
      <c r="I215" s="1">
        <v>-1.2496799999999999</v>
      </c>
      <c r="J215" s="1">
        <v>2.5311999999999999E-3</v>
      </c>
      <c r="K215" s="1">
        <v>0.75372799999999995</v>
      </c>
      <c r="L215" s="1">
        <v>-1.8551500000000001</v>
      </c>
      <c r="M215" s="1">
        <v>0.73666799999999999</v>
      </c>
      <c r="N215" s="1">
        <v>0.99243300000000001</v>
      </c>
      <c r="O215" s="1">
        <v>-2.4908100000000002</v>
      </c>
      <c r="P215" s="1">
        <v>-0.73375500000000005</v>
      </c>
      <c r="Q215" s="1">
        <v>0.99447600000000003</v>
      </c>
      <c r="R215" s="1">
        <v>-2.4875500000000001</v>
      </c>
      <c r="S215" s="1">
        <v>5.1092200000000003E-3</v>
      </c>
      <c r="T215" s="1">
        <v>-8.0362000000000003E-3</v>
      </c>
      <c r="U215" s="1">
        <v>-2.5030000000000001</v>
      </c>
      <c r="V215" s="1" t="s">
        <v>23</v>
      </c>
      <c r="W215" s="1">
        <f>ABS(IK_diagnostics_positions[[#This Row],[Column1]]-A214)</f>
        <v>0.379388</v>
      </c>
      <c r="X215" s="1">
        <f>ABS(IK_diagnostics_positions[[#This Row],[Column2]]-B214)</f>
        <v>0.27046900000000001</v>
      </c>
      <c r="Y215" s="1">
        <f>ABS(IK_diagnostics_positions[[#This Row],[Column3]]-C214)</f>
        <v>0.41740100000000002</v>
      </c>
      <c r="Z215" s="1">
        <f>ABS(IK_diagnostics_positions[[#This Row],[Column4]]-D214)</f>
        <v>1.3042789000000001</v>
      </c>
      <c r="AA215" s="1">
        <f>ABS(IK_diagnostics_positions[[#This Row],[Column5]]-E214)</f>
        <v>1.2375690000000001</v>
      </c>
      <c r="AB215" s="1">
        <f>ABS(IK_diagnostics_positions[[#This Row],[Column6]]-F214)</f>
        <v>0.69597200000000004</v>
      </c>
      <c r="AC215" s="1">
        <f>ABS(IK_diagnostics_positions[[#This Row],[Column7]]-G214)</f>
        <v>0.43561939999999999</v>
      </c>
      <c r="AD215" s="1">
        <f>ABS(IK_diagnostics_positions[[#This Row],[Column8]]-H214)</f>
        <v>2.2748999999999998E-2</v>
      </c>
      <c r="AE215" s="1">
        <f>ABS(IK_diagnostics_positions[[#This Row],[Column9]]-I214)</f>
        <v>0.4427500000000002</v>
      </c>
      <c r="AF215" s="1">
        <f>ABS(IK_diagnostics_positions[[#This Row],[Column10]]-J214)</f>
        <v>2.5086694E-3</v>
      </c>
      <c r="AG215" s="1">
        <f>ABS(IK_diagnostics_positions[[#This Row],[Column11]]-K214)</f>
        <v>2.3989000000000038E-2</v>
      </c>
      <c r="AH215" s="1">
        <f>ABS(IK_diagnostics_positions[[#This Row],[Column12]]-L214)</f>
        <v>2.234999999999987E-2</v>
      </c>
      <c r="AI215" s="1">
        <f>ABS(IK_diagnostics_positions[[#This Row],[Column13]]-M214)</f>
        <v>1.3534999999999964E-2</v>
      </c>
      <c r="AJ215" s="1">
        <f>ABS(IK_diagnostics_positions[[#This Row],[Column14]]-N214)</f>
        <v>6.6429999999999545E-3</v>
      </c>
      <c r="AK215" s="1">
        <f>ABS(IK_diagnostics_positions[[#This Row],[Column15]]-O214)</f>
        <v>9.7699999999996123E-3</v>
      </c>
      <c r="AL215" s="1">
        <f>ABS(IK_diagnostics_positions[[#This Row],[Column16]]-P214)</f>
        <v>1.5019999999999922E-2</v>
      </c>
      <c r="AM215" s="1">
        <f>ABS(IK_diagnostics_positions[[#This Row],[Column17]]-Q214)</f>
        <v>8.3939999999999015E-3</v>
      </c>
      <c r="AN215" s="1">
        <f>ABS(IK_diagnostics_positions[[#This Row],[Column18]]-R214)</f>
        <v>1.3329999999999842E-2</v>
      </c>
      <c r="AO215" s="1">
        <f>ABS(IK_diagnostics_positions[[#This Row],[Column19]]-S214)</f>
        <v>5.0204239999999999E-3</v>
      </c>
      <c r="AP215" s="1">
        <f>ABS(IK_diagnostics_positions[[#This Row],[Column20]]-T214)</f>
        <v>3.0702400000000001E-3</v>
      </c>
      <c r="AQ215" s="1">
        <f>ABS(IK_diagnostics_positions[[#This Row],[Column21]]-U214)</f>
        <v>3.0800000000001937E-3</v>
      </c>
    </row>
    <row r="216" spans="1:43" x14ac:dyDescent="0.25">
      <c r="A216" s="1">
        <v>-0.881467</v>
      </c>
      <c r="B216" s="1">
        <v>0.44155</v>
      </c>
      <c r="C216" s="1">
        <v>-0.16747899999999999</v>
      </c>
      <c r="D216" s="1">
        <v>-2.67593E-2</v>
      </c>
      <c r="E216" s="1">
        <v>0.83199599999999996</v>
      </c>
      <c r="F216" s="1">
        <v>-0.50956900000000005</v>
      </c>
      <c r="G216" s="1">
        <v>-0.561145</v>
      </c>
      <c r="H216" s="1">
        <v>0.33521000000000001</v>
      </c>
      <c r="I216" s="1">
        <v>-1.1934100000000001</v>
      </c>
      <c r="J216" s="1">
        <v>-7.2976400000000002E-3</v>
      </c>
      <c r="K216" s="1">
        <v>0.80535599999999996</v>
      </c>
      <c r="L216" s="1">
        <v>-1.88059</v>
      </c>
      <c r="M216" s="1">
        <v>0.76176500000000003</v>
      </c>
      <c r="N216" s="1">
        <v>1.0076000000000001</v>
      </c>
      <c r="O216" s="1">
        <v>-2.48692</v>
      </c>
      <c r="P216" s="1">
        <v>-0.75922199999999995</v>
      </c>
      <c r="Q216" s="1">
        <v>1.0000100000000001</v>
      </c>
      <c r="R216" s="1">
        <v>-2.5104500000000001</v>
      </c>
      <c r="S216" s="1">
        <v>3.0936900000000001E-3</v>
      </c>
      <c r="T216" s="1">
        <v>8.4101599999999999E-3</v>
      </c>
      <c r="U216" s="1">
        <v>-2.48455</v>
      </c>
      <c r="V216" s="1" t="s">
        <v>23</v>
      </c>
      <c r="W216" s="1">
        <f>ABS(IK_diagnostics_positions[[#This Row],[Column1]]-A215)</f>
        <v>0.50058500000000006</v>
      </c>
      <c r="X216" s="1">
        <f>ABS(IK_diagnostics_positions[[#This Row],[Column2]]-B215)</f>
        <v>0.591839</v>
      </c>
      <c r="Y216" s="1">
        <f>ABS(IK_diagnostics_positions[[#This Row],[Column3]]-C215)</f>
        <v>0.74484900000000009</v>
      </c>
      <c r="Z216" s="1">
        <f>ABS(IK_diagnostics_positions[[#This Row],[Column4]]-D215)</f>
        <v>4.2981999999999985E-3</v>
      </c>
      <c r="AA216" s="1">
        <f>ABS(IK_diagnostics_positions[[#This Row],[Column5]]-E215)</f>
        <v>9.5980999999999983E-2</v>
      </c>
      <c r="AB216" s="1">
        <f>ABS(IK_diagnostics_positions[[#This Row],[Column6]]-F215)</f>
        <v>0.1094989999999999</v>
      </c>
      <c r="AC216" s="1">
        <f>ABS(IK_diagnostics_positions[[#This Row],[Column7]]-G215)</f>
        <v>0.48453639999999998</v>
      </c>
      <c r="AD216" s="1">
        <f>ABS(IK_diagnostics_positions[[#This Row],[Column8]]-H215)</f>
        <v>0.37340260000000003</v>
      </c>
      <c r="AE216" s="1">
        <f>ABS(IK_diagnostics_positions[[#This Row],[Column9]]-I215)</f>
        <v>5.626999999999982E-2</v>
      </c>
      <c r="AF216" s="1">
        <f>ABS(IK_diagnostics_positions[[#This Row],[Column10]]-J215)</f>
        <v>9.8288400000000001E-3</v>
      </c>
      <c r="AG216" s="1">
        <f>ABS(IK_diagnostics_positions[[#This Row],[Column11]]-K215)</f>
        <v>5.1628000000000007E-2</v>
      </c>
      <c r="AH216" s="1">
        <f>ABS(IK_diagnostics_positions[[#This Row],[Column12]]-L215)</f>
        <v>2.5439999999999907E-2</v>
      </c>
      <c r="AI216" s="1">
        <f>ABS(IK_diagnostics_positions[[#This Row],[Column13]]-M215)</f>
        <v>2.5097000000000036E-2</v>
      </c>
      <c r="AJ216" s="1">
        <f>ABS(IK_diagnostics_positions[[#This Row],[Column14]]-N215)</f>
        <v>1.5167000000000042E-2</v>
      </c>
      <c r="AK216" s="1">
        <f>ABS(IK_diagnostics_positions[[#This Row],[Column15]]-O215)</f>
        <v>3.8900000000001711E-3</v>
      </c>
      <c r="AL216" s="1">
        <f>ABS(IK_diagnostics_positions[[#This Row],[Column16]]-P215)</f>
        <v>2.5466999999999906E-2</v>
      </c>
      <c r="AM216" s="1">
        <f>ABS(IK_diagnostics_positions[[#This Row],[Column17]]-Q215)</f>
        <v>5.5340000000000389E-3</v>
      </c>
      <c r="AN216" s="1">
        <f>ABS(IK_diagnostics_positions[[#This Row],[Column18]]-R215)</f>
        <v>2.289999999999992E-2</v>
      </c>
      <c r="AO216" s="1">
        <f>ABS(IK_diagnostics_positions[[#This Row],[Column19]]-S215)</f>
        <v>2.0155300000000002E-3</v>
      </c>
      <c r="AP216" s="1">
        <f>ABS(IK_diagnostics_positions[[#This Row],[Column20]]-T215)</f>
        <v>1.644636E-2</v>
      </c>
      <c r="AQ216" s="1">
        <f>ABS(IK_diagnostics_positions[[#This Row],[Column21]]-U215)</f>
        <v>1.8450000000000077E-2</v>
      </c>
    </row>
    <row r="217" spans="1:43" x14ac:dyDescent="0.25">
      <c r="A217" s="1">
        <v>-0.187968</v>
      </c>
      <c r="B217" s="1">
        <v>0.81578700000000004</v>
      </c>
      <c r="C217" s="1">
        <v>-0.54695499999999997</v>
      </c>
      <c r="D217" s="1">
        <v>-0.42269099999999998</v>
      </c>
      <c r="E217" s="1">
        <v>0.72471799999999997</v>
      </c>
      <c r="F217" s="1">
        <v>-1.51474</v>
      </c>
      <c r="G217" s="1">
        <v>0.320712</v>
      </c>
      <c r="H217" s="1">
        <v>0.77744400000000002</v>
      </c>
      <c r="I217" s="1">
        <v>-2.1815000000000002</v>
      </c>
      <c r="J217" s="1">
        <v>-9.3382600000000001E-4</v>
      </c>
      <c r="K217" s="1">
        <v>0.77951099999999995</v>
      </c>
      <c r="L217" s="1">
        <v>-3.1283599999999998</v>
      </c>
      <c r="M217" s="1">
        <v>0.74738000000000004</v>
      </c>
      <c r="N217" s="1">
        <v>0.99766900000000003</v>
      </c>
      <c r="O217" s="1">
        <v>-2.5019200000000001</v>
      </c>
      <c r="P217" s="1">
        <v>-0.74853899999999995</v>
      </c>
      <c r="Q217" s="1">
        <v>1.00125</v>
      </c>
      <c r="R217" s="1">
        <v>-2.5023300000000002</v>
      </c>
      <c r="S217" s="1">
        <v>8.5181000000000005E-4</v>
      </c>
      <c r="T217" s="1">
        <v>1.99592E-3</v>
      </c>
      <c r="U217" s="1">
        <v>-2.4994999999999998</v>
      </c>
      <c r="V217" s="1" t="s">
        <v>23</v>
      </c>
      <c r="W217" s="1">
        <f>ABS(IK_diagnostics_positions[[#This Row],[Column1]]-A216)</f>
        <v>0.69349899999999998</v>
      </c>
      <c r="X217" s="1">
        <f>ABS(IK_diagnostics_positions[[#This Row],[Column2]]-B216)</f>
        <v>0.37423700000000004</v>
      </c>
      <c r="Y217" s="1">
        <f>ABS(IK_diagnostics_positions[[#This Row],[Column3]]-C216)</f>
        <v>0.37947599999999998</v>
      </c>
      <c r="Z217" s="1">
        <f>ABS(IK_diagnostics_positions[[#This Row],[Column4]]-D216)</f>
        <v>0.3959317</v>
      </c>
      <c r="AA217" s="1">
        <f>ABS(IK_diagnostics_positions[[#This Row],[Column5]]-E216)</f>
        <v>0.10727799999999998</v>
      </c>
      <c r="AB217" s="1">
        <f>ABS(IK_diagnostics_positions[[#This Row],[Column6]]-F216)</f>
        <v>1.0051709999999998</v>
      </c>
      <c r="AC217" s="1">
        <f>ABS(IK_diagnostics_positions[[#This Row],[Column7]]-G216)</f>
        <v>0.881857</v>
      </c>
      <c r="AD217" s="1">
        <f>ABS(IK_diagnostics_positions[[#This Row],[Column8]]-H216)</f>
        <v>0.44223400000000002</v>
      </c>
      <c r="AE217" s="1">
        <f>ABS(IK_diagnostics_positions[[#This Row],[Column9]]-I216)</f>
        <v>0.98809000000000013</v>
      </c>
      <c r="AF217" s="1">
        <f>ABS(IK_diagnostics_positions[[#This Row],[Column10]]-J216)</f>
        <v>6.3638140000000006E-3</v>
      </c>
      <c r="AG217" s="1">
        <f>ABS(IK_diagnostics_positions[[#This Row],[Column11]]-K216)</f>
        <v>2.5845000000000007E-2</v>
      </c>
      <c r="AH217" s="1">
        <f>ABS(IK_diagnostics_positions[[#This Row],[Column12]]-L216)</f>
        <v>1.2477699999999998</v>
      </c>
      <c r="AI217" s="1">
        <f>ABS(IK_diagnostics_positions[[#This Row],[Column13]]-M216)</f>
        <v>1.4384999999999981E-2</v>
      </c>
      <c r="AJ217" s="1">
        <f>ABS(IK_diagnostics_positions[[#This Row],[Column14]]-N216)</f>
        <v>9.9310000000000231E-3</v>
      </c>
      <c r="AK217" s="1">
        <f>ABS(IK_diagnostics_positions[[#This Row],[Column15]]-O216)</f>
        <v>1.5000000000000124E-2</v>
      </c>
      <c r="AL217" s="1">
        <f>ABS(IK_diagnostics_positions[[#This Row],[Column16]]-P216)</f>
        <v>1.0682999999999998E-2</v>
      </c>
      <c r="AM217" s="1">
        <f>ABS(IK_diagnostics_positions[[#This Row],[Column17]]-Q216)</f>
        <v>1.2399999999999078E-3</v>
      </c>
      <c r="AN217" s="1">
        <f>ABS(IK_diagnostics_positions[[#This Row],[Column18]]-R216)</f>
        <v>8.1199999999999051E-3</v>
      </c>
      <c r="AO217" s="1">
        <f>ABS(IK_diagnostics_positions[[#This Row],[Column19]]-S216)</f>
        <v>2.2418799999999999E-3</v>
      </c>
      <c r="AP217" s="1">
        <f>ABS(IK_diagnostics_positions[[#This Row],[Column20]]-T216)</f>
        <v>6.4142399999999999E-3</v>
      </c>
      <c r="AQ217" s="1">
        <f>ABS(IK_diagnostics_positions[[#This Row],[Column21]]-U216)</f>
        <v>1.4949999999999797E-2</v>
      </c>
    </row>
    <row r="218" spans="1:43" x14ac:dyDescent="0.25">
      <c r="A218" s="1">
        <v>8.4654900000000005E-2</v>
      </c>
      <c r="B218" s="1">
        <v>0.97117600000000004</v>
      </c>
      <c r="C218" s="1">
        <v>-0.22282299999999999</v>
      </c>
      <c r="D218" s="1">
        <v>-6.3886499999999999E-2</v>
      </c>
      <c r="E218" s="1">
        <v>1.20279</v>
      </c>
      <c r="F218" s="1">
        <v>-1.1842200000000001</v>
      </c>
      <c r="G218" s="1">
        <v>-0.75482499999999997</v>
      </c>
      <c r="H218" s="1">
        <v>0.48312899999999998</v>
      </c>
      <c r="I218" s="1">
        <v>-1.2527699999999999</v>
      </c>
      <c r="J218" s="1">
        <v>-1.19063E-2</v>
      </c>
      <c r="K218" s="1">
        <v>0.74257899999999999</v>
      </c>
      <c r="L218" s="1">
        <v>-1.8698300000000001</v>
      </c>
      <c r="M218" s="1">
        <v>0.73207999999999995</v>
      </c>
      <c r="N218" s="1">
        <v>1.0030699999999999</v>
      </c>
      <c r="O218" s="1">
        <v>-2.48516</v>
      </c>
      <c r="P218" s="1">
        <v>-0.741483</v>
      </c>
      <c r="Q218" s="1">
        <v>0.99924900000000005</v>
      </c>
      <c r="R218" s="1">
        <v>-2.5037400000000001</v>
      </c>
      <c r="S218" s="1">
        <v>-3.58298E-4</v>
      </c>
      <c r="T218" s="1">
        <v>-1.8212599999999999E-2</v>
      </c>
      <c r="U218" s="1">
        <v>-2.5187200000000001</v>
      </c>
      <c r="V218" s="1" t="s">
        <v>23</v>
      </c>
      <c r="W218" s="1">
        <f>ABS(IK_diagnostics_positions[[#This Row],[Column1]]-A217)</f>
        <v>0.2726229</v>
      </c>
      <c r="X218" s="1">
        <f>ABS(IK_diagnostics_positions[[#This Row],[Column2]]-B217)</f>
        <v>0.155389</v>
      </c>
      <c r="Y218" s="1">
        <f>ABS(IK_diagnostics_positions[[#This Row],[Column3]]-C217)</f>
        <v>0.32413199999999998</v>
      </c>
      <c r="Z218" s="1">
        <f>ABS(IK_diagnostics_positions[[#This Row],[Column4]]-D217)</f>
        <v>0.35880449999999997</v>
      </c>
      <c r="AA218" s="1">
        <f>ABS(IK_diagnostics_positions[[#This Row],[Column5]]-E217)</f>
        <v>0.47807200000000005</v>
      </c>
      <c r="AB218" s="1">
        <f>ABS(IK_diagnostics_positions[[#This Row],[Column6]]-F217)</f>
        <v>0.33051999999999992</v>
      </c>
      <c r="AC218" s="1">
        <f>ABS(IK_diagnostics_positions[[#This Row],[Column7]]-G217)</f>
        <v>1.075537</v>
      </c>
      <c r="AD218" s="1">
        <f>ABS(IK_diagnostics_positions[[#This Row],[Column8]]-H217)</f>
        <v>0.29431500000000005</v>
      </c>
      <c r="AE218" s="1">
        <f>ABS(IK_diagnostics_positions[[#This Row],[Column9]]-I217)</f>
        <v>0.92873000000000028</v>
      </c>
      <c r="AF218" s="1">
        <f>ABS(IK_diagnostics_positions[[#This Row],[Column10]]-J217)</f>
        <v>1.0972473999999999E-2</v>
      </c>
      <c r="AG218" s="1">
        <f>ABS(IK_diagnostics_positions[[#This Row],[Column11]]-K217)</f>
        <v>3.6931999999999965E-2</v>
      </c>
      <c r="AH218" s="1">
        <f>ABS(IK_diagnostics_positions[[#This Row],[Column12]]-L217)</f>
        <v>1.2585299999999997</v>
      </c>
      <c r="AI218" s="1">
        <f>ABS(IK_diagnostics_positions[[#This Row],[Column13]]-M217)</f>
        <v>1.5300000000000091E-2</v>
      </c>
      <c r="AJ218" s="1">
        <f>ABS(IK_diagnostics_positions[[#This Row],[Column14]]-N217)</f>
        <v>5.4009999999998781E-3</v>
      </c>
      <c r="AK218" s="1">
        <f>ABS(IK_diagnostics_positions[[#This Row],[Column15]]-O217)</f>
        <v>1.6760000000000108E-2</v>
      </c>
      <c r="AL218" s="1">
        <f>ABS(IK_diagnostics_positions[[#This Row],[Column16]]-P217)</f>
        <v>7.0559999999999512E-3</v>
      </c>
      <c r="AM218" s="1">
        <f>ABS(IK_diagnostics_positions[[#This Row],[Column17]]-Q217)</f>
        <v>2.0009999999999195E-3</v>
      </c>
      <c r="AN218" s="1">
        <f>ABS(IK_diagnostics_positions[[#This Row],[Column18]]-R217)</f>
        <v>1.4099999999999113E-3</v>
      </c>
      <c r="AO218" s="1">
        <f>ABS(IK_diagnostics_positions[[#This Row],[Column19]]-S217)</f>
        <v>1.2101080000000001E-3</v>
      </c>
      <c r="AP218" s="1">
        <f>ABS(IK_diagnostics_positions[[#This Row],[Column20]]-T217)</f>
        <v>2.0208520000000001E-2</v>
      </c>
      <c r="AQ218" s="1">
        <f>ABS(IK_diagnostics_positions[[#This Row],[Column21]]-U217)</f>
        <v>1.9220000000000237E-2</v>
      </c>
    </row>
    <row r="219" spans="1:43" x14ac:dyDescent="0.25">
      <c r="A219" s="1">
        <v>0.925979</v>
      </c>
      <c r="B219" s="1">
        <v>0.35413600000000001</v>
      </c>
      <c r="C219" s="1">
        <v>0.13095899999999999</v>
      </c>
      <c r="D219" s="1">
        <v>0.46135100000000001</v>
      </c>
      <c r="E219" s="1">
        <v>0.91622499999999996</v>
      </c>
      <c r="F219" s="1">
        <v>-0.55327499999999996</v>
      </c>
      <c r="G219" s="1">
        <v>0.82403700000000002</v>
      </c>
      <c r="H219" s="1">
        <v>0.52112099999999995</v>
      </c>
      <c r="I219" s="1">
        <v>-1.3972800000000001</v>
      </c>
      <c r="J219" s="1">
        <v>1.93656E-2</v>
      </c>
      <c r="K219" s="1">
        <v>0.7792</v>
      </c>
      <c r="L219" s="1">
        <v>-1.93198</v>
      </c>
      <c r="M219" s="1">
        <v>0.78831899999999999</v>
      </c>
      <c r="N219" s="1">
        <v>1.0205200000000001</v>
      </c>
      <c r="O219" s="1">
        <v>-2.52399</v>
      </c>
      <c r="P219" s="1">
        <v>-0.78530500000000003</v>
      </c>
      <c r="Q219" s="1">
        <v>1.03728</v>
      </c>
      <c r="R219" s="1">
        <v>-2.4666800000000002</v>
      </c>
      <c r="S219" s="1">
        <v>-8.8185399999999997E-3</v>
      </c>
      <c r="T219" s="1">
        <v>-3.4254699999999999E-2</v>
      </c>
      <c r="U219" s="1">
        <v>-2.5129299999999999</v>
      </c>
      <c r="V219" s="1" t="s">
        <v>23</v>
      </c>
      <c r="W219" s="1">
        <f>ABS(IK_diagnostics_positions[[#This Row],[Column1]]-A218)</f>
        <v>0.84132410000000002</v>
      </c>
      <c r="X219" s="1">
        <f>ABS(IK_diagnostics_positions[[#This Row],[Column2]]-B218)</f>
        <v>0.61704000000000003</v>
      </c>
      <c r="Y219" s="1">
        <f>ABS(IK_diagnostics_positions[[#This Row],[Column3]]-C218)</f>
        <v>0.35378199999999999</v>
      </c>
      <c r="Z219" s="1">
        <f>ABS(IK_diagnostics_positions[[#This Row],[Column4]]-D218)</f>
        <v>0.52523750000000002</v>
      </c>
      <c r="AA219" s="1">
        <f>ABS(IK_diagnostics_positions[[#This Row],[Column5]]-E218)</f>
        <v>0.28656500000000007</v>
      </c>
      <c r="AB219" s="1">
        <f>ABS(IK_diagnostics_positions[[#This Row],[Column6]]-F218)</f>
        <v>0.63094500000000009</v>
      </c>
      <c r="AC219" s="1">
        <f>ABS(IK_diagnostics_positions[[#This Row],[Column7]]-G218)</f>
        <v>1.578862</v>
      </c>
      <c r="AD219" s="1">
        <f>ABS(IK_diagnostics_positions[[#This Row],[Column8]]-H218)</f>
        <v>3.799199999999997E-2</v>
      </c>
      <c r="AE219" s="1">
        <f>ABS(IK_diagnostics_positions[[#This Row],[Column9]]-I218)</f>
        <v>0.14451000000000014</v>
      </c>
      <c r="AF219" s="1">
        <f>ABS(IK_diagnostics_positions[[#This Row],[Column10]]-J218)</f>
        <v>3.1271899999999998E-2</v>
      </c>
      <c r="AG219" s="1">
        <f>ABS(IK_diagnostics_positions[[#This Row],[Column11]]-K218)</f>
        <v>3.6621000000000015E-2</v>
      </c>
      <c r="AH219" s="1">
        <f>ABS(IK_diagnostics_positions[[#This Row],[Column12]]-L218)</f>
        <v>6.2149999999999928E-2</v>
      </c>
      <c r="AI219" s="1">
        <f>ABS(IK_diagnostics_positions[[#This Row],[Column13]]-M218)</f>
        <v>5.6239000000000039E-2</v>
      </c>
      <c r="AJ219" s="1">
        <f>ABS(IK_diagnostics_positions[[#This Row],[Column14]]-N218)</f>
        <v>1.7450000000000188E-2</v>
      </c>
      <c r="AK219" s="1">
        <f>ABS(IK_diagnostics_positions[[#This Row],[Column15]]-O218)</f>
        <v>3.882999999999992E-2</v>
      </c>
      <c r="AL219" s="1">
        <f>ABS(IK_diagnostics_positions[[#This Row],[Column16]]-P218)</f>
        <v>4.3822000000000028E-2</v>
      </c>
      <c r="AM219" s="1">
        <f>ABS(IK_diagnostics_positions[[#This Row],[Column17]]-Q218)</f>
        <v>3.8030999999999926E-2</v>
      </c>
      <c r="AN219" s="1">
        <f>ABS(IK_diagnostics_positions[[#This Row],[Column18]]-R218)</f>
        <v>3.7059999999999871E-2</v>
      </c>
      <c r="AO219" s="1">
        <f>ABS(IK_diagnostics_positions[[#This Row],[Column19]]-S218)</f>
        <v>8.4602419999999998E-3</v>
      </c>
      <c r="AP219" s="1">
        <f>ABS(IK_diagnostics_positions[[#This Row],[Column20]]-T218)</f>
        <v>1.60421E-2</v>
      </c>
      <c r="AQ219" s="1">
        <f>ABS(IK_diagnostics_positions[[#This Row],[Column21]]-U218)</f>
        <v>5.7900000000001839E-3</v>
      </c>
    </row>
    <row r="220" spans="1:43" x14ac:dyDescent="0.25">
      <c r="A220" s="1">
        <v>0.43408799999999997</v>
      </c>
      <c r="B220" s="1">
        <v>0.64621200000000001</v>
      </c>
      <c r="C220" s="1">
        <v>-0.62767700000000004</v>
      </c>
      <c r="D220" s="1">
        <v>-0.53961099999999995</v>
      </c>
      <c r="E220" s="1">
        <v>0.66920199999999996</v>
      </c>
      <c r="F220" s="1">
        <v>-0.85435300000000003</v>
      </c>
      <c r="G220" s="1">
        <v>-0.53860200000000003</v>
      </c>
      <c r="H220" s="1">
        <v>-1.02646E-2</v>
      </c>
      <c r="I220" s="1">
        <v>-1.58806</v>
      </c>
      <c r="J220" s="1">
        <v>6.4921399999999995E-4</v>
      </c>
      <c r="K220" s="1">
        <v>0.78107300000000002</v>
      </c>
      <c r="L220" s="1">
        <v>-1.8761399999999999</v>
      </c>
      <c r="M220" s="1">
        <v>0.75034299999999998</v>
      </c>
      <c r="N220" s="1">
        <v>1.0003500000000001</v>
      </c>
      <c r="O220" s="1">
        <v>-2.5005500000000001</v>
      </c>
      <c r="P220" s="1">
        <v>-0.74714499999999995</v>
      </c>
      <c r="Q220" s="1">
        <v>1.00169</v>
      </c>
      <c r="R220" s="1">
        <v>-2.5023499999999999</v>
      </c>
      <c r="S220" s="1">
        <v>8.8369800000000004E-4</v>
      </c>
      <c r="T220" s="1">
        <v>6.0021900000000003E-4</v>
      </c>
      <c r="U220" s="1">
        <v>-2.5013299999999998</v>
      </c>
      <c r="V220" s="1" t="s">
        <v>23</v>
      </c>
      <c r="W220" s="1">
        <f>ABS(IK_diagnostics_positions[[#This Row],[Column1]]-A219)</f>
        <v>0.49189100000000002</v>
      </c>
      <c r="X220" s="1">
        <f>ABS(IK_diagnostics_positions[[#This Row],[Column2]]-B219)</f>
        <v>0.292076</v>
      </c>
      <c r="Y220" s="1">
        <f>ABS(IK_diagnostics_positions[[#This Row],[Column3]]-C219)</f>
        <v>0.75863600000000009</v>
      </c>
      <c r="Z220" s="1">
        <f>ABS(IK_diagnostics_positions[[#This Row],[Column4]]-D219)</f>
        <v>1.0009619999999999</v>
      </c>
      <c r="AA220" s="1">
        <f>ABS(IK_diagnostics_positions[[#This Row],[Column5]]-E219)</f>
        <v>0.24702299999999999</v>
      </c>
      <c r="AB220" s="1">
        <f>ABS(IK_diagnostics_positions[[#This Row],[Column6]]-F219)</f>
        <v>0.30107800000000007</v>
      </c>
      <c r="AC220" s="1">
        <f>ABS(IK_diagnostics_positions[[#This Row],[Column7]]-G219)</f>
        <v>1.3626390000000002</v>
      </c>
      <c r="AD220" s="1">
        <f>ABS(IK_diagnostics_positions[[#This Row],[Column8]]-H219)</f>
        <v>0.5313855999999999</v>
      </c>
      <c r="AE220" s="1">
        <f>ABS(IK_diagnostics_positions[[#This Row],[Column9]]-I219)</f>
        <v>0.19077999999999995</v>
      </c>
      <c r="AF220" s="1">
        <f>ABS(IK_diagnostics_positions[[#This Row],[Column10]]-J219)</f>
        <v>1.8716386000000002E-2</v>
      </c>
      <c r="AG220" s="1">
        <f>ABS(IK_diagnostics_positions[[#This Row],[Column11]]-K219)</f>
        <v>1.8730000000000135E-3</v>
      </c>
      <c r="AH220" s="1">
        <f>ABS(IK_diagnostics_positions[[#This Row],[Column12]]-L219)</f>
        <v>5.5840000000000112E-2</v>
      </c>
      <c r="AI220" s="1">
        <f>ABS(IK_diagnostics_positions[[#This Row],[Column13]]-M219)</f>
        <v>3.797600000000001E-2</v>
      </c>
      <c r="AJ220" s="1">
        <f>ABS(IK_diagnostics_positions[[#This Row],[Column14]]-N219)</f>
        <v>2.0170000000000021E-2</v>
      </c>
      <c r="AK220" s="1">
        <f>ABS(IK_diagnostics_positions[[#This Row],[Column15]]-O219)</f>
        <v>2.3439999999999905E-2</v>
      </c>
      <c r="AL220" s="1">
        <f>ABS(IK_diagnostics_positions[[#This Row],[Column16]]-P219)</f>
        <v>3.8160000000000083E-2</v>
      </c>
      <c r="AM220" s="1">
        <f>ABS(IK_diagnostics_positions[[#This Row],[Column17]]-Q219)</f>
        <v>3.5590000000000011E-2</v>
      </c>
      <c r="AN220" s="1">
        <f>ABS(IK_diagnostics_positions[[#This Row],[Column18]]-R219)</f>
        <v>3.5669999999999646E-2</v>
      </c>
      <c r="AO220" s="1">
        <f>ABS(IK_diagnostics_positions[[#This Row],[Column19]]-S219)</f>
        <v>9.7022380000000002E-3</v>
      </c>
      <c r="AP220" s="1">
        <f>ABS(IK_diagnostics_positions[[#This Row],[Column20]]-T219)</f>
        <v>3.4854918999999998E-2</v>
      </c>
      <c r="AQ220" s="1">
        <f>ABS(IK_diagnostics_positions[[#This Row],[Column21]]-U219)</f>
        <v>1.1600000000000055E-2</v>
      </c>
    </row>
    <row r="221" spans="1:43" x14ac:dyDescent="0.25">
      <c r="A221" s="1">
        <v>1.90233E-2</v>
      </c>
      <c r="B221" s="1">
        <v>-0.50546800000000003</v>
      </c>
      <c r="C221" s="1">
        <v>-0.86263500000000004</v>
      </c>
      <c r="D221" s="1">
        <v>0.622394</v>
      </c>
      <c r="E221" s="1">
        <v>0.238981</v>
      </c>
      <c r="F221" s="1">
        <v>-1.1485399999999999</v>
      </c>
      <c r="G221" s="1">
        <v>0.80242999999999998</v>
      </c>
      <c r="H221" s="1">
        <v>0.24112800000000001</v>
      </c>
      <c r="I221" s="1">
        <v>-2.13219</v>
      </c>
      <c r="J221" s="1">
        <v>6.7186399999999999E-4</v>
      </c>
      <c r="K221" s="1">
        <v>0.78319300000000003</v>
      </c>
      <c r="L221" s="1">
        <v>-1.8805000000000001</v>
      </c>
      <c r="M221" s="1">
        <v>0.74937500000000001</v>
      </c>
      <c r="N221" s="1">
        <v>1.00529</v>
      </c>
      <c r="O221" s="1">
        <v>-2.5051000000000001</v>
      </c>
      <c r="P221" s="1">
        <v>-0.75476600000000005</v>
      </c>
      <c r="Q221" s="1">
        <v>0.999834</v>
      </c>
      <c r="R221" s="1">
        <v>-2.4988700000000001</v>
      </c>
      <c r="S221" s="1">
        <v>-1.8985600000000001E-3</v>
      </c>
      <c r="T221" s="1">
        <v>1.5739199999999999E-3</v>
      </c>
      <c r="U221" s="1">
        <v>-2.5042499999999999</v>
      </c>
      <c r="V221" s="1" t="s">
        <v>23</v>
      </c>
      <c r="W221" s="1">
        <f>ABS(IK_diagnostics_positions[[#This Row],[Column1]]-A220)</f>
        <v>0.41506469999999995</v>
      </c>
      <c r="X221" s="1">
        <f>ABS(IK_diagnostics_positions[[#This Row],[Column2]]-B220)</f>
        <v>1.15168</v>
      </c>
      <c r="Y221" s="1">
        <f>ABS(IK_diagnostics_positions[[#This Row],[Column3]]-C220)</f>
        <v>0.234958</v>
      </c>
      <c r="Z221" s="1">
        <f>ABS(IK_diagnostics_positions[[#This Row],[Column4]]-D220)</f>
        <v>1.162005</v>
      </c>
      <c r="AA221" s="1">
        <f>ABS(IK_diagnostics_positions[[#This Row],[Column5]]-E220)</f>
        <v>0.43022099999999996</v>
      </c>
      <c r="AB221" s="1">
        <f>ABS(IK_diagnostics_positions[[#This Row],[Column6]]-F220)</f>
        <v>0.29418699999999987</v>
      </c>
      <c r="AC221" s="1">
        <f>ABS(IK_diagnostics_positions[[#This Row],[Column7]]-G220)</f>
        <v>1.341032</v>
      </c>
      <c r="AD221" s="1">
        <f>ABS(IK_diagnostics_positions[[#This Row],[Column8]]-H220)</f>
        <v>0.25139260000000002</v>
      </c>
      <c r="AE221" s="1">
        <f>ABS(IK_diagnostics_positions[[#This Row],[Column9]]-I220)</f>
        <v>0.54413</v>
      </c>
      <c r="AF221" s="1">
        <f>ABS(IK_diagnostics_positions[[#This Row],[Column10]]-J220)</f>
        <v>2.2650000000000036E-5</v>
      </c>
      <c r="AG221" s="1">
        <f>ABS(IK_diagnostics_positions[[#This Row],[Column11]]-K220)</f>
        <v>2.1200000000000108E-3</v>
      </c>
      <c r="AH221" s="1">
        <f>ABS(IK_diagnostics_positions[[#This Row],[Column12]]-L220)</f>
        <v>4.3600000000001415E-3</v>
      </c>
      <c r="AI221" s="1">
        <f>ABS(IK_diagnostics_positions[[#This Row],[Column13]]-M220)</f>
        <v>9.6799999999996889E-4</v>
      </c>
      <c r="AJ221" s="1">
        <f>ABS(IK_diagnostics_positions[[#This Row],[Column14]]-N220)</f>
        <v>4.9399999999999444E-3</v>
      </c>
      <c r="AK221" s="1">
        <f>ABS(IK_diagnostics_positions[[#This Row],[Column15]]-O220)</f>
        <v>4.550000000000054E-3</v>
      </c>
      <c r="AL221" s="1">
        <f>ABS(IK_diagnostics_positions[[#This Row],[Column16]]-P220)</f>
        <v>7.6210000000000999E-3</v>
      </c>
      <c r="AM221" s="1">
        <f>ABS(IK_diagnostics_positions[[#This Row],[Column17]]-Q220)</f>
        <v>1.8559999999999688E-3</v>
      </c>
      <c r="AN221" s="1">
        <f>ABS(IK_diagnostics_positions[[#This Row],[Column18]]-R220)</f>
        <v>3.4799999999997056E-3</v>
      </c>
      <c r="AO221" s="1">
        <f>ABS(IK_diagnostics_positions[[#This Row],[Column19]]-S220)</f>
        <v>2.7822580000000001E-3</v>
      </c>
      <c r="AP221" s="1">
        <f>ABS(IK_diagnostics_positions[[#This Row],[Column20]]-T220)</f>
        <v>9.7370099999999989E-4</v>
      </c>
      <c r="AQ221" s="1">
        <f>ABS(IK_diagnostics_positions[[#This Row],[Column21]]-U220)</f>
        <v>2.9200000000000337E-3</v>
      </c>
    </row>
    <row r="222" spans="1:43" x14ac:dyDescent="0.25">
      <c r="A222" s="1">
        <v>-0.89397300000000002</v>
      </c>
      <c r="B222" s="1">
        <v>-0.36931599999999998</v>
      </c>
      <c r="C222" s="1">
        <v>-0.253807</v>
      </c>
      <c r="D222" s="1">
        <v>-0.78319799999999995</v>
      </c>
      <c r="E222" s="1">
        <v>-0.15978300000000001</v>
      </c>
      <c r="F222" s="1">
        <v>-1.2253099999999999</v>
      </c>
      <c r="G222" s="1">
        <v>0.20177400000000001</v>
      </c>
      <c r="H222" s="1">
        <v>-6.7076200000000001E-3</v>
      </c>
      <c r="I222" s="1">
        <v>-1.3052999999999999</v>
      </c>
      <c r="J222" s="1">
        <v>5.3171399999999997E-3</v>
      </c>
      <c r="K222" s="1">
        <v>0.78875300000000004</v>
      </c>
      <c r="L222" s="1">
        <v>-1.8785799999999999</v>
      </c>
      <c r="M222" s="1">
        <v>0.75430799999999998</v>
      </c>
      <c r="N222" s="1">
        <v>1.0069999999999999</v>
      </c>
      <c r="O222" s="1">
        <v>-2.5041899999999999</v>
      </c>
      <c r="P222" s="1">
        <v>-0.75002000000000002</v>
      </c>
      <c r="Q222" s="1">
        <v>1.0010699999999999</v>
      </c>
      <c r="R222" s="1">
        <v>-2.49857</v>
      </c>
      <c r="S222" s="1">
        <v>-4.1449199999999999E-3</v>
      </c>
      <c r="T222" s="1">
        <v>1.9371499999999999E-3</v>
      </c>
      <c r="U222" s="1">
        <v>-2.4956999999999998</v>
      </c>
      <c r="V222" s="1" t="s">
        <v>23</v>
      </c>
      <c r="W222" s="1">
        <f>ABS(IK_diagnostics_positions[[#This Row],[Column1]]-A221)</f>
        <v>0.91299629999999998</v>
      </c>
      <c r="X222" s="1">
        <f>ABS(IK_diagnostics_positions[[#This Row],[Column2]]-B221)</f>
        <v>0.13615200000000005</v>
      </c>
      <c r="Y222" s="1">
        <f>ABS(IK_diagnostics_positions[[#This Row],[Column3]]-C221)</f>
        <v>0.60882800000000004</v>
      </c>
      <c r="Z222" s="1">
        <f>ABS(IK_diagnostics_positions[[#This Row],[Column4]]-D221)</f>
        <v>1.405592</v>
      </c>
      <c r="AA222" s="1">
        <f>ABS(IK_diagnostics_positions[[#This Row],[Column5]]-E221)</f>
        <v>0.39876400000000001</v>
      </c>
      <c r="AB222" s="1">
        <f>ABS(IK_diagnostics_positions[[#This Row],[Column6]]-F221)</f>
        <v>7.6770000000000005E-2</v>
      </c>
      <c r="AC222" s="1">
        <f>ABS(IK_diagnostics_positions[[#This Row],[Column7]]-G221)</f>
        <v>0.60065599999999997</v>
      </c>
      <c r="AD222" s="1">
        <f>ABS(IK_diagnostics_positions[[#This Row],[Column8]]-H221)</f>
        <v>0.24783562000000001</v>
      </c>
      <c r="AE222" s="1">
        <f>ABS(IK_diagnostics_positions[[#This Row],[Column9]]-I221)</f>
        <v>0.82689000000000012</v>
      </c>
      <c r="AF222" s="1">
        <f>ABS(IK_diagnostics_positions[[#This Row],[Column10]]-J221)</f>
        <v>4.6452759999999994E-3</v>
      </c>
      <c r="AG222" s="1">
        <f>ABS(IK_diagnostics_positions[[#This Row],[Column11]]-K221)</f>
        <v>5.5600000000000094E-3</v>
      </c>
      <c r="AH222" s="1">
        <f>ABS(IK_diagnostics_positions[[#This Row],[Column12]]-L221)</f>
        <v>1.9200000000001438E-3</v>
      </c>
      <c r="AI222" s="1">
        <f>ABS(IK_diagnostics_positions[[#This Row],[Column13]]-M221)</f>
        <v>4.9329999999999652E-3</v>
      </c>
      <c r="AJ222" s="1">
        <f>ABS(IK_diagnostics_positions[[#This Row],[Column14]]-N221)</f>
        <v>1.7099999999998783E-3</v>
      </c>
      <c r="AK222" s="1">
        <f>ABS(IK_diagnostics_positions[[#This Row],[Column15]]-O221)</f>
        <v>9.1000000000018844E-4</v>
      </c>
      <c r="AL222" s="1">
        <f>ABS(IK_diagnostics_positions[[#This Row],[Column16]]-P221)</f>
        <v>4.746000000000028E-3</v>
      </c>
      <c r="AM222" s="1">
        <f>ABS(IK_diagnostics_positions[[#This Row],[Column17]]-Q221)</f>
        <v>1.2359999999999038E-3</v>
      </c>
      <c r="AN222" s="1">
        <f>ABS(IK_diagnostics_positions[[#This Row],[Column18]]-R221)</f>
        <v>3.00000000000189E-4</v>
      </c>
      <c r="AO222" s="1">
        <f>ABS(IK_diagnostics_positions[[#This Row],[Column19]]-S221)</f>
        <v>2.2463599999999998E-3</v>
      </c>
      <c r="AP222" s="1">
        <f>ABS(IK_diagnostics_positions[[#This Row],[Column20]]-T221)</f>
        <v>3.6322999999999998E-4</v>
      </c>
      <c r="AQ222" s="1">
        <f>ABS(IK_diagnostics_positions[[#This Row],[Column21]]-U221)</f>
        <v>8.5500000000000576E-3</v>
      </c>
    </row>
    <row r="223" spans="1:43" x14ac:dyDescent="0.25">
      <c r="A223" s="1">
        <v>-2.98226E-3</v>
      </c>
      <c r="B223" s="1">
        <v>0.59515099999999999</v>
      </c>
      <c r="C223" s="1">
        <v>-0.80360799999999999</v>
      </c>
      <c r="D223" s="1">
        <v>-0.81058799999999998</v>
      </c>
      <c r="E223" s="1">
        <v>1.0610299999999999</v>
      </c>
      <c r="F223" s="1">
        <v>-1.16517</v>
      </c>
      <c r="G223" s="1">
        <v>-9.3234499999999998E-2</v>
      </c>
      <c r="H223" s="1">
        <v>1.6869000000000001</v>
      </c>
      <c r="I223" s="1">
        <v>-1.47126</v>
      </c>
      <c r="J223" s="1">
        <v>2.4080299999999998E-3</v>
      </c>
      <c r="K223" s="1">
        <v>0.77795099999999995</v>
      </c>
      <c r="L223" s="1">
        <v>-1.87704</v>
      </c>
      <c r="M223" s="1">
        <v>0.75067799999999996</v>
      </c>
      <c r="N223" s="1">
        <v>1.0038899999999999</v>
      </c>
      <c r="O223" s="1">
        <v>-2.5007700000000002</v>
      </c>
      <c r="P223" s="1">
        <v>-0.748672</v>
      </c>
      <c r="Q223" s="1">
        <v>0.997915</v>
      </c>
      <c r="R223" s="1">
        <v>-2.49953</v>
      </c>
      <c r="S223" s="1">
        <v>-6.4127100000000001E-4</v>
      </c>
      <c r="T223" s="1">
        <v>-3.3414999999999999E-3</v>
      </c>
      <c r="U223" s="1">
        <v>-2.5011999999999999</v>
      </c>
      <c r="V223" s="1" t="s">
        <v>23</v>
      </c>
      <c r="W223" s="1">
        <f>ABS(IK_diagnostics_positions[[#This Row],[Column1]]-A222)</f>
        <v>0.89099074</v>
      </c>
      <c r="X223" s="1">
        <f>ABS(IK_diagnostics_positions[[#This Row],[Column2]]-B222)</f>
        <v>0.96446699999999996</v>
      </c>
      <c r="Y223" s="1">
        <f>ABS(IK_diagnostics_positions[[#This Row],[Column3]]-C222)</f>
        <v>0.54980099999999998</v>
      </c>
      <c r="Z223" s="1">
        <f>ABS(IK_diagnostics_positions[[#This Row],[Column4]]-D222)</f>
        <v>2.7390000000000025E-2</v>
      </c>
      <c r="AA223" s="1">
        <f>ABS(IK_diagnostics_positions[[#This Row],[Column5]]-E222)</f>
        <v>1.2208129999999999</v>
      </c>
      <c r="AB223" s="1">
        <f>ABS(IK_diagnostics_positions[[#This Row],[Column6]]-F222)</f>
        <v>6.013999999999986E-2</v>
      </c>
      <c r="AC223" s="1">
        <f>ABS(IK_diagnostics_positions[[#This Row],[Column7]]-G222)</f>
        <v>0.29500850000000001</v>
      </c>
      <c r="AD223" s="1">
        <f>ABS(IK_diagnostics_positions[[#This Row],[Column8]]-H222)</f>
        <v>1.6936076200000001</v>
      </c>
      <c r="AE223" s="1">
        <f>ABS(IK_diagnostics_positions[[#This Row],[Column9]]-I222)</f>
        <v>0.16596000000000011</v>
      </c>
      <c r="AF223" s="1">
        <f>ABS(IK_diagnostics_positions[[#This Row],[Column10]]-J222)</f>
        <v>2.9091099999999999E-3</v>
      </c>
      <c r="AG223" s="1">
        <f>ABS(IK_diagnostics_positions[[#This Row],[Column11]]-K222)</f>
        <v>1.0802000000000089E-2</v>
      </c>
      <c r="AH223" s="1">
        <f>ABS(IK_diagnostics_positions[[#This Row],[Column12]]-L222)</f>
        <v>1.5399999999998748E-3</v>
      </c>
      <c r="AI223" s="1">
        <f>ABS(IK_diagnostics_positions[[#This Row],[Column13]]-M222)</f>
        <v>3.6300000000000221E-3</v>
      </c>
      <c r="AJ223" s="1">
        <f>ABS(IK_diagnostics_positions[[#This Row],[Column14]]-N222)</f>
        <v>3.1099999999999461E-3</v>
      </c>
      <c r="AK223" s="1">
        <f>ABS(IK_diagnostics_positions[[#This Row],[Column15]]-O222)</f>
        <v>3.4199999999997566E-3</v>
      </c>
      <c r="AL223" s="1">
        <f>ABS(IK_diagnostics_positions[[#This Row],[Column16]]-P222)</f>
        <v>1.3480000000000159E-3</v>
      </c>
      <c r="AM223" s="1">
        <f>ABS(IK_diagnostics_positions[[#This Row],[Column17]]-Q222)</f>
        <v>3.1549999999999079E-3</v>
      </c>
      <c r="AN223" s="1">
        <f>ABS(IK_diagnostics_positions[[#This Row],[Column18]]-R222)</f>
        <v>9.6000000000007191E-4</v>
      </c>
      <c r="AO223" s="1">
        <f>ABS(IK_diagnostics_positions[[#This Row],[Column19]]-S222)</f>
        <v>3.5036489999999997E-3</v>
      </c>
      <c r="AP223" s="1">
        <f>ABS(IK_diagnostics_positions[[#This Row],[Column20]]-T222)</f>
        <v>5.2786499999999993E-3</v>
      </c>
      <c r="AQ223" s="1">
        <f>ABS(IK_diagnostics_positions[[#This Row],[Column21]]-U222)</f>
        <v>5.5000000000000604E-3</v>
      </c>
    </row>
    <row r="224" spans="1:43" x14ac:dyDescent="0.25">
      <c r="A224" s="1">
        <v>0.37172100000000002</v>
      </c>
      <c r="B224" s="1">
        <v>-0.50229500000000005</v>
      </c>
      <c r="C224" s="1">
        <v>-0.78071999999999997</v>
      </c>
      <c r="D224" s="1">
        <v>7.4141899999999997E-2</v>
      </c>
      <c r="E224" s="1">
        <v>-0.66515800000000003</v>
      </c>
      <c r="F224" s="1">
        <v>-1.72142</v>
      </c>
      <c r="G224" s="1">
        <v>0.59552700000000003</v>
      </c>
      <c r="H224" s="1">
        <v>0.125775</v>
      </c>
      <c r="I224" s="1">
        <v>-1.4011400000000001</v>
      </c>
      <c r="J224" s="1">
        <v>7.7396599999999996E-4</v>
      </c>
      <c r="K224" s="1">
        <v>0.77603200000000006</v>
      </c>
      <c r="L224" s="1">
        <v>-1.8738300000000001</v>
      </c>
      <c r="M224" s="1">
        <v>0.749556</v>
      </c>
      <c r="N224" s="1">
        <v>0.99924800000000003</v>
      </c>
      <c r="O224" s="1">
        <v>-2.4979200000000001</v>
      </c>
      <c r="P224" s="1">
        <v>-0.74483100000000002</v>
      </c>
      <c r="Q224" s="1">
        <v>0.99995599999999996</v>
      </c>
      <c r="R224" s="1">
        <v>-2.5014599999999998</v>
      </c>
      <c r="S224" s="1">
        <v>1.16226E-3</v>
      </c>
      <c r="T224" s="1">
        <v>-3.9893399999999999E-4</v>
      </c>
      <c r="U224" s="1">
        <v>-2.5040300000000002</v>
      </c>
      <c r="V224" s="1" t="s">
        <v>23</v>
      </c>
      <c r="W224" s="1">
        <f>ABS(IK_diagnostics_positions[[#This Row],[Column1]]-A223)</f>
        <v>0.37470326000000004</v>
      </c>
      <c r="X224" s="1">
        <f>ABS(IK_diagnostics_positions[[#This Row],[Column2]]-B223)</f>
        <v>1.0974460000000001</v>
      </c>
      <c r="Y224" s="1">
        <f>ABS(IK_diagnostics_positions[[#This Row],[Column3]]-C223)</f>
        <v>2.2888000000000019E-2</v>
      </c>
      <c r="Z224" s="1">
        <f>ABS(IK_diagnostics_positions[[#This Row],[Column4]]-D223)</f>
        <v>0.88472989999999996</v>
      </c>
      <c r="AA224" s="1">
        <f>ABS(IK_diagnostics_positions[[#This Row],[Column5]]-E223)</f>
        <v>1.7261880000000001</v>
      </c>
      <c r="AB224" s="1">
        <f>ABS(IK_diagnostics_positions[[#This Row],[Column6]]-F223)</f>
        <v>0.55624999999999991</v>
      </c>
      <c r="AC224" s="1">
        <f>ABS(IK_diagnostics_positions[[#This Row],[Column7]]-G223)</f>
        <v>0.68876150000000003</v>
      </c>
      <c r="AD224" s="1">
        <f>ABS(IK_diagnostics_positions[[#This Row],[Column8]]-H223)</f>
        <v>1.5611250000000001</v>
      </c>
      <c r="AE224" s="1">
        <f>ABS(IK_diagnostics_positions[[#This Row],[Column9]]-I223)</f>
        <v>7.011999999999996E-2</v>
      </c>
      <c r="AF224" s="1">
        <f>ABS(IK_diagnostics_positions[[#This Row],[Column10]]-J223)</f>
        <v>1.6340639999999997E-3</v>
      </c>
      <c r="AG224" s="1">
        <f>ABS(IK_diagnostics_positions[[#This Row],[Column11]]-K223)</f>
        <v>1.918999999999893E-3</v>
      </c>
      <c r="AH224" s="1">
        <f>ABS(IK_diagnostics_positions[[#This Row],[Column12]]-L223)</f>
        <v>3.2099999999999351E-3</v>
      </c>
      <c r="AI224" s="1">
        <f>ABS(IK_diagnostics_positions[[#This Row],[Column13]]-M223)</f>
        <v>1.1219999999999564E-3</v>
      </c>
      <c r="AJ224" s="1">
        <f>ABS(IK_diagnostics_positions[[#This Row],[Column14]]-N223)</f>
        <v>4.641999999999924E-3</v>
      </c>
      <c r="AK224" s="1">
        <f>ABS(IK_diagnostics_positions[[#This Row],[Column15]]-O223)</f>
        <v>2.8500000000000192E-3</v>
      </c>
      <c r="AL224" s="1">
        <f>ABS(IK_diagnostics_positions[[#This Row],[Column16]]-P223)</f>
        <v>3.8409999999999833E-3</v>
      </c>
      <c r="AM224" s="1">
        <f>ABS(IK_diagnostics_positions[[#This Row],[Column17]]-Q223)</f>
        <v>2.0409999999999595E-3</v>
      </c>
      <c r="AN224" s="1">
        <f>ABS(IK_diagnostics_positions[[#This Row],[Column18]]-R223)</f>
        <v>1.9299999999997652E-3</v>
      </c>
      <c r="AO224" s="1">
        <f>ABS(IK_diagnostics_positions[[#This Row],[Column19]]-S223)</f>
        <v>1.8035310000000001E-3</v>
      </c>
      <c r="AP224" s="1">
        <f>ABS(IK_diagnostics_positions[[#This Row],[Column20]]-T223)</f>
        <v>2.9425659999999998E-3</v>
      </c>
      <c r="AQ224" s="1">
        <f>ABS(IK_diagnostics_positions[[#This Row],[Column21]]-U223)</f>
        <v>2.8300000000003322E-3</v>
      </c>
    </row>
    <row r="225" spans="1:43" x14ac:dyDescent="0.25">
      <c r="A225" s="1">
        <v>-0.79117700000000002</v>
      </c>
      <c r="B225" s="1">
        <v>0.31604500000000002</v>
      </c>
      <c r="C225" s="1">
        <v>-0.52359800000000001</v>
      </c>
      <c r="D225" s="1">
        <v>-0.308979</v>
      </c>
      <c r="E225" s="1">
        <v>0.45407999999999998</v>
      </c>
      <c r="F225" s="1">
        <v>-1.38872</v>
      </c>
      <c r="G225" s="1">
        <v>0.28065200000000001</v>
      </c>
      <c r="H225" s="1">
        <v>0.70022499999999999</v>
      </c>
      <c r="I225" s="1">
        <v>-2.1579700000000002</v>
      </c>
      <c r="J225" s="1">
        <v>-5.3944600000000002E-3</v>
      </c>
      <c r="K225" s="1">
        <v>0.78644099999999995</v>
      </c>
      <c r="L225" s="1">
        <v>-3.1122999999999998</v>
      </c>
      <c r="M225" s="1">
        <v>0.75325699999999995</v>
      </c>
      <c r="N225" s="1">
        <v>0.99910100000000002</v>
      </c>
      <c r="O225" s="1">
        <v>-2.4964900000000001</v>
      </c>
      <c r="P225" s="1">
        <v>-0.76102999999999998</v>
      </c>
      <c r="Q225" s="1">
        <v>1.0013099999999999</v>
      </c>
      <c r="R225" s="1">
        <v>-2.4935499999999999</v>
      </c>
      <c r="S225" s="1">
        <v>2.4700200000000002E-4</v>
      </c>
      <c r="T225" s="1">
        <v>-3.98117E-3</v>
      </c>
      <c r="U225" s="1">
        <v>-2.4997600000000002</v>
      </c>
      <c r="V225" s="1" t="s">
        <v>23</v>
      </c>
      <c r="W225" s="1">
        <f>ABS(IK_diagnostics_positions[[#This Row],[Column1]]-A224)</f>
        <v>1.162898</v>
      </c>
      <c r="X225" s="1">
        <f>ABS(IK_diagnostics_positions[[#This Row],[Column2]]-B224)</f>
        <v>0.81834000000000007</v>
      </c>
      <c r="Y225" s="1">
        <f>ABS(IK_diagnostics_positions[[#This Row],[Column3]]-C224)</f>
        <v>0.25712199999999996</v>
      </c>
      <c r="Z225" s="1">
        <f>ABS(IK_diagnostics_positions[[#This Row],[Column4]]-D224)</f>
        <v>0.38312089999999999</v>
      </c>
      <c r="AA225" s="1">
        <f>ABS(IK_diagnostics_positions[[#This Row],[Column5]]-E224)</f>
        <v>1.119238</v>
      </c>
      <c r="AB225" s="1">
        <f>ABS(IK_diagnostics_positions[[#This Row],[Column6]]-F224)</f>
        <v>0.3327</v>
      </c>
      <c r="AC225" s="1">
        <f>ABS(IK_diagnostics_positions[[#This Row],[Column7]]-G224)</f>
        <v>0.31487500000000002</v>
      </c>
      <c r="AD225" s="1">
        <f>ABS(IK_diagnostics_positions[[#This Row],[Column8]]-H224)</f>
        <v>0.57445000000000002</v>
      </c>
      <c r="AE225" s="1">
        <f>ABS(IK_diagnostics_positions[[#This Row],[Column9]]-I224)</f>
        <v>0.75683000000000011</v>
      </c>
      <c r="AF225" s="1">
        <f>ABS(IK_diagnostics_positions[[#This Row],[Column10]]-J224)</f>
        <v>6.1684260000000003E-3</v>
      </c>
      <c r="AG225" s="1">
        <f>ABS(IK_diagnostics_positions[[#This Row],[Column11]]-K224)</f>
        <v>1.0408999999999891E-2</v>
      </c>
      <c r="AH225" s="1">
        <f>ABS(IK_diagnostics_positions[[#This Row],[Column12]]-L224)</f>
        <v>1.2384699999999997</v>
      </c>
      <c r="AI225" s="1">
        <f>ABS(IK_diagnostics_positions[[#This Row],[Column13]]-M224)</f>
        <v>3.7009999999999543E-3</v>
      </c>
      <c r="AJ225" s="1">
        <f>ABS(IK_diagnostics_positions[[#This Row],[Column14]]-N224)</f>
        <v>1.4700000000000824E-4</v>
      </c>
      <c r="AK225" s="1">
        <f>ABS(IK_diagnostics_positions[[#This Row],[Column15]]-O224)</f>
        <v>1.4300000000000423E-3</v>
      </c>
      <c r="AL225" s="1">
        <f>ABS(IK_diagnostics_positions[[#This Row],[Column16]]-P224)</f>
        <v>1.6198999999999963E-2</v>
      </c>
      <c r="AM225" s="1">
        <f>ABS(IK_diagnostics_positions[[#This Row],[Column17]]-Q224)</f>
        <v>1.3539999999999663E-3</v>
      </c>
      <c r="AN225" s="1">
        <f>ABS(IK_diagnostics_positions[[#This Row],[Column18]]-R224)</f>
        <v>7.9099999999998616E-3</v>
      </c>
      <c r="AO225" s="1">
        <f>ABS(IK_diagnostics_positions[[#This Row],[Column19]]-S224)</f>
        <v>9.1525799999999996E-4</v>
      </c>
      <c r="AP225" s="1">
        <f>ABS(IK_diagnostics_positions[[#This Row],[Column20]]-T224)</f>
        <v>3.5822359999999999E-3</v>
      </c>
      <c r="AQ225" s="1">
        <f>ABS(IK_diagnostics_positions[[#This Row],[Column21]]-U224)</f>
        <v>4.269999999999996E-3</v>
      </c>
    </row>
    <row r="226" spans="1:43" x14ac:dyDescent="0.25">
      <c r="A226" s="1">
        <v>-0.33219300000000002</v>
      </c>
      <c r="B226" s="1">
        <v>-0.65547800000000001</v>
      </c>
      <c r="C226" s="1">
        <v>-0.67823</v>
      </c>
      <c r="D226" s="1">
        <v>0.181064</v>
      </c>
      <c r="E226" s="1">
        <v>-0.71396800000000005</v>
      </c>
      <c r="F226" s="1">
        <v>-1.53447</v>
      </c>
      <c r="G226" s="1">
        <v>0.41583599999999998</v>
      </c>
      <c r="H226" s="1">
        <v>0.253996</v>
      </c>
      <c r="I226" s="1">
        <v>-1.44543</v>
      </c>
      <c r="J226" s="1">
        <v>2.0460699999999998E-2</v>
      </c>
      <c r="K226" s="1">
        <v>0.98384899999999997</v>
      </c>
      <c r="L226" s="1">
        <v>-2.0030899999999998</v>
      </c>
      <c r="M226" s="1">
        <v>0.85495299999999996</v>
      </c>
      <c r="N226" s="1">
        <v>0.99312500000000004</v>
      </c>
      <c r="O226" s="1">
        <v>-2.55403</v>
      </c>
      <c r="P226" s="1">
        <v>-0.83997500000000003</v>
      </c>
      <c r="Q226" s="1">
        <v>0.98547700000000005</v>
      </c>
      <c r="R226" s="1">
        <v>-2.5126499999999998</v>
      </c>
      <c r="S226" s="1">
        <v>-1.4939E-3</v>
      </c>
      <c r="T226" s="1">
        <v>9.2707300000000006E-2</v>
      </c>
      <c r="U226" s="1">
        <v>-2.4562900000000001</v>
      </c>
      <c r="V226" s="1" t="s">
        <v>23</v>
      </c>
      <c r="W226" s="1">
        <f>ABS(IK_diagnostics_positions[[#This Row],[Column1]]-A225)</f>
        <v>0.458984</v>
      </c>
      <c r="X226" s="1">
        <f>ABS(IK_diagnostics_positions[[#This Row],[Column2]]-B225)</f>
        <v>0.97152300000000003</v>
      </c>
      <c r="Y226" s="1">
        <f>ABS(IK_diagnostics_positions[[#This Row],[Column3]]-C225)</f>
        <v>0.15463199999999999</v>
      </c>
      <c r="Z226" s="1">
        <f>ABS(IK_diagnostics_positions[[#This Row],[Column4]]-D225)</f>
        <v>0.49004300000000001</v>
      </c>
      <c r="AA226" s="1">
        <f>ABS(IK_diagnostics_positions[[#This Row],[Column5]]-E225)</f>
        <v>1.168048</v>
      </c>
      <c r="AB226" s="1">
        <f>ABS(IK_diagnostics_positions[[#This Row],[Column6]]-F225)</f>
        <v>0.14575000000000005</v>
      </c>
      <c r="AC226" s="1">
        <f>ABS(IK_diagnostics_positions[[#This Row],[Column7]]-G225)</f>
        <v>0.13518399999999997</v>
      </c>
      <c r="AD226" s="1">
        <f>ABS(IK_diagnostics_positions[[#This Row],[Column8]]-H225)</f>
        <v>0.44622899999999999</v>
      </c>
      <c r="AE226" s="1">
        <f>ABS(IK_diagnostics_positions[[#This Row],[Column9]]-I225)</f>
        <v>0.71254000000000017</v>
      </c>
      <c r="AF226" s="1">
        <f>ABS(IK_diagnostics_positions[[#This Row],[Column10]]-J225)</f>
        <v>2.5855159999999999E-2</v>
      </c>
      <c r="AG226" s="1">
        <f>ABS(IK_diagnostics_positions[[#This Row],[Column11]]-K225)</f>
        <v>0.19740800000000003</v>
      </c>
      <c r="AH226" s="1">
        <f>ABS(IK_diagnostics_positions[[#This Row],[Column12]]-L225)</f>
        <v>1.10921</v>
      </c>
      <c r="AI226" s="1">
        <f>ABS(IK_diagnostics_positions[[#This Row],[Column13]]-M225)</f>
        <v>0.10169600000000001</v>
      </c>
      <c r="AJ226" s="1">
        <f>ABS(IK_diagnostics_positions[[#This Row],[Column14]]-N225)</f>
        <v>5.9759999999999813E-3</v>
      </c>
      <c r="AK226" s="1">
        <f>ABS(IK_diagnostics_positions[[#This Row],[Column15]]-O225)</f>
        <v>5.7539999999999925E-2</v>
      </c>
      <c r="AL226" s="1">
        <f>ABS(IK_diagnostics_positions[[#This Row],[Column16]]-P225)</f>
        <v>7.8945000000000043E-2</v>
      </c>
      <c r="AM226" s="1">
        <f>ABS(IK_diagnostics_positions[[#This Row],[Column17]]-Q225)</f>
        <v>1.5832999999999875E-2</v>
      </c>
      <c r="AN226" s="1">
        <f>ABS(IK_diagnostics_positions[[#This Row],[Column18]]-R225)</f>
        <v>1.9099999999999895E-2</v>
      </c>
      <c r="AO226" s="1">
        <f>ABS(IK_diagnostics_positions[[#This Row],[Column19]]-S225)</f>
        <v>1.7409020000000001E-3</v>
      </c>
      <c r="AP226" s="1">
        <f>ABS(IK_diagnostics_positions[[#This Row],[Column20]]-T225)</f>
        <v>9.6688470000000012E-2</v>
      </c>
      <c r="AQ226" s="1">
        <f>ABS(IK_diagnostics_positions[[#This Row],[Column21]]-U225)</f>
        <v>4.347000000000012E-2</v>
      </c>
    </row>
    <row r="227" spans="1:43" x14ac:dyDescent="0.25">
      <c r="A227" s="1">
        <v>6.0348099999999998E-3</v>
      </c>
      <c r="B227" s="1">
        <v>-7.6653399999999997E-2</v>
      </c>
      <c r="C227" s="1">
        <v>-0.99704000000000004</v>
      </c>
      <c r="D227" s="1">
        <v>0.77624300000000002</v>
      </c>
      <c r="E227" s="1">
        <v>0.312973</v>
      </c>
      <c r="F227" s="1">
        <v>-1.5019899999999999</v>
      </c>
      <c r="G227" s="1">
        <v>0.72916499999999995</v>
      </c>
      <c r="H227" s="1">
        <v>0.61977700000000002</v>
      </c>
      <c r="I227" s="1">
        <v>-2.4525899999999998</v>
      </c>
      <c r="J227" s="1">
        <v>3.2454099999999998E-3</v>
      </c>
      <c r="K227" s="1">
        <v>0.77806600000000004</v>
      </c>
      <c r="L227" s="1">
        <v>-3.1219100000000002</v>
      </c>
      <c r="M227" s="1">
        <v>0.75173800000000002</v>
      </c>
      <c r="N227" s="1">
        <v>1.0049999999999999</v>
      </c>
      <c r="O227" s="1">
        <v>-2.4988100000000002</v>
      </c>
      <c r="P227" s="1">
        <v>-0.74399700000000002</v>
      </c>
      <c r="Q227" s="1">
        <v>1.00362</v>
      </c>
      <c r="R227" s="1">
        <v>-2.49681</v>
      </c>
      <c r="S227" s="1">
        <v>-2.8785299999999998E-3</v>
      </c>
      <c r="T227" s="1">
        <v>-1.2934200000000001E-4</v>
      </c>
      <c r="U227" s="1">
        <v>-2.4939200000000001</v>
      </c>
      <c r="V227" s="1" t="s">
        <v>23</v>
      </c>
      <c r="W227" s="1">
        <f>ABS(IK_diagnostics_positions[[#This Row],[Column1]]-A226)</f>
        <v>0.33822781000000002</v>
      </c>
      <c r="X227" s="1">
        <f>ABS(IK_diagnostics_positions[[#This Row],[Column2]]-B226)</f>
        <v>0.57882460000000002</v>
      </c>
      <c r="Y227" s="1">
        <f>ABS(IK_diagnostics_positions[[#This Row],[Column3]]-C226)</f>
        <v>0.31881000000000004</v>
      </c>
      <c r="Z227" s="1">
        <f>ABS(IK_diagnostics_positions[[#This Row],[Column4]]-D226)</f>
        <v>0.59517900000000001</v>
      </c>
      <c r="AA227" s="1">
        <f>ABS(IK_diagnostics_positions[[#This Row],[Column5]]-E226)</f>
        <v>1.0269410000000001</v>
      </c>
      <c r="AB227" s="1">
        <f>ABS(IK_diagnostics_positions[[#This Row],[Column6]]-F226)</f>
        <v>3.2480000000000064E-2</v>
      </c>
      <c r="AC227" s="1">
        <f>ABS(IK_diagnostics_positions[[#This Row],[Column7]]-G226)</f>
        <v>0.31332899999999997</v>
      </c>
      <c r="AD227" s="1">
        <f>ABS(IK_diagnostics_positions[[#This Row],[Column8]]-H226)</f>
        <v>0.36578100000000002</v>
      </c>
      <c r="AE227" s="1">
        <f>ABS(IK_diagnostics_positions[[#This Row],[Column9]]-I226)</f>
        <v>1.0071599999999998</v>
      </c>
      <c r="AF227" s="1">
        <f>ABS(IK_diagnostics_positions[[#This Row],[Column10]]-J226)</f>
        <v>1.7215289999999998E-2</v>
      </c>
      <c r="AG227" s="1">
        <f>ABS(IK_diagnostics_positions[[#This Row],[Column11]]-K226)</f>
        <v>0.20578299999999994</v>
      </c>
      <c r="AH227" s="1">
        <f>ABS(IK_diagnostics_positions[[#This Row],[Column12]]-L226)</f>
        <v>1.1188200000000004</v>
      </c>
      <c r="AI227" s="1">
        <f>ABS(IK_diagnostics_positions[[#This Row],[Column13]]-M226)</f>
        <v>0.10321499999999995</v>
      </c>
      <c r="AJ227" s="1">
        <f>ABS(IK_diagnostics_positions[[#This Row],[Column14]]-N226)</f>
        <v>1.1874999999999858E-2</v>
      </c>
      <c r="AK227" s="1">
        <f>ABS(IK_diagnostics_positions[[#This Row],[Column15]]-O226)</f>
        <v>5.5219999999999825E-2</v>
      </c>
      <c r="AL227" s="1">
        <f>ABS(IK_diagnostics_positions[[#This Row],[Column16]]-P226)</f>
        <v>9.5978000000000008E-2</v>
      </c>
      <c r="AM227" s="1">
        <f>ABS(IK_diagnostics_positions[[#This Row],[Column17]]-Q226)</f>
        <v>1.8142999999999909E-2</v>
      </c>
      <c r="AN227" s="1">
        <f>ABS(IK_diagnostics_positions[[#This Row],[Column18]]-R226)</f>
        <v>1.5839999999999854E-2</v>
      </c>
      <c r="AO227" s="1">
        <f>ABS(IK_diagnostics_positions[[#This Row],[Column19]]-S226)</f>
        <v>1.3846299999999998E-3</v>
      </c>
      <c r="AP227" s="1">
        <f>ABS(IK_diagnostics_positions[[#This Row],[Column20]]-T226)</f>
        <v>9.2836642000000011E-2</v>
      </c>
      <c r="AQ227" s="1">
        <f>ABS(IK_diagnostics_positions[[#This Row],[Column21]]-U226)</f>
        <v>3.7630000000000052E-2</v>
      </c>
    </row>
    <row r="228" spans="1:43" x14ac:dyDescent="0.25">
      <c r="A228" s="1">
        <v>-0.59037700000000004</v>
      </c>
      <c r="B228" s="1">
        <v>0.79409200000000002</v>
      </c>
      <c r="C228" s="1">
        <v>0.14447099999999999</v>
      </c>
      <c r="D228" s="1">
        <v>0.12632699999999999</v>
      </c>
      <c r="E228" s="1">
        <v>0.89521099999999998</v>
      </c>
      <c r="F228" s="1">
        <v>-0.54553600000000002</v>
      </c>
      <c r="G228" s="1">
        <v>0.79556499999999997</v>
      </c>
      <c r="H228" s="1">
        <v>0.93616100000000002</v>
      </c>
      <c r="I228" s="1">
        <v>-1.28745</v>
      </c>
      <c r="J228" s="1">
        <v>-3.5810500000000001E-3</v>
      </c>
      <c r="K228" s="1">
        <v>0.77586299999999997</v>
      </c>
      <c r="L228" s="1">
        <v>-1.86683</v>
      </c>
      <c r="M228" s="1">
        <v>0.74432299999999996</v>
      </c>
      <c r="N228" s="1">
        <v>0.99882499999999996</v>
      </c>
      <c r="O228" s="1">
        <v>-2.49207</v>
      </c>
      <c r="P228" s="1">
        <v>-0.74725699999999995</v>
      </c>
      <c r="Q228" s="1">
        <v>1.00074</v>
      </c>
      <c r="R228" s="1">
        <v>-2.49641</v>
      </c>
      <c r="S228" s="1">
        <v>5.1689400000000003E-3</v>
      </c>
      <c r="T228" s="1">
        <v>2.1281799999999999E-3</v>
      </c>
      <c r="U228" s="1">
        <v>-2.50027</v>
      </c>
      <c r="V228" s="1" t="s">
        <v>23</v>
      </c>
      <c r="W228" s="1">
        <f>ABS(IK_diagnostics_positions[[#This Row],[Column1]]-A227)</f>
        <v>0.59641180999999999</v>
      </c>
      <c r="X228" s="1">
        <f>ABS(IK_diagnostics_positions[[#This Row],[Column2]]-B227)</f>
        <v>0.8707454</v>
      </c>
      <c r="Y228" s="1">
        <f>ABS(IK_diagnostics_positions[[#This Row],[Column3]]-C227)</f>
        <v>1.1415109999999999</v>
      </c>
      <c r="Z228" s="1">
        <f>ABS(IK_diagnostics_positions[[#This Row],[Column4]]-D227)</f>
        <v>0.64991600000000005</v>
      </c>
      <c r="AA228" s="1">
        <f>ABS(IK_diagnostics_positions[[#This Row],[Column5]]-E227)</f>
        <v>0.58223800000000003</v>
      </c>
      <c r="AB228" s="1">
        <f>ABS(IK_diagnostics_positions[[#This Row],[Column6]]-F227)</f>
        <v>0.95645399999999992</v>
      </c>
      <c r="AC228" s="1">
        <f>ABS(IK_diagnostics_positions[[#This Row],[Column7]]-G227)</f>
        <v>6.6400000000000015E-2</v>
      </c>
      <c r="AD228" s="1">
        <f>ABS(IK_diagnostics_positions[[#This Row],[Column8]]-H227)</f>
        <v>0.316384</v>
      </c>
      <c r="AE228" s="1">
        <f>ABS(IK_diagnostics_positions[[#This Row],[Column9]]-I227)</f>
        <v>1.1651399999999998</v>
      </c>
      <c r="AF228" s="1">
        <f>ABS(IK_diagnostics_positions[[#This Row],[Column10]]-J227)</f>
        <v>6.8264599999999995E-3</v>
      </c>
      <c r="AG228" s="1">
        <f>ABS(IK_diagnostics_positions[[#This Row],[Column11]]-K227)</f>
        <v>2.203000000000066E-3</v>
      </c>
      <c r="AH228" s="1">
        <f>ABS(IK_diagnostics_positions[[#This Row],[Column12]]-L227)</f>
        <v>1.2550800000000002</v>
      </c>
      <c r="AI228" s="1">
        <f>ABS(IK_diagnostics_positions[[#This Row],[Column13]]-M227)</f>
        <v>7.4150000000000604E-3</v>
      </c>
      <c r="AJ228" s="1">
        <f>ABS(IK_diagnostics_positions[[#This Row],[Column14]]-N227)</f>
        <v>6.1749999999999305E-3</v>
      </c>
      <c r="AK228" s="1">
        <f>ABS(IK_diagnostics_positions[[#This Row],[Column15]]-O227)</f>
        <v>6.7400000000001903E-3</v>
      </c>
      <c r="AL228" s="1">
        <f>ABS(IK_diagnostics_positions[[#This Row],[Column16]]-P227)</f>
        <v>3.2599999999999296E-3</v>
      </c>
      <c r="AM228" s="1">
        <f>ABS(IK_diagnostics_positions[[#This Row],[Column17]]-Q227)</f>
        <v>2.8799999999999937E-3</v>
      </c>
      <c r="AN228" s="1">
        <f>ABS(IK_diagnostics_positions[[#This Row],[Column18]]-R227)</f>
        <v>3.9999999999995595E-4</v>
      </c>
      <c r="AO228" s="1">
        <f>ABS(IK_diagnostics_positions[[#This Row],[Column19]]-S227)</f>
        <v>8.047470000000001E-3</v>
      </c>
      <c r="AP228" s="1">
        <f>ABS(IK_diagnostics_positions[[#This Row],[Column20]]-T227)</f>
        <v>2.2575220000000001E-3</v>
      </c>
      <c r="AQ228" s="1">
        <f>ABS(IK_diagnostics_positions[[#This Row],[Column21]]-U227)</f>
        <v>6.3499999999998558E-3</v>
      </c>
    </row>
    <row r="229" spans="1:43" x14ac:dyDescent="0.25">
      <c r="A229" s="1">
        <v>0.130276</v>
      </c>
      <c r="B229" s="1">
        <v>0.33848400000000001</v>
      </c>
      <c r="C229" s="1">
        <v>-0.93191000000000002</v>
      </c>
      <c r="D229" s="1">
        <v>-0.174621</v>
      </c>
      <c r="E229" s="1">
        <v>0.89259100000000002</v>
      </c>
      <c r="F229" s="1">
        <v>-0.15731100000000001</v>
      </c>
      <c r="G229" s="1">
        <v>-0.22837299999999999</v>
      </c>
      <c r="H229" s="1">
        <v>1.3178099999999999</v>
      </c>
      <c r="I229" s="1">
        <v>-1.0608</v>
      </c>
      <c r="J229" s="1">
        <v>-3.1804699999999999E-3</v>
      </c>
      <c r="K229" s="1">
        <v>0.79100999999999999</v>
      </c>
      <c r="L229" s="1">
        <v>-1.8804099999999999</v>
      </c>
      <c r="M229" s="1">
        <v>0.751332</v>
      </c>
      <c r="N229" s="1">
        <v>0.99625900000000001</v>
      </c>
      <c r="O229" s="1">
        <v>-2.5037799999999999</v>
      </c>
      <c r="P229" s="1">
        <v>-0.75488299999999997</v>
      </c>
      <c r="Q229" s="1">
        <v>1.0018400000000001</v>
      </c>
      <c r="R229" s="1">
        <v>-2.5053100000000001</v>
      </c>
      <c r="S229" s="1">
        <v>6.1303400000000004E-4</v>
      </c>
      <c r="T229" s="1">
        <v>1.59216E-3</v>
      </c>
      <c r="U229" s="1">
        <v>-2.4942600000000001</v>
      </c>
      <c r="V229" s="1" t="s">
        <v>23</v>
      </c>
      <c r="W229" s="1">
        <f>ABS(IK_diagnostics_positions[[#This Row],[Column1]]-A228)</f>
        <v>0.72065299999999999</v>
      </c>
      <c r="X229" s="1">
        <f>ABS(IK_diagnostics_positions[[#This Row],[Column2]]-B228)</f>
        <v>0.45560800000000001</v>
      </c>
      <c r="Y229" s="1">
        <f>ABS(IK_diagnostics_positions[[#This Row],[Column3]]-C228)</f>
        <v>1.076381</v>
      </c>
      <c r="Z229" s="1">
        <f>ABS(IK_diagnostics_positions[[#This Row],[Column4]]-D228)</f>
        <v>0.30094799999999999</v>
      </c>
      <c r="AA229" s="1">
        <f>ABS(IK_diagnostics_positions[[#This Row],[Column5]]-E228)</f>
        <v>2.6199999999999557E-3</v>
      </c>
      <c r="AB229" s="1">
        <f>ABS(IK_diagnostics_positions[[#This Row],[Column6]]-F228)</f>
        <v>0.38822500000000004</v>
      </c>
      <c r="AC229" s="1">
        <f>ABS(IK_diagnostics_positions[[#This Row],[Column7]]-G228)</f>
        <v>1.023938</v>
      </c>
      <c r="AD229" s="1">
        <f>ABS(IK_diagnostics_positions[[#This Row],[Column8]]-H228)</f>
        <v>0.3816489999999999</v>
      </c>
      <c r="AE229" s="1">
        <f>ABS(IK_diagnostics_positions[[#This Row],[Column9]]-I228)</f>
        <v>0.22665000000000002</v>
      </c>
      <c r="AF229" s="1">
        <f>ABS(IK_diagnostics_positions[[#This Row],[Column10]]-J228)</f>
        <v>4.0058000000000021E-4</v>
      </c>
      <c r="AG229" s="1">
        <f>ABS(IK_diagnostics_positions[[#This Row],[Column11]]-K228)</f>
        <v>1.5147000000000022E-2</v>
      </c>
      <c r="AH229" s="1">
        <f>ABS(IK_diagnostics_positions[[#This Row],[Column12]]-L228)</f>
        <v>1.3579999999999925E-2</v>
      </c>
      <c r="AI229" s="1">
        <f>ABS(IK_diagnostics_positions[[#This Row],[Column13]]-M228)</f>
        <v>7.009000000000043E-3</v>
      </c>
      <c r="AJ229" s="1">
        <f>ABS(IK_diagnostics_positions[[#This Row],[Column14]]-N228)</f>
        <v>2.5659999999999572E-3</v>
      </c>
      <c r="AK229" s="1">
        <f>ABS(IK_diagnostics_positions[[#This Row],[Column15]]-O228)</f>
        <v>1.1709999999999887E-2</v>
      </c>
      <c r="AL229" s="1">
        <f>ABS(IK_diagnostics_positions[[#This Row],[Column16]]-P228)</f>
        <v>7.6260000000000217E-3</v>
      </c>
      <c r="AM229" s="1">
        <f>ABS(IK_diagnostics_positions[[#This Row],[Column17]]-Q228)</f>
        <v>1.1000000000001009E-3</v>
      </c>
      <c r="AN229" s="1">
        <f>ABS(IK_diagnostics_positions[[#This Row],[Column18]]-R228)</f>
        <v>8.90000000000013E-3</v>
      </c>
      <c r="AO229" s="1">
        <f>ABS(IK_diagnostics_positions[[#This Row],[Column19]]-S228)</f>
        <v>4.5559060000000002E-3</v>
      </c>
      <c r="AP229" s="1">
        <f>ABS(IK_diagnostics_positions[[#This Row],[Column20]]-T228)</f>
        <v>5.360199999999999E-4</v>
      </c>
      <c r="AQ229" s="1">
        <f>ABS(IK_diagnostics_positions[[#This Row],[Column21]]-U228)</f>
        <v>6.0099999999998488E-3</v>
      </c>
    </row>
    <row r="230" spans="1:43" x14ac:dyDescent="0.25">
      <c r="A230" s="1">
        <v>-9.3699199999999996E-2</v>
      </c>
      <c r="B230" s="1">
        <v>-0.657084</v>
      </c>
      <c r="C230" s="1">
        <v>-0.74797100000000005</v>
      </c>
      <c r="D230" s="1">
        <v>0.41822700000000002</v>
      </c>
      <c r="E230" s="1">
        <v>-6.15109E-2</v>
      </c>
      <c r="F230" s="1">
        <v>-1.3670199999999999</v>
      </c>
      <c r="G230" s="1">
        <v>-0.25314900000000001</v>
      </c>
      <c r="H230" s="1">
        <v>0.50039699999999998</v>
      </c>
      <c r="I230" s="1">
        <v>-1.85025</v>
      </c>
      <c r="J230" s="1">
        <v>-5.30672E-3</v>
      </c>
      <c r="K230" s="1">
        <v>0.85459300000000005</v>
      </c>
      <c r="L230" s="1">
        <v>-2.7519900000000002</v>
      </c>
      <c r="M230" s="1">
        <v>0.93366700000000002</v>
      </c>
      <c r="N230" s="1">
        <v>1.0303500000000001</v>
      </c>
      <c r="O230" s="1">
        <v>-2.4562900000000001</v>
      </c>
      <c r="P230" s="1">
        <v>-0.94614500000000001</v>
      </c>
      <c r="Q230" s="1">
        <v>1.02352</v>
      </c>
      <c r="R230" s="1">
        <v>-2.45824</v>
      </c>
      <c r="S230" s="1">
        <v>1.0862500000000001E-2</v>
      </c>
      <c r="T230" s="1">
        <v>-0.10688</v>
      </c>
      <c r="U230" s="1">
        <v>-2.47756</v>
      </c>
      <c r="V230" s="1" t="s">
        <v>23</v>
      </c>
      <c r="W230" s="1">
        <f>ABS(IK_diagnostics_positions[[#This Row],[Column1]]-A229)</f>
        <v>0.22397519999999999</v>
      </c>
      <c r="X230" s="1">
        <f>ABS(IK_diagnostics_positions[[#This Row],[Column2]]-B229)</f>
        <v>0.99556800000000001</v>
      </c>
      <c r="Y230" s="1">
        <f>ABS(IK_diagnostics_positions[[#This Row],[Column3]]-C229)</f>
        <v>0.18393899999999996</v>
      </c>
      <c r="Z230" s="1">
        <f>ABS(IK_diagnostics_positions[[#This Row],[Column4]]-D229)</f>
        <v>0.59284800000000004</v>
      </c>
      <c r="AA230" s="1">
        <f>ABS(IK_diagnostics_positions[[#This Row],[Column5]]-E229)</f>
        <v>0.95410190000000006</v>
      </c>
      <c r="AB230" s="1">
        <f>ABS(IK_diagnostics_positions[[#This Row],[Column6]]-F229)</f>
        <v>1.2097089999999999</v>
      </c>
      <c r="AC230" s="1">
        <f>ABS(IK_diagnostics_positions[[#This Row],[Column7]]-G229)</f>
        <v>2.477600000000002E-2</v>
      </c>
      <c r="AD230" s="1">
        <f>ABS(IK_diagnostics_positions[[#This Row],[Column8]]-H229)</f>
        <v>0.81741299999999995</v>
      </c>
      <c r="AE230" s="1">
        <f>ABS(IK_diagnostics_positions[[#This Row],[Column9]]-I229)</f>
        <v>0.78944999999999999</v>
      </c>
      <c r="AF230" s="1">
        <f>ABS(IK_diagnostics_positions[[#This Row],[Column10]]-J229)</f>
        <v>2.1262500000000001E-3</v>
      </c>
      <c r="AG230" s="1">
        <f>ABS(IK_diagnostics_positions[[#This Row],[Column11]]-K229)</f>
        <v>6.3583000000000056E-2</v>
      </c>
      <c r="AH230" s="1">
        <f>ABS(IK_diagnostics_positions[[#This Row],[Column12]]-L229)</f>
        <v>0.87158000000000024</v>
      </c>
      <c r="AI230" s="1">
        <f>ABS(IK_diagnostics_positions[[#This Row],[Column13]]-M229)</f>
        <v>0.18233500000000002</v>
      </c>
      <c r="AJ230" s="1">
        <f>ABS(IK_diagnostics_positions[[#This Row],[Column14]]-N229)</f>
        <v>3.4091000000000093E-2</v>
      </c>
      <c r="AK230" s="1">
        <f>ABS(IK_diagnostics_positions[[#This Row],[Column15]]-O229)</f>
        <v>4.748999999999981E-2</v>
      </c>
      <c r="AL230" s="1">
        <f>ABS(IK_diagnostics_positions[[#This Row],[Column16]]-P229)</f>
        <v>0.19126200000000004</v>
      </c>
      <c r="AM230" s="1">
        <f>ABS(IK_diagnostics_positions[[#This Row],[Column17]]-Q229)</f>
        <v>2.1679999999999922E-2</v>
      </c>
      <c r="AN230" s="1">
        <f>ABS(IK_diagnostics_positions[[#This Row],[Column18]]-R229)</f>
        <v>4.7070000000000167E-2</v>
      </c>
      <c r="AO230" s="1">
        <f>ABS(IK_diagnostics_positions[[#This Row],[Column19]]-S229)</f>
        <v>1.0249466E-2</v>
      </c>
      <c r="AP230" s="1">
        <f>ABS(IK_diagnostics_positions[[#This Row],[Column20]]-T229)</f>
        <v>0.10847216</v>
      </c>
      <c r="AQ230" s="1">
        <f>ABS(IK_diagnostics_positions[[#This Row],[Column21]]-U229)</f>
        <v>1.6700000000000159E-2</v>
      </c>
    </row>
    <row r="231" spans="1:43" x14ac:dyDescent="0.25">
      <c r="A231" s="1">
        <v>-0.47264699999999998</v>
      </c>
      <c r="B231" s="1">
        <v>0.31536799999999998</v>
      </c>
      <c r="C231" s="1">
        <v>-0.82289000000000001</v>
      </c>
      <c r="D231" s="1">
        <v>0.24012</v>
      </c>
      <c r="E231" s="1">
        <v>0.77390400000000004</v>
      </c>
      <c r="F231" s="1">
        <v>-0.292128</v>
      </c>
      <c r="G231" s="1">
        <v>-0.32583800000000002</v>
      </c>
      <c r="H231" s="1">
        <v>1.14333</v>
      </c>
      <c r="I231" s="1">
        <v>-1.0291600000000001</v>
      </c>
      <c r="J231" s="1">
        <v>2.3624299999999999E-4</v>
      </c>
      <c r="K231" s="1">
        <v>0.830507</v>
      </c>
      <c r="L231" s="1">
        <v>-1.9212499999999999</v>
      </c>
      <c r="M231" s="1">
        <v>0.776397</v>
      </c>
      <c r="N231" s="1">
        <v>1.0141899999999999</v>
      </c>
      <c r="O231" s="1">
        <v>-2.5244399999999998</v>
      </c>
      <c r="P231" s="1">
        <v>-0.778667</v>
      </c>
      <c r="Q231" s="1">
        <v>1.01033</v>
      </c>
      <c r="R231" s="1">
        <v>-2.5220600000000002</v>
      </c>
      <c r="S231" s="1">
        <v>-2.1842699999999999E-3</v>
      </c>
      <c r="T231" s="1">
        <v>-3.7311900000000001E-3</v>
      </c>
      <c r="U231" s="1">
        <v>-2.4726499999999998</v>
      </c>
      <c r="V231" s="1" t="s">
        <v>23</v>
      </c>
      <c r="W231" s="1">
        <f>ABS(IK_diagnostics_positions[[#This Row],[Column1]]-A230)</f>
        <v>0.3789478</v>
      </c>
      <c r="X231" s="1">
        <f>ABS(IK_diagnostics_positions[[#This Row],[Column2]]-B230)</f>
        <v>0.97245199999999998</v>
      </c>
      <c r="Y231" s="1">
        <f>ABS(IK_diagnostics_positions[[#This Row],[Column3]]-C230)</f>
        <v>7.4918999999999958E-2</v>
      </c>
      <c r="Z231" s="1">
        <f>ABS(IK_diagnostics_positions[[#This Row],[Column4]]-D230)</f>
        <v>0.17810700000000002</v>
      </c>
      <c r="AA231" s="1">
        <f>ABS(IK_diagnostics_positions[[#This Row],[Column5]]-E230)</f>
        <v>0.83541490000000007</v>
      </c>
      <c r="AB231" s="1">
        <f>ABS(IK_diagnostics_positions[[#This Row],[Column6]]-F230)</f>
        <v>1.074892</v>
      </c>
      <c r="AC231" s="1">
        <f>ABS(IK_diagnostics_positions[[#This Row],[Column7]]-G230)</f>
        <v>7.2689000000000004E-2</v>
      </c>
      <c r="AD231" s="1">
        <f>ABS(IK_diagnostics_positions[[#This Row],[Column8]]-H230)</f>
        <v>0.64293299999999998</v>
      </c>
      <c r="AE231" s="1">
        <f>ABS(IK_diagnostics_positions[[#This Row],[Column9]]-I230)</f>
        <v>0.82108999999999988</v>
      </c>
      <c r="AF231" s="1">
        <f>ABS(IK_diagnostics_positions[[#This Row],[Column10]]-J230)</f>
        <v>5.5429629999999997E-3</v>
      </c>
      <c r="AG231" s="1">
        <f>ABS(IK_diagnostics_positions[[#This Row],[Column11]]-K230)</f>
        <v>2.4086000000000052E-2</v>
      </c>
      <c r="AH231" s="1">
        <f>ABS(IK_diagnostics_positions[[#This Row],[Column12]]-L230)</f>
        <v>0.83074000000000026</v>
      </c>
      <c r="AI231" s="1">
        <f>ABS(IK_diagnostics_positions[[#This Row],[Column13]]-M230)</f>
        <v>0.15727000000000002</v>
      </c>
      <c r="AJ231" s="1">
        <f>ABS(IK_diagnostics_positions[[#This Row],[Column14]]-N230)</f>
        <v>1.6160000000000174E-2</v>
      </c>
      <c r="AK231" s="1">
        <f>ABS(IK_diagnostics_positions[[#This Row],[Column15]]-O230)</f>
        <v>6.8149999999999711E-2</v>
      </c>
      <c r="AL231" s="1">
        <f>ABS(IK_diagnostics_positions[[#This Row],[Column16]]-P230)</f>
        <v>0.16747800000000002</v>
      </c>
      <c r="AM231" s="1">
        <f>ABS(IK_diagnostics_positions[[#This Row],[Column17]]-Q230)</f>
        <v>1.3190000000000035E-2</v>
      </c>
      <c r="AN231" s="1">
        <f>ABS(IK_diagnostics_positions[[#This Row],[Column18]]-R230)</f>
        <v>6.382000000000021E-2</v>
      </c>
      <c r="AO231" s="1">
        <f>ABS(IK_diagnostics_positions[[#This Row],[Column19]]-S230)</f>
        <v>1.3046770000000001E-2</v>
      </c>
      <c r="AP231" s="1">
        <f>ABS(IK_diagnostics_positions[[#This Row],[Column20]]-T230)</f>
        <v>0.10314881000000001</v>
      </c>
      <c r="AQ231" s="1">
        <f>ABS(IK_diagnostics_positions[[#This Row],[Column21]]-U230)</f>
        <v>4.910000000000192E-3</v>
      </c>
    </row>
    <row r="232" spans="1:43" x14ac:dyDescent="0.25">
      <c r="A232" s="1">
        <v>0.15879499999999999</v>
      </c>
      <c r="B232" s="1">
        <v>1.20232E-2</v>
      </c>
      <c r="C232" s="1">
        <v>-0.98723799999999995</v>
      </c>
      <c r="D232" s="1">
        <v>-0.48416199999999998</v>
      </c>
      <c r="E232" s="1">
        <v>-0.16719899999999999</v>
      </c>
      <c r="F232" s="1">
        <v>-1.7318800000000001</v>
      </c>
      <c r="G232" s="1">
        <v>-3.7712200000000001E-2</v>
      </c>
      <c r="H232" s="1">
        <v>0.63416700000000004</v>
      </c>
      <c r="I232" s="1">
        <v>-2.1299899999999998</v>
      </c>
      <c r="J232" s="1">
        <v>-6.3490900000000002E-4</v>
      </c>
      <c r="K232" s="1">
        <v>0.78263199999999999</v>
      </c>
      <c r="L232" s="1">
        <v>-3.1182099999999999</v>
      </c>
      <c r="M232" s="1">
        <v>0.75256599999999996</v>
      </c>
      <c r="N232" s="1">
        <v>0.99904300000000001</v>
      </c>
      <c r="O232" s="1">
        <v>-2.4970400000000001</v>
      </c>
      <c r="P232" s="1">
        <v>-0.75264399999999998</v>
      </c>
      <c r="Q232" s="1">
        <v>1.0025900000000001</v>
      </c>
      <c r="R232" s="1">
        <v>-2.4968400000000002</v>
      </c>
      <c r="S232" s="1">
        <v>1.5326599999999999E-3</v>
      </c>
      <c r="T232" s="1">
        <v>-3.06463E-3</v>
      </c>
      <c r="U232" s="1">
        <v>-2.4996</v>
      </c>
      <c r="V232" s="1" t="s">
        <v>23</v>
      </c>
      <c r="W232" s="1">
        <f>ABS(IK_diagnostics_positions[[#This Row],[Column1]]-A231)</f>
        <v>0.63144199999999995</v>
      </c>
      <c r="X232" s="1">
        <f>ABS(IK_diagnostics_positions[[#This Row],[Column2]]-B231)</f>
        <v>0.30334479999999997</v>
      </c>
      <c r="Y232" s="1">
        <f>ABS(IK_diagnostics_positions[[#This Row],[Column3]]-C231)</f>
        <v>0.16434799999999994</v>
      </c>
      <c r="Z232" s="1">
        <f>ABS(IK_diagnostics_positions[[#This Row],[Column4]]-D231)</f>
        <v>0.72428199999999998</v>
      </c>
      <c r="AA232" s="1">
        <f>ABS(IK_diagnostics_positions[[#This Row],[Column5]]-E231)</f>
        <v>0.94110300000000002</v>
      </c>
      <c r="AB232" s="1">
        <f>ABS(IK_diagnostics_positions[[#This Row],[Column6]]-F231)</f>
        <v>1.4397520000000001</v>
      </c>
      <c r="AC232" s="1">
        <f>ABS(IK_diagnostics_positions[[#This Row],[Column7]]-G231)</f>
        <v>0.28812579999999999</v>
      </c>
      <c r="AD232" s="1">
        <f>ABS(IK_diagnostics_positions[[#This Row],[Column8]]-H231)</f>
        <v>0.50916299999999992</v>
      </c>
      <c r="AE232" s="1">
        <f>ABS(IK_diagnostics_positions[[#This Row],[Column9]]-I231)</f>
        <v>1.1008299999999998</v>
      </c>
      <c r="AF232" s="1">
        <f>ABS(IK_diagnostics_positions[[#This Row],[Column10]]-J231)</f>
        <v>8.7115200000000004E-4</v>
      </c>
      <c r="AG232" s="1">
        <f>ABS(IK_diagnostics_positions[[#This Row],[Column11]]-K231)</f>
        <v>4.7875000000000001E-2</v>
      </c>
      <c r="AH232" s="1">
        <f>ABS(IK_diagnostics_positions[[#This Row],[Column12]]-L231)</f>
        <v>1.19696</v>
      </c>
      <c r="AI232" s="1">
        <f>ABS(IK_diagnostics_positions[[#This Row],[Column13]]-M231)</f>
        <v>2.3831000000000047E-2</v>
      </c>
      <c r="AJ232" s="1">
        <f>ABS(IK_diagnostics_positions[[#This Row],[Column14]]-N231)</f>
        <v>1.5146999999999911E-2</v>
      </c>
      <c r="AK232" s="1">
        <f>ABS(IK_diagnostics_positions[[#This Row],[Column15]]-O231)</f>
        <v>2.7399999999999647E-2</v>
      </c>
      <c r="AL232" s="1">
        <f>ABS(IK_diagnostics_positions[[#This Row],[Column16]]-P231)</f>
        <v>2.6023000000000018E-2</v>
      </c>
      <c r="AM232" s="1">
        <f>ABS(IK_diagnostics_positions[[#This Row],[Column17]]-Q231)</f>
        <v>7.7399999999998581E-3</v>
      </c>
      <c r="AN232" s="1">
        <f>ABS(IK_diagnostics_positions[[#This Row],[Column18]]-R231)</f>
        <v>2.522000000000002E-2</v>
      </c>
      <c r="AO232" s="1">
        <f>ABS(IK_diagnostics_positions[[#This Row],[Column19]]-S231)</f>
        <v>3.7169299999999998E-3</v>
      </c>
      <c r="AP232" s="1">
        <f>ABS(IK_diagnostics_positions[[#This Row],[Column20]]-T231)</f>
        <v>6.6656000000000007E-4</v>
      </c>
      <c r="AQ232" s="1">
        <f>ABS(IK_diagnostics_positions[[#This Row],[Column21]]-U231)</f>
        <v>2.6950000000000252E-2</v>
      </c>
    </row>
    <row r="233" spans="1:43" x14ac:dyDescent="0.25">
      <c r="A233" s="1">
        <v>0.34539300000000001</v>
      </c>
      <c r="B233" s="1">
        <v>0.87453199999999998</v>
      </c>
      <c r="C233" s="1">
        <v>-0.34043800000000002</v>
      </c>
      <c r="D233" s="1">
        <v>0.52015699999999998</v>
      </c>
      <c r="E233" s="1">
        <v>-4.1448699999999998E-2</v>
      </c>
      <c r="F233" s="1">
        <v>-0.70159899999999997</v>
      </c>
      <c r="G233" s="1">
        <v>0.80411100000000002</v>
      </c>
      <c r="H233" s="1">
        <v>0.25820199999999999</v>
      </c>
      <c r="I233" s="1">
        <v>-1.6124099999999999</v>
      </c>
      <c r="J233" s="1">
        <v>1.71244E-4</v>
      </c>
      <c r="K233" s="1">
        <v>0.78928100000000001</v>
      </c>
      <c r="L233" s="1">
        <v>-1.8800600000000001</v>
      </c>
      <c r="M233" s="1">
        <v>0.75393299999999996</v>
      </c>
      <c r="N233" s="1">
        <v>0.99776200000000004</v>
      </c>
      <c r="O233" s="1">
        <v>-2.50326</v>
      </c>
      <c r="P233" s="1">
        <v>-0.75350899999999998</v>
      </c>
      <c r="Q233" s="1">
        <v>0.99999300000000002</v>
      </c>
      <c r="R233" s="1">
        <v>-2.5026099999999998</v>
      </c>
      <c r="S233" s="1">
        <v>-2.2056699999999999E-4</v>
      </c>
      <c r="T233" s="1">
        <v>1.4109000000000001E-3</v>
      </c>
      <c r="U233" s="1">
        <v>-2.4958999999999998</v>
      </c>
      <c r="V233" s="1" t="s">
        <v>23</v>
      </c>
      <c r="W233" s="1">
        <f>ABS(IK_diagnostics_positions[[#This Row],[Column1]]-A232)</f>
        <v>0.18659800000000001</v>
      </c>
      <c r="X233" s="1">
        <f>ABS(IK_diagnostics_positions[[#This Row],[Column2]]-B232)</f>
        <v>0.86250879999999996</v>
      </c>
      <c r="Y233" s="1">
        <f>ABS(IK_diagnostics_positions[[#This Row],[Column3]]-C232)</f>
        <v>0.64679999999999993</v>
      </c>
      <c r="Z233" s="1">
        <f>ABS(IK_diagnostics_positions[[#This Row],[Column4]]-D232)</f>
        <v>1.004319</v>
      </c>
      <c r="AA233" s="1">
        <f>ABS(IK_diagnostics_positions[[#This Row],[Column5]]-E232)</f>
        <v>0.12575029999999998</v>
      </c>
      <c r="AB233" s="1">
        <f>ABS(IK_diagnostics_positions[[#This Row],[Column6]]-F232)</f>
        <v>1.030281</v>
      </c>
      <c r="AC233" s="1">
        <f>ABS(IK_diagnostics_positions[[#This Row],[Column7]]-G232)</f>
        <v>0.84182319999999999</v>
      </c>
      <c r="AD233" s="1">
        <f>ABS(IK_diagnostics_positions[[#This Row],[Column8]]-H232)</f>
        <v>0.37596500000000005</v>
      </c>
      <c r="AE233" s="1">
        <f>ABS(IK_diagnostics_positions[[#This Row],[Column9]]-I232)</f>
        <v>0.51757999999999993</v>
      </c>
      <c r="AF233" s="1">
        <f>ABS(IK_diagnostics_positions[[#This Row],[Column10]]-J232)</f>
        <v>8.0615299999999999E-4</v>
      </c>
      <c r="AG233" s="1">
        <f>ABS(IK_diagnostics_positions[[#This Row],[Column11]]-K232)</f>
        <v>6.649000000000016E-3</v>
      </c>
      <c r="AH233" s="1">
        <f>ABS(IK_diagnostics_positions[[#This Row],[Column12]]-L232)</f>
        <v>1.2381499999999999</v>
      </c>
      <c r="AI233" s="1">
        <f>ABS(IK_diagnostics_positions[[#This Row],[Column13]]-M232)</f>
        <v>1.3670000000000071E-3</v>
      </c>
      <c r="AJ233" s="1">
        <f>ABS(IK_diagnostics_positions[[#This Row],[Column14]]-N232)</f>
        <v>1.2809999999999766E-3</v>
      </c>
      <c r="AK233" s="1">
        <f>ABS(IK_diagnostics_positions[[#This Row],[Column15]]-O232)</f>
        <v>6.2199999999998923E-3</v>
      </c>
      <c r="AL233" s="1">
        <f>ABS(IK_diagnostics_positions[[#This Row],[Column16]]-P232)</f>
        <v>8.6500000000000465E-4</v>
      </c>
      <c r="AM233" s="1">
        <f>ABS(IK_diagnostics_positions[[#This Row],[Column17]]-Q232)</f>
        <v>2.5970000000000715E-3</v>
      </c>
      <c r="AN233" s="1">
        <f>ABS(IK_diagnostics_positions[[#This Row],[Column18]]-R232)</f>
        <v>5.7699999999996088E-3</v>
      </c>
      <c r="AO233" s="1">
        <f>ABS(IK_diagnostics_positions[[#This Row],[Column19]]-S232)</f>
        <v>1.753227E-3</v>
      </c>
      <c r="AP233" s="1">
        <f>ABS(IK_diagnostics_positions[[#This Row],[Column20]]-T232)</f>
        <v>4.4755300000000001E-3</v>
      </c>
      <c r="AQ233" s="1">
        <f>ABS(IK_diagnostics_positions[[#This Row],[Column21]]-U232)</f>
        <v>3.7000000000002586E-3</v>
      </c>
    </row>
    <row r="234" spans="1:43" x14ac:dyDescent="0.25">
      <c r="A234" s="1">
        <v>0.39782400000000001</v>
      </c>
      <c r="B234" s="1">
        <v>0.73761100000000002</v>
      </c>
      <c r="C234" s="1">
        <v>-0.54558700000000004</v>
      </c>
      <c r="D234" s="1">
        <v>-0.50249500000000002</v>
      </c>
      <c r="E234" s="1">
        <v>0.85287000000000002</v>
      </c>
      <c r="F234" s="1">
        <v>-0.96528000000000003</v>
      </c>
      <c r="G234" s="1">
        <v>0.15414700000000001</v>
      </c>
      <c r="H234" s="1">
        <v>1.5455099999999999</v>
      </c>
      <c r="I234" s="1">
        <v>-1.26372</v>
      </c>
      <c r="J234" s="1">
        <v>1.0925900000000001E-2</v>
      </c>
      <c r="K234" s="1">
        <v>0.74065499999999995</v>
      </c>
      <c r="L234" s="1">
        <v>-1.8396399999999999</v>
      </c>
      <c r="M234" s="1">
        <v>0.72707299999999997</v>
      </c>
      <c r="N234" s="1">
        <v>0.99422699999999997</v>
      </c>
      <c r="O234" s="1">
        <v>-2.4899</v>
      </c>
      <c r="P234" s="1">
        <v>-0.72046900000000003</v>
      </c>
      <c r="Q234" s="1">
        <v>0.98366299999999995</v>
      </c>
      <c r="R234" s="1">
        <v>-2.4768300000000001</v>
      </c>
      <c r="S234" s="1">
        <v>2.6723699999999998E-4</v>
      </c>
      <c r="T234" s="1">
        <v>2.1257400000000001E-3</v>
      </c>
      <c r="U234" s="1">
        <v>-2.5137800000000001</v>
      </c>
      <c r="V234" s="1" t="s">
        <v>23</v>
      </c>
      <c r="W234" s="1">
        <f>ABS(IK_diagnostics_positions[[#This Row],[Column1]]-A233)</f>
        <v>5.2431000000000005E-2</v>
      </c>
      <c r="X234" s="1">
        <f>ABS(IK_diagnostics_positions[[#This Row],[Column2]]-B233)</f>
        <v>0.13692099999999996</v>
      </c>
      <c r="Y234" s="1">
        <f>ABS(IK_diagnostics_positions[[#This Row],[Column3]]-C233)</f>
        <v>0.20514900000000003</v>
      </c>
      <c r="Z234" s="1">
        <f>ABS(IK_diagnostics_positions[[#This Row],[Column4]]-D233)</f>
        <v>1.0226519999999999</v>
      </c>
      <c r="AA234" s="1">
        <f>ABS(IK_diagnostics_positions[[#This Row],[Column5]]-E233)</f>
        <v>0.89431870000000002</v>
      </c>
      <c r="AB234" s="1">
        <f>ABS(IK_diagnostics_positions[[#This Row],[Column6]]-F233)</f>
        <v>0.26368100000000005</v>
      </c>
      <c r="AC234" s="1">
        <f>ABS(IK_diagnostics_positions[[#This Row],[Column7]]-G233)</f>
        <v>0.64996399999999999</v>
      </c>
      <c r="AD234" s="1">
        <f>ABS(IK_diagnostics_positions[[#This Row],[Column8]]-H233)</f>
        <v>1.2873079999999999</v>
      </c>
      <c r="AE234" s="1">
        <f>ABS(IK_diagnostics_positions[[#This Row],[Column9]]-I233)</f>
        <v>0.34868999999999994</v>
      </c>
      <c r="AF234" s="1">
        <f>ABS(IK_diagnostics_positions[[#This Row],[Column10]]-J233)</f>
        <v>1.0754656000000001E-2</v>
      </c>
      <c r="AG234" s="1">
        <f>ABS(IK_diagnostics_positions[[#This Row],[Column11]]-K233)</f>
        <v>4.8626000000000058E-2</v>
      </c>
      <c r="AH234" s="1">
        <f>ABS(IK_diagnostics_positions[[#This Row],[Column12]]-L233)</f>
        <v>4.0420000000000122E-2</v>
      </c>
      <c r="AI234" s="1">
        <f>ABS(IK_diagnostics_positions[[#This Row],[Column13]]-M233)</f>
        <v>2.6859999999999995E-2</v>
      </c>
      <c r="AJ234" s="1">
        <f>ABS(IK_diagnostics_positions[[#This Row],[Column14]]-N233)</f>
        <v>3.5350000000000659E-3</v>
      </c>
      <c r="AK234" s="1">
        <f>ABS(IK_diagnostics_positions[[#This Row],[Column15]]-O233)</f>
        <v>1.3360000000000039E-2</v>
      </c>
      <c r="AL234" s="1">
        <f>ABS(IK_diagnostics_positions[[#This Row],[Column16]]-P233)</f>
        <v>3.3039999999999958E-2</v>
      </c>
      <c r="AM234" s="1">
        <f>ABS(IK_diagnostics_positions[[#This Row],[Column17]]-Q233)</f>
        <v>1.6330000000000067E-2</v>
      </c>
      <c r="AN234" s="1">
        <f>ABS(IK_diagnostics_positions[[#This Row],[Column18]]-R233)</f>
        <v>2.5779999999999692E-2</v>
      </c>
      <c r="AO234" s="1">
        <f>ABS(IK_diagnostics_positions[[#This Row],[Column19]]-S233)</f>
        <v>4.8780399999999999E-4</v>
      </c>
      <c r="AP234" s="1">
        <f>ABS(IK_diagnostics_positions[[#This Row],[Column20]]-T233)</f>
        <v>7.1484000000000001E-4</v>
      </c>
      <c r="AQ234" s="1">
        <f>ABS(IK_diagnostics_positions[[#This Row],[Column21]]-U233)</f>
        <v>1.788000000000034E-2</v>
      </c>
    </row>
    <row r="235" spans="1:43" x14ac:dyDescent="0.25">
      <c r="A235" s="1">
        <v>0.16549900000000001</v>
      </c>
      <c r="B235" s="1">
        <v>0.97304400000000002</v>
      </c>
      <c r="C235" s="1">
        <v>-0.16061</v>
      </c>
      <c r="D235" s="1">
        <v>0.124683</v>
      </c>
      <c r="E235" s="1">
        <v>0.82450199999999996</v>
      </c>
      <c r="F235" s="1">
        <v>-1.1486700000000001</v>
      </c>
      <c r="G235" s="1">
        <v>0.33062799999999998</v>
      </c>
      <c r="H235" s="1">
        <v>1.6906600000000001</v>
      </c>
      <c r="I235" s="1">
        <v>-1.6040399999999999</v>
      </c>
      <c r="J235" s="1">
        <v>1.81299E-3</v>
      </c>
      <c r="K235" s="1">
        <v>0.78671999999999997</v>
      </c>
      <c r="L235" s="1">
        <v>-1.87748</v>
      </c>
      <c r="M235" s="1">
        <v>0.75196600000000002</v>
      </c>
      <c r="N235" s="1">
        <v>1.0007900000000001</v>
      </c>
      <c r="O235" s="1">
        <v>-2.5031300000000001</v>
      </c>
      <c r="P235" s="1">
        <v>-0.75109499999999996</v>
      </c>
      <c r="Q235" s="1">
        <v>1.00074</v>
      </c>
      <c r="R235" s="1">
        <v>-2.4998300000000002</v>
      </c>
      <c r="S235" s="1">
        <v>1.92469E-3</v>
      </c>
      <c r="T235" s="1">
        <v>2.2230100000000001E-3</v>
      </c>
      <c r="U235" s="1">
        <v>-2.4976099999999999</v>
      </c>
      <c r="V235" s="1" t="s">
        <v>23</v>
      </c>
      <c r="W235" s="1">
        <f>ABS(IK_diagnostics_positions[[#This Row],[Column1]]-A234)</f>
        <v>0.232325</v>
      </c>
      <c r="X235" s="1">
        <f>ABS(IK_diagnostics_positions[[#This Row],[Column2]]-B234)</f>
        <v>0.235433</v>
      </c>
      <c r="Y235" s="1">
        <f>ABS(IK_diagnostics_positions[[#This Row],[Column3]]-C234)</f>
        <v>0.38497700000000001</v>
      </c>
      <c r="Z235" s="1">
        <f>ABS(IK_diagnostics_positions[[#This Row],[Column4]]-D234)</f>
        <v>0.62717800000000001</v>
      </c>
      <c r="AA235" s="1">
        <f>ABS(IK_diagnostics_positions[[#This Row],[Column5]]-E234)</f>
        <v>2.836800000000006E-2</v>
      </c>
      <c r="AB235" s="1">
        <f>ABS(IK_diagnostics_positions[[#This Row],[Column6]]-F234)</f>
        <v>0.18339000000000005</v>
      </c>
      <c r="AC235" s="1">
        <f>ABS(IK_diagnostics_positions[[#This Row],[Column7]]-G234)</f>
        <v>0.17648099999999997</v>
      </c>
      <c r="AD235" s="1">
        <f>ABS(IK_diagnostics_positions[[#This Row],[Column8]]-H234)</f>
        <v>0.14515000000000011</v>
      </c>
      <c r="AE235" s="1">
        <f>ABS(IK_diagnostics_positions[[#This Row],[Column9]]-I234)</f>
        <v>0.34031999999999996</v>
      </c>
      <c r="AF235" s="1">
        <f>ABS(IK_diagnostics_positions[[#This Row],[Column10]]-J234)</f>
        <v>9.1129100000000001E-3</v>
      </c>
      <c r="AG235" s="1">
        <f>ABS(IK_diagnostics_positions[[#This Row],[Column11]]-K234)</f>
        <v>4.6065000000000023E-2</v>
      </c>
      <c r="AH235" s="1">
        <f>ABS(IK_diagnostics_positions[[#This Row],[Column12]]-L234)</f>
        <v>3.7840000000000096E-2</v>
      </c>
      <c r="AI235" s="1">
        <f>ABS(IK_diagnostics_positions[[#This Row],[Column13]]-M234)</f>
        <v>2.4893000000000054E-2</v>
      </c>
      <c r="AJ235" s="1">
        <f>ABS(IK_diagnostics_positions[[#This Row],[Column14]]-N234)</f>
        <v>6.5630000000000965E-3</v>
      </c>
      <c r="AK235" s="1">
        <f>ABS(IK_diagnostics_positions[[#This Row],[Column15]]-O234)</f>
        <v>1.3230000000000075E-2</v>
      </c>
      <c r="AL235" s="1">
        <f>ABS(IK_diagnostics_positions[[#This Row],[Column16]]-P234)</f>
        <v>3.0625999999999931E-2</v>
      </c>
      <c r="AM235" s="1">
        <f>ABS(IK_diagnostics_positions[[#This Row],[Column17]]-Q234)</f>
        <v>1.7077000000000009E-2</v>
      </c>
      <c r="AN235" s="1">
        <f>ABS(IK_diagnostics_positions[[#This Row],[Column18]]-R234)</f>
        <v>2.3000000000000131E-2</v>
      </c>
      <c r="AO235" s="1">
        <f>ABS(IK_diagnostics_positions[[#This Row],[Column19]]-S234)</f>
        <v>1.6574529999999999E-3</v>
      </c>
      <c r="AP235" s="1">
        <f>ABS(IK_diagnostics_positions[[#This Row],[Column20]]-T234)</f>
        <v>9.7269999999999995E-5</v>
      </c>
      <c r="AQ235" s="1">
        <f>ABS(IK_diagnostics_positions[[#This Row],[Column21]]-U234)</f>
        <v>1.617000000000024E-2</v>
      </c>
    </row>
    <row r="236" spans="1:43" x14ac:dyDescent="0.25">
      <c r="A236" s="1">
        <v>-0.50676500000000002</v>
      </c>
      <c r="B236" s="1">
        <v>0.76597899999999997</v>
      </c>
      <c r="C236" s="1">
        <v>-0.39555699999999999</v>
      </c>
      <c r="D236" s="1">
        <v>6.7642400000000005E-2</v>
      </c>
      <c r="E236" s="1">
        <v>0.75804899999999997</v>
      </c>
      <c r="F236" s="1">
        <v>-1.2140899999999999</v>
      </c>
      <c r="G236" s="1">
        <v>-3.4928099999999997E-2</v>
      </c>
      <c r="H236" s="1">
        <v>0.45729799999999998</v>
      </c>
      <c r="I236" s="1">
        <v>-2.1622599999999998</v>
      </c>
      <c r="J236" s="2">
        <v>3.1202999999999999E-5</v>
      </c>
      <c r="K236" s="1">
        <v>0.77765799999999996</v>
      </c>
      <c r="L236" s="1">
        <v>-3.1089099999999998</v>
      </c>
      <c r="M236" s="1">
        <v>0.76138399999999995</v>
      </c>
      <c r="N236" s="1">
        <v>1.0023</v>
      </c>
      <c r="O236" s="1">
        <v>-2.5007299999999999</v>
      </c>
      <c r="P236" s="1">
        <v>-0.75905599999999995</v>
      </c>
      <c r="Q236" s="1">
        <v>0.99695400000000001</v>
      </c>
      <c r="R236" s="1">
        <v>-2.4959699999999998</v>
      </c>
      <c r="S236" s="1">
        <v>4.23661E-3</v>
      </c>
      <c r="T236" s="1">
        <v>-1.13965E-2</v>
      </c>
      <c r="U236" s="1">
        <v>-2.4946000000000002</v>
      </c>
      <c r="V236" s="1" t="s">
        <v>23</v>
      </c>
      <c r="W236" s="1">
        <f>ABS(IK_diagnostics_positions[[#This Row],[Column1]]-A235)</f>
        <v>0.67226399999999997</v>
      </c>
      <c r="X236" s="1">
        <f>ABS(IK_diagnostics_positions[[#This Row],[Column2]]-B235)</f>
        <v>0.20706500000000005</v>
      </c>
      <c r="Y236" s="1">
        <f>ABS(IK_diagnostics_positions[[#This Row],[Column3]]-C235)</f>
        <v>0.23494699999999999</v>
      </c>
      <c r="Z236" s="1">
        <f>ABS(IK_diagnostics_positions[[#This Row],[Column4]]-D235)</f>
        <v>5.7040599999999997E-2</v>
      </c>
      <c r="AA236" s="1">
        <f>ABS(IK_diagnostics_positions[[#This Row],[Column5]]-E235)</f>
        <v>6.6452999999999984E-2</v>
      </c>
      <c r="AB236" s="1">
        <f>ABS(IK_diagnostics_positions[[#This Row],[Column6]]-F235)</f>
        <v>6.5419999999999812E-2</v>
      </c>
      <c r="AC236" s="1">
        <f>ABS(IK_diagnostics_positions[[#This Row],[Column7]]-G235)</f>
        <v>0.36555609999999999</v>
      </c>
      <c r="AD236" s="1">
        <f>ABS(IK_diagnostics_positions[[#This Row],[Column8]]-H235)</f>
        <v>1.2333620000000001</v>
      </c>
      <c r="AE236" s="1">
        <f>ABS(IK_diagnostics_positions[[#This Row],[Column9]]-I235)</f>
        <v>0.55821999999999994</v>
      </c>
      <c r="AF236" s="1">
        <f>ABS(IK_diagnostics_positions[[#This Row],[Column10]]-J235)</f>
        <v>1.781787E-3</v>
      </c>
      <c r="AG236" s="1">
        <f>ABS(IK_diagnostics_positions[[#This Row],[Column11]]-K235)</f>
        <v>9.0620000000000145E-3</v>
      </c>
      <c r="AH236" s="1">
        <f>ABS(IK_diagnostics_positions[[#This Row],[Column12]]-L235)</f>
        <v>1.2314299999999998</v>
      </c>
      <c r="AI236" s="1">
        <f>ABS(IK_diagnostics_positions[[#This Row],[Column13]]-M235)</f>
        <v>9.4179999999999264E-3</v>
      </c>
      <c r="AJ236" s="1">
        <f>ABS(IK_diagnostics_positions[[#This Row],[Column14]]-N235)</f>
        <v>1.5099999999999003E-3</v>
      </c>
      <c r="AK236" s="1">
        <f>ABS(IK_diagnostics_positions[[#This Row],[Column15]]-O235)</f>
        <v>2.4000000000001798E-3</v>
      </c>
      <c r="AL236" s="1">
        <f>ABS(IK_diagnostics_positions[[#This Row],[Column16]]-P235)</f>
        <v>7.9609999999999959E-3</v>
      </c>
      <c r="AM236" s="1">
        <f>ABS(IK_diagnostics_positions[[#This Row],[Column17]]-Q235)</f>
        <v>3.7859999999999561E-3</v>
      </c>
      <c r="AN236" s="1">
        <f>ABS(IK_diagnostics_positions[[#This Row],[Column18]]-R235)</f>
        <v>3.8600000000004187E-3</v>
      </c>
      <c r="AO236" s="1">
        <f>ABS(IK_diagnostics_positions[[#This Row],[Column19]]-S235)</f>
        <v>2.3119200000000003E-3</v>
      </c>
      <c r="AP236" s="1">
        <f>ABS(IK_diagnostics_positions[[#This Row],[Column20]]-T235)</f>
        <v>1.3619510000000001E-2</v>
      </c>
      <c r="AQ236" s="1">
        <f>ABS(IK_diagnostics_positions[[#This Row],[Column21]]-U235)</f>
        <v>3.0099999999997351E-3</v>
      </c>
    </row>
    <row r="237" spans="1:43" x14ac:dyDescent="0.25">
      <c r="A237" s="1">
        <v>-0.26143</v>
      </c>
      <c r="B237" s="1">
        <v>0.69358399999999998</v>
      </c>
      <c r="C237" s="1">
        <v>0.67126399999999997</v>
      </c>
      <c r="D237" s="1">
        <v>-0.23075499999999999</v>
      </c>
      <c r="E237" s="1">
        <v>1.1276299999999999</v>
      </c>
      <c r="F237" s="1">
        <v>-0.229105</v>
      </c>
      <c r="G237" s="1">
        <v>-6.2392299999999998E-2</v>
      </c>
      <c r="H237" s="1">
        <v>0.43233199999999999</v>
      </c>
      <c r="I237" s="1">
        <v>-0.92783000000000004</v>
      </c>
      <c r="J237" s="1">
        <v>-1.19568E-2</v>
      </c>
      <c r="K237" s="1">
        <v>0.78208200000000005</v>
      </c>
      <c r="L237" s="1">
        <v>-1.86331</v>
      </c>
      <c r="M237" s="1">
        <v>0.73328000000000004</v>
      </c>
      <c r="N237" s="1">
        <v>1.00651</v>
      </c>
      <c r="O237" s="1">
        <v>-2.4912100000000001</v>
      </c>
      <c r="P237" s="1">
        <v>-0.75253099999999995</v>
      </c>
      <c r="Q237" s="1">
        <v>1.0045200000000001</v>
      </c>
      <c r="R237" s="1">
        <v>-2.4973999999999998</v>
      </c>
      <c r="S237" s="1">
        <v>3.5105599999999998E-3</v>
      </c>
      <c r="T237" s="1">
        <v>1.0048700000000001E-2</v>
      </c>
      <c r="U237" s="1">
        <v>-2.49871</v>
      </c>
      <c r="V237" s="1" t="s">
        <v>23</v>
      </c>
      <c r="W237" s="1">
        <f>ABS(IK_diagnostics_positions[[#This Row],[Column1]]-A236)</f>
        <v>0.24533500000000003</v>
      </c>
      <c r="X237" s="1">
        <f>ABS(IK_diagnostics_positions[[#This Row],[Column2]]-B236)</f>
        <v>7.2394999999999987E-2</v>
      </c>
      <c r="Y237" s="1">
        <f>ABS(IK_diagnostics_positions[[#This Row],[Column3]]-C236)</f>
        <v>1.066821</v>
      </c>
      <c r="Z237" s="1">
        <f>ABS(IK_diagnostics_positions[[#This Row],[Column4]]-D236)</f>
        <v>0.29839739999999998</v>
      </c>
      <c r="AA237" s="1">
        <f>ABS(IK_diagnostics_positions[[#This Row],[Column5]]-E236)</f>
        <v>0.36958099999999994</v>
      </c>
      <c r="AB237" s="1">
        <f>ABS(IK_diagnostics_positions[[#This Row],[Column6]]-F236)</f>
        <v>0.98498499999999989</v>
      </c>
      <c r="AC237" s="1">
        <f>ABS(IK_diagnostics_positions[[#This Row],[Column7]]-G236)</f>
        <v>2.7464200000000001E-2</v>
      </c>
      <c r="AD237" s="1">
        <f>ABS(IK_diagnostics_positions[[#This Row],[Column8]]-H236)</f>
        <v>2.4965999999999988E-2</v>
      </c>
      <c r="AE237" s="1">
        <f>ABS(IK_diagnostics_positions[[#This Row],[Column9]]-I236)</f>
        <v>1.2344299999999997</v>
      </c>
      <c r="AF237" s="1">
        <f>ABS(IK_diagnostics_positions[[#This Row],[Column10]]-J236)</f>
        <v>1.1988003000000001E-2</v>
      </c>
      <c r="AG237" s="1">
        <f>ABS(IK_diagnostics_positions[[#This Row],[Column11]]-K236)</f>
        <v>4.4240000000000945E-3</v>
      </c>
      <c r="AH237" s="1">
        <f>ABS(IK_diagnostics_positions[[#This Row],[Column12]]-L236)</f>
        <v>1.2455999999999998</v>
      </c>
      <c r="AI237" s="1">
        <f>ABS(IK_diagnostics_positions[[#This Row],[Column13]]-M236)</f>
        <v>2.8103999999999907E-2</v>
      </c>
      <c r="AJ237" s="1">
        <f>ABS(IK_diagnostics_positions[[#This Row],[Column14]]-N236)</f>
        <v>4.210000000000047E-3</v>
      </c>
      <c r="AK237" s="1">
        <f>ABS(IK_diagnostics_positions[[#This Row],[Column15]]-O236)</f>
        <v>9.5199999999997509E-3</v>
      </c>
      <c r="AL237" s="1">
        <f>ABS(IK_diagnostics_positions[[#This Row],[Column16]]-P236)</f>
        <v>6.525000000000003E-3</v>
      </c>
      <c r="AM237" s="1">
        <f>ABS(IK_diagnostics_positions[[#This Row],[Column17]]-Q236)</f>
        <v>7.5660000000000727E-3</v>
      </c>
      <c r="AN237" s="1">
        <f>ABS(IK_diagnostics_positions[[#This Row],[Column18]]-R236)</f>
        <v>1.4300000000000423E-3</v>
      </c>
      <c r="AO237" s="1">
        <f>ABS(IK_diagnostics_positions[[#This Row],[Column19]]-S236)</f>
        <v>7.2605000000000022E-4</v>
      </c>
      <c r="AP237" s="1">
        <f>ABS(IK_diagnostics_positions[[#This Row],[Column20]]-T236)</f>
        <v>2.1445200000000001E-2</v>
      </c>
      <c r="AQ237" s="1">
        <f>ABS(IK_diagnostics_positions[[#This Row],[Column21]]-U236)</f>
        <v>4.109999999999836E-3</v>
      </c>
    </row>
    <row r="238" spans="1:43" x14ac:dyDescent="0.25">
      <c r="A238" s="1">
        <v>-0.89573800000000003</v>
      </c>
      <c r="B238" s="1">
        <v>-0.33243099999999998</v>
      </c>
      <c r="C238" s="1">
        <v>-0.29519899999999999</v>
      </c>
      <c r="D238" s="1">
        <v>-0.47340300000000002</v>
      </c>
      <c r="E238" s="1">
        <v>-0.480657</v>
      </c>
      <c r="F238" s="1">
        <v>-1.1894400000000001</v>
      </c>
      <c r="G238" s="1">
        <v>-0.55297700000000005</v>
      </c>
      <c r="H238" s="1">
        <v>0.51339100000000004</v>
      </c>
      <c r="I238" s="1">
        <v>-1.2638499999999999</v>
      </c>
      <c r="J238" s="1">
        <v>1.8608300000000001E-2</v>
      </c>
      <c r="K238" s="1">
        <v>0.94143600000000005</v>
      </c>
      <c r="L238" s="1">
        <v>-1.9639</v>
      </c>
      <c r="M238" s="1">
        <v>0.83288600000000002</v>
      </c>
      <c r="N238" s="1">
        <v>0.98929199999999995</v>
      </c>
      <c r="O238" s="1">
        <v>-2.5424000000000002</v>
      </c>
      <c r="P238" s="1">
        <v>-0.81121399999999999</v>
      </c>
      <c r="Q238" s="1">
        <v>0.98283299999999996</v>
      </c>
      <c r="R238" s="1">
        <v>-2.5203899999999999</v>
      </c>
      <c r="S238" s="1">
        <v>2.0585099999999999E-2</v>
      </c>
      <c r="T238" s="1">
        <v>5.7212800000000001E-2</v>
      </c>
      <c r="U238" s="1">
        <v>-2.4309599999999998</v>
      </c>
      <c r="V238" s="1" t="s">
        <v>23</v>
      </c>
      <c r="W238" s="1">
        <f>ABS(IK_diagnostics_positions[[#This Row],[Column1]]-A237)</f>
        <v>0.63430800000000009</v>
      </c>
      <c r="X238" s="1">
        <f>ABS(IK_diagnostics_positions[[#This Row],[Column2]]-B237)</f>
        <v>1.0260149999999999</v>
      </c>
      <c r="Y238" s="1">
        <f>ABS(IK_diagnostics_positions[[#This Row],[Column3]]-C237)</f>
        <v>0.96646299999999996</v>
      </c>
      <c r="Z238" s="1">
        <f>ABS(IK_diagnostics_positions[[#This Row],[Column4]]-D237)</f>
        <v>0.24264800000000003</v>
      </c>
      <c r="AA238" s="1">
        <f>ABS(IK_diagnostics_positions[[#This Row],[Column5]]-E237)</f>
        <v>1.6082869999999998</v>
      </c>
      <c r="AB238" s="1">
        <f>ABS(IK_diagnostics_positions[[#This Row],[Column6]]-F237)</f>
        <v>0.96033500000000005</v>
      </c>
      <c r="AC238" s="1">
        <f>ABS(IK_diagnostics_positions[[#This Row],[Column7]]-G237)</f>
        <v>0.49058470000000004</v>
      </c>
      <c r="AD238" s="1">
        <f>ABS(IK_diagnostics_positions[[#This Row],[Column8]]-H237)</f>
        <v>8.1059000000000048E-2</v>
      </c>
      <c r="AE238" s="1">
        <f>ABS(IK_diagnostics_positions[[#This Row],[Column9]]-I237)</f>
        <v>0.33601999999999987</v>
      </c>
      <c r="AF238" s="1">
        <f>ABS(IK_diagnostics_positions[[#This Row],[Column10]]-J237)</f>
        <v>3.0565100000000001E-2</v>
      </c>
      <c r="AG238" s="1">
        <f>ABS(IK_diagnostics_positions[[#This Row],[Column11]]-K237)</f>
        <v>0.159354</v>
      </c>
      <c r="AH238" s="1">
        <f>ABS(IK_diagnostics_positions[[#This Row],[Column12]]-L237)</f>
        <v>0.10058999999999996</v>
      </c>
      <c r="AI238" s="1">
        <f>ABS(IK_diagnostics_positions[[#This Row],[Column13]]-M237)</f>
        <v>9.9605999999999972E-2</v>
      </c>
      <c r="AJ238" s="1">
        <f>ABS(IK_diagnostics_positions[[#This Row],[Column14]]-N237)</f>
        <v>1.7218000000000067E-2</v>
      </c>
      <c r="AK238" s="1">
        <f>ABS(IK_diagnostics_positions[[#This Row],[Column15]]-O237)</f>
        <v>5.1190000000000069E-2</v>
      </c>
      <c r="AL238" s="1">
        <f>ABS(IK_diagnostics_positions[[#This Row],[Column16]]-P237)</f>
        <v>5.8683000000000041E-2</v>
      </c>
      <c r="AM238" s="1">
        <f>ABS(IK_diagnostics_positions[[#This Row],[Column17]]-Q237)</f>
        <v>2.1687000000000123E-2</v>
      </c>
      <c r="AN238" s="1">
        <f>ABS(IK_diagnostics_positions[[#This Row],[Column18]]-R237)</f>
        <v>2.2990000000000066E-2</v>
      </c>
      <c r="AO238" s="1">
        <f>ABS(IK_diagnostics_positions[[#This Row],[Column19]]-S237)</f>
        <v>1.7074539999999999E-2</v>
      </c>
      <c r="AP238" s="1">
        <f>ABS(IK_diagnostics_positions[[#This Row],[Column20]]-T237)</f>
        <v>4.71641E-2</v>
      </c>
      <c r="AQ238" s="1">
        <f>ABS(IK_diagnostics_positions[[#This Row],[Column21]]-U237)</f>
        <v>6.7750000000000199E-2</v>
      </c>
    </row>
    <row r="239" spans="1:43" x14ac:dyDescent="0.25">
      <c r="A239" s="1">
        <v>6.9801300000000002E-3</v>
      </c>
      <c r="B239" s="1">
        <v>0.72865000000000002</v>
      </c>
      <c r="C239" s="1">
        <v>-0.68485099999999999</v>
      </c>
      <c r="D239" s="1">
        <v>-0.45318799999999998</v>
      </c>
      <c r="E239" s="1">
        <v>0.80595600000000001</v>
      </c>
      <c r="F239" s="1">
        <v>-1.56931</v>
      </c>
      <c r="G239" s="1">
        <v>4.7883000000000002E-2</v>
      </c>
      <c r="H239" s="1">
        <v>-1.5041799999999999E-3</v>
      </c>
      <c r="I239" s="1">
        <v>-1.25797</v>
      </c>
      <c r="J239" s="1">
        <v>-1.0379899999999999E-3</v>
      </c>
      <c r="K239" s="1">
        <v>0.78182700000000005</v>
      </c>
      <c r="L239" s="1">
        <v>-1.87764</v>
      </c>
      <c r="M239" s="1">
        <v>0.74991699999999994</v>
      </c>
      <c r="N239" s="1">
        <v>1.0009699999999999</v>
      </c>
      <c r="O239" s="1">
        <v>-2.5005700000000002</v>
      </c>
      <c r="P239" s="1">
        <v>-0.75192000000000003</v>
      </c>
      <c r="Q239" s="1">
        <v>1.0012700000000001</v>
      </c>
      <c r="R239" s="1">
        <v>-2.5005600000000001</v>
      </c>
      <c r="S239" s="1">
        <v>-2.34702E-3</v>
      </c>
      <c r="T239" s="1">
        <v>5.1242099999999999E-4</v>
      </c>
      <c r="U239" s="1">
        <v>-2.5017800000000001</v>
      </c>
      <c r="V239" s="1" t="s">
        <v>23</v>
      </c>
      <c r="W239" s="1">
        <f>ABS(IK_diagnostics_positions[[#This Row],[Column1]]-A238)</f>
        <v>0.90271813000000001</v>
      </c>
      <c r="X239" s="1">
        <f>ABS(IK_diagnostics_positions[[#This Row],[Column2]]-B238)</f>
        <v>1.0610809999999999</v>
      </c>
      <c r="Y239" s="1">
        <f>ABS(IK_diagnostics_positions[[#This Row],[Column3]]-C238)</f>
        <v>0.389652</v>
      </c>
      <c r="Z239" s="1">
        <f>ABS(IK_diagnostics_positions[[#This Row],[Column4]]-D238)</f>
        <v>2.0215000000000038E-2</v>
      </c>
      <c r="AA239" s="1">
        <f>ABS(IK_diagnostics_positions[[#This Row],[Column5]]-E238)</f>
        <v>1.286613</v>
      </c>
      <c r="AB239" s="1">
        <f>ABS(IK_diagnostics_positions[[#This Row],[Column6]]-F238)</f>
        <v>0.37986999999999993</v>
      </c>
      <c r="AC239" s="1">
        <f>ABS(IK_diagnostics_positions[[#This Row],[Column7]]-G238)</f>
        <v>0.60086000000000006</v>
      </c>
      <c r="AD239" s="1">
        <f>ABS(IK_diagnostics_positions[[#This Row],[Column8]]-H238)</f>
        <v>0.51489518000000001</v>
      </c>
      <c r="AE239" s="1">
        <f>ABS(IK_diagnostics_positions[[#This Row],[Column9]]-I238)</f>
        <v>5.8799999999998853E-3</v>
      </c>
      <c r="AF239" s="1">
        <f>ABS(IK_diagnostics_positions[[#This Row],[Column10]]-J238)</f>
        <v>1.964629E-2</v>
      </c>
      <c r="AG239" s="1">
        <f>ABS(IK_diagnostics_positions[[#This Row],[Column11]]-K238)</f>
        <v>0.159609</v>
      </c>
      <c r="AH239" s="1">
        <f>ABS(IK_diagnostics_positions[[#This Row],[Column12]]-L238)</f>
        <v>8.6260000000000003E-2</v>
      </c>
      <c r="AI239" s="1">
        <f>ABS(IK_diagnostics_positions[[#This Row],[Column13]]-M238)</f>
        <v>8.296900000000007E-2</v>
      </c>
      <c r="AJ239" s="1">
        <f>ABS(IK_diagnostics_positions[[#This Row],[Column14]]-N238)</f>
        <v>1.1677999999999966E-2</v>
      </c>
      <c r="AK239" s="1">
        <f>ABS(IK_diagnostics_positions[[#This Row],[Column15]]-O238)</f>
        <v>4.1830000000000034E-2</v>
      </c>
      <c r="AL239" s="1">
        <f>ABS(IK_diagnostics_positions[[#This Row],[Column16]]-P238)</f>
        <v>5.9293999999999958E-2</v>
      </c>
      <c r="AM239" s="1">
        <f>ABS(IK_diagnostics_positions[[#This Row],[Column17]]-Q238)</f>
        <v>1.8437000000000148E-2</v>
      </c>
      <c r="AN239" s="1">
        <f>ABS(IK_diagnostics_positions[[#This Row],[Column18]]-R238)</f>
        <v>1.9829999999999792E-2</v>
      </c>
      <c r="AO239" s="1">
        <f>ABS(IK_diagnostics_positions[[#This Row],[Column19]]-S238)</f>
        <v>2.293212E-2</v>
      </c>
      <c r="AP239" s="1">
        <f>ABS(IK_diagnostics_positions[[#This Row],[Column20]]-T238)</f>
        <v>5.6700379000000002E-2</v>
      </c>
      <c r="AQ239" s="1">
        <f>ABS(IK_diagnostics_positions[[#This Row],[Column21]]-U238)</f>
        <v>7.0820000000000327E-2</v>
      </c>
    </row>
    <row r="240" spans="1:43" x14ac:dyDescent="0.25">
      <c r="A240" s="1">
        <v>-1.9803799999999999E-3</v>
      </c>
      <c r="B240" s="1">
        <v>0.92366199999999998</v>
      </c>
      <c r="C240" s="1">
        <v>-0.38320300000000002</v>
      </c>
      <c r="D240" s="1">
        <v>-0.57838900000000004</v>
      </c>
      <c r="E240" s="1">
        <v>0.57790799999999998</v>
      </c>
      <c r="F240" s="1">
        <v>-1.12361</v>
      </c>
      <c r="G240" s="1">
        <v>0.334337</v>
      </c>
      <c r="H240" s="1">
        <v>0.95223599999999997</v>
      </c>
      <c r="I240" s="1">
        <v>-0.95987900000000004</v>
      </c>
      <c r="J240" s="1">
        <v>-5.8328199999999998E-3</v>
      </c>
      <c r="K240" s="1">
        <v>0.77627400000000002</v>
      </c>
      <c r="L240" s="1">
        <v>-1.8836299999999999</v>
      </c>
      <c r="M240" s="1">
        <v>0.748834</v>
      </c>
      <c r="N240" s="1">
        <v>1.00322</v>
      </c>
      <c r="O240" s="1">
        <v>-2.4992399999999999</v>
      </c>
      <c r="P240" s="1">
        <v>-0.75598699999999996</v>
      </c>
      <c r="Q240" s="1">
        <v>1.0028900000000001</v>
      </c>
      <c r="R240" s="1">
        <v>-2.5048499999999998</v>
      </c>
      <c r="S240" s="1">
        <v>-2.5557599999999998E-3</v>
      </c>
      <c r="T240" s="1">
        <v>-1.12E-2</v>
      </c>
      <c r="U240" s="1">
        <v>-2.4999699999999998</v>
      </c>
      <c r="V240" s="1" t="s">
        <v>23</v>
      </c>
      <c r="W240" s="1">
        <f>ABS(IK_diagnostics_positions[[#This Row],[Column1]]-A239)</f>
        <v>8.9605099999999997E-3</v>
      </c>
      <c r="X240" s="1">
        <f>ABS(IK_diagnostics_positions[[#This Row],[Column2]]-B239)</f>
        <v>0.19501199999999996</v>
      </c>
      <c r="Y240" s="1">
        <f>ABS(IK_diagnostics_positions[[#This Row],[Column3]]-C239)</f>
        <v>0.30164799999999997</v>
      </c>
      <c r="Z240" s="1">
        <f>ABS(IK_diagnostics_positions[[#This Row],[Column4]]-D239)</f>
        <v>0.12520100000000006</v>
      </c>
      <c r="AA240" s="1">
        <f>ABS(IK_diagnostics_positions[[#This Row],[Column5]]-E239)</f>
        <v>0.22804800000000003</v>
      </c>
      <c r="AB240" s="1">
        <f>ABS(IK_diagnostics_positions[[#This Row],[Column6]]-F239)</f>
        <v>0.44569999999999999</v>
      </c>
      <c r="AC240" s="1">
        <f>ABS(IK_diagnostics_positions[[#This Row],[Column7]]-G239)</f>
        <v>0.28645399999999999</v>
      </c>
      <c r="AD240" s="1">
        <f>ABS(IK_diagnostics_positions[[#This Row],[Column8]]-H239)</f>
        <v>0.95374017999999994</v>
      </c>
      <c r="AE240" s="1">
        <f>ABS(IK_diagnostics_positions[[#This Row],[Column9]]-I239)</f>
        <v>0.29809099999999999</v>
      </c>
      <c r="AF240" s="1">
        <f>ABS(IK_diagnostics_positions[[#This Row],[Column10]]-J239)</f>
        <v>4.7948299999999999E-3</v>
      </c>
      <c r="AG240" s="1">
        <f>ABS(IK_diagnostics_positions[[#This Row],[Column11]]-K239)</f>
        <v>5.5530000000000301E-3</v>
      </c>
      <c r="AH240" s="1">
        <f>ABS(IK_diagnostics_positions[[#This Row],[Column12]]-L239)</f>
        <v>5.9899999999999398E-3</v>
      </c>
      <c r="AI240" s="1">
        <f>ABS(IK_diagnostics_positions[[#This Row],[Column13]]-M239)</f>
        <v>1.0829999999999451E-3</v>
      </c>
      <c r="AJ240" s="1">
        <f>ABS(IK_diagnostics_positions[[#This Row],[Column14]]-N239)</f>
        <v>2.2500000000000853E-3</v>
      </c>
      <c r="AK240" s="1">
        <f>ABS(IK_diagnostics_positions[[#This Row],[Column15]]-O239)</f>
        <v>1.3300000000002754E-3</v>
      </c>
      <c r="AL240" s="1">
        <f>ABS(IK_diagnostics_positions[[#This Row],[Column16]]-P239)</f>
        <v>4.0669999999999318E-3</v>
      </c>
      <c r="AM240" s="1">
        <f>ABS(IK_diagnostics_positions[[#This Row],[Column17]]-Q239)</f>
        <v>1.6199999999999548E-3</v>
      </c>
      <c r="AN240" s="1">
        <f>ABS(IK_diagnostics_positions[[#This Row],[Column18]]-R239)</f>
        <v>4.289999999999683E-3</v>
      </c>
      <c r="AO240" s="1">
        <f>ABS(IK_diagnostics_positions[[#This Row],[Column19]]-S239)</f>
        <v>2.0873999999999979E-4</v>
      </c>
      <c r="AP240" s="1">
        <f>ABS(IK_diagnostics_positions[[#This Row],[Column20]]-T239)</f>
        <v>1.1712421000000001E-2</v>
      </c>
      <c r="AQ240" s="1">
        <f>ABS(IK_diagnostics_positions[[#This Row],[Column21]]-U239)</f>
        <v>1.8100000000003114E-3</v>
      </c>
    </row>
    <row r="241" spans="1:43" x14ac:dyDescent="0.25">
      <c r="A241" s="1">
        <v>-0.100079</v>
      </c>
      <c r="B241" s="1">
        <v>0.46548499999999998</v>
      </c>
      <c r="C241" s="1">
        <v>-0.87937900000000002</v>
      </c>
      <c r="D241" s="1">
        <v>0.39693099999999998</v>
      </c>
      <c r="E241" s="1">
        <v>0.85868</v>
      </c>
      <c r="F241" s="1">
        <v>-1.65293</v>
      </c>
      <c r="G241" s="1">
        <v>-0.43708200000000003</v>
      </c>
      <c r="H241" s="1">
        <v>0.89672799999999997</v>
      </c>
      <c r="I241" s="1">
        <v>-2.20336</v>
      </c>
      <c r="J241" s="1">
        <v>4.6540499999999999E-3</v>
      </c>
      <c r="K241" s="1">
        <v>0.79717499999999997</v>
      </c>
      <c r="L241" s="1">
        <v>-3.09497</v>
      </c>
      <c r="M241" s="1">
        <v>0.772536</v>
      </c>
      <c r="N241" s="1">
        <v>1.0112699999999999</v>
      </c>
      <c r="O241" s="1">
        <v>-2.4912100000000001</v>
      </c>
      <c r="P241" s="1">
        <v>-0.76818500000000001</v>
      </c>
      <c r="Q241" s="1">
        <v>1.0005299999999999</v>
      </c>
      <c r="R241" s="1">
        <v>-2.49383</v>
      </c>
      <c r="S241" s="1">
        <v>-1.8590699999999999E-4</v>
      </c>
      <c r="T241" s="1">
        <v>-2.4043300000000001E-3</v>
      </c>
      <c r="U241" s="1">
        <v>-2.4944199999999999</v>
      </c>
      <c r="V241" s="1" t="s">
        <v>23</v>
      </c>
      <c r="W241" s="1">
        <f>ABS(IK_diagnostics_positions[[#This Row],[Column1]]-A240)</f>
        <v>9.8098619999999997E-2</v>
      </c>
      <c r="X241" s="1">
        <f>ABS(IK_diagnostics_positions[[#This Row],[Column2]]-B240)</f>
        <v>0.458177</v>
      </c>
      <c r="Y241" s="1">
        <f>ABS(IK_diagnostics_positions[[#This Row],[Column3]]-C240)</f>
        <v>0.49617600000000001</v>
      </c>
      <c r="Z241" s="1">
        <f>ABS(IK_diagnostics_positions[[#This Row],[Column4]]-D240)</f>
        <v>0.97531999999999996</v>
      </c>
      <c r="AA241" s="1">
        <f>ABS(IK_diagnostics_positions[[#This Row],[Column5]]-E240)</f>
        <v>0.28077200000000002</v>
      </c>
      <c r="AB241" s="1">
        <f>ABS(IK_diagnostics_positions[[#This Row],[Column6]]-F240)</f>
        <v>0.52932000000000001</v>
      </c>
      <c r="AC241" s="1">
        <f>ABS(IK_diagnostics_positions[[#This Row],[Column7]]-G240)</f>
        <v>0.77141900000000008</v>
      </c>
      <c r="AD241" s="1">
        <f>ABS(IK_diagnostics_positions[[#This Row],[Column8]]-H240)</f>
        <v>5.5508000000000002E-2</v>
      </c>
      <c r="AE241" s="1">
        <f>ABS(IK_diagnostics_positions[[#This Row],[Column9]]-I240)</f>
        <v>1.2434810000000001</v>
      </c>
      <c r="AF241" s="1">
        <f>ABS(IK_diagnostics_positions[[#This Row],[Column10]]-J240)</f>
        <v>1.0486869999999999E-2</v>
      </c>
      <c r="AG241" s="1">
        <f>ABS(IK_diagnostics_positions[[#This Row],[Column11]]-K240)</f>
        <v>2.0900999999999947E-2</v>
      </c>
      <c r="AH241" s="1">
        <f>ABS(IK_diagnostics_positions[[#This Row],[Column12]]-L240)</f>
        <v>1.2113400000000001</v>
      </c>
      <c r="AI241" s="1">
        <f>ABS(IK_diagnostics_positions[[#This Row],[Column13]]-M240)</f>
        <v>2.3702000000000001E-2</v>
      </c>
      <c r="AJ241" s="1">
        <f>ABS(IK_diagnostics_positions[[#This Row],[Column14]]-N240)</f>
        <v>8.0499999999998906E-3</v>
      </c>
      <c r="AK241" s="1">
        <f>ABS(IK_diagnostics_positions[[#This Row],[Column15]]-O240)</f>
        <v>8.0299999999997596E-3</v>
      </c>
      <c r="AL241" s="1">
        <f>ABS(IK_diagnostics_positions[[#This Row],[Column16]]-P240)</f>
        <v>1.2198000000000042E-2</v>
      </c>
      <c r="AM241" s="1">
        <f>ABS(IK_diagnostics_positions[[#This Row],[Column17]]-Q240)</f>
        <v>2.3600000000001398E-3</v>
      </c>
      <c r="AN241" s="1">
        <f>ABS(IK_diagnostics_positions[[#This Row],[Column18]]-R240)</f>
        <v>1.1019999999999808E-2</v>
      </c>
      <c r="AO241" s="1">
        <f>ABS(IK_diagnostics_positions[[#This Row],[Column19]]-S240)</f>
        <v>2.3698529999999999E-3</v>
      </c>
      <c r="AP241" s="1">
        <f>ABS(IK_diagnostics_positions[[#This Row],[Column20]]-T240)</f>
        <v>8.7956700000000002E-3</v>
      </c>
      <c r="AQ241" s="1">
        <f>ABS(IK_diagnostics_positions[[#This Row],[Column21]]-U240)</f>
        <v>5.5499999999999439E-3</v>
      </c>
    </row>
    <row r="242" spans="1:43" x14ac:dyDescent="0.25">
      <c r="A242" s="1">
        <v>0.53692600000000001</v>
      </c>
      <c r="B242" s="1">
        <v>0.81674199999999997</v>
      </c>
      <c r="C242" s="1">
        <v>0.211287</v>
      </c>
      <c r="D242" s="1">
        <v>0.80442899999999995</v>
      </c>
      <c r="E242" s="1">
        <v>0.87299199999999999</v>
      </c>
      <c r="F242" s="1">
        <v>-0.75062600000000002</v>
      </c>
      <c r="G242" s="1">
        <v>-7.4343599999999996E-2</v>
      </c>
      <c r="H242" s="1">
        <v>1.2710900000000001</v>
      </c>
      <c r="I242" s="1">
        <v>-1.0138199999999999</v>
      </c>
      <c r="J242" s="1">
        <v>-4.1862599999999998E-3</v>
      </c>
      <c r="K242" s="1">
        <v>0.74392000000000003</v>
      </c>
      <c r="L242" s="1">
        <v>-1.8606799999999999</v>
      </c>
      <c r="M242" s="1">
        <v>0.74193100000000001</v>
      </c>
      <c r="N242" s="1">
        <v>0.98891799999999996</v>
      </c>
      <c r="O242" s="1">
        <v>-2.4797799999999999</v>
      </c>
      <c r="P242" s="1">
        <v>-0.73667000000000005</v>
      </c>
      <c r="Q242" s="1">
        <v>0.99839199999999995</v>
      </c>
      <c r="R242" s="1">
        <v>-2.4921199999999999</v>
      </c>
      <c r="S242" s="1">
        <v>-9.1893900000000004E-3</v>
      </c>
      <c r="T242" s="1">
        <v>-9.1895499999999995E-3</v>
      </c>
      <c r="U242" s="1">
        <v>-2.5185599999999999</v>
      </c>
      <c r="V242" s="1" t="s">
        <v>23</v>
      </c>
      <c r="W242" s="1">
        <f>ABS(IK_diagnostics_positions[[#This Row],[Column1]]-A241)</f>
        <v>0.63700500000000004</v>
      </c>
      <c r="X242" s="1">
        <f>ABS(IK_diagnostics_positions[[#This Row],[Column2]]-B241)</f>
        <v>0.35125699999999999</v>
      </c>
      <c r="Y242" s="1">
        <f>ABS(IK_diagnostics_positions[[#This Row],[Column3]]-C241)</f>
        <v>1.0906660000000001</v>
      </c>
      <c r="Z242" s="1">
        <f>ABS(IK_diagnostics_positions[[#This Row],[Column4]]-D241)</f>
        <v>0.40749799999999997</v>
      </c>
      <c r="AA242" s="1">
        <f>ABS(IK_diagnostics_positions[[#This Row],[Column5]]-E241)</f>
        <v>1.4311999999999991E-2</v>
      </c>
      <c r="AB242" s="1">
        <f>ABS(IK_diagnostics_positions[[#This Row],[Column6]]-F241)</f>
        <v>0.90230399999999999</v>
      </c>
      <c r="AC242" s="1">
        <f>ABS(IK_diagnostics_positions[[#This Row],[Column7]]-G241)</f>
        <v>0.36273840000000002</v>
      </c>
      <c r="AD242" s="1">
        <f>ABS(IK_diagnostics_positions[[#This Row],[Column8]]-H241)</f>
        <v>0.37436200000000008</v>
      </c>
      <c r="AE242" s="1">
        <f>ABS(IK_diagnostics_positions[[#This Row],[Column9]]-I241)</f>
        <v>1.18954</v>
      </c>
      <c r="AF242" s="1">
        <f>ABS(IK_diagnostics_positions[[#This Row],[Column10]]-J241)</f>
        <v>8.8403100000000005E-3</v>
      </c>
      <c r="AG242" s="1">
        <f>ABS(IK_diagnostics_positions[[#This Row],[Column11]]-K241)</f>
        <v>5.3254999999999941E-2</v>
      </c>
      <c r="AH242" s="1">
        <f>ABS(IK_diagnostics_positions[[#This Row],[Column12]]-L241)</f>
        <v>1.2342900000000001</v>
      </c>
      <c r="AI242" s="1">
        <f>ABS(IK_diagnostics_positions[[#This Row],[Column13]]-M241)</f>
        <v>3.0604999999999993E-2</v>
      </c>
      <c r="AJ242" s="1">
        <f>ABS(IK_diagnostics_positions[[#This Row],[Column14]]-N241)</f>
        <v>2.2351999999999927E-2</v>
      </c>
      <c r="AK242" s="1">
        <f>ABS(IK_diagnostics_positions[[#This Row],[Column15]]-O241)</f>
        <v>1.1430000000000273E-2</v>
      </c>
      <c r="AL242" s="1">
        <f>ABS(IK_diagnostics_positions[[#This Row],[Column16]]-P241)</f>
        <v>3.151499999999996E-2</v>
      </c>
      <c r="AM242" s="1">
        <f>ABS(IK_diagnostics_positions[[#This Row],[Column17]]-Q241)</f>
        <v>2.1379999999999733E-3</v>
      </c>
      <c r="AN242" s="1">
        <f>ABS(IK_diagnostics_positions[[#This Row],[Column18]]-R241)</f>
        <v>1.7100000000001003E-3</v>
      </c>
      <c r="AO242" s="1">
        <f>ABS(IK_diagnostics_positions[[#This Row],[Column19]]-S241)</f>
        <v>9.0034829999999996E-3</v>
      </c>
      <c r="AP242" s="1">
        <f>ABS(IK_diagnostics_positions[[#This Row],[Column20]]-T241)</f>
        <v>6.7852199999999998E-3</v>
      </c>
      <c r="AQ242" s="1">
        <f>ABS(IK_diagnostics_positions[[#This Row],[Column21]]-U241)</f>
        <v>2.414000000000005E-2</v>
      </c>
    </row>
    <row r="243" spans="1:43" x14ac:dyDescent="0.25">
      <c r="A243" s="1">
        <v>-0.49070900000000001</v>
      </c>
      <c r="B243" s="1">
        <v>-0.60262099999999996</v>
      </c>
      <c r="C243" s="1">
        <v>-0.62932699999999997</v>
      </c>
      <c r="D243" s="1">
        <v>-0.655945</v>
      </c>
      <c r="E243" s="1">
        <v>-0.45006000000000002</v>
      </c>
      <c r="F243" s="1">
        <v>-1.60371</v>
      </c>
      <c r="G243" s="1">
        <v>0.27782000000000001</v>
      </c>
      <c r="H243" s="1">
        <v>-0.118594</v>
      </c>
      <c r="I243" s="1">
        <v>-1.7386699999999999</v>
      </c>
      <c r="J243" s="1">
        <v>-2.4213200000000001E-2</v>
      </c>
      <c r="K243" s="1">
        <v>0.82662899999999995</v>
      </c>
      <c r="L243" s="1">
        <v>-1.8624799999999999</v>
      </c>
      <c r="M243" s="1">
        <v>0.74423399999999995</v>
      </c>
      <c r="N243" s="1">
        <v>0.98895699999999997</v>
      </c>
      <c r="O243" s="1">
        <v>-2.4814600000000002</v>
      </c>
      <c r="P243" s="1">
        <v>-0.76968499999999995</v>
      </c>
      <c r="Q243" s="1">
        <v>0.98072700000000002</v>
      </c>
      <c r="R243" s="1">
        <v>-2.5109499999999998</v>
      </c>
      <c r="S243" s="1">
        <v>8.0825099999999993E-3</v>
      </c>
      <c r="T243" s="1">
        <v>2.7644700000000001E-2</v>
      </c>
      <c r="U243" s="1">
        <v>-2.4629599999999998</v>
      </c>
      <c r="V243" s="1" t="s">
        <v>23</v>
      </c>
      <c r="W243" s="1">
        <f>ABS(IK_diagnostics_positions[[#This Row],[Column1]]-A242)</f>
        <v>1.0276350000000001</v>
      </c>
      <c r="X243" s="1">
        <f>ABS(IK_diagnostics_positions[[#This Row],[Column2]]-B242)</f>
        <v>1.4193629999999999</v>
      </c>
      <c r="Y243" s="1">
        <f>ABS(IK_diagnostics_positions[[#This Row],[Column3]]-C242)</f>
        <v>0.84061399999999997</v>
      </c>
      <c r="Z243" s="1">
        <f>ABS(IK_diagnostics_positions[[#This Row],[Column4]]-D242)</f>
        <v>1.4603739999999998</v>
      </c>
      <c r="AA243" s="1">
        <f>ABS(IK_diagnostics_positions[[#This Row],[Column5]]-E242)</f>
        <v>1.3230520000000001</v>
      </c>
      <c r="AB243" s="1">
        <f>ABS(IK_diagnostics_positions[[#This Row],[Column6]]-F242)</f>
        <v>0.85308399999999995</v>
      </c>
      <c r="AC243" s="1">
        <f>ABS(IK_diagnostics_positions[[#This Row],[Column7]]-G242)</f>
        <v>0.35216360000000002</v>
      </c>
      <c r="AD243" s="1">
        <f>ABS(IK_diagnostics_positions[[#This Row],[Column8]]-H242)</f>
        <v>1.3896840000000001</v>
      </c>
      <c r="AE243" s="1">
        <f>ABS(IK_diagnostics_positions[[#This Row],[Column9]]-I242)</f>
        <v>0.72484999999999999</v>
      </c>
      <c r="AF243" s="1">
        <f>ABS(IK_diagnostics_positions[[#This Row],[Column10]]-J242)</f>
        <v>2.002694E-2</v>
      </c>
      <c r="AG243" s="1">
        <f>ABS(IK_diagnostics_positions[[#This Row],[Column11]]-K242)</f>
        <v>8.2708999999999921E-2</v>
      </c>
      <c r="AH243" s="1">
        <f>ABS(IK_diagnostics_positions[[#This Row],[Column12]]-L242)</f>
        <v>1.8000000000000238E-3</v>
      </c>
      <c r="AI243" s="1">
        <f>ABS(IK_diagnostics_positions[[#This Row],[Column13]]-M242)</f>
        <v>2.302999999999944E-3</v>
      </c>
      <c r="AJ243" s="1">
        <f>ABS(IK_diagnostics_positions[[#This Row],[Column14]]-N242)</f>
        <v>3.9000000000011248E-5</v>
      </c>
      <c r="AK243" s="1">
        <f>ABS(IK_diagnostics_positions[[#This Row],[Column15]]-O242)</f>
        <v>1.6800000000003479E-3</v>
      </c>
      <c r="AL243" s="1">
        <f>ABS(IK_diagnostics_positions[[#This Row],[Column16]]-P242)</f>
        <v>3.3014999999999906E-2</v>
      </c>
      <c r="AM243" s="1">
        <f>ABS(IK_diagnostics_positions[[#This Row],[Column17]]-Q242)</f>
        <v>1.7664999999999931E-2</v>
      </c>
      <c r="AN243" s="1">
        <f>ABS(IK_diagnostics_positions[[#This Row],[Column18]]-R242)</f>
        <v>1.8829999999999902E-2</v>
      </c>
      <c r="AO243" s="1">
        <f>ABS(IK_diagnostics_positions[[#This Row],[Column19]]-S242)</f>
        <v>1.72719E-2</v>
      </c>
      <c r="AP243" s="1">
        <f>ABS(IK_diagnostics_positions[[#This Row],[Column20]]-T242)</f>
        <v>3.6834249999999999E-2</v>
      </c>
      <c r="AQ243" s="1">
        <f>ABS(IK_diagnostics_positions[[#This Row],[Column21]]-U242)</f>
        <v>5.5600000000000094E-2</v>
      </c>
    </row>
    <row r="244" spans="1:43" x14ac:dyDescent="0.25">
      <c r="A244" s="1">
        <v>-0.79141099999999998</v>
      </c>
      <c r="B244" s="1">
        <v>0.34565800000000002</v>
      </c>
      <c r="C244" s="1">
        <v>-0.50417199999999995</v>
      </c>
      <c r="D244" s="1">
        <v>-0.66907300000000003</v>
      </c>
      <c r="E244" s="1">
        <v>-0.39073799999999997</v>
      </c>
      <c r="F244" s="1">
        <v>-1.16957</v>
      </c>
      <c r="G244" s="1">
        <v>8.3816399999999999E-2</v>
      </c>
      <c r="H244" s="1">
        <v>0.24113000000000001</v>
      </c>
      <c r="I244" s="1">
        <v>-1.3536900000000001</v>
      </c>
      <c r="J244" s="1">
        <v>1.6640200000000001E-2</v>
      </c>
      <c r="K244" s="1">
        <v>0.99210500000000001</v>
      </c>
      <c r="L244" s="1">
        <v>-2.0105900000000001</v>
      </c>
      <c r="M244" s="1">
        <v>0.84216999999999997</v>
      </c>
      <c r="N244" s="1">
        <v>0.95328900000000005</v>
      </c>
      <c r="O244" s="1">
        <v>-2.57361</v>
      </c>
      <c r="P244" s="1">
        <v>-0.84956799999999999</v>
      </c>
      <c r="Q244" s="1">
        <v>0.99888299999999997</v>
      </c>
      <c r="R244" s="1">
        <v>-2.51023</v>
      </c>
      <c r="S244" s="1">
        <v>3.44685E-3</v>
      </c>
      <c r="T244" s="1">
        <v>9.2377299999999996E-2</v>
      </c>
      <c r="U244" s="1">
        <v>-2.4468399999999999</v>
      </c>
      <c r="V244" s="1" t="s">
        <v>23</v>
      </c>
      <c r="W244" s="1">
        <f>ABS(IK_diagnostics_positions[[#This Row],[Column1]]-A243)</f>
        <v>0.30070199999999997</v>
      </c>
      <c r="X244" s="1">
        <f>ABS(IK_diagnostics_positions[[#This Row],[Column2]]-B243)</f>
        <v>0.94827899999999998</v>
      </c>
      <c r="Y244" s="1">
        <f>ABS(IK_diagnostics_positions[[#This Row],[Column3]]-C243)</f>
        <v>0.12515500000000002</v>
      </c>
      <c r="Z244" s="1">
        <f>ABS(IK_diagnostics_positions[[#This Row],[Column4]]-D243)</f>
        <v>1.3128000000000029E-2</v>
      </c>
      <c r="AA244" s="1">
        <f>ABS(IK_diagnostics_positions[[#This Row],[Column5]]-E243)</f>
        <v>5.9322000000000041E-2</v>
      </c>
      <c r="AB244" s="1">
        <f>ABS(IK_diagnostics_positions[[#This Row],[Column6]]-F243)</f>
        <v>0.43413999999999997</v>
      </c>
      <c r="AC244" s="1">
        <f>ABS(IK_diagnostics_positions[[#This Row],[Column7]]-G243)</f>
        <v>0.1940036</v>
      </c>
      <c r="AD244" s="1">
        <f>ABS(IK_diagnostics_positions[[#This Row],[Column8]]-H243)</f>
        <v>0.35972400000000004</v>
      </c>
      <c r="AE244" s="1">
        <f>ABS(IK_diagnostics_positions[[#This Row],[Column9]]-I243)</f>
        <v>0.38497999999999988</v>
      </c>
      <c r="AF244" s="1">
        <f>ABS(IK_diagnostics_positions[[#This Row],[Column10]]-J243)</f>
        <v>4.0853399999999998E-2</v>
      </c>
      <c r="AG244" s="1">
        <f>ABS(IK_diagnostics_positions[[#This Row],[Column11]]-K243)</f>
        <v>0.16547600000000007</v>
      </c>
      <c r="AH244" s="1">
        <f>ABS(IK_diagnostics_positions[[#This Row],[Column12]]-L243)</f>
        <v>0.14811000000000019</v>
      </c>
      <c r="AI244" s="1">
        <f>ABS(IK_diagnostics_positions[[#This Row],[Column13]]-M243)</f>
        <v>9.7936000000000023E-2</v>
      </c>
      <c r="AJ244" s="1">
        <f>ABS(IK_diagnostics_positions[[#This Row],[Column14]]-N243)</f>
        <v>3.5667999999999922E-2</v>
      </c>
      <c r="AK244" s="1">
        <f>ABS(IK_diagnostics_positions[[#This Row],[Column15]]-O243)</f>
        <v>9.2149999999999732E-2</v>
      </c>
      <c r="AL244" s="1">
        <f>ABS(IK_diagnostics_positions[[#This Row],[Column16]]-P243)</f>
        <v>7.9883000000000037E-2</v>
      </c>
      <c r="AM244" s="1">
        <f>ABS(IK_diagnostics_positions[[#This Row],[Column17]]-Q243)</f>
        <v>1.815599999999995E-2</v>
      </c>
      <c r="AN244" s="1">
        <f>ABS(IK_diagnostics_positions[[#This Row],[Column18]]-R243)</f>
        <v>7.1999999999983189E-4</v>
      </c>
      <c r="AO244" s="1">
        <f>ABS(IK_diagnostics_positions[[#This Row],[Column19]]-S243)</f>
        <v>4.6356599999999998E-3</v>
      </c>
      <c r="AP244" s="1">
        <f>ABS(IK_diagnostics_positions[[#This Row],[Column20]]-T243)</f>
        <v>6.4732600000000001E-2</v>
      </c>
      <c r="AQ244" s="1">
        <f>ABS(IK_diagnostics_positions[[#This Row],[Column21]]-U243)</f>
        <v>1.6119999999999912E-2</v>
      </c>
    </row>
    <row r="245" spans="1:43" x14ac:dyDescent="0.25">
      <c r="A245" s="1">
        <v>0.53670399999999996</v>
      </c>
      <c r="B245" s="1">
        <v>0.56241799999999997</v>
      </c>
      <c r="C245" s="1">
        <v>-0.62899499999999997</v>
      </c>
      <c r="D245" s="1">
        <v>-4.2645599999999999E-2</v>
      </c>
      <c r="E245" s="1">
        <v>0.570689</v>
      </c>
      <c r="F245" s="1">
        <v>-1.4440299999999999</v>
      </c>
      <c r="G245" s="1">
        <v>-0.37284499999999998</v>
      </c>
      <c r="H245" s="1">
        <v>1.2005300000000001</v>
      </c>
      <c r="I245" s="1">
        <v>-2.1470699999999998</v>
      </c>
      <c r="J245" s="1">
        <v>1.29278E-2</v>
      </c>
      <c r="K245" s="1">
        <v>0.830789</v>
      </c>
      <c r="L245" s="1">
        <v>-2.9923299999999999</v>
      </c>
      <c r="M245" s="1">
        <v>0.84841599999999995</v>
      </c>
      <c r="N245" s="1">
        <v>1.02477</v>
      </c>
      <c r="O245" s="1">
        <v>-2.4782000000000002</v>
      </c>
      <c r="P245" s="1">
        <v>-0.82086400000000004</v>
      </c>
      <c r="Q245" s="1">
        <v>1.0148200000000001</v>
      </c>
      <c r="R245" s="1">
        <v>-2.4718300000000002</v>
      </c>
      <c r="S245" s="1">
        <v>1.2264300000000001E-2</v>
      </c>
      <c r="T245" s="1">
        <v>-3.32813E-2</v>
      </c>
      <c r="U245" s="1">
        <v>-2.4889600000000001</v>
      </c>
      <c r="V245" s="1" t="s">
        <v>23</v>
      </c>
      <c r="W245" s="1">
        <f>ABS(IK_diagnostics_positions[[#This Row],[Column1]]-A244)</f>
        <v>1.3281149999999999</v>
      </c>
      <c r="X245" s="1">
        <f>ABS(IK_diagnostics_positions[[#This Row],[Column2]]-B244)</f>
        <v>0.21675999999999995</v>
      </c>
      <c r="Y245" s="1">
        <f>ABS(IK_diagnostics_positions[[#This Row],[Column3]]-C244)</f>
        <v>0.12482300000000002</v>
      </c>
      <c r="Z245" s="1">
        <f>ABS(IK_diagnostics_positions[[#This Row],[Column4]]-D244)</f>
        <v>0.62642740000000008</v>
      </c>
      <c r="AA245" s="1">
        <f>ABS(IK_diagnostics_positions[[#This Row],[Column5]]-E244)</f>
        <v>0.96142700000000003</v>
      </c>
      <c r="AB245" s="1">
        <f>ABS(IK_diagnostics_positions[[#This Row],[Column6]]-F244)</f>
        <v>0.27445999999999993</v>
      </c>
      <c r="AC245" s="1">
        <f>ABS(IK_diagnostics_positions[[#This Row],[Column7]]-G244)</f>
        <v>0.4566614</v>
      </c>
      <c r="AD245" s="1">
        <f>ABS(IK_diagnostics_positions[[#This Row],[Column8]]-H244)</f>
        <v>0.95940000000000003</v>
      </c>
      <c r="AE245" s="1">
        <f>ABS(IK_diagnostics_positions[[#This Row],[Column9]]-I244)</f>
        <v>0.79337999999999975</v>
      </c>
      <c r="AF245" s="1">
        <f>ABS(IK_diagnostics_positions[[#This Row],[Column10]]-J244)</f>
        <v>3.7124000000000011E-3</v>
      </c>
      <c r="AG245" s="1">
        <f>ABS(IK_diagnostics_positions[[#This Row],[Column11]]-K244)</f>
        <v>0.16131600000000001</v>
      </c>
      <c r="AH245" s="1">
        <f>ABS(IK_diagnostics_positions[[#This Row],[Column12]]-L244)</f>
        <v>0.98173999999999984</v>
      </c>
      <c r="AI245" s="1">
        <f>ABS(IK_diagnostics_positions[[#This Row],[Column13]]-M244)</f>
        <v>6.2459999999999738E-3</v>
      </c>
      <c r="AJ245" s="1">
        <f>ABS(IK_diagnostics_positions[[#This Row],[Column14]]-N244)</f>
        <v>7.1480999999999906E-2</v>
      </c>
      <c r="AK245" s="1">
        <f>ABS(IK_diagnostics_positions[[#This Row],[Column15]]-O244)</f>
        <v>9.5409999999999773E-2</v>
      </c>
      <c r="AL245" s="1">
        <f>ABS(IK_diagnostics_positions[[#This Row],[Column16]]-P244)</f>
        <v>2.8703999999999952E-2</v>
      </c>
      <c r="AM245" s="1">
        <f>ABS(IK_diagnostics_positions[[#This Row],[Column17]]-Q244)</f>
        <v>1.593700000000009E-2</v>
      </c>
      <c r="AN245" s="1">
        <f>ABS(IK_diagnostics_positions[[#This Row],[Column18]]-R244)</f>
        <v>3.8399999999999768E-2</v>
      </c>
      <c r="AO245" s="1">
        <f>ABS(IK_diagnostics_positions[[#This Row],[Column19]]-S244)</f>
        <v>8.817450000000001E-3</v>
      </c>
      <c r="AP245" s="1">
        <f>ABS(IK_diagnostics_positions[[#This Row],[Column20]]-T244)</f>
        <v>0.12565860000000001</v>
      </c>
      <c r="AQ245" s="1">
        <f>ABS(IK_diagnostics_positions[[#This Row],[Column21]]-U244)</f>
        <v>4.2120000000000157E-2</v>
      </c>
    </row>
    <row r="246" spans="1:43" x14ac:dyDescent="0.25">
      <c r="A246" s="1">
        <v>0.69410700000000003</v>
      </c>
      <c r="B246" s="1">
        <v>7.9510899999999995E-2</v>
      </c>
      <c r="C246" s="1">
        <v>-0.71546699999999996</v>
      </c>
      <c r="D246" s="1">
        <v>0.20863200000000001</v>
      </c>
      <c r="E246" s="1">
        <v>0.48672399999999999</v>
      </c>
      <c r="F246" s="1">
        <v>-1.48909</v>
      </c>
      <c r="G246" s="1">
        <v>0.94591899999999995</v>
      </c>
      <c r="H246" s="1">
        <v>1.0854999999999999</v>
      </c>
      <c r="I246" s="1">
        <v>-1.80193</v>
      </c>
      <c r="J246" s="1">
        <v>-1.9913299999999999E-3</v>
      </c>
      <c r="K246" s="1">
        <v>0.77544599999999997</v>
      </c>
      <c r="L246" s="1">
        <v>-1.8749400000000001</v>
      </c>
      <c r="M246" s="1">
        <v>0.75174200000000002</v>
      </c>
      <c r="N246" s="1">
        <v>0.99763299999999999</v>
      </c>
      <c r="O246" s="1">
        <v>-2.49343</v>
      </c>
      <c r="P246" s="1">
        <v>-0.74754699999999996</v>
      </c>
      <c r="Q246" s="1">
        <v>1.00115</v>
      </c>
      <c r="R246" s="1">
        <v>-2.5019999999999998</v>
      </c>
      <c r="S246" s="1">
        <v>-6.8709800000000003E-4</v>
      </c>
      <c r="T246" s="1">
        <v>-2.0535000000000002E-3</v>
      </c>
      <c r="U246" s="1">
        <v>-2.5038299999999998</v>
      </c>
      <c r="V246" s="1" t="s">
        <v>23</v>
      </c>
      <c r="W246" s="1">
        <f>ABS(IK_diagnostics_positions[[#This Row],[Column1]]-A245)</f>
        <v>0.15740300000000007</v>
      </c>
      <c r="X246" s="1">
        <f>ABS(IK_diagnostics_positions[[#This Row],[Column2]]-B245)</f>
        <v>0.48290709999999998</v>
      </c>
      <c r="Y246" s="1">
        <f>ABS(IK_diagnostics_positions[[#This Row],[Column3]]-C245)</f>
        <v>8.6471999999999993E-2</v>
      </c>
      <c r="Z246" s="1">
        <f>ABS(IK_diagnostics_positions[[#This Row],[Column4]]-D245)</f>
        <v>0.25127759999999999</v>
      </c>
      <c r="AA246" s="1">
        <f>ABS(IK_diagnostics_positions[[#This Row],[Column5]]-E245)</f>
        <v>8.3965000000000012E-2</v>
      </c>
      <c r="AB246" s="1">
        <f>ABS(IK_diagnostics_positions[[#This Row],[Column6]]-F245)</f>
        <v>4.50600000000001E-2</v>
      </c>
      <c r="AC246" s="1">
        <f>ABS(IK_diagnostics_positions[[#This Row],[Column7]]-G245)</f>
        <v>1.3187639999999998</v>
      </c>
      <c r="AD246" s="1">
        <f>ABS(IK_diagnostics_positions[[#This Row],[Column8]]-H245)</f>
        <v>0.11503000000000019</v>
      </c>
      <c r="AE246" s="1">
        <f>ABS(IK_diagnostics_positions[[#This Row],[Column9]]-I245)</f>
        <v>0.34513999999999978</v>
      </c>
      <c r="AF246" s="1">
        <f>ABS(IK_diagnostics_positions[[#This Row],[Column10]]-J245)</f>
        <v>1.4919129999999999E-2</v>
      </c>
      <c r="AG246" s="1">
        <f>ABS(IK_diagnostics_positions[[#This Row],[Column11]]-K245)</f>
        <v>5.5343000000000031E-2</v>
      </c>
      <c r="AH246" s="1">
        <f>ABS(IK_diagnostics_positions[[#This Row],[Column12]]-L245)</f>
        <v>1.1173899999999999</v>
      </c>
      <c r="AI246" s="1">
        <f>ABS(IK_diagnostics_positions[[#This Row],[Column13]]-M245)</f>
        <v>9.6673999999999927E-2</v>
      </c>
      <c r="AJ246" s="1">
        <f>ABS(IK_diagnostics_positions[[#This Row],[Column14]]-N245)</f>
        <v>2.7136999999999967E-2</v>
      </c>
      <c r="AK246" s="1">
        <f>ABS(IK_diagnostics_positions[[#This Row],[Column15]]-O245)</f>
        <v>1.5229999999999855E-2</v>
      </c>
      <c r="AL246" s="1">
        <f>ABS(IK_diagnostics_positions[[#This Row],[Column16]]-P245)</f>
        <v>7.3317000000000077E-2</v>
      </c>
      <c r="AM246" s="1">
        <f>ABS(IK_diagnostics_positions[[#This Row],[Column17]]-Q245)</f>
        <v>1.3670000000000071E-2</v>
      </c>
      <c r="AN246" s="1">
        <f>ABS(IK_diagnostics_positions[[#This Row],[Column18]]-R245)</f>
        <v>3.0169999999999586E-2</v>
      </c>
      <c r="AO246" s="1">
        <f>ABS(IK_diagnostics_positions[[#This Row],[Column19]]-S245)</f>
        <v>1.2951398000000001E-2</v>
      </c>
      <c r="AP246" s="1">
        <f>ABS(IK_diagnostics_positions[[#This Row],[Column20]]-T245)</f>
        <v>3.12278E-2</v>
      </c>
      <c r="AQ246" s="1">
        <f>ABS(IK_diagnostics_positions[[#This Row],[Column21]]-U245)</f>
        <v>1.4869999999999717E-2</v>
      </c>
    </row>
    <row r="247" spans="1:43" x14ac:dyDescent="0.25">
      <c r="A247" s="1">
        <v>-0.144402</v>
      </c>
      <c r="B247" s="1">
        <v>-0.89837199999999995</v>
      </c>
      <c r="C247" s="1">
        <v>-0.41482000000000002</v>
      </c>
      <c r="D247" s="1">
        <v>-0.39821899999999999</v>
      </c>
      <c r="E247" s="1">
        <v>-0.43196699999999999</v>
      </c>
      <c r="F247" s="1">
        <v>-1.2621899999999999</v>
      </c>
      <c r="G247" s="1">
        <v>-0.70788300000000004</v>
      </c>
      <c r="H247" s="1">
        <v>0.51716399999999996</v>
      </c>
      <c r="I247" s="1">
        <v>-1.2051000000000001</v>
      </c>
      <c r="J247" s="1">
        <v>1.2277E-2</v>
      </c>
      <c r="K247" s="1">
        <v>0.75735600000000003</v>
      </c>
      <c r="L247" s="1">
        <v>-1.8560000000000001</v>
      </c>
      <c r="M247" s="1">
        <v>0.732437</v>
      </c>
      <c r="N247" s="1">
        <v>0.99754799999999999</v>
      </c>
      <c r="O247" s="1">
        <v>-2.50691</v>
      </c>
      <c r="P247" s="1">
        <v>-0.72925799999999996</v>
      </c>
      <c r="Q247" s="1">
        <v>0.99195</v>
      </c>
      <c r="R247" s="1">
        <v>-2.4845600000000001</v>
      </c>
      <c r="S247" s="1">
        <v>6.2817299999999999E-4</v>
      </c>
      <c r="T247" s="1">
        <v>-3.2684799999999998E-3</v>
      </c>
      <c r="U247" s="1">
        <v>-2.50509</v>
      </c>
      <c r="V247" s="1" t="s">
        <v>23</v>
      </c>
      <c r="W247" s="1">
        <f>ABS(IK_diagnostics_positions[[#This Row],[Column1]]-A246)</f>
        <v>0.83850900000000006</v>
      </c>
      <c r="X247" s="1">
        <f>ABS(IK_diagnostics_positions[[#This Row],[Column2]]-B246)</f>
        <v>0.9778829</v>
      </c>
      <c r="Y247" s="1">
        <f>ABS(IK_diagnostics_positions[[#This Row],[Column3]]-C246)</f>
        <v>0.30064699999999994</v>
      </c>
      <c r="Z247" s="1">
        <f>ABS(IK_diagnostics_positions[[#This Row],[Column4]]-D246)</f>
        <v>0.60685100000000003</v>
      </c>
      <c r="AA247" s="1">
        <f>ABS(IK_diagnostics_positions[[#This Row],[Column5]]-E246)</f>
        <v>0.91869099999999992</v>
      </c>
      <c r="AB247" s="1">
        <f>ABS(IK_diagnostics_positions[[#This Row],[Column6]]-F246)</f>
        <v>0.2269000000000001</v>
      </c>
      <c r="AC247" s="1">
        <f>ABS(IK_diagnostics_positions[[#This Row],[Column7]]-G246)</f>
        <v>1.653802</v>
      </c>
      <c r="AD247" s="1">
        <f>ABS(IK_diagnostics_positions[[#This Row],[Column8]]-H246)</f>
        <v>0.56833599999999995</v>
      </c>
      <c r="AE247" s="1">
        <f>ABS(IK_diagnostics_positions[[#This Row],[Column9]]-I246)</f>
        <v>0.59682999999999997</v>
      </c>
      <c r="AF247" s="1">
        <f>ABS(IK_diagnostics_positions[[#This Row],[Column10]]-J246)</f>
        <v>1.4268329999999999E-2</v>
      </c>
      <c r="AG247" s="1">
        <f>ABS(IK_diagnostics_positions[[#This Row],[Column11]]-K246)</f>
        <v>1.8089999999999939E-2</v>
      </c>
      <c r="AH247" s="1">
        <f>ABS(IK_diagnostics_positions[[#This Row],[Column12]]-L246)</f>
        <v>1.8939999999999957E-2</v>
      </c>
      <c r="AI247" s="1">
        <f>ABS(IK_diagnostics_positions[[#This Row],[Column13]]-M246)</f>
        <v>1.9305000000000017E-2</v>
      </c>
      <c r="AJ247" s="1">
        <f>ABS(IK_diagnostics_positions[[#This Row],[Column14]]-N246)</f>
        <v>8.5000000000001741E-5</v>
      </c>
      <c r="AK247" s="1">
        <f>ABS(IK_diagnostics_positions[[#This Row],[Column15]]-O246)</f>
        <v>1.3479999999999936E-2</v>
      </c>
      <c r="AL247" s="1">
        <f>ABS(IK_diagnostics_positions[[#This Row],[Column16]]-P246)</f>
        <v>1.8289E-2</v>
      </c>
      <c r="AM247" s="1">
        <f>ABS(IK_diagnostics_positions[[#This Row],[Column17]]-Q246)</f>
        <v>9.199999999999986E-3</v>
      </c>
      <c r="AN247" s="1">
        <f>ABS(IK_diagnostics_positions[[#This Row],[Column18]]-R246)</f>
        <v>1.7439999999999678E-2</v>
      </c>
      <c r="AO247" s="1">
        <f>ABS(IK_diagnostics_positions[[#This Row],[Column19]]-S246)</f>
        <v>1.315271E-3</v>
      </c>
      <c r="AP247" s="1">
        <f>ABS(IK_diagnostics_positions[[#This Row],[Column20]]-T246)</f>
        <v>1.2149799999999996E-3</v>
      </c>
      <c r="AQ247" s="1">
        <f>ABS(IK_diagnostics_positions[[#This Row],[Column21]]-U246)</f>
        <v>1.2600000000002609E-3</v>
      </c>
    </row>
    <row r="248" spans="1:43" x14ac:dyDescent="0.25">
      <c r="A248" s="1">
        <v>-0.22739699999999999</v>
      </c>
      <c r="B248" s="1">
        <v>0.28738900000000001</v>
      </c>
      <c r="C248" s="1">
        <v>-0.93042899999999995</v>
      </c>
      <c r="D248" s="1">
        <v>-1.0286200000000001</v>
      </c>
      <c r="E248" s="1">
        <v>0.463615</v>
      </c>
      <c r="F248" s="1">
        <v>-0.35859799999999997</v>
      </c>
      <c r="G248" s="1">
        <v>-0.26388600000000001</v>
      </c>
      <c r="H248" s="1">
        <v>0.403499</v>
      </c>
      <c r="I248" s="1">
        <v>-1.00014</v>
      </c>
      <c r="J248" s="1">
        <v>-8.3182800000000008E-3</v>
      </c>
      <c r="K248" s="1">
        <v>0.80469900000000005</v>
      </c>
      <c r="L248" s="1">
        <v>-1.87975</v>
      </c>
      <c r="M248" s="1">
        <v>0.75176399999999999</v>
      </c>
      <c r="N248" s="1">
        <v>0.99634900000000004</v>
      </c>
      <c r="O248" s="1">
        <v>-2.50068</v>
      </c>
      <c r="P248" s="1">
        <v>-0.75990800000000003</v>
      </c>
      <c r="Q248" s="1">
        <v>1.0049999999999999</v>
      </c>
      <c r="R248" s="1">
        <v>-2.5082399999999998</v>
      </c>
      <c r="S248" s="1">
        <v>2.0537699999999999E-3</v>
      </c>
      <c r="T248" s="1">
        <v>1.3401400000000001E-2</v>
      </c>
      <c r="U248" s="1">
        <v>-2.4910999999999999</v>
      </c>
      <c r="V248" s="1" t="s">
        <v>23</v>
      </c>
      <c r="W248" s="1">
        <f>ABS(IK_diagnostics_positions[[#This Row],[Column1]]-A247)</f>
        <v>8.2994999999999985E-2</v>
      </c>
      <c r="X248" s="1">
        <f>ABS(IK_diagnostics_positions[[#This Row],[Column2]]-B247)</f>
        <v>1.1857609999999998</v>
      </c>
      <c r="Y248" s="1">
        <f>ABS(IK_diagnostics_positions[[#This Row],[Column3]]-C247)</f>
        <v>0.51560899999999998</v>
      </c>
      <c r="Z248" s="1">
        <f>ABS(IK_diagnostics_positions[[#This Row],[Column4]]-D247)</f>
        <v>0.6304010000000001</v>
      </c>
      <c r="AA248" s="1">
        <f>ABS(IK_diagnostics_positions[[#This Row],[Column5]]-E247)</f>
        <v>0.89558199999999999</v>
      </c>
      <c r="AB248" s="1">
        <f>ABS(IK_diagnostics_positions[[#This Row],[Column6]]-F247)</f>
        <v>0.90359199999999995</v>
      </c>
      <c r="AC248" s="1">
        <f>ABS(IK_diagnostics_positions[[#This Row],[Column7]]-G247)</f>
        <v>0.44399700000000003</v>
      </c>
      <c r="AD248" s="1">
        <f>ABS(IK_diagnostics_positions[[#This Row],[Column8]]-H247)</f>
        <v>0.11366499999999996</v>
      </c>
      <c r="AE248" s="1">
        <f>ABS(IK_diagnostics_positions[[#This Row],[Column9]]-I247)</f>
        <v>0.20496000000000003</v>
      </c>
      <c r="AF248" s="1">
        <f>ABS(IK_diagnostics_positions[[#This Row],[Column10]]-J247)</f>
        <v>2.0595280000000001E-2</v>
      </c>
      <c r="AG248" s="1">
        <f>ABS(IK_diagnostics_positions[[#This Row],[Column11]]-K247)</f>
        <v>4.7343000000000024E-2</v>
      </c>
      <c r="AH248" s="1">
        <f>ABS(IK_diagnostics_positions[[#This Row],[Column12]]-L247)</f>
        <v>2.3749999999999938E-2</v>
      </c>
      <c r="AI248" s="1">
        <f>ABS(IK_diagnostics_positions[[#This Row],[Column13]]-M247)</f>
        <v>1.9326999999999983E-2</v>
      </c>
      <c r="AJ248" s="1">
        <f>ABS(IK_diagnostics_positions[[#This Row],[Column14]]-N247)</f>
        <v>1.1989999999999501E-3</v>
      </c>
      <c r="AK248" s="1">
        <f>ABS(IK_diagnostics_positions[[#This Row],[Column15]]-O247)</f>
        <v>6.2299999999999578E-3</v>
      </c>
      <c r="AL248" s="1">
        <f>ABS(IK_diagnostics_positions[[#This Row],[Column16]]-P247)</f>
        <v>3.0650000000000066E-2</v>
      </c>
      <c r="AM248" s="1">
        <f>ABS(IK_diagnostics_positions[[#This Row],[Column17]]-Q247)</f>
        <v>1.3049999999999895E-2</v>
      </c>
      <c r="AN248" s="1">
        <f>ABS(IK_diagnostics_positions[[#This Row],[Column18]]-R247)</f>
        <v>2.3679999999999701E-2</v>
      </c>
      <c r="AO248" s="1">
        <f>ABS(IK_diagnostics_positions[[#This Row],[Column19]]-S247)</f>
        <v>1.4255969999999998E-3</v>
      </c>
      <c r="AP248" s="1">
        <f>ABS(IK_diagnostics_positions[[#This Row],[Column20]]-T247)</f>
        <v>1.6669880000000002E-2</v>
      </c>
      <c r="AQ248" s="1">
        <f>ABS(IK_diagnostics_positions[[#This Row],[Column21]]-U247)</f>
        <v>1.3990000000000169E-2</v>
      </c>
    </row>
    <row r="249" spans="1:43" x14ac:dyDescent="0.25">
      <c r="A249" s="1">
        <v>0.26769700000000002</v>
      </c>
      <c r="B249" s="1">
        <v>0.58941399999999999</v>
      </c>
      <c r="C249" s="1">
        <v>-0.76218699999999995</v>
      </c>
      <c r="D249" s="1">
        <v>1.3518799999999999E-2</v>
      </c>
      <c r="E249" s="1">
        <v>0.19405600000000001</v>
      </c>
      <c r="F249" s="1">
        <v>-1.6448499999999999</v>
      </c>
      <c r="G249" s="1">
        <v>-0.88579200000000002</v>
      </c>
      <c r="H249" s="1">
        <v>0.59365500000000004</v>
      </c>
      <c r="I249" s="1">
        <v>-1.46719</v>
      </c>
      <c r="J249" s="1">
        <v>5.58466E-3</v>
      </c>
      <c r="K249" s="1">
        <v>0.78822599999999998</v>
      </c>
      <c r="L249" s="1">
        <v>-1.8765700000000001</v>
      </c>
      <c r="M249" s="1">
        <v>0.75414099999999995</v>
      </c>
      <c r="N249" s="1">
        <v>1.0033399999999999</v>
      </c>
      <c r="O249" s="1">
        <v>-2.5037799999999999</v>
      </c>
      <c r="P249" s="1">
        <v>-0.74875400000000003</v>
      </c>
      <c r="Q249" s="1">
        <v>0.99601799999999996</v>
      </c>
      <c r="R249" s="1">
        <v>-2.4992999999999999</v>
      </c>
      <c r="S249" s="1">
        <v>-3.3619399999999999E-3</v>
      </c>
      <c r="T249" s="1">
        <v>2.0396099999999999E-3</v>
      </c>
      <c r="U249" s="1">
        <v>-2.4944999999999999</v>
      </c>
      <c r="V249" s="1" t="s">
        <v>23</v>
      </c>
      <c r="W249" s="1">
        <f>ABS(IK_diagnostics_positions[[#This Row],[Column1]]-A248)</f>
        <v>0.49509400000000003</v>
      </c>
      <c r="X249" s="1">
        <f>ABS(IK_diagnostics_positions[[#This Row],[Column2]]-B248)</f>
        <v>0.30202499999999999</v>
      </c>
      <c r="Y249" s="1">
        <f>ABS(IK_diagnostics_positions[[#This Row],[Column3]]-C248)</f>
        <v>0.168242</v>
      </c>
      <c r="Z249" s="1">
        <f>ABS(IK_diagnostics_positions[[#This Row],[Column4]]-D248)</f>
        <v>1.0421388</v>
      </c>
      <c r="AA249" s="1">
        <f>ABS(IK_diagnostics_positions[[#This Row],[Column5]]-E248)</f>
        <v>0.26955899999999999</v>
      </c>
      <c r="AB249" s="1">
        <f>ABS(IK_diagnostics_positions[[#This Row],[Column6]]-F248)</f>
        <v>1.286252</v>
      </c>
      <c r="AC249" s="1">
        <f>ABS(IK_diagnostics_positions[[#This Row],[Column7]]-G248)</f>
        <v>0.62190600000000007</v>
      </c>
      <c r="AD249" s="1">
        <f>ABS(IK_diagnostics_positions[[#This Row],[Column8]]-H248)</f>
        <v>0.19015600000000005</v>
      </c>
      <c r="AE249" s="1">
        <f>ABS(IK_diagnostics_positions[[#This Row],[Column9]]-I248)</f>
        <v>0.46704999999999997</v>
      </c>
      <c r="AF249" s="1">
        <f>ABS(IK_diagnostics_positions[[#This Row],[Column10]]-J248)</f>
        <v>1.3902940000000001E-2</v>
      </c>
      <c r="AG249" s="1">
        <f>ABS(IK_diagnostics_positions[[#This Row],[Column11]]-K248)</f>
        <v>1.6473000000000071E-2</v>
      </c>
      <c r="AH249" s="1">
        <f>ABS(IK_diagnostics_positions[[#This Row],[Column12]]-L248)</f>
        <v>3.1799999999999606E-3</v>
      </c>
      <c r="AI249" s="1">
        <f>ABS(IK_diagnostics_positions[[#This Row],[Column13]]-M248)</f>
        <v>2.3769999999999625E-3</v>
      </c>
      <c r="AJ249" s="1">
        <f>ABS(IK_diagnostics_positions[[#This Row],[Column14]]-N248)</f>
        <v>6.9909999999998584E-3</v>
      </c>
      <c r="AK249" s="1">
        <f>ABS(IK_diagnostics_positions[[#This Row],[Column15]]-O248)</f>
        <v>3.0999999999998806E-3</v>
      </c>
      <c r="AL249" s="1">
        <f>ABS(IK_diagnostics_positions[[#This Row],[Column16]]-P248)</f>
        <v>1.1153999999999997E-2</v>
      </c>
      <c r="AM249" s="1">
        <f>ABS(IK_diagnostics_positions[[#This Row],[Column17]]-Q248)</f>
        <v>8.9819999999999345E-3</v>
      </c>
      <c r="AN249" s="1">
        <f>ABS(IK_diagnostics_positions[[#This Row],[Column18]]-R248)</f>
        <v>8.939999999999948E-3</v>
      </c>
      <c r="AO249" s="1">
        <f>ABS(IK_diagnostics_positions[[#This Row],[Column19]]-S248)</f>
        <v>5.4157099999999998E-3</v>
      </c>
      <c r="AP249" s="1">
        <f>ABS(IK_diagnostics_positions[[#This Row],[Column20]]-T248)</f>
        <v>1.136179E-2</v>
      </c>
      <c r="AQ249" s="1">
        <f>ABS(IK_diagnostics_positions[[#This Row],[Column21]]-U248)</f>
        <v>3.4000000000000696E-3</v>
      </c>
    </row>
    <row r="250" spans="1:43" x14ac:dyDescent="0.25">
      <c r="A250" s="1">
        <v>-5.5086299999999996E-3</v>
      </c>
      <c r="B250" s="1">
        <v>0.27498</v>
      </c>
      <c r="C250" s="1">
        <v>-0.96143400000000001</v>
      </c>
      <c r="D250" s="1">
        <v>-0.227571</v>
      </c>
      <c r="E250" s="1">
        <v>1.16465</v>
      </c>
      <c r="F250" s="1">
        <v>-1.3604000000000001</v>
      </c>
      <c r="G250" s="1">
        <v>-0.53703599999999996</v>
      </c>
      <c r="H250" s="1">
        <v>0.97740099999999996</v>
      </c>
      <c r="I250" s="1">
        <v>-2.2927</v>
      </c>
      <c r="J250" s="1">
        <v>-1.03557E-3</v>
      </c>
      <c r="K250" s="1">
        <v>0.78200700000000001</v>
      </c>
      <c r="L250" s="1">
        <v>-3.1139899999999998</v>
      </c>
      <c r="M250" s="1">
        <v>0.75615100000000002</v>
      </c>
      <c r="N250" s="1">
        <v>0.99873599999999996</v>
      </c>
      <c r="O250" s="1">
        <v>-2.4977999999999998</v>
      </c>
      <c r="P250" s="1">
        <v>-0.75519400000000003</v>
      </c>
      <c r="Q250" s="1">
        <v>1.00343</v>
      </c>
      <c r="R250" s="1">
        <v>-2.4957600000000002</v>
      </c>
      <c r="S250" s="1">
        <v>-1.7445500000000001E-3</v>
      </c>
      <c r="T250" s="1">
        <v>-7.9385600000000008E-3</v>
      </c>
      <c r="U250" s="1">
        <v>-2.50082</v>
      </c>
      <c r="V250" s="1" t="s">
        <v>23</v>
      </c>
      <c r="W250" s="1">
        <f>ABS(IK_diagnostics_positions[[#This Row],[Column1]]-A249)</f>
        <v>0.27320563000000003</v>
      </c>
      <c r="X250" s="1">
        <f>ABS(IK_diagnostics_positions[[#This Row],[Column2]]-B249)</f>
        <v>0.31443399999999999</v>
      </c>
      <c r="Y250" s="1">
        <f>ABS(IK_diagnostics_positions[[#This Row],[Column3]]-C249)</f>
        <v>0.19924700000000006</v>
      </c>
      <c r="Z250" s="1">
        <f>ABS(IK_diagnostics_positions[[#This Row],[Column4]]-D249)</f>
        <v>0.24108979999999999</v>
      </c>
      <c r="AA250" s="1">
        <f>ABS(IK_diagnostics_positions[[#This Row],[Column5]]-E249)</f>
        <v>0.97059399999999996</v>
      </c>
      <c r="AB250" s="1">
        <f>ABS(IK_diagnostics_positions[[#This Row],[Column6]]-F249)</f>
        <v>0.28444999999999987</v>
      </c>
      <c r="AC250" s="1">
        <f>ABS(IK_diagnostics_positions[[#This Row],[Column7]]-G249)</f>
        <v>0.34875600000000007</v>
      </c>
      <c r="AD250" s="1">
        <f>ABS(IK_diagnostics_positions[[#This Row],[Column8]]-H249)</f>
        <v>0.38374599999999992</v>
      </c>
      <c r="AE250" s="1">
        <f>ABS(IK_diagnostics_positions[[#This Row],[Column9]]-I249)</f>
        <v>0.82550999999999997</v>
      </c>
      <c r="AF250" s="1">
        <f>ABS(IK_diagnostics_positions[[#This Row],[Column10]]-J249)</f>
        <v>6.6202299999999995E-3</v>
      </c>
      <c r="AG250" s="1">
        <f>ABS(IK_diagnostics_positions[[#This Row],[Column11]]-K249)</f>
        <v>6.2189999999999745E-3</v>
      </c>
      <c r="AH250" s="1">
        <f>ABS(IK_diagnostics_positions[[#This Row],[Column12]]-L249)</f>
        <v>1.2374199999999997</v>
      </c>
      <c r="AI250" s="1">
        <f>ABS(IK_diagnostics_positions[[#This Row],[Column13]]-M249)</f>
        <v>2.0100000000000673E-3</v>
      </c>
      <c r="AJ250" s="1">
        <f>ABS(IK_diagnostics_positions[[#This Row],[Column14]]-N249)</f>
        <v>4.6039999999999415E-3</v>
      </c>
      <c r="AK250" s="1">
        <f>ABS(IK_diagnostics_positions[[#This Row],[Column15]]-O249)</f>
        <v>5.9800000000000963E-3</v>
      </c>
      <c r="AL250" s="1">
        <f>ABS(IK_diagnostics_positions[[#This Row],[Column16]]-P249)</f>
        <v>6.4400000000000013E-3</v>
      </c>
      <c r="AM250" s="1">
        <f>ABS(IK_diagnostics_positions[[#This Row],[Column17]]-Q249)</f>
        <v>7.4120000000000852E-3</v>
      </c>
      <c r="AN250" s="1">
        <f>ABS(IK_diagnostics_positions[[#This Row],[Column18]]-R249)</f>
        <v>3.5399999999996545E-3</v>
      </c>
      <c r="AO250" s="1">
        <f>ABS(IK_diagnostics_positions[[#This Row],[Column19]]-S249)</f>
        <v>1.6173899999999998E-3</v>
      </c>
      <c r="AP250" s="1">
        <f>ABS(IK_diagnostics_positions[[#This Row],[Column20]]-T249)</f>
        <v>9.9781700000000015E-3</v>
      </c>
      <c r="AQ250" s="1">
        <f>ABS(IK_diagnostics_positions[[#This Row],[Column21]]-U249)</f>
        <v>6.3200000000001033E-3</v>
      </c>
    </row>
    <row r="251" spans="1:43" x14ac:dyDescent="0.25">
      <c r="A251" s="1">
        <v>0.120507</v>
      </c>
      <c r="B251" s="1">
        <v>0.87529000000000001</v>
      </c>
      <c r="C251" s="1">
        <v>-0.46834300000000001</v>
      </c>
      <c r="D251" s="1">
        <v>0.17970800000000001</v>
      </c>
      <c r="E251" s="1">
        <v>1.47075</v>
      </c>
      <c r="F251" s="1">
        <v>-1.2695399999999999</v>
      </c>
      <c r="G251" s="1">
        <v>0.677921</v>
      </c>
      <c r="H251" s="1">
        <v>0.60860400000000003</v>
      </c>
      <c r="I251" s="1">
        <v>-1.17743</v>
      </c>
      <c r="J251" s="1">
        <v>1.1221800000000001E-2</v>
      </c>
      <c r="K251" s="1">
        <v>0.80465900000000001</v>
      </c>
      <c r="L251" s="1">
        <v>-1.8965099999999999</v>
      </c>
      <c r="M251" s="1">
        <v>0.76186200000000004</v>
      </c>
      <c r="N251" s="1">
        <v>1.01234</v>
      </c>
      <c r="O251" s="1">
        <v>-2.52373</v>
      </c>
      <c r="P251" s="1">
        <v>-0.75826000000000005</v>
      </c>
      <c r="Q251" s="1">
        <v>1.0048600000000001</v>
      </c>
      <c r="R251" s="1">
        <v>-2.50299</v>
      </c>
      <c r="S251" s="1">
        <v>-2.95722E-3</v>
      </c>
      <c r="T251" s="1">
        <v>-1.18256E-4</v>
      </c>
      <c r="U251" s="1">
        <v>-2.4899200000000001</v>
      </c>
      <c r="V251" s="1" t="s">
        <v>23</v>
      </c>
      <c r="W251" s="1">
        <f>ABS(IK_diagnostics_positions[[#This Row],[Column1]]-A250)</f>
        <v>0.12601562999999999</v>
      </c>
      <c r="X251" s="1">
        <f>ABS(IK_diagnostics_positions[[#This Row],[Column2]]-B250)</f>
        <v>0.60031000000000001</v>
      </c>
      <c r="Y251" s="1">
        <f>ABS(IK_diagnostics_positions[[#This Row],[Column3]]-C250)</f>
        <v>0.493091</v>
      </c>
      <c r="Z251" s="1">
        <f>ABS(IK_diagnostics_positions[[#This Row],[Column4]]-D250)</f>
        <v>0.407279</v>
      </c>
      <c r="AA251" s="1">
        <f>ABS(IK_diagnostics_positions[[#This Row],[Column5]]-E250)</f>
        <v>0.30610000000000004</v>
      </c>
      <c r="AB251" s="1">
        <f>ABS(IK_diagnostics_positions[[#This Row],[Column6]]-F250)</f>
        <v>9.0860000000000163E-2</v>
      </c>
      <c r="AC251" s="1">
        <f>ABS(IK_diagnostics_positions[[#This Row],[Column7]]-G250)</f>
        <v>1.2149570000000001</v>
      </c>
      <c r="AD251" s="1">
        <f>ABS(IK_diagnostics_positions[[#This Row],[Column8]]-H250)</f>
        <v>0.36879699999999993</v>
      </c>
      <c r="AE251" s="1">
        <f>ABS(IK_diagnostics_positions[[#This Row],[Column9]]-I250)</f>
        <v>1.11527</v>
      </c>
      <c r="AF251" s="1">
        <f>ABS(IK_diagnostics_positions[[#This Row],[Column10]]-J250)</f>
        <v>1.225737E-2</v>
      </c>
      <c r="AG251" s="1">
        <f>ABS(IK_diagnostics_positions[[#This Row],[Column11]]-K250)</f>
        <v>2.2652000000000005E-2</v>
      </c>
      <c r="AH251" s="1">
        <f>ABS(IK_diagnostics_positions[[#This Row],[Column12]]-L250)</f>
        <v>1.2174799999999999</v>
      </c>
      <c r="AI251" s="1">
        <f>ABS(IK_diagnostics_positions[[#This Row],[Column13]]-M250)</f>
        <v>5.7110000000000216E-3</v>
      </c>
      <c r="AJ251" s="1">
        <f>ABS(IK_diagnostics_positions[[#This Row],[Column14]]-N250)</f>
        <v>1.360400000000006E-2</v>
      </c>
      <c r="AK251" s="1">
        <f>ABS(IK_diagnostics_positions[[#This Row],[Column15]]-O250)</f>
        <v>2.5930000000000231E-2</v>
      </c>
      <c r="AL251" s="1">
        <f>ABS(IK_diagnostics_positions[[#This Row],[Column16]]-P250)</f>
        <v>3.0660000000000132E-3</v>
      </c>
      <c r="AM251" s="1">
        <f>ABS(IK_diagnostics_positions[[#This Row],[Column17]]-Q250)</f>
        <v>1.4300000000000423E-3</v>
      </c>
      <c r="AN251" s="1">
        <f>ABS(IK_diagnostics_positions[[#This Row],[Column18]]-R250)</f>
        <v>7.2299999999998477E-3</v>
      </c>
      <c r="AO251" s="1">
        <f>ABS(IK_diagnostics_positions[[#This Row],[Column19]]-S250)</f>
        <v>1.2126699999999999E-3</v>
      </c>
      <c r="AP251" s="1">
        <f>ABS(IK_diagnostics_positions[[#This Row],[Column20]]-T250)</f>
        <v>7.8203040000000001E-3</v>
      </c>
      <c r="AQ251" s="1">
        <f>ABS(IK_diagnostics_positions[[#This Row],[Column21]]-U250)</f>
        <v>1.089999999999991E-2</v>
      </c>
    </row>
    <row r="252" spans="1:43" x14ac:dyDescent="0.25">
      <c r="A252" s="1">
        <v>-0.17197299999999999</v>
      </c>
      <c r="B252" s="1">
        <v>0.65725900000000004</v>
      </c>
      <c r="C252" s="1">
        <v>-0.73378200000000005</v>
      </c>
      <c r="D252" s="1">
        <v>0.25186799999999998</v>
      </c>
      <c r="E252" s="1">
        <v>0.87549900000000003</v>
      </c>
      <c r="F252" s="1">
        <v>-1.61283</v>
      </c>
      <c r="G252" s="1">
        <v>0.45509500000000003</v>
      </c>
      <c r="H252" s="1">
        <v>1.6272200000000001</v>
      </c>
      <c r="I252" s="1">
        <v>-2.2402199999999999</v>
      </c>
      <c r="J252" s="1">
        <v>8.4710700000000007E-3</v>
      </c>
      <c r="K252" s="1">
        <v>0.802203</v>
      </c>
      <c r="L252" s="1">
        <v>-1.8939900000000001</v>
      </c>
      <c r="M252" s="1">
        <v>0.765324</v>
      </c>
      <c r="N252" s="1">
        <v>1.00393</v>
      </c>
      <c r="O252" s="1">
        <v>-2.5156700000000001</v>
      </c>
      <c r="P252" s="1">
        <v>-0.76100400000000001</v>
      </c>
      <c r="Q252" s="1">
        <v>0.99612199999999995</v>
      </c>
      <c r="R252" s="1">
        <v>-2.5025200000000001</v>
      </c>
      <c r="S252" s="1">
        <v>-3.1081099999999999E-3</v>
      </c>
      <c r="T252" s="1">
        <v>6.5895900000000002E-3</v>
      </c>
      <c r="U252" s="1">
        <v>-2.4996900000000002</v>
      </c>
      <c r="V252" s="1" t="s">
        <v>23</v>
      </c>
      <c r="W252" s="1">
        <f>ABS(IK_diagnostics_positions[[#This Row],[Column1]]-A251)</f>
        <v>0.29247999999999996</v>
      </c>
      <c r="X252" s="1">
        <f>ABS(IK_diagnostics_positions[[#This Row],[Column2]]-B251)</f>
        <v>0.21803099999999997</v>
      </c>
      <c r="Y252" s="1">
        <f>ABS(IK_diagnostics_positions[[#This Row],[Column3]]-C251)</f>
        <v>0.26543900000000004</v>
      </c>
      <c r="Z252" s="1">
        <f>ABS(IK_diagnostics_positions[[#This Row],[Column4]]-D251)</f>
        <v>7.2159999999999974E-2</v>
      </c>
      <c r="AA252" s="1">
        <f>ABS(IK_diagnostics_positions[[#This Row],[Column5]]-E251)</f>
        <v>0.59525099999999997</v>
      </c>
      <c r="AB252" s="1">
        <f>ABS(IK_diagnostics_positions[[#This Row],[Column6]]-F251)</f>
        <v>0.3432900000000001</v>
      </c>
      <c r="AC252" s="1">
        <f>ABS(IK_diagnostics_positions[[#This Row],[Column7]]-G251)</f>
        <v>0.22282599999999997</v>
      </c>
      <c r="AD252" s="1">
        <f>ABS(IK_diagnostics_positions[[#This Row],[Column8]]-H251)</f>
        <v>1.0186160000000002</v>
      </c>
      <c r="AE252" s="1">
        <f>ABS(IK_diagnostics_positions[[#This Row],[Column9]]-I251)</f>
        <v>1.0627899999999999</v>
      </c>
      <c r="AF252" s="1">
        <f>ABS(IK_diagnostics_positions[[#This Row],[Column10]]-J251)</f>
        <v>2.7507299999999998E-3</v>
      </c>
      <c r="AG252" s="1">
        <f>ABS(IK_diagnostics_positions[[#This Row],[Column11]]-K251)</f>
        <v>2.4560000000000137E-3</v>
      </c>
      <c r="AH252" s="1">
        <f>ABS(IK_diagnostics_positions[[#This Row],[Column12]]-L251)</f>
        <v>2.5199999999998557E-3</v>
      </c>
      <c r="AI252" s="1">
        <f>ABS(IK_diagnostics_positions[[#This Row],[Column13]]-M251)</f>
        <v>3.4619999999999651E-3</v>
      </c>
      <c r="AJ252" s="1">
        <f>ABS(IK_diagnostics_positions[[#This Row],[Column14]]-N251)</f>
        <v>8.4100000000000286E-3</v>
      </c>
      <c r="AK252" s="1">
        <f>ABS(IK_diagnostics_positions[[#This Row],[Column15]]-O251)</f>
        <v>8.0599999999999561E-3</v>
      </c>
      <c r="AL252" s="1">
        <f>ABS(IK_diagnostics_positions[[#This Row],[Column16]]-P251)</f>
        <v>2.7439999999999687E-3</v>
      </c>
      <c r="AM252" s="1">
        <f>ABS(IK_diagnostics_positions[[#This Row],[Column17]]-Q251)</f>
        <v>8.7380000000001345E-3</v>
      </c>
      <c r="AN252" s="1">
        <f>ABS(IK_diagnostics_positions[[#This Row],[Column18]]-R251)</f>
        <v>4.6999999999997044E-4</v>
      </c>
      <c r="AO252" s="1">
        <f>ABS(IK_diagnostics_positions[[#This Row],[Column19]]-S251)</f>
        <v>1.5088999999999988E-4</v>
      </c>
      <c r="AP252" s="1">
        <f>ABS(IK_diagnostics_positions[[#This Row],[Column20]]-T251)</f>
        <v>6.7078459999999999E-3</v>
      </c>
      <c r="AQ252" s="1">
        <f>ABS(IK_diagnostics_positions[[#This Row],[Column21]]-U251)</f>
        <v>9.7700000000000564E-3</v>
      </c>
    </row>
    <row r="253" spans="1:43" x14ac:dyDescent="0.25">
      <c r="A253" s="1">
        <v>-0.95912699999999995</v>
      </c>
      <c r="B253" s="1">
        <v>0.117621</v>
      </c>
      <c r="C253" s="1">
        <v>-0.25737199999999999</v>
      </c>
      <c r="D253" s="1">
        <v>-0.66041300000000003</v>
      </c>
      <c r="E253" s="1">
        <v>1.0467</v>
      </c>
      <c r="F253" s="1">
        <v>-0.47548899999999999</v>
      </c>
      <c r="G253" s="1">
        <v>0.15232299999999999</v>
      </c>
      <c r="H253" s="1">
        <v>0.67147999999999997</v>
      </c>
      <c r="I253" s="1">
        <v>-0.92121200000000003</v>
      </c>
      <c r="J253" s="1">
        <v>2.368E-2</v>
      </c>
      <c r="K253" s="1">
        <v>0.79734799999999995</v>
      </c>
      <c r="L253" s="1">
        <v>-1.9048799999999999</v>
      </c>
      <c r="M253" s="1">
        <v>0.77585199999999999</v>
      </c>
      <c r="N253" s="1">
        <v>1.0101500000000001</v>
      </c>
      <c r="O253" s="1">
        <v>-2.52854</v>
      </c>
      <c r="P253" s="1">
        <v>-0.76198299999999997</v>
      </c>
      <c r="Q253" s="1">
        <v>0.99501200000000001</v>
      </c>
      <c r="R253" s="1">
        <v>-2.4911099999999999</v>
      </c>
      <c r="S253" s="1">
        <v>-1.2999500000000001E-2</v>
      </c>
      <c r="T253" s="1">
        <v>-4.3917899999999996E-3</v>
      </c>
      <c r="U253" s="1">
        <v>-2.50143</v>
      </c>
      <c r="V253" s="1" t="s">
        <v>23</v>
      </c>
      <c r="W253" s="1">
        <f>ABS(IK_diagnostics_positions[[#This Row],[Column1]]-A252)</f>
        <v>0.78715399999999991</v>
      </c>
      <c r="X253" s="1">
        <f>ABS(IK_diagnostics_positions[[#This Row],[Column2]]-B252)</f>
        <v>0.53963800000000006</v>
      </c>
      <c r="Y253" s="1">
        <f>ABS(IK_diagnostics_positions[[#This Row],[Column3]]-C252)</f>
        <v>0.47641000000000006</v>
      </c>
      <c r="Z253" s="1">
        <f>ABS(IK_diagnostics_positions[[#This Row],[Column4]]-D252)</f>
        <v>0.91228100000000001</v>
      </c>
      <c r="AA253" s="1">
        <f>ABS(IK_diagnostics_positions[[#This Row],[Column5]]-E252)</f>
        <v>0.17120099999999994</v>
      </c>
      <c r="AB253" s="1">
        <f>ABS(IK_diagnostics_positions[[#This Row],[Column6]]-F252)</f>
        <v>1.1373409999999999</v>
      </c>
      <c r="AC253" s="1">
        <f>ABS(IK_diagnostics_positions[[#This Row],[Column7]]-G252)</f>
        <v>0.30277200000000004</v>
      </c>
      <c r="AD253" s="1">
        <f>ABS(IK_diagnostics_positions[[#This Row],[Column8]]-H252)</f>
        <v>0.95574000000000014</v>
      </c>
      <c r="AE253" s="1">
        <f>ABS(IK_diagnostics_positions[[#This Row],[Column9]]-I252)</f>
        <v>1.3190079999999997</v>
      </c>
      <c r="AF253" s="1">
        <f>ABS(IK_diagnostics_positions[[#This Row],[Column10]]-J252)</f>
        <v>1.5208929999999999E-2</v>
      </c>
      <c r="AG253" s="1">
        <f>ABS(IK_diagnostics_positions[[#This Row],[Column11]]-K252)</f>
        <v>4.8550000000000537E-3</v>
      </c>
      <c r="AH253" s="1">
        <f>ABS(IK_diagnostics_positions[[#This Row],[Column12]]-L252)</f>
        <v>1.0889999999999844E-2</v>
      </c>
      <c r="AI253" s="1">
        <f>ABS(IK_diagnostics_positions[[#This Row],[Column13]]-M252)</f>
        <v>1.0527999999999982E-2</v>
      </c>
      <c r="AJ253" s="1">
        <f>ABS(IK_diagnostics_positions[[#This Row],[Column14]]-N252)</f>
        <v>6.2200000000001143E-3</v>
      </c>
      <c r="AK253" s="1">
        <f>ABS(IK_diagnostics_positions[[#This Row],[Column15]]-O252)</f>
        <v>1.2869999999999937E-2</v>
      </c>
      <c r="AL253" s="1">
        <f>ABS(IK_diagnostics_positions[[#This Row],[Column16]]-P252)</f>
        <v>9.7899999999995213E-4</v>
      </c>
      <c r="AM253" s="1">
        <f>ABS(IK_diagnostics_positions[[#This Row],[Column17]]-Q252)</f>
        <v>1.1099999999999444E-3</v>
      </c>
      <c r="AN253" s="1">
        <f>ABS(IK_diagnostics_positions[[#This Row],[Column18]]-R252)</f>
        <v>1.1410000000000142E-2</v>
      </c>
      <c r="AO253" s="1">
        <f>ABS(IK_diagnostics_positions[[#This Row],[Column19]]-S252)</f>
        <v>9.8913899999999999E-3</v>
      </c>
      <c r="AP253" s="1">
        <f>ABS(IK_diagnostics_positions[[#This Row],[Column20]]-T252)</f>
        <v>1.0981379999999999E-2</v>
      </c>
      <c r="AQ253" s="1">
        <f>ABS(IK_diagnostics_positions[[#This Row],[Column21]]-U252)</f>
        <v>1.7399999999998528E-3</v>
      </c>
    </row>
    <row r="254" spans="1:43" x14ac:dyDescent="0.25">
      <c r="A254" s="1">
        <v>-0.23006199999999999</v>
      </c>
      <c r="B254" s="1">
        <v>0.76173900000000005</v>
      </c>
      <c r="C254" s="1">
        <v>-0.605661</v>
      </c>
      <c r="D254" s="1">
        <v>-0.81400499999999998</v>
      </c>
      <c r="E254" s="1">
        <v>0.52965600000000002</v>
      </c>
      <c r="F254" s="1">
        <v>-1.38357</v>
      </c>
      <c r="G254" s="1">
        <v>-0.86974099999999999</v>
      </c>
      <c r="H254" s="1">
        <v>1.1321399999999999</v>
      </c>
      <c r="I254" s="1">
        <v>-2.1797599999999999</v>
      </c>
      <c r="J254" s="1">
        <v>7.9967400000000004E-3</v>
      </c>
      <c r="K254" s="1">
        <v>0.77409099999999997</v>
      </c>
      <c r="L254" s="1">
        <v>-1.8613599999999999</v>
      </c>
      <c r="M254" s="1">
        <v>0.74341699999999999</v>
      </c>
      <c r="N254" s="1">
        <v>0.99841899999999995</v>
      </c>
      <c r="O254" s="1">
        <v>-2.5007600000000001</v>
      </c>
      <c r="P254" s="1">
        <v>-0.74133300000000002</v>
      </c>
      <c r="Q254" s="1">
        <v>0.99345600000000001</v>
      </c>
      <c r="R254" s="1">
        <v>-2.4861599999999999</v>
      </c>
      <c r="S254" s="2">
        <v>-3.7088999999999997E-5</v>
      </c>
      <c r="T254" s="1">
        <v>8.5350900000000004E-3</v>
      </c>
      <c r="U254" s="1">
        <v>-2.50468</v>
      </c>
      <c r="V254" s="1" t="s">
        <v>23</v>
      </c>
      <c r="W254" s="1">
        <f>ABS(IK_diagnostics_positions[[#This Row],[Column1]]-A253)</f>
        <v>0.72906499999999996</v>
      </c>
      <c r="X254" s="1">
        <f>ABS(IK_diagnostics_positions[[#This Row],[Column2]]-B253)</f>
        <v>0.64411800000000008</v>
      </c>
      <c r="Y254" s="1">
        <f>ABS(IK_diagnostics_positions[[#This Row],[Column3]]-C253)</f>
        <v>0.34828900000000002</v>
      </c>
      <c r="Z254" s="1">
        <f>ABS(IK_diagnostics_positions[[#This Row],[Column4]]-D253)</f>
        <v>0.15359199999999995</v>
      </c>
      <c r="AA254" s="1">
        <f>ABS(IK_diagnostics_positions[[#This Row],[Column5]]-E253)</f>
        <v>0.51704399999999995</v>
      </c>
      <c r="AB254" s="1">
        <f>ABS(IK_diagnostics_positions[[#This Row],[Column6]]-F253)</f>
        <v>0.90808099999999992</v>
      </c>
      <c r="AC254" s="1">
        <f>ABS(IK_diagnostics_positions[[#This Row],[Column7]]-G253)</f>
        <v>1.0220639999999999</v>
      </c>
      <c r="AD254" s="1">
        <f>ABS(IK_diagnostics_positions[[#This Row],[Column8]]-H253)</f>
        <v>0.46065999999999996</v>
      </c>
      <c r="AE254" s="1">
        <f>ABS(IK_diagnostics_positions[[#This Row],[Column9]]-I253)</f>
        <v>1.2585479999999998</v>
      </c>
      <c r="AF254" s="1">
        <f>ABS(IK_diagnostics_positions[[#This Row],[Column10]]-J253)</f>
        <v>1.5683259999999997E-2</v>
      </c>
      <c r="AG254" s="1">
        <f>ABS(IK_diagnostics_positions[[#This Row],[Column11]]-K253)</f>
        <v>2.3256999999999972E-2</v>
      </c>
      <c r="AH254" s="1">
        <f>ABS(IK_diagnostics_positions[[#This Row],[Column12]]-L253)</f>
        <v>4.3520000000000003E-2</v>
      </c>
      <c r="AI254" s="1">
        <f>ABS(IK_diagnostics_positions[[#This Row],[Column13]]-M253)</f>
        <v>3.2434999999999992E-2</v>
      </c>
      <c r="AJ254" s="1">
        <f>ABS(IK_diagnostics_positions[[#This Row],[Column14]]-N253)</f>
        <v>1.1731000000000158E-2</v>
      </c>
      <c r="AK254" s="1">
        <f>ABS(IK_diagnostics_positions[[#This Row],[Column15]]-O253)</f>
        <v>2.7779999999999916E-2</v>
      </c>
      <c r="AL254" s="1">
        <f>ABS(IK_diagnostics_positions[[#This Row],[Column16]]-P253)</f>
        <v>2.0649999999999946E-2</v>
      </c>
      <c r="AM254" s="1">
        <f>ABS(IK_diagnostics_positions[[#This Row],[Column17]]-Q253)</f>
        <v>1.5560000000000018E-3</v>
      </c>
      <c r="AN254" s="1">
        <f>ABS(IK_diagnostics_positions[[#This Row],[Column18]]-R253)</f>
        <v>4.9500000000000099E-3</v>
      </c>
      <c r="AO254" s="1">
        <f>ABS(IK_diagnostics_positions[[#This Row],[Column19]]-S253)</f>
        <v>1.2962411E-2</v>
      </c>
      <c r="AP254" s="1">
        <f>ABS(IK_diagnostics_positions[[#This Row],[Column20]]-T253)</f>
        <v>1.292688E-2</v>
      </c>
      <c r="AQ254" s="1">
        <f>ABS(IK_diagnostics_positions[[#This Row],[Column21]]-U253)</f>
        <v>3.2499999999999751E-3</v>
      </c>
    </row>
    <row r="255" spans="1:43" x14ac:dyDescent="0.25">
      <c r="A255" s="1">
        <v>0.36779800000000001</v>
      </c>
      <c r="B255" s="1">
        <v>-0.72541199999999995</v>
      </c>
      <c r="C255" s="1">
        <v>-0.58180900000000002</v>
      </c>
      <c r="D255" s="1">
        <v>0.122116</v>
      </c>
      <c r="E255" s="1">
        <v>-0.50345499999999999</v>
      </c>
      <c r="F255" s="1">
        <v>-1.5254099999999999</v>
      </c>
      <c r="G255" s="1">
        <v>4.7976900000000003E-2</v>
      </c>
      <c r="H255" s="1">
        <v>0.10501199999999999</v>
      </c>
      <c r="I255" s="1">
        <v>-2.3155199999999998</v>
      </c>
      <c r="J255" s="1">
        <v>-1.5012899999999999E-2</v>
      </c>
      <c r="K255" s="1">
        <v>0.73402800000000001</v>
      </c>
      <c r="L255" s="1">
        <v>-3.0903499999999999</v>
      </c>
      <c r="M255" s="1">
        <v>0.74373900000000004</v>
      </c>
      <c r="N255" s="1">
        <v>1.0170600000000001</v>
      </c>
      <c r="O255" s="1">
        <v>-2.5036800000000001</v>
      </c>
      <c r="P255" s="1">
        <v>-0.76201799999999997</v>
      </c>
      <c r="Q255" s="1">
        <v>1.0237400000000001</v>
      </c>
      <c r="R255" s="1">
        <v>-2.4919799999999999</v>
      </c>
      <c r="S255" s="1">
        <v>-2.41902E-3</v>
      </c>
      <c r="T255" s="1">
        <v>-5.2872700000000002E-2</v>
      </c>
      <c r="U255" s="1">
        <v>-2.4733999999999998</v>
      </c>
      <c r="V255" s="1" t="s">
        <v>23</v>
      </c>
      <c r="W255" s="1">
        <f>ABS(IK_diagnostics_positions[[#This Row],[Column1]]-A254)</f>
        <v>0.59786000000000006</v>
      </c>
      <c r="X255" s="1">
        <f>ABS(IK_diagnostics_positions[[#This Row],[Column2]]-B254)</f>
        <v>1.4871509999999999</v>
      </c>
      <c r="Y255" s="1">
        <f>ABS(IK_diagnostics_positions[[#This Row],[Column3]]-C254)</f>
        <v>2.3851999999999984E-2</v>
      </c>
      <c r="Z255" s="1">
        <f>ABS(IK_diagnostics_positions[[#This Row],[Column4]]-D254)</f>
        <v>0.93612099999999998</v>
      </c>
      <c r="AA255" s="1">
        <f>ABS(IK_diagnostics_positions[[#This Row],[Column5]]-E254)</f>
        <v>1.0331109999999999</v>
      </c>
      <c r="AB255" s="1">
        <f>ABS(IK_diagnostics_positions[[#This Row],[Column6]]-F254)</f>
        <v>0.14183999999999997</v>
      </c>
      <c r="AC255" s="1">
        <f>ABS(IK_diagnostics_positions[[#This Row],[Column7]]-G254)</f>
        <v>0.91771789999999998</v>
      </c>
      <c r="AD255" s="1">
        <f>ABS(IK_diagnostics_positions[[#This Row],[Column8]]-H254)</f>
        <v>1.0271279999999998</v>
      </c>
      <c r="AE255" s="1">
        <f>ABS(IK_diagnostics_positions[[#This Row],[Column9]]-I254)</f>
        <v>0.13575999999999988</v>
      </c>
      <c r="AF255" s="1">
        <f>ABS(IK_diagnostics_positions[[#This Row],[Column10]]-J254)</f>
        <v>2.3009639999999998E-2</v>
      </c>
      <c r="AG255" s="1">
        <f>ABS(IK_diagnostics_positions[[#This Row],[Column11]]-K254)</f>
        <v>4.006299999999996E-2</v>
      </c>
      <c r="AH255" s="1">
        <f>ABS(IK_diagnostics_positions[[#This Row],[Column12]]-L254)</f>
        <v>1.22899</v>
      </c>
      <c r="AI255" s="1">
        <f>ABS(IK_diagnostics_positions[[#This Row],[Column13]]-M254)</f>
        <v>3.2200000000004447E-4</v>
      </c>
      <c r="AJ255" s="1">
        <f>ABS(IK_diagnostics_positions[[#This Row],[Column14]]-N254)</f>
        <v>1.864100000000013E-2</v>
      </c>
      <c r="AK255" s="1">
        <f>ABS(IK_diagnostics_positions[[#This Row],[Column15]]-O254)</f>
        <v>2.9200000000000337E-3</v>
      </c>
      <c r="AL255" s="1">
        <f>ABS(IK_diagnostics_positions[[#This Row],[Column16]]-P254)</f>
        <v>2.0684999999999953E-2</v>
      </c>
      <c r="AM255" s="1">
        <f>ABS(IK_diagnostics_positions[[#This Row],[Column17]]-Q254)</f>
        <v>3.0284000000000089E-2</v>
      </c>
      <c r="AN255" s="1">
        <f>ABS(IK_diagnostics_positions[[#This Row],[Column18]]-R254)</f>
        <v>5.8199999999999363E-3</v>
      </c>
      <c r="AO255" s="1">
        <f>ABS(IK_diagnostics_positions[[#This Row],[Column19]]-S254)</f>
        <v>2.3819309999999999E-3</v>
      </c>
      <c r="AP255" s="1">
        <f>ABS(IK_diagnostics_positions[[#This Row],[Column20]]-T254)</f>
        <v>6.1407790000000004E-2</v>
      </c>
      <c r="AQ255" s="1">
        <f>ABS(IK_diagnostics_positions[[#This Row],[Column21]]-U254)</f>
        <v>3.1280000000000197E-2</v>
      </c>
    </row>
    <row r="256" spans="1:43" x14ac:dyDescent="0.25">
      <c r="A256" s="1">
        <v>0.678226</v>
      </c>
      <c r="B256" s="1">
        <v>0.328295</v>
      </c>
      <c r="C256" s="1">
        <v>-0.657443</v>
      </c>
      <c r="D256" s="1">
        <v>1.3563000000000001</v>
      </c>
      <c r="E256" s="1">
        <v>0.65720400000000001</v>
      </c>
      <c r="F256" s="1">
        <v>-1.31474</v>
      </c>
      <c r="G256" s="1">
        <v>0.60361799999999999</v>
      </c>
      <c r="H256" s="1">
        <v>1.3147899999999999</v>
      </c>
      <c r="I256" s="1">
        <v>-1.28224</v>
      </c>
      <c r="J256" s="1">
        <v>-1.3474800000000001E-3</v>
      </c>
      <c r="K256" s="1">
        <v>0.78819099999999997</v>
      </c>
      <c r="L256" s="1">
        <v>-1.8794900000000001</v>
      </c>
      <c r="M256" s="1">
        <v>0.75197700000000001</v>
      </c>
      <c r="N256" s="1">
        <v>0.99457300000000004</v>
      </c>
      <c r="O256" s="1">
        <v>-2.5039199999999999</v>
      </c>
      <c r="P256" s="1">
        <v>-0.75582499999999997</v>
      </c>
      <c r="Q256" s="1">
        <v>1.00118</v>
      </c>
      <c r="R256" s="1">
        <v>-2.5003000000000002</v>
      </c>
      <c r="S256" s="1">
        <v>1.60728E-3</v>
      </c>
      <c r="T256" s="1">
        <v>1.0518400000000001E-3</v>
      </c>
      <c r="U256" s="1">
        <v>-2.4962599999999999</v>
      </c>
      <c r="V256" s="1" t="s">
        <v>23</v>
      </c>
      <c r="W256" s="1">
        <f>ABS(IK_diagnostics_positions[[#This Row],[Column1]]-A255)</f>
        <v>0.31042799999999998</v>
      </c>
      <c r="X256" s="1">
        <f>ABS(IK_diagnostics_positions[[#This Row],[Column2]]-B255)</f>
        <v>1.0537069999999999</v>
      </c>
      <c r="Y256" s="1">
        <f>ABS(IK_diagnostics_positions[[#This Row],[Column3]]-C255)</f>
        <v>7.5633999999999979E-2</v>
      </c>
      <c r="Z256" s="1">
        <f>ABS(IK_diagnostics_positions[[#This Row],[Column4]]-D255)</f>
        <v>1.2341839999999999</v>
      </c>
      <c r="AA256" s="1">
        <f>ABS(IK_diagnostics_positions[[#This Row],[Column5]]-E255)</f>
        <v>1.1606589999999999</v>
      </c>
      <c r="AB256" s="1">
        <f>ABS(IK_diagnostics_positions[[#This Row],[Column6]]-F255)</f>
        <v>0.21066999999999991</v>
      </c>
      <c r="AC256" s="1">
        <f>ABS(IK_diagnostics_positions[[#This Row],[Column7]]-G255)</f>
        <v>0.5556411</v>
      </c>
      <c r="AD256" s="1">
        <f>ABS(IK_diagnostics_positions[[#This Row],[Column8]]-H255)</f>
        <v>1.209778</v>
      </c>
      <c r="AE256" s="1">
        <f>ABS(IK_diagnostics_positions[[#This Row],[Column9]]-I255)</f>
        <v>1.0332799999999998</v>
      </c>
      <c r="AF256" s="1">
        <f>ABS(IK_diagnostics_positions[[#This Row],[Column10]]-J255)</f>
        <v>1.3665419999999999E-2</v>
      </c>
      <c r="AG256" s="1">
        <f>ABS(IK_diagnostics_positions[[#This Row],[Column11]]-K255)</f>
        <v>5.4162999999999961E-2</v>
      </c>
      <c r="AH256" s="1">
        <f>ABS(IK_diagnostics_positions[[#This Row],[Column12]]-L255)</f>
        <v>1.2108599999999998</v>
      </c>
      <c r="AI256" s="1">
        <f>ABS(IK_diagnostics_positions[[#This Row],[Column13]]-M255)</f>
        <v>8.2379999999999676E-3</v>
      </c>
      <c r="AJ256" s="1">
        <f>ABS(IK_diagnostics_positions[[#This Row],[Column14]]-N255)</f>
        <v>2.2487000000000035E-2</v>
      </c>
      <c r="AK256" s="1">
        <f>ABS(IK_diagnostics_positions[[#This Row],[Column15]]-O255)</f>
        <v>2.3999999999979593E-4</v>
      </c>
      <c r="AL256" s="1">
        <f>ABS(IK_diagnostics_positions[[#This Row],[Column16]]-P255)</f>
        <v>6.1930000000000041E-3</v>
      </c>
      <c r="AM256" s="1">
        <f>ABS(IK_diagnostics_positions[[#This Row],[Column17]]-Q255)</f>
        <v>2.2560000000000136E-2</v>
      </c>
      <c r="AN256" s="1">
        <f>ABS(IK_diagnostics_positions[[#This Row],[Column18]]-R255)</f>
        <v>8.3200000000003271E-3</v>
      </c>
      <c r="AO256" s="1">
        <f>ABS(IK_diagnostics_positions[[#This Row],[Column19]]-S255)</f>
        <v>4.0263E-3</v>
      </c>
      <c r="AP256" s="1">
        <f>ABS(IK_diagnostics_positions[[#This Row],[Column20]]-T255)</f>
        <v>5.392454E-2</v>
      </c>
      <c r="AQ256" s="1">
        <f>ABS(IK_diagnostics_positions[[#This Row],[Column21]]-U255)</f>
        <v>2.2860000000000102E-2</v>
      </c>
    </row>
    <row r="257" spans="1:43" x14ac:dyDescent="0.25">
      <c r="A257" s="1">
        <v>5.2923100000000001E-2</v>
      </c>
      <c r="B257" s="1">
        <v>0.30794899999999997</v>
      </c>
      <c r="C257" s="1">
        <v>-0.94993000000000005</v>
      </c>
      <c r="D257" s="1">
        <v>-0.46307199999999998</v>
      </c>
      <c r="E257" s="1">
        <v>0.50962300000000005</v>
      </c>
      <c r="F257" s="1">
        <v>-1.78244</v>
      </c>
      <c r="G257" s="1">
        <v>0.136883</v>
      </c>
      <c r="H257" s="1">
        <v>1.2851999999999999</v>
      </c>
      <c r="I257" s="1">
        <v>-1.9787300000000001</v>
      </c>
      <c r="J257" s="1">
        <v>-7.1649000000000001E-3</v>
      </c>
      <c r="K257" s="1">
        <v>0.866564</v>
      </c>
      <c r="L257" s="1">
        <v>-2.8753799999999998</v>
      </c>
      <c r="M257" s="1">
        <v>0.89392099999999997</v>
      </c>
      <c r="N257" s="1">
        <v>1.0423899999999999</v>
      </c>
      <c r="O257" s="1">
        <v>-2.47899</v>
      </c>
      <c r="P257" s="1">
        <v>-0.89593100000000003</v>
      </c>
      <c r="Q257" s="1">
        <v>1.0089300000000001</v>
      </c>
      <c r="R257" s="1">
        <v>-2.4396900000000001</v>
      </c>
      <c r="S257" s="1">
        <v>1.5611999999999999E-2</v>
      </c>
      <c r="T257" s="1">
        <v>-6.7555500000000004E-2</v>
      </c>
      <c r="U257" s="1">
        <v>-2.5191499999999998</v>
      </c>
      <c r="V257" s="1" t="s">
        <v>23</v>
      </c>
      <c r="W257" s="1">
        <f>ABS(IK_diagnostics_positions[[#This Row],[Column1]]-A256)</f>
        <v>0.62530289999999999</v>
      </c>
      <c r="X257" s="1">
        <f>ABS(IK_diagnostics_positions[[#This Row],[Column2]]-B256)</f>
        <v>2.0346000000000031E-2</v>
      </c>
      <c r="Y257" s="1">
        <f>ABS(IK_diagnostics_positions[[#This Row],[Column3]]-C256)</f>
        <v>0.29248700000000005</v>
      </c>
      <c r="Z257" s="1">
        <f>ABS(IK_diagnostics_positions[[#This Row],[Column4]]-D256)</f>
        <v>1.819372</v>
      </c>
      <c r="AA257" s="1">
        <f>ABS(IK_diagnostics_positions[[#This Row],[Column5]]-E256)</f>
        <v>0.14758099999999996</v>
      </c>
      <c r="AB257" s="1">
        <f>ABS(IK_diagnostics_positions[[#This Row],[Column6]]-F256)</f>
        <v>0.4677</v>
      </c>
      <c r="AC257" s="1">
        <f>ABS(IK_diagnostics_positions[[#This Row],[Column7]]-G256)</f>
        <v>0.46673500000000001</v>
      </c>
      <c r="AD257" s="1">
        <f>ABS(IK_diagnostics_positions[[#This Row],[Column8]]-H256)</f>
        <v>2.9590000000000005E-2</v>
      </c>
      <c r="AE257" s="1">
        <f>ABS(IK_diagnostics_positions[[#This Row],[Column9]]-I256)</f>
        <v>0.69649000000000005</v>
      </c>
      <c r="AF257" s="1">
        <f>ABS(IK_diagnostics_positions[[#This Row],[Column10]]-J256)</f>
        <v>5.8174200000000002E-3</v>
      </c>
      <c r="AG257" s="1">
        <f>ABS(IK_diagnostics_positions[[#This Row],[Column11]]-K256)</f>
        <v>7.8373000000000026E-2</v>
      </c>
      <c r="AH257" s="1">
        <f>ABS(IK_diagnostics_positions[[#This Row],[Column12]]-L256)</f>
        <v>0.99588999999999972</v>
      </c>
      <c r="AI257" s="1">
        <f>ABS(IK_diagnostics_positions[[#This Row],[Column13]]-M256)</f>
        <v>0.14194399999999996</v>
      </c>
      <c r="AJ257" s="1">
        <f>ABS(IK_diagnostics_positions[[#This Row],[Column14]]-N256)</f>
        <v>4.7816999999999887E-2</v>
      </c>
      <c r="AK257" s="1">
        <f>ABS(IK_diagnostics_positions[[#This Row],[Column15]]-O256)</f>
        <v>2.4929999999999897E-2</v>
      </c>
      <c r="AL257" s="1">
        <f>ABS(IK_diagnostics_positions[[#This Row],[Column16]]-P256)</f>
        <v>0.14010600000000006</v>
      </c>
      <c r="AM257" s="1">
        <f>ABS(IK_diagnostics_positions[[#This Row],[Column17]]-Q256)</f>
        <v>7.7500000000001457E-3</v>
      </c>
      <c r="AN257" s="1">
        <f>ABS(IK_diagnostics_positions[[#This Row],[Column18]]-R256)</f>
        <v>6.0610000000000053E-2</v>
      </c>
      <c r="AO257" s="1">
        <f>ABS(IK_diagnostics_positions[[#This Row],[Column19]]-S256)</f>
        <v>1.4004719999999998E-2</v>
      </c>
      <c r="AP257" s="1">
        <f>ABS(IK_diagnostics_positions[[#This Row],[Column20]]-T256)</f>
        <v>6.8607340000000003E-2</v>
      </c>
      <c r="AQ257" s="1">
        <f>ABS(IK_diagnostics_positions[[#This Row],[Column21]]-U256)</f>
        <v>2.2889999999999855E-2</v>
      </c>
    </row>
    <row r="258" spans="1:43" x14ac:dyDescent="0.25">
      <c r="A258" s="1">
        <v>-0.48037200000000002</v>
      </c>
      <c r="B258" s="1">
        <v>-0.55737099999999995</v>
      </c>
      <c r="C258" s="1">
        <v>-0.67718599999999995</v>
      </c>
      <c r="D258" s="1">
        <v>0.44192799999999999</v>
      </c>
      <c r="E258" s="1">
        <v>-0.85933400000000004</v>
      </c>
      <c r="F258" s="1">
        <v>-0.91839099999999996</v>
      </c>
      <c r="G258" s="1">
        <v>0.205454</v>
      </c>
      <c r="H258" s="1">
        <v>-5.8550699999999997E-2</v>
      </c>
      <c r="I258" s="1">
        <v>-1.4686900000000001</v>
      </c>
      <c r="J258" s="1">
        <v>-2.90836E-3</v>
      </c>
      <c r="K258" s="1">
        <v>0.82705499999999998</v>
      </c>
      <c r="L258" s="1">
        <v>-1.8837600000000001</v>
      </c>
      <c r="M258" s="1">
        <v>0.77055700000000005</v>
      </c>
      <c r="N258" s="1">
        <v>0.99054500000000001</v>
      </c>
      <c r="O258" s="1">
        <v>-2.4961500000000001</v>
      </c>
      <c r="P258" s="1">
        <v>-0.76419499999999996</v>
      </c>
      <c r="Q258" s="1">
        <v>1.0018899999999999</v>
      </c>
      <c r="R258" s="1">
        <v>-2.5081600000000002</v>
      </c>
      <c r="S258" s="1">
        <v>5.0093200000000003E-3</v>
      </c>
      <c r="T258" s="1">
        <v>2.3276600000000001E-2</v>
      </c>
      <c r="U258" s="1">
        <v>-2.47864</v>
      </c>
      <c r="V258" s="1" t="s">
        <v>23</v>
      </c>
      <c r="W258" s="1">
        <f>ABS(IK_diagnostics_positions[[#This Row],[Column1]]-A257)</f>
        <v>0.53329510000000002</v>
      </c>
      <c r="X258" s="1">
        <f>ABS(IK_diagnostics_positions[[#This Row],[Column2]]-B257)</f>
        <v>0.86531999999999987</v>
      </c>
      <c r="Y258" s="1">
        <f>ABS(IK_diagnostics_positions[[#This Row],[Column3]]-C257)</f>
        <v>0.2727440000000001</v>
      </c>
      <c r="Z258" s="1">
        <f>ABS(IK_diagnostics_positions[[#This Row],[Column4]]-D257)</f>
        <v>0.90500000000000003</v>
      </c>
      <c r="AA258" s="1">
        <f>ABS(IK_diagnostics_positions[[#This Row],[Column5]]-E257)</f>
        <v>1.368957</v>
      </c>
      <c r="AB258" s="1">
        <f>ABS(IK_diagnostics_positions[[#This Row],[Column6]]-F257)</f>
        <v>0.86404900000000007</v>
      </c>
      <c r="AC258" s="1">
        <f>ABS(IK_diagnostics_positions[[#This Row],[Column7]]-G257)</f>
        <v>6.8570999999999993E-2</v>
      </c>
      <c r="AD258" s="1">
        <f>ABS(IK_diagnostics_positions[[#This Row],[Column8]]-H257)</f>
        <v>1.3437507</v>
      </c>
      <c r="AE258" s="1">
        <f>ABS(IK_diagnostics_positions[[#This Row],[Column9]]-I257)</f>
        <v>0.51004000000000005</v>
      </c>
      <c r="AF258" s="1">
        <f>ABS(IK_diagnostics_positions[[#This Row],[Column10]]-J257)</f>
        <v>4.2565399999999996E-3</v>
      </c>
      <c r="AG258" s="1">
        <f>ABS(IK_diagnostics_positions[[#This Row],[Column11]]-K257)</f>
        <v>3.9509000000000016E-2</v>
      </c>
      <c r="AH258" s="1">
        <f>ABS(IK_diagnostics_positions[[#This Row],[Column12]]-L257)</f>
        <v>0.99161999999999972</v>
      </c>
      <c r="AI258" s="1">
        <f>ABS(IK_diagnostics_positions[[#This Row],[Column13]]-M257)</f>
        <v>0.12336399999999992</v>
      </c>
      <c r="AJ258" s="1">
        <f>ABS(IK_diagnostics_positions[[#This Row],[Column14]]-N257)</f>
        <v>5.1844999999999919E-2</v>
      </c>
      <c r="AK258" s="1">
        <f>ABS(IK_diagnostics_positions[[#This Row],[Column15]]-O257)</f>
        <v>1.7160000000000064E-2</v>
      </c>
      <c r="AL258" s="1">
        <f>ABS(IK_diagnostics_positions[[#This Row],[Column16]]-P257)</f>
        <v>0.13173600000000008</v>
      </c>
      <c r="AM258" s="1">
        <f>ABS(IK_diagnostics_positions[[#This Row],[Column17]]-Q257)</f>
        <v>7.0400000000001572E-3</v>
      </c>
      <c r="AN258" s="1">
        <f>ABS(IK_diagnostics_positions[[#This Row],[Column18]]-R257)</f>
        <v>6.8470000000000031E-2</v>
      </c>
      <c r="AO258" s="1">
        <f>ABS(IK_diagnostics_positions[[#This Row],[Column19]]-S257)</f>
        <v>1.060268E-2</v>
      </c>
      <c r="AP258" s="1">
        <f>ABS(IK_diagnostics_positions[[#This Row],[Column20]]-T257)</f>
        <v>9.0832099999999999E-2</v>
      </c>
      <c r="AQ258" s="1">
        <f>ABS(IK_diagnostics_positions[[#This Row],[Column21]]-U257)</f>
        <v>4.0509999999999824E-2</v>
      </c>
    </row>
    <row r="259" spans="1:43" x14ac:dyDescent="0.25">
      <c r="A259" s="1">
        <v>-0.366253</v>
      </c>
      <c r="B259" s="1">
        <v>-0.30926199999999998</v>
      </c>
      <c r="C259" s="1">
        <v>-0.87761900000000004</v>
      </c>
      <c r="D259" s="1">
        <v>-1.31585</v>
      </c>
      <c r="E259" s="1">
        <v>2.8378700000000001E-3</v>
      </c>
      <c r="F259" s="1">
        <v>-0.84814699999999998</v>
      </c>
      <c r="G259" s="1">
        <v>-0.92794900000000002</v>
      </c>
      <c r="H259" s="1">
        <v>0.64395899999999995</v>
      </c>
      <c r="I259" s="1">
        <v>-1.51034</v>
      </c>
      <c r="J259" s="1">
        <v>3.4028299999999998E-4</v>
      </c>
      <c r="K259" s="1">
        <v>0.75616799999999995</v>
      </c>
      <c r="L259" s="1">
        <v>-1.86487</v>
      </c>
      <c r="M259" s="1">
        <v>0.74227500000000002</v>
      </c>
      <c r="N259" s="1">
        <v>1.0071099999999999</v>
      </c>
      <c r="O259" s="1">
        <v>-2.4866000000000001</v>
      </c>
      <c r="P259" s="1">
        <v>-0.74184700000000003</v>
      </c>
      <c r="Q259" s="1">
        <v>0.99468900000000005</v>
      </c>
      <c r="R259" s="1">
        <v>-2.4911799999999999</v>
      </c>
      <c r="S259" s="1">
        <v>-1.04192E-3</v>
      </c>
      <c r="T259" s="1">
        <v>1.63543E-3</v>
      </c>
      <c r="U259" s="1">
        <v>-2.5211299999999999</v>
      </c>
      <c r="V259" s="1" t="s">
        <v>23</v>
      </c>
      <c r="W259" s="1">
        <f>ABS(IK_diagnostics_positions[[#This Row],[Column1]]-A258)</f>
        <v>0.11411900000000003</v>
      </c>
      <c r="X259" s="1">
        <f>ABS(IK_diagnostics_positions[[#This Row],[Column2]]-B258)</f>
        <v>0.24810899999999997</v>
      </c>
      <c r="Y259" s="1">
        <f>ABS(IK_diagnostics_positions[[#This Row],[Column3]]-C258)</f>
        <v>0.20043300000000008</v>
      </c>
      <c r="Z259" s="1">
        <f>ABS(IK_diagnostics_positions[[#This Row],[Column4]]-D258)</f>
        <v>1.7577780000000001</v>
      </c>
      <c r="AA259" s="1">
        <f>ABS(IK_diagnostics_positions[[#This Row],[Column5]]-E258)</f>
        <v>0.86217187000000006</v>
      </c>
      <c r="AB259" s="1">
        <f>ABS(IK_diagnostics_positions[[#This Row],[Column6]]-F258)</f>
        <v>7.0243999999999973E-2</v>
      </c>
      <c r="AC259" s="1">
        <f>ABS(IK_diagnostics_positions[[#This Row],[Column7]]-G258)</f>
        <v>1.1334029999999999</v>
      </c>
      <c r="AD259" s="1">
        <f>ABS(IK_diagnostics_positions[[#This Row],[Column8]]-H258)</f>
        <v>0.7025096999999999</v>
      </c>
      <c r="AE259" s="1">
        <f>ABS(IK_diagnostics_positions[[#This Row],[Column9]]-I258)</f>
        <v>4.1649999999999965E-2</v>
      </c>
      <c r="AF259" s="1">
        <f>ABS(IK_diagnostics_positions[[#This Row],[Column10]]-J258)</f>
        <v>3.2486429999999998E-3</v>
      </c>
      <c r="AG259" s="1">
        <f>ABS(IK_diagnostics_positions[[#This Row],[Column11]]-K258)</f>
        <v>7.0887000000000033E-2</v>
      </c>
      <c r="AH259" s="1">
        <f>ABS(IK_diagnostics_positions[[#This Row],[Column12]]-L258)</f>
        <v>1.8890000000000073E-2</v>
      </c>
      <c r="AI259" s="1">
        <f>ABS(IK_diagnostics_positions[[#This Row],[Column13]]-M258)</f>
        <v>2.8282000000000029E-2</v>
      </c>
      <c r="AJ259" s="1">
        <f>ABS(IK_diagnostics_positions[[#This Row],[Column14]]-N258)</f>
        <v>1.6564999999999941E-2</v>
      </c>
      <c r="AK259" s="1">
        <f>ABS(IK_diagnostics_positions[[#This Row],[Column15]]-O258)</f>
        <v>9.5499999999999474E-3</v>
      </c>
      <c r="AL259" s="1">
        <f>ABS(IK_diagnostics_positions[[#This Row],[Column16]]-P258)</f>
        <v>2.2347999999999923E-2</v>
      </c>
      <c r="AM259" s="1">
        <f>ABS(IK_diagnostics_positions[[#This Row],[Column17]]-Q258)</f>
        <v>7.2009999999999019E-3</v>
      </c>
      <c r="AN259" s="1">
        <f>ABS(IK_diagnostics_positions[[#This Row],[Column18]]-R258)</f>
        <v>1.6980000000000217E-2</v>
      </c>
      <c r="AO259" s="1">
        <f>ABS(IK_diagnostics_positions[[#This Row],[Column19]]-S258)</f>
        <v>6.0512400000000003E-3</v>
      </c>
      <c r="AP259" s="1">
        <f>ABS(IK_diagnostics_positions[[#This Row],[Column20]]-T258)</f>
        <v>2.1641170000000001E-2</v>
      </c>
      <c r="AQ259" s="1">
        <f>ABS(IK_diagnostics_positions[[#This Row],[Column21]]-U258)</f>
        <v>4.2489999999999917E-2</v>
      </c>
    </row>
    <row r="260" spans="1:43" x14ac:dyDescent="0.25">
      <c r="A260" s="1">
        <v>-6.9128599999999998E-2</v>
      </c>
      <c r="B260" s="1">
        <v>1.77864E-3</v>
      </c>
      <c r="C260" s="1">
        <v>-0.99760599999999999</v>
      </c>
      <c r="D260" s="1">
        <v>-0.116661</v>
      </c>
      <c r="E260" s="1">
        <v>2.2826599999999999E-2</v>
      </c>
      <c r="F260" s="1">
        <v>-1.9962500000000001</v>
      </c>
      <c r="G260" s="1">
        <v>0.39323399999999997</v>
      </c>
      <c r="H260" s="1">
        <v>-0.12492399999999999</v>
      </c>
      <c r="I260" s="1">
        <v>-2.8437100000000002</v>
      </c>
      <c r="J260" s="1">
        <v>4.0231900000000003E-3</v>
      </c>
      <c r="K260" s="1">
        <v>0.75887099999999996</v>
      </c>
      <c r="L260" s="1">
        <v>-3.10337</v>
      </c>
      <c r="M260" s="1">
        <v>0.76931499999999997</v>
      </c>
      <c r="N260" s="1">
        <v>0.99717599999999995</v>
      </c>
      <c r="O260" s="1">
        <v>-2.50542</v>
      </c>
      <c r="P260" s="1">
        <v>-0.75831899999999997</v>
      </c>
      <c r="Q260" s="1">
        <v>1.0172099999999999</v>
      </c>
      <c r="R260" s="1">
        <v>-2.5099900000000002</v>
      </c>
      <c r="S260" s="1">
        <v>-1.62478E-2</v>
      </c>
      <c r="T260" s="1">
        <v>-1.83497E-2</v>
      </c>
      <c r="U260" s="1">
        <v>-2.4744600000000001</v>
      </c>
      <c r="V260" s="1" t="s">
        <v>23</v>
      </c>
      <c r="W260" s="1">
        <f>ABS(IK_diagnostics_positions[[#This Row],[Column1]]-A259)</f>
        <v>0.29712440000000001</v>
      </c>
      <c r="X260" s="1">
        <f>ABS(IK_diagnostics_positions[[#This Row],[Column2]]-B259)</f>
        <v>0.31104063999999998</v>
      </c>
      <c r="Y260" s="1">
        <f>ABS(IK_diagnostics_positions[[#This Row],[Column3]]-C259)</f>
        <v>0.11998699999999995</v>
      </c>
      <c r="Z260" s="1">
        <f>ABS(IK_diagnostics_positions[[#This Row],[Column4]]-D259)</f>
        <v>1.1991890000000001</v>
      </c>
      <c r="AA260" s="1">
        <f>ABS(IK_diagnostics_positions[[#This Row],[Column5]]-E259)</f>
        <v>1.998873E-2</v>
      </c>
      <c r="AB260" s="1">
        <f>ABS(IK_diagnostics_positions[[#This Row],[Column6]]-F259)</f>
        <v>1.1481030000000001</v>
      </c>
      <c r="AC260" s="1">
        <f>ABS(IK_diagnostics_positions[[#This Row],[Column7]]-G259)</f>
        <v>1.321183</v>
      </c>
      <c r="AD260" s="1">
        <f>ABS(IK_diagnostics_positions[[#This Row],[Column8]]-H259)</f>
        <v>0.76888299999999998</v>
      </c>
      <c r="AE260" s="1">
        <f>ABS(IK_diagnostics_positions[[#This Row],[Column9]]-I259)</f>
        <v>1.3333700000000002</v>
      </c>
      <c r="AF260" s="1">
        <f>ABS(IK_diagnostics_positions[[#This Row],[Column10]]-J259)</f>
        <v>3.6829070000000005E-3</v>
      </c>
      <c r="AG260" s="1">
        <f>ABS(IK_diagnostics_positions[[#This Row],[Column11]]-K259)</f>
        <v>2.7030000000000109E-3</v>
      </c>
      <c r="AH260" s="1">
        <f>ABS(IK_diagnostics_positions[[#This Row],[Column12]]-L259)</f>
        <v>1.2384999999999999</v>
      </c>
      <c r="AI260" s="1">
        <f>ABS(IK_diagnostics_positions[[#This Row],[Column13]]-M259)</f>
        <v>2.7039999999999953E-2</v>
      </c>
      <c r="AJ260" s="1">
        <f>ABS(IK_diagnostics_positions[[#This Row],[Column14]]-N259)</f>
        <v>9.9339999999999984E-3</v>
      </c>
      <c r="AK260" s="1">
        <f>ABS(IK_diagnostics_positions[[#This Row],[Column15]]-O259)</f>
        <v>1.8819999999999837E-2</v>
      </c>
      <c r="AL260" s="1">
        <f>ABS(IK_diagnostics_positions[[#This Row],[Column16]]-P259)</f>
        <v>1.6471999999999931E-2</v>
      </c>
      <c r="AM260" s="1">
        <f>ABS(IK_diagnostics_positions[[#This Row],[Column17]]-Q259)</f>
        <v>2.2520999999999902E-2</v>
      </c>
      <c r="AN260" s="1">
        <f>ABS(IK_diagnostics_positions[[#This Row],[Column18]]-R259)</f>
        <v>1.8810000000000215E-2</v>
      </c>
      <c r="AO260" s="1">
        <f>ABS(IK_diagnostics_positions[[#This Row],[Column19]]-S259)</f>
        <v>1.520588E-2</v>
      </c>
      <c r="AP260" s="1">
        <f>ABS(IK_diagnostics_positions[[#This Row],[Column20]]-T259)</f>
        <v>1.998513E-2</v>
      </c>
      <c r="AQ260" s="1">
        <f>ABS(IK_diagnostics_positions[[#This Row],[Column21]]-U259)</f>
        <v>4.6669999999999767E-2</v>
      </c>
    </row>
    <row r="261" spans="1:43" x14ac:dyDescent="0.25">
      <c r="A261" s="1">
        <v>0.61171299999999995</v>
      </c>
      <c r="B261" s="1">
        <v>-8.6759799999999998E-2</v>
      </c>
      <c r="C261" s="1">
        <v>-0.78630800000000001</v>
      </c>
      <c r="D261" s="1">
        <v>5.6258200000000001E-2</v>
      </c>
      <c r="E261" s="1">
        <v>-0.46759299999999998</v>
      </c>
      <c r="F261" s="1">
        <v>-1.52552</v>
      </c>
      <c r="G261" s="1">
        <v>-0.63505800000000001</v>
      </c>
      <c r="H261" s="1">
        <v>0.238594</v>
      </c>
      <c r="I261" s="1">
        <v>-1.3726100000000001</v>
      </c>
      <c r="J261" s="1">
        <v>-9.4829200000000006E-3</v>
      </c>
      <c r="K261" s="1">
        <v>0.81794699999999998</v>
      </c>
      <c r="L261" s="1">
        <v>-1.8951100000000001</v>
      </c>
      <c r="M261" s="1">
        <v>0.76234100000000005</v>
      </c>
      <c r="N261" s="1">
        <v>0.99846500000000005</v>
      </c>
      <c r="O261" s="1">
        <v>-2.5047799999999998</v>
      </c>
      <c r="P261" s="1">
        <v>-0.77160700000000004</v>
      </c>
      <c r="Q261" s="1">
        <v>1.0078199999999999</v>
      </c>
      <c r="R261" s="1">
        <v>-2.5140699999999998</v>
      </c>
      <c r="S261" s="1">
        <v>2.41742E-3</v>
      </c>
      <c r="T261" s="1">
        <v>8.9268100000000003E-3</v>
      </c>
      <c r="U261" s="1">
        <v>-2.4827699999999999</v>
      </c>
      <c r="V261" s="1" t="s">
        <v>23</v>
      </c>
      <c r="W261" s="1">
        <f>ABS(IK_diagnostics_positions[[#This Row],[Column1]]-A260)</f>
        <v>0.68084159999999994</v>
      </c>
      <c r="X261" s="1">
        <f>ABS(IK_diagnostics_positions[[#This Row],[Column2]]-B260)</f>
        <v>8.8538439999999996E-2</v>
      </c>
      <c r="Y261" s="1">
        <f>ABS(IK_diagnostics_positions[[#This Row],[Column3]]-C260)</f>
        <v>0.21129799999999999</v>
      </c>
      <c r="Z261" s="1">
        <f>ABS(IK_diagnostics_positions[[#This Row],[Column4]]-D260)</f>
        <v>0.1729192</v>
      </c>
      <c r="AA261" s="1">
        <f>ABS(IK_diagnostics_positions[[#This Row],[Column5]]-E260)</f>
        <v>0.49041959999999996</v>
      </c>
      <c r="AB261" s="1">
        <f>ABS(IK_diagnostics_positions[[#This Row],[Column6]]-F260)</f>
        <v>0.47073000000000009</v>
      </c>
      <c r="AC261" s="1">
        <f>ABS(IK_diagnostics_positions[[#This Row],[Column7]]-G260)</f>
        <v>1.028292</v>
      </c>
      <c r="AD261" s="1">
        <f>ABS(IK_diagnostics_positions[[#This Row],[Column8]]-H260)</f>
        <v>0.36351800000000001</v>
      </c>
      <c r="AE261" s="1">
        <f>ABS(IK_diagnostics_positions[[#This Row],[Column9]]-I260)</f>
        <v>1.4711000000000001</v>
      </c>
      <c r="AF261" s="1">
        <f>ABS(IK_diagnostics_positions[[#This Row],[Column10]]-J260)</f>
        <v>1.3506110000000002E-2</v>
      </c>
      <c r="AG261" s="1">
        <f>ABS(IK_diagnostics_positions[[#This Row],[Column11]]-K260)</f>
        <v>5.9076000000000017E-2</v>
      </c>
      <c r="AH261" s="1">
        <f>ABS(IK_diagnostics_positions[[#This Row],[Column12]]-L260)</f>
        <v>1.2082599999999999</v>
      </c>
      <c r="AI261" s="1">
        <f>ABS(IK_diagnostics_positions[[#This Row],[Column13]]-M260)</f>
        <v>6.9739999999999247E-3</v>
      </c>
      <c r="AJ261" s="1">
        <f>ABS(IK_diagnostics_positions[[#This Row],[Column14]]-N260)</f>
        <v>1.2890000000000956E-3</v>
      </c>
      <c r="AK261" s="1">
        <f>ABS(IK_diagnostics_positions[[#This Row],[Column15]]-O260)</f>
        <v>6.4000000000019597E-4</v>
      </c>
      <c r="AL261" s="1">
        <f>ABS(IK_diagnostics_positions[[#This Row],[Column16]]-P260)</f>
        <v>1.3288000000000078E-2</v>
      </c>
      <c r="AM261" s="1">
        <f>ABS(IK_diagnostics_positions[[#This Row],[Column17]]-Q260)</f>
        <v>9.3900000000000095E-3</v>
      </c>
      <c r="AN261" s="1">
        <f>ABS(IK_diagnostics_positions[[#This Row],[Column18]]-R260)</f>
        <v>4.0799999999996395E-3</v>
      </c>
      <c r="AO261" s="1">
        <f>ABS(IK_diagnostics_positions[[#This Row],[Column19]]-S260)</f>
        <v>1.866522E-2</v>
      </c>
      <c r="AP261" s="1">
        <f>ABS(IK_diagnostics_positions[[#This Row],[Column20]]-T260)</f>
        <v>2.727651E-2</v>
      </c>
      <c r="AQ261" s="1">
        <f>ABS(IK_diagnostics_positions[[#This Row],[Column21]]-U260)</f>
        <v>8.3099999999998175E-3</v>
      </c>
    </row>
    <row r="262" spans="1:43" x14ac:dyDescent="0.25">
      <c r="A262" s="1">
        <v>-0.128998</v>
      </c>
      <c r="B262" s="1">
        <v>-0.217449</v>
      </c>
      <c r="C262" s="1">
        <v>-0.96750999999999998</v>
      </c>
      <c r="D262" s="1">
        <v>8.5345099999999993E-2</v>
      </c>
      <c r="E262" s="1">
        <v>0.24334500000000001</v>
      </c>
      <c r="F262" s="1">
        <v>-1.82874</v>
      </c>
      <c r="G262" s="1">
        <v>-0.20457600000000001</v>
      </c>
      <c r="H262" s="1">
        <v>1.1258999999999999</v>
      </c>
      <c r="I262" s="1">
        <v>-2.1989399999999999</v>
      </c>
      <c r="J262" s="1">
        <v>-1.9838999999999998E-3</v>
      </c>
      <c r="K262" s="1">
        <v>0.77981900000000004</v>
      </c>
      <c r="L262" s="1">
        <v>-3.1150099999999998</v>
      </c>
      <c r="M262" s="1">
        <v>0.75317699999999999</v>
      </c>
      <c r="N262" s="1">
        <v>0.99809700000000001</v>
      </c>
      <c r="O262" s="1">
        <v>-2.4968699999999999</v>
      </c>
      <c r="P262" s="1">
        <v>-0.755915</v>
      </c>
      <c r="Q262" s="1">
        <v>1.00261</v>
      </c>
      <c r="R262" s="1">
        <v>-2.4969800000000002</v>
      </c>
      <c r="S262" s="1">
        <v>4.0696700000000001E-3</v>
      </c>
      <c r="T262" s="1">
        <v>-6.0882599999999999E-3</v>
      </c>
      <c r="U262" s="1">
        <v>-2.4966900000000001</v>
      </c>
      <c r="V262" s="1" t="s">
        <v>23</v>
      </c>
      <c r="W262" s="1">
        <f>ABS(IK_diagnostics_positions[[#This Row],[Column1]]-A261)</f>
        <v>0.7407109999999999</v>
      </c>
      <c r="X262" s="1">
        <f>ABS(IK_diagnostics_positions[[#This Row],[Column2]]-B261)</f>
        <v>0.13068920000000001</v>
      </c>
      <c r="Y262" s="1">
        <f>ABS(IK_diagnostics_positions[[#This Row],[Column3]]-C261)</f>
        <v>0.18120199999999997</v>
      </c>
      <c r="Z262" s="1">
        <f>ABS(IK_diagnostics_positions[[#This Row],[Column4]]-D261)</f>
        <v>2.9086899999999992E-2</v>
      </c>
      <c r="AA262" s="1">
        <f>ABS(IK_diagnostics_positions[[#This Row],[Column5]]-E261)</f>
        <v>0.71093799999999996</v>
      </c>
      <c r="AB262" s="1">
        <f>ABS(IK_diagnostics_positions[[#This Row],[Column6]]-F261)</f>
        <v>0.30322000000000005</v>
      </c>
      <c r="AC262" s="1">
        <f>ABS(IK_diagnostics_positions[[#This Row],[Column7]]-G261)</f>
        <v>0.43048200000000003</v>
      </c>
      <c r="AD262" s="1">
        <f>ABS(IK_diagnostics_positions[[#This Row],[Column8]]-H261)</f>
        <v>0.88730599999999993</v>
      </c>
      <c r="AE262" s="1">
        <f>ABS(IK_diagnostics_positions[[#This Row],[Column9]]-I261)</f>
        <v>0.82632999999999979</v>
      </c>
      <c r="AF262" s="1">
        <f>ABS(IK_diagnostics_positions[[#This Row],[Column10]]-J261)</f>
        <v>7.4990200000000003E-3</v>
      </c>
      <c r="AG262" s="1">
        <f>ABS(IK_diagnostics_positions[[#This Row],[Column11]]-K261)</f>
        <v>3.812799999999994E-2</v>
      </c>
      <c r="AH262" s="1">
        <f>ABS(IK_diagnostics_positions[[#This Row],[Column12]]-L261)</f>
        <v>1.2198999999999998</v>
      </c>
      <c r="AI262" s="1">
        <f>ABS(IK_diagnostics_positions[[#This Row],[Column13]]-M261)</f>
        <v>9.164000000000061E-3</v>
      </c>
      <c r="AJ262" s="1">
        <f>ABS(IK_diagnostics_positions[[#This Row],[Column14]]-N261)</f>
        <v>3.6800000000003497E-4</v>
      </c>
      <c r="AK262" s="1">
        <f>ABS(IK_diagnostics_positions[[#This Row],[Column15]]-O261)</f>
        <v>7.9099999999998616E-3</v>
      </c>
      <c r="AL262" s="1">
        <f>ABS(IK_diagnostics_positions[[#This Row],[Column16]]-P261)</f>
        <v>1.5692000000000039E-2</v>
      </c>
      <c r="AM262" s="1">
        <f>ABS(IK_diagnostics_positions[[#This Row],[Column17]]-Q261)</f>
        <v>5.2099999999999369E-3</v>
      </c>
      <c r="AN262" s="1">
        <f>ABS(IK_diagnostics_positions[[#This Row],[Column18]]-R261)</f>
        <v>1.7089999999999606E-2</v>
      </c>
      <c r="AO262" s="1">
        <f>ABS(IK_diagnostics_positions[[#This Row],[Column19]]-S261)</f>
        <v>1.6522500000000001E-3</v>
      </c>
      <c r="AP262" s="1">
        <f>ABS(IK_diagnostics_positions[[#This Row],[Column20]]-T261)</f>
        <v>1.501507E-2</v>
      </c>
      <c r="AQ262" s="1">
        <f>ABS(IK_diagnostics_positions[[#This Row],[Column21]]-U261)</f>
        <v>1.3920000000000154E-2</v>
      </c>
    </row>
    <row r="263" spans="1:43" x14ac:dyDescent="0.25">
      <c r="A263" s="1">
        <v>0.13928599999999999</v>
      </c>
      <c r="B263" s="1">
        <v>0.51454800000000001</v>
      </c>
      <c r="C263" s="1">
        <v>-0.84607299999999996</v>
      </c>
      <c r="D263" s="1">
        <v>0.28501300000000002</v>
      </c>
      <c r="E263" s="1">
        <v>1.0386</v>
      </c>
      <c r="F263" s="1">
        <v>-1.6852</v>
      </c>
      <c r="G263" s="1">
        <v>0.87471399999999999</v>
      </c>
      <c r="H263" s="1">
        <v>0.39079199999999997</v>
      </c>
      <c r="I263" s="1">
        <v>-2.1674799999999999</v>
      </c>
      <c r="J263" s="1">
        <v>3.3468E-3</v>
      </c>
      <c r="K263" s="1">
        <v>0.78598699999999999</v>
      </c>
      <c r="L263" s="1">
        <v>-1.87673</v>
      </c>
      <c r="M263" s="1">
        <v>0.75198699999999996</v>
      </c>
      <c r="N263" s="1">
        <v>0.99781900000000001</v>
      </c>
      <c r="O263" s="1">
        <v>-2.50495</v>
      </c>
      <c r="P263" s="1">
        <v>-0.74961999999999995</v>
      </c>
      <c r="Q263" s="1">
        <v>1.00013</v>
      </c>
      <c r="R263" s="1">
        <v>-2.4989699999999999</v>
      </c>
      <c r="S263" s="1">
        <v>-7.4570500000000004E-4</v>
      </c>
      <c r="T263" s="1">
        <v>1.5880499999999999E-3</v>
      </c>
      <c r="U263" s="1">
        <v>-2.4969700000000001</v>
      </c>
      <c r="V263" s="1" t="s">
        <v>23</v>
      </c>
      <c r="W263" s="1">
        <f>ABS(IK_diagnostics_positions[[#This Row],[Column1]]-A262)</f>
        <v>0.26828399999999997</v>
      </c>
      <c r="X263" s="1">
        <f>ABS(IK_diagnostics_positions[[#This Row],[Column2]]-B262)</f>
        <v>0.73199700000000001</v>
      </c>
      <c r="Y263" s="1">
        <f>ABS(IK_diagnostics_positions[[#This Row],[Column3]]-C262)</f>
        <v>0.12143700000000002</v>
      </c>
      <c r="Z263" s="1">
        <f>ABS(IK_diagnostics_positions[[#This Row],[Column4]]-D262)</f>
        <v>0.19966790000000001</v>
      </c>
      <c r="AA263" s="1">
        <f>ABS(IK_diagnostics_positions[[#This Row],[Column5]]-E262)</f>
        <v>0.79525499999999993</v>
      </c>
      <c r="AB263" s="1">
        <f>ABS(IK_diagnostics_positions[[#This Row],[Column6]]-F262)</f>
        <v>0.14354</v>
      </c>
      <c r="AC263" s="1">
        <f>ABS(IK_diagnostics_positions[[#This Row],[Column7]]-G262)</f>
        <v>1.0792900000000001</v>
      </c>
      <c r="AD263" s="1">
        <f>ABS(IK_diagnostics_positions[[#This Row],[Column8]]-H262)</f>
        <v>0.73510799999999987</v>
      </c>
      <c r="AE263" s="1">
        <f>ABS(IK_diagnostics_positions[[#This Row],[Column9]]-I262)</f>
        <v>3.1460000000000043E-2</v>
      </c>
      <c r="AF263" s="1">
        <f>ABS(IK_diagnostics_positions[[#This Row],[Column10]]-J262)</f>
        <v>5.3306999999999998E-3</v>
      </c>
      <c r="AG263" s="1">
        <f>ABS(IK_diagnostics_positions[[#This Row],[Column11]]-K262)</f>
        <v>6.1679999999999513E-3</v>
      </c>
      <c r="AH263" s="1">
        <f>ABS(IK_diagnostics_positions[[#This Row],[Column12]]-L262)</f>
        <v>1.2382799999999998</v>
      </c>
      <c r="AI263" s="1">
        <f>ABS(IK_diagnostics_positions[[#This Row],[Column13]]-M262)</f>
        <v>1.1900000000000244E-3</v>
      </c>
      <c r="AJ263" s="1">
        <f>ABS(IK_diagnostics_positions[[#This Row],[Column14]]-N262)</f>
        <v>2.7800000000000047E-4</v>
      </c>
      <c r="AK263" s="1">
        <f>ABS(IK_diagnostics_positions[[#This Row],[Column15]]-O262)</f>
        <v>8.0800000000000871E-3</v>
      </c>
      <c r="AL263" s="1">
        <f>ABS(IK_diagnostics_positions[[#This Row],[Column16]]-P262)</f>
        <v>6.2950000000000506E-3</v>
      </c>
      <c r="AM263" s="1">
        <f>ABS(IK_diagnostics_positions[[#This Row],[Column17]]-Q262)</f>
        <v>2.4800000000000377E-3</v>
      </c>
      <c r="AN263" s="1">
        <f>ABS(IK_diagnostics_positions[[#This Row],[Column18]]-R262)</f>
        <v>1.9899999999997142E-3</v>
      </c>
      <c r="AO263" s="1">
        <f>ABS(IK_diagnostics_positions[[#This Row],[Column19]]-S262)</f>
        <v>4.8153750000000002E-3</v>
      </c>
      <c r="AP263" s="1">
        <f>ABS(IK_diagnostics_positions[[#This Row],[Column20]]-T262)</f>
        <v>7.6763099999999996E-3</v>
      </c>
      <c r="AQ263" s="1">
        <f>ABS(IK_diagnostics_positions[[#This Row],[Column21]]-U262)</f>
        <v>2.8000000000005798E-4</v>
      </c>
    </row>
    <row r="264" spans="1:43" x14ac:dyDescent="0.25">
      <c r="A264" s="1">
        <v>-2.26108E-2</v>
      </c>
      <c r="B264" s="1">
        <v>-0.26320100000000002</v>
      </c>
      <c r="C264" s="1">
        <v>-0.964476</v>
      </c>
      <c r="D264" s="1">
        <v>0.97570500000000004</v>
      </c>
      <c r="E264" s="1">
        <v>-0.21768899999999999</v>
      </c>
      <c r="F264" s="1">
        <v>-1.00044</v>
      </c>
      <c r="G264" s="1">
        <v>0.94001800000000002</v>
      </c>
      <c r="H264" s="1">
        <v>0.45641999999999999</v>
      </c>
      <c r="I264" s="1">
        <v>-1.73821</v>
      </c>
      <c r="J264" s="1">
        <v>2.1576299999999998E-3</v>
      </c>
      <c r="K264" s="1">
        <v>0.77547100000000002</v>
      </c>
      <c r="L264" s="1">
        <v>-1.8746799999999999</v>
      </c>
      <c r="M264" s="1">
        <v>0.74549299999999996</v>
      </c>
      <c r="N264" s="1">
        <v>1.00973</v>
      </c>
      <c r="O264" s="1">
        <v>-2.5012400000000001</v>
      </c>
      <c r="P264" s="1">
        <v>-0.75285400000000002</v>
      </c>
      <c r="Q264" s="1">
        <v>0.990838</v>
      </c>
      <c r="R264" s="1">
        <v>-2.4940099999999998</v>
      </c>
      <c r="S264" s="1">
        <v>1.4718800000000001E-3</v>
      </c>
      <c r="T264" s="1">
        <v>-3.4680399999999999E-3</v>
      </c>
      <c r="U264" s="1">
        <v>-2.5017800000000001</v>
      </c>
      <c r="V264" s="1" t="s">
        <v>23</v>
      </c>
      <c r="W264" s="1">
        <f>ABS(IK_diagnostics_positions[[#This Row],[Column1]]-A263)</f>
        <v>0.16189680000000001</v>
      </c>
      <c r="X264" s="1">
        <f>ABS(IK_diagnostics_positions[[#This Row],[Column2]]-B263)</f>
        <v>0.77774900000000002</v>
      </c>
      <c r="Y264" s="1">
        <f>ABS(IK_diagnostics_positions[[#This Row],[Column3]]-C263)</f>
        <v>0.11840300000000004</v>
      </c>
      <c r="Z264" s="1">
        <f>ABS(IK_diagnostics_positions[[#This Row],[Column4]]-D263)</f>
        <v>0.69069200000000008</v>
      </c>
      <c r="AA264" s="1">
        <f>ABS(IK_diagnostics_positions[[#This Row],[Column5]]-E263)</f>
        <v>1.256289</v>
      </c>
      <c r="AB264" s="1">
        <f>ABS(IK_diagnostics_positions[[#This Row],[Column6]]-F263)</f>
        <v>0.68476000000000004</v>
      </c>
      <c r="AC264" s="1">
        <f>ABS(IK_diagnostics_positions[[#This Row],[Column7]]-G263)</f>
        <v>6.5304000000000029E-2</v>
      </c>
      <c r="AD264" s="1">
        <f>ABS(IK_diagnostics_positions[[#This Row],[Column8]]-H263)</f>
        <v>6.562800000000002E-2</v>
      </c>
      <c r="AE264" s="1">
        <f>ABS(IK_diagnostics_positions[[#This Row],[Column9]]-I263)</f>
        <v>0.42926999999999982</v>
      </c>
      <c r="AF264" s="1">
        <f>ABS(IK_diagnostics_positions[[#This Row],[Column10]]-J263)</f>
        <v>1.1891700000000002E-3</v>
      </c>
      <c r="AG264" s="1">
        <f>ABS(IK_diagnostics_positions[[#This Row],[Column11]]-K263)</f>
        <v>1.051599999999997E-2</v>
      </c>
      <c r="AH264" s="1">
        <f>ABS(IK_diagnostics_positions[[#This Row],[Column12]]-L263)</f>
        <v>2.0500000000001073E-3</v>
      </c>
      <c r="AI264" s="1">
        <f>ABS(IK_diagnostics_positions[[#This Row],[Column13]]-M263)</f>
        <v>6.4939999999999998E-3</v>
      </c>
      <c r="AJ264" s="1">
        <f>ABS(IK_diagnostics_positions[[#This Row],[Column14]]-N263)</f>
        <v>1.1911000000000005E-2</v>
      </c>
      <c r="AK264" s="1">
        <f>ABS(IK_diagnostics_positions[[#This Row],[Column15]]-O263)</f>
        <v>3.7099999999998801E-3</v>
      </c>
      <c r="AL264" s="1">
        <f>ABS(IK_diagnostics_positions[[#This Row],[Column16]]-P263)</f>
        <v>3.2340000000000702E-3</v>
      </c>
      <c r="AM264" s="1">
        <f>ABS(IK_diagnostics_positions[[#This Row],[Column17]]-Q263)</f>
        <v>9.291999999999967E-3</v>
      </c>
      <c r="AN264" s="1">
        <f>ABS(IK_diagnostics_positions[[#This Row],[Column18]]-R263)</f>
        <v>4.9600000000000755E-3</v>
      </c>
      <c r="AO264" s="1">
        <f>ABS(IK_diagnostics_positions[[#This Row],[Column19]]-S263)</f>
        <v>2.2175850000000002E-3</v>
      </c>
      <c r="AP264" s="1">
        <f>ABS(IK_diagnostics_positions[[#This Row],[Column20]]-T263)</f>
        <v>5.0560900000000001E-3</v>
      </c>
      <c r="AQ264" s="1">
        <f>ABS(IK_diagnostics_positions[[#This Row],[Column21]]-U263)</f>
        <v>4.809999999999981E-3</v>
      </c>
    </row>
    <row r="265" spans="1:43" x14ac:dyDescent="0.25">
      <c r="A265" s="1">
        <v>-0.38159700000000002</v>
      </c>
      <c r="B265" s="1">
        <v>0.71432700000000005</v>
      </c>
      <c r="C265" s="1">
        <v>-0.58661799999999997</v>
      </c>
      <c r="D265" s="1">
        <v>0.396395</v>
      </c>
      <c r="E265" s="1">
        <v>0.93133699999999997</v>
      </c>
      <c r="F265" s="1">
        <v>-1.17622</v>
      </c>
      <c r="G265" s="1">
        <v>0.499251</v>
      </c>
      <c r="H265" s="1">
        <v>1.66333E-3</v>
      </c>
      <c r="I265" s="1">
        <v>-1.52996</v>
      </c>
      <c r="J265" s="1">
        <v>-4.8538100000000001E-3</v>
      </c>
      <c r="K265" s="1">
        <v>0.79162999999999994</v>
      </c>
      <c r="L265" s="1">
        <v>-1.879</v>
      </c>
      <c r="M265" s="1">
        <v>0.75097100000000006</v>
      </c>
      <c r="N265" s="1">
        <v>1.0001800000000001</v>
      </c>
      <c r="O265" s="1">
        <v>-2.4996800000000001</v>
      </c>
      <c r="P265" s="1">
        <v>-0.75417400000000001</v>
      </c>
      <c r="Q265" s="1">
        <v>1.0010399999999999</v>
      </c>
      <c r="R265" s="1">
        <v>-2.5072299999999998</v>
      </c>
      <c r="S265" s="1">
        <v>-8.1362000000000003E-4</v>
      </c>
      <c r="T265" s="1">
        <v>5.6078999999999999E-3</v>
      </c>
      <c r="U265" s="1">
        <v>-2.4971899999999998</v>
      </c>
      <c r="V265" s="1" t="s">
        <v>23</v>
      </c>
      <c r="W265" s="1">
        <f>ABS(IK_diagnostics_positions[[#This Row],[Column1]]-A264)</f>
        <v>0.35898620000000003</v>
      </c>
      <c r="X265" s="1">
        <f>ABS(IK_diagnostics_positions[[#This Row],[Column2]]-B264)</f>
        <v>0.97752800000000006</v>
      </c>
      <c r="Y265" s="1">
        <f>ABS(IK_diagnostics_positions[[#This Row],[Column3]]-C264)</f>
        <v>0.37785800000000003</v>
      </c>
      <c r="Z265" s="1">
        <f>ABS(IK_diagnostics_positions[[#This Row],[Column4]]-D264)</f>
        <v>0.57930999999999999</v>
      </c>
      <c r="AA265" s="1">
        <f>ABS(IK_diagnostics_positions[[#This Row],[Column5]]-E264)</f>
        <v>1.1490259999999999</v>
      </c>
      <c r="AB265" s="1">
        <f>ABS(IK_diagnostics_positions[[#This Row],[Column6]]-F264)</f>
        <v>0.17578000000000005</v>
      </c>
      <c r="AC265" s="1">
        <f>ABS(IK_diagnostics_positions[[#This Row],[Column7]]-G264)</f>
        <v>0.44076700000000002</v>
      </c>
      <c r="AD265" s="1">
        <f>ABS(IK_diagnostics_positions[[#This Row],[Column8]]-H264)</f>
        <v>0.45475666999999997</v>
      </c>
      <c r="AE265" s="1">
        <f>ABS(IK_diagnostics_positions[[#This Row],[Column9]]-I264)</f>
        <v>0.20825000000000005</v>
      </c>
      <c r="AF265" s="1">
        <f>ABS(IK_diagnostics_positions[[#This Row],[Column10]]-J264)</f>
        <v>7.0114399999999999E-3</v>
      </c>
      <c r="AG265" s="1">
        <f>ABS(IK_diagnostics_positions[[#This Row],[Column11]]-K264)</f>
        <v>1.6158999999999923E-2</v>
      </c>
      <c r="AH265" s="1">
        <f>ABS(IK_diagnostics_positions[[#This Row],[Column12]]-L264)</f>
        <v>4.3200000000001015E-3</v>
      </c>
      <c r="AI265" s="1">
        <f>ABS(IK_diagnostics_positions[[#This Row],[Column13]]-M264)</f>
        <v>5.4780000000000939E-3</v>
      </c>
      <c r="AJ265" s="1">
        <f>ABS(IK_diagnostics_positions[[#This Row],[Column14]]-N264)</f>
        <v>9.5499999999999474E-3</v>
      </c>
      <c r="AK265" s="1">
        <f>ABS(IK_diagnostics_positions[[#This Row],[Column15]]-O264)</f>
        <v>1.5600000000000058E-3</v>
      </c>
      <c r="AL265" s="1">
        <f>ABS(IK_diagnostics_positions[[#This Row],[Column16]]-P264)</f>
        <v>1.3199999999999878E-3</v>
      </c>
      <c r="AM265" s="1">
        <f>ABS(IK_diagnostics_positions[[#This Row],[Column17]]-Q264)</f>
        <v>1.0201999999999933E-2</v>
      </c>
      <c r="AN265" s="1">
        <f>ABS(IK_diagnostics_positions[[#This Row],[Column18]]-R264)</f>
        <v>1.322000000000001E-2</v>
      </c>
      <c r="AO265" s="1">
        <f>ABS(IK_diagnostics_positions[[#This Row],[Column19]]-S264)</f>
        <v>2.2855000000000002E-3</v>
      </c>
      <c r="AP265" s="1">
        <f>ABS(IK_diagnostics_positions[[#This Row],[Column20]]-T264)</f>
        <v>9.0759399999999994E-3</v>
      </c>
      <c r="AQ265" s="1">
        <f>ABS(IK_diagnostics_positions[[#This Row],[Column21]]-U264)</f>
        <v>4.590000000000316E-3</v>
      </c>
    </row>
    <row r="266" spans="1:43" x14ac:dyDescent="0.25">
      <c r="A266" s="1">
        <v>0.39927000000000001</v>
      </c>
      <c r="B266" s="1">
        <v>-0.31048500000000001</v>
      </c>
      <c r="C266" s="1">
        <v>-0.86265999999999998</v>
      </c>
      <c r="D266" s="1">
        <v>0.24177000000000001</v>
      </c>
      <c r="E266" s="1">
        <v>0.65301799999999999</v>
      </c>
      <c r="F266" s="1">
        <v>-0.64619899999999997</v>
      </c>
      <c r="G266" s="1">
        <v>0.77772600000000003</v>
      </c>
      <c r="H266" s="1">
        <v>0.32407399999999997</v>
      </c>
      <c r="I266" s="1">
        <v>-1.4237200000000001</v>
      </c>
      <c r="J266" s="1">
        <v>1.61797E-3</v>
      </c>
      <c r="K266" s="1">
        <v>0.78601100000000002</v>
      </c>
      <c r="L266" s="1">
        <v>-1.8529899999999999</v>
      </c>
      <c r="M266" s="1">
        <v>0.73853899999999995</v>
      </c>
      <c r="N266" s="1">
        <v>0.99653899999999995</v>
      </c>
      <c r="O266" s="1">
        <v>-2.4953500000000002</v>
      </c>
      <c r="P266" s="1">
        <v>-0.74389799999999995</v>
      </c>
      <c r="Q266" s="1">
        <v>0.99877099999999996</v>
      </c>
      <c r="R266" s="1">
        <v>-2.48461</v>
      </c>
      <c r="S266" s="1">
        <v>1.1344399999999999E-2</v>
      </c>
      <c r="T266" s="1">
        <v>1.6643600000000001E-2</v>
      </c>
      <c r="U266" s="1">
        <v>-2.4917199999999999</v>
      </c>
      <c r="V266" s="1" t="s">
        <v>23</v>
      </c>
      <c r="W266" s="1">
        <f>ABS(IK_diagnostics_positions[[#This Row],[Column1]]-A265)</f>
        <v>0.78086699999999998</v>
      </c>
      <c r="X266" s="1">
        <f>ABS(IK_diagnostics_positions[[#This Row],[Column2]]-B265)</f>
        <v>1.0248120000000001</v>
      </c>
      <c r="Y266" s="1">
        <f>ABS(IK_diagnostics_positions[[#This Row],[Column3]]-C265)</f>
        <v>0.27604200000000001</v>
      </c>
      <c r="Z266" s="1">
        <f>ABS(IK_diagnostics_positions[[#This Row],[Column4]]-D265)</f>
        <v>0.15462499999999998</v>
      </c>
      <c r="AA266" s="1">
        <f>ABS(IK_diagnostics_positions[[#This Row],[Column5]]-E265)</f>
        <v>0.27831899999999998</v>
      </c>
      <c r="AB266" s="1">
        <f>ABS(IK_diagnostics_positions[[#This Row],[Column6]]-F265)</f>
        <v>0.53002100000000008</v>
      </c>
      <c r="AC266" s="1">
        <f>ABS(IK_diagnostics_positions[[#This Row],[Column7]]-G265)</f>
        <v>0.27847500000000003</v>
      </c>
      <c r="AD266" s="1">
        <f>ABS(IK_diagnostics_positions[[#This Row],[Column8]]-H265)</f>
        <v>0.32241066999999995</v>
      </c>
      <c r="AE266" s="1">
        <f>ABS(IK_diagnostics_positions[[#This Row],[Column9]]-I265)</f>
        <v>0.10623999999999989</v>
      </c>
      <c r="AF266" s="1">
        <f>ABS(IK_diagnostics_positions[[#This Row],[Column10]]-J265)</f>
        <v>6.4717799999999999E-3</v>
      </c>
      <c r="AG266" s="1">
        <f>ABS(IK_diagnostics_positions[[#This Row],[Column11]]-K265)</f>
        <v>5.6189999999999296E-3</v>
      </c>
      <c r="AH266" s="1">
        <f>ABS(IK_diagnostics_positions[[#This Row],[Column12]]-L265)</f>
        <v>2.6010000000000089E-2</v>
      </c>
      <c r="AI266" s="1">
        <f>ABS(IK_diagnostics_positions[[#This Row],[Column13]]-M265)</f>
        <v>1.243200000000011E-2</v>
      </c>
      <c r="AJ266" s="1">
        <f>ABS(IK_diagnostics_positions[[#This Row],[Column14]]-N265)</f>
        <v>3.6410000000001164E-3</v>
      </c>
      <c r="AK266" s="1">
        <f>ABS(IK_diagnostics_positions[[#This Row],[Column15]]-O265)</f>
        <v>4.329999999999945E-3</v>
      </c>
      <c r="AL266" s="1">
        <f>ABS(IK_diagnostics_positions[[#This Row],[Column16]]-P265)</f>
        <v>1.0276000000000063E-2</v>
      </c>
      <c r="AM266" s="1">
        <f>ABS(IK_diagnostics_positions[[#This Row],[Column17]]-Q265)</f>
        <v>2.2689999999999655E-3</v>
      </c>
      <c r="AN266" s="1">
        <f>ABS(IK_diagnostics_positions[[#This Row],[Column18]]-R265)</f>
        <v>2.2619999999999862E-2</v>
      </c>
      <c r="AO266" s="1">
        <f>ABS(IK_diagnostics_positions[[#This Row],[Column19]]-S265)</f>
        <v>1.2158019999999999E-2</v>
      </c>
      <c r="AP266" s="1">
        <f>ABS(IK_diagnostics_positions[[#This Row],[Column20]]-T265)</f>
        <v>1.1035700000000002E-2</v>
      </c>
      <c r="AQ266" s="1">
        <f>ABS(IK_diagnostics_positions[[#This Row],[Column21]]-U265)</f>
        <v>5.4699999999998639E-3</v>
      </c>
    </row>
    <row r="267" spans="1:43" x14ac:dyDescent="0.25">
      <c r="A267" s="1">
        <v>-2.88379E-2</v>
      </c>
      <c r="B267" s="1">
        <v>0.397785</v>
      </c>
      <c r="C267" s="1">
        <v>-0.91702499999999998</v>
      </c>
      <c r="D267" s="1">
        <v>0.33660299999999999</v>
      </c>
      <c r="E267" s="1">
        <v>0.14340800000000001</v>
      </c>
      <c r="F267" s="1">
        <v>-1.81243</v>
      </c>
      <c r="G267" s="1">
        <v>-0.49413800000000002</v>
      </c>
      <c r="H267" s="1">
        <v>0.459781</v>
      </c>
      <c r="I267" s="1">
        <v>-2.2704399999999998</v>
      </c>
      <c r="J267" s="1">
        <v>4.5219400000000003E-3</v>
      </c>
      <c r="K267" s="1">
        <v>0.76640699999999995</v>
      </c>
      <c r="L267" s="1">
        <v>-3.0811999999999999</v>
      </c>
      <c r="M267" s="1">
        <v>0.77847900000000003</v>
      </c>
      <c r="N267" s="1">
        <v>1.0205</v>
      </c>
      <c r="O267" s="1">
        <v>-2.5011700000000001</v>
      </c>
      <c r="P267" s="1">
        <v>-0.75843700000000003</v>
      </c>
      <c r="Q267" s="1">
        <v>1.01244</v>
      </c>
      <c r="R267" s="1">
        <v>-2.4834000000000001</v>
      </c>
      <c r="S267" s="1">
        <v>1.9662999999999998E-3</v>
      </c>
      <c r="T267" s="1">
        <v>-3.2589300000000002E-2</v>
      </c>
      <c r="U267" s="1">
        <v>-2.47986</v>
      </c>
      <c r="V267" s="1" t="s">
        <v>23</v>
      </c>
      <c r="W267" s="1">
        <f>ABS(IK_diagnostics_positions[[#This Row],[Column1]]-A266)</f>
        <v>0.42810789999999999</v>
      </c>
      <c r="X267" s="1">
        <f>ABS(IK_diagnostics_positions[[#This Row],[Column2]]-B266)</f>
        <v>0.70826999999999996</v>
      </c>
      <c r="Y267" s="1">
        <f>ABS(IK_diagnostics_positions[[#This Row],[Column3]]-C266)</f>
        <v>5.4364999999999997E-2</v>
      </c>
      <c r="Z267" s="1">
        <f>ABS(IK_diagnostics_positions[[#This Row],[Column4]]-D266)</f>
        <v>9.4832999999999973E-2</v>
      </c>
      <c r="AA267" s="1">
        <f>ABS(IK_diagnostics_positions[[#This Row],[Column5]]-E266)</f>
        <v>0.50961000000000001</v>
      </c>
      <c r="AB267" s="1">
        <f>ABS(IK_diagnostics_positions[[#This Row],[Column6]]-F266)</f>
        <v>1.166231</v>
      </c>
      <c r="AC267" s="1">
        <f>ABS(IK_diagnostics_positions[[#This Row],[Column7]]-G266)</f>
        <v>1.2718640000000001</v>
      </c>
      <c r="AD267" s="1">
        <f>ABS(IK_diagnostics_positions[[#This Row],[Column8]]-H266)</f>
        <v>0.13570700000000002</v>
      </c>
      <c r="AE267" s="1">
        <f>ABS(IK_diagnostics_positions[[#This Row],[Column9]]-I266)</f>
        <v>0.8467199999999997</v>
      </c>
      <c r="AF267" s="1">
        <f>ABS(IK_diagnostics_positions[[#This Row],[Column10]]-J266)</f>
        <v>2.9039700000000005E-3</v>
      </c>
      <c r="AG267" s="1">
        <f>ABS(IK_diagnostics_positions[[#This Row],[Column11]]-K266)</f>
        <v>1.9604000000000066E-2</v>
      </c>
      <c r="AH267" s="1">
        <f>ABS(IK_diagnostics_positions[[#This Row],[Column12]]-L266)</f>
        <v>1.22821</v>
      </c>
      <c r="AI267" s="1">
        <f>ABS(IK_diagnostics_positions[[#This Row],[Column13]]-M266)</f>
        <v>3.9940000000000087E-2</v>
      </c>
      <c r="AJ267" s="1">
        <f>ABS(IK_diagnostics_positions[[#This Row],[Column14]]-N266)</f>
        <v>2.396100000000001E-2</v>
      </c>
      <c r="AK267" s="1">
        <f>ABS(IK_diagnostics_positions[[#This Row],[Column15]]-O266)</f>
        <v>5.8199999999999363E-3</v>
      </c>
      <c r="AL267" s="1">
        <f>ABS(IK_diagnostics_positions[[#This Row],[Column16]]-P266)</f>
        <v>1.453900000000008E-2</v>
      </c>
      <c r="AM267" s="1">
        <f>ABS(IK_diagnostics_positions[[#This Row],[Column17]]-Q266)</f>
        <v>1.3669000000000042E-2</v>
      </c>
      <c r="AN267" s="1">
        <f>ABS(IK_diagnostics_positions[[#This Row],[Column18]]-R266)</f>
        <v>1.2099999999999334E-3</v>
      </c>
      <c r="AO267" s="1">
        <f>ABS(IK_diagnostics_positions[[#This Row],[Column19]]-S266)</f>
        <v>9.3781000000000003E-3</v>
      </c>
      <c r="AP267" s="1">
        <f>ABS(IK_diagnostics_positions[[#This Row],[Column20]]-T266)</f>
        <v>4.9232900000000003E-2</v>
      </c>
      <c r="AQ267" s="1">
        <f>ABS(IK_diagnostics_positions[[#This Row],[Column21]]-U266)</f>
        <v>1.1859999999999982E-2</v>
      </c>
    </row>
    <row r="268" spans="1:43" x14ac:dyDescent="0.25">
      <c r="A268" s="1">
        <v>0.43421300000000002</v>
      </c>
      <c r="B268" s="1">
        <v>-0.60045599999999999</v>
      </c>
      <c r="C268" s="1">
        <v>-0.67149899999999996</v>
      </c>
      <c r="D268" s="1">
        <v>0.118241</v>
      </c>
      <c r="E268" s="1">
        <v>-0.54929799999999995</v>
      </c>
      <c r="F268" s="1">
        <v>-1.6188899999999999</v>
      </c>
      <c r="G268" s="1">
        <v>-0.66635100000000003</v>
      </c>
      <c r="H268" s="1">
        <v>6.9907300000000006E-2</v>
      </c>
      <c r="I268" s="1">
        <v>-1.6505000000000001</v>
      </c>
      <c r="J268" s="1">
        <v>-1.28371E-3</v>
      </c>
      <c r="K268" s="1">
        <v>0.78232699999999999</v>
      </c>
      <c r="L268" s="1">
        <v>-1.87443</v>
      </c>
      <c r="M268" s="1">
        <v>0.747865</v>
      </c>
      <c r="N268" s="1">
        <v>1.00075</v>
      </c>
      <c r="O268" s="1">
        <v>-2.4997799999999999</v>
      </c>
      <c r="P268" s="1">
        <v>-0.74848800000000004</v>
      </c>
      <c r="Q268" s="1">
        <v>1.0032799999999999</v>
      </c>
      <c r="R268" s="1">
        <v>-2.50122</v>
      </c>
      <c r="S268" s="1">
        <v>2.0340699999999998E-3</v>
      </c>
      <c r="T268" s="1">
        <v>2.6505000000000001E-3</v>
      </c>
      <c r="U268" s="1">
        <v>-2.5005999999999999</v>
      </c>
      <c r="V268" s="1" t="s">
        <v>23</v>
      </c>
      <c r="W268" s="1">
        <f>ABS(IK_diagnostics_positions[[#This Row],[Column1]]-A267)</f>
        <v>0.46305090000000004</v>
      </c>
      <c r="X268" s="1">
        <f>ABS(IK_diagnostics_positions[[#This Row],[Column2]]-B267)</f>
        <v>0.99824099999999993</v>
      </c>
      <c r="Y268" s="1">
        <f>ABS(IK_diagnostics_positions[[#This Row],[Column3]]-C267)</f>
        <v>0.24552600000000002</v>
      </c>
      <c r="Z268" s="1">
        <f>ABS(IK_diagnostics_positions[[#This Row],[Column4]]-D267)</f>
        <v>0.218362</v>
      </c>
      <c r="AA268" s="1">
        <f>ABS(IK_diagnostics_positions[[#This Row],[Column5]]-E267)</f>
        <v>0.69270599999999993</v>
      </c>
      <c r="AB268" s="1">
        <f>ABS(IK_diagnostics_positions[[#This Row],[Column6]]-F267)</f>
        <v>0.19354000000000005</v>
      </c>
      <c r="AC268" s="1">
        <f>ABS(IK_diagnostics_positions[[#This Row],[Column7]]-G267)</f>
        <v>0.172213</v>
      </c>
      <c r="AD268" s="1">
        <f>ABS(IK_diagnostics_positions[[#This Row],[Column8]]-H267)</f>
        <v>0.38987369999999999</v>
      </c>
      <c r="AE268" s="1">
        <f>ABS(IK_diagnostics_positions[[#This Row],[Column9]]-I267)</f>
        <v>0.61993999999999971</v>
      </c>
      <c r="AF268" s="1">
        <f>ABS(IK_diagnostics_positions[[#This Row],[Column10]]-J267)</f>
        <v>5.8056500000000007E-3</v>
      </c>
      <c r="AG268" s="1">
        <f>ABS(IK_diagnostics_positions[[#This Row],[Column11]]-K267)</f>
        <v>1.5920000000000045E-2</v>
      </c>
      <c r="AH268" s="1">
        <f>ABS(IK_diagnostics_positions[[#This Row],[Column12]]-L267)</f>
        <v>1.2067699999999999</v>
      </c>
      <c r="AI268" s="1">
        <f>ABS(IK_diagnostics_positions[[#This Row],[Column13]]-M267)</f>
        <v>3.061400000000003E-2</v>
      </c>
      <c r="AJ268" s="1">
        <f>ABS(IK_diagnostics_positions[[#This Row],[Column14]]-N267)</f>
        <v>1.9749999999999934E-2</v>
      </c>
      <c r="AK268" s="1">
        <f>ABS(IK_diagnostics_positions[[#This Row],[Column15]]-O267)</f>
        <v>1.3900000000002244E-3</v>
      </c>
      <c r="AL268" s="1">
        <f>ABS(IK_diagnostics_positions[[#This Row],[Column16]]-P267)</f>
        <v>9.9489999999999856E-3</v>
      </c>
      <c r="AM268" s="1">
        <f>ABS(IK_diagnostics_positions[[#This Row],[Column17]]-Q267)</f>
        <v>9.160000000000057E-3</v>
      </c>
      <c r="AN268" s="1">
        <f>ABS(IK_diagnostics_positions[[#This Row],[Column18]]-R267)</f>
        <v>1.7819999999999947E-2</v>
      </c>
      <c r="AO268" s="1">
        <f>ABS(IK_diagnostics_positions[[#This Row],[Column19]]-S267)</f>
        <v>6.7769999999999983E-5</v>
      </c>
      <c r="AP268" s="1">
        <f>ABS(IK_diagnostics_positions[[#This Row],[Column20]]-T267)</f>
        <v>3.5239800000000002E-2</v>
      </c>
      <c r="AQ268" s="1">
        <f>ABS(IK_diagnostics_positions[[#This Row],[Column21]]-U267)</f>
        <v>2.0739999999999981E-2</v>
      </c>
    </row>
    <row r="269" spans="1:43" x14ac:dyDescent="0.25">
      <c r="A269" s="1">
        <v>-0.440668</v>
      </c>
      <c r="B269" s="1">
        <v>0.87324100000000004</v>
      </c>
      <c r="C269" s="1">
        <v>-0.20799400000000001</v>
      </c>
      <c r="D269" s="1">
        <v>0.32111800000000001</v>
      </c>
      <c r="E269" s="1">
        <v>0.98530499999999999</v>
      </c>
      <c r="F269" s="1">
        <v>-0.84605699999999995</v>
      </c>
      <c r="G269" s="1">
        <v>-0.20802699999999999</v>
      </c>
      <c r="H269" s="1">
        <v>1.2806299999999999</v>
      </c>
      <c r="I269" s="1">
        <v>-1.64154</v>
      </c>
      <c r="J269" s="1">
        <v>-8.1441399999999994E-3</v>
      </c>
      <c r="K269" s="1">
        <v>1.0444800000000001</v>
      </c>
      <c r="L269" s="1">
        <v>-2.5924700000000001</v>
      </c>
      <c r="M269" s="1">
        <v>0.98374499999999998</v>
      </c>
      <c r="N269" s="1">
        <v>0.97303200000000001</v>
      </c>
      <c r="O269" s="1">
        <v>-2.4873500000000002</v>
      </c>
      <c r="P269" s="1">
        <v>-0.99702900000000005</v>
      </c>
      <c r="Q269" s="1">
        <v>0.95886400000000005</v>
      </c>
      <c r="R269" s="1">
        <v>-2.47092</v>
      </c>
      <c r="S269" s="1">
        <v>-3.2940500000000002E-3</v>
      </c>
      <c r="T269" s="1">
        <v>4.7125800000000002E-2</v>
      </c>
      <c r="U269" s="1">
        <v>-2.5199600000000002</v>
      </c>
      <c r="V269" s="1" t="s">
        <v>23</v>
      </c>
      <c r="W269" s="1">
        <f>ABS(IK_diagnostics_positions[[#This Row],[Column1]]-A268)</f>
        <v>0.87488100000000002</v>
      </c>
      <c r="X269" s="1">
        <f>ABS(IK_diagnostics_positions[[#This Row],[Column2]]-B268)</f>
        <v>1.473697</v>
      </c>
      <c r="Y269" s="1">
        <f>ABS(IK_diagnostics_positions[[#This Row],[Column3]]-C268)</f>
        <v>0.46350499999999994</v>
      </c>
      <c r="Z269" s="1">
        <f>ABS(IK_diagnostics_positions[[#This Row],[Column4]]-D268)</f>
        <v>0.20287700000000003</v>
      </c>
      <c r="AA269" s="1">
        <f>ABS(IK_diagnostics_positions[[#This Row],[Column5]]-E268)</f>
        <v>1.5346029999999999</v>
      </c>
      <c r="AB269" s="1">
        <f>ABS(IK_diagnostics_positions[[#This Row],[Column6]]-F268)</f>
        <v>0.77283299999999999</v>
      </c>
      <c r="AC269" s="1">
        <f>ABS(IK_diagnostics_positions[[#This Row],[Column7]]-G268)</f>
        <v>0.45832400000000006</v>
      </c>
      <c r="AD269" s="1">
        <f>ABS(IK_diagnostics_positions[[#This Row],[Column8]]-H268)</f>
        <v>1.2107226999999998</v>
      </c>
      <c r="AE269" s="1">
        <f>ABS(IK_diagnostics_positions[[#This Row],[Column9]]-I268)</f>
        <v>8.960000000000079E-3</v>
      </c>
      <c r="AF269" s="1">
        <f>ABS(IK_diagnostics_positions[[#This Row],[Column10]]-J268)</f>
        <v>6.860429999999999E-3</v>
      </c>
      <c r="AG269" s="1">
        <f>ABS(IK_diagnostics_positions[[#This Row],[Column11]]-K268)</f>
        <v>0.26215300000000008</v>
      </c>
      <c r="AH269" s="1">
        <f>ABS(IK_diagnostics_positions[[#This Row],[Column12]]-L268)</f>
        <v>0.71804000000000001</v>
      </c>
      <c r="AI269" s="1">
        <f>ABS(IK_diagnostics_positions[[#This Row],[Column13]]-M268)</f>
        <v>0.23587999999999998</v>
      </c>
      <c r="AJ269" s="1">
        <f>ABS(IK_diagnostics_positions[[#This Row],[Column14]]-N268)</f>
        <v>2.771800000000002E-2</v>
      </c>
      <c r="AK269" s="1">
        <f>ABS(IK_diagnostics_positions[[#This Row],[Column15]]-O268)</f>
        <v>1.2429999999999719E-2</v>
      </c>
      <c r="AL269" s="1">
        <f>ABS(IK_diagnostics_positions[[#This Row],[Column16]]-P268)</f>
        <v>0.24854100000000001</v>
      </c>
      <c r="AM269" s="1">
        <f>ABS(IK_diagnostics_positions[[#This Row],[Column17]]-Q268)</f>
        <v>4.44159999999999E-2</v>
      </c>
      <c r="AN269" s="1">
        <f>ABS(IK_diagnostics_positions[[#This Row],[Column18]]-R268)</f>
        <v>3.0299999999999994E-2</v>
      </c>
      <c r="AO269" s="1">
        <f>ABS(IK_diagnostics_positions[[#This Row],[Column19]]-S268)</f>
        <v>5.3281200000000004E-3</v>
      </c>
      <c r="AP269" s="1">
        <f>ABS(IK_diagnostics_positions[[#This Row],[Column20]]-T268)</f>
        <v>4.4475300000000002E-2</v>
      </c>
      <c r="AQ269" s="1">
        <f>ABS(IK_diagnostics_positions[[#This Row],[Column21]]-U268)</f>
        <v>1.9360000000000266E-2</v>
      </c>
    </row>
    <row r="270" spans="1:43" x14ac:dyDescent="0.25">
      <c r="A270" s="1">
        <v>0.18165000000000001</v>
      </c>
      <c r="B270" s="1">
        <v>0.59219599999999994</v>
      </c>
      <c r="C270" s="1">
        <v>-0.78505199999999997</v>
      </c>
      <c r="D270" s="1">
        <v>-0.119855</v>
      </c>
      <c r="E270" s="1">
        <v>1.0545100000000001</v>
      </c>
      <c r="F270" s="1">
        <v>-1.61894</v>
      </c>
      <c r="G270" s="1">
        <v>0.17566799999999999</v>
      </c>
      <c r="H270" s="1">
        <v>0.27537499999999998</v>
      </c>
      <c r="I270" s="1">
        <v>-2.1717599999999999</v>
      </c>
      <c r="J270" s="1">
        <v>3.5526799999999999E-3</v>
      </c>
      <c r="K270" s="1">
        <v>0.75475800000000004</v>
      </c>
      <c r="L270" s="1">
        <v>-3.03233</v>
      </c>
      <c r="M270" s="1">
        <v>0.78397499999999998</v>
      </c>
      <c r="N270" s="1">
        <v>1.0204800000000001</v>
      </c>
      <c r="O270" s="1">
        <v>-2.4663499999999998</v>
      </c>
      <c r="P270" s="1">
        <v>-0.78425699999999998</v>
      </c>
      <c r="Q270" s="1">
        <v>1.0263100000000001</v>
      </c>
      <c r="R270" s="1">
        <v>-2.4794999999999998</v>
      </c>
      <c r="S270" s="1">
        <v>-1.2689099999999999E-4</v>
      </c>
      <c r="T270" s="1">
        <v>-6.2982999999999997E-2</v>
      </c>
      <c r="U270" s="1">
        <v>-2.45675</v>
      </c>
      <c r="V270" s="1" t="s">
        <v>23</v>
      </c>
      <c r="W270" s="1">
        <f>ABS(IK_diagnostics_positions[[#This Row],[Column1]]-A269)</f>
        <v>0.62231800000000004</v>
      </c>
      <c r="X270" s="1">
        <f>ABS(IK_diagnostics_positions[[#This Row],[Column2]]-B269)</f>
        <v>0.2810450000000001</v>
      </c>
      <c r="Y270" s="1">
        <f>ABS(IK_diagnostics_positions[[#This Row],[Column3]]-C269)</f>
        <v>0.57705799999999996</v>
      </c>
      <c r="Z270" s="1">
        <f>ABS(IK_diagnostics_positions[[#This Row],[Column4]]-D269)</f>
        <v>0.440973</v>
      </c>
      <c r="AA270" s="1">
        <f>ABS(IK_diagnostics_positions[[#This Row],[Column5]]-E269)</f>
        <v>6.9205000000000072E-2</v>
      </c>
      <c r="AB270" s="1">
        <f>ABS(IK_diagnostics_positions[[#This Row],[Column6]]-F269)</f>
        <v>0.7728830000000001</v>
      </c>
      <c r="AC270" s="1">
        <f>ABS(IK_diagnostics_positions[[#This Row],[Column7]]-G269)</f>
        <v>0.38369500000000001</v>
      </c>
      <c r="AD270" s="1">
        <f>ABS(IK_diagnostics_positions[[#This Row],[Column8]]-H269)</f>
        <v>1.005255</v>
      </c>
      <c r="AE270" s="1">
        <f>ABS(IK_diagnostics_positions[[#This Row],[Column9]]-I269)</f>
        <v>0.53021999999999991</v>
      </c>
      <c r="AF270" s="1">
        <f>ABS(IK_diagnostics_positions[[#This Row],[Column10]]-J269)</f>
        <v>1.169682E-2</v>
      </c>
      <c r="AG270" s="1">
        <f>ABS(IK_diagnostics_positions[[#This Row],[Column11]]-K269)</f>
        <v>0.28972200000000004</v>
      </c>
      <c r="AH270" s="1">
        <f>ABS(IK_diagnostics_positions[[#This Row],[Column12]]-L269)</f>
        <v>0.43985999999999992</v>
      </c>
      <c r="AI270" s="1">
        <f>ABS(IK_diagnostics_positions[[#This Row],[Column13]]-M269)</f>
        <v>0.19977</v>
      </c>
      <c r="AJ270" s="1">
        <f>ABS(IK_diagnostics_positions[[#This Row],[Column14]]-N269)</f>
        <v>4.7448000000000046E-2</v>
      </c>
      <c r="AK270" s="1">
        <f>ABS(IK_diagnostics_positions[[#This Row],[Column15]]-O269)</f>
        <v>2.1000000000000352E-2</v>
      </c>
      <c r="AL270" s="1">
        <f>ABS(IK_diagnostics_positions[[#This Row],[Column16]]-P269)</f>
        <v>0.21277200000000007</v>
      </c>
      <c r="AM270" s="1">
        <f>ABS(IK_diagnostics_positions[[#This Row],[Column17]]-Q269)</f>
        <v>6.7446000000000006E-2</v>
      </c>
      <c r="AN270" s="1">
        <f>ABS(IK_diagnostics_positions[[#This Row],[Column18]]-R269)</f>
        <v>8.57999999999981E-3</v>
      </c>
      <c r="AO270" s="1">
        <f>ABS(IK_diagnostics_positions[[#This Row],[Column19]]-S269)</f>
        <v>3.1671590000000001E-3</v>
      </c>
      <c r="AP270" s="1">
        <f>ABS(IK_diagnostics_positions[[#This Row],[Column20]]-T269)</f>
        <v>0.11010880000000001</v>
      </c>
      <c r="AQ270" s="1">
        <f>ABS(IK_diagnostics_positions[[#This Row],[Column21]]-U269)</f>
        <v>6.321000000000021E-2</v>
      </c>
    </row>
    <row r="271" spans="1:43" x14ac:dyDescent="0.25">
      <c r="A271" s="1">
        <v>0.16006699999999999</v>
      </c>
      <c r="B271" s="1">
        <v>0.94523900000000005</v>
      </c>
      <c r="C271" s="1">
        <v>0.28443299999999999</v>
      </c>
      <c r="D271" s="1">
        <v>0.47749599999999998</v>
      </c>
      <c r="E271" s="1">
        <v>0.98496399999999995</v>
      </c>
      <c r="F271" s="1">
        <v>-0.66301600000000005</v>
      </c>
      <c r="G271" s="1">
        <v>2.0565199999999999E-2</v>
      </c>
      <c r="H271" s="1">
        <v>0.19151499999999999</v>
      </c>
      <c r="I271" s="1">
        <v>-1.06508</v>
      </c>
      <c r="J271" s="1">
        <v>-8.6832300000000001E-3</v>
      </c>
      <c r="K271" s="1">
        <v>0.771285</v>
      </c>
      <c r="L271" s="1">
        <v>-1.8793299999999999</v>
      </c>
      <c r="M271" s="1">
        <v>0.75120699999999996</v>
      </c>
      <c r="N271" s="1">
        <v>0.99613200000000002</v>
      </c>
      <c r="O271" s="1">
        <v>-2.4892599999999998</v>
      </c>
      <c r="P271" s="1">
        <v>-0.75158899999999995</v>
      </c>
      <c r="Q271" s="1">
        <v>1.00814</v>
      </c>
      <c r="R271" s="1">
        <v>-2.50542</v>
      </c>
      <c r="S271" s="1">
        <v>-5.6104700000000002E-3</v>
      </c>
      <c r="T271" s="1">
        <v>-6.8802200000000003E-3</v>
      </c>
      <c r="U271" s="1">
        <v>-2.5073799999999999</v>
      </c>
      <c r="V271" s="1" t="s">
        <v>23</v>
      </c>
      <c r="W271" s="1">
        <f>ABS(IK_diagnostics_positions[[#This Row],[Column1]]-A270)</f>
        <v>2.1583000000000019E-2</v>
      </c>
      <c r="X271" s="1">
        <f>ABS(IK_diagnostics_positions[[#This Row],[Column2]]-B270)</f>
        <v>0.35304300000000011</v>
      </c>
      <c r="Y271" s="1">
        <f>ABS(IK_diagnostics_positions[[#This Row],[Column3]]-C270)</f>
        <v>1.069485</v>
      </c>
      <c r="Z271" s="1">
        <f>ABS(IK_diagnostics_positions[[#This Row],[Column4]]-D270)</f>
        <v>0.59735099999999997</v>
      </c>
      <c r="AA271" s="1">
        <f>ABS(IK_diagnostics_positions[[#This Row],[Column5]]-E270)</f>
        <v>6.9546000000000108E-2</v>
      </c>
      <c r="AB271" s="1">
        <f>ABS(IK_diagnostics_positions[[#This Row],[Column6]]-F270)</f>
        <v>0.955924</v>
      </c>
      <c r="AC271" s="1">
        <f>ABS(IK_diagnostics_positions[[#This Row],[Column7]]-G270)</f>
        <v>0.15510279999999999</v>
      </c>
      <c r="AD271" s="1">
        <f>ABS(IK_diagnostics_positions[[#This Row],[Column8]]-H270)</f>
        <v>8.385999999999999E-2</v>
      </c>
      <c r="AE271" s="1">
        <f>ABS(IK_diagnostics_positions[[#This Row],[Column9]]-I270)</f>
        <v>1.1066799999999999</v>
      </c>
      <c r="AF271" s="1">
        <f>ABS(IK_diagnostics_positions[[#This Row],[Column10]]-J270)</f>
        <v>1.2235909999999999E-2</v>
      </c>
      <c r="AG271" s="1">
        <f>ABS(IK_diagnostics_positions[[#This Row],[Column11]]-K270)</f>
        <v>1.6526999999999958E-2</v>
      </c>
      <c r="AH271" s="1">
        <f>ABS(IK_diagnostics_positions[[#This Row],[Column12]]-L270)</f>
        <v>1.153</v>
      </c>
      <c r="AI271" s="1">
        <f>ABS(IK_diagnostics_positions[[#This Row],[Column13]]-M270)</f>
        <v>3.2768000000000019E-2</v>
      </c>
      <c r="AJ271" s="1">
        <f>ABS(IK_diagnostics_positions[[#This Row],[Column14]]-N270)</f>
        <v>2.4348000000000036E-2</v>
      </c>
      <c r="AK271" s="1">
        <f>ABS(IK_diagnostics_positions[[#This Row],[Column15]]-O270)</f>
        <v>2.2909999999999986E-2</v>
      </c>
      <c r="AL271" s="1">
        <f>ABS(IK_diagnostics_positions[[#This Row],[Column16]]-P270)</f>
        <v>3.266800000000003E-2</v>
      </c>
      <c r="AM271" s="1">
        <f>ABS(IK_diagnostics_positions[[#This Row],[Column17]]-Q270)</f>
        <v>1.8170000000000019E-2</v>
      </c>
      <c r="AN271" s="1">
        <f>ABS(IK_diagnostics_positions[[#This Row],[Column18]]-R270)</f>
        <v>2.5920000000000165E-2</v>
      </c>
      <c r="AO271" s="1">
        <f>ABS(IK_diagnostics_positions[[#This Row],[Column19]]-S270)</f>
        <v>5.4835790000000006E-3</v>
      </c>
      <c r="AP271" s="1">
        <f>ABS(IK_diagnostics_positions[[#This Row],[Column20]]-T270)</f>
        <v>5.6102779999999998E-2</v>
      </c>
      <c r="AQ271" s="1">
        <f>ABS(IK_diagnostics_positions[[#This Row],[Column21]]-U270)</f>
        <v>5.0629999999999953E-2</v>
      </c>
    </row>
    <row r="272" spans="1:43" x14ac:dyDescent="0.25">
      <c r="A272" s="1">
        <v>0.28761500000000001</v>
      </c>
      <c r="B272" s="1">
        <v>0.879942</v>
      </c>
      <c r="C272" s="1">
        <v>-0.37812699999999999</v>
      </c>
      <c r="D272" s="1">
        <v>0.20814299999999999</v>
      </c>
      <c r="E272" s="1">
        <v>1.6737899999999999</v>
      </c>
      <c r="F272" s="1">
        <v>-0.98102500000000004</v>
      </c>
      <c r="G272" s="1">
        <v>0.75114499999999995</v>
      </c>
      <c r="H272" s="1">
        <v>1.3112299999999999</v>
      </c>
      <c r="I272" s="1">
        <v>-1.7384500000000001</v>
      </c>
      <c r="J272" s="1">
        <v>-3.0319200000000001E-2</v>
      </c>
      <c r="K272" s="1">
        <v>0.69362900000000005</v>
      </c>
      <c r="L272" s="1">
        <v>-1.8272200000000001</v>
      </c>
      <c r="M272" s="1">
        <v>0.69186499999999995</v>
      </c>
      <c r="N272" s="1">
        <v>0.99014000000000002</v>
      </c>
      <c r="O272" s="1">
        <v>-2.45214</v>
      </c>
      <c r="P272" s="1">
        <v>-0.71376600000000001</v>
      </c>
      <c r="Q272" s="1">
        <v>0.99851800000000002</v>
      </c>
      <c r="R272" s="1">
        <v>-2.4904999999999999</v>
      </c>
      <c r="S272" s="1">
        <v>2.2665300000000001E-3</v>
      </c>
      <c r="T272" s="1">
        <v>-1.27831E-2</v>
      </c>
      <c r="U272" s="1">
        <v>-2.5342699999999998</v>
      </c>
      <c r="V272" s="1" t="s">
        <v>23</v>
      </c>
      <c r="W272" s="1">
        <f>ABS(IK_diagnostics_positions[[#This Row],[Column1]]-A271)</f>
        <v>0.12754800000000002</v>
      </c>
      <c r="X272" s="1">
        <f>ABS(IK_diagnostics_positions[[#This Row],[Column2]]-B271)</f>
        <v>6.5297000000000049E-2</v>
      </c>
      <c r="Y272" s="1">
        <f>ABS(IK_diagnostics_positions[[#This Row],[Column3]]-C271)</f>
        <v>0.66256000000000004</v>
      </c>
      <c r="Z272" s="1">
        <f>ABS(IK_diagnostics_positions[[#This Row],[Column4]]-D271)</f>
        <v>0.26935299999999995</v>
      </c>
      <c r="AA272" s="1">
        <f>ABS(IK_diagnostics_positions[[#This Row],[Column5]]-E271)</f>
        <v>0.68882599999999994</v>
      </c>
      <c r="AB272" s="1">
        <f>ABS(IK_diagnostics_positions[[#This Row],[Column6]]-F271)</f>
        <v>0.31800899999999999</v>
      </c>
      <c r="AC272" s="1">
        <f>ABS(IK_diagnostics_positions[[#This Row],[Column7]]-G271)</f>
        <v>0.7305798</v>
      </c>
      <c r="AD272" s="1">
        <f>ABS(IK_diagnostics_positions[[#This Row],[Column8]]-H271)</f>
        <v>1.1197149999999998</v>
      </c>
      <c r="AE272" s="1">
        <f>ABS(IK_diagnostics_positions[[#This Row],[Column9]]-I271)</f>
        <v>0.67337000000000002</v>
      </c>
      <c r="AF272" s="1">
        <f>ABS(IK_diagnostics_positions[[#This Row],[Column10]]-J271)</f>
        <v>2.1635970000000001E-2</v>
      </c>
      <c r="AG272" s="1">
        <f>ABS(IK_diagnostics_positions[[#This Row],[Column11]]-K271)</f>
        <v>7.7655999999999947E-2</v>
      </c>
      <c r="AH272" s="1">
        <f>ABS(IK_diagnostics_positions[[#This Row],[Column12]]-L271)</f>
        <v>5.2109999999999879E-2</v>
      </c>
      <c r="AI272" s="1">
        <f>ABS(IK_diagnostics_positions[[#This Row],[Column13]]-M271)</f>
        <v>5.9342000000000006E-2</v>
      </c>
      <c r="AJ272" s="1">
        <f>ABS(IK_diagnostics_positions[[#This Row],[Column14]]-N271)</f>
        <v>5.9919999999999973E-3</v>
      </c>
      <c r="AK272" s="1">
        <f>ABS(IK_diagnostics_positions[[#This Row],[Column15]]-O271)</f>
        <v>3.711999999999982E-2</v>
      </c>
      <c r="AL272" s="1">
        <f>ABS(IK_diagnostics_positions[[#This Row],[Column16]]-P271)</f>
        <v>3.782299999999994E-2</v>
      </c>
      <c r="AM272" s="1">
        <f>ABS(IK_diagnostics_positions[[#This Row],[Column17]]-Q271)</f>
        <v>9.6220000000000194E-3</v>
      </c>
      <c r="AN272" s="1">
        <f>ABS(IK_diagnostics_positions[[#This Row],[Column18]]-R271)</f>
        <v>1.4920000000000044E-2</v>
      </c>
      <c r="AO272" s="1">
        <f>ABS(IK_diagnostics_positions[[#This Row],[Column19]]-S271)</f>
        <v>7.8770000000000003E-3</v>
      </c>
      <c r="AP272" s="1">
        <f>ABS(IK_diagnostics_positions[[#This Row],[Column20]]-T271)</f>
        <v>5.9028800000000001E-3</v>
      </c>
      <c r="AQ272" s="1">
        <f>ABS(IK_diagnostics_positions[[#This Row],[Column21]]-U271)</f>
        <v>2.6889999999999858E-2</v>
      </c>
    </row>
    <row r="273" spans="1:43" x14ac:dyDescent="0.25">
      <c r="A273" s="1">
        <v>-0.16387099999999999</v>
      </c>
      <c r="B273" s="1">
        <v>0.91989699999999996</v>
      </c>
      <c r="C273" s="1">
        <v>-0.35627999999999999</v>
      </c>
      <c r="D273" s="1">
        <v>-0.32735700000000001</v>
      </c>
      <c r="E273" s="1">
        <v>0.85466600000000004</v>
      </c>
      <c r="F273" s="1">
        <v>-1.34067</v>
      </c>
      <c r="G273" s="1">
        <v>-0.21027399999999999</v>
      </c>
      <c r="H273" s="1">
        <v>0.39109100000000002</v>
      </c>
      <c r="I273" s="1">
        <v>-2.21895</v>
      </c>
      <c r="J273" s="1">
        <v>3.5837E-3</v>
      </c>
      <c r="K273" s="1">
        <v>0.77684399999999998</v>
      </c>
      <c r="L273" s="1">
        <v>-3.1164299999999998</v>
      </c>
      <c r="M273" s="1">
        <v>0.75059399999999998</v>
      </c>
      <c r="N273" s="1">
        <v>1.0067200000000001</v>
      </c>
      <c r="O273" s="1">
        <v>-2.4926200000000001</v>
      </c>
      <c r="P273" s="1">
        <v>-0.75102500000000005</v>
      </c>
      <c r="Q273" s="1">
        <v>0.99975499999999995</v>
      </c>
      <c r="R273" s="1">
        <v>-2.4992800000000002</v>
      </c>
      <c r="S273" s="1">
        <v>-7.18624E-3</v>
      </c>
      <c r="T273" s="1">
        <v>-5.1449499999999997E-3</v>
      </c>
      <c r="U273" s="1">
        <v>-2.4932300000000001</v>
      </c>
      <c r="V273" s="1" t="s">
        <v>23</v>
      </c>
      <c r="W273" s="1">
        <f>ABS(IK_diagnostics_positions[[#This Row],[Column1]]-A272)</f>
        <v>0.451486</v>
      </c>
      <c r="X273" s="1">
        <f>ABS(IK_diagnostics_positions[[#This Row],[Column2]]-B272)</f>
        <v>3.9954999999999963E-2</v>
      </c>
      <c r="Y273" s="1">
        <f>ABS(IK_diagnostics_positions[[#This Row],[Column3]]-C272)</f>
        <v>2.1847000000000005E-2</v>
      </c>
      <c r="Z273" s="1">
        <f>ABS(IK_diagnostics_positions[[#This Row],[Column4]]-D272)</f>
        <v>0.53549999999999998</v>
      </c>
      <c r="AA273" s="1">
        <f>ABS(IK_diagnostics_positions[[#This Row],[Column5]]-E272)</f>
        <v>0.81912399999999985</v>
      </c>
      <c r="AB273" s="1">
        <f>ABS(IK_diagnostics_positions[[#This Row],[Column6]]-F272)</f>
        <v>0.35964499999999999</v>
      </c>
      <c r="AC273" s="1">
        <f>ABS(IK_diagnostics_positions[[#This Row],[Column7]]-G272)</f>
        <v>0.96141899999999991</v>
      </c>
      <c r="AD273" s="1">
        <f>ABS(IK_diagnostics_positions[[#This Row],[Column8]]-H272)</f>
        <v>0.92013899999999982</v>
      </c>
      <c r="AE273" s="1">
        <f>ABS(IK_diagnostics_positions[[#This Row],[Column9]]-I272)</f>
        <v>0.48049999999999993</v>
      </c>
      <c r="AF273" s="1">
        <f>ABS(IK_diagnostics_positions[[#This Row],[Column10]]-J272)</f>
        <v>3.39029E-2</v>
      </c>
      <c r="AG273" s="1">
        <f>ABS(IK_diagnostics_positions[[#This Row],[Column11]]-K272)</f>
        <v>8.3214999999999928E-2</v>
      </c>
      <c r="AH273" s="1">
        <f>ABS(IK_diagnostics_positions[[#This Row],[Column12]]-L272)</f>
        <v>1.2892099999999997</v>
      </c>
      <c r="AI273" s="1">
        <f>ABS(IK_diagnostics_positions[[#This Row],[Column13]]-M272)</f>
        <v>5.8729000000000031E-2</v>
      </c>
      <c r="AJ273" s="1">
        <f>ABS(IK_diagnostics_positions[[#This Row],[Column14]]-N272)</f>
        <v>1.6580000000000039E-2</v>
      </c>
      <c r="AK273" s="1">
        <f>ABS(IK_diagnostics_positions[[#This Row],[Column15]]-O272)</f>
        <v>4.0480000000000071E-2</v>
      </c>
      <c r="AL273" s="1">
        <f>ABS(IK_diagnostics_positions[[#This Row],[Column16]]-P272)</f>
        <v>3.7259000000000042E-2</v>
      </c>
      <c r="AM273" s="1">
        <f>ABS(IK_diagnostics_positions[[#This Row],[Column17]]-Q272)</f>
        <v>1.2369999999999326E-3</v>
      </c>
      <c r="AN273" s="1">
        <f>ABS(IK_diagnostics_positions[[#This Row],[Column18]]-R272)</f>
        <v>8.7800000000002321E-3</v>
      </c>
      <c r="AO273" s="1">
        <f>ABS(IK_diagnostics_positions[[#This Row],[Column19]]-S272)</f>
        <v>9.4527699999999992E-3</v>
      </c>
      <c r="AP273" s="1">
        <f>ABS(IK_diagnostics_positions[[#This Row],[Column20]]-T272)</f>
        <v>7.6381500000000007E-3</v>
      </c>
      <c r="AQ273" s="1">
        <f>ABS(IK_diagnostics_positions[[#This Row],[Column21]]-U272)</f>
        <v>4.1039999999999743E-2</v>
      </c>
    </row>
    <row r="274" spans="1:43" x14ac:dyDescent="0.25">
      <c r="A274" s="1">
        <v>-0.69712799999999997</v>
      </c>
      <c r="B274" s="1">
        <v>0.176095</v>
      </c>
      <c r="C274" s="1">
        <v>-0.69498499999999996</v>
      </c>
      <c r="D274" s="1">
        <v>-0.12801699999999999</v>
      </c>
      <c r="E274" s="1">
        <v>0.87218300000000004</v>
      </c>
      <c r="F274" s="1">
        <v>-1.1326799999999999</v>
      </c>
      <c r="G274" s="1">
        <v>0.30232799999999999</v>
      </c>
      <c r="H274" s="1">
        <v>0.79261099999999995</v>
      </c>
      <c r="I274" s="1">
        <v>-2.0318299999999998</v>
      </c>
      <c r="J274" s="1">
        <v>7.9658599999999995E-4</v>
      </c>
      <c r="K274" s="1">
        <v>0.85815699999999995</v>
      </c>
      <c r="L274" s="1">
        <v>-2.9830299999999998</v>
      </c>
      <c r="M274" s="1">
        <v>0.84015600000000001</v>
      </c>
      <c r="N274" s="1">
        <v>1.0067900000000001</v>
      </c>
      <c r="O274" s="1">
        <v>-2.4601700000000002</v>
      </c>
      <c r="P274" s="1">
        <v>-0.85325099999999998</v>
      </c>
      <c r="Q274" s="1">
        <v>1.0142</v>
      </c>
      <c r="R274" s="1">
        <v>-2.4867900000000001</v>
      </c>
      <c r="S274" s="1">
        <v>2.0810599999999999E-2</v>
      </c>
      <c r="T274" s="1">
        <v>-2.0381699999999999E-2</v>
      </c>
      <c r="U274" s="1">
        <v>-2.5057800000000001</v>
      </c>
      <c r="V274" s="1" t="s">
        <v>23</v>
      </c>
      <c r="W274" s="1">
        <f>ABS(IK_diagnostics_positions[[#This Row],[Column1]]-A273)</f>
        <v>0.53325699999999998</v>
      </c>
      <c r="X274" s="1">
        <f>ABS(IK_diagnostics_positions[[#This Row],[Column2]]-B273)</f>
        <v>0.74380199999999996</v>
      </c>
      <c r="Y274" s="1">
        <f>ABS(IK_diagnostics_positions[[#This Row],[Column3]]-C273)</f>
        <v>0.33870499999999998</v>
      </c>
      <c r="Z274" s="1">
        <f>ABS(IK_diagnostics_positions[[#This Row],[Column4]]-D273)</f>
        <v>0.19934000000000002</v>
      </c>
      <c r="AA274" s="1">
        <f>ABS(IK_diagnostics_positions[[#This Row],[Column5]]-E273)</f>
        <v>1.7517000000000005E-2</v>
      </c>
      <c r="AB274" s="1">
        <f>ABS(IK_diagnostics_positions[[#This Row],[Column6]]-F273)</f>
        <v>0.20799000000000012</v>
      </c>
      <c r="AC274" s="1">
        <f>ABS(IK_diagnostics_positions[[#This Row],[Column7]]-G273)</f>
        <v>0.512602</v>
      </c>
      <c r="AD274" s="1">
        <f>ABS(IK_diagnostics_positions[[#This Row],[Column8]]-H273)</f>
        <v>0.40151999999999993</v>
      </c>
      <c r="AE274" s="1">
        <f>ABS(IK_diagnostics_positions[[#This Row],[Column9]]-I273)</f>
        <v>0.18712000000000018</v>
      </c>
      <c r="AF274" s="1">
        <f>ABS(IK_diagnostics_positions[[#This Row],[Column10]]-J273)</f>
        <v>2.7871140000000003E-3</v>
      </c>
      <c r="AG274" s="1">
        <f>ABS(IK_diagnostics_positions[[#This Row],[Column11]]-K273)</f>
        <v>8.1312999999999969E-2</v>
      </c>
      <c r="AH274" s="1">
        <f>ABS(IK_diagnostics_positions[[#This Row],[Column12]]-L273)</f>
        <v>0.13339999999999996</v>
      </c>
      <c r="AI274" s="1">
        <f>ABS(IK_diagnostics_positions[[#This Row],[Column13]]-M273)</f>
        <v>8.956200000000003E-2</v>
      </c>
      <c r="AJ274" s="1">
        <f>ABS(IK_diagnostics_positions[[#This Row],[Column14]]-N273)</f>
        <v>7.0000000000014495E-5</v>
      </c>
      <c r="AK274" s="1">
        <f>ABS(IK_diagnostics_positions[[#This Row],[Column15]]-O273)</f>
        <v>3.2449999999999868E-2</v>
      </c>
      <c r="AL274" s="1">
        <f>ABS(IK_diagnostics_positions[[#This Row],[Column16]]-P273)</f>
        <v>0.10222599999999993</v>
      </c>
      <c r="AM274" s="1">
        <f>ABS(IK_diagnostics_positions[[#This Row],[Column17]]-Q273)</f>
        <v>1.4445000000000041E-2</v>
      </c>
      <c r="AN274" s="1">
        <f>ABS(IK_diagnostics_positions[[#This Row],[Column18]]-R273)</f>
        <v>1.2490000000000112E-2</v>
      </c>
      <c r="AO274" s="1">
        <f>ABS(IK_diagnostics_positions[[#This Row],[Column19]]-S273)</f>
        <v>2.7996839999999999E-2</v>
      </c>
      <c r="AP274" s="1">
        <f>ABS(IK_diagnostics_positions[[#This Row],[Column20]]-T273)</f>
        <v>1.523675E-2</v>
      </c>
      <c r="AQ274" s="1">
        <f>ABS(IK_diagnostics_positions[[#This Row],[Column21]]-U273)</f>
        <v>1.2550000000000061E-2</v>
      </c>
    </row>
    <row r="275" spans="1:43" x14ac:dyDescent="0.25">
      <c r="A275" s="1">
        <v>-9.0098700000000004E-2</v>
      </c>
      <c r="B275" s="1">
        <v>0.47317599999999999</v>
      </c>
      <c r="C275" s="1">
        <v>-0.87634900000000004</v>
      </c>
      <c r="D275" s="1">
        <v>0.220696</v>
      </c>
      <c r="E275" s="1">
        <v>0.37204300000000001</v>
      </c>
      <c r="F275" s="1">
        <v>-1.8214300000000001</v>
      </c>
      <c r="G275" s="1">
        <v>0.22601599999999999</v>
      </c>
      <c r="H275" s="1">
        <v>-0.110761</v>
      </c>
      <c r="I275" s="1">
        <v>-2.6971400000000001</v>
      </c>
      <c r="J275" s="1">
        <v>4.9354899999999998E-3</v>
      </c>
      <c r="K275" s="1">
        <v>0.77786299999999997</v>
      </c>
      <c r="L275" s="1">
        <v>-3.0989800000000001</v>
      </c>
      <c r="M275" s="1">
        <v>0.76036400000000004</v>
      </c>
      <c r="N275" s="1">
        <v>1.00641</v>
      </c>
      <c r="O275" s="1">
        <v>-2.4849000000000001</v>
      </c>
      <c r="P275" s="1">
        <v>-0.75876600000000005</v>
      </c>
      <c r="Q275" s="1">
        <v>1.0031399999999999</v>
      </c>
      <c r="R275" s="1">
        <v>-2.4939900000000002</v>
      </c>
      <c r="S275" s="1">
        <v>5.9228500000000003E-3</v>
      </c>
      <c r="T275" s="1">
        <v>-1.03873E-2</v>
      </c>
      <c r="U275" s="1">
        <v>-2.4836200000000002</v>
      </c>
      <c r="V275" s="1" t="s">
        <v>23</v>
      </c>
      <c r="W275" s="1">
        <f>ABS(IK_diagnostics_positions[[#This Row],[Column1]]-A274)</f>
        <v>0.60702929999999999</v>
      </c>
      <c r="X275" s="1">
        <f>ABS(IK_diagnostics_positions[[#This Row],[Column2]]-B274)</f>
        <v>0.29708099999999998</v>
      </c>
      <c r="Y275" s="1">
        <f>ABS(IK_diagnostics_positions[[#This Row],[Column3]]-C274)</f>
        <v>0.18136400000000008</v>
      </c>
      <c r="Z275" s="1">
        <f>ABS(IK_diagnostics_positions[[#This Row],[Column4]]-D274)</f>
        <v>0.348713</v>
      </c>
      <c r="AA275" s="1">
        <f>ABS(IK_diagnostics_positions[[#This Row],[Column5]]-E274)</f>
        <v>0.50014000000000003</v>
      </c>
      <c r="AB275" s="1">
        <f>ABS(IK_diagnostics_positions[[#This Row],[Column6]]-F274)</f>
        <v>0.6887500000000002</v>
      </c>
      <c r="AC275" s="1">
        <f>ABS(IK_diagnostics_positions[[#This Row],[Column7]]-G274)</f>
        <v>7.6311999999999991E-2</v>
      </c>
      <c r="AD275" s="1">
        <f>ABS(IK_diagnostics_positions[[#This Row],[Column8]]-H274)</f>
        <v>0.90337199999999995</v>
      </c>
      <c r="AE275" s="1">
        <f>ABS(IK_diagnostics_positions[[#This Row],[Column9]]-I274)</f>
        <v>0.66531000000000029</v>
      </c>
      <c r="AF275" s="1">
        <f>ABS(IK_diagnostics_positions[[#This Row],[Column10]]-J274)</f>
        <v>4.1389039999999997E-3</v>
      </c>
      <c r="AG275" s="1">
        <f>ABS(IK_diagnostics_positions[[#This Row],[Column11]]-K274)</f>
        <v>8.0293999999999977E-2</v>
      </c>
      <c r="AH275" s="1">
        <f>ABS(IK_diagnostics_positions[[#This Row],[Column12]]-L274)</f>
        <v>0.11595000000000022</v>
      </c>
      <c r="AI275" s="1">
        <f>ABS(IK_diagnostics_positions[[#This Row],[Column13]]-M274)</f>
        <v>7.9791999999999974E-2</v>
      </c>
      <c r="AJ275" s="1">
        <f>ABS(IK_diagnostics_positions[[#This Row],[Column14]]-N274)</f>
        <v>3.8000000000004697E-4</v>
      </c>
      <c r="AK275" s="1">
        <f>ABS(IK_diagnostics_positions[[#This Row],[Column15]]-O274)</f>
        <v>2.4729999999999919E-2</v>
      </c>
      <c r="AL275" s="1">
        <f>ABS(IK_diagnostics_positions[[#This Row],[Column16]]-P274)</f>
        <v>9.448499999999993E-2</v>
      </c>
      <c r="AM275" s="1">
        <f>ABS(IK_diagnostics_positions[[#This Row],[Column17]]-Q274)</f>
        <v>1.106000000000007E-2</v>
      </c>
      <c r="AN275" s="1">
        <f>ABS(IK_diagnostics_positions[[#This Row],[Column18]]-R274)</f>
        <v>7.2000000000000952E-3</v>
      </c>
      <c r="AO275" s="1">
        <f>ABS(IK_diagnostics_positions[[#This Row],[Column19]]-S274)</f>
        <v>1.4887749999999998E-2</v>
      </c>
      <c r="AP275" s="1">
        <f>ABS(IK_diagnostics_positions[[#This Row],[Column20]]-T274)</f>
        <v>9.9943999999999988E-3</v>
      </c>
      <c r="AQ275" s="1">
        <f>ABS(IK_diagnostics_positions[[#This Row],[Column21]]-U274)</f>
        <v>2.2159999999999958E-2</v>
      </c>
    </row>
    <row r="276" spans="1:43" x14ac:dyDescent="0.25">
      <c r="A276" s="1">
        <v>-0.37998500000000002</v>
      </c>
      <c r="B276" s="1">
        <v>0.80535199999999996</v>
      </c>
      <c r="C276" s="1">
        <v>-0.45499400000000001</v>
      </c>
      <c r="D276" s="1">
        <v>-1.26484</v>
      </c>
      <c r="E276" s="1">
        <v>1.04477</v>
      </c>
      <c r="F276" s="1">
        <v>-0.85463999999999996</v>
      </c>
      <c r="G276" s="1">
        <v>-0.834067</v>
      </c>
      <c r="H276" s="1">
        <v>1.3639699999999999</v>
      </c>
      <c r="I276" s="1">
        <v>-1.6987699999999999</v>
      </c>
      <c r="J276" s="1">
        <v>9.7906600000000001E-4</v>
      </c>
      <c r="K276" s="1">
        <v>0.89286200000000004</v>
      </c>
      <c r="L276" s="1">
        <v>-1.9829399999999999</v>
      </c>
      <c r="M276" s="1">
        <v>0.83879199999999998</v>
      </c>
      <c r="N276" s="1">
        <v>1.00092</v>
      </c>
      <c r="O276" s="1">
        <v>-2.5181</v>
      </c>
      <c r="P276" s="1">
        <v>-0.82498400000000005</v>
      </c>
      <c r="Q276" s="1">
        <v>0.99864200000000003</v>
      </c>
      <c r="R276" s="1">
        <v>-2.5366499999999998</v>
      </c>
      <c r="S276" s="1">
        <v>1.4266000000000001E-3</v>
      </c>
      <c r="T276" s="1">
        <v>2.4181899999999999E-2</v>
      </c>
      <c r="U276" s="1">
        <v>-2.4783200000000001</v>
      </c>
      <c r="V276" s="1" t="s">
        <v>23</v>
      </c>
      <c r="W276" s="1">
        <f>ABS(IK_diagnostics_positions[[#This Row],[Column1]]-A275)</f>
        <v>0.28988630000000004</v>
      </c>
      <c r="X276" s="1">
        <f>ABS(IK_diagnostics_positions[[#This Row],[Column2]]-B275)</f>
        <v>0.33217599999999997</v>
      </c>
      <c r="Y276" s="1">
        <f>ABS(IK_diagnostics_positions[[#This Row],[Column3]]-C275)</f>
        <v>0.42135500000000004</v>
      </c>
      <c r="Z276" s="1">
        <f>ABS(IK_diagnostics_positions[[#This Row],[Column4]]-D275)</f>
        <v>1.485536</v>
      </c>
      <c r="AA276" s="1">
        <f>ABS(IK_diagnostics_positions[[#This Row],[Column5]]-E275)</f>
        <v>0.67272699999999996</v>
      </c>
      <c r="AB276" s="1">
        <f>ABS(IK_diagnostics_positions[[#This Row],[Column6]]-F275)</f>
        <v>0.96679000000000015</v>
      </c>
      <c r="AC276" s="1">
        <f>ABS(IK_diagnostics_positions[[#This Row],[Column7]]-G275)</f>
        <v>1.0600830000000001</v>
      </c>
      <c r="AD276" s="1">
        <f>ABS(IK_diagnostics_positions[[#This Row],[Column8]]-H275)</f>
        <v>1.4747309999999998</v>
      </c>
      <c r="AE276" s="1">
        <f>ABS(IK_diagnostics_positions[[#This Row],[Column9]]-I275)</f>
        <v>0.9983700000000002</v>
      </c>
      <c r="AF276" s="1">
        <f>ABS(IK_diagnostics_positions[[#This Row],[Column10]]-J275)</f>
        <v>3.9564240000000001E-3</v>
      </c>
      <c r="AG276" s="1">
        <f>ABS(IK_diagnostics_positions[[#This Row],[Column11]]-K275)</f>
        <v>0.11499900000000007</v>
      </c>
      <c r="AH276" s="1">
        <f>ABS(IK_diagnostics_positions[[#This Row],[Column12]]-L275)</f>
        <v>1.1160400000000001</v>
      </c>
      <c r="AI276" s="1">
        <f>ABS(IK_diagnostics_positions[[#This Row],[Column13]]-M275)</f>
        <v>7.8427999999999942E-2</v>
      </c>
      <c r="AJ276" s="1">
        <f>ABS(IK_diagnostics_positions[[#This Row],[Column14]]-N275)</f>
        <v>5.4899999999999949E-3</v>
      </c>
      <c r="AK276" s="1">
        <f>ABS(IK_diagnostics_positions[[#This Row],[Column15]]-O275)</f>
        <v>3.3199999999999896E-2</v>
      </c>
      <c r="AL276" s="1">
        <f>ABS(IK_diagnostics_positions[[#This Row],[Column16]]-P275)</f>
        <v>6.6217999999999999E-2</v>
      </c>
      <c r="AM276" s="1">
        <f>ABS(IK_diagnostics_positions[[#This Row],[Column17]]-Q275)</f>
        <v>4.497999999999891E-3</v>
      </c>
      <c r="AN276" s="1">
        <f>ABS(IK_diagnostics_positions[[#This Row],[Column18]]-R275)</f>
        <v>4.2659999999999698E-2</v>
      </c>
      <c r="AO276" s="1">
        <f>ABS(IK_diagnostics_positions[[#This Row],[Column19]]-S275)</f>
        <v>4.4962500000000002E-3</v>
      </c>
      <c r="AP276" s="1">
        <f>ABS(IK_diagnostics_positions[[#This Row],[Column20]]-T275)</f>
        <v>3.4569200000000001E-2</v>
      </c>
      <c r="AQ276" s="1">
        <f>ABS(IK_diagnostics_positions[[#This Row],[Column21]]-U275)</f>
        <v>5.3000000000000824E-3</v>
      </c>
    </row>
    <row r="277" spans="1:43" x14ac:dyDescent="0.25">
      <c r="A277" s="1">
        <v>-0.19037100000000001</v>
      </c>
      <c r="B277" s="1">
        <v>0.28650599999999998</v>
      </c>
      <c r="C277" s="1">
        <v>-0.938975</v>
      </c>
      <c r="D277" s="1">
        <v>-4.92053E-2</v>
      </c>
      <c r="E277" s="1">
        <v>-0.47941099999999998</v>
      </c>
      <c r="F277" s="1">
        <v>-1.56623</v>
      </c>
      <c r="G277" s="1">
        <v>-0.50520299999999996</v>
      </c>
      <c r="H277" s="1">
        <v>3.3229700000000001E-2</v>
      </c>
      <c r="I277" s="1">
        <v>-2.29373</v>
      </c>
      <c r="J277" s="1">
        <v>2.6205199999999999E-3</v>
      </c>
      <c r="K277" s="1">
        <v>0.78701900000000002</v>
      </c>
      <c r="L277" s="1">
        <v>-1.8767</v>
      </c>
      <c r="M277" s="1">
        <v>0.75510900000000003</v>
      </c>
      <c r="N277" s="1">
        <v>1.00126</v>
      </c>
      <c r="O277" s="1">
        <v>-2.4994800000000001</v>
      </c>
      <c r="P277" s="1">
        <v>-0.74884700000000004</v>
      </c>
      <c r="Q277" s="1">
        <v>0.99864200000000003</v>
      </c>
      <c r="R277" s="1">
        <v>-2.5016099999999999</v>
      </c>
      <c r="S277" s="1">
        <v>-8.4640799999999999E-4</v>
      </c>
      <c r="T277" s="1">
        <v>1.28663E-3</v>
      </c>
      <c r="U277" s="1">
        <v>-2.49525</v>
      </c>
      <c r="V277" s="1" t="s">
        <v>23</v>
      </c>
      <c r="W277" s="1">
        <f>ABS(IK_diagnostics_positions[[#This Row],[Column1]]-A276)</f>
        <v>0.189614</v>
      </c>
      <c r="X277" s="1">
        <f>ABS(IK_diagnostics_positions[[#This Row],[Column2]]-B276)</f>
        <v>0.51884599999999992</v>
      </c>
      <c r="Y277" s="1">
        <f>ABS(IK_diagnostics_positions[[#This Row],[Column3]]-C276)</f>
        <v>0.48398099999999999</v>
      </c>
      <c r="Z277" s="1">
        <f>ABS(IK_diagnostics_positions[[#This Row],[Column4]]-D276)</f>
        <v>1.2156347000000001</v>
      </c>
      <c r="AA277" s="1">
        <f>ABS(IK_diagnostics_positions[[#This Row],[Column5]]-E276)</f>
        <v>1.524181</v>
      </c>
      <c r="AB277" s="1">
        <f>ABS(IK_diagnostics_positions[[#This Row],[Column6]]-F276)</f>
        <v>0.71159000000000006</v>
      </c>
      <c r="AC277" s="1">
        <f>ABS(IK_diagnostics_positions[[#This Row],[Column7]]-G276)</f>
        <v>0.32886400000000005</v>
      </c>
      <c r="AD277" s="1">
        <f>ABS(IK_diagnostics_positions[[#This Row],[Column8]]-H276)</f>
        <v>1.3307403</v>
      </c>
      <c r="AE277" s="1">
        <f>ABS(IK_diagnostics_positions[[#This Row],[Column9]]-I276)</f>
        <v>0.59496000000000016</v>
      </c>
      <c r="AF277" s="1">
        <f>ABS(IK_diagnostics_positions[[#This Row],[Column10]]-J276)</f>
        <v>1.6414539999999999E-3</v>
      </c>
      <c r="AG277" s="1">
        <f>ABS(IK_diagnostics_positions[[#This Row],[Column11]]-K276)</f>
        <v>0.10584300000000002</v>
      </c>
      <c r="AH277" s="1">
        <f>ABS(IK_diagnostics_positions[[#This Row],[Column12]]-L276)</f>
        <v>0.10623999999999989</v>
      </c>
      <c r="AI277" s="1">
        <f>ABS(IK_diagnostics_positions[[#This Row],[Column13]]-M276)</f>
        <v>8.3682999999999952E-2</v>
      </c>
      <c r="AJ277" s="1">
        <f>ABS(IK_diagnostics_positions[[#This Row],[Column14]]-N276)</f>
        <v>3.4000000000000696E-4</v>
      </c>
      <c r="AK277" s="1">
        <f>ABS(IK_diagnostics_positions[[#This Row],[Column15]]-O276)</f>
        <v>1.8619999999999859E-2</v>
      </c>
      <c r="AL277" s="1">
        <f>ABS(IK_diagnostics_positions[[#This Row],[Column16]]-P276)</f>
        <v>7.613700000000001E-2</v>
      </c>
      <c r="AM277" s="1">
        <f>ABS(IK_diagnostics_positions[[#This Row],[Column17]]-Q276)</f>
        <v>0</v>
      </c>
      <c r="AN277" s="1">
        <f>ABS(IK_diagnostics_positions[[#This Row],[Column18]]-R276)</f>
        <v>3.503999999999996E-2</v>
      </c>
      <c r="AO277" s="1">
        <f>ABS(IK_diagnostics_positions[[#This Row],[Column19]]-S276)</f>
        <v>2.273008E-3</v>
      </c>
      <c r="AP277" s="1">
        <f>ABS(IK_diagnostics_positions[[#This Row],[Column20]]-T276)</f>
        <v>2.2895269999999999E-2</v>
      </c>
      <c r="AQ277" s="1">
        <f>ABS(IK_diagnostics_positions[[#This Row],[Column21]]-U276)</f>
        <v>1.692999999999989E-2</v>
      </c>
    </row>
    <row r="278" spans="1:43" x14ac:dyDescent="0.25">
      <c r="A278" s="1">
        <v>-6.7772100000000002E-2</v>
      </c>
      <c r="B278" s="1">
        <v>0.93371000000000004</v>
      </c>
      <c r="C278" s="1">
        <v>0.35155799999999998</v>
      </c>
      <c r="D278" s="1">
        <v>0.70060500000000003</v>
      </c>
      <c r="E278" s="1">
        <v>0.92671300000000001</v>
      </c>
      <c r="F278" s="1">
        <v>-0.28840100000000002</v>
      </c>
      <c r="G278" s="1">
        <v>0.34731800000000002</v>
      </c>
      <c r="H278" s="1">
        <v>0.95703300000000002</v>
      </c>
      <c r="I278" s="1">
        <v>-1.22343</v>
      </c>
      <c r="J278" s="1">
        <v>-2.4514600000000001E-2</v>
      </c>
      <c r="K278" s="1">
        <v>0.97703200000000001</v>
      </c>
      <c r="L278" s="1">
        <v>-2.15151</v>
      </c>
      <c r="M278" s="1">
        <v>0.89082700000000004</v>
      </c>
      <c r="N278" s="1">
        <v>0.99283699999999997</v>
      </c>
      <c r="O278" s="1">
        <v>-2.5538799999999999</v>
      </c>
      <c r="P278" s="1">
        <v>-0.92858600000000002</v>
      </c>
      <c r="Q278" s="1">
        <v>0.99233700000000002</v>
      </c>
      <c r="R278" s="1">
        <v>-2.5786199999999999</v>
      </c>
      <c r="S278" s="1">
        <v>-1.31419E-2</v>
      </c>
      <c r="T278" s="1">
        <v>2.9829100000000001E-2</v>
      </c>
      <c r="U278" s="1">
        <v>-2.47194</v>
      </c>
      <c r="V278" s="1" t="s">
        <v>23</v>
      </c>
      <c r="W278" s="1">
        <f>ABS(IK_diagnostics_positions[[#This Row],[Column1]]-A277)</f>
        <v>0.12259890000000001</v>
      </c>
      <c r="X278" s="1">
        <f>ABS(IK_diagnostics_positions[[#This Row],[Column2]]-B277)</f>
        <v>0.64720400000000011</v>
      </c>
      <c r="Y278" s="1">
        <f>ABS(IK_diagnostics_positions[[#This Row],[Column3]]-C277)</f>
        <v>1.2905329999999999</v>
      </c>
      <c r="Z278" s="1">
        <f>ABS(IK_diagnostics_positions[[#This Row],[Column4]]-D277)</f>
        <v>0.74981030000000004</v>
      </c>
      <c r="AA278" s="1">
        <f>ABS(IK_diagnostics_positions[[#This Row],[Column5]]-E277)</f>
        <v>1.4061239999999999</v>
      </c>
      <c r="AB278" s="1">
        <f>ABS(IK_diagnostics_positions[[#This Row],[Column6]]-F277)</f>
        <v>1.2778290000000001</v>
      </c>
      <c r="AC278" s="1">
        <f>ABS(IK_diagnostics_positions[[#This Row],[Column7]]-G277)</f>
        <v>0.85252099999999997</v>
      </c>
      <c r="AD278" s="1">
        <f>ABS(IK_diagnostics_positions[[#This Row],[Column8]]-H277)</f>
        <v>0.92380329999999999</v>
      </c>
      <c r="AE278" s="1">
        <f>ABS(IK_diagnostics_positions[[#This Row],[Column9]]-I277)</f>
        <v>1.0703</v>
      </c>
      <c r="AF278" s="1">
        <f>ABS(IK_diagnostics_positions[[#This Row],[Column10]]-J277)</f>
        <v>2.7135120000000002E-2</v>
      </c>
      <c r="AG278" s="1">
        <f>ABS(IK_diagnostics_positions[[#This Row],[Column11]]-K277)</f>
        <v>0.19001299999999999</v>
      </c>
      <c r="AH278" s="1">
        <f>ABS(IK_diagnostics_positions[[#This Row],[Column12]]-L277)</f>
        <v>0.27481</v>
      </c>
      <c r="AI278" s="1">
        <f>ABS(IK_diagnostics_positions[[#This Row],[Column13]]-M277)</f>
        <v>0.13571800000000001</v>
      </c>
      <c r="AJ278" s="1">
        <f>ABS(IK_diagnostics_positions[[#This Row],[Column14]]-N277)</f>
        <v>8.4230000000000693E-3</v>
      </c>
      <c r="AK278" s="1">
        <f>ABS(IK_diagnostics_positions[[#This Row],[Column15]]-O277)</f>
        <v>5.4399999999999782E-2</v>
      </c>
      <c r="AL278" s="1">
        <f>ABS(IK_diagnostics_positions[[#This Row],[Column16]]-P277)</f>
        <v>0.17973899999999998</v>
      </c>
      <c r="AM278" s="1">
        <f>ABS(IK_diagnostics_positions[[#This Row],[Column17]]-Q277)</f>
        <v>6.305000000000005E-3</v>
      </c>
      <c r="AN278" s="1">
        <f>ABS(IK_diagnostics_positions[[#This Row],[Column18]]-R277)</f>
        <v>7.7010000000000023E-2</v>
      </c>
      <c r="AO278" s="1">
        <f>ABS(IK_diagnostics_positions[[#This Row],[Column19]]-S277)</f>
        <v>1.2295492E-2</v>
      </c>
      <c r="AP278" s="1">
        <f>ABS(IK_diagnostics_positions[[#This Row],[Column20]]-T277)</f>
        <v>2.854247E-2</v>
      </c>
      <c r="AQ278" s="1">
        <f>ABS(IK_diagnostics_positions[[#This Row],[Column21]]-U277)</f>
        <v>2.3309999999999942E-2</v>
      </c>
    </row>
    <row r="279" spans="1:43" x14ac:dyDescent="0.25">
      <c r="A279" s="1">
        <v>0.61721000000000004</v>
      </c>
      <c r="B279" s="1">
        <v>0.64131099999999996</v>
      </c>
      <c r="C279" s="1">
        <v>0.45582</v>
      </c>
      <c r="D279" s="1">
        <v>0.99898399999999998</v>
      </c>
      <c r="E279" s="1">
        <v>0.89213699999999996</v>
      </c>
      <c r="F279" s="1">
        <v>-0.433751</v>
      </c>
      <c r="G279" s="1">
        <v>0.50723799999999997</v>
      </c>
      <c r="H279" s="1">
        <v>1.3091999999999999</v>
      </c>
      <c r="I279" s="1">
        <v>-1.19811</v>
      </c>
      <c r="J279" s="1">
        <v>-3.4204700000000001E-3</v>
      </c>
      <c r="K279" s="1">
        <v>0.77650399999999997</v>
      </c>
      <c r="L279" s="1">
        <v>-1.8729899999999999</v>
      </c>
      <c r="M279" s="1">
        <v>0.74593600000000004</v>
      </c>
      <c r="N279" s="1">
        <v>0.99906799999999996</v>
      </c>
      <c r="O279" s="1">
        <v>-2.4966400000000002</v>
      </c>
      <c r="P279" s="1">
        <v>-0.74868199999999996</v>
      </c>
      <c r="Q279" s="1">
        <v>0.99844100000000002</v>
      </c>
      <c r="R279" s="1">
        <v>-2.5017399999999999</v>
      </c>
      <c r="S279" s="1">
        <v>2.3479500000000001E-3</v>
      </c>
      <c r="T279" s="1">
        <v>2.26092E-3</v>
      </c>
      <c r="U279" s="1">
        <v>-2.5058600000000002</v>
      </c>
      <c r="V279" s="1" t="s">
        <v>23</v>
      </c>
      <c r="W279" s="1">
        <f>ABS(IK_diagnostics_positions[[#This Row],[Column1]]-A278)</f>
        <v>0.68498210000000004</v>
      </c>
      <c r="X279" s="1">
        <f>ABS(IK_diagnostics_positions[[#This Row],[Column2]]-B278)</f>
        <v>0.29239900000000008</v>
      </c>
      <c r="Y279" s="1">
        <f>ABS(IK_diagnostics_positions[[#This Row],[Column3]]-C278)</f>
        <v>0.10426200000000002</v>
      </c>
      <c r="Z279" s="1">
        <f>ABS(IK_diagnostics_positions[[#This Row],[Column4]]-D278)</f>
        <v>0.29837899999999995</v>
      </c>
      <c r="AA279" s="1">
        <f>ABS(IK_diagnostics_positions[[#This Row],[Column5]]-E278)</f>
        <v>3.4576000000000051E-2</v>
      </c>
      <c r="AB279" s="1">
        <f>ABS(IK_diagnostics_positions[[#This Row],[Column6]]-F278)</f>
        <v>0.14534999999999998</v>
      </c>
      <c r="AC279" s="1">
        <f>ABS(IK_diagnostics_positions[[#This Row],[Column7]]-G278)</f>
        <v>0.15991999999999995</v>
      </c>
      <c r="AD279" s="1">
        <f>ABS(IK_diagnostics_positions[[#This Row],[Column8]]-H278)</f>
        <v>0.3521669999999999</v>
      </c>
      <c r="AE279" s="1">
        <f>ABS(IK_diagnostics_positions[[#This Row],[Column9]]-I278)</f>
        <v>2.5320000000000009E-2</v>
      </c>
      <c r="AF279" s="1">
        <f>ABS(IK_diagnostics_positions[[#This Row],[Column10]]-J278)</f>
        <v>2.1094130000000003E-2</v>
      </c>
      <c r="AG279" s="1">
        <f>ABS(IK_diagnostics_positions[[#This Row],[Column11]]-K278)</f>
        <v>0.20052800000000004</v>
      </c>
      <c r="AH279" s="1">
        <f>ABS(IK_diagnostics_positions[[#This Row],[Column12]]-L278)</f>
        <v>0.2785200000000001</v>
      </c>
      <c r="AI279" s="1">
        <f>ABS(IK_diagnostics_positions[[#This Row],[Column13]]-M278)</f>
        <v>0.14489099999999999</v>
      </c>
      <c r="AJ279" s="1">
        <f>ABS(IK_diagnostics_positions[[#This Row],[Column14]]-N278)</f>
        <v>6.2309999999999865E-3</v>
      </c>
      <c r="AK279" s="1">
        <f>ABS(IK_diagnostics_positions[[#This Row],[Column15]]-O278)</f>
        <v>5.7239999999999736E-2</v>
      </c>
      <c r="AL279" s="1">
        <f>ABS(IK_diagnostics_positions[[#This Row],[Column16]]-P278)</f>
        <v>0.17990400000000006</v>
      </c>
      <c r="AM279" s="1">
        <f>ABS(IK_diagnostics_positions[[#This Row],[Column17]]-Q278)</f>
        <v>6.1039999999999983E-3</v>
      </c>
      <c r="AN279" s="1">
        <f>ABS(IK_diagnostics_positions[[#This Row],[Column18]]-R278)</f>
        <v>7.6880000000000059E-2</v>
      </c>
      <c r="AO279" s="1">
        <f>ABS(IK_diagnostics_positions[[#This Row],[Column19]]-S278)</f>
        <v>1.5489849999999999E-2</v>
      </c>
      <c r="AP279" s="1">
        <f>ABS(IK_diagnostics_positions[[#This Row],[Column20]]-T278)</f>
        <v>2.7568180000000001E-2</v>
      </c>
      <c r="AQ279" s="1">
        <f>ABS(IK_diagnostics_positions[[#This Row],[Column21]]-U278)</f>
        <v>3.3920000000000172E-2</v>
      </c>
    </row>
    <row r="280" spans="1:43" x14ac:dyDescent="0.25">
      <c r="A280" s="1">
        <v>0.85087199999999996</v>
      </c>
      <c r="B280" s="1">
        <v>0.524899</v>
      </c>
      <c r="C280" s="1">
        <v>2.2324699999999999E-2</v>
      </c>
      <c r="D280" s="1">
        <v>0.237762</v>
      </c>
      <c r="E280" s="1">
        <v>0.41047499999999998</v>
      </c>
      <c r="F280" s="1">
        <v>-0.75934199999999996</v>
      </c>
      <c r="G280" s="1">
        <v>0.58160999999999996</v>
      </c>
      <c r="H280" s="1">
        <v>1.2350300000000001</v>
      </c>
      <c r="I280" s="1">
        <v>-1.20865</v>
      </c>
      <c r="J280" s="1">
        <v>-5.83279E-3</v>
      </c>
      <c r="K280" s="1">
        <v>0.78357100000000002</v>
      </c>
      <c r="L280" s="1">
        <v>-1.88029</v>
      </c>
      <c r="M280" s="1">
        <v>0.74945700000000004</v>
      </c>
      <c r="N280" s="1">
        <v>0.99859799999999999</v>
      </c>
      <c r="O280" s="1">
        <v>-2.4994000000000001</v>
      </c>
      <c r="P280" s="1">
        <v>-0.75415900000000002</v>
      </c>
      <c r="Q280" s="1">
        <v>1.0005599999999999</v>
      </c>
      <c r="R280" s="1">
        <v>-2.50712</v>
      </c>
      <c r="S280" s="1">
        <v>1.10534E-3</v>
      </c>
      <c r="T280" s="1">
        <v>1.36495E-3</v>
      </c>
      <c r="U280" s="1">
        <v>-2.5032700000000001</v>
      </c>
      <c r="V280" s="1" t="s">
        <v>23</v>
      </c>
      <c r="W280" s="1">
        <f>ABS(IK_diagnostics_positions[[#This Row],[Column1]]-A279)</f>
        <v>0.23366199999999993</v>
      </c>
      <c r="X280" s="1">
        <f>ABS(IK_diagnostics_positions[[#This Row],[Column2]]-B279)</f>
        <v>0.11641199999999996</v>
      </c>
      <c r="Y280" s="1">
        <f>ABS(IK_diagnostics_positions[[#This Row],[Column3]]-C279)</f>
        <v>0.43349530000000003</v>
      </c>
      <c r="Z280" s="1">
        <f>ABS(IK_diagnostics_positions[[#This Row],[Column4]]-D279)</f>
        <v>0.76122199999999995</v>
      </c>
      <c r="AA280" s="1">
        <f>ABS(IK_diagnostics_positions[[#This Row],[Column5]]-E279)</f>
        <v>0.48166199999999998</v>
      </c>
      <c r="AB280" s="1">
        <f>ABS(IK_diagnostics_positions[[#This Row],[Column6]]-F279)</f>
        <v>0.32559099999999996</v>
      </c>
      <c r="AC280" s="1">
        <f>ABS(IK_diagnostics_positions[[#This Row],[Column7]]-G279)</f>
        <v>7.4371999999999994E-2</v>
      </c>
      <c r="AD280" s="1">
        <f>ABS(IK_diagnostics_positions[[#This Row],[Column8]]-H279)</f>
        <v>7.4169999999999847E-2</v>
      </c>
      <c r="AE280" s="1">
        <f>ABS(IK_diagnostics_positions[[#This Row],[Column9]]-I279)</f>
        <v>1.0539999999999994E-2</v>
      </c>
      <c r="AF280" s="1">
        <f>ABS(IK_diagnostics_positions[[#This Row],[Column10]]-J279)</f>
        <v>2.4123199999999999E-3</v>
      </c>
      <c r="AG280" s="1">
        <f>ABS(IK_diagnostics_positions[[#This Row],[Column11]]-K279)</f>
        <v>7.0670000000000455E-3</v>
      </c>
      <c r="AH280" s="1">
        <f>ABS(IK_diagnostics_positions[[#This Row],[Column12]]-L279)</f>
        <v>7.3000000000000842E-3</v>
      </c>
      <c r="AI280" s="1">
        <f>ABS(IK_diagnostics_positions[[#This Row],[Column13]]-M279)</f>
        <v>3.5209999999999964E-3</v>
      </c>
      <c r="AJ280" s="1">
        <f>ABS(IK_diagnostics_positions[[#This Row],[Column14]]-N279)</f>
        <v>4.6999999999997044E-4</v>
      </c>
      <c r="AK280" s="1">
        <f>ABS(IK_diagnostics_positions[[#This Row],[Column15]]-O279)</f>
        <v>2.7599999999998737E-3</v>
      </c>
      <c r="AL280" s="1">
        <f>ABS(IK_diagnostics_positions[[#This Row],[Column16]]-P279)</f>
        <v>5.4770000000000651E-3</v>
      </c>
      <c r="AM280" s="1">
        <f>ABS(IK_diagnostics_positions[[#This Row],[Column17]]-Q279)</f>
        <v>2.118999999999871E-3</v>
      </c>
      <c r="AN280" s="1">
        <f>ABS(IK_diagnostics_positions[[#This Row],[Column18]]-R279)</f>
        <v>5.3800000000001624E-3</v>
      </c>
      <c r="AO280" s="1">
        <f>ABS(IK_diagnostics_positions[[#This Row],[Column19]]-S279)</f>
        <v>1.2426100000000001E-3</v>
      </c>
      <c r="AP280" s="1">
        <f>ABS(IK_diagnostics_positions[[#This Row],[Column20]]-T279)</f>
        <v>8.9597000000000006E-4</v>
      </c>
      <c r="AQ280" s="1">
        <f>ABS(IK_diagnostics_positions[[#This Row],[Column21]]-U279)</f>
        <v>2.5900000000000922E-3</v>
      </c>
    </row>
    <row r="281" spans="1:43" x14ac:dyDescent="0.25">
      <c r="A281" s="1">
        <v>-0.279862</v>
      </c>
      <c r="B281" s="1">
        <v>0.64454199999999995</v>
      </c>
      <c r="C281" s="1">
        <v>-0.71150800000000003</v>
      </c>
      <c r="D281" s="1">
        <v>-0.38175399999999998</v>
      </c>
      <c r="E281" s="1">
        <v>1.6239399999999999</v>
      </c>
      <c r="F281" s="1">
        <v>-0.53713900000000003</v>
      </c>
      <c r="G281" s="1">
        <v>-0.74155099999999996</v>
      </c>
      <c r="H281" s="1">
        <v>1.28498</v>
      </c>
      <c r="I281" s="1">
        <v>-1.40642</v>
      </c>
      <c r="J281" s="1">
        <v>-2.0335900000000001E-3</v>
      </c>
      <c r="K281" s="1">
        <v>0.82111999999999996</v>
      </c>
      <c r="L281" s="1">
        <v>-1.89422</v>
      </c>
      <c r="M281" s="1">
        <v>0.77121799999999996</v>
      </c>
      <c r="N281" s="1">
        <v>0.99363000000000001</v>
      </c>
      <c r="O281" s="1">
        <v>-2.5044</v>
      </c>
      <c r="P281" s="1">
        <v>-0.75449600000000006</v>
      </c>
      <c r="Q281" s="1">
        <v>0.98984300000000003</v>
      </c>
      <c r="R281" s="1">
        <v>-2.5308799999999998</v>
      </c>
      <c r="S281" s="1">
        <v>-2.1649899999999999E-3</v>
      </c>
      <c r="T281" s="1">
        <v>1.2060599999999999E-2</v>
      </c>
      <c r="U281" s="1">
        <v>-2.4819499999999999</v>
      </c>
      <c r="V281" s="1" t="s">
        <v>23</v>
      </c>
      <c r="W281" s="1">
        <f>ABS(IK_diagnostics_positions[[#This Row],[Column1]]-A280)</f>
        <v>1.1307339999999999</v>
      </c>
      <c r="X281" s="1">
        <f>ABS(IK_diagnostics_positions[[#This Row],[Column2]]-B280)</f>
        <v>0.11964299999999994</v>
      </c>
      <c r="Y281" s="1">
        <f>ABS(IK_diagnostics_positions[[#This Row],[Column3]]-C280)</f>
        <v>0.7338327</v>
      </c>
      <c r="Z281" s="1">
        <f>ABS(IK_diagnostics_positions[[#This Row],[Column4]]-D280)</f>
        <v>0.61951599999999996</v>
      </c>
      <c r="AA281" s="1">
        <f>ABS(IK_diagnostics_positions[[#This Row],[Column5]]-E280)</f>
        <v>1.213465</v>
      </c>
      <c r="AB281" s="1">
        <f>ABS(IK_diagnostics_positions[[#This Row],[Column6]]-F280)</f>
        <v>0.22220299999999993</v>
      </c>
      <c r="AC281" s="1">
        <f>ABS(IK_diagnostics_positions[[#This Row],[Column7]]-G280)</f>
        <v>1.3231609999999998</v>
      </c>
      <c r="AD281" s="1">
        <f>ABS(IK_diagnostics_positions[[#This Row],[Column8]]-H280)</f>
        <v>4.9949999999999939E-2</v>
      </c>
      <c r="AE281" s="1">
        <f>ABS(IK_diagnostics_positions[[#This Row],[Column9]]-I280)</f>
        <v>0.19777</v>
      </c>
      <c r="AF281" s="1">
        <f>ABS(IK_diagnostics_positions[[#This Row],[Column10]]-J280)</f>
        <v>3.7992E-3</v>
      </c>
      <c r="AG281" s="1">
        <f>ABS(IK_diagnostics_positions[[#This Row],[Column11]]-K280)</f>
        <v>3.7548999999999944E-2</v>
      </c>
      <c r="AH281" s="1">
        <f>ABS(IK_diagnostics_positions[[#This Row],[Column12]]-L280)</f>
        <v>1.3929999999999998E-2</v>
      </c>
      <c r="AI281" s="1">
        <f>ABS(IK_diagnostics_positions[[#This Row],[Column13]]-M280)</f>
        <v>2.1760999999999919E-2</v>
      </c>
      <c r="AJ281" s="1">
        <f>ABS(IK_diagnostics_positions[[#This Row],[Column14]]-N280)</f>
        <v>4.9679999999999724E-3</v>
      </c>
      <c r="AK281" s="1">
        <f>ABS(IK_diagnostics_positions[[#This Row],[Column15]]-O280)</f>
        <v>4.9999999999998934E-3</v>
      </c>
      <c r="AL281" s="1">
        <f>ABS(IK_diagnostics_positions[[#This Row],[Column16]]-P280)</f>
        <v>3.3700000000003172E-4</v>
      </c>
      <c r="AM281" s="1">
        <f>ABS(IK_diagnostics_positions[[#This Row],[Column17]]-Q280)</f>
        <v>1.0716999999999866E-2</v>
      </c>
      <c r="AN281" s="1">
        <f>ABS(IK_diagnostics_positions[[#This Row],[Column18]]-R280)</f>
        <v>2.3759999999999781E-2</v>
      </c>
      <c r="AO281" s="1">
        <f>ABS(IK_diagnostics_positions[[#This Row],[Column19]]-S280)</f>
        <v>3.2703300000000001E-3</v>
      </c>
      <c r="AP281" s="1">
        <f>ABS(IK_diagnostics_positions[[#This Row],[Column20]]-T280)</f>
        <v>1.0695649999999999E-2</v>
      </c>
      <c r="AQ281" s="1">
        <f>ABS(IK_diagnostics_positions[[#This Row],[Column21]]-U280)</f>
        <v>2.1320000000000228E-2</v>
      </c>
    </row>
    <row r="282" spans="1:43" x14ac:dyDescent="0.25">
      <c r="A282" s="1">
        <v>-0.10642500000000001</v>
      </c>
      <c r="B282" s="1">
        <v>1.1036499999999999E-2</v>
      </c>
      <c r="C282" s="1">
        <v>-0.994259</v>
      </c>
      <c r="D282" s="1">
        <v>-1.0303599999999999</v>
      </c>
      <c r="E282" s="1">
        <v>-2.39119E-2</v>
      </c>
      <c r="F282" s="1">
        <v>-1.37521</v>
      </c>
      <c r="G282" s="1">
        <v>-0.81898700000000002</v>
      </c>
      <c r="H282" s="1">
        <v>0.95232700000000003</v>
      </c>
      <c r="I282" s="1">
        <v>-1.3274699999999999</v>
      </c>
      <c r="J282" s="1">
        <v>7.5829000000000001E-4</v>
      </c>
      <c r="K282" s="1">
        <v>0.78163400000000005</v>
      </c>
      <c r="L282" s="1">
        <v>-1.8741699999999999</v>
      </c>
      <c r="M282" s="1">
        <v>0.75150799999999995</v>
      </c>
      <c r="N282" s="1">
        <v>1.0013099999999999</v>
      </c>
      <c r="O282" s="1">
        <v>-2.49716</v>
      </c>
      <c r="P282" s="1">
        <v>-0.74981100000000001</v>
      </c>
      <c r="Q282" s="1">
        <v>0.998533</v>
      </c>
      <c r="R282" s="1">
        <v>-2.4983499999999998</v>
      </c>
      <c r="S282" s="1">
        <v>7.7618700000000001E-4</v>
      </c>
      <c r="T282" s="1">
        <v>3.6930999999999999E-3</v>
      </c>
      <c r="U282" s="1">
        <v>-2.50251</v>
      </c>
      <c r="V282" s="1" t="s">
        <v>23</v>
      </c>
      <c r="W282" s="1">
        <f>ABS(IK_diagnostics_positions[[#This Row],[Column1]]-A281)</f>
        <v>0.17343700000000001</v>
      </c>
      <c r="X282" s="1">
        <f>ABS(IK_diagnostics_positions[[#This Row],[Column2]]-B281)</f>
        <v>0.63350549999999994</v>
      </c>
      <c r="Y282" s="1">
        <f>ABS(IK_diagnostics_positions[[#This Row],[Column3]]-C281)</f>
        <v>0.28275099999999997</v>
      </c>
      <c r="Z282" s="1">
        <f>ABS(IK_diagnostics_positions[[#This Row],[Column4]]-D281)</f>
        <v>0.64860600000000002</v>
      </c>
      <c r="AA282" s="1">
        <f>ABS(IK_diagnostics_positions[[#This Row],[Column5]]-E281)</f>
        <v>1.6478519</v>
      </c>
      <c r="AB282" s="1">
        <f>ABS(IK_diagnostics_positions[[#This Row],[Column6]]-F281)</f>
        <v>0.83807100000000001</v>
      </c>
      <c r="AC282" s="1">
        <f>ABS(IK_diagnostics_positions[[#This Row],[Column7]]-G281)</f>
        <v>7.743600000000006E-2</v>
      </c>
      <c r="AD282" s="1">
        <f>ABS(IK_diagnostics_positions[[#This Row],[Column8]]-H281)</f>
        <v>0.33265299999999998</v>
      </c>
      <c r="AE282" s="1">
        <f>ABS(IK_diagnostics_positions[[#This Row],[Column9]]-I281)</f>
        <v>7.8950000000000076E-2</v>
      </c>
      <c r="AF282" s="1">
        <f>ABS(IK_diagnostics_positions[[#This Row],[Column10]]-J281)</f>
        <v>2.7918800000000001E-3</v>
      </c>
      <c r="AG282" s="1">
        <f>ABS(IK_diagnostics_positions[[#This Row],[Column11]]-K281)</f>
        <v>3.948599999999991E-2</v>
      </c>
      <c r="AH282" s="1">
        <f>ABS(IK_diagnostics_positions[[#This Row],[Column12]]-L281)</f>
        <v>2.0050000000000123E-2</v>
      </c>
      <c r="AI282" s="1">
        <f>ABS(IK_diagnostics_positions[[#This Row],[Column13]]-M281)</f>
        <v>1.9710000000000005E-2</v>
      </c>
      <c r="AJ282" s="1">
        <f>ABS(IK_diagnostics_positions[[#This Row],[Column14]]-N281)</f>
        <v>7.6799999999999091E-3</v>
      </c>
      <c r="AK282" s="1">
        <f>ABS(IK_diagnostics_positions[[#This Row],[Column15]]-O281)</f>
        <v>7.2399999999999132E-3</v>
      </c>
      <c r="AL282" s="1">
        <f>ABS(IK_diagnostics_positions[[#This Row],[Column16]]-P281)</f>
        <v>4.6850000000000502E-3</v>
      </c>
      <c r="AM282" s="1">
        <f>ABS(IK_diagnostics_positions[[#This Row],[Column17]]-Q281)</f>
        <v>8.6899999999999755E-3</v>
      </c>
      <c r="AN282" s="1">
        <f>ABS(IK_diagnostics_positions[[#This Row],[Column18]]-R281)</f>
        <v>3.2529999999999948E-2</v>
      </c>
      <c r="AO282" s="1">
        <f>ABS(IK_diagnostics_positions[[#This Row],[Column19]]-S281)</f>
        <v>2.9411769999999997E-3</v>
      </c>
      <c r="AP282" s="1">
        <f>ABS(IK_diagnostics_positions[[#This Row],[Column20]]-T281)</f>
        <v>8.3674999999999999E-3</v>
      </c>
      <c r="AQ282" s="1">
        <f>ABS(IK_diagnostics_positions[[#This Row],[Column21]]-U281)</f>
        <v>2.0560000000000134E-2</v>
      </c>
    </row>
    <row r="283" spans="1:43" x14ac:dyDescent="0.25">
      <c r="A283" s="1">
        <v>-2.2435400000000001E-2</v>
      </c>
      <c r="B283" s="1">
        <v>0.83884300000000001</v>
      </c>
      <c r="C283" s="1">
        <v>-0.54391100000000003</v>
      </c>
      <c r="D283" s="1">
        <v>0.29072700000000001</v>
      </c>
      <c r="E283" s="1">
        <v>0.122603</v>
      </c>
      <c r="F283" s="1">
        <v>-1.1675500000000001</v>
      </c>
      <c r="G283" s="1">
        <v>0.29049199999999997</v>
      </c>
      <c r="H283" s="1">
        <v>0.89684299999999995</v>
      </c>
      <c r="I283" s="1">
        <v>-1.8004500000000001</v>
      </c>
      <c r="J283" s="1">
        <v>-1.20841E-2</v>
      </c>
      <c r="K283" s="1">
        <v>0.90802899999999998</v>
      </c>
      <c r="L283" s="1">
        <v>-2.7535099999999999</v>
      </c>
      <c r="M283" s="1">
        <v>0.94262100000000004</v>
      </c>
      <c r="N283" s="1">
        <v>1.0366</v>
      </c>
      <c r="O283" s="1">
        <v>-2.48516</v>
      </c>
      <c r="P283" s="1">
        <v>-0.96386799999999995</v>
      </c>
      <c r="Q283" s="1">
        <v>1.0321199999999999</v>
      </c>
      <c r="R283" s="1">
        <v>-2.47295</v>
      </c>
      <c r="S283" s="1">
        <v>-1.0548E-2</v>
      </c>
      <c r="T283" s="1">
        <v>-6.0482500000000002E-2</v>
      </c>
      <c r="U283" s="1">
        <v>-2.50454</v>
      </c>
      <c r="V283" s="1" t="s">
        <v>23</v>
      </c>
      <c r="W283" s="1">
        <f>ABS(IK_diagnostics_positions[[#This Row],[Column1]]-A282)</f>
        <v>8.3989599999999998E-2</v>
      </c>
      <c r="X283" s="1">
        <f>ABS(IK_diagnostics_positions[[#This Row],[Column2]]-B282)</f>
        <v>0.8278065</v>
      </c>
      <c r="Y283" s="1">
        <f>ABS(IK_diagnostics_positions[[#This Row],[Column3]]-C282)</f>
        <v>0.45034799999999997</v>
      </c>
      <c r="Z283" s="1">
        <f>ABS(IK_diagnostics_positions[[#This Row],[Column4]]-D282)</f>
        <v>1.3210869999999999</v>
      </c>
      <c r="AA283" s="1">
        <f>ABS(IK_diagnostics_positions[[#This Row],[Column5]]-E282)</f>
        <v>0.1465149</v>
      </c>
      <c r="AB283" s="1">
        <f>ABS(IK_diagnostics_positions[[#This Row],[Column6]]-F282)</f>
        <v>0.20765999999999996</v>
      </c>
      <c r="AC283" s="1">
        <f>ABS(IK_diagnostics_positions[[#This Row],[Column7]]-G282)</f>
        <v>1.1094789999999999</v>
      </c>
      <c r="AD283" s="1">
        <f>ABS(IK_diagnostics_positions[[#This Row],[Column8]]-H282)</f>
        <v>5.5484000000000089E-2</v>
      </c>
      <c r="AE283" s="1">
        <f>ABS(IK_diagnostics_positions[[#This Row],[Column9]]-I282)</f>
        <v>0.47298000000000018</v>
      </c>
      <c r="AF283" s="1">
        <f>ABS(IK_diagnostics_positions[[#This Row],[Column10]]-J282)</f>
        <v>1.284239E-2</v>
      </c>
      <c r="AG283" s="1">
        <f>ABS(IK_diagnostics_positions[[#This Row],[Column11]]-K282)</f>
        <v>0.12639499999999992</v>
      </c>
      <c r="AH283" s="1">
        <f>ABS(IK_diagnostics_positions[[#This Row],[Column12]]-L282)</f>
        <v>0.87934000000000001</v>
      </c>
      <c r="AI283" s="1">
        <f>ABS(IK_diagnostics_positions[[#This Row],[Column13]]-M282)</f>
        <v>0.19111300000000009</v>
      </c>
      <c r="AJ283" s="1">
        <f>ABS(IK_diagnostics_positions[[#This Row],[Column14]]-N282)</f>
        <v>3.5290000000000044E-2</v>
      </c>
      <c r="AK283" s="1">
        <f>ABS(IK_diagnostics_positions[[#This Row],[Column15]]-O282)</f>
        <v>1.2000000000000011E-2</v>
      </c>
      <c r="AL283" s="1">
        <f>ABS(IK_diagnostics_positions[[#This Row],[Column16]]-P282)</f>
        <v>0.21405699999999994</v>
      </c>
      <c r="AM283" s="1">
        <f>ABS(IK_diagnostics_positions[[#This Row],[Column17]]-Q282)</f>
        <v>3.3586999999999922E-2</v>
      </c>
      <c r="AN283" s="1">
        <f>ABS(IK_diagnostics_positions[[#This Row],[Column18]]-R282)</f>
        <v>2.5399999999999867E-2</v>
      </c>
      <c r="AO283" s="1">
        <f>ABS(IK_diagnostics_positions[[#This Row],[Column19]]-S282)</f>
        <v>1.1324186999999999E-2</v>
      </c>
      <c r="AP283" s="1">
        <f>ABS(IK_diagnostics_positions[[#This Row],[Column20]]-T282)</f>
        <v>6.4175599999999999E-2</v>
      </c>
      <c r="AQ283" s="1">
        <f>ABS(IK_diagnostics_positions[[#This Row],[Column21]]-U282)</f>
        <v>2.0299999999999763E-3</v>
      </c>
    </row>
    <row r="284" spans="1:43" x14ac:dyDescent="0.25">
      <c r="A284" s="1">
        <v>2.7642199999999999E-2</v>
      </c>
      <c r="B284" s="1">
        <v>-0.76324999999999998</v>
      </c>
      <c r="C284" s="1">
        <v>-0.64551199999999997</v>
      </c>
      <c r="D284" s="1">
        <v>0.66402899999999998</v>
      </c>
      <c r="E284" s="1">
        <v>6.5129999999999997E-3</v>
      </c>
      <c r="F284" s="1">
        <v>-0.69527600000000001</v>
      </c>
      <c r="G284" s="1">
        <v>0.152282</v>
      </c>
      <c r="H284" s="1">
        <v>-0.15756899999999999</v>
      </c>
      <c r="I284" s="1">
        <v>-1.5386</v>
      </c>
      <c r="J284" s="1">
        <v>2.6676100000000002E-4</v>
      </c>
      <c r="K284" s="1">
        <v>0.77225100000000002</v>
      </c>
      <c r="L284" s="1">
        <v>-1.87375</v>
      </c>
      <c r="M284" s="1">
        <v>0.74821700000000002</v>
      </c>
      <c r="N284" s="1">
        <v>0.99917</v>
      </c>
      <c r="O284" s="1">
        <v>-2.4975100000000001</v>
      </c>
      <c r="P284" s="1">
        <v>-0.74726199999999998</v>
      </c>
      <c r="Q284" s="1">
        <v>0.99711700000000003</v>
      </c>
      <c r="R284" s="1">
        <v>-2.4987599999999999</v>
      </c>
      <c r="S284" s="1">
        <v>1.22714E-3</v>
      </c>
      <c r="T284" s="1">
        <v>-4.4973499999999998E-3</v>
      </c>
      <c r="U284" s="1">
        <v>-2.5035599999999998</v>
      </c>
      <c r="V284" s="1" t="s">
        <v>23</v>
      </c>
      <c r="W284" s="1">
        <f>ABS(IK_diagnostics_positions[[#This Row],[Column1]]-A283)</f>
        <v>5.00776E-2</v>
      </c>
      <c r="X284" s="1">
        <f>ABS(IK_diagnostics_positions[[#This Row],[Column2]]-B283)</f>
        <v>1.602093</v>
      </c>
      <c r="Y284" s="1">
        <f>ABS(IK_diagnostics_positions[[#This Row],[Column3]]-C283)</f>
        <v>0.10160099999999994</v>
      </c>
      <c r="Z284" s="1">
        <f>ABS(IK_diagnostics_positions[[#This Row],[Column4]]-D283)</f>
        <v>0.37330199999999997</v>
      </c>
      <c r="AA284" s="1">
        <f>ABS(IK_diagnostics_positions[[#This Row],[Column5]]-E283)</f>
        <v>0.11609</v>
      </c>
      <c r="AB284" s="1">
        <f>ABS(IK_diagnostics_positions[[#This Row],[Column6]]-F283)</f>
        <v>0.47227400000000008</v>
      </c>
      <c r="AC284" s="1">
        <f>ABS(IK_diagnostics_positions[[#This Row],[Column7]]-G283)</f>
        <v>0.13820999999999997</v>
      </c>
      <c r="AD284" s="1">
        <f>ABS(IK_diagnostics_positions[[#This Row],[Column8]]-H283)</f>
        <v>1.0544119999999999</v>
      </c>
      <c r="AE284" s="1">
        <f>ABS(IK_diagnostics_positions[[#This Row],[Column9]]-I283)</f>
        <v>0.26185000000000014</v>
      </c>
      <c r="AF284" s="1">
        <f>ABS(IK_diagnostics_positions[[#This Row],[Column10]]-J283)</f>
        <v>1.2350861000000001E-2</v>
      </c>
      <c r="AG284" s="1">
        <f>ABS(IK_diagnostics_positions[[#This Row],[Column11]]-K283)</f>
        <v>0.13577799999999995</v>
      </c>
      <c r="AH284" s="1">
        <f>ABS(IK_diagnostics_positions[[#This Row],[Column12]]-L283)</f>
        <v>0.87975999999999988</v>
      </c>
      <c r="AI284" s="1">
        <f>ABS(IK_diagnostics_positions[[#This Row],[Column13]]-M283)</f>
        <v>0.19440400000000002</v>
      </c>
      <c r="AJ284" s="1">
        <f>ABS(IK_diagnostics_positions[[#This Row],[Column14]]-N283)</f>
        <v>3.7429999999999963E-2</v>
      </c>
      <c r="AK284" s="1">
        <f>ABS(IK_diagnostics_positions[[#This Row],[Column15]]-O283)</f>
        <v>1.2350000000000083E-2</v>
      </c>
      <c r="AL284" s="1">
        <f>ABS(IK_diagnostics_positions[[#This Row],[Column16]]-P283)</f>
        <v>0.21660599999999997</v>
      </c>
      <c r="AM284" s="1">
        <f>ABS(IK_diagnostics_positions[[#This Row],[Column17]]-Q283)</f>
        <v>3.5002999999999895E-2</v>
      </c>
      <c r="AN284" s="1">
        <f>ABS(IK_diagnostics_positions[[#This Row],[Column18]]-R283)</f>
        <v>2.5809999999999889E-2</v>
      </c>
      <c r="AO284" s="1">
        <f>ABS(IK_diagnostics_positions[[#This Row],[Column19]]-S283)</f>
        <v>1.177514E-2</v>
      </c>
      <c r="AP284" s="1">
        <f>ABS(IK_diagnostics_positions[[#This Row],[Column20]]-T283)</f>
        <v>5.5985150000000004E-2</v>
      </c>
      <c r="AQ284" s="1">
        <f>ABS(IK_diagnostics_positions[[#This Row],[Column21]]-U283)</f>
        <v>9.8000000000020293E-4</v>
      </c>
    </row>
    <row r="285" spans="1:43" x14ac:dyDescent="0.25">
      <c r="A285" s="1">
        <v>-0.48170099999999999</v>
      </c>
      <c r="B285" s="1">
        <v>0.85595399999999999</v>
      </c>
      <c r="C285" s="1">
        <v>-0.18790200000000001</v>
      </c>
      <c r="D285" s="1">
        <v>-0.75486299999999995</v>
      </c>
      <c r="E285" s="1">
        <v>1.2597</v>
      </c>
      <c r="F285" s="1">
        <v>-1.06104</v>
      </c>
      <c r="G285" s="1">
        <v>-1.05036</v>
      </c>
      <c r="H285" s="1">
        <v>0.59084800000000004</v>
      </c>
      <c r="I285" s="1">
        <v>-1.74319</v>
      </c>
      <c r="J285" s="1">
        <v>-5.7838000000000001E-2</v>
      </c>
      <c r="K285" s="1">
        <v>0.63933200000000001</v>
      </c>
      <c r="L285" s="1">
        <v>-1.85524</v>
      </c>
      <c r="M285" s="1">
        <v>0.67108500000000004</v>
      </c>
      <c r="N285" s="1">
        <v>1.0016400000000001</v>
      </c>
      <c r="O285" s="1">
        <v>-2.4361100000000002</v>
      </c>
      <c r="P285" s="1">
        <v>-0.78588899999999995</v>
      </c>
      <c r="Q285" s="1">
        <v>0.96837499999999999</v>
      </c>
      <c r="R285" s="1">
        <v>-2.4566300000000001</v>
      </c>
      <c r="S285" s="1">
        <v>2.7045799999999998E-2</v>
      </c>
      <c r="T285" s="1">
        <v>-7.1527400000000005E-2</v>
      </c>
      <c r="U285" s="1">
        <v>-2.5534300000000001</v>
      </c>
      <c r="V285" s="1" t="s">
        <v>23</v>
      </c>
      <c r="W285" s="1">
        <f>ABS(IK_diagnostics_positions[[#This Row],[Column1]]-A284)</f>
        <v>0.5093432</v>
      </c>
      <c r="X285" s="1">
        <f>ABS(IK_diagnostics_positions[[#This Row],[Column2]]-B284)</f>
        <v>1.6192039999999999</v>
      </c>
      <c r="Y285" s="1">
        <f>ABS(IK_diagnostics_positions[[#This Row],[Column3]]-C284)</f>
        <v>0.45760999999999996</v>
      </c>
      <c r="Z285" s="1">
        <f>ABS(IK_diagnostics_positions[[#This Row],[Column4]]-D284)</f>
        <v>1.418892</v>
      </c>
      <c r="AA285" s="1">
        <f>ABS(IK_diagnostics_positions[[#This Row],[Column5]]-E284)</f>
        <v>1.2531870000000001</v>
      </c>
      <c r="AB285" s="1">
        <f>ABS(IK_diagnostics_positions[[#This Row],[Column6]]-F284)</f>
        <v>0.36576399999999998</v>
      </c>
      <c r="AC285" s="1">
        <f>ABS(IK_diagnostics_positions[[#This Row],[Column7]]-G284)</f>
        <v>1.202642</v>
      </c>
      <c r="AD285" s="1">
        <f>ABS(IK_diagnostics_positions[[#This Row],[Column8]]-H284)</f>
        <v>0.748417</v>
      </c>
      <c r="AE285" s="1">
        <f>ABS(IK_diagnostics_positions[[#This Row],[Column9]]-I284)</f>
        <v>0.20459000000000005</v>
      </c>
      <c r="AF285" s="1">
        <f>ABS(IK_diagnostics_positions[[#This Row],[Column10]]-J284)</f>
        <v>5.8104760999999998E-2</v>
      </c>
      <c r="AG285" s="1">
        <f>ABS(IK_diagnostics_positions[[#This Row],[Column11]]-K284)</f>
        <v>0.13291900000000001</v>
      </c>
      <c r="AH285" s="1">
        <f>ABS(IK_diagnostics_positions[[#This Row],[Column12]]-L284)</f>
        <v>1.8510000000000026E-2</v>
      </c>
      <c r="AI285" s="1">
        <f>ABS(IK_diagnostics_positions[[#This Row],[Column13]]-M284)</f>
        <v>7.7131999999999978E-2</v>
      </c>
      <c r="AJ285" s="1">
        <f>ABS(IK_diagnostics_positions[[#This Row],[Column14]]-N284)</f>
        <v>2.4700000000000832E-3</v>
      </c>
      <c r="AK285" s="1">
        <f>ABS(IK_diagnostics_positions[[#This Row],[Column15]]-O284)</f>
        <v>6.1399999999999899E-2</v>
      </c>
      <c r="AL285" s="1">
        <f>ABS(IK_diagnostics_positions[[#This Row],[Column16]]-P284)</f>
        <v>3.8626999999999967E-2</v>
      </c>
      <c r="AM285" s="1">
        <f>ABS(IK_diagnostics_positions[[#This Row],[Column17]]-Q284)</f>
        <v>2.8742000000000045E-2</v>
      </c>
      <c r="AN285" s="1">
        <f>ABS(IK_diagnostics_positions[[#This Row],[Column18]]-R284)</f>
        <v>4.2129999999999779E-2</v>
      </c>
      <c r="AO285" s="1">
        <f>ABS(IK_diagnostics_positions[[#This Row],[Column19]]-S284)</f>
        <v>2.5818659999999997E-2</v>
      </c>
      <c r="AP285" s="1">
        <f>ABS(IK_diagnostics_positions[[#This Row],[Column20]]-T284)</f>
        <v>6.7030050000000008E-2</v>
      </c>
      <c r="AQ285" s="1">
        <f>ABS(IK_diagnostics_positions[[#This Row],[Column21]]-U284)</f>
        <v>4.9870000000000303E-2</v>
      </c>
    </row>
    <row r="286" spans="1:43" x14ac:dyDescent="0.25">
      <c r="A286" s="1">
        <v>7.1450700000000006E-2</v>
      </c>
      <c r="B286" s="1">
        <v>0.46218500000000001</v>
      </c>
      <c r="C286" s="1">
        <v>-0.88390000000000002</v>
      </c>
      <c r="D286" s="1">
        <v>-0.74978900000000004</v>
      </c>
      <c r="E286" s="1">
        <v>0.98944900000000002</v>
      </c>
      <c r="F286" s="1">
        <v>-0.66582200000000002</v>
      </c>
      <c r="G286" s="1">
        <v>-0.71332399999999996</v>
      </c>
      <c r="H286" s="1">
        <v>0.28671200000000002</v>
      </c>
      <c r="I286" s="1">
        <v>-1.3763399999999999</v>
      </c>
      <c r="J286" s="1">
        <v>7.1984499999999999E-4</v>
      </c>
      <c r="K286" s="1">
        <v>0.772976</v>
      </c>
      <c r="L286" s="1">
        <v>-1.88001</v>
      </c>
      <c r="M286" s="1">
        <v>0.75304099999999996</v>
      </c>
      <c r="N286" s="1">
        <v>0.99863999999999997</v>
      </c>
      <c r="O286" s="1">
        <v>-2.4989499999999998</v>
      </c>
      <c r="P286" s="1">
        <v>-0.74977499999999997</v>
      </c>
      <c r="Q286" s="1">
        <v>1.0010399999999999</v>
      </c>
      <c r="R286" s="1">
        <v>-2.5002900000000001</v>
      </c>
      <c r="S286" s="1">
        <v>-1.38445E-3</v>
      </c>
      <c r="T286" s="1">
        <v>-6.7226899999999999E-3</v>
      </c>
      <c r="U286" s="1">
        <v>-2.5061599999999999</v>
      </c>
      <c r="V286" s="1" t="s">
        <v>23</v>
      </c>
      <c r="W286" s="1">
        <f>ABS(IK_diagnostics_positions[[#This Row],[Column1]]-A285)</f>
        <v>0.55315170000000002</v>
      </c>
      <c r="X286" s="1">
        <f>ABS(IK_diagnostics_positions[[#This Row],[Column2]]-B285)</f>
        <v>0.39376899999999998</v>
      </c>
      <c r="Y286" s="1">
        <f>ABS(IK_diagnostics_positions[[#This Row],[Column3]]-C285)</f>
        <v>0.69599800000000001</v>
      </c>
      <c r="Z286" s="1">
        <f>ABS(IK_diagnostics_positions[[#This Row],[Column4]]-D285)</f>
        <v>5.0739999999999119E-3</v>
      </c>
      <c r="AA286" s="1">
        <f>ABS(IK_diagnostics_positions[[#This Row],[Column5]]-E285)</f>
        <v>0.27025100000000002</v>
      </c>
      <c r="AB286" s="1">
        <f>ABS(IK_diagnostics_positions[[#This Row],[Column6]]-F285)</f>
        <v>0.39521799999999996</v>
      </c>
      <c r="AC286" s="1">
        <f>ABS(IK_diagnostics_positions[[#This Row],[Column7]]-G285)</f>
        <v>0.337036</v>
      </c>
      <c r="AD286" s="1">
        <f>ABS(IK_diagnostics_positions[[#This Row],[Column8]]-H285)</f>
        <v>0.30413600000000002</v>
      </c>
      <c r="AE286" s="1">
        <f>ABS(IK_diagnostics_positions[[#This Row],[Column9]]-I285)</f>
        <v>0.36685000000000012</v>
      </c>
      <c r="AF286" s="1">
        <f>ABS(IK_diagnostics_positions[[#This Row],[Column10]]-J285)</f>
        <v>5.8557844999999997E-2</v>
      </c>
      <c r="AG286" s="1">
        <f>ABS(IK_diagnostics_positions[[#This Row],[Column11]]-K285)</f>
        <v>0.13364399999999999</v>
      </c>
      <c r="AH286" s="1">
        <f>ABS(IK_diagnostics_positions[[#This Row],[Column12]]-L285)</f>
        <v>2.4769999999999959E-2</v>
      </c>
      <c r="AI286" s="1">
        <f>ABS(IK_diagnostics_positions[[#This Row],[Column13]]-M285)</f>
        <v>8.1955999999999918E-2</v>
      </c>
      <c r="AJ286" s="1">
        <f>ABS(IK_diagnostics_positions[[#This Row],[Column14]]-N285)</f>
        <v>3.0000000000001137E-3</v>
      </c>
      <c r="AK286" s="1">
        <f>ABS(IK_diagnostics_positions[[#This Row],[Column15]]-O285)</f>
        <v>6.2839999999999563E-2</v>
      </c>
      <c r="AL286" s="1">
        <f>ABS(IK_diagnostics_positions[[#This Row],[Column16]]-P285)</f>
        <v>3.6113999999999979E-2</v>
      </c>
      <c r="AM286" s="1">
        <f>ABS(IK_diagnostics_positions[[#This Row],[Column17]]-Q285)</f>
        <v>3.2664999999999944E-2</v>
      </c>
      <c r="AN286" s="1">
        <f>ABS(IK_diagnostics_positions[[#This Row],[Column18]]-R285)</f>
        <v>4.3660000000000032E-2</v>
      </c>
      <c r="AO286" s="1">
        <f>ABS(IK_diagnostics_positions[[#This Row],[Column19]]-S285)</f>
        <v>2.8430249999999997E-2</v>
      </c>
      <c r="AP286" s="1">
        <f>ABS(IK_diagnostics_positions[[#This Row],[Column20]]-T285)</f>
        <v>6.4804710000000001E-2</v>
      </c>
      <c r="AQ286" s="1">
        <f>ABS(IK_diagnostics_positions[[#This Row],[Column21]]-U285)</f>
        <v>4.7270000000000145E-2</v>
      </c>
    </row>
    <row r="287" spans="1:43" x14ac:dyDescent="0.25">
      <c r="A287" s="1">
        <v>-0.16989899999999999</v>
      </c>
      <c r="B287" s="1">
        <v>-0.41109200000000001</v>
      </c>
      <c r="C287" s="1">
        <v>-0.895621</v>
      </c>
      <c r="D287" s="1">
        <v>-0.60965499999999995</v>
      </c>
      <c r="E287" s="1">
        <v>0.22808100000000001</v>
      </c>
      <c r="F287" s="1">
        <v>-1.5265500000000001</v>
      </c>
      <c r="G287" s="1">
        <v>-6.1724800000000002E-3</v>
      </c>
      <c r="H287" s="1">
        <v>2.4690900000000002E-2</v>
      </c>
      <c r="I287" s="1">
        <v>-2.2975500000000002</v>
      </c>
      <c r="J287" s="1">
        <v>-6.4044999999999996E-3</v>
      </c>
      <c r="K287" s="1">
        <v>0.75935900000000001</v>
      </c>
      <c r="L287" s="1">
        <v>-2.9759799999999998</v>
      </c>
      <c r="M287" s="1">
        <v>0.82606299999999999</v>
      </c>
      <c r="N287" s="1">
        <v>1.0305599999999999</v>
      </c>
      <c r="O287" s="1">
        <v>-2.49281</v>
      </c>
      <c r="P287" s="1">
        <v>-0.80064999999999997</v>
      </c>
      <c r="Q287" s="1">
        <v>1.02976</v>
      </c>
      <c r="R287" s="1">
        <v>-2.4318599999999999</v>
      </c>
      <c r="S287" s="1">
        <v>1.4911900000000001E-2</v>
      </c>
      <c r="T287" s="1">
        <v>-9.3457200000000004E-2</v>
      </c>
      <c r="U287" s="1">
        <v>-2.4542000000000002</v>
      </c>
      <c r="V287" s="1" t="s">
        <v>23</v>
      </c>
      <c r="W287" s="1">
        <f>ABS(IK_diagnostics_positions[[#This Row],[Column1]]-A286)</f>
        <v>0.2413497</v>
      </c>
      <c r="X287" s="1">
        <f>ABS(IK_diagnostics_positions[[#This Row],[Column2]]-B286)</f>
        <v>0.87327700000000008</v>
      </c>
      <c r="Y287" s="1">
        <f>ABS(IK_diagnostics_positions[[#This Row],[Column3]]-C286)</f>
        <v>1.1720999999999981E-2</v>
      </c>
      <c r="Z287" s="1">
        <f>ABS(IK_diagnostics_positions[[#This Row],[Column4]]-D286)</f>
        <v>0.14013400000000009</v>
      </c>
      <c r="AA287" s="1">
        <f>ABS(IK_diagnostics_positions[[#This Row],[Column5]]-E286)</f>
        <v>0.76136800000000004</v>
      </c>
      <c r="AB287" s="1">
        <f>ABS(IK_diagnostics_positions[[#This Row],[Column6]]-F286)</f>
        <v>0.86072800000000005</v>
      </c>
      <c r="AC287" s="1">
        <f>ABS(IK_diagnostics_positions[[#This Row],[Column7]]-G286)</f>
        <v>0.70715151999999992</v>
      </c>
      <c r="AD287" s="1">
        <f>ABS(IK_diagnostics_positions[[#This Row],[Column8]]-H286)</f>
        <v>0.26202110000000001</v>
      </c>
      <c r="AE287" s="1">
        <f>ABS(IK_diagnostics_positions[[#This Row],[Column9]]-I286)</f>
        <v>0.92121000000000031</v>
      </c>
      <c r="AF287" s="1">
        <f>ABS(IK_diagnostics_positions[[#This Row],[Column10]]-J286)</f>
        <v>7.1243449999999998E-3</v>
      </c>
      <c r="AG287" s="1">
        <f>ABS(IK_diagnostics_positions[[#This Row],[Column11]]-K286)</f>
        <v>1.361699999999999E-2</v>
      </c>
      <c r="AH287" s="1">
        <f>ABS(IK_diagnostics_positions[[#This Row],[Column12]]-L286)</f>
        <v>1.0959699999999999</v>
      </c>
      <c r="AI287" s="1">
        <f>ABS(IK_diagnostics_positions[[#This Row],[Column13]]-M286)</f>
        <v>7.3022000000000031E-2</v>
      </c>
      <c r="AJ287" s="1">
        <f>ABS(IK_diagnostics_positions[[#This Row],[Column14]]-N286)</f>
        <v>3.1919999999999948E-2</v>
      </c>
      <c r="AK287" s="1">
        <f>ABS(IK_diagnostics_positions[[#This Row],[Column15]]-O286)</f>
        <v>6.1399999999998123E-3</v>
      </c>
      <c r="AL287" s="1">
        <f>ABS(IK_diagnostics_positions[[#This Row],[Column16]]-P286)</f>
        <v>5.0875000000000004E-2</v>
      </c>
      <c r="AM287" s="1">
        <f>ABS(IK_diagnostics_positions[[#This Row],[Column17]]-Q286)</f>
        <v>2.8720000000000079E-2</v>
      </c>
      <c r="AN287" s="1">
        <f>ABS(IK_diagnostics_positions[[#This Row],[Column18]]-R286)</f>
        <v>6.8430000000000213E-2</v>
      </c>
      <c r="AO287" s="1">
        <f>ABS(IK_diagnostics_positions[[#This Row],[Column19]]-S286)</f>
        <v>1.6296350000000001E-2</v>
      </c>
      <c r="AP287" s="1">
        <f>ABS(IK_diagnostics_positions[[#This Row],[Column20]]-T286)</f>
        <v>8.6734510000000001E-2</v>
      </c>
      <c r="AQ287" s="1">
        <f>ABS(IK_diagnostics_positions[[#This Row],[Column21]]-U286)</f>
        <v>5.1959999999999784E-2</v>
      </c>
    </row>
    <row r="288" spans="1:43" x14ac:dyDescent="0.25">
      <c r="A288" s="1">
        <v>-0.31566699999999998</v>
      </c>
      <c r="B288" s="1">
        <v>0.68935500000000005</v>
      </c>
      <c r="C288" s="1">
        <v>-0.65203</v>
      </c>
      <c r="D288" s="1">
        <v>-0.22028300000000001</v>
      </c>
      <c r="E288" s="1">
        <v>8.5924899999999999E-2</v>
      </c>
      <c r="F288" s="1">
        <v>-1.4437199999999999</v>
      </c>
      <c r="G288" s="1">
        <v>2.2485999999999999E-2</v>
      </c>
      <c r="H288" s="1">
        <v>-4.6959300000000002E-2</v>
      </c>
      <c r="I288" s="1">
        <v>-2.4046599999999998</v>
      </c>
      <c r="J288" s="1">
        <v>-1.5561399999999999E-3</v>
      </c>
      <c r="K288" s="1">
        <v>0.79262299999999997</v>
      </c>
      <c r="L288" s="1">
        <v>-1.8619600000000001</v>
      </c>
      <c r="M288" s="1">
        <v>0.74252700000000005</v>
      </c>
      <c r="N288" s="1">
        <v>1.0023</v>
      </c>
      <c r="O288" s="1">
        <v>-2.4962900000000001</v>
      </c>
      <c r="P288" s="1">
        <v>-0.74732399999999999</v>
      </c>
      <c r="Q288" s="1">
        <v>1.0022599999999999</v>
      </c>
      <c r="R288" s="1">
        <v>-2.4943200000000001</v>
      </c>
      <c r="S288" s="1">
        <v>1.33779E-2</v>
      </c>
      <c r="T288" s="1">
        <v>1.56718E-2</v>
      </c>
      <c r="U288" s="1">
        <v>-2.4913400000000001</v>
      </c>
      <c r="V288" s="1" t="s">
        <v>23</v>
      </c>
      <c r="W288" s="1">
        <f>ABS(IK_diagnostics_positions[[#This Row],[Column1]]-A287)</f>
        <v>0.14576799999999998</v>
      </c>
      <c r="X288" s="1">
        <f>ABS(IK_diagnostics_positions[[#This Row],[Column2]]-B287)</f>
        <v>1.100447</v>
      </c>
      <c r="Y288" s="1">
        <f>ABS(IK_diagnostics_positions[[#This Row],[Column3]]-C287)</f>
        <v>0.243591</v>
      </c>
      <c r="Z288" s="1">
        <f>ABS(IK_diagnostics_positions[[#This Row],[Column4]]-D287)</f>
        <v>0.38937199999999994</v>
      </c>
      <c r="AA288" s="1">
        <f>ABS(IK_diagnostics_positions[[#This Row],[Column5]]-E287)</f>
        <v>0.14215610000000001</v>
      </c>
      <c r="AB288" s="1">
        <f>ABS(IK_diagnostics_positions[[#This Row],[Column6]]-F287)</f>
        <v>8.2830000000000181E-2</v>
      </c>
      <c r="AC288" s="1">
        <f>ABS(IK_diagnostics_positions[[#This Row],[Column7]]-G287)</f>
        <v>2.865848E-2</v>
      </c>
      <c r="AD288" s="1">
        <f>ABS(IK_diagnostics_positions[[#This Row],[Column8]]-H287)</f>
        <v>7.1650199999999997E-2</v>
      </c>
      <c r="AE288" s="1">
        <f>ABS(IK_diagnostics_positions[[#This Row],[Column9]]-I287)</f>
        <v>0.10710999999999959</v>
      </c>
      <c r="AF288" s="1">
        <f>ABS(IK_diagnostics_positions[[#This Row],[Column10]]-J287)</f>
        <v>4.8483599999999995E-3</v>
      </c>
      <c r="AG288" s="1">
        <f>ABS(IK_diagnostics_positions[[#This Row],[Column11]]-K287)</f>
        <v>3.326399999999996E-2</v>
      </c>
      <c r="AH288" s="1">
        <f>ABS(IK_diagnostics_positions[[#This Row],[Column12]]-L287)</f>
        <v>1.1140199999999998</v>
      </c>
      <c r="AI288" s="1">
        <f>ABS(IK_diagnostics_positions[[#This Row],[Column13]]-M287)</f>
        <v>8.3535999999999944E-2</v>
      </c>
      <c r="AJ288" s="1">
        <f>ABS(IK_diagnostics_positions[[#This Row],[Column14]]-N287)</f>
        <v>2.8259999999999952E-2</v>
      </c>
      <c r="AK288" s="1">
        <f>ABS(IK_diagnostics_positions[[#This Row],[Column15]]-O287)</f>
        <v>3.4800000000001496E-3</v>
      </c>
      <c r="AL288" s="1">
        <f>ABS(IK_diagnostics_positions[[#This Row],[Column16]]-P287)</f>
        <v>5.3325999999999985E-2</v>
      </c>
      <c r="AM288" s="1">
        <f>ABS(IK_diagnostics_positions[[#This Row],[Column17]]-Q287)</f>
        <v>2.750000000000008E-2</v>
      </c>
      <c r="AN288" s="1">
        <f>ABS(IK_diagnostics_positions[[#This Row],[Column18]]-R287)</f>
        <v>6.2460000000000182E-2</v>
      </c>
      <c r="AO288" s="1">
        <f>ABS(IK_diagnostics_positions[[#This Row],[Column19]]-S287)</f>
        <v>1.5340000000000006E-3</v>
      </c>
      <c r="AP288" s="1">
        <f>ABS(IK_diagnostics_positions[[#This Row],[Column20]]-T287)</f>
        <v>0.109129</v>
      </c>
      <c r="AQ288" s="1">
        <f>ABS(IK_diagnostics_positions[[#This Row],[Column21]]-U287)</f>
        <v>3.7139999999999951E-2</v>
      </c>
    </row>
    <row r="289" spans="1:43" x14ac:dyDescent="0.25">
      <c r="A289" s="1">
        <v>0.24021200000000001</v>
      </c>
      <c r="B289" s="1">
        <v>1.11237E-2</v>
      </c>
      <c r="C289" s="1">
        <v>-0.97065699999999999</v>
      </c>
      <c r="D289" s="1">
        <v>-0.30159200000000003</v>
      </c>
      <c r="E289" s="1">
        <v>0.804566</v>
      </c>
      <c r="F289" s="1">
        <v>-1.24796</v>
      </c>
      <c r="G289" s="1">
        <v>-0.44777899999999998</v>
      </c>
      <c r="H289" s="1">
        <v>0.72785900000000003</v>
      </c>
      <c r="I289" s="1">
        <v>-2.2342399999999998</v>
      </c>
      <c r="J289" s="1">
        <v>2.6682000000000002E-4</v>
      </c>
      <c r="K289" s="1">
        <v>0.77959400000000001</v>
      </c>
      <c r="L289" s="1">
        <v>-3.1267499999999999</v>
      </c>
      <c r="M289" s="1">
        <v>0.74959799999999999</v>
      </c>
      <c r="N289" s="1">
        <v>0.99811000000000005</v>
      </c>
      <c r="O289" s="1">
        <v>-2.5016500000000002</v>
      </c>
      <c r="P289" s="1">
        <v>-0.74730099999999999</v>
      </c>
      <c r="Q289" s="1">
        <v>0.99936800000000003</v>
      </c>
      <c r="R289" s="1">
        <v>-2.4999799999999999</v>
      </c>
      <c r="S289" s="1">
        <v>-1.5326999999999999E-3</v>
      </c>
      <c r="T289" s="1">
        <v>6.60241E-4</v>
      </c>
      <c r="U289" s="1">
        <v>-2.4996499999999999</v>
      </c>
      <c r="V289" s="1" t="s">
        <v>23</v>
      </c>
      <c r="W289" s="1">
        <f>ABS(IK_diagnostics_positions[[#This Row],[Column1]]-A288)</f>
        <v>0.55587900000000001</v>
      </c>
      <c r="X289" s="1">
        <f>ABS(IK_diagnostics_positions[[#This Row],[Column2]]-B288)</f>
        <v>0.67823130000000009</v>
      </c>
      <c r="Y289" s="1">
        <f>ABS(IK_diagnostics_positions[[#This Row],[Column3]]-C288)</f>
        <v>0.31862699999999999</v>
      </c>
      <c r="Z289" s="1">
        <f>ABS(IK_diagnostics_positions[[#This Row],[Column4]]-D288)</f>
        <v>8.130900000000002E-2</v>
      </c>
      <c r="AA289" s="1">
        <f>ABS(IK_diagnostics_positions[[#This Row],[Column5]]-E288)</f>
        <v>0.71864110000000003</v>
      </c>
      <c r="AB289" s="1">
        <f>ABS(IK_diagnostics_positions[[#This Row],[Column6]]-F288)</f>
        <v>0.19575999999999993</v>
      </c>
      <c r="AC289" s="1">
        <f>ABS(IK_diagnostics_positions[[#This Row],[Column7]]-G288)</f>
        <v>0.47026499999999999</v>
      </c>
      <c r="AD289" s="1">
        <f>ABS(IK_diagnostics_positions[[#This Row],[Column8]]-H288)</f>
        <v>0.77481830000000007</v>
      </c>
      <c r="AE289" s="1">
        <f>ABS(IK_diagnostics_positions[[#This Row],[Column9]]-I288)</f>
        <v>0.17042000000000002</v>
      </c>
      <c r="AF289" s="1">
        <f>ABS(IK_diagnostics_positions[[#This Row],[Column10]]-J288)</f>
        <v>1.82296E-3</v>
      </c>
      <c r="AG289" s="1">
        <f>ABS(IK_diagnostics_positions[[#This Row],[Column11]]-K288)</f>
        <v>1.3028999999999957E-2</v>
      </c>
      <c r="AH289" s="1">
        <f>ABS(IK_diagnostics_positions[[#This Row],[Column12]]-L288)</f>
        <v>1.2647899999999999</v>
      </c>
      <c r="AI289" s="1">
        <f>ABS(IK_diagnostics_positions[[#This Row],[Column13]]-M288)</f>
        <v>7.0709999999999384E-3</v>
      </c>
      <c r="AJ289" s="1">
        <f>ABS(IK_diagnostics_positions[[#This Row],[Column14]]-N288)</f>
        <v>4.189999999999916E-3</v>
      </c>
      <c r="AK289" s="1">
        <f>ABS(IK_diagnostics_positions[[#This Row],[Column15]]-O288)</f>
        <v>5.3600000000000314E-3</v>
      </c>
      <c r="AL289" s="1">
        <f>ABS(IK_diagnostics_positions[[#This Row],[Column16]]-P288)</f>
        <v>2.2999999999995246E-5</v>
      </c>
      <c r="AM289" s="1">
        <f>ABS(IK_diagnostics_positions[[#This Row],[Column17]]-Q288)</f>
        <v>2.8919999999998947E-3</v>
      </c>
      <c r="AN289" s="1">
        <f>ABS(IK_diagnostics_positions[[#This Row],[Column18]]-R288)</f>
        <v>5.6599999999997763E-3</v>
      </c>
      <c r="AO289" s="1">
        <f>ABS(IK_diagnostics_positions[[#This Row],[Column19]]-S288)</f>
        <v>1.49106E-2</v>
      </c>
      <c r="AP289" s="1">
        <f>ABS(IK_diagnostics_positions[[#This Row],[Column20]]-T288)</f>
        <v>1.5011558999999999E-2</v>
      </c>
      <c r="AQ289" s="1">
        <f>ABS(IK_diagnostics_positions[[#This Row],[Column21]]-U288)</f>
        <v>8.3099999999998175E-3</v>
      </c>
    </row>
    <row r="290" spans="1:43" x14ac:dyDescent="0.25">
      <c r="A290" s="1">
        <v>0.77716600000000002</v>
      </c>
      <c r="B290" s="1">
        <v>0.61229599999999995</v>
      </c>
      <c r="C290" s="1">
        <v>0.14528199999999999</v>
      </c>
      <c r="D290" s="1">
        <v>2.5222600000000001E-2</v>
      </c>
      <c r="E290" s="1">
        <v>1.2270700000000001</v>
      </c>
      <c r="F290" s="1">
        <v>-9.2685799999999999E-2</v>
      </c>
      <c r="G290" s="1">
        <v>4.5806699999999999E-2</v>
      </c>
      <c r="H290" s="1">
        <v>0.61225600000000002</v>
      </c>
      <c r="I290" s="1">
        <v>-0.88108600000000004</v>
      </c>
      <c r="J290" s="1">
        <v>-3.0570800000000002E-3</v>
      </c>
      <c r="K290" s="1">
        <v>0.768374</v>
      </c>
      <c r="L290" s="1">
        <v>-1.86761</v>
      </c>
      <c r="M290" s="1">
        <v>0.74262300000000003</v>
      </c>
      <c r="N290" s="1">
        <v>0.99940300000000004</v>
      </c>
      <c r="O290" s="1">
        <v>-2.4925799999999998</v>
      </c>
      <c r="P290" s="1">
        <v>-0.74870999999999999</v>
      </c>
      <c r="Q290" s="1">
        <v>1.0009699999999999</v>
      </c>
      <c r="R290" s="1">
        <v>-2.4920399999999998</v>
      </c>
      <c r="S290" s="1">
        <v>1.21163E-3</v>
      </c>
      <c r="T290" s="1">
        <v>-8.6617499999999995E-4</v>
      </c>
      <c r="U290" s="1">
        <v>-2.5065599999999999</v>
      </c>
      <c r="V290" s="1" t="s">
        <v>23</v>
      </c>
      <c r="W290" s="1">
        <f>ABS(IK_diagnostics_positions[[#This Row],[Column1]]-A289)</f>
        <v>0.53695400000000004</v>
      </c>
      <c r="X290" s="1">
        <f>ABS(IK_diagnostics_positions[[#This Row],[Column2]]-B289)</f>
        <v>0.60117229999999999</v>
      </c>
      <c r="Y290" s="1">
        <f>ABS(IK_diagnostics_positions[[#This Row],[Column3]]-C289)</f>
        <v>1.115939</v>
      </c>
      <c r="Z290" s="1">
        <f>ABS(IK_diagnostics_positions[[#This Row],[Column4]]-D289)</f>
        <v>0.32681460000000001</v>
      </c>
      <c r="AA290" s="1">
        <f>ABS(IK_diagnostics_positions[[#This Row],[Column5]]-E289)</f>
        <v>0.4225040000000001</v>
      </c>
      <c r="AB290" s="1">
        <f>ABS(IK_diagnostics_positions[[#This Row],[Column6]]-F289)</f>
        <v>1.1552742</v>
      </c>
      <c r="AC290" s="1">
        <f>ABS(IK_diagnostics_positions[[#This Row],[Column7]]-G289)</f>
        <v>0.49358569999999996</v>
      </c>
      <c r="AD290" s="1">
        <f>ABS(IK_diagnostics_positions[[#This Row],[Column8]]-H289)</f>
        <v>0.11560300000000001</v>
      </c>
      <c r="AE290" s="1">
        <f>ABS(IK_diagnostics_positions[[#This Row],[Column9]]-I289)</f>
        <v>1.3531539999999997</v>
      </c>
      <c r="AF290" s="1">
        <f>ABS(IK_diagnostics_positions[[#This Row],[Column10]]-J289)</f>
        <v>3.3239000000000003E-3</v>
      </c>
      <c r="AG290" s="1">
        <f>ABS(IK_diagnostics_positions[[#This Row],[Column11]]-K289)</f>
        <v>1.1220000000000008E-2</v>
      </c>
      <c r="AH290" s="1">
        <f>ABS(IK_diagnostics_positions[[#This Row],[Column12]]-L289)</f>
        <v>1.2591399999999999</v>
      </c>
      <c r="AI290" s="1">
        <f>ABS(IK_diagnostics_positions[[#This Row],[Column13]]-M289)</f>
        <v>6.9749999999999535E-3</v>
      </c>
      <c r="AJ290" s="1">
        <f>ABS(IK_diagnostics_positions[[#This Row],[Column14]]-N289)</f>
        <v>1.2929999999999886E-3</v>
      </c>
      <c r="AK290" s="1">
        <f>ABS(IK_diagnostics_positions[[#This Row],[Column15]]-O289)</f>
        <v>9.0700000000003556E-3</v>
      </c>
      <c r="AL290" s="1">
        <f>ABS(IK_diagnostics_positions[[#This Row],[Column16]]-P289)</f>
        <v>1.4089999999999936E-3</v>
      </c>
      <c r="AM290" s="1">
        <f>ABS(IK_diagnostics_positions[[#This Row],[Column17]]-Q289)</f>
        <v>1.6019999999998813E-3</v>
      </c>
      <c r="AN290" s="1">
        <f>ABS(IK_diagnostics_positions[[#This Row],[Column18]]-R289)</f>
        <v>7.9400000000000581E-3</v>
      </c>
      <c r="AO290" s="1">
        <f>ABS(IK_diagnostics_positions[[#This Row],[Column19]]-S289)</f>
        <v>2.7443299999999997E-3</v>
      </c>
      <c r="AP290" s="1">
        <f>ABS(IK_diagnostics_positions[[#This Row],[Column20]]-T289)</f>
        <v>1.5264160000000001E-3</v>
      </c>
      <c r="AQ290" s="1">
        <f>ABS(IK_diagnostics_positions[[#This Row],[Column21]]-U289)</f>
        <v>6.9099999999999717E-3</v>
      </c>
    </row>
    <row r="291" spans="1:43" x14ac:dyDescent="0.25">
      <c r="A291" s="1">
        <v>-0.350991</v>
      </c>
      <c r="B291" s="1">
        <v>0.29853600000000002</v>
      </c>
      <c r="C291" s="1">
        <v>-0.88751400000000003</v>
      </c>
      <c r="D291" s="1">
        <v>-0.88285999999999998</v>
      </c>
      <c r="E291" s="1">
        <v>-0.53999699999999995</v>
      </c>
      <c r="F291" s="1">
        <v>-0.76928600000000003</v>
      </c>
      <c r="G291" s="1">
        <v>-0.40060499999999999</v>
      </c>
      <c r="H291" s="1">
        <v>0.27612399999999998</v>
      </c>
      <c r="I291" s="1">
        <v>-1.08768</v>
      </c>
      <c r="J291" s="1">
        <v>-5.3734500000000001E-3</v>
      </c>
      <c r="K291" s="1">
        <v>0.76056500000000005</v>
      </c>
      <c r="L291" s="1">
        <v>-1.8681399999999999</v>
      </c>
      <c r="M291" s="1">
        <v>0.74204000000000003</v>
      </c>
      <c r="N291" s="1">
        <v>1.00237</v>
      </c>
      <c r="O291" s="1">
        <v>-2.4869300000000001</v>
      </c>
      <c r="P291" s="1">
        <v>-0.744641</v>
      </c>
      <c r="Q291" s="1">
        <v>0.99793100000000001</v>
      </c>
      <c r="R291" s="1">
        <v>-2.4983300000000002</v>
      </c>
      <c r="S291" s="1">
        <v>1.5437300000000001E-3</v>
      </c>
      <c r="T291" s="1">
        <v>-5.4170499999999996E-3</v>
      </c>
      <c r="U291" s="1">
        <v>-2.5109599999999999</v>
      </c>
      <c r="V291" s="1" t="s">
        <v>23</v>
      </c>
      <c r="W291" s="1">
        <f>ABS(IK_diagnostics_positions[[#This Row],[Column1]]-A290)</f>
        <v>1.1281570000000001</v>
      </c>
      <c r="X291" s="1">
        <f>ABS(IK_diagnostics_positions[[#This Row],[Column2]]-B290)</f>
        <v>0.31375999999999993</v>
      </c>
      <c r="Y291" s="1">
        <f>ABS(IK_diagnostics_positions[[#This Row],[Column3]]-C290)</f>
        <v>1.032796</v>
      </c>
      <c r="Z291" s="1">
        <f>ABS(IK_diagnostics_positions[[#This Row],[Column4]]-D290)</f>
        <v>0.90808259999999996</v>
      </c>
      <c r="AA291" s="1">
        <f>ABS(IK_diagnostics_positions[[#This Row],[Column5]]-E290)</f>
        <v>1.7670669999999999</v>
      </c>
      <c r="AB291" s="1">
        <f>ABS(IK_diagnostics_positions[[#This Row],[Column6]]-F290)</f>
        <v>0.67660019999999998</v>
      </c>
      <c r="AC291" s="1">
        <f>ABS(IK_diagnostics_positions[[#This Row],[Column7]]-G290)</f>
        <v>0.44641169999999997</v>
      </c>
      <c r="AD291" s="1">
        <f>ABS(IK_diagnostics_positions[[#This Row],[Column8]]-H290)</f>
        <v>0.33613200000000004</v>
      </c>
      <c r="AE291" s="1">
        <f>ABS(IK_diagnostics_positions[[#This Row],[Column9]]-I290)</f>
        <v>0.20659399999999994</v>
      </c>
      <c r="AF291" s="1">
        <f>ABS(IK_diagnostics_positions[[#This Row],[Column10]]-J290)</f>
        <v>2.3163699999999999E-3</v>
      </c>
      <c r="AG291" s="1">
        <f>ABS(IK_diagnostics_positions[[#This Row],[Column11]]-K290)</f>
        <v>7.8089999999999549E-3</v>
      </c>
      <c r="AH291" s="1">
        <f>ABS(IK_diagnostics_positions[[#This Row],[Column12]]-L290)</f>
        <v>5.2999999999991942E-4</v>
      </c>
      <c r="AI291" s="1">
        <f>ABS(IK_diagnostics_positions[[#This Row],[Column13]]-M290)</f>
        <v>5.8300000000000018E-4</v>
      </c>
      <c r="AJ291" s="1">
        <f>ABS(IK_diagnostics_positions[[#This Row],[Column14]]-N290)</f>
        <v>2.9669999999999419E-3</v>
      </c>
      <c r="AK291" s="1">
        <f>ABS(IK_diagnostics_positions[[#This Row],[Column15]]-O290)</f>
        <v>5.6499999999997108E-3</v>
      </c>
      <c r="AL291" s="1">
        <f>ABS(IK_diagnostics_positions[[#This Row],[Column16]]-P290)</f>
        <v>4.0689999999999893E-3</v>
      </c>
      <c r="AM291" s="1">
        <f>ABS(IK_diagnostics_positions[[#This Row],[Column17]]-Q290)</f>
        <v>3.0389999999999029E-3</v>
      </c>
      <c r="AN291" s="1">
        <f>ABS(IK_diagnostics_positions[[#This Row],[Column18]]-R290)</f>
        <v>6.2900000000003509E-3</v>
      </c>
      <c r="AO291" s="1">
        <f>ABS(IK_diagnostics_positions[[#This Row],[Column19]]-S290)</f>
        <v>3.321000000000001E-4</v>
      </c>
      <c r="AP291" s="1">
        <f>ABS(IK_diagnostics_positions[[#This Row],[Column20]]-T290)</f>
        <v>4.5508749999999994E-3</v>
      </c>
      <c r="AQ291" s="1">
        <f>ABS(IK_diagnostics_positions[[#This Row],[Column21]]-U290)</f>
        <v>4.3999999999999595E-3</v>
      </c>
    </row>
    <row r="292" spans="1:43" x14ac:dyDescent="0.25">
      <c r="A292" s="1">
        <v>0.37486399999999998</v>
      </c>
      <c r="B292" s="1">
        <v>0.91485300000000003</v>
      </c>
      <c r="C292" s="1">
        <v>0.15006900000000001</v>
      </c>
      <c r="D292" s="1">
        <v>4.1745300000000001E-3</v>
      </c>
      <c r="E292" s="1">
        <v>0.64047399999999999</v>
      </c>
      <c r="F292" s="1">
        <v>-0.73723300000000003</v>
      </c>
      <c r="G292" s="1">
        <v>0.63815599999999995</v>
      </c>
      <c r="H292" s="1">
        <v>1.2300800000000001</v>
      </c>
      <c r="I292" s="1">
        <v>-1.23767</v>
      </c>
      <c r="J292" s="1">
        <v>6.0468900000000001E-3</v>
      </c>
      <c r="K292" s="1">
        <v>0.79158200000000001</v>
      </c>
      <c r="L292" s="1">
        <v>-1.8765400000000001</v>
      </c>
      <c r="M292" s="1">
        <v>0.75911099999999998</v>
      </c>
      <c r="N292" s="1">
        <v>0.99755499999999997</v>
      </c>
      <c r="O292" s="1">
        <v>-2.5014099999999999</v>
      </c>
      <c r="P292" s="1">
        <v>-0.74942399999999998</v>
      </c>
      <c r="Q292" s="1">
        <v>0.996031</v>
      </c>
      <c r="R292" s="1">
        <v>-2.4990100000000002</v>
      </c>
      <c r="S292" s="1">
        <v>-1.4203200000000001E-3</v>
      </c>
      <c r="T292" s="1">
        <v>4.7585400000000003E-3</v>
      </c>
      <c r="U292" s="1">
        <v>-2.4936699999999998</v>
      </c>
      <c r="V292" s="1" t="s">
        <v>23</v>
      </c>
      <c r="W292" s="1">
        <f>ABS(IK_diagnostics_positions[[#This Row],[Column1]]-A291)</f>
        <v>0.72585499999999992</v>
      </c>
      <c r="X292" s="1">
        <f>ABS(IK_diagnostics_positions[[#This Row],[Column2]]-B291)</f>
        <v>0.616317</v>
      </c>
      <c r="Y292" s="1">
        <f>ABS(IK_diagnostics_positions[[#This Row],[Column3]]-C291)</f>
        <v>1.0375830000000001</v>
      </c>
      <c r="Z292" s="1">
        <f>ABS(IK_diagnostics_positions[[#This Row],[Column4]]-D291)</f>
        <v>0.88703452999999999</v>
      </c>
      <c r="AA292" s="1">
        <f>ABS(IK_diagnostics_positions[[#This Row],[Column5]]-E291)</f>
        <v>1.1804709999999998</v>
      </c>
      <c r="AB292" s="1">
        <f>ABS(IK_diagnostics_positions[[#This Row],[Column6]]-F291)</f>
        <v>3.2052999999999998E-2</v>
      </c>
      <c r="AC292" s="1">
        <f>ABS(IK_diagnostics_positions[[#This Row],[Column7]]-G291)</f>
        <v>1.038761</v>
      </c>
      <c r="AD292" s="1">
        <f>ABS(IK_diagnostics_positions[[#This Row],[Column8]]-H291)</f>
        <v>0.95395600000000003</v>
      </c>
      <c r="AE292" s="1">
        <f>ABS(IK_diagnostics_positions[[#This Row],[Column9]]-I291)</f>
        <v>0.14999000000000007</v>
      </c>
      <c r="AF292" s="1">
        <f>ABS(IK_diagnostics_positions[[#This Row],[Column10]]-J291)</f>
        <v>1.1420340000000001E-2</v>
      </c>
      <c r="AG292" s="1">
        <f>ABS(IK_diagnostics_positions[[#This Row],[Column11]]-K291)</f>
        <v>3.1016999999999961E-2</v>
      </c>
      <c r="AH292" s="1">
        <f>ABS(IK_diagnostics_positions[[#This Row],[Column12]]-L291)</f>
        <v>8.4000000000001851E-3</v>
      </c>
      <c r="AI292" s="1">
        <f>ABS(IK_diagnostics_positions[[#This Row],[Column13]]-M291)</f>
        <v>1.7070999999999947E-2</v>
      </c>
      <c r="AJ292" s="1">
        <f>ABS(IK_diagnostics_positions[[#This Row],[Column14]]-N291)</f>
        <v>4.8150000000000137E-3</v>
      </c>
      <c r="AK292" s="1">
        <f>ABS(IK_diagnostics_positions[[#This Row],[Column15]]-O291)</f>
        <v>1.4479999999999826E-2</v>
      </c>
      <c r="AL292" s="1">
        <f>ABS(IK_diagnostics_positions[[#This Row],[Column16]]-P291)</f>
        <v>4.7829999999999817E-3</v>
      </c>
      <c r="AM292" s="1">
        <f>ABS(IK_diagnostics_positions[[#This Row],[Column17]]-Q291)</f>
        <v>1.9000000000000128E-3</v>
      </c>
      <c r="AN292" s="1">
        <f>ABS(IK_diagnostics_positions[[#This Row],[Column18]]-R291)</f>
        <v>6.8000000000001393E-4</v>
      </c>
      <c r="AO292" s="1">
        <f>ABS(IK_diagnostics_positions[[#This Row],[Column19]]-S291)</f>
        <v>2.9640500000000002E-3</v>
      </c>
      <c r="AP292" s="1">
        <f>ABS(IK_diagnostics_positions[[#This Row],[Column20]]-T291)</f>
        <v>1.017559E-2</v>
      </c>
      <c r="AQ292" s="1">
        <f>ABS(IK_diagnostics_positions[[#This Row],[Column21]]-U291)</f>
        <v>1.7290000000000028E-2</v>
      </c>
    </row>
    <row r="293" spans="1:43" x14ac:dyDescent="0.25">
      <c r="A293" s="1">
        <v>6.3589400000000004E-2</v>
      </c>
      <c r="B293" s="1">
        <v>0.55596400000000001</v>
      </c>
      <c r="C293" s="1">
        <v>-0.82877000000000001</v>
      </c>
      <c r="D293" s="1">
        <v>0.97946699999999998</v>
      </c>
      <c r="E293" s="1">
        <v>0.83587100000000003</v>
      </c>
      <c r="F293" s="1">
        <v>-1.11656</v>
      </c>
      <c r="G293" s="1">
        <v>0.79739000000000004</v>
      </c>
      <c r="H293" s="1">
        <v>1.3977299999999999</v>
      </c>
      <c r="I293" s="1">
        <v>-1.9235</v>
      </c>
      <c r="J293" s="1">
        <v>-6.1613300000000005E-4</v>
      </c>
      <c r="K293" s="1">
        <v>0.79605999999999999</v>
      </c>
      <c r="L293" s="1">
        <v>-1.8891199999999999</v>
      </c>
      <c r="M293" s="1">
        <v>0.75943300000000002</v>
      </c>
      <c r="N293" s="1">
        <v>1.0076700000000001</v>
      </c>
      <c r="O293" s="1">
        <v>-2.5035699999999999</v>
      </c>
      <c r="P293" s="1">
        <v>-0.76095299999999999</v>
      </c>
      <c r="Q293" s="1">
        <v>1.0027999999999999</v>
      </c>
      <c r="R293" s="1">
        <v>-2.5048699999999999</v>
      </c>
      <c r="S293" s="1">
        <v>-7.0119500000000003E-3</v>
      </c>
      <c r="T293" s="1">
        <v>5.94014E-3</v>
      </c>
      <c r="U293" s="1">
        <v>-2.50204</v>
      </c>
      <c r="V293" s="1" t="s">
        <v>23</v>
      </c>
      <c r="W293" s="1">
        <f>ABS(IK_diagnostics_positions[[#This Row],[Column1]]-A292)</f>
        <v>0.31127459999999996</v>
      </c>
      <c r="X293" s="1">
        <f>ABS(IK_diagnostics_positions[[#This Row],[Column2]]-B292)</f>
        <v>0.35888900000000001</v>
      </c>
      <c r="Y293" s="1">
        <f>ABS(IK_diagnostics_positions[[#This Row],[Column3]]-C292)</f>
        <v>0.97883900000000001</v>
      </c>
      <c r="Z293" s="1">
        <f>ABS(IK_diagnostics_positions[[#This Row],[Column4]]-D292)</f>
        <v>0.97529246999999997</v>
      </c>
      <c r="AA293" s="1">
        <f>ABS(IK_diagnostics_positions[[#This Row],[Column5]]-E292)</f>
        <v>0.19539700000000004</v>
      </c>
      <c r="AB293" s="1">
        <f>ABS(IK_diagnostics_positions[[#This Row],[Column6]]-F292)</f>
        <v>0.37932699999999997</v>
      </c>
      <c r="AC293" s="1">
        <f>ABS(IK_diagnostics_positions[[#This Row],[Column7]]-G292)</f>
        <v>0.1592340000000001</v>
      </c>
      <c r="AD293" s="1">
        <f>ABS(IK_diagnostics_positions[[#This Row],[Column8]]-H292)</f>
        <v>0.16764999999999985</v>
      </c>
      <c r="AE293" s="1">
        <f>ABS(IK_diagnostics_positions[[#This Row],[Column9]]-I292)</f>
        <v>0.68582999999999994</v>
      </c>
      <c r="AF293" s="1">
        <f>ABS(IK_diagnostics_positions[[#This Row],[Column10]]-J292)</f>
        <v>6.6630230000000006E-3</v>
      </c>
      <c r="AG293" s="1">
        <f>ABS(IK_diagnostics_positions[[#This Row],[Column11]]-K292)</f>
        <v>4.477999999999982E-3</v>
      </c>
      <c r="AH293" s="1">
        <f>ABS(IK_diagnostics_positions[[#This Row],[Column12]]-L292)</f>
        <v>1.2579999999999814E-2</v>
      </c>
      <c r="AI293" s="1">
        <f>ABS(IK_diagnostics_positions[[#This Row],[Column13]]-M292)</f>
        <v>3.2200000000004447E-4</v>
      </c>
      <c r="AJ293" s="1">
        <f>ABS(IK_diagnostics_positions[[#This Row],[Column14]]-N292)</f>
        <v>1.0115000000000096E-2</v>
      </c>
      <c r="AK293" s="1">
        <f>ABS(IK_diagnostics_positions[[#This Row],[Column15]]-O292)</f>
        <v>2.1599999999999397E-3</v>
      </c>
      <c r="AL293" s="1">
        <f>ABS(IK_diagnostics_positions[[#This Row],[Column16]]-P292)</f>
        <v>1.1529000000000011E-2</v>
      </c>
      <c r="AM293" s="1">
        <f>ABS(IK_diagnostics_positions[[#This Row],[Column17]]-Q292)</f>
        <v>6.768999999999914E-3</v>
      </c>
      <c r="AN293" s="1">
        <f>ABS(IK_diagnostics_positions[[#This Row],[Column18]]-R292)</f>
        <v>5.8599999999997543E-3</v>
      </c>
      <c r="AO293" s="1">
        <f>ABS(IK_diagnostics_positions[[#This Row],[Column19]]-S292)</f>
        <v>5.5916300000000002E-3</v>
      </c>
      <c r="AP293" s="1">
        <f>ABS(IK_diagnostics_positions[[#This Row],[Column20]]-T292)</f>
        <v>1.1815999999999997E-3</v>
      </c>
      <c r="AQ293" s="1">
        <f>ABS(IK_diagnostics_positions[[#This Row],[Column21]]-U292)</f>
        <v>8.3700000000002106E-3</v>
      </c>
    </row>
    <row r="294" spans="1:43" x14ac:dyDescent="0.25">
      <c r="A294" s="1">
        <v>-0.51973400000000003</v>
      </c>
      <c r="B294" s="1">
        <v>0.75322699999999998</v>
      </c>
      <c r="C294" s="1">
        <v>-0.403144</v>
      </c>
      <c r="D294" s="1">
        <v>-0.47795700000000002</v>
      </c>
      <c r="E294" s="1">
        <v>-0.179092</v>
      </c>
      <c r="F294" s="1">
        <v>-0.76235900000000001</v>
      </c>
      <c r="G294" s="1">
        <v>6.9403599999999996E-2</v>
      </c>
      <c r="H294" s="1">
        <v>0.648532</v>
      </c>
      <c r="I294" s="1">
        <v>-0.88659200000000005</v>
      </c>
      <c r="J294" s="1">
        <v>3.79598E-3</v>
      </c>
      <c r="K294" s="1">
        <v>0.78332000000000002</v>
      </c>
      <c r="L294" s="1">
        <v>-1.8752899999999999</v>
      </c>
      <c r="M294" s="1">
        <v>0.75456699999999999</v>
      </c>
      <c r="N294" s="1">
        <v>0.99837699999999996</v>
      </c>
      <c r="O294" s="1">
        <v>-2.49987</v>
      </c>
      <c r="P294" s="1">
        <v>-0.74645399999999995</v>
      </c>
      <c r="Q294" s="1">
        <v>0.99978100000000003</v>
      </c>
      <c r="R294" s="1">
        <v>-2.5000100000000001</v>
      </c>
      <c r="S294" s="1">
        <v>1.6657099999999999E-3</v>
      </c>
      <c r="T294" s="1">
        <v>5.3954100000000004E-4</v>
      </c>
      <c r="U294" s="1">
        <v>-2.4975900000000002</v>
      </c>
      <c r="V294" s="1" t="s">
        <v>23</v>
      </c>
      <c r="W294" s="1">
        <f>ABS(IK_diagnostics_positions[[#This Row],[Column1]]-A293)</f>
        <v>0.58332340000000005</v>
      </c>
      <c r="X294" s="1">
        <f>ABS(IK_diagnostics_positions[[#This Row],[Column2]]-B293)</f>
        <v>0.19726299999999997</v>
      </c>
      <c r="Y294" s="1">
        <f>ABS(IK_diagnostics_positions[[#This Row],[Column3]]-C293)</f>
        <v>0.425626</v>
      </c>
      <c r="Z294" s="1">
        <f>ABS(IK_diagnostics_positions[[#This Row],[Column4]]-D293)</f>
        <v>1.4574240000000001</v>
      </c>
      <c r="AA294" s="1">
        <f>ABS(IK_diagnostics_positions[[#This Row],[Column5]]-E293)</f>
        <v>1.0149630000000001</v>
      </c>
      <c r="AB294" s="1">
        <f>ABS(IK_diagnostics_positions[[#This Row],[Column6]]-F293)</f>
        <v>0.35420099999999999</v>
      </c>
      <c r="AC294" s="1">
        <f>ABS(IK_diagnostics_positions[[#This Row],[Column7]]-G293)</f>
        <v>0.72798640000000003</v>
      </c>
      <c r="AD294" s="1">
        <f>ABS(IK_diagnostics_positions[[#This Row],[Column8]]-H293)</f>
        <v>0.74919799999999992</v>
      </c>
      <c r="AE294" s="1">
        <f>ABS(IK_diagnostics_positions[[#This Row],[Column9]]-I293)</f>
        <v>1.0369079999999999</v>
      </c>
      <c r="AF294" s="1">
        <f>ABS(IK_diagnostics_positions[[#This Row],[Column10]]-J293)</f>
        <v>4.4121130000000005E-3</v>
      </c>
      <c r="AG294" s="1">
        <f>ABS(IK_diagnostics_positions[[#This Row],[Column11]]-K293)</f>
        <v>1.2739999999999974E-2</v>
      </c>
      <c r="AH294" s="1">
        <f>ABS(IK_diagnostics_positions[[#This Row],[Column12]]-L293)</f>
        <v>1.3830000000000009E-2</v>
      </c>
      <c r="AI294" s="1">
        <f>ABS(IK_diagnostics_positions[[#This Row],[Column13]]-M293)</f>
        <v>4.866000000000037E-3</v>
      </c>
      <c r="AJ294" s="1">
        <f>ABS(IK_diagnostics_positions[[#This Row],[Column14]]-N293)</f>
        <v>9.2930000000001067E-3</v>
      </c>
      <c r="AK294" s="1">
        <f>ABS(IK_diagnostics_positions[[#This Row],[Column15]]-O293)</f>
        <v>3.6999999999998145E-3</v>
      </c>
      <c r="AL294" s="1">
        <f>ABS(IK_diagnostics_positions[[#This Row],[Column16]]-P293)</f>
        <v>1.449900000000004E-2</v>
      </c>
      <c r="AM294" s="1">
        <f>ABS(IK_diagnostics_positions[[#This Row],[Column17]]-Q293)</f>
        <v>3.0189999999998829E-3</v>
      </c>
      <c r="AN294" s="1">
        <f>ABS(IK_diagnostics_positions[[#This Row],[Column18]]-R293)</f>
        <v>4.8599999999998644E-3</v>
      </c>
      <c r="AO294" s="1">
        <f>ABS(IK_diagnostics_positions[[#This Row],[Column19]]-S293)</f>
        <v>8.6776600000000002E-3</v>
      </c>
      <c r="AP294" s="1">
        <f>ABS(IK_diagnostics_positions[[#This Row],[Column20]]-T293)</f>
        <v>5.4005989999999999E-3</v>
      </c>
      <c r="AQ294" s="1">
        <f>ABS(IK_diagnostics_positions[[#This Row],[Column21]]-U293)</f>
        <v>4.449999999999843E-3</v>
      </c>
    </row>
    <row r="295" spans="1:43" x14ac:dyDescent="0.25">
      <c r="A295" s="1">
        <v>0.46101300000000001</v>
      </c>
      <c r="B295" s="1">
        <v>-0.30025299999999999</v>
      </c>
      <c r="C295" s="1">
        <v>-0.83505399999999996</v>
      </c>
      <c r="D295" s="1">
        <v>7.6621499999999995E-2</v>
      </c>
      <c r="E295" s="1">
        <v>6.8487800000000001E-2</v>
      </c>
      <c r="F295" s="1">
        <v>-1.6813800000000001</v>
      </c>
      <c r="G295" s="1">
        <v>0.71129900000000001</v>
      </c>
      <c r="H295" s="1">
        <v>0.32501400000000003</v>
      </c>
      <c r="I295" s="1">
        <v>-2.4103400000000001</v>
      </c>
      <c r="J295" s="1">
        <v>1.39832E-4</v>
      </c>
      <c r="K295" s="1">
        <v>0.780026</v>
      </c>
      <c r="L295" s="1">
        <v>-1.87442</v>
      </c>
      <c r="M295" s="1">
        <v>0.74952399999999997</v>
      </c>
      <c r="N295" s="1">
        <v>0.99921300000000002</v>
      </c>
      <c r="O295" s="1">
        <v>-2.4992200000000002</v>
      </c>
      <c r="P295" s="1">
        <v>-0.74823899999999999</v>
      </c>
      <c r="Q295" s="1">
        <v>0.99953999999999998</v>
      </c>
      <c r="R295" s="1">
        <v>-2.5003099999999998</v>
      </c>
      <c r="S295" s="1">
        <v>-7.5185300000000003E-4</v>
      </c>
      <c r="T295" s="2">
        <v>-3.3140199999999998E-5</v>
      </c>
      <c r="U295" s="1">
        <v>-2.5001199999999999</v>
      </c>
      <c r="V295" s="1" t="s">
        <v>23</v>
      </c>
      <c r="W295" s="1">
        <f>ABS(IK_diagnostics_positions[[#This Row],[Column1]]-A294)</f>
        <v>0.98074700000000004</v>
      </c>
      <c r="X295" s="1">
        <f>ABS(IK_diagnostics_positions[[#This Row],[Column2]]-B294)</f>
        <v>1.05348</v>
      </c>
      <c r="Y295" s="1">
        <f>ABS(IK_diagnostics_positions[[#This Row],[Column3]]-C294)</f>
        <v>0.43190999999999996</v>
      </c>
      <c r="Z295" s="1">
        <f>ABS(IK_diagnostics_positions[[#This Row],[Column4]]-D294)</f>
        <v>0.55457849999999997</v>
      </c>
      <c r="AA295" s="1">
        <f>ABS(IK_diagnostics_positions[[#This Row],[Column5]]-E294)</f>
        <v>0.24757980000000002</v>
      </c>
      <c r="AB295" s="1">
        <f>ABS(IK_diagnostics_positions[[#This Row],[Column6]]-F294)</f>
        <v>0.91902100000000009</v>
      </c>
      <c r="AC295" s="1">
        <f>ABS(IK_diagnostics_positions[[#This Row],[Column7]]-G294)</f>
        <v>0.6418954</v>
      </c>
      <c r="AD295" s="1">
        <f>ABS(IK_diagnostics_positions[[#This Row],[Column8]]-H294)</f>
        <v>0.32351799999999997</v>
      </c>
      <c r="AE295" s="1">
        <f>ABS(IK_diagnostics_positions[[#This Row],[Column9]]-I294)</f>
        <v>1.5237480000000001</v>
      </c>
      <c r="AF295" s="1">
        <f>ABS(IK_diagnostics_positions[[#This Row],[Column10]]-J294)</f>
        <v>3.6561480000000001E-3</v>
      </c>
      <c r="AG295" s="1">
        <f>ABS(IK_diagnostics_positions[[#This Row],[Column11]]-K294)</f>
        <v>3.2940000000000191E-3</v>
      </c>
      <c r="AH295" s="1">
        <f>ABS(IK_diagnostics_positions[[#This Row],[Column12]]-L294)</f>
        <v>8.6999999999992639E-4</v>
      </c>
      <c r="AI295" s="1">
        <f>ABS(IK_diagnostics_positions[[#This Row],[Column13]]-M294)</f>
        <v>5.0430000000000197E-3</v>
      </c>
      <c r="AJ295" s="1">
        <f>ABS(IK_diagnostics_positions[[#This Row],[Column14]]-N294)</f>
        <v>8.3600000000005892E-4</v>
      </c>
      <c r="AK295" s="1">
        <f>ABS(IK_diagnostics_positions[[#This Row],[Column15]]-O294)</f>
        <v>6.4999999999981739E-4</v>
      </c>
      <c r="AL295" s="1">
        <f>ABS(IK_diagnostics_positions[[#This Row],[Column16]]-P294)</f>
        <v>1.7850000000000366E-3</v>
      </c>
      <c r="AM295" s="1">
        <f>ABS(IK_diagnostics_positions[[#This Row],[Column17]]-Q294)</f>
        <v>2.4100000000004673E-4</v>
      </c>
      <c r="AN295" s="1">
        <f>ABS(IK_diagnostics_positions[[#This Row],[Column18]]-R294)</f>
        <v>2.9999999999974492E-4</v>
      </c>
      <c r="AO295" s="1">
        <f>ABS(IK_diagnostics_positions[[#This Row],[Column19]]-S294)</f>
        <v>2.4175630000000002E-3</v>
      </c>
      <c r="AP295" s="1">
        <f>ABS(IK_diagnostics_positions[[#This Row],[Column20]]-T294)</f>
        <v>5.7268120000000008E-4</v>
      </c>
      <c r="AQ295" s="1">
        <f>ABS(IK_diagnostics_positions[[#This Row],[Column21]]-U294)</f>
        <v>2.5299999999996992E-3</v>
      </c>
    </row>
    <row r="296" spans="1:43" x14ac:dyDescent="0.25">
      <c r="A296" s="1">
        <v>-2.3001199999999999E-2</v>
      </c>
      <c r="B296" s="1">
        <v>0.98865999999999998</v>
      </c>
      <c r="C296" s="1">
        <v>0.14840100000000001</v>
      </c>
      <c r="D296" s="1">
        <v>-0.28874100000000003</v>
      </c>
      <c r="E296" s="1">
        <v>1.09487</v>
      </c>
      <c r="F296" s="1">
        <v>-0.80977500000000002</v>
      </c>
      <c r="G296" s="1">
        <v>0.57006199999999996</v>
      </c>
      <c r="H296" s="1">
        <v>0.84993200000000002</v>
      </c>
      <c r="I296" s="1">
        <v>-1.25973</v>
      </c>
      <c r="J296" s="1">
        <v>-2.9546099999999999E-2</v>
      </c>
      <c r="K296" s="1">
        <v>0.87478199999999995</v>
      </c>
      <c r="L296" s="1">
        <v>-2.0596399999999999</v>
      </c>
      <c r="M296" s="1">
        <v>0.85296400000000006</v>
      </c>
      <c r="N296" s="1">
        <v>1.0063899999999999</v>
      </c>
      <c r="O296" s="1">
        <v>-2.5111400000000001</v>
      </c>
      <c r="P296" s="1">
        <v>-0.89944599999999997</v>
      </c>
      <c r="Q296" s="1">
        <v>1.00644</v>
      </c>
      <c r="R296" s="1">
        <v>-2.5349699999999999</v>
      </c>
      <c r="S296" s="1">
        <v>-1.17587E-2</v>
      </c>
      <c r="T296" s="1">
        <v>-2.0021899999999999E-2</v>
      </c>
      <c r="U296" s="1">
        <v>-2.5057499999999999</v>
      </c>
      <c r="V296" s="1" t="s">
        <v>23</v>
      </c>
      <c r="W296" s="1">
        <f>ABS(IK_diagnostics_positions[[#This Row],[Column1]]-A295)</f>
        <v>0.48401420000000001</v>
      </c>
      <c r="X296" s="1">
        <f>ABS(IK_diagnostics_positions[[#This Row],[Column2]]-B295)</f>
        <v>1.288913</v>
      </c>
      <c r="Y296" s="1">
        <f>ABS(IK_diagnostics_positions[[#This Row],[Column3]]-C295)</f>
        <v>0.98345499999999997</v>
      </c>
      <c r="Z296" s="1">
        <f>ABS(IK_diagnostics_positions[[#This Row],[Column4]]-D295)</f>
        <v>0.36536250000000003</v>
      </c>
      <c r="AA296" s="1">
        <f>ABS(IK_diagnostics_positions[[#This Row],[Column5]]-E295)</f>
        <v>1.0263822</v>
      </c>
      <c r="AB296" s="1">
        <f>ABS(IK_diagnostics_positions[[#This Row],[Column6]]-F295)</f>
        <v>0.87160500000000007</v>
      </c>
      <c r="AC296" s="1">
        <f>ABS(IK_diagnostics_positions[[#This Row],[Column7]]-G295)</f>
        <v>0.14123700000000006</v>
      </c>
      <c r="AD296" s="1">
        <f>ABS(IK_diagnostics_positions[[#This Row],[Column8]]-H295)</f>
        <v>0.524918</v>
      </c>
      <c r="AE296" s="1">
        <f>ABS(IK_diagnostics_positions[[#This Row],[Column9]]-I295)</f>
        <v>1.1506100000000001</v>
      </c>
      <c r="AF296" s="1">
        <f>ABS(IK_diagnostics_positions[[#This Row],[Column10]]-J295)</f>
        <v>2.9685931999999998E-2</v>
      </c>
      <c r="AG296" s="1">
        <f>ABS(IK_diagnostics_positions[[#This Row],[Column11]]-K295)</f>
        <v>9.4755999999999951E-2</v>
      </c>
      <c r="AH296" s="1">
        <f>ABS(IK_diagnostics_positions[[#This Row],[Column12]]-L295)</f>
        <v>0.18521999999999994</v>
      </c>
      <c r="AI296" s="1">
        <f>ABS(IK_diagnostics_positions[[#This Row],[Column13]]-M295)</f>
        <v>0.10344000000000009</v>
      </c>
      <c r="AJ296" s="1">
        <f>ABS(IK_diagnostics_positions[[#This Row],[Column14]]-N295)</f>
        <v>7.1769999999998779E-3</v>
      </c>
      <c r="AK296" s="1">
        <f>ABS(IK_diagnostics_positions[[#This Row],[Column15]]-O295)</f>
        <v>1.1919999999999931E-2</v>
      </c>
      <c r="AL296" s="1">
        <f>ABS(IK_diagnostics_positions[[#This Row],[Column16]]-P295)</f>
        <v>0.15120699999999998</v>
      </c>
      <c r="AM296" s="1">
        <f>ABS(IK_diagnostics_positions[[#This Row],[Column17]]-Q295)</f>
        <v>6.9000000000000172E-3</v>
      </c>
      <c r="AN296" s="1">
        <f>ABS(IK_diagnostics_positions[[#This Row],[Column18]]-R295)</f>
        <v>3.4660000000000135E-2</v>
      </c>
      <c r="AO296" s="1">
        <f>ABS(IK_diagnostics_positions[[#This Row],[Column19]]-S295)</f>
        <v>1.1006847E-2</v>
      </c>
      <c r="AP296" s="1">
        <f>ABS(IK_diagnostics_positions[[#This Row],[Column20]]-T295)</f>
        <v>1.9988759799999999E-2</v>
      </c>
      <c r="AQ296" s="1">
        <f>ABS(IK_diagnostics_positions[[#This Row],[Column21]]-U295)</f>
        <v>5.6300000000000239E-3</v>
      </c>
    </row>
    <row r="297" spans="1:43" x14ac:dyDescent="0.25">
      <c r="A297" s="1">
        <v>0.263963</v>
      </c>
      <c r="B297" s="1">
        <v>0.213396</v>
      </c>
      <c r="C297" s="1">
        <v>-0.94062999999999997</v>
      </c>
      <c r="D297" s="1">
        <v>0.66314099999999998</v>
      </c>
      <c r="E297" s="1">
        <v>1.1266400000000001</v>
      </c>
      <c r="F297" s="1">
        <v>-1.02217</v>
      </c>
      <c r="G297" s="1">
        <v>0.56854300000000002</v>
      </c>
      <c r="H297" s="1">
        <v>1.5190900000000001</v>
      </c>
      <c r="I297" s="1">
        <v>-1.93706</v>
      </c>
      <c r="J297" s="1">
        <v>-2.7219799999999999E-2</v>
      </c>
      <c r="K297" s="1">
        <v>0.72163699999999997</v>
      </c>
      <c r="L297" s="1">
        <v>-1.8414999999999999</v>
      </c>
      <c r="M297" s="1">
        <v>0.72279199999999999</v>
      </c>
      <c r="N297" s="1">
        <v>0.97739799999999999</v>
      </c>
      <c r="O297" s="1">
        <v>-2.45147</v>
      </c>
      <c r="P297" s="1">
        <v>-0.72980500000000004</v>
      </c>
      <c r="Q297" s="1">
        <v>1.00187</v>
      </c>
      <c r="R297" s="1">
        <v>-2.49559</v>
      </c>
      <c r="S297" s="1">
        <v>1.4577699999999999E-3</v>
      </c>
      <c r="T297" s="1">
        <v>4.5442599999999996E-3</v>
      </c>
      <c r="U297" s="1">
        <v>-2.5378799999999999</v>
      </c>
      <c r="V297" s="1" t="s">
        <v>23</v>
      </c>
      <c r="W297" s="1">
        <f>ABS(IK_diagnostics_positions[[#This Row],[Column1]]-A296)</f>
        <v>0.2869642</v>
      </c>
      <c r="X297" s="1">
        <f>ABS(IK_diagnostics_positions[[#This Row],[Column2]]-B296)</f>
        <v>0.77526399999999995</v>
      </c>
      <c r="Y297" s="1">
        <f>ABS(IK_diagnostics_positions[[#This Row],[Column3]]-C296)</f>
        <v>1.0890309999999999</v>
      </c>
      <c r="Z297" s="1">
        <f>ABS(IK_diagnostics_positions[[#This Row],[Column4]]-D296)</f>
        <v>0.95188200000000001</v>
      </c>
      <c r="AA297" s="1">
        <f>ABS(IK_diagnostics_positions[[#This Row],[Column5]]-E296)</f>
        <v>3.1770000000000076E-2</v>
      </c>
      <c r="AB297" s="1">
        <f>ABS(IK_diagnostics_positions[[#This Row],[Column6]]-F296)</f>
        <v>0.212395</v>
      </c>
      <c r="AC297" s="1">
        <f>ABS(IK_diagnostics_positions[[#This Row],[Column7]]-G296)</f>
        <v>1.5189999999999371E-3</v>
      </c>
      <c r="AD297" s="1">
        <f>ABS(IK_diagnostics_positions[[#This Row],[Column8]]-H296)</f>
        <v>0.66915800000000003</v>
      </c>
      <c r="AE297" s="1">
        <f>ABS(IK_diagnostics_positions[[#This Row],[Column9]]-I296)</f>
        <v>0.67732999999999999</v>
      </c>
      <c r="AF297" s="1">
        <f>ABS(IK_diagnostics_positions[[#This Row],[Column10]]-J296)</f>
        <v>2.3262999999999999E-3</v>
      </c>
      <c r="AG297" s="1">
        <f>ABS(IK_diagnostics_positions[[#This Row],[Column11]]-K296)</f>
        <v>0.15314499999999998</v>
      </c>
      <c r="AH297" s="1">
        <f>ABS(IK_diagnostics_positions[[#This Row],[Column12]]-L296)</f>
        <v>0.21814</v>
      </c>
      <c r="AI297" s="1">
        <f>ABS(IK_diagnostics_positions[[#This Row],[Column13]]-M296)</f>
        <v>0.13017200000000007</v>
      </c>
      <c r="AJ297" s="1">
        <f>ABS(IK_diagnostics_positions[[#This Row],[Column14]]-N296)</f>
        <v>2.8991999999999907E-2</v>
      </c>
      <c r="AK297" s="1">
        <f>ABS(IK_diagnostics_positions[[#This Row],[Column15]]-O296)</f>
        <v>5.9670000000000112E-2</v>
      </c>
      <c r="AL297" s="1">
        <f>ABS(IK_diagnostics_positions[[#This Row],[Column16]]-P296)</f>
        <v>0.16964099999999993</v>
      </c>
      <c r="AM297" s="1">
        <f>ABS(IK_diagnostics_positions[[#This Row],[Column17]]-Q296)</f>
        <v>4.569999999999963E-3</v>
      </c>
      <c r="AN297" s="1">
        <f>ABS(IK_diagnostics_positions[[#This Row],[Column18]]-R296)</f>
        <v>3.9379999999999971E-2</v>
      </c>
      <c r="AO297" s="1">
        <f>ABS(IK_diagnostics_positions[[#This Row],[Column19]]-S296)</f>
        <v>1.3216470000000001E-2</v>
      </c>
      <c r="AP297" s="1">
        <f>ABS(IK_diagnostics_positions[[#This Row],[Column20]]-T296)</f>
        <v>2.4566159999999997E-2</v>
      </c>
      <c r="AQ297" s="1">
        <f>ABS(IK_diagnostics_positions[[#This Row],[Column21]]-U296)</f>
        <v>3.2129999999999992E-2</v>
      </c>
    </row>
    <row r="298" spans="1:43" x14ac:dyDescent="0.25">
      <c r="A298" s="1">
        <v>0.49729600000000002</v>
      </c>
      <c r="B298" s="1">
        <v>0.68281099999999995</v>
      </c>
      <c r="C298" s="1">
        <v>-0.53522499999999995</v>
      </c>
      <c r="D298" s="1">
        <v>0.32209100000000002</v>
      </c>
      <c r="E298" s="1">
        <v>0.12460599999999999</v>
      </c>
      <c r="F298" s="1">
        <v>-1.34622</v>
      </c>
      <c r="G298" s="1">
        <v>6.6790600000000006E-2</v>
      </c>
      <c r="H298" s="1">
        <v>0.82670999999999994</v>
      </c>
      <c r="I298" s="1">
        <v>-2.0109499999999998</v>
      </c>
      <c r="J298" s="1">
        <v>5.8836599999999998E-3</v>
      </c>
      <c r="K298" s="1">
        <v>0.77223299999999995</v>
      </c>
      <c r="L298" s="1">
        <v>-3.0076100000000001</v>
      </c>
      <c r="M298" s="1">
        <v>0.816855</v>
      </c>
      <c r="N298" s="1">
        <v>1.03325</v>
      </c>
      <c r="O298" s="1">
        <v>-2.4839699999999998</v>
      </c>
      <c r="P298" s="1">
        <v>-0.805454</v>
      </c>
      <c r="Q298" s="1">
        <v>1.0161899999999999</v>
      </c>
      <c r="R298" s="1">
        <v>-2.4763700000000002</v>
      </c>
      <c r="S298" s="1">
        <v>-6.49396E-3</v>
      </c>
      <c r="T298" s="1">
        <v>-7.1933200000000003E-2</v>
      </c>
      <c r="U298" s="1">
        <v>-2.47167</v>
      </c>
      <c r="V298" s="1" t="s">
        <v>23</v>
      </c>
      <c r="W298" s="1">
        <f>ABS(IK_diagnostics_positions[[#This Row],[Column1]]-A297)</f>
        <v>0.23333300000000001</v>
      </c>
      <c r="X298" s="1">
        <f>ABS(IK_diagnostics_positions[[#This Row],[Column2]]-B297)</f>
        <v>0.46941499999999992</v>
      </c>
      <c r="Y298" s="1">
        <f>ABS(IK_diagnostics_positions[[#This Row],[Column3]]-C297)</f>
        <v>0.40540500000000002</v>
      </c>
      <c r="Z298" s="1">
        <f>ABS(IK_diagnostics_positions[[#This Row],[Column4]]-D297)</f>
        <v>0.34104999999999996</v>
      </c>
      <c r="AA298" s="1">
        <f>ABS(IK_diagnostics_positions[[#This Row],[Column5]]-E297)</f>
        <v>1.0020340000000001</v>
      </c>
      <c r="AB298" s="1">
        <f>ABS(IK_diagnostics_positions[[#This Row],[Column6]]-F297)</f>
        <v>0.32404999999999995</v>
      </c>
      <c r="AC298" s="1">
        <f>ABS(IK_diagnostics_positions[[#This Row],[Column7]]-G297)</f>
        <v>0.50175239999999999</v>
      </c>
      <c r="AD298" s="1">
        <f>ABS(IK_diagnostics_positions[[#This Row],[Column8]]-H297)</f>
        <v>0.69238000000000011</v>
      </c>
      <c r="AE298" s="1">
        <f>ABS(IK_diagnostics_positions[[#This Row],[Column9]]-I297)</f>
        <v>7.3889999999999789E-2</v>
      </c>
      <c r="AF298" s="1">
        <f>ABS(IK_diagnostics_positions[[#This Row],[Column10]]-J297)</f>
        <v>3.3103460000000001E-2</v>
      </c>
      <c r="AG298" s="1">
        <f>ABS(IK_diagnostics_positions[[#This Row],[Column11]]-K297)</f>
        <v>5.0595999999999974E-2</v>
      </c>
      <c r="AH298" s="1">
        <f>ABS(IK_diagnostics_positions[[#This Row],[Column12]]-L297)</f>
        <v>1.1661100000000002</v>
      </c>
      <c r="AI298" s="1">
        <f>ABS(IK_diagnostics_positions[[#This Row],[Column13]]-M297)</f>
        <v>9.4063000000000008E-2</v>
      </c>
      <c r="AJ298" s="1">
        <f>ABS(IK_diagnostics_positions[[#This Row],[Column14]]-N297)</f>
        <v>5.5852000000000013E-2</v>
      </c>
      <c r="AK298" s="1">
        <f>ABS(IK_diagnostics_positions[[#This Row],[Column15]]-O297)</f>
        <v>3.2499999999999751E-2</v>
      </c>
      <c r="AL298" s="1">
        <f>ABS(IK_diagnostics_positions[[#This Row],[Column16]]-P297)</f>
        <v>7.5648999999999966E-2</v>
      </c>
      <c r="AM298" s="1">
        <f>ABS(IK_diagnostics_positions[[#This Row],[Column17]]-Q297)</f>
        <v>1.4319999999999888E-2</v>
      </c>
      <c r="AN298" s="1">
        <f>ABS(IK_diagnostics_positions[[#This Row],[Column18]]-R297)</f>
        <v>1.9219999999999793E-2</v>
      </c>
      <c r="AO298" s="1">
        <f>ABS(IK_diagnostics_positions[[#This Row],[Column19]]-S297)</f>
        <v>7.9517300000000006E-3</v>
      </c>
      <c r="AP298" s="1">
        <f>ABS(IK_diagnostics_positions[[#This Row],[Column20]]-T297)</f>
        <v>7.6477459999999997E-2</v>
      </c>
      <c r="AQ298" s="1">
        <f>ABS(IK_diagnostics_positions[[#This Row],[Column21]]-U297)</f>
        <v>6.620999999999988E-2</v>
      </c>
    </row>
    <row r="299" spans="1:43" x14ac:dyDescent="0.25">
      <c r="A299" s="1">
        <v>0.54560600000000004</v>
      </c>
      <c r="B299" s="1">
        <v>-0.71610200000000002</v>
      </c>
      <c r="C299" s="1">
        <v>-0.43532900000000002</v>
      </c>
      <c r="D299" s="1">
        <v>0.75109599999999999</v>
      </c>
      <c r="E299" s="1">
        <v>-0.22974900000000001</v>
      </c>
      <c r="F299" s="1">
        <v>-1.2845800000000001</v>
      </c>
      <c r="G299" s="1">
        <v>0.32989800000000002</v>
      </c>
      <c r="H299" s="1">
        <v>0.61835499999999999</v>
      </c>
      <c r="I299" s="1">
        <v>-0.96316299999999999</v>
      </c>
      <c r="J299" s="1">
        <v>-3.3078500000000002E-3</v>
      </c>
      <c r="K299" s="1">
        <v>0.80215099999999995</v>
      </c>
      <c r="L299" s="1">
        <v>-1.8879300000000001</v>
      </c>
      <c r="M299" s="1">
        <v>0.75932500000000003</v>
      </c>
      <c r="N299" s="1">
        <v>0.99380100000000005</v>
      </c>
      <c r="O299" s="1">
        <v>-2.5057200000000002</v>
      </c>
      <c r="P299" s="1">
        <v>-0.76093900000000003</v>
      </c>
      <c r="Q299" s="1">
        <v>1.00441</v>
      </c>
      <c r="R299" s="1">
        <v>-2.50848</v>
      </c>
      <c r="S299" s="1">
        <v>7.4571399999999997E-4</v>
      </c>
      <c r="T299" s="1">
        <v>6.6602199999999997E-3</v>
      </c>
      <c r="U299" s="1">
        <v>-2.4938799999999999</v>
      </c>
      <c r="V299" s="1" t="s">
        <v>23</v>
      </c>
      <c r="W299" s="1">
        <f>ABS(IK_diagnostics_positions[[#This Row],[Column1]]-A298)</f>
        <v>4.831000000000002E-2</v>
      </c>
      <c r="X299" s="1">
        <f>ABS(IK_diagnostics_positions[[#This Row],[Column2]]-B298)</f>
        <v>1.3989129999999999</v>
      </c>
      <c r="Y299" s="1">
        <f>ABS(IK_diagnostics_positions[[#This Row],[Column3]]-C298)</f>
        <v>9.9895999999999929E-2</v>
      </c>
      <c r="Z299" s="1">
        <f>ABS(IK_diagnostics_positions[[#This Row],[Column4]]-D298)</f>
        <v>0.42900499999999997</v>
      </c>
      <c r="AA299" s="1">
        <f>ABS(IK_diagnostics_positions[[#This Row],[Column5]]-E298)</f>
        <v>0.35435499999999998</v>
      </c>
      <c r="AB299" s="1">
        <f>ABS(IK_diagnostics_positions[[#This Row],[Column6]]-F298)</f>
        <v>6.1639999999999917E-2</v>
      </c>
      <c r="AC299" s="1">
        <f>ABS(IK_diagnostics_positions[[#This Row],[Column7]]-G298)</f>
        <v>0.26310739999999999</v>
      </c>
      <c r="AD299" s="1">
        <f>ABS(IK_diagnostics_positions[[#This Row],[Column8]]-H298)</f>
        <v>0.20835499999999996</v>
      </c>
      <c r="AE299" s="1">
        <f>ABS(IK_diagnostics_positions[[#This Row],[Column9]]-I298)</f>
        <v>1.0477869999999998</v>
      </c>
      <c r="AF299" s="1">
        <f>ABS(IK_diagnostics_positions[[#This Row],[Column10]]-J298)</f>
        <v>9.19151E-3</v>
      </c>
      <c r="AG299" s="1">
        <f>ABS(IK_diagnostics_positions[[#This Row],[Column11]]-K298)</f>
        <v>2.9918E-2</v>
      </c>
      <c r="AH299" s="1">
        <f>ABS(IK_diagnostics_positions[[#This Row],[Column12]]-L298)</f>
        <v>1.11968</v>
      </c>
      <c r="AI299" s="1">
        <f>ABS(IK_diagnostics_positions[[#This Row],[Column13]]-M298)</f>
        <v>5.752999999999997E-2</v>
      </c>
      <c r="AJ299" s="1">
        <f>ABS(IK_diagnostics_positions[[#This Row],[Column14]]-N298)</f>
        <v>3.9448999999999956E-2</v>
      </c>
      <c r="AK299" s="1">
        <f>ABS(IK_diagnostics_positions[[#This Row],[Column15]]-O298)</f>
        <v>2.175000000000038E-2</v>
      </c>
      <c r="AL299" s="1">
        <f>ABS(IK_diagnostics_positions[[#This Row],[Column16]]-P298)</f>
        <v>4.4514999999999971E-2</v>
      </c>
      <c r="AM299" s="1">
        <f>ABS(IK_diagnostics_positions[[#This Row],[Column17]]-Q298)</f>
        <v>1.1779999999999902E-2</v>
      </c>
      <c r="AN299" s="1">
        <f>ABS(IK_diagnostics_positions[[#This Row],[Column18]]-R298)</f>
        <v>3.2109999999999861E-2</v>
      </c>
      <c r="AO299" s="1">
        <f>ABS(IK_diagnostics_positions[[#This Row],[Column19]]-S298)</f>
        <v>7.2396739999999998E-3</v>
      </c>
      <c r="AP299" s="1">
        <f>ABS(IK_diagnostics_positions[[#This Row],[Column20]]-T298)</f>
        <v>7.8593419999999997E-2</v>
      </c>
      <c r="AQ299" s="1">
        <f>ABS(IK_diagnostics_positions[[#This Row],[Column21]]-U298)</f>
        <v>2.2209999999999841E-2</v>
      </c>
    </row>
    <row r="300" spans="1:43" x14ac:dyDescent="0.25">
      <c r="A300" s="1">
        <v>0.26719700000000002</v>
      </c>
      <c r="B300" s="1">
        <v>0.80137700000000001</v>
      </c>
      <c r="C300" s="1">
        <v>-0.53516399999999997</v>
      </c>
      <c r="D300" s="1">
        <v>0.40589700000000001</v>
      </c>
      <c r="E300" s="1">
        <v>1.76847</v>
      </c>
      <c r="F300" s="1">
        <v>-0.748448</v>
      </c>
      <c r="G300" s="1">
        <v>0.354736</v>
      </c>
      <c r="H300" s="1">
        <v>0.87585400000000002</v>
      </c>
      <c r="I300" s="1">
        <v>-1.19635</v>
      </c>
      <c r="J300" s="1">
        <v>-4.2210400000000002E-2</v>
      </c>
      <c r="K300" s="1">
        <v>0.92866199999999999</v>
      </c>
      <c r="L300" s="1">
        <v>-2.11267</v>
      </c>
      <c r="M300" s="1">
        <v>0.87763199999999997</v>
      </c>
      <c r="N300" s="1">
        <v>0.99021999999999999</v>
      </c>
      <c r="O300" s="1">
        <v>-2.5001000000000002</v>
      </c>
      <c r="P300" s="1">
        <v>-0.92852400000000002</v>
      </c>
      <c r="Q300" s="1">
        <v>1.0092300000000001</v>
      </c>
      <c r="R300" s="1">
        <v>-2.5686900000000001</v>
      </c>
      <c r="S300" s="1">
        <v>1.17591E-2</v>
      </c>
      <c r="T300" s="1">
        <v>4.9774600000000004E-3</v>
      </c>
      <c r="U300" s="1">
        <v>-2.492</v>
      </c>
      <c r="V300" s="1" t="s">
        <v>23</v>
      </c>
      <c r="W300" s="1">
        <f>ABS(IK_diagnostics_positions[[#This Row],[Column1]]-A299)</f>
        <v>0.27840900000000002</v>
      </c>
      <c r="X300" s="1">
        <f>ABS(IK_diagnostics_positions[[#This Row],[Column2]]-B299)</f>
        <v>1.517479</v>
      </c>
      <c r="Y300" s="1">
        <f>ABS(IK_diagnostics_positions[[#This Row],[Column3]]-C299)</f>
        <v>9.9834999999999952E-2</v>
      </c>
      <c r="Z300" s="1">
        <f>ABS(IK_diagnostics_positions[[#This Row],[Column4]]-D299)</f>
        <v>0.34519899999999998</v>
      </c>
      <c r="AA300" s="1">
        <f>ABS(IK_diagnostics_positions[[#This Row],[Column5]]-E299)</f>
        <v>1.998219</v>
      </c>
      <c r="AB300" s="1">
        <f>ABS(IK_diagnostics_positions[[#This Row],[Column6]]-F299)</f>
        <v>0.53613200000000005</v>
      </c>
      <c r="AC300" s="1">
        <f>ABS(IK_diagnostics_positions[[#This Row],[Column7]]-G299)</f>
        <v>2.4837999999999971E-2</v>
      </c>
      <c r="AD300" s="1">
        <f>ABS(IK_diagnostics_positions[[#This Row],[Column8]]-H299)</f>
        <v>0.25749900000000003</v>
      </c>
      <c r="AE300" s="1">
        <f>ABS(IK_diagnostics_positions[[#This Row],[Column9]]-I299)</f>
        <v>0.23318700000000003</v>
      </c>
      <c r="AF300" s="1">
        <f>ABS(IK_diagnostics_positions[[#This Row],[Column10]]-J299)</f>
        <v>3.8902550000000001E-2</v>
      </c>
      <c r="AG300" s="1">
        <f>ABS(IK_diagnostics_positions[[#This Row],[Column11]]-K299)</f>
        <v>0.12651100000000004</v>
      </c>
      <c r="AH300" s="1">
        <f>ABS(IK_diagnostics_positions[[#This Row],[Column12]]-L299)</f>
        <v>0.22473999999999994</v>
      </c>
      <c r="AI300" s="1">
        <f>ABS(IK_diagnostics_positions[[#This Row],[Column13]]-M299)</f>
        <v>0.11830699999999994</v>
      </c>
      <c r="AJ300" s="1">
        <f>ABS(IK_diagnostics_positions[[#This Row],[Column14]]-N299)</f>
        <v>3.5810000000000564E-3</v>
      </c>
      <c r="AK300" s="1">
        <f>ABS(IK_diagnostics_positions[[#This Row],[Column15]]-O299)</f>
        <v>5.6199999999999584E-3</v>
      </c>
      <c r="AL300" s="1">
        <f>ABS(IK_diagnostics_positions[[#This Row],[Column16]]-P299)</f>
        <v>0.16758499999999998</v>
      </c>
      <c r="AM300" s="1">
        <f>ABS(IK_diagnostics_positions[[#This Row],[Column17]]-Q299)</f>
        <v>4.8200000000000465E-3</v>
      </c>
      <c r="AN300" s="1">
        <f>ABS(IK_diagnostics_positions[[#This Row],[Column18]]-R299)</f>
        <v>6.0210000000000097E-2</v>
      </c>
      <c r="AO300" s="1">
        <f>ABS(IK_diagnostics_positions[[#This Row],[Column19]]-S299)</f>
        <v>1.1013386E-2</v>
      </c>
      <c r="AP300" s="1">
        <f>ABS(IK_diagnostics_positions[[#This Row],[Column20]]-T299)</f>
        <v>1.6827599999999993E-3</v>
      </c>
      <c r="AQ300" s="1">
        <f>ABS(IK_diagnostics_positions[[#This Row],[Column21]]-U299)</f>
        <v>1.8799999999998818E-3</v>
      </c>
    </row>
    <row r="301" spans="1:43" x14ac:dyDescent="0.25">
      <c r="A301" s="1">
        <v>0.97180599999999995</v>
      </c>
      <c r="B301" s="1">
        <v>-0.15706500000000001</v>
      </c>
      <c r="C301" s="1">
        <v>-0.17585100000000001</v>
      </c>
      <c r="D301" s="1">
        <v>0.11586299999999999</v>
      </c>
      <c r="E301" s="1">
        <v>0.31853300000000001</v>
      </c>
      <c r="F301" s="1">
        <v>-0.37875199999999998</v>
      </c>
      <c r="G301" s="1">
        <v>0.40232800000000002</v>
      </c>
      <c r="H301" s="1">
        <v>0.85699199999999998</v>
      </c>
      <c r="I301" s="1">
        <v>-1.1712199999999999</v>
      </c>
      <c r="J301" s="1">
        <v>-3.4588500000000001E-2</v>
      </c>
      <c r="K301" s="1">
        <v>0.97262300000000002</v>
      </c>
      <c r="L301" s="1">
        <v>-2.0632600000000001</v>
      </c>
      <c r="M301" s="1">
        <v>0.85274899999999998</v>
      </c>
      <c r="N301" s="1">
        <v>0.99970400000000004</v>
      </c>
      <c r="O301" s="1">
        <v>-2.5235799999999999</v>
      </c>
      <c r="P301" s="1">
        <v>-0.89703500000000003</v>
      </c>
      <c r="Q301" s="1">
        <v>0.99782899999999997</v>
      </c>
      <c r="R301" s="1">
        <v>-2.5687799999999998</v>
      </c>
      <c r="S301" s="1">
        <v>1.3660500000000001E-2</v>
      </c>
      <c r="T301" s="1">
        <v>5.3116900000000002E-2</v>
      </c>
      <c r="U301" s="1">
        <v>-2.45336</v>
      </c>
      <c r="V301" s="1" t="s">
        <v>23</v>
      </c>
      <c r="W301" s="1">
        <f>ABS(IK_diagnostics_positions[[#This Row],[Column1]]-A300)</f>
        <v>0.70460899999999993</v>
      </c>
      <c r="X301" s="1">
        <f>ABS(IK_diagnostics_positions[[#This Row],[Column2]]-B300)</f>
        <v>0.95844200000000002</v>
      </c>
      <c r="Y301" s="1">
        <f>ABS(IK_diagnostics_positions[[#This Row],[Column3]]-C300)</f>
        <v>0.35931299999999999</v>
      </c>
      <c r="Z301" s="1">
        <f>ABS(IK_diagnostics_positions[[#This Row],[Column4]]-D300)</f>
        <v>0.29003400000000001</v>
      </c>
      <c r="AA301" s="1">
        <f>ABS(IK_diagnostics_positions[[#This Row],[Column5]]-E300)</f>
        <v>1.449937</v>
      </c>
      <c r="AB301" s="1">
        <f>ABS(IK_diagnostics_positions[[#This Row],[Column6]]-F300)</f>
        <v>0.36969600000000002</v>
      </c>
      <c r="AC301" s="1">
        <f>ABS(IK_diagnostics_positions[[#This Row],[Column7]]-G300)</f>
        <v>4.7592000000000023E-2</v>
      </c>
      <c r="AD301" s="1">
        <f>ABS(IK_diagnostics_positions[[#This Row],[Column8]]-H300)</f>
        <v>1.8862000000000045E-2</v>
      </c>
      <c r="AE301" s="1">
        <f>ABS(IK_diagnostics_positions[[#This Row],[Column9]]-I300)</f>
        <v>2.5130000000000097E-2</v>
      </c>
      <c r="AF301" s="1">
        <f>ABS(IK_diagnostics_positions[[#This Row],[Column10]]-J300)</f>
        <v>7.6219000000000009E-3</v>
      </c>
      <c r="AG301" s="1">
        <f>ABS(IK_diagnostics_positions[[#This Row],[Column11]]-K300)</f>
        <v>4.3961000000000028E-2</v>
      </c>
      <c r="AH301" s="1">
        <f>ABS(IK_diagnostics_positions[[#This Row],[Column12]]-L300)</f>
        <v>4.9409999999999954E-2</v>
      </c>
      <c r="AI301" s="1">
        <f>ABS(IK_diagnostics_positions[[#This Row],[Column13]]-M300)</f>
        <v>2.4882999999999988E-2</v>
      </c>
      <c r="AJ301" s="1">
        <f>ABS(IK_diagnostics_positions[[#This Row],[Column14]]-N300)</f>
        <v>9.4840000000000479E-3</v>
      </c>
      <c r="AK301" s="1">
        <f>ABS(IK_diagnostics_positions[[#This Row],[Column15]]-O300)</f>
        <v>2.3479999999999723E-2</v>
      </c>
      <c r="AL301" s="1">
        <f>ABS(IK_diagnostics_positions[[#This Row],[Column16]]-P300)</f>
        <v>3.1488999999999989E-2</v>
      </c>
      <c r="AM301" s="1">
        <f>ABS(IK_diagnostics_positions[[#This Row],[Column17]]-Q300)</f>
        <v>1.1401000000000105E-2</v>
      </c>
      <c r="AN301" s="1">
        <f>ABS(IK_diagnostics_positions[[#This Row],[Column18]]-R300)</f>
        <v>8.999999999970143E-5</v>
      </c>
      <c r="AO301" s="1">
        <f>ABS(IK_diagnostics_positions[[#This Row],[Column19]]-S300)</f>
        <v>1.901400000000001E-3</v>
      </c>
      <c r="AP301" s="1">
        <f>ABS(IK_diagnostics_positions[[#This Row],[Column20]]-T300)</f>
        <v>4.8139439999999999E-2</v>
      </c>
      <c r="AQ301" s="1">
        <f>ABS(IK_diagnostics_positions[[#This Row],[Column21]]-U300)</f>
        <v>3.8640000000000008E-2</v>
      </c>
    </row>
    <row r="302" spans="1:43" x14ac:dyDescent="0.25">
      <c r="A302" s="1">
        <v>-0.112125</v>
      </c>
      <c r="B302" s="1">
        <v>-0.29509600000000002</v>
      </c>
      <c r="C302" s="1">
        <v>-0.94886599999999999</v>
      </c>
      <c r="D302" s="1">
        <v>-0.130577</v>
      </c>
      <c r="E302" s="1">
        <v>0.40501999999999999</v>
      </c>
      <c r="F302" s="1">
        <v>-1.66266</v>
      </c>
      <c r="G302" s="1">
        <v>0.437753</v>
      </c>
      <c r="H302" s="1">
        <v>0.85769499999999999</v>
      </c>
      <c r="I302" s="1">
        <v>-0.97557099999999997</v>
      </c>
      <c r="J302" s="1">
        <v>-7.2548400000000002E-3</v>
      </c>
      <c r="K302" s="1">
        <v>0.76041700000000001</v>
      </c>
      <c r="L302" s="1">
        <v>-1.8657999999999999</v>
      </c>
      <c r="M302" s="1">
        <v>0.74025700000000005</v>
      </c>
      <c r="N302" s="1">
        <v>0.99321099999999996</v>
      </c>
      <c r="O302" s="1">
        <v>-2.4879199999999999</v>
      </c>
      <c r="P302" s="1">
        <v>-0.74583100000000002</v>
      </c>
      <c r="Q302" s="1">
        <v>1.00464</v>
      </c>
      <c r="R302" s="1">
        <v>-2.4941800000000001</v>
      </c>
      <c r="S302" s="1">
        <v>2.6506500000000001E-3</v>
      </c>
      <c r="T302" s="1">
        <v>-4.2915299999999999E-4</v>
      </c>
      <c r="U302" s="1">
        <v>-2.5146600000000001</v>
      </c>
      <c r="V302" s="1" t="s">
        <v>23</v>
      </c>
      <c r="W302" s="1">
        <f>ABS(IK_diagnostics_positions[[#This Row],[Column1]]-A301)</f>
        <v>1.083931</v>
      </c>
      <c r="X302" s="1">
        <f>ABS(IK_diagnostics_positions[[#This Row],[Column2]]-B301)</f>
        <v>0.13803100000000001</v>
      </c>
      <c r="Y302" s="1">
        <f>ABS(IK_diagnostics_positions[[#This Row],[Column3]]-C301)</f>
        <v>0.77301500000000001</v>
      </c>
      <c r="Z302" s="1">
        <f>ABS(IK_diagnostics_positions[[#This Row],[Column4]]-D301)</f>
        <v>0.24643999999999999</v>
      </c>
      <c r="AA302" s="1">
        <f>ABS(IK_diagnostics_positions[[#This Row],[Column5]]-E301)</f>
        <v>8.6486999999999981E-2</v>
      </c>
      <c r="AB302" s="1">
        <f>ABS(IK_diagnostics_positions[[#This Row],[Column6]]-F301)</f>
        <v>1.283908</v>
      </c>
      <c r="AC302" s="1">
        <f>ABS(IK_diagnostics_positions[[#This Row],[Column7]]-G301)</f>
        <v>3.5424999999999984E-2</v>
      </c>
      <c r="AD302" s="1">
        <f>ABS(IK_diagnostics_positions[[#This Row],[Column8]]-H301)</f>
        <v>7.0300000000000917E-4</v>
      </c>
      <c r="AE302" s="1">
        <f>ABS(IK_diagnostics_positions[[#This Row],[Column9]]-I301)</f>
        <v>0.19564899999999996</v>
      </c>
      <c r="AF302" s="1">
        <f>ABS(IK_diagnostics_positions[[#This Row],[Column10]]-J301)</f>
        <v>2.7333660000000003E-2</v>
      </c>
      <c r="AG302" s="1">
        <f>ABS(IK_diagnostics_positions[[#This Row],[Column11]]-K301)</f>
        <v>0.21220600000000001</v>
      </c>
      <c r="AH302" s="1">
        <f>ABS(IK_diagnostics_positions[[#This Row],[Column12]]-L301)</f>
        <v>0.19746000000000019</v>
      </c>
      <c r="AI302" s="1">
        <f>ABS(IK_diagnostics_positions[[#This Row],[Column13]]-M301)</f>
        <v>0.11249199999999993</v>
      </c>
      <c r="AJ302" s="1">
        <f>ABS(IK_diagnostics_positions[[#This Row],[Column14]]-N301)</f>
        <v>6.493000000000082E-3</v>
      </c>
      <c r="AK302" s="1">
        <f>ABS(IK_diagnostics_positions[[#This Row],[Column15]]-O301)</f>
        <v>3.5660000000000025E-2</v>
      </c>
      <c r="AL302" s="1">
        <f>ABS(IK_diagnostics_positions[[#This Row],[Column16]]-P301)</f>
        <v>0.15120400000000001</v>
      </c>
      <c r="AM302" s="1">
        <f>ABS(IK_diagnostics_positions[[#This Row],[Column17]]-Q301)</f>
        <v>6.8110000000000115E-3</v>
      </c>
      <c r="AN302" s="1">
        <f>ABS(IK_diagnostics_positions[[#This Row],[Column18]]-R301)</f>
        <v>7.4599999999999778E-2</v>
      </c>
      <c r="AO302" s="1">
        <f>ABS(IK_diagnostics_positions[[#This Row],[Column19]]-S301)</f>
        <v>1.1009850000000002E-2</v>
      </c>
      <c r="AP302" s="1">
        <f>ABS(IK_diagnostics_positions[[#This Row],[Column20]]-T301)</f>
        <v>5.3546053000000003E-2</v>
      </c>
      <c r="AQ302" s="1">
        <f>ABS(IK_diagnostics_positions[[#This Row],[Column21]]-U301)</f>
        <v>6.1300000000000132E-2</v>
      </c>
    </row>
    <row r="303" spans="1:43" x14ac:dyDescent="0.25">
      <c r="A303" s="1">
        <v>0.26275199999999999</v>
      </c>
      <c r="B303" s="1">
        <v>-0.38819900000000002</v>
      </c>
      <c r="C303" s="1">
        <v>-0.88332500000000003</v>
      </c>
      <c r="D303" s="1">
        <v>5.9859799999999998E-2</v>
      </c>
      <c r="E303" s="1">
        <v>0.23785600000000001</v>
      </c>
      <c r="F303" s="1">
        <v>-1.63625</v>
      </c>
      <c r="G303" s="1">
        <v>0.11507100000000001</v>
      </c>
      <c r="H303" s="1">
        <v>-0.13580200000000001</v>
      </c>
      <c r="I303" s="1">
        <v>-2.5621700000000001</v>
      </c>
      <c r="J303" s="1">
        <v>2.2273100000000001E-2</v>
      </c>
      <c r="K303" s="1">
        <v>0.74519100000000005</v>
      </c>
      <c r="L303" s="1">
        <v>-3.0261100000000001</v>
      </c>
      <c r="M303" s="1">
        <v>0.81086999999999998</v>
      </c>
      <c r="N303" s="1">
        <v>1.04915</v>
      </c>
      <c r="O303" s="1">
        <v>-2.4915799999999999</v>
      </c>
      <c r="P303" s="1">
        <v>-0.775223</v>
      </c>
      <c r="Q303" s="1">
        <v>1.0380199999999999</v>
      </c>
      <c r="R303" s="1">
        <v>-2.4986100000000002</v>
      </c>
      <c r="S303" s="1">
        <v>-1.9374599999999999E-2</v>
      </c>
      <c r="T303" s="1">
        <v>-7.9893099999999995E-2</v>
      </c>
      <c r="U303" s="1">
        <v>-2.4626399999999999</v>
      </c>
      <c r="V303" s="1" t="s">
        <v>23</v>
      </c>
      <c r="W303" s="1">
        <f>ABS(IK_diagnostics_positions[[#This Row],[Column1]]-A302)</f>
        <v>0.37487700000000002</v>
      </c>
      <c r="X303" s="1">
        <f>ABS(IK_diagnostics_positions[[#This Row],[Column2]]-B302)</f>
        <v>9.3102999999999991E-2</v>
      </c>
      <c r="Y303" s="1">
        <f>ABS(IK_diagnostics_positions[[#This Row],[Column3]]-C302)</f>
        <v>6.554099999999996E-2</v>
      </c>
      <c r="Z303" s="1">
        <f>ABS(IK_diagnostics_positions[[#This Row],[Column4]]-D302)</f>
        <v>0.19043679999999999</v>
      </c>
      <c r="AA303" s="1">
        <f>ABS(IK_diagnostics_positions[[#This Row],[Column5]]-E302)</f>
        <v>0.16716399999999998</v>
      </c>
      <c r="AB303" s="1">
        <f>ABS(IK_diagnostics_positions[[#This Row],[Column6]]-F302)</f>
        <v>2.6410000000000045E-2</v>
      </c>
      <c r="AC303" s="1">
        <f>ABS(IK_diagnostics_positions[[#This Row],[Column7]]-G302)</f>
        <v>0.32268200000000002</v>
      </c>
      <c r="AD303" s="1">
        <f>ABS(IK_diagnostics_positions[[#This Row],[Column8]]-H302)</f>
        <v>0.99349699999999996</v>
      </c>
      <c r="AE303" s="1">
        <f>ABS(IK_diagnostics_positions[[#This Row],[Column9]]-I302)</f>
        <v>1.5865990000000001</v>
      </c>
      <c r="AF303" s="1">
        <f>ABS(IK_diagnostics_positions[[#This Row],[Column10]]-J302)</f>
        <v>2.9527940000000003E-2</v>
      </c>
      <c r="AG303" s="1">
        <f>ABS(IK_diagnostics_positions[[#This Row],[Column11]]-K302)</f>
        <v>1.5225999999999962E-2</v>
      </c>
      <c r="AH303" s="1">
        <f>ABS(IK_diagnostics_positions[[#This Row],[Column12]]-L302)</f>
        <v>1.1603100000000002</v>
      </c>
      <c r="AI303" s="1">
        <f>ABS(IK_diagnostics_positions[[#This Row],[Column13]]-M302)</f>
        <v>7.0612999999999926E-2</v>
      </c>
      <c r="AJ303" s="1">
        <f>ABS(IK_diagnostics_positions[[#This Row],[Column14]]-N302)</f>
        <v>5.5939000000000072E-2</v>
      </c>
      <c r="AK303" s="1">
        <f>ABS(IK_diagnostics_positions[[#This Row],[Column15]]-O302)</f>
        <v>3.6599999999999966E-3</v>
      </c>
      <c r="AL303" s="1">
        <f>ABS(IK_diagnostics_positions[[#This Row],[Column16]]-P302)</f>
        <v>2.9391999999999974E-2</v>
      </c>
      <c r="AM303" s="1">
        <f>ABS(IK_diagnostics_positions[[#This Row],[Column17]]-Q302)</f>
        <v>3.3379999999999965E-2</v>
      </c>
      <c r="AN303" s="1">
        <f>ABS(IK_diagnostics_positions[[#This Row],[Column18]]-R302)</f>
        <v>4.430000000000156E-3</v>
      </c>
      <c r="AO303" s="1">
        <f>ABS(IK_diagnostics_positions[[#This Row],[Column19]]-S302)</f>
        <v>2.202525E-2</v>
      </c>
      <c r="AP303" s="1">
        <f>ABS(IK_diagnostics_positions[[#This Row],[Column20]]-T302)</f>
        <v>7.9463946999999993E-2</v>
      </c>
      <c r="AQ303" s="1">
        <f>ABS(IK_diagnostics_positions[[#This Row],[Column21]]-U302)</f>
        <v>5.2020000000000177E-2</v>
      </c>
    </row>
    <row r="304" spans="1:43" x14ac:dyDescent="0.25">
      <c r="A304" s="1">
        <v>0.19409100000000001</v>
      </c>
      <c r="B304" s="1">
        <v>0.56325999999999998</v>
      </c>
      <c r="C304" s="1">
        <v>-0.80315999999999999</v>
      </c>
      <c r="D304" s="1">
        <v>-0.281414</v>
      </c>
      <c r="E304" s="1">
        <v>0.74852399999999997</v>
      </c>
      <c r="F304" s="1">
        <v>-1.6631400000000001</v>
      </c>
      <c r="G304" s="1">
        <v>-2.23935E-2</v>
      </c>
      <c r="H304" s="1">
        <v>1.7026699999999999</v>
      </c>
      <c r="I304" s="1">
        <v>-1.51309</v>
      </c>
      <c r="J304" s="1">
        <v>-3.2008399999999999E-3</v>
      </c>
      <c r="K304" s="1">
        <v>0.77151499999999995</v>
      </c>
      <c r="L304" s="1">
        <v>-1.87721</v>
      </c>
      <c r="M304" s="1">
        <v>0.74729599999999996</v>
      </c>
      <c r="N304" s="1">
        <v>1.00101</v>
      </c>
      <c r="O304" s="1">
        <v>-2.4969600000000001</v>
      </c>
      <c r="P304" s="1">
        <v>-0.74924299999999999</v>
      </c>
      <c r="Q304" s="1">
        <v>1.00281</v>
      </c>
      <c r="R304" s="1">
        <v>-2.5016500000000002</v>
      </c>
      <c r="S304" s="1">
        <v>3.2457900000000001E-3</v>
      </c>
      <c r="T304" s="1">
        <v>-8.1016400000000002E-3</v>
      </c>
      <c r="U304" s="1">
        <v>-2.5034299999999998</v>
      </c>
      <c r="V304" s="1" t="s">
        <v>23</v>
      </c>
      <c r="W304" s="1">
        <f>ABS(IK_diagnostics_positions[[#This Row],[Column1]]-A303)</f>
        <v>6.8660999999999972E-2</v>
      </c>
      <c r="X304" s="1">
        <f>ABS(IK_diagnostics_positions[[#This Row],[Column2]]-B303)</f>
        <v>0.95145900000000005</v>
      </c>
      <c r="Y304" s="1">
        <f>ABS(IK_diagnostics_positions[[#This Row],[Column3]]-C303)</f>
        <v>8.0165000000000042E-2</v>
      </c>
      <c r="Z304" s="1">
        <f>ABS(IK_diagnostics_positions[[#This Row],[Column4]]-D303)</f>
        <v>0.34127380000000002</v>
      </c>
      <c r="AA304" s="1">
        <f>ABS(IK_diagnostics_positions[[#This Row],[Column5]]-E303)</f>
        <v>0.5106679999999999</v>
      </c>
      <c r="AB304" s="1">
        <f>ABS(IK_diagnostics_positions[[#This Row],[Column6]]-F303)</f>
        <v>2.6890000000000081E-2</v>
      </c>
      <c r="AC304" s="1">
        <f>ABS(IK_diagnostics_positions[[#This Row],[Column7]]-G303)</f>
        <v>0.13746450000000002</v>
      </c>
      <c r="AD304" s="1">
        <f>ABS(IK_diagnostics_positions[[#This Row],[Column8]]-H303)</f>
        <v>1.8384719999999999</v>
      </c>
      <c r="AE304" s="1">
        <f>ABS(IK_diagnostics_positions[[#This Row],[Column9]]-I303)</f>
        <v>1.04908</v>
      </c>
      <c r="AF304" s="1">
        <f>ABS(IK_diagnostics_positions[[#This Row],[Column10]]-J303)</f>
        <v>2.547394E-2</v>
      </c>
      <c r="AG304" s="1">
        <f>ABS(IK_diagnostics_positions[[#This Row],[Column11]]-K303)</f>
        <v>2.6323999999999903E-2</v>
      </c>
      <c r="AH304" s="1">
        <f>ABS(IK_diagnostics_positions[[#This Row],[Column12]]-L303)</f>
        <v>1.1489</v>
      </c>
      <c r="AI304" s="1">
        <f>ABS(IK_diagnostics_positions[[#This Row],[Column13]]-M303)</f>
        <v>6.3574000000000019E-2</v>
      </c>
      <c r="AJ304" s="1">
        <f>ABS(IK_diagnostics_positions[[#This Row],[Column14]]-N303)</f>
        <v>4.8140000000000072E-2</v>
      </c>
      <c r="AK304" s="1">
        <f>ABS(IK_diagnostics_positions[[#This Row],[Column15]]-O303)</f>
        <v>5.3800000000001624E-3</v>
      </c>
      <c r="AL304" s="1">
        <f>ABS(IK_diagnostics_positions[[#This Row],[Column16]]-P303)</f>
        <v>2.5980000000000003E-2</v>
      </c>
      <c r="AM304" s="1">
        <f>ABS(IK_diagnostics_positions[[#This Row],[Column17]]-Q303)</f>
        <v>3.5209999999999964E-2</v>
      </c>
      <c r="AN304" s="1">
        <f>ABS(IK_diagnostics_positions[[#This Row],[Column18]]-R303)</f>
        <v>3.0399999999999316E-3</v>
      </c>
      <c r="AO304" s="1">
        <f>ABS(IK_diagnostics_positions[[#This Row],[Column19]]-S303)</f>
        <v>2.2620389999999997E-2</v>
      </c>
      <c r="AP304" s="1">
        <f>ABS(IK_diagnostics_positions[[#This Row],[Column20]]-T303)</f>
        <v>7.1791460000000001E-2</v>
      </c>
      <c r="AQ304" s="1">
        <f>ABS(IK_diagnostics_positions[[#This Row],[Column21]]-U303)</f>
        <v>4.0789999999999882E-2</v>
      </c>
    </row>
    <row r="305" spans="1:43" x14ac:dyDescent="0.25">
      <c r="A305" s="1">
        <v>-0.66098800000000002</v>
      </c>
      <c r="B305" s="1">
        <v>0.66416399999999998</v>
      </c>
      <c r="C305" s="1">
        <v>-0.34925899999999999</v>
      </c>
      <c r="D305" s="1">
        <v>7.3381100000000001E-3</v>
      </c>
      <c r="E305" s="1">
        <v>0.16244</v>
      </c>
      <c r="F305" s="1">
        <v>-0.89845200000000003</v>
      </c>
      <c r="G305" s="1">
        <v>-0.74440899999999999</v>
      </c>
      <c r="H305" s="1">
        <v>0.16254399999999999</v>
      </c>
      <c r="I305" s="1">
        <v>-1.5579000000000001</v>
      </c>
      <c r="J305" s="1">
        <v>8.3988900000000002E-4</v>
      </c>
      <c r="K305" s="1">
        <v>0.75712199999999996</v>
      </c>
      <c r="L305" s="1">
        <v>-1.8596999999999999</v>
      </c>
      <c r="M305" s="1">
        <v>0.74176500000000001</v>
      </c>
      <c r="N305" s="1">
        <v>0.99978100000000003</v>
      </c>
      <c r="O305" s="1">
        <v>-2.4859200000000001</v>
      </c>
      <c r="P305" s="1">
        <v>-0.73441599999999996</v>
      </c>
      <c r="Q305" s="1">
        <v>0.99330600000000002</v>
      </c>
      <c r="R305" s="1">
        <v>-2.4950100000000002</v>
      </c>
      <c r="S305" s="1">
        <v>-5.9795400000000004E-4</v>
      </c>
      <c r="T305" s="1">
        <v>-6.1221699999999997E-3</v>
      </c>
      <c r="U305" s="1">
        <v>-2.5058099999999999</v>
      </c>
      <c r="V305" s="1" t="s">
        <v>23</v>
      </c>
      <c r="W305" s="1">
        <f>ABS(IK_diagnostics_positions[[#This Row],[Column1]]-A304)</f>
        <v>0.85507900000000003</v>
      </c>
      <c r="X305" s="1">
        <f>ABS(IK_diagnostics_positions[[#This Row],[Column2]]-B304)</f>
        <v>0.10090399999999999</v>
      </c>
      <c r="Y305" s="1">
        <f>ABS(IK_diagnostics_positions[[#This Row],[Column3]]-C304)</f>
        <v>0.453901</v>
      </c>
      <c r="Z305" s="1">
        <f>ABS(IK_diagnostics_positions[[#This Row],[Column4]]-D304)</f>
        <v>0.28875211000000001</v>
      </c>
      <c r="AA305" s="1">
        <f>ABS(IK_diagnostics_positions[[#This Row],[Column5]]-E304)</f>
        <v>0.58608399999999994</v>
      </c>
      <c r="AB305" s="1">
        <f>ABS(IK_diagnostics_positions[[#This Row],[Column6]]-F304)</f>
        <v>0.76468800000000003</v>
      </c>
      <c r="AC305" s="1">
        <f>ABS(IK_diagnostics_positions[[#This Row],[Column7]]-G304)</f>
        <v>0.72201550000000003</v>
      </c>
      <c r="AD305" s="1">
        <f>ABS(IK_diagnostics_positions[[#This Row],[Column8]]-H304)</f>
        <v>1.5401259999999999</v>
      </c>
      <c r="AE305" s="1">
        <f>ABS(IK_diagnostics_positions[[#This Row],[Column9]]-I304)</f>
        <v>4.4810000000000016E-2</v>
      </c>
      <c r="AF305" s="1">
        <f>ABS(IK_diagnostics_positions[[#This Row],[Column10]]-J304)</f>
        <v>4.0407289999999998E-3</v>
      </c>
      <c r="AG305" s="1">
        <f>ABS(IK_diagnostics_positions[[#This Row],[Column11]]-K304)</f>
        <v>1.4392999999999989E-2</v>
      </c>
      <c r="AH305" s="1">
        <f>ABS(IK_diagnostics_positions[[#This Row],[Column12]]-L304)</f>
        <v>1.7510000000000137E-2</v>
      </c>
      <c r="AI305" s="1">
        <f>ABS(IK_diagnostics_positions[[#This Row],[Column13]]-M304)</f>
        <v>5.5309999999999526E-3</v>
      </c>
      <c r="AJ305" s="1">
        <f>ABS(IK_diagnostics_positions[[#This Row],[Column14]]-N304)</f>
        <v>1.2289999999999246E-3</v>
      </c>
      <c r="AK305" s="1">
        <f>ABS(IK_diagnostics_positions[[#This Row],[Column15]]-O304)</f>
        <v>1.1039999999999939E-2</v>
      </c>
      <c r="AL305" s="1">
        <f>ABS(IK_diagnostics_positions[[#This Row],[Column16]]-P304)</f>
        <v>1.4827000000000035E-2</v>
      </c>
      <c r="AM305" s="1">
        <f>ABS(IK_diagnostics_positions[[#This Row],[Column17]]-Q304)</f>
        <v>9.5039999999999569E-3</v>
      </c>
      <c r="AN305" s="1">
        <f>ABS(IK_diagnostics_positions[[#This Row],[Column18]]-R304)</f>
        <v>6.6399999999999793E-3</v>
      </c>
      <c r="AO305" s="1">
        <f>ABS(IK_diagnostics_positions[[#This Row],[Column19]]-S304)</f>
        <v>3.8437440000000001E-3</v>
      </c>
      <c r="AP305" s="1">
        <f>ABS(IK_diagnostics_positions[[#This Row],[Column20]]-T304)</f>
        <v>1.9794700000000005E-3</v>
      </c>
      <c r="AQ305" s="1">
        <f>ABS(IK_diagnostics_positions[[#This Row],[Column21]]-U304)</f>
        <v>2.3800000000000487E-3</v>
      </c>
    </row>
    <row r="306" spans="1:43" x14ac:dyDescent="0.25">
      <c r="A306" s="1">
        <v>0.22361600000000001</v>
      </c>
      <c r="B306" s="1">
        <v>-0.863672</v>
      </c>
      <c r="C306" s="1">
        <v>-0.451737</v>
      </c>
      <c r="D306" s="1">
        <v>8.8027499999999995E-2</v>
      </c>
      <c r="E306" s="1">
        <v>-0.199743</v>
      </c>
      <c r="F306" s="1">
        <v>-1.1871400000000001</v>
      </c>
      <c r="G306" s="1">
        <v>-0.70049499999999998</v>
      </c>
      <c r="H306" s="1">
        <v>0.10709100000000001</v>
      </c>
      <c r="I306" s="1">
        <v>-1.7201299999999999</v>
      </c>
      <c r="J306" s="1">
        <v>-2.5756400000000001E-3</v>
      </c>
      <c r="K306" s="1">
        <v>0.80296900000000004</v>
      </c>
      <c r="L306" s="1">
        <v>-1.8894299999999999</v>
      </c>
      <c r="M306" s="1">
        <v>0.76099799999999995</v>
      </c>
      <c r="N306" s="1">
        <v>1.0058</v>
      </c>
      <c r="O306" s="1">
        <v>-2.5024700000000002</v>
      </c>
      <c r="P306" s="1">
        <v>-0.76330399999999998</v>
      </c>
      <c r="Q306" s="1">
        <v>1.00152</v>
      </c>
      <c r="R306" s="1">
        <v>-2.50739</v>
      </c>
      <c r="S306" s="1">
        <v>1.25107E-3</v>
      </c>
      <c r="T306" s="1">
        <v>6.8956E-3</v>
      </c>
      <c r="U306" s="1">
        <v>-2.4946199999999998</v>
      </c>
      <c r="V306" s="1" t="s">
        <v>23</v>
      </c>
      <c r="W306" s="1">
        <f>ABS(IK_diagnostics_positions[[#This Row],[Column1]]-A305)</f>
        <v>0.88460400000000006</v>
      </c>
      <c r="X306" s="1">
        <f>ABS(IK_diagnostics_positions[[#This Row],[Column2]]-B305)</f>
        <v>1.527836</v>
      </c>
      <c r="Y306" s="1">
        <f>ABS(IK_diagnostics_positions[[#This Row],[Column3]]-C305)</f>
        <v>0.10247800000000001</v>
      </c>
      <c r="Z306" s="1">
        <f>ABS(IK_diagnostics_positions[[#This Row],[Column4]]-D305)</f>
        <v>8.068939E-2</v>
      </c>
      <c r="AA306" s="1">
        <f>ABS(IK_diagnostics_positions[[#This Row],[Column5]]-E305)</f>
        <v>0.36218300000000003</v>
      </c>
      <c r="AB306" s="1">
        <f>ABS(IK_diagnostics_positions[[#This Row],[Column6]]-F305)</f>
        <v>0.28868800000000006</v>
      </c>
      <c r="AC306" s="1">
        <f>ABS(IK_diagnostics_positions[[#This Row],[Column7]]-G305)</f>
        <v>4.3914000000000009E-2</v>
      </c>
      <c r="AD306" s="1">
        <f>ABS(IK_diagnostics_positions[[#This Row],[Column8]]-H305)</f>
        <v>5.5452999999999988E-2</v>
      </c>
      <c r="AE306" s="1">
        <f>ABS(IK_diagnostics_positions[[#This Row],[Column9]]-I305)</f>
        <v>0.16222999999999987</v>
      </c>
      <c r="AF306" s="1">
        <f>ABS(IK_diagnostics_positions[[#This Row],[Column10]]-J305)</f>
        <v>3.415529E-3</v>
      </c>
      <c r="AG306" s="1">
        <f>ABS(IK_diagnostics_positions[[#This Row],[Column11]]-K305)</f>
        <v>4.5847000000000082E-2</v>
      </c>
      <c r="AH306" s="1">
        <f>ABS(IK_diagnostics_positions[[#This Row],[Column12]]-L305)</f>
        <v>2.9730000000000034E-2</v>
      </c>
      <c r="AI306" s="1">
        <f>ABS(IK_diagnostics_positions[[#This Row],[Column13]]-M305)</f>
        <v>1.9232999999999945E-2</v>
      </c>
      <c r="AJ306" s="1">
        <f>ABS(IK_diagnostics_positions[[#This Row],[Column14]]-N305)</f>
        <v>6.0189999999999966E-3</v>
      </c>
      <c r="AK306" s="1">
        <f>ABS(IK_diagnostics_positions[[#This Row],[Column15]]-O305)</f>
        <v>1.6550000000000065E-2</v>
      </c>
      <c r="AL306" s="1">
        <f>ABS(IK_diagnostics_positions[[#This Row],[Column16]]-P305)</f>
        <v>2.8888000000000025E-2</v>
      </c>
      <c r="AM306" s="1">
        <f>ABS(IK_diagnostics_positions[[#This Row],[Column17]]-Q305)</f>
        <v>8.2139999999999436E-3</v>
      </c>
      <c r="AN306" s="1">
        <f>ABS(IK_diagnostics_positions[[#This Row],[Column18]]-R305)</f>
        <v>1.2379999999999836E-2</v>
      </c>
      <c r="AO306" s="1">
        <f>ABS(IK_diagnostics_positions[[#This Row],[Column19]]-S305)</f>
        <v>1.8490239999999999E-3</v>
      </c>
      <c r="AP306" s="1">
        <f>ABS(IK_diagnostics_positions[[#This Row],[Column20]]-T305)</f>
        <v>1.301777E-2</v>
      </c>
      <c r="AQ306" s="1">
        <f>ABS(IK_diagnostics_positions[[#This Row],[Column21]]-U305)</f>
        <v>1.1190000000000033E-2</v>
      </c>
    </row>
    <row r="307" spans="1:43" x14ac:dyDescent="0.25">
      <c r="A307" s="1">
        <v>0.39068999999999998</v>
      </c>
      <c r="B307" s="1">
        <v>-0.46924900000000003</v>
      </c>
      <c r="C307" s="1">
        <v>-0.79193899999999995</v>
      </c>
      <c r="D307" s="1">
        <v>1.2763</v>
      </c>
      <c r="E307" s="1">
        <v>-0.18970100000000001</v>
      </c>
      <c r="F307" s="1">
        <v>-1.1628000000000001</v>
      </c>
      <c r="G307" s="1">
        <v>0.44025199999999998</v>
      </c>
      <c r="H307" s="1">
        <v>0.35238700000000001</v>
      </c>
      <c r="I307" s="1">
        <v>-1.07819</v>
      </c>
      <c r="J307" s="1">
        <v>8.5461100000000002E-4</v>
      </c>
      <c r="K307" s="1">
        <v>0.77409499999999998</v>
      </c>
      <c r="L307" s="1">
        <v>-1.8713500000000001</v>
      </c>
      <c r="M307" s="1">
        <v>0.74658500000000005</v>
      </c>
      <c r="N307" s="1">
        <v>0.996282</v>
      </c>
      <c r="O307" s="1">
        <v>-2.4994499999999999</v>
      </c>
      <c r="P307" s="1">
        <v>-0.74748999999999999</v>
      </c>
      <c r="Q307" s="1">
        <v>1.0003899999999999</v>
      </c>
      <c r="R307" s="1">
        <v>-2.4948600000000001</v>
      </c>
      <c r="S307" s="1">
        <v>-3.57327E-4</v>
      </c>
      <c r="T307" s="1">
        <v>-3.54594E-3</v>
      </c>
      <c r="U307" s="1">
        <v>-2.5000599999999999</v>
      </c>
      <c r="V307" s="1" t="s">
        <v>23</v>
      </c>
      <c r="W307" s="1">
        <f>ABS(IK_diagnostics_positions[[#This Row],[Column1]]-A306)</f>
        <v>0.16707399999999997</v>
      </c>
      <c r="X307" s="1">
        <f>ABS(IK_diagnostics_positions[[#This Row],[Column2]]-B306)</f>
        <v>0.39442299999999997</v>
      </c>
      <c r="Y307" s="1">
        <f>ABS(IK_diagnostics_positions[[#This Row],[Column3]]-C306)</f>
        <v>0.34020199999999995</v>
      </c>
      <c r="Z307" s="1">
        <f>ABS(IK_diagnostics_positions[[#This Row],[Column4]]-D306)</f>
        <v>1.1882725000000001</v>
      </c>
      <c r="AA307" s="1">
        <f>ABS(IK_diagnostics_positions[[#This Row],[Column5]]-E306)</f>
        <v>1.0041999999999995E-2</v>
      </c>
      <c r="AB307" s="1">
        <f>ABS(IK_diagnostics_positions[[#This Row],[Column6]]-F306)</f>
        <v>2.4340000000000028E-2</v>
      </c>
      <c r="AC307" s="1">
        <f>ABS(IK_diagnostics_positions[[#This Row],[Column7]]-G306)</f>
        <v>1.140747</v>
      </c>
      <c r="AD307" s="1">
        <f>ABS(IK_diagnostics_positions[[#This Row],[Column8]]-H306)</f>
        <v>0.24529600000000001</v>
      </c>
      <c r="AE307" s="1">
        <f>ABS(IK_diagnostics_positions[[#This Row],[Column9]]-I306)</f>
        <v>0.64193999999999996</v>
      </c>
      <c r="AF307" s="1">
        <f>ABS(IK_diagnostics_positions[[#This Row],[Column10]]-J306)</f>
        <v>3.430251E-3</v>
      </c>
      <c r="AG307" s="1">
        <f>ABS(IK_diagnostics_positions[[#This Row],[Column11]]-K306)</f>
        <v>2.8874000000000066E-2</v>
      </c>
      <c r="AH307" s="1">
        <f>ABS(IK_diagnostics_positions[[#This Row],[Column12]]-L306)</f>
        <v>1.8079999999999874E-2</v>
      </c>
      <c r="AI307" s="1">
        <f>ABS(IK_diagnostics_positions[[#This Row],[Column13]]-M306)</f>
        <v>1.4412999999999898E-2</v>
      </c>
      <c r="AJ307" s="1">
        <f>ABS(IK_diagnostics_positions[[#This Row],[Column14]]-N306)</f>
        <v>9.5180000000000264E-3</v>
      </c>
      <c r="AK307" s="1">
        <f>ABS(IK_diagnostics_positions[[#This Row],[Column15]]-O306)</f>
        <v>3.0200000000002447E-3</v>
      </c>
      <c r="AL307" s="1">
        <f>ABS(IK_diagnostics_positions[[#This Row],[Column16]]-P306)</f>
        <v>1.5813999999999995E-2</v>
      </c>
      <c r="AM307" s="1">
        <f>ABS(IK_diagnostics_positions[[#This Row],[Column17]]-Q306)</f>
        <v>1.1300000000000754E-3</v>
      </c>
      <c r="AN307" s="1">
        <f>ABS(IK_diagnostics_positions[[#This Row],[Column18]]-R306)</f>
        <v>1.252999999999993E-2</v>
      </c>
      <c r="AO307" s="1">
        <f>ABS(IK_diagnostics_positions[[#This Row],[Column19]]-S306)</f>
        <v>1.6083969999999999E-3</v>
      </c>
      <c r="AP307" s="1">
        <f>ABS(IK_diagnostics_positions[[#This Row],[Column20]]-T306)</f>
        <v>1.0441539999999999E-2</v>
      </c>
      <c r="AQ307" s="1">
        <f>ABS(IK_diagnostics_positions[[#This Row],[Column21]]-U306)</f>
        <v>5.4400000000001114E-3</v>
      </c>
    </row>
    <row r="308" spans="1:43" x14ac:dyDescent="0.25">
      <c r="A308" s="1">
        <v>-0.54599399999999998</v>
      </c>
      <c r="B308" s="1">
        <v>0.39678799999999997</v>
      </c>
      <c r="C308" s="1">
        <v>-0.73786799999999997</v>
      </c>
      <c r="D308" s="1">
        <v>-0.63680400000000004</v>
      </c>
      <c r="E308" s="1">
        <v>0.989645</v>
      </c>
      <c r="F308" s="1">
        <v>-1.5380400000000001</v>
      </c>
      <c r="G308" s="1">
        <v>3.4561799999999997E-2</v>
      </c>
      <c r="H308" s="1">
        <v>1.72966</v>
      </c>
      <c r="I308" s="1">
        <v>-1.5786500000000001</v>
      </c>
      <c r="J308" s="1">
        <v>-6.8478300000000001E-3</v>
      </c>
      <c r="K308" s="1">
        <v>0.77649299999999999</v>
      </c>
      <c r="L308" s="1">
        <v>-1.87826</v>
      </c>
      <c r="M308" s="1">
        <v>0.74786200000000003</v>
      </c>
      <c r="N308" s="1">
        <v>1.00149</v>
      </c>
      <c r="O308" s="1">
        <v>-2.4945300000000001</v>
      </c>
      <c r="P308" s="1">
        <v>-0.75363500000000005</v>
      </c>
      <c r="Q308" s="1">
        <v>1.0016400000000001</v>
      </c>
      <c r="R308" s="1">
        <v>-2.5040499999999999</v>
      </c>
      <c r="S308" s="1">
        <v>-1.7511100000000001E-4</v>
      </c>
      <c r="T308" s="1">
        <v>-4.92948E-3</v>
      </c>
      <c r="U308" s="1">
        <v>-2.5022199999999999</v>
      </c>
      <c r="V308" s="1" t="s">
        <v>23</v>
      </c>
      <c r="W308" s="1">
        <f>ABS(IK_diagnostics_positions[[#This Row],[Column1]]-A307)</f>
        <v>0.93668399999999996</v>
      </c>
      <c r="X308" s="1">
        <f>ABS(IK_diagnostics_positions[[#This Row],[Column2]]-B307)</f>
        <v>0.86603699999999995</v>
      </c>
      <c r="Y308" s="1">
        <f>ABS(IK_diagnostics_positions[[#This Row],[Column3]]-C307)</f>
        <v>5.407099999999998E-2</v>
      </c>
      <c r="Z308" s="1">
        <f>ABS(IK_diagnostics_positions[[#This Row],[Column4]]-D307)</f>
        <v>1.9131040000000001</v>
      </c>
      <c r="AA308" s="1">
        <f>ABS(IK_diagnostics_positions[[#This Row],[Column5]]-E307)</f>
        <v>1.179346</v>
      </c>
      <c r="AB308" s="1">
        <f>ABS(IK_diagnostics_positions[[#This Row],[Column6]]-F307)</f>
        <v>0.37524000000000002</v>
      </c>
      <c r="AC308" s="1">
        <f>ABS(IK_diagnostics_positions[[#This Row],[Column7]]-G307)</f>
        <v>0.4056902</v>
      </c>
      <c r="AD308" s="1">
        <f>ABS(IK_diagnostics_positions[[#This Row],[Column8]]-H307)</f>
        <v>1.377273</v>
      </c>
      <c r="AE308" s="1">
        <f>ABS(IK_diagnostics_positions[[#This Row],[Column9]]-I307)</f>
        <v>0.50046000000000013</v>
      </c>
      <c r="AF308" s="1">
        <f>ABS(IK_diagnostics_positions[[#This Row],[Column10]]-J307)</f>
        <v>7.702441E-3</v>
      </c>
      <c r="AG308" s="1">
        <f>ABS(IK_diagnostics_positions[[#This Row],[Column11]]-K307)</f>
        <v>2.3980000000000112E-3</v>
      </c>
      <c r="AH308" s="1">
        <f>ABS(IK_diagnostics_positions[[#This Row],[Column12]]-L307)</f>
        <v>6.9099999999999717E-3</v>
      </c>
      <c r="AI308" s="1">
        <f>ABS(IK_diagnostics_positions[[#This Row],[Column13]]-M307)</f>
        <v>1.2769999999999726E-3</v>
      </c>
      <c r="AJ308" s="1">
        <f>ABS(IK_diagnostics_positions[[#This Row],[Column14]]-N307)</f>
        <v>5.2079999999999904E-3</v>
      </c>
      <c r="AK308" s="1">
        <f>ABS(IK_diagnostics_positions[[#This Row],[Column15]]-O307)</f>
        <v>4.9199999999998134E-3</v>
      </c>
      <c r="AL308" s="1">
        <f>ABS(IK_diagnostics_positions[[#This Row],[Column16]]-P307)</f>
        <v>6.1450000000000671E-3</v>
      </c>
      <c r="AM308" s="1">
        <f>ABS(IK_diagnostics_positions[[#This Row],[Column17]]-Q307)</f>
        <v>1.2500000000001954E-3</v>
      </c>
      <c r="AN308" s="1">
        <f>ABS(IK_diagnostics_positions[[#This Row],[Column18]]-R307)</f>
        <v>9.1899999999998094E-3</v>
      </c>
      <c r="AO308" s="1">
        <f>ABS(IK_diagnostics_positions[[#This Row],[Column19]]-S307)</f>
        <v>1.8221599999999999E-4</v>
      </c>
      <c r="AP308" s="1">
        <f>ABS(IK_diagnostics_positions[[#This Row],[Column20]]-T307)</f>
        <v>1.3835399999999999E-3</v>
      </c>
      <c r="AQ308" s="1">
        <f>ABS(IK_diagnostics_positions[[#This Row],[Column21]]-U307)</f>
        <v>2.1599999999999397E-3</v>
      </c>
    </row>
    <row r="309" spans="1:43" x14ac:dyDescent="0.25">
      <c r="A309" s="1">
        <v>4.5863800000000003E-2</v>
      </c>
      <c r="B309" s="1">
        <v>-0.79265099999999999</v>
      </c>
      <c r="C309" s="1">
        <v>-0.60794800000000004</v>
      </c>
      <c r="D309" s="1">
        <v>0.75421400000000005</v>
      </c>
      <c r="E309" s="1">
        <v>-0.507243</v>
      </c>
      <c r="F309" s="1">
        <v>-1.25353</v>
      </c>
      <c r="G309" s="1">
        <v>-0.100326</v>
      </c>
      <c r="H309" s="1">
        <v>-0.189222</v>
      </c>
      <c r="I309" s="1">
        <v>-1.6641699999999999</v>
      </c>
      <c r="J309" s="1">
        <v>-1.8354700000000001E-3</v>
      </c>
      <c r="K309" s="1">
        <v>0.78265600000000002</v>
      </c>
      <c r="L309" s="1">
        <v>-1.8780699999999999</v>
      </c>
      <c r="M309" s="1">
        <v>0.75031999999999999</v>
      </c>
      <c r="N309" s="1">
        <v>0.99839</v>
      </c>
      <c r="O309" s="1">
        <v>-2.50074</v>
      </c>
      <c r="P309" s="1">
        <v>-0.75272799999999995</v>
      </c>
      <c r="Q309" s="1">
        <v>0.99952200000000002</v>
      </c>
      <c r="R309" s="1">
        <v>-2.5018699999999998</v>
      </c>
      <c r="S309" s="1">
        <v>2.5639500000000002E-3</v>
      </c>
      <c r="T309" s="1">
        <v>4.8327400000000001E-4</v>
      </c>
      <c r="U309" s="1">
        <v>-2.5011199999999998</v>
      </c>
      <c r="V309" s="1" t="s">
        <v>23</v>
      </c>
      <c r="W309" s="1">
        <f>ABS(IK_diagnostics_positions[[#This Row],[Column1]]-A308)</f>
        <v>0.59185779999999999</v>
      </c>
      <c r="X309" s="1">
        <f>ABS(IK_diagnostics_positions[[#This Row],[Column2]]-B308)</f>
        <v>1.1894389999999999</v>
      </c>
      <c r="Y309" s="1">
        <f>ABS(IK_diagnostics_positions[[#This Row],[Column3]]-C308)</f>
        <v>0.12991999999999992</v>
      </c>
      <c r="Z309" s="1">
        <f>ABS(IK_diagnostics_positions[[#This Row],[Column4]]-D308)</f>
        <v>1.3910180000000001</v>
      </c>
      <c r="AA309" s="1">
        <f>ABS(IK_diagnostics_positions[[#This Row],[Column5]]-E308)</f>
        <v>1.496888</v>
      </c>
      <c r="AB309" s="1">
        <f>ABS(IK_diagnostics_positions[[#This Row],[Column6]]-F308)</f>
        <v>0.28451000000000004</v>
      </c>
      <c r="AC309" s="1">
        <f>ABS(IK_diagnostics_positions[[#This Row],[Column7]]-G308)</f>
        <v>0.1348878</v>
      </c>
      <c r="AD309" s="1">
        <f>ABS(IK_diagnostics_positions[[#This Row],[Column8]]-H308)</f>
        <v>1.918882</v>
      </c>
      <c r="AE309" s="1">
        <f>ABS(IK_diagnostics_positions[[#This Row],[Column9]]-I308)</f>
        <v>8.5519999999999818E-2</v>
      </c>
      <c r="AF309" s="1">
        <f>ABS(IK_diagnostics_positions[[#This Row],[Column10]]-J308)</f>
        <v>5.0123600000000004E-3</v>
      </c>
      <c r="AG309" s="1">
        <f>ABS(IK_diagnostics_positions[[#This Row],[Column11]]-K308)</f>
        <v>6.1630000000000296E-3</v>
      </c>
      <c r="AH309" s="1">
        <f>ABS(IK_diagnostics_positions[[#This Row],[Column12]]-L308)</f>
        <v>1.9000000000013451E-4</v>
      </c>
      <c r="AI309" s="1">
        <f>ABS(IK_diagnostics_positions[[#This Row],[Column13]]-M308)</f>
        <v>2.4579999999999602E-3</v>
      </c>
      <c r="AJ309" s="1">
        <f>ABS(IK_diagnostics_positions[[#This Row],[Column14]]-N308)</f>
        <v>3.0999999999999917E-3</v>
      </c>
      <c r="AK309" s="1">
        <f>ABS(IK_diagnostics_positions[[#This Row],[Column15]]-O308)</f>
        <v>6.2099999999998268E-3</v>
      </c>
      <c r="AL309" s="1">
        <f>ABS(IK_diagnostics_positions[[#This Row],[Column16]]-P308)</f>
        <v>9.0700000000010217E-4</v>
      </c>
      <c r="AM309" s="1">
        <f>ABS(IK_diagnostics_positions[[#This Row],[Column17]]-Q308)</f>
        <v>2.1180000000000643E-3</v>
      </c>
      <c r="AN309" s="1">
        <f>ABS(IK_diagnostics_positions[[#This Row],[Column18]]-R308)</f>
        <v>2.1800000000000708E-3</v>
      </c>
      <c r="AO309" s="1">
        <f>ABS(IK_diagnostics_positions[[#This Row],[Column19]]-S308)</f>
        <v>2.7390610000000001E-3</v>
      </c>
      <c r="AP309" s="1">
        <f>ABS(IK_diagnostics_positions[[#This Row],[Column20]]-T308)</f>
        <v>5.4127539999999997E-3</v>
      </c>
      <c r="AQ309" s="1">
        <f>ABS(IK_diagnostics_positions[[#This Row],[Column21]]-U308)</f>
        <v>1.1000000000001009E-3</v>
      </c>
    </row>
    <row r="310" spans="1:43" x14ac:dyDescent="0.25">
      <c r="A310" s="1">
        <v>-0.47212199999999999</v>
      </c>
      <c r="B310" s="1">
        <v>0.76837</v>
      </c>
      <c r="C310" s="1">
        <v>-0.43209799999999998</v>
      </c>
      <c r="D310" s="1">
        <v>0.10987</v>
      </c>
      <c r="E310" s="1">
        <v>1.58111</v>
      </c>
      <c r="F310" s="1">
        <v>-0.459395</v>
      </c>
      <c r="G310" s="1">
        <v>9.0517E-2</v>
      </c>
      <c r="H310" s="1">
        <v>1.7153499999999999</v>
      </c>
      <c r="I310" s="1">
        <v>-1.4501500000000001</v>
      </c>
      <c r="J310" s="1">
        <v>2.7270200000000001E-2</v>
      </c>
      <c r="K310" s="1">
        <v>0.81452400000000003</v>
      </c>
      <c r="L310" s="1">
        <v>-1.8796999999999999</v>
      </c>
      <c r="M310" s="1">
        <v>0.77651800000000004</v>
      </c>
      <c r="N310" s="1">
        <v>0.99345899999999998</v>
      </c>
      <c r="O310" s="1">
        <v>-2.51736</v>
      </c>
      <c r="P310" s="1">
        <v>-0.73871600000000004</v>
      </c>
      <c r="Q310" s="1">
        <v>0.98207100000000003</v>
      </c>
      <c r="R310" s="1">
        <v>-2.50034</v>
      </c>
      <c r="S310" s="1">
        <v>-3.6989500000000002E-2</v>
      </c>
      <c r="T310" s="1">
        <v>1.9883399999999999E-2</v>
      </c>
      <c r="U310" s="1">
        <v>-2.4833699999999999</v>
      </c>
      <c r="V310" s="1" t="s">
        <v>23</v>
      </c>
      <c r="W310" s="1">
        <f>ABS(IK_diagnostics_positions[[#This Row],[Column1]]-A309)</f>
        <v>0.51798579999999994</v>
      </c>
      <c r="X310" s="1">
        <f>ABS(IK_diagnostics_positions[[#This Row],[Column2]]-B309)</f>
        <v>1.561021</v>
      </c>
      <c r="Y310" s="1">
        <f>ABS(IK_diagnostics_positions[[#This Row],[Column3]]-C309)</f>
        <v>0.17585000000000006</v>
      </c>
      <c r="Z310" s="1">
        <f>ABS(IK_diagnostics_positions[[#This Row],[Column4]]-D309)</f>
        <v>0.64434400000000003</v>
      </c>
      <c r="AA310" s="1">
        <f>ABS(IK_diagnostics_positions[[#This Row],[Column5]]-E309)</f>
        <v>2.0883530000000001</v>
      </c>
      <c r="AB310" s="1">
        <f>ABS(IK_diagnostics_positions[[#This Row],[Column6]]-F309)</f>
        <v>0.79413500000000004</v>
      </c>
      <c r="AC310" s="1">
        <f>ABS(IK_diagnostics_positions[[#This Row],[Column7]]-G309)</f>
        <v>0.19084299999999998</v>
      </c>
      <c r="AD310" s="1">
        <f>ABS(IK_diagnostics_positions[[#This Row],[Column8]]-H309)</f>
        <v>1.9045719999999999</v>
      </c>
      <c r="AE310" s="1">
        <f>ABS(IK_diagnostics_positions[[#This Row],[Column9]]-I309)</f>
        <v>0.21401999999999988</v>
      </c>
      <c r="AF310" s="1">
        <f>ABS(IK_diagnostics_positions[[#This Row],[Column10]]-J309)</f>
        <v>2.910567E-2</v>
      </c>
      <c r="AG310" s="1">
        <f>ABS(IK_diagnostics_positions[[#This Row],[Column11]]-K309)</f>
        <v>3.1868000000000007E-2</v>
      </c>
      <c r="AH310" s="1">
        <f>ABS(IK_diagnostics_positions[[#This Row],[Column12]]-L309)</f>
        <v>1.6300000000000203E-3</v>
      </c>
      <c r="AI310" s="1">
        <f>ABS(IK_diagnostics_positions[[#This Row],[Column13]]-M309)</f>
        <v>2.6198000000000055E-2</v>
      </c>
      <c r="AJ310" s="1">
        <f>ABS(IK_diagnostics_positions[[#This Row],[Column14]]-N309)</f>
        <v>4.9310000000000187E-3</v>
      </c>
      <c r="AK310" s="1">
        <f>ABS(IK_diagnostics_positions[[#This Row],[Column15]]-O309)</f>
        <v>1.6620000000000079E-2</v>
      </c>
      <c r="AL310" s="1">
        <f>ABS(IK_diagnostics_positions[[#This Row],[Column16]]-P309)</f>
        <v>1.4011999999999913E-2</v>
      </c>
      <c r="AM310" s="1">
        <f>ABS(IK_diagnostics_positions[[#This Row],[Column17]]-Q309)</f>
        <v>1.7450999999999994E-2</v>
      </c>
      <c r="AN310" s="1">
        <f>ABS(IK_diagnostics_positions[[#This Row],[Column18]]-R309)</f>
        <v>1.5299999999998093E-3</v>
      </c>
      <c r="AO310" s="1">
        <f>ABS(IK_diagnostics_positions[[#This Row],[Column19]]-S309)</f>
        <v>3.9553450000000004E-2</v>
      </c>
      <c r="AP310" s="1">
        <f>ABS(IK_diagnostics_positions[[#This Row],[Column20]]-T309)</f>
        <v>1.9400126E-2</v>
      </c>
      <c r="AQ310" s="1">
        <f>ABS(IK_diagnostics_positions[[#This Row],[Column21]]-U309)</f>
        <v>1.7749999999999932E-2</v>
      </c>
    </row>
    <row r="311" spans="1:43" x14ac:dyDescent="0.25">
      <c r="A311" s="1">
        <v>-0.532192</v>
      </c>
      <c r="B311" s="1">
        <v>0.123638</v>
      </c>
      <c r="C311" s="1">
        <v>-0.83754700000000004</v>
      </c>
      <c r="D311" s="1">
        <v>0.39584000000000003</v>
      </c>
      <c r="E311" s="1">
        <v>-6.4136499999999999E-2</v>
      </c>
      <c r="F311" s="1">
        <v>-0.51583699999999999</v>
      </c>
      <c r="G311" s="1">
        <v>1.0934599999999999E-2</v>
      </c>
      <c r="H311" s="1">
        <v>-6.3454200000000001E-3</v>
      </c>
      <c r="I311" s="1">
        <v>-1.4369799999999999</v>
      </c>
      <c r="J311" s="1">
        <v>2.5894299999999999E-2</v>
      </c>
      <c r="K311" s="1">
        <v>0.83732499999999999</v>
      </c>
      <c r="L311" s="1">
        <v>-1.9736400000000001</v>
      </c>
      <c r="M311" s="1">
        <v>0.81743299999999997</v>
      </c>
      <c r="N311" s="1">
        <v>1.0392600000000001</v>
      </c>
      <c r="O311" s="1">
        <v>-2.55043</v>
      </c>
      <c r="P311" s="1">
        <v>-0.79721699999999995</v>
      </c>
      <c r="Q311" s="1">
        <v>0.982182</v>
      </c>
      <c r="R311" s="1">
        <v>-2.5227300000000001</v>
      </c>
      <c r="S311" s="1">
        <v>-5.6468000000000004E-3</v>
      </c>
      <c r="T311" s="1">
        <v>-4.4273100000000003E-3</v>
      </c>
      <c r="U311" s="1">
        <v>-2.5125799999999998</v>
      </c>
      <c r="V311" s="1" t="s">
        <v>23</v>
      </c>
      <c r="W311" s="1">
        <f>ABS(IK_diagnostics_positions[[#This Row],[Column1]]-A310)</f>
        <v>6.0070000000000012E-2</v>
      </c>
      <c r="X311" s="1">
        <f>ABS(IK_diagnostics_positions[[#This Row],[Column2]]-B310)</f>
        <v>0.64473199999999997</v>
      </c>
      <c r="Y311" s="1">
        <f>ABS(IK_diagnostics_positions[[#This Row],[Column3]]-C310)</f>
        <v>0.40544900000000006</v>
      </c>
      <c r="Z311" s="1">
        <f>ABS(IK_diagnostics_positions[[#This Row],[Column4]]-D310)</f>
        <v>0.28597000000000006</v>
      </c>
      <c r="AA311" s="1">
        <f>ABS(IK_diagnostics_positions[[#This Row],[Column5]]-E310)</f>
        <v>1.6452465000000001</v>
      </c>
      <c r="AB311" s="1">
        <f>ABS(IK_diagnostics_positions[[#This Row],[Column6]]-F310)</f>
        <v>5.6441999999999992E-2</v>
      </c>
      <c r="AC311" s="1">
        <f>ABS(IK_diagnostics_positions[[#This Row],[Column7]]-G310)</f>
        <v>7.9582399999999998E-2</v>
      </c>
      <c r="AD311" s="1">
        <f>ABS(IK_diagnostics_positions[[#This Row],[Column8]]-H310)</f>
        <v>1.7216954199999999</v>
      </c>
      <c r="AE311" s="1">
        <f>ABS(IK_diagnostics_positions[[#This Row],[Column9]]-I310)</f>
        <v>1.3170000000000126E-2</v>
      </c>
      <c r="AF311" s="1">
        <f>ABS(IK_diagnostics_positions[[#This Row],[Column10]]-J310)</f>
        <v>1.3759000000000028E-3</v>
      </c>
      <c r="AG311" s="1">
        <f>ABS(IK_diagnostics_positions[[#This Row],[Column11]]-K310)</f>
        <v>2.280099999999996E-2</v>
      </c>
      <c r="AH311" s="1">
        <f>ABS(IK_diagnostics_positions[[#This Row],[Column12]]-L310)</f>
        <v>9.3940000000000135E-2</v>
      </c>
      <c r="AI311" s="1">
        <f>ABS(IK_diagnostics_positions[[#This Row],[Column13]]-M310)</f>
        <v>4.0914999999999924E-2</v>
      </c>
      <c r="AJ311" s="1">
        <f>ABS(IK_diagnostics_positions[[#This Row],[Column14]]-N310)</f>
        <v>4.5801000000000092E-2</v>
      </c>
      <c r="AK311" s="1">
        <f>ABS(IK_diagnostics_positions[[#This Row],[Column15]]-O310)</f>
        <v>3.3069999999999933E-2</v>
      </c>
      <c r="AL311" s="1">
        <f>ABS(IK_diagnostics_positions[[#This Row],[Column16]]-P310)</f>
        <v>5.8500999999999914E-2</v>
      </c>
      <c r="AM311" s="1">
        <f>ABS(IK_diagnostics_positions[[#This Row],[Column17]]-Q310)</f>
        <v>1.1099999999997223E-4</v>
      </c>
      <c r="AN311" s="1">
        <f>ABS(IK_diagnostics_positions[[#This Row],[Column18]]-R310)</f>
        <v>2.2390000000000132E-2</v>
      </c>
      <c r="AO311" s="1">
        <f>ABS(IK_diagnostics_positions[[#This Row],[Column19]]-S310)</f>
        <v>3.1342700000000001E-2</v>
      </c>
      <c r="AP311" s="1">
        <f>ABS(IK_diagnostics_positions[[#This Row],[Column20]]-T310)</f>
        <v>2.4310709999999999E-2</v>
      </c>
      <c r="AQ311" s="1">
        <f>ABS(IK_diagnostics_positions[[#This Row],[Column21]]-U310)</f>
        <v>2.9209999999999958E-2</v>
      </c>
    </row>
    <row r="312" spans="1:43" x14ac:dyDescent="0.25">
      <c r="A312" s="1">
        <v>3.8389899999999998E-2</v>
      </c>
      <c r="B312" s="1">
        <v>0.83294199999999996</v>
      </c>
      <c r="C312" s="1">
        <v>-0.55202600000000002</v>
      </c>
      <c r="D312" s="1">
        <v>0.86432100000000001</v>
      </c>
      <c r="E312" s="1">
        <v>0.410526</v>
      </c>
      <c r="F312" s="1">
        <v>-0.92539199999999999</v>
      </c>
      <c r="G312" s="1">
        <v>0.11543299999999999</v>
      </c>
      <c r="H312" s="1">
        <v>-8.1994399999999995E-2</v>
      </c>
      <c r="I312" s="1">
        <v>-1.3687800000000001</v>
      </c>
      <c r="J312" s="1">
        <v>-4.5753900000000004E-3</v>
      </c>
      <c r="K312" s="1">
        <v>0.77336199999999999</v>
      </c>
      <c r="L312" s="1">
        <v>-1.87273</v>
      </c>
      <c r="M312" s="1">
        <v>0.74897100000000005</v>
      </c>
      <c r="N312" s="1">
        <v>0.99689099999999997</v>
      </c>
      <c r="O312" s="1">
        <v>-2.4909500000000002</v>
      </c>
      <c r="P312" s="1">
        <v>-0.75178100000000003</v>
      </c>
      <c r="Q312" s="1">
        <v>0.99706899999999998</v>
      </c>
      <c r="R312" s="1">
        <v>-2.4985400000000002</v>
      </c>
      <c r="S312" s="1">
        <v>-1.8614700000000001E-3</v>
      </c>
      <c r="T312" s="1">
        <v>-1.9335699999999999E-3</v>
      </c>
      <c r="U312" s="1">
        <v>-2.5043199999999999</v>
      </c>
      <c r="V312" s="1" t="s">
        <v>23</v>
      </c>
      <c r="W312" s="1">
        <f>ABS(IK_diagnostics_positions[[#This Row],[Column1]]-A311)</f>
        <v>0.57058189999999998</v>
      </c>
      <c r="X312" s="1">
        <f>ABS(IK_diagnostics_positions[[#This Row],[Column2]]-B311)</f>
        <v>0.70930399999999993</v>
      </c>
      <c r="Y312" s="1">
        <f>ABS(IK_diagnostics_positions[[#This Row],[Column3]]-C311)</f>
        <v>0.28552100000000002</v>
      </c>
      <c r="Z312" s="1">
        <f>ABS(IK_diagnostics_positions[[#This Row],[Column4]]-D311)</f>
        <v>0.46848099999999998</v>
      </c>
      <c r="AA312" s="1">
        <f>ABS(IK_diagnostics_positions[[#This Row],[Column5]]-E311)</f>
        <v>0.47466249999999999</v>
      </c>
      <c r="AB312" s="1">
        <f>ABS(IK_diagnostics_positions[[#This Row],[Column6]]-F311)</f>
        <v>0.409555</v>
      </c>
      <c r="AC312" s="1">
        <f>ABS(IK_diagnostics_positions[[#This Row],[Column7]]-G311)</f>
        <v>0.10449839999999999</v>
      </c>
      <c r="AD312" s="1">
        <f>ABS(IK_diagnostics_positions[[#This Row],[Column8]]-H311)</f>
        <v>7.5648979999999991E-2</v>
      </c>
      <c r="AE312" s="1">
        <f>ABS(IK_diagnostics_positions[[#This Row],[Column9]]-I311)</f>
        <v>6.8199999999999816E-2</v>
      </c>
      <c r="AF312" s="1">
        <f>ABS(IK_diagnostics_positions[[#This Row],[Column10]]-J311)</f>
        <v>3.0469690000000001E-2</v>
      </c>
      <c r="AG312" s="1">
        <f>ABS(IK_diagnostics_positions[[#This Row],[Column11]]-K311)</f>
        <v>6.3962999999999992E-2</v>
      </c>
      <c r="AH312" s="1">
        <f>ABS(IK_diagnostics_positions[[#This Row],[Column12]]-L311)</f>
        <v>0.10091000000000006</v>
      </c>
      <c r="AI312" s="1">
        <f>ABS(IK_diagnostics_positions[[#This Row],[Column13]]-M311)</f>
        <v>6.8461999999999912E-2</v>
      </c>
      <c r="AJ312" s="1">
        <f>ABS(IK_diagnostics_positions[[#This Row],[Column14]]-N311)</f>
        <v>4.2369000000000101E-2</v>
      </c>
      <c r="AK312" s="1">
        <f>ABS(IK_diagnostics_positions[[#This Row],[Column15]]-O311)</f>
        <v>5.9479999999999755E-2</v>
      </c>
      <c r="AL312" s="1">
        <f>ABS(IK_diagnostics_positions[[#This Row],[Column16]]-P311)</f>
        <v>4.5435999999999921E-2</v>
      </c>
      <c r="AM312" s="1">
        <f>ABS(IK_diagnostics_positions[[#This Row],[Column17]]-Q311)</f>
        <v>1.4886999999999984E-2</v>
      </c>
      <c r="AN312" s="1">
        <f>ABS(IK_diagnostics_positions[[#This Row],[Column18]]-R311)</f>
        <v>2.4189999999999934E-2</v>
      </c>
      <c r="AO312" s="1">
        <f>ABS(IK_diagnostics_positions[[#This Row],[Column19]]-S311)</f>
        <v>3.7853300000000004E-3</v>
      </c>
      <c r="AP312" s="1">
        <f>ABS(IK_diagnostics_positions[[#This Row],[Column20]]-T311)</f>
        <v>2.4937400000000004E-3</v>
      </c>
      <c r="AQ312" s="1">
        <f>ABS(IK_diagnostics_positions[[#This Row],[Column21]]-U311)</f>
        <v>8.2599999999999341E-3</v>
      </c>
    </row>
    <row r="313" spans="1:43" x14ac:dyDescent="0.25">
      <c r="A313" s="1">
        <v>0.81262599999999996</v>
      </c>
      <c r="B313" s="1">
        <v>0.57327099999999998</v>
      </c>
      <c r="C313" s="1">
        <v>-0.104883</v>
      </c>
      <c r="D313" s="1">
        <v>0.858877</v>
      </c>
      <c r="E313" s="1">
        <v>0.34024700000000002</v>
      </c>
      <c r="F313" s="1">
        <v>-1.0762499999999999</v>
      </c>
      <c r="G313" s="1">
        <v>1.01166</v>
      </c>
      <c r="H313" s="1">
        <v>0.76433700000000004</v>
      </c>
      <c r="I313" s="1">
        <v>-1.96889</v>
      </c>
      <c r="J313" s="1">
        <v>1.4946299999999999E-2</v>
      </c>
      <c r="K313" s="1">
        <v>0.78389799999999998</v>
      </c>
      <c r="L313" s="1">
        <v>-1.8903000000000001</v>
      </c>
      <c r="M313" s="1">
        <v>0.76657900000000001</v>
      </c>
      <c r="N313" s="1">
        <v>1.00922</v>
      </c>
      <c r="O313" s="1">
        <v>-2.5102099999999998</v>
      </c>
      <c r="P313" s="1">
        <v>-0.74920699999999996</v>
      </c>
      <c r="Q313" s="1">
        <v>0.99779700000000005</v>
      </c>
      <c r="R313" s="1">
        <v>-2.49884</v>
      </c>
      <c r="S313" s="1">
        <v>-4.0194999999999996E-3</v>
      </c>
      <c r="T313" s="1">
        <v>-1.3104899999999999E-2</v>
      </c>
      <c r="U313" s="1">
        <v>-2.4939800000000001</v>
      </c>
      <c r="V313" s="1" t="s">
        <v>23</v>
      </c>
      <c r="W313" s="1">
        <f>ABS(IK_diagnostics_positions[[#This Row],[Column1]]-A312)</f>
        <v>0.77423609999999998</v>
      </c>
      <c r="X313" s="1">
        <f>ABS(IK_diagnostics_positions[[#This Row],[Column2]]-B312)</f>
        <v>0.25967099999999999</v>
      </c>
      <c r="Y313" s="1">
        <f>ABS(IK_diagnostics_positions[[#This Row],[Column3]]-C312)</f>
        <v>0.44714300000000001</v>
      </c>
      <c r="Z313" s="1">
        <f>ABS(IK_diagnostics_positions[[#This Row],[Column4]]-D312)</f>
        <v>5.4440000000000044E-3</v>
      </c>
      <c r="AA313" s="1">
        <f>ABS(IK_diagnostics_positions[[#This Row],[Column5]]-E312)</f>
        <v>7.027899999999998E-2</v>
      </c>
      <c r="AB313" s="1">
        <f>ABS(IK_diagnostics_positions[[#This Row],[Column6]]-F312)</f>
        <v>0.15085799999999994</v>
      </c>
      <c r="AC313" s="1">
        <f>ABS(IK_diagnostics_positions[[#This Row],[Column7]]-G312)</f>
        <v>0.896227</v>
      </c>
      <c r="AD313" s="1">
        <f>ABS(IK_diagnostics_positions[[#This Row],[Column8]]-H312)</f>
        <v>0.84633140000000007</v>
      </c>
      <c r="AE313" s="1">
        <f>ABS(IK_diagnostics_positions[[#This Row],[Column9]]-I312)</f>
        <v>0.60010999999999992</v>
      </c>
      <c r="AF313" s="1">
        <f>ABS(IK_diagnostics_positions[[#This Row],[Column10]]-J312)</f>
        <v>1.9521690000000001E-2</v>
      </c>
      <c r="AG313" s="1">
        <f>ABS(IK_diagnostics_positions[[#This Row],[Column11]]-K312)</f>
        <v>1.053599999999999E-2</v>
      </c>
      <c r="AH313" s="1">
        <f>ABS(IK_diagnostics_positions[[#This Row],[Column12]]-L312)</f>
        <v>1.7570000000000086E-2</v>
      </c>
      <c r="AI313" s="1">
        <f>ABS(IK_diagnostics_positions[[#This Row],[Column13]]-M312)</f>
        <v>1.7607999999999957E-2</v>
      </c>
      <c r="AJ313" s="1">
        <f>ABS(IK_diagnostics_positions[[#This Row],[Column14]]-N312)</f>
        <v>1.2329000000000034E-2</v>
      </c>
      <c r="AK313" s="1">
        <f>ABS(IK_diagnostics_positions[[#This Row],[Column15]]-O312)</f>
        <v>1.9259999999999611E-2</v>
      </c>
      <c r="AL313" s="1">
        <f>ABS(IK_diagnostics_positions[[#This Row],[Column16]]-P312)</f>
        <v>2.5740000000000762E-3</v>
      </c>
      <c r="AM313" s="1">
        <f>ABS(IK_diagnostics_positions[[#This Row],[Column17]]-Q312)</f>
        <v>7.2800000000006193E-4</v>
      </c>
      <c r="AN313" s="1">
        <f>ABS(IK_diagnostics_positions[[#This Row],[Column18]]-R312)</f>
        <v>2.9999999999974492E-4</v>
      </c>
      <c r="AO313" s="1">
        <f>ABS(IK_diagnostics_positions[[#This Row],[Column19]]-S312)</f>
        <v>2.1580299999999996E-3</v>
      </c>
      <c r="AP313" s="1">
        <f>ABS(IK_diagnostics_positions[[#This Row],[Column20]]-T312)</f>
        <v>1.117133E-2</v>
      </c>
      <c r="AQ313" s="1">
        <f>ABS(IK_diagnostics_positions[[#This Row],[Column21]]-U312)</f>
        <v>1.0339999999999794E-2</v>
      </c>
    </row>
    <row r="314" spans="1:43" x14ac:dyDescent="0.25">
      <c r="A314" s="1">
        <v>0.602688</v>
      </c>
      <c r="B314" s="1">
        <v>0.56752199999999997</v>
      </c>
      <c r="C314" s="1">
        <v>-0.56096900000000005</v>
      </c>
      <c r="D314" s="1">
        <v>-0.235454</v>
      </c>
      <c r="E314" s="1">
        <v>0.91325699999999999</v>
      </c>
      <c r="F314" s="1">
        <v>-0.13908599999999999</v>
      </c>
      <c r="G314" s="1">
        <v>0.32523299999999999</v>
      </c>
      <c r="H314" s="1">
        <v>0.64355099999999998</v>
      </c>
      <c r="I314" s="1">
        <v>-0.92195800000000006</v>
      </c>
      <c r="J314" s="1">
        <v>-3.3157199999999999E-3</v>
      </c>
      <c r="K314" s="1">
        <v>0.74885199999999996</v>
      </c>
      <c r="L314" s="1">
        <v>-1.86056</v>
      </c>
      <c r="M314" s="1">
        <v>0.73861299999999996</v>
      </c>
      <c r="N314" s="1">
        <v>0.99872099999999997</v>
      </c>
      <c r="O314" s="1">
        <v>-2.4827400000000002</v>
      </c>
      <c r="P314" s="1">
        <v>-0.73366699999999996</v>
      </c>
      <c r="Q314" s="1">
        <v>1.00051</v>
      </c>
      <c r="R314" s="1">
        <v>-2.4955799999999999</v>
      </c>
      <c r="S314" s="1">
        <v>2.83308E-3</v>
      </c>
      <c r="T314" s="1">
        <v>-1.20505E-2</v>
      </c>
      <c r="U314" s="1">
        <v>-2.5093899999999998</v>
      </c>
      <c r="V314" s="1" t="s">
        <v>23</v>
      </c>
      <c r="W314" s="1">
        <f>ABS(IK_diagnostics_positions[[#This Row],[Column1]]-A313)</f>
        <v>0.20993799999999996</v>
      </c>
      <c r="X314" s="1">
        <f>ABS(IK_diagnostics_positions[[#This Row],[Column2]]-B313)</f>
        <v>5.7490000000000041E-3</v>
      </c>
      <c r="Y314" s="1">
        <f>ABS(IK_diagnostics_positions[[#This Row],[Column3]]-C313)</f>
        <v>0.45608600000000005</v>
      </c>
      <c r="Z314" s="1">
        <f>ABS(IK_diagnostics_positions[[#This Row],[Column4]]-D313)</f>
        <v>1.0943309999999999</v>
      </c>
      <c r="AA314" s="1">
        <f>ABS(IK_diagnostics_positions[[#This Row],[Column5]]-E313)</f>
        <v>0.57301000000000002</v>
      </c>
      <c r="AB314" s="1">
        <f>ABS(IK_diagnostics_positions[[#This Row],[Column6]]-F313)</f>
        <v>0.93716399999999989</v>
      </c>
      <c r="AC314" s="1">
        <f>ABS(IK_diagnostics_positions[[#This Row],[Column7]]-G313)</f>
        <v>0.68642700000000001</v>
      </c>
      <c r="AD314" s="1">
        <f>ABS(IK_diagnostics_positions[[#This Row],[Column8]]-H313)</f>
        <v>0.12078600000000006</v>
      </c>
      <c r="AE314" s="1">
        <f>ABS(IK_diagnostics_positions[[#This Row],[Column9]]-I313)</f>
        <v>1.046932</v>
      </c>
      <c r="AF314" s="1">
        <f>ABS(IK_diagnostics_positions[[#This Row],[Column10]]-J313)</f>
        <v>1.826202E-2</v>
      </c>
      <c r="AG314" s="1">
        <f>ABS(IK_diagnostics_positions[[#This Row],[Column11]]-K313)</f>
        <v>3.5046000000000022E-2</v>
      </c>
      <c r="AH314" s="1">
        <f>ABS(IK_diagnostics_positions[[#This Row],[Column12]]-L313)</f>
        <v>2.97400000000001E-2</v>
      </c>
      <c r="AI314" s="1">
        <f>ABS(IK_diagnostics_positions[[#This Row],[Column13]]-M313)</f>
        <v>2.7966000000000046E-2</v>
      </c>
      <c r="AJ314" s="1">
        <f>ABS(IK_diagnostics_positions[[#This Row],[Column14]]-N313)</f>
        <v>1.0499000000000036E-2</v>
      </c>
      <c r="AK314" s="1">
        <f>ABS(IK_diagnostics_positions[[#This Row],[Column15]]-O313)</f>
        <v>2.7469999999999661E-2</v>
      </c>
      <c r="AL314" s="1">
        <f>ABS(IK_diagnostics_positions[[#This Row],[Column16]]-P313)</f>
        <v>1.5539999999999998E-2</v>
      </c>
      <c r="AM314" s="1">
        <f>ABS(IK_diagnostics_positions[[#This Row],[Column17]]-Q313)</f>
        <v>2.7129999999999654E-3</v>
      </c>
      <c r="AN314" s="1">
        <f>ABS(IK_diagnostics_positions[[#This Row],[Column18]]-R313)</f>
        <v>3.2600000000000406E-3</v>
      </c>
      <c r="AO314" s="1">
        <f>ABS(IK_diagnostics_positions[[#This Row],[Column19]]-S313)</f>
        <v>6.8525799999999996E-3</v>
      </c>
      <c r="AP314" s="1">
        <f>ABS(IK_diagnostics_positions[[#This Row],[Column20]]-T313)</f>
        <v>1.0543999999999987E-3</v>
      </c>
      <c r="AQ314" s="1">
        <f>ABS(IK_diagnostics_positions[[#This Row],[Column21]]-U313)</f>
        <v>1.5409999999999702E-2</v>
      </c>
    </row>
    <row r="315" spans="1:43" x14ac:dyDescent="0.25">
      <c r="A315" s="1">
        <v>-0.13711799999999999</v>
      </c>
      <c r="B315" s="1">
        <v>0.69669700000000001</v>
      </c>
      <c r="C315" s="1">
        <v>-0.70413999999999999</v>
      </c>
      <c r="D315" s="1">
        <v>0.398758</v>
      </c>
      <c r="E315" s="1">
        <v>1.0821000000000001</v>
      </c>
      <c r="F315" s="1">
        <v>-1.4553400000000001</v>
      </c>
      <c r="G315" s="1">
        <v>-0.243422</v>
      </c>
      <c r="H315" s="1">
        <v>1.5924400000000001</v>
      </c>
      <c r="I315" s="1">
        <v>-2.02732</v>
      </c>
      <c r="J315" s="1">
        <v>1.7559800000000001E-3</v>
      </c>
      <c r="K315" s="1">
        <v>0.98268800000000001</v>
      </c>
      <c r="L315" s="1">
        <v>-2.78104</v>
      </c>
      <c r="M315" s="1">
        <v>0.93774999999999997</v>
      </c>
      <c r="N315" s="1">
        <v>0.99633300000000002</v>
      </c>
      <c r="O315" s="1">
        <v>-2.4292899999999999</v>
      </c>
      <c r="P315" s="1">
        <v>-0.94830000000000003</v>
      </c>
      <c r="Q315" s="1">
        <v>0.96929600000000005</v>
      </c>
      <c r="R315" s="1">
        <v>-2.4692500000000002</v>
      </c>
      <c r="S315" s="1">
        <v>-1.2038399999999999E-2</v>
      </c>
      <c r="T315" s="1">
        <v>1.5725300000000001E-2</v>
      </c>
      <c r="U315" s="1">
        <v>-2.5265</v>
      </c>
      <c r="V315" s="1" t="s">
        <v>23</v>
      </c>
      <c r="W315" s="1">
        <f>ABS(IK_diagnostics_positions[[#This Row],[Column1]]-A314)</f>
        <v>0.73980599999999996</v>
      </c>
      <c r="X315" s="1">
        <f>ABS(IK_diagnostics_positions[[#This Row],[Column2]]-B314)</f>
        <v>0.12917500000000004</v>
      </c>
      <c r="Y315" s="1">
        <f>ABS(IK_diagnostics_positions[[#This Row],[Column3]]-C314)</f>
        <v>0.14317099999999994</v>
      </c>
      <c r="Z315" s="1">
        <f>ABS(IK_diagnostics_positions[[#This Row],[Column4]]-D314)</f>
        <v>0.634212</v>
      </c>
      <c r="AA315" s="1">
        <f>ABS(IK_diagnostics_positions[[#This Row],[Column5]]-E314)</f>
        <v>0.16884300000000008</v>
      </c>
      <c r="AB315" s="1">
        <f>ABS(IK_diagnostics_positions[[#This Row],[Column6]]-F314)</f>
        <v>1.316254</v>
      </c>
      <c r="AC315" s="1">
        <f>ABS(IK_diagnostics_positions[[#This Row],[Column7]]-G314)</f>
        <v>0.56865500000000002</v>
      </c>
      <c r="AD315" s="1">
        <f>ABS(IK_diagnostics_positions[[#This Row],[Column8]]-H314)</f>
        <v>0.94888900000000009</v>
      </c>
      <c r="AE315" s="1">
        <f>ABS(IK_diagnostics_positions[[#This Row],[Column9]]-I314)</f>
        <v>1.105362</v>
      </c>
      <c r="AF315" s="1">
        <f>ABS(IK_diagnostics_positions[[#This Row],[Column10]]-J314)</f>
        <v>5.0717000000000002E-3</v>
      </c>
      <c r="AG315" s="1">
        <f>ABS(IK_diagnostics_positions[[#This Row],[Column11]]-K314)</f>
        <v>0.23383600000000004</v>
      </c>
      <c r="AH315" s="1">
        <f>ABS(IK_diagnostics_positions[[#This Row],[Column12]]-L314)</f>
        <v>0.92047999999999996</v>
      </c>
      <c r="AI315" s="1">
        <f>ABS(IK_diagnostics_positions[[#This Row],[Column13]]-M314)</f>
        <v>0.19913700000000001</v>
      </c>
      <c r="AJ315" s="1">
        <f>ABS(IK_diagnostics_positions[[#This Row],[Column14]]-N314)</f>
        <v>2.3879999999999457E-3</v>
      </c>
      <c r="AK315" s="1">
        <f>ABS(IK_diagnostics_positions[[#This Row],[Column15]]-O314)</f>
        <v>5.345000000000022E-2</v>
      </c>
      <c r="AL315" s="1">
        <f>ABS(IK_diagnostics_positions[[#This Row],[Column16]]-P314)</f>
        <v>0.21463300000000007</v>
      </c>
      <c r="AM315" s="1">
        <f>ABS(IK_diagnostics_positions[[#This Row],[Column17]]-Q314)</f>
        <v>3.1213999999999964E-2</v>
      </c>
      <c r="AN315" s="1">
        <f>ABS(IK_diagnostics_positions[[#This Row],[Column18]]-R314)</f>
        <v>2.6329999999999742E-2</v>
      </c>
      <c r="AO315" s="1">
        <f>ABS(IK_diagnostics_positions[[#This Row],[Column19]]-S314)</f>
        <v>1.4871479999999999E-2</v>
      </c>
      <c r="AP315" s="1">
        <f>ABS(IK_diagnostics_positions[[#This Row],[Column20]]-T314)</f>
        <v>2.7775800000000003E-2</v>
      </c>
      <c r="AQ315" s="1">
        <f>ABS(IK_diagnostics_positions[[#This Row],[Column21]]-U314)</f>
        <v>1.7110000000000181E-2</v>
      </c>
    </row>
    <row r="316" spans="1:43" x14ac:dyDescent="0.25">
      <c r="A316" s="1">
        <v>0.68590700000000004</v>
      </c>
      <c r="B316" s="1">
        <v>0.70082599999999995</v>
      </c>
      <c r="C316" s="1">
        <v>0.19589500000000001</v>
      </c>
      <c r="D316" s="1">
        <v>0.46312500000000001</v>
      </c>
      <c r="E316" s="1">
        <v>0.208234</v>
      </c>
      <c r="F316" s="1">
        <v>-0.64536700000000002</v>
      </c>
      <c r="G316" s="1">
        <v>0.52207999999999999</v>
      </c>
      <c r="H316" s="1">
        <v>1.1046100000000001</v>
      </c>
      <c r="I316" s="1">
        <v>-1.08473</v>
      </c>
      <c r="J316" s="1">
        <v>2.2107400000000001E-3</v>
      </c>
      <c r="K316" s="1">
        <v>0.77959699999999998</v>
      </c>
      <c r="L316" s="1">
        <v>-1.87473</v>
      </c>
      <c r="M316" s="1">
        <v>0.75062799999999996</v>
      </c>
      <c r="N316" s="1">
        <v>1.00057</v>
      </c>
      <c r="O316" s="1">
        <v>-2.50007</v>
      </c>
      <c r="P316" s="1">
        <v>-0.74627900000000003</v>
      </c>
      <c r="Q316" s="1">
        <v>1.00177</v>
      </c>
      <c r="R316" s="1">
        <v>-2.4995500000000002</v>
      </c>
      <c r="S316" s="1">
        <v>2.7039899999999999E-3</v>
      </c>
      <c r="T316" s="1">
        <v>-2.9304600000000002E-3</v>
      </c>
      <c r="U316" s="1">
        <v>-2.49735</v>
      </c>
      <c r="V316" s="1" t="s">
        <v>23</v>
      </c>
      <c r="W316" s="1">
        <f>ABS(IK_diagnostics_positions[[#This Row],[Column1]]-A315)</f>
        <v>0.82302500000000001</v>
      </c>
      <c r="X316" s="1">
        <f>ABS(IK_diagnostics_positions[[#This Row],[Column2]]-B315)</f>
        <v>4.1289999999999383E-3</v>
      </c>
      <c r="Y316" s="1">
        <f>ABS(IK_diagnostics_positions[[#This Row],[Column3]]-C315)</f>
        <v>0.90003500000000003</v>
      </c>
      <c r="Z316" s="1">
        <f>ABS(IK_diagnostics_positions[[#This Row],[Column4]]-D315)</f>
        <v>6.4367000000000008E-2</v>
      </c>
      <c r="AA316" s="1">
        <f>ABS(IK_diagnostics_positions[[#This Row],[Column5]]-E315)</f>
        <v>0.87386600000000003</v>
      </c>
      <c r="AB316" s="1">
        <f>ABS(IK_diagnostics_positions[[#This Row],[Column6]]-F315)</f>
        <v>0.80997300000000005</v>
      </c>
      <c r="AC316" s="1">
        <f>ABS(IK_diagnostics_positions[[#This Row],[Column7]]-G315)</f>
        <v>0.76550200000000002</v>
      </c>
      <c r="AD316" s="1">
        <f>ABS(IK_diagnostics_positions[[#This Row],[Column8]]-H315)</f>
        <v>0.48782999999999999</v>
      </c>
      <c r="AE316" s="1">
        <f>ABS(IK_diagnostics_positions[[#This Row],[Column9]]-I315)</f>
        <v>0.94259000000000004</v>
      </c>
      <c r="AF316" s="1">
        <f>ABS(IK_diagnostics_positions[[#This Row],[Column10]]-J315)</f>
        <v>4.5476000000000002E-4</v>
      </c>
      <c r="AG316" s="1">
        <f>ABS(IK_diagnostics_positions[[#This Row],[Column11]]-K315)</f>
        <v>0.20309100000000002</v>
      </c>
      <c r="AH316" s="1">
        <f>ABS(IK_diagnostics_positions[[#This Row],[Column12]]-L315)</f>
        <v>0.90630999999999995</v>
      </c>
      <c r="AI316" s="1">
        <f>ABS(IK_diagnostics_positions[[#This Row],[Column13]]-M315)</f>
        <v>0.18712200000000001</v>
      </c>
      <c r="AJ316" s="1">
        <f>ABS(IK_diagnostics_positions[[#This Row],[Column14]]-N315)</f>
        <v>4.2369999999999353E-3</v>
      </c>
      <c r="AK316" s="1">
        <f>ABS(IK_diagnostics_positions[[#This Row],[Column15]]-O315)</f>
        <v>7.0780000000000065E-2</v>
      </c>
      <c r="AL316" s="1">
        <f>ABS(IK_diagnostics_positions[[#This Row],[Column16]]-P315)</f>
        <v>0.20202100000000001</v>
      </c>
      <c r="AM316" s="1">
        <f>ABS(IK_diagnostics_positions[[#This Row],[Column17]]-Q315)</f>
        <v>3.2474000000000003E-2</v>
      </c>
      <c r="AN316" s="1">
        <f>ABS(IK_diagnostics_positions[[#This Row],[Column18]]-R315)</f>
        <v>3.0299999999999994E-2</v>
      </c>
      <c r="AO316" s="1">
        <f>ABS(IK_diagnostics_positions[[#This Row],[Column19]]-S315)</f>
        <v>1.4742389999999999E-2</v>
      </c>
      <c r="AP316" s="1">
        <f>ABS(IK_diagnostics_positions[[#This Row],[Column20]]-T315)</f>
        <v>1.865576E-2</v>
      </c>
      <c r="AQ316" s="1">
        <f>ABS(IK_diagnostics_positions[[#This Row],[Column21]]-U315)</f>
        <v>2.9150000000000009E-2</v>
      </c>
    </row>
    <row r="317" spans="1:43" x14ac:dyDescent="0.25">
      <c r="A317" s="1">
        <v>-0.45223600000000003</v>
      </c>
      <c r="B317" s="1">
        <v>0.86711800000000006</v>
      </c>
      <c r="C317" s="1">
        <v>0.20878099999999999</v>
      </c>
      <c r="D317" s="1">
        <v>-1.06972</v>
      </c>
      <c r="E317" s="1">
        <v>0.87311499999999997</v>
      </c>
      <c r="F317" s="1">
        <v>-0.57777699999999999</v>
      </c>
      <c r="G317" s="1">
        <v>-0.52803599999999995</v>
      </c>
      <c r="H317" s="1">
        <v>0.29005799999999998</v>
      </c>
      <c r="I317" s="1">
        <v>-1.18327</v>
      </c>
      <c r="J317" s="1">
        <v>2.0733499999999998E-2</v>
      </c>
      <c r="K317" s="1">
        <v>0.74766100000000002</v>
      </c>
      <c r="L317" s="1">
        <v>-1.8828800000000001</v>
      </c>
      <c r="M317" s="1">
        <v>0.75336800000000004</v>
      </c>
      <c r="N317" s="1">
        <v>1.0251399999999999</v>
      </c>
      <c r="O317" s="1">
        <v>-2.5043700000000002</v>
      </c>
      <c r="P317" s="1">
        <v>-0.74411099999999997</v>
      </c>
      <c r="Q317" s="1">
        <v>0.99320399999999998</v>
      </c>
      <c r="R317" s="1">
        <v>-2.4784600000000001</v>
      </c>
      <c r="S317" s="1">
        <v>-2.4131700000000001E-3</v>
      </c>
      <c r="T317" s="1">
        <v>-2.0143600000000001E-2</v>
      </c>
      <c r="U317" s="1">
        <v>-2.5231400000000002</v>
      </c>
      <c r="V317" s="1" t="s">
        <v>23</v>
      </c>
      <c r="W317" s="1">
        <f>ABS(IK_diagnostics_positions[[#This Row],[Column1]]-A316)</f>
        <v>1.1381430000000001</v>
      </c>
      <c r="X317" s="1">
        <f>ABS(IK_diagnostics_positions[[#This Row],[Column2]]-B316)</f>
        <v>0.16629200000000011</v>
      </c>
      <c r="Y317" s="1">
        <f>ABS(IK_diagnostics_positions[[#This Row],[Column3]]-C316)</f>
        <v>1.2885999999999981E-2</v>
      </c>
      <c r="Z317" s="1">
        <f>ABS(IK_diagnostics_positions[[#This Row],[Column4]]-D316)</f>
        <v>1.532845</v>
      </c>
      <c r="AA317" s="1">
        <f>ABS(IK_diagnostics_positions[[#This Row],[Column5]]-E316)</f>
        <v>0.66488099999999994</v>
      </c>
      <c r="AB317" s="1">
        <f>ABS(IK_diagnostics_positions[[#This Row],[Column6]]-F316)</f>
        <v>6.7590000000000039E-2</v>
      </c>
      <c r="AC317" s="1">
        <f>ABS(IK_diagnostics_positions[[#This Row],[Column7]]-G316)</f>
        <v>1.050116</v>
      </c>
      <c r="AD317" s="1">
        <f>ABS(IK_diagnostics_positions[[#This Row],[Column8]]-H316)</f>
        <v>0.81455200000000016</v>
      </c>
      <c r="AE317" s="1">
        <f>ABS(IK_diagnostics_positions[[#This Row],[Column9]]-I316)</f>
        <v>9.8540000000000072E-2</v>
      </c>
      <c r="AF317" s="1">
        <f>ABS(IK_diagnostics_positions[[#This Row],[Column10]]-J316)</f>
        <v>1.8522759999999999E-2</v>
      </c>
      <c r="AG317" s="1">
        <f>ABS(IK_diagnostics_positions[[#This Row],[Column11]]-K316)</f>
        <v>3.1935999999999964E-2</v>
      </c>
      <c r="AH317" s="1">
        <f>ABS(IK_diagnostics_positions[[#This Row],[Column12]]-L316)</f>
        <v>8.1500000000001016E-3</v>
      </c>
      <c r="AI317" s="1">
        <f>ABS(IK_diagnostics_positions[[#This Row],[Column13]]-M316)</f>
        <v>2.7400000000000757E-3</v>
      </c>
      <c r="AJ317" s="1">
        <f>ABS(IK_diagnostics_positions[[#This Row],[Column14]]-N316)</f>
        <v>2.4569999999999981E-2</v>
      </c>
      <c r="AK317" s="1">
        <f>ABS(IK_diagnostics_positions[[#This Row],[Column15]]-O316)</f>
        <v>4.3000000000001926E-3</v>
      </c>
      <c r="AL317" s="1">
        <f>ABS(IK_diagnostics_positions[[#This Row],[Column16]]-P316)</f>
        <v>2.1680000000000588E-3</v>
      </c>
      <c r="AM317" s="1">
        <f>ABS(IK_diagnostics_positions[[#This Row],[Column17]]-Q316)</f>
        <v>8.5660000000000736E-3</v>
      </c>
      <c r="AN317" s="1">
        <f>ABS(IK_diagnostics_positions[[#This Row],[Column18]]-R316)</f>
        <v>2.1090000000000053E-2</v>
      </c>
      <c r="AO317" s="1">
        <f>ABS(IK_diagnostics_positions[[#This Row],[Column19]]-S316)</f>
        <v>5.1171599999999999E-3</v>
      </c>
      <c r="AP317" s="1">
        <f>ABS(IK_diagnostics_positions[[#This Row],[Column20]]-T316)</f>
        <v>1.7213140000000002E-2</v>
      </c>
      <c r="AQ317" s="1">
        <f>ABS(IK_diagnostics_positions[[#This Row],[Column21]]-U316)</f>
        <v>2.5790000000000202E-2</v>
      </c>
    </row>
    <row r="318" spans="1:43" x14ac:dyDescent="0.25">
      <c r="A318" s="1">
        <v>-2.9434999999999999E-2</v>
      </c>
      <c r="B318" s="1">
        <v>-9.4189999999999996E-2</v>
      </c>
      <c r="C318" s="1">
        <v>-0.99511899999999998</v>
      </c>
      <c r="D318" s="1">
        <v>-7.0345599999999994E-2</v>
      </c>
      <c r="E318" s="1">
        <v>0.81269499999999995</v>
      </c>
      <c r="F318" s="1">
        <v>-1.4145099999999999</v>
      </c>
      <c r="G318" s="1">
        <v>0.102587</v>
      </c>
      <c r="H318" s="1">
        <v>1.76847</v>
      </c>
      <c r="I318" s="1">
        <v>-1.6524000000000001</v>
      </c>
      <c r="J318" s="1">
        <v>-5.51265E-3</v>
      </c>
      <c r="K318" s="1">
        <v>0.80162100000000003</v>
      </c>
      <c r="L318" s="1">
        <v>-1.88375</v>
      </c>
      <c r="M318" s="1">
        <v>0.759019</v>
      </c>
      <c r="N318" s="1">
        <v>0.99798100000000001</v>
      </c>
      <c r="O318" s="1">
        <v>-2.4977</v>
      </c>
      <c r="P318" s="1">
        <v>-0.75945700000000005</v>
      </c>
      <c r="Q318" s="1">
        <v>0.99748499999999996</v>
      </c>
      <c r="R318" s="1">
        <v>-2.5108100000000002</v>
      </c>
      <c r="S318" s="1">
        <v>4.0357700000000002E-3</v>
      </c>
      <c r="T318" s="1">
        <v>5.6393099999999998E-3</v>
      </c>
      <c r="U318" s="1">
        <v>-2.4889999999999999</v>
      </c>
      <c r="V318" s="1" t="s">
        <v>23</v>
      </c>
      <c r="W318" s="1">
        <f>ABS(IK_diagnostics_positions[[#This Row],[Column1]]-A317)</f>
        <v>0.42280100000000004</v>
      </c>
      <c r="X318" s="1">
        <f>ABS(IK_diagnostics_positions[[#This Row],[Column2]]-B317)</f>
        <v>0.96130800000000005</v>
      </c>
      <c r="Y318" s="1">
        <f>ABS(IK_diagnostics_positions[[#This Row],[Column3]]-C317)</f>
        <v>1.2039</v>
      </c>
      <c r="Z318" s="1">
        <f>ABS(IK_diagnostics_positions[[#This Row],[Column4]]-D317)</f>
        <v>0.9993744</v>
      </c>
      <c r="AA318" s="1">
        <f>ABS(IK_diagnostics_positions[[#This Row],[Column5]]-E317)</f>
        <v>6.0420000000000029E-2</v>
      </c>
      <c r="AB318" s="1">
        <f>ABS(IK_diagnostics_positions[[#This Row],[Column6]]-F317)</f>
        <v>0.83673299999999995</v>
      </c>
      <c r="AC318" s="1">
        <f>ABS(IK_diagnostics_positions[[#This Row],[Column7]]-G317)</f>
        <v>0.63062299999999993</v>
      </c>
      <c r="AD318" s="1">
        <f>ABS(IK_diagnostics_positions[[#This Row],[Column8]]-H317)</f>
        <v>1.4784120000000001</v>
      </c>
      <c r="AE318" s="1">
        <f>ABS(IK_diagnostics_positions[[#This Row],[Column9]]-I317)</f>
        <v>0.46913000000000005</v>
      </c>
      <c r="AF318" s="1">
        <f>ABS(IK_diagnostics_positions[[#This Row],[Column10]]-J317)</f>
        <v>2.6246149999999999E-2</v>
      </c>
      <c r="AG318" s="1">
        <f>ABS(IK_diagnostics_positions[[#This Row],[Column11]]-K317)</f>
        <v>5.3960000000000008E-2</v>
      </c>
      <c r="AH318" s="1">
        <f>ABS(IK_diagnostics_positions[[#This Row],[Column12]]-L317)</f>
        <v>8.6999999999992639E-4</v>
      </c>
      <c r="AI318" s="1">
        <f>ABS(IK_diagnostics_positions[[#This Row],[Column13]]-M317)</f>
        <v>5.6509999999999616E-3</v>
      </c>
      <c r="AJ318" s="1">
        <f>ABS(IK_diagnostics_positions[[#This Row],[Column14]]-N317)</f>
        <v>2.7158999999999933E-2</v>
      </c>
      <c r="AK318" s="1">
        <f>ABS(IK_diagnostics_positions[[#This Row],[Column15]]-O317)</f>
        <v>6.6700000000001758E-3</v>
      </c>
      <c r="AL318" s="1">
        <f>ABS(IK_diagnostics_positions[[#This Row],[Column16]]-P317)</f>
        <v>1.5346000000000082E-2</v>
      </c>
      <c r="AM318" s="1">
        <f>ABS(IK_diagnostics_positions[[#This Row],[Column17]]-Q317)</f>
        <v>4.2809999999999793E-3</v>
      </c>
      <c r="AN318" s="1">
        <f>ABS(IK_diagnostics_positions[[#This Row],[Column18]]-R317)</f>
        <v>3.2350000000000101E-2</v>
      </c>
      <c r="AO318" s="1">
        <f>ABS(IK_diagnostics_positions[[#This Row],[Column19]]-S317)</f>
        <v>6.4489400000000002E-3</v>
      </c>
      <c r="AP318" s="1">
        <f>ABS(IK_diagnostics_positions[[#This Row],[Column20]]-T317)</f>
        <v>2.5782909999999999E-2</v>
      </c>
      <c r="AQ318" s="1">
        <f>ABS(IK_diagnostics_positions[[#This Row],[Column21]]-U317)</f>
        <v>3.4140000000000281E-2</v>
      </c>
    </row>
    <row r="319" spans="1:43" x14ac:dyDescent="0.25">
      <c r="A319" s="1">
        <v>0.178285</v>
      </c>
      <c r="B319" s="1">
        <v>-0.337113</v>
      </c>
      <c r="C319" s="1">
        <v>-0.92442899999999995</v>
      </c>
      <c r="D319" s="1">
        <v>-3.5577400000000002E-2</v>
      </c>
      <c r="E319" s="1">
        <v>0.42517899999999997</v>
      </c>
      <c r="F319" s="1">
        <v>-1.53531</v>
      </c>
      <c r="G319" s="1">
        <v>0.20277500000000001</v>
      </c>
      <c r="H319" s="1">
        <v>-7.1337600000000001E-2</v>
      </c>
      <c r="I319" s="1">
        <v>-2.3699699999999999</v>
      </c>
      <c r="J319" s="1">
        <v>1.0041100000000001E-2</v>
      </c>
      <c r="K319" s="1">
        <v>0.78237599999999996</v>
      </c>
      <c r="L319" s="1">
        <v>-1.8862099999999999</v>
      </c>
      <c r="M319" s="1">
        <v>0.76178299999999999</v>
      </c>
      <c r="N319" s="1">
        <v>1.01044</v>
      </c>
      <c r="O319" s="1">
        <v>-2.5049700000000001</v>
      </c>
      <c r="P319" s="1">
        <v>-0.75804199999999999</v>
      </c>
      <c r="Q319" s="1">
        <v>1.0055099999999999</v>
      </c>
      <c r="R319" s="1">
        <v>-2.4864199999999999</v>
      </c>
      <c r="S319" s="1">
        <v>-2.92304E-3</v>
      </c>
      <c r="T319" s="1">
        <v>-4.3525100000000004E-3</v>
      </c>
      <c r="U319" s="1">
        <v>-2.5033699999999999</v>
      </c>
      <c r="V319" s="1" t="s">
        <v>23</v>
      </c>
      <c r="W319" s="1">
        <f>ABS(IK_diagnostics_positions[[#This Row],[Column1]]-A318)</f>
        <v>0.20771999999999999</v>
      </c>
      <c r="X319" s="1">
        <f>ABS(IK_diagnostics_positions[[#This Row],[Column2]]-B318)</f>
        <v>0.242923</v>
      </c>
      <c r="Y319" s="1">
        <f>ABS(IK_diagnostics_positions[[#This Row],[Column3]]-C318)</f>
        <v>7.0690000000000031E-2</v>
      </c>
      <c r="Z319" s="1">
        <f>ABS(IK_diagnostics_positions[[#This Row],[Column4]]-D318)</f>
        <v>3.4768199999999992E-2</v>
      </c>
      <c r="AA319" s="1">
        <f>ABS(IK_diagnostics_positions[[#This Row],[Column5]]-E318)</f>
        <v>0.38751599999999997</v>
      </c>
      <c r="AB319" s="1">
        <f>ABS(IK_diagnostics_positions[[#This Row],[Column6]]-F318)</f>
        <v>0.12080000000000002</v>
      </c>
      <c r="AC319" s="1">
        <f>ABS(IK_diagnostics_positions[[#This Row],[Column7]]-G318)</f>
        <v>0.10018800000000001</v>
      </c>
      <c r="AD319" s="1">
        <f>ABS(IK_diagnostics_positions[[#This Row],[Column8]]-H318)</f>
        <v>1.8398075999999999</v>
      </c>
      <c r="AE319" s="1">
        <f>ABS(IK_diagnostics_positions[[#This Row],[Column9]]-I318)</f>
        <v>0.71756999999999982</v>
      </c>
      <c r="AF319" s="1">
        <f>ABS(IK_diagnostics_positions[[#This Row],[Column10]]-J318)</f>
        <v>1.5553750000000002E-2</v>
      </c>
      <c r="AG319" s="1">
        <f>ABS(IK_diagnostics_positions[[#This Row],[Column11]]-K318)</f>
        <v>1.9245000000000068E-2</v>
      </c>
      <c r="AH319" s="1">
        <f>ABS(IK_diagnostics_positions[[#This Row],[Column12]]-L318)</f>
        <v>2.4599999999999067E-3</v>
      </c>
      <c r="AI319" s="1">
        <f>ABS(IK_diagnostics_positions[[#This Row],[Column13]]-M318)</f>
        <v>2.7639999999999887E-3</v>
      </c>
      <c r="AJ319" s="1">
        <f>ABS(IK_diagnostics_positions[[#This Row],[Column14]]-N318)</f>
        <v>1.2458999999999998E-2</v>
      </c>
      <c r="AK319" s="1">
        <f>ABS(IK_diagnostics_positions[[#This Row],[Column15]]-O318)</f>
        <v>7.2700000000001097E-3</v>
      </c>
      <c r="AL319" s="1">
        <f>ABS(IK_diagnostics_positions[[#This Row],[Column16]]-P318)</f>
        <v>1.4150000000000551E-3</v>
      </c>
      <c r="AM319" s="1">
        <f>ABS(IK_diagnostics_positions[[#This Row],[Column17]]-Q318)</f>
        <v>8.0249999999999488E-3</v>
      </c>
      <c r="AN319" s="1">
        <f>ABS(IK_diagnostics_positions[[#This Row],[Column18]]-R318)</f>
        <v>2.4390000000000356E-2</v>
      </c>
      <c r="AO319" s="1">
        <f>ABS(IK_diagnostics_positions[[#This Row],[Column19]]-S318)</f>
        <v>6.9588100000000002E-3</v>
      </c>
      <c r="AP319" s="1">
        <f>ABS(IK_diagnostics_positions[[#This Row],[Column20]]-T318)</f>
        <v>9.9918200000000002E-3</v>
      </c>
      <c r="AQ319" s="1">
        <f>ABS(IK_diagnostics_positions[[#This Row],[Column21]]-U318)</f>
        <v>1.4369999999999994E-2</v>
      </c>
    </row>
    <row r="320" spans="1:43" x14ac:dyDescent="0.25">
      <c r="A320" s="1">
        <v>-0.441077</v>
      </c>
      <c r="B320" s="1">
        <v>0.32839200000000002</v>
      </c>
      <c r="C320" s="1">
        <v>-0.83523099999999995</v>
      </c>
      <c r="D320" s="1">
        <v>0.114666</v>
      </c>
      <c r="E320" s="1">
        <v>0.55713100000000004</v>
      </c>
      <c r="F320" s="1">
        <v>-1.6345000000000001</v>
      </c>
      <c r="G320" s="1">
        <v>0.31183699999999998</v>
      </c>
      <c r="H320" s="1">
        <v>1.30751</v>
      </c>
      <c r="I320" s="1">
        <v>-2.2654200000000002</v>
      </c>
      <c r="J320" s="1">
        <v>-4.7068300000000004E-3</v>
      </c>
      <c r="K320" s="1">
        <v>0.78294600000000003</v>
      </c>
      <c r="L320" s="1">
        <v>-3.0557599999999998</v>
      </c>
      <c r="M320" s="1">
        <v>0.77773800000000004</v>
      </c>
      <c r="N320" s="1">
        <v>1.01881</v>
      </c>
      <c r="O320" s="1">
        <v>-2.4794299999999998</v>
      </c>
      <c r="P320" s="1">
        <v>-0.78917499999999996</v>
      </c>
      <c r="Q320" s="1">
        <v>1.0065900000000001</v>
      </c>
      <c r="R320" s="1">
        <v>-2.4773200000000002</v>
      </c>
      <c r="S320" s="1">
        <v>-2.3770200000000001E-3</v>
      </c>
      <c r="T320" s="1">
        <v>-4.5012700000000003E-2</v>
      </c>
      <c r="U320" s="1">
        <v>-2.4949699999999999</v>
      </c>
      <c r="V320" s="1" t="s">
        <v>23</v>
      </c>
      <c r="W320" s="1">
        <f>ABS(IK_diagnostics_positions[[#This Row],[Column1]]-A319)</f>
        <v>0.61936199999999997</v>
      </c>
      <c r="X320" s="1">
        <f>ABS(IK_diagnostics_positions[[#This Row],[Column2]]-B319)</f>
        <v>0.66550500000000001</v>
      </c>
      <c r="Y320" s="1">
        <f>ABS(IK_diagnostics_positions[[#This Row],[Column3]]-C319)</f>
        <v>8.9198E-2</v>
      </c>
      <c r="Z320" s="1">
        <f>ABS(IK_diagnostics_positions[[#This Row],[Column4]]-D319)</f>
        <v>0.1502434</v>
      </c>
      <c r="AA320" s="1">
        <f>ABS(IK_diagnostics_positions[[#This Row],[Column5]]-E319)</f>
        <v>0.13195200000000007</v>
      </c>
      <c r="AB320" s="1">
        <f>ABS(IK_diagnostics_positions[[#This Row],[Column6]]-F319)</f>
        <v>9.9190000000000111E-2</v>
      </c>
      <c r="AC320" s="1">
        <f>ABS(IK_diagnostics_positions[[#This Row],[Column7]]-G319)</f>
        <v>0.10906199999999996</v>
      </c>
      <c r="AD320" s="1">
        <f>ABS(IK_diagnostics_positions[[#This Row],[Column8]]-H319)</f>
        <v>1.3788475999999998</v>
      </c>
      <c r="AE320" s="1">
        <f>ABS(IK_diagnostics_positions[[#This Row],[Column9]]-I319)</f>
        <v>0.1045499999999997</v>
      </c>
      <c r="AF320" s="1">
        <f>ABS(IK_diagnostics_positions[[#This Row],[Column10]]-J319)</f>
        <v>1.4747930000000001E-2</v>
      </c>
      <c r="AG320" s="1">
        <f>ABS(IK_diagnostics_positions[[#This Row],[Column11]]-K319)</f>
        <v>5.7000000000007045E-4</v>
      </c>
      <c r="AH320" s="1">
        <f>ABS(IK_diagnostics_positions[[#This Row],[Column12]]-L319)</f>
        <v>1.1695499999999999</v>
      </c>
      <c r="AI320" s="1">
        <f>ABS(IK_diagnostics_positions[[#This Row],[Column13]]-M319)</f>
        <v>1.5955000000000052E-2</v>
      </c>
      <c r="AJ320" s="1">
        <f>ABS(IK_diagnostics_positions[[#This Row],[Column14]]-N319)</f>
        <v>8.3699999999999886E-3</v>
      </c>
      <c r="AK320" s="1">
        <f>ABS(IK_diagnostics_positions[[#This Row],[Column15]]-O319)</f>
        <v>2.554000000000034E-2</v>
      </c>
      <c r="AL320" s="1">
        <f>ABS(IK_diagnostics_positions[[#This Row],[Column16]]-P319)</f>
        <v>3.1132999999999966E-2</v>
      </c>
      <c r="AM320" s="1">
        <f>ABS(IK_diagnostics_positions[[#This Row],[Column17]]-Q319)</f>
        <v>1.0800000000001919E-3</v>
      </c>
      <c r="AN320" s="1">
        <f>ABS(IK_diagnostics_positions[[#This Row],[Column18]]-R319)</f>
        <v>9.0999999999996639E-3</v>
      </c>
      <c r="AO320" s="1">
        <f>ABS(IK_diagnostics_positions[[#This Row],[Column19]]-S319)</f>
        <v>5.4601999999999993E-4</v>
      </c>
      <c r="AP320" s="1">
        <f>ABS(IK_diagnostics_positions[[#This Row],[Column20]]-T319)</f>
        <v>4.0660189999999999E-2</v>
      </c>
      <c r="AQ320" s="1">
        <f>ABS(IK_diagnostics_positions[[#This Row],[Column21]]-U319)</f>
        <v>8.3999999999999631E-3</v>
      </c>
    </row>
    <row r="321" spans="1:43" x14ac:dyDescent="0.25">
      <c r="A321" s="1">
        <v>-1.9637999999999999E-2</v>
      </c>
      <c r="B321" s="1">
        <v>0.49796899999999999</v>
      </c>
      <c r="C321" s="1">
        <v>-0.86697199999999996</v>
      </c>
      <c r="D321" s="1">
        <v>0.485514</v>
      </c>
      <c r="E321" s="1">
        <v>-0.24387400000000001</v>
      </c>
      <c r="F321" s="1">
        <v>-1.3079799999999999</v>
      </c>
      <c r="G321" s="1">
        <v>0.64219099999999996</v>
      </c>
      <c r="H321" s="1">
        <v>0.11694599999999999</v>
      </c>
      <c r="I321" s="1">
        <v>-2.22736</v>
      </c>
      <c r="J321" s="1">
        <v>-2.69097E-3</v>
      </c>
      <c r="K321" s="1">
        <v>0.79640699999999998</v>
      </c>
      <c r="L321" s="1">
        <v>-1.8774200000000001</v>
      </c>
      <c r="M321" s="1">
        <v>0.75498900000000002</v>
      </c>
      <c r="N321" s="1">
        <v>1.0006600000000001</v>
      </c>
      <c r="O321" s="1">
        <v>-2.4972599999999998</v>
      </c>
      <c r="P321" s="1">
        <v>-0.75853099999999996</v>
      </c>
      <c r="Q321" s="1">
        <v>1.00196</v>
      </c>
      <c r="R321" s="1">
        <v>-2.4990800000000002</v>
      </c>
      <c r="S321" s="1">
        <v>-4.6143499999999997E-3</v>
      </c>
      <c r="T321" s="1">
        <v>9.1303600000000006E-3</v>
      </c>
      <c r="U321" s="1">
        <v>-2.4940199999999999</v>
      </c>
      <c r="V321" s="1" t="s">
        <v>23</v>
      </c>
      <c r="W321" s="1">
        <f>ABS(IK_diagnostics_positions[[#This Row],[Column1]]-A320)</f>
        <v>0.42143900000000001</v>
      </c>
      <c r="X321" s="1">
        <f>ABS(IK_diagnostics_positions[[#This Row],[Column2]]-B320)</f>
        <v>0.16957699999999998</v>
      </c>
      <c r="Y321" s="1">
        <f>ABS(IK_diagnostics_positions[[#This Row],[Column3]]-C320)</f>
        <v>3.1741000000000019E-2</v>
      </c>
      <c r="Z321" s="1">
        <f>ABS(IK_diagnostics_positions[[#This Row],[Column4]]-D320)</f>
        <v>0.37084800000000001</v>
      </c>
      <c r="AA321" s="1">
        <f>ABS(IK_diagnostics_positions[[#This Row],[Column5]]-E320)</f>
        <v>0.80100500000000008</v>
      </c>
      <c r="AB321" s="1">
        <f>ABS(IK_diagnostics_positions[[#This Row],[Column6]]-F320)</f>
        <v>0.32652000000000014</v>
      </c>
      <c r="AC321" s="1">
        <f>ABS(IK_diagnostics_positions[[#This Row],[Column7]]-G320)</f>
        <v>0.33035399999999998</v>
      </c>
      <c r="AD321" s="1">
        <f>ABS(IK_diagnostics_positions[[#This Row],[Column8]]-H320)</f>
        <v>1.190564</v>
      </c>
      <c r="AE321" s="1">
        <f>ABS(IK_diagnostics_positions[[#This Row],[Column9]]-I320)</f>
        <v>3.8060000000000205E-2</v>
      </c>
      <c r="AF321" s="1">
        <f>ABS(IK_diagnostics_positions[[#This Row],[Column10]]-J320)</f>
        <v>2.0158600000000004E-3</v>
      </c>
      <c r="AG321" s="1">
        <f>ABS(IK_diagnostics_positions[[#This Row],[Column11]]-K320)</f>
        <v>1.3460999999999945E-2</v>
      </c>
      <c r="AH321" s="1">
        <f>ABS(IK_diagnostics_positions[[#This Row],[Column12]]-L320)</f>
        <v>1.1783399999999997</v>
      </c>
      <c r="AI321" s="1">
        <f>ABS(IK_diagnostics_positions[[#This Row],[Column13]]-M320)</f>
        <v>2.2749000000000019E-2</v>
      </c>
      <c r="AJ321" s="1">
        <f>ABS(IK_diagnostics_positions[[#This Row],[Column14]]-N320)</f>
        <v>1.8149999999999888E-2</v>
      </c>
      <c r="AK321" s="1">
        <f>ABS(IK_diagnostics_positions[[#This Row],[Column15]]-O320)</f>
        <v>1.7830000000000013E-2</v>
      </c>
      <c r="AL321" s="1">
        <f>ABS(IK_diagnostics_positions[[#This Row],[Column16]]-P320)</f>
        <v>3.0644000000000005E-2</v>
      </c>
      <c r="AM321" s="1">
        <f>ABS(IK_diagnostics_positions[[#This Row],[Column17]]-Q320)</f>
        <v>4.630000000000134E-3</v>
      </c>
      <c r="AN321" s="1">
        <f>ABS(IK_diagnostics_positions[[#This Row],[Column18]]-R320)</f>
        <v>2.1760000000000002E-2</v>
      </c>
      <c r="AO321" s="1">
        <f>ABS(IK_diagnostics_positions[[#This Row],[Column19]]-S320)</f>
        <v>2.2373299999999996E-3</v>
      </c>
      <c r="AP321" s="1">
        <f>ABS(IK_diagnostics_positions[[#This Row],[Column20]]-T320)</f>
        <v>5.4143060000000007E-2</v>
      </c>
      <c r="AQ321" s="1">
        <f>ABS(IK_diagnostics_positions[[#This Row],[Column21]]-U320)</f>
        <v>9.5000000000000639E-4</v>
      </c>
    </row>
    <row r="322" spans="1:43" x14ac:dyDescent="0.25">
      <c r="A322" s="1">
        <v>-4.6618600000000003E-2</v>
      </c>
      <c r="B322" s="1">
        <v>0.67287600000000003</v>
      </c>
      <c r="C322" s="1">
        <v>-0.73828499999999997</v>
      </c>
      <c r="D322" s="1">
        <v>0.165742</v>
      </c>
      <c r="E322" s="1">
        <v>1.2011099999999999</v>
      </c>
      <c r="F322" s="1">
        <v>-1.5604</v>
      </c>
      <c r="G322" s="1">
        <v>-0.27058399999999999</v>
      </c>
      <c r="H322" s="1">
        <v>0.54858399999999996</v>
      </c>
      <c r="I322" s="1">
        <v>-2.1799400000000002</v>
      </c>
      <c r="J322" s="1">
        <v>3.5791400000000002E-3</v>
      </c>
      <c r="K322" s="1">
        <v>0.77836700000000003</v>
      </c>
      <c r="L322" s="1">
        <v>-3.1137700000000001</v>
      </c>
      <c r="M322" s="1">
        <v>0.76084300000000005</v>
      </c>
      <c r="N322" s="1">
        <v>1.0109900000000001</v>
      </c>
      <c r="O322" s="1">
        <v>-2.5034900000000002</v>
      </c>
      <c r="P322" s="1">
        <v>-0.75443099999999996</v>
      </c>
      <c r="Q322" s="1">
        <v>1.0016400000000001</v>
      </c>
      <c r="R322" s="1">
        <v>-2.5009399999999999</v>
      </c>
      <c r="S322" s="1">
        <v>-1.73485E-3</v>
      </c>
      <c r="T322" s="1">
        <v>-9.6146500000000006E-3</v>
      </c>
      <c r="U322" s="1">
        <v>-2.4981</v>
      </c>
      <c r="V322" s="1" t="s">
        <v>23</v>
      </c>
      <c r="W322" s="1">
        <f>ABS(IK_diagnostics_positions[[#This Row],[Column1]]-A321)</f>
        <v>2.6980600000000004E-2</v>
      </c>
      <c r="X322" s="1">
        <f>ABS(IK_diagnostics_positions[[#This Row],[Column2]]-B321)</f>
        <v>0.17490700000000003</v>
      </c>
      <c r="Y322" s="1">
        <f>ABS(IK_diagnostics_positions[[#This Row],[Column3]]-C321)</f>
        <v>0.128687</v>
      </c>
      <c r="Z322" s="1">
        <f>ABS(IK_diagnostics_positions[[#This Row],[Column4]]-D321)</f>
        <v>0.319772</v>
      </c>
      <c r="AA322" s="1">
        <f>ABS(IK_diagnostics_positions[[#This Row],[Column5]]-E321)</f>
        <v>1.4449839999999998</v>
      </c>
      <c r="AB322" s="1">
        <f>ABS(IK_diagnostics_positions[[#This Row],[Column6]]-F321)</f>
        <v>0.25242000000000009</v>
      </c>
      <c r="AC322" s="1">
        <f>ABS(IK_diagnostics_positions[[#This Row],[Column7]]-G321)</f>
        <v>0.91277499999999989</v>
      </c>
      <c r="AD322" s="1">
        <f>ABS(IK_diagnostics_positions[[#This Row],[Column8]]-H321)</f>
        <v>0.43163799999999997</v>
      </c>
      <c r="AE322" s="1">
        <f>ABS(IK_diagnostics_positions[[#This Row],[Column9]]-I321)</f>
        <v>4.7419999999999796E-2</v>
      </c>
      <c r="AF322" s="1">
        <f>ABS(IK_diagnostics_positions[[#This Row],[Column10]]-J321)</f>
        <v>6.2701100000000006E-3</v>
      </c>
      <c r="AG322" s="1">
        <f>ABS(IK_diagnostics_positions[[#This Row],[Column11]]-K321)</f>
        <v>1.8039999999999945E-2</v>
      </c>
      <c r="AH322" s="1">
        <f>ABS(IK_diagnostics_positions[[#This Row],[Column12]]-L321)</f>
        <v>1.2363500000000001</v>
      </c>
      <c r="AI322" s="1">
        <f>ABS(IK_diagnostics_positions[[#This Row],[Column13]]-M321)</f>
        <v>5.8540000000000258E-3</v>
      </c>
      <c r="AJ322" s="1">
        <f>ABS(IK_diagnostics_positions[[#This Row],[Column14]]-N321)</f>
        <v>1.032999999999995E-2</v>
      </c>
      <c r="AK322" s="1">
        <f>ABS(IK_diagnostics_positions[[#This Row],[Column15]]-O321)</f>
        <v>6.2300000000004019E-3</v>
      </c>
      <c r="AL322" s="1">
        <f>ABS(IK_diagnostics_positions[[#This Row],[Column16]]-P321)</f>
        <v>4.0999999999999925E-3</v>
      </c>
      <c r="AM322" s="1">
        <f>ABS(IK_diagnostics_positions[[#This Row],[Column17]]-Q321)</f>
        <v>3.1999999999987594E-4</v>
      </c>
      <c r="AN322" s="1">
        <f>ABS(IK_diagnostics_positions[[#This Row],[Column18]]-R321)</f>
        <v>1.8599999999997507E-3</v>
      </c>
      <c r="AO322" s="1">
        <f>ABS(IK_diagnostics_positions[[#This Row],[Column19]]-S321)</f>
        <v>2.8794999999999997E-3</v>
      </c>
      <c r="AP322" s="1">
        <f>ABS(IK_diagnostics_positions[[#This Row],[Column20]]-T321)</f>
        <v>1.8745009999999999E-2</v>
      </c>
      <c r="AQ322" s="1">
        <f>ABS(IK_diagnostics_positions[[#This Row],[Column21]]-U321)</f>
        <v>4.0800000000000836E-3</v>
      </c>
    </row>
    <row r="323" spans="1:43" x14ac:dyDescent="0.25">
      <c r="A323" s="1">
        <v>-0.25018400000000002</v>
      </c>
      <c r="B323" s="1">
        <v>-0.94896400000000003</v>
      </c>
      <c r="C323" s="1">
        <v>-0.19202900000000001</v>
      </c>
      <c r="D323" s="1">
        <v>-0.881965</v>
      </c>
      <c r="E323" s="1">
        <v>-0.65582499999999999</v>
      </c>
      <c r="F323" s="1">
        <v>-0.90961000000000003</v>
      </c>
      <c r="G323" s="1">
        <v>-0.42709200000000003</v>
      </c>
      <c r="H323" s="1">
        <v>0.148816</v>
      </c>
      <c r="I323" s="1">
        <v>-1.2912399999999999</v>
      </c>
      <c r="J323" s="1">
        <v>9.3333099999999992E-3</v>
      </c>
      <c r="K323" s="1">
        <v>0.81603599999999998</v>
      </c>
      <c r="L323" s="1">
        <v>-1.89486</v>
      </c>
      <c r="M323" s="1">
        <v>0.77524000000000004</v>
      </c>
      <c r="N323" s="1">
        <v>1.00224</v>
      </c>
      <c r="O323" s="1">
        <v>-2.5102600000000002</v>
      </c>
      <c r="P323" s="1">
        <v>-0.762571</v>
      </c>
      <c r="Q323" s="1">
        <v>0.98740399999999995</v>
      </c>
      <c r="R323" s="1">
        <v>-2.5070600000000001</v>
      </c>
      <c r="S323" s="1">
        <v>-5.3212299999999997E-3</v>
      </c>
      <c r="T323" s="1">
        <v>3.6251499999999999E-4</v>
      </c>
      <c r="U323" s="1">
        <v>-2.4731800000000002</v>
      </c>
      <c r="V323" s="1" t="s">
        <v>23</v>
      </c>
      <c r="W323" s="1">
        <f>ABS(IK_diagnostics_positions[[#This Row],[Column1]]-A322)</f>
        <v>0.20356540000000001</v>
      </c>
      <c r="X323" s="1">
        <f>ABS(IK_diagnostics_positions[[#This Row],[Column2]]-B322)</f>
        <v>1.6218400000000002</v>
      </c>
      <c r="Y323" s="1">
        <f>ABS(IK_diagnostics_positions[[#This Row],[Column3]]-C322)</f>
        <v>0.54625599999999996</v>
      </c>
      <c r="Z323" s="1">
        <f>ABS(IK_diagnostics_positions[[#This Row],[Column4]]-D322)</f>
        <v>1.0477069999999999</v>
      </c>
      <c r="AA323" s="1">
        <f>ABS(IK_diagnostics_positions[[#This Row],[Column5]]-E322)</f>
        <v>1.856935</v>
      </c>
      <c r="AB323" s="1">
        <f>ABS(IK_diagnostics_positions[[#This Row],[Column6]]-F322)</f>
        <v>0.65078999999999998</v>
      </c>
      <c r="AC323" s="1">
        <f>ABS(IK_diagnostics_positions[[#This Row],[Column7]]-G322)</f>
        <v>0.15650800000000004</v>
      </c>
      <c r="AD323" s="1">
        <f>ABS(IK_diagnostics_positions[[#This Row],[Column8]]-H322)</f>
        <v>0.39976799999999996</v>
      </c>
      <c r="AE323" s="1">
        <f>ABS(IK_diagnostics_positions[[#This Row],[Column9]]-I322)</f>
        <v>0.88870000000000027</v>
      </c>
      <c r="AF323" s="1">
        <f>ABS(IK_diagnostics_positions[[#This Row],[Column10]]-J322)</f>
        <v>5.7541699999999994E-3</v>
      </c>
      <c r="AG323" s="1">
        <f>ABS(IK_diagnostics_positions[[#This Row],[Column11]]-K322)</f>
        <v>3.7668999999999953E-2</v>
      </c>
      <c r="AH323" s="1">
        <f>ABS(IK_diagnostics_positions[[#This Row],[Column12]]-L322)</f>
        <v>1.2189100000000002</v>
      </c>
      <c r="AI323" s="1">
        <f>ABS(IK_diagnostics_positions[[#This Row],[Column13]]-M322)</f>
        <v>1.4396999999999993E-2</v>
      </c>
      <c r="AJ323" s="1">
        <f>ABS(IK_diagnostics_positions[[#This Row],[Column14]]-N322)</f>
        <v>8.7500000000000355E-3</v>
      </c>
      <c r="AK323" s="1">
        <f>ABS(IK_diagnostics_positions[[#This Row],[Column15]]-O322)</f>
        <v>6.7699999999999427E-3</v>
      </c>
      <c r="AL323" s="1">
        <f>ABS(IK_diagnostics_positions[[#This Row],[Column16]]-P322)</f>
        <v>8.1400000000000361E-3</v>
      </c>
      <c r="AM323" s="1">
        <f>ABS(IK_diagnostics_positions[[#This Row],[Column17]]-Q322)</f>
        <v>1.4236000000000137E-2</v>
      </c>
      <c r="AN323" s="1">
        <f>ABS(IK_diagnostics_positions[[#This Row],[Column18]]-R322)</f>
        <v>6.1200000000001253E-3</v>
      </c>
      <c r="AO323" s="1">
        <f>ABS(IK_diagnostics_positions[[#This Row],[Column19]]-S322)</f>
        <v>3.5863799999999997E-3</v>
      </c>
      <c r="AP323" s="1">
        <f>ABS(IK_diagnostics_positions[[#This Row],[Column20]]-T322)</f>
        <v>9.9771650000000014E-3</v>
      </c>
      <c r="AQ323" s="1">
        <f>ABS(IK_diagnostics_positions[[#This Row],[Column21]]-U322)</f>
        <v>2.4919999999999831E-2</v>
      </c>
    </row>
    <row r="324" spans="1:43" x14ac:dyDescent="0.25">
      <c r="A324" s="1">
        <v>4.1116699999999999E-2</v>
      </c>
      <c r="B324" s="1">
        <v>-0.51500500000000005</v>
      </c>
      <c r="C324" s="1">
        <v>-0.85619999999999996</v>
      </c>
      <c r="D324" s="1">
        <v>0.57941699999999996</v>
      </c>
      <c r="E324" s="1">
        <v>-0.49687599999999998</v>
      </c>
      <c r="F324" s="1">
        <v>-1.69876</v>
      </c>
      <c r="G324" s="1">
        <v>-6.0093000000000001E-2</v>
      </c>
      <c r="H324" s="1">
        <v>7.5562400000000002E-2</v>
      </c>
      <c r="I324" s="1">
        <v>-1.1855899999999999</v>
      </c>
      <c r="J324" s="1">
        <v>-7.1661499999999998E-4</v>
      </c>
      <c r="K324" s="1">
        <v>0.79061700000000001</v>
      </c>
      <c r="L324" s="1">
        <v>-1.8821300000000001</v>
      </c>
      <c r="M324" s="1">
        <v>0.759108</v>
      </c>
      <c r="N324" s="1">
        <v>1.00343</v>
      </c>
      <c r="O324" s="1">
        <v>-2.4964400000000002</v>
      </c>
      <c r="P324" s="1">
        <v>-0.75858199999999998</v>
      </c>
      <c r="Q324" s="1">
        <v>1.0021899999999999</v>
      </c>
      <c r="R324" s="1">
        <v>-2.4992899999999998</v>
      </c>
      <c r="S324" s="1">
        <v>7.8375600000000004E-4</v>
      </c>
      <c r="T324" s="1">
        <v>2.4673899999999999E-3</v>
      </c>
      <c r="U324" s="1">
        <v>-2.4976099999999999</v>
      </c>
      <c r="V324" s="1" t="s">
        <v>23</v>
      </c>
      <c r="W324" s="1">
        <f>ABS(IK_diagnostics_positions[[#This Row],[Column1]]-A323)</f>
        <v>0.29130070000000002</v>
      </c>
      <c r="X324" s="1">
        <f>ABS(IK_diagnostics_positions[[#This Row],[Column2]]-B323)</f>
        <v>0.43395899999999998</v>
      </c>
      <c r="Y324" s="1">
        <f>ABS(IK_diagnostics_positions[[#This Row],[Column3]]-C323)</f>
        <v>0.66417099999999996</v>
      </c>
      <c r="Z324" s="1">
        <f>ABS(IK_diagnostics_positions[[#This Row],[Column4]]-D323)</f>
        <v>1.461382</v>
      </c>
      <c r="AA324" s="1">
        <f>ABS(IK_diagnostics_positions[[#This Row],[Column5]]-E323)</f>
        <v>0.15894900000000001</v>
      </c>
      <c r="AB324" s="1">
        <f>ABS(IK_diagnostics_positions[[#This Row],[Column6]]-F323)</f>
        <v>0.78915000000000002</v>
      </c>
      <c r="AC324" s="1">
        <f>ABS(IK_diagnostics_positions[[#This Row],[Column7]]-G323)</f>
        <v>0.36699900000000002</v>
      </c>
      <c r="AD324" s="1">
        <f>ABS(IK_diagnostics_positions[[#This Row],[Column8]]-H323)</f>
        <v>7.3253600000000002E-2</v>
      </c>
      <c r="AE324" s="1">
        <f>ABS(IK_diagnostics_positions[[#This Row],[Column9]]-I323)</f>
        <v>0.10565000000000002</v>
      </c>
      <c r="AF324" s="1">
        <f>ABS(IK_diagnostics_positions[[#This Row],[Column10]]-J323)</f>
        <v>1.0049924999999999E-2</v>
      </c>
      <c r="AG324" s="1">
        <f>ABS(IK_diagnostics_positions[[#This Row],[Column11]]-K323)</f>
        <v>2.5418999999999969E-2</v>
      </c>
      <c r="AH324" s="1">
        <f>ABS(IK_diagnostics_positions[[#This Row],[Column12]]-L323)</f>
        <v>1.2729999999999908E-2</v>
      </c>
      <c r="AI324" s="1">
        <f>ABS(IK_diagnostics_positions[[#This Row],[Column13]]-M323)</f>
        <v>1.6132000000000035E-2</v>
      </c>
      <c r="AJ324" s="1">
        <f>ABS(IK_diagnostics_positions[[#This Row],[Column14]]-N323)</f>
        <v>1.1900000000000244E-3</v>
      </c>
      <c r="AK324" s="1">
        <f>ABS(IK_diagnostics_positions[[#This Row],[Column15]]-O323)</f>
        <v>1.3819999999999943E-2</v>
      </c>
      <c r="AL324" s="1">
        <f>ABS(IK_diagnostics_positions[[#This Row],[Column16]]-P323)</f>
        <v>3.9890000000000203E-3</v>
      </c>
      <c r="AM324" s="1">
        <f>ABS(IK_diagnostics_positions[[#This Row],[Column17]]-Q323)</f>
        <v>1.4785999999999966E-2</v>
      </c>
      <c r="AN324" s="1">
        <f>ABS(IK_diagnostics_positions[[#This Row],[Column18]]-R323)</f>
        <v>7.7700000000002767E-3</v>
      </c>
      <c r="AO324" s="1">
        <f>ABS(IK_diagnostics_positions[[#This Row],[Column19]]-S323)</f>
        <v>6.1049859999999997E-3</v>
      </c>
      <c r="AP324" s="1">
        <f>ABS(IK_diagnostics_positions[[#This Row],[Column20]]-T323)</f>
        <v>2.104875E-3</v>
      </c>
      <c r="AQ324" s="1">
        <f>ABS(IK_diagnostics_positions[[#This Row],[Column21]]-U323)</f>
        <v>2.442999999999973E-2</v>
      </c>
    </row>
    <row r="325" spans="1:43" x14ac:dyDescent="0.25">
      <c r="A325" s="1">
        <v>7.2171799999999994E-2</v>
      </c>
      <c r="B325" s="1">
        <v>-0.52472200000000002</v>
      </c>
      <c r="C325" s="1">
        <v>-0.84820899999999999</v>
      </c>
      <c r="D325" s="1">
        <v>-0.842082</v>
      </c>
      <c r="E325" s="1">
        <v>-0.122392</v>
      </c>
      <c r="F325" s="1">
        <v>-0.80056000000000005</v>
      </c>
      <c r="G325" s="1">
        <v>-0.77805599999999997</v>
      </c>
      <c r="H325" s="1">
        <v>0.15656900000000001</v>
      </c>
      <c r="I325" s="1">
        <v>-1.7587299999999999</v>
      </c>
      <c r="J325" s="1">
        <v>-1.03736E-3</v>
      </c>
      <c r="K325" s="1">
        <v>0.77371699999999999</v>
      </c>
      <c r="L325" s="1">
        <v>-1.8827</v>
      </c>
      <c r="M325" s="1">
        <v>0.75501300000000005</v>
      </c>
      <c r="N325" s="1">
        <v>1.0057199999999999</v>
      </c>
      <c r="O325" s="1">
        <v>-2.49472</v>
      </c>
      <c r="P325" s="1">
        <v>-0.75065599999999999</v>
      </c>
      <c r="Q325" s="1">
        <v>1.0006999999999999</v>
      </c>
      <c r="R325" s="1">
        <v>-2.5044300000000002</v>
      </c>
      <c r="S325" s="1">
        <v>1.5886100000000001E-3</v>
      </c>
      <c r="T325" s="1">
        <v>-9.7562699999999992E-3</v>
      </c>
      <c r="U325" s="1">
        <v>-2.5041199999999999</v>
      </c>
      <c r="V325" s="1" t="s">
        <v>23</v>
      </c>
      <c r="W325" s="1">
        <f>ABS(IK_diagnostics_positions[[#This Row],[Column1]]-A324)</f>
        <v>3.1055099999999995E-2</v>
      </c>
      <c r="X325" s="1">
        <f>ABS(IK_diagnostics_positions[[#This Row],[Column2]]-B324)</f>
        <v>9.7169999999999757E-3</v>
      </c>
      <c r="Y325" s="1">
        <f>ABS(IK_diagnostics_positions[[#This Row],[Column3]]-C324)</f>
        <v>7.9909999999999703E-3</v>
      </c>
      <c r="Z325" s="1">
        <f>ABS(IK_diagnostics_positions[[#This Row],[Column4]]-D324)</f>
        <v>1.4214989999999998</v>
      </c>
      <c r="AA325" s="1">
        <f>ABS(IK_diagnostics_positions[[#This Row],[Column5]]-E324)</f>
        <v>0.37448399999999998</v>
      </c>
      <c r="AB325" s="1">
        <f>ABS(IK_diagnostics_positions[[#This Row],[Column6]]-F324)</f>
        <v>0.8982</v>
      </c>
      <c r="AC325" s="1">
        <f>ABS(IK_diagnostics_positions[[#This Row],[Column7]]-G324)</f>
        <v>0.71796300000000002</v>
      </c>
      <c r="AD325" s="1">
        <f>ABS(IK_diagnostics_positions[[#This Row],[Column8]]-H324)</f>
        <v>8.1006600000000012E-2</v>
      </c>
      <c r="AE325" s="1">
        <f>ABS(IK_diagnostics_positions[[#This Row],[Column9]]-I324)</f>
        <v>0.57313999999999998</v>
      </c>
      <c r="AF325" s="1">
        <f>ABS(IK_diagnostics_positions[[#This Row],[Column10]]-J324)</f>
        <v>3.2074499999999999E-4</v>
      </c>
      <c r="AG325" s="1">
        <f>ABS(IK_diagnostics_positions[[#This Row],[Column11]]-K324)</f>
        <v>1.6900000000000026E-2</v>
      </c>
      <c r="AH325" s="1">
        <f>ABS(IK_diagnostics_positions[[#This Row],[Column12]]-L324)</f>
        <v>5.6999999999995943E-4</v>
      </c>
      <c r="AI325" s="1">
        <f>ABS(IK_diagnostics_positions[[#This Row],[Column13]]-M324)</f>
        <v>4.0949999999999598E-3</v>
      </c>
      <c r="AJ325" s="1">
        <f>ABS(IK_diagnostics_positions[[#This Row],[Column14]]-N324)</f>
        <v>2.2899999999999032E-3</v>
      </c>
      <c r="AK325" s="1">
        <f>ABS(IK_diagnostics_positions[[#This Row],[Column15]]-O324)</f>
        <v>1.7200000000001658E-3</v>
      </c>
      <c r="AL325" s="1">
        <f>ABS(IK_diagnostics_positions[[#This Row],[Column16]]-P324)</f>
        <v>7.9259999999999886E-3</v>
      </c>
      <c r="AM325" s="1">
        <f>ABS(IK_diagnostics_positions[[#This Row],[Column17]]-Q324)</f>
        <v>1.4899999999999913E-3</v>
      </c>
      <c r="AN325" s="1">
        <f>ABS(IK_diagnostics_positions[[#This Row],[Column18]]-R324)</f>
        <v>5.1400000000003665E-3</v>
      </c>
      <c r="AO325" s="1">
        <f>ABS(IK_diagnostics_positions[[#This Row],[Column19]]-S324)</f>
        <v>8.0485400000000003E-4</v>
      </c>
      <c r="AP325" s="1">
        <f>ABS(IK_diagnostics_positions[[#This Row],[Column20]]-T324)</f>
        <v>1.2223659999999999E-2</v>
      </c>
      <c r="AQ325" s="1">
        <f>ABS(IK_diagnostics_positions[[#This Row],[Column21]]-U324)</f>
        <v>6.5100000000000158E-3</v>
      </c>
    </row>
    <row r="326" spans="1:43" x14ac:dyDescent="0.25">
      <c r="A326" s="1">
        <v>0.15934400000000001</v>
      </c>
      <c r="B326" s="1">
        <v>-0.14997199999999999</v>
      </c>
      <c r="C326" s="1">
        <v>-0.97576499999999999</v>
      </c>
      <c r="D326" s="1">
        <v>0.108902</v>
      </c>
      <c r="E326" s="1">
        <v>0.77137800000000001</v>
      </c>
      <c r="F326" s="1">
        <v>-1.36121</v>
      </c>
      <c r="G326" s="1">
        <v>0.57141399999999998</v>
      </c>
      <c r="H326" s="1">
        <v>-5.7897700000000003E-2</v>
      </c>
      <c r="I326" s="1">
        <v>-1.6748799999999999</v>
      </c>
      <c r="J326" s="1">
        <v>1.38963E-2</v>
      </c>
      <c r="K326" s="1">
        <v>0.75193699999999997</v>
      </c>
      <c r="L326" s="1">
        <v>-1.85748</v>
      </c>
      <c r="M326" s="1">
        <v>0.73553599999999997</v>
      </c>
      <c r="N326" s="1">
        <v>0.99823799999999996</v>
      </c>
      <c r="O326" s="1">
        <v>-2.5044499999999998</v>
      </c>
      <c r="P326" s="1">
        <v>-0.72248999999999997</v>
      </c>
      <c r="Q326" s="1">
        <v>0.99415200000000004</v>
      </c>
      <c r="R326" s="1">
        <v>-2.4891899999999998</v>
      </c>
      <c r="S326" s="1">
        <v>-4.9179599999999999E-3</v>
      </c>
      <c r="T326" s="1">
        <v>-9.9589199999999996E-3</v>
      </c>
      <c r="U326" s="1">
        <v>-2.5049000000000001</v>
      </c>
      <c r="V326" s="1" t="s">
        <v>23</v>
      </c>
      <c r="W326" s="1">
        <f>ABS(IK_diagnostics_positions[[#This Row],[Column1]]-A325)</f>
        <v>8.7172200000000019E-2</v>
      </c>
      <c r="X326" s="1">
        <f>ABS(IK_diagnostics_positions[[#This Row],[Column2]]-B325)</f>
        <v>0.37475000000000003</v>
      </c>
      <c r="Y326" s="1">
        <f>ABS(IK_diagnostics_positions[[#This Row],[Column3]]-C325)</f>
        <v>0.127556</v>
      </c>
      <c r="Z326" s="1">
        <f>ABS(IK_diagnostics_positions[[#This Row],[Column4]]-D325)</f>
        <v>0.95098400000000005</v>
      </c>
      <c r="AA326" s="1">
        <f>ABS(IK_diagnostics_positions[[#This Row],[Column5]]-E325)</f>
        <v>0.89376999999999995</v>
      </c>
      <c r="AB326" s="1">
        <f>ABS(IK_diagnostics_positions[[#This Row],[Column6]]-F325)</f>
        <v>0.56064999999999998</v>
      </c>
      <c r="AC326" s="1">
        <f>ABS(IK_diagnostics_positions[[#This Row],[Column7]]-G325)</f>
        <v>1.3494699999999999</v>
      </c>
      <c r="AD326" s="1">
        <f>ABS(IK_diagnostics_positions[[#This Row],[Column8]]-H325)</f>
        <v>0.21446670000000001</v>
      </c>
      <c r="AE326" s="1">
        <f>ABS(IK_diagnostics_positions[[#This Row],[Column9]]-I325)</f>
        <v>8.384999999999998E-2</v>
      </c>
      <c r="AF326" s="1">
        <f>ABS(IK_diagnostics_positions[[#This Row],[Column10]]-J325)</f>
        <v>1.493366E-2</v>
      </c>
      <c r="AG326" s="1">
        <f>ABS(IK_diagnostics_positions[[#This Row],[Column11]]-K325)</f>
        <v>2.1780000000000022E-2</v>
      </c>
      <c r="AH326" s="1">
        <f>ABS(IK_diagnostics_positions[[#This Row],[Column12]]-L325)</f>
        <v>2.522000000000002E-2</v>
      </c>
      <c r="AI326" s="1">
        <f>ABS(IK_diagnostics_positions[[#This Row],[Column13]]-M325)</f>
        <v>1.9477000000000078E-2</v>
      </c>
      <c r="AJ326" s="1">
        <f>ABS(IK_diagnostics_positions[[#This Row],[Column14]]-N325)</f>
        <v>7.4819999999999887E-3</v>
      </c>
      <c r="AK326" s="1">
        <f>ABS(IK_diagnostics_positions[[#This Row],[Column15]]-O325)</f>
        <v>9.7299999999997944E-3</v>
      </c>
      <c r="AL326" s="1">
        <f>ABS(IK_diagnostics_positions[[#This Row],[Column16]]-P325)</f>
        <v>2.8166000000000024E-2</v>
      </c>
      <c r="AM326" s="1">
        <f>ABS(IK_diagnostics_positions[[#This Row],[Column17]]-Q325)</f>
        <v>6.5479999999998872E-3</v>
      </c>
      <c r="AN326" s="1">
        <f>ABS(IK_diagnostics_positions[[#This Row],[Column18]]-R325)</f>
        <v>1.5240000000000364E-2</v>
      </c>
      <c r="AO326" s="1">
        <f>ABS(IK_diagnostics_positions[[#This Row],[Column19]]-S325)</f>
        <v>6.5065699999999997E-3</v>
      </c>
      <c r="AP326" s="1">
        <f>ABS(IK_diagnostics_positions[[#This Row],[Column20]]-T325)</f>
        <v>2.026500000000004E-4</v>
      </c>
      <c r="AQ326" s="1">
        <f>ABS(IK_diagnostics_positions[[#This Row],[Column21]]-U325)</f>
        <v>7.8000000000022496E-4</v>
      </c>
    </row>
    <row r="327" spans="1:43" x14ac:dyDescent="0.25">
      <c r="A327" s="1">
        <v>4.6887199999999997E-2</v>
      </c>
      <c r="B327" s="1">
        <v>0.97899999999999998</v>
      </c>
      <c r="C327" s="1">
        <v>0.19839599999999999</v>
      </c>
      <c r="D327" s="1">
        <v>0.39789099999999999</v>
      </c>
      <c r="E327" s="1">
        <v>0.49062499999999998</v>
      </c>
      <c r="F327" s="1">
        <v>-0.60053199999999995</v>
      </c>
      <c r="G327" s="1">
        <v>0.37911099999999998</v>
      </c>
      <c r="H327" s="1">
        <v>-3.5889200000000003E-2</v>
      </c>
      <c r="I327" s="1">
        <v>-1.4504900000000001</v>
      </c>
      <c r="J327" s="1">
        <v>-2.6482300000000002E-4</v>
      </c>
      <c r="K327" s="1">
        <v>0.78502700000000003</v>
      </c>
      <c r="L327" s="1">
        <v>-1.8773</v>
      </c>
      <c r="M327" s="1">
        <v>0.75137500000000002</v>
      </c>
      <c r="N327" s="1">
        <v>1.0014000000000001</v>
      </c>
      <c r="O327" s="1">
        <v>-2.5003799999999998</v>
      </c>
      <c r="P327" s="1">
        <v>-0.75085800000000003</v>
      </c>
      <c r="Q327" s="1">
        <v>1.0019</v>
      </c>
      <c r="R327" s="1">
        <v>-2.5014699999999999</v>
      </c>
      <c r="S327" s="1">
        <v>-5.3057099999999997E-4</v>
      </c>
      <c r="T327" s="1">
        <v>6.5386299999999997E-4</v>
      </c>
      <c r="U327" s="1">
        <v>-2.4975900000000002</v>
      </c>
      <c r="V327" s="1" t="s">
        <v>23</v>
      </c>
      <c r="W327" s="1">
        <f>ABS(IK_diagnostics_positions[[#This Row],[Column1]]-A326)</f>
        <v>0.11245680000000002</v>
      </c>
      <c r="X327" s="1">
        <f>ABS(IK_diagnostics_positions[[#This Row],[Column2]]-B326)</f>
        <v>1.1289720000000001</v>
      </c>
      <c r="Y327" s="1">
        <f>ABS(IK_diagnostics_positions[[#This Row],[Column3]]-C326)</f>
        <v>1.174161</v>
      </c>
      <c r="Z327" s="1">
        <f>ABS(IK_diagnostics_positions[[#This Row],[Column4]]-D326)</f>
        <v>0.288989</v>
      </c>
      <c r="AA327" s="1">
        <f>ABS(IK_diagnostics_positions[[#This Row],[Column5]]-E326)</f>
        <v>0.28075300000000003</v>
      </c>
      <c r="AB327" s="1">
        <f>ABS(IK_diagnostics_positions[[#This Row],[Column6]]-F326)</f>
        <v>0.76067800000000008</v>
      </c>
      <c r="AC327" s="1">
        <f>ABS(IK_diagnostics_positions[[#This Row],[Column7]]-G326)</f>
        <v>0.192303</v>
      </c>
      <c r="AD327" s="1">
        <f>ABS(IK_diagnostics_positions[[#This Row],[Column8]]-H326)</f>
        <v>2.20085E-2</v>
      </c>
      <c r="AE327" s="1">
        <f>ABS(IK_diagnostics_positions[[#This Row],[Column9]]-I326)</f>
        <v>0.22438999999999987</v>
      </c>
      <c r="AF327" s="1">
        <f>ABS(IK_diagnostics_positions[[#This Row],[Column10]]-J326)</f>
        <v>1.4161123000000001E-2</v>
      </c>
      <c r="AG327" s="1">
        <f>ABS(IK_diagnostics_positions[[#This Row],[Column11]]-K326)</f>
        <v>3.3090000000000064E-2</v>
      </c>
      <c r="AH327" s="1">
        <f>ABS(IK_diagnostics_positions[[#This Row],[Column12]]-L326)</f>
        <v>1.9819999999999949E-2</v>
      </c>
      <c r="AI327" s="1">
        <f>ABS(IK_diagnostics_positions[[#This Row],[Column13]]-M326)</f>
        <v>1.5839000000000047E-2</v>
      </c>
      <c r="AJ327" s="1">
        <f>ABS(IK_diagnostics_positions[[#This Row],[Column14]]-N326)</f>
        <v>3.1620000000001092E-3</v>
      </c>
      <c r="AK327" s="1">
        <f>ABS(IK_diagnostics_positions[[#This Row],[Column15]]-O326)</f>
        <v>4.070000000000018E-3</v>
      </c>
      <c r="AL327" s="1">
        <f>ABS(IK_diagnostics_positions[[#This Row],[Column16]]-P326)</f>
        <v>2.836800000000006E-2</v>
      </c>
      <c r="AM327" s="1">
        <f>ABS(IK_diagnostics_positions[[#This Row],[Column17]]-Q326)</f>
        <v>7.7479999999999771E-3</v>
      </c>
      <c r="AN327" s="1">
        <f>ABS(IK_diagnostics_positions[[#This Row],[Column18]]-R326)</f>
        <v>1.2280000000000069E-2</v>
      </c>
      <c r="AO327" s="1">
        <f>ABS(IK_diagnostics_positions[[#This Row],[Column19]]-S326)</f>
        <v>4.3873890000000002E-3</v>
      </c>
      <c r="AP327" s="1">
        <f>ABS(IK_diagnostics_positions[[#This Row],[Column20]]-T326)</f>
        <v>1.0612782999999999E-2</v>
      </c>
      <c r="AQ327" s="1">
        <f>ABS(IK_diagnostics_positions[[#This Row],[Column21]]-U326)</f>
        <v>7.3099999999999277E-3</v>
      </c>
    </row>
    <row r="328" spans="1:43" x14ac:dyDescent="0.25">
      <c r="A328" s="1">
        <v>-0.156525</v>
      </c>
      <c r="B328" s="1">
        <v>-1.8638600000000002E-2</v>
      </c>
      <c r="C328" s="1">
        <v>-0.98749799999999999</v>
      </c>
      <c r="D328" s="1">
        <v>-0.95832399999999995</v>
      </c>
      <c r="E328" s="1">
        <v>0.20305200000000001</v>
      </c>
      <c r="F328" s="1">
        <v>-1.5424500000000001</v>
      </c>
      <c r="G328" s="1">
        <v>-0.54563799999999996</v>
      </c>
      <c r="H328" s="1">
        <v>0.97963800000000001</v>
      </c>
      <c r="I328" s="1">
        <v>-1.0664199999999999</v>
      </c>
      <c r="J328" s="1">
        <v>-5.1009700000000005E-4</v>
      </c>
      <c r="K328" s="1">
        <v>0.78806399999999999</v>
      </c>
      <c r="L328" s="1">
        <v>-1.88259</v>
      </c>
      <c r="M328" s="1">
        <v>0.75344299999999997</v>
      </c>
      <c r="N328" s="1">
        <v>1.00247</v>
      </c>
      <c r="O328" s="1">
        <v>-2.5035500000000002</v>
      </c>
      <c r="P328" s="1">
        <v>-0.75403299999999995</v>
      </c>
      <c r="Q328" s="1">
        <v>1.00326</v>
      </c>
      <c r="R328" s="1">
        <v>-2.5038</v>
      </c>
      <c r="S328" s="1">
        <v>-4.8009699999999999E-3</v>
      </c>
      <c r="T328" s="1">
        <v>-4.3427899999999998E-4</v>
      </c>
      <c r="U328" s="1">
        <v>-2.4976099999999999</v>
      </c>
      <c r="V328" s="1" t="s">
        <v>23</v>
      </c>
      <c r="W328" s="1">
        <f>ABS(IK_diagnostics_positions[[#This Row],[Column1]]-A327)</f>
        <v>0.20341219999999999</v>
      </c>
      <c r="X328" s="1">
        <f>ABS(IK_diagnostics_positions[[#This Row],[Column2]]-B327)</f>
        <v>0.99763859999999993</v>
      </c>
      <c r="Y328" s="1">
        <f>ABS(IK_diagnostics_positions[[#This Row],[Column3]]-C327)</f>
        <v>1.185894</v>
      </c>
      <c r="Z328" s="1">
        <f>ABS(IK_diagnostics_positions[[#This Row],[Column4]]-D327)</f>
        <v>1.3562149999999999</v>
      </c>
      <c r="AA328" s="1">
        <f>ABS(IK_diagnostics_positions[[#This Row],[Column5]]-E327)</f>
        <v>0.28757299999999997</v>
      </c>
      <c r="AB328" s="1">
        <f>ABS(IK_diagnostics_positions[[#This Row],[Column6]]-F327)</f>
        <v>0.94191800000000014</v>
      </c>
      <c r="AC328" s="1">
        <f>ABS(IK_diagnostics_positions[[#This Row],[Column7]]-G327)</f>
        <v>0.92474899999999993</v>
      </c>
      <c r="AD328" s="1">
        <f>ABS(IK_diagnostics_positions[[#This Row],[Column8]]-H327)</f>
        <v>1.0155272</v>
      </c>
      <c r="AE328" s="1">
        <f>ABS(IK_diagnostics_positions[[#This Row],[Column9]]-I327)</f>
        <v>0.38407000000000013</v>
      </c>
      <c r="AF328" s="1">
        <f>ABS(IK_diagnostics_positions[[#This Row],[Column10]]-J327)</f>
        <v>2.4527400000000002E-4</v>
      </c>
      <c r="AG328" s="1">
        <f>ABS(IK_diagnostics_positions[[#This Row],[Column11]]-K327)</f>
        <v>3.0369999999999564E-3</v>
      </c>
      <c r="AH328" s="1">
        <f>ABS(IK_diagnostics_positions[[#This Row],[Column12]]-L327)</f>
        <v>5.2900000000000169E-3</v>
      </c>
      <c r="AI328" s="1">
        <f>ABS(IK_diagnostics_positions[[#This Row],[Column13]]-M327)</f>
        <v>2.0679999999999588E-3</v>
      </c>
      <c r="AJ328" s="1">
        <f>ABS(IK_diagnostics_positions[[#This Row],[Column14]]-N327)</f>
        <v>1.0699999999999044E-3</v>
      </c>
      <c r="AK328" s="1">
        <f>ABS(IK_diagnostics_positions[[#This Row],[Column15]]-O327)</f>
        <v>3.1700000000003392E-3</v>
      </c>
      <c r="AL328" s="1">
        <f>ABS(IK_diagnostics_positions[[#This Row],[Column16]]-P327)</f>
        <v>3.1749999999999279E-3</v>
      </c>
      <c r="AM328" s="1">
        <f>ABS(IK_diagnostics_positions[[#This Row],[Column17]]-Q327)</f>
        <v>1.3600000000000279E-3</v>
      </c>
      <c r="AN328" s="1">
        <f>ABS(IK_diagnostics_positions[[#This Row],[Column18]]-R327)</f>
        <v>2.3300000000001653E-3</v>
      </c>
      <c r="AO328" s="1">
        <f>ABS(IK_diagnostics_positions[[#This Row],[Column19]]-S327)</f>
        <v>4.2703990000000002E-3</v>
      </c>
      <c r="AP328" s="1">
        <f>ABS(IK_diagnostics_positions[[#This Row],[Column20]]-T327)</f>
        <v>1.0881419999999998E-3</v>
      </c>
      <c r="AQ328" s="1">
        <f>ABS(IK_diagnostics_positions[[#This Row],[Column21]]-U327)</f>
        <v>1.9999999999686935E-5</v>
      </c>
    </row>
    <row r="329" spans="1:43" x14ac:dyDescent="0.25">
      <c r="A329" s="1">
        <v>5.0989699999999999E-2</v>
      </c>
      <c r="B329" s="1">
        <v>0.94554700000000003</v>
      </c>
      <c r="C329" s="1">
        <v>-0.32146599999999997</v>
      </c>
      <c r="D329" s="1">
        <v>-0.67357999999999996</v>
      </c>
      <c r="E329" s="1">
        <v>1.4241600000000001</v>
      </c>
      <c r="F329" s="1">
        <v>-0.81738100000000002</v>
      </c>
      <c r="G329" s="1">
        <v>-0.42128199999999999</v>
      </c>
      <c r="H329" s="1">
        <v>0.51663999999999999</v>
      </c>
      <c r="I329" s="1">
        <v>-1.1531800000000001</v>
      </c>
      <c r="J329" s="1">
        <v>1.1981199999999999E-2</v>
      </c>
      <c r="K329" s="1">
        <v>0.81118800000000002</v>
      </c>
      <c r="L329" s="1">
        <v>-2.00495</v>
      </c>
      <c r="M329" s="1">
        <v>0.84826699999999999</v>
      </c>
      <c r="N329" s="1">
        <v>1.00038</v>
      </c>
      <c r="O329" s="1">
        <v>-2.5195699999999999</v>
      </c>
      <c r="P329" s="1">
        <v>-0.83506100000000005</v>
      </c>
      <c r="Q329" s="1">
        <v>1.0197099999999999</v>
      </c>
      <c r="R329" s="1">
        <v>-2.4938699999999998</v>
      </c>
      <c r="S329" s="1">
        <v>1.30159E-2</v>
      </c>
      <c r="T329" s="1">
        <v>-5.1317000000000002E-2</v>
      </c>
      <c r="U329" s="1">
        <v>-2.5110000000000001</v>
      </c>
      <c r="V329" s="1" t="s">
        <v>23</v>
      </c>
      <c r="W329" s="1">
        <f>ABS(IK_diagnostics_positions[[#This Row],[Column1]]-A328)</f>
        <v>0.2075147</v>
      </c>
      <c r="X329" s="1">
        <f>ABS(IK_diagnostics_positions[[#This Row],[Column2]]-B328)</f>
        <v>0.96418559999999998</v>
      </c>
      <c r="Y329" s="1">
        <f>ABS(IK_diagnostics_positions[[#This Row],[Column3]]-C328)</f>
        <v>0.66603199999999996</v>
      </c>
      <c r="Z329" s="1">
        <f>ABS(IK_diagnostics_positions[[#This Row],[Column4]]-D328)</f>
        <v>0.284744</v>
      </c>
      <c r="AA329" s="1">
        <f>ABS(IK_diagnostics_positions[[#This Row],[Column5]]-E328)</f>
        <v>1.2211080000000001</v>
      </c>
      <c r="AB329" s="1">
        <f>ABS(IK_diagnostics_positions[[#This Row],[Column6]]-F328)</f>
        <v>0.72506900000000007</v>
      </c>
      <c r="AC329" s="1">
        <f>ABS(IK_diagnostics_positions[[#This Row],[Column7]]-G328)</f>
        <v>0.12435599999999997</v>
      </c>
      <c r="AD329" s="1">
        <f>ABS(IK_diagnostics_positions[[#This Row],[Column8]]-H328)</f>
        <v>0.46299800000000002</v>
      </c>
      <c r="AE329" s="1">
        <f>ABS(IK_diagnostics_positions[[#This Row],[Column9]]-I328)</f>
        <v>8.676000000000017E-2</v>
      </c>
      <c r="AF329" s="1">
        <f>ABS(IK_diagnostics_positions[[#This Row],[Column10]]-J328)</f>
        <v>1.2491296999999998E-2</v>
      </c>
      <c r="AG329" s="1">
        <f>ABS(IK_diagnostics_positions[[#This Row],[Column11]]-K328)</f>
        <v>2.3124000000000033E-2</v>
      </c>
      <c r="AH329" s="1">
        <f>ABS(IK_diagnostics_positions[[#This Row],[Column12]]-L328)</f>
        <v>0.12236000000000002</v>
      </c>
      <c r="AI329" s="1">
        <f>ABS(IK_diagnostics_positions[[#This Row],[Column13]]-M328)</f>
        <v>9.4824000000000019E-2</v>
      </c>
      <c r="AJ329" s="1">
        <f>ABS(IK_diagnostics_positions[[#This Row],[Column14]]-N328)</f>
        <v>2.0899999999999253E-3</v>
      </c>
      <c r="AK329" s="1">
        <f>ABS(IK_diagnostics_positions[[#This Row],[Column15]]-O328)</f>
        <v>1.6019999999999701E-2</v>
      </c>
      <c r="AL329" s="1">
        <f>ABS(IK_diagnostics_positions[[#This Row],[Column16]]-P328)</f>
        <v>8.10280000000001E-2</v>
      </c>
      <c r="AM329" s="1">
        <f>ABS(IK_diagnostics_positions[[#This Row],[Column17]]-Q328)</f>
        <v>1.6449999999999854E-2</v>
      </c>
      <c r="AN329" s="1">
        <f>ABS(IK_diagnostics_positions[[#This Row],[Column18]]-R328)</f>
        <v>9.9300000000002164E-3</v>
      </c>
      <c r="AO329" s="1">
        <f>ABS(IK_diagnostics_positions[[#This Row],[Column19]]-S328)</f>
        <v>1.7816869999999999E-2</v>
      </c>
      <c r="AP329" s="1">
        <f>ABS(IK_diagnostics_positions[[#This Row],[Column20]]-T328)</f>
        <v>5.0882720999999999E-2</v>
      </c>
      <c r="AQ329" s="1">
        <f>ABS(IK_diagnostics_positions[[#This Row],[Column21]]-U328)</f>
        <v>1.3390000000000235E-2</v>
      </c>
    </row>
    <row r="330" spans="1:43" x14ac:dyDescent="0.25">
      <c r="A330" s="1">
        <v>0.388847</v>
      </c>
      <c r="B330" s="1">
        <v>0.86029900000000004</v>
      </c>
      <c r="C330" s="1">
        <v>-0.32967200000000002</v>
      </c>
      <c r="D330" s="1">
        <v>0.110526</v>
      </c>
      <c r="E330" s="1">
        <v>0.53346099999999996</v>
      </c>
      <c r="F330" s="1">
        <v>-1.2328399999999999</v>
      </c>
      <c r="G330" s="1">
        <v>0.95499699999999998</v>
      </c>
      <c r="H330" s="1">
        <v>0.91388800000000003</v>
      </c>
      <c r="I330" s="1">
        <v>-1.6098600000000001</v>
      </c>
      <c r="J330" s="1">
        <v>-1.38342E-3</v>
      </c>
      <c r="K330" s="1">
        <v>0.77826200000000001</v>
      </c>
      <c r="L330" s="1">
        <v>-1.86859</v>
      </c>
      <c r="M330" s="1">
        <v>0.74294499999999997</v>
      </c>
      <c r="N330" s="1">
        <v>1.0002</v>
      </c>
      <c r="O330" s="1">
        <v>-2.4984500000000001</v>
      </c>
      <c r="P330" s="1">
        <v>-0.74762300000000004</v>
      </c>
      <c r="Q330" s="1">
        <v>1.0004599999999999</v>
      </c>
      <c r="R330" s="1">
        <v>-2.4960900000000001</v>
      </c>
      <c r="S330" s="2">
        <v>8.3729599999999999E-5</v>
      </c>
      <c r="T330" s="1">
        <v>1.2102700000000001E-3</v>
      </c>
      <c r="U330" s="1">
        <v>-2.49803</v>
      </c>
      <c r="V330" s="1" t="s">
        <v>23</v>
      </c>
      <c r="W330" s="1">
        <f>ABS(IK_diagnostics_positions[[#This Row],[Column1]]-A329)</f>
        <v>0.33785730000000003</v>
      </c>
      <c r="X330" s="1">
        <f>ABS(IK_diagnostics_positions[[#This Row],[Column2]]-B329)</f>
        <v>8.524799999999999E-2</v>
      </c>
      <c r="Y330" s="1">
        <f>ABS(IK_diagnostics_positions[[#This Row],[Column3]]-C329)</f>
        <v>8.2060000000000466E-3</v>
      </c>
      <c r="Z330" s="1">
        <f>ABS(IK_diagnostics_positions[[#This Row],[Column4]]-D329)</f>
        <v>0.78410599999999997</v>
      </c>
      <c r="AA330" s="1">
        <f>ABS(IK_diagnostics_positions[[#This Row],[Column5]]-E329)</f>
        <v>0.89069900000000013</v>
      </c>
      <c r="AB330" s="1">
        <f>ABS(IK_diagnostics_positions[[#This Row],[Column6]]-F329)</f>
        <v>0.41545899999999991</v>
      </c>
      <c r="AC330" s="1">
        <f>ABS(IK_diagnostics_positions[[#This Row],[Column7]]-G329)</f>
        <v>1.376279</v>
      </c>
      <c r="AD330" s="1">
        <f>ABS(IK_diagnostics_positions[[#This Row],[Column8]]-H329)</f>
        <v>0.39724800000000005</v>
      </c>
      <c r="AE330" s="1">
        <f>ABS(IK_diagnostics_positions[[#This Row],[Column9]]-I329)</f>
        <v>0.45667999999999997</v>
      </c>
      <c r="AF330" s="1">
        <f>ABS(IK_diagnostics_positions[[#This Row],[Column10]]-J329)</f>
        <v>1.3364619999999999E-2</v>
      </c>
      <c r="AG330" s="1">
        <f>ABS(IK_diagnostics_positions[[#This Row],[Column11]]-K329)</f>
        <v>3.2926000000000011E-2</v>
      </c>
      <c r="AH330" s="1">
        <f>ABS(IK_diagnostics_positions[[#This Row],[Column12]]-L329)</f>
        <v>0.13636000000000004</v>
      </c>
      <c r="AI330" s="1">
        <f>ABS(IK_diagnostics_positions[[#This Row],[Column13]]-M329)</f>
        <v>0.10532200000000003</v>
      </c>
      <c r="AJ330" s="1">
        <f>ABS(IK_diagnostics_positions[[#This Row],[Column14]]-N329)</f>
        <v>1.8000000000006899E-4</v>
      </c>
      <c r="AK330" s="1">
        <f>ABS(IK_diagnostics_positions[[#This Row],[Column15]]-O329)</f>
        <v>2.1119999999999806E-2</v>
      </c>
      <c r="AL330" s="1">
        <f>ABS(IK_diagnostics_positions[[#This Row],[Column16]]-P329)</f>
        <v>8.7438000000000016E-2</v>
      </c>
      <c r="AM330" s="1">
        <f>ABS(IK_diagnostics_positions[[#This Row],[Column17]]-Q329)</f>
        <v>1.9249999999999989E-2</v>
      </c>
      <c r="AN330" s="1">
        <f>ABS(IK_diagnostics_positions[[#This Row],[Column18]]-R329)</f>
        <v>2.2200000000003328E-3</v>
      </c>
      <c r="AO330" s="1">
        <f>ABS(IK_diagnostics_positions[[#This Row],[Column19]]-S329)</f>
        <v>1.29321704E-2</v>
      </c>
      <c r="AP330" s="1">
        <f>ABS(IK_diagnostics_positions[[#This Row],[Column20]]-T329)</f>
        <v>5.2527270000000001E-2</v>
      </c>
      <c r="AQ330" s="1">
        <f>ABS(IK_diagnostics_positions[[#This Row],[Column21]]-U329)</f>
        <v>1.2970000000000148E-2</v>
      </c>
    </row>
    <row r="331" spans="1:43" x14ac:dyDescent="0.25">
      <c r="A331" s="1">
        <v>0.112266</v>
      </c>
      <c r="B331" s="1">
        <v>-0.81959899999999997</v>
      </c>
      <c r="C331" s="1">
        <v>-0.56183000000000005</v>
      </c>
      <c r="D331" s="1">
        <v>0.16478799999999999</v>
      </c>
      <c r="E331" s="1">
        <v>0.178983</v>
      </c>
      <c r="F331" s="1">
        <v>-0.55322800000000005</v>
      </c>
      <c r="G331" s="1">
        <v>0.57074100000000005</v>
      </c>
      <c r="H331" s="1">
        <v>0.73206000000000004</v>
      </c>
      <c r="I331" s="1">
        <v>-1.2807599999999999</v>
      </c>
      <c r="J331" s="1">
        <v>-1.97029E-3</v>
      </c>
      <c r="K331" s="1">
        <v>0.97828800000000005</v>
      </c>
      <c r="L331" s="1">
        <v>-2.0626699999999998</v>
      </c>
      <c r="M331" s="1">
        <v>0.881853</v>
      </c>
      <c r="N331" s="1">
        <v>0.99818899999999999</v>
      </c>
      <c r="O331" s="1">
        <v>-2.5300699999999998</v>
      </c>
      <c r="P331" s="1">
        <v>-0.88772399999999996</v>
      </c>
      <c r="Q331" s="1">
        <v>0.98780299999999999</v>
      </c>
      <c r="R331" s="1">
        <v>-2.5267300000000001</v>
      </c>
      <c r="S331" s="1">
        <v>1.11112E-2</v>
      </c>
      <c r="T331" s="1">
        <v>5.2773599999999997E-2</v>
      </c>
      <c r="U331" s="1">
        <v>-2.44116</v>
      </c>
      <c r="V331" s="1" t="s">
        <v>23</v>
      </c>
      <c r="W331" s="1">
        <f>ABS(IK_diagnostics_positions[[#This Row],[Column1]]-A330)</f>
        <v>0.27658099999999997</v>
      </c>
      <c r="X331" s="1">
        <f>ABS(IK_diagnostics_positions[[#This Row],[Column2]]-B330)</f>
        <v>1.6798980000000001</v>
      </c>
      <c r="Y331" s="1">
        <f>ABS(IK_diagnostics_positions[[#This Row],[Column3]]-C330)</f>
        <v>0.23215800000000003</v>
      </c>
      <c r="Z331" s="1">
        <f>ABS(IK_diagnostics_positions[[#This Row],[Column4]]-D330)</f>
        <v>5.4261999999999991E-2</v>
      </c>
      <c r="AA331" s="1">
        <f>ABS(IK_diagnostics_positions[[#This Row],[Column5]]-E330)</f>
        <v>0.35447799999999996</v>
      </c>
      <c r="AB331" s="1">
        <f>ABS(IK_diagnostics_positions[[#This Row],[Column6]]-F330)</f>
        <v>0.67961199999999988</v>
      </c>
      <c r="AC331" s="1">
        <f>ABS(IK_diagnostics_positions[[#This Row],[Column7]]-G330)</f>
        <v>0.38425599999999993</v>
      </c>
      <c r="AD331" s="1">
        <f>ABS(IK_diagnostics_positions[[#This Row],[Column8]]-H330)</f>
        <v>0.18182799999999999</v>
      </c>
      <c r="AE331" s="1">
        <f>ABS(IK_diagnostics_positions[[#This Row],[Column9]]-I330)</f>
        <v>0.32910000000000017</v>
      </c>
      <c r="AF331" s="1">
        <f>ABS(IK_diagnostics_positions[[#This Row],[Column10]]-J330)</f>
        <v>5.8686999999999997E-4</v>
      </c>
      <c r="AG331" s="1">
        <f>ABS(IK_diagnostics_positions[[#This Row],[Column11]]-K330)</f>
        <v>0.20002600000000004</v>
      </c>
      <c r="AH331" s="1">
        <f>ABS(IK_diagnostics_positions[[#This Row],[Column12]]-L330)</f>
        <v>0.19407999999999981</v>
      </c>
      <c r="AI331" s="1">
        <f>ABS(IK_diagnostics_positions[[#This Row],[Column13]]-M330)</f>
        <v>0.13890800000000003</v>
      </c>
      <c r="AJ331" s="1">
        <f>ABS(IK_diagnostics_positions[[#This Row],[Column14]]-N330)</f>
        <v>2.010999999999985E-3</v>
      </c>
      <c r="AK331" s="1">
        <f>ABS(IK_diagnostics_positions[[#This Row],[Column15]]-O330)</f>
        <v>3.1619999999999759E-2</v>
      </c>
      <c r="AL331" s="1">
        <f>ABS(IK_diagnostics_positions[[#This Row],[Column16]]-P330)</f>
        <v>0.14010099999999992</v>
      </c>
      <c r="AM331" s="1">
        <f>ABS(IK_diagnostics_positions[[#This Row],[Column17]]-Q330)</f>
        <v>1.2656999999999918E-2</v>
      </c>
      <c r="AN331" s="1">
        <f>ABS(IK_diagnostics_positions[[#This Row],[Column18]]-R330)</f>
        <v>3.0640000000000001E-2</v>
      </c>
      <c r="AO331" s="1">
        <f>ABS(IK_diagnostics_positions[[#This Row],[Column19]]-S330)</f>
        <v>1.1027470399999999E-2</v>
      </c>
      <c r="AP331" s="1">
        <f>ABS(IK_diagnostics_positions[[#This Row],[Column20]]-T330)</f>
        <v>5.1563329999999997E-2</v>
      </c>
      <c r="AQ331" s="1">
        <f>ABS(IK_diagnostics_positions[[#This Row],[Column21]]-U330)</f>
        <v>5.6869999999999976E-2</v>
      </c>
    </row>
    <row r="332" spans="1:43" x14ac:dyDescent="0.25">
      <c r="A332" s="1">
        <v>0.169293</v>
      </c>
      <c r="B332" s="1">
        <v>0.81581599999999999</v>
      </c>
      <c r="C332" s="1">
        <v>-0.55297799999999997</v>
      </c>
      <c r="D332" s="1">
        <v>-0.16670699999999999</v>
      </c>
      <c r="E332" s="1">
        <v>1.1325499999999999</v>
      </c>
      <c r="F332" s="1">
        <v>-1.43998</v>
      </c>
      <c r="G332" s="1">
        <v>-0.33464500000000003</v>
      </c>
      <c r="H332" s="1">
        <v>0.147783</v>
      </c>
      <c r="I332" s="1">
        <v>-1.4849600000000001</v>
      </c>
      <c r="J332" s="1">
        <v>2.5218000000000001E-2</v>
      </c>
      <c r="K332" s="1">
        <v>0.91540699999999997</v>
      </c>
      <c r="L332" s="1">
        <v>-2.0152899999999998</v>
      </c>
      <c r="M332" s="1">
        <v>0.85977800000000004</v>
      </c>
      <c r="N332" s="1">
        <v>1.00685</v>
      </c>
      <c r="O332" s="1">
        <v>-2.55857</v>
      </c>
      <c r="P332" s="1">
        <v>-0.841669</v>
      </c>
      <c r="Q332" s="1">
        <v>1.0290600000000001</v>
      </c>
      <c r="R332" s="1">
        <v>-2.5006699999999999</v>
      </c>
      <c r="S332" s="1">
        <v>1.12921E-4</v>
      </c>
      <c r="T332" s="1">
        <v>2.8792000000000002E-2</v>
      </c>
      <c r="U332" s="1">
        <v>-2.4771200000000002</v>
      </c>
      <c r="V332" s="1" t="s">
        <v>23</v>
      </c>
      <c r="W332" s="1">
        <f>ABS(IK_diagnostics_positions[[#This Row],[Column1]]-A331)</f>
        <v>5.7026999999999994E-2</v>
      </c>
      <c r="X332" s="1">
        <f>ABS(IK_diagnostics_positions[[#This Row],[Column2]]-B331)</f>
        <v>1.6354150000000001</v>
      </c>
      <c r="Y332" s="1">
        <f>ABS(IK_diagnostics_positions[[#This Row],[Column3]]-C331)</f>
        <v>8.852000000000082E-3</v>
      </c>
      <c r="Z332" s="1">
        <f>ABS(IK_diagnostics_positions[[#This Row],[Column4]]-D331)</f>
        <v>0.33149499999999998</v>
      </c>
      <c r="AA332" s="1">
        <f>ABS(IK_diagnostics_positions[[#This Row],[Column5]]-E331)</f>
        <v>0.95356699999999994</v>
      </c>
      <c r="AB332" s="1">
        <f>ABS(IK_diagnostics_positions[[#This Row],[Column6]]-F331)</f>
        <v>0.88675199999999998</v>
      </c>
      <c r="AC332" s="1">
        <f>ABS(IK_diagnostics_positions[[#This Row],[Column7]]-G331)</f>
        <v>0.90538600000000002</v>
      </c>
      <c r="AD332" s="1">
        <f>ABS(IK_diagnostics_positions[[#This Row],[Column8]]-H331)</f>
        <v>0.58427700000000005</v>
      </c>
      <c r="AE332" s="1">
        <f>ABS(IK_diagnostics_positions[[#This Row],[Column9]]-I331)</f>
        <v>0.20420000000000016</v>
      </c>
      <c r="AF332" s="1">
        <f>ABS(IK_diagnostics_positions[[#This Row],[Column10]]-J331)</f>
        <v>2.718829E-2</v>
      </c>
      <c r="AG332" s="1">
        <f>ABS(IK_diagnostics_positions[[#This Row],[Column11]]-K331)</f>
        <v>6.2881000000000076E-2</v>
      </c>
      <c r="AH332" s="1">
        <f>ABS(IK_diagnostics_positions[[#This Row],[Column12]]-L331)</f>
        <v>4.7379999999999978E-2</v>
      </c>
      <c r="AI332" s="1">
        <f>ABS(IK_diagnostics_positions[[#This Row],[Column13]]-M331)</f>
        <v>2.2074999999999956E-2</v>
      </c>
      <c r="AJ332" s="1">
        <f>ABS(IK_diagnostics_positions[[#This Row],[Column14]]-N331)</f>
        <v>8.6610000000000298E-3</v>
      </c>
      <c r="AK332" s="1">
        <f>ABS(IK_diagnostics_positions[[#This Row],[Column15]]-O331)</f>
        <v>2.8500000000000192E-2</v>
      </c>
      <c r="AL332" s="1">
        <f>ABS(IK_diagnostics_positions[[#This Row],[Column16]]-P331)</f>
        <v>4.6054999999999957E-2</v>
      </c>
      <c r="AM332" s="1">
        <f>ABS(IK_diagnostics_positions[[#This Row],[Column17]]-Q331)</f>
        <v>4.1257000000000099E-2</v>
      </c>
      <c r="AN332" s="1">
        <f>ABS(IK_diagnostics_positions[[#This Row],[Column18]]-R331)</f>
        <v>2.6060000000000194E-2</v>
      </c>
      <c r="AO332" s="1">
        <f>ABS(IK_diagnostics_positions[[#This Row],[Column19]]-S331)</f>
        <v>1.0998279E-2</v>
      </c>
      <c r="AP332" s="1">
        <f>ABS(IK_diagnostics_positions[[#This Row],[Column20]]-T331)</f>
        <v>2.3981599999999995E-2</v>
      </c>
      <c r="AQ332" s="1">
        <f>ABS(IK_diagnostics_positions[[#This Row],[Column21]]-U331)</f>
        <v>3.5960000000000214E-2</v>
      </c>
    </row>
    <row r="333" spans="1:43" x14ac:dyDescent="0.25">
      <c r="A333" s="1">
        <v>-0.50983999999999996</v>
      </c>
      <c r="B333" s="1">
        <v>0.43141499999999999</v>
      </c>
      <c r="C333" s="1">
        <v>-0.74427399999999999</v>
      </c>
      <c r="D333" s="1">
        <v>7.0226799999999999E-3</v>
      </c>
      <c r="E333" s="1">
        <v>0.68125800000000003</v>
      </c>
      <c r="F333" s="1">
        <v>-1.56307</v>
      </c>
      <c r="G333" s="1">
        <v>-2.0697699999999999E-2</v>
      </c>
      <c r="H333" s="1">
        <v>-0.164357</v>
      </c>
      <c r="I333" s="1">
        <v>-2.0961500000000002</v>
      </c>
      <c r="J333" s="1">
        <v>-6.3757400000000004E-3</v>
      </c>
      <c r="K333" s="1">
        <v>0.81017700000000004</v>
      </c>
      <c r="L333" s="1">
        <v>-1.87236</v>
      </c>
      <c r="M333" s="1">
        <v>0.74933099999999997</v>
      </c>
      <c r="N333" s="1">
        <v>0.98522500000000002</v>
      </c>
      <c r="O333" s="1">
        <v>-2.50345</v>
      </c>
      <c r="P333" s="1">
        <v>-0.74944299999999997</v>
      </c>
      <c r="Q333" s="1">
        <v>1.00261</v>
      </c>
      <c r="R333" s="1">
        <v>-2.5133200000000002</v>
      </c>
      <c r="S333" s="1">
        <v>1.9939799999999998E-3</v>
      </c>
      <c r="T333" s="1">
        <v>1.88965E-2</v>
      </c>
      <c r="U333" s="1">
        <v>-2.4837600000000002</v>
      </c>
      <c r="V333" s="1" t="s">
        <v>23</v>
      </c>
      <c r="W333" s="1">
        <f>ABS(IK_diagnostics_positions[[#This Row],[Column1]]-A332)</f>
        <v>0.67913299999999999</v>
      </c>
      <c r="X333" s="1">
        <f>ABS(IK_diagnostics_positions[[#This Row],[Column2]]-B332)</f>
        <v>0.38440099999999999</v>
      </c>
      <c r="Y333" s="1">
        <f>ABS(IK_diagnostics_positions[[#This Row],[Column3]]-C332)</f>
        <v>0.19129600000000002</v>
      </c>
      <c r="Z333" s="1">
        <f>ABS(IK_diagnostics_positions[[#This Row],[Column4]]-D332)</f>
        <v>0.17372968</v>
      </c>
      <c r="AA333" s="1">
        <f>ABS(IK_diagnostics_positions[[#This Row],[Column5]]-E332)</f>
        <v>0.45129199999999992</v>
      </c>
      <c r="AB333" s="1">
        <f>ABS(IK_diagnostics_positions[[#This Row],[Column6]]-F332)</f>
        <v>0.12308999999999992</v>
      </c>
      <c r="AC333" s="1">
        <f>ABS(IK_diagnostics_positions[[#This Row],[Column7]]-G332)</f>
        <v>0.31394730000000004</v>
      </c>
      <c r="AD333" s="1">
        <f>ABS(IK_diagnostics_positions[[#This Row],[Column8]]-H332)</f>
        <v>0.31213999999999997</v>
      </c>
      <c r="AE333" s="1">
        <f>ABS(IK_diagnostics_positions[[#This Row],[Column9]]-I332)</f>
        <v>0.61119000000000012</v>
      </c>
      <c r="AF333" s="1">
        <f>ABS(IK_diagnostics_positions[[#This Row],[Column10]]-J332)</f>
        <v>3.1593740000000002E-2</v>
      </c>
      <c r="AG333" s="1">
        <f>ABS(IK_diagnostics_positions[[#This Row],[Column11]]-K332)</f>
        <v>0.10522999999999993</v>
      </c>
      <c r="AH333" s="1">
        <f>ABS(IK_diagnostics_positions[[#This Row],[Column12]]-L332)</f>
        <v>0.14292999999999978</v>
      </c>
      <c r="AI333" s="1">
        <f>ABS(IK_diagnostics_positions[[#This Row],[Column13]]-M332)</f>
        <v>0.11044700000000007</v>
      </c>
      <c r="AJ333" s="1">
        <f>ABS(IK_diagnostics_positions[[#This Row],[Column14]]-N332)</f>
        <v>2.1625000000000005E-2</v>
      </c>
      <c r="AK333" s="1">
        <f>ABS(IK_diagnostics_positions[[#This Row],[Column15]]-O332)</f>
        <v>5.5120000000000058E-2</v>
      </c>
      <c r="AL333" s="1">
        <f>ABS(IK_diagnostics_positions[[#This Row],[Column16]]-P332)</f>
        <v>9.222600000000003E-2</v>
      </c>
      <c r="AM333" s="1">
        <f>ABS(IK_diagnostics_positions[[#This Row],[Column17]]-Q332)</f>
        <v>2.6450000000000085E-2</v>
      </c>
      <c r="AN333" s="1">
        <f>ABS(IK_diagnostics_positions[[#This Row],[Column18]]-R332)</f>
        <v>1.2650000000000272E-2</v>
      </c>
      <c r="AO333" s="1">
        <f>ABS(IK_diagnostics_positions[[#This Row],[Column19]]-S332)</f>
        <v>1.8810589999999998E-3</v>
      </c>
      <c r="AP333" s="1">
        <f>ABS(IK_diagnostics_positions[[#This Row],[Column20]]-T332)</f>
        <v>9.8955000000000015E-3</v>
      </c>
      <c r="AQ333" s="1">
        <f>ABS(IK_diagnostics_positions[[#This Row],[Column21]]-U332)</f>
        <v>6.6399999999999793E-3</v>
      </c>
    </row>
    <row r="334" spans="1:43" x14ac:dyDescent="0.25">
      <c r="A334" s="1">
        <v>0.122643</v>
      </c>
      <c r="B334" s="1">
        <v>0.19641400000000001</v>
      </c>
      <c r="C334" s="1">
        <v>-0.97282100000000005</v>
      </c>
      <c r="D334" s="1">
        <v>-0.66195899999999996</v>
      </c>
      <c r="E334" s="1">
        <v>0.73567099999999996</v>
      </c>
      <c r="F334" s="1">
        <v>-1.27877</v>
      </c>
      <c r="G334" s="1">
        <v>0.170435</v>
      </c>
      <c r="H334" s="1">
        <v>0.204959</v>
      </c>
      <c r="I334" s="1">
        <v>-1.1191899999999999</v>
      </c>
      <c r="J334" s="1">
        <v>1.1654599999999999E-2</v>
      </c>
      <c r="K334" s="1">
        <v>0.81328</v>
      </c>
      <c r="L334" s="1">
        <v>-1.89683</v>
      </c>
      <c r="M334" s="1">
        <v>0.77329899999999996</v>
      </c>
      <c r="N334" s="1">
        <v>1.0074000000000001</v>
      </c>
      <c r="O334" s="1">
        <v>-2.5150700000000001</v>
      </c>
      <c r="P334" s="1">
        <v>-0.76364500000000002</v>
      </c>
      <c r="Q334" s="1">
        <v>0.99923600000000001</v>
      </c>
      <c r="R334" s="1">
        <v>-2.5004300000000002</v>
      </c>
      <c r="S334" s="1">
        <v>6.6323299999999996E-3</v>
      </c>
      <c r="T334" s="1">
        <v>4.5660099999999997E-3</v>
      </c>
      <c r="U334" s="1">
        <v>-2.4850099999999999</v>
      </c>
      <c r="V334" s="1" t="s">
        <v>23</v>
      </c>
      <c r="W334" s="1">
        <f>ABS(IK_diagnostics_positions[[#This Row],[Column1]]-A333)</f>
        <v>0.63248299999999991</v>
      </c>
      <c r="X334" s="1">
        <f>ABS(IK_diagnostics_positions[[#This Row],[Column2]]-B333)</f>
        <v>0.23500099999999999</v>
      </c>
      <c r="Y334" s="1">
        <f>ABS(IK_diagnostics_positions[[#This Row],[Column3]]-C333)</f>
        <v>0.22854700000000006</v>
      </c>
      <c r="Z334" s="1">
        <f>ABS(IK_diagnostics_positions[[#This Row],[Column4]]-D333)</f>
        <v>0.66898167999999991</v>
      </c>
      <c r="AA334" s="1">
        <f>ABS(IK_diagnostics_positions[[#This Row],[Column5]]-E333)</f>
        <v>5.4412999999999934E-2</v>
      </c>
      <c r="AB334" s="1">
        <f>ABS(IK_diagnostics_positions[[#This Row],[Column6]]-F333)</f>
        <v>0.2843</v>
      </c>
      <c r="AC334" s="1">
        <f>ABS(IK_diagnostics_positions[[#This Row],[Column7]]-G333)</f>
        <v>0.19113269999999999</v>
      </c>
      <c r="AD334" s="1">
        <f>ABS(IK_diagnostics_positions[[#This Row],[Column8]]-H333)</f>
        <v>0.36931599999999998</v>
      </c>
      <c r="AE334" s="1">
        <f>ABS(IK_diagnostics_positions[[#This Row],[Column9]]-I333)</f>
        <v>0.97696000000000027</v>
      </c>
      <c r="AF334" s="1">
        <f>ABS(IK_diagnostics_positions[[#This Row],[Column10]]-J333)</f>
        <v>1.8030339999999999E-2</v>
      </c>
      <c r="AG334" s="1">
        <f>ABS(IK_diagnostics_positions[[#This Row],[Column11]]-K333)</f>
        <v>3.1029999999999669E-3</v>
      </c>
      <c r="AH334" s="1">
        <f>ABS(IK_diagnostics_positions[[#This Row],[Column12]]-L333)</f>
        <v>2.4469999999999992E-2</v>
      </c>
      <c r="AI334" s="1">
        <f>ABS(IK_diagnostics_positions[[#This Row],[Column13]]-M333)</f>
        <v>2.3967999999999989E-2</v>
      </c>
      <c r="AJ334" s="1">
        <f>ABS(IK_diagnostics_positions[[#This Row],[Column14]]-N333)</f>
        <v>2.2175000000000056E-2</v>
      </c>
      <c r="AK334" s="1">
        <f>ABS(IK_diagnostics_positions[[#This Row],[Column15]]-O333)</f>
        <v>1.1620000000000186E-2</v>
      </c>
      <c r="AL334" s="1">
        <f>ABS(IK_diagnostics_positions[[#This Row],[Column16]]-P333)</f>
        <v>1.4202000000000048E-2</v>
      </c>
      <c r="AM334" s="1">
        <f>ABS(IK_diagnostics_positions[[#This Row],[Column17]]-Q333)</f>
        <v>3.3739999999999881E-3</v>
      </c>
      <c r="AN334" s="1">
        <f>ABS(IK_diagnostics_positions[[#This Row],[Column18]]-R333)</f>
        <v>1.2890000000000068E-2</v>
      </c>
      <c r="AO334" s="1">
        <f>ABS(IK_diagnostics_positions[[#This Row],[Column19]]-S333)</f>
        <v>4.6383499999999994E-3</v>
      </c>
      <c r="AP334" s="1">
        <f>ABS(IK_diagnostics_positions[[#This Row],[Column20]]-T333)</f>
        <v>1.4330490000000001E-2</v>
      </c>
      <c r="AQ334" s="1">
        <f>ABS(IK_diagnostics_positions[[#This Row],[Column21]]-U333)</f>
        <v>1.2499999999997513E-3</v>
      </c>
    </row>
    <row r="335" spans="1:43" x14ac:dyDescent="0.25">
      <c r="A335" s="1">
        <v>0.373392</v>
      </c>
      <c r="B335" s="1">
        <v>-0.26766400000000001</v>
      </c>
      <c r="C335" s="1">
        <v>-0.88822000000000001</v>
      </c>
      <c r="D335" s="1">
        <v>-0.31003399999999998</v>
      </c>
      <c r="E335" s="1">
        <v>0.34182499999999999</v>
      </c>
      <c r="F335" s="1">
        <v>-1.29003</v>
      </c>
      <c r="G335" s="1">
        <v>-0.12634100000000001</v>
      </c>
      <c r="H335" s="1">
        <v>0.16913300000000001</v>
      </c>
      <c r="I335" s="1">
        <v>-2.2577199999999999</v>
      </c>
      <c r="J335" s="1">
        <v>6.2316100000000003E-3</v>
      </c>
      <c r="K335" s="1">
        <v>0.76229000000000002</v>
      </c>
      <c r="L335" s="1">
        <v>-3.0518200000000002</v>
      </c>
      <c r="M335" s="1">
        <v>0.78651700000000002</v>
      </c>
      <c r="N335" s="1">
        <v>1.04006</v>
      </c>
      <c r="O335" s="1">
        <v>-2.4914700000000001</v>
      </c>
      <c r="P335" s="1">
        <v>-0.79214300000000004</v>
      </c>
      <c r="Q335" s="1">
        <v>1.0065</v>
      </c>
      <c r="R335" s="1">
        <v>-2.5013999999999998</v>
      </c>
      <c r="S335" s="1">
        <v>-1.1983000000000001E-2</v>
      </c>
      <c r="T335" s="1">
        <v>-4.63446E-2</v>
      </c>
      <c r="U335" s="1">
        <v>-2.4637899999999999</v>
      </c>
      <c r="V335" s="1" t="s">
        <v>23</v>
      </c>
      <c r="W335" s="1">
        <f>ABS(IK_diagnostics_positions[[#This Row],[Column1]]-A334)</f>
        <v>0.250749</v>
      </c>
      <c r="X335" s="1">
        <f>ABS(IK_diagnostics_positions[[#This Row],[Column2]]-B334)</f>
        <v>0.46407799999999999</v>
      </c>
      <c r="Y335" s="1">
        <f>ABS(IK_diagnostics_positions[[#This Row],[Column3]]-C334)</f>
        <v>8.4601000000000037E-2</v>
      </c>
      <c r="Z335" s="1">
        <f>ABS(IK_diagnostics_positions[[#This Row],[Column4]]-D334)</f>
        <v>0.35192499999999999</v>
      </c>
      <c r="AA335" s="1">
        <f>ABS(IK_diagnostics_positions[[#This Row],[Column5]]-E334)</f>
        <v>0.39384599999999997</v>
      </c>
      <c r="AB335" s="1">
        <f>ABS(IK_diagnostics_positions[[#This Row],[Column6]]-F334)</f>
        <v>1.1260000000000048E-2</v>
      </c>
      <c r="AC335" s="1">
        <f>ABS(IK_diagnostics_positions[[#This Row],[Column7]]-G334)</f>
        <v>0.29677600000000004</v>
      </c>
      <c r="AD335" s="1">
        <f>ABS(IK_diagnostics_positions[[#This Row],[Column8]]-H334)</f>
        <v>3.5825999999999997E-2</v>
      </c>
      <c r="AE335" s="1">
        <f>ABS(IK_diagnostics_positions[[#This Row],[Column9]]-I334)</f>
        <v>1.13853</v>
      </c>
      <c r="AF335" s="1">
        <f>ABS(IK_diagnostics_positions[[#This Row],[Column10]]-J334)</f>
        <v>5.4229899999999991E-3</v>
      </c>
      <c r="AG335" s="1">
        <f>ABS(IK_diagnostics_positions[[#This Row],[Column11]]-K334)</f>
        <v>5.098999999999998E-2</v>
      </c>
      <c r="AH335" s="1">
        <f>ABS(IK_diagnostics_positions[[#This Row],[Column12]]-L334)</f>
        <v>1.1549900000000002</v>
      </c>
      <c r="AI335" s="1">
        <f>ABS(IK_diagnostics_positions[[#This Row],[Column13]]-M334)</f>
        <v>1.3218000000000063E-2</v>
      </c>
      <c r="AJ335" s="1">
        <f>ABS(IK_diagnostics_positions[[#This Row],[Column14]]-N334)</f>
        <v>3.2659999999999911E-2</v>
      </c>
      <c r="AK335" s="1">
        <f>ABS(IK_diagnostics_positions[[#This Row],[Column15]]-O334)</f>
        <v>2.3600000000000065E-2</v>
      </c>
      <c r="AL335" s="1">
        <f>ABS(IK_diagnostics_positions[[#This Row],[Column16]]-P334)</f>
        <v>2.8498000000000023E-2</v>
      </c>
      <c r="AM335" s="1">
        <f>ABS(IK_diagnostics_positions[[#This Row],[Column17]]-Q334)</f>
        <v>7.2639999999999372E-3</v>
      </c>
      <c r="AN335" s="1">
        <f>ABS(IK_diagnostics_positions[[#This Row],[Column18]]-R334)</f>
        <v>9.6999999999969333E-4</v>
      </c>
      <c r="AO335" s="1">
        <f>ABS(IK_diagnostics_positions[[#This Row],[Column19]]-S334)</f>
        <v>1.8615329999999999E-2</v>
      </c>
      <c r="AP335" s="1">
        <f>ABS(IK_diagnostics_positions[[#This Row],[Column20]]-T334)</f>
        <v>5.0910610000000002E-2</v>
      </c>
      <c r="AQ335" s="1">
        <f>ABS(IK_diagnostics_positions[[#This Row],[Column21]]-U334)</f>
        <v>2.1220000000000017E-2</v>
      </c>
    </row>
    <row r="336" spans="1:43" x14ac:dyDescent="0.25">
      <c r="A336" s="1">
        <v>0.210982</v>
      </c>
      <c r="B336" s="1">
        <v>9.1836500000000001E-2</v>
      </c>
      <c r="C336" s="1">
        <v>-0.97316599999999998</v>
      </c>
      <c r="D336" s="1">
        <v>-0.30840800000000002</v>
      </c>
      <c r="E336" s="1">
        <v>0.93096599999999996</v>
      </c>
      <c r="F336" s="1">
        <v>-1.1347100000000001</v>
      </c>
      <c r="G336" s="1">
        <v>-0.33738499999999999</v>
      </c>
      <c r="H336" s="1">
        <v>-3.4568000000000002E-2</v>
      </c>
      <c r="I336" s="1">
        <v>-1.39337</v>
      </c>
      <c r="J336" s="1">
        <v>-1.1450099999999999E-4</v>
      </c>
      <c r="K336" s="1">
        <v>0.77452399999999999</v>
      </c>
      <c r="L336" s="1">
        <v>-1.87463</v>
      </c>
      <c r="M336" s="1">
        <v>0.74734900000000004</v>
      </c>
      <c r="N336" s="1">
        <v>0.99916000000000005</v>
      </c>
      <c r="O336" s="1">
        <v>-2.4998</v>
      </c>
      <c r="P336" s="1">
        <v>-0.74799199999999999</v>
      </c>
      <c r="Q336" s="1">
        <v>0.99960499999999997</v>
      </c>
      <c r="R336" s="1">
        <v>-2.4991500000000002</v>
      </c>
      <c r="S336" s="1">
        <v>3.9955199999999998E-3</v>
      </c>
      <c r="T336" s="1">
        <v>-2.02769E-3</v>
      </c>
      <c r="U336" s="1">
        <v>-2.50467</v>
      </c>
      <c r="V336" s="1" t="s">
        <v>23</v>
      </c>
      <c r="W336" s="1">
        <f>ABS(IK_diagnostics_positions[[#This Row],[Column1]]-A335)</f>
        <v>0.16241</v>
      </c>
      <c r="X336" s="1">
        <f>ABS(IK_diagnostics_positions[[#This Row],[Column2]]-B335)</f>
        <v>0.3595005</v>
      </c>
      <c r="Y336" s="1">
        <f>ABS(IK_diagnostics_positions[[#This Row],[Column3]]-C335)</f>
        <v>8.4945999999999966E-2</v>
      </c>
      <c r="Z336" s="1">
        <f>ABS(IK_diagnostics_positions[[#This Row],[Column4]]-D335)</f>
        <v>1.6259999999999608E-3</v>
      </c>
      <c r="AA336" s="1">
        <f>ABS(IK_diagnostics_positions[[#This Row],[Column5]]-E335)</f>
        <v>0.58914099999999991</v>
      </c>
      <c r="AB336" s="1">
        <f>ABS(IK_diagnostics_positions[[#This Row],[Column6]]-F335)</f>
        <v>0.1553199999999999</v>
      </c>
      <c r="AC336" s="1">
        <f>ABS(IK_diagnostics_positions[[#This Row],[Column7]]-G335)</f>
        <v>0.21104399999999998</v>
      </c>
      <c r="AD336" s="1">
        <f>ABS(IK_diagnostics_positions[[#This Row],[Column8]]-H335)</f>
        <v>0.20370100000000002</v>
      </c>
      <c r="AE336" s="1">
        <f>ABS(IK_diagnostics_positions[[#This Row],[Column9]]-I335)</f>
        <v>0.86434999999999995</v>
      </c>
      <c r="AF336" s="1">
        <f>ABS(IK_diagnostics_positions[[#This Row],[Column10]]-J335)</f>
        <v>6.3461110000000006E-3</v>
      </c>
      <c r="AG336" s="1">
        <f>ABS(IK_diagnostics_positions[[#This Row],[Column11]]-K335)</f>
        <v>1.2233999999999967E-2</v>
      </c>
      <c r="AH336" s="1">
        <f>ABS(IK_diagnostics_positions[[#This Row],[Column12]]-L335)</f>
        <v>1.1771900000000002</v>
      </c>
      <c r="AI336" s="1">
        <f>ABS(IK_diagnostics_positions[[#This Row],[Column13]]-M335)</f>
        <v>3.9167999999999981E-2</v>
      </c>
      <c r="AJ336" s="1">
        <f>ABS(IK_diagnostics_positions[[#This Row],[Column14]]-N335)</f>
        <v>4.0899999999999936E-2</v>
      </c>
      <c r="AK336" s="1">
        <f>ABS(IK_diagnostics_positions[[#This Row],[Column15]]-O335)</f>
        <v>8.3299999999999486E-3</v>
      </c>
      <c r="AL336" s="1">
        <f>ABS(IK_diagnostics_positions[[#This Row],[Column16]]-P335)</f>
        <v>4.4151000000000051E-2</v>
      </c>
      <c r="AM336" s="1">
        <f>ABS(IK_diagnostics_positions[[#This Row],[Column17]]-Q335)</f>
        <v>6.8949999999999845E-3</v>
      </c>
      <c r="AN336" s="1">
        <f>ABS(IK_diagnostics_positions[[#This Row],[Column18]]-R335)</f>
        <v>2.2499999999996412E-3</v>
      </c>
      <c r="AO336" s="1">
        <f>ABS(IK_diagnostics_positions[[#This Row],[Column19]]-S335)</f>
        <v>1.597852E-2</v>
      </c>
      <c r="AP336" s="1">
        <f>ABS(IK_diagnostics_positions[[#This Row],[Column20]]-T335)</f>
        <v>4.4316910000000001E-2</v>
      </c>
      <c r="AQ336" s="1">
        <f>ABS(IK_diagnostics_positions[[#This Row],[Column21]]-U335)</f>
        <v>4.0880000000000027E-2</v>
      </c>
    </row>
    <row r="337" spans="1:43" x14ac:dyDescent="0.25">
      <c r="A337" s="1">
        <v>0.47173399999999999</v>
      </c>
      <c r="B337" s="1">
        <v>-0.79547699999999999</v>
      </c>
      <c r="C337" s="1">
        <v>-0.38037300000000002</v>
      </c>
      <c r="D337" s="1">
        <v>0.133494</v>
      </c>
      <c r="E337" s="1">
        <v>-0.251392</v>
      </c>
      <c r="F337" s="1">
        <v>-1.1482000000000001</v>
      </c>
      <c r="G337" s="1">
        <v>0.18479699999999999</v>
      </c>
      <c r="H337" s="1">
        <v>0.74670999999999998</v>
      </c>
      <c r="I337" s="1">
        <v>-1.1141399999999999</v>
      </c>
      <c r="J337" s="1">
        <v>2.3614300000000001E-2</v>
      </c>
      <c r="K337" s="1">
        <v>0.90959900000000005</v>
      </c>
      <c r="L337" s="1">
        <v>-2.0875300000000001</v>
      </c>
      <c r="M337" s="1">
        <v>0.89742100000000002</v>
      </c>
      <c r="N337" s="1">
        <v>1.0037199999999999</v>
      </c>
      <c r="O337" s="1">
        <v>-2.5646100000000001</v>
      </c>
      <c r="P337" s="1">
        <v>-0.854522</v>
      </c>
      <c r="Q337" s="1">
        <v>1.0244599999999999</v>
      </c>
      <c r="R337" s="1">
        <v>-2.5519500000000002</v>
      </c>
      <c r="S337" s="1">
        <v>1.7267000000000001E-2</v>
      </c>
      <c r="T337" s="1">
        <v>5.0383800000000005E-4</v>
      </c>
      <c r="U337" s="1">
        <v>-2.50407</v>
      </c>
      <c r="V337" s="1" t="s">
        <v>23</v>
      </c>
      <c r="W337" s="1">
        <f>ABS(IK_diagnostics_positions[[#This Row],[Column1]]-A336)</f>
        <v>0.26075199999999998</v>
      </c>
      <c r="X337" s="1">
        <f>ABS(IK_diagnostics_positions[[#This Row],[Column2]]-B336)</f>
        <v>0.88731349999999998</v>
      </c>
      <c r="Y337" s="1">
        <f>ABS(IK_diagnostics_positions[[#This Row],[Column3]]-C336)</f>
        <v>0.5927929999999999</v>
      </c>
      <c r="Z337" s="1">
        <f>ABS(IK_diagnostics_positions[[#This Row],[Column4]]-D336)</f>
        <v>0.44190200000000002</v>
      </c>
      <c r="AA337" s="1">
        <f>ABS(IK_diagnostics_positions[[#This Row],[Column5]]-E336)</f>
        <v>1.182358</v>
      </c>
      <c r="AB337" s="1">
        <f>ABS(IK_diagnostics_positions[[#This Row],[Column6]]-F336)</f>
        <v>1.3490000000000002E-2</v>
      </c>
      <c r="AC337" s="1">
        <f>ABS(IK_diagnostics_positions[[#This Row],[Column7]]-G336)</f>
        <v>0.52218199999999992</v>
      </c>
      <c r="AD337" s="1">
        <f>ABS(IK_diagnostics_positions[[#This Row],[Column8]]-H336)</f>
        <v>0.78127800000000003</v>
      </c>
      <c r="AE337" s="1">
        <f>ABS(IK_diagnostics_positions[[#This Row],[Column9]]-I336)</f>
        <v>0.27923000000000009</v>
      </c>
      <c r="AF337" s="1">
        <f>ABS(IK_diagnostics_positions[[#This Row],[Column10]]-J336)</f>
        <v>2.3728801000000001E-2</v>
      </c>
      <c r="AG337" s="1">
        <f>ABS(IK_diagnostics_positions[[#This Row],[Column11]]-K336)</f>
        <v>0.13507500000000006</v>
      </c>
      <c r="AH337" s="1">
        <f>ABS(IK_diagnostics_positions[[#This Row],[Column12]]-L336)</f>
        <v>0.21290000000000009</v>
      </c>
      <c r="AI337" s="1">
        <f>ABS(IK_diagnostics_positions[[#This Row],[Column13]]-M336)</f>
        <v>0.15007199999999998</v>
      </c>
      <c r="AJ337" s="1">
        <f>ABS(IK_diagnostics_positions[[#This Row],[Column14]]-N336)</f>
        <v>4.5599999999998975E-3</v>
      </c>
      <c r="AK337" s="1">
        <f>ABS(IK_diagnostics_positions[[#This Row],[Column15]]-O336)</f>
        <v>6.4810000000000034E-2</v>
      </c>
      <c r="AL337" s="1">
        <f>ABS(IK_diagnostics_positions[[#This Row],[Column16]]-P336)</f>
        <v>0.10653000000000001</v>
      </c>
      <c r="AM337" s="1">
        <f>ABS(IK_diagnostics_positions[[#This Row],[Column17]]-Q336)</f>
        <v>2.485499999999996E-2</v>
      </c>
      <c r="AN337" s="1">
        <f>ABS(IK_diagnostics_positions[[#This Row],[Column18]]-R336)</f>
        <v>5.2799999999999958E-2</v>
      </c>
      <c r="AO337" s="1">
        <f>ABS(IK_diagnostics_positions[[#This Row],[Column19]]-S336)</f>
        <v>1.3271480000000002E-2</v>
      </c>
      <c r="AP337" s="1">
        <f>ABS(IK_diagnostics_positions[[#This Row],[Column20]]-T336)</f>
        <v>2.5315279999999999E-3</v>
      </c>
      <c r="AQ337" s="1">
        <f>ABS(IK_diagnostics_positions[[#This Row],[Column21]]-U336)</f>
        <v>5.9999999999993392E-4</v>
      </c>
    </row>
    <row r="338" spans="1:43" x14ac:dyDescent="0.25">
      <c r="A338" s="1">
        <v>-0.20031499999999999</v>
      </c>
      <c r="B338" s="1">
        <v>-0.444021</v>
      </c>
      <c r="C338" s="1">
        <v>-0.87333799999999995</v>
      </c>
      <c r="D338" s="1">
        <v>-0.96002299999999996</v>
      </c>
      <c r="E338" s="1">
        <v>0.20554</v>
      </c>
      <c r="F338" s="1">
        <v>-0.84311000000000003</v>
      </c>
      <c r="G338" s="1">
        <v>-1.5750299999999998E-2</v>
      </c>
      <c r="H338" s="1">
        <v>0.52760700000000005</v>
      </c>
      <c r="I338" s="1">
        <v>-0.91109200000000001</v>
      </c>
      <c r="J338" s="1">
        <v>5.2365699999999996E-4</v>
      </c>
      <c r="K338" s="1">
        <v>0.78304300000000004</v>
      </c>
      <c r="L338" s="1">
        <v>-1.87778</v>
      </c>
      <c r="M338" s="1">
        <v>0.75310900000000003</v>
      </c>
      <c r="N338" s="1">
        <v>0.99931899999999996</v>
      </c>
      <c r="O338" s="1">
        <v>-2.4997500000000001</v>
      </c>
      <c r="P338" s="1">
        <v>-0.74969799999999998</v>
      </c>
      <c r="Q338" s="1">
        <v>1.0009600000000001</v>
      </c>
      <c r="R338" s="1">
        <v>-2.50203</v>
      </c>
      <c r="S338" s="1">
        <v>1.69367E-3</v>
      </c>
      <c r="T338" s="1">
        <v>1.2944300000000001E-3</v>
      </c>
      <c r="U338" s="1">
        <v>-2.5013700000000001</v>
      </c>
      <c r="V338" s="1" t="s">
        <v>23</v>
      </c>
      <c r="W338" s="1">
        <f>ABS(IK_diagnostics_positions[[#This Row],[Column1]]-A337)</f>
        <v>0.67204900000000001</v>
      </c>
      <c r="X338" s="1">
        <f>ABS(IK_diagnostics_positions[[#This Row],[Column2]]-B337)</f>
        <v>0.35145599999999999</v>
      </c>
      <c r="Y338" s="1">
        <f>ABS(IK_diagnostics_positions[[#This Row],[Column3]]-C337)</f>
        <v>0.49296499999999993</v>
      </c>
      <c r="Z338" s="1">
        <f>ABS(IK_diagnostics_positions[[#This Row],[Column4]]-D337)</f>
        <v>1.0935169999999999</v>
      </c>
      <c r="AA338" s="1">
        <f>ABS(IK_diagnostics_positions[[#This Row],[Column5]]-E337)</f>
        <v>0.456932</v>
      </c>
      <c r="AB338" s="1">
        <f>ABS(IK_diagnostics_positions[[#This Row],[Column6]]-F337)</f>
        <v>0.30509000000000008</v>
      </c>
      <c r="AC338" s="1">
        <f>ABS(IK_diagnostics_positions[[#This Row],[Column7]]-G337)</f>
        <v>0.20054729999999998</v>
      </c>
      <c r="AD338" s="1">
        <f>ABS(IK_diagnostics_positions[[#This Row],[Column8]]-H337)</f>
        <v>0.21910299999999994</v>
      </c>
      <c r="AE338" s="1">
        <f>ABS(IK_diagnostics_positions[[#This Row],[Column9]]-I337)</f>
        <v>0.2030479999999999</v>
      </c>
      <c r="AF338" s="1">
        <f>ABS(IK_diagnostics_positions[[#This Row],[Column10]]-J337)</f>
        <v>2.3090643000000001E-2</v>
      </c>
      <c r="AG338" s="1">
        <f>ABS(IK_diagnostics_positions[[#This Row],[Column11]]-K337)</f>
        <v>0.126556</v>
      </c>
      <c r="AH338" s="1">
        <f>ABS(IK_diagnostics_positions[[#This Row],[Column12]]-L337)</f>
        <v>0.2097500000000001</v>
      </c>
      <c r="AI338" s="1">
        <f>ABS(IK_diagnostics_positions[[#This Row],[Column13]]-M337)</f>
        <v>0.144312</v>
      </c>
      <c r="AJ338" s="1">
        <f>ABS(IK_diagnostics_positions[[#This Row],[Column14]]-N337)</f>
        <v>4.4009999999999883E-3</v>
      </c>
      <c r="AK338" s="1">
        <f>ABS(IK_diagnostics_positions[[#This Row],[Column15]]-O337)</f>
        <v>6.4859999999999918E-2</v>
      </c>
      <c r="AL338" s="1">
        <f>ABS(IK_diagnostics_positions[[#This Row],[Column16]]-P337)</f>
        <v>0.10482400000000003</v>
      </c>
      <c r="AM338" s="1">
        <f>ABS(IK_diagnostics_positions[[#This Row],[Column17]]-Q337)</f>
        <v>2.3499999999999854E-2</v>
      </c>
      <c r="AN338" s="1">
        <f>ABS(IK_diagnostics_positions[[#This Row],[Column18]]-R337)</f>
        <v>4.9920000000000186E-2</v>
      </c>
      <c r="AO338" s="1">
        <f>ABS(IK_diagnostics_positions[[#This Row],[Column19]]-S337)</f>
        <v>1.5573330000000002E-2</v>
      </c>
      <c r="AP338" s="1">
        <f>ABS(IK_diagnostics_positions[[#This Row],[Column20]]-T337)</f>
        <v>7.9059200000000001E-4</v>
      </c>
      <c r="AQ338" s="1">
        <f>ABS(IK_diagnostics_positions[[#This Row],[Column21]]-U337)</f>
        <v>2.6999999999999247E-3</v>
      </c>
    </row>
    <row r="339" spans="1:43" x14ac:dyDescent="0.25">
      <c r="A339" s="1">
        <v>-1.7893500000000001E-3</v>
      </c>
      <c r="B339" s="1">
        <v>-4.3228500000000003E-2</v>
      </c>
      <c r="C339" s="1">
        <v>-0.99906399999999995</v>
      </c>
      <c r="D339" s="1">
        <v>0.40524500000000002</v>
      </c>
      <c r="E339" s="1">
        <v>-0.27577600000000002</v>
      </c>
      <c r="F339" s="1">
        <v>-1.8823799999999999</v>
      </c>
      <c r="G339" s="1">
        <v>0.40038499999999999</v>
      </c>
      <c r="H339" s="1">
        <v>0.66591299999999998</v>
      </c>
      <c r="I339" s="1">
        <v>-2.2188300000000001</v>
      </c>
      <c r="J339" s="1">
        <v>2.82735E-4</v>
      </c>
      <c r="K339" s="1">
        <v>0.78446700000000003</v>
      </c>
      <c r="L339" s="1">
        <v>-3.1276000000000002</v>
      </c>
      <c r="M339" s="1">
        <v>0.74929699999999999</v>
      </c>
      <c r="N339" s="1">
        <v>1.00013</v>
      </c>
      <c r="O339" s="1">
        <v>-2.5011199999999998</v>
      </c>
      <c r="P339" s="1">
        <v>-0.74800900000000003</v>
      </c>
      <c r="Q339" s="1">
        <v>1.00162</v>
      </c>
      <c r="R339" s="1">
        <v>-2.5007700000000002</v>
      </c>
      <c r="S339" s="1">
        <v>-3.9046300000000002E-4</v>
      </c>
      <c r="T339" s="1">
        <v>3.2687200000000001E-3</v>
      </c>
      <c r="U339" s="1">
        <v>-2.5033099999999999</v>
      </c>
      <c r="V339" s="1" t="s">
        <v>23</v>
      </c>
      <c r="W339" s="1">
        <f>ABS(IK_diagnostics_positions[[#This Row],[Column1]]-A338)</f>
        <v>0.19852565</v>
      </c>
      <c r="X339" s="1">
        <f>ABS(IK_diagnostics_positions[[#This Row],[Column2]]-B338)</f>
        <v>0.4007925</v>
      </c>
      <c r="Y339" s="1">
        <f>ABS(IK_diagnostics_positions[[#This Row],[Column3]]-C338)</f>
        <v>0.125726</v>
      </c>
      <c r="Z339" s="1">
        <f>ABS(IK_diagnostics_positions[[#This Row],[Column4]]-D338)</f>
        <v>1.3652679999999999</v>
      </c>
      <c r="AA339" s="1">
        <f>ABS(IK_diagnostics_positions[[#This Row],[Column5]]-E338)</f>
        <v>0.48131600000000002</v>
      </c>
      <c r="AB339" s="1">
        <f>ABS(IK_diagnostics_positions[[#This Row],[Column6]]-F338)</f>
        <v>1.0392699999999999</v>
      </c>
      <c r="AC339" s="1">
        <f>ABS(IK_diagnostics_positions[[#This Row],[Column7]]-G338)</f>
        <v>0.41613529999999999</v>
      </c>
      <c r="AD339" s="1">
        <f>ABS(IK_diagnostics_positions[[#This Row],[Column8]]-H338)</f>
        <v>0.13830599999999993</v>
      </c>
      <c r="AE339" s="1">
        <f>ABS(IK_diagnostics_positions[[#This Row],[Column9]]-I338)</f>
        <v>1.3077380000000001</v>
      </c>
      <c r="AF339" s="1">
        <f>ABS(IK_diagnostics_positions[[#This Row],[Column10]]-J338)</f>
        <v>2.4092199999999997E-4</v>
      </c>
      <c r="AG339" s="1">
        <f>ABS(IK_diagnostics_positions[[#This Row],[Column11]]-K338)</f>
        <v>1.4239999999999808E-3</v>
      </c>
      <c r="AH339" s="1">
        <f>ABS(IK_diagnostics_positions[[#This Row],[Column12]]-L338)</f>
        <v>1.2498200000000002</v>
      </c>
      <c r="AI339" s="1">
        <f>ABS(IK_diagnostics_positions[[#This Row],[Column13]]-M338)</f>
        <v>3.8120000000000376E-3</v>
      </c>
      <c r="AJ339" s="1">
        <f>ABS(IK_diagnostics_positions[[#This Row],[Column14]]-N338)</f>
        <v>8.1100000000000616E-4</v>
      </c>
      <c r="AK339" s="1">
        <f>ABS(IK_diagnostics_positions[[#This Row],[Column15]]-O338)</f>
        <v>1.3699999999996493E-3</v>
      </c>
      <c r="AL339" s="1">
        <f>ABS(IK_diagnostics_positions[[#This Row],[Column16]]-P338)</f>
        <v>1.6889999999999405E-3</v>
      </c>
      <c r="AM339" s="1">
        <f>ABS(IK_diagnostics_positions[[#This Row],[Column17]]-Q338)</f>
        <v>6.599999999998829E-4</v>
      </c>
      <c r="AN339" s="1">
        <f>ABS(IK_diagnostics_positions[[#This Row],[Column18]]-R338)</f>
        <v>1.2599999999998168E-3</v>
      </c>
      <c r="AO339" s="1">
        <f>ABS(IK_diagnostics_positions[[#This Row],[Column19]]-S338)</f>
        <v>2.0841330000000002E-3</v>
      </c>
      <c r="AP339" s="1">
        <f>ABS(IK_diagnostics_positions[[#This Row],[Column20]]-T338)</f>
        <v>1.9742900000000001E-3</v>
      </c>
      <c r="AQ339" s="1">
        <f>ABS(IK_diagnostics_positions[[#This Row],[Column21]]-U338)</f>
        <v>1.9399999999998307E-3</v>
      </c>
    </row>
    <row r="340" spans="1:43" x14ac:dyDescent="0.25">
      <c r="A340" s="1">
        <v>-0.66674299999999997</v>
      </c>
      <c r="B340" s="1">
        <v>-0.56547599999999998</v>
      </c>
      <c r="C340" s="1">
        <v>-0.48547899999999999</v>
      </c>
      <c r="D340" s="1">
        <v>-0.26932299999999998</v>
      </c>
      <c r="E340" s="1">
        <v>0.32434499999999999</v>
      </c>
      <c r="F340" s="1">
        <v>-0.26125700000000002</v>
      </c>
      <c r="G340" s="1">
        <v>-0.63841999999999999</v>
      </c>
      <c r="H340" s="1">
        <v>0.69170600000000004</v>
      </c>
      <c r="I340" s="1">
        <v>-1.11496</v>
      </c>
      <c r="J340" s="1">
        <v>6.2181900000000002E-3</v>
      </c>
      <c r="K340" s="1">
        <v>0.77497300000000002</v>
      </c>
      <c r="L340" s="1">
        <v>-1.8749</v>
      </c>
      <c r="M340" s="1">
        <v>0.74804099999999996</v>
      </c>
      <c r="N340" s="1">
        <v>1.0084299999999999</v>
      </c>
      <c r="O340" s="1">
        <v>-2.5035500000000002</v>
      </c>
      <c r="P340" s="1">
        <v>-0.74814999999999998</v>
      </c>
      <c r="Q340" s="1">
        <v>0.99990000000000001</v>
      </c>
      <c r="R340" s="1">
        <v>-2.4916200000000002</v>
      </c>
      <c r="S340" s="1">
        <v>2.4452200000000001E-3</v>
      </c>
      <c r="T340" s="1">
        <v>-1.6239900000000001E-3</v>
      </c>
      <c r="U340" s="1">
        <v>-2.5048900000000001</v>
      </c>
      <c r="V340" s="1" t="s">
        <v>23</v>
      </c>
      <c r="W340" s="1">
        <f>ABS(IK_diagnostics_positions[[#This Row],[Column1]]-A339)</f>
        <v>0.66495364999999995</v>
      </c>
      <c r="X340" s="1">
        <f>ABS(IK_diagnostics_positions[[#This Row],[Column2]]-B339)</f>
        <v>0.52224749999999998</v>
      </c>
      <c r="Y340" s="1">
        <f>ABS(IK_diagnostics_positions[[#This Row],[Column3]]-C339)</f>
        <v>0.51358499999999996</v>
      </c>
      <c r="Z340" s="1">
        <f>ABS(IK_diagnostics_positions[[#This Row],[Column4]]-D339)</f>
        <v>0.67456800000000006</v>
      </c>
      <c r="AA340" s="1">
        <f>ABS(IK_diagnostics_positions[[#This Row],[Column5]]-E339)</f>
        <v>0.60012100000000002</v>
      </c>
      <c r="AB340" s="1">
        <f>ABS(IK_diagnostics_positions[[#This Row],[Column6]]-F339)</f>
        <v>1.6211229999999999</v>
      </c>
      <c r="AC340" s="1">
        <f>ABS(IK_diagnostics_positions[[#This Row],[Column7]]-G339)</f>
        <v>1.038805</v>
      </c>
      <c r="AD340" s="1">
        <f>ABS(IK_diagnostics_positions[[#This Row],[Column8]]-H339)</f>
        <v>2.5793000000000066E-2</v>
      </c>
      <c r="AE340" s="1">
        <f>ABS(IK_diagnostics_positions[[#This Row],[Column9]]-I339)</f>
        <v>1.1038700000000001</v>
      </c>
      <c r="AF340" s="1">
        <f>ABS(IK_diagnostics_positions[[#This Row],[Column10]]-J339)</f>
        <v>5.9354550000000001E-3</v>
      </c>
      <c r="AG340" s="1">
        <f>ABS(IK_diagnostics_positions[[#This Row],[Column11]]-K339)</f>
        <v>9.4940000000000024E-3</v>
      </c>
      <c r="AH340" s="1">
        <f>ABS(IK_diagnostics_positions[[#This Row],[Column12]]-L339)</f>
        <v>1.2527000000000001</v>
      </c>
      <c r="AI340" s="1">
        <f>ABS(IK_diagnostics_positions[[#This Row],[Column13]]-M339)</f>
        <v>1.2560000000000349E-3</v>
      </c>
      <c r="AJ340" s="1">
        <f>ABS(IK_diagnostics_positions[[#This Row],[Column14]]-N339)</f>
        <v>8.2999999999999741E-3</v>
      </c>
      <c r="AK340" s="1">
        <f>ABS(IK_diagnostics_positions[[#This Row],[Column15]]-O339)</f>
        <v>2.4300000000003763E-3</v>
      </c>
      <c r="AL340" s="1">
        <f>ABS(IK_diagnostics_positions[[#This Row],[Column16]]-P339)</f>
        <v>1.4099999999994672E-4</v>
      </c>
      <c r="AM340" s="1">
        <f>ABS(IK_diagnostics_positions[[#This Row],[Column17]]-Q339)</f>
        <v>1.7199999999999438E-3</v>
      </c>
      <c r="AN340" s="1">
        <f>ABS(IK_diagnostics_positions[[#This Row],[Column18]]-R339)</f>
        <v>9.1499999999999915E-3</v>
      </c>
      <c r="AO340" s="1">
        <f>ABS(IK_diagnostics_positions[[#This Row],[Column19]]-S339)</f>
        <v>2.8356830000000003E-3</v>
      </c>
      <c r="AP340" s="1">
        <f>ABS(IK_diagnostics_positions[[#This Row],[Column20]]-T339)</f>
        <v>4.8927099999999998E-3</v>
      </c>
      <c r="AQ340" s="1">
        <f>ABS(IK_diagnostics_positions[[#This Row],[Column21]]-U339)</f>
        <v>1.5800000000001369E-3</v>
      </c>
    </row>
    <row r="341" spans="1:43" x14ac:dyDescent="0.25">
      <c r="A341" s="1">
        <v>0.93352199999999996</v>
      </c>
      <c r="B341" s="1">
        <v>0.35347699999999999</v>
      </c>
      <c r="C341" s="1">
        <v>-5.9926599999999997E-2</v>
      </c>
      <c r="D341" s="1">
        <v>0.90270300000000003</v>
      </c>
      <c r="E341" s="1">
        <v>1.1144799999999999</v>
      </c>
      <c r="F341" s="1">
        <v>-0.70794000000000001</v>
      </c>
      <c r="G341" s="1">
        <v>0.88982000000000006</v>
      </c>
      <c r="H341" s="1">
        <v>1.16435</v>
      </c>
      <c r="I341" s="1">
        <v>-1.70661</v>
      </c>
      <c r="J341" s="1">
        <v>-1.9888200000000002E-2</v>
      </c>
      <c r="K341" s="1">
        <v>0.78351999999999999</v>
      </c>
      <c r="L341" s="1">
        <v>-1.8721399999999999</v>
      </c>
      <c r="M341" s="1">
        <v>0.73936400000000002</v>
      </c>
      <c r="N341" s="1">
        <v>0.98003099999999999</v>
      </c>
      <c r="O341" s="1">
        <v>-2.4925600000000001</v>
      </c>
      <c r="P341" s="1">
        <v>-0.76072899999999999</v>
      </c>
      <c r="Q341" s="1">
        <v>1.00187</v>
      </c>
      <c r="R341" s="1">
        <v>-2.5073400000000001</v>
      </c>
      <c r="S341" s="1">
        <v>7.0108499999999999E-3</v>
      </c>
      <c r="T341" s="1">
        <v>3.0667200000000002E-3</v>
      </c>
      <c r="U341" s="1">
        <v>-2.4967800000000002</v>
      </c>
      <c r="V341" s="1" t="s">
        <v>23</v>
      </c>
      <c r="W341" s="1">
        <f>ABS(IK_diagnostics_positions[[#This Row],[Column1]]-A340)</f>
        <v>1.6002649999999998</v>
      </c>
      <c r="X341" s="1">
        <f>ABS(IK_diagnostics_positions[[#This Row],[Column2]]-B340)</f>
        <v>0.91895299999999991</v>
      </c>
      <c r="Y341" s="1">
        <f>ABS(IK_diagnostics_positions[[#This Row],[Column3]]-C340)</f>
        <v>0.4255524</v>
      </c>
      <c r="Z341" s="1">
        <f>ABS(IK_diagnostics_positions[[#This Row],[Column4]]-D340)</f>
        <v>1.172026</v>
      </c>
      <c r="AA341" s="1">
        <f>ABS(IK_diagnostics_positions[[#This Row],[Column5]]-E340)</f>
        <v>0.79013499999999992</v>
      </c>
      <c r="AB341" s="1">
        <f>ABS(IK_diagnostics_positions[[#This Row],[Column6]]-F340)</f>
        <v>0.446683</v>
      </c>
      <c r="AC341" s="1">
        <f>ABS(IK_diagnostics_positions[[#This Row],[Column7]]-G340)</f>
        <v>1.52824</v>
      </c>
      <c r="AD341" s="1">
        <f>ABS(IK_diagnostics_positions[[#This Row],[Column8]]-H340)</f>
        <v>0.47264399999999995</v>
      </c>
      <c r="AE341" s="1">
        <f>ABS(IK_diagnostics_positions[[#This Row],[Column9]]-I340)</f>
        <v>0.59165000000000001</v>
      </c>
      <c r="AF341" s="1">
        <f>ABS(IK_diagnostics_positions[[#This Row],[Column10]]-J340)</f>
        <v>2.610639E-2</v>
      </c>
      <c r="AG341" s="1">
        <f>ABS(IK_diagnostics_positions[[#This Row],[Column11]]-K340)</f>
        <v>8.5469999999999713E-3</v>
      </c>
      <c r="AH341" s="1">
        <f>ABS(IK_diagnostics_positions[[#This Row],[Column12]]-L340)</f>
        <v>2.7600000000000957E-3</v>
      </c>
      <c r="AI341" s="1">
        <f>ABS(IK_diagnostics_positions[[#This Row],[Column13]]-M340)</f>
        <v>8.6769999999999348E-3</v>
      </c>
      <c r="AJ341" s="1">
        <f>ABS(IK_diagnostics_positions[[#This Row],[Column14]]-N340)</f>
        <v>2.8398999999999952E-2</v>
      </c>
      <c r="AK341" s="1">
        <f>ABS(IK_diagnostics_positions[[#This Row],[Column15]]-O340)</f>
        <v>1.0990000000000055E-2</v>
      </c>
      <c r="AL341" s="1">
        <f>ABS(IK_diagnostics_positions[[#This Row],[Column16]]-P340)</f>
        <v>1.2579000000000007E-2</v>
      </c>
      <c r="AM341" s="1">
        <f>ABS(IK_diagnostics_positions[[#This Row],[Column17]]-Q340)</f>
        <v>1.9700000000000273E-3</v>
      </c>
      <c r="AN341" s="1">
        <f>ABS(IK_diagnostics_positions[[#This Row],[Column18]]-R340)</f>
        <v>1.5719999999999956E-2</v>
      </c>
      <c r="AO341" s="1">
        <f>ABS(IK_diagnostics_positions[[#This Row],[Column19]]-S340)</f>
        <v>4.5656299999999993E-3</v>
      </c>
      <c r="AP341" s="1">
        <f>ABS(IK_diagnostics_positions[[#This Row],[Column20]]-T340)</f>
        <v>4.6907100000000007E-3</v>
      </c>
      <c r="AQ341" s="1">
        <f>ABS(IK_diagnostics_positions[[#This Row],[Column21]]-U340)</f>
        <v>8.1099999999998396E-3</v>
      </c>
    </row>
    <row r="342" spans="1:43" x14ac:dyDescent="0.25">
      <c r="A342" s="1">
        <v>0.203148</v>
      </c>
      <c r="B342" s="1">
        <v>0.65101299999999995</v>
      </c>
      <c r="C342" s="1">
        <v>-0.73137700000000005</v>
      </c>
      <c r="D342" s="1">
        <v>-0.63369900000000001</v>
      </c>
      <c r="E342" s="1">
        <v>0.34585399999999999</v>
      </c>
      <c r="F342" s="1">
        <v>-1.18587</v>
      </c>
      <c r="G342" s="1">
        <v>-0.96814</v>
      </c>
      <c r="H342" s="1">
        <v>1.0421199999999999</v>
      </c>
      <c r="I342" s="1">
        <v>-1.8209900000000001</v>
      </c>
      <c r="J342" s="1">
        <v>1.2074099999999999E-3</v>
      </c>
      <c r="K342" s="1">
        <v>0.80327300000000001</v>
      </c>
      <c r="L342" s="1">
        <v>-1.8786</v>
      </c>
      <c r="M342" s="1">
        <v>0.76016700000000004</v>
      </c>
      <c r="N342" s="1">
        <v>0.99199999999999999</v>
      </c>
      <c r="O342" s="1">
        <v>-2.5017900000000002</v>
      </c>
      <c r="P342" s="1">
        <v>-0.74872099999999997</v>
      </c>
      <c r="Q342" s="1">
        <v>0.99892400000000003</v>
      </c>
      <c r="R342" s="1">
        <v>-2.5105300000000002</v>
      </c>
      <c r="S342" s="1">
        <v>8.5131100000000008E-3</v>
      </c>
      <c r="T342" s="1">
        <v>1.21353E-2</v>
      </c>
      <c r="U342" s="1">
        <v>-2.4902000000000002</v>
      </c>
      <c r="V342" s="1" t="s">
        <v>23</v>
      </c>
      <c r="W342" s="1">
        <f>ABS(IK_diagnostics_positions[[#This Row],[Column1]]-A341)</f>
        <v>0.73037399999999997</v>
      </c>
      <c r="X342" s="1">
        <f>ABS(IK_diagnostics_positions[[#This Row],[Column2]]-B341)</f>
        <v>0.29753599999999997</v>
      </c>
      <c r="Y342" s="1">
        <f>ABS(IK_diagnostics_positions[[#This Row],[Column3]]-C341)</f>
        <v>0.67145040000000011</v>
      </c>
      <c r="Z342" s="1">
        <f>ABS(IK_diagnostics_positions[[#This Row],[Column4]]-D341)</f>
        <v>1.536402</v>
      </c>
      <c r="AA342" s="1">
        <f>ABS(IK_diagnostics_positions[[#This Row],[Column5]]-E341)</f>
        <v>0.76862599999999992</v>
      </c>
      <c r="AB342" s="1">
        <f>ABS(IK_diagnostics_positions[[#This Row],[Column6]]-F341)</f>
        <v>0.47792999999999997</v>
      </c>
      <c r="AC342" s="1">
        <f>ABS(IK_diagnostics_positions[[#This Row],[Column7]]-G341)</f>
        <v>1.8579600000000001</v>
      </c>
      <c r="AD342" s="1">
        <f>ABS(IK_diagnostics_positions[[#This Row],[Column8]]-H341)</f>
        <v>0.12223000000000006</v>
      </c>
      <c r="AE342" s="1">
        <f>ABS(IK_diagnostics_positions[[#This Row],[Column9]]-I341)</f>
        <v>0.11438000000000015</v>
      </c>
      <c r="AF342" s="1">
        <f>ABS(IK_diagnostics_positions[[#This Row],[Column10]]-J341)</f>
        <v>2.1095610000000001E-2</v>
      </c>
      <c r="AG342" s="1">
        <f>ABS(IK_diagnostics_positions[[#This Row],[Column11]]-K341)</f>
        <v>1.9753000000000021E-2</v>
      </c>
      <c r="AH342" s="1">
        <f>ABS(IK_diagnostics_positions[[#This Row],[Column12]]-L341)</f>
        <v>6.4600000000001323E-3</v>
      </c>
      <c r="AI342" s="1">
        <f>ABS(IK_diagnostics_positions[[#This Row],[Column13]]-M341)</f>
        <v>2.0803000000000016E-2</v>
      </c>
      <c r="AJ342" s="1">
        <f>ABS(IK_diagnostics_positions[[#This Row],[Column14]]-N341)</f>
        <v>1.1969000000000007E-2</v>
      </c>
      <c r="AK342" s="1">
        <f>ABS(IK_diagnostics_positions[[#This Row],[Column15]]-O341)</f>
        <v>9.2300000000000715E-3</v>
      </c>
      <c r="AL342" s="1">
        <f>ABS(IK_diagnostics_positions[[#This Row],[Column16]]-P341)</f>
        <v>1.2008000000000019E-2</v>
      </c>
      <c r="AM342" s="1">
        <f>ABS(IK_diagnostics_positions[[#This Row],[Column17]]-Q341)</f>
        <v>2.9460000000000042E-3</v>
      </c>
      <c r="AN342" s="1">
        <f>ABS(IK_diagnostics_positions[[#This Row],[Column18]]-R341)</f>
        <v>3.1900000000000261E-3</v>
      </c>
      <c r="AO342" s="1">
        <f>ABS(IK_diagnostics_positions[[#This Row],[Column19]]-S341)</f>
        <v>1.5022600000000009E-3</v>
      </c>
      <c r="AP342" s="1">
        <f>ABS(IK_diagnostics_positions[[#This Row],[Column20]]-T341)</f>
        <v>9.0685799999999997E-3</v>
      </c>
      <c r="AQ342" s="1">
        <f>ABS(IK_diagnostics_positions[[#This Row],[Column21]]-U341)</f>
        <v>6.5800000000000303E-3</v>
      </c>
    </row>
    <row r="343" spans="1:43" x14ac:dyDescent="0.25">
      <c r="A343" s="1">
        <v>7.8707099999999995E-3</v>
      </c>
      <c r="B343" s="1">
        <v>0.90065200000000001</v>
      </c>
      <c r="C343" s="1">
        <v>-0.434471</v>
      </c>
      <c r="D343" s="1">
        <v>-0.20564199999999999</v>
      </c>
      <c r="E343" s="1">
        <v>0.95339600000000002</v>
      </c>
      <c r="F343" s="1">
        <v>-1.4099900000000001</v>
      </c>
      <c r="G343" s="1">
        <v>-0.56345299999999998</v>
      </c>
      <c r="H343" s="1">
        <v>1.29776</v>
      </c>
      <c r="I343" s="1">
        <v>-2.2779600000000002</v>
      </c>
      <c r="J343" s="1">
        <v>-4.2299599999999996E-3</v>
      </c>
      <c r="K343" s="1">
        <v>0.83716299999999999</v>
      </c>
      <c r="L343" s="1">
        <v>-2.9672499999999999</v>
      </c>
      <c r="M343" s="1">
        <v>0.825932</v>
      </c>
      <c r="N343" s="1">
        <v>1.0161</v>
      </c>
      <c r="O343" s="1">
        <v>-2.4392299999999998</v>
      </c>
      <c r="P343" s="1">
        <v>-0.83452000000000004</v>
      </c>
      <c r="Q343" s="1">
        <v>1.0347900000000001</v>
      </c>
      <c r="R343" s="1">
        <v>-2.4461400000000002</v>
      </c>
      <c r="S343" s="1">
        <v>3.8749000000000001E-3</v>
      </c>
      <c r="T343" s="1">
        <v>-5.3591699999999999E-2</v>
      </c>
      <c r="U343" s="1">
        <v>-2.5128400000000002</v>
      </c>
      <c r="V343" s="1" t="s">
        <v>23</v>
      </c>
      <c r="W343" s="1">
        <f>ABS(IK_diagnostics_positions[[#This Row],[Column1]]-A342)</f>
        <v>0.19527728999999999</v>
      </c>
      <c r="X343" s="1">
        <f>ABS(IK_diagnostics_positions[[#This Row],[Column2]]-B342)</f>
        <v>0.24963900000000006</v>
      </c>
      <c r="Y343" s="1">
        <f>ABS(IK_diagnostics_positions[[#This Row],[Column3]]-C342)</f>
        <v>0.29690600000000006</v>
      </c>
      <c r="Z343" s="1">
        <f>ABS(IK_diagnostics_positions[[#This Row],[Column4]]-D342)</f>
        <v>0.42805700000000002</v>
      </c>
      <c r="AA343" s="1">
        <f>ABS(IK_diagnostics_positions[[#This Row],[Column5]]-E342)</f>
        <v>0.60754200000000003</v>
      </c>
      <c r="AB343" s="1">
        <f>ABS(IK_diagnostics_positions[[#This Row],[Column6]]-F342)</f>
        <v>0.2241200000000001</v>
      </c>
      <c r="AC343" s="1">
        <f>ABS(IK_diagnostics_positions[[#This Row],[Column7]]-G342)</f>
        <v>0.40468700000000002</v>
      </c>
      <c r="AD343" s="1">
        <f>ABS(IK_diagnostics_positions[[#This Row],[Column8]]-H342)</f>
        <v>0.25564000000000009</v>
      </c>
      <c r="AE343" s="1">
        <f>ABS(IK_diagnostics_positions[[#This Row],[Column9]]-I342)</f>
        <v>0.4569700000000001</v>
      </c>
      <c r="AF343" s="1">
        <f>ABS(IK_diagnostics_positions[[#This Row],[Column10]]-J342)</f>
        <v>5.4373699999999995E-3</v>
      </c>
      <c r="AG343" s="1">
        <f>ABS(IK_diagnostics_positions[[#This Row],[Column11]]-K342)</f>
        <v>3.3889999999999976E-2</v>
      </c>
      <c r="AH343" s="1">
        <f>ABS(IK_diagnostics_positions[[#This Row],[Column12]]-L342)</f>
        <v>1.0886499999999999</v>
      </c>
      <c r="AI343" s="1">
        <f>ABS(IK_diagnostics_positions[[#This Row],[Column13]]-M342)</f>
        <v>6.5764999999999962E-2</v>
      </c>
      <c r="AJ343" s="1">
        <f>ABS(IK_diagnostics_positions[[#This Row],[Column14]]-N342)</f>
        <v>2.410000000000001E-2</v>
      </c>
      <c r="AK343" s="1">
        <f>ABS(IK_diagnostics_positions[[#This Row],[Column15]]-O342)</f>
        <v>6.2560000000000393E-2</v>
      </c>
      <c r="AL343" s="1">
        <f>ABS(IK_diagnostics_positions[[#This Row],[Column16]]-P342)</f>
        <v>8.579900000000007E-2</v>
      </c>
      <c r="AM343" s="1">
        <f>ABS(IK_diagnostics_positions[[#This Row],[Column17]]-Q342)</f>
        <v>3.5866000000000064E-2</v>
      </c>
      <c r="AN343" s="1">
        <f>ABS(IK_diagnostics_positions[[#This Row],[Column18]]-R342)</f>
        <v>6.4389999999999947E-2</v>
      </c>
      <c r="AO343" s="1">
        <f>ABS(IK_diagnostics_positions[[#This Row],[Column19]]-S342)</f>
        <v>4.6382100000000002E-3</v>
      </c>
      <c r="AP343" s="1">
        <f>ABS(IK_diagnostics_positions[[#This Row],[Column20]]-T342)</f>
        <v>6.5726999999999994E-2</v>
      </c>
      <c r="AQ343" s="1">
        <f>ABS(IK_diagnostics_positions[[#This Row],[Column21]]-U342)</f>
        <v>2.2639999999999993E-2</v>
      </c>
    </row>
    <row r="344" spans="1:43" x14ac:dyDescent="0.25">
      <c r="A344" s="1">
        <v>0.374336</v>
      </c>
      <c r="B344" s="1">
        <v>0.42629099999999998</v>
      </c>
      <c r="C344" s="1">
        <v>-0.82349799999999995</v>
      </c>
      <c r="D344" s="1">
        <v>0.137457</v>
      </c>
      <c r="E344" s="1">
        <v>0.92296599999999995</v>
      </c>
      <c r="F344" s="1">
        <v>-1.65848</v>
      </c>
      <c r="G344" s="1">
        <v>-2.1590700000000001E-2</v>
      </c>
      <c r="H344" s="1">
        <v>5.0904600000000001E-2</v>
      </c>
      <c r="I344" s="1">
        <v>-1.1956500000000001</v>
      </c>
      <c r="J344" s="1">
        <v>1.4116599999999999E-3</v>
      </c>
      <c r="K344" s="1">
        <v>0.78116099999999999</v>
      </c>
      <c r="L344" s="1">
        <v>-1.8784400000000001</v>
      </c>
      <c r="M344" s="1">
        <v>0.75264399999999998</v>
      </c>
      <c r="N344" s="1">
        <v>1.0002</v>
      </c>
      <c r="O344" s="1">
        <v>-2.5010699999999999</v>
      </c>
      <c r="P344" s="1">
        <v>-0.75024000000000002</v>
      </c>
      <c r="Q344" s="1">
        <v>0.99734800000000001</v>
      </c>
      <c r="R344" s="1">
        <v>-2.50156</v>
      </c>
      <c r="S344" s="1">
        <v>-3.7257399999999997E-4</v>
      </c>
      <c r="T344" s="1">
        <v>-1.18721E-3</v>
      </c>
      <c r="U344" s="1">
        <v>-2.5012799999999999</v>
      </c>
      <c r="V344" s="1" t="s">
        <v>23</v>
      </c>
      <c r="W344" s="1">
        <f>ABS(IK_diagnostics_positions[[#This Row],[Column1]]-A343)</f>
        <v>0.36646529</v>
      </c>
      <c r="X344" s="1">
        <f>ABS(IK_diagnostics_positions[[#This Row],[Column2]]-B343)</f>
        <v>0.47436100000000003</v>
      </c>
      <c r="Y344" s="1">
        <f>ABS(IK_diagnostics_positions[[#This Row],[Column3]]-C343)</f>
        <v>0.38902699999999996</v>
      </c>
      <c r="Z344" s="1">
        <f>ABS(IK_diagnostics_positions[[#This Row],[Column4]]-D343)</f>
        <v>0.34309899999999999</v>
      </c>
      <c r="AA344" s="1">
        <f>ABS(IK_diagnostics_positions[[#This Row],[Column5]]-E343)</f>
        <v>3.0430000000000068E-2</v>
      </c>
      <c r="AB344" s="1">
        <f>ABS(IK_diagnostics_positions[[#This Row],[Column6]]-F343)</f>
        <v>0.24848999999999988</v>
      </c>
      <c r="AC344" s="1">
        <f>ABS(IK_diagnostics_positions[[#This Row],[Column7]]-G343)</f>
        <v>0.54186230000000002</v>
      </c>
      <c r="AD344" s="1">
        <f>ABS(IK_diagnostics_positions[[#This Row],[Column8]]-H343)</f>
        <v>1.2468554000000001</v>
      </c>
      <c r="AE344" s="1">
        <f>ABS(IK_diagnostics_positions[[#This Row],[Column9]]-I343)</f>
        <v>1.0823100000000001</v>
      </c>
      <c r="AF344" s="1">
        <f>ABS(IK_diagnostics_positions[[#This Row],[Column10]]-J343)</f>
        <v>5.64162E-3</v>
      </c>
      <c r="AG344" s="1">
        <f>ABS(IK_diagnostics_positions[[#This Row],[Column11]]-K343)</f>
        <v>5.6001999999999996E-2</v>
      </c>
      <c r="AH344" s="1">
        <f>ABS(IK_diagnostics_positions[[#This Row],[Column12]]-L343)</f>
        <v>1.0888099999999998</v>
      </c>
      <c r="AI344" s="1">
        <f>ABS(IK_diagnostics_positions[[#This Row],[Column13]]-M343)</f>
        <v>7.328800000000002E-2</v>
      </c>
      <c r="AJ344" s="1">
        <f>ABS(IK_diagnostics_positions[[#This Row],[Column14]]-N343)</f>
        <v>1.5900000000000025E-2</v>
      </c>
      <c r="AK344" s="1">
        <f>ABS(IK_diagnostics_positions[[#This Row],[Column15]]-O343)</f>
        <v>6.1840000000000117E-2</v>
      </c>
      <c r="AL344" s="1">
        <f>ABS(IK_diagnostics_positions[[#This Row],[Column16]]-P343)</f>
        <v>8.4280000000000022E-2</v>
      </c>
      <c r="AM344" s="1">
        <f>ABS(IK_diagnostics_positions[[#This Row],[Column17]]-Q343)</f>
        <v>3.7442000000000086E-2</v>
      </c>
      <c r="AN344" s="1">
        <f>ABS(IK_diagnostics_positions[[#This Row],[Column18]]-R343)</f>
        <v>5.5419999999999803E-2</v>
      </c>
      <c r="AO344" s="1">
        <f>ABS(IK_diagnostics_positions[[#This Row],[Column19]]-S343)</f>
        <v>4.2474740000000002E-3</v>
      </c>
      <c r="AP344" s="1">
        <f>ABS(IK_diagnostics_positions[[#This Row],[Column20]]-T343)</f>
        <v>5.2404489999999998E-2</v>
      </c>
      <c r="AQ344" s="1">
        <f>ABS(IK_diagnostics_positions[[#This Row],[Column21]]-U343)</f>
        <v>1.1560000000000237E-2</v>
      </c>
    </row>
    <row r="345" spans="1:43" x14ac:dyDescent="0.25">
      <c r="A345" s="1">
        <v>-0.16198399999999999</v>
      </c>
      <c r="B345" s="1">
        <v>0.25894400000000001</v>
      </c>
      <c r="C345" s="1">
        <v>-0.95221299999999998</v>
      </c>
      <c r="D345" s="1">
        <v>0.52408200000000005</v>
      </c>
      <c r="E345" s="1">
        <v>0.30355500000000002</v>
      </c>
      <c r="F345" s="1">
        <v>-1.67838</v>
      </c>
      <c r="G345" s="1">
        <v>-0.17999399999999999</v>
      </c>
      <c r="H345" s="1">
        <v>0.12870599999999999</v>
      </c>
      <c r="I345" s="1">
        <v>-2.3666399999999999</v>
      </c>
      <c r="J345" s="1">
        <v>1.31756E-3</v>
      </c>
      <c r="K345" s="1">
        <v>0.76905599999999996</v>
      </c>
      <c r="L345" s="1">
        <v>-3.1130200000000001</v>
      </c>
      <c r="M345" s="1">
        <v>0.75439699999999998</v>
      </c>
      <c r="N345" s="1">
        <v>1.0051399999999999</v>
      </c>
      <c r="O345" s="1">
        <v>-2.49891</v>
      </c>
      <c r="P345" s="1">
        <v>-0.75295999999999996</v>
      </c>
      <c r="Q345" s="1">
        <v>1.0016799999999999</v>
      </c>
      <c r="R345" s="1">
        <v>-2.4990600000000001</v>
      </c>
      <c r="S345" s="1">
        <v>-4.6559499999999998E-3</v>
      </c>
      <c r="T345" s="1">
        <v>-9.0334400000000002E-3</v>
      </c>
      <c r="U345" s="1">
        <v>-2.4849000000000001</v>
      </c>
      <c r="V345" s="1" t="s">
        <v>23</v>
      </c>
      <c r="W345" s="1">
        <f>ABS(IK_diagnostics_positions[[#This Row],[Column1]]-A344)</f>
        <v>0.53632000000000002</v>
      </c>
      <c r="X345" s="1">
        <f>ABS(IK_diagnostics_positions[[#This Row],[Column2]]-B344)</f>
        <v>0.16734699999999997</v>
      </c>
      <c r="Y345" s="1">
        <f>ABS(IK_diagnostics_positions[[#This Row],[Column3]]-C344)</f>
        <v>0.12871500000000002</v>
      </c>
      <c r="Z345" s="1">
        <f>ABS(IK_diagnostics_positions[[#This Row],[Column4]]-D344)</f>
        <v>0.38662500000000005</v>
      </c>
      <c r="AA345" s="1">
        <f>ABS(IK_diagnostics_positions[[#This Row],[Column5]]-E344)</f>
        <v>0.61941099999999993</v>
      </c>
      <c r="AB345" s="1">
        <f>ABS(IK_diagnostics_positions[[#This Row],[Column6]]-F344)</f>
        <v>1.9900000000000029E-2</v>
      </c>
      <c r="AC345" s="1">
        <f>ABS(IK_diagnostics_positions[[#This Row],[Column7]]-G344)</f>
        <v>0.1584033</v>
      </c>
      <c r="AD345" s="1">
        <f>ABS(IK_diagnostics_positions[[#This Row],[Column8]]-H344)</f>
        <v>7.7801399999999993E-2</v>
      </c>
      <c r="AE345" s="1">
        <f>ABS(IK_diagnostics_positions[[#This Row],[Column9]]-I344)</f>
        <v>1.1709899999999998</v>
      </c>
      <c r="AF345" s="1">
        <f>ABS(IK_diagnostics_positions[[#This Row],[Column10]]-J344)</f>
        <v>9.4099999999999956E-5</v>
      </c>
      <c r="AG345" s="1">
        <f>ABS(IK_diagnostics_positions[[#This Row],[Column11]]-K344)</f>
        <v>1.2105000000000032E-2</v>
      </c>
      <c r="AH345" s="1">
        <f>ABS(IK_diagnostics_positions[[#This Row],[Column12]]-L344)</f>
        <v>1.23458</v>
      </c>
      <c r="AI345" s="1">
        <f>ABS(IK_diagnostics_positions[[#This Row],[Column13]]-M344)</f>
        <v>1.7530000000000046E-3</v>
      </c>
      <c r="AJ345" s="1">
        <f>ABS(IK_diagnostics_positions[[#This Row],[Column14]]-N344)</f>
        <v>4.9399999999999444E-3</v>
      </c>
      <c r="AK345" s="1">
        <f>ABS(IK_diagnostics_positions[[#This Row],[Column15]]-O344)</f>
        <v>2.1599999999999397E-3</v>
      </c>
      <c r="AL345" s="1">
        <f>ABS(IK_diagnostics_positions[[#This Row],[Column16]]-P344)</f>
        <v>2.7199999999999447E-3</v>
      </c>
      <c r="AM345" s="1">
        <f>ABS(IK_diagnostics_positions[[#This Row],[Column17]]-Q344)</f>
        <v>4.3319999999998915E-3</v>
      </c>
      <c r="AN345" s="1">
        <f>ABS(IK_diagnostics_positions[[#This Row],[Column18]]-R344)</f>
        <v>2.4999999999999467E-3</v>
      </c>
      <c r="AO345" s="1">
        <f>ABS(IK_diagnostics_positions[[#This Row],[Column19]]-S344)</f>
        <v>4.2833760000000002E-3</v>
      </c>
      <c r="AP345" s="1">
        <f>ABS(IK_diagnostics_positions[[#This Row],[Column20]]-T344)</f>
        <v>7.8462300000000009E-3</v>
      </c>
      <c r="AQ345" s="1">
        <f>ABS(IK_diagnostics_positions[[#This Row],[Column21]]-U344)</f>
        <v>1.6379999999999839E-2</v>
      </c>
    </row>
    <row r="346" spans="1:43" x14ac:dyDescent="0.25">
      <c r="A346" s="1">
        <v>-0.99509300000000001</v>
      </c>
      <c r="B346" s="1">
        <v>-3.9336000000000003E-2</v>
      </c>
      <c r="C346" s="1">
        <v>-9.0785099999999994E-2</v>
      </c>
      <c r="D346" s="1">
        <v>-1.29328</v>
      </c>
      <c r="E346" s="1">
        <v>0.77037999999999995</v>
      </c>
      <c r="F346" s="1">
        <v>-0.59620099999999998</v>
      </c>
      <c r="G346" s="1">
        <v>-0.63705500000000004</v>
      </c>
      <c r="H346" s="1">
        <v>0.33315099999999997</v>
      </c>
      <c r="I346" s="1">
        <v>-1.2111799999999999</v>
      </c>
      <c r="J346" s="1">
        <v>-1.52564E-3</v>
      </c>
      <c r="K346" s="1">
        <v>0.70370699999999997</v>
      </c>
      <c r="L346" s="1">
        <v>-1.88852</v>
      </c>
      <c r="M346" s="1">
        <v>0.74267799999999995</v>
      </c>
      <c r="N346" s="1">
        <v>1.0223899999999999</v>
      </c>
      <c r="O346" s="1">
        <v>-2.4755500000000001</v>
      </c>
      <c r="P346" s="1">
        <v>-0.74359600000000003</v>
      </c>
      <c r="Q346" s="1">
        <v>1.01305</v>
      </c>
      <c r="R346" s="1">
        <v>-2.4832000000000001</v>
      </c>
      <c r="S346" s="1">
        <v>2.7364199999999998E-3</v>
      </c>
      <c r="T346" s="1">
        <v>-5.5639300000000003E-2</v>
      </c>
      <c r="U346" s="1">
        <v>-2.5391900000000001</v>
      </c>
      <c r="V346" s="1" t="s">
        <v>23</v>
      </c>
      <c r="W346" s="1">
        <f>ABS(IK_diagnostics_positions[[#This Row],[Column1]]-A345)</f>
        <v>0.83310899999999999</v>
      </c>
      <c r="X346" s="1">
        <f>ABS(IK_diagnostics_positions[[#This Row],[Column2]]-B345)</f>
        <v>0.29827999999999999</v>
      </c>
      <c r="Y346" s="1">
        <f>ABS(IK_diagnostics_positions[[#This Row],[Column3]]-C345)</f>
        <v>0.86142790000000002</v>
      </c>
      <c r="Z346" s="1">
        <f>ABS(IK_diagnostics_positions[[#This Row],[Column4]]-D345)</f>
        <v>1.8173620000000001</v>
      </c>
      <c r="AA346" s="1">
        <f>ABS(IK_diagnostics_positions[[#This Row],[Column5]]-E345)</f>
        <v>0.46682499999999993</v>
      </c>
      <c r="AB346" s="1">
        <f>ABS(IK_diagnostics_positions[[#This Row],[Column6]]-F345)</f>
        <v>1.082179</v>
      </c>
      <c r="AC346" s="1">
        <f>ABS(IK_diagnostics_positions[[#This Row],[Column7]]-G345)</f>
        <v>0.45706100000000005</v>
      </c>
      <c r="AD346" s="1">
        <f>ABS(IK_diagnostics_positions[[#This Row],[Column8]]-H345)</f>
        <v>0.20444499999999999</v>
      </c>
      <c r="AE346" s="1">
        <f>ABS(IK_diagnostics_positions[[#This Row],[Column9]]-I345)</f>
        <v>1.1554599999999999</v>
      </c>
      <c r="AF346" s="1">
        <f>ABS(IK_diagnostics_positions[[#This Row],[Column10]]-J345)</f>
        <v>2.8431999999999997E-3</v>
      </c>
      <c r="AG346" s="1">
        <f>ABS(IK_diagnostics_positions[[#This Row],[Column11]]-K345)</f>
        <v>6.534899999999999E-2</v>
      </c>
      <c r="AH346" s="1">
        <f>ABS(IK_diagnostics_positions[[#This Row],[Column12]]-L345)</f>
        <v>1.2245000000000001</v>
      </c>
      <c r="AI346" s="1">
        <f>ABS(IK_diagnostics_positions[[#This Row],[Column13]]-M345)</f>
        <v>1.1719000000000035E-2</v>
      </c>
      <c r="AJ346" s="1">
        <f>ABS(IK_diagnostics_positions[[#This Row],[Column14]]-N345)</f>
        <v>1.7249999999999988E-2</v>
      </c>
      <c r="AK346" s="1">
        <f>ABS(IK_diagnostics_positions[[#This Row],[Column15]]-O345)</f>
        <v>2.3359999999999825E-2</v>
      </c>
      <c r="AL346" s="1">
        <f>ABS(IK_diagnostics_positions[[#This Row],[Column16]]-P345)</f>
        <v>9.3639999999999279E-3</v>
      </c>
      <c r="AM346" s="1">
        <f>ABS(IK_diagnostics_positions[[#This Row],[Column17]]-Q345)</f>
        <v>1.1370000000000102E-2</v>
      </c>
      <c r="AN346" s="1">
        <f>ABS(IK_diagnostics_positions[[#This Row],[Column18]]-R345)</f>
        <v>1.5859999999999985E-2</v>
      </c>
      <c r="AO346" s="1">
        <f>ABS(IK_diagnostics_positions[[#This Row],[Column19]]-S345)</f>
        <v>7.3923699999999997E-3</v>
      </c>
      <c r="AP346" s="1">
        <f>ABS(IK_diagnostics_positions[[#This Row],[Column20]]-T345)</f>
        <v>4.6605859999999999E-2</v>
      </c>
      <c r="AQ346" s="1">
        <f>ABS(IK_diagnostics_positions[[#This Row],[Column21]]-U345)</f>
        <v>5.4289999999999949E-2</v>
      </c>
    </row>
    <row r="347" spans="1:43" x14ac:dyDescent="0.25">
      <c r="A347" s="1">
        <v>1.9816600000000001E-3</v>
      </c>
      <c r="B347" s="1">
        <v>0.439386</v>
      </c>
      <c r="C347" s="1">
        <v>-0.89829599999999998</v>
      </c>
      <c r="D347" s="1">
        <v>-5.6215800000000003E-2</v>
      </c>
      <c r="E347" s="1">
        <v>0.72469099999999997</v>
      </c>
      <c r="F347" s="1">
        <v>-1.8549599999999999</v>
      </c>
      <c r="G347" s="1">
        <v>-0.90991299999999997</v>
      </c>
      <c r="H347" s="1">
        <v>0.86195200000000005</v>
      </c>
      <c r="I347" s="1">
        <v>-2.3573200000000001</v>
      </c>
      <c r="J347" s="1">
        <v>-2.52059E-2</v>
      </c>
      <c r="K347" s="1">
        <v>0.79221900000000001</v>
      </c>
      <c r="L347" s="1">
        <v>-1.89642</v>
      </c>
      <c r="M347" s="1">
        <v>0.75297499999999995</v>
      </c>
      <c r="N347" s="1">
        <v>0.99996399999999996</v>
      </c>
      <c r="O347" s="1">
        <v>-2.4891000000000001</v>
      </c>
      <c r="P347" s="1">
        <v>-0.77286500000000002</v>
      </c>
      <c r="Q347" s="1">
        <v>1.01617</v>
      </c>
      <c r="R347" s="1">
        <v>-2.5215999999999998</v>
      </c>
      <c r="S347" s="1">
        <v>8.2656699999999995E-4</v>
      </c>
      <c r="T347" s="1">
        <v>-1.40077E-2</v>
      </c>
      <c r="U347" s="1">
        <v>-2.4874499999999999</v>
      </c>
      <c r="V347" s="1" t="s">
        <v>23</v>
      </c>
      <c r="W347" s="1">
        <f>ABS(IK_diagnostics_positions[[#This Row],[Column1]]-A346)</f>
        <v>0.99707466</v>
      </c>
      <c r="X347" s="1">
        <f>ABS(IK_diagnostics_positions[[#This Row],[Column2]]-B346)</f>
        <v>0.47872199999999998</v>
      </c>
      <c r="Y347" s="1">
        <f>ABS(IK_diagnostics_positions[[#This Row],[Column3]]-C346)</f>
        <v>0.80751090000000003</v>
      </c>
      <c r="Z347" s="1">
        <f>ABS(IK_diagnostics_positions[[#This Row],[Column4]]-D346)</f>
        <v>1.2370642000000001</v>
      </c>
      <c r="AA347" s="1">
        <f>ABS(IK_diagnostics_positions[[#This Row],[Column5]]-E346)</f>
        <v>4.568899999999998E-2</v>
      </c>
      <c r="AB347" s="1">
        <f>ABS(IK_diagnostics_positions[[#This Row],[Column6]]-F346)</f>
        <v>1.258759</v>
      </c>
      <c r="AC347" s="1">
        <f>ABS(IK_diagnostics_positions[[#This Row],[Column7]]-G346)</f>
        <v>0.27285799999999993</v>
      </c>
      <c r="AD347" s="1">
        <f>ABS(IK_diagnostics_positions[[#This Row],[Column8]]-H346)</f>
        <v>0.52880100000000008</v>
      </c>
      <c r="AE347" s="1">
        <f>ABS(IK_diagnostics_positions[[#This Row],[Column9]]-I346)</f>
        <v>1.1461400000000002</v>
      </c>
      <c r="AF347" s="1">
        <f>ABS(IK_diagnostics_positions[[#This Row],[Column10]]-J346)</f>
        <v>2.3680260000000002E-2</v>
      </c>
      <c r="AG347" s="1">
        <f>ABS(IK_diagnostics_positions[[#This Row],[Column11]]-K346)</f>
        <v>8.8512000000000035E-2</v>
      </c>
      <c r="AH347" s="1">
        <f>ABS(IK_diagnostics_positions[[#This Row],[Column12]]-L346)</f>
        <v>7.9000000000000181E-3</v>
      </c>
      <c r="AI347" s="1">
        <f>ABS(IK_diagnostics_positions[[#This Row],[Column13]]-M346)</f>
        <v>1.0297000000000001E-2</v>
      </c>
      <c r="AJ347" s="1">
        <f>ABS(IK_diagnostics_positions[[#This Row],[Column14]]-N346)</f>
        <v>2.2425999999999946E-2</v>
      </c>
      <c r="AK347" s="1">
        <f>ABS(IK_diagnostics_positions[[#This Row],[Column15]]-O346)</f>
        <v>1.3549999999999951E-2</v>
      </c>
      <c r="AL347" s="1">
        <f>ABS(IK_diagnostics_positions[[#This Row],[Column16]]-P346)</f>
        <v>2.9268999999999989E-2</v>
      </c>
      <c r="AM347" s="1">
        <f>ABS(IK_diagnostics_positions[[#This Row],[Column17]]-Q346)</f>
        <v>3.1200000000000117E-3</v>
      </c>
      <c r="AN347" s="1">
        <f>ABS(IK_diagnostics_positions[[#This Row],[Column18]]-R346)</f>
        <v>3.8399999999999768E-2</v>
      </c>
      <c r="AO347" s="1">
        <f>ABS(IK_diagnostics_positions[[#This Row],[Column19]]-S346)</f>
        <v>1.909853E-3</v>
      </c>
      <c r="AP347" s="1">
        <f>ABS(IK_diagnostics_positions[[#This Row],[Column20]]-T346)</f>
        <v>4.1631600000000005E-2</v>
      </c>
      <c r="AQ347" s="1">
        <f>ABS(IK_diagnostics_positions[[#This Row],[Column21]]-U346)</f>
        <v>5.1740000000000119E-2</v>
      </c>
    </row>
    <row r="348" spans="1:43" x14ac:dyDescent="0.25">
      <c r="A348" s="1">
        <v>0.40023199999999998</v>
      </c>
      <c r="B348" s="1">
        <v>3.9274400000000001E-2</v>
      </c>
      <c r="C348" s="1">
        <v>-0.91557200000000005</v>
      </c>
      <c r="D348" s="1">
        <v>-0.32957199999999998</v>
      </c>
      <c r="E348" s="1">
        <v>-0.448299</v>
      </c>
      <c r="F348" s="1">
        <v>-1.3948</v>
      </c>
      <c r="G348" s="1">
        <v>-0.37541999999999998</v>
      </c>
      <c r="H348" s="1">
        <v>-3.6502699999999999E-2</v>
      </c>
      <c r="I348" s="1">
        <v>-2.3049200000000001</v>
      </c>
      <c r="J348" s="1">
        <v>2.2029599999999999E-3</v>
      </c>
      <c r="K348" s="1">
        <v>0.78447500000000003</v>
      </c>
      <c r="L348" s="1">
        <v>-1.8766700000000001</v>
      </c>
      <c r="M348" s="1">
        <v>0.752521</v>
      </c>
      <c r="N348" s="1">
        <v>1.0002</v>
      </c>
      <c r="O348" s="1">
        <v>-2.50156</v>
      </c>
      <c r="P348" s="1">
        <v>-0.751498</v>
      </c>
      <c r="Q348" s="1">
        <v>0.99884399999999995</v>
      </c>
      <c r="R348" s="1">
        <v>-2.4979499999999999</v>
      </c>
      <c r="S348" s="1">
        <v>3.6153000000000001E-3</v>
      </c>
      <c r="T348" s="1">
        <v>-5.9121800000000002E-4</v>
      </c>
      <c r="U348" s="1">
        <v>-2.4960800000000001</v>
      </c>
      <c r="V348" s="1" t="s">
        <v>23</v>
      </c>
      <c r="W348" s="1">
        <f>ABS(IK_diagnostics_positions[[#This Row],[Column1]]-A347)</f>
        <v>0.39825033999999998</v>
      </c>
      <c r="X348" s="1">
        <f>ABS(IK_diagnostics_positions[[#This Row],[Column2]]-B347)</f>
        <v>0.40011160000000001</v>
      </c>
      <c r="Y348" s="1">
        <f>ABS(IK_diagnostics_positions[[#This Row],[Column3]]-C347)</f>
        <v>1.7276000000000069E-2</v>
      </c>
      <c r="Z348" s="1">
        <f>ABS(IK_diagnostics_positions[[#This Row],[Column4]]-D347)</f>
        <v>0.27335619999999999</v>
      </c>
      <c r="AA348" s="1">
        <f>ABS(IK_diagnostics_positions[[#This Row],[Column5]]-E347)</f>
        <v>1.17299</v>
      </c>
      <c r="AB348" s="1">
        <f>ABS(IK_diagnostics_positions[[#This Row],[Column6]]-F347)</f>
        <v>0.4601599999999999</v>
      </c>
      <c r="AC348" s="1">
        <f>ABS(IK_diagnostics_positions[[#This Row],[Column7]]-G347)</f>
        <v>0.534493</v>
      </c>
      <c r="AD348" s="1">
        <f>ABS(IK_diagnostics_positions[[#This Row],[Column8]]-H347)</f>
        <v>0.89845470000000005</v>
      </c>
      <c r="AE348" s="1">
        <f>ABS(IK_diagnostics_positions[[#This Row],[Column9]]-I347)</f>
        <v>5.2400000000000002E-2</v>
      </c>
      <c r="AF348" s="1">
        <f>ABS(IK_diagnostics_positions[[#This Row],[Column10]]-J347)</f>
        <v>2.740886E-2</v>
      </c>
      <c r="AG348" s="1">
        <f>ABS(IK_diagnostics_positions[[#This Row],[Column11]]-K347)</f>
        <v>7.7439999999999731E-3</v>
      </c>
      <c r="AH348" s="1">
        <f>ABS(IK_diagnostics_positions[[#This Row],[Column12]]-L347)</f>
        <v>1.9749999999999934E-2</v>
      </c>
      <c r="AI348" s="1">
        <f>ABS(IK_diagnostics_positions[[#This Row],[Column13]]-M347)</f>
        <v>4.5399999999995444E-4</v>
      </c>
      <c r="AJ348" s="1">
        <f>ABS(IK_diagnostics_positions[[#This Row],[Column14]]-N347)</f>
        <v>2.3600000000001398E-4</v>
      </c>
      <c r="AK348" s="1">
        <f>ABS(IK_diagnostics_positions[[#This Row],[Column15]]-O347)</f>
        <v>1.2459999999999916E-2</v>
      </c>
      <c r="AL348" s="1">
        <f>ABS(IK_diagnostics_positions[[#This Row],[Column16]]-P347)</f>
        <v>2.1367000000000025E-2</v>
      </c>
      <c r="AM348" s="1">
        <f>ABS(IK_diagnostics_positions[[#This Row],[Column17]]-Q347)</f>
        <v>1.7326000000000064E-2</v>
      </c>
      <c r="AN348" s="1">
        <f>ABS(IK_diagnostics_positions[[#This Row],[Column18]]-R347)</f>
        <v>2.3649999999999949E-2</v>
      </c>
      <c r="AO348" s="1">
        <f>ABS(IK_diagnostics_positions[[#This Row],[Column19]]-S347)</f>
        <v>2.7887330000000003E-3</v>
      </c>
      <c r="AP348" s="1">
        <f>ABS(IK_diagnostics_positions[[#This Row],[Column20]]-T347)</f>
        <v>1.3416482E-2</v>
      </c>
      <c r="AQ348" s="1">
        <f>ABS(IK_diagnostics_positions[[#This Row],[Column21]]-U347)</f>
        <v>8.6300000000001376E-3</v>
      </c>
    </row>
    <row r="349" spans="1:43" x14ac:dyDescent="0.25">
      <c r="A349" s="1">
        <v>-0.42590499999999998</v>
      </c>
      <c r="B349" s="1">
        <v>0.73918799999999996</v>
      </c>
      <c r="C349" s="1">
        <v>-0.521733</v>
      </c>
      <c r="D349" s="1">
        <v>-1.0897600000000001</v>
      </c>
      <c r="E349" s="1">
        <v>0.111914</v>
      </c>
      <c r="F349" s="1">
        <v>-0.92894100000000002</v>
      </c>
      <c r="G349" s="1">
        <v>-0.75445700000000004</v>
      </c>
      <c r="H349" s="1">
        <v>1.0204899999999999</v>
      </c>
      <c r="I349" s="1">
        <v>-1.17805</v>
      </c>
      <c r="J349" s="1">
        <v>-8.0859200000000006E-2</v>
      </c>
      <c r="K349" s="1">
        <v>0.77963800000000005</v>
      </c>
      <c r="L349" s="1">
        <v>-1.8768</v>
      </c>
      <c r="M349" s="1">
        <v>0.70808300000000002</v>
      </c>
      <c r="N349" s="1">
        <v>1.00868</v>
      </c>
      <c r="O349" s="1">
        <v>-2.4469799999999999</v>
      </c>
      <c r="P349" s="1">
        <v>-0.774559</v>
      </c>
      <c r="Q349" s="1">
        <v>1.03199</v>
      </c>
      <c r="R349" s="1">
        <v>-2.5514100000000002</v>
      </c>
      <c r="S349" s="1">
        <v>2.5714600000000001E-2</v>
      </c>
      <c r="T349" s="1">
        <v>2.0228800000000002E-2</v>
      </c>
      <c r="U349" s="1">
        <v>-2.5186199999999999</v>
      </c>
      <c r="V349" s="1" t="s">
        <v>23</v>
      </c>
      <c r="W349" s="1">
        <f>ABS(IK_diagnostics_positions[[#This Row],[Column1]]-A348)</f>
        <v>0.8261369999999999</v>
      </c>
      <c r="X349" s="1">
        <f>ABS(IK_diagnostics_positions[[#This Row],[Column2]]-B348)</f>
        <v>0.69991359999999991</v>
      </c>
      <c r="Y349" s="1">
        <f>ABS(IK_diagnostics_positions[[#This Row],[Column3]]-C348)</f>
        <v>0.39383900000000005</v>
      </c>
      <c r="Z349" s="1">
        <f>ABS(IK_diagnostics_positions[[#This Row],[Column4]]-D348)</f>
        <v>0.76018800000000009</v>
      </c>
      <c r="AA349" s="1">
        <f>ABS(IK_diagnostics_positions[[#This Row],[Column5]]-E348)</f>
        <v>0.56021299999999996</v>
      </c>
      <c r="AB349" s="1">
        <f>ABS(IK_diagnostics_positions[[#This Row],[Column6]]-F348)</f>
        <v>0.46585900000000002</v>
      </c>
      <c r="AC349" s="1">
        <f>ABS(IK_diagnostics_positions[[#This Row],[Column7]]-G348)</f>
        <v>0.37903700000000007</v>
      </c>
      <c r="AD349" s="1">
        <f>ABS(IK_diagnostics_positions[[#This Row],[Column8]]-H348)</f>
        <v>1.0569926999999999</v>
      </c>
      <c r="AE349" s="1">
        <f>ABS(IK_diagnostics_positions[[#This Row],[Column9]]-I348)</f>
        <v>1.12687</v>
      </c>
      <c r="AF349" s="1">
        <f>ABS(IK_diagnostics_positions[[#This Row],[Column10]]-J348)</f>
        <v>8.306216000000001E-2</v>
      </c>
      <c r="AG349" s="1">
        <f>ABS(IK_diagnostics_positions[[#This Row],[Column11]]-K348)</f>
        <v>4.8369999999999802E-3</v>
      </c>
      <c r="AH349" s="1">
        <f>ABS(IK_diagnostics_positions[[#This Row],[Column12]]-L348)</f>
        <v>1.2999999999996348E-4</v>
      </c>
      <c r="AI349" s="1">
        <f>ABS(IK_diagnostics_positions[[#This Row],[Column13]]-M348)</f>
        <v>4.4437999999999978E-2</v>
      </c>
      <c r="AJ349" s="1">
        <f>ABS(IK_diagnostics_positions[[#This Row],[Column14]]-N348)</f>
        <v>8.4800000000000431E-3</v>
      </c>
      <c r="AK349" s="1">
        <f>ABS(IK_diagnostics_positions[[#This Row],[Column15]]-O348)</f>
        <v>5.4580000000000073E-2</v>
      </c>
      <c r="AL349" s="1">
        <f>ABS(IK_diagnostics_positions[[#This Row],[Column16]]-P348)</f>
        <v>2.3060999999999998E-2</v>
      </c>
      <c r="AM349" s="1">
        <f>ABS(IK_diagnostics_positions[[#This Row],[Column17]]-Q348)</f>
        <v>3.3146000000000009E-2</v>
      </c>
      <c r="AN349" s="1">
        <f>ABS(IK_diagnostics_positions[[#This Row],[Column18]]-R348)</f>
        <v>5.3460000000000285E-2</v>
      </c>
      <c r="AO349" s="1">
        <f>ABS(IK_diagnostics_positions[[#This Row],[Column19]]-S348)</f>
        <v>2.2099300000000002E-2</v>
      </c>
      <c r="AP349" s="1">
        <f>ABS(IK_diagnostics_positions[[#This Row],[Column20]]-T348)</f>
        <v>2.0820018000000003E-2</v>
      </c>
      <c r="AQ349" s="1">
        <f>ABS(IK_diagnostics_positions[[#This Row],[Column21]]-U348)</f>
        <v>2.2539999999999782E-2</v>
      </c>
    </row>
    <row r="350" spans="1:43" x14ac:dyDescent="0.25">
      <c r="A350" s="1">
        <v>-0.20603199999999999</v>
      </c>
      <c r="B350" s="1">
        <v>0.87463199999999997</v>
      </c>
      <c r="C350" s="1">
        <v>-0.438828</v>
      </c>
      <c r="D350" s="1">
        <v>-1.00423</v>
      </c>
      <c r="E350" s="1">
        <v>1.16692</v>
      </c>
      <c r="F350" s="1">
        <v>-0.96555999999999997</v>
      </c>
      <c r="G350" s="1">
        <v>-0.79791599999999996</v>
      </c>
      <c r="H350" s="1">
        <v>1.39228</v>
      </c>
      <c r="I350" s="1">
        <v>-1.91774</v>
      </c>
      <c r="J350" s="1">
        <v>-4.0257000000000001E-3</v>
      </c>
      <c r="K350" s="1">
        <v>0.78552900000000003</v>
      </c>
      <c r="L350" s="1">
        <v>-1.8778900000000001</v>
      </c>
      <c r="M350" s="1">
        <v>0.74782400000000004</v>
      </c>
      <c r="N350" s="1">
        <v>0.99904999999999999</v>
      </c>
      <c r="O350" s="1">
        <v>-2.5017</v>
      </c>
      <c r="P350" s="1">
        <v>-0.752251</v>
      </c>
      <c r="Q350" s="1">
        <v>1.0017499999999999</v>
      </c>
      <c r="R350" s="1">
        <v>-2.5051199999999998</v>
      </c>
      <c r="S350" s="1">
        <v>-3.8072599999999998E-3</v>
      </c>
      <c r="T350" s="1">
        <v>-1.10334E-3</v>
      </c>
      <c r="U350" s="1">
        <v>-2.49532</v>
      </c>
      <c r="V350" s="1" t="s">
        <v>23</v>
      </c>
      <c r="W350" s="1">
        <f>ABS(IK_diagnostics_positions[[#This Row],[Column1]]-A349)</f>
        <v>0.21987299999999999</v>
      </c>
      <c r="X350" s="1">
        <f>ABS(IK_diagnostics_positions[[#This Row],[Column2]]-B349)</f>
        <v>0.13544400000000001</v>
      </c>
      <c r="Y350" s="1">
        <f>ABS(IK_diagnostics_positions[[#This Row],[Column3]]-C349)</f>
        <v>8.2905000000000006E-2</v>
      </c>
      <c r="Z350" s="1">
        <f>ABS(IK_diagnostics_positions[[#This Row],[Column4]]-D349)</f>
        <v>8.5530000000000106E-2</v>
      </c>
      <c r="AA350" s="1">
        <f>ABS(IK_diagnostics_positions[[#This Row],[Column5]]-E349)</f>
        <v>1.0550059999999999</v>
      </c>
      <c r="AB350" s="1">
        <f>ABS(IK_diagnostics_positions[[#This Row],[Column6]]-F349)</f>
        <v>3.6618999999999957E-2</v>
      </c>
      <c r="AC350" s="1">
        <f>ABS(IK_diagnostics_positions[[#This Row],[Column7]]-G349)</f>
        <v>4.3458999999999914E-2</v>
      </c>
      <c r="AD350" s="1">
        <f>ABS(IK_diagnostics_positions[[#This Row],[Column8]]-H349)</f>
        <v>0.37179000000000006</v>
      </c>
      <c r="AE350" s="1">
        <f>ABS(IK_diagnostics_positions[[#This Row],[Column9]]-I349)</f>
        <v>0.73968999999999996</v>
      </c>
      <c r="AF350" s="1">
        <f>ABS(IK_diagnostics_positions[[#This Row],[Column10]]-J349)</f>
        <v>7.6833499999999999E-2</v>
      </c>
      <c r="AG350" s="1">
        <f>ABS(IK_diagnostics_positions[[#This Row],[Column11]]-K349)</f>
        <v>5.8909999999999796E-3</v>
      </c>
      <c r="AH350" s="1">
        <f>ABS(IK_diagnostics_positions[[#This Row],[Column12]]-L349)</f>
        <v>1.0900000000000354E-3</v>
      </c>
      <c r="AI350" s="1">
        <f>ABS(IK_diagnostics_positions[[#This Row],[Column13]]-M349)</f>
        <v>3.9741000000000026E-2</v>
      </c>
      <c r="AJ350" s="1">
        <f>ABS(IK_diagnostics_positions[[#This Row],[Column14]]-N349)</f>
        <v>9.6300000000000274E-3</v>
      </c>
      <c r="AK350" s="1">
        <f>ABS(IK_diagnostics_positions[[#This Row],[Column15]]-O349)</f>
        <v>5.4720000000000102E-2</v>
      </c>
      <c r="AL350" s="1">
        <f>ABS(IK_diagnostics_positions[[#This Row],[Column16]]-P349)</f>
        <v>2.2307999999999995E-2</v>
      </c>
      <c r="AM350" s="1">
        <f>ABS(IK_diagnostics_positions[[#This Row],[Column17]]-Q349)</f>
        <v>3.0240000000000045E-2</v>
      </c>
      <c r="AN350" s="1">
        <f>ABS(IK_diagnostics_positions[[#This Row],[Column18]]-R349)</f>
        <v>4.6290000000000386E-2</v>
      </c>
      <c r="AO350" s="1">
        <f>ABS(IK_diagnostics_positions[[#This Row],[Column19]]-S349)</f>
        <v>2.952186E-2</v>
      </c>
      <c r="AP350" s="1">
        <f>ABS(IK_diagnostics_positions[[#This Row],[Column20]]-T349)</f>
        <v>2.1332140000000003E-2</v>
      </c>
      <c r="AQ350" s="1">
        <f>ABS(IK_diagnostics_positions[[#This Row],[Column21]]-U349)</f>
        <v>2.3299999999999876E-2</v>
      </c>
    </row>
    <row r="351" spans="1:43" x14ac:dyDescent="0.25">
      <c r="A351" s="1">
        <v>0.28605399999999997</v>
      </c>
      <c r="B351" s="1">
        <v>-0.31253999999999998</v>
      </c>
      <c r="C351" s="1">
        <v>-0.90581</v>
      </c>
      <c r="D351" s="1">
        <v>0.678504</v>
      </c>
      <c r="E351" s="1">
        <v>0.252388</v>
      </c>
      <c r="F351" s="1">
        <v>-1.63165</v>
      </c>
      <c r="G351" s="1">
        <v>-0.19051199999999999</v>
      </c>
      <c r="H351" s="1">
        <v>0.46213799999999999</v>
      </c>
      <c r="I351" s="1">
        <v>-2.0797699999999999</v>
      </c>
      <c r="J351" s="1">
        <v>4.2708199999999998E-3</v>
      </c>
      <c r="K351" s="1">
        <v>0.77676699999999999</v>
      </c>
      <c r="L351" s="1">
        <v>-3.0087899999999999</v>
      </c>
      <c r="M351" s="1">
        <v>0.81203199999999998</v>
      </c>
      <c r="N351" s="1">
        <v>1.0297799999999999</v>
      </c>
      <c r="O351" s="1">
        <v>-2.4763299999999999</v>
      </c>
      <c r="P351" s="1">
        <v>-0.820106</v>
      </c>
      <c r="Q351" s="1">
        <v>1.03487</v>
      </c>
      <c r="R351" s="1">
        <v>-2.50501</v>
      </c>
      <c r="S351" s="1">
        <v>2.1001599999999998E-3</v>
      </c>
      <c r="T351" s="1">
        <v>-7.1770200000000006E-2</v>
      </c>
      <c r="U351" s="1">
        <v>-2.4796499999999999</v>
      </c>
      <c r="V351" s="1" t="s">
        <v>23</v>
      </c>
      <c r="W351" s="1">
        <f>ABS(IK_diagnostics_positions[[#This Row],[Column1]]-A350)</f>
        <v>0.49208599999999997</v>
      </c>
      <c r="X351" s="1">
        <f>ABS(IK_diagnostics_positions[[#This Row],[Column2]]-B350)</f>
        <v>1.1871719999999999</v>
      </c>
      <c r="Y351" s="1">
        <f>ABS(IK_diagnostics_positions[[#This Row],[Column3]]-C350)</f>
        <v>0.46698200000000001</v>
      </c>
      <c r="Z351" s="1">
        <f>ABS(IK_diagnostics_positions[[#This Row],[Column4]]-D350)</f>
        <v>1.682734</v>
      </c>
      <c r="AA351" s="1">
        <f>ABS(IK_diagnostics_positions[[#This Row],[Column5]]-E350)</f>
        <v>0.9145319999999999</v>
      </c>
      <c r="AB351" s="1">
        <f>ABS(IK_diagnostics_positions[[#This Row],[Column6]]-F350)</f>
        <v>0.66609000000000007</v>
      </c>
      <c r="AC351" s="1">
        <f>ABS(IK_diagnostics_positions[[#This Row],[Column7]]-G350)</f>
        <v>0.60740399999999994</v>
      </c>
      <c r="AD351" s="1">
        <f>ABS(IK_diagnostics_positions[[#This Row],[Column8]]-H350)</f>
        <v>0.93014200000000002</v>
      </c>
      <c r="AE351" s="1">
        <f>ABS(IK_diagnostics_positions[[#This Row],[Column9]]-I350)</f>
        <v>0.1620299999999999</v>
      </c>
      <c r="AF351" s="1">
        <f>ABS(IK_diagnostics_positions[[#This Row],[Column10]]-J350)</f>
        <v>8.2965199999999999E-3</v>
      </c>
      <c r="AG351" s="1">
        <f>ABS(IK_diagnostics_positions[[#This Row],[Column11]]-K350)</f>
        <v>8.7620000000000475E-3</v>
      </c>
      <c r="AH351" s="1">
        <f>ABS(IK_diagnostics_positions[[#This Row],[Column12]]-L350)</f>
        <v>1.1308999999999998</v>
      </c>
      <c r="AI351" s="1">
        <f>ABS(IK_diagnostics_positions[[#This Row],[Column13]]-M350)</f>
        <v>6.4207999999999932E-2</v>
      </c>
      <c r="AJ351" s="1">
        <f>ABS(IK_diagnostics_positions[[#This Row],[Column14]]-N350)</f>
        <v>3.0729999999999924E-2</v>
      </c>
      <c r="AK351" s="1">
        <f>ABS(IK_diagnostics_positions[[#This Row],[Column15]]-O350)</f>
        <v>2.5370000000000115E-2</v>
      </c>
      <c r="AL351" s="1">
        <f>ABS(IK_diagnostics_positions[[#This Row],[Column16]]-P350)</f>
        <v>6.7854999999999999E-2</v>
      </c>
      <c r="AM351" s="1">
        <f>ABS(IK_diagnostics_positions[[#This Row],[Column17]]-Q350)</f>
        <v>3.3120000000000038E-2</v>
      </c>
      <c r="AN351" s="1">
        <f>ABS(IK_diagnostics_positions[[#This Row],[Column18]]-R350)</f>
        <v>1.0999999999983245E-4</v>
      </c>
      <c r="AO351" s="1">
        <f>ABS(IK_diagnostics_positions[[#This Row],[Column19]]-S350)</f>
        <v>5.90742E-3</v>
      </c>
      <c r="AP351" s="1">
        <f>ABS(IK_diagnostics_positions[[#This Row],[Column20]]-T350)</f>
        <v>7.0666860000000012E-2</v>
      </c>
      <c r="AQ351" s="1">
        <f>ABS(IK_diagnostics_positions[[#This Row],[Column21]]-U350)</f>
        <v>1.5670000000000073E-2</v>
      </c>
    </row>
    <row r="352" spans="1:43" x14ac:dyDescent="0.25">
      <c r="A352" s="1">
        <v>0.33052599999999999</v>
      </c>
      <c r="B352" s="1">
        <v>0.929921</v>
      </c>
      <c r="C352" s="1">
        <v>-0.161242</v>
      </c>
      <c r="D352" s="1">
        <v>-0.15757099999999999</v>
      </c>
      <c r="E352" s="1">
        <v>1.6141799999999999</v>
      </c>
      <c r="F352" s="1">
        <v>-0.70304</v>
      </c>
      <c r="G352" s="1">
        <v>0.41154299999999999</v>
      </c>
      <c r="H352" s="1">
        <v>0.83347599999999999</v>
      </c>
      <c r="I352" s="1">
        <v>-0.96111500000000005</v>
      </c>
      <c r="J352" s="1">
        <v>-2.85754E-3</v>
      </c>
      <c r="K352" s="1">
        <v>0.77772200000000002</v>
      </c>
      <c r="L352" s="1">
        <v>-1.8694999999999999</v>
      </c>
      <c r="M352" s="1">
        <v>0.74580500000000005</v>
      </c>
      <c r="N352" s="1">
        <v>0.99979700000000005</v>
      </c>
      <c r="O352" s="1">
        <v>-2.4941499999999999</v>
      </c>
      <c r="P352" s="1">
        <v>-0.74371399999999999</v>
      </c>
      <c r="Q352" s="1">
        <v>0.99585299999999999</v>
      </c>
      <c r="R352" s="1">
        <v>-2.5047600000000001</v>
      </c>
      <c r="S352" s="1">
        <v>8.7633699999999995E-3</v>
      </c>
      <c r="T352" s="1">
        <v>2.50322E-3</v>
      </c>
      <c r="U352" s="1">
        <v>-2.50109</v>
      </c>
      <c r="V352" s="1" t="s">
        <v>23</v>
      </c>
      <c r="W352" s="1">
        <f>ABS(IK_diagnostics_positions[[#This Row],[Column1]]-A351)</f>
        <v>4.4472000000000012E-2</v>
      </c>
      <c r="X352" s="1">
        <f>ABS(IK_diagnostics_positions[[#This Row],[Column2]]-B351)</f>
        <v>1.242461</v>
      </c>
      <c r="Y352" s="1">
        <f>ABS(IK_diagnostics_positions[[#This Row],[Column3]]-C351)</f>
        <v>0.74456800000000001</v>
      </c>
      <c r="Z352" s="1">
        <f>ABS(IK_diagnostics_positions[[#This Row],[Column4]]-D351)</f>
        <v>0.83607500000000001</v>
      </c>
      <c r="AA352" s="1">
        <f>ABS(IK_diagnostics_positions[[#This Row],[Column5]]-E351)</f>
        <v>1.3617919999999999</v>
      </c>
      <c r="AB352" s="1">
        <f>ABS(IK_diagnostics_positions[[#This Row],[Column6]]-F351)</f>
        <v>0.92861000000000005</v>
      </c>
      <c r="AC352" s="1">
        <f>ABS(IK_diagnostics_positions[[#This Row],[Column7]]-G351)</f>
        <v>0.60205500000000001</v>
      </c>
      <c r="AD352" s="1">
        <f>ABS(IK_diagnostics_positions[[#This Row],[Column8]]-H351)</f>
        <v>0.371338</v>
      </c>
      <c r="AE352" s="1">
        <f>ABS(IK_diagnostics_positions[[#This Row],[Column9]]-I351)</f>
        <v>1.118655</v>
      </c>
      <c r="AF352" s="1">
        <f>ABS(IK_diagnostics_positions[[#This Row],[Column10]]-J351)</f>
        <v>7.1283600000000003E-3</v>
      </c>
      <c r="AG352" s="1">
        <f>ABS(IK_diagnostics_positions[[#This Row],[Column11]]-K351)</f>
        <v>9.5500000000003915E-4</v>
      </c>
      <c r="AH352" s="1">
        <f>ABS(IK_diagnostics_positions[[#This Row],[Column12]]-L351)</f>
        <v>1.1392899999999999</v>
      </c>
      <c r="AI352" s="1">
        <f>ABS(IK_diagnostics_positions[[#This Row],[Column13]]-M351)</f>
        <v>6.6226999999999925E-2</v>
      </c>
      <c r="AJ352" s="1">
        <f>ABS(IK_diagnostics_positions[[#This Row],[Column14]]-N351)</f>
        <v>2.9982999999999871E-2</v>
      </c>
      <c r="AK352" s="1">
        <f>ABS(IK_diagnostics_positions[[#This Row],[Column15]]-O351)</f>
        <v>1.7819999999999947E-2</v>
      </c>
      <c r="AL352" s="1">
        <f>ABS(IK_diagnostics_positions[[#This Row],[Column16]]-P351)</f>
        <v>7.6392000000000015E-2</v>
      </c>
      <c r="AM352" s="1">
        <f>ABS(IK_diagnostics_positions[[#This Row],[Column17]]-Q351)</f>
        <v>3.9016999999999968E-2</v>
      </c>
      <c r="AN352" s="1">
        <f>ABS(IK_diagnostics_positions[[#This Row],[Column18]]-R351)</f>
        <v>2.4999999999986144E-4</v>
      </c>
      <c r="AO352" s="1">
        <f>ABS(IK_diagnostics_positions[[#This Row],[Column19]]-S351)</f>
        <v>6.6632099999999993E-3</v>
      </c>
      <c r="AP352" s="1">
        <f>ABS(IK_diagnostics_positions[[#This Row],[Column20]]-T351)</f>
        <v>7.4273420000000007E-2</v>
      </c>
      <c r="AQ352" s="1">
        <f>ABS(IK_diagnostics_positions[[#This Row],[Column21]]-U351)</f>
        <v>2.1440000000000126E-2</v>
      </c>
    </row>
    <row r="353" spans="1:43" x14ac:dyDescent="0.25">
      <c r="A353" s="1">
        <v>2.7224600000000002E-2</v>
      </c>
      <c r="B353" s="1">
        <v>0.47746499999999997</v>
      </c>
      <c r="C353" s="1">
        <v>-0.87822900000000004</v>
      </c>
      <c r="D353" s="1">
        <v>0.63988699999999998</v>
      </c>
      <c r="E353" s="1">
        <v>1.26007</v>
      </c>
      <c r="F353" s="1">
        <v>-0.98853899999999995</v>
      </c>
      <c r="G353" s="1">
        <v>0.925813</v>
      </c>
      <c r="H353" s="1">
        <v>0.53041499999999997</v>
      </c>
      <c r="I353" s="1">
        <v>-1.6096999999999999</v>
      </c>
      <c r="J353" s="1">
        <v>-4.2430200000000001E-3</v>
      </c>
      <c r="K353" s="1">
        <v>0.78437900000000005</v>
      </c>
      <c r="L353" s="1">
        <v>-1.8752200000000001</v>
      </c>
      <c r="M353" s="1">
        <v>0.74695800000000001</v>
      </c>
      <c r="N353" s="1">
        <v>0.99671500000000002</v>
      </c>
      <c r="O353" s="1">
        <v>-2.5002</v>
      </c>
      <c r="P353" s="1">
        <v>-0.75080000000000002</v>
      </c>
      <c r="Q353" s="1">
        <v>1.0033000000000001</v>
      </c>
      <c r="R353" s="1">
        <v>-2.5034900000000002</v>
      </c>
      <c r="S353" s="1">
        <v>1.1275300000000001E-3</v>
      </c>
      <c r="T353" s="1">
        <v>5.09787E-3</v>
      </c>
      <c r="U353" s="1">
        <v>-2.5018699999999998</v>
      </c>
      <c r="V353" s="1" t="s">
        <v>23</v>
      </c>
      <c r="W353" s="1">
        <f>ABS(IK_diagnostics_positions[[#This Row],[Column1]]-A352)</f>
        <v>0.3033014</v>
      </c>
      <c r="X353" s="1">
        <f>ABS(IK_diagnostics_positions[[#This Row],[Column2]]-B352)</f>
        <v>0.45245600000000002</v>
      </c>
      <c r="Y353" s="1">
        <f>ABS(IK_diagnostics_positions[[#This Row],[Column3]]-C352)</f>
        <v>0.71698700000000004</v>
      </c>
      <c r="Z353" s="1">
        <f>ABS(IK_diagnostics_positions[[#This Row],[Column4]]-D352)</f>
        <v>0.797458</v>
      </c>
      <c r="AA353" s="1">
        <f>ABS(IK_diagnostics_positions[[#This Row],[Column5]]-E352)</f>
        <v>0.35410999999999992</v>
      </c>
      <c r="AB353" s="1">
        <f>ABS(IK_diagnostics_positions[[#This Row],[Column6]]-F352)</f>
        <v>0.28549899999999995</v>
      </c>
      <c r="AC353" s="1">
        <f>ABS(IK_diagnostics_positions[[#This Row],[Column7]]-G352)</f>
        <v>0.51427</v>
      </c>
      <c r="AD353" s="1">
        <f>ABS(IK_diagnostics_positions[[#This Row],[Column8]]-H352)</f>
        <v>0.30306100000000002</v>
      </c>
      <c r="AE353" s="1">
        <f>ABS(IK_diagnostics_positions[[#This Row],[Column9]]-I352)</f>
        <v>0.64858499999999986</v>
      </c>
      <c r="AF353" s="1">
        <f>ABS(IK_diagnostics_positions[[#This Row],[Column10]]-J352)</f>
        <v>1.3854800000000001E-3</v>
      </c>
      <c r="AG353" s="1">
        <f>ABS(IK_diagnostics_positions[[#This Row],[Column11]]-K352)</f>
        <v>6.657000000000024E-3</v>
      </c>
      <c r="AH353" s="1">
        <f>ABS(IK_diagnostics_positions[[#This Row],[Column12]]-L352)</f>
        <v>5.7200000000001694E-3</v>
      </c>
      <c r="AI353" s="1">
        <f>ABS(IK_diagnostics_positions[[#This Row],[Column13]]-M352)</f>
        <v>1.1529999999999596E-3</v>
      </c>
      <c r="AJ353" s="1">
        <f>ABS(IK_diagnostics_positions[[#This Row],[Column14]]-N352)</f>
        <v>3.0820000000000292E-3</v>
      </c>
      <c r="AK353" s="1">
        <f>ABS(IK_diagnostics_positions[[#This Row],[Column15]]-O352)</f>
        <v>6.0500000000001108E-3</v>
      </c>
      <c r="AL353" s="1">
        <f>ABS(IK_diagnostics_positions[[#This Row],[Column16]]-P352)</f>
        <v>7.0860000000000367E-3</v>
      </c>
      <c r="AM353" s="1">
        <f>ABS(IK_diagnostics_positions[[#This Row],[Column17]]-Q352)</f>
        <v>7.4470000000000924E-3</v>
      </c>
      <c r="AN353" s="1">
        <f>ABS(IK_diagnostics_positions[[#This Row],[Column18]]-R352)</f>
        <v>1.2699999999998823E-3</v>
      </c>
      <c r="AO353" s="1">
        <f>ABS(IK_diagnostics_positions[[#This Row],[Column19]]-S352)</f>
        <v>7.6358399999999996E-3</v>
      </c>
      <c r="AP353" s="1">
        <f>ABS(IK_diagnostics_positions[[#This Row],[Column20]]-T352)</f>
        <v>2.59465E-3</v>
      </c>
      <c r="AQ353" s="1">
        <f>ABS(IK_diagnostics_positions[[#This Row],[Column21]]-U352)</f>
        <v>7.7999999999978087E-4</v>
      </c>
    </row>
    <row r="354" spans="1:43" x14ac:dyDescent="0.25">
      <c r="A354" s="1">
        <v>0.34900599999999998</v>
      </c>
      <c r="B354" s="1">
        <v>-0.111026</v>
      </c>
      <c r="C354" s="1">
        <v>-0.93052000000000001</v>
      </c>
      <c r="D354" s="1">
        <v>-0.54105499999999995</v>
      </c>
      <c r="E354" s="1">
        <v>0.15842700000000001</v>
      </c>
      <c r="F354" s="1">
        <v>-1.2982</v>
      </c>
      <c r="G354" s="1">
        <v>-2.61208E-2</v>
      </c>
      <c r="H354" s="1">
        <v>-0.18623700000000001</v>
      </c>
      <c r="I354" s="1">
        <v>-2.0830799999999998</v>
      </c>
      <c r="J354" s="1">
        <v>1.7149999999999999E-3</v>
      </c>
      <c r="K354" s="1">
        <v>0.79220400000000002</v>
      </c>
      <c r="L354" s="1">
        <v>-1.8784400000000001</v>
      </c>
      <c r="M354" s="1">
        <v>0.75820299999999996</v>
      </c>
      <c r="N354" s="1">
        <v>0.99161299999999997</v>
      </c>
      <c r="O354" s="1">
        <v>-2.5013100000000001</v>
      </c>
      <c r="P354" s="1">
        <v>-0.74734</v>
      </c>
      <c r="Q354" s="1">
        <v>1.0010600000000001</v>
      </c>
      <c r="R354" s="1">
        <v>-2.5071699999999999</v>
      </c>
      <c r="S354" s="1">
        <v>5.9863099999999999E-3</v>
      </c>
      <c r="T354" s="1">
        <v>5.5842399999999999E-3</v>
      </c>
      <c r="U354" s="1">
        <v>-2.49587</v>
      </c>
      <c r="V354" s="1" t="s">
        <v>23</v>
      </c>
      <c r="W354" s="1">
        <f>ABS(IK_diagnostics_positions[[#This Row],[Column1]]-A353)</f>
        <v>0.3217814</v>
      </c>
      <c r="X354" s="1">
        <f>ABS(IK_diagnostics_positions[[#This Row],[Column2]]-B353)</f>
        <v>0.58849099999999999</v>
      </c>
      <c r="Y354" s="1">
        <f>ABS(IK_diagnostics_positions[[#This Row],[Column3]]-C353)</f>
        <v>5.2290999999999976E-2</v>
      </c>
      <c r="Z354" s="1">
        <f>ABS(IK_diagnostics_positions[[#This Row],[Column4]]-D353)</f>
        <v>1.1809419999999999</v>
      </c>
      <c r="AA354" s="1">
        <f>ABS(IK_diagnostics_positions[[#This Row],[Column5]]-E353)</f>
        <v>1.1016429999999999</v>
      </c>
      <c r="AB354" s="1">
        <f>ABS(IK_diagnostics_positions[[#This Row],[Column6]]-F353)</f>
        <v>0.30966100000000008</v>
      </c>
      <c r="AC354" s="1">
        <f>ABS(IK_diagnostics_positions[[#This Row],[Column7]]-G353)</f>
        <v>0.95193379999999994</v>
      </c>
      <c r="AD354" s="1">
        <f>ABS(IK_diagnostics_positions[[#This Row],[Column8]]-H353)</f>
        <v>0.71665199999999996</v>
      </c>
      <c r="AE354" s="1">
        <f>ABS(IK_diagnostics_positions[[#This Row],[Column9]]-I353)</f>
        <v>0.47337999999999991</v>
      </c>
      <c r="AF354" s="1">
        <f>ABS(IK_diagnostics_positions[[#This Row],[Column10]]-J353)</f>
        <v>5.9580199999999996E-3</v>
      </c>
      <c r="AG354" s="1">
        <f>ABS(IK_diagnostics_positions[[#This Row],[Column11]]-K353)</f>
        <v>7.8249999999999709E-3</v>
      </c>
      <c r="AH354" s="1">
        <f>ABS(IK_diagnostics_positions[[#This Row],[Column12]]-L353)</f>
        <v>3.2200000000000006E-3</v>
      </c>
      <c r="AI354" s="1">
        <f>ABS(IK_diagnostics_positions[[#This Row],[Column13]]-M353)</f>
        <v>1.1244999999999949E-2</v>
      </c>
      <c r="AJ354" s="1">
        <f>ABS(IK_diagnostics_positions[[#This Row],[Column14]]-N353)</f>
        <v>5.1020000000000509E-3</v>
      </c>
      <c r="AK354" s="1">
        <f>ABS(IK_diagnostics_positions[[#This Row],[Column15]]-O353)</f>
        <v>1.1100000000001664E-3</v>
      </c>
      <c r="AL354" s="1">
        <f>ABS(IK_diagnostics_positions[[#This Row],[Column16]]-P353)</f>
        <v>3.4600000000000186E-3</v>
      </c>
      <c r="AM354" s="1">
        <f>ABS(IK_diagnostics_positions[[#This Row],[Column17]]-Q353)</f>
        <v>2.2400000000000198E-3</v>
      </c>
      <c r="AN354" s="1">
        <f>ABS(IK_diagnostics_positions[[#This Row],[Column18]]-R353)</f>
        <v>3.6799999999996835E-3</v>
      </c>
      <c r="AO354" s="1">
        <f>ABS(IK_diagnostics_positions[[#This Row],[Column19]]-S353)</f>
        <v>4.85878E-3</v>
      </c>
      <c r="AP354" s="1">
        <f>ABS(IK_diagnostics_positions[[#This Row],[Column20]]-T353)</f>
        <v>4.8636999999999986E-4</v>
      </c>
      <c r="AQ354" s="1">
        <f>ABS(IK_diagnostics_positions[[#This Row],[Column21]]-U353)</f>
        <v>5.9999999999997833E-3</v>
      </c>
    </row>
    <row r="355" spans="1:43" x14ac:dyDescent="0.25">
      <c r="A355" s="1">
        <v>0.78255799999999998</v>
      </c>
      <c r="B355" s="1">
        <v>0.13574900000000001</v>
      </c>
      <c r="C355" s="1">
        <v>-0.60759799999999997</v>
      </c>
      <c r="D355" s="1">
        <v>0.68166300000000002</v>
      </c>
      <c r="E355" s="1">
        <v>-0.45760600000000001</v>
      </c>
      <c r="F355" s="1">
        <v>-1.4061900000000001</v>
      </c>
      <c r="G355" s="1">
        <v>0.40414699999999998</v>
      </c>
      <c r="H355" s="1">
        <v>-5.00122E-2</v>
      </c>
      <c r="I355" s="1">
        <v>-2.27616</v>
      </c>
      <c r="J355" s="2">
        <v>-3.52859E-5</v>
      </c>
      <c r="K355" s="1">
        <v>0.77057900000000001</v>
      </c>
      <c r="L355" s="1">
        <v>-1.8721000000000001</v>
      </c>
      <c r="M355" s="1">
        <v>0.74187999999999998</v>
      </c>
      <c r="N355" s="1">
        <v>1.0007299999999999</v>
      </c>
      <c r="O355" s="1">
        <v>-2.5018600000000002</v>
      </c>
      <c r="P355" s="1">
        <v>-0.74547600000000003</v>
      </c>
      <c r="Q355" s="1">
        <v>0.99919999999999998</v>
      </c>
      <c r="R355" s="1">
        <v>-2.49824</v>
      </c>
      <c r="S355" s="1">
        <v>-2.2832199999999999E-3</v>
      </c>
      <c r="T355" s="1">
        <v>-4.6040400000000002E-3</v>
      </c>
      <c r="U355" s="1">
        <v>-2.5038299999999998</v>
      </c>
      <c r="V355" s="1" t="s">
        <v>23</v>
      </c>
      <c r="W355" s="1">
        <f>ABS(IK_diagnostics_positions[[#This Row],[Column1]]-A354)</f>
        <v>0.43355199999999999</v>
      </c>
      <c r="X355" s="1">
        <f>ABS(IK_diagnostics_positions[[#This Row],[Column2]]-B354)</f>
        <v>0.24677500000000002</v>
      </c>
      <c r="Y355" s="1">
        <f>ABS(IK_diagnostics_positions[[#This Row],[Column3]]-C354)</f>
        <v>0.32292200000000004</v>
      </c>
      <c r="Z355" s="1">
        <f>ABS(IK_diagnostics_positions[[#This Row],[Column4]]-D354)</f>
        <v>1.222718</v>
      </c>
      <c r="AA355" s="1">
        <f>ABS(IK_diagnostics_positions[[#This Row],[Column5]]-E354)</f>
        <v>0.61603300000000005</v>
      </c>
      <c r="AB355" s="1">
        <f>ABS(IK_diagnostics_positions[[#This Row],[Column6]]-F354)</f>
        <v>0.10799000000000003</v>
      </c>
      <c r="AC355" s="1">
        <f>ABS(IK_diagnostics_positions[[#This Row],[Column7]]-G354)</f>
        <v>0.43026779999999998</v>
      </c>
      <c r="AD355" s="1">
        <f>ABS(IK_diagnostics_positions[[#This Row],[Column8]]-H354)</f>
        <v>0.13622480000000001</v>
      </c>
      <c r="AE355" s="1">
        <f>ABS(IK_diagnostics_positions[[#This Row],[Column9]]-I354)</f>
        <v>0.19308000000000014</v>
      </c>
      <c r="AF355" s="1">
        <f>ABS(IK_diagnostics_positions[[#This Row],[Column10]]-J354)</f>
        <v>1.7502859E-3</v>
      </c>
      <c r="AG355" s="1">
        <f>ABS(IK_diagnostics_positions[[#This Row],[Column11]]-K354)</f>
        <v>2.1625000000000005E-2</v>
      </c>
      <c r="AH355" s="1">
        <f>ABS(IK_diagnostics_positions[[#This Row],[Column12]]-L354)</f>
        <v>6.3400000000000123E-3</v>
      </c>
      <c r="AI355" s="1">
        <f>ABS(IK_diagnostics_positions[[#This Row],[Column13]]-M354)</f>
        <v>1.6322999999999976E-2</v>
      </c>
      <c r="AJ355" s="1">
        <f>ABS(IK_diagnostics_positions[[#This Row],[Column14]]-N354)</f>
        <v>9.1169999999999307E-3</v>
      </c>
      <c r="AK355" s="1">
        <f>ABS(IK_diagnostics_positions[[#This Row],[Column15]]-O354)</f>
        <v>5.5000000000005045E-4</v>
      </c>
      <c r="AL355" s="1">
        <f>ABS(IK_diagnostics_positions[[#This Row],[Column16]]-P354)</f>
        <v>1.8639999999999768E-3</v>
      </c>
      <c r="AM355" s="1">
        <f>ABS(IK_diagnostics_positions[[#This Row],[Column17]]-Q354)</f>
        <v>1.8600000000000838E-3</v>
      </c>
      <c r="AN355" s="1">
        <f>ABS(IK_diagnostics_positions[[#This Row],[Column18]]-R354)</f>
        <v>8.9299999999998825E-3</v>
      </c>
      <c r="AO355" s="1">
        <f>ABS(IK_diagnostics_positions[[#This Row],[Column19]]-S354)</f>
        <v>8.2695300000000006E-3</v>
      </c>
      <c r="AP355" s="1">
        <f>ABS(IK_diagnostics_positions[[#This Row],[Column20]]-T354)</f>
        <v>1.0188280000000001E-2</v>
      </c>
      <c r="AQ355" s="1">
        <f>ABS(IK_diagnostics_positions[[#This Row],[Column21]]-U354)</f>
        <v>7.9599999999997451E-3</v>
      </c>
    </row>
    <row r="356" spans="1:43" x14ac:dyDescent="0.25">
      <c r="A356" s="1">
        <v>0.88802800000000004</v>
      </c>
      <c r="B356" s="1">
        <v>-0.42377900000000002</v>
      </c>
      <c r="C356" s="1">
        <v>-0.17837700000000001</v>
      </c>
      <c r="D356" s="1">
        <v>1.21262</v>
      </c>
      <c r="E356" s="1">
        <v>0.46265600000000001</v>
      </c>
      <c r="F356" s="1">
        <v>-0.50833700000000004</v>
      </c>
      <c r="G356" s="1">
        <v>0.82127399999999995</v>
      </c>
      <c r="H356" s="1">
        <v>0.50182599999999999</v>
      </c>
      <c r="I356" s="1">
        <v>-1.4277500000000001</v>
      </c>
      <c r="J356" s="1">
        <v>8.9184599999999996E-3</v>
      </c>
      <c r="K356" s="1">
        <v>0.762876</v>
      </c>
      <c r="L356" s="1">
        <v>-1.94922</v>
      </c>
      <c r="M356" s="1">
        <v>0.79340299999999997</v>
      </c>
      <c r="N356" s="1">
        <v>1.0198799999999999</v>
      </c>
      <c r="O356" s="1">
        <v>-2.5135999999999998</v>
      </c>
      <c r="P356" s="1">
        <v>-0.80343699999999996</v>
      </c>
      <c r="Q356" s="1">
        <v>1.02393</v>
      </c>
      <c r="R356" s="1">
        <v>-2.4706899999999998</v>
      </c>
      <c r="S356" s="1">
        <v>-6.9870399999999999E-3</v>
      </c>
      <c r="T356" s="1">
        <v>-3.60621E-2</v>
      </c>
      <c r="U356" s="1">
        <v>-2.5504199999999999</v>
      </c>
      <c r="V356" s="1" t="s">
        <v>23</v>
      </c>
      <c r="W356" s="1">
        <f>ABS(IK_diagnostics_positions[[#This Row],[Column1]]-A355)</f>
        <v>0.10547000000000006</v>
      </c>
      <c r="X356" s="1">
        <f>ABS(IK_diagnostics_positions[[#This Row],[Column2]]-B355)</f>
        <v>0.55952800000000003</v>
      </c>
      <c r="Y356" s="1">
        <f>ABS(IK_diagnostics_positions[[#This Row],[Column3]]-C355)</f>
        <v>0.42922099999999996</v>
      </c>
      <c r="Z356" s="1">
        <f>ABS(IK_diagnostics_positions[[#This Row],[Column4]]-D355)</f>
        <v>0.53095700000000001</v>
      </c>
      <c r="AA356" s="1">
        <f>ABS(IK_diagnostics_positions[[#This Row],[Column5]]-E355)</f>
        <v>0.92026200000000002</v>
      </c>
      <c r="AB356" s="1">
        <f>ABS(IK_diagnostics_positions[[#This Row],[Column6]]-F355)</f>
        <v>0.89785300000000001</v>
      </c>
      <c r="AC356" s="1">
        <f>ABS(IK_diagnostics_positions[[#This Row],[Column7]]-G355)</f>
        <v>0.41712699999999997</v>
      </c>
      <c r="AD356" s="1">
        <f>ABS(IK_diagnostics_positions[[#This Row],[Column8]]-H355)</f>
        <v>0.55183819999999995</v>
      </c>
      <c r="AE356" s="1">
        <f>ABS(IK_diagnostics_positions[[#This Row],[Column9]]-I355)</f>
        <v>0.84840999999999989</v>
      </c>
      <c r="AF356" s="1">
        <f>ABS(IK_diagnostics_positions[[#This Row],[Column10]]-J355)</f>
        <v>8.9537458999999989E-3</v>
      </c>
      <c r="AG356" s="1">
        <f>ABS(IK_diagnostics_positions[[#This Row],[Column11]]-K355)</f>
        <v>7.7030000000000154E-3</v>
      </c>
      <c r="AH356" s="1">
        <f>ABS(IK_diagnostics_positions[[#This Row],[Column12]]-L355)</f>
        <v>7.7119999999999855E-2</v>
      </c>
      <c r="AI356" s="1">
        <f>ABS(IK_diagnostics_positions[[#This Row],[Column13]]-M355)</f>
        <v>5.1522999999999985E-2</v>
      </c>
      <c r="AJ356" s="1">
        <f>ABS(IK_diagnostics_positions[[#This Row],[Column14]]-N355)</f>
        <v>1.915E-2</v>
      </c>
      <c r="AK356" s="1">
        <f>ABS(IK_diagnostics_positions[[#This Row],[Column15]]-O355)</f>
        <v>1.173999999999964E-2</v>
      </c>
      <c r="AL356" s="1">
        <f>ABS(IK_diagnostics_positions[[#This Row],[Column16]]-P355)</f>
        <v>5.7960999999999929E-2</v>
      </c>
      <c r="AM356" s="1">
        <f>ABS(IK_diagnostics_positions[[#This Row],[Column17]]-Q355)</f>
        <v>2.473000000000003E-2</v>
      </c>
      <c r="AN356" s="1">
        <f>ABS(IK_diagnostics_positions[[#This Row],[Column18]]-R355)</f>
        <v>2.7550000000000185E-2</v>
      </c>
      <c r="AO356" s="1">
        <f>ABS(IK_diagnostics_positions[[#This Row],[Column19]]-S355)</f>
        <v>4.70382E-3</v>
      </c>
      <c r="AP356" s="1">
        <f>ABS(IK_diagnostics_positions[[#This Row],[Column20]]-T355)</f>
        <v>3.1458059999999996E-2</v>
      </c>
      <c r="AQ356" s="1">
        <f>ABS(IK_diagnostics_positions[[#This Row],[Column21]]-U355)</f>
        <v>4.6590000000000131E-2</v>
      </c>
    </row>
    <row r="357" spans="1:43" x14ac:dyDescent="0.25">
      <c r="A357" s="1">
        <v>-1.7011200000000001E-2</v>
      </c>
      <c r="B357" s="1">
        <v>0.37486199999999997</v>
      </c>
      <c r="C357" s="1">
        <v>-0.92692399999999997</v>
      </c>
      <c r="D357" s="1">
        <v>-8.3550700000000006E-2</v>
      </c>
      <c r="E357" s="1">
        <v>-0.45599400000000001</v>
      </c>
      <c r="F357" s="1">
        <v>-1.47942</v>
      </c>
      <c r="G357" s="1">
        <v>-0.17948900000000001</v>
      </c>
      <c r="H357" s="1">
        <v>-2.9115200000000001E-2</v>
      </c>
      <c r="I357" s="1">
        <v>-2.3786200000000002</v>
      </c>
      <c r="J357" s="1">
        <v>-2.0612999999999999E-2</v>
      </c>
      <c r="K357" s="1">
        <v>0.831959</v>
      </c>
      <c r="L357" s="1">
        <v>-1.8956</v>
      </c>
      <c r="M357" s="1">
        <v>0.76484300000000005</v>
      </c>
      <c r="N357" s="1">
        <v>0.99269300000000005</v>
      </c>
      <c r="O357" s="1">
        <v>-2.49329</v>
      </c>
      <c r="P357" s="1">
        <v>-0.78885099999999997</v>
      </c>
      <c r="Q357" s="1">
        <v>1.00606</v>
      </c>
      <c r="R357" s="1">
        <v>-2.5116399999999999</v>
      </c>
      <c r="S357" s="1">
        <v>1.2662100000000001E-2</v>
      </c>
      <c r="T357" s="1">
        <v>1.1652900000000001E-2</v>
      </c>
      <c r="U357" s="1">
        <v>-2.4665599999999999</v>
      </c>
      <c r="V357" s="1" t="s">
        <v>23</v>
      </c>
      <c r="W357" s="1">
        <f>ABS(IK_diagnostics_positions[[#This Row],[Column1]]-A356)</f>
        <v>0.90503920000000004</v>
      </c>
      <c r="X357" s="1">
        <f>ABS(IK_diagnostics_positions[[#This Row],[Column2]]-B356)</f>
        <v>0.79864099999999993</v>
      </c>
      <c r="Y357" s="1">
        <f>ABS(IK_diagnostics_positions[[#This Row],[Column3]]-C356)</f>
        <v>0.74854699999999996</v>
      </c>
      <c r="Z357" s="1">
        <f>ABS(IK_diagnostics_positions[[#This Row],[Column4]]-D356)</f>
        <v>1.2961707</v>
      </c>
      <c r="AA357" s="1">
        <f>ABS(IK_diagnostics_positions[[#This Row],[Column5]]-E356)</f>
        <v>0.91864999999999997</v>
      </c>
      <c r="AB357" s="1">
        <f>ABS(IK_diagnostics_positions[[#This Row],[Column6]]-F356)</f>
        <v>0.97108299999999992</v>
      </c>
      <c r="AC357" s="1">
        <f>ABS(IK_diagnostics_positions[[#This Row],[Column7]]-G356)</f>
        <v>1.0007630000000001</v>
      </c>
      <c r="AD357" s="1">
        <f>ABS(IK_diagnostics_positions[[#This Row],[Column8]]-H356)</f>
        <v>0.5309412</v>
      </c>
      <c r="AE357" s="1">
        <f>ABS(IK_diagnostics_positions[[#This Row],[Column9]]-I356)</f>
        <v>0.9508700000000001</v>
      </c>
      <c r="AF357" s="1">
        <f>ABS(IK_diagnostics_positions[[#This Row],[Column10]]-J356)</f>
        <v>2.9531459999999999E-2</v>
      </c>
      <c r="AG357" s="1">
        <f>ABS(IK_diagnostics_positions[[#This Row],[Column11]]-K356)</f>
        <v>6.9083000000000006E-2</v>
      </c>
      <c r="AH357" s="1">
        <f>ABS(IK_diagnostics_positions[[#This Row],[Column12]]-L356)</f>
        <v>5.3620000000000001E-2</v>
      </c>
      <c r="AI357" s="1">
        <f>ABS(IK_diagnostics_positions[[#This Row],[Column13]]-M356)</f>
        <v>2.8559999999999919E-2</v>
      </c>
      <c r="AJ357" s="1">
        <f>ABS(IK_diagnostics_positions[[#This Row],[Column14]]-N356)</f>
        <v>2.718699999999985E-2</v>
      </c>
      <c r="AK357" s="1">
        <f>ABS(IK_diagnostics_positions[[#This Row],[Column15]]-O356)</f>
        <v>2.0309999999999828E-2</v>
      </c>
      <c r="AL357" s="1">
        <f>ABS(IK_diagnostics_positions[[#This Row],[Column16]]-P356)</f>
        <v>1.4585999999999988E-2</v>
      </c>
      <c r="AM357" s="1">
        <f>ABS(IK_diagnostics_positions[[#This Row],[Column17]]-Q356)</f>
        <v>1.7870000000000053E-2</v>
      </c>
      <c r="AN357" s="1">
        <f>ABS(IK_diagnostics_positions[[#This Row],[Column18]]-R356)</f>
        <v>4.0950000000000042E-2</v>
      </c>
      <c r="AO357" s="1">
        <f>ABS(IK_diagnostics_positions[[#This Row],[Column19]]-S356)</f>
        <v>1.9649140000000002E-2</v>
      </c>
      <c r="AP357" s="1">
        <f>ABS(IK_diagnostics_positions[[#This Row],[Column20]]-T356)</f>
        <v>4.7715E-2</v>
      </c>
      <c r="AQ357" s="1">
        <f>ABS(IK_diagnostics_positions[[#This Row],[Column21]]-U356)</f>
        <v>8.3860000000000046E-2</v>
      </c>
    </row>
    <row r="358" spans="1:43" x14ac:dyDescent="0.25">
      <c r="A358" s="1">
        <v>0.64319800000000005</v>
      </c>
      <c r="B358" s="1">
        <v>0.75399000000000005</v>
      </c>
      <c r="C358" s="1">
        <v>-0.13339699999999999</v>
      </c>
      <c r="D358" s="1">
        <v>1.0972299999999999</v>
      </c>
      <c r="E358" s="1">
        <v>0.65157200000000004</v>
      </c>
      <c r="F358" s="1">
        <v>-1.0184800000000001</v>
      </c>
      <c r="G358" s="1">
        <v>0.104189</v>
      </c>
      <c r="H358" s="1">
        <v>0.651254</v>
      </c>
      <c r="I358" s="1">
        <v>-0.90068999999999999</v>
      </c>
      <c r="J358" s="1">
        <v>-1.3137599999999999E-2</v>
      </c>
      <c r="K358" s="1">
        <v>0.80672600000000005</v>
      </c>
      <c r="L358" s="1">
        <v>-1.88154</v>
      </c>
      <c r="M358" s="1">
        <v>0.75191200000000002</v>
      </c>
      <c r="N358" s="1">
        <v>0.98966799999999999</v>
      </c>
      <c r="O358" s="1">
        <v>-2.49898</v>
      </c>
      <c r="P358" s="1">
        <v>-0.76522199999999996</v>
      </c>
      <c r="Q358" s="1">
        <v>0.99626700000000001</v>
      </c>
      <c r="R358" s="1">
        <v>-2.5127600000000001</v>
      </c>
      <c r="S358" s="1">
        <v>2.14627E-3</v>
      </c>
      <c r="T358" s="1">
        <v>1.35481E-2</v>
      </c>
      <c r="U358" s="1">
        <v>-2.4903400000000002</v>
      </c>
      <c r="V358" s="1" t="s">
        <v>23</v>
      </c>
      <c r="W358" s="1">
        <f>ABS(IK_diagnostics_positions[[#This Row],[Column1]]-A357)</f>
        <v>0.66020920000000005</v>
      </c>
      <c r="X358" s="1">
        <f>ABS(IK_diagnostics_positions[[#This Row],[Column2]]-B357)</f>
        <v>0.37912800000000008</v>
      </c>
      <c r="Y358" s="1">
        <f>ABS(IK_diagnostics_positions[[#This Row],[Column3]]-C357)</f>
        <v>0.79352699999999998</v>
      </c>
      <c r="Z358" s="1">
        <f>ABS(IK_diagnostics_positions[[#This Row],[Column4]]-D357)</f>
        <v>1.1807806999999999</v>
      </c>
      <c r="AA358" s="1">
        <f>ABS(IK_diagnostics_positions[[#This Row],[Column5]]-E357)</f>
        <v>1.1075660000000001</v>
      </c>
      <c r="AB358" s="1">
        <f>ABS(IK_diagnostics_positions[[#This Row],[Column6]]-F357)</f>
        <v>0.46093999999999991</v>
      </c>
      <c r="AC358" s="1">
        <f>ABS(IK_diagnostics_positions[[#This Row],[Column7]]-G357)</f>
        <v>0.28367799999999999</v>
      </c>
      <c r="AD358" s="1">
        <f>ABS(IK_diagnostics_positions[[#This Row],[Column8]]-H357)</f>
        <v>0.68036920000000001</v>
      </c>
      <c r="AE358" s="1">
        <f>ABS(IK_diagnostics_positions[[#This Row],[Column9]]-I357)</f>
        <v>1.4779300000000002</v>
      </c>
      <c r="AF358" s="1">
        <f>ABS(IK_diagnostics_positions[[#This Row],[Column10]]-J357)</f>
        <v>7.4754000000000001E-3</v>
      </c>
      <c r="AG358" s="1">
        <f>ABS(IK_diagnostics_positions[[#This Row],[Column11]]-K357)</f>
        <v>2.523299999999995E-2</v>
      </c>
      <c r="AH358" s="1">
        <f>ABS(IK_diagnostics_positions[[#This Row],[Column12]]-L357)</f>
        <v>1.4059999999999961E-2</v>
      </c>
      <c r="AI358" s="1">
        <f>ABS(IK_diagnostics_positions[[#This Row],[Column13]]-M357)</f>
        <v>1.2931000000000026E-2</v>
      </c>
      <c r="AJ358" s="1">
        <f>ABS(IK_diagnostics_positions[[#This Row],[Column14]]-N357)</f>
        <v>3.0250000000000554E-3</v>
      </c>
      <c r="AK358" s="1">
        <f>ABS(IK_diagnostics_positions[[#This Row],[Column15]]-O357)</f>
        <v>5.6899999999999729E-3</v>
      </c>
      <c r="AL358" s="1">
        <f>ABS(IK_diagnostics_positions[[#This Row],[Column16]]-P357)</f>
        <v>2.3629000000000011E-2</v>
      </c>
      <c r="AM358" s="1">
        <f>ABS(IK_diagnostics_positions[[#This Row],[Column17]]-Q357)</f>
        <v>9.7929999999999406E-3</v>
      </c>
      <c r="AN358" s="1">
        <f>ABS(IK_diagnostics_positions[[#This Row],[Column18]]-R357)</f>
        <v>1.1200000000002319E-3</v>
      </c>
      <c r="AO358" s="1">
        <f>ABS(IK_diagnostics_positions[[#This Row],[Column19]]-S357)</f>
        <v>1.051583E-2</v>
      </c>
      <c r="AP358" s="1">
        <f>ABS(IK_diagnostics_positions[[#This Row],[Column20]]-T357)</f>
        <v>1.8951999999999997E-3</v>
      </c>
      <c r="AQ358" s="1">
        <f>ABS(IK_diagnostics_positions[[#This Row],[Column21]]-U357)</f>
        <v>2.3780000000000356E-2</v>
      </c>
    </row>
    <row r="359" spans="1:43" x14ac:dyDescent="0.25">
      <c r="A359" s="1">
        <v>-1.7661200000000001E-4</v>
      </c>
      <c r="B359" s="1">
        <v>0.18312600000000001</v>
      </c>
      <c r="C359" s="1">
        <v>-0.98308899999999999</v>
      </c>
      <c r="D359" s="1">
        <v>0.42782199999999998</v>
      </c>
      <c r="E359" s="1">
        <v>0.39314199999999999</v>
      </c>
      <c r="F359" s="1">
        <v>-1.8621300000000001</v>
      </c>
      <c r="G359" s="1">
        <v>0.12320299999999999</v>
      </c>
      <c r="H359" s="1">
        <v>-0.100873</v>
      </c>
      <c r="I359" s="1">
        <v>-2.6764700000000001</v>
      </c>
      <c r="J359" s="1">
        <v>-2.5364200000000002E-3</v>
      </c>
      <c r="K359" s="1">
        <v>0.78470499999999999</v>
      </c>
      <c r="L359" s="1">
        <v>-3.1236199999999998</v>
      </c>
      <c r="M359" s="1">
        <v>0.74795599999999995</v>
      </c>
      <c r="N359" s="1">
        <v>0.99748599999999998</v>
      </c>
      <c r="O359" s="1">
        <v>-2.4979300000000002</v>
      </c>
      <c r="P359" s="1">
        <v>-0.75359500000000001</v>
      </c>
      <c r="Q359" s="1">
        <v>0.99870599999999998</v>
      </c>
      <c r="R359" s="1">
        <v>-2.4990299999999999</v>
      </c>
      <c r="S359" s="1">
        <v>-2.5062600000000002E-3</v>
      </c>
      <c r="T359" s="1">
        <v>2.0359200000000001E-3</v>
      </c>
      <c r="U359" s="1">
        <v>-2.5011800000000002</v>
      </c>
      <c r="V359" s="1" t="s">
        <v>23</v>
      </c>
      <c r="W359" s="1">
        <f>ABS(IK_diagnostics_positions[[#This Row],[Column1]]-A358)</f>
        <v>0.64337461200000001</v>
      </c>
      <c r="X359" s="1">
        <f>ABS(IK_diagnostics_positions[[#This Row],[Column2]]-B358)</f>
        <v>0.57086400000000004</v>
      </c>
      <c r="Y359" s="1">
        <f>ABS(IK_diagnostics_positions[[#This Row],[Column3]]-C358)</f>
        <v>0.849692</v>
      </c>
      <c r="Z359" s="1">
        <f>ABS(IK_diagnostics_positions[[#This Row],[Column4]]-D358)</f>
        <v>0.669408</v>
      </c>
      <c r="AA359" s="1">
        <f>ABS(IK_diagnostics_positions[[#This Row],[Column5]]-E358)</f>
        <v>0.25843000000000005</v>
      </c>
      <c r="AB359" s="1">
        <f>ABS(IK_diagnostics_positions[[#This Row],[Column6]]-F358)</f>
        <v>0.84365000000000001</v>
      </c>
      <c r="AC359" s="1">
        <f>ABS(IK_diagnostics_positions[[#This Row],[Column7]]-G358)</f>
        <v>1.9013999999999989E-2</v>
      </c>
      <c r="AD359" s="1">
        <f>ABS(IK_diagnostics_positions[[#This Row],[Column8]]-H358)</f>
        <v>0.75212699999999999</v>
      </c>
      <c r="AE359" s="1">
        <f>ABS(IK_diagnostics_positions[[#This Row],[Column9]]-I358)</f>
        <v>1.7757800000000001</v>
      </c>
      <c r="AF359" s="1">
        <f>ABS(IK_diagnostics_positions[[#This Row],[Column10]]-J358)</f>
        <v>1.0601179999999998E-2</v>
      </c>
      <c r="AG359" s="1">
        <f>ABS(IK_diagnostics_positions[[#This Row],[Column11]]-K358)</f>
        <v>2.2021000000000068E-2</v>
      </c>
      <c r="AH359" s="1">
        <f>ABS(IK_diagnostics_positions[[#This Row],[Column12]]-L358)</f>
        <v>1.2420799999999999</v>
      </c>
      <c r="AI359" s="1">
        <f>ABS(IK_diagnostics_positions[[#This Row],[Column13]]-M358)</f>
        <v>3.9560000000000706E-3</v>
      </c>
      <c r="AJ359" s="1">
        <f>ABS(IK_diagnostics_positions[[#This Row],[Column14]]-N358)</f>
        <v>7.8179999999999916E-3</v>
      </c>
      <c r="AK359" s="1">
        <f>ABS(IK_diagnostics_positions[[#This Row],[Column15]]-O358)</f>
        <v>1.0499999999997733E-3</v>
      </c>
      <c r="AL359" s="1">
        <f>ABS(IK_diagnostics_positions[[#This Row],[Column16]]-P358)</f>
        <v>1.1626999999999943E-2</v>
      </c>
      <c r="AM359" s="1">
        <f>ABS(IK_diagnostics_positions[[#This Row],[Column17]]-Q358)</f>
        <v>2.438999999999969E-3</v>
      </c>
      <c r="AN359" s="1">
        <f>ABS(IK_diagnostics_positions[[#This Row],[Column18]]-R358)</f>
        <v>1.3730000000000242E-2</v>
      </c>
      <c r="AO359" s="1">
        <f>ABS(IK_diagnostics_positions[[#This Row],[Column19]]-S358)</f>
        <v>4.6525300000000002E-3</v>
      </c>
      <c r="AP359" s="1">
        <f>ABS(IK_diagnostics_positions[[#This Row],[Column20]]-T358)</f>
        <v>1.151218E-2</v>
      </c>
      <c r="AQ359" s="1">
        <f>ABS(IK_diagnostics_positions[[#This Row],[Column21]]-U358)</f>
        <v>1.0839999999999961E-2</v>
      </c>
    </row>
    <row r="360" spans="1:43" x14ac:dyDescent="0.25">
      <c r="A360" s="1">
        <v>-0.16054299999999999</v>
      </c>
      <c r="B360" s="1">
        <v>0.78956400000000004</v>
      </c>
      <c r="C360" s="1">
        <v>-0.59229600000000004</v>
      </c>
      <c r="D360" s="1">
        <v>0.56297900000000001</v>
      </c>
      <c r="E360" s="1">
        <v>0.29446600000000001</v>
      </c>
      <c r="F360" s="1">
        <v>-1.0733299999999999</v>
      </c>
      <c r="G360" s="1">
        <v>0.79826200000000003</v>
      </c>
      <c r="H360" s="1">
        <v>0.20063</v>
      </c>
      <c r="I360" s="1">
        <v>-2.0407199999999999</v>
      </c>
      <c r="J360" s="1">
        <v>3.0905E-4</v>
      </c>
      <c r="K360" s="1">
        <v>0.78065899999999999</v>
      </c>
      <c r="L360" s="1">
        <v>-1.8768899999999999</v>
      </c>
      <c r="M360" s="1">
        <v>0.749749</v>
      </c>
      <c r="N360" s="1">
        <v>1.0013799999999999</v>
      </c>
      <c r="O360" s="1">
        <v>-2.50109</v>
      </c>
      <c r="P360" s="1">
        <v>-0.74866200000000005</v>
      </c>
      <c r="Q360" s="1">
        <v>0.99989899999999998</v>
      </c>
      <c r="R360" s="1">
        <v>-2.50217</v>
      </c>
      <c r="S360" s="2">
        <v>-9.7930399999999993E-5</v>
      </c>
      <c r="T360" s="1">
        <v>-1.7915400000000001E-3</v>
      </c>
      <c r="U360" s="1">
        <v>-2.4996100000000001</v>
      </c>
      <c r="V360" s="1" t="s">
        <v>23</v>
      </c>
      <c r="W360" s="1">
        <f>ABS(IK_diagnostics_positions[[#This Row],[Column1]]-A359)</f>
        <v>0.160366388</v>
      </c>
      <c r="X360" s="1">
        <f>ABS(IK_diagnostics_positions[[#This Row],[Column2]]-B359)</f>
        <v>0.60643800000000003</v>
      </c>
      <c r="Y360" s="1">
        <f>ABS(IK_diagnostics_positions[[#This Row],[Column3]]-C359)</f>
        <v>0.39079299999999995</v>
      </c>
      <c r="Z360" s="1">
        <f>ABS(IK_diagnostics_positions[[#This Row],[Column4]]-D359)</f>
        <v>0.13515700000000003</v>
      </c>
      <c r="AA360" s="1">
        <f>ABS(IK_diagnostics_positions[[#This Row],[Column5]]-E359)</f>
        <v>9.8675999999999986E-2</v>
      </c>
      <c r="AB360" s="1">
        <f>ABS(IK_diagnostics_positions[[#This Row],[Column6]]-F359)</f>
        <v>0.78880000000000017</v>
      </c>
      <c r="AC360" s="1">
        <f>ABS(IK_diagnostics_positions[[#This Row],[Column7]]-G359)</f>
        <v>0.67505900000000008</v>
      </c>
      <c r="AD360" s="1">
        <f>ABS(IK_diagnostics_positions[[#This Row],[Column8]]-H359)</f>
        <v>0.30150300000000002</v>
      </c>
      <c r="AE360" s="1">
        <f>ABS(IK_diagnostics_positions[[#This Row],[Column9]]-I359)</f>
        <v>0.63575000000000026</v>
      </c>
      <c r="AF360" s="1">
        <f>ABS(IK_diagnostics_positions[[#This Row],[Column10]]-J359)</f>
        <v>2.8454700000000001E-3</v>
      </c>
      <c r="AG360" s="1">
        <f>ABS(IK_diagnostics_positions[[#This Row],[Column11]]-K359)</f>
        <v>4.045999999999994E-3</v>
      </c>
      <c r="AH360" s="1">
        <f>ABS(IK_diagnostics_positions[[#This Row],[Column12]]-L359)</f>
        <v>1.2467299999999999</v>
      </c>
      <c r="AI360" s="1">
        <f>ABS(IK_diagnostics_positions[[#This Row],[Column13]]-M359)</f>
        <v>1.7930000000000446E-3</v>
      </c>
      <c r="AJ360" s="1">
        <f>ABS(IK_diagnostics_positions[[#This Row],[Column14]]-N359)</f>
        <v>3.8939999999999531E-3</v>
      </c>
      <c r="AK360" s="1">
        <f>ABS(IK_diagnostics_positions[[#This Row],[Column15]]-O359)</f>
        <v>3.1599999999998296E-3</v>
      </c>
      <c r="AL360" s="1">
        <f>ABS(IK_diagnostics_positions[[#This Row],[Column16]]-P359)</f>
        <v>4.9329999999999652E-3</v>
      </c>
      <c r="AM360" s="1">
        <f>ABS(IK_diagnostics_positions[[#This Row],[Column17]]-Q359)</f>
        <v>1.1929999999999996E-3</v>
      </c>
      <c r="AN360" s="1">
        <f>ABS(IK_diagnostics_positions[[#This Row],[Column18]]-R359)</f>
        <v>3.1400000000001427E-3</v>
      </c>
      <c r="AO360" s="1">
        <f>ABS(IK_diagnostics_positions[[#This Row],[Column19]]-S359)</f>
        <v>2.4083296000000001E-3</v>
      </c>
      <c r="AP360" s="1">
        <f>ABS(IK_diagnostics_positions[[#This Row],[Column20]]-T359)</f>
        <v>3.8274600000000004E-3</v>
      </c>
      <c r="AQ360" s="1">
        <f>ABS(IK_diagnostics_positions[[#This Row],[Column21]]-U359)</f>
        <v>1.5700000000000713E-3</v>
      </c>
    </row>
    <row r="361" spans="1:43" x14ac:dyDescent="0.25">
      <c r="A361" s="1">
        <v>0.422925</v>
      </c>
      <c r="B361" s="1">
        <v>0.80135800000000001</v>
      </c>
      <c r="C361" s="1">
        <v>0.42303600000000002</v>
      </c>
      <c r="D361" s="1">
        <v>-0.30223899999999998</v>
      </c>
      <c r="E361" s="1">
        <v>0.33050099999999999</v>
      </c>
      <c r="F361" s="1">
        <v>-7.9389000000000001E-2</v>
      </c>
      <c r="G361" s="1">
        <v>-8.9034199999999994E-2</v>
      </c>
      <c r="H361" s="1">
        <v>0.87241999999999997</v>
      </c>
      <c r="I361" s="1">
        <v>-0.89232699999999998</v>
      </c>
      <c r="J361" s="1">
        <v>1.1956700000000001E-2</v>
      </c>
      <c r="K361" s="1">
        <v>0.756046</v>
      </c>
      <c r="L361" s="1">
        <v>-1.8803799999999999</v>
      </c>
      <c r="M361" s="1">
        <v>0.74822900000000003</v>
      </c>
      <c r="N361" s="1">
        <v>1.0052399999999999</v>
      </c>
      <c r="O361" s="1">
        <v>-2.5095200000000002</v>
      </c>
      <c r="P361" s="1">
        <v>-0.74842600000000004</v>
      </c>
      <c r="Q361" s="1">
        <v>0.99495599999999995</v>
      </c>
      <c r="R361" s="1">
        <v>-2.4843199999999999</v>
      </c>
      <c r="S361" s="1">
        <v>-2.3318200000000001E-3</v>
      </c>
      <c r="T361" s="1">
        <v>-1.6204E-2</v>
      </c>
      <c r="U361" s="1">
        <v>-2.5155400000000001</v>
      </c>
      <c r="V361" s="1" t="s">
        <v>23</v>
      </c>
      <c r="W361" s="1">
        <f>ABS(IK_diagnostics_positions[[#This Row],[Column1]]-A360)</f>
        <v>0.58346799999999999</v>
      </c>
      <c r="X361" s="1">
        <f>ABS(IK_diagnostics_positions[[#This Row],[Column2]]-B360)</f>
        <v>1.1793999999999971E-2</v>
      </c>
      <c r="Y361" s="1">
        <f>ABS(IK_diagnostics_positions[[#This Row],[Column3]]-C360)</f>
        <v>1.0153320000000001</v>
      </c>
      <c r="Z361" s="1">
        <f>ABS(IK_diagnostics_positions[[#This Row],[Column4]]-D360)</f>
        <v>0.86521800000000004</v>
      </c>
      <c r="AA361" s="1">
        <f>ABS(IK_diagnostics_positions[[#This Row],[Column5]]-E360)</f>
        <v>3.6034999999999984E-2</v>
      </c>
      <c r="AB361" s="1">
        <f>ABS(IK_diagnostics_positions[[#This Row],[Column6]]-F360)</f>
        <v>0.99394099999999985</v>
      </c>
      <c r="AC361" s="1">
        <f>ABS(IK_diagnostics_positions[[#This Row],[Column7]]-G360)</f>
        <v>0.88729619999999998</v>
      </c>
      <c r="AD361" s="1">
        <f>ABS(IK_diagnostics_positions[[#This Row],[Column8]]-H360)</f>
        <v>0.67179</v>
      </c>
      <c r="AE361" s="1">
        <f>ABS(IK_diagnostics_positions[[#This Row],[Column9]]-I360)</f>
        <v>1.148393</v>
      </c>
      <c r="AF361" s="1">
        <f>ABS(IK_diagnostics_positions[[#This Row],[Column10]]-J360)</f>
        <v>1.1647650000000001E-2</v>
      </c>
      <c r="AG361" s="1">
        <f>ABS(IK_diagnostics_positions[[#This Row],[Column11]]-K360)</f>
        <v>2.4612999999999996E-2</v>
      </c>
      <c r="AH361" s="1">
        <f>ABS(IK_diagnostics_positions[[#This Row],[Column12]]-L360)</f>
        <v>3.4899999999999931E-3</v>
      </c>
      <c r="AI361" s="1">
        <f>ABS(IK_diagnostics_positions[[#This Row],[Column13]]-M360)</f>
        <v>1.5199999999999658E-3</v>
      </c>
      <c r="AJ361" s="1">
        <f>ABS(IK_diagnostics_positions[[#This Row],[Column14]]-N360)</f>
        <v>3.8599999999999746E-3</v>
      </c>
      <c r="AK361" s="1">
        <f>ABS(IK_diagnostics_positions[[#This Row],[Column15]]-O360)</f>
        <v>8.4300000000001596E-3</v>
      </c>
      <c r="AL361" s="1">
        <f>ABS(IK_diagnostics_positions[[#This Row],[Column16]]-P360)</f>
        <v>2.3600000000001398E-4</v>
      </c>
      <c r="AM361" s="1">
        <f>ABS(IK_diagnostics_positions[[#This Row],[Column17]]-Q360)</f>
        <v>4.9430000000000307E-3</v>
      </c>
      <c r="AN361" s="1">
        <f>ABS(IK_diagnostics_positions[[#This Row],[Column18]]-R360)</f>
        <v>1.7850000000000144E-2</v>
      </c>
      <c r="AO361" s="1">
        <f>ABS(IK_diagnostics_positions[[#This Row],[Column19]]-S360)</f>
        <v>2.2338896E-3</v>
      </c>
      <c r="AP361" s="1">
        <f>ABS(IK_diagnostics_positions[[#This Row],[Column20]]-T360)</f>
        <v>1.441246E-2</v>
      </c>
      <c r="AQ361" s="1">
        <f>ABS(IK_diagnostics_positions[[#This Row],[Column21]]-U360)</f>
        <v>1.593E-2</v>
      </c>
    </row>
    <row r="362" spans="1:43" x14ac:dyDescent="0.25">
      <c r="A362" s="1">
        <v>0.200872</v>
      </c>
      <c r="B362" s="1">
        <v>-0.91752100000000003</v>
      </c>
      <c r="C362" s="1">
        <v>0.34322799999999998</v>
      </c>
      <c r="D362" s="1">
        <v>-0.32281399999999999</v>
      </c>
      <c r="E362" s="1">
        <v>-0.24867</v>
      </c>
      <c r="F362" s="1">
        <v>-0.18440100000000001</v>
      </c>
      <c r="G362" s="1">
        <v>-0.22895399999999999</v>
      </c>
      <c r="H362" s="1">
        <v>0.465754</v>
      </c>
      <c r="I362" s="1">
        <v>-0.87778900000000004</v>
      </c>
      <c r="J362" s="1">
        <v>-1.6467800000000001E-2</v>
      </c>
      <c r="K362" s="1">
        <v>0.66627700000000001</v>
      </c>
      <c r="L362" s="1">
        <v>-1.83416</v>
      </c>
      <c r="M362" s="1">
        <v>0.71210399999999996</v>
      </c>
      <c r="N362" s="1">
        <v>0.97997400000000001</v>
      </c>
      <c r="O362" s="1">
        <v>-2.4430700000000001</v>
      </c>
      <c r="P362" s="1">
        <v>-0.72701000000000005</v>
      </c>
      <c r="Q362" s="1">
        <v>0.98721899999999996</v>
      </c>
      <c r="R362" s="1">
        <v>-2.4603600000000001</v>
      </c>
      <c r="S362" s="1">
        <v>9.5992500000000001E-3</v>
      </c>
      <c r="T362" s="1">
        <v>-3.1273700000000001E-2</v>
      </c>
      <c r="U362" s="1">
        <v>-2.5502199999999999</v>
      </c>
      <c r="V362" s="1" t="s">
        <v>23</v>
      </c>
      <c r="W362" s="1">
        <f>ABS(IK_diagnostics_positions[[#This Row],[Column1]]-A361)</f>
        <v>0.222053</v>
      </c>
      <c r="X362" s="1">
        <f>ABS(IK_diagnostics_positions[[#This Row],[Column2]]-B361)</f>
        <v>1.718879</v>
      </c>
      <c r="Y362" s="1">
        <f>ABS(IK_diagnostics_positions[[#This Row],[Column3]]-C361)</f>
        <v>7.9808000000000046E-2</v>
      </c>
      <c r="Z362" s="1">
        <f>ABS(IK_diagnostics_positions[[#This Row],[Column4]]-D361)</f>
        <v>2.057500000000001E-2</v>
      </c>
      <c r="AA362" s="1">
        <f>ABS(IK_diagnostics_positions[[#This Row],[Column5]]-E361)</f>
        <v>0.57917099999999999</v>
      </c>
      <c r="AB362" s="1">
        <f>ABS(IK_diagnostics_positions[[#This Row],[Column6]]-F361)</f>
        <v>0.10501200000000001</v>
      </c>
      <c r="AC362" s="1">
        <f>ABS(IK_diagnostics_positions[[#This Row],[Column7]]-G361)</f>
        <v>0.13991979999999998</v>
      </c>
      <c r="AD362" s="1">
        <f>ABS(IK_diagnostics_positions[[#This Row],[Column8]]-H361)</f>
        <v>0.40666599999999997</v>
      </c>
      <c r="AE362" s="1">
        <f>ABS(IK_diagnostics_positions[[#This Row],[Column9]]-I361)</f>
        <v>1.453799999999994E-2</v>
      </c>
      <c r="AF362" s="1">
        <f>ABS(IK_diagnostics_positions[[#This Row],[Column10]]-J361)</f>
        <v>2.8424500000000002E-2</v>
      </c>
      <c r="AG362" s="1">
        <f>ABS(IK_diagnostics_positions[[#This Row],[Column11]]-K361)</f>
        <v>8.9768999999999988E-2</v>
      </c>
      <c r="AH362" s="1">
        <f>ABS(IK_diagnostics_positions[[#This Row],[Column12]]-L361)</f>
        <v>4.6219999999999928E-2</v>
      </c>
      <c r="AI362" s="1">
        <f>ABS(IK_diagnostics_positions[[#This Row],[Column13]]-M361)</f>
        <v>3.6125000000000074E-2</v>
      </c>
      <c r="AJ362" s="1">
        <f>ABS(IK_diagnostics_positions[[#This Row],[Column14]]-N361)</f>
        <v>2.52659999999999E-2</v>
      </c>
      <c r="AK362" s="1">
        <f>ABS(IK_diagnostics_positions[[#This Row],[Column15]]-O361)</f>
        <v>6.645000000000012E-2</v>
      </c>
      <c r="AL362" s="1">
        <f>ABS(IK_diagnostics_positions[[#This Row],[Column16]]-P361)</f>
        <v>2.1415999999999991E-2</v>
      </c>
      <c r="AM362" s="1">
        <f>ABS(IK_diagnostics_positions[[#This Row],[Column17]]-Q361)</f>
        <v>7.7369999999999939E-3</v>
      </c>
      <c r="AN362" s="1">
        <f>ABS(IK_diagnostics_positions[[#This Row],[Column18]]-R361)</f>
        <v>2.3959999999999759E-2</v>
      </c>
      <c r="AO362" s="1">
        <f>ABS(IK_diagnostics_positions[[#This Row],[Column19]]-S361)</f>
        <v>1.193107E-2</v>
      </c>
      <c r="AP362" s="1">
        <f>ABS(IK_diagnostics_positions[[#This Row],[Column20]]-T361)</f>
        <v>1.5069700000000002E-2</v>
      </c>
      <c r="AQ362" s="1">
        <f>ABS(IK_diagnostics_positions[[#This Row],[Column21]]-U361)</f>
        <v>3.4679999999999822E-2</v>
      </c>
    </row>
    <row r="363" spans="1:43" x14ac:dyDescent="0.25">
      <c r="A363" s="1">
        <v>-6.6784300000000005E-2</v>
      </c>
      <c r="B363" s="1">
        <v>-0.18084700000000001</v>
      </c>
      <c r="C363" s="1">
        <v>-0.98124100000000003</v>
      </c>
      <c r="D363" s="1">
        <v>0.15645800000000001</v>
      </c>
      <c r="E363" s="1">
        <v>0.72396199999999999</v>
      </c>
      <c r="F363" s="1">
        <v>-0.61863400000000002</v>
      </c>
      <c r="G363" s="1">
        <v>0.22425400000000001</v>
      </c>
      <c r="H363" s="1">
        <v>1.4937</v>
      </c>
      <c r="I363" s="1">
        <v>-1.25339</v>
      </c>
      <c r="J363" s="1">
        <v>-3.5395000000000001E-3</v>
      </c>
      <c r="K363" s="1">
        <v>0.73380599999999996</v>
      </c>
      <c r="L363" s="1">
        <v>-1.86222</v>
      </c>
      <c r="M363" s="1">
        <v>0.73189599999999999</v>
      </c>
      <c r="N363" s="1">
        <v>1.0013799999999999</v>
      </c>
      <c r="O363" s="1">
        <v>-2.4847399999999999</v>
      </c>
      <c r="P363" s="1">
        <v>-0.73446199999999995</v>
      </c>
      <c r="Q363" s="1">
        <v>1.00145</v>
      </c>
      <c r="R363" s="1">
        <v>-2.4900099999999998</v>
      </c>
      <c r="S363" s="1">
        <v>-2.8458400000000001E-3</v>
      </c>
      <c r="T363" s="1">
        <v>-1.8189299999999999E-2</v>
      </c>
      <c r="U363" s="1">
        <v>-2.5213800000000002</v>
      </c>
      <c r="V363" s="1" t="s">
        <v>23</v>
      </c>
      <c r="W363" s="1">
        <f>ABS(IK_diagnostics_positions[[#This Row],[Column1]]-A362)</f>
        <v>0.26765630000000001</v>
      </c>
      <c r="X363" s="1">
        <f>ABS(IK_diagnostics_positions[[#This Row],[Column2]]-B362)</f>
        <v>0.73667400000000005</v>
      </c>
      <c r="Y363" s="1">
        <f>ABS(IK_diagnostics_positions[[#This Row],[Column3]]-C362)</f>
        <v>1.3244690000000001</v>
      </c>
      <c r="Z363" s="1">
        <f>ABS(IK_diagnostics_positions[[#This Row],[Column4]]-D362)</f>
        <v>0.47927200000000003</v>
      </c>
      <c r="AA363" s="1">
        <f>ABS(IK_diagnostics_positions[[#This Row],[Column5]]-E362)</f>
        <v>0.97263199999999994</v>
      </c>
      <c r="AB363" s="1">
        <f>ABS(IK_diagnostics_positions[[#This Row],[Column6]]-F362)</f>
        <v>0.43423299999999998</v>
      </c>
      <c r="AC363" s="1">
        <f>ABS(IK_diagnostics_positions[[#This Row],[Column7]]-G362)</f>
        <v>0.453208</v>
      </c>
      <c r="AD363" s="1">
        <f>ABS(IK_diagnostics_positions[[#This Row],[Column8]]-H362)</f>
        <v>1.027946</v>
      </c>
      <c r="AE363" s="1">
        <f>ABS(IK_diagnostics_positions[[#This Row],[Column9]]-I362)</f>
        <v>0.37560099999999996</v>
      </c>
      <c r="AF363" s="1">
        <f>ABS(IK_diagnostics_positions[[#This Row],[Column10]]-J362)</f>
        <v>1.29283E-2</v>
      </c>
      <c r="AG363" s="1">
        <f>ABS(IK_diagnostics_positions[[#This Row],[Column11]]-K362)</f>
        <v>6.752899999999995E-2</v>
      </c>
      <c r="AH363" s="1">
        <f>ABS(IK_diagnostics_positions[[#This Row],[Column12]]-L362)</f>
        <v>2.8059999999999974E-2</v>
      </c>
      <c r="AI363" s="1">
        <f>ABS(IK_diagnostics_positions[[#This Row],[Column13]]-M362)</f>
        <v>1.9792000000000032E-2</v>
      </c>
      <c r="AJ363" s="1">
        <f>ABS(IK_diagnostics_positions[[#This Row],[Column14]]-N362)</f>
        <v>2.1405999999999925E-2</v>
      </c>
      <c r="AK363" s="1">
        <f>ABS(IK_diagnostics_positions[[#This Row],[Column15]]-O362)</f>
        <v>4.1669999999999874E-2</v>
      </c>
      <c r="AL363" s="1">
        <f>ABS(IK_diagnostics_positions[[#This Row],[Column16]]-P362)</f>
        <v>7.4519999999999031E-3</v>
      </c>
      <c r="AM363" s="1">
        <f>ABS(IK_diagnostics_positions[[#This Row],[Column17]]-Q362)</f>
        <v>1.4230999999999994E-2</v>
      </c>
      <c r="AN363" s="1">
        <f>ABS(IK_diagnostics_positions[[#This Row],[Column18]]-R362)</f>
        <v>2.9649999999999732E-2</v>
      </c>
      <c r="AO363" s="1">
        <f>ABS(IK_diagnostics_positions[[#This Row],[Column19]]-S362)</f>
        <v>1.2445090000000001E-2</v>
      </c>
      <c r="AP363" s="1">
        <f>ABS(IK_diagnostics_positions[[#This Row],[Column20]]-T362)</f>
        <v>1.3084400000000003E-2</v>
      </c>
      <c r="AQ363" s="1">
        <f>ABS(IK_diagnostics_positions[[#This Row],[Column21]]-U362)</f>
        <v>2.8839999999999755E-2</v>
      </c>
    </row>
    <row r="364" spans="1:43" x14ac:dyDescent="0.25">
      <c r="A364" s="1">
        <v>0.94379400000000002</v>
      </c>
      <c r="B364" s="1">
        <v>0.16242699999999999</v>
      </c>
      <c r="C364" s="1">
        <v>-0.28787200000000002</v>
      </c>
      <c r="D364" s="1">
        <v>1.0297000000000001</v>
      </c>
      <c r="E364" s="1">
        <v>0.60885999999999996</v>
      </c>
      <c r="F364" s="1">
        <v>-1.1785600000000001</v>
      </c>
      <c r="G364" s="1">
        <v>9.7092300000000006E-2</v>
      </c>
      <c r="H364" s="1">
        <v>0.282414</v>
      </c>
      <c r="I364" s="1">
        <v>-1.0246599999999999</v>
      </c>
      <c r="J364" s="1">
        <v>1.8128E-4</v>
      </c>
      <c r="K364" s="1">
        <v>0.78992499999999999</v>
      </c>
      <c r="L364" s="1">
        <v>-1.8808400000000001</v>
      </c>
      <c r="M364" s="1">
        <v>0.75831899999999997</v>
      </c>
      <c r="N364" s="1">
        <v>1.00176</v>
      </c>
      <c r="O364" s="1">
        <v>-2.49756</v>
      </c>
      <c r="P364" s="1">
        <v>-0.75487499999999996</v>
      </c>
      <c r="Q364" s="1">
        <v>0.99940399999999996</v>
      </c>
      <c r="R364" s="1">
        <v>-2.5021300000000002</v>
      </c>
      <c r="S364" s="1">
        <v>8.2457799999999996E-4</v>
      </c>
      <c r="T364" s="1">
        <v>-1.0565500000000001E-3</v>
      </c>
      <c r="U364" s="1">
        <v>-2.49268</v>
      </c>
      <c r="V364" s="1" t="s">
        <v>23</v>
      </c>
      <c r="W364" s="1">
        <f>ABS(IK_diagnostics_positions[[#This Row],[Column1]]-A363)</f>
        <v>1.0105782999999999</v>
      </c>
      <c r="X364" s="1">
        <f>ABS(IK_diagnostics_positions[[#This Row],[Column2]]-B363)</f>
        <v>0.34327399999999997</v>
      </c>
      <c r="Y364" s="1">
        <f>ABS(IK_diagnostics_positions[[#This Row],[Column3]]-C363)</f>
        <v>0.69336900000000001</v>
      </c>
      <c r="Z364" s="1">
        <f>ABS(IK_diagnostics_positions[[#This Row],[Column4]]-D363)</f>
        <v>0.87324200000000007</v>
      </c>
      <c r="AA364" s="1">
        <f>ABS(IK_diagnostics_positions[[#This Row],[Column5]]-E363)</f>
        <v>0.11510200000000004</v>
      </c>
      <c r="AB364" s="1">
        <f>ABS(IK_diagnostics_positions[[#This Row],[Column6]]-F363)</f>
        <v>0.55992600000000003</v>
      </c>
      <c r="AC364" s="1">
        <f>ABS(IK_diagnostics_positions[[#This Row],[Column7]]-G363)</f>
        <v>0.12716169999999999</v>
      </c>
      <c r="AD364" s="1">
        <f>ABS(IK_diagnostics_positions[[#This Row],[Column8]]-H363)</f>
        <v>1.2112860000000001</v>
      </c>
      <c r="AE364" s="1">
        <f>ABS(IK_diagnostics_positions[[#This Row],[Column9]]-I363)</f>
        <v>0.2287300000000001</v>
      </c>
      <c r="AF364" s="1">
        <f>ABS(IK_diagnostics_positions[[#This Row],[Column10]]-J363)</f>
        <v>3.7207799999999999E-3</v>
      </c>
      <c r="AG364" s="1">
        <f>ABS(IK_diagnostics_positions[[#This Row],[Column11]]-K363)</f>
        <v>5.611900000000003E-2</v>
      </c>
      <c r="AH364" s="1">
        <f>ABS(IK_diagnostics_positions[[#This Row],[Column12]]-L363)</f>
        <v>1.8620000000000081E-2</v>
      </c>
      <c r="AI364" s="1">
        <f>ABS(IK_diagnostics_positions[[#This Row],[Column13]]-M363)</f>
        <v>2.6422999999999974E-2</v>
      </c>
      <c r="AJ364" s="1">
        <f>ABS(IK_diagnostics_positions[[#This Row],[Column14]]-N363)</f>
        <v>3.8000000000004697E-4</v>
      </c>
      <c r="AK364" s="1">
        <f>ABS(IK_diagnostics_positions[[#This Row],[Column15]]-O363)</f>
        <v>1.2820000000000054E-2</v>
      </c>
      <c r="AL364" s="1">
        <f>ABS(IK_diagnostics_positions[[#This Row],[Column16]]-P363)</f>
        <v>2.0413000000000014E-2</v>
      </c>
      <c r="AM364" s="1">
        <f>ABS(IK_diagnostics_positions[[#This Row],[Column17]]-Q363)</f>
        <v>2.0459999999999923E-3</v>
      </c>
      <c r="AN364" s="1">
        <f>ABS(IK_diagnostics_positions[[#This Row],[Column18]]-R363)</f>
        <v>1.2120000000000353E-2</v>
      </c>
      <c r="AO364" s="1">
        <f>ABS(IK_diagnostics_positions[[#This Row],[Column19]]-S363)</f>
        <v>3.6704179999999999E-3</v>
      </c>
      <c r="AP364" s="1">
        <f>ABS(IK_diagnostics_positions[[#This Row],[Column20]]-T363)</f>
        <v>1.7132749999999999E-2</v>
      </c>
      <c r="AQ364" s="1">
        <f>ABS(IK_diagnostics_positions[[#This Row],[Column21]]-U363)</f>
        <v>2.870000000000017E-2</v>
      </c>
    </row>
    <row r="365" spans="1:43" x14ac:dyDescent="0.25">
      <c r="A365" s="1">
        <v>-0.43989699999999998</v>
      </c>
      <c r="B365" s="1">
        <v>-3.0350100000000001E-2</v>
      </c>
      <c r="C365" s="1">
        <v>-0.89753499999999997</v>
      </c>
      <c r="D365" s="1">
        <v>0.34175899999999998</v>
      </c>
      <c r="E365" s="1">
        <v>9.61587E-2</v>
      </c>
      <c r="F365" s="1">
        <v>-1.5082800000000001</v>
      </c>
      <c r="G365" s="1">
        <v>1.8151500000000001E-2</v>
      </c>
      <c r="H365" s="1">
        <v>1.03447</v>
      </c>
      <c r="I365" s="1">
        <v>-1.38639</v>
      </c>
      <c r="J365" s="1">
        <v>-4.2659899999999999E-3</v>
      </c>
      <c r="K365" s="1">
        <v>1.03555</v>
      </c>
      <c r="L365" s="1">
        <v>-2.3861400000000001</v>
      </c>
      <c r="M365" s="1">
        <v>0.98564600000000002</v>
      </c>
      <c r="N365" s="1">
        <v>0.99697999999999998</v>
      </c>
      <c r="O365" s="1">
        <v>-2.5224700000000002</v>
      </c>
      <c r="P365" s="1">
        <v>-0.99357300000000004</v>
      </c>
      <c r="Q365" s="1">
        <v>0.97783399999999998</v>
      </c>
      <c r="R365" s="1">
        <v>-2.5200800000000001</v>
      </c>
      <c r="S365" s="1">
        <v>-9.2448900000000004E-3</v>
      </c>
      <c r="T365" s="1">
        <v>3.9192200000000003E-2</v>
      </c>
      <c r="U365" s="1">
        <v>-2.4712800000000001</v>
      </c>
      <c r="V365" s="1" t="s">
        <v>23</v>
      </c>
      <c r="W365" s="1">
        <f>ABS(IK_diagnostics_positions[[#This Row],[Column1]]-A364)</f>
        <v>1.383691</v>
      </c>
      <c r="X365" s="1">
        <f>ABS(IK_diagnostics_positions[[#This Row],[Column2]]-B364)</f>
        <v>0.19277709999999998</v>
      </c>
      <c r="Y365" s="1">
        <f>ABS(IK_diagnostics_positions[[#This Row],[Column3]]-C364)</f>
        <v>0.60966299999999995</v>
      </c>
      <c r="Z365" s="1">
        <f>ABS(IK_diagnostics_positions[[#This Row],[Column4]]-D364)</f>
        <v>0.68794100000000014</v>
      </c>
      <c r="AA365" s="1">
        <f>ABS(IK_diagnostics_positions[[#This Row],[Column5]]-E364)</f>
        <v>0.51270129999999992</v>
      </c>
      <c r="AB365" s="1">
        <f>ABS(IK_diagnostics_positions[[#This Row],[Column6]]-F364)</f>
        <v>0.32972000000000001</v>
      </c>
      <c r="AC365" s="1">
        <f>ABS(IK_diagnostics_positions[[#This Row],[Column7]]-G364)</f>
        <v>7.8940800000000005E-2</v>
      </c>
      <c r="AD365" s="1">
        <f>ABS(IK_diagnostics_positions[[#This Row],[Column8]]-H364)</f>
        <v>0.75205600000000006</v>
      </c>
      <c r="AE365" s="1">
        <f>ABS(IK_diagnostics_positions[[#This Row],[Column9]]-I364)</f>
        <v>0.36173000000000011</v>
      </c>
      <c r="AF365" s="1">
        <f>ABS(IK_diagnostics_positions[[#This Row],[Column10]]-J364)</f>
        <v>4.4472699999999997E-3</v>
      </c>
      <c r="AG365" s="1">
        <f>ABS(IK_diagnostics_positions[[#This Row],[Column11]]-K364)</f>
        <v>0.24562499999999998</v>
      </c>
      <c r="AH365" s="1">
        <f>ABS(IK_diagnostics_positions[[#This Row],[Column12]]-L364)</f>
        <v>0.50530000000000008</v>
      </c>
      <c r="AI365" s="1">
        <f>ABS(IK_diagnostics_positions[[#This Row],[Column13]]-M364)</f>
        <v>0.22732700000000006</v>
      </c>
      <c r="AJ365" s="1">
        <f>ABS(IK_diagnostics_positions[[#This Row],[Column14]]-N364)</f>
        <v>4.7800000000000065E-3</v>
      </c>
      <c r="AK365" s="1">
        <f>ABS(IK_diagnostics_positions[[#This Row],[Column15]]-O364)</f>
        <v>2.491000000000021E-2</v>
      </c>
      <c r="AL365" s="1">
        <f>ABS(IK_diagnostics_positions[[#This Row],[Column16]]-P364)</f>
        <v>0.23869800000000008</v>
      </c>
      <c r="AM365" s="1">
        <f>ABS(IK_diagnostics_positions[[#This Row],[Column17]]-Q364)</f>
        <v>2.1569999999999978E-2</v>
      </c>
      <c r="AN365" s="1">
        <f>ABS(IK_diagnostics_positions[[#This Row],[Column18]]-R364)</f>
        <v>1.794999999999991E-2</v>
      </c>
      <c r="AO365" s="1">
        <f>ABS(IK_diagnostics_positions[[#This Row],[Column19]]-S364)</f>
        <v>1.0069468E-2</v>
      </c>
      <c r="AP365" s="1">
        <f>ABS(IK_diagnostics_positions[[#This Row],[Column20]]-T364)</f>
        <v>4.0248750000000007E-2</v>
      </c>
      <c r="AQ365" s="1">
        <f>ABS(IK_diagnostics_positions[[#This Row],[Column21]]-U364)</f>
        <v>2.1399999999999864E-2</v>
      </c>
    </row>
    <row r="366" spans="1:43" x14ac:dyDescent="0.25">
      <c r="A366" s="1">
        <v>0.66213699999999998</v>
      </c>
      <c r="B366" s="1">
        <v>0.69610799999999995</v>
      </c>
      <c r="C366" s="1">
        <v>-0.27750200000000003</v>
      </c>
      <c r="D366" s="1">
        <v>9.9847000000000005E-2</v>
      </c>
      <c r="E366" s="1">
        <v>1.05921</v>
      </c>
      <c r="F366" s="1">
        <v>-1.0204599999999999</v>
      </c>
      <c r="G366" s="1">
        <v>-0.65890199999999999</v>
      </c>
      <c r="H366" s="1">
        <v>0.42916700000000002</v>
      </c>
      <c r="I366" s="1">
        <v>-1.1858200000000001</v>
      </c>
      <c r="J366" s="1">
        <v>3.4962899999999998E-2</v>
      </c>
      <c r="K366" s="1">
        <v>0.72911300000000001</v>
      </c>
      <c r="L366" s="1">
        <v>-1.8404799999999999</v>
      </c>
      <c r="M366" s="1">
        <v>0.72882800000000003</v>
      </c>
      <c r="N366" s="1">
        <v>1.0290600000000001</v>
      </c>
      <c r="O366" s="1">
        <v>-2.4951500000000002</v>
      </c>
      <c r="P366" s="1">
        <v>-0.69348799999999999</v>
      </c>
      <c r="Q366" s="1">
        <v>0.98800299999999996</v>
      </c>
      <c r="R366" s="1">
        <v>-2.47478</v>
      </c>
      <c r="S366" s="1">
        <v>-1.1931600000000001E-2</v>
      </c>
      <c r="T366" s="1">
        <v>-1.13466E-2</v>
      </c>
      <c r="U366" s="1">
        <v>-2.5109499999999998</v>
      </c>
      <c r="V366" s="1" t="s">
        <v>23</v>
      </c>
      <c r="W366" s="1">
        <f>ABS(IK_diagnostics_positions[[#This Row],[Column1]]-A365)</f>
        <v>1.102034</v>
      </c>
      <c r="X366" s="1">
        <f>ABS(IK_diagnostics_positions[[#This Row],[Column2]]-B365)</f>
        <v>0.7264581</v>
      </c>
      <c r="Y366" s="1">
        <f>ABS(IK_diagnostics_positions[[#This Row],[Column3]]-C365)</f>
        <v>0.62003299999999995</v>
      </c>
      <c r="Z366" s="1">
        <f>ABS(IK_diagnostics_positions[[#This Row],[Column4]]-D365)</f>
        <v>0.24191199999999996</v>
      </c>
      <c r="AA366" s="1">
        <f>ABS(IK_diagnostics_positions[[#This Row],[Column5]]-E365)</f>
        <v>0.96305129999999994</v>
      </c>
      <c r="AB366" s="1">
        <f>ABS(IK_diagnostics_positions[[#This Row],[Column6]]-F365)</f>
        <v>0.48782000000000014</v>
      </c>
      <c r="AC366" s="1">
        <f>ABS(IK_diagnostics_positions[[#This Row],[Column7]]-G365)</f>
        <v>0.67705349999999997</v>
      </c>
      <c r="AD366" s="1">
        <f>ABS(IK_diagnostics_positions[[#This Row],[Column8]]-H365)</f>
        <v>0.60530299999999992</v>
      </c>
      <c r="AE366" s="1">
        <f>ABS(IK_diagnostics_positions[[#This Row],[Column9]]-I365)</f>
        <v>0.20056999999999992</v>
      </c>
      <c r="AF366" s="1">
        <f>ABS(IK_diagnostics_positions[[#This Row],[Column10]]-J365)</f>
        <v>3.9228889999999995E-2</v>
      </c>
      <c r="AG366" s="1">
        <f>ABS(IK_diagnostics_positions[[#This Row],[Column11]]-K365)</f>
        <v>0.30643699999999996</v>
      </c>
      <c r="AH366" s="1">
        <f>ABS(IK_diagnostics_positions[[#This Row],[Column12]]-L365)</f>
        <v>0.54566000000000026</v>
      </c>
      <c r="AI366" s="1">
        <f>ABS(IK_diagnostics_positions[[#This Row],[Column13]]-M365)</f>
        <v>0.25681799999999999</v>
      </c>
      <c r="AJ366" s="1">
        <f>ABS(IK_diagnostics_positions[[#This Row],[Column14]]-N365)</f>
        <v>3.2080000000000108E-2</v>
      </c>
      <c r="AK366" s="1">
        <f>ABS(IK_diagnostics_positions[[#This Row],[Column15]]-O365)</f>
        <v>2.7320000000000011E-2</v>
      </c>
      <c r="AL366" s="1">
        <f>ABS(IK_diagnostics_positions[[#This Row],[Column16]]-P365)</f>
        <v>0.30008500000000005</v>
      </c>
      <c r="AM366" s="1">
        <f>ABS(IK_diagnostics_positions[[#This Row],[Column17]]-Q365)</f>
        <v>1.0168999999999984E-2</v>
      </c>
      <c r="AN366" s="1">
        <f>ABS(IK_diagnostics_positions[[#This Row],[Column18]]-R365)</f>
        <v>4.5300000000000118E-2</v>
      </c>
      <c r="AO366" s="1">
        <f>ABS(IK_diagnostics_positions[[#This Row],[Column19]]-S365)</f>
        <v>2.6867100000000001E-3</v>
      </c>
      <c r="AP366" s="1">
        <f>ABS(IK_diagnostics_positions[[#This Row],[Column20]]-T365)</f>
        <v>5.0538800000000002E-2</v>
      </c>
      <c r="AQ366" s="1">
        <f>ABS(IK_diagnostics_positions[[#This Row],[Column21]]-U365)</f>
        <v>3.966999999999965E-2</v>
      </c>
    </row>
    <row r="367" spans="1:43" x14ac:dyDescent="0.25">
      <c r="A367" s="1">
        <v>-0.86282899999999996</v>
      </c>
      <c r="B367" s="1">
        <v>9.0867400000000001E-2</v>
      </c>
      <c r="C367" s="1">
        <v>-0.49726199999999998</v>
      </c>
      <c r="D367" s="1">
        <v>-0.16364600000000001</v>
      </c>
      <c r="E367" s="1">
        <v>0.79720899999999995</v>
      </c>
      <c r="F367" s="1">
        <v>-0.60783100000000001</v>
      </c>
      <c r="G367" s="1">
        <v>-0.81825099999999995</v>
      </c>
      <c r="H367" s="1">
        <v>0.78091100000000002</v>
      </c>
      <c r="I367" s="1">
        <v>-1.3636299999999999</v>
      </c>
      <c r="J367" s="1">
        <v>-7.1906399999999999E-3</v>
      </c>
      <c r="K367" s="1">
        <v>0.86905100000000002</v>
      </c>
      <c r="L367" s="1">
        <v>-1.94191</v>
      </c>
      <c r="M367" s="1">
        <v>0.81236600000000003</v>
      </c>
      <c r="N367" s="1">
        <v>0.99076399999999998</v>
      </c>
      <c r="O367" s="1">
        <v>-2.50183</v>
      </c>
      <c r="P367" s="1">
        <v>-0.80253099999999999</v>
      </c>
      <c r="Q367" s="1">
        <v>1.0003200000000001</v>
      </c>
      <c r="R367" s="1">
        <v>-2.53369</v>
      </c>
      <c r="S367" s="1">
        <v>-2.7105699999999998E-3</v>
      </c>
      <c r="T367" s="1">
        <v>1.7646700000000001E-2</v>
      </c>
      <c r="U367" s="1">
        <v>-2.4664000000000001</v>
      </c>
      <c r="V367" s="1" t="s">
        <v>23</v>
      </c>
      <c r="W367" s="1">
        <f>ABS(IK_diagnostics_positions[[#This Row],[Column1]]-A366)</f>
        <v>1.524966</v>
      </c>
      <c r="X367" s="1">
        <f>ABS(IK_diagnostics_positions[[#This Row],[Column2]]-B366)</f>
        <v>0.60524059999999991</v>
      </c>
      <c r="Y367" s="1">
        <f>ABS(IK_diagnostics_positions[[#This Row],[Column3]]-C366)</f>
        <v>0.21975999999999996</v>
      </c>
      <c r="Z367" s="1">
        <f>ABS(IK_diagnostics_positions[[#This Row],[Column4]]-D366)</f>
        <v>0.26349300000000003</v>
      </c>
      <c r="AA367" s="1">
        <f>ABS(IK_diagnostics_positions[[#This Row],[Column5]]-E366)</f>
        <v>0.26200100000000004</v>
      </c>
      <c r="AB367" s="1">
        <f>ABS(IK_diagnostics_positions[[#This Row],[Column6]]-F366)</f>
        <v>0.41262899999999991</v>
      </c>
      <c r="AC367" s="1">
        <f>ABS(IK_diagnostics_positions[[#This Row],[Column7]]-G366)</f>
        <v>0.15934899999999996</v>
      </c>
      <c r="AD367" s="1">
        <f>ABS(IK_diagnostics_positions[[#This Row],[Column8]]-H366)</f>
        <v>0.351744</v>
      </c>
      <c r="AE367" s="1">
        <f>ABS(IK_diagnostics_positions[[#This Row],[Column9]]-I366)</f>
        <v>0.1778099999999998</v>
      </c>
      <c r="AF367" s="1">
        <f>ABS(IK_diagnostics_positions[[#This Row],[Column10]]-J366)</f>
        <v>4.2153539999999996E-2</v>
      </c>
      <c r="AG367" s="1">
        <f>ABS(IK_diagnostics_positions[[#This Row],[Column11]]-K366)</f>
        <v>0.13993800000000001</v>
      </c>
      <c r="AH367" s="1">
        <f>ABS(IK_diagnostics_positions[[#This Row],[Column12]]-L366)</f>
        <v>0.10143000000000013</v>
      </c>
      <c r="AI367" s="1">
        <f>ABS(IK_diagnostics_positions[[#This Row],[Column13]]-M366)</f>
        <v>8.3538000000000001E-2</v>
      </c>
      <c r="AJ367" s="1">
        <f>ABS(IK_diagnostics_positions[[#This Row],[Column14]]-N366)</f>
        <v>3.8296000000000108E-2</v>
      </c>
      <c r="AK367" s="1">
        <f>ABS(IK_diagnostics_positions[[#This Row],[Column15]]-O366)</f>
        <v>6.6799999999997972E-3</v>
      </c>
      <c r="AL367" s="1">
        <f>ABS(IK_diagnostics_positions[[#This Row],[Column16]]-P366)</f>
        <v>0.109043</v>
      </c>
      <c r="AM367" s="1">
        <f>ABS(IK_diagnostics_positions[[#This Row],[Column17]]-Q366)</f>
        <v>1.2317000000000133E-2</v>
      </c>
      <c r="AN367" s="1">
        <f>ABS(IK_diagnostics_positions[[#This Row],[Column18]]-R366)</f>
        <v>5.8910000000000018E-2</v>
      </c>
      <c r="AO367" s="1">
        <f>ABS(IK_diagnostics_positions[[#This Row],[Column19]]-S366)</f>
        <v>9.2210300000000016E-3</v>
      </c>
      <c r="AP367" s="1">
        <f>ABS(IK_diagnostics_positions[[#This Row],[Column20]]-T366)</f>
        <v>2.89933E-2</v>
      </c>
      <c r="AQ367" s="1">
        <f>ABS(IK_diagnostics_positions[[#This Row],[Column21]]-U366)</f>
        <v>4.4549999999999645E-2</v>
      </c>
    </row>
    <row r="368" spans="1:43" x14ac:dyDescent="0.25">
      <c r="A368" s="1">
        <v>0.79134400000000005</v>
      </c>
      <c r="B368" s="1">
        <v>0.55088400000000004</v>
      </c>
      <c r="C368" s="1">
        <v>0.26514500000000002</v>
      </c>
      <c r="D368" s="1">
        <v>0.13503399999999999</v>
      </c>
      <c r="E368" s="1">
        <v>0.36334499999999997</v>
      </c>
      <c r="F368" s="1">
        <v>-0.465667</v>
      </c>
      <c r="G368" s="1">
        <v>0.32454899999999998</v>
      </c>
      <c r="H368" s="1">
        <v>-3.8477799999999999E-3</v>
      </c>
      <c r="I368" s="1">
        <v>-1.3763000000000001</v>
      </c>
      <c r="J368" s="1">
        <v>1.3502500000000001E-3</v>
      </c>
      <c r="K368" s="1">
        <v>0.79352199999999995</v>
      </c>
      <c r="L368" s="1">
        <v>-1.88595</v>
      </c>
      <c r="M368" s="1">
        <v>0.75615600000000005</v>
      </c>
      <c r="N368" s="1">
        <v>1.0028699999999999</v>
      </c>
      <c r="O368" s="1">
        <v>-2.5076000000000001</v>
      </c>
      <c r="P368" s="1">
        <v>-0.75445200000000001</v>
      </c>
      <c r="Q368" s="1">
        <v>1.00315</v>
      </c>
      <c r="R368" s="1">
        <v>-2.5062899999999999</v>
      </c>
      <c r="S368" s="1">
        <v>-1.0016000000000001E-3</v>
      </c>
      <c r="T368" s="2">
        <v>7.11679E-5</v>
      </c>
      <c r="U368" s="1">
        <v>-2.49458</v>
      </c>
      <c r="V368" s="1" t="s">
        <v>23</v>
      </c>
      <c r="W368" s="1">
        <f>ABS(IK_diagnostics_positions[[#This Row],[Column1]]-A367)</f>
        <v>1.6541730000000001</v>
      </c>
      <c r="X368" s="1">
        <f>ABS(IK_diagnostics_positions[[#This Row],[Column2]]-B367)</f>
        <v>0.46001660000000005</v>
      </c>
      <c r="Y368" s="1">
        <f>ABS(IK_diagnostics_positions[[#This Row],[Column3]]-C367)</f>
        <v>0.76240700000000006</v>
      </c>
      <c r="Z368" s="1">
        <f>ABS(IK_diagnostics_positions[[#This Row],[Column4]]-D367)</f>
        <v>0.29868</v>
      </c>
      <c r="AA368" s="1">
        <f>ABS(IK_diagnostics_positions[[#This Row],[Column5]]-E367)</f>
        <v>0.43386399999999997</v>
      </c>
      <c r="AB368" s="1">
        <f>ABS(IK_diagnostics_positions[[#This Row],[Column6]]-F367)</f>
        <v>0.14216400000000001</v>
      </c>
      <c r="AC368" s="1">
        <f>ABS(IK_diagnostics_positions[[#This Row],[Column7]]-G367)</f>
        <v>1.1427999999999998</v>
      </c>
      <c r="AD368" s="1">
        <f>ABS(IK_diagnostics_positions[[#This Row],[Column8]]-H367)</f>
        <v>0.78475877999999999</v>
      </c>
      <c r="AE368" s="1">
        <f>ABS(IK_diagnostics_positions[[#This Row],[Column9]]-I367)</f>
        <v>1.2670000000000181E-2</v>
      </c>
      <c r="AF368" s="1">
        <f>ABS(IK_diagnostics_positions[[#This Row],[Column10]]-J367)</f>
        <v>8.5408900000000006E-3</v>
      </c>
      <c r="AG368" s="1">
        <f>ABS(IK_diagnostics_positions[[#This Row],[Column11]]-K367)</f>
        <v>7.5529000000000068E-2</v>
      </c>
      <c r="AH368" s="1">
        <f>ABS(IK_diagnostics_positions[[#This Row],[Column12]]-L367)</f>
        <v>5.596000000000001E-2</v>
      </c>
      <c r="AI368" s="1">
        <f>ABS(IK_diagnostics_positions[[#This Row],[Column13]]-M367)</f>
        <v>5.6209999999999982E-2</v>
      </c>
      <c r="AJ368" s="1">
        <f>ABS(IK_diagnostics_positions[[#This Row],[Column14]]-N367)</f>
        <v>1.210599999999995E-2</v>
      </c>
      <c r="AK368" s="1">
        <f>ABS(IK_diagnostics_positions[[#This Row],[Column15]]-O367)</f>
        <v>5.7700000000000529E-3</v>
      </c>
      <c r="AL368" s="1">
        <f>ABS(IK_diagnostics_positions[[#This Row],[Column16]]-P367)</f>
        <v>4.8078999999999983E-2</v>
      </c>
      <c r="AM368" s="1">
        <f>ABS(IK_diagnostics_positions[[#This Row],[Column17]]-Q367)</f>
        <v>2.8299999999998882E-3</v>
      </c>
      <c r="AN368" s="1">
        <f>ABS(IK_diagnostics_positions[[#This Row],[Column18]]-R367)</f>
        <v>2.7400000000000091E-2</v>
      </c>
      <c r="AO368" s="1">
        <f>ABS(IK_diagnostics_positions[[#This Row],[Column19]]-S367)</f>
        <v>1.7089699999999998E-3</v>
      </c>
      <c r="AP368" s="1">
        <f>ABS(IK_diagnostics_positions[[#This Row],[Column20]]-T367)</f>
        <v>1.7575532100000003E-2</v>
      </c>
      <c r="AQ368" s="1">
        <f>ABS(IK_diagnostics_positions[[#This Row],[Column21]]-U367)</f>
        <v>2.8179999999999872E-2</v>
      </c>
    </row>
    <row r="369" spans="1:43" x14ac:dyDescent="0.25">
      <c r="A369" s="1">
        <v>0.73369499999999999</v>
      </c>
      <c r="B369" s="1">
        <v>0.53747199999999995</v>
      </c>
      <c r="C369" s="1">
        <v>-0.415711</v>
      </c>
      <c r="D369" s="1">
        <v>0.946577</v>
      </c>
      <c r="E369" s="1">
        <v>-0.29772799999999999</v>
      </c>
      <c r="F369" s="1">
        <v>-0.92278400000000005</v>
      </c>
      <c r="G369" s="1">
        <v>0.86606799999999995</v>
      </c>
      <c r="H369" s="1">
        <v>0.17751600000000001</v>
      </c>
      <c r="I369" s="1">
        <v>-1.79895</v>
      </c>
      <c r="J369" s="1">
        <v>3.6915200000000002E-2</v>
      </c>
      <c r="K369" s="1">
        <v>0.73261500000000002</v>
      </c>
      <c r="L369" s="1">
        <v>-1.8650500000000001</v>
      </c>
      <c r="M369" s="1">
        <v>0.74883900000000003</v>
      </c>
      <c r="N369" s="1">
        <v>1.0008999999999999</v>
      </c>
      <c r="O369" s="1">
        <v>-2.5140400000000001</v>
      </c>
      <c r="P369" s="1">
        <v>-0.71187500000000004</v>
      </c>
      <c r="Q369" s="1">
        <v>0.99951699999999999</v>
      </c>
      <c r="R369" s="1">
        <v>-2.4717500000000001</v>
      </c>
      <c r="S369" s="1">
        <v>-8.4026199999999995E-3</v>
      </c>
      <c r="T369" s="1">
        <v>-1.48296E-2</v>
      </c>
      <c r="U369" s="1">
        <v>-2.5278299999999998</v>
      </c>
      <c r="V369" s="1" t="s">
        <v>23</v>
      </c>
      <c r="W369" s="1">
        <f>ABS(IK_diagnostics_positions[[#This Row],[Column1]]-A368)</f>
        <v>5.7649000000000061E-2</v>
      </c>
      <c r="X369" s="1">
        <f>ABS(IK_diagnostics_positions[[#This Row],[Column2]]-B368)</f>
        <v>1.3412000000000091E-2</v>
      </c>
      <c r="Y369" s="1">
        <f>ABS(IK_diagnostics_positions[[#This Row],[Column3]]-C368)</f>
        <v>0.68085600000000002</v>
      </c>
      <c r="Z369" s="1">
        <f>ABS(IK_diagnostics_positions[[#This Row],[Column4]]-D368)</f>
        <v>0.81154300000000001</v>
      </c>
      <c r="AA369" s="1">
        <f>ABS(IK_diagnostics_positions[[#This Row],[Column5]]-E368)</f>
        <v>0.66107300000000002</v>
      </c>
      <c r="AB369" s="1">
        <f>ABS(IK_diagnostics_positions[[#This Row],[Column6]]-F368)</f>
        <v>0.45711700000000005</v>
      </c>
      <c r="AC369" s="1">
        <f>ABS(IK_diagnostics_positions[[#This Row],[Column7]]-G368)</f>
        <v>0.54151899999999997</v>
      </c>
      <c r="AD369" s="1">
        <f>ABS(IK_diagnostics_positions[[#This Row],[Column8]]-H368)</f>
        <v>0.18136378</v>
      </c>
      <c r="AE369" s="1">
        <f>ABS(IK_diagnostics_positions[[#This Row],[Column9]]-I368)</f>
        <v>0.42264999999999997</v>
      </c>
      <c r="AF369" s="1">
        <f>ABS(IK_diagnostics_positions[[#This Row],[Column10]]-J368)</f>
        <v>3.5564950000000005E-2</v>
      </c>
      <c r="AG369" s="1">
        <f>ABS(IK_diagnostics_positions[[#This Row],[Column11]]-K368)</f>
        <v>6.0906999999999933E-2</v>
      </c>
      <c r="AH369" s="1">
        <f>ABS(IK_diagnostics_positions[[#This Row],[Column12]]-L368)</f>
        <v>2.0899999999999919E-2</v>
      </c>
      <c r="AI369" s="1">
        <f>ABS(IK_diagnostics_positions[[#This Row],[Column13]]-M368)</f>
        <v>7.3170000000000179E-3</v>
      </c>
      <c r="AJ369" s="1">
        <f>ABS(IK_diagnostics_positions[[#This Row],[Column14]]-N368)</f>
        <v>1.9700000000000273E-3</v>
      </c>
      <c r="AK369" s="1">
        <f>ABS(IK_diagnostics_positions[[#This Row],[Column15]]-O368)</f>
        <v>6.4400000000000013E-3</v>
      </c>
      <c r="AL369" s="1">
        <f>ABS(IK_diagnostics_positions[[#This Row],[Column16]]-P368)</f>
        <v>4.2576999999999976E-2</v>
      </c>
      <c r="AM369" s="1">
        <f>ABS(IK_diagnostics_positions[[#This Row],[Column17]]-Q368)</f>
        <v>3.6329999999999973E-3</v>
      </c>
      <c r="AN369" s="1">
        <f>ABS(IK_diagnostics_positions[[#This Row],[Column18]]-R368)</f>
        <v>3.4539999999999793E-2</v>
      </c>
      <c r="AO369" s="1">
        <f>ABS(IK_diagnostics_positions[[#This Row],[Column19]]-S368)</f>
        <v>7.4010199999999995E-3</v>
      </c>
      <c r="AP369" s="1">
        <f>ABS(IK_diagnostics_positions[[#This Row],[Column20]]-T368)</f>
        <v>1.49007679E-2</v>
      </c>
      <c r="AQ369" s="1">
        <f>ABS(IK_diagnostics_positions[[#This Row],[Column21]]-U368)</f>
        <v>3.324999999999978E-2</v>
      </c>
    </row>
    <row r="370" spans="1:43" x14ac:dyDescent="0.25">
      <c r="A370" s="1">
        <v>-1.6522100000000001E-2</v>
      </c>
      <c r="B370" s="1">
        <v>0.15620400000000001</v>
      </c>
      <c r="C370" s="1">
        <v>-0.98758699999999999</v>
      </c>
      <c r="D370" s="1">
        <v>0.12614900000000001</v>
      </c>
      <c r="E370" s="1">
        <v>1.14574</v>
      </c>
      <c r="F370" s="1">
        <v>-1.0091699999999999</v>
      </c>
      <c r="G370" s="1">
        <v>8.1537600000000002E-2</v>
      </c>
      <c r="H370" s="1">
        <v>1.8833299999999999</v>
      </c>
      <c r="I370" s="1">
        <v>-1.6829400000000001</v>
      </c>
      <c r="J370" s="1">
        <v>1.1956E-2</v>
      </c>
      <c r="K370" s="1">
        <v>0.927172</v>
      </c>
      <c r="L370" s="1">
        <v>-1.9674</v>
      </c>
      <c r="M370" s="1">
        <v>0.82337499999999997</v>
      </c>
      <c r="N370" s="1">
        <v>0.99359299999999995</v>
      </c>
      <c r="O370" s="1">
        <v>-2.5480700000000001</v>
      </c>
      <c r="P370" s="1">
        <v>-0.80266899999999997</v>
      </c>
      <c r="Q370" s="1">
        <v>0.991012</v>
      </c>
      <c r="R370" s="1">
        <v>-2.54386</v>
      </c>
      <c r="S370" s="1">
        <v>2.3296399999999998E-2</v>
      </c>
      <c r="T370" s="1">
        <v>5.8146499999999997E-2</v>
      </c>
      <c r="U370" s="1">
        <v>-2.4620299999999999</v>
      </c>
      <c r="V370" s="1" t="s">
        <v>23</v>
      </c>
      <c r="W370" s="1">
        <f>ABS(IK_diagnostics_positions[[#This Row],[Column1]]-A369)</f>
        <v>0.75021709999999997</v>
      </c>
      <c r="X370" s="1">
        <f>ABS(IK_diagnostics_positions[[#This Row],[Column2]]-B369)</f>
        <v>0.38126799999999994</v>
      </c>
      <c r="Y370" s="1">
        <f>ABS(IK_diagnostics_positions[[#This Row],[Column3]]-C369)</f>
        <v>0.57187600000000005</v>
      </c>
      <c r="Z370" s="1">
        <f>ABS(IK_diagnostics_positions[[#This Row],[Column4]]-D369)</f>
        <v>0.82042799999999994</v>
      </c>
      <c r="AA370" s="1">
        <f>ABS(IK_diagnostics_positions[[#This Row],[Column5]]-E369)</f>
        <v>1.443468</v>
      </c>
      <c r="AB370" s="1">
        <f>ABS(IK_diagnostics_positions[[#This Row],[Column6]]-F369)</f>
        <v>8.6385999999999852E-2</v>
      </c>
      <c r="AC370" s="1">
        <f>ABS(IK_diagnostics_positions[[#This Row],[Column7]]-G369)</f>
        <v>0.78453039999999996</v>
      </c>
      <c r="AD370" s="1">
        <f>ABS(IK_diagnostics_positions[[#This Row],[Column8]]-H369)</f>
        <v>1.7058139999999999</v>
      </c>
      <c r="AE370" s="1">
        <f>ABS(IK_diagnostics_positions[[#This Row],[Column9]]-I369)</f>
        <v>0.11600999999999995</v>
      </c>
      <c r="AF370" s="1">
        <f>ABS(IK_diagnostics_positions[[#This Row],[Column10]]-J369)</f>
        <v>2.4959200000000001E-2</v>
      </c>
      <c r="AG370" s="1">
        <f>ABS(IK_diagnostics_positions[[#This Row],[Column11]]-K369)</f>
        <v>0.19455699999999998</v>
      </c>
      <c r="AH370" s="1">
        <f>ABS(IK_diagnostics_positions[[#This Row],[Column12]]-L369)</f>
        <v>0.10234999999999994</v>
      </c>
      <c r="AI370" s="1">
        <f>ABS(IK_diagnostics_positions[[#This Row],[Column13]]-M369)</f>
        <v>7.4535999999999936E-2</v>
      </c>
      <c r="AJ370" s="1">
        <f>ABS(IK_diagnostics_positions[[#This Row],[Column14]]-N369)</f>
        <v>7.3069999999999524E-3</v>
      </c>
      <c r="AK370" s="1">
        <f>ABS(IK_diagnostics_positions[[#This Row],[Column15]]-O369)</f>
        <v>3.4030000000000005E-2</v>
      </c>
      <c r="AL370" s="1">
        <f>ABS(IK_diagnostics_positions[[#This Row],[Column16]]-P369)</f>
        <v>9.079399999999993E-2</v>
      </c>
      <c r="AM370" s="1">
        <f>ABS(IK_diagnostics_positions[[#This Row],[Column17]]-Q369)</f>
        <v>8.5049999999999848E-3</v>
      </c>
      <c r="AN370" s="1">
        <f>ABS(IK_diagnostics_positions[[#This Row],[Column18]]-R369)</f>
        <v>7.2109999999999896E-2</v>
      </c>
      <c r="AO370" s="1">
        <f>ABS(IK_diagnostics_positions[[#This Row],[Column19]]-S369)</f>
        <v>3.1699019999999994E-2</v>
      </c>
      <c r="AP370" s="1">
        <f>ABS(IK_diagnostics_positions[[#This Row],[Column20]]-T369)</f>
        <v>7.2976100000000002E-2</v>
      </c>
      <c r="AQ370" s="1">
        <f>ABS(IK_diagnostics_positions[[#This Row],[Column21]]-U369)</f>
        <v>6.5799999999999859E-2</v>
      </c>
    </row>
    <row r="371" spans="1:43" x14ac:dyDescent="0.25">
      <c r="A371" s="1">
        <v>0.34906999999999999</v>
      </c>
      <c r="B371" s="1">
        <v>2.9237699999999998E-2</v>
      </c>
      <c r="C371" s="1">
        <v>-0.93664099999999995</v>
      </c>
      <c r="D371" s="1">
        <v>0.74604099999999995</v>
      </c>
      <c r="E371" s="1">
        <v>0.94665900000000003</v>
      </c>
      <c r="F371" s="1">
        <v>-0.90920900000000004</v>
      </c>
      <c r="G371" s="1">
        <v>0.20923800000000001</v>
      </c>
      <c r="H371" s="1">
        <v>0.15553</v>
      </c>
      <c r="I371" s="1">
        <v>-1.2023900000000001</v>
      </c>
      <c r="J371" s="1">
        <v>-5.1055800000000004E-4</v>
      </c>
      <c r="K371" s="1">
        <v>0.84153100000000003</v>
      </c>
      <c r="L371" s="1">
        <v>-1.8991100000000001</v>
      </c>
      <c r="M371" s="1">
        <v>0.77243499999999998</v>
      </c>
      <c r="N371" s="1">
        <v>0.99659799999999998</v>
      </c>
      <c r="O371" s="1">
        <v>-2.5143399999999998</v>
      </c>
      <c r="P371" s="1">
        <v>-0.77064200000000005</v>
      </c>
      <c r="Q371" s="1">
        <v>0.99978199999999995</v>
      </c>
      <c r="R371" s="1">
        <v>-2.5170499999999998</v>
      </c>
      <c r="S371" s="1">
        <v>9.1528700000000004E-3</v>
      </c>
      <c r="T371" s="1">
        <v>2.4113800000000001E-2</v>
      </c>
      <c r="U371" s="1">
        <v>-2.4750700000000001</v>
      </c>
      <c r="V371" s="1" t="s">
        <v>23</v>
      </c>
      <c r="W371" s="1">
        <f>ABS(IK_diagnostics_positions[[#This Row],[Column1]]-A370)</f>
        <v>0.36559209999999998</v>
      </c>
      <c r="X371" s="1">
        <f>ABS(IK_diagnostics_positions[[#This Row],[Column2]]-B370)</f>
        <v>0.1269663</v>
      </c>
      <c r="Y371" s="1">
        <f>ABS(IK_diagnostics_positions[[#This Row],[Column3]]-C370)</f>
        <v>5.0946000000000047E-2</v>
      </c>
      <c r="Z371" s="1">
        <f>ABS(IK_diagnostics_positions[[#This Row],[Column4]]-D370)</f>
        <v>0.61989199999999989</v>
      </c>
      <c r="AA371" s="1">
        <f>ABS(IK_diagnostics_positions[[#This Row],[Column5]]-E370)</f>
        <v>0.19908099999999995</v>
      </c>
      <c r="AB371" s="1">
        <f>ABS(IK_diagnostics_positions[[#This Row],[Column6]]-F370)</f>
        <v>9.9960999999999856E-2</v>
      </c>
      <c r="AC371" s="1">
        <f>ABS(IK_diagnostics_positions[[#This Row],[Column7]]-G370)</f>
        <v>0.12770039999999999</v>
      </c>
      <c r="AD371" s="1">
        <f>ABS(IK_diagnostics_positions[[#This Row],[Column8]]-H370)</f>
        <v>1.7278</v>
      </c>
      <c r="AE371" s="1">
        <f>ABS(IK_diagnostics_positions[[#This Row],[Column9]]-I370)</f>
        <v>0.48055000000000003</v>
      </c>
      <c r="AF371" s="1">
        <f>ABS(IK_diagnostics_positions[[#This Row],[Column10]]-J370)</f>
        <v>1.2466557999999999E-2</v>
      </c>
      <c r="AG371" s="1">
        <f>ABS(IK_diagnostics_positions[[#This Row],[Column11]]-K370)</f>
        <v>8.5640999999999967E-2</v>
      </c>
      <c r="AH371" s="1">
        <f>ABS(IK_diagnostics_positions[[#This Row],[Column12]]-L370)</f>
        <v>6.8289999999999962E-2</v>
      </c>
      <c r="AI371" s="1">
        <f>ABS(IK_diagnostics_positions[[#This Row],[Column13]]-M370)</f>
        <v>5.0939999999999985E-2</v>
      </c>
      <c r="AJ371" s="1">
        <f>ABS(IK_diagnostics_positions[[#This Row],[Column14]]-N370)</f>
        <v>3.0050000000000354E-3</v>
      </c>
      <c r="AK371" s="1">
        <f>ABS(IK_diagnostics_positions[[#This Row],[Column15]]-O370)</f>
        <v>3.373000000000026E-2</v>
      </c>
      <c r="AL371" s="1">
        <f>ABS(IK_diagnostics_positions[[#This Row],[Column16]]-P370)</f>
        <v>3.2026999999999917E-2</v>
      </c>
      <c r="AM371" s="1">
        <f>ABS(IK_diagnostics_positions[[#This Row],[Column17]]-Q370)</f>
        <v>8.7699999999999445E-3</v>
      </c>
      <c r="AN371" s="1">
        <f>ABS(IK_diagnostics_positions[[#This Row],[Column18]]-R370)</f>
        <v>2.6810000000000223E-2</v>
      </c>
      <c r="AO371" s="1">
        <f>ABS(IK_diagnostics_positions[[#This Row],[Column19]]-S370)</f>
        <v>1.4143529999999998E-2</v>
      </c>
      <c r="AP371" s="1">
        <f>ABS(IK_diagnostics_positions[[#This Row],[Column20]]-T370)</f>
        <v>3.4032699999999999E-2</v>
      </c>
      <c r="AQ371" s="1">
        <f>ABS(IK_diagnostics_positions[[#This Row],[Column21]]-U370)</f>
        <v>1.3040000000000163E-2</v>
      </c>
    </row>
    <row r="372" spans="1:43" x14ac:dyDescent="0.25">
      <c r="A372" s="1">
        <v>0.27995900000000001</v>
      </c>
      <c r="B372" s="1">
        <v>3.9690299999999998E-2</v>
      </c>
      <c r="C372" s="1">
        <v>-0.95919100000000002</v>
      </c>
      <c r="D372" s="1">
        <v>-0.43199399999999999</v>
      </c>
      <c r="E372" s="1">
        <v>-0.47222199999999998</v>
      </c>
      <c r="F372" s="1">
        <v>-1.4398899999999999</v>
      </c>
      <c r="G372" s="1">
        <v>-0.66005599999999998</v>
      </c>
      <c r="H372" s="1">
        <v>0.48856899999999998</v>
      </c>
      <c r="I372" s="1">
        <v>-1.2821899999999999</v>
      </c>
      <c r="J372" s="1">
        <v>1.51988E-2</v>
      </c>
      <c r="K372" s="1">
        <v>0.824604</v>
      </c>
      <c r="L372" s="1">
        <v>-1.9387799999999999</v>
      </c>
      <c r="M372" s="1">
        <v>0.808666</v>
      </c>
      <c r="N372" s="1">
        <v>1.00763</v>
      </c>
      <c r="O372" s="1">
        <v>-2.5192199999999998</v>
      </c>
      <c r="P372" s="1">
        <v>-0.77776800000000001</v>
      </c>
      <c r="Q372" s="1">
        <v>1.0083599999999999</v>
      </c>
      <c r="R372" s="1">
        <v>-2.5196700000000001</v>
      </c>
      <c r="S372" s="1">
        <v>-5.1863500000000004E-4</v>
      </c>
      <c r="T372" s="1">
        <v>-9.7042299999999995E-3</v>
      </c>
      <c r="U372" s="1">
        <v>-2.4898500000000001</v>
      </c>
      <c r="V372" s="1" t="s">
        <v>23</v>
      </c>
      <c r="W372" s="1">
        <f>ABS(IK_diagnostics_positions[[#This Row],[Column1]]-A371)</f>
        <v>6.9110999999999978E-2</v>
      </c>
      <c r="X372" s="1">
        <f>ABS(IK_diagnostics_positions[[#This Row],[Column2]]-B371)</f>
        <v>1.0452599999999999E-2</v>
      </c>
      <c r="Y372" s="1">
        <f>ABS(IK_diagnostics_positions[[#This Row],[Column3]]-C371)</f>
        <v>2.255000000000007E-2</v>
      </c>
      <c r="Z372" s="1">
        <f>ABS(IK_diagnostics_positions[[#This Row],[Column4]]-D371)</f>
        <v>1.1780349999999999</v>
      </c>
      <c r="AA372" s="1">
        <f>ABS(IK_diagnostics_positions[[#This Row],[Column5]]-E371)</f>
        <v>1.4188810000000001</v>
      </c>
      <c r="AB372" s="1">
        <f>ABS(IK_diagnostics_positions[[#This Row],[Column6]]-F371)</f>
        <v>0.53068099999999985</v>
      </c>
      <c r="AC372" s="1">
        <f>ABS(IK_diagnostics_positions[[#This Row],[Column7]]-G371)</f>
        <v>0.86929400000000001</v>
      </c>
      <c r="AD372" s="1">
        <f>ABS(IK_diagnostics_positions[[#This Row],[Column8]]-H371)</f>
        <v>0.33303899999999997</v>
      </c>
      <c r="AE372" s="1">
        <f>ABS(IK_diagnostics_positions[[#This Row],[Column9]]-I371)</f>
        <v>7.9799999999999871E-2</v>
      </c>
      <c r="AF372" s="1">
        <f>ABS(IK_diagnostics_positions[[#This Row],[Column10]]-J371)</f>
        <v>1.5709358E-2</v>
      </c>
      <c r="AG372" s="1">
        <f>ABS(IK_diagnostics_positions[[#This Row],[Column11]]-K371)</f>
        <v>1.6927000000000025E-2</v>
      </c>
      <c r="AH372" s="1">
        <f>ABS(IK_diagnostics_positions[[#This Row],[Column12]]-L371)</f>
        <v>3.9669999999999872E-2</v>
      </c>
      <c r="AI372" s="1">
        <f>ABS(IK_diagnostics_positions[[#This Row],[Column13]]-M371)</f>
        <v>3.6231000000000013E-2</v>
      </c>
      <c r="AJ372" s="1">
        <f>ABS(IK_diagnostics_positions[[#This Row],[Column14]]-N371)</f>
        <v>1.1032000000000042E-2</v>
      </c>
      <c r="AK372" s="1">
        <f>ABS(IK_diagnostics_positions[[#This Row],[Column15]]-O371)</f>
        <v>4.8799999999999955E-3</v>
      </c>
      <c r="AL372" s="1">
        <f>ABS(IK_diagnostics_positions[[#This Row],[Column16]]-P371)</f>
        <v>7.1259999999999657E-3</v>
      </c>
      <c r="AM372" s="1">
        <f>ABS(IK_diagnostics_positions[[#This Row],[Column17]]-Q371)</f>
        <v>8.5779999999999745E-3</v>
      </c>
      <c r="AN372" s="1">
        <f>ABS(IK_diagnostics_positions[[#This Row],[Column18]]-R371)</f>
        <v>2.6200000000002888E-3</v>
      </c>
      <c r="AO372" s="1">
        <f>ABS(IK_diagnostics_positions[[#This Row],[Column19]]-S371)</f>
        <v>9.6715050000000004E-3</v>
      </c>
      <c r="AP372" s="1">
        <f>ABS(IK_diagnostics_positions[[#This Row],[Column20]]-T371)</f>
        <v>3.3818029999999999E-2</v>
      </c>
      <c r="AQ372" s="1">
        <f>ABS(IK_diagnostics_positions[[#This Row],[Column21]]-U371)</f>
        <v>1.4780000000000015E-2</v>
      </c>
    </row>
    <row r="373" spans="1:43" x14ac:dyDescent="0.25">
      <c r="A373" s="1">
        <v>-0.43961899999999998</v>
      </c>
      <c r="B373" s="1">
        <v>-0.43658799999999998</v>
      </c>
      <c r="C373" s="1">
        <v>-0.784937</v>
      </c>
      <c r="D373" s="1">
        <v>0.55672100000000002</v>
      </c>
      <c r="E373" s="1">
        <v>-0.35162700000000002</v>
      </c>
      <c r="F373" s="1">
        <v>-0.79433699999999996</v>
      </c>
      <c r="G373" s="1">
        <v>0.73209999999999997</v>
      </c>
      <c r="H373" s="1">
        <v>0.42113</v>
      </c>
      <c r="I373" s="1">
        <v>-1.4043300000000001</v>
      </c>
      <c r="J373" s="1">
        <v>9.6082700000000004E-4</v>
      </c>
      <c r="K373" s="1">
        <v>0.83082400000000001</v>
      </c>
      <c r="L373" s="1">
        <v>-1.94984</v>
      </c>
      <c r="M373" s="1">
        <v>0.80288300000000001</v>
      </c>
      <c r="N373" s="1">
        <v>1.0014000000000001</v>
      </c>
      <c r="O373" s="1">
        <v>-2.5224000000000002</v>
      </c>
      <c r="P373" s="1">
        <v>-0.81143200000000004</v>
      </c>
      <c r="Q373" s="1">
        <v>1.01546</v>
      </c>
      <c r="R373" s="1">
        <v>-2.5029499999999998</v>
      </c>
      <c r="S373" s="1">
        <v>1.60346E-2</v>
      </c>
      <c r="T373" s="1">
        <v>-1.08019E-2</v>
      </c>
      <c r="U373" s="1">
        <v>-2.48969</v>
      </c>
      <c r="V373" s="1" t="s">
        <v>23</v>
      </c>
      <c r="W373" s="1">
        <f>ABS(IK_diagnostics_positions[[#This Row],[Column1]]-A372)</f>
        <v>0.71957800000000005</v>
      </c>
      <c r="X373" s="1">
        <f>ABS(IK_diagnostics_positions[[#This Row],[Column2]]-B372)</f>
        <v>0.47627829999999999</v>
      </c>
      <c r="Y373" s="1">
        <f>ABS(IK_diagnostics_positions[[#This Row],[Column3]]-C372)</f>
        <v>0.17425400000000002</v>
      </c>
      <c r="Z373" s="1">
        <f>ABS(IK_diagnostics_positions[[#This Row],[Column4]]-D372)</f>
        <v>0.98871500000000001</v>
      </c>
      <c r="AA373" s="1">
        <f>ABS(IK_diagnostics_positions[[#This Row],[Column5]]-E372)</f>
        <v>0.12059499999999995</v>
      </c>
      <c r="AB373" s="1">
        <f>ABS(IK_diagnostics_positions[[#This Row],[Column6]]-F372)</f>
        <v>0.64555299999999993</v>
      </c>
      <c r="AC373" s="1">
        <f>ABS(IK_diagnostics_positions[[#This Row],[Column7]]-G372)</f>
        <v>1.3921559999999999</v>
      </c>
      <c r="AD373" s="1">
        <f>ABS(IK_diagnostics_positions[[#This Row],[Column8]]-H372)</f>
        <v>6.7438999999999971E-2</v>
      </c>
      <c r="AE373" s="1">
        <f>ABS(IK_diagnostics_positions[[#This Row],[Column9]]-I372)</f>
        <v>0.12214000000000014</v>
      </c>
      <c r="AF373" s="1">
        <f>ABS(IK_diagnostics_positions[[#This Row],[Column10]]-J372)</f>
        <v>1.4237973000000001E-2</v>
      </c>
      <c r="AG373" s="1">
        <f>ABS(IK_diagnostics_positions[[#This Row],[Column11]]-K372)</f>
        <v>6.2200000000000033E-3</v>
      </c>
      <c r="AH373" s="1">
        <f>ABS(IK_diagnostics_positions[[#This Row],[Column12]]-L372)</f>
        <v>1.106000000000007E-2</v>
      </c>
      <c r="AI373" s="1">
        <f>ABS(IK_diagnostics_positions[[#This Row],[Column13]]-M372)</f>
        <v>5.7829999999999826E-3</v>
      </c>
      <c r="AJ373" s="1">
        <f>ABS(IK_diagnostics_positions[[#This Row],[Column14]]-N372)</f>
        <v>6.2299999999999578E-3</v>
      </c>
      <c r="AK373" s="1">
        <f>ABS(IK_diagnostics_positions[[#This Row],[Column15]]-O372)</f>
        <v>3.1800000000004047E-3</v>
      </c>
      <c r="AL373" s="1">
        <f>ABS(IK_diagnostics_positions[[#This Row],[Column16]]-P372)</f>
        <v>3.3664000000000027E-2</v>
      </c>
      <c r="AM373" s="1">
        <f>ABS(IK_diagnostics_positions[[#This Row],[Column17]]-Q372)</f>
        <v>7.1000000000001062E-3</v>
      </c>
      <c r="AN373" s="1">
        <f>ABS(IK_diagnostics_positions[[#This Row],[Column18]]-R372)</f>
        <v>1.672000000000029E-2</v>
      </c>
      <c r="AO373" s="1">
        <f>ABS(IK_diagnostics_positions[[#This Row],[Column19]]-S372)</f>
        <v>1.6553234999999999E-2</v>
      </c>
      <c r="AP373" s="1">
        <f>ABS(IK_diagnostics_positions[[#This Row],[Column20]]-T372)</f>
        <v>1.0976700000000002E-3</v>
      </c>
      <c r="AQ373" s="1">
        <f>ABS(IK_diagnostics_positions[[#This Row],[Column21]]-U372)</f>
        <v>1.6000000000016001E-4</v>
      </c>
    </row>
    <row r="374" spans="1:43" x14ac:dyDescent="0.25">
      <c r="A374" s="1">
        <v>-0.88065199999999999</v>
      </c>
      <c r="B374" s="1">
        <v>0.374336</v>
      </c>
      <c r="C374" s="1">
        <v>0.29038700000000001</v>
      </c>
      <c r="D374" s="1">
        <v>-0.65145200000000003</v>
      </c>
      <c r="E374" s="1">
        <v>0.77247100000000002</v>
      </c>
      <c r="F374" s="1">
        <v>-0.59784499999999996</v>
      </c>
      <c r="G374" s="1">
        <v>-0.51271500000000003</v>
      </c>
      <c r="H374" s="1">
        <v>9.6596299999999996E-2</v>
      </c>
      <c r="I374" s="1">
        <v>-1.32169</v>
      </c>
      <c r="J374" s="1">
        <v>-1.6345999999999999E-3</v>
      </c>
      <c r="K374" s="1">
        <v>0.76347299999999996</v>
      </c>
      <c r="L374" s="1">
        <v>-1.8639699999999999</v>
      </c>
      <c r="M374" s="1">
        <v>0.740672</v>
      </c>
      <c r="N374" s="1">
        <v>0.99613799999999997</v>
      </c>
      <c r="O374" s="1">
        <v>-2.49234</v>
      </c>
      <c r="P374" s="1">
        <v>-0.74057099999999998</v>
      </c>
      <c r="Q374" s="1">
        <v>1.00396</v>
      </c>
      <c r="R374" s="1">
        <v>-2.4933700000000001</v>
      </c>
      <c r="S374" s="1">
        <v>5.1659899999999996E-3</v>
      </c>
      <c r="T374" s="1">
        <v>-5.0885100000000001E-3</v>
      </c>
      <c r="U374" s="1">
        <v>-2.5037099999999999</v>
      </c>
      <c r="V374" s="1" t="s">
        <v>23</v>
      </c>
      <c r="W374" s="1">
        <f>ABS(IK_diagnostics_positions[[#This Row],[Column1]]-A373)</f>
        <v>0.44103300000000001</v>
      </c>
      <c r="X374" s="1">
        <f>ABS(IK_diagnostics_positions[[#This Row],[Column2]]-B373)</f>
        <v>0.81092399999999998</v>
      </c>
      <c r="Y374" s="1">
        <f>ABS(IK_diagnostics_positions[[#This Row],[Column3]]-C373)</f>
        <v>1.0753239999999999</v>
      </c>
      <c r="Z374" s="1">
        <f>ABS(IK_diagnostics_positions[[#This Row],[Column4]]-D373)</f>
        <v>1.2081729999999999</v>
      </c>
      <c r="AA374" s="1">
        <f>ABS(IK_diagnostics_positions[[#This Row],[Column5]]-E373)</f>
        <v>1.124098</v>
      </c>
      <c r="AB374" s="1">
        <f>ABS(IK_diagnostics_positions[[#This Row],[Column6]]-F373)</f>
        <v>0.196492</v>
      </c>
      <c r="AC374" s="1">
        <f>ABS(IK_diagnostics_positions[[#This Row],[Column7]]-G373)</f>
        <v>1.244815</v>
      </c>
      <c r="AD374" s="1">
        <f>ABS(IK_diagnostics_positions[[#This Row],[Column8]]-H373)</f>
        <v>0.32453370000000004</v>
      </c>
      <c r="AE374" s="1">
        <f>ABS(IK_diagnostics_positions[[#This Row],[Column9]]-I373)</f>
        <v>8.2640000000000047E-2</v>
      </c>
      <c r="AF374" s="1">
        <f>ABS(IK_diagnostics_positions[[#This Row],[Column10]]-J373)</f>
        <v>2.595427E-3</v>
      </c>
      <c r="AG374" s="1">
        <f>ABS(IK_diagnostics_positions[[#This Row],[Column11]]-K373)</f>
        <v>6.735100000000005E-2</v>
      </c>
      <c r="AH374" s="1">
        <f>ABS(IK_diagnostics_positions[[#This Row],[Column12]]-L373)</f>
        <v>8.5870000000000113E-2</v>
      </c>
      <c r="AI374" s="1">
        <f>ABS(IK_diagnostics_positions[[#This Row],[Column13]]-M373)</f>
        <v>6.2211000000000016E-2</v>
      </c>
      <c r="AJ374" s="1">
        <f>ABS(IK_diagnostics_positions[[#This Row],[Column14]]-N373)</f>
        <v>5.2620000000000999E-3</v>
      </c>
      <c r="AK374" s="1">
        <f>ABS(IK_diagnostics_positions[[#This Row],[Column15]]-O373)</f>
        <v>3.0060000000000198E-2</v>
      </c>
      <c r="AL374" s="1">
        <f>ABS(IK_diagnostics_positions[[#This Row],[Column16]]-P373)</f>
        <v>7.0861000000000063E-2</v>
      </c>
      <c r="AM374" s="1">
        <f>ABS(IK_diagnostics_positions[[#This Row],[Column17]]-Q373)</f>
        <v>1.1500000000000066E-2</v>
      </c>
      <c r="AN374" s="1">
        <f>ABS(IK_diagnostics_positions[[#This Row],[Column18]]-R373)</f>
        <v>9.5799999999996999E-3</v>
      </c>
      <c r="AO374" s="1">
        <f>ABS(IK_diagnostics_positions[[#This Row],[Column19]]-S373)</f>
        <v>1.0868610000000001E-2</v>
      </c>
      <c r="AP374" s="1">
        <f>ABS(IK_diagnostics_positions[[#This Row],[Column20]]-T373)</f>
        <v>5.7133899999999996E-3</v>
      </c>
      <c r="AQ374" s="1">
        <f>ABS(IK_diagnostics_positions[[#This Row],[Column21]]-U373)</f>
        <v>1.4019999999999921E-2</v>
      </c>
    </row>
    <row r="375" spans="1:43" x14ac:dyDescent="0.25">
      <c r="A375" s="1">
        <v>-5.4342000000000001E-2</v>
      </c>
      <c r="B375" s="1">
        <v>-0.72025799999999995</v>
      </c>
      <c r="C375" s="1">
        <v>-0.69157400000000002</v>
      </c>
      <c r="D375" s="1">
        <v>0.79335100000000003</v>
      </c>
      <c r="E375" s="1">
        <v>-0.37321799999999999</v>
      </c>
      <c r="F375" s="1">
        <v>-1.0928</v>
      </c>
      <c r="G375" s="1">
        <v>0.30254900000000001</v>
      </c>
      <c r="H375" s="1">
        <v>-0.16373299999999999</v>
      </c>
      <c r="I375" s="1">
        <v>-1.93851</v>
      </c>
      <c r="J375" s="1">
        <v>-1.17803E-3</v>
      </c>
      <c r="K375" s="1">
        <v>0.78670399999999996</v>
      </c>
      <c r="L375" s="1">
        <v>-1.87202</v>
      </c>
      <c r="M375" s="1">
        <v>0.74690500000000004</v>
      </c>
      <c r="N375" s="1">
        <v>1.00092</v>
      </c>
      <c r="O375" s="1">
        <v>-2.5001000000000002</v>
      </c>
      <c r="P375" s="1">
        <v>-0.74664200000000003</v>
      </c>
      <c r="Q375" s="1">
        <v>0.99805999999999995</v>
      </c>
      <c r="R375" s="1">
        <v>-2.5041699999999998</v>
      </c>
      <c r="S375" s="1">
        <v>-1.70133E-3</v>
      </c>
      <c r="T375" s="1">
        <v>3.36367E-3</v>
      </c>
      <c r="U375" s="1">
        <v>-2.4936099999999999</v>
      </c>
      <c r="V375" s="1" t="s">
        <v>23</v>
      </c>
      <c r="W375" s="1">
        <f>ABS(IK_diagnostics_positions[[#This Row],[Column1]]-A374)</f>
        <v>0.82630999999999999</v>
      </c>
      <c r="X375" s="1">
        <f>ABS(IK_diagnostics_positions[[#This Row],[Column2]]-B374)</f>
        <v>1.0945939999999998</v>
      </c>
      <c r="Y375" s="1">
        <f>ABS(IK_diagnostics_positions[[#This Row],[Column3]]-C374)</f>
        <v>0.98196100000000008</v>
      </c>
      <c r="Z375" s="1">
        <f>ABS(IK_diagnostics_positions[[#This Row],[Column4]]-D374)</f>
        <v>1.4448030000000001</v>
      </c>
      <c r="AA375" s="1">
        <f>ABS(IK_diagnostics_positions[[#This Row],[Column5]]-E374)</f>
        <v>1.145689</v>
      </c>
      <c r="AB375" s="1">
        <f>ABS(IK_diagnostics_positions[[#This Row],[Column6]]-F374)</f>
        <v>0.49495500000000003</v>
      </c>
      <c r="AC375" s="1">
        <f>ABS(IK_diagnostics_positions[[#This Row],[Column7]]-G374)</f>
        <v>0.81526399999999999</v>
      </c>
      <c r="AD375" s="1">
        <f>ABS(IK_diagnostics_positions[[#This Row],[Column8]]-H374)</f>
        <v>0.26032929999999999</v>
      </c>
      <c r="AE375" s="1">
        <f>ABS(IK_diagnostics_positions[[#This Row],[Column9]]-I374)</f>
        <v>0.61681999999999992</v>
      </c>
      <c r="AF375" s="1">
        <f>ABS(IK_diagnostics_positions[[#This Row],[Column10]]-J374)</f>
        <v>4.5656999999999989E-4</v>
      </c>
      <c r="AG375" s="1">
        <f>ABS(IK_diagnostics_positions[[#This Row],[Column11]]-K374)</f>
        <v>2.3231000000000002E-2</v>
      </c>
      <c r="AH375" s="1">
        <f>ABS(IK_diagnostics_positions[[#This Row],[Column12]]-L374)</f>
        <v>8.0500000000001126E-3</v>
      </c>
      <c r="AI375" s="1">
        <f>ABS(IK_diagnostics_positions[[#This Row],[Column13]]-M374)</f>
        <v>6.2330000000000441E-3</v>
      </c>
      <c r="AJ375" s="1">
        <f>ABS(IK_diagnostics_positions[[#This Row],[Column14]]-N374)</f>
        <v>4.782000000000064E-3</v>
      </c>
      <c r="AK375" s="1">
        <f>ABS(IK_diagnostics_positions[[#This Row],[Column15]]-O374)</f>
        <v>7.7600000000002112E-3</v>
      </c>
      <c r="AL375" s="1">
        <f>ABS(IK_diagnostics_positions[[#This Row],[Column16]]-P374)</f>
        <v>6.0710000000000486E-3</v>
      </c>
      <c r="AM375" s="1">
        <f>ABS(IK_diagnostics_positions[[#This Row],[Column17]]-Q374)</f>
        <v>5.9000000000000163E-3</v>
      </c>
      <c r="AN375" s="1">
        <f>ABS(IK_diagnostics_positions[[#This Row],[Column18]]-R374)</f>
        <v>1.0799999999999699E-2</v>
      </c>
      <c r="AO375" s="1">
        <f>ABS(IK_diagnostics_positions[[#This Row],[Column19]]-S374)</f>
        <v>6.8673199999999997E-3</v>
      </c>
      <c r="AP375" s="1">
        <f>ABS(IK_diagnostics_positions[[#This Row],[Column20]]-T374)</f>
        <v>8.4521800000000001E-3</v>
      </c>
      <c r="AQ375" s="1">
        <f>ABS(IK_diagnostics_positions[[#This Row],[Column21]]-U374)</f>
        <v>1.0099999999999998E-2</v>
      </c>
    </row>
    <row r="376" spans="1:43" x14ac:dyDescent="0.25">
      <c r="A376" s="1">
        <v>0.57179400000000002</v>
      </c>
      <c r="B376" s="1">
        <v>0.47455799999999998</v>
      </c>
      <c r="C376" s="1">
        <v>-0.66921299999999995</v>
      </c>
      <c r="D376" s="1">
        <v>0.56174199999999996</v>
      </c>
      <c r="E376" s="1">
        <v>0.40262399999999998</v>
      </c>
      <c r="F376" s="1">
        <v>-1.6665700000000001</v>
      </c>
      <c r="G376" s="1">
        <v>-1.72485E-2</v>
      </c>
      <c r="H376" s="1">
        <v>1.2161999999999999</v>
      </c>
      <c r="I376" s="1">
        <v>-1.7201599999999999</v>
      </c>
      <c r="J376" s="1">
        <v>9.2183100000000004E-3</v>
      </c>
      <c r="K376" s="1">
        <v>0.95308099999999996</v>
      </c>
      <c r="L376" s="1">
        <v>-2.6845699999999999</v>
      </c>
      <c r="M376" s="1">
        <v>0.98277000000000003</v>
      </c>
      <c r="N376" s="1">
        <v>1.0022</v>
      </c>
      <c r="O376" s="1">
        <v>-2.4614400000000001</v>
      </c>
      <c r="P376" s="1">
        <v>-0.96470999999999996</v>
      </c>
      <c r="Q376" s="1">
        <v>1.00491</v>
      </c>
      <c r="R376" s="1">
        <v>-2.4637099999999998</v>
      </c>
      <c r="S376" s="1">
        <v>-7.4877600000000004E-4</v>
      </c>
      <c r="T376" s="1">
        <v>-3.2399400000000002E-2</v>
      </c>
      <c r="U376" s="1">
        <v>-2.5150700000000001</v>
      </c>
      <c r="V376" s="1" t="s">
        <v>23</v>
      </c>
      <c r="W376" s="1">
        <f>ABS(IK_diagnostics_positions[[#This Row],[Column1]]-A375)</f>
        <v>0.62613600000000003</v>
      </c>
      <c r="X376" s="1">
        <f>ABS(IK_diagnostics_positions[[#This Row],[Column2]]-B375)</f>
        <v>1.1948159999999999</v>
      </c>
      <c r="Y376" s="1">
        <f>ABS(IK_diagnostics_positions[[#This Row],[Column3]]-C375)</f>
        <v>2.2361000000000075E-2</v>
      </c>
      <c r="Z376" s="1">
        <f>ABS(IK_diagnostics_positions[[#This Row],[Column4]]-D375)</f>
        <v>0.23160900000000006</v>
      </c>
      <c r="AA376" s="1">
        <f>ABS(IK_diagnostics_positions[[#This Row],[Column5]]-E375)</f>
        <v>0.77584199999999992</v>
      </c>
      <c r="AB376" s="1">
        <f>ABS(IK_diagnostics_positions[[#This Row],[Column6]]-F375)</f>
        <v>0.57377000000000011</v>
      </c>
      <c r="AC376" s="1">
        <f>ABS(IK_diagnostics_positions[[#This Row],[Column7]]-G375)</f>
        <v>0.31979750000000001</v>
      </c>
      <c r="AD376" s="1">
        <f>ABS(IK_diagnostics_positions[[#This Row],[Column8]]-H375)</f>
        <v>1.3799329999999999</v>
      </c>
      <c r="AE376" s="1">
        <f>ABS(IK_diagnostics_positions[[#This Row],[Column9]]-I375)</f>
        <v>0.21835000000000004</v>
      </c>
      <c r="AF376" s="1">
        <f>ABS(IK_diagnostics_positions[[#This Row],[Column10]]-J375)</f>
        <v>1.039634E-2</v>
      </c>
      <c r="AG376" s="1">
        <f>ABS(IK_diagnostics_positions[[#This Row],[Column11]]-K375)</f>
        <v>0.166377</v>
      </c>
      <c r="AH376" s="1">
        <f>ABS(IK_diagnostics_positions[[#This Row],[Column12]]-L375)</f>
        <v>0.81254999999999988</v>
      </c>
      <c r="AI376" s="1">
        <f>ABS(IK_diagnostics_positions[[#This Row],[Column13]]-M375)</f>
        <v>0.23586499999999999</v>
      </c>
      <c r="AJ376" s="1">
        <f>ABS(IK_diagnostics_positions[[#This Row],[Column14]]-N375)</f>
        <v>1.2799999999999478E-3</v>
      </c>
      <c r="AK376" s="1">
        <f>ABS(IK_diagnostics_positions[[#This Row],[Column15]]-O375)</f>
        <v>3.8660000000000139E-2</v>
      </c>
      <c r="AL376" s="1">
        <f>ABS(IK_diagnostics_positions[[#This Row],[Column16]]-P375)</f>
        <v>0.21806799999999993</v>
      </c>
      <c r="AM376" s="1">
        <f>ABS(IK_diagnostics_positions[[#This Row],[Column17]]-Q375)</f>
        <v>6.8500000000000227E-3</v>
      </c>
      <c r="AN376" s="1">
        <f>ABS(IK_diagnostics_positions[[#This Row],[Column18]]-R375)</f>
        <v>4.045999999999994E-2</v>
      </c>
      <c r="AO376" s="1">
        <f>ABS(IK_diagnostics_positions[[#This Row],[Column19]]-S375)</f>
        <v>9.5255399999999999E-4</v>
      </c>
      <c r="AP376" s="1">
        <f>ABS(IK_diagnostics_positions[[#This Row],[Column20]]-T375)</f>
        <v>3.5763070000000001E-2</v>
      </c>
      <c r="AQ376" s="1">
        <f>ABS(IK_diagnostics_positions[[#This Row],[Column21]]-U375)</f>
        <v>2.1460000000000257E-2</v>
      </c>
    </row>
    <row r="377" spans="1:43" x14ac:dyDescent="0.25">
      <c r="A377" s="1">
        <v>-0.47860200000000003</v>
      </c>
      <c r="B377" s="1">
        <v>0.65505599999999997</v>
      </c>
      <c r="C377" s="1">
        <v>-0.58467199999999997</v>
      </c>
      <c r="D377" s="1">
        <v>-0.22873599999999999</v>
      </c>
      <c r="E377" s="1">
        <v>-4.3697100000000003E-2</v>
      </c>
      <c r="F377" s="1">
        <v>-1.25498</v>
      </c>
      <c r="G377" s="1">
        <v>-0.29303200000000001</v>
      </c>
      <c r="H377" s="1">
        <v>0.89852100000000001</v>
      </c>
      <c r="I377" s="1">
        <v>-0.926207</v>
      </c>
      <c r="J377" s="1">
        <v>4.3621700000000003E-3</v>
      </c>
      <c r="K377" s="1">
        <v>0.76008500000000001</v>
      </c>
      <c r="L377" s="1">
        <v>-1.87087</v>
      </c>
      <c r="M377" s="1">
        <v>0.74262700000000004</v>
      </c>
      <c r="N377" s="1">
        <v>1.0052700000000001</v>
      </c>
      <c r="O377" s="1">
        <v>-2.4992399999999999</v>
      </c>
      <c r="P377" s="1">
        <v>-0.74023799999999995</v>
      </c>
      <c r="Q377" s="1">
        <v>0.99789799999999995</v>
      </c>
      <c r="R377" s="1">
        <v>-2.49458</v>
      </c>
      <c r="S377" s="1">
        <v>-3.6514400000000002E-3</v>
      </c>
      <c r="T377" s="1">
        <v>-9.9913499999999995E-3</v>
      </c>
      <c r="U377" s="1">
        <v>-2.5087700000000002</v>
      </c>
      <c r="V377" s="1" t="s">
        <v>23</v>
      </c>
      <c r="W377" s="1">
        <f>ABS(IK_diagnostics_positions[[#This Row],[Column1]]-A376)</f>
        <v>1.0503960000000001</v>
      </c>
      <c r="X377" s="1">
        <f>ABS(IK_diagnostics_positions[[#This Row],[Column2]]-B376)</f>
        <v>0.18049799999999999</v>
      </c>
      <c r="Y377" s="1">
        <f>ABS(IK_diagnostics_positions[[#This Row],[Column3]]-C376)</f>
        <v>8.4540999999999977E-2</v>
      </c>
      <c r="Z377" s="1">
        <f>ABS(IK_diagnostics_positions[[#This Row],[Column4]]-D376)</f>
        <v>0.79047800000000001</v>
      </c>
      <c r="AA377" s="1">
        <f>ABS(IK_diagnostics_positions[[#This Row],[Column5]]-E376)</f>
        <v>0.44632109999999997</v>
      </c>
      <c r="AB377" s="1">
        <f>ABS(IK_diagnostics_positions[[#This Row],[Column6]]-F376)</f>
        <v>0.41159000000000012</v>
      </c>
      <c r="AC377" s="1">
        <f>ABS(IK_diagnostics_positions[[#This Row],[Column7]]-G376)</f>
        <v>0.27578350000000001</v>
      </c>
      <c r="AD377" s="1">
        <f>ABS(IK_diagnostics_positions[[#This Row],[Column8]]-H376)</f>
        <v>0.31767899999999993</v>
      </c>
      <c r="AE377" s="1">
        <f>ABS(IK_diagnostics_positions[[#This Row],[Column9]]-I376)</f>
        <v>0.79395299999999991</v>
      </c>
      <c r="AF377" s="1">
        <f>ABS(IK_diagnostics_positions[[#This Row],[Column10]]-J376)</f>
        <v>4.8561400000000001E-3</v>
      </c>
      <c r="AG377" s="1">
        <f>ABS(IK_diagnostics_positions[[#This Row],[Column11]]-K376)</f>
        <v>0.19299599999999995</v>
      </c>
      <c r="AH377" s="1">
        <f>ABS(IK_diagnostics_positions[[#This Row],[Column12]]-L376)</f>
        <v>0.81369999999999987</v>
      </c>
      <c r="AI377" s="1">
        <f>ABS(IK_diagnostics_positions[[#This Row],[Column13]]-M376)</f>
        <v>0.240143</v>
      </c>
      <c r="AJ377" s="1">
        <f>ABS(IK_diagnostics_positions[[#This Row],[Column14]]-N376)</f>
        <v>3.0700000000001282E-3</v>
      </c>
      <c r="AK377" s="1">
        <f>ABS(IK_diagnostics_positions[[#This Row],[Column15]]-O376)</f>
        <v>3.7799999999999834E-2</v>
      </c>
      <c r="AL377" s="1">
        <f>ABS(IK_diagnostics_positions[[#This Row],[Column16]]-P376)</f>
        <v>0.224472</v>
      </c>
      <c r="AM377" s="1">
        <f>ABS(IK_diagnostics_positions[[#This Row],[Column17]]-Q376)</f>
        <v>7.0120000000000182E-3</v>
      </c>
      <c r="AN377" s="1">
        <f>ABS(IK_diagnostics_positions[[#This Row],[Column18]]-R376)</f>
        <v>3.0870000000000175E-2</v>
      </c>
      <c r="AO377" s="1">
        <f>ABS(IK_diagnostics_positions[[#This Row],[Column19]]-S376)</f>
        <v>2.9026640000000001E-3</v>
      </c>
      <c r="AP377" s="1">
        <f>ABS(IK_diagnostics_positions[[#This Row],[Column20]]-T376)</f>
        <v>2.2408050000000002E-2</v>
      </c>
      <c r="AQ377" s="1">
        <f>ABS(IK_diagnostics_positions[[#This Row],[Column21]]-U376)</f>
        <v>6.2999999999999723E-3</v>
      </c>
    </row>
    <row r="378" spans="1:43" x14ac:dyDescent="0.25">
      <c r="A378" s="1">
        <v>-3.1160799999999999E-2</v>
      </c>
      <c r="B378" s="1">
        <v>8.6688600000000005E-2</v>
      </c>
      <c r="C378" s="1">
        <v>-0.99574799999999997</v>
      </c>
      <c r="D378" s="1">
        <v>0.331152</v>
      </c>
      <c r="E378" s="1">
        <v>-0.38087199999999999</v>
      </c>
      <c r="F378" s="1">
        <v>-1.8020499999999999</v>
      </c>
      <c r="G378" s="1">
        <v>0.56341799999999997</v>
      </c>
      <c r="H378" s="1">
        <v>0.35508200000000001</v>
      </c>
      <c r="I378" s="1">
        <v>-1.1660999999999999</v>
      </c>
      <c r="J378" s="1">
        <v>5.7685400000000002E-4</v>
      </c>
      <c r="K378" s="1">
        <v>0.78033300000000005</v>
      </c>
      <c r="L378" s="1">
        <v>-1.8748800000000001</v>
      </c>
      <c r="M378" s="1">
        <v>0.75054699999999996</v>
      </c>
      <c r="N378" s="1">
        <v>1.0010600000000001</v>
      </c>
      <c r="O378" s="1">
        <v>-2.49844</v>
      </c>
      <c r="P378" s="1">
        <v>-0.74997999999999998</v>
      </c>
      <c r="Q378" s="1">
        <v>0.99841299999999999</v>
      </c>
      <c r="R378" s="1">
        <v>-2.4986700000000002</v>
      </c>
      <c r="S378" s="1">
        <v>5.4421999999999999E-4</v>
      </c>
      <c r="T378" s="1">
        <v>-8.1121899999999996E-4</v>
      </c>
      <c r="U378" s="1">
        <v>-2.4992399999999999</v>
      </c>
      <c r="V378" s="1" t="s">
        <v>23</v>
      </c>
      <c r="W378" s="1">
        <f>ABS(IK_diagnostics_positions[[#This Row],[Column1]]-A377)</f>
        <v>0.44744120000000004</v>
      </c>
      <c r="X378" s="1">
        <f>ABS(IK_diagnostics_positions[[#This Row],[Column2]]-B377)</f>
        <v>0.56836739999999997</v>
      </c>
      <c r="Y378" s="1">
        <f>ABS(IK_diagnostics_positions[[#This Row],[Column3]]-C377)</f>
        <v>0.411076</v>
      </c>
      <c r="Z378" s="1">
        <f>ABS(IK_diagnostics_positions[[#This Row],[Column4]]-D377)</f>
        <v>0.55988799999999994</v>
      </c>
      <c r="AA378" s="1">
        <f>ABS(IK_diagnostics_positions[[#This Row],[Column5]]-E377)</f>
        <v>0.3371749</v>
      </c>
      <c r="AB378" s="1">
        <f>ABS(IK_diagnostics_positions[[#This Row],[Column6]]-F377)</f>
        <v>0.54706999999999995</v>
      </c>
      <c r="AC378" s="1">
        <f>ABS(IK_diagnostics_positions[[#This Row],[Column7]]-G377)</f>
        <v>0.85644999999999993</v>
      </c>
      <c r="AD378" s="1">
        <f>ABS(IK_diagnostics_positions[[#This Row],[Column8]]-H377)</f>
        <v>0.54343900000000001</v>
      </c>
      <c r="AE378" s="1">
        <f>ABS(IK_diagnostics_positions[[#This Row],[Column9]]-I377)</f>
        <v>0.23989299999999991</v>
      </c>
      <c r="AF378" s="1">
        <f>ABS(IK_diagnostics_positions[[#This Row],[Column10]]-J377)</f>
        <v>3.7853160000000004E-3</v>
      </c>
      <c r="AG378" s="1">
        <f>ABS(IK_diagnostics_positions[[#This Row],[Column11]]-K377)</f>
        <v>2.0248000000000044E-2</v>
      </c>
      <c r="AH378" s="1">
        <f>ABS(IK_diagnostics_positions[[#This Row],[Column12]]-L377)</f>
        <v>4.0100000000000691E-3</v>
      </c>
      <c r="AI378" s="1">
        <f>ABS(IK_diagnostics_positions[[#This Row],[Column13]]-M377)</f>
        <v>7.9199999999999271E-3</v>
      </c>
      <c r="AJ378" s="1">
        <f>ABS(IK_diagnostics_positions[[#This Row],[Column14]]-N377)</f>
        <v>4.210000000000047E-3</v>
      </c>
      <c r="AK378" s="1">
        <f>ABS(IK_diagnostics_positions[[#This Row],[Column15]]-O377)</f>
        <v>7.9999999999991189E-4</v>
      </c>
      <c r="AL378" s="1">
        <f>ABS(IK_diagnostics_positions[[#This Row],[Column16]]-P377)</f>
        <v>9.7420000000000284E-3</v>
      </c>
      <c r="AM378" s="1">
        <f>ABS(IK_diagnostics_positions[[#This Row],[Column17]]-Q377)</f>
        <v>5.150000000000432E-4</v>
      </c>
      <c r="AN378" s="1">
        <f>ABS(IK_diagnostics_positions[[#This Row],[Column18]]-R377)</f>
        <v>4.0900000000001491E-3</v>
      </c>
      <c r="AO378" s="1">
        <f>ABS(IK_diagnostics_positions[[#This Row],[Column19]]-S377)</f>
        <v>4.1956600000000004E-3</v>
      </c>
      <c r="AP378" s="1">
        <f>ABS(IK_diagnostics_positions[[#This Row],[Column20]]-T377)</f>
        <v>9.1801309999999994E-3</v>
      </c>
      <c r="AQ378" s="1">
        <f>ABS(IK_diagnostics_positions[[#This Row],[Column21]]-U377)</f>
        <v>9.5300000000002605E-3</v>
      </c>
    </row>
    <row r="379" spans="1:43" x14ac:dyDescent="0.25">
      <c r="A379" s="1">
        <v>0.162636</v>
      </c>
      <c r="B379" s="1">
        <v>-0.27963399999999999</v>
      </c>
      <c r="C379" s="1">
        <v>-0.94623199999999996</v>
      </c>
      <c r="D379" s="1">
        <v>3.4664800000000003E-2</v>
      </c>
      <c r="E379" s="1">
        <v>-4.84652E-2</v>
      </c>
      <c r="F379" s="1">
        <v>-1.91069</v>
      </c>
      <c r="G379" s="1">
        <v>0.23177700000000001</v>
      </c>
      <c r="H379" s="1">
        <v>0.89498</v>
      </c>
      <c r="I379" s="1">
        <v>-1.64412</v>
      </c>
      <c r="J379" s="1">
        <v>-3.2869399999999999E-3</v>
      </c>
      <c r="K379" s="1">
        <v>0.94925800000000005</v>
      </c>
      <c r="L379" s="1">
        <v>-2.6145900000000002</v>
      </c>
      <c r="M379" s="1">
        <v>0.98516199999999998</v>
      </c>
      <c r="N379" s="1">
        <v>1.0218100000000001</v>
      </c>
      <c r="O379" s="1">
        <v>-2.4815200000000002</v>
      </c>
      <c r="P379" s="1">
        <v>-0.99286700000000006</v>
      </c>
      <c r="Q379" s="1">
        <v>1.01814</v>
      </c>
      <c r="R379" s="1">
        <v>-2.4881500000000001</v>
      </c>
      <c r="S379" s="1">
        <v>-4.3079900000000003E-3</v>
      </c>
      <c r="T379" s="1">
        <v>-4.5293699999999999E-2</v>
      </c>
      <c r="U379" s="1">
        <v>-2.5103499999999999</v>
      </c>
      <c r="V379" s="1" t="s">
        <v>23</v>
      </c>
      <c r="W379" s="1">
        <f>ABS(IK_diagnostics_positions[[#This Row],[Column1]]-A378)</f>
        <v>0.19379679999999999</v>
      </c>
      <c r="X379" s="1">
        <f>ABS(IK_diagnostics_positions[[#This Row],[Column2]]-B378)</f>
        <v>0.3663226</v>
      </c>
      <c r="Y379" s="1">
        <f>ABS(IK_diagnostics_positions[[#This Row],[Column3]]-C378)</f>
        <v>4.9516000000000004E-2</v>
      </c>
      <c r="Z379" s="1">
        <f>ABS(IK_diagnostics_positions[[#This Row],[Column4]]-D378)</f>
        <v>0.29648720000000001</v>
      </c>
      <c r="AA379" s="1">
        <f>ABS(IK_diagnostics_positions[[#This Row],[Column5]]-E378)</f>
        <v>0.3324068</v>
      </c>
      <c r="AB379" s="1">
        <f>ABS(IK_diagnostics_positions[[#This Row],[Column6]]-F378)</f>
        <v>0.10864000000000007</v>
      </c>
      <c r="AC379" s="1">
        <f>ABS(IK_diagnostics_positions[[#This Row],[Column7]]-G378)</f>
        <v>0.33164099999999996</v>
      </c>
      <c r="AD379" s="1">
        <f>ABS(IK_diagnostics_positions[[#This Row],[Column8]]-H378)</f>
        <v>0.53989799999999999</v>
      </c>
      <c r="AE379" s="1">
        <f>ABS(IK_diagnostics_positions[[#This Row],[Column9]]-I378)</f>
        <v>0.47802000000000011</v>
      </c>
      <c r="AF379" s="1">
        <f>ABS(IK_diagnostics_positions[[#This Row],[Column10]]-J378)</f>
        <v>3.8637939999999998E-3</v>
      </c>
      <c r="AG379" s="1">
        <f>ABS(IK_diagnostics_positions[[#This Row],[Column11]]-K378)</f>
        <v>0.16892499999999999</v>
      </c>
      <c r="AH379" s="1">
        <f>ABS(IK_diagnostics_positions[[#This Row],[Column12]]-L378)</f>
        <v>0.73971000000000009</v>
      </c>
      <c r="AI379" s="1">
        <f>ABS(IK_diagnostics_positions[[#This Row],[Column13]]-M378)</f>
        <v>0.23461500000000002</v>
      </c>
      <c r="AJ379" s="1">
        <f>ABS(IK_diagnostics_positions[[#This Row],[Column14]]-N378)</f>
        <v>2.0750000000000046E-2</v>
      </c>
      <c r="AK379" s="1">
        <f>ABS(IK_diagnostics_positions[[#This Row],[Column15]]-O378)</f>
        <v>1.6919999999999824E-2</v>
      </c>
      <c r="AL379" s="1">
        <f>ABS(IK_diagnostics_positions[[#This Row],[Column16]]-P378)</f>
        <v>0.24288700000000008</v>
      </c>
      <c r="AM379" s="1">
        <f>ABS(IK_diagnostics_positions[[#This Row],[Column17]]-Q378)</f>
        <v>1.972700000000005E-2</v>
      </c>
      <c r="AN379" s="1">
        <f>ABS(IK_diagnostics_positions[[#This Row],[Column18]]-R378)</f>
        <v>1.0520000000000085E-2</v>
      </c>
      <c r="AO379" s="1">
        <f>ABS(IK_diagnostics_positions[[#This Row],[Column19]]-S378)</f>
        <v>4.85221E-3</v>
      </c>
      <c r="AP379" s="1">
        <f>ABS(IK_diagnostics_positions[[#This Row],[Column20]]-T378)</f>
        <v>4.4482480999999997E-2</v>
      </c>
      <c r="AQ379" s="1">
        <f>ABS(IK_diagnostics_positions[[#This Row],[Column21]]-U378)</f>
        <v>1.1109999999999953E-2</v>
      </c>
    </row>
    <row r="380" spans="1:43" x14ac:dyDescent="0.25">
      <c r="A380" s="1">
        <v>-0.41875499999999999</v>
      </c>
      <c r="B380" s="1">
        <v>-0.32269199999999998</v>
      </c>
      <c r="C380" s="1">
        <v>-0.848831</v>
      </c>
      <c r="D380" s="1">
        <v>4.05371E-2</v>
      </c>
      <c r="E380" s="1">
        <v>-0.68167500000000003</v>
      </c>
      <c r="F380" s="1">
        <v>-1.6613500000000001</v>
      </c>
      <c r="G380" s="1">
        <v>-0.11787599999999999</v>
      </c>
      <c r="H380" s="1">
        <v>-9.8211900000000005E-2</v>
      </c>
      <c r="I380" s="1">
        <v>-2.4578899999999999</v>
      </c>
      <c r="J380" s="1">
        <v>2.0321499999999999E-2</v>
      </c>
      <c r="K380" s="1">
        <v>0.71101000000000003</v>
      </c>
      <c r="L380" s="1">
        <v>-1.88687</v>
      </c>
      <c r="M380" s="1">
        <v>0.75710299999999997</v>
      </c>
      <c r="N380" s="1">
        <v>1.0272399999999999</v>
      </c>
      <c r="O380" s="1">
        <v>-2.4844900000000001</v>
      </c>
      <c r="P380" s="1">
        <v>-0.73359799999999997</v>
      </c>
      <c r="Q380" s="1">
        <v>0.99814999999999998</v>
      </c>
      <c r="R380" s="1">
        <v>-2.47776</v>
      </c>
      <c r="S380" s="1">
        <v>-1.8274599999999998E-2</v>
      </c>
      <c r="T380" s="1">
        <v>-3.9788700000000003E-2</v>
      </c>
      <c r="U380" s="1">
        <v>-2.5462699999999998</v>
      </c>
      <c r="V380" s="1" t="s">
        <v>23</v>
      </c>
      <c r="W380" s="1">
        <f>ABS(IK_diagnostics_positions[[#This Row],[Column1]]-A379)</f>
        <v>0.58139099999999999</v>
      </c>
      <c r="X380" s="1">
        <f>ABS(IK_diagnostics_positions[[#This Row],[Column2]]-B379)</f>
        <v>4.3057999999999985E-2</v>
      </c>
      <c r="Y380" s="1">
        <f>ABS(IK_diagnostics_positions[[#This Row],[Column3]]-C379)</f>
        <v>9.740099999999996E-2</v>
      </c>
      <c r="Z380" s="1">
        <f>ABS(IK_diagnostics_positions[[#This Row],[Column4]]-D379)</f>
        <v>5.872299999999997E-3</v>
      </c>
      <c r="AA380" s="1">
        <f>ABS(IK_diagnostics_positions[[#This Row],[Column5]]-E379)</f>
        <v>0.63320980000000004</v>
      </c>
      <c r="AB380" s="1">
        <f>ABS(IK_diagnostics_positions[[#This Row],[Column6]]-F379)</f>
        <v>0.2493399999999999</v>
      </c>
      <c r="AC380" s="1">
        <f>ABS(IK_diagnostics_positions[[#This Row],[Column7]]-G379)</f>
        <v>0.34965299999999999</v>
      </c>
      <c r="AD380" s="1">
        <f>ABS(IK_diagnostics_positions[[#This Row],[Column8]]-H379)</f>
        <v>0.99319190000000002</v>
      </c>
      <c r="AE380" s="1">
        <f>ABS(IK_diagnostics_positions[[#This Row],[Column9]]-I379)</f>
        <v>0.81376999999999988</v>
      </c>
      <c r="AF380" s="1">
        <f>ABS(IK_diagnostics_positions[[#This Row],[Column10]]-J379)</f>
        <v>2.3608439999999998E-2</v>
      </c>
      <c r="AG380" s="1">
        <f>ABS(IK_diagnostics_positions[[#This Row],[Column11]]-K379)</f>
        <v>0.23824800000000002</v>
      </c>
      <c r="AH380" s="1">
        <f>ABS(IK_diagnostics_positions[[#This Row],[Column12]]-L379)</f>
        <v>0.72772000000000014</v>
      </c>
      <c r="AI380" s="1">
        <f>ABS(IK_diagnostics_positions[[#This Row],[Column13]]-M379)</f>
        <v>0.22805900000000001</v>
      </c>
      <c r="AJ380" s="1">
        <f>ABS(IK_diagnostics_positions[[#This Row],[Column14]]-N379)</f>
        <v>5.4299999999998239E-3</v>
      </c>
      <c r="AK380" s="1">
        <f>ABS(IK_diagnostics_positions[[#This Row],[Column15]]-O379)</f>
        <v>2.9699999999999172E-3</v>
      </c>
      <c r="AL380" s="1">
        <f>ABS(IK_diagnostics_positions[[#This Row],[Column16]]-P379)</f>
        <v>0.25926900000000008</v>
      </c>
      <c r="AM380" s="1">
        <f>ABS(IK_diagnostics_positions[[#This Row],[Column17]]-Q379)</f>
        <v>1.9990000000000063E-2</v>
      </c>
      <c r="AN380" s="1">
        <f>ABS(IK_diagnostics_positions[[#This Row],[Column18]]-R379)</f>
        <v>1.0390000000000121E-2</v>
      </c>
      <c r="AO380" s="1">
        <f>ABS(IK_diagnostics_positions[[#This Row],[Column19]]-S379)</f>
        <v>1.3966609999999997E-2</v>
      </c>
      <c r="AP380" s="1">
        <f>ABS(IK_diagnostics_positions[[#This Row],[Column20]]-T379)</f>
        <v>5.504999999999996E-3</v>
      </c>
      <c r="AQ380" s="1">
        <f>ABS(IK_diagnostics_positions[[#This Row],[Column21]]-U379)</f>
        <v>3.5919999999999952E-2</v>
      </c>
    </row>
    <row r="381" spans="1:43" x14ac:dyDescent="0.25">
      <c r="A381" s="1">
        <v>0.126412</v>
      </c>
      <c r="B381" s="1">
        <v>0.75282199999999999</v>
      </c>
      <c r="C381" s="1">
        <v>-0.64597099999999996</v>
      </c>
      <c r="D381" s="1">
        <v>-0.309446</v>
      </c>
      <c r="E381" s="1">
        <v>1.1407799999999999</v>
      </c>
      <c r="F381" s="1">
        <v>-1.45808</v>
      </c>
      <c r="G381" s="1">
        <v>2.9495799999999999E-2</v>
      </c>
      <c r="H381" s="1">
        <v>0.454988</v>
      </c>
      <c r="I381" s="1">
        <v>-2.1021299999999998</v>
      </c>
      <c r="J381" s="1">
        <v>1.18876E-2</v>
      </c>
      <c r="K381" s="1">
        <v>0.77647600000000006</v>
      </c>
      <c r="L381" s="1">
        <v>-3.04888</v>
      </c>
      <c r="M381" s="1">
        <v>0.79592200000000002</v>
      </c>
      <c r="N381" s="1">
        <v>1.0122500000000001</v>
      </c>
      <c r="O381" s="1">
        <v>-2.4746899999999998</v>
      </c>
      <c r="P381" s="1">
        <v>-0.77881800000000001</v>
      </c>
      <c r="Q381" s="1">
        <v>1.02098</v>
      </c>
      <c r="R381" s="1">
        <v>-2.4876299999999998</v>
      </c>
      <c r="S381" s="1">
        <v>-1.0958900000000001E-2</v>
      </c>
      <c r="T381" s="1">
        <v>-4.3835100000000002E-2</v>
      </c>
      <c r="U381" s="1">
        <v>-2.47742</v>
      </c>
      <c r="V381" s="1" t="s">
        <v>23</v>
      </c>
      <c r="W381" s="1">
        <f>ABS(IK_diagnostics_positions[[#This Row],[Column1]]-A380)</f>
        <v>0.54516699999999996</v>
      </c>
      <c r="X381" s="1">
        <f>ABS(IK_diagnostics_positions[[#This Row],[Column2]]-B380)</f>
        <v>1.0755140000000001</v>
      </c>
      <c r="Y381" s="1">
        <f>ABS(IK_diagnostics_positions[[#This Row],[Column3]]-C380)</f>
        <v>0.20286000000000004</v>
      </c>
      <c r="Z381" s="1">
        <f>ABS(IK_diagnostics_positions[[#This Row],[Column4]]-D380)</f>
        <v>0.34998309999999999</v>
      </c>
      <c r="AA381" s="1">
        <f>ABS(IK_diagnostics_positions[[#This Row],[Column5]]-E380)</f>
        <v>1.8224549999999999</v>
      </c>
      <c r="AB381" s="1">
        <f>ABS(IK_diagnostics_positions[[#This Row],[Column6]]-F380)</f>
        <v>0.20327000000000006</v>
      </c>
      <c r="AC381" s="1">
        <f>ABS(IK_diagnostics_positions[[#This Row],[Column7]]-G380)</f>
        <v>0.1473718</v>
      </c>
      <c r="AD381" s="1">
        <f>ABS(IK_diagnostics_positions[[#This Row],[Column8]]-H380)</f>
        <v>0.55319989999999997</v>
      </c>
      <c r="AE381" s="1">
        <f>ABS(IK_diagnostics_positions[[#This Row],[Column9]]-I380)</f>
        <v>0.35576000000000008</v>
      </c>
      <c r="AF381" s="1">
        <f>ABS(IK_diagnostics_positions[[#This Row],[Column10]]-J380)</f>
        <v>8.4338999999999994E-3</v>
      </c>
      <c r="AG381" s="1">
        <f>ABS(IK_diagnostics_positions[[#This Row],[Column11]]-K380)</f>
        <v>6.5466000000000024E-2</v>
      </c>
      <c r="AH381" s="1">
        <f>ABS(IK_diagnostics_positions[[#This Row],[Column12]]-L380)</f>
        <v>1.16201</v>
      </c>
      <c r="AI381" s="1">
        <f>ABS(IK_diagnostics_positions[[#This Row],[Column13]]-M380)</f>
        <v>3.8819000000000048E-2</v>
      </c>
      <c r="AJ381" s="1">
        <f>ABS(IK_diagnostics_positions[[#This Row],[Column14]]-N380)</f>
        <v>1.4989999999999837E-2</v>
      </c>
      <c r="AK381" s="1">
        <f>ABS(IK_diagnostics_positions[[#This Row],[Column15]]-O380)</f>
        <v>9.800000000000253E-3</v>
      </c>
      <c r="AL381" s="1">
        <f>ABS(IK_diagnostics_positions[[#This Row],[Column16]]-P380)</f>
        <v>4.5220000000000038E-2</v>
      </c>
      <c r="AM381" s="1">
        <f>ABS(IK_diagnostics_positions[[#This Row],[Column17]]-Q380)</f>
        <v>2.2830000000000017E-2</v>
      </c>
      <c r="AN381" s="1">
        <f>ABS(IK_diagnostics_positions[[#This Row],[Column18]]-R380)</f>
        <v>9.8699999999998234E-3</v>
      </c>
      <c r="AO381" s="1">
        <f>ABS(IK_diagnostics_positions[[#This Row],[Column19]]-S380)</f>
        <v>7.3156999999999979E-3</v>
      </c>
      <c r="AP381" s="1">
        <f>ABS(IK_diagnostics_positions[[#This Row],[Column20]]-T380)</f>
        <v>4.0463999999999986E-3</v>
      </c>
      <c r="AQ381" s="1">
        <f>ABS(IK_diagnostics_positions[[#This Row],[Column21]]-U380)</f>
        <v>6.8849999999999856E-2</v>
      </c>
    </row>
    <row r="382" spans="1:43" x14ac:dyDescent="0.25">
      <c r="A382" s="1">
        <v>-0.36673099999999997</v>
      </c>
      <c r="B382" s="1">
        <v>-0.245389</v>
      </c>
      <c r="C382" s="1">
        <v>-0.89738099999999998</v>
      </c>
      <c r="D382" s="1">
        <v>-0.23602100000000001</v>
      </c>
      <c r="E382" s="1">
        <v>0.430114</v>
      </c>
      <c r="F382" s="1">
        <v>-1.6230599999999999</v>
      </c>
      <c r="G382" s="1">
        <v>-1.3957799999999999E-3</v>
      </c>
      <c r="H382" s="1">
        <v>1.39163E-2</v>
      </c>
      <c r="I382" s="1">
        <v>-2.5015399999999999</v>
      </c>
      <c r="J382" s="1">
        <v>4.3450399999999997E-3</v>
      </c>
      <c r="K382" s="1">
        <v>0.78930699999999998</v>
      </c>
      <c r="L382" s="1">
        <v>-1.87009</v>
      </c>
      <c r="M382" s="1">
        <v>0.74940200000000001</v>
      </c>
      <c r="N382" s="1">
        <v>1.0019</v>
      </c>
      <c r="O382" s="1">
        <v>-2.5023</v>
      </c>
      <c r="P382" s="1">
        <v>-0.75044299999999997</v>
      </c>
      <c r="Q382" s="1">
        <v>0.99101899999999998</v>
      </c>
      <c r="R382" s="1">
        <v>-2.4942700000000002</v>
      </c>
      <c r="S382" s="1">
        <v>2.49987E-3</v>
      </c>
      <c r="T382" s="1">
        <v>2.5700300000000001E-3</v>
      </c>
      <c r="U382" s="1">
        <v>-2.4873699999999999</v>
      </c>
      <c r="V382" s="1" t="s">
        <v>23</v>
      </c>
      <c r="W382" s="1">
        <f>ABS(IK_diagnostics_positions[[#This Row],[Column1]]-A381)</f>
        <v>0.493143</v>
      </c>
      <c r="X382" s="1">
        <f>ABS(IK_diagnostics_positions[[#This Row],[Column2]]-B381)</f>
        <v>0.99821099999999996</v>
      </c>
      <c r="Y382" s="1">
        <f>ABS(IK_diagnostics_positions[[#This Row],[Column3]]-C381)</f>
        <v>0.25141000000000002</v>
      </c>
      <c r="Z382" s="1">
        <f>ABS(IK_diagnostics_positions[[#This Row],[Column4]]-D381)</f>
        <v>7.342499999999999E-2</v>
      </c>
      <c r="AA382" s="1">
        <f>ABS(IK_diagnostics_positions[[#This Row],[Column5]]-E381)</f>
        <v>0.71066599999999991</v>
      </c>
      <c r="AB382" s="1">
        <f>ABS(IK_diagnostics_positions[[#This Row],[Column6]]-F381)</f>
        <v>0.1649799999999999</v>
      </c>
      <c r="AC382" s="1">
        <f>ABS(IK_diagnostics_positions[[#This Row],[Column7]]-G381)</f>
        <v>3.0891579999999998E-2</v>
      </c>
      <c r="AD382" s="1">
        <f>ABS(IK_diagnostics_positions[[#This Row],[Column8]]-H381)</f>
        <v>0.44107170000000001</v>
      </c>
      <c r="AE382" s="1">
        <f>ABS(IK_diagnostics_positions[[#This Row],[Column9]]-I381)</f>
        <v>0.39941000000000004</v>
      </c>
      <c r="AF382" s="1">
        <f>ABS(IK_diagnostics_positions[[#This Row],[Column10]]-J381)</f>
        <v>7.5425600000000002E-3</v>
      </c>
      <c r="AG382" s="1">
        <f>ABS(IK_diagnostics_positions[[#This Row],[Column11]]-K381)</f>
        <v>1.2830999999999926E-2</v>
      </c>
      <c r="AH382" s="1">
        <f>ABS(IK_diagnostics_positions[[#This Row],[Column12]]-L381)</f>
        <v>1.17879</v>
      </c>
      <c r="AI382" s="1">
        <f>ABS(IK_diagnostics_positions[[#This Row],[Column13]]-M381)</f>
        <v>4.6520000000000006E-2</v>
      </c>
      <c r="AJ382" s="1">
        <f>ABS(IK_diagnostics_positions[[#This Row],[Column14]]-N381)</f>
        <v>1.0350000000000081E-2</v>
      </c>
      <c r="AK382" s="1">
        <f>ABS(IK_diagnostics_positions[[#This Row],[Column15]]-O381)</f>
        <v>2.7610000000000134E-2</v>
      </c>
      <c r="AL382" s="1">
        <f>ABS(IK_diagnostics_positions[[#This Row],[Column16]]-P381)</f>
        <v>2.8375000000000039E-2</v>
      </c>
      <c r="AM382" s="1">
        <f>ABS(IK_diagnostics_positions[[#This Row],[Column17]]-Q381)</f>
        <v>2.9961000000000015E-2</v>
      </c>
      <c r="AN382" s="1">
        <f>ABS(IK_diagnostics_positions[[#This Row],[Column18]]-R381)</f>
        <v>6.6400000000004233E-3</v>
      </c>
      <c r="AO382" s="1">
        <f>ABS(IK_diagnostics_positions[[#This Row],[Column19]]-S381)</f>
        <v>1.345877E-2</v>
      </c>
      <c r="AP382" s="1">
        <f>ABS(IK_diagnostics_positions[[#This Row],[Column20]]-T381)</f>
        <v>4.6405130000000003E-2</v>
      </c>
      <c r="AQ382" s="1">
        <f>ABS(IK_diagnostics_positions[[#This Row],[Column21]]-U381)</f>
        <v>9.9499999999999034E-3</v>
      </c>
    </row>
    <row r="383" spans="1:43" x14ac:dyDescent="0.25">
      <c r="A383" s="1">
        <v>-0.217247</v>
      </c>
      <c r="B383" s="1">
        <v>0.248331</v>
      </c>
      <c r="C383" s="1">
        <v>-0.94399999999999995</v>
      </c>
      <c r="D383" s="1">
        <v>-0.259351</v>
      </c>
      <c r="E383" s="1">
        <v>1.0881400000000001</v>
      </c>
      <c r="F383" s="1">
        <v>-1.48525</v>
      </c>
      <c r="G383" s="1">
        <v>0.71682000000000001</v>
      </c>
      <c r="H383" s="1">
        <v>1.1410800000000001</v>
      </c>
      <c r="I383" s="1">
        <v>-1.2747999999999999</v>
      </c>
      <c r="J383" s="1">
        <v>-3.5911800000000001E-4</v>
      </c>
      <c r="K383" s="1">
        <v>0.78611200000000003</v>
      </c>
      <c r="L383" s="1">
        <v>-1.8745099999999999</v>
      </c>
      <c r="M383" s="1">
        <v>0.75096099999999999</v>
      </c>
      <c r="N383" s="1">
        <v>0.99931400000000004</v>
      </c>
      <c r="O383" s="1">
        <v>-2.4990600000000001</v>
      </c>
      <c r="P383" s="1">
        <v>-0.75072099999999997</v>
      </c>
      <c r="Q383" s="1">
        <v>1.0019499999999999</v>
      </c>
      <c r="R383" s="1">
        <v>-2.4992999999999999</v>
      </c>
      <c r="S383" s="1">
        <v>1.18285E-4</v>
      </c>
      <c r="T383" s="1">
        <v>5.5490699999999997E-3</v>
      </c>
      <c r="U383" s="1">
        <v>-2.4995799999999999</v>
      </c>
      <c r="V383" s="1" t="s">
        <v>23</v>
      </c>
      <c r="W383" s="1">
        <f>ABS(IK_diagnostics_positions[[#This Row],[Column1]]-A382)</f>
        <v>0.14948399999999998</v>
      </c>
      <c r="X383" s="1">
        <f>ABS(IK_diagnostics_positions[[#This Row],[Column2]]-B382)</f>
        <v>0.49371999999999999</v>
      </c>
      <c r="Y383" s="1">
        <f>ABS(IK_diagnostics_positions[[#This Row],[Column3]]-C382)</f>
        <v>4.6618999999999966E-2</v>
      </c>
      <c r="Z383" s="1">
        <f>ABS(IK_diagnostics_positions[[#This Row],[Column4]]-D382)</f>
        <v>2.332999999999999E-2</v>
      </c>
      <c r="AA383" s="1">
        <f>ABS(IK_diagnostics_positions[[#This Row],[Column5]]-E382)</f>
        <v>0.65802600000000011</v>
      </c>
      <c r="AB383" s="1">
        <f>ABS(IK_diagnostics_positions[[#This Row],[Column6]]-F382)</f>
        <v>0.13780999999999999</v>
      </c>
      <c r="AC383" s="1">
        <f>ABS(IK_diagnostics_positions[[#This Row],[Column7]]-G382)</f>
        <v>0.71821577999999997</v>
      </c>
      <c r="AD383" s="1">
        <f>ABS(IK_diagnostics_positions[[#This Row],[Column8]]-H382)</f>
        <v>1.1271637000000001</v>
      </c>
      <c r="AE383" s="1">
        <f>ABS(IK_diagnostics_positions[[#This Row],[Column9]]-I382)</f>
        <v>1.2267399999999999</v>
      </c>
      <c r="AF383" s="1">
        <f>ABS(IK_diagnostics_positions[[#This Row],[Column10]]-J382)</f>
        <v>4.704158E-3</v>
      </c>
      <c r="AG383" s="1">
        <f>ABS(IK_diagnostics_positions[[#This Row],[Column11]]-K382)</f>
        <v>3.1949999999999479E-3</v>
      </c>
      <c r="AH383" s="1">
        <f>ABS(IK_diagnostics_positions[[#This Row],[Column12]]-L382)</f>
        <v>4.4199999999998685E-3</v>
      </c>
      <c r="AI383" s="1">
        <f>ABS(IK_diagnostics_positions[[#This Row],[Column13]]-M382)</f>
        <v>1.5589999999999771E-3</v>
      </c>
      <c r="AJ383" s="1">
        <f>ABS(IK_diagnostics_positions[[#This Row],[Column14]]-N382)</f>
        <v>2.5859999999999772E-3</v>
      </c>
      <c r="AK383" s="1">
        <f>ABS(IK_diagnostics_positions[[#This Row],[Column15]]-O382)</f>
        <v>3.2399999999999096E-3</v>
      </c>
      <c r="AL383" s="1">
        <f>ABS(IK_diagnostics_positions[[#This Row],[Column16]]-P382)</f>
        <v>2.7800000000000047E-4</v>
      </c>
      <c r="AM383" s="1">
        <f>ABS(IK_diagnostics_positions[[#This Row],[Column17]]-Q382)</f>
        <v>1.0930999999999913E-2</v>
      </c>
      <c r="AN383" s="1">
        <f>ABS(IK_diagnostics_positions[[#This Row],[Column18]]-R382)</f>
        <v>5.0299999999996459E-3</v>
      </c>
      <c r="AO383" s="1">
        <f>ABS(IK_diagnostics_positions[[#This Row],[Column19]]-S382)</f>
        <v>2.3815849999999999E-3</v>
      </c>
      <c r="AP383" s="1">
        <f>ABS(IK_diagnostics_positions[[#This Row],[Column20]]-T382)</f>
        <v>2.9790399999999996E-3</v>
      </c>
      <c r="AQ383" s="1">
        <f>ABS(IK_diagnostics_positions[[#This Row],[Column21]]-U382)</f>
        <v>1.2210000000000054E-2</v>
      </c>
    </row>
    <row r="384" spans="1:43" x14ac:dyDescent="0.25">
      <c r="A384" s="1">
        <v>0.805338</v>
      </c>
      <c r="B384" s="1">
        <v>-3.2286099999999998E-2</v>
      </c>
      <c r="C384" s="1">
        <v>-0.59193600000000002</v>
      </c>
      <c r="D384" s="1">
        <v>9.4607399999999994E-2</v>
      </c>
      <c r="E384" s="1">
        <v>0.17641599999999999</v>
      </c>
      <c r="F384" s="1">
        <v>-1.26373</v>
      </c>
      <c r="G384" s="1">
        <v>-0.13464799999999999</v>
      </c>
      <c r="H384" s="1">
        <v>0.61105699999999996</v>
      </c>
      <c r="I384" s="1">
        <v>-2.1346599999999998</v>
      </c>
      <c r="J384" s="1">
        <v>-8.1001200000000004E-4</v>
      </c>
      <c r="K384" s="1">
        <v>0.77382899999999999</v>
      </c>
      <c r="L384" s="1">
        <v>-3.1122100000000001</v>
      </c>
      <c r="M384" s="1">
        <v>0.75876900000000003</v>
      </c>
      <c r="N384" s="1">
        <v>1.00444</v>
      </c>
      <c r="O384" s="1">
        <v>-2.5040499999999999</v>
      </c>
      <c r="P384" s="1">
        <v>-0.75276299999999996</v>
      </c>
      <c r="Q384" s="1">
        <v>1.0040100000000001</v>
      </c>
      <c r="R384" s="1">
        <v>-2.4944799999999998</v>
      </c>
      <c r="S384" s="1">
        <v>-9.4926400000000001E-4</v>
      </c>
      <c r="T384" s="1">
        <v>-7.0546300000000001E-3</v>
      </c>
      <c r="U384" s="1">
        <v>-2.48753</v>
      </c>
      <c r="V384" s="1" t="s">
        <v>23</v>
      </c>
      <c r="W384" s="1">
        <f>ABS(IK_diagnostics_positions[[#This Row],[Column1]]-A383)</f>
        <v>1.0225850000000001</v>
      </c>
      <c r="X384" s="1">
        <f>ABS(IK_diagnostics_positions[[#This Row],[Column2]]-B383)</f>
        <v>0.28061710000000001</v>
      </c>
      <c r="Y384" s="1">
        <f>ABS(IK_diagnostics_positions[[#This Row],[Column3]]-C383)</f>
        <v>0.35206399999999993</v>
      </c>
      <c r="Z384" s="1">
        <f>ABS(IK_diagnostics_positions[[#This Row],[Column4]]-D383)</f>
        <v>0.35395840000000001</v>
      </c>
      <c r="AA384" s="1">
        <f>ABS(IK_diagnostics_positions[[#This Row],[Column5]]-E383)</f>
        <v>0.91172400000000009</v>
      </c>
      <c r="AB384" s="1">
        <f>ABS(IK_diagnostics_positions[[#This Row],[Column6]]-F383)</f>
        <v>0.22151999999999994</v>
      </c>
      <c r="AC384" s="1">
        <f>ABS(IK_diagnostics_positions[[#This Row],[Column7]]-G383)</f>
        <v>0.851468</v>
      </c>
      <c r="AD384" s="1">
        <f>ABS(IK_diagnostics_positions[[#This Row],[Column8]]-H383)</f>
        <v>0.53002300000000013</v>
      </c>
      <c r="AE384" s="1">
        <f>ABS(IK_diagnostics_positions[[#This Row],[Column9]]-I383)</f>
        <v>0.85985999999999985</v>
      </c>
      <c r="AF384" s="1">
        <f>ABS(IK_diagnostics_positions[[#This Row],[Column10]]-J383)</f>
        <v>4.5089400000000002E-4</v>
      </c>
      <c r="AG384" s="1">
        <f>ABS(IK_diagnostics_positions[[#This Row],[Column11]]-K383)</f>
        <v>1.2283000000000044E-2</v>
      </c>
      <c r="AH384" s="1">
        <f>ABS(IK_diagnostics_positions[[#This Row],[Column12]]-L383)</f>
        <v>1.2377000000000002</v>
      </c>
      <c r="AI384" s="1">
        <f>ABS(IK_diagnostics_positions[[#This Row],[Column13]]-M383)</f>
        <v>7.8080000000000371E-3</v>
      </c>
      <c r="AJ384" s="1">
        <f>ABS(IK_diagnostics_positions[[#This Row],[Column14]]-N383)</f>
        <v>5.1259999999999639E-3</v>
      </c>
      <c r="AK384" s="1">
        <f>ABS(IK_diagnostics_positions[[#This Row],[Column15]]-O383)</f>
        <v>4.9899999999998279E-3</v>
      </c>
      <c r="AL384" s="1">
        <f>ABS(IK_diagnostics_positions[[#This Row],[Column16]]-P383)</f>
        <v>2.0419999999999883E-3</v>
      </c>
      <c r="AM384" s="1">
        <f>ABS(IK_diagnostics_positions[[#This Row],[Column17]]-Q383)</f>
        <v>2.0600000000001728E-3</v>
      </c>
      <c r="AN384" s="1">
        <f>ABS(IK_diagnostics_positions[[#This Row],[Column18]]-R383)</f>
        <v>4.8200000000000465E-3</v>
      </c>
      <c r="AO384" s="1">
        <f>ABS(IK_diagnostics_positions[[#This Row],[Column19]]-S383)</f>
        <v>1.0675490000000001E-3</v>
      </c>
      <c r="AP384" s="1">
        <f>ABS(IK_diagnostics_positions[[#This Row],[Column20]]-T383)</f>
        <v>1.2603699999999999E-2</v>
      </c>
      <c r="AQ384" s="1">
        <f>ABS(IK_diagnostics_positions[[#This Row],[Column21]]-U383)</f>
        <v>1.2049999999999894E-2</v>
      </c>
    </row>
    <row r="385" spans="1:43" x14ac:dyDescent="0.25">
      <c r="A385" s="1">
        <v>-0.48386800000000002</v>
      </c>
      <c r="B385" s="1">
        <v>-0.27961200000000003</v>
      </c>
      <c r="C385" s="1">
        <v>-0.82926999999999995</v>
      </c>
      <c r="D385" s="1">
        <v>-0.48206599999999999</v>
      </c>
      <c r="E385" s="1">
        <v>-0.59037499999999998</v>
      </c>
      <c r="F385" s="1">
        <v>-1.77976</v>
      </c>
      <c r="G385" s="1">
        <v>-0.69038200000000005</v>
      </c>
      <c r="H385" s="1">
        <v>0.22136600000000001</v>
      </c>
      <c r="I385" s="1">
        <v>-2.3253599999999999</v>
      </c>
      <c r="J385" s="1">
        <v>8.4785199999999998E-3</v>
      </c>
      <c r="K385" s="1">
        <v>0.77224199999999998</v>
      </c>
      <c r="L385" s="1">
        <v>-1.86914</v>
      </c>
      <c r="M385" s="1">
        <v>0.74942200000000003</v>
      </c>
      <c r="N385" s="1">
        <v>0.99680199999999997</v>
      </c>
      <c r="O385" s="1">
        <v>-2.5020500000000001</v>
      </c>
      <c r="P385" s="1">
        <v>-0.73921199999999998</v>
      </c>
      <c r="Q385" s="1">
        <v>0.98459799999999997</v>
      </c>
      <c r="R385" s="1">
        <v>-2.4983200000000001</v>
      </c>
      <c r="S385" s="1">
        <v>3.73574E-3</v>
      </c>
      <c r="T385" s="1">
        <v>2.3173099999999999E-3</v>
      </c>
      <c r="U385" s="1">
        <v>-2.50726</v>
      </c>
      <c r="V385" s="1" t="s">
        <v>23</v>
      </c>
      <c r="W385" s="1">
        <f>ABS(IK_diagnostics_positions[[#This Row],[Column1]]-A384)</f>
        <v>1.2892060000000001</v>
      </c>
      <c r="X385" s="1">
        <f>ABS(IK_diagnostics_positions[[#This Row],[Column2]]-B384)</f>
        <v>0.24732590000000004</v>
      </c>
      <c r="Y385" s="1">
        <f>ABS(IK_diagnostics_positions[[#This Row],[Column3]]-C384)</f>
        <v>0.23733399999999993</v>
      </c>
      <c r="Z385" s="1">
        <f>ABS(IK_diagnostics_positions[[#This Row],[Column4]]-D384)</f>
        <v>0.5766734</v>
      </c>
      <c r="AA385" s="1">
        <f>ABS(IK_diagnostics_positions[[#This Row],[Column5]]-E384)</f>
        <v>0.766791</v>
      </c>
      <c r="AB385" s="1">
        <f>ABS(IK_diagnostics_positions[[#This Row],[Column6]]-F384)</f>
        <v>0.51602999999999999</v>
      </c>
      <c r="AC385" s="1">
        <f>ABS(IK_diagnostics_positions[[#This Row],[Column7]]-G384)</f>
        <v>0.55573400000000006</v>
      </c>
      <c r="AD385" s="1">
        <f>ABS(IK_diagnostics_positions[[#This Row],[Column8]]-H384)</f>
        <v>0.38969099999999995</v>
      </c>
      <c r="AE385" s="1">
        <f>ABS(IK_diagnostics_positions[[#This Row],[Column9]]-I384)</f>
        <v>0.19070000000000009</v>
      </c>
      <c r="AF385" s="1">
        <f>ABS(IK_diagnostics_positions[[#This Row],[Column10]]-J384)</f>
        <v>9.2885320000000004E-3</v>
      </c>
      <c r="AG385" s="1">
        <f>ABS(IK_diagnostics_positions[[#This Row],[Column11]]-K384)</f>
        <v>1.5870000000000051E-3</v>
      </c>
      <c r="AH385" s="1">
        <f>ABS(IK_diagnostics_positions[[#This Row],[Column12]]-L384)</f>
        <v>1.2430700000000001</v>
      </c>
      <c r="AI385" s="1">
        <f>ABS(IK_diagnostics_positions[[#This Row],[Column13]]-M384)</f>
        <v>9.3469999999999942E-3</v>
      </c>
      <c r="AJ385" s="1">
        <f>ABS(IK_diagnostics_positions[[#This Row],[Column14]]-N384)</f>
        <v>7.6380000000000337E-3</v>
      </c>
      <c r="AK385" s="1">
        <f>ABS(IK_diagnostics_positions[[#This Row],[Column15]]-O384)</f>
        <v>1.9999999999997797E-3</v>
      </c>
      <c r="AL385" s="1">
        <f>ABS(IK_diagnostics_positions[[#This Row],[Column16]]-P384)</f>
        <v>1.355099999999998E-2</v>
      </c>
      <c r="AM385" s="1">
        <f>ABS(IK_diagnostics_positions[[#This Row],[Column17]]-Q384)</f>
        <v>1.9412000000000096E-2</v>
      </c>
      <c r="AN385" s="1">
        <f>ABS(IK_diagnostics_positions[[#This Row],[Column18]]-R384)</f>
        <v>3.8400000000002876E-3</v>
      </c>
      <c r="AO385" s="1">
        <f>ABS(IK_diagnostics_positions[[#This Row],[Column19]]-S384)</f>
        <v>4.6850039999999996E-3</v>
      </c>
      <c r="AP385" s="1">
        <f>ABS(IK_diagnostics_positions[[#This Row],[Column20]]-T384)</f>
        <v>9.3719400000000005E-3</v>
      </c>
      <c r="AQ385" s="1">
        <f>ABS(IK_diagnostics_positions[[#This Row],[Column21]]-U384)</f>
        <v>1.9730000000000025E-2</v>
      </c>
    </row>
    <row r="386" spans="1:43" x14ac:dyDescent="0.25">
      <c r="A386" s="1">
        <v>-0.43381399999999998</v>
      </c>
      <c r="B386" s="1">
        <v>0.33029700000000001</v>
      </c>
      <c r="C386" s="1">
        <v>-0.83827799999999997</v>
      </c>
      <c r="D386" s="1">
        <v>-0.93088599999999999</v>
      </c>
      <c r="E386" s="1">
        <v>0.92008800000000002</v>
      </c>
      <c r="F386" s="1">
        <v>-1.4747300000000001</v>
      </c>
      <c r="G386" s="1">
        <v>5.72422E-2</v>
      </c>
      <c r="H386" s="1">
        <v>0.99000200000000005</v>
      </c>
      <c r="I386" s="1">
        <v>-1.6115200000000001</v>
      </c>
      <c r="J386" s="1">
        <v>-1.17917E-3</v>
      </c>
      <c r="K386" s="1">
        <v>1.0677700000000001</v>
      </c>
      <c r="L386" s="1">
        <v>-2.6067800000000001</v>
      </c>
      <c r="M386" s="1">
        <v>0.98854900000000001</v>
      </c>
      <c r="N386" s="1">
        <v>0.97830399999999995</v>
      </c>
      <c r="O386" s="1">
        <v>-2.4952800000000002</v>
      </c>
      <c r="P386" s="1">
        <v>-0.98405900000000002</v>
      </c>
      <c r="Q386" s="1">
        <v>0.94070200000000004</v>
      </c>
      <c r="R386" s="1">
        <v>-2.4733700000000001</v>
      </c>
      <c r="S386" s="1">
        <v>-4.6782200000000001E-4</v>
      </c>
      <c r="T386" s="1">
        <v>7.1819900000000006E-2</v>
      </c>
      <c r="U386" s="1">
        <v>-2.5169199999999998</v>
      </c>
      <c r="V386" s="1" t="s">
        <v>23</v>
      </c>
      <c r="W386" s="1">
        <f>ABS(IK_diagnostics_positions[[#This Row],[Column1]]-A385)</f>
        <v>5.0054000000000043E-2</v>
      </c>
      <c r="X386" s="1">
        <f>ABS(IK_diagnostics_positions[[#This Row],[Column2]]-B385)</f>
        <v>0.60990900000000003</v>
      </c>
      <c r="Y386" s="1">
        <f>ABS(IK_diagnostics_positions[[#This Row],[Column3]]-C385)</f>
        <v>9.008000000000016E-3</v>
      </c>
      <c r="Z386" s="1">
        <f>ABS(IK_diagnostics_positions[[#This Row],[Column4]]-D385)</f>
        <v>0.44882</v>
      </c>
      <c r="AA386" s="1">
        <f>ABS(IK_diagnostics_positions[[#This Row],[Column5]]-E385)</f>
        <v>1.5104630000000001</v>
      </c>
      <c r="AB386" s="1">
        <f>ABS(IK_diagnostics_positions[[#This Row],[Column6]]-F385)</f>
        <v>0.30502999999999991</v>
      </c>
      <c r="AC386" s="1">
        <f>ABS(IK_diagnostics_positions[[#This Row],[Column7]]-G385)</f>
        <v>0.74762420000000007</v>
      </c>
      <c r="AD386" s="1">
        <f>ABS(IK_diagnostics_positions[[#This Row],[Column8]]-H385)</f>
        <v>0.7686360000000001</v>
      </c>
      <c r="AE386" s="1">
        <f>ABS(IK_diagnostics_positions[[#This Row],[Column9]]-I385)</f>
        <v>0.71383999999999981</v>
      </c>
      <c r="AF386" s="1">
        <f>ABS(IK_diagnostics_positions[[#This Row],[Column10]]-J385)</f>
        <v>9.65769E-3</v>
      </c>
      <c r="AG386" s="1">
        <f>ABS(IK_diagnostics_positions[[#This Row],[Column11]]-K385)</f>
        <v>0.29552800000000012</v>
      </c>
      <c r="AH386" s="1">
        <f>ABS(IK_diagnostics_positions[[#This Row],[Column12]]-L385)</f>
        <v>0.73764000000000007</v>
      </c>
      <c r="AI386" s="1">
        <f>ABS(IK_diagnostics_positions[[#This Row],[Column13]]-M385)</f>
        <v>0.23912699999999998</v>
      </c>
      <c r="AJ386" s="1">
        <f>ABS(IK_diagnostics_positions[[#This Row],[Column14]]-N385)</f>
        <v>1.8498000000000014E-2</v>
      </c>
      <c r="AK386" s="1">
        <f>ABS(IK_diagnostics_positions[[#This Row],[Column15]]-O385)</f>
        <v>6.7699999999999427E-3</v>
      </c>
      <c r="AL386" s="1">
        <f>ABS(IK_diagnostics_positions[[#This Row],[Column16]]-P385)</f>
        <v>0.24484700000000004</v>
      </c>
      <c r="AM386" s="1">
        <f>ABS(IK_diagnostics_positions[[#This Row],[Column17]]-Q385)</f>
        <v>4.3895999999999935E-2</v>
      </c>
      <c r="AN386" s="1">
        <f>ABS(IK_diagnostics_positions[[#This Row],[Column18]]-R385)</f>
        <v>2.4950000000000028E-2</v>
      </c>
      <c r="AO386" s="1">
        <f>ABS(IK_diagnostics_positions[[#This Row],[Column19]]-S385)</f>
        <v>4.2035620000000001E-3</v>
      </c>
      <c r="AP386" s="1">
        <f>ABS(IK_diagnostics_positions[[#This Row],[Column20]]-T385)</f>
        <v>6.9502590000000003E-2</v>
      </c>
      <c r="AQ386" s="1">
        <f>ABS(IK_diagnostics_positions[[#This Row],[Column21]]-U385)</f>
        <v>9.6599999999997799E-3</v>
      </c>
    </row>
    <row r="387" spans="1:43" x14ac:dyDescent="0.25">
      <c r="A387" s="1">
        <v>-0.170205</v>
      </c>
      <c r="B387" s="1">
        <v>0.83192299999999997</v>
      </c>
      <c r="C387" s="1">
        <v>-0.52814300000000003</v>
      </c>
      <c r="D387" s="1">
        <v>-0.23757500000000001</v>
      </c>
      <c r="E387" s="1">
        <v>1.77088</v>
      </c>
      <c r="F387" s="1">
        <v>-0.86552300000000004</v>
      </c>
      <c r="G387" s="1">
        <v>0.55971199999999999</v>
      </c>
      <c r="H387" s="1">
        <v>1.28799</v>
      </c>
      <c r="I387" s="1">
        <v>-1.22767</v>
      </c>
      <c r="J387" s="1">
        <v>-1.13183E-2</v>
      </c>
      <c r="K387" s="1">
        <v>0.77430200000000005</v>
      </c>
      <c r="L387" s="1">
        <v>-1.86802</v>
      </c>
      <c r="M387" s="1">
        <v>0.73962899999999998</v>
      </c>
      <c r="N387" s="1">
        <v>1.0037700000000001</v>
      </c>
      <c r="O387" s="1">
        <v>-2.4872299999999998</v>
      </c>
      <c r="P387" s="1">
        <v>-0.74859299999999995</v>
      </c>
      <c r="Q387" s="1">
        <v>1.00769</v>
      </c>
      <c r="R387" s="1">
        <v>-2.5020199999999999</v>
      </c>
      <c r="S387" s="1">
        <v>-3.2234500000000001E-3</v>
      </c>
      <c r="T387" s="1">
        <v>-6.8920899999999998E-4</v>
      </c>
      <c r="U387" s="1">
        <v>-2.4999400000000001</v>
      </c>
      <c r="V387" s="1" t="s">
        <v>23</v>
      </c>
      <c r="W387" s="1">
        <f>ABS(IK_diagnostics_positions[[#This Row],[Column1]]-A386)</f>
        <v>0.26360899999999998</v>
      </c>
      <c r="X387" s="1">
        <f>ABS(IK_diagnostics_positions[[#This Row],[Column2]]-B386)</f>
        <v>0.50162599999999991</v>
      </c>
      <c r="Y387" s="1">
        <f>ABS(IK_diagnostics_positions[[#This Row],[Column3]]-C386)</f>
        <v>0.31013499999999994</v>
      </c>
      <c r="Z387" s="1">
        <f>ABS(IK_diagnostics_positions[[#This Row],[Column4]]-D386)</f>
        <v>0.69331100000000001</v>
      </c>
      <c r="AA387" s="1">
        <f>ABS(IK_diagnostics_positions[[#This Row],[Column5]]-E386)</f>
        <v>0.85079199999999999</v>
      </c>
      <c r="AB387" s="1">
        <f>ABS(IK_diagnostics_positions[[#This Row],[Column6]]-F386)</f>
        <v>0.60920700000000005</v>
      </c>
      <c r="AC387" s="1">
        <f>ABS(IK_diagnostics_positions[[#This Row],[Column7]]-G386)</f>
        <v>0.50246979999999997</v>
      </c>
      <c r="AD387" s="1">
        <f>ABS(IK_diagnostics_positions[[#This Row],[Column8]]-H386)</f>
        <v>0.29798799999999992</v>
      </c>
      <c r="AE387" s="1">
        <f>ABS(IK_diagnostics_positions[[#This Row],[Column9]]-I386)</f>
        <v>0.38385000000000002</v>
      </c>
      <c r="AF387" s="1">
        <f>ABS(IK_diagnostics_positions[[#This Row],[Column10]]-J386)</f>
        <v>1.013913E-2</v>
      </c>
      <c r="AG387" s="1">
        <f>ABS(IK_diagnostics_positions[[#This Row],[Column11]]-K386)</f>
        <v>0.29346800000000006</v>
      </c>
      <c r="AH387" s="1">
        <f>ABS(IK_diagnostics_positions[[#This Row],[Column12]]-L386)</f>
        <v>0.73876000000000008</v>
      </c>
      <c r="AI387" s="1">
        <f>ABS(IK_diagnostics_positions[[#This Row],[Column13]]-M386)</f>
        <v>0.24892000000000003</v>
      </c>
      <c r="AJ387" s="1">
        <f>ABS(IK_diagnostics_positions[[#This Row],[Column14]]-N386)</f>
        <v>2.54660000000001E-2</v>
      </c>
      <c r="AK387" s="1">
        <f>ABS(IK_diagnostics_positions[[#This Row],[Column15]]-O386)</f>
        <v>8.0500000000003347E-3</v>
      </c>
      <c r="AL387" s="1">
        <f>ABS(IK_diagnostics_positions[[#This Row],[Column16]]-P386)</f>
        <v>0.23546600000000006</v>
      </c>
      <c r="AM387" s="1">
        <f>ABS(IK_diagnostics_positions[[#This Row],[Column17]]-Q386)</f>
        <v>6.6987999999999936E-2</v>
      </c>
      <c r="AN387" s="1">
        <f>ABS(IK_diagnostics_positions[[#This Row],[Column18]]-R386)</f>
        <v>2.8649999999999842E-2</v>
      </c>
      <c r="AO387" s="1">
        <f>ABS(IK_diagnostics_positions[[#This Row],[Column19]]-S386)</f>
        <v>2.755628E-3</v>
      </c>
      <c r="AP387" s="1">
        <f>ABS(IK_diagnostics_positions[[#This Row],[Column20]]-T386)</f>
        <v>7.2509109000000002E-2</v>
      </c>
      <c r="AQ387" s="1">
        <f>ABS(IK_diagnostics_positions[[#This Row],[Column21]]-U386)</f>
        <v>1.6979999999999773E-2</v>
      </c>
    </row>
    <row r="388" spans="1:43" x14ac:dyDescent="0.25">
      <c r="A388" s="1">
        <v>-0.55028900000000003</v>
      </c>
      <c r="B388" s="1">
        <v>0.33485399999999998</v>
      </c>
      <c r="C388" s="1">
        <v>-0.76488900000000004</v>
      </c>
      <c r="D388" s="1">
        <v>-0.50418099999999999</v>
      </c>
      <c r="E388" s="1">
        <v>0.89839199999999997</v>
      </c>
      <c r="F388" s="1">
        <v>-1.58969</v>
      </c>
      <c r="G388" s="1">
        <v>-0.45385399999999998</v>
      </c>
      <c r="H388" s="1">
        <v>0.27791199999999999</v>
      </c>
      <c r="I388" s="1">
        <v>-2.3723000000000001</v>
      </c>
      <c r="J388" s="1">
        <v>-1.7683200000000001E-3</v>
      </c>
      <c r="K388" s="1">
        <v>0.77300500000000005</v>
      </c>
      <c r="L388" s="1">
        <v>-3.1142500000000002</v>
      </c>
      <c r="M388" s="1">
        <v>0.75551299999999999</v>
      </c>
      <c r="N388" s="1">
        <v>0.99711899999999998</v>
      </c>
      <c r="O388" s="1">
        <v>-2.50082</v>
      </c>
      <c r="P388" s="1">
        <v>-0.75322599999999995</v>
      </c>
      <c r="Q388" s="1">
        <v>1.0064299999999999</v>
      </c>
      <c r="R388" s="1">
        <v>-2.4971399999999999</v>
      </c>
      <c r="S388" s="1">
        <v>3.3371799999999999E-3</v>
      </c>
      <c r="T388" s="1">
        <v>-1.1521200000000001E-2</v>
      </c>
      <c r="U388" s="1">
        <v>-2.4941800000000001</v>
      </c>
      <c r="V388" s="1" t="s">
        <v>23</v>
      </c>
      <c r="W388" s="1">
        <f>ABS(IK_diagnostics_positions[[#This Row],[Column1]]-A387)</f>
        <v>0.38008400000000003</v>
      </c>
      <c r="X388" s="1">
        <f>ABS(IK_diagnostics_positions[[#This Row],[Column2]]-B387)</f>
        <v>0.49706899999999998</v>
      </c>
      <c r="Y388" s="1">
        <f>ABS(IK_diagnostics_positions[[#This Row],[Column3]]-C387)</f>
        <v>0.23674600000000001</v>
      </c>
      <c r="Z388" s="1">
        <f>ABS(IK_diagnostics_positions[[#This Row],[Column4]]-D387)</f>
        <v>0.26660600000000001</v>
      </c>
      <c r="AA388" s="1">
        <f>ABS(IK_diagnostics_positions[[#This Row],[Column5]]-E387)</f>
        <v>0.87248800000000004</v>
      </c>
      <c r="AB388" s="1">
        <f>ABS(IK_diagnostics_positions[[#This Row],[Column6]]-F387)</f>
        <v>0.72416700000000001</v>
      </c>
      <c r="AC388" s="1">
        <f>ABS(IK_diagnostics_positions[[#This Row],[Column7]]-G387)</f>
        <v>1.013566</v>
      </c>
      <c r="AD388" s="1">
        <f>ABS(IK_diagnostics_positions[[#This Row],[Column8]]-H387)</f>
        <v>1.010078</v>
      </c>
      <c r="AE388" s="1">
        <f>ABS(IK_diagnostics_positions[[#This Row],[Column9]]-I387)</f>
        <v>1.14463</v>
      </c>
      <c r="AF388" s="1">
        <f>ABS(IK_diagnostics_positions[[#This Row],[Column10]]-J387)</f>
        <v>9.5499799999999996E-3</v>
      </c>
      <c r="AG388" s="1">
        <f>ABS(IK_diagnostics_positions[[#This Row],[Column11]]-K387)</f>
        <v>1.2969999999999926E-3</v>
      </c>
      <c r="AH388" s="1">
        <f>ABS(IK_diagnostics_positions[[#This Row],[Column12]]-L387)</f>
        <v>1.2462300000000002</v>
      </c>
      <c r="AI388" s="1">
        <f>ABS(IK_diagnostics_positions[[#This Row],[Column13]]-M387)</f>
        <v>1.5884000000000009E-2</v>
      </c>
      <c r="AJ388" s="1">
        <f>ABS(IK_diagnostics_positions[[#This Row],[Column14]]-N387)</f>
        <v>6.6510000000000735E-3</v>
      </c>
      <c r="AK388" s="1">
        <f>ABS(IK_diagnostics_positions[[#This Row],[Column15]]-O387)</f>
        <v>1.3590000000000213E-2</v>
      </c>
      <c r="AL388" s="1">
        <f>ABS(IK_diagnostics_positions[[#This Row],[Column16]]-P387)</f>
        <v>4.6329999999999982E-3</v>
      </c>
      <c r="AM388" s="1">
        <f>ABS(IK_diagnostics_positions[[#This Row],[Column17]]-Q387)</f>
        <v>1.2600000000000389E-3</v>
      </c>
      <c r="AN388" s="1">
        <f>ABS(IK_diagnostics_positions[[#This Row],[Column18]]-R387)</f>
        <v>4.8799999999999955E-3</v>
      </c>
      <c r="AO388" s="1">
        <f>ABS(IK_diagnostics_positions[[#This Row],[Column19]]-S387)</f>
        <v>6.5606299999999996E-3</v>
      </c>
      <c r="AP388" s="1">
        <f>ABS(IK_diagnostics_positions[[#This Row],[Column20]]-T387)</f>
        <v>1.0831991000000001E-2</v>
      </c>
      <c r="AQ388" s="1">
        <f>ABS(IK_diagnostics_positions[[#This Row],[Column21]]-U387)</f>
        <v>5.7599999999999874E-3</v>
      </c>
    </row>
    <row r="389" spans="1:43" x14ac:dyDescent="0.25">
      <c r="A389" s="1">
        <v>0.76258899999999996</v>
      </c>
      <c r="B389" s="1">
        <v>-0.22600500000000001</v>
      </c>
      <c r="C389" s="1">
        <v>-0.60611800000000005</v>
      </c>
      <c r="D389" s="1">
        <v>0.166296</v>
      </c>
      <c r="E389" s="1">
        <v>0.382407</v>
      </c>
      <c r="F389" s="1">
        <v>-1.1298299999999999</v>
      </c>
      <c r="G389" s="1">
        <v>0.38079499999999999</v>
      </c>
      <c r="H389" s="1">
        <v>0.486651</v>
      </c>
      <c r="I389" s="1">
        <v>-2.1009699999999998</v>
      </c>
      <c r="J389" s="1">
        <v>-2.5584700000000002E-3</v>
      </c>
      <c r="K389" s="1">
        <v>0.806778</v>
      </c>
      <c r="L389" s="1">
        <v>-2.96732</v>
      </c>
      <c r="M389" s="1">
        <v>0.83685399999999999</v>
      </c>
      <c r="N389" s="1">
        <v>1.0420199999999999</v>
      </c>
      <c r="O389" s="1">
        <v>-2.4773700000000001</v>
      </c>
      <c r="P389" s="1">
        <v>-0.84908300000000003</v>
      </c>
      <c r="Q389" s="1">
        <v>1.06212</v>
      </c>
      <c r="R389" s="1">
        <v>-2.50021</v>
      </c>
      <c r="S389" s="1">
        <v>-1.16978E-2</v>
      </c>
      <c r="T389" s="1">
        <v>-6.0756299999999999E-2</v>
      </c>
      <c r="U389" s="1">
        <v>-2.4700299999999999</v>
      </c>
      <c r="V389" s="1" t="s">
        <v>23</v>
      </c>
      <c r="W389" s="1">
        <f>ABS(IK_diagnostics_positions[[#This Row],[Column1]]-A388)</f>
        <v>1.312878</v>
      </c>
      <c r="X389" s="1">
        <f>ABS(IK_diagnostics_positions[[#This Row],[Column2]]-B388)</f>
        <v>0.560859</v>
      </c>
      <c r="Y389" s="1">
        <f>ABS(IK_diagnostics_positions[[#This Row],[Column3]]-C388)</f>
        <v>0.158771</v>
      </c>
      <c r="Z389" s="1">
        <f>ABS(IK_diagnostics_positions[[#This Row],[Column4]]-D388)</f>
        <v>0.67047699999999999</v>
      </c>
      <c r="AA389" s="1">
        <f>ABS(IK_diagnostics_positions[[#This Row],[Column5]]-E388)</f>
        <v>0.51598499999999992</v>
      </c>
      <c r="AB389" s="1">
        <f>ABS(IK_diagnostics_positions[[#This Row],[Column6]]-F388)</f>
        <v>0.45986000000000016</v>
      </c>
      <c r="AC389" s="1">
        <f>ABS(IK_diagnostics_positions[[#This Row],[Column7]]-G388)</f>
        <v>0.83464899999999997</v>
      </c>
      <c r="AD389" s="1">
        <f>ABS(IK_diagnostics_positions[[#This Row],[Column8]]-H388)</f>
        <v>0.20873900000000001</v>
      </c>
      <c r="AE389" s="1">
        <f>ABS(IK_diagnostics_positions[[#This Row],[Column9]]-I388)</f>
        <v>0.27133000000000029</v>
      </c>
      <c r="AF389" s="1">
        <f>ABS(IK_diagnostics_positions[[#This Row],[Column10]]-J388)</f>
        <v>7.901500000000001E-4</v>
      </c>
      <c r="AG389" s="1">
        <f>ABS(IK_diagnostics_positions[[#This Row],[Column11]]-K388)</f>
        <v>3.3772999999999942E-2</v>
      </c>
      <c r="AH389" s="1">
        <f>ABS(IK_diagnostics_positions[[#This Row],[Column12]]-L388)</f>
        <v>0.14693000000000023</v>
      </c>
      <c r="AI389" s="1">
        <f>ABS(IK_diagnostics_positions[[#This Row],[Column13]]-M388)</f>
        <v>8.1340999999999997E-2</v>
      </c>
      <c r="AJ389" s="1">
        <f>ABS(IK_diagnostics_positions[[#This Row],[Column14]]-N388)</f>
        <v>4.4900999999999969E-2</v>
      </c>
      <c r="AK389" s="1">
        <f>ABS(IK_diagnostics_positions[[#This Row],[Column15]]-O388)</f>
        <v>2.3449999999999971E-2</v>
      </c>
      <c r="AL389" s="1">
        <f>ABS(IK_diagnostics_positions[[#This Row],[Column16]]-P388)</f>
        <v>9.5857000000000081E-2</v>
      </c>
      <c r="AM389" s="1">
        <f>ABS(IK_diagnostics_positions[[#This Row],[Column17]]-Q388)</f>
        <v>5.5690000000000017E-2</v>
      </c>
      <c r="AN389" s="1">
        <f>ABS(IK_diagnostics_positions[[#This Row],[Column18]]-R388)</f>
        <v>3.0700000000001282E-3</v>
      </c>
      <c r="AO389" s="1">
        <f>ABS(IK_diagnostics_positions[[#This Row],[Column19]]-S388)</f>
        <v>1.503498E-2</v>
      </c>
      <c r="AP389" s="1">
        <f>ABS(IK_diagnostics_positions[[#This Row],[Column20]]-T388)</f>
        <v>4.9235099999999997E-2</v>
      </c>
      <c r="AQ389" s="1">
        <f>ABS(IK_diagnostics_positions[[#This Row],[Column21]]-U388)</f>
        <v>2.4150000000000116E-2</v>
      </c>
    </row>
    <row r="390" spans="1:43" x14ac:dyDescent="0.25">
      <c r="A390" s="1">
        <v>-7.3559100000000002E-2</v>
      </c>
      <c r="B390" s="1">
        <v>0.75059900000000002</v>
      </c>
      <c r="C390" s="1">
        <v>-0.65665099999999998</v>
      </c>
      <c r="D390" s="1">
        <v>-0.18330399999999999</v>
      </c>
      <c r="E390" s="1">
        <v>1.72472</v>
      </c>
      <c r="F390" s="1">
        <v>-0.85426299999999999</v>
      </c>
      <c r="G390" s="1">
        <v>0.37004100000000001</v>
      </c>
      <c r="H390" s="1">
        <v>0.89735100000000001</v>
      </c>
      <c r="I390" s="1">
        <v>-0.95057000000000003</v>
      </c>
      <c r="J390" s="1">
        <v>2.6051299999999999E-2</v>
      </c>
      <c r="K390" s="1">
        <v>0.65134800000000004</v>
      </c>
      <c r="L390" s="1">
        <v>-1.8567499999999999</v>
      </c>
      <c r="M390" s="1">
        <v>0.72716700000000001</v>
      </c>
      <c r="N390" s="1">
        <v>0.99997800000000003</v>
      </c>
      <c r="O390" s="1">
        <v>-2.4787499999999998</v>
      </c>
      <c r="P390" s="1">
        <v>-0.70177199999999995</v>
      </c>
      <c r="Q390" s="1">
        <v>0.98960899999999996</v>
      </c>
      <c r="R390" s="1">
        <v>-2.4532799999999999</v>
      </c>
      <c r="S390" s="1">
        <v>2.1204100000000001E-3</v>
      </c>
      <c r="T390" s="1">
        <v>-5.1826999999999998E-2</v>
      </c>
      <c r="U390" s="1">
        <v>-2.5673599999999999</v>
      </c>
      <c r="V390" s="1" t="s">
        <v>23</v>
      </c>
      <c r="W390" s="1">
        <f>ABS(IK_diagnostics_positions[[#This Row],[Column1]]-A389)</f>
        <v>0.83614809999999995</v>
      </c>
      <c r="X390" s="1">
        <f>ABS(IK_diagnostics_positions[[#This Row],[Column2]]-B389)</f>
        <v>0.97660400000000003</v>
      </c>
      <c r="Y390" s="1">
        <f>ABS(IK_diagnostics_positions[[#This Row],[Column3]]-C389)</f>
        <v>5.0532999999999939E-2</v>
      </c>
      <c r="Z390" s="1">
        <f>ABS(IK_diagnostics_positions[[#This Row],[Column4]]-D389)</f>
        <v>0.34960000000000002</v>
      </c>
      <c r="AA390" s="1">
        <f>ABS(IK_diagnostics_positions[[#This Row],[Column5]]-E389)</f>
        <v>1.3423130000000001</v>
      </c>
      <c r="AB390" s="1">
        <f>ABS(IK_diagnostics_positions[[#This Row],[Column6]]-F389)</f>
        <v>0.2755669999999999</v>
      </c>
      <c r="AC390" s="1">
        <f>ABS(IK_diagnostics_positions[[#This Row],[Column7]]-G389)</f>
        <v>1.0753999999999986E-2</v>
      </c>
      <c r="AD390" s="1">
        <f>ABS(IK_diagnostics_positions[[#This Row],[Column8]]-H389)</f>
        <v>0.41070000000000001</v>
      </c>
      <c r="AE390" s="1">
        <f>ABS(IK_diagnostics_positions[[#This Row],[Column9]]-I389)</f>
        <v>1.1503999999999999</v>
      </c>
      <c r="AF390" s="1">
        <f>ABS(IK_diagnostics_positions[[#This Row],[Column10]]-J389)</f>
        <v>2.860977E-2</v>
      </c>
      <c r="AG390" s="1">
        <f>ABS(IK_diagnostics_positions[[#This Row],[Column11]]-K389)</f>
        <v>0.15542999999999996</v>
      </c>
      <c r="AH390" s="1">
        <f>ABS(IK_diagnostics_positions[[#This Row],[Column12]]-L389)</f>
        <v>1.1105700000000001</v>
      </c>
      <c r="AI390" s="1">
        <f>ABS(IK_diagnostics_positions[[#This Row],[Column13]]-M389)</f>
        <v>0.10968699999999998</v>
      </c>
      <c r="AJ390" s="1">
        <f>ABS(IK_diagnostics_positions[[#This Row],[Column14]]-N389)</f>
        <v>4.2041999999999913E-2</v>
      </c>
      <c r="AK390" s="1">
        <f>ABS(IK_diagnostics_positions[[#This Row],[Column15]]-O389)</f>
        <v>1.3799999999997148E-3</v>
      </c>
      <c r="AL390" s="1">
        <f>ABS(IK_diagnostics_positions[[#This Row],[Column16]]-P389)</f>
        <v>0.14731100000000008</v>
      </c>
      <c r="AM390" s="1">
        <f>ABS(IK_diagnostics_positions[[#This Row],[Column17]]-Q389)</f>
        <v>7.2510999999999992E-2</v>
      </c>
      <c r="AN390" s="1">
        <f>ABS(IK_diagnostics_positions[[#This Row],[Column18]]-R389)</f>
        <v>4.6930000000000138E-2</v>
      </c>
      <c r="AO390" s="1">
        <f>ABS(IK_diagnostics_positions[[#This Row],[Column19]]-S389)</f>
        <v>1.3818209999999999E-2</v>
      </c>
      <c r="AP390" s="1">
        <f>ABS(IK_diagnostics_positions[[#This Row],[Column20]]-T389)</f>
        <v>8.9293000000000011E-3</v>
      </c>
      <c r="AQ390" s="1">
        <f>ABS(IK_diagnostics_positions[[#This Row],[Column21]]-U389)</f>
        <v>9.7329999999999917E-2</v>
      </c>
    </row>
    <row r="391" spans="1:43" x14ac:dyDescent="0.25">
      <c r="A391" s="1">
        <v>0.43352000000000002</v>
      </c>
      <c r="B391" s="1">
        <v>0.85083900000000001</v>
      </c>
      <c r="C391" s="1">
        <v>0.29687200000000002</v>
      </c>
      <c r="D391" s="1">
        <v>1.12643</v>
      </c>
      <c r="E391" s="1">
        <v>0.75598799999999999</v>
      </c>
      <c r="F391" s="1">
        <v>-0.41788599999999998</v>
      </c>
      <c r="G391" s="1">
        <v>0.55484299999999998</v>
      </c>
      <c r="H391" s="1">
        <v>0.75957300000000005</v>
      </c>
      <c r="I391" s="1">
        <v>-1.2384200000000001</v>
      </c>
      <c r="J391" s="1">
        <v>2.5826700000000001E-4</v>
      </c>
      <c r="K391" s="1">
        <v>0.90664199999999995</v>
      </c>
      <c r="L391" s="1">
        <v>-2.0574499999999998</v>
      </c>
      <c r="M391" s="1">
        <v>0.85389400000000004</v>
      </c>
      <c r="N391" s="1">
        <v>1.0397099999999999</v>
      </c>
      <c r="O391" s="1">
        <v>-2.5610300000000001</v>
      </c>
      <c r="P391" s="1">
        <v>-0.86948700000000001</v>
      </c>
      <c r="Q391" s="1">
        <v>1.02125</v>
      </c>
      <c r="R391" s="1">
        <v>-2.5374599999999998</v>
      </c>
      <c r="S391" s="1">
        <v>9.5248199999999998E-3</v>
      </c>
      <c r="T391" s="1">
        <v>-6.1239600000000003E-3</v>
      </c>
      <c r="U391" s="1">
        <v>-2.4658199999999999</v>
      </c>
      <c r="V391" s="1" t="s">
        <v>23</v>
      </c>
      <c r="W391" s="1">
        <f>ABS(IK_diagnostics_positions[[#This Row],[Column1]]-A390)</f>
        <v>0.5070791</v>
      </c>
      <c r="X391" s="1">
        <f>ABS(IK_diagnostics_positions[[#This Row],[Column2]]-B390)</f>
        <v>0.10024</v>
      </c>
      <c r="Y391" s="1">
        <f>ABS(IK_diagnostics_positions[[#This Row],[Column3]]-C390)</f>
        <v>0.95352300000000001</v>
      </c>
      <c r="Z391" s="1">
        <f>ABS(IK_diagnostics_positions[[#This Row],[Column4]]-D390)</f>
        <v>1.309734</v>
      </c>
      <c r="AA391" s="1">
        <f>ABS(IK_diagnostics_positions[[#This Row],[Column5]]-E390)</f>
        <v>0.96873200000000004</v>
      </c>
      <c r="AB391" s="1">
        <f>ABS(IK_diagnostics_positions[[#This Row],[Column6]]-F390)</f>
        <v>0.43637700000000001</v>
      </c>
      <c r="AC391" s="1">
        <f>ABS(IK_diagnostics_positions[[#This Row],[Column7]]-G390)</f>
        <v>0.18480199999999997</v>
      </c>
      <c r="AD391" s="1">
        <f>ABS(IK_diagnostics_positions[[#This Row],[Column8]]-H390)</f>
        <v>0.13777799999999996</v>
      </c>
      <c r="AE391" s="1">
        <f>ABS(IK_diagnostics_positions[[#This Row],[Column9]]-I390)</f>
        <v>0.28785000000000005</v>
      </c>
      <c r="AF391" s="1">
        <f>ABS(IK_diagnostics_positions[[#This Row],[Column10]]-J390)</f>
        <v>2.5793033E-2</v>
      </c>
      <c r="AG391" s="1">
        <f>ABS(IK_diagnostics_positions[[#This Row],[Column11]]-K390)</f>
        <v>0.25529399999999991</v>
      </c>
      <c r="AH391" s="1">
        <f>ABS(IK_diagnostics_positions[[#This Row],[Column12]]-L390)</f>
        <v>0.20069999999999988</v>
      </c>
      <c r="AI391" s="1">
        <f>ABS(IK_diagnostics_positions[[#This Row],[Column13]]-M390)</f>
        <v>0.12672700000000003</v>
      </c>
      <c r="AJ391" s="1">
        <f>ABS(IK_diagnostics_positions[[#This Row],[Column14]]-N390)</f>
        <v>3.9731999999999879E-2</v>
      </c>
      <c r="AK391" s="1">
        <f>ABS(IK_diagnostics_positions[[#This Row],[Column15]]-O390)</f>
        <v>8.2280000000000353E-2</v>
      </c>
      <c r="AL391" s="1">
        <f>ABS(IK_diagnostics_positions[[#This Row],[Column16]]-P390)</f>
        <v>0.16771500000000006</v>
      </c>
      <c r="AM391" s="1">
        <f>ABS(IK_diagnostics_positions[[#This Row],[Column17]]-Q390)</f>
        <v>3.164100000000003E-2</v>
      </c>
      <c r="AN391" s="1">
        <f>ABS(IK_diagnostics_positions[[#This Row],[Column18]]-R390)</f>
        <v>8.4179999999999922E-2</v>
      </c>
      <c r="AO391" s="1">
        <f>ABS(IK_diagnostics_positions[[#This Row],[Column19]]-S390)</f>
        <v>7.4044100000000002E-3</v>
      </c>
      <c r="AP391" s="1">
        <f>ABS(IK_diagnostics_positions[[#This Row],[Column20]]-T390)</f>
        <v>4.570304E-2</v>
      </c>
      <c r="AQ391" s="1">
        <f>ABS(IK_diagnostics_positions[[#This Row],[Column21]]-U390)</f>
        <v>0.10153999999999996</v>
      </c>
    </row>
    <row r="392" spans="1:43" x14ac:dyDescent="0.25">
      <c r="A392" s="1">
        <v>0.20752799999999999</v>
      </c>
      <c r="B392" s="1">
        <v>0.89797899999999997</v>
      </c>
      <c r="C392" s="1">
        <v>-0.38802799999999998</v>
      </c>
      <c r="D392" s="1">
        <v>0.59988300000000006</v>
      </c>
      <c r="E392" s="1">
        <v>0.55811900000000003</v>
      </c>
      <c r="F392" s="1">
        <v>-1.24275</v>
      </c>
      <c r="G392" s="1">
        <v>0.292574</v>
      </c>
      <c r="H392" s="1">
        <v>0.529914</v>
      </c>
      <c r="I392" s="1">
        <v>-2.19394</v>
      </c>
      <c r="J392" s="1">
        <v>8.9389099999999996E-4</v>
      </c>
      <c r="K392" s="1">
        <v>0.78021099999999999</v>
      </c>
      <c r="L392" s="1">
        <v>-3.11713</v>
      </c>
      <c r="M392" s="1">
        <v>0.75316000000000005</v>
      </c>
      <c r="N392" s="1">
        <v>1.00709</v>
      </c>
      <c r="O392" s="1">
        <v>-2.49857</v>
      </c>
      <c r="P392" s="1">
        <v>-0.75451299999999999</v>
      </c>
      <c r="Q392" s="1">
        <v>1.00806</v>
      </c>
      <c r="R392" s="1">
        <v>-2.5027599999999999</v>
      </c>
      <c r="S392" s="1">
        <v>-3.93385E-3</v>
      </c>
      <c r="T392" s="1">
        <v>-5.62161E-3</v>
      </c>
      <c r="U392" s="1">
        <v>-2.49871</v>
      </c>
      <c r="V392" s="1" t="s">
        <v>23</v>
      </c>
      <c r="W392" s="1">
        <f>ABS(IK_diagnostics_positions[[#This Row],[Column1]]-A391)</f>
        <v>0.22599200000000003</v>
      </c>
      <c r="X392" s="1">
        <f>ABS(IK_diagnostics_positions[[#This Row],[Column2]]-B391)</f>
        <v>4.713999999999996E-2</v>
      </c>
      <c r="Y392" s="1">
        <f>ABS(IK_diagnostics_positions[[#This Row],[Column3]]-C391)</f>
        <v>0.68490000000000006</v>
      </c>
      <c r="Z392" s="1">
        <f>ABS(IK_diagnostics_positions[[#This Row],[Column4]]-D391)</f>
        <v>0.52654699999999999</v>
      </c>
      <c r="AA392" s="1">
        <f>ABS(IK_diagnostics_positions[[#This Row],[Column5]]-E391)</f>
        <v>0.19786899999999996</v>
      </c>
      <c r="AB392" s="1">
        <f>ABS(IK_diagnostics_positions[[#This Row],[Column6]]-F391)</f>
        <v>0.82486400000000004</v>
      </c>
      <c r="AC392" s="1">
        <f>ABS(IK_diagnostics_positions[[#This Row],[Column7]]-G391)</f>
        <v>0.26226899999999997</v>
      </c>
      <c r="AD392" s="1">
        <f>ABS(IK_diagnostics_positions[[#This Row],[Column8]]-H391)</f>
        <v>0.22965900000000006</v>
      </c>
      <c r="AE392" s="1">
        <f>ABS(IK_diagnostics_positions[[#This Row],[Column9]]-I391)</f>
        <v>0.95551999999999992</v>
      </c>
      <c r="AF392" s="1">
        <f>ABS(IK_diagnostics_positions[[#This Row],[Column10]]-J391)</f>
        <v>6.35624E-4</v>
      </c>
      <c r="AG392" s="1">
        <f>ABS(IK_diagnostics_positions[[#This Row],[Column11]]-K391)</f>
        <v>0.12643099999999996</v>
      </c>
      <c r="AH392" s="1">
        <f>ABS(IK_diagnostics_positions[[#This Row],[Column12]]-L391)</f>
        <v>1.0596800000000002</v>
      </c>
      <c r="AI392" s="1">
        <f>ABS(IK_diagnostics_positions[[#This Row],[Column13]]-M391)</f>
        <v>0.10073399999999999</v>
      </c>
      <c r="AJ392" s="1">
        <f>ABS(IK_diagnostics_positions[[#This Row],[Column14]]-N391)</f>
        <v>3.2619999999999871E-2</v>
      </c>
      <c r="AK392" s="1">
        <f>ABS(IK_diagnostics_positions[[#This Row],[Column15]]-O391)</f>
        <v>6.2460000000000182E-2</v>
      </c>
      <c r="AL392" s="1">
        <f>ABS(IK_diagnostics_positions[[#This Row],[Column16]]-P391)</f>
        <v>0.11497400000000002</v>
      </c>
      <c r="AM392" s="1">
        <f>ABS(IK_diagnostics_positions[[#This Row],[Column17]]-Q391)</f>
        <v>1.3190000000000035E-2</v>
      </c>
      <c r="AN392" s="1">
        <f>ABS(IK_diagnostics_positions[[#This Row],[Column18]]-R391)</f>
        <v>3.4699999999999953E-2</v>
      </c>
      <c r="AO392" s="1">
        <f>ABS(IK_diagnostics_positions[[#This Row],[Column19]]-S391)</f>
        <v>1.3458669999999999E-2</v>
      </c>
      <c r="AP392" s="1">
        <f>ABS(IK_diagnostics_positions[[#This Row],[Column20]]-T391)</f>
        <v>5.0235000000000037E-4</v>
      </c>
      <c r="AQ392" s="1">
        <f>ABS(IK_diagnostics_positions[[#This Row],[Column21]]-U391)</f>
        <v>3.2890000000000086E-2</v>
      </c>
    </row>
    <row r="393" spans="1:43" x14ac:dyDescent="0.25">
      <c r="A393" s="1">
        <v>-0.135713</v>
      </c>
      <c r="B393" s="1">
        <v>0.73322100000000001</v>
      </c>
      <c r="C393" s="1">
        <v>-0.66630999999999996</v>
      </c>
      <c r="D393" s="1">
        <v>-0.48718600000000001</v>
      </c>
      <c r="E393" s="1">
        <v>-5.3526600000000001E-2</v>
      </c>
      <c r="F393" s="1">
        <v>-1.1737500000000001</v>
      </c>
      <c r="G393" s="1">
        <v>-0.58635899999999996</v>
      </c>
      <c r="H393" s="1">
        <v>0.93794100000000002</v>
      </c>
      <c r="I393" s="1">
        <v>-1.0891599999999999</v>
      </c>
      <c r="J393" s="1">
        <v>7.3013899999999996E-3</v>
      </c>
      <c r="K393" s="1">
        <v>0.77741199999999999</v>
      </c>
      <c r="L393" s="1">
        <v>-1.8776999999999999</v>
      </c>
      <c r="M393" s="1">
        <v>0.75397700000000001</v>
      </c>
      <c r="N393" s="1">
        <v>1.00085</v>
      </c>
      <c r="O393" s="1">
        <v>-2.5042399999999998</v>
      </c>
      <c r="P393" s="1">
        <v>-0.74824500000000005</v>
      </c>
      <c r="Q393" s="1">
        <v>1.00054</v>
      </c>
      <c r="R393" s="1">
        <v>-2.49363</v>
      </c>
      <c r="S393" s="1">
        <v>2.9803799999999999E-3</v>
      </c>
      <c r="T393" s="1">
        <v>-3.1259700000000001E-3</v>
      </c>
      <c r="U393" s="1">
        <v>-2.5027900000000001</v>
      </c>
      <c r="V393" s="1" t="s">
        <v>23</v>
      </c>
      <c r="W393" s="1">
        <f>ABS(IK_diagnostics_positions[[#This Row],[Column1]]-A392)</f>
        <v>0.34324100000000002</v>
      </c>
      <c r="X393" s="1">
        <f>ABS(IK_diagnostics_positions[[#This Row],[Column2]]-B392)</f>
        <v>0.16475799999999996</v>
      </c>
      <c r="Y393" s="1">
        <f>ABS(IK_diagnostics_positions[[#This Row],[Column3]]-C392)</f>
        <v>0.27828199999999997</v>
      </c>
      <c r="Z393" s="1">
        <f>ABS(IK_diagnostics_positions[[#This Row],[Column4]]-D392)</f>
        <v>1.0870690000000001</v>
      </c>
      <c r="AA393" s="1">
        <f>ABS(IK_diagnostics_positions[[#This Row],[Column5]]-E392)</f>
        <v>0.61164560000000001</v>
      </c>
      <c r="AB393" s="1">
        <f>ABS(IK_diagnostics_positions[[#This Row],[Column6]]-F392)</f>
        <v>6.899999999999995E-2</v>
      </c>
      <c r="AC393" s="1">
        <f>ABS(IK_diagnostics_positions[[#This Row],[Column7]]-G392)</f>
        <v>0.87893299999999996</v>
      </c>
      <c r="AD393" s="1">
        <f>ABS(IK_diagnostics_positions[[#This Row],[Column8]]-H392)</f>
        <v>0.40802700000000003</v>
      </c>
      <c r="AE393" s="1">
        <f>ABS(IK_diagnostics_positions[[#This Row],[Column9]]-I392)</f>
        <v>1.1047800000000001</v>
      </c>
      <c r="AF393" s="1">
        <f>ABS(IK_diagnostics_positions[[#This Row],[Column10]]-J392)</f>
        <v>6.4074989999999997E-3</v>
      </c>
      <c r="AG393" s="1">
        <f>ABS(IK_diagnostics_positions[[#This Row],[Column11]]-K392)</f>
        <v>2.7989999999999959E-3</v>
      </c>
      <c r="AH393" s="1">
        <f>ABS(IK_diagnostics_positions[[#This Row],[Column12]]-L392)</f>
        <v>1.23943</v>
      </c>
      <c r="AI393" s="1">
        <f>ABS(IK_diagnostics_positions[[#This Row],[Column13]]-M392)</f>
        <v>8.1699999999995665E-4</v>
      </c>
      <c r="AJ393" s="1">
        <f>ABS(IK_diagnostics_positions[[#This Row],[Column14]]-N392)</f>
        <v>6.2400000000000233E-3</v>
      </c>
      <c r="AK393" s="1">
        <f>ABS(IK_diagnostics_positions[[#This Row],[Column15]]-O392)</f>
        <v>5.6699999999998418E-3</v>
      </c>
      <c r="AL393" s="1">
        <f>ABS(IK_diagnostics_positions[[#This Row],[Column16]]-P392)</f>
        <v>6.2679999999999403E-3</v>
      </c>
      <c r="AM393" s="1">
        <f>ABS(IK_diagnostics_positions[[#This Row],[Column17]]-Q392)</f>
        <v>7.5199999999999712E-3</v>
      </c>
      <c r="AN393" s="1">
        <f>ABS(IK_diagnostics_positions[[#This Row],[Column18]]-R392)</f>
        <v>9.1299999999998604E-3</v>
      </c>
      <c r="AO393" s="1">
        <f>ABS(IK_diagnostics_positions[[#This Row],[Column19]]-S392)</f>
        <v>6.9142300000000004E-3</v>
      </c>
      <c r="AP393" s="1">
        <f>ABS(IK_diagnostics_positions[[#This Row],[Column20]]-T392)</f>
        <v>2.4956399999999999E-3</v>
      </c>
      <c r="AQ393" s="1">
        <f>ABS(IK_diagnostics_positions[[#This Row],[Column21]]-U392)</f>
        <v>4.0800000000000836E-3</v>
      </c>
    </row>
    <row r="394" spans="1:43" x14ac:dyDescent="0.25">
      <c r="A394" s="1">
        <v>-8.6149699999999996E-2</v>
      </c>
      <c r="B394" s="1">
        <v>0.41369600000000001</v>
      </c>
      <c r="C394" s="1">
        <v>-0.90632999999999997</v>
      </c>
      <c r="D394" s="1">
        <v>0.60335000000000005</v>
      </c>
      <c r="E394" s="1">
        <v>-0.31059100000000001</v>
      </c>
      <c r="F394" s="1">
        <v>-0.90670099999999998</v>
      </c>
      <c r="G394" s="1">
        <v>0.291688</v>
      </c>
      <c r="H394" s="1">
        <v>0.63949400000000001</v>
      </c>
      <c r="I394" s="1">
        <v>-0.921099</v>
      </c>
      <c r="J394" s="1">
        <v>-9.4246900000000003E-4</v>
      </c>
      <c r="K394" s="1">
        <v>0.77194200000000002</v>
      </c>
      <c r="L394" s="1">
        <v>-1.8681099999999999</v>
      </c>
      <c r="M394" s="1">
        <v>0.74215100000000001</v>
      </c>
      <c r="N394" s="1">
        <v>0.99827200000000005</v>
      </c>
      <c r="O394" s="1">
        <v>-2.4978600000000002</v>
      </c>
      <c r="P394" s="1">
        <v>-0.74473500000000004</v>
      </c>
      <c r="Q394" s="1">
        <v>0.99871200000000004</v>
      </c>
      <c r="R394" s="1">
        <v>-2.4968699999999999</v>
      </c>
      <c r="S394" s="1">
        <v>-1.2428199999999999E-3</v>
      </c>
      <c r="T394" s="1">
        <v>-2.4404499999999998E-3</v>
      </c>
      <c r="U394" s="1">
        <v>-2.5008300000000001</v>
      </c>
      <c r="V394" s="1" t="s">
        <v>23</v>
      </c>
      <c r="W394" s="1">
        <f>ABS(IK_diagnostics_positions[[#This Row],[Column1]]-A393)</f>
        <v>4.9563300000000005E-2</v>
      </c>
      <c r="X394" s="1">
        <f>ABS(IK_diagnostics_positions[[#This Row],[Column2]]-B393)</f>
        <v>0.319525</v>
      </c>
      <c r="Y394" s="1">
        <f>ABS(IK_diagnostics_positions[[#This Row],[Column3]]-C393)</f>
        <v>0.24002000000000001</v>
      </c>
      <c r="Z394" s="1">
        <f>ABS(IK_diagnostics_positions[[#This Row],[Column4]]-D393)</f>
        <v>1.0905360000000002</v>
      </c>
      <c r="AA394" s="1">
        <f>ABS(IK_diagnostics_positions[[#This Row],[Column5]]-E393)</f>
        <v>0.25706440000000003</v>
      </c>
      <c r="AB394" s="1">
        <f>ABS(IK_diagnostics_positions[[#This Row],[Column6]]-F393)</f>
        <v>0.26704900000000009</v>
      </c>
      <c r="AC394" s="1">
        <f>ABS(IK_diagnostics_positions[[#This Row],[Column7]]-G393)</f>
        <v>0.87804700000000002</v>
      </c>
      <c r="AD394" s="1">
        <f>ABS(IK_diagnostics_positions[[#This Row],[Column8]]-H393)</f>
        <v>0.29844700000000002</v>
      </c>
      <c r="AE394" s="1">
        <f>ABS(IK_diagnostics_positions[[#This Row],[Column9]]-I393)</f>
        <v>0.1680609999999999</v>
      </c>
      <c r="AF394" s="1">
        <f>ABS(IK_diagnostics_positions[[#This Row],[Column10]]-J393)</f>
        <v>8.2438589999999992E-3</v>
      </c>
      <c r="AG394" s="1">
        <f>ABS(IK_diagnostics_positions[[#This Row],[Column11]]-K393)</f>
        <v>5.4699999999999749E-3</v>
      </c>
      <c r="AH394" s="1">
        <f>ABS(IK_diagnostics_positions[[#This Row],[Column12]]-L393)</f>
        <v>9.5899999999999874E-3</v>
      </c>
      <c r="AI394" s="1">
        <f>ABS(IK_diagnostics_positions[[#This Row],[Column13]]-M393)</f>
        <v>1.1826000000000003E-2</v>
      </c>
      <c r="AJ394" s="1">
        <f>ABS(IK_diagnostics_positions[[#This Row],[Column14]]-N393)</f>
        <v>2.5779999999999692E-3</v>
      </c>
      <c r="AK394" s="1">
        <f>ABS(IK_diagnostics_positions[[#This Row],[Column15]]-O393)</f>
        <v>6.3799999999996082E-3</v>
      </c>
      <c r="AL394" s="1">
        <f>ABS(IK_diagnostics_positions[[#This Row],[Column16]]-P393)</f>
        <v>3.5100000000000131E-3</v>
      </c>
      <c r="AM394" s="1">
        <f>ABS(IK_diagnostics_positions[[#This Row],[Column17]]-Q393)</f>
        <v>1.8279999999999408E-3</v>
      </c>
      <c r="AN394" s="1">
        <f>ABS(IK_diagnostics_positions[[#This Row],[Column18]]-R393)</f>
        <v>3.2399999999999096E-3</v>
      </c>
      <c r="AO394" s="1">
        <f>ABS(IK_diagnostics_positions[[#This Row],[Column19]]-S393)</f>
        <v>4.2231999999999999E-3</v>
      </c>
      <c r="AP394" s="1">
        <f>ABS(IK_diagnostics_positions[[#This Row],[Column20]]-T393)</f>
        <v>6.8552000000000023E-4</v>
      </c>
      <c r="AQ394" s="1">
        <f>ABS(IK_diagnostics_positions[[#This Row],[Column21]]-U393)</f>
        <v>1.9599999999999618E-3</v>
      </c>
    </row>
    <row r="395" spans="1:43" x14ac:dyDescent="0.25">
      <c r="A395" s="1">
        <v>0.54048799999999997</v>
      </c>
      <c r="B395" s="1">
        <v>0.149092</v>
      </c>
      <c r="C395" s="1">
        <v>-0.82803599999999999</v>
      </c>
      <c r="D395" s="1">
        <v>0.31697999999999998</v>
      </c>
      <c r="E395" s="1">
        <v>0.73774300000000004</v>
      </c>
      <c r="F395" s="1">
        <v>-1.6049100000000001</v>
      </c>
      <c r="G395" s="1">
        <v>0.40717500000000001</v>
      </c>
      <c r="H395" s="1">
        <v>1.6934800000000001</v>
      </c>
      <c r="I395" s="1">
        <v>-1.88496</v>
      </c>
      <c r="J395" s="1">
        <v>-8.9651300000000004E-4</v>
      </c>
      <c r="K395" s="1">
        <v>0.78060600000000002</v>
      </c>
      <c r="L395" s="1">
        <v>-1.8734200000000001</v>
      </c>
      <c r="M395" s="1">
        <v>0.748448</v>
      </c>
      <c r="N395" s="1">
        <v>0.99988299999999997</v>
      </c>
      <c r="O395" s="1">
        <v>-2.49824</v>
      </c>
      <c r="P395" s="1">
        <v>-0.74889300000000003</v>
      </c>
      <c r="Q395" s="1">
        <v>0.996861</v>
      </c>
      <c r="R395" s="1">
        <v>-2.5009000000000001</v>
      </c>
      <c r="S395" s="1">
        <v>1.8240500000000001E-4</v>
      </c>
      <c r="T395" s="1">
        <v>1.4154300000000001E-3</v>
      </c>
      <c r="U395" s="1">
        <v>-2.50021</v>
      </c>
      <c r="V395" s="1" t="s">
        <v>23</v>
      </c>
      <c r="W395" s="1">
        <f>ABS(IK_diagnostics_positions[[#This Row],[Column1]]-A394)</f>
        <v>0.62663769999999996</v>
      </c>
      <c r="X395" s="1">
        <f>ABS(IK_diagnostics_positions[[#This Row],[Column2]]-B394)</f>
        <v>0.26460400000000001</v>
      </c>
      <c r="Y395" s="1">
        <f>ABS(IK_diagnostics_positions[[#This Row],[Column3]]-C394)</f>
        <v>7.8293999999999975E-2</v>
      </c>
      <c r="Z395" s="1">
        <f>ABS(IK_diagnostics_positions[[#This Row],[Column4]]-D394)</f>
        <v>0.28637000000000007</v>
      </c>
      <c r="AA395" s="1">
        <f>ABS(IK_diagnostics_positions[[#This Row],[Column5]]-E394)</f>
        <v>1.0483340000000001</v>
      </c>
      <c r="AB395" s="1">
        <f>ABS(IK_diagnostics_positions[[#This Row],[Column6]]-F394)</f>
        <v>0.69820900000000008</v>
      </c>
      <c r="AC395" s="1">
        <f>ABS(IK_diagnostics_positions[[#This Row],[Column7]]-G394)</f>
        <v>0.11548700000000001</v>
      </c>
      <c r="AD395" s="1">
        <f>ABS(IK_diagnostics_positions[[#This Row],[Column8]]-H394)</f>
        <v>1.0539860000000001</v>
      </c>
      <c r="AE395" s="1">
        <f>ABS(IK_diagnostics_positions[[#This Row],[Column9]]-I394)</f>
        <v>0.96386099999999997</v>
      </c>
      <c r="AF395" s="1">
        <f>ABS(IK_diagnostics_positions[[#This Row],[Column10]]-J394)</f>
        <v>4.5955999999999992E-5</v>
      </c>
      <c r="AG395" s="1">
        <f>ABS(IK_diagnostics_positions[[#This Row],[Column11]]-K394)</f>
        <v>8.664000000000005E-3</v>
      </c>
      <c r="AH395" s="1">
        <f>ABS(IK_diagnostics_positions[[#This Row],[Column12]]-L394)</f>
        <v>5.3100000000001479E-3</v>
      </c>
      <c r="AI395" s="1">
        <f>ABS(IK_diagnostics_positions[[#This Row],[Column13]]-M394)</f>
        <v>6.296999999999997E-3</v>
      </c>
      <c r="AJ395" s="1">
        <f>ABS(IK_diagnostics_positions[[#This Row],[Column14]]-N394)</f>
        <v>1.6109999999999181E-3</v>
      </c>
      <c r="AK395" s="1">
        <f>ABS(IK_diagnostics_positions[[#This Row],[Column15]]-O394)</f>
        <v>3.7999999999982492E-4</v>
      </c>
      <c r="AL395" s="1">
        <f>ABS(IK_diagnostics_positions[[#This Row],[Column16]]-P394)</f>
        <v>4.157999999999995E-3</v>
      </c>
      <c r="AM395" s="1">
        <f>ABS(IK_diagnostics_positions[[#This Row],[Column17]]-Q394)</f>
        <v>1.8510000000000471E-3</v>
      </c>
      <c r="AN395" s="1">
        <f>ABS(IK_diagnostics_positions[[#This Row],[Column18]]-R394)</f>
        <v>4.0300000000002001E-3</v>
      </c>
      <c r="AO395" s="1">
        <f>ABS(IK_diagnostics_positions[[#This Row],[Column19]]-S394)</f>
        <v>1.425225E-3</v>
      </c>
      <c r="AP395" s="1">
        <f>ABS(IK_diagnostics_positions[[#This Row],[Column20]]-T394)</f>
        <v>3.8558799999999999E-3</v>
      </c>
      <c r="AQ395" s="1">
        <f>ABS(IK_diagnostics_positions[[#This Row],[Column21]]-U394)</f>
        <v>6.2000000000006494E-4</v>
      </c>
    </row>
    <row r="396" spans="1:43" x14ac:dyDescent="0.25">
      <c r="A396" s="1">
        <v>3.3171800000000001E-2</v>
      </c>
      <c r="B396" s="1">
        <v>-0.12415900000000001</v>
      </c>
      <c r="C396" s="1">
        <v>-0.99170800000000003</v>
      </c>
      <c r="D396" s="1">
        <v>5.8607100000000002E-2</v>
      </c>
      <c r="E396" s="1">
        <v>0.87099800000000005</v>
      </c>
      <c r="F396" s="1">
        <v>-0.89675700000000003</v>
      </c>
      <c r="G396" s="1">
        <v>0.76172499999999999</v>
      </c>
      <c r="H396" s="1">
        <v>0.35819499999999999</v>
      </c>
      <c r="I396" s="1">
        <v>-1.3893599999999999</v>
      </c>
      <c r="J396" s="1">
        <v>-7.6204500000000004E-4</v>
      </c>
      <c r="K396" s="1">
        <v>0.78600700000000001</v>
      </c>
      <c r="L396" s="1">
        <v>-1.8747400000000001</v>
      </c>
      <c r="M396" s="1">
        <v>0.74981399999999998</v>
      </c>
      <c r="N396" s="1">
        <v>0.99904999999999999</v>
      </c>
      <c r="O396" s="1">
        <v>-2.5002300000000002</v>
      </c>
      <c r="P396" s="1">
        <v>-0.74723300000000004</v>
      </c>
      <c r="Q396" s="1">
        <v>1.0024</v>
      </c>
      <c r="R396" s="1">
        <v>-2.5039799999999999</v>
      </c>
      <c r="S396" s="1">
        <v>-3.82006E-4</v>
      </c>
      <c r="T396" s="1">
        <v>3.56442E-3</v>
      </c>
      <c r="U396" s="1">
        <v>-2.4974599999999998</v>
      </c>
      <c r="V396" s="1" t="s">
        <v>23</v>
      </c>
      <c r="W396" s="1">
        <f>ABS(IK_diagnostics_positions[[#This Row],[Column1]]-A395)</f>
        <v>0.50731619999999999</v>
      </c>
      <c r="X396" s="1">
        <f>ABS(IK_diagnostics_positions[[#This Row],[Column2]]-B395)</f>
        <v>0.27325100000000002</v>
      </c>
      <c r="Y396" s="1">
        <f>ABS(IK_diagnostics_positions[[#This Row],[Column3]]-C395)</f>
        <v>0.16367200000000004</v>
      </c>
      <c r="Z396" s="1">
        <f>ABS(IK_diagnostics_positions[[#This Row],[Column4]]-D395)</f>
        <v>0.25837289999999996</v>
      </c>
      <c r="AA396" s="1">
        <f>ABS(IK_diagnostics_positions[[#This Row],[Column5]]-E395)</f>
        <v>0.13325500000000001</v>
      </c>
      <c r="AB396" s="1">
        <f>ABS(IK_diagnostics_positions[[#This Row],[Column6]]-F395)</f>
        <v>0.70815300000000003</v>
      </c>
      <c r="AC396" s="1">
        <f>ABS(IK_diagnostics_positions[[#This Row],[Column7]]-G395)</f>
        <v>0.35454999999999998</v>
      </c>
      <c r="AD396" s="1">
        <f>ABS(IK_diagnostics_positions[[#This Row],[Column8]]-H395)</f>
        <v>1.3352850000000001</v>
      </c>
      <c r="AE396" s="1">
        <f>ABS(IK_diagnostics_positions[[#This Row],[Column9]]-I395)</f>
        <v>0.49560000000000004</v>
      </c>
      <c r="AF396" s="1">
        <f>ABS(IK_diagnostics_positions[[#This Row],[Column10]]-J395)</f>
        <v>1.34468E-4</v>
      </c>
      <c r="AG396" s="1">
        <f>ABS(IK_diagnostics_positions[[#This Row],[Column11]]-K395)</f>
        <v>5.4009999999999891E-3</v>
      </c>
      <c r="AH396" s="1">
        <f>ABS(IK_diagnostics_positions[[#This Row],[Column12]]-L395)</f>
        <v>1.3199999999999878E-3</v>
      </c>
      <c r="AI396" s="1">
        <f>ABS(IK_diagnostics_positions[[#This Row],[Column13]]-M395)</f>
        <v>1.3659999999999783E-3</v>
      </c>
      <c r="AJ396" s="1">
        <f>ABS(IK_diagnostics_positions[[#This Row],[Column14]]-N395)</f>
        <v>8.3299999999997265E-4</v>
      </c>
      <c r="AK396" s="1">
        <f>ABS(IK_diagnostics_positions[[#This Row],[Column15]]-O395)</f>
        <v>1.9900000000001583E-3</v>
      </c>
      <c r="AL396" s="1">
        <f>ABS(IK_diagnostics_positions[[#This Row],[Column16]]-P395)</f>
        <v>1.6599999999999948E-3</v>
      </c>
      <c r="AM396" s="1">
        <f>ABS(IK_diagnostics_positions[[#This Row],[Column17]]-Q395)</f>
        <v>5.5389999999999606E-3</v>
      </c>
      <c r="AN396" s="1">
        <f>ABS(IK_diagnostics_positions[[#This Row],[Column18]]-R395)</f>
        <v>3.0799999999997496E-3</v>
      </c>
      <c r="AO396" s="1">
        <f>ABS(IK_diagnostics_positions[[#This Row],[Column19]]-S395)</f>
        <v>5.6441100000000001E-4</v>
      </c>
      <c r="AP396" s="1">
        <f>ABS(IK_diagnostics_positions[[#This Row],[Column20]]-T395)</f>
        <v>2.1489899999999999E-3</v>
      </c>
      <c r="AQ396" s="1">
        <f>ABS(IK_diagnostics_positions[[#This Row],[Column21]]-U395)</f>
        <v>2.7500000000002522E-3</v>
      </c>
    </row>
    <row r="397" spans="1:43" x14ac:dyDescent="0.25">
      <c r="A397" s="1">
        <v>-0.23064999999999999</v>
      </c>
      <c r="B397" s="1">
        <v>0.156858</v>
      </c>
      <c r="C397" s="1">
        <v>-0.96031</v>
      </c>
      <c r="D397" s="1">
        <v>-0.52956499999999995</v>
      </c>
      <c r="E397" s="1">
        <v>0.30738799999999999</v>
      </c>
      <c r="F397" s="1">
        <v>-1.9026400000000001</v>
      </c>
      <c r="G397" s="1">
        <v>-0.80232300000000001</v>
      </c>
      <c r="H397" s="1">
        <v>0.20944599999999999</v>
      </c>
      <c r="I397" s="1">
        <v>-2.8597299999999999</v>
      </c>
      <c r="J397" s="1">
        <v>3.1284099999999999E-3</v>
      </c>
      <c r="K397" s="1">
        <v>0.763289</v>
      </c>
      <c r="L397" s="1">
        <v>-3.0706899999999999</v>
      </c>
      <c r="M397" s="1">
        <v>0.77515199999999995</v>
      </c>
      <c r="N397" s="1">
        <v>1.0178799999999999</v>
      </c>
      <c r="O397" s="1">
        <v>-2.4883099999999998</v>
      </c>
      <c r="P397" s="1">
        <v>-0.76383500000000004</v>
      </c>
      <c r="Q397" s="1">
        <v>0.99268900000000004</v>
      </c>
      <c r="R397" s="1">
        <v>-2.4714</v>
      </c>
      <c r="S397" s="1">
        <v>-8.7009499999999998E-4</v>
      </c>
      <c r="T397" s="1">
        <v>-5.0205899999999998E-2</v>
      </c>
      <c r="U397" s="1">
        <v>-2.4891299999999998</v>
      </c>
      <c r="V397" s="1" t="s">
        <v>23</v>
      </c>
      <c r="W397" s="1">
        <f>ABS(IK_diagnostics_positions[[#This Row],[Column1]]-A396)</f>
        <v>0.2638218</v>
      </c>
      <c r="X397" s="1">
        <f>ABS(IK_diagnostics_positions[[#This Row],[Column2]]-B396)</f>
        <v>0.28101700000000002</v>
      </c>
      <c r="Y397" s="1">
        <f>ABS(IK_diagnostics_positions[[#This Row],[Column3]]-C396)</f>
        <v>3.1398000000000037E-2</v>
      </c>
      <c r="Z397" s="1">
        <f>ABS(IK_diagnostics_positions[[#This Row],[Column4]]-D396)</f>
        <v>0.58817209999999998</v>
      </c>
      <c r="AA397" s="1">
        <f>ABS(IK_diagnostics_positions[[#This Row],[Column5]]-E396)</f>
        <v>0.56361000000000006</v>
      </c>
      <c r="AB397" s="1">
        <f>ABS(IK_diagnostics_positions[[#This Row],[Column6]]-F396)</f>
        <v>1.0058830000000001</v>
      </c>
      <c r="AC397" s="1">
        <f>ABS(IK_diagnostics_positions[[#This Row],[Column7]]-G396)</f>
        <v>1.5640480000000001</v>
      </c>
      <c r="AD397" s="1">
        <f>ABS(IK_diagnostics_positions[[#This Row],[Column8]]-H396)</f>
        <v>0.14874899999999999</v>
      </c>
      <c r="AE397" s="1">
        <f>ABS(IK_diagnostics_positions[[#This Row],[Column9]]-I396)</f>
        <v>1.47037</v>
      </c>
      <c r="AF397" s="1">
        <f>ABS(IK_diagnostics_positions[[#This Row],[Column10]]-J396)</f>
        <v>3.8904550000000001E-3</v>
      </c>
      <c r="AG397" s="1">
        <f>ABS(IK_diagnostics_positions[[#This Row],[Column11]]-K396)</f>
        <v>2.2718000000000016E-2</v>
      </c>
      <c r="AH397" s="1">
        <f>ABS(IK_diagnostics_positions[[#This Row],[Column12]]-L396)</f>
        <v>1.1959499999999998</v>
      </c>
      <c r="AI397" s="1">
        <f>ABS(IK_diagnostics_positions[[#This Row],[Column13]]-M396)</f>
        <v>2.5337999999999972E-2</v>
      </c>
      <c r="AJ397" s="1">
        <f>ABS(IK_diagnostics_positions[[#This Row],[Column14]]-N396)</f>
        <v>1.8829999999999902E-2</v>
      </c>
      <c r="AK397" s="1">
        <f>ABS(IK_diagnostics_positions[[#This Row],[Column15]]-O396)</f>
        <v>1.1920000000000375E-2</v>
      </c>
      <c r="AL397" s="1">
        <f>ABS(IK_diagnostics_positions[[#This Row],[Column16]]-P396)</f>
        <v>1.6602000000000006E-2</v>
      </c>
      <c r="AM397" s="1">
        <f>ABS(IK_diagnostics_positions[[#This Row],[Column17]]-Q396)</f>
        <v>9.7109999999999141E-3</v>
      </c>
      <c r="AN397" s="1">
        <f>ABS(IK_diagnostics_positions[[#This Row],[Column18]]-R396)</f>
        <v>3.2579999999999831E-2</v>
      </c>
      <c r="AO397" s="1">
        <f>ABS(IK_diagnostics_positions[[#This Row],[Column19]]-S396)</f>
        <v>4.8808899999999998E-4</v>
      </c>
      <c r="AP397" s="1">
        <f>ABS(IK_diagnostics_positions[[#This Row],[Column20]]-T396)</f>
        <v>5.3770319999999996E-2</v>
      </c>
      <c r="AQ397" s="1">
        <f>ABS(IK_diagnostics_positions[[#This Row],[Column21]]-U396)</f>
        <v>8.3299999999999486E-3</v>
      </c>
    </row>
    <row r="398" spans="1:43" x14ac:dyDescent="0.25">
      <c r="A398" s="1">
        <v>0.109027</v>
      </c>
      <c r="B398" s="1">
        <v>0.328378</v>
      </c>
      <c r="C398" s="1">
        <v>-0.93823299999999998</v>
      </c>
      <c r="D398" s="1">
        <v>0.68140000000000001</v>
      </c>
      <c r="E398" s="1">
        <v>1.0486500000000001</v>
      </c>
      <c r="F398" s="1">
        <v>-1.3301499999999999</v>
      </c>
      <c r="G398" s="1">
        <v>0.38830700000000001</v>
      </c>
      <c r="H398" s="1">
        <v>9.4725299999999998E-2</v>
      </c>
      <c r="I398" s="1">
        <v>-1.2659199999999999</v>
      </c>
      <c r="J398" s="1">
        <v>2.7920900000000001E-3</v>
      </c>
      <c r="K398" s="1">
        <v>0.783748</v>
      </c>
      <c r="L398" s="1">
        <v>-1.8796200000000001</v>
      </c>
      <c r="M398" s="1">
        <v>0.754722</v>
      </c>
      <c r="N398" s="1">
        <v>1.0005599999999999</v>
      </c>
      <c r="O398" s="1">
        <v>-2.5021900000000001</v>
      </c>
      <c r="P398" s="1">
        <v>-0.74887000000000004</v>
      </c>
      <c r="Q398" s="1">
        <v>1.0003</v>
      </c>
      <c r="R398" s="1">
        <v>-2.5026000000000002</v>
      </c>
      <c r="S398" s="1">
        <v>-1.08496E-3</v>
      </c>
      <c r="T398" s="1">
        <v>-1.29747E-3</v>
      </c>
      <c r="U398" s="1">
        <v>-2.4990399999999999</v>
      </c>
      <c r="V398" s="1" t="s">
        <v>23</v>
      </c>
      <c r="W398" s="1">
        <f>ABS(IK_diagnostics_positions[[#This Row],[Column1]]-A397)</f>
        <v>0.33967700000000001</v>
      </c>
      <c r="X398" s="1">
        <f>ABS(IK_diagnostics_positions[[#This Row],[Column2]]-B397)</f>
        <v>0.17152000000000001</v>
      </c>
      <c r="Y398" s="1">
        <f>ABS(IK_diagnostics_positions[[#This Row],[Column3]]-C397)</f>
        <v>2.2077000000000013E-2</v>
      </c>
      <c r="Z398" s="1">
        <f>ABS(IK_diagnostics_positions[[#This Row],[Column4]]-D397)</f>
        <v>1.2109649999999998</v>
      </c>
      <c r="AA398" s="1">
        <f>ABS(IK_diagnostics_positions[[#This Row],[Column5]]-E397)</f>
        <v>0.74126200000000009</v>
      </c>
      <c r="AB398" s="1">
        <f>ABS(IK_diagnostics_positions[[#This Row],[Column6]]-F397)</f>
        <v>0.57249000000000017</v>
      </c>
      <c r="AC398" s="1">
        <f>ABS(IK_diagnostics_positions[[#This Row],[Column7]]-G397)</f>
        <v>1.1906300000000001</v>
      </c>
      <c r="AD398" s="1">
        <f>ABS(IK_diagnostics_positions[[#This Row],[Column8]]-H397)</f>
        <v>0.11472069999999999</v>
      </c>
      <c r="AE398" s="1">
        <f>ABS(IK_diagnostics_positions[[#This Row],[Column9]]-I397)</f>
        <v>1.5938099999999999</v>
      </c>
      <c r="AF398" s="1">
        <f>ABS(IK_diagnostics_positions[[#This Row],[Column10]]-J397)</f>
        <v>3.3631999999999976E-4</v>
      </c>
      <c r="AG398" s="1">
        <f>ABS(IK_diagnostics_positions[[#This Row],[Column11]]-K397)</f>
        <v>2.0459000000000005E-2</v>
      </c>
      <c r="AH398" s="1">
        <f>ABS(IK_diagnostics_positions[[#This Row],[Column12]]-L397)</f>
        <v>1.1910699999999999</v>
      </c>
      <c r="AI398" s="1">
        <f>ABS(IK_diagnostics_positions[[#This Row],[Column13]]-M397)</f>
        <v>2.0429999999999948E-2</v>
      </c>
      <c r="AJ398" s="1">
        <f>ABS(IK_diagnostics_positions[[#This Row],[Column14]]-N397)</f>
        <v>1.7320000000000002E-2</v>
      </c>
      <c r="AK398" s="1">
        <f>ABS(IK_diagnostics_positions[[#This Row],[Column15]]-O397)</f>
        <v>1.3880000000000337E-2</v>
      </c>
      <c r="AL398" s="1">
        <f>ABS(IK_diagnostics_positions[[#This Row],[Column16]]-P397)</f>
        <v>1.4965000000000006E-2</v>
      </c>
      <c r="AM398" s="1">
        <f>ABS(IK_diagnostics_positions[[#This Row],[Column17]]-Q397)</f>
        <v>7.6109999999999234E-3</v>
      </c>
      <c r="AN398" s="1">
        <f>ABS(IK_diagnostics_positions[[#This Row],[Column18]]-R397)</f>
        <v>3.1200000000000117E-2</v>
      </c>
      <c r="AO398" s="1">
        <f>ABS(IK_diagnostics_positions[[#This Row],[Column19]]-S397)</f>
        <v>2.1486500000000006E-4</v>
      </c>
      <c r="AP398" s="1">
        <f>ABS(IK_diagnostics_positions[[#This Row],[Column20]]-T397)</f>
        <v>4.8908429999999996E-2</v>
      </c>
      <c r="AQ398" s="1">
        <f>ABS(IK_diagnostics_positions[[#This Row],[Column21]]-U397)</f>
        <v>9.9100000000000854E-3</v>
      </c>
    </row>
    <row r="399" spans="1:43" x14ac:dyDescent="0.25">
      <c r="A399" s="1">
        <v>3.9506600000000003E-2</v>
      </c>
      <c r="B399" s="1">
        <v>-8.2826899999999995E-2</v>
      </c>
      <c r="C399" s="1">
        <v>-0.99578100000000003</v>
      </c>
      <c r="D399" s="1">
        <v>0.96938999999999997</v>
      </c>
      <c r="E399" s="1">
        <v>0.28411999999999998</v>
      </c>
      <c r="F399" s="1">
        <v>-0.96994499999999995</v>
      </c>
      <c r="G399" s="1">
        <v>0.97017100000000001</v>
      </c>
      <c r="H399" s="1">
        <v>0.56427899999999998</v>
      </c>
      <c r="I399" s="1">
        <v>-1.9298999999999999</v>
      </c>
      <c r="J399" s="1">
        <v>-4.0704000000000001E-4</v>
      </c>
      <c r="K399" s="1">
        <v>0.80253200000000002</v>
      </c>
      <c r="L399" s="1">
        <v>-1.89506</v>
      </c>
      <c r="M399" s="1">
        <v>0.76543499999999998</v>
      </c>
      <c r="N399" s="1">
        <v>0.99940200000000001</v>
      </c>
      <c r="O399" s="1">
        <v>-2.5072100000000002</v>
      </c>
      <c r="P399" s="1">
        <v>-0.76654199999999995</v>
      </c>
      <c r="Q399" s="1">
        <v>1.00275</v>
      </c>
      <c r="R399" s="1">
        <v>-2.50576</v>
      </c>
      <c r="S399" s="1">
        <v>7.5214699999999997E-3</v>
      </c>
      <c r="T399" s="1">
        <v>2.67994E-3</v>
      </c>
      <c r="U399" s="1">
        <v>-2.4952000000000001</v>
      </c>
      <c r="V399" s="1" t="s">
        <v>23</v>
      </c>
      <c r="W399" s="1">
        <f>ABS(IK_diagnostics_positions[[#This Row],[Column1]]-A398)</f>
        <v>6.9520399999999996E-2</v>
      </c>
      <c r="X399" s="1">
        <f>ABS(IK_diagnostics_positions[[#This Row],[Column2]]-B398)</f>
        <v>0.41120489999999998</v>
      </c>
      <c r="Y399" s="1">
        <f>ABS(IK_diagnostics_positions[[#This Row],[Column3]]-C398)</f>
        <v>5.7548000000000044E-2</v>
      </c>
      <c r="Z399" s="1">
        <f>ABS(IK_diagnostics_positions[[#This Row],[Column4]]-D398)</f>
        <v>0.28798999999999997</v>
      </c>
      <c r="AA399" s="1">
        <f>ABS(IK_diagnostics_positions[[#This Row],[Column5]]-E398)</f>
        <v>0.76453000000000015</v>
      </c>
      <c r="AB399" s="1">
        <f>ABS(IK_diagnostics_positions[[#This Row],[Column6]]-F398)</f>
        <v>0.360205</v>
      </c>
      <c r="AC399" s="1">
        <f>ABS(IK_diagnostics_positions[[#This Row],[Column7]]-G398)</f>
        <v>0.58186399999999994</v>
      </c>
      <c r="AD399" s="1">
        <f>ABS(IK_diagnostics_positions[[#This Row],[Column8]]-H398)</f>
        <v>0.46955369999999996</v>
      </c>
      <c r="AE399" s="1">
        <f>ABS(IK_diagnostics_positions[[#This Row],[Column9]]-I398)</f>
        <v>0.66398000000000001</v>
      </c>
      <c r="AF399" s="1">
        <f>ABS(IK_diagnostics_positions[[#This Row],[Column10]]-J398)</f>
        <v>3.1991300000000001E-3</v>
      </c>
      <c r="AG399" s="1">
        <f>ABS(IK_diagnostics_positions[[#This Row],[Column11]]-K398)</f>
        <v>1.8784000000000023E-2</v>
      </c>
      <c r="AH399" s="1">
        <f>ABS(IK_diagnostics_positions[[#This Row],[Column12]]-L398)</f>
        <v>1.5439999999999898E-2</v>
      </c>
      <c r="AI399" s="1">
        <f>ABS(IK_diagnostics_positions[[#This Row],[Column13]]-M398)</f>
        <v>1.0712999999999973E-2</v>
      </c>
      <c r="AJ399" s="1">
        <f>ABS(IK_diagnostics_positions[[#This Row],[Column14]]-N398)</f>
        <v>1.1579999999998813E-3</v>
      </c>
      <c r="AK399" s="1">
        <f>ABS(IK_diagnostics_positions[[#This Row],[Column15]]-O398)</f>
        <v>5.0200000000000244E-3</v>
      </c>
      <c r="AL399" s="1">
        <f>ABS(IK_diagnostics_positions[[#This Row],[Column16]]-P398)</f>
        <v>1.767199999999991E-2</v>
      </c>
      <c r="AM399" s="1">
        <f>ABS(IK_diagnostics_positions[[#This Row],[Column17]]-Q398)</f>
        <v>2.4500000000000632E-3</v>
      </c>
      <c r="AN399" s="1">
        <f>ABS(IK_diagnostics_positions[[#This Row],[Column18]]-R398)</f>
        <v>3.1599999999998296E-3</v>
      </c>
      <c r="AO399" s="1">
        <f>ABS(IK_diagnostics_positions[[#This Row],[Column19]]-S398)</f>
        <v>8.60643E-3</v>
      </c>
      <c r="AP399" s="1">
        <f>ABS(IK_diagnostics_positions[[#This Row],[Column20]]-T398)</f>
        <v>3.9774099999999998E-3</v>
      </c>
      <c r="AQ399" s="1">
        <f>ABS(IK_diagnostics_positions[[#This Row],[Column21]]-U398)</f>
        <v>3.8399999999998435E-3</v>
      </c>
    </row>
    <row r="400" spans="1:43" x14ac:dyDescent="0.25">
      <c r="A400" s="1">
        <v>-4.01298E-2</v>
      </c>
      <c r="B400" s="1">
        <v>-0.12028999999999999</v>
      </c>
      <c r="C400" s="1">
        <v>-0.99192800000000003</v>
      </c>
      <c r="D400" s="1">
        <v>-0.463144</v>
      </c>
      <c r="E400" s="1">
        <v>0.78394699999999995</v>
      </c>
      <c r="F400" s="1">
        <v>-1.05037</v>
      </c>
      <c r="G400" s="1">
        <v>-0.98983699999999997</v>
      </c>
      <c r="H400" s="1">
        <v>0.66041399999999995</v>
      </c>
      <c r="I400" s="1">
        <v>-1.8914</v>
      </c>
      <c r="J400" s="1">
        <v>4.2244800000000001E-3</v>
      </c>
      <c r="K400" s="1">
        <v>0.76424999999999998</v>
      </c>
      <c r="L400" s="1">
        <v>-1.85884</v>
      </c>
      <c r="M400" s="1">
        <v>0.73836800000000002</v>
      </c>
      <c r="N400" s="1">
        <v>0.99638199999999999</v>
      </c>
      <c r="O400" s="1">
        <v>-2.4969199999999998</v>
      </c>
      <c r="P400" s="1">
        <v>-0.73184700000000003</v>
      </c>
      <c r="Q400" s="1">
        <v>1.00563</v>
      </c>
      <c r="R400" s="1">
        <v>-2.49125</v>
      </c>
      <c r="S400" s="1">
        <v>3.63774E-3</v>
      </c>
      <c r="T400" s="1">
        <v>-1.4133500000000001E-3</v>
      </c>
      <c r="U400" s="1">
        <v>-2.5020799999999999</v>
      </c>
      <c r="V400" s="1" t="s">
        <v>23</v>
      </c>
      <c r="W400" s="1">
        <f>ABS(IK_diagnostics_positions[[#This Row],[Column1]]-A399)</f>
        <v>7.9636399999999996E-2</v>
      </c>
      <c r="X400" s="1">
        <f>ABS(IK_diagnostics_positions[[#This Row],[Column2]]-B399)</f>
        <v>3.7463099999999999E-2</v>
      </c>
      <c r="Y400" s="1">
        <f>ABS(IK_diagnostics_positions[[#This Row],[Column3]]-C399)</f>
        <v>3.8529999999999953E-3</v>
      </c>
      <c r="Z400" s="1">
        <f>ABS(IK_diagnostics_positions[[#This Row],[Column4]]-D399)</f>
        <v>1.432534</v>
      </c>
      <c r="AA400" s="1">
        <f>ABS(IK_diagnostics_positions[[#This Row],[Column5]]-E399)</f>
        <v>0.49982699999999997</v>
      </c>
      <c r="AB400" s="1">
        <f>ABS(IK_diagnostics_positions[[#This Row],[Column6]]-F399)</f>
        <v>8.042500000000008E-2</v>
      </c>
      <c r="AC400" s="1">
        <f>ABS(IK_diagnostics_positions[[#This Row],[Column7]]-G399)</f>
        <v>1.960008</v>
      </c>
      <c r="AD400" s="1">
        <f>ABS(IK_diagnostics_positions[[#This Row],[Column8]]-H399)</f>
        <v>9.613499999999997E-2</v>
      </c>
      <c r="AE400" s="1">
        <f>ABS(IK_diagnostics_positions[[#This Row],[Column9]]-I399)</f>
        <v>3.8499999999999979E-2</v>
      </c>
      <c r="AF400" s="1">
        <f>ABS(IK_diagnostics_positions[[#This Row],[Column10]]-J399)</f>
        <v>4.6315200000000001E-3</v>
      </c>
      <c r="AG400" s="1">
        <f>ABS(IK_diagnostics_positions[[#This Row],[Column11]]-K399)</f>
        <v>3.8282000000000038E-2</v>
      </c>
      <c r="AH400" s="1">
        <f>ABS(IK_diagnostics_positions[[#This Row],[Column12]]-L399)</f>
        <v>3.6219999999999919E-2</v>
      </c>
      <c r="AI400" s="1">
        <f>ABS(IK_diagnostics_positions[[#This Row],[Column13]]-M399)</f>
        <v>2.7066999999999952E-2</v>
      </c>
      <c r="AJ400" s="1">
        <f>ABS(IK_diagnostics_positions[[#This Row],[Column14]]-N399)</f>
        <v>3.0200000000000227E-3</v>
      </c>
      <c r="AK400" s="1">
        <f>ABS(IK_diagnostics_positions[[#This Row],[Column15]]-O399)</f>
        <v>1.0290000000000354E-2</v>
      </c>
      <c r="AL400" s="1">
        <f>ABS(IK_diagnostics_positions[[#This Row],[Column16]]-P399)</f>
        <v>3.469499999999992E-2</v>
      </c>
      <c r="AM400" s="1">
        <f>ABS(IK_diagnostics_positions[[#This Row],[Column17]]-Q399)</f>
        <v>2.8799999999999937E-3</v>
      </c>
      <c r="AN400" s="1">
        <f>ABS(IK_diagnostics_positions[[#This Row],[Column18]]-R399)</f>
        <v>1.4510000000000023E-2</v>
      </c>
      <c r="AO400" s="1">
        <f>ABS(IK_diagnostics_positions[[#This Row],[Column19]]-S399)</f>
        <v>3.8837299999999997E-3</v>
      </c>
      <c r="AP400" s="1">
        <f>ABS(IK_diagnostics_positions[[#This Row],[Column20]]-T399)</f>
        <v>4.0932900000000003E-3</v>
      </c>
      <c r="AQ400" s="1">
        <f>ABS(IK_diagnostics_positions[[#This Row],[Column21]]-U399)</f>
        <v>6.8799999999997752E-3</v>
      </c>
    </row>
    <row r="401" spans="1:43" x14ac:dyDescent="0.25">
      <c r="A401" s="1">
        <v>-0.62124199999999996</v>
      </c>
      <c r="B401" s="1">
        <v>0.77307199999999998</v>
      </c>
      <c r="C401" s="1">
        <v>0.12812999999999999</v>
      </c>
      <c r="D401" s="1">
        <v>-0.357076</v>
      </c>
      <c r="E401" s="1">
        <v>1.42811</v>
      </c>
      <c r="F401" s="1">
        <v>-0.57978200000000002</v>
      </c>
      <c r="G401" s="1">
        <v>-0.26829799999999998</v>
      </c>
      <c r="H401" s="1">
        <v>0.49881999999999999</v>
      </c>
      <c r="I401" s="1">
        <v>-0.93830100000000005</v>
      </c>
      <c r="J401" s="1">
        <v>-1.67033E-3</v>
      </c>
      <c r="K401" s="1">
        <v>0.77962200000000004</v>
      </c>
      <c r="L401" s="1">
        <v>-1.86029</v>
      </c>
      <c r="M401" s="1">
        <v>0.73432600000000003</v>
      </c>
      <c r="N401" s="1">
        <v>0.99812500000000004</v>
      </c>
      <c r="O401" s="1">
        <v>-2.5010400000000002</v>
      </c>
      <c r="P401" s="1">
        <v>-0.74343999999999999</v>
      </c>
      <c r="Q401" s="1">
        <v>1.0020500000000001</v>
      </c>
      <c r="R401" s="1">
        <v>-2.4929800000000002</v>
      </c>
      <c r="S401" s="1">
        <v>4.26561E-4</v>
      </c>
      <c r="T401" s="1">
        <v>1.08453E-2</v>
      </c>
      <c r="U401" s="1">
        <v>-2.4998</v>
      </c>
      <c r="V401" s="1" t="s">
        <v>23</v>
      </c>
      <c r="W401" s="1">
        <f>ABS(IK_diagnostics_positions[[#This Row],[Column1]]-A400)</f>
        <v>0.58111219999999997</v>
      </c>
      <c r="X401" s="1">
        <f>ABS(IK_diagnostics_positions[[#This Row],[Column2]]-B400)</f>
        <v>0.89336199999999999</v>
      </c>
      <c r="Y401" s="1">
        <f>ABS(IK_diagnostics_positions[[#This Row],[Column3]]-C400)</f>
        <v>1.120058</v>
      </c>
      <c r="Z401" s="1">
        <f>ABS(IK_diagnostics_positions[[#This Row],[Column4]]-D400)</f>
        <v>0.106068</v>
      </c>
      <c r="AA401" s="1">
        <f>ABS(IK_diagnostics_positions[[#This Row],[Column5]]-E400)</f>
        <v>0.64416300000000004</v>
      </c>
      <c r="AB401" s="1">
        <f>ABS(IK_diagnostics_positions[[#This Row],[Column6]]-F400)</f>
        <v>0.47058800000000001</v>
      </c>
      <c r="AC401" s="1">
        <f>ABS(IK_diagnostics_positions[[#This Row],[Column7]]-G400)</f>
        <v>0.72153899999999993</v>
      </c>
      <c r="AD401" s="1">
        <f>ABS(IK_diagnostics_positions[[#This Row],[Column8]]-H400)</f>
        <v>0.16159399999999996</v>
      </c>
      <c r="AE401" s="1">
        <f>ABS(IK_diagnostics_positions[[#This Row],[Column9]]-I400)</f>
        <v>0.95309899999999992</v>
      </c>
      <c r="AF401" s="1">
        <f>ABS(IK_diagnostics_positions[[#This Row],[Column10]]-J400)</f>
        <v>5.8948100000000003E-3</v>
      </c>
      <c r="AG401" s="1">
        <f>ABS(IK_diagnostics_positions[[#This Row],[Column11]]-K400)</f>
        <v>1.5372000000000052E-2</v>
      </c>
      <c r="AH401" s="1">
        <f>ABS(IK_diagnostics_positions[[#This Row],[Column12]]-L400)</f>
        <v>1.4499999999999513E-3</v>
      </c>
      <c r="AI401" s="1">
        <f>ABS(IK_diagnostics_positions[[#This Row],[Column13]]-M400)</f>
        <v>4.04199999999999E-3</v>
      </c>
      <c r="AJ401" s="1">
        <f>ABS(IK_diagnostics_positions[[#This Row],[Column14]]-N400)</f>
        <v>1.7430000000000501E-3</v>
      </c>
      <c r="AK401" s="1">
        <f>ABS(IK_diagnostics_positions[[#This Row],[Column15]]-O400)</f>
        <v>4.1200000000003456E-3</v>
      </c>
      <c r="AL401" s="1">
        <f>ABS(IK_diagnostics_positions[[#This Row],[Column16]]-P400)</f>
        <v>1.1592999999999964E-2</v>
      </c>
      <c r="AM401" s="1">
        <f>ABS(IK_diagnostics_positions[[#This Row],[Column17]]-Q400)</f>
        <v>3.5799999999999166E-3</v>
      </c>
      <c r="AN401" s="1">
        <f>ABS(IK_diagnostics_positions[[#This Row],[Column18]]-R400)</f>
        <v>1.7300000000002314E-3</v>
      </c>
      <c r="AO401" s="1">
        <f>ABS(IK_diagnostics_positions[[#This Row],[Column19]]-S400)</f>
        <v>3.2111789999999998E-3</v>
      </c>
      <c r="AP401" s="1">
        <f>ABS(IK_diagnostics_positions[[#This Row],[Column20]]-T400)</f>
        <v>1.2258650000000001E-2</v>
      </c>
      <c r="AQ401" s="1">
        <f>ABS(IK_diagnostics_positions[[#This Row],[Column21]]-U400)</f>
        <v>2.2799999999998377E-3</v>
      </c>
    </row>
    <row r="402" spans="1:43" x14ac:dyDescent="0.25">
      <c r="A402" s="1">
        <v>0.34217199999999998</v>
      </c>
      <c r="B402" s="1">
        <v>0.120614</v>
      </c>
      <c r="C402" s="1">
        <v>-0.93186400000000003</v>
      </c>
      <c r="D402" s="1">
        <v>0.170599</v>
      </c>
      <c r="E402" s="1">
        <v>-0.50144</v>
      </c>
      <c r="F402" s="1">
        <v>-1.69581</v>
      </c>
      <c r="G402" s="1">
        <v>-0.664821</v>
      </c>
      <c r="H402" s="1">
        <v>4.4183899999999998E-2</v>
      </c>
      <c r="I402" s="1">
        <v>-1.7619</v>
      </c>
      <c r="J402" s="1">
        <v>-3.2991200000000002E-4</v>
      </c>
      <c r="K402" s="1">
        <v>0.78262799999999999</v>
      </c>
      <c r="L402" s="1">
        <v>-1.8765799999999999</v>
      </c>
      <c r="M402" s="1">
        <v>0.74904099999999996</v>
      </c>
      <c r="N402" s="1">
        <v>1.00173</v>
      </c>
      <c r="O402" s="1">
        <v>-2.50143</v>
      </c>
      <c r="P402" s="1">
        <v>-0.75180000000000002</v>
      </c>
      <c r="Q402" s="1">
        <v>0.99850000000000005</v>
      </c>
      <c r="R402" s="1">
        <v>-2.5000300000000002</v>
      </c>
      <c r="S402" s="2">
        <v>-7.9393400000000005E-5</v>
      </c>
      <c r="T402" s="1">
        <v>5.1629499999999995E-4</v>
      </c>
      <c r="U402" s="1">
        <v>-2.4997199999999999</v>
      </c>
      <c r="V402" s="1" t="s">
        <v>23</v>
      </c>
      <c r="W402" s="1">
        <f>ABS(IK_diagnostics_positions[[#This Row],[Column1]]-A401)</f>
        <v>0.96341399999999999</v>
      </c>
      <c r="X402" s="1">
        <f>ABS(IK_diagnostics_positions[[#This Row],[Column2]]-B401)</f>
        <v>0.65245799999999998</v>
      </c>
      <c r="Y402" s="1">
        <f>ABS(IK_diagnostics_positions[[#This Row],[Column3]]-C401)</f>
        <v>1.0599940000000001</v>
      </c>
      <c r="Z402" s="1">
        <f>ABS(IK_diagnostics_positions[[#This Row],[Column4]]-D401)</f>
        <v>0.52767500000000001</v>
      </c>
      <c r="AA402" s="1">
        <f>ABS(IK_diagnostics_positions[[#This Row],[Column5]]-E401)</f>
        <v>1.9295499999999999</v>
      </c>
      <c r="AB402" s="1">
        <f>ABS(IK_diagnostics_positions[[#This Row],[Column6]]-F401)</f>
        <v>1.116028</v>
      </c>
      <c r="AC402" s="1">
        <f>ABS(IK_diagnostics_positions[[#This Row],[Column7]]-G401)</f>
        <v>0.39652300000000001</v>
      </c>
      <c r="AD402" s="1">
        <f>ABS(IK_diagnostics_positions[[#This Row],[Column8]]-H401)</f>
        <v>0.45463609999999999</v>
      </c>
      <c r="AE402" s="1">
        <f>ABS(IK_diagnostics_positions[[#This Row],[Column9]]-I401)</f>
        <v>0.82359899999999997</v>
      </c>
      <c r="AF402" s="1">
        <f>ABS(IK_diagnostics_positions[[#This Row],[Column10]]-J401)</f>
        <v>1.3404179999999999E-3</v>
      </c>
      <c r="AG402" s="1">
        <f>ABS(IK_diagnostics_positions[[#This Row],[Column11]]-K401)</f>
        <v>3.0059999999999532E-3</v>
      </c>
      <c r="AH402" s="1">
        <f>ABS(IK_diagnostics_positions[[#This Row],[Column12]]-L401)</f>
        <v>1.6289999999999916E-2</v>
      </c>
      <c r="AI402" s="1">
        <f>ABS(IK_diagnostics_positions[[#This Row],[Column13]]-M401)</f>
        <v>1.4714999999999923E-2</v>
      </c>
      <c r="AJ402" s="1">
        <f>ABS(IK_diagnostics_positions[[#This Row],[Column14]]-N401)</f>
        <v>3.6049999999999693E-3</v>
      </c>
      <c r="AK402" s="1">
        <f>ABS(IK_diagnostics_positions[[#This Row],[Column15]]-O401)</f>
        <v>3.8999999999989043E-4</v>
      </c>
      <c r="AL402" s="1">
        <f>ABS(IK_diagnostics_positions[[#This Row],[Column16]]-P401)</f>
        <v>8.3600000000000341E-3</v>
      </c>
      <c r="AM402" s="1">
        <f>ABS(IK_diagnostics_positions[[#This Row],[Column17]]-Q401)</f>
        <v>3.5500000000000531E-3</v>
      </c>
      <c r="AN402" s="1">
        <f>ABS(IK_diagnostics_positions[[#This Row],[Column18]]-R401)</f>
        <v>7.0500000000000007E-3</v>
      </c>
      <c r="AO402" s="1">
        <f>ABS(IK_diagnostics_positions[[#This Row],[Column19]]-S401)</f>
        <v>5.059544E-4</v>
      </c>
      <c r="AP402" s="1">
        <f>ABS(IK_diagnostics_positions[[#This Row],[Column20]]-T401)</f>
        <v>1.0329005E-2</v>
      </c>
      <c r="AQ402" s="1">
        <f>ABS(IK_diagnostics_positions[[#This Row],[Column21]]-U401)</f>
        <v>8.0000000000080007E-5</v>
      </c>
    </row>
    <row r="403" spans="1:43" x14ac:dyDescent="0.25">
      <c r="A403" s="1">
        <v>-0.16685900000000001</v>
      </c>
      <c r="B403" s="1">
        <v>0.39524599999999999</v>
      </c>
      <c r="C403" s="1">
        <v>-0.90329300000000001</v>
      </c>
      <c r="D403" s="1">
        <v>-0.85897900000000005</v>
      </c>
      <c r="E403" s="1">
        <v>1.04451</v>
      </c>
      <c r="F403" s="1">
        <v>-1.21862</v>
      </c>
      <c r="G403" s="1">
        <v>-0.93516999999999995</v>
      </c>
      <c r="H403" s="1">
        <v>0.47791099999999997</v>
      </c>
      <c r="I403" s="1">
        <v>-2.0390899999999998</v>
      </c>
      <c r="J403" s="1">
        <v>3.4344800000000002E-3</v>
      </c>
      <c r="K403" s="1">
        <v>0.77775099999999997</v>
      </c>
      <c r="L403" s="1">
        <v>-1.8684499999999999</v>
      </c>
      <c r="M403" s="1">
        <v>0.74496399999999996</v>
      </c>
      <c r="N403" s="1">
        <v>1.0006699999999999</v>
      </c>
      <c r="O403" s="1">
        <v>-2.5012500000000002</v>
      </c>
      <c r="P403" s="1">
        <v>-0.74323700000000004</v>
      </c>
      <c r="Q403" s="1">
        <v>0.99679600000000002</v>
      </c>
      <c r="R403" s="1">
        <v>-2.49654</v>
      </c>
      <c r="S403" s="1">
        <v>3.6336300000000001E-4</v>
      </c>
      <c r="T403" s="1">
        <v>5.3077899999999997E-3</v>
      </c>
      <c r="U403" s="1">
        <v>-2.50353</v>
      </c>
      <c r="V403" s="1" t="s">
        <v>23</v>
      </c>
      <c r="W403" s="1">
        <f>ABS(IK_diagnostics_positions[[#This Row],[Column1]]-A402)</f>
        <v>0.50903100000000001</v>
      </c>
      <c r="X403" s="1">
        <f>ABS(IK_diagnostics_positions[[#This Row],[Column2]]-B402)</f>
        <v>0.27463199999999999</v>
      </c>
      <c r="Y403" s="1">
        <f>ABS(IK_diagnostics_positions[[#This Row],[Column3]]-C402)</f>
        <v>2.8571000000000013E-2</v>
      </c>
      <c r="Z403" s="1">
        <f>ABS(IK_diagnostics_positions[[#This Row],[Column4]]-D402)</f>
        <v>1.0295780000000001</v>
      </c>
      <c r="AA403" s="1">
        <f>ABS(IK_diagnostics_positions[[#This Row],[Column5]]-E402)</f>
        <v>1.5459499999999999</v>
      </c>
      <c r="AB403" s="1">
        <f>ABS(IK_diagnostics_positions[[#This Row],[Column6]]-F402)</f>
        <v>0.47719</v>
      </c>
      <c r="AC403" s="1">
        <f>ABS(IK_diagnostics_positions[[#This Row],[Column7]]-G402)</f>
        <v>0.27034899999999995</v>
      </c>
      <c r="AD403" s="1">
        <f>ABS(IK_diagnostics_positions[[#This Row],[Column8]]-H402)</f>
        <v>0.43372709999999998</v>
      </c>
      <c r="AE403" s="1">
        <f>ABS(IK_diagnostics_positions[[#This Row],[Column9]]-I402)</f>
        <v>0.27718999999999983</v>
      </c>
      <c r="AF403" s="1">
        <f>ABS(IK_diagnostics_positions[[#This Row],[Column10]]-J402)</f>
        <v>3.7643920000000001E-3</v>
      </c>
      <c r="AG403" s="1">
        <f>ABS(IK_diagnostics_positions[[#This Row],[Column11]]-K402)</f>
        <v>4.8770000000000202E-3</v>
      </c>
      <c r="AH403" s="1">
        <f>ABS(IK_diagnostics_positions[[#This Row],[Column12]]-L402)</f>
        <v>8.1299999999999706E-3</v>
      </c>
      <c r="AI403" s="1">
        <f>ABS(IK_diagnostics_positions[[#This Row],[Column13]]-M402)</f>
        <v>4.0769999999999973E-3</v>
      </c>
      <c r="AJ403" s="1">
        <f>ABS(IK_diagnostics_positions[[#This Row],[Column14]]-N402)</f>
        <v>1.0600000000000609E-3</v>
      </c>
      <c r="AK403" s="1">
        <f>ABS(IK_diagnostics_positions[[#This Row],[Column15]]-O402)</f>
        <v>1.7999999999984695E-4</v>
      </c>
      <c r="AL403" s="1">
        <f>ABS(IK_diagnostics_positions[[#This Row],[Column16]]-P402)</f>
        <v>8.5629999999999873E-3</v>
      </c>
      <c r="AM403" s="1">
        <f>ABS(IK_diagnostics_positions[[#This Row],[Column17]]-Q402)</f>
        <v>1.7040000000000388E-3</v>
      </c>
      <c r="AN403" s="1">
        <f>ABS(IK_diagnostics_positions[[#This Row],[Column18]]-R402)</f>
        <v>3.4900000000002152E-3</v>
      </c>
      <c r="AO403" s="1">
        <f>ABS(IK_diagnostics_positions[[#This Row],[Column19]]-S402)</f>
        <v>4.4275640000000002E-4</v>
      </c>
      <c r="AP403" s="1">
        <f>ABS(IK_diagnostics_positions[[#This Row],[Column20]]-T402)</f>
        <v>4.7914949999999998E-3</v>
      </c>
      <c r="AQ403" s="1">
        <f>ABS(IK_diagnostics_positions[[#This Row],[Column21]]-U402)</f>
        <v>3.8100000000000911E-3</v>
      </c>
    </row>
    <row r="404" spans="1:43" x14ac:dyDescent="0.25">
      <c r="A404" s="1">
        <v>0.44270599999999999</v>
      </c>
      <c r="B404" s="1">
        <v>0.554759</v>
      </c>
      <c r="C404" s="1">
        <v>-0.704453</v>
      </c>
      <c r="D404" s="1">
        <v>-2.8496500000000001E-2</v>
      </c>
      <c r="E404" s="1">
        <v>1.39028</v>
      </c>
      <c r="F404" s="1">
        <v>-0.42183500000000002</v>
      </c>
      <c r="G404" s="1">
        <v>-0.15607299999999999</v>
      </c>
      <c r="H404" s="1">
        <v>1.6194900000000001</v>
      </c>
      <c r="I404" s="1">
        <v>-1.3868100000000001</v>
      </c>
      <c r="J404" s="1">
        <v>-5.5370599999999999E-3</v>
      </c>
      <c r="K404" s="1">
        <v>0.74656599999999995</v>
      </c>
      <c r="L404" s="1">
        <v>-1.8508599999999999</v>
      </c>
      <c r="M404" s="1">
        <v>0.72795100000000001</v>
      </c>
      <c r="N404" s="1">
        <v>0.99446599999999996</v>
      </c>
      <c r="O404" s="1">
        <v>-2.4837400000000001</v>
      </c>
      <c r="P404" s="1">
        <v>-0.72806999999999999</v>
      </c>
      <c r="Q404" s="1">
        <v>0.994475</v>
      </c>
      <c r="R404" s="1">
        <v>-2.49621</v>
      </c>
      <c r="S404" s="1">
        <v>-7.6609399999999998E-3</v>
      </c>
      <c r="T404" s="1">
        <v>-9.94396E-3</v>
      </c>
      <c r="U404" s="1">
        <v>-2.5048300000000001</v>
      </c>
      <c r="V404" s="1" t="s">
        <v>23</v>
      </c>
      <c r="W404" s="1">
        <f>ABS(IK_diagnostics_positions[[#This Row],[Column1]]-A403)</f>
        <v>0.60956500000000002</v>
      </c>
      <c r="X404" s="1">
        <f>ABS(IK_diagnostics_positions[[#This Row],[Column2]]-B403)</f>
        <v>0.15951300000000002</v>
      </c>
      <c r="Y404" s="1">
        <f>ABS(IK_diagnostics_positions[[#This Row],[Column3]]-C403)</f>
        <v>0.19884000000000002</v>
      </c>
      <c r="Z404" s="1">
        <f>ABS(IK_diagnostics_positions[[#This Row],[Column4]]-D403)</f>
        <v>0.83048250000000001</v>
      </c>
      <c r="AA404" s="1">
        <f>ABS(IK_diagnostics_positions[[#This Row],[Column5]]-E403)</f>
        <v>0.34576999999999991</v>
      </c>
      <c r="AB404" s="1">
        <f>ABS(IK_diagnostics_positions[[#This Row],[Column6]]-F403)</f>
        <v>0.79678500000000008</v>
      </c>
      <c r="AC404" s="1">
        <f>ABS(IK_diagnostics_positions[[#This Row],[Column7]]-G403)</f>
        <v>0.77909699999999993</v>
      </c>
      <c r="AD404" s="1">
        <f>ABS(IK_diagnostics_positions[[#This Row],[Column8]]-H403)</f>
        <v>1.1415790000000001</v>
      </c>
      <c r="AE404" s="1">
        <f>ABS(IK_diagnostics_positions[[#This Row],[Column9]]-I403)</f>
        <v>0.65227999999999975</v>
      </c>
      <c r="AF404" s="1">
        <f>ABS(IK_diagnostics_positions[[#This Row],[Column10]]-J403)</f>
        <v>8.9715400000000001E-3</v>
      </c>
      <c r="AG404" s="1">
        <f>ABS(IK_diagnostics_positions[[#This Row],[Column11]]-K403)</f>
        <v>3.1185000000000018E-2</v>
      </c>
      <c r="AH404" s="1">
        <f>ABS(IK_diagnostics_positions[[#This Row],[Column12]]-L403)</f>
        <v>1.7589999999999995E-2</v>
      </c>
      <c r="AI404" s="1">
        <f>ABS(IK_diagnostics_positions[[#This Row],[Column13]]-M403)</f>
        <v>1.7012999999999945E-2</v>
      </c>
      <c r="AJ404" s="1">
        <f>ABS(IK_diagnostics_positions[[#This Row],[Column14]]-N403)</f>
        <v>6.2039999999999873E-3</v>
      </c>
      <c r="AK404" s="1">
        <f>ABS(IK_diagnostics_positions[[#This Row],[Column15]]-O403)</f>
        <v>1.7510000000000137E-2</v>
      </c>
      <c r="AL404" s="1">
        <f>ABS(IK_diagnostics_positions[[#This Row],[Column16]]-P403)</f>
        <v>1.5167000000000042E-2</v>
      </c>
      <c r="AM404" s="1">
        <f>ABS(IK_diagnostics_positions[[#This Row],[Column17]]-Q403)</f>
        <v>2.3210000000000175E-3</v>
      </c>
      <c r="AN404" s="1">
        <f>ABS(IK_diagnostics_positions[[#This Row],[Column18]]-R403)</f>
        <v>3.2999999999994145E-4</v>
      </c>
      <c r="AO404" s="1">
        <f>ABS(IK_diagnostics_positions[[#This Row],[Column19]]-S403)</f>
        <v>8.024303E-3</v>
      </c>
      <c r="AP404" s="1">
        <f>ABS(IK_diagnostics_positions[[#This Row],[Column20]]-T403)</f>
        <v>1.525175E-2</v>
      </c>
      <c r="AQ404" s="1">
        <f>ABS(IK_diagnostics_positions[[#This Row],[Column21]]-U403)</f>
        <v>1.3000000000000789E-3</v>
      </c>
    </row>
    <row r="405" spans="1:43" x14ac:dyDescent="0.25">
      <c r="A405" s="1">
        <v>-0.12629099999999999</v>
      </c>
      <c r="B405" s="1">
        <v>0.26463799999999998</v>
      </c>
      <c r="C405" s="1">
        <v>-0.95604299999999998</v>
      </c>
      <c r="D405" s="1">
        <v>0.73552600000000001</v>
      </c>
      <c r="E405" s="1">
        <v>7.1331299999999997E-3</v>
      </c>
      <c r="F405" s="1">
        <v>-0.51904899999999998</v>
      </c>
      <c r="G405" s="1">
        <v>0.46512900000000001</v>
      </c>
      <c r="H405" s="1">
        <v>0.84446200000000005</v>
      </c>
      <c r="I405" s="1">
        <v>-0.99419599999999997</v>
      </c>
      <c r="J405" s="1">
        <v>-6.0421200000000002E-4</v>
      </c>
      <c r="K405" s="1">
        <v>0.78736499999999998</v>
      </c>
      <c r="L405" s="1">
        <v>-1.8772800000000001</v>
      </c>
      <c r="M405" s="1">
        <v>0.75046500000000005</v>
      </c>
      <c r="N405" s="1">
        <v>1.00329</v>
      </c>
      <c r="O405" s="1">
        <v>-2.5011899999999998</v>
      </c>
      <c r="P405" s="1">
        <v>-0.75274200000000002</v>
      </c>
      <c r="Q405" s="1">
        <v>1.0004599999999999</v>
      </c>
      <c r="R405" s="1">
        <v>-2.50088</v>
      </c>
      <c r="S405" s="1">
        <v>5.6219099999999997E-4</v>
      </c>
      <c r="T405" s="1">
        <v>2.1388499999999999E-3</v>
      </c>
      <c r="U405" s="1">
        <v>-2.4964900000000001</v>
      </c>
      <c r="V405" s="1" t="s">
        <v>23</v>
      </c>
      <c r="W405" s="1">
        <f>ABS(IK_diagnostics_positions[[#This Row],[Column1]]-A404)</f>
        <v>0.56899699999999998</v>
      </c>
      <c r="X405" s="1">
        <f>ABS(IK_diagnostics_positions[[#This Row],[Column2]]-B404)</f>
        <v>0.29012100000000002</v>
      </c>
      <c r="Y405" s="1">
        <f>ABS(IK_diagnostics_positions[[#This Row],[Column3]]-C404)</f>
        <v>0.25158999999999998</v>
      </c>
      <c r="Z405" s="1">
        <f>ABS(IK_diagnostics_positions[[#This Row],[Column4]]-D404)</f>
        <v>0.76402250000000005</v>
      </c>
      <c r="AA405" s="1">
        <f>ABS(IK_diagnostics_positions[[#This Row],[Column5]]-E404)</f>
        <v>1.38314687</v>
      </c>
      <c r="AB405" s="1">
        <f>ABS(IK_diagnostics_positions[[#This Row],[Column6]]-F404)</f>
        <v>9.7213999999999967E-2</v>
      </c>
      <c r="AC405" s="1">
        <f>ABS(IK_diagnostics_positions[[#This Row],[Column7]]-G404)</f>
        <v>0.62120200000000003</v>
      </c>
      <c r="AD405" s="1">
        <f>ABS(IK_diagnostics_positions[[#This Row],[Column8]]-H404)</f>
        <v>0.77502800000000005</v>
      </c>
      <c r="AE405" s="1">
        <f>ABS(IK_diagnostics_positions[[#This Row],[Column9]]-I404)</f>
        <v>0.39261400000000013</v>
      </c>
      <c r="AF405" s="1">
        <f>ABS(IK_diagnostics_positions[[#This Row],[Column10]]-J404)</f>
        <v>4.9328480000000001E-3</v>
      </c>
      <c r="AG405" s="1">
        <f>ABS(IK_diagnostics_positions[[#This Row],[Column11]]-K404)</f>
        <v>4.079900000000003E-2</v>
      </c>
      <c r="AH405" s="1">
        <f>ABS(IK_diagnostics_positions[[#This Row],[Column12]]-L404)</f>
        <v>2.642000000000011E-2</v>
      </c>
      <c r="AI405" s="1">
        <f>ABS(IK_diagnostics_positions[[#This Row],[Column13]]-M404)</f>
        <v>2.2514000000000034E-2</v>
      </c>
      <c r="AJ405" s="1">
        <f>ABS(IK_diagnostics_positions[[#This Row],[Column14]]-N404)</f>
        <v>8.824000000000054E-3</v>
      </c>
      <c r="AK405" s="1">
        <f>ABS(IK_diagnostics_positions[[#This Row],[Column15]]-O404)</f>
        <v>1.7449999999999743E-2</v>
      </c>
      <c r="AL405" s="1">
        <f>ABS(IK_diagnostics_positions[[#This Row],[Column16]]-P404)</f>
        <v>2.4672000000000027E-2</v>
      </c>
      <c r="AM405" s="1">
        <f>ABS(IK_diagnostics_positions[[#This Row],[Column17]]-Q404)</f>
        <v>5.9849999999999071E-3</v>
      </c>
      <c r="AN405" s="1">
        <f>ABS(IK_diagnostics_positions[[#This Row],[Column18]]-R404)</f>
        <v>4.669999999999952E-3</v>
      </c>
      <c r="AO405" s="1">
        <f>ABS(IK_diagnostics_positions[[#This Row],[Column19]]-S404)</f>
        <v>8.2231309999999998E-3</v>
      </c>
      <c r="AP405" s="1">
        <f>ABS(IK_diagnostics_positions[[#This Row],[Column20]]-T404)</f>
        <v>1.2082809999999999E-2</v>
      </c>
      <c r="AQ405" s="1">
        <f>ABS(IK_diagnostics_positions[[#This Row],[Column21]]-U404)</f>
        <v>8.3400000000000141E-3</v>
      </c>
    </row>
    <row r="406" spans="1:43" x14ac:dyDescent="0.25">
      <c r="A406" s="1">
        <v>1.4560500000000001E-2</v>
      </c>
      <c r="B406" s="1">
        <v>0.24702199999999999</v>
      </c>
      <c r="C406" s="1">
        <v>-0.96890100000000001</v>
      </c>
      <c r="D406" s="1">
        <v>1.0016099999999999</v>
      </c>
      <c r="E406" s="1">
        <v>0.213644</v>
      </c>
      <c r="F406" s="1">
        <v>-1.12581</v>
      </c>
      <c r="G406" s="1">
        <v>0.58829100000000001</v>
      </c>
      <c r="H406" s="1">
        <v>1.1238900000000001</v>
      </c>
      <c r="I406" s="1">
        <v>-1.1507799999999999</v>
      </c>
      <c r="J406" s="1">
        <v>-2.7650599999999998E-4</v>
      </c>
      <c r="K406" s="1">
        <v>0.76803299999999997</v>
      </c>
      <c r="L406" s="1">
        <v>-1.8767</v>
      </c>
      <c r="M406" s="1">
        <v>0.75045799999999996</v>
      </c>
      <c r="N406" s="1">
        <v>1.0063500000000001</v>
      </c>
      <c r="O406" s="1">
        <v>-2.49281</v>
      </c>
      <c r="P406" s="1">
        <v>-0.74677800000000005</v>
      </c>
      <c r="Q406" s="1">
        <v>0.99763500000000005</v>
      </c>
      <c r="R406" s="1">
        <v>-2.5012099999999999</v>
      </c>
      <c r="S406" s="1">
        <v>1.23084E-4</v>
      </c>
      <c r="T406" s="1">
        <v>-9.3994100000000004E-3</v>
      </c>
      <c r="U406" s="1">
        <v>-2.5056600000000002</v>
      </c>
      <c r="V406" s="1" t="s">
        <v>23</v>
      </c>
      <c r="W406" s="1">
        <f>ABS(IK_diagnostics_positions[[#This Row],[Column1]]-A405)</f>
        <v>0.14085149999999999</v>
      </c>
      <c r="X406" s="1">
        <f>ABS(IK_diagnostics_positions[[#This Row],[Column2]]-B405)</f>
        <v>1.7615999999999993E-2</v>
      </c>
      <c r="Y406" s="1">
        <f>ABS(IK_diagnostics_positions[[#This Row],[Column3]]-C405)</f>
        <v>1.2858000000000036E-2</v>
      </c>
      <c r="Z406" s="1">
        <f>ABS(IK_diagnostics_positions[[#This Row],[Column4]]-D405)</f>
        <v>0.26608399999999988</v>
      </c>
      <c r="AA406" s="1">
        <f>ABS(IK_diagnostics_positions[[#This Row],[Column5]]-E405)</f>
        <v>0.20651087000000001</v>
      </c>
      <c r="AB406" s="1">
        <f>ABS(IK_diagnostics_positions[[#This Row],[Column6]]-F405)</f>
        <v>0.60676099999999999</v>
      </c>
      <c r="AC406" s="1">
        <f>ABS(IK_diagnostics_positions[[#This Row],[Column7]]-G405)</f>
        <v>0.12316199999999999</v>
      </c>
      <c r="AD406" s="1">
        <f>ABS(IK_diagnostics_positions[[#This Row],[Column8]]-H405)</f>
        <v>0.27942800000000001</v>
      </c>
      <c r="AE406" s="1">
        <f>ABS(IK_diagnostics_positions[[#This Row],[Column9]]-I405)</f>
        <v>0.15658399999999995</v>
      </c>
      <c r="AF406" s="1">
        <f>ABS(IK_diagnostics_positions[[#This Row],[Column10]]-J405)</f>
        <v>3.2770600000000004E-4</v>
      </c>
      <c r="AG406" s="1">
        <f>ABS(IK_diagnostics_positions[[#This Row],[Column11]]-K405)</f>
        <v>1.9332000000000016E-2</v>
      </c>
      <c r="AH406" s="1">
        <f>ABS(IK_diagnostics_positions[[#This Row],[Column12]]-L405)</f>
        <v>5.8000000000002494E-4</v>
      </c>
      <c r="AI406" s="1">
        <f>ABS(IK_diagnostics_positions[[#This Row],[Column13]]-M405)</f>
        <v>7.0000000000902673E-6</v>
      </c>
      <c r="AJ406" s="1">
        <f>ABS(IK_diagnostics_positions[[#This Row],[Column14]]-N405)</f>
        <v>3.0600000000000627E-3</v>
      </c>
      <c r="AK406" s="1">
        <f>ABS(IK_diagnostics_positions[[#This Row],[Column15]]-O405)</f>
        <v>8.379999999999832E-3</v>
      </c>
      <c r="AL406" s="1">
        <f>ABS(IK_diagnostics_positions[[#This Row],[Column16]]-P405)</f>
        <v>5.9639999999999693E-3</v>
      </c>
      <c r="AM406" s="1">
        <f>ABS(IK_diagnostics_positions[[#This Row],[Column17]]-Q405)</f>
        <v>2.8249999999998554E-3</v>
      </c>
      <c r="AN406" s="1">
        <f>ABS(IK_diagnostics_positions[[#This Row],[Column18]]-R405)</f>
        <v>3.2999999999994145E-4</v>
      </c>
      <c r="AO406" s="1">
        <f>ABS(IK_diagnostics_positions[[#This Row],[Column19]]-S405)</f>
        <v>4.39107E-4</v>
      </c>
      <c r="AP406" s="1">
        <f>ABS(IK_diagnostics_positions[[#This Row],[Column20]]-T405)</f>
        <v>1.153826E-2</v>
      </c>
      <c r="AQ406" s="1">
        <f>ABS(IK_diagnostics_positions[[#This Row],[Column21]]-U405)</f>
        <v>9.1700000000001225E-3</v>
      </c>
    </row>
    <row r="407" spans="1:43" x14ac:dyDescent="0.25">
      <c r="A407" s="1">
        <v>-6.74955E-2</v>
      </c>
      <c r="B407" s="1">
        <v>-0.176009</v>
      </c>
      <c r="C407" s="1">
        <v>-0.98207199999999994</v>
      </c>
      <c r="D407" s="1">
        <v>-0.77168099999999995</v>
      </c>
      <c r="E407" s="1">
        <v>0.50053899999999996</v>
      </c>
      <c r="F407" s="1">
        <v>-0.76665499999999998</v>
      </c>
      <c r="G407" s="1">
        <v>-0.81667500000000004</v>
      </c>
      <c r="H407" s="1">
        <v>1.1990099999999999</v>
      </c>
      <c r="I407" s="1">
        <v>-1.4808699999999999</v>
      </c>
      <c r="J407" s="1">
        <v>-2.86871E-3</v>
      </c>
      <c r="K407" s="1">
        <v>0.79978499999999997</v>
      </c>
      <c r="L407" s="1">
        <v>-1.90317</v>
      </c>
      <c r="M407" s="1">
        <v>0.76849199999999995</v>
      </c>
      <c r="N407" s="1">
        <v>1.0104299999999999</v>
      </c>
      <c r="O407" s="1">
        <v>-2.5036999999999998</v>
      </c>
      <c r="P407" s="1">
        <v>-0.76797499999999996</v>
      </c>
      <c r="Q407" s="1">
        <v>1.0020899999999999</v>
      </c>
      <c r="R407" s="1">
        <v>-2.5144700000000002</v>
      </c>
      <c r="S407" s="1">
        <v>7.86362E-3</v>
      </c>
      <c r="T407" s="1">
        <v>-2.43926E-3</v>
      </c>
      <c r="U407" s="1">
        <v>-2.5001000000000002</v>
      </c>
      <c r="V407" s="1" t="s">
        <v>23</v>
      </c>
      <c r="W407" s="1">
        <f>ABS(IK_diagnostics_positions[[#This Row],[Column1]]-A406)</f>
        <v>8.2056000000000004E-2</v>
      </c>
      <c r="X407" s="1">
        <f>ABS(IK_diagnostics_positions[[#This Row],[Column2]]-B406)</f>
        <v>0.42303099999999999</v>
      </c>
      <c r="Y407" s="1">
        <f>ABS(IK_diagnostics_positions[[#This Row],[Column3]]-C406)</f>
        <v>1.3170999999999933E-2</v>
      </c>
      <c r="Z407" s="1">
        <f>ABS(IK_diagnostics_positions[[#This Row],[Column4]]-D406)</f>
        <v>1.773291</v>
      </c>
      <c r="AA407" s="1">
        <f>ABS(IK_diagnostics_positions[[#This Row],[Column5]]-E406)</f>
        <v>0.28689499999999996</v>
      </c>
      <c r="AB407" s="1">
        <f>ABS(IK_diagnostics_positions[[#This Row],[Column6]]-F406)</f>
        <v>0.359155</v>
      </c>
      <c r="AC407" s="1">
        <f>ABS(IK_diagnostics_positions[[#This Row],[Column7]]-G406)</f>
        <v>1.4049659999999999</v>
      </c>
      <c r="AD407" s="1">
        <f>ABS(IK_diagnostics_positions[[#This Row],[Column8]]-H406)</f>
        <v>7.5119999999999854E-2</v>
      </c>
      <c r="AE407" s="1">
        <f>ABS(IK_diagnostics_positions[[#This Row],[Column9]]-I406)</f>
        <v>0.33008999999999999</v>
      </c>
      <c r="AF407" s="1">
        <f>ABS(IK_diagnostics_positions[[#This Row],[Column10]]-J406)</f>
        <v>2.5922039999999999E-3</v>
      </c>
      <c r="AG407" s="1">
        <f>ABS(IK_diagnostics_positions[[#This Row],[Column11]]-K406)</f>
        <v>3.1752000000000002E-2</v>
      </c>
      <c r="AH407" s="1">
        <f>ABS(IK_diagnostics_positions[[#This Row],[Column12]]-L406)</f>
        <v>2.6469999999999994E-2</v>
      </c>
      <c r="AI407" s="1">
        <f>ABS(IK_diagnostics_positions[[#This Row],[Column13]]-M406)</f>
        <v>1.8033999999999994E-2</v>
      </c>
      <c r="AJ407" s="1">
        <f>ABS(IK_diagnostics_positions[[#This Row],[Column14]]-N406)</f>
        <v>4.0799999999998615E-3</v>
      </c>
      <c r="AK407" s="1">
        <f>ABS(IK_diagnostics_positions[[#This Row],[Column15]]-O406)</f>
        <v>1.0889999999999844E-2</v>
      </c>
      <c r="AL407" s="1">
        <f>ABS(IK_diagnostics_positions[[#This Row],[Column16]]-P406)</f>
        <v>2.119699999999991E-2</v>
      </c>
      <c r="AM407" s="1">
        <f>ABS(IK_diagnostics_positions[[#This Row],[Column17]]-Q406)</f>
        <v>4.4549999999998757E-3</v>
      </c>
      <c r="AN407" s="1">
        <f>ABS(IK_diagnostics_positions[[#This Row],[Column18]]-R406)</f>
        <v>1.3260000000000272E-2</v>
      </c>
      <c r="AO407" s="1">
        <f>ABS(IK_diagnostics_positions[[#This Row],[Column19]]-S406)</f>
        <v>7.7405360000000001E-3</v>
      </c>
      <c r="AP407" s="1">
        <f>ABS(IK_diagnostics_positions[[#This Row],[Column20]]-T406)</f>
        <v>6.96015E-3</v>
      </c>
      <c r="AQ407" s="1">
        <f>ABS(IK_diagnostics_positions[[#This Row],[Column21]]-U406)</f>
        <v>5.5600000000000094E-3</v>
      </c>
    </row>
    <row r="408" spans="1:43" x14ac:dyDescent="0.25">
      <c r="A408" s="1">
        <v>-6.88777E-2</v>
      </c>
      <c r="B408" s="1">
        <v>0.226492</v>
      </c>
      <c r="C408" s="1">
        <v>-0.97157499999999997</v>
      </c>
      <c r="D408" s="1">
        <v>0.318411</v>
      </c>
      <c r="E408" s="1">
        <v>8.7283200000000005E-2</v>
      </c>
      <c r="F408" s="1">
        <v>-1.88296</v>
      </c>
      <c r="G408" s="1">
        <v>0.11009099999999999</v>
      </c>
      <c r="H408" s="1">
        <v>-0.212032</v>
      </c>
      <c r="I408" s="1">
        <v>-2.8140999999999998</v>
      </c>
      <c r="J408" s="1">
        <v>9.4482300000000002E-3</v>
      </c>
      <c r="K408" s="1">
        <v>0.74411799999999995</v>
      </c>
      <c r="L408" s="1">
        <v>-3.08914</v>
      </c>
      <c r="M408" s="1">
        <v>0.76129500000000005</v>
      </c>
      <c r="N408" s="1">
        <v>1.01058</v>
      </c>
      <c r="O408" s="1">
        <v>-2.4860500000000001</v>
      </c>
      <c r="P408" s="1">
        <v>-0.75397899999999995</v>
      </c>
      <c r="Q408" s="1">
        <v>1.0058100000000001</v>
      </c>
      <c r="R408" s="1">
        <v>-2.49864</v>
      </c>
      <c r="S408" s="1">
        <v>-5.96702E-3</v>
      </c>
      <c r="T408" s="1">
        <v>-2.7111099999999999E-2</v>
      </c>
      <c r="U408" s="1">
        <v>-2.4527700000000001</v>
      </c>
      <c r="V408" s="1" t="s">
        <v>23</v>
      </c>
      <c r="W408" s="1">
        <f>ABS(IK_diagnostics_positions[[#This Row],[Column1]]-A407)</f>
        <v>1.3822000000000001E-3</v>
      </c>
      <c r="X408" s="1">
        <f>ABS(IK_diagnostics_positions[[#This Row],[Column2]]-B407)</f>
        <v>0.402501</v>
      </c>
      <c r="Y408" s="1">
        <f>ABS(IK_diagnostics_positions[[#This Row],[Column3]]-C407)</f>
        <v>1.0496999999999979E-2</v>
      </c>
      <c r="Z408" s="1">
        <f>ABS(IK_diagnostics_positions[[#This Row],[Column4]]-D407)</f>
        <v>1.0900919999999998</v>
      </c>
      <c r="AA408" s="1">
        <f>ABS(IK_diagnostics_positions[[#This Row],[Column5]]-E407)</f>
        <v>0.41325579999999995</v>
      </c>
      <c r="AB408" s="1">
        <f>ABS(IK_diagnostics_positions[[#This Row],[Column6]]-F407)</f>
        <v>1.1163050000000001</v>
      </c>
      <c r="AC408" s="1">
        <f>ABS(IK_diagnostics_positions[[#This Row],[Column7]]-G407)</f>
        <v>0.92676599999999998</v>
      </c>
      <c r="AD408" s="1">
        <f>ABS(IK_diagnostics_positions[[#This Row],[Column8]]-H407)</f>
        <v>1.4110419999999999</v>
      </c>
      <c r="AE408" s="1">
        <f>ABS(IK_diagnostics_positions[[#This Row],[Column9]]-I407)</f>
        <v>1.3332299999999999</v>
      </c>
      <c r="AF408" s="1">
        <f>ABS(IK_diagnostics_positions[[#This Row],[Column10]]-J407)</f>
        <v>1.231694E-2</v>
      </c>
      <c r="AG408" s="1">
        <f>ABS(IK_diagnostics_positions[[#This Row],[Column11]]-K407)</f>
        <v>5.5667000000000022E-2</v>
      </c>
      <c r="AH408" s="1">
        <f>ABS(IK_diagnostics_positions[[#This Row],[Column12]]-L407)</f>
        <v>1.18597</v>
      </c>
      <c r="AI408" s="1">
        <f>ABS(IK_diagnostics_positions[[#This Row],[Column13]]-M407)</f>
        <v>7.1969999999998979E-3</v>
      </c>
      <c r="AJ408" s="1">
        <f>ABS(IK_diagnostics_positions[[#This Row],[Column14]]-N407)</f>
        <v>1.500000000000945E-4</v>
      </c>
      <c r="AK408" s="1">
        <f>ABS(IK_diagnostics_positions[[#This Row],[Column15]]-O407)</f>
        <v>1.7649999999999721E-2</v>
      </c>
      <c r="AL408" s="1">
        <f>ABS(IK_diagnostics_positions[[#This Row],[Column16]]-P407)</f>
        <v>1.3996000000000008E-2</v>
      </c>
      <c r="AM408" s="1">
        <f>ABS(IK_diagnostics_positions[[#This Row],[Column17]]-Q407)</f>
        <v>3.7200000000001676E-3</v>
      </c>
      <c r="AN408" s="1">
        <f>ABS(IK_diagnostics_positions[[#This Row],[Column18]]-R407)</f>
        <v>1.5830000000000233E-2</v>
      </c>
      <c r="AO408" s="1">
        <f>ABS(IK_diagnostics_positions[[#This Row],[Column19]]-S407)</f>
        <v>1.383064E-2</v>
      </c>
      <c r="AP408" s="1">
        <f>ABS(IK_diagnostics_positions[[#This Row],[Column20]]-T407)</f>
        <v>2.467184E-2</v>
      </c>
      <c r="AQ408" s="1">
        <f>ABS(IK_diagnostics_positions[[#This Row],[Column21]]-U407)</f>
        <v>4.7330000000000094E-2</v>
      </c>
    </row>
    <row r="409" spans="1:43" x14ac:dyDescent="0.25">
      <c r="A409" s="1">
        <v>0.33263500000000001</v>
      </c>
      <c r="B409" s="1">
        <v>0.91085499999999997</v>
      </c>
      <c r="C409" s="1">
        <v>-0.24432899999999999</v>
      </c>
      <c r="D409" s="1">
        <v>3.3047699999999999E-2</v>
      </c>
      <c r="E409" s="1">
        <v>1.5083800000000001</v>
      </c>
      <c r="F409" s="1">
        <v>-0.98810799999999999</v>
      </c>
      <c r="G409" s="1">
        <v>0.73807400000000001</v>
      </c>
      <c r="H409" s="1">
        <v>1.44262</v>
      </c>
      <c r="I409" s="1">
        <v>-1.6942299999999999</v>
      </c>
      <c r="J409" s="1">
        <v>2.1423700000000002E-3</v>
      </c>
      <c r="K409" s="1">
        <v>0.79127499999999995</v>
      </c>
      <c r="L409" s="1">
        <v>-1.87903</v>
      </c>
      <c r="M409" s="1">
        <v>0.75373900000000005</v>
      </c>
      <c r="N409" s="1">
        <v>0.99895900000000004</v>
      </c>
      <c r="O409" s="1">
        <v>-2.5051000000000001</v>
      </c>
      <c r="P409" s="1">
        <v>-0.75226400000000004</v>
      </c>
      <c r="Q409" s="1">
        <v>1.00116</v>
      </c>
      <c r="R409" s="1">
        <v>-2.5009800000000002</v>
      </c>
      <c r="S409" s="1">
        <v>2.9663699999999999E-3</v>
      </c>
      <c r="T409" s="1">
        <v>4.9163100000000001E-3</v>
      </c>
      <c r="U409" s="1">
        <v>-2.4967999999999999</v>
      </c>
      <c r="V409" s="1" t="s">
        <v>23</v>
      </c>
      <c r="W409" s="1">
        <f>ABS(IK_diagnostics_positions[[#This Row],[Column1]]-A408)</f>
        <v>0.4015127</v>
      </c>
      <c r="X409" s="1">
        <f>ABS(IK_diagnostics_positions[[#This Row],[Column2]]-B408)</f>
        <v>0.68436299999999994</v>
      </c>
      <c r="Y409" s="1">
        <f>ABS(IK_diagnostics_positions[[#This Row],[Column3]]-C408)</f>
        <v>0.72724599999999995</v>
      </c>
      <c r="Z409" s="1">
        <f>ABS(IK_diagnostics_positions[[#This Row],[Column4]]-D408)</f>
        <v>0.28536329999999999</v>
      </c>
      <c r="AA409" s="1">
        <f>ABS(IK_diagnostics_positions[[#This Row],[Column5]]-E408)</f>
        <v>1.4210967999999999</v>
      </c>
      <c r="AB409" s="1">
        <f>ABS(IK_diagnostics_positions[[#This Row],[Column6]]-F408)</f>
        <v>0.89485199999999998</v>
      </c>
      <c r="AC409" s="1">
        <f>ABS(IK_diagnostics_positions[[#This Row],[Column7]]-G408)</f>
        <v>0.62798299999999996</v>
      </c>
      <c r="AD409" s="1">
        <f>ABS(IK_diagnostics_positions[[#This Row],[Column8]]-H408)</f>
        <v>1.654652</v>
      </c>
      <c r="AE409" s="1">
        <f>ABS(IK_diagnostics_positions[[#This Row],[Column9]]-I408)</f>
        <v>1.1198699999999999</v>
      </c>
      <c r="AF409" s="1">
        <f>ABS(IK_diagnostics_positions[[#This Row],[Column10]]-J408)</f>
        <v>7.30586E-3</v>
      </c>
      <c r="AG409" s="1">
        <f>ABS(IK_diagnostics_positions[[#This Row],[Column11]]-K408)</f>
        <v>4.7157000000000004E-2</v>
      </c>
      <c r="AH409" s="1">
        <f>ABS(IK_diagnostics_positions[[#This Row],[Column12]]-L408)</f>
        <v>1.21011</v>
      </c>
      <c r="AI409" s="1">
        <f>ABS(IK_diagnostics_positions[[#This Row],[Column13]]-M408)</f>
        <v>7.5560000000000072E-3</v>
      </c>
      <c r="AJ409" s="1">
        <f>ABS(IK_diagnostics_positions[[#This Row],[Column14]]-N408)</f>
        <v>1.1620999999999992E-2</v>
      </c>
      <c r="AK409" s="1">
        <f>ABS(IK_diagnostics_positions[[#This Row],[Column15]]-O408)</f>
        <v>1.9050000000000011E-2</v>
      </c>
      <c r="AL409" s="1">
        <f>ABS(IK_diagnostics_positions[[#This Row],[Column16]]-P408)</f>
        <v>1.714999999999911E-3</v>
      </c>
      <c r="AM409" s="1">
        <f>ABS(IK_diagnostics_positions[[#This Row],[Column17]]-Q408)</f>
        <v>4.650000000000043E-3</v>
      </c>
      <c r="AN409" s="1">
        <f>ABS(IK_diagnostics_positions[[#This Row],[Column18]]-R408)</f>
        <v>2.3400000000002308E-3</v>
      </c>
      <c r="AO409" s="1">
        <f>ABS(IK_diagnostics_positions[[#This Row],[Column19]]-S408)</f>
        <v>8.9333899999999994E-3</v>
      </c>
      <c r="AP409" s="1">
        <f>ABS(IK_diagnostics_positions[[#This Row],[Column20]]-T408)</f>
        <v>3.2027409999999999E-2</v>
      </c>
      <c r="AQ409" s="1">
        <f>ABS(IK_diagnostics_positions[[#This Row],[Column21]]-U408)</f>
        <v>4.4029999999999792E-2</v>
      </c>
    </row>
    <row r="410" spans="1:43" x14ac:dyDescent="0.25">
      <c r="A410" s="1">
        <v>-0.48530200000000001</v>
      </c>
      <c r="B410" s="1">
        <v>-8.7651599999999993E-3</v>
      </c>
      <c r="C410" s="1">
        <v>-0.87430300000000005</v>
      </c>
      <c r="D410" s="1">
        <v>0.28817500000000001</v>
      </c>
      <c r="E410" s="1">
        <v>-0.443191</v>
      </c>
      <c r="F410" s="1">
        <v>-1.3358300000000001</v>
      </c>
      <c r="G410" s="1">
        <v>-0.11135</v>
      </c>
      <c r="H410" s="1">
        <v>0.40575600000000001</v>
      </c>
      <c r="I410" s="1">
        <v>-0.98989700000000003</v>
      </c>
      <c r="J410" s="1">
        <v>-3.4193700000000001E-3</v>
      </c>
      <c r="K410" s="1">
        <v>0.82495700000000005</v>
      </c>
      <c r="L410" s="1">
        <v>-1.8913500000000001</v>
      </c>
      <c r="M410" s="1">
        <v>0.76949699999999999</v>
      </c>
      <c r="N410" s="1">
        <v>0.99341599999999997</v>
      </c>
      <c r="O410" s="1">
        <v>-2.5030899999999998</v>
      </c>
      <c r="P410" s="1">
        <v>-0.76910900000000004</v>
      </c>
      <c r="Q410" s="1">
        <v>1.00295</v>
      </c>
      <c r="R410" s="1">
        <v>-2.5094500000000002</v>
      </c>
      <c r="S410" s="1">
        <v>3.5472199999999998E-3</v>
      </c>
      <c r="T410" s="1">
        <v>-8.4334600000000003E-4</v>
      </c>
      <c r="U410" s="1">
        <v>-2.4552700000000001</v>
      </c>
      <c r="V410" s="1" t="s">
        <v>23</v>
      </c>
      <c r="W410" s="1">
        <f>ABS(IK_diagnostics_positions[[#This Row],[Column1]]-A409)</f>
        <v>0.81793700000000003</v>
      </c>
      <c r="X410" s="1">
        <f>ABS(IK_diagnostics_positions[[#This Row],[Column2]]-B409)</f>
        <v>0.91962016000000002</v>
      </c>
      <c r="Y410" s="1">
        <f>ABS(IK_diagnostics_positions[[#This Row],[Column3]]-C409)</f>
        <v>0.62997400000000003</v>
      </c>
      <c r="Z410" s="1">
        <f>ABS(IK_diagnostics_positions[[#This Row],[Column4]]-D409)</f>
        <v>0.2551273</v>
      </c>
      <c r="AA410" s="1">
        <f>ABS(IK_diagnostics_positions[[#This Row],[Column5]]-E409)</f>
        <v>1.9515709999999999</v>
      </c>
      <c r="AB410" s="1">
        <f>ABS(IK_diagnostics_positions[[#This Row],[Column6]]-F409)</f>
        <v>0.34772200000000009</v>
      </c>
      <c r="AC410" s="1">
        <f>ABS(IK_diagnostics_positions[[#This Row],[Column7]]-G409)</f>
        <v>0.84942399999999996</v>
      </c>
      <c r="AD410" s="1">
        <f>ABS(IK_diagnostics_positions[[#This Row],[Column8]]-H409)</f>
        <v>1.036864</v>
      </c>
      <c r="AE410" s="1">
        <f>ABS(IK_diagnostics_positions[[#This Row],[Column9]]-I409)</f>
        <v>0.70433299999999988</v>
      </c>
      <c r="AF410" s="1">
        <f>ABS(IK_diagnostics_positions[[#This Row],[Column10]]-J409)</f>
        <v>5.5617400000000008E-3</v>
      </c>
      <c r="AG410" s="1">
        <f>ABS(IK_diagnostics_positions[[#This Row],[Column11]]-K409)</f>
        <v>3.3682000000000101E-2</v>
      </c>
      <c r="AH410" s="1">
        <f>ABS(IK_diagnostics_positions[[#This Row],[Column12]]-L409)</f>
        <v>1.2320000000000109E-2</v>
      </c>
      <c r="AI410" s="1">
        <f>ABS(IK_diagnostics_positions[[#This Row],[Column13]]-M409)</f>
        <v>1.5757999999999939E-2</v>
      </c>
      <c r="AJ410" s="1">
        <f>ABS(IK_diagnostics_positions[[#This Row],[Column14]]-N409)</f>
        <v>5.5430000000000756E-3</v>
      </c>
      <c r="AK410" s="1">
        <f>ABS(IK_diagnostics_positions[[#This Row],[Column15]]-O409)</f>
        <v>2.0100000000002893E-3</v>
      </c>
      <c r="AL410" s="1">
        <f>ABS(IK_diagnostics_positions[[#This Row],[Column16]]-P409)</f>
        <v>1.6844999999999999E-2</v>
      </c>
      <c r="AM410" s="1">
        <f>ABS(IK_diagnostics_positions[[#This Row],[Column17]]-Q409)</f>
        <v>1.7899999999999583E-3</v>
      </c>
      <c r="AN410" s="1">
        <f>ABS(IK_diagnostics_positions[[#This Row],[Column18]]-R409)</f>
        <v>8.4699999999999775E-3</v>
      </c>
      <c r="AO410" s="1">
        <f>ABS(IK_diagnostics_positions[[#This Row],[Column19]]-S409)</f>
        <v>5.8084999999999994E-4</v>
      </c>
      <c r="AP410" s="1">
        <f>ABS(IK_diagnostics_positions[[#This Row],[Column20]]-T409)</f>
        <v>5.7596560000000002E-3</v>
      </c>
      <c r="AQ410" s="1">
        <f>ABS(IK_diagnostics_positions[[#This Row],[Column21]]-U409)</f>
        <v>4.1529999999999845E-2</v>
      </c>
    </row>
    <row r="411" spans="1:43" x14ac:dyDescent="0.25">
      <c r="A411" s="1">
        <v>6.8806300000000001E-2</v>
      </c>
      <c r="B411" s="1">
        <v>0.25075700000000001</v>
      </c>
      <c r="C411" s="1">
        <v>-0.96560199999999996</v>
      </c>
      <c r="D411" s="1">
        <v>-0.71555599999999997</v>
      </c>
      <c r="E411" s="1">
        <v>0.70861200000000002</v>
      </c>
      <c r="F411" s="1">
        <v>-1.3841000000000001</v>
      </c>
      <c r="G411" s="1">
        <v>-0.578156</v>
      </c>
      <c r="H411" s="1">
        <v>0.96688399999999997</v>
      </c>
      <c r="I411" s="1">
        <v>-2.34036</v>
      </c>
      <c r="J411" s="1">
        <v>3.4815100000000002E-3</v>
      </c>
      <c r="K411" s="1">
        <v>0.77931700000000004</v>
      </c>
      <c r="L411" s="1">
        <v>-3.1318800000000002</v>
      </c>
      <c r="M411" s="1">
        <v>0.74692000000000003</v>
      </c>
      <c r="N411" s="1">
        <v>1.0004599999999999</v>
      </c>
      <c r="O411" s="1">
        <v>-2.5007000000000001</v>
      </c>
      <c r="P411" s="1">
        <v>-0.74210500000000001</v>
      </c>
      <c r="Q411" s="1">
        <v>1.00224</v>
      </c>
      <c r="R411" s="1">
        <v>-2.50387</v>
      </c>
      <c r="S411" s="1">
        <v>2.3055100000000001E-4</v>
      </c>
      <c r="T411" s="1">
        <v>4.9542199999999996E-3</v>
      </c>
      <c r="U411" s="1">
        <v>-2.4991500000000002</v>
      </c>
      <c r="V411" s="1" t="s">
        <v>23</v>
      </c>
      <c r="W411" s="1">
        <f>ABS(IK_diagnostics_positions[[#This Row],[Column1]]-A410)</f>
        <v>0.5541083</v>
      </c>
      <c r="X411" s="1">
        <f>ABS(IK_diagnostics_positions[[#This Row],[Column2]]-B410)</f>
        <v>0.25952216</v>
      </c>
      <c r="Y411" s="1">
        <f>ABS(IK_diagnostics_positions[[#This Row],[Column3]]-C410)</f>
        <v>9.1298999999999908E-2</v>
      </c>
      <c r="Z411" s="1">
        <f>ABS(IK_diagnostics_positions[[#This Row],[Column4]]-D410)</f>
        <v>1.0037309999999999</v>
      </c>
      <c r="AA411" s="1">
        <f>ABS(IK_diagnostics_positions[[#This Row],[Column5]]-E410)</f>
        <v>1.1518030000000001</v>
      </c>
      <c r="AB411" s="1">
        <f>ABS(IK_diagnostics_positions[[#This Row],[Column6]]-F410)</f>
        <v>4.8270000000000035E-2</v>
      </c>
      <c r="AC411" s="1">
        <f>ABS(IK_diagnostics_positions[[#This Row],[Column7]]-G410)</f>
        <v>0.466806</v>
      </c>
      <c r="AD411" s="1">
        <f>ABS(IK_diagnostics_positions[[#This Row],[Column8]]-H410)</f>
        <v>0.56112799999999996</v>
      </c>
      <c r="AE411" s="1">
        <f>ABS(IK_diagnostics_positions[[#This Row],[Column9]]-I410)</f>
        <v>1.350463</v>
      </c>
      <c r="AF411" s="1">
        <f>ABS(IK_diagnostics_positions[[#This Row],[Column10]]-J410)</f>
        <v>6.9008799999999999E-3</v>
      </c>
      <c r="AG411" s="1">
        <f>ABS(IK_diagnostics_positions[[#This Row],[Column11]]-K410)</f>
        <v>4.5640000000000014E-2</v>
      </c>
      <c r="AH411" s="1">
        <f>ABS(IK_diagnostics_positions[[#This Row],[Column12]]-L410)</f>
        <v>1.2405300000000001</v>
      </c>
      <c r="AI411" s="1">
        <f>ABS(IK_diagnostics_positions[[#This Row],[Column13]]-M410)</f>
        <v>2.2576999999999958E-2</v>
      </c>
      <c r="AJ411" s="1">
        <f>ABS(IK_diagnostics_positions[[#This Row],[Column14]]-N410)</f>
        <v>7.0439999999999392E-3</v>
      </c>
      <c r="AK411" s="1">
        <f>ABS(IK_diagnostics_positions[[#This Row],[Column15]]-O410)</f>
        <v>2.3899999999996702E-3</v>
      </c>
      <c r="AL411" s="1">
        <f>ABS(IK_diagnostics_positions[[#This Row],[Column16]]-P410)</f>
        <v>2.7004000000000028E-2</v>
      </c>
      <c r="AM411" s="1">
        <f>ABS(IK_diagnostics_positions[[#This Row],[Column17]]-Q410)</f>
        <v>7.0999999999998842E-4</v>
      </c>
      <c r="AN411" s="1">
        <f>ABS(IK_diagnostics_positions[[#This Row],[Column18]]-R410)</f>
        <v>5.5800000000001404E-3</v>
      </c>
      <c r="AO411" s="1">
        <f>ABS(IK_diagnostics_positions[[#This Row],[Column19]]-S410)</f>
        <v>3.316669E-3</v>
      </c>
      <c r="AP411" s="1">
        <f>ABS(IK_diagnostics_positions[[#This Row],[Column20]]-T410)</f>
        <v>5.7975659999999997E-3</v>
      </c>
      <c r="AQ411" s="1">
        <f>ABS(IK_diagnostics_positions[[#This Row],[Column21]]-U410)</f>
        <v>4.3880000000000141E-2</v>
      </c>
    </row>
    <row r="412" spans="1:43" x14ac:dyDescent="0.25">
      <c r="A412" s="1">
        <v>0.32785700000000001</v>
      </c>
      <c r="B412" s="1">
        <v>1.7152899999999999E-2</v>
      </c>
      <c r="C412" s="1">
        <v>-0.94457199999999997</v>
      </c>
      <c r="D412" s="1">
        <v>0.83655900000000005</v>
      </c>
      <c r="E412" s="1">
        <v>-0.22967399999999999</v>
      </c>
      <c r="F412" s="1">
        <v>-1.7693700000000001</v>
      </c>
      <c r="G412" s="1">
        <v>0.97737799999999997</v>
      </c>
      <c r="H412" s="1">
        <v>0.75476500000000002</v>
      </c>
      <c r="I412" s="1">
        <v>-1.8745000000000001</v>
      </c>
      <c r="J412" s="1">
        <v>-8.0674900000000001E-3</v>
      </c>
      <c r="K412" s="1">
        <v>0.91425999999999996</v>
      </c>
      <c r="L412" s="1">
        <v>-1.9333</v>
      </c>
      <c r="M412" s="1">
        <v>0.79448600000000003</v>
      </c>
      <c r="N412" s="1">
        <v>0.97511599999999998</v>
      </c>
      <c r="O412" s="1">
        <v>-2.52677</v>
      </c>
      <c r="P412" s="1">
        <v>-0.79976700000000001</v>
      </c>
      <c r="Q412" s="1">
        <v>1.0145900000000001</v>
      </c>
      <c r="R412" s="1">
        <v>-2.53592</v>
      </c>
      <c r="S412" s="1">
        <v>3.8447400000000001E-3</v>
      </c>
      <c r="T412" s="1">
        <v>5.8803399999999999E-2</v>
      </c>
      <c r="U412" s="1">
        <v>-2.4510399999999999</v>
      </c>
      <c r="V412" s="1" t="s">
        <v>23</v>
      </c>
      <c r="W412" s="1">
        <f>ABS(IK_diagnostics_positions[[#This Row],[Column1]]-A411)</f>
        <v>0.25905070000000002</v>
      </c>
      <c r="X412" s="1">
        <f>ABS(IK_diagnostics_positions[[#This Row],[Column2]]-B411)</f>
        <v>0.23360410000000001</v>
      </c>
      <c r="Y412" s="1">
        <f>ABS(IK_diagnostics_positions[[#This Row],[Column3]]-C411)</f>
        <v>2.1029999999999993E-2</v>
      </c>
      <c r="Z412" s="1">
        <f>ABS(IK_diagnostics_positions[[#This Row],[Column4]]-D411)</f>
        <v>1.5521150000000001</v>
      </c>
      <c r="AA412" s="1">
        <f>ABS(IK_diagnostics_positions[[#This Row],[Column5]]-E411)</f>
        <v>0.93828599999999995</v>
      </c>
      <c r="AB412" s="1">
        <f>ABS(IK_diagnostics_positions[[#This Row],[Column6]]-F411)</f>
        <v>0.38527</v>
      </c>
      <c r="AC412" s="1">
        <f>ABS(IK_diagnostics_positions[[#This Row],[Column7]]-G411)</f>
        <v>1.555534</v>
      </c>
      <c r="AD412" s="1">
        <f>ABS(IK_diagnostics_positions[[#This Row],[Column8]]-H411)</f>
        <v>0.21211899999999995</v>
      </c>
      <c r="AE412" s="1">
        <f>ABS(IK_diagnostics_positions[[#This Row],[Column9]]-I411)</f>
        <v>0.46585999999999994</v>
      </c>
      <c r="AF412" s="1">
        <f>ABS(IK_diagnostics_positions[[#This Row],[Column10]]-J411)</f>
        <v>1.1549E-2</v>
      </c>
      <c r="AG412" s="1">
        <f>ABS(IK_diagnostics_positions[[#This Row],[Column11]]-K411)</f>
        <v>0.13494299999999992</v>
      </c>
      <c r="AH412" s="1">
        <f>ABS(IK_diagnostics_positions[[#This Row],[Column12]]-L411)</f>
        <v>1.1985800000000002</v>
      </c>
      <c r="AI412" s="1">
        <f>ABS(IK_diagnostics_positions[[#This Row],[Column13]]-M411)</f>
        <v>4.7565999999999997E-2</v>
      </c>
      <c r="AJ412" s="1">
        <f>ABS(IK_diagnostics_positions[[#This Row],[Column14]]-N411)</f>
        <v>2.5343999999999922E-2</v>
      </c>
      <c r="AK412" s="1">
        <f>ABS(IK_diagnostics_positions[[#This Row],[Column15]]-O411)</f>
        <v>2.6069999999999816E-2</v>
      </c>
      <c r="AL412" s="1">
        <f>ABS(IK_diagnostics_positions[[#This Row],[Column16]]-P411)</f>
        <v>5.7661999999999991E-2</v>
      </c>
      <c r="AM412" s="1">
        <f>ABS(IK_diagnostics_positions[[#This Row],[Column17]]-Q411)</f>
        <v>1.2350000000000083E-2</v>
      </c>
      <c r="AN412" s="1">
        <f>ABS(IK_diagnostics_positions[[#This Row],[Column18]]-R411)</f>
        <v>3.2049999999999912E-2</v>
      </c>
      <c r="AO412" s="1">
        <f>ABS(IK_diagnostics_positions[[#This Row],[Column19]]-S411)</f>
        <v>3.6141890000000003E-3</v>
      </c>
      <c r="AP412" s="1">
        <f>ABS(IK_diagnostics_positions[[#This Row],[Column20]]-T411)</f>
        <v>5.3849179999999996E-2</v>
      </c>
      <c r="AQ412" s="1">
        <f>ABS(IK_diagnostics_positions[[#This Row],[Column21]]-U411)</f>
        <v>4.8110000000000319E-2</v>
      </c>
    </row>
    <row r="413" spans="1:43" x14ac:dyDescent="0.25">
      <c r="A413" s="1">
        <v>-7.1562600000000004E-2</v>
      </c>
      <c r="B413" s="1">
        <v>0.19853100000000001</v>
      </c>
      <c r="C413" s="1">
        <v>-0.97747799999999996</v>
      </c>
      <c r="D413" s="1">
        <v>-0.29682900000000001</v>
      </c>
      <c r="E413" s="1">
        <v>1.09903</v>
      </c>
      <c r="F413" s="1">
        <v>-0.60550999999999999</v>
      </c>
      <c r="G413" s="1">
        <v>0.189744</v>
      </c>
      <c r="H413" s="1">
        <v>0.334675</v>
      </c>
      <c r="I413" s="1">
        <v>-1.02861</v>
      </c>
      <c r="J413" s="1">
        <v>-1.5623600000000001E-3</v>
      </c>
      <c r="K413" s="1">
        <v>0.79641300000000004</v>
      </c>
      <c r="L413" s="1">
        <v>-1.8947499999999999</v>
      </c>
      <c r="M413" s="1">
        <v>0.76160000000000005</v>
      </c>
      <c r="N413" s="1">
        <v>0.998525</v>
      </c>
      <c r="O413" s="1">
        <v>-2.5085299999999999</v>
      </c>
      <c r="P413" s="1">
        <v>-0.76816799999999996</v>
      </c>
      <c r="Q413" s="1">
        <v>1.00603</v>
      </c>
      <c r="R413" s="1">
        <v>-2.50169</v>
      </c>
      <c r="S413" s="1">
        <v>6.7876899999999999E-3</v>
      </c>
      <c r="T413" s="1">
        <v>-1.00625E-3</v>
      </c>
      <c r="U413" s="1">
        <v>-2.4981100000000001</v>
      </c>
      <c r="V413" s="1" t="s">
        <v>23</v>
      </c>
      <c r="W413" s="1">
        <f>ABS(IK_diagnostics_positions[[#This Row],[Column1]]-A412)</f>
        <v>0.39941959999999999</v>
      </c>
      <c r="X413" s="1">
        <f>ABS(IK_diagnostics_positions[[#This Row],[Column2]]-B412)</f>
        <v>0.18137810000000001</v>
      </c>
      <c r="Y413" s="1">
        <f>ABS(IK_diagnostics_positions[[#This Row],[Column3]]-C412)</f>
        <v>3.2905999999999991E-2</v>
      </c>
      <c r="Z413" s="1">
        <f>ABS(IK_diagnostics_positions[[#This Row],[Column4]]-D412)</f>
        <v>1.1333880000000001</v>
      </c>
      <c r="AA413" s="1">
        <f>ABS(IK_diagnostics_positions[[#This Row],[Column5]]-E412)</f>
        <v>1.3287039999999999</v>
      </c>
      <c r="AB413" s="1">
        <f>ABS(IK_diagnostics_positions[[#This Row],[Column6]]-F412)</f>
        <v>1.1638600000000001</v>
      </c>
      <c r="AC413" s="1">
        <f>ABS(IK_diagnostics_positions[[#This Row],[Column7]]-G412)</f>
        <v>0.78763399999999995</v>
      </c>
      <c r="AD413" s="1">
        <f>ABS(IK_diagnostics_positions[[#This Row],[Column8]]-H412)</f>
        <v>0.42009000000000002</v>
      </c>
      <c r="AE413" s="1">
        <f>ABS(IK_diagnostics_positions[[#This Row],[Column9]]-I412)</f>
        <v>0.84589000000000003</v>
      </c>
      <c r="AF413" s="1">
        <f>ABS(IK_diagnostics_positions[[#This Row],[Column10]]-J412)</f>
        <v>6.5051299999999996E-3</v>
      </c>
      <c r="AG413" s="1">
        <f>ABS(IK_diagnostics_positions[[#This Row],[Column11]]-K412)</f>
        <v>0.11784699999999992</v>
      </c>
      <c r="AH413" s="1">
        <f>ABS(IK_diagnostics_positions[[#This Row],[Column12]]-L412)</f>
        <v>3.8550000000000084E-2</v>
      </c>
      <c r="AI413" s="1">
        <f>ABS(IK_diagnostics_positions[[#This Row],[Column13]]-M412)</f>
        <v>3.2885999999999971E-2</v>
      </c>
      <c r="AJ413" s="1">
        <f>ABS(IK_diagnostics_positions[[#This Row],[Column14]]-N412)</f>
        <v>2.3409000000000013E-2</v>
      </c>
      <c r="AK413" s="1">
        <f>ABS(IK_diagnostics_positions[[#This Row],[Column15]]-O412)</f>
        <v>1.8240000000000034E-2</v>
      </c>
      <c r="AL413" s="1">
        <f>ABS(IK_diagnostics_positions[[#This Row],[Column16]]-P412)</f>
        <v>3.1599000000000044E-2</v>
      </c>
      <c r="AM413" s="1">
        <f>ABS(IK_diagnostics_positions[[#This Row],[Column17]]-Q412)</f>
        <v>8.5600000000001231E-3</v>
      </c>
      <c r="AN413" s="1">
        <f>ABS(IK_diagnostics_positions[[#This Row],[Column18]]-R412)</f>
        <v>3.4229999999999983E-2</v>
      </c>
      <c r="AO413" s="1">
        <f>ABS(IK_diagnostics_positions[[#This Row],[Column19]]-S412)</f>
        <v>2.9429499999999997E-3</v>
      </c>
      <c r="AP413" s="1">
        <f>ABS(IK_diagnostics_positions[[#This Row],[Column20]]-T412)</f>
        <v>5.9809649999999999E-2</v>
      </c>
      <c r="AQ413" s="1">
        <f>ABS(IK_diagnostics_positions[[#This Row],[Column21]]-U412)</f>
        <v>4.7070000000000167E-2</v>
      </c>
    </row>
    <row r="414" spans="1:43" x14ac:dyDescent="0.25">
      <c r="A414" s="1">
        <v>-1.26471E-2</v>
      </c>
      <c r="B414" s="1">
        <v>0.99634100000000003</v>
      </c>
      <c r="C414" s="1">
        <v>-8.4523399999999999E-2</v>
      </c>
      <c r="D414" s="1">
        <v>0.137186</v>
      </c>
      <c r="E414" s="1">
        <v>0.48492200000000002</v>
      </c>
      <c r="F414" s="1">
        <v>-0.93069100000000005</v>
      </c>
      <c r="G414" s="1">
        <v>4.2684199999999999E-2</v>
      </c>
      <c r="H414" s="1">
        <v>1.2831699999999999</v>
      </c>
      <c r="I414" s="1">
        <v>-1.5255700000000001</v>
      </c>
      <c r="J414" s="1">
        <v>1.7583200000000001E-3</v>
      </c>
      <c r="K414" s="1">
        <v>0.98513499999999998</v>
      </c>
      <c r="L414" s="1">
        <v>-2.4792399999999999</v>
      </c>
      <c r="M414" s="1">
        <v>1.00119</v>
      </c>
      <c r="N414" s="1">
        <v>1.0079100000000001</v>
      </c>
      <c r="O414" s="1">
        <v>-2.5042599999999999</v>
      </c>
      <c r="P414" s="1">
        <v>-0.99783999999999995</v>
      </c>
      <c r="Q414" s="1">
        <v>0.99844999999999995</v>
      </c>
      <c r="R414" s="1">
        <v>-2.5042499999999999</v>
      </c>
      <c r="S414" s="1">
        <v>3.31176E-3</v>
      </c>
      <c r="T414" s="1">
        <v>-1.4556899999999999E-2</v>
      </c>
      <c r="U414" s="1">
        <v>-2.5040100000000001</v>
      </c>
      <c r="V414" s="1" t="s">
        <v>23</v>
      </c>
      <c r="W414" s="1">
        <f>ABS(IK_diagnostics_positions[[#This Row],[Column1]]-A413)</f>
        <v>5.8915500000000003E-2</v>
      </c>
      <c r="X414" s="1">
        <f>ABS(IK_diagnostics_positions[[#This Row],[Column2]]-B413)</f>
        <v>0.79781000000000002</v>
      </c>
      <c r="Y414" s="1">
        <f>ABS(IK_diagnostics_positions[[#This Row],[Column3]]-C413)</f>
        <v>0.89295459999999993</v>
      </c>
      <c r="Z414" s="1">
        <f>ABS(IK_diagnostics_positions[[#This Row],[Column4]]-D413)</f>
        <v>0.43401500000000004</v>
      </c>
      <c r="AA414" s="1">
        <f>ABS(IK_diagnostics_positions[[#This Row],[Column5]]-E413)</f>
        <v>0.61410799999999988</v>
      </c>
      <c r="AB414" s="1">
        <f>ABS(IK_diagnostics_positions[[#This Row],[Column6]]-F413)</f>
        <v>0.32518100000000005</v>
      </c>
      <c r="AC414" s="1">
        <f>ABS(IK_diagnostics_positions[[#This Row],[Column7]]-G413)</f>
        <v>0.14705979999999999</v>
      </c>
      <c r="AD414" s="1">
        <f>ABS(IK_diagnostics_positions[[#This Row],[Column8]]-H413)</f>
        <v>0.94849499999999987</v>
      </c>
      <c r="AE414" s="1">
        <f>ABS(IK_diagnostics_positions[[#This Row],[Column9]]-I413)</f>
        <v>0.49696000000000007</v>
      </c>
      <c r="AF414" s="1">
        <f>ABS(IK_diagnostics_positions[[#This Row],[Column10]]-J413)</f>
        <v>3.3206800000000003E-3</v>
      </c>
      <c r="AG414" s="1">
        <f>ABS(IK_diagnostics_positions[[#This Row],[Column11]]-K413)</f>
        <v>0.18872199999999995</v>
      </c>
      <c r="AH414" s="1">
        <f>ABS(IK_diagnostics_positions[[#This Row],[Column12]]-L413)</f>
        <v>0.58448999999999995</v>
      </c>
      <c r="AI414" s="1">
        <f>ABS(IK_diagnostics_positions[[#This Row],[Column13]]-M413)</f>
        <v>0.23958999999999997</v>
      </c>
      <c r="AJ414" s="1">
        <f>ABS(IK_diagnostics_positions[[#This Row],[Column14]]-N413)</f>
        <v>9.3850000000000877E-3</v>
      </c>
      <c r="AK414" s="1">
        <f>ABS(IK_diagnostics_positions[[#This Row],[Column15]]-O413)</f>
        <v>4.269999999999996E-3</v>
      </c>
      <c r="AL414" s="1">
        <f>ABS(IK_diagnostics_positions[[#This Row],[Column16]]-P413)</f>
        <v>0.22967199999999999</v>
      </c>
      <c r="AM414" s="1">
        <f>ABS(IK_diagnostics_positions[[#This Row],[Column17]]-Q413)</f>
        <v>7.5800000000000312E-3</v>
      </c>
      <c r="AN414" s="1">
        <f>ABS(IK_diagnostics_positions[[#This Row],[Column18]]-R413)</f>
        <v>2.5599999999998957E-3</v>
      </c>
      <c r="AO414" s="1">
        <f>ABS(IK_diagnostics_positions[[#This Row],[Column19]]-S413)</f>
        <v>3.4759299999999999E-3</v>
      </c>
      <c r="AP414" s="1">
        <f>ABS(IK_diagnostics_positions[[#This Row],[Column20]]-T413)</f>
        <v>1.3550649999999999E-2</v>
      </c>
      <c r="AQ414" s="1">
        <f>ABS(IK_diagnostics_positions[[#This Row],[Column21]]-U413)</f>
        <v>5.9000000000000163E-3</v>
      </c>
    </row>
    <row r="415" spans="1:43" x14ac:dyDescent="0.25">
      <c r="A415" s="1">
        <v>-0.999834</v>
      </c>
      <c r="B415" s="1">
        <v>-1.57991E-2</v>
      </c>
      <c r="C415" s="1">
        <v>-9.0232300000000001E-3</v>
      </c>
      <c r="D415" s="1">
        <v>-1.2610300000000001</v>
      </c>
      <c r="E415" s="1">
        <v>-0.15576000000000001</v>
      </c>
      <c r="F415" s="1">
        <v>-0.96410700000000005</v>
      </c>
      <c r="G415" s="1">
        <v>-0.36359999999999998</v>
      </c>
      <c r="H415" s="1">
        <v>0.14485700000000001</v>
      </c>
      <c r="I415" s="1">
        <v>-1.2869699999999999</v>
      </c>
      <c r="J415" s="1">
        <v>4.2624500000000001E-3</v>
      </c>
      <c r="K415" s="1">
        <v>0.81075200000000003</v>
      </c>
      <c r="L415" s="1">
        <v>-1.9360200000000001</v>
      </c>
      <c r="M415" s="1">
        <v>0.79194200000000003</v>
      </c>
      <c r="N415" s="1">
        <v>0.99904300000000001</v>
      </c>
      <c r="O415" s="1">
        <v>-2.5226199999999999</v>
      </c>
      <c r="P415" s="1">
        <v>-0.79092799999999996</v>
      </c>
      <c r="Q415" s="1">
        <v>1.01406</v>
      </c>
      <c r="R415" s="1">
        <v>-2.5072800000000002</v>
      </c>
      <c r="S415" s="1">
        <v>1.37049E-3</v>
      </c>
      <c r="T415" s="1">
        <v>-4.9719200000000003E-3</v>
      </c>
      <c r="U415" s="1">
        <v>-2.5144500000000001</v>
      </c>
      <c r="V415" s="1" t="s">
        <v>23</v>
      </c>
      <c r="W415" s="1">
        <f>ABS(IK_diagnostics_positions[[#This Row],[Column1]]-A414)</f>
        <v>0.98718689999999998</v>
      </c>
      <c r="X415" s="1">
        <f>ABS(IK_diagnostics_positions[[#This Row],[Column2]]-B414)</f>
        <v>1.0121401000000001</v>
      </c>
      <c r="Y415" s="1">
        <f>ABS(IK_diagnostics_positions[[#This Row],[Column3]]-C414)</f>
        <v>7.5500170000000005E-2</v>
      </c>
      <c r="Z415" s="1">
        <f>ABS(IK_diagnostics_positions[[#This Row],[Column4]]-D414)</f>
        <v>1.3982160000000001</v>
      </c>
      <c r="AA415" s="1">
        <f>ABS(IK_diagnostics_positions[[#This Row],[Column5]]-E414)</f>
        <v>0.64068199999999997</v>
      </c>
      <c r="AB415" s="1">
        <f>ABS(IK_diagnostics_positions[[#This Row],[Column6]]-F414)</f>
        <v>3.3416000000000001E-2</v>
      </c>
      <c r="AC415" s="1">
        <f>ABS(IK_diagnostics_positions[[#This Row],[Column7]]-G414)</f>
        <v>0.40628419999999998</v>
      </c>
      <c r="AD415" s="1">
        <f>ABS(IK_diagnostics_positions[[#This Row],[Column8]]-H414)</f>
        <v>1.1383129999999999</v>
      </c>
      <c r="AE415" s="1">
        <f>ABS(IK_diagnostics_positions[[#This Row],[Column9]]-I414)</f>
        <v>0.23860000000000015</v>
      </c>
      <c r="AF415" s="1">
        <f>ABS(IK_diagnostics_positions[[#This Row],[Column10]]-J414)</f>
        <v>2.5041300000000002E-3</v>
      </c>
      <c r="AG415" s="1">
        <f>ABS(IK_diagnostics_positions[[#This Row],[Column11]]-K414)</f>
        <v>0.17438299999999995</v>
      </c>
      <c r="AH415" s="1">
        <f>ABS(IK_diagnostics_positions[[#This Row],[Column12]]-L414)</f>
        <v>0.54321999999999981</v>
      </c>
      <c r="AI415" s="1">
        <f>ABS(IK_diagnostics_positions[[#This Row],[Column13]]-M414)</f>
        <v>0.20924799999999999</v>
      </c>
      <c r="AJ415" s="1">
        <f>ABS(IK_diagnostics_positions[[#This Row],[Column14]]-N414)</f>
        <v>8.8670000000000693E-3</v>
      </c>
      <c r="AK415" s="1">
        <f>ABS(IK_diagnostics_positions[[#This Row],[Column15]]-O414)</f>
        <v>1.8359999999999932E-2</v>
      </c>
      <c r="AL415" s="1">
        <f>ABS(IK_diagnostics_positions[[#This Row],[Column16]]-P414)</f>
        <v>0.20691199999999998</v>
      </c>
      <c r="AM415" s="1">
        <f>ABS(IK_diagnostics_positions[[#This Row],[Column17]]-Q414)</f>
        <v>1.5610000000000013E-2</v>
      </c>
      <c r="AN415" s="1">
        <f>ABS(IK_diagnostics_positions[[#This Row],[Column18]]-R414)</f>
        <v>3.0300000000003102E-3</v>
      </c>
      <c r="AO415" s="1">
        <f>ABS(IK_diagnostics_positions[[#This Row],[Column19]]-S414)</f>
        <v>1.9412699999999999E-3</v>
      </c>
      <c r="AP415" s="1">
        <f>ABS(IK_diagnostics_positions[[#This Row],[Column20]]-T414)</f>
        <v>9.5849799999999999E-3</v>
      </c>
      <c r="AQ415" s="1">
        <f>ABS(IK_diagnostics_positions[[#This Row],[Column21]]-U414)</f>
        <v>1.0440000000000005E-2</v>
      </c>
    </row>
    <row r="416" spans="1:43" x14ac:dyDescent="0.25">
      <c r="A416" s="1">
        <v>0.27499099999999999</v>
      </c>
      <c r="B416" s="1">
        <v>-2.691E-2</v>
      </c>
      <c r="C416" s="1">
        <v>-0.96106999999999998</v>
      </c>
      <c r="D416" s="1">
        <v>0.571967</v>
      </c>
      <c r="E416" s="1">
        <v>0.83029699999999995</v>
      </c>
      <c r="F416" s="1">
        <v>-1.3817900000000001</v>
      </c>
      <c r="G416" s="1">
        <v>-0.25858500000000001</v>
      </c>
      <c r="H416" s="1">
        <v>1.26874</v>
      </c>
      <c r="I416" s="1">
        <v>-1.03834</v>
      </c>
      <c r="J416" s="1">
        <v>4.1663600000000001E-4</v>
      </c>
      <c r="K416" s="1">
        <v>0.79547800000000002</v>
      </c>
      <c r="L416" s="1">
        <v>-1.8803300000000001</v>
      </c>
      <c r="M416" s="1">
        <v>0.75408200000000003</v>
      </c>
      <c r="N416" s="1">
        <v>0.99864200000000003</v>
      </c>
      <c r="O416" s="1">
        <v>-2.5053999999999998</v>
      </c>
      <c r="P416" s="1">
        <v>-0.75588500000000003</v>
      </c>
      <c r="Q416" s="1">
        <v>0.99372499999999997</v>
      </c>
      <c r="R416" s="1">
        <v>-2.50379</v>
      </c>
      <c r="S416" s="1">
        <v>5.8953499999999997E-4</v>
      </c>
      <c r="T416" s="1">
        <v>3.9554200000000003E-3</v>
      </c>
      <c r="U416" s="1">
        <v>-2.4914700000000001</v>
      </c>
      <c r="V416" s="1" t="s">
        <v>23</v>
      </c>
      <c r="W416" s="1">
        <f>ABS(IK_diagnostics_positions[[#This Row],[Column1]]-A415)</f>
        <v>1.2748249999999999</v>
      </c>
      <c r="X416" s="1">
        <f>ABS(IK_diagnostics_positions[[#This Row],[Column2]]-B415)</f>
        <v>1.11109E-2</v>
      </c>
      <c r="Y416" s="1">
        <f>ABS(IK_diagnostics_positions[[#This Row],[Column3]]-C415)</f>
        <v>0.95204676999999993</v>
      </c>
      <c r="Z416" s="1">
        <f>ABS(IK_diagnostics_positions[[#This Row],[Column4]]-D415)</f>
        <v>1.8329970000000002</v>
      </c>
      <c r="AA416" s="1">
        <f>ABS(IK_diagnostics_positions[[#This Row],[Column5]]-E415)</f>
        <v>0.98605699999999996</v>
      </c>
      <c r="AB416" s="1">
        <f>ABS(IK_diagnostics_positions[[#This Row],[Column6]]-F415)</f>
        <v>0.41768300000000003</v>
      </c>
      <c r="AC416" s="1">
        <f>ABS(IK_diagnostics_positions[[#This Row],[Column7]]-G415)</f>
        <v>0.10501499999999997</v>
      </c>
      <c r="AD416" s="1">
        <f>ABS(IK_diagnostics_positions[[#This Row],[Column8]]-H415)</f>
        <v>1.123883</v>
      </c>
      <c r="AE416" s="1">
        <f>ABS(IK_diagnostics_positions[[#This Row],[Column9]]-I415)</f>
        <v>0.24862999999999991</v>
      </c>
      <c r="AF416" s="1">
        <f>ABS(IK_diagnostics_positions[[#This Row],[Column10]]-J415)</f>
        <v>3.8458139999999999E-3</v>
      </c>
      <c r="AG416" s="1">
        <f>ABS(IK_diagnostics_positions[[#This Row],[Column11]]-K415)</f>
        <v>1.527400000000001E-2</v>
      </c>
      <c r="AH416" s="1">
        <f>ABS(IK_diagnostics_positions[[#This Row],[Column12]]-L415)</f>
        <v>5.5690000000000017E-2</v>
      </c>
      <c r="AI416" s="1">
        <f>ABS(IK_diagnostics_positions[[#This Row],[Column13]]-M415)</f>
        <v>3.7860000000000005E-2</v>
      </c>
      <c r="AJ416" s="1">
        <f>ABS(IK_diagnostics_positions[[#This Row],[Column14]]-N415)</f>
        <v>4.009999999999847E-4</v>
      </c>
      <c r="AK416" s="1">
        <f>ABS(IK_diagnostics_positions[[#This Row],[Column15]]-O415)</f>
        <v>1.7220000000000013E-2</v>
      </c>
      <c r="AL416" s="1">
        <f>ABS(IK_diagnostics_positions[[#This Row],[Column16]]-P415)</f>
        <v>3.5042999999999935E-2</v>
      </c>
      <c r="AM416" s="1">
        <f>ABS(IK_diagnostics_positions[[#This Row],[Column17]]-Q415)</f>
        <v>2.0334999999999992E-2</v>
      </c>
      <c r="AN416" s="1">
        <f>ABS(IK_diagnostics_positions[[#This Row],[Column18]]-R415)</f>
        <v>3.4900000000002152E-3</v>
      </c>
      <c r="AO416" s="1">
        <f>ABS(IK_diagnostics_positions[[#This Row],[Column19]]-S415)</f>
        <v>7.8095500000000006E-4</v>
      </c>
      <c r="AP416" s="1">
        <f>ABS(IK_diagnostics_positions[[#This Row],[Column20]]-T415)</f>
        <v>8.9273400000000006E-3</v>
      </c>
      <c r="AQ416" s="1">
        <f>ABS(IK_diagnostics_positions[[#This Row],[Column21]]-U415)</f>
        <v>2.298E-2</v>
      </c>
    </row>
    <row r="417" spans="1:43" x14ac:dyDescent="0.25">
      <c r="A417" s="1">
        <v>-0.37443900000000002</v>
      </c>
      <c r="B417" s="1">
        <v>0.59880500000000003</v>
      </c>
      <c r="C417" s="1">
        <v>-0.70797500000000002</v>
      </c>
      <c r="D417" s="1">
        <v>-0.91329800000000005</v>
      </c>
      <c r="E417" s="1">
        <v>-9.4851699999999997E-2</v>
      </c>
      <c r="F417" s="1">
        <v>-1.1859599999999999</v>
      </c>
      <c r="G417" s="1">
        <v>-9.3795500000000004E-2</v>
      </c>
      <c r="H417" s="1">
        <v>-0.208235</v>
      </c>
      <c r="I417" s="1">
        <v>-1.7477100000000001</v>
      </c>
      <c r="J417" s="1">
        <v>-2.5103500000000002E-3</v>
      </c>
      <c r="K417" s="1">
        <v>0.77966400000000002</v>
      </c>
      <c r="L417" s="1">
        <v>-1.8731</v>
      </c>
      <c r="M417" s="1">
        <v>0.747861</v>
      </c>
      <c r="N417" s="1">
        <v>1.00238</v>
      </c>
      <c r="O417" s="1">
        <v>-2.4954700000000001</v>
      </c>
      <c r="P417" s="1">
        <v>-0.74540399999999996</v>
      </c>
      <c r="Q417" s="1">
        <v>0.99632299999999996</v>
      </c>
      <c r="R417" s="1">
        <v>-2.5064799999999998</v>
      </c>
      <c r="S417" s="1">
        <v>1.6817900000000001E-3</v>
      </c>
      <c r="T417" s="1">
        <v>1.6841899999999999E-3</v>
      </c>
      <c r="U417" s="1">
        <v>-2.5013800000000002</v>
      </c>
      <c r="V417" s="1" t="s">
        <v>23</v>
      </c>
      <c r="W417" s="1">
        <f>ABS(IK_diagnostics_positions[[#This Row],[Column1]]-A416)</f>
        <v>0.64942999999999995</v>
      </c>
      <c r="X417" s="1">
        <f>ABS(IK_diagnostics_positions[[#This Row],[Column2]]-B416)</f>
        <v>0.62571500000000002</v>
      </c>
      <c r="Y417" s="1">
        <f>ABS(IK_diagnostics_positions[[#This Row],[Column3]]-C416)</f>
        <v>0.25309499999999996</v>
      </c>
      <c r="Z417" s="1">
        <f>ABS(IK_diagnostics_positions[[#This Row],[Column4]]-D416)</f>
        <v>1.4852650000000001</v>
      </c>
      <c r="AA417" s="1">
        <f>ABS(IK_diagnostics_positions[[#This Row],[Column5]]-E416)</f>
        <v>0.92514869999999993</v>
      </c>
      <c r="AB417" s="1">
        <f>ABS(IK_diagnostics_positions[[#This Row],[Column6]]-F416)</f>
        <v>0.19583000000000017</v>
      </c>
      <c r="AC417" s="1">
        <f>ABS(IK_diagnostics_positions[[#This Row],[Column7]]-G416)</f>
        <v>0.16478950000000001</v>
      </c>
      <c r="AD417" s="1">
        <f>ABS(IK_diagnostics_positions[[#This Row],[Column8]]-H416)</f>
        <v>1.4769749999999999</v>
      </c>
      <c r="AE417" s="1">
        <f>ABS(IK_diagnostics_positions[[#This Row],[Column9]]-I416)</f>
        <v>0.70937000000000006</v>
      </c>
      <c r="AF417" s="1">
        <f>ABS(IK_diagnostics_positions[[#This Row],[Column10]]-J416)</f>
        <v>2.9269860000000003E-3</v>
      </c>
      <c r="AG417" s="1">
        <f>ABS(IK_diagnostics_positions[[#This Row],[Column11]]-K416)</f>
        <v>1.5813999999999995E-2</v>
      </c>
      <c r="AH417" s="1">
        <f>ABS(IK_diagnostics_positions[[#This Row],[Column12]]-L416)</f>
        <v>7.2300000000000697E-3</v>
      </c>
      <c r="AI417" s="1">
        <f>ABS(IK_diagnostics_positions[[#This Row],[Column13]]-M416)</f>
        <v>6.2210000000000321E-3</v>
      </c>
      <c r="AJ417" s="1">
        <f>ABS(IK_diagnostics_positions[[#This Row],[Column14]]-N416)</f>
        <v>3.7380000000000191E-3</v>
      </c>
      <c r="AK417" s="1">
        <f>ABS(IK_diagnostics_positions[[#This Row],[Column15]]-O416)</f>
        <v>9.9299999999997723E-3</v>
      </c>
      <c r="AL417" s="1">
        <f>ABS(IK_diagnostics_positions[[#This Row],[Column16]]-P416)</f>
        <v>1.0481000000000074E-2</v>
      </c>
      <c r="AM417" s="1">
        <f>ABS(IK_diagnostics_positions[[#This Row],[Column17]]-Q416)</f>
        <v>2.5979999999999892E-3</v>
      </c>
      <c r="AN417" s="1">
        <f>ABS(IK_diagnostics_positions[[#This Row],[Column18]]-R416)</f>
        <v>2.6899999999998592E-3</v>
      </c>
      <c r="AO417" s="1">
        <f>ABS(IK_diagnostics_positions[[#This Row],[Column19]]-S416)</f>
        <v>1.0922550000000001E-3</v>
      </c>
      <c r="AP417" s="1">
        <f>ABS(IK_diagnostics_positions[[#This Row],[Column20]]-T416)</f>
        <v>2.2712300000000004E-3</v>
      </c>
      <c r="AQ417" s="1">
        <f>ABS(IK_diagnostics_positions[[#This Row],[Column21]]-U416)</f>
        <v>9.9100000000000854E-3</v>
      </c>
    </row>
    <row r="418" spans="1:43" x14ac:dyDescent="0.25">
      <c r="A418" s="1">
        <v>-0.15767999999999999</v>
      </c>
      <c r="B418" s="1">
        <v>-0.14688000000000001</v>
      </c>
      <c r="C418" s="1">
        <v>-0.97650599999999999</v>
      </c>
      <c r="D418" s="1">
        <v>0.60036</v>
      </c>
      <c r="E418" s="1">
        <v>-0.62691600000000003</v>
      </c>
      <c r="F418" s="1">
        <v>-1.4180299999999999</v>
      </c>
      <c r="G418" s="1">
        <v>-0.190084</v>
      </c>
      <c r="H418" s="1">
        <v>-0.19653699999999999</v>
      </c>
      <c r="I418" s="1">
        <v>-1.85388</v>
      </c>
      <c r="J418" s="1">
        <v>6.1810000000000001E-4</v>
      </c>
      <c r="K418" s="1">
        <v>0.78487099999999999</v>
      </c>
      <c r="L418" s="1">
        <v>-1.87561</v>
      </c>
      <c r="M418" s="1">
        <v>0.75024000000000002</v>
      </c>
      <c r="N418" s="1">
        <v>0.99793100000000001</v>
      </c>
      <c r="O418" s="1">
        <v>-2.5022500000000001</v>
      </c>
      <c r="P418" s="1">
        <v>-0.75069399999999997</v>
      </c>
      <c r="Q418" s="1">
        <v>0.99918300000000004</v>
      </c>
      <c r="R418" s="1">
        <v>-2.49979</v>
      </c>
      <c r="S418" s="1">
        <v>2.23493E-3</v>
      </c>
      <c r="T418" s="1">
        <v>1.30719E-3</v>
      </c>
      <c r="U418" s="1">
        <v>-2.4969199999999998</v>
      </c>
      <c r="V418" s="1" t="s">
        <v>23</v>
      </c>
      <c r="W418" s="1">
        <f>ABS(IK_diagnostics_positions[[#This Row],[Column1]]-A417)</f>
        <v>0.21675900000000003</v>
      </c>
      <c r="X418" s="1">
        <f>ABS(IK_diagnostics_positions[[#This Row],[Column2]]-B417)</f>
        <v>0.74568500000000004</v>
      </c>
      <c r="Y418" s="1">
        <f>ABS(IK_diagnostics_positions[[#This Row],[Column3]]-C417)</f>
        <v>0.26853099999999996</v>
      </c>
      <c r="Z418" s="1">
        <f>ABS(IK_diagnostics_positions[[#This Row],[Column4]]-D417)</f>
        <v>1.5136579999999999</v>
      </c>
      <c r="AA418" s="1">
        <f>ABS(IK_diagnostics_positions[[#This Row],[Column5]]-E417)</f>
        <v>0.53206430000000005</v>
      </c>
      <c r="AB418" s="1">
        <f>ABS(IK_diagnostics_positions[[#This Row],[Column6]]-F417)</f>
        <v>0.23207</v>
      </c>
      <c r="AC418" s="1">
        <f>ABS(IK_diagnostics_positions[[#This Row],[Column7]]-G417)</f>
        <v>9.6288499999999999E-2</v>
      </c>
      <c r="AD418" s="1">
        <f>ABS(IK_diagnostics_positions[[#This Row],[Column8]]-H417)</f>
        <v>1.1698000000000014E-2</v>
      </c>
      <c r="AE418" s="1">
        <f>ABS(IK_diagnostics_positions[[#This Row],[Column9]]-I417)</f>
        <v>0.10616999999999988</v>
      </c>
      <c r="AF418" s="1">
        <f>ABS(IK_diagnostics_positions[[#This Row],[Column10]]-J417)</f>
        <v>3.1284500000000001E-3</v>
      </c>
      <c r="AG418" s="1">
        <f>ABS(IK_diagnostics_positions[[#This Row],[Column11]]-K417)</f>
        <v>5.2069999999999617E-3</v>
      </c>
      <c r="AH418" s="1">
        <f>ABS(IK_diagnostics_positions[[#This Row],[Column12]]-L417)</f>
        <v>2.5100000000000122E-3</v>
      </c>
      <c r="AI418" s="1">
        <f>ABS(IK_diagnostics_positions[[#This Row],[Column13]]-M417)</f>
        <v>2.37900000000002E-3</v>
      </c>
      <c r="AJ418" s="1">
        <f>ABS(IK_diagnostics_positions[[#This Row],[Column14]]-N417)</f>
        <v>4.4490000000000363E-3</v>
      </c>
      <c r="AK418" s="1">
        <f>ABS(IK_diagnostics_positions[[#This Row],[Column15]]-O417)</f>
        <v>6.7800000000000082E-3</v>
      </c>
      <c r="AL418" s="1">
        <f>ABS(IK_diagnostics_positions[[#This Row],[Column16]]-P417)</f>
        <v>5.2900000000000169E-3</v>
      </c>
      <c r="AM418" s="1">
        <f>ABS(IK_diagnostics_positions[[#This Row],[Column17]]-Q417)</f>
        <v>2.8600000000000847E-3</v>
      </c>
      <c r="AN418" s="1">
        <f>ABS(IK_diagnostics_positions[[#This Row],[Column18]]-R417)</f>
        <v>6.6899999999998627E-3</v>
      </c>
      <c r="AO418" s="1">
        <f>ABS(IK_diagnostics_positions[[#This Row],[Column19]]-S417)</f>
        <v>5.5313999999999993E-4</v>
      </c>
      <c r="AP418" s="1">
        <f>ABS(IK_diagnostics_positions[[#This Row],[Column20]]-T417)</f>
        <v>3.7699999999999995E-4</v>
      </c>
      <c r="AQ418" s="1">
        <f>ABS(IK_diagnostics_positions[[#This Row],[Column21]]-U417)</f>
        <v>4.4600000000003526E-3</v>
      </c>
    </row>
    <row r="419" spans="1:43" x14ac:dyDescent="0.25">
      <c r="A419" s="1">
        <v>6.3981800000000005E-2</v>
      </c>
      <c r="B419" s="1">
        <v>0.14339399999999999</v>
      </c>
      <c r="C419" s="1">
        <v>-0.987595</v>
      </c>
      <c r="D419" s="1">
        <v>-0.52248000000000006</v>
      </c>
      <c r="E419" s="1">
        <v>-8.2561700000000002E-2</v>
      </c>
      <c r="F419" s="1">
        <v>-1.76542</v>
      </c>
      <c r="G419" s="1">
        <v>0.121307</v>
      </c>
      <c r="H419" s="1">
        <v>-5.63045E-2</v>
      </c>
      <c r="I419" s="1">
        <v>-2.53017</v>
      </c>
      <c r="J419" s="1">
        <v>-1.8879199999999999E-2</v>
      </c>
      <c r="K419" s="1">
        <v>0.75021700000000002</v>
      </c>
      <c r="L419" s="1">
        <v>-3.1045099999999999</v>
      </c>
      <c r="M419" s="1">
        <v>0.74658000000000002</v>
      </c>
      <c r="N419" s="1">
        <v>0.99511799999999995</v>
      </c>
      <c r="O419" s="1">
        <v>-2.5094599999999998</v>
      </c>
      <c r="P419" s="1">
        <v>-0.76870300000000003</v>
      </c>
      <c r="Q419" s="1">
        <v>1.01492</v>
      </c>
      <c r="R419" s="1">
        <v>-2.4981300000000002</v>
      </c>
      <c r="S419" s="1">
        <v>9.6734799999999999E-3</v>
      </c>
      <c r="T419" s="1">
        <v>-5.4838100000000004E-3</v>
      </c>
      <c r="U419" s="1">
        <v>-2.4502199999999998</v>
      </c>
      <c r="V419" s="1" t="s">
        <v>23</v>
      </c>
      <c r="W419" s="1">
        <f>ABS(IK_diagnostics_positions[[#This Row],[Column1]]-A418)</f>
        <v>0.22166179999999999</v>
      </c>
      <c r="X419" s="1">
        <f>ABS(IK_diagnostics_positions[[#This Row],[Column2]]-B418)</f>
        <v>0.29027400000000003</v>
      </c>
      <c r="Y419" s="1">
        <f>ABS(IK_diagnostics_positions[[#This Row],[Column3]]-C418)</f>
        <v>1.1089000000000016E-2</v>
      </c>
      <c r="Z419" s="1">
        <f>ABS(IK_diagnostics_positions[[#This Row],[Column4]]-D418)</f>
        <v>1.1228400000000001</v>
      </c>
      <c r="AA419" s="1">
        <f>ABS(IK_diagnostics_positions[[#This Row],[Column5]]-E418)</f>
        <v>0.54435430000000007</v>
      </c>
      <c r="AB419" s="1">
        <f>ABS(IK_diagnostics_positions[[#This Row],[Column6]]-F418)</f>
        <v>0.34739000000000009</v>
      </c>
      <c r="AC419" s="1">
        <f>ABS(IK_diagnostics_positions[[#This Row],[Column7]]-G418)</f>
        <v>0.31139099999999997</v>
      </c>
      <c r="AD419" s="1">
        <f>ABS(IK_diagnostics_positions[[#This Row],[Column8]]-H418)</f>
        <v>0.14023249999999998</v>
      </c>
      <c r="AE419" s="1">
        <f>ABS(IK_diagnostics_positions[[#This Row],[Column9]]-I418)</f>
        <v>0.67629000000000006</v>
      </c>
      <c r="AF419" s="1">
        <f>ABS(IK_diagnostics_positions[[#This Row],[Column10]]-J418)</f>
        <v>1.9497299999999999E-2</v>
      </c>
      <c r="AG419" s="1">
        <f>ABS(IK_diagnostics_positions[[#This Row],[Column11]]-K418)</f>
        <v>3.4653999999999963E-2</v>
      </c>
      <c r="AH419" s="1">
        <f>ABS(IK_diagnostics_positions[[#This Row],[Column12]]-L418)</f>
        <v>1.2288999999999999</v>
      </c>
      <c r="AI419" s="1">
        <f>ABS(IK_diagnostics_positions[[#This Row],[Column13]]-M418)</f>
        <v>3.6599999999999966E-3</v>
      </c>
      <c r="AJ419" s="1">
        <f>ABS(IK_diagnostics_positions[[#This Row],[Column14]]-N418)</f>
        <v>2.8130000000000654E-3</v>
      </c>
      <c r="AK419" s="1">
        <f>ABS(IK_diagnostics_positions[[#This Row],[Column15]]-O418)</f>
        <v>7.2099999999997166E-3</v>
      </c>
      <c r="AL419" s="1">
        <f>ABS(IK_diagnostics_positions[[#This Row],[Column16]]-P418)</f>
        <v>1.8009000000000053E-2</v>
      </c>
      <c r="AM419" s="1">
        <f>ABS(IK_diagnostics_positions[[#This Row],[Column17]]-Q418)</f>
        <v>1.5737000000000001E-2</v>
      </c>
      <c r="AN419" s="1">
        <f>ABS(IK_diagnostics_positions[[#This Row],[Column18]]-R418)</f>
        <v>1.6599999999997728E-3</v>
      </c>
      <c r="AO419" s="1">
        <f>ABS(IK_diagnostics_positions[[#This Row],[Column19]]-S418)</f>
        <v>7.4385500000000004E-3</v>
      </c>
      <c r="AP419" s="1">
        <f>ABS(IK_diagnostics_positions[[#This Row],[Column20]]-T418)</f>
        <v>6.7910000000000002E-3</v>
      </c>
      <c r="AQ419" s="1">
        <f>ABS(IK_diagnostics_positions[[#This Row],[Column21]]-U418)</f>
        <v>4.6699999999999964E-2</v>
      </c>
    </row>
    <row r="420" spans="1:43" x14ac:dyDescent="0.25">
      <c r="A420" s="1">
        <v>-0.25614500000000001</v>
      </c>
      <c r="B420" s="1">
        <v>-0.47676400000000002</v>
      </c>
      <c r="C420" s="1">
        <v>-0.84088399999999996</v>
      </c>
      <c r="D420" s="1">
        <v>-0.58376499999999998</v>
      </c>
      <c r="E420" s="1">
        <v>0.45753700000000003</v>
      </c>
      <c r="F420" s="1">
        <v>-0.70035999999999998</v>
      </c>
      <c r="G420" s="1">
        <v>-1.9819400000000001E-2</v>
      </c>
      <c r="H420" s="1">
        <v>-5.2501899999999997E-2</v>
      </c>
      <c r="I420" s="1">
        <v>-1.3498399999999999</v>
      </c>
      <c r="J420" s="1">
        <v>-1.4539900000000001E-3</v>
      </c>
      <c r="K420" s="1">
        <v>0.79281900000000005</v>
      </c>
      <c r="L420" s="1">
        <v>-1.88378</v>
      </c>
      <c r="M420" s="1">
        <v>0.75298799999999999</v>
      </c>
      <c r="N420" s="1">
        <v>0.99948000000000004</v>
      </c>
      <c r="O420" s="1">
        <v>-2.5067699999999999</v>
      </c>
      <c r="P420" s="1">
        <v>-0.75962300000000005</v>
      </c>
      <c r="Q420" s="1">
        <v>1.0020199999999999</v>
      </c>
      <c r="R420" s="1">
        <v>-2.5013700000000001</v>
      </c>
      <c r="S420" s="1">
        <v>4.8519100000000001E-3</v>
      </c>
      <c r="T420" s="1">
        <v>-2.19643E-4</v>
      </c>
      <c r="U420" s="1">
        <v>-2.4929199999999998</v>
      </c>
      <c r="V420" s="1" t="s">
        <v>23</v>
      </c>
      <c r="W420" s="1">
        <f>ABS(IK_diagnostics_positions[[#This Row],[Column1]]-A419)</f>
        <v>0.32012680000000004</v>
      </c>
      <c r="X420" s="1">
        <f>ABS(IK_diagnostics_positions[[#This Row],[Column2]]-B419)</f>
        <v>0.62015799999999999</v>
      </c>
      <c r="Y420" s="1">
        <f>ABS(IK_diagnostics_positions[[#This Row],[Column3]]-C419)</f>
        <v>0.14671100000000004</v>
      </c>
      <c r="Z420" s="1">
        <f>ABS(IK_diagnostics_positions[[#This Row],[Column4]]-D419)</f>
        <v>6.1284999999999923E-2</v>
      </c>
      <c r="AA420" s="1">
        <f>ABS(IK_diagnostics_positions[[#This Row],[Column5]]-E419)</f>
        <v>0.54009870000000004</v>
      </c>
      <c r="AB420" s="1">
        <f>ABS(IK_diagnostics_positions[[#This Row],[Column6]]-F419)</f>
        <v>1.0650599999999999</v>
      </c>
      <c r="AC420" s="1">
        <f>ABS(IK_diagnostics_positions[[#This Row],[Column7]]-G419)</f>
        <v>0.14112639999999999</v>
      </c>
      <c r="AD420" s="1">
        <f>ABS(IK_diagnostics_positions[[#This Row],[Column8]]-H419)</f>
        <v>3.8026000000000032E-3</v>
      </c>
      <c r="AE420" s="1">
        <f>ABS(IK_diagnostics_positions[[#This Row],[Column9]]-I419)</f>
        <v>1.1803300000000001</v>
      </c>
      <c r="AF420" s="1">
        <f>ABS(IK_diagnostics_positions[[#This Row],[Column10]]-J419)</f>
        <v>1.742521E-2</v>
      </c>
      <c r="AG420" s="1">
        <f>ABS(IK_diagnostics_positions[[#This Row],[Column11]]-K419)</f>
        <v>4.2602000000000029E-2</v>
      </c>
      <c r="AH420" s="1">
        <f>ABS(IK_diagnostics_positions[[#This Row],[Column12]]-L419)</f>
        <v>1.2207299999999999</v>
      </c>
      <c r="AI420" s="1">
        <f>ABS(IK_diagnostics_positions[[#This Row],[Column13]]-M419)</f>
        <v>6.4079999999999693E-3</v>
      </c>
      <c r="AJ420" s="1">
        <f>ABS(IK_diagnostics_positions[[#This Row],[Column14]]-N419)</f>
        <v>4.362000000000088E-3</v>
      </c>
      <c r="AK420" s="1">
        <f>ABS(IK_diagnostics_positions[[#This Row],[Column15]]-O419)</f>
        <v>2.6899999999998592E-3</v>
      </c>
      <c r="AL420" s="1">
        <f>ABS(IK_diagnostics_positions[[#This Row],[Column16]]-P419)</f>
        <v>9.079999999999977E-3</v>
      </c>
      <c r="AM420" s="1">
        <f>ABS(IK_diagnostics_positions[[#This Row],[Column17]]-Q419)</f>
        <v>1.2900000000000134E-2</v>
      </c>
      <c r="AN420" s="1">
        <f>ABS(IK_diagnostics_positions[[#This Row],[Column18]]-R419)</f>
        <v>3.2399999999999096E-3</v>
      </c>
      <c r="AO420" s="1">
        <f>ABS(IK_diagnostics_positions[[#This Row],[Column19]]-S419)</f>
        <v>4.8215699999999998E-3</v>
      </c>
      <c r="AP420" s="1">
        <f>ABS(IK_diagnostics_positions[[#This Row],[Column20]]-T419)</f>
        <v>5.2641670000000002E-3</v>
      </c>
      <c r="AQ420" s="1">
        <f>ABS(IK_diagnostics_positions[[#This Row],[Column21]]-U419)</f>
        <v>4.269999999999996E-2</v>
      </c>
    </row>
    <row r="421" spans="1:43" x14ac:dyDescent="0.25">
      <c r="A421" s="1">
        <v>-0.50535399999999997</v>
      </c>
      <c r="B421" s="1">
        <v>-0.38751400000000003</v>
      </c>
      <c r="C421" s="1">
        <v>-0.77100599999999997</v>
      </c>
      <c r="D421" s="1">
        <v>0.32044099999999998</v>
      </c>
      <c r="E421" s="1">
        <v>-0.349441</v>
      </c>
      <c r="F421" s="1">
        <v>-1.33369</v>
      </c>
      <c r="G421" s="1">
        <v>-0.48885800000000001</v>
      </c>
      <c r="H421" s="1">
        <v>-6.0190100000000003E-2</v>
      </c>
      <c r="I421" s="1">
        <v>-1.84493</v>
      </c>
      <c r="J421" s="1">
        <v>8.7076700000000007E-3</v>
      </c>
      <c r="K421" s="1">
        <v>0.80643600000000004</v>
      </c>
      <c r="L421" s="1">
        <v>-1.88218</v>
      </c>
      <c r="M421" s="1">
        <v>0.77139599999999997</v>
      </c>
      <c r="N421" s="1">
        <v>1.0036</v>
      </c>
      <c r="O421" s="1">
        <v>-2.4981599999999999</v>
      </c>
      <c r="P421" s="1">
        <v>-0.75296700000000005</v>
      </c>
      <c r="Q421" s="1">
        <v>0.99671299999999996</v>
      </c>
      <c r="R421" s="1">
        <v>-2.5015700000000001</v>
      </c>
      <c r="S421" s="1">
        <v>-1.0979900000000001E-2</v>
      </c>
      <c r="T421" s="1">
        <v>1.76311E-3</v>
      </c>
      <c r="U421" s="1">
        <v>-2.4755699999999998</v>
      </c>
      <c r="V421" s="1" t="s">
        <v>23</v>
      </c>
      <c r="W421" s="1">
        <f>ABS(IK_diagnostics_positions[[#This Row],[Column1]]-A420)</f>
        <v>0.24920899999999996</v>
      </c>
      <c r="X421" s="1">
        <f>ABS(IK_diagnostics_positions[[#This Row],[Column2]]-B420)</f>
        <v>8.9249999999999996E-2</v>
      </c>
      <c r="Y421" s="1">
        <f>ABS(IK_diagnostics_positions[[#This Row],[Column3]]-C420)</f>
        <v>6.9877999999999996E-2</v>
      </c>
      <c r="Z421" s="1">
        <f>ABS(IK_diagnostics_positions[[#This Row],[Column4]]-D420)</f>
        <v>0.90420599999999995</v>
      </c>
      <c r="AA421" s="1">
        <f>ABS(IK_diagnostics_positions[[#This Row],[Column5]]-E420)</f>
        <v>0.80697799999999997</v>
      </c>
      <c r="AB421" s="1">
        <f>ABS(IK_diagnostics_positions[[#This Row],[Column6]]-F420)</f>
        <v>0.63333000000000006</v>
      </c>
      <c r="AC421" s="1">
        <f>ABS(IK_diagnostics_positions[[#This Row],[Column7]]-G420)</f>
        <v>0.46903860000000003</v>
      </c>
      <c r="AD421" s="1">
        <f>ABS(IK_diagnostics_positions[[#This Row],[Column8]]-H420)</f>
        <v>7.6882000000000061E-3</v>
      </c>
      <c r="AE421" s="1">
        <f>ABS(IK_diagnostics_positions[[#This Row],[Column9]]-I420)</f>
        <v>0.49509000000000003</v>
      </c>
      <c r="AF421" s="1">
        <f>ABS(IK_diagnostics_positions[[#This Row],[Column10]]-J420)</f>
        <v>1.0161660000000001E-2</v>
      </c>
      <c r="AG421" s="1">
        <f>ABS(IK_diagnostics_positions[[#This Row],[Column11]]-K420)</f>
        <v>1.361699999999999E-2</v>
      </c>
      <c r="AH421" s="1">
        <f>ABS(IK_diagnostics_positions[[#This Row],[Column12]]-L420)</f>
        <v>1.6000000000000458E-3</v>
      </c>
      <c r="AI421" s="1">
        <f>ABS(IK_diagnostics_positions[[#This Row],[Column13]]-M420)</f>
        <v>1.840799999999998E-2</v>
      </c>
      <c r="AJ421" s="1">
        <f>ABS(IK_diagnostics_positions[[#This Row],[Column14]]-N420)</f>
        <v>4.1200000000000125E-3</v>
      </c>
      <c r="AK421" s="1">
        <f>ABS(IK_diagnostics_positions[[#This Row],[Column15]]-O420)</f>
        <v>8.6100000000000065E-3</v>
      </c>
      <c r="AL421" s="1">
        <f>ABS(IK_diagnostics_positions[[#This Row],[Column16]]-P420)</f>
        <v>6.6559999999999953E-3</v>
      </c>
      <c r="AM421" s="1">
        <f>ABS(IK_diagnostics_positions[[#This Row],[Column17]]-Q420)</f>
        <v>5.3069999999999506E-3</v>
      </c>
      <c r="AN421" s="1">
        <f>ABS(IK_diagnostics_positions[[#This Row],[Column18]]-R420)</f>
        <v>1.9999999999997797E-4</v>
      </c>
      <c r="AO421" s="1">
        <f>ABS(IK_diagnostics_positions[[#This Row],[Column19]]-S420)</f>
        <v>1.5831810000000002E-2</v>
      </c>
      <c r="AP421" s="1">
        <f>ABS(IK_diagnostics_positions[[#This Row],[Column20]]-T420)</f>
        <v>1.9827529999999999E-3</v>
      </c>
      <c r="AQ421" s="1">
        <f>ABS(IK_diagnostics_positions[[#This Row],[Column21]]-U420)</f>
        <v>1.7349999999999977E-2</v>
      </c>
    </row>
    <row r="422" spans="1:43" x14ac:dyDescent="0.25">
      <c r="A422" s="1">
        <v>0.14475399999999999</v>
      </c>
      <c r="B422" s="1">
        <v>0.55198800000000003</v>
      </c>
      <c r="C422" s="1">
        <v>-0.82119200000000003</v>
      </c>
      <c r="D422" s="1">
        <v>0.49204999999999999</v>
      </c>
      <c r="E422" s="1">
        <v>0.44838</v>
      </c>
      <c r="F422" s="1">
        <v>-1.7532099999999999</v>
      </c>
      <c r="G422" s="1">
        <v>-0.216003</v>
      </c>
      <c r="H422" s="1">
        <v>7.3136999999999994E-2</v>
      </c>
      <c r="I422" s="1">
        <v>-2.3514200000000001</v>
      </c>
      <c r="J422" s="1">
        <v>-6.2424200000000003E-3</v>
      </c>
      <c r="K422" s="1">
        <v>0.75226000000000004</v>
      </c>
      <c r="L422" s="1">
        <v>-3.0548299999999999</v>
      </c>
      <c r="M422" s="1">
        <v>0.78941499999999998</v>
      </c>
      <c r="N422" s="1">
        <v>1.0135799999999999</v>
      </c>
      <c r="O422" s="1">
        <v>-2.5083500000000001</v>
      </c>
      <c r="P422" s="1">
        <v>-0.77897899999999998</v>
      </c>
      <c r="Q422" s="1">
        <v>1.01363</v>
      </c>
      <c r="R422" s="1">
        <v>-2.47641</v>
      </c>
      <c r="S422" s="1">
        <v>3.1475999999999997E-2</v>
      </c>
      <c r="T422" s="1">
        <v>-6.4374799999999996E-2</v>
      </c>
      <c r="U422" s="1">
        <v>-2.4789099999999999</v>
      </c>
      <c r="V422" s="1" t="s">
        <v>23</v>
      </c>
      <c r="W422" s="1">
        <f>ABS(IK_diagnostics_positions[[#This Row],[Column1]]-A421)</f>
        <v>0.65010799999999991</v>
      </c>
      <c r="X422" s="1">
        <f>ABS(IK_diagnostics_positions[[#This Row],[Column2]]-B421)</f>
        <v>0.93950200000000006</v>
      </c>
      <c r="Y422" s="1">
        <f>ABS(IK_diagnostics_positions[[#This Row],[Column3]]-C421)</f>
        <v>5.0186000000000064E-2</v>
      </c>
      <c r="Z422" s="1">
        <f>ABS(IK_diagnostics_positions[[#This Row],[Column4]]-D421)</f>
        <v>0.17160900000000001</v>
      </c>
      <c r="AA422" s="1">
        <f>ABS(IK_diagnostics_positions[[#This Row],[Column5]]-E421)</f>
        <v>0.797821</v>
      </c>
      <c r="AB422" s="1">
        <f>ABS(IK_diagnostics_positions[[#This Row],[Column6]]-F421)</f>
        <v>0.41951999999999989</v>
      </c>
      <c r="AC422" s="1">
        <f>ABS(IK_diagnostics_positions[[#This Row],[Column7]]-G421)</f>
        <v>0.27285500000000001</v>
      </c>
      <c r="AD422" s="1">
        <f>ABS(IK_diagnostics_positions[[#This Row],[Column8]]-H421)</f>
        <v>0.1333271</v>
      </c>
      <c r="AE422" s="1">
        <f>ABS(IK_diagnostics_positions[[#This Row],[Column9]]-I421)</f>
        <v>0.50649000000000011</v>
      </c>
      <c r="AF422" s="1">
        <f>ABS(IK_diagnostics_positions[[#This Row],[Column10]]-J421)</f>
        <v>1.4950090000000001E-2</v>
      </c>
      <c r="AG422" s="1">
        <f>ABS(IK_diagnostics_positions[[#This Row],[Column11]]-K421)</f>
        <v>5.4176000000000002E-2</v>
      </c>
      <c r="AH422" s="1">
        <f>ABS(IK_diagnostics_positions[[#This Row],[Column12]]-L421)</f>
        <v>1.17265</v>
      </c>
      <c r="AI422" s="1">
        <f>ABS(IK_diagnostics_positions[[#This Row],[Column13]]-M421)</f>
        <v>1.8019000000000007E-2</v>
      </c>
      <c r="AJ422" s="1">
        <f>ABS(IK_diagnostics_positions[[#This Row],[Column14]]-N421)</f>
        <v>9.9799999999998779E-3</v>
      </c>
      <c r="AK422" s="1">
        <f>ABS(IK_diagnostics_positions[[#This Row],[Column15]]-O421)</f>
        <v>1.0190000000000143E-2</v>
      </c>
      <c r="AL422" s="1">
        <f>ABS(IK_diagnostics_positions[[#This Row],[Column16]]-P421)</f>
        <v>2.6011999999999924E-2</v>
      </c>
      <c r="AM422" s="1">
        <f>ABS(IK_diagnostics_positions[[#This Row],[Column17]]-Q421)</f>
        <v>1.6917000000000071E-2</v>
      </c>
      <c r="AN422" s="1">
        <f>ABS(IK_diagnostics_positions[[#This Row],[Column18]]-R421)</f>
        <v>2.5160000000000071E-2</v>
      </c>
      <c r="AO422" s="1">
        <f>ABS(IK_diagnostics_positions[[#This Row],[Column19]]-S421)</f>
        <v>4.2455899999999998E-2</v>
      </c>
      <c r="AP422" s="1">
        <f>ABS(IK_diagnostics_positions[[#This Row],[Column20]]-T421)</f>
        <v>6.6137909999999994E-2</v>
      </c>
      <c r="AQ422" s="1">
        <f>ABS(IK_diagnostics_positions[[#This Row],[Column21]]-U421)</f>
        <v>3.3400000000001207E-3</v>
      </c>
    </row>
    <row r="423" spans="1:43" x14ac:dyDescent="0.25">
      <c r="A423" s="1">
        <v>0.23885200000000001</v>
      </c>
      <c r="B423" s="1">
        <v>-0.66239800000000004</v>
      </c>
      <c r="C423" s="1">
        <v>-0.71005600000000002</v>
      </c>
      <c r="D423" s="1">
        <v>-0.119419</v>
      </c>
      <c r="E423" s="1">
        <v>-0.44898300000000002</v>
      </c>
      <c r="F423" s="1">
        <v>-1.6189499999999999</v>
      </c>
      <c r="G423" s="1">
        <v>0.70990799999999998</v>
      </c>
      <c r="H423" s="1">
        <v>0.102093</v>
      </c>
      <c r="I423" s="1">
        <v>-1.71132</v>
      </c>
      <c r="J423" s="1">
        <v>8.4571799999999999E-3</v>
      </c>
      <c r="K423" s="1">
        <v>0.79455799999999999</v>
      </c>
      <c r="L423" s="1">
        <v>-1.88002</v>
      </c>
      <c r="M423" s="1">
        <v>0.75856599999999996</v>
      </c>
      <c r="N423" s="1">
        <v>1.0021</v>
      </c>
      <c r="O423" s="1">
        <v>-2.50793</v>
      </c>
      <c r="P423" s="1">
        <v>-0.74806300000000003</v>
      </c>
      <c r="Q423" s="1">
        <v>0.99544699999999997</v>
      </c>
      <c r="R423" s="1">
        <v>-2.50237</v>
      </c>
      <c r="S423" s="1">
        <v>2.9058799999999999E-4</v>
      </c>
      <c r="T423" s="1">
        <v>1.0960099999999999E-3</v>
      </c>
      <c r="U423" s="1">
        <v>-2.4885899999999999</v>
      </c>
      <c r="V423" s="1" t="s">
        <v>23</v>
      </c>
      <c r="W423" s="1">
        <f>ABS(IK_diagnostics_positions[[#This Row],[Column1]]-A422)</f>
        <v>9.4098000000000015E-2</v>
      </c>
      <c r="X423" s="1">
        <f>ABS(IK_diagnostics_positions[[#This Row],[Column2]]-B422)</f>
        <v>1.2143860000000002</v>
      </c>
      <c r="Y423" s="1">
        <f>ABS(IK_diagnostics_positions[[#This Row],[Column3]]-C422)</f>
        <v>0.11113600000000001</v>
      </c>
      <c r="Z423" s="1">
        <f>ABS(IK_diagnostics_positions[[#This Row],[Column4]]-D422)</f>
        <v>0.61146900000000004</v>
      </c>
      <c r="AA423" s="1">
        <f>ABS(IK_diagnostics_positions[[#This Row],[Column5]]-E422)</f>
        <v>0.89736300000000002</v>
      </c>
      <c r="AB423" s="1">
        <f>ABS(IK_diagnostics_positions[[#This Row],[Column6]]-F422)</f>
        <v>0.13426000000000005</v>
      </c>
      <c r="AC423" s="1">
        <f>ABS(IK_diagnostics_positions[[#This Row],[Column7]]-G422)</f>
        <v>0.92591099999999993</v>
      </c>
      <c r="AD423" s="1">
        <f>ABS(IK_diagnostics_positions[[#This Row],[Column8]]-H422)</f>
        <v>2.895600000000001E-2</v>
      </c>
      <c r="AE423" s="1">
        <f>ABS(IK_diagnostics_positions[[#This Row],[Column9]]-I422)</f>
        <v>0.64010000000000011</v>
      </c>
      <c r="AF423" s="1">
        <f>ABS(IK_diagnostics_positions[[#This Row],[Column10]]-J422)</f>
        <v>1.46996E-2</v>
      </c>
      <c r="AG423" s="1">
        <f>ABS(IK_diagnostics_positions[[#This Row],[Column11]]-K422)</f>
        <v>4.2297999999999947E-2</v>
      </c>
      <c r="AH423" s="1">
        <f>ABS(IK_diagnostics_positions[[#This Row],[Column12]]-L422)</f>
        <v>1.1748099999999999</v>
      </c>
      <c r="AI423" s="1">
        <f>ABS(IK_diagnostics_positions[[#This Row],[Column13]]-M422)</f>
        <v>3.0849000000000015E-2</v>
      </c>
      <c r="AJ423" s="1">
        <f>ABS(IK_diagnostics_positions[[#This Row],[Column14]]-N422)</f>
        <v>1.1479999999999935E-2</v>
      </c>
      <c r="AK423" s="1">
        <f>ABS(IK_diagnostics_positions[[#This Row],[Column15]]-O422)</f>
        <v>4.2000000000008697E-4</v>
      </c>
      <c r="AL423" s="1">
        <f>ABS(IK_diagnostics_positions[[#This Row],[Column16]]-P422)</f>
        <v>3.0915999999999944E-2</v>
      </c>
      <c r="AM423" s="1">
        <f>ABS(IK_diagnostics_positions[[#This Row],[Column17]]-Q422)</f>
        <v>1.818300000000006E-2</v>
      </c>
      <c r="AN423" s="1">
        <f>ABS(IK_diagnostics_positions[[#This Row],[Column18]]-R422)</f>
        <v>2.5959999999999983E-2</v>
      </c>
      <c r="AO423" s="1">
        <f>ABS(IK_diagnostics_positions[[#This Row],[Column19]]-S422)</f>
        <v>3.1185411999999996E-2</v>
      </c>
      <c r="AP423" s="1">
        <f>ABS(IK_diagnostics_positions[[#This Row],[Column20]]-T422)</f>
        <v>6.547080999999999E-2</v>
      </c>
      <c r="AQ423" s="1">
        <f>ABS(IK_diagnostics_positions[[#This Row],[Column21]]-U422)</f>
        <v>9.6799999999999109E-3</v>
      </c>
    </row>
    <row r="424" spans="1:43" x14ac:dyDescent="0.25">
      <c r="A424" s="1">
        <v>-0.165552</v>
      </c>
      <c r="B424" s="1">
        <v>-0.29242400000000002</v>
      </c>
      <c r="C424" s="1">
        <v>-0.94184999999999997</v>
      </c>
      <c r="D424" s="1">
        <v>-9.1398199999999999E-2</v>
      </c>
      <c r="E424" s="1">
        <v>0.53778800000000004</v>
      </c>
      <c r="F424" s="1">
        <v>-0.38935700000000001</v>
      </c>
      <c r="G424" s="1">
        <v>-0.33737099999999998</v>
      </c>
      <c r="H424" s="1">
        <v>8.8104000000000002E-2</v>
      </c>
      <c r="I424" s="1">
        <v>-1.2480100000000001</v>
      </c>
      <c r="J424" s="1">
        <v>-2.60538E-3</v>
      </c>
      <c r="K424" s="1">
        <v>0.783273</v>
      </c>
      <c r="L424" s="1">
        <v>-1.88415</v>
      </c>
      <c r="M424" s="1">
        <v>0.75315900000000002</v>
      </c>
      <c r="N424" s="1">
        <v>0.99661999999999995</v>
      </c>
      <c r="O424" s="1">
        <v>-2.50326</v>
      </c>
      <c r="P424" s="1">
        <v>-0.75944800000000001</v>
      </c>
      <c r="Q424" s="1">
        <v>1.0028699999999999</v>
      </c>
      <c r="R424" s="1">
        <v>-2.4997500000000001</v>
      </c>
      <c r="S424" s="1">
        <v>2.6768400000000002E-4</v>
      </c>
      <c r="T424" s="1">
        <v>-1.6914600000000001E-3</v>
      </c>
      <c r="U424" s="1">
        <v>-2.5036800000000001</v>
      </c>
      <c r="V424" s="1" t="s">
        <v>23</v>
      </c>
      <c r="W424" s="1">
        <f>ABS(IK_diagnostics_positions[[#This Row],[Column1]]-A423)</f>
        <v>0.40440399999999999</v>
      </c>
      <c r="X424" s="1">
        <f>ABS(IK_diagnostics_positions[[#This Row],[Column2]]-B423)</f>
        <v>0.36997400000000003</v>
      </c>
      <c r="Y424" s="1">
        <f>ABS(IK_diagnostics_positions[[#This Row],[Column3]]-C423)</f>
        <v>0.23179399999999994</v>
      </c>
      <c r="Z424" s="1">
        <f>ABS(IK_diagnostics_positions[[#This Row],[Column4]]-D423)</f>
        <v>2.8020799999999998E-2</v>
      </c>
      <c r="AA424" s="1">
        <f>ABS(IK_diagnostics_positions[[#This Row],[Column5]]-E423)</f>
        <v>0.98677100000000006</v>
      </c>
      <c r="AB424" s="1">
        <f>ABS(IK_diagnostics_positions[[#This Row],[Column6]]-F423)</f>
        <v>1.2295929999999999</v>
      </c>
      <c r="AC424" s="1">
        <f>ABS(IK_diagnostics_positions[[#This Row],[Column7]]-G423)</f>
        <v>1.0472790000000001</v>
      </c>
      <c r="AD424" s="1">
        <f>ABS(IK_diagnostics_positions[[#This Row],[Column8]]-H423)</f>
        <v>1.3989000000000001E-2</v>
      </c>
      <c r="AE424" s="1">
        <f>ABS(IK_diagnostics_positions[[#This Row],[Column9]]-I423)</f>
        <v>0.46330999999999989</v>
      </c>
      <c r="AF424" s="1">
        <f>ABS(IK_diagnostics_positions[[#This Row],[Column10]]-J423)</f>
        <v>1.1062559999999999E-2</v>
      </c>
      <c r="AG424" s="1">
        <f>ABS(IK_diagnostics_positions[[#This Row],[Column11]]-K423)</f>
        <v>1.1284999999999989E-2</v>
      </c>
      <c r="AH424" s="1">
        <f>ABS(IK_diagnostics_positions[[#This Row],[Column12]]-L423)</f>
        <v>4.129999999999967E-3</v>
      </c>
      <c r="AI424" s="1">
        <f>ABS(IK_diagnostics_positions[[#This Row],[Column13]]-M423)</f>
        <v>5.4069999999999396E-3</v>
      </c>
      <c r="AJ424" s="1">
        <f>ABS(IK_diagnostics_positions[[#This Row],[Column14]]-N423)</f>
        <v>5.4800000000000404E-3</v>
      </c>
      <c r="AK424" s="1">
        <f>ABS(IK_diagnostics_positions[[#This Row],[Column15]]-O423)</f>
        <v>4.669999999999952E-3</v>
      </c>
      <c r="AL424" s="1">
        <f>ABS(IK_diagnostics_positions[[#This Row],[Column16]]-P423)</f>
        <v>1.1384999999999978E-2</v>
      </c>
      <c r="AM424" s="1">
        <f>ABS(IK_diagnostics_positions[[#This Row],[Column17]]-Q423)</f>
        <v>7.4229999999999574E-3</v>
      </c>
      <c r="AN424" s="1">
        <f>ABS(IK_diagnostics_positions[[#This Row],[Column18]]-R423)</f>
        <v>2.6199999999998447E-3</v>
      </c>
      <c r="AO424" s="1">
        <f>ABS(IK_diagnostics_positions[[#This Row],[Column19]]-S423)</f>
        <v>2.2903999999999969E-5</v>
      </c>
      <c r="AP424" s="1">
        <f>ABS(IK_diagnostics_positions[[#This Row],[Column20]]-T423)</f>
        <v>2.7874700000000002E-3</v>
      </c>
      <c r="AQ424" s="1">
        <f>ABS(IK_diagnostics_positions[[#This Row],[Column21]]-U423)</f>
        <v>1.509000000000027E-2</v>
      </c>
    </row>
    <row r="425" spans="1:43" x14ac:dyDescent="0.25">
      <c r="A425" s="1">
        <v>0.438471</v>
      </c>
      <c r="B425" s="1">
        <v>-6.0492200000000003E-2</v>
      </c>
      <c r="C425" s="1">
        <v>-0.89670700000000003</v>
      </c>
      <c r="D425" s="1">
        <v>0.13058800000000001</v>
      </c>
      <c r="E425" s="1">
        <v>0.62057799999999996</v>
      </c>
      <c r="F425" s="1">
        <v>-1.56105</v>
      </c>
      <c r="G425" s="1">
        <v>0.133185</v>
      </c>
      <c r="H425" s="1">
        <v>1.3419000000000001</v>
      </c>
      <c r="I425" s="1">
        <v>-2.2536499999999999</v>
      </c>
      <c r="J425" s="1">
        <v>4.0409900000000004E-3</v>
      </c>
      <c r="K425" s="1">
        <v>0.78658399999999995</v>
      </c>
      <c r="L425" s="1">
        <v>-3.0752000000000002</v>
      </c>
      <c r="M425" s="1">
        <v>0.77661000000000002</v>
      </c>
      <c r="N425" s="1">
        <v>1.00569</v>
      </c>
      <c r="O425" s="1">
        <v>-2.4792700000000001</v>
      </c>
      <c r="P425" s="1">
        <v>-0.77268400000000004</v>
      </c>
      <c r="Q425" s="1">
        <v>1.0071000000000001</v>
      </c>
      <c r="R425" s="1">
        <v>-2.4852300000000001</v>
      </c>
      <c r="S425" s="1">
        <v>-8.1200000000000005E-3</v>
      </c>
      <c r="T425" s="1">
        <v>-3.10116E-2</v>
      </c>
      <c r="U425" s="1">
        <v>-2.4995400000000001</v>
      </c>
      <c r="V425" s="1" t="s">
        <v>23</v>
      </c>
      <c r="W425" s="1">
        <f>ABS(IK_diagnostics_positions[[#This Row],[Column1]]-A424)</f>
        <v>0.60402299999999998</v>
      </c>
      <c r="X425" s="1">
        <f>ABS(IK_diagnostics_positions[[#This Row],[Column2]]-B424)</f>
        <v>0.23193180000000002</v>
      </c>
      <c r="Y425" s="1">
        <f>ABS(IK_diagnostics_positions[[#This Row],[Column3]]-C424)</f>
        <v>4.5142999999999933E-2</v>
      </c>
      <c r="Z425" s="1">
        <f>ABS(IK_diagnostics_positions[[#This Row],[Column4]]-D424)</f>
        <v>0.22198620000000002</v>
      </c>
      <c r="AA425" s="1">
        <f>ABS(IK_diagnostics_positions[[#This Row],[Column5]]-E424)</f>
        <v>8.2789999999999919E-2</v>
      </c>
      <c r="AB425" s="1">
        <f>ABS(IK_diagnostics_positions[[#This Row],[Column6]]-F424)</f>
        <v>1.1716930000000001</v>
      </c>
      <c r="AC425" s="1">
        <f>ABS(IK_diagnostics_positions[[#This Row],[Column7]]-G424)</f>
        <v>0.47055599999999997</v>
      </c>
      <c r="AD425" s="1">
        <f>ABS(IK_diagnostics_positions[[#This Row],[Column8]]-H424)</f>
        <v>1.2537960000000001</v>
      </c>
      <c r="AE425" s="1">
        <f>ABS(IK_diagnostics_positions[[#This Row],[Column9]]-I424)</f>
        <v>1.0056399999999999</v>
      </c>
      <c r="AF425" s="1">
        <f>ABS(IK_diagnostics_positions[[#This Row],[Column10]]-J424)</f>
        <v>6.6463700000000004E-3</v>
      </c>
      <c r="AG425" s="1">
        <f>ABS(IK_diagnostics_positions[[#This Row],[Column11]]-K424)</f>
        <v>3.3109999999999529E-3</v>
      </c>
      <c r="AH425" s="1">
        <f>ABS(IK_diagnostics_positions[[#This Row],[Column12]]-L424)</f>
        <v>1.1910500000000002</v>
      </c>
      <c r="AI425" s="1">
        <f>ABS(IK_diagnostics_positions[[#This Row],[Column13]]-M424)</f>
        <v>2.3451E-2</v>
      </c>
      <c r="AJ425" s="1">
        <f>ABS(IK_diagnostics_positions[[#This Row],[Column14]]-N424)</f>
        <v>9.0700000000000225E-3</v>
      </c>
      <c r="AK425" s="1">
        <f>ABS(IK_diagnostics_positions[[#This Row],[Column15]]-O424)</f>
        <v>2.3989999999999956E-2</v>
      </c>
      <c r="AL425" s="1">
        <f>ABS(IK_diagnostics_positions[[#This Row],[Column16]]-P424)</f>
        <v>1.3236000000000026E-2</v>
      </c>
      <c r="AM425" s="1">
        <f>ABS(IK_diagnostics_positions[[#This Row],[Column17]]-Q424)</f>
        <v>4.2300000000001781E-3</v>
      </c>
      <c r="AN425" s="1">
        <f>ABS(IK_diagnostics_positions[[#This Row],[Column18]]-R424)</f>
        <v>1.4520000000000088E-2</v>
      </c>
      <c r="AO425" s="1">
        <f>ABS(IK_diagnostics_positions[[#This Row],[Column19]]-S424)</f>
        <v>8.3876840000000012E-3</v>
      </c>
      <c r="AP425" s="1">
        <f>ABS(IK_diagnostics_positions[[#This Row],[Column20]]-T424)</f>
        <v>2.9320140000000001E-2</v>
      </c>
      <c r="AQ425" s="1">
        <f>ABS(IK_diagnostics_positions[[#This Row],[Column21]]-U424)</f>
        <v>4.1400000000000325E-3</v>
      </c>
    </row>
    <row r="426" spans="1:43" x14ac:dyDescent="0.25">
      <c r="A426" s="1">
        <v>-4.6616900000000003E-2</v>
      </c>
      <c r="B426" s="1">
        <v>0.971445</v>
      </c>
      <c r="C426" s="1">
        <v>-0.23264000000000001</v>
      </c>
      <c r="D426" s="1">
        <v>-5.1935599999999998E-2</v>
      </c>
      <c r="E426" s="1">
        <v>1.3993599999999999</v>
      </c>
      <c r="F426" s="1">
        <v>-1.1364399999999999</v>
      </c>
      <c r="G426" s="1">
        <v>-0.192303</v>
      </c>
      <c r="H426" s="1">
        <v>0.41489500000000001</v>
      </c>
      <c r="I426" s="1">
        <v>-1.0309699999999999</v>
      </c>
      <c r="J426" s="1">
        <v>-3.7775199999999999E-3</v>
      </c>
      <c r="K426" s="1">
        <v>0.83516800000000002</v>
      </c>
      <c r="L426" s="1">
        <v>-1.9185700000000001</v>
      </c>
      <c r="M426" s="1">
        <v>0.76973100000000005</v>
      </c>
      <c r="N426" s="1">
        <v>1.0088299999999999</v>
      </c>
      <c r="O426" s="1">
        <v>-2.5280999999999998</v>
      </c>
      <c r="P426" s="1">
        <v>-0.78381299999999998</v>
      </c>
      <c r="Q426" s="1">
        <v>0.99540700000000004</v>
      </c>
      <c r="R426" s="1">
        <v>-2.5234399999999999</v>
      </c>
      <c r="S426" s="1">
        <v>-4.2366599999999997E-3</v>
      </c>
      <c r="T426" s="1">
        <v>9.7078100000000007E-3</v>
      </c>
      <c r="U426" s="1">
        <v>-2.4830299999999998</v>
      </c>
      <c r="V426" s="1" t="s">
        <v>23</v>
      </c>
      <c r="W426" s="1">
        <f>ABS(IK_diagnostics_positions[[#This Row],[Column1]]-A425)</f>
        <v>0.48508790000000002</v>
      </c>
      <c r="X426" s="1">
        <f>ABS(IK_diagnostics_positions[[#This Row],[Column2]]-B425)</f>
        <v>1.0319372</v>
      </c>
      <c r="Y426" s="1">
        <f>ABS(IK_diagnostics_positions[[#This Row],[Column3]]-C425)</f>
        <v>0.66406699999999996</v>
      </c>
      <c r="Z426" s="1">
        <f>ABS(IK_diagnostics_positions[[#This Row],[Column4]]-D425)</f>
        <v>0.18252360000000001</v>
      </c>
      <c r="AA426" s="1">
        <f>ABS(IK_diagnostics_positions[[#This Row],[Column5]]-E425)</f>
        <v>0.77878199999999997</v>
      </c>
      <c r="AB426" s="1">
        <f>ABS(IK_diagnostics_positions[[#This Row],[Column6]]-F425)</f>
        <v>0.42461000000000015</v>
      </c>
      <c r="AC426" s="1">
        <f>ABS(IK_diagnostics_positions[[#This Row],[Column7]]-G425)</f>
        <v>0.325488</v>
      </c>
      <c r="AD426" s="1">
        <f>ABS(IK_diagnostics_positions[[#This Row],[Column8]]-H425)</f>
        <v>0.92700500000000008</v>
      </c>
      <c r="AE426" s="1">
        <f>ABS(IK_diagnostics_positions[[#This Row],[Column9]]-I425)</f>
        <v>1.22268</v>
      </c>
      <c r="AF426" s="1">
        <f>ABS(IK_diagnostics_positions[[#This Row],[Column10]]-J425)</f>
        <v>7.8185100000000007E-3</v>
      </c>
      <c r="AG426" s="1">
        <f>ABS(IK_diagnostics_positions[[#This Row],[Column11]]-K425)</f>
        <v>4.8584000000000072E-2</v>
      </c>
      <c r="AH426" s="1">
        <f>ABS(IK_diagnostics_positions[[#This Row],[Column12]]-L425)</f>
        <v>1.15663</v>
      </c>
      <c r="AI426" s="1">
        <f>ABS(IK_diagnostics_positions[[#This Row],[Column13]]-M425)</f>
        <v>6.8789999999999685E-3</v>
      </c>
      <c r="AJ426" s="1">
        <f>ABS(IK_diagnostics_positions[[#This Row],[Column14]]-N425)</f>
        <v>3.1399999999999206E-3</v>
      </c>
      <c r="AK426" s="1">
        <f>ABS(IK_diagnostics_positions[[#This Row],[Column15]]-O425)</f>
        <v>4.8829999999999707E-2</v>
      </c>
      <c r="AL426" s="1">
        <f>ABS(IK_diagnostics_positions[[#This Row],[Column16]]-P425)</f>
        <v>1.1128999999999944E-2</v>
      </c>
      <c r="AM426" s="1">
        <f>ABS(IK_diagnostics_positions[[#This Row],[Column17]]-Q425)</f>
        <v>1.1693000000000064E-2</v>
      </c>
      <c r="AN426" s="1">
        <f>ABS(IK_diagnostics_positions[[#This Row],[Column18]]-R425)</f>
        <v>3.8209999999999855E-2</v>
      </c>
      <c r="AO426" s="1">
        <f>ABS(IK_diagnostics_positions[[#This Row],[Column19]]-S425)</f>
        <v>3.8833400000000007E-3</v>
      </c>
      <c r="AP426" s="1">
        <f>ABS(IK_diagnostics_positions[[#This Row],[Column20]]-T425)</f>
        <v>4.0719409999999998E-2</v>
      </c>
      <c r="AQ426" s="1">
        <f>ABS(IK_diagnostics_positions[[#This Row],[Column21]]-U425)</f>
        <v>1.6510000000000247E-2</v>
      </c>
    </row>
    <row r="427" spans="1:43" x14ac:dyDescent="0.25">
      <c r="A427" s="1">
        <v>0.13653999999999999</v>
      </c>
      <c r="B427" s="1">
        <v>0.67452500000000004</v>
      </c>
      <c r="C427" s="1">
        <v>-0.72551500000000002</v>
      </c>
      <c r="D427" s="1">
        <v>0.37245200000000001</v>
      </c>
      <c r="E427" s="1">
        <v>0.42712</v>
      </c>
      <c r="F427" s="1">
        <v>-1.66527</v>
      </c>
      <c r="G427" s="1">
        <v>0.28342099999999998</v>
      </c>
      <c r="H427" s="1">
        <v>-1.4388E-2</v>
      </c>
      <c r="I427" s="1">
        <v>-2.5581</v>
      </c>
      <c r="J427" s="1">
        <v>-1.8993E-3</v>
      </c>
      <c r="K427" s="1">
        <v>0.77214300000000002</v>
      </c>
      <c r="L427" s="1">
        <v>-3.1057899999999998</v>
      </c>
      <c r="M427" s="1">
        <v>0.755494</v>
      </c>
      <c r="N427" s="1">
        <v>1.00803</v>
      </c>
      <c r="O427" s="1">
        <v>-2.4969199999999998</v>
      </c>
      <c r="P427" s="1">
        <v>-0.75789099999999998</v>
      </c>
      <c r="Q427" s="1">
        <v>1.0143500000000001</v>
      </c>
      <c r="R427" s="1">
        <v>-2.4976600000000002</v>
      </c>
      <c r="S427" s="1">
        <v>-2.06288E-4</v>
      </c>
      <c r="T427" s="1">
        <v>-1.8508899999999998E-2</v>
      </c>
      <c r="U427" s="1">
        <v>-2.4935200000000002</v>
      </c>
      <c r="V427" s="1" t="s">
        <v>23</v>
      </c>
      <c r="W427" s="1">
        <f>ABS(IK_diagnostics_positions[[#This Row],[Column1]]-A426)</f>
        <v>0.18315690000000001</v>
      </c>
      <c r="X427" s="1">
        <f>ABS(IK_diagnostics_positions[[#This Row],[Column2]]-B426)</f>
        <v>0.29691999999999996</v>
      </c>
      <c r="Y427" s="1">
        <f>ABS(IK_diagnostics_positions[[#This Row],[Column3]]-C426)</f>
        <v>0.49287500000000001</v>
      </c>
      <c r="Z427" s="1">
        <f>ABS(IK_diagnostics_positions[[#This Row],[Column4]]-D426)</f>
        <v>0.42438759999999998</v>
      </c>
      <c r="AA427" s="1">
        <f>ABS(IK_diagnostics_positions[[#This Row],[Column5]]-E426)</f>
        <v>0.97223999999999999</v>
      </c>
      <c r="AB427" s="1">
        <f>ABS(IK_diagnostics_positions[[#This Row],[Column6]]-F426)</f>
        <v>0.52883000000000013</v>
      </c>
      <c r="AC427" s="1">
        <f>ABS(IK_diagnostics_positions[[#This Row],[Column7]]-G426)</f>
        <v>0.47572399999999998</v>
      </c>
      <c r="AD427" s="1">
        <f>ABS(IK_diagnostics_positions[[#This Row],[Column8]]-H426)</f>
        <v>0.42928300000000003</v>
      </c>
      <c r="AE427" s="1">
        <f>ABS(IK_diagnostics_positions[[#This Row],[Column9]]-I426)</f>
        <v>1.5271300000000001</v>
      </c>
      <c r="AF427" s="1">
        <f>ABS(IK_diagnostics_positions[[#This Row],[Column10]]-J426)</f>
        <v>1.8782199999999999E-3</v>
      </c>
      <c r="AG427" s="1">
        <f>ABS(IK_diagnostics_positions[[#This Row],[Column11]]-K426)</f>
        <v>6.3024999999999998E-2</v>
      </c>
      <c r="AH427" s="1">
        <f>ABS(IK_diagnostics_positions[[#This Row],[Column12]]-L426)</f>
        <v>1.1872199999999997</v>
      </c>
      <c r="AI427" s="1">
        <f>ABS(IK_diagnostics_positions[[#This Row],[Column13]]-M426)</f>
        <v>1.4237000000000055E-2</v>
      </c>
      <c r="AJ427" s="1">
        <f>ABS(IK_diagnostics_positions[[#This Row],[Column14]]-N426)</f>
        <v>7.9999999999991189E-4</v>
      </c>
      <c r="AK427" s="1">
        <f>ABS(IK_diagnostics_positions[[#This Row],[Column15]]-O426)</f>
        <v>3.1179999999999986E-2</v>
      </c>
      <c r="AL427" s="1">
        <f>ABS(IK_diagnostics_positions[[#This Row],[Column16]]-P426)</f>
        <v>2.5922000000000001E-2</v>
      </c>
      <c r="AM427" s="1">
        <f>ABS(IK_diagnostics_positions[[#This Row],[Column17]]-Q426)</f>
        <v>1.8943000000000043E-2</v>
      </c>
      <c r="AN427" s="1">
        <f>ABS(IK_diagnostics_positions[[#This Row],[Column18]]-R426)</f>
        <v>2.5779999999999692E-2</v>
      </c>
      <c r="AO427" s="1">
        <f>ABS(IK_diagnostics_positions[[#This Row],[Column19]]-S426)</f>
        <v>4.0303719999999999E-3</v>
      </c>
      <c r="AP427" s="1">
        <f>ABS(IK_diagnostics_positions[[#This Row],[Column20]]-T426)</f>
        <v>2.8216709999999999E-2</v>
      </c>
      <c r="AQ427" s="1">
        <f>ABS(IK_diagnostics_positions[[#This Row],[Column21]]-U426)</f>
        <v>1.0490000000000332E-2</v>
      </c>
    </row>
    <row r="428" spans="1:43" x14ac:dyDescent="0.25">
      <c r="A428" s="1">
        <v>0.109293</v>
      </c>
      <c r="B428" s="1">
        <v>-0.40642800000000001</v>
      </c>
      <c r="C428" s="1">
        <v>-0.90712300000000001</v>
      </c>
      <c r="D428" s="1">
        <v>-0.40179900000000002</v>
      </c>
      <c r="E428" s="1">
        <v>-0.87583299999999997</v>
      </c>
      <c r="F428" s="1">
        <v>-1.6271500000000001</v>
      </c>
      <c r="G428" s="1">
        <v>-0.52857500000000002</v>
      </c>
      <c r="H428" s="1">
        <v>8.34588E-2</v>
      </c>
      <c r="I428" s="1">
        <v>-1.37479</v>
      </c>
      <c r="J428" s="1">
        <v>-2.36355E-2</v>
      </c>
      <c r="K428" s="1">
        <v>0.83660199999999996</v>
      </c>
      <c r="L428" s="1">
        <v>-1.79647</v>
      </c>
      <c r="M428" s="1">
        <v>0.695245</v>
      </c>
      <c r="N428" s="1">
        <v>0.99919599999999997</v>
      </c>
      <c r="O428" s="1">
        <v>-2.4723199999999999</v>
      </c>
      <c r="P428" s="1">
        <v>-0.70227300000000004</v>
      </c>
      <c r="Q428" s="1">
        <v>0.95627899999999999</v>
      </c>
      <c r="R428" s="1">
        <v>-2.5211199999999998</v>
      </c>
      <c r="S428" s="1">
        <v>-2.75128E-2</v>
      </c>
      <c r="T428" s="1">
        <v>5.7665800000000003E-2</v>
      </c>
      <c r="U428" s="1">
        <v>-2.4235600000000002</v>
      </c>
      <c r="V428" s="1" t="s">
        <v>23</v>
      </c>
      <c r="W428" s="1">
        <f>ABS(IK_diagnostics_positions[[#This Row],[Column1]]-A427)</f>
        <v>2.7246999999999993E-2</v>
      </c>
      <c r="X428" s="1">
        <f>ABS(IK_diagnostics_positions[[#This Row],[Column2]]-B427)</f>
        <v>1.0809530000000001</v>
      </c>
      <c r="Y428" s="1">
        <f>ABS(IK_diagnostics_positions[[#This Row],[Column3]]-C427)</f>
        <v>0.18160799999999999</v>
      </c>
      <c r="Z428" s="1">
        <f>ABS(IK_diagnostics_positions[[#This Row],[Column4]]-D427)</f>
        <v>0.77425100000000002</v>
      </c>
      <c r="AA428" s="1">
        <f>ABS(IK_diagnostics_positions[[#This Row],[Column5]]-E427)</f>
        <v>1.302953</v>
      </c>
      <c r="AB428" s="1">
        <f>ABS(IK_diagnostics_positions[[#This Row],[Column6]]-F427)</f>
        <v>3.8119999999999932E-2</v>
      </c>
      <c r="AC428" s="1">
        <f>ABS(IK_diagnostics_positions[[#This Row],[Column7]]-G427)</f>
        <v>0.81199599999999994</v>
      </c>
      <c r="AD428" s="1">
        <f>ABS(IK_diagnostics_positions[[#This Row],[Column8]]-H427)</f>
        <v>9.7846799999999998E-2</v>
      </c>
      <c r="AE428" s="1">
        <f>ABS(IK_diagnostics_positions[[#This Row],[Column9]]-I427)</f>
        <v>1.1833100000000001</v>
      </c>
      <c r="AF428" s="1">
        <f>ABS(IK_diagnostics_positions[[#This Row],[Column10]]-J427)</f>
        <v>2.1736200000000001E-2</v>
      </c>
      <c r="AG428" s="1">
        <f>ABS(IK_diagnostics_positions[[#This Row],[Column11]]-K427)</f>
        <v>6.4458999999999933E-2</v>
      </c>
      <c r="AH428" s="1">
        <f>ABS(IK_diagnostics_positions[[#This Row],[Column12]]-L427)</f>
        <v>1.3093199999999998</v>
      </c>
      <c r="AI428" s="1">
        <f>ABS(IK_diagnostics_positions[[#This Row],[Column13]]-M427)</f>
        <v>6.0248999999999997E-2</v>
      </c>
      <c r="AJ428" s="1">
        <f>ABS(IK_diagnostics_positions[[#This Row],[Column14]]-N427)</f>
        <v>8.8340000000000085E-3</v>
      </c>
      <c r="AK428" s="1">
        <f>ABS(IK_diagnostics_positions[[#This Row],[Column15]]-O427)</f>
        <v>2.4599999999999955E-2</v>
      </c>
      <c r="AL428" s="1">
        <f>ABS(IK_diagnostics_positions[[#This Row],[Column16]]-P427)</f>
        <v>5.5617999999999945E-2</v>
      </c>
      <c r="AM428" s="1">
        <f>ABS(IK_diagnostics_positions[[#This Row],[Column17]]-Q427)</f>
        <v>5.8071000000000095E-2</v>
      </c>
      <c r="AN428" s="1">
        <f>ABS(IK_diagnostics_positions[[#This Row],[Column18]]-R427)</f>
        <v>2.3459999999999592E-2</v>
      </c>
      <c r="AO428" s="1">
        <f>ABS(IK_diagnostics_positions[[#This Row],[Column19]]-S427)</f>
        <v>2.7306512000000002E-2</v>
      </c>
      <c r="AP428" s="1">
        <f>ABS(IK_diagnostics_positions[[#This Row],[Column20]]-T427)</f>
        <v>7.6174699999999998E-2</v>
      </c>
      <c r="AQ428" s="1">
        <f>ABS(IK_diagnostics_positions[[#This Row],[Column21]]-U427)</f>
        <v>6.9960000000000022E-2</v>
      </c>
    </row>
    <row r="429" spans="1:43" x14ac:dyDescent="0.25">
      <c r="A429" s="1">
        <v>9.2830300000000004E-2</v>
      </c>
      <c r="B429" s="1">
        <v>-0.47775099999999998</v>
      </c>
      <c r="C429" s="1">
        <v>-0.87357700000000005</v>
      </c>
      <c r="D429" s="1">
        <v>0.46389799999999998</v>
      </c>
      <c r="E429" s="1">
        <v>4.3037600000000002E-2</v>
      </c>
      <c r="F429" s="1">
        <v>-1.6424000000000001</v>
      </c>
      <c r="G429" s="1">
        <v>-0.40384900000000001</v>
      </c>
      <c r="H429" s="1">
        <v>-9.5123899999999997E-2</v>
      </c>
      <c r="I429" s="1">
        <v>-2.1198199999999998</v>
      </c>
      <c r="J429" s="1">
        <v>2.6103900000000002E-4</v>
      </c>
      <c r="K429" s="1">
        <v>0.78682799999999997</v>
      </c>
      <c r="L429" s="1">
        <v>-1.87721</v>
      </c>
      <c r="M429" s="1">
        <v>0.75158999999999998</v>
      </c>
      <c r="N429" s="1">
        <v>1.00336</v>
      </c>
      <c r="O429" s="1">
        <v>-2.5005999999999999</v>
      </c>
      <c r="P429" s="1">
        <v>-0.75225699999999995</v>
      </c>
      <c r="Q429" s="1">
        <v>1.00023</v>
      </c>
      <c r="R429" s="1">
        <v>-2.5002499999999999</v>
      </c>
      <c r="S429" s="1">
        <v>-1.09633E-3</v>
      </c>
      <c r="T429" s="1">
        <v>3.0567599999999999E-3</v>
      </c>
      <c r="U429" s="1">
        <v>-2.4982600000000001</v>
      </c>
      <c r="V429" s="1" t="s">
        <v>23</v>
      </c>
      <c r="W429" s="1">
        <f>ABS(IK_diagnostics_positions[[#This Row],[Column1]]-A428)</f>
        <v>1.6462699999999997E-2</v>
      </c>
      <c r="X429" s="1">
        <f>ABS(IK_diagnostics_positions[[#This Row],[Column2]]-B428)</f>
        <v>7.132299999999997E-2</v>
      </c>
      <c r="Y429" s="1">
        <f>ABS(IK_diagnostics_positions[[#This Row],[Column3]]-C428)</f>
        <v>3.3545999999999965E-2</v>
      </c>
      <c r="Z429" s="1">
        <f>ABS(IK_diagnostics_positions[[#This Row],[Column4]]-D428)</f>
        <v>0.86569699999999994</v>
      </c>
      <c r="AA429" s="1">
        <f>ABS(IK_diagnostics_positions[[#This Row],[Column5]]-E428)</f>
        <v>0.91887059999999998</v>
      </c>
      <c r="AB429" s="1">
        <f>ABS(IK_diagnostics_positions[[#This Row],[Column6]]-F428)</f>
        <v>1.5249999999999986E-2</v>
      </c>
      <c r="AC429" s="1">
        <f>ABS(IK_diagnostics_positions[[#This Row],[Column7]]-G428)</f>
        <v>0.124726</v>
      </c>
      <c r="AD429" s="1">
        <f>ABS(IK_diagnostics_positions[[#This Row],[Column8]]-H428)</f>
        <v>0.17858269999999998</v>
      </c>
      <c r="AE429" s="1">
        <f>ABS(IK_diagnostics_positions[[#This Row],[Column9]]-I428)</f>
        <v>0.74502999999999986</v>
      </c>
      <c r="AF429" s="1">
        <f>ABS(IK_diagnostics_positions[[#This Row],[Column10]]-J428)</f>
        <v>2.3896539000000001E-2</v>
      </c>
      <c r="AG429" s="1">
        <f>ABS(IK_diagnostics_positions[[#This Row],[Column11]]-K428)</f>
        <v>4.9773999999999985E-2</v>
      </c>
      <c r="AH429" s="1">
        <f>ABS(IK_diagnostics_positions[[#This Row],[Column12]]-L428)</f>
        <v>8.0740000000000034E-2</v>
      </c>
      <c r="AI429" s="1">
        <f>ABS(IK_diagnostics_positions[[#This Row],[Column13]]-M428)</f>
        <v>5.6344999999999978E-2</v>
      </c>
      <c r="AJ429" s="1">
        <f>ABS(IK_diagnostics_positions[[#This Row],[Column14]]-N428)</f>
        <v>4.1640000000000565E-3</v>
      </c>
      <c r="AK429" s="1">
        <f>ABS(IK_diagnostics_positions[[#This Row],[Column15]]-O428)</f>
        <v>2.8280000000000083E-2</v>
      </c>
      <c r="AL429" s="1">
        <f>ABS(IK_diagnostics_positions[[#This Row],[Column16]]-P428)</f>
        <v>4.9983999999999917E-2</v>
      </c>
      <c r="AM429" s="1">
        <f>ABS(IK_diagnostics_positions[[#This Row],[Column17]]-Q428)</f>
        <v>4.3950999999999962E-2</v>
      </c>
      <c r="AN429" s="1">
        <f>ABS(IK_diagnostics_positions[[#This Row],[Column18]]-R428)</f>
        <v>2.0869999999999944E-2</v>
      </c>
      <c r="AO429" s="1">
        <f>ABS(IK_diagnostics_positions[[#This Row],[Column19]]-S428)</f>
        <v>2.6416470000000001E-2</v>
      </c>
      <c r="AP429" s="1">
        <f>ABS(IK_diagnostics_positions[[#This Row],[Column20]]-T428)</f>
        <v>5.4609040000000005E-2</v>
      </c>
      <c r="AQ429" s="1">
        <f>ABS(IK_diagnostics_positions[[#This Row],[Column21]]-U428)</f>
        <v>7.4699999999999989E-2</v>
      </c>
    </row>
    <row r="430" spans="1:43" x14ac:dyDescent="0.25">
      <c r="A430" s="1">
        <v>-0.21314900000000001</v>
      </c>
      <c r="B430" s="1">
        <v>0.95311500000000005</v>
      </c>
      <c r="C430" s="1">
        <v>0.21480299999999999</v>
      </c>
      <c r="D430" s="1">
        <v>0.364118</v>
      </c>
      <c r="E430" s="1">
        <v>0.74676399999999998</v>
      </c>
      <c r="F430" s="1">
        <v>-0.57524900000000001</v>
      </c>
      <c r="G430" s="1">
        <v>0.73156600000000005</v>
      </c>
      <c r="H430" s="1">
        <v>1.2008399999999999</v>
      </c>
      <c r="I430" s="1">
        <v>-1.3869100000000001</v>
      </c>
      <c r="J430" s="1">
        <v>6.6369200000000001E-3</v>
      </c>
      <c r="K430" s="1">
        <v>0.907134</v>
      </c>
      <c r="L430" s="1">
        <v>-2.0099800000000001</v>
      </c>
      <c r="M430" s="1">
        <v>0.851742</v>
      </c>
      <c r="N430" s="1">
        <v>1.0317799999999999</v>
      </c>
      <c r="O430" s="1">
        <v>-2.5298500000000002</v>
      </c>
      <c r="P430" s="1">
        <v>-0.84680900000000003</v>
      </c>
      <c r="Q430" s="1">
        <v>1.0144299999999999</v>
      </c>
      <c r="R430" s="1">
        <v>-2.52</v>
      </c>
      <c r="S430" s="1">
        <v>7.3820700000000001E-3</v>
      </c>
      <c r="T430" s="1">
        <v>1.9533700000000001E-2</v>
      </c>
      <c r="U430" s="1">
        <v>-2.4706000000000001</v>
      </c>
      <c r="V430" s="1" t="s">
        <v>23</v>
      </c>
      <c r="W430" s="1">
        <f>ABS(IK_diagnostics_positions[[#This Row],[Column1]]-A429)</f>
        <v>0.30597930000000001</v>
      </c>
      <c r="X430" s="1">
        <f>ABS(IK_diagnostics_positions[[#This Row],[Column2]]-B429)</f>
        <v>1.430866</v>
      </c>
      <c r="Y430" s="1">
        <f>ABS(IK_diagnostics_positions[[#This Row],[Column3]]-C429)</f>
        <v>1.0883800000000001</v>
      </c>
      <c r="Z430" s="1">
        <f>ABS(IK_diagnostics_positions[[#This Row],[Column4]]-D429)</f>
        <v>9.977999999999998E-2</v>
      </c>
      <c r="AA430" s="1">
        <f>ABS(IK_diagnostics_positions[[#This Row],[Column5]]-E429)</f>
        <v>0.70372639999999997</v>
      </c>
      <c r="AB430" s="1">
        <f>ABS(IK_diagnostics_positions[[#This Row],[Column6]]-F429)</f>
        <v>1.067151</v>
      </c>
      <c r="AC430" s="1">
        <f>ABS(IK_diagnostics_positions[[#This Row],[Column7]]-G429)</f>
        <v>1.1354150000000001</v>
      </c>
      <c r="AD430" s="1">
        <f>ABS(IK_diagnostics_positions[[#This Row],[Column8]]-H429)</f>
        <v>1.2959638999999998</v>
      </c>
      <c r="AE430" s="1">
        <f>ABS(IK_diagnostics_positions[[#This Row],[Column9]]-I429)</f>
        <v>0.73290999999999973</v>
      </c>
      <c r="AF430" s="1">
        <f>ABS(IK_diagnostics_positions[[#This Row],[Column10]]-J429)</f>
        <v>6.3758809999999999E-3</v>
      </c>
      <c r="AG430" s="1">
        <f>ABS(IK_diagnostics_positions[[#This Row],[Column11]]-K429)</f>
        <v>0.12030600000000002</v>
      </c>
      <c r="AH430" s="1">
        <f>ABS(IK_diagnostics_positions[[#This Row],[Column12]]-L429)</f>
        <v>0.13277000000000005</v>
      </c>
      <c r="AI430" s="1">
        <f>ABS(IK_diagnostics_positions[[#This Row],[Column13]]-M429)</f>
        <v>0.10015200000000002</v>
      </c>
      <c r="AJ430" s="1">
        <f>ABS(IK_diagnostics_positions[[#This Row],[Column14]]-N429)</f>
        <v>2.841999999999989E-2</v>
      </c>
      <c r="AK430" s="1">
        <f>ABS(IK_diagnostics_positions[[#This Row],[Column15]]-O429)</f>
        <v>2.925000000000022E-2</v>
      </c>
      <c r="AL430" s="1">
        <f>ABS(IK_diagnostics_positions[[#This Row],[Column16]]-P429)</f>
        <v>9.455200000000008E-2</v>
      </c>
      <c r="AM430" s="1">
        <f>ABS(IK_diagnostics_positions[[#This Row],[Column17]]-Q429)</f>
        <v>1.419999999999999E-2</v>
      </c>
      <c r="AN430" s="1">
        <f>ABS(IK_diagnostics_positions[[#This Row],[Column18]]-R429)</f>
        <v>1.9750000000000156E-2</v>
      </c>
      <c r="AO430" s="1">
        <f>ABS(IK_diagnostics_positions[[#This Row],[Column19]]-S429)</f>
        <v>8.4784000000000005E-3</v>
      </c>
      <c r="AP430" s="1">
        <f>ABS(IK_diagnostics_positions[[#This Row],[Column20]]-T429)</f>
        <v>1.6476940000000002E-2</v>
      </c>
      <c r="AQ430" s="1">
        <f>ABS(IK_diagnostics_positions[[#This Row],[Column21]]-U429)</f>
        <v>2.7660000000000018E-2</v>
      </c>
    </row>
    <row r="431" spans="1:43" x14ac:dyDescent="0.25">
      <c r="A431" s="1">
        <v>-0.26526300000000003</v>
      </c>
      <c r="B431" s="1">
        <v>0.238012</v>
      </c>
      <c r="C431" s="1">
        <v>-0.93433699999999997</v>
      </c>
      <c r="D431" s="1">
        <v>-0.53507400000000005</v>
      </c>
      <c r="E431" s="1">
        <v>0.86827799999999999</v>
      </c>
      <c r="F431" s="1">
        <v>-1.6623300000000001</v>
      </c>
      <c r="G431" s="1">
        <v>-0.47791400000000001</v>
      </c>
      <c r="H431" s="1">
        <v>0.133937</v>
      </c>
      <c r="I431" s="1">
        <v>-2.3386900000000002</v>
      </c>
      <c r="J431" s="1">
        <v>-3.0795300000000001E-2</v>
      </c>
      <c r="K431" s="1">
        <v>0.78077399999999997</v>
      </c>
      <c r="L431" s="1">
        <v>-2.9565000000000001</v>
      </c>
      <c r="M431" s="1">
        <v>0.82834399999999997</v>
      </c>
      <c r="N431" s="1">
        <v>1.0196799999999999</v>
      </c>
      <c r="O431" s="1">
        <v>-2.5039500000000001</v>
      </c>
      <c r="P431" s="1">
        <v>-0.84577400000000003</v>
      </c>
      <c r="Q431" s="1">
        <v>1.0781700000000001</v>
      </c>
      <c r="R431" s="1">
        <v>-2.4591400000000001</v>
      </c>
      <c r="S431" s="1">
        <v>1.38128E-2</v>
      </c>
      <c r="T431" s="1">
        <v>-8.9421700000000007E-2</v>
      </c>
      <c r="U431" s="1">
        <v>-2.4658199999999999</v>
      </c>
      <c r="V431" s="1" t="s">
        <v>23</v>
      </c>
      <c r="W431" s="1">
        <f>ABS(IK_diagnostics_positions[[#This Row],[Column1]]-A430)</f>
        <v>5.2114000000000021E-2</v>
      </c>
      <c r="X431" s="1">
        <f>ABS(IK_diagnostics_positions[[#This Row],[Column2]]-B430)</f>
        <v>0.71510300000000004</v>
      </c>
      <c r="Y431" s="1">
        <f>ABS(IK_diagnostics_positions[[#This Row],[Column3]]-C430)</f>
        <v>1.1491400000000001</v>
      </c>
      <c r="Z431" s="1">
        <f>ABS(IK_diagnostics_positions[[#This Row],[Column4]]-D430)</f>
        <v>0.89919199999999999</v>
      </c>
      <c r="AA431" s="1">
        <f>ABS(IK_diagnostics_positions[[#This Row],[Column5]]-E430)</f>
        <v>0.12151400000000001</v>
      </c>
      <c r="AB431" s="1">
        <f>ABS(IK_diagnostics_positions[[#This Row],[Column6]]-F430)</f>
        <v>1.087081</v>
      </c>
      <c r="AC431" s="1">
        <f>ABS(IK_diagnostics_positions[[#This Row],[Column7]]-G430)</f>
        <v>1.2094800000000001</v>
      </c>
      <c r="AD431" s="1">
        <f>ABS(IK_diagnostics_positions[[#This Row],[Column8]]-H430)</f>
        <v>1.0669029999999999</v>
      </c>
      <c r="AE431" s="1">
        <f>ABS(IK_diagnostics_positions[[#This Row],[Column9]]-I430)</f>
        <v>0.95178000000000007</v>
      </c>
      <c r="AF431" s="1">
        <f>ABS(IK_diagnostics_positions[[#This Row],[Column10]]-J430)</f>
        <v>3.7432220000000002E-2</v>
      </c>
      <c r="AG431" s="1">
        <f>ABS(IK_diagnostics_positions[[#This Row],[Column11]]-K430)</f>
        <v>0.12636000000000003</v>
      </c>
      <c r="AH431" s="1">
        <f>ABS(IK_diagnostics_positions[[#This Row],[Column12]]-L430)</f>
        <v>0.94652000000000003</v>
      </c>
      <c r="AI431" s="1">
        <f>ABS(IK_diagnostics_positions[[#This Row],[Column13]]-M430)</f>
        <v>2.339800000000003E-2</v>
      </c>
      <c r="AJ431" s="1">
        <f>ABS(IK_diagnostics_positions[[#This Row],[Column14]]-N430)</f>
        <v>1.21E-2</v>
      </c>
      <c r="AK431" s="1">
        <f>ABS(IK_diagnostics_positions[[#This Row],[Column15]]-O430)</f>
        <v>2.5900000000000034E-2</v>
      </c>
      <c r="AL431" s="1">
        <f>ABS(IK_diagnostics_positions[[#This Row],[Column16]]-P430)</f>
        <v>1.0350000000000081E-3</v>
      </c>
      <c r="AM431" s="1">
        <f>ABS(IK_diagnostics_positions[[#This Row],[Column17]]-Q430)</f>
        <v>6.374000000000013E-2</v>
      </c>
      <c r="AN431" s="1">
        <f>ABS(IK_diagnostics_positions[[#This Row],[Column18]]-R430)</f>
        <v>6.0859999999999914E-2</v>
      </c>
      <c r="AO431" s="1">
        <f>ABS(IK_diagnostics_positions[[#This Row],[Column19]]-S430)</f>
        <v>6.43073E-3</v>
      </c>
      <c r="AP431" s="1">
        <f>ABS(IK_diagnostics_positions[[#This Row],[Column20]]-T430)</f>
        <v>0.10895540000000001</v>
      </c>
      <c r="AQ431" s="1">
        <f>ABS(IK_diagnostics_positions[[#This Row],[Column21]]-U430)</f>
        <v>4.7800000000002285E-3</v>
      </c>
    </row>
    <row r="432" spans="1:43" x14ac:dyDescent="0.25">
      <c r="A432" s="1">
        <v>-2.4530900000000001E-2</v>
      </c>
      <c r="B432" s="1">
        <v>0.71368600000000004</v>
      </c>
      <c r="C432" s="1">
        <v>-0.70003599999999999</v>
      </c>
      <c r="D432" s="1">
        <v>0.35392200000000001</v>
      </c>
      <c r="E432" s="1">
        <v>0.63972200000000001</v>
      </c>
      <c r="F432" s="1">
        <v>-1.6227</v>
      </c>
      <c r="G432" s="1">
        <v>-0.41848200000000002</v>
      </c>
      <c r="H432" s="1">
        <v>1.04914</v>
      </c>
      <c r="I432" s="1">
        <v>-2.10826</v>
      </c>
      <c r="J432" s="1">
        <v>1.7407700000000002E-2</v>
      </c>
      <c r="K432" s="1">
        <v>0.83364799999999994</v>
      </c>
      <c r="L432" s="1">
        <v>-2.9820799999999998</v>
      </c>
      <c r="M432" s="1">
        <v>0.86588799999999999</v>
      </c>
      <c r="N432" s="1">
        <v>0.98936500000000005</v>
      </c>
      <c r="O432" s="1">
        <v>-2.47628</v>
      </c>
      <c r="P432" s="1">
        <v>-0.82496100000000006</v>
      </c>
      <c r="Q432" s="1">
        <v>1.0166900000000001</v>
      </c>
      <c r="R432" s="1">
        <v>-2.4752200000000002</v>
      </c>
      <c r="S432" s="1">
        <v>2.27301E-2</v>
      </c>
      <c r="T432" s="1">
        <v>-4.5808000000000001E-2</v>
      </c>
      <c r="U432" s="1">
        <v>-2.5061300000000002</v>
      </c>
      <c r="V432" s="1" t="s">
        <v>23</v>
      </c>
      <c r="W432" s="1">
        <f>ABS(IK_diagnostics_positions[[#This Row],[Column1]]-A431)</f>
        <v>0.24073210000000003</v>
      </c>
      <c r="X432" s="1">
        <f>ABS(IK_diagnostics_positions[[#This Row],[Column2]]-B431)</f>
        <v>0.47567400000000004</v>
      </c>
      <c r="Y432" s="1">
        <f>ABS(IK_diagnostics_positions[[#This Row],[Column3]]-C431)</f>
        <v>0.23430099999999998</v>
      </c>
      <c r="Z432" s="1">
        <f>ABS(IK_diagnostics_positions[[#This Row],[Column4]]-D431)</f>
        <v>0.88899600000000012</v>
      </c>
      <c r="AA432" s="1">
        <f>ABS(IK_diagnostics_positions[[#This Row],[Column5]]-E431)</f>
        <v>0.22855599999999998</v>
      </c>
      <c r="AB432" s="1">
        <f>ABS(IK_diagnostics_positions[[#This Row],[Column6]]-F431)</f>
        <v>3.9630000000000054E-2</v>
      </c>
      <c r="AC432" s="1">
        <f>ABS(IK_diagnostics_positions[[#This Row],[Column7]]-G431)</f>
        <v>5.9431999999999985E-2</v>
      </c>
      <c r="AD432" s="1">
        <f>ABS(IK_diagnostics_positions[[#This Row],[Column8]]-H431)</f>
        <v>0.91520299999999999</v>
      </c>
      <c r="AE432" s="1">
        <f>ABS(IK_diagnostics_positions[[#This Row],[Column9]]-I431)</f>
        <v>0.23043000000000013</v>
      </c>
      <c r="AF432" s="1">
        <f>ABS(IK_diagnostics_positions[[#This Row],[Column10]]-J431)</f>
        <v>4.8203000000000003E-2</v>
      </c>
      <c r="AG432" s="1">
        <f>ABS(IK_diagnostics_positions[[#This Row],[Column11]]-K431)</f>
        <v>5.2873999999999977E-2</v>
      </c>
      <c r="AH432" s="1">
        <f>ABS(IK_diagnostics_positions[[#This Row],[Column12]]-L431)</f>
        <v>2.5579999999999714E-2</v>
      </c>
      <c r="AI432" s="1">
        <f>ABS(IK_diagnostics_positions[[#This Row],[Column13]]-M431)</f>
        <v>3.7544000000000022E-2</v>
      </c>
      <c r="AJ432" s="1">
        <f>ABS(IK_diagnostics_positions[[#This Row],[Column14]]-N431)</f>
        <v>3.031499999999987E-2</v>
      </c>
      <c r="AK432" s="1">
        <f>ABS(IK_diagnostics_positions[[#This Row],[Column15]]-O431)</f>
        <v>2.7670000000000083E-2</v>
      </c>
      <c r="AL432" s="1">
        <f>ABS(IK_diagnostics_positions[[#This Row],[Column16]]-P431)</f>
        <v>2.081299999999997E-2</v>
      </c>
      <c r="AM432" s="1">
        <f>ABS(IK_diagnostics_positions[[#This Row],[Column17]]-Q431)</f>
        <v>6.1479999999999979E-2</v>
      </c>
      <c r="AN432" s="1">
        <f>ABS(IK_diagnostics_positions[[#This Row],[Column18]]-R431)</f>
        <v>1.6080000000000094E-2</v>
      </c>
      <c r="AO432" s="1">
        <f>ABS(IK_diagnostics_positions[[#This Row],[Column19]]-S431)</f>
        <v>8.9172999999999995E-3</v>
      </c>
      <c r="AP432" s="1">
        <f>ABS(IK_diagnostics_positions[[#This Row],[Column20]]-T431)</f>
        <v>4.3613700000000005E-2</v>
      </c>
      <c r="AQ432" s="1">
        <f>ABS(IK_diagnostics_positions[[#This Row],[Column21]]-U431)</f>
        <v>4.031000000000029E-2</v>
      </c>
    </row>
    <row r="433" spans="1:43" x14ac:dyDescent="0.25">
      <c r="A433" s="1">
        <v>0.62511499999999998</v>
      </c>
      <c r="B433" s="1">
        <v>-0.51416499999999998</v>
      </c>
      <c r="C433" s="1">
        <v>-0.587252</v>
      </c>
      <c r="D433" s="1">
        <v>1.1293599999999999</v>
      </c>
      <c r="E433" s="1">
        <v>0.124692</v>
      </c>
      <c r="F433" s="1">
        <v>-1.1682900000000001</v>
      </c>
      <c r="G433" s="1">
        <v>0.904864</v>
      </c>
      <c r="H433" s="1">
        <v>1.0306200000000001</v>
      </c>
      <c r="I433" s="1">
        <v>-1.52732</v>
      </c>
      <c r="J433" s="1">
        <v>6.8908900000000004E-4</v>
      </c>
      <c r="K433" s="1">
        <v>0.77056599999999997</v>
      </c>
      <c r="L433" s="1">
        <v>-1.8662000000000001</v>
      </c>
      <c r="M433" s="1">
        <v>0.74354500000000001</v>
      </c>
      <c r="N433" s="1">
        <v>0.99680199999999997</v>
      </c>
      <c r="O433" s="1">
        <v>-2.49627</v>
      </c>
      <c r="P433" s="1">
        <v>-0.73852799999999996</v>
      </c>
      <c r="Q433" s="1">
        <v>1.0059</v>
      </c>
      <c r="R433" s="1">
        <v>-2.4972099999999999</v>
      </c>
      <c r="S433" s="1">
        <v>4.4045300000000003E-3</v>
      </c>
      <c r="T433" s="1">
        <v>-9.7870800000000001E-4</v>
      </c>
      <c r="U433" s="1">
        <v>-2.5023599999999999</v>
      </c>
      <c r="V433" s="1" t="s">
        <v>23</v>
      </c>
      <c r="W433" s="1">
        <f>ABS(IK_diagnostics_positions[[#This Row],[Column1]]-A432)</f>
        <v>0.6496459</v>
      </c>
      <c r="X433" s="1">
        <f>ABS(IK_diagnostics_positions[[#This Row],[Column2]]-B432)</f>
        <v>1.227851</v>
      </c>
      <c r="Y433" s="1">
        <f>ABS(IK_diagnostics_positions[[#This Row],[Column3]]-C432)</f>
        <v>0.112784</v>
      </c>
      <c r="Z433" s="1">
        <f>ABS(IK_diagnostics_positions[[#This Row],[Column4]]-D432)</f>
        <v>0.77543799999999985</v>
      </c>
      <c r="AA433" s="1">
        <f>ABS(IK_diagnostics_positions[[#This Row],[Column5]]-E432)</f>
        <v>0.51502999999999999</v>
      </c>
      <c r="AB433" s="1">
        <f>ABS(IK_diagnostics_positions[[#This Row],[Column6]]-F432)</f>
        <v>0.45440999999999998</v>
      </c>
      <c r="AC433" s="1">
        <f>ABS(IK_diagnostics_positions[[#This Row],[Column7]]-G432)</f>
        <v>1.3233459999999999</v>
      </c>
      <c r="AD433" s="1">
        <f>ABS(IK_diagnostics_positions[[#This Row],[Column8]]-H432)</f>
        <v>1.851999999999987E-2</v>
      </c>
      <c r="AE433" s="1">
        <f>ABS(IK_diagnostics_positions[[#This Row],[Column9]]-I432)</f>
        <v>0.58094000000000001</v>
      </c>
      <c r="AF433" s="1">
        <f>ABS(IK_diagnostics_positions[[#This Row],[Column10]]-J432)</f>
        <v>1.6718611000000001E-2</v>
      </c>
      <c r="AG433" s="1">
        <f>ABS(IK_diagnostics_positions[[#This Row],[Column11]]-K432)</f>
        <v>6.3081999999999971E-2</v>
      </c>
      <c r="AH433" s="1">
        <f>ABS(IK_diagnostics_positions[[#This Row],[Column12]]-L432)</f>
        <v>1.1158799999999998</v>
      </c>
      <c r="AI433" s="1">
        <f>ABS(IK_diagnostics_positions[[#This Row],[Column13]]-M432)</f>
        <v>0.12234299999999998</v>
      </c>
      <c r="AJ433" s="1">
        <f>ABS(IK_diagnostics_positions[[#This Row],[Column14]]-N432)</f>
        <v>7.4369999999999159E-3</v>
      </c>
      <c r="AK433" s="1">
        <f>ABS(IK_diagnostics_positions[[#This Row],[Column15]]-O432)</f>
        <v>1.9989999999999952E-2</v>
      </c>
      <c r="AL433" s="1">
        <f>ABS(IK_diagnostics_positions[[#This Row],[Column16]]-P432)</f>
        <v>8.6433000000000093E-2</v>
      </c>
      <c r="AM433" s="1">
        <f>ABS(IK_diagnostics_positions[[#This Row],[Column17]]-Q432)</f>
        <v>1.0790000000000077E-2</v>
      </c>
      <c r="AN433" s="1">
        <f>ABS(IK_diagnostics_positions[[#This Row],[Column18]]-R432)</f>
        <v>2.1989999999999732E-2</v>
      </c>
      <c r="AO433" s="1">
        <f>ABS(IK_diagnostics_positions[[#This Row],[Column19]]-S432)</f>
        <v>1.8325569999999999E-2</v>
      </c>
      <c r="AP433" s="1">
        <f>ABS(IK_diagnostics_positions[[#This Row],[Column20]]-T432)</f>
        <v>4.4829292E-2</v>
      </c>
      <c r="AQ433" s="1">
        <f>ABS(IK_diagnostics_positions[[#This Row],[Column21]]-U432)</f>
        <v>3.7700000000002731E-3</v>
      </c>
    </row>
    <row r="434" spans="1:43" x14ac:dyDescent="0.25">
      <c r="A434" s="1">
        <v>-5.0433699999999998E-2</v>
      </c>
      <c r="B434" s="1">
        <v>-0.60442099999999999</v>
      </c>
      <c r="C434" s="1">
        <v>-0.79506699999999997</v>
      </c>
      <c r="D434" s="1">
        <v>0.61654500000000001</v>
      </c>
      <c r="E434" s="1">
        <v>-0.104518</v>
      </c>
      <c r="F434" s="1">
        <v>-1.34755</v>
      </c>
      <c r="G434" s="1">
        <v>-0.18920400000000001</v>
      </c>
      <c r="H434" s="1">
        <v>0.388548</v>
      </c>
      <c r="I434" s="1">
        <v>-1.0194399999999999</v>
      </c>
      <c r="J434" s="1">
        <v>-3.0639500000000002E-3</v>
      </c>
      <c r="K434" s="1">
        <v>0.80746499999999999</v>
      </c>
      <c r="L434" s="1">
        <v>-1.90818</v>
      </c>
      <c r="M434" s="1">
        <v>0.77571599999999996</v>
      </c>
      <c r="N434" s="1">
        <v>1.0067600000000001</v>
      </c>
      <c r="O434" s="1">
        <v>-2.50298</v>
      </c>
      <c r="P434" s="1">
        <v>-0.77399399999999996</v>
      </c>
      <c r="Q434" s="1">
        <v>1.00566</v>
      </c>
      <c r="R434" s="1">
        <v>-2.5134799999999999</v>
      </c>
      <c r="S434" s="1">
        <v>7.7908600000000001E-3</v>
      </c>
      <c r="T434" s="1">
        <v>-4.3998400000000003E-3</v>
      </c>
      <c r="U434" s="1">
        <v>-2.49193</v>
      </c>
      <c r="V434" s="1" t="s">
        <v>23</v>
      </c>
      <c r="W434" s="1">
        <f>ABS(IK_diagnostics_positions[[#This Row],[Column1]]-A433)</f>
        <v>0.6755487</v>
      </c>
      <c r="X434" s="1">
        <f>ABS(IK_diagnostics_positions[[#This Row],[Column2]]-B433)</f>
        <v>9.0256000000000003E-2</v>
      </c>
      <c r="Y434" s="1">
        <f>ABS(IK_diagnostics_positions[[#This Row],[Column3]]-C433)</f>
        <v>0.20781499999999997</v>
      </c>
      <c r="Z434" s="1">
        <f>ABS(IK_diagnostics_positions[[#This Row],[Column4]]-D433)</f>
        <v>0.51281499999999991</v>
      </c>
      <c r="AA434" s="1">
        <f>ABS(IK_diagnostics_positions[[#This Row],[Column5]]-E433)</f>
        <v>0.22921</v>
      </c>
      <c r="AB434" s="1">
        <f>ABS(IK_diagnostics_positions[[#This Row],[Column6]]-F433)</f>
        <v>0.17925999999999997</v>
      </c>
      <c r="AC434" s="1">
        <f>ABS(IK_diagnostics_positions[[#This Row],[Column7]]-G433)</f>
        <v>1.094068</v>
      </c>
      <c r="AD434" s="1">
        <f>ABS(IK_diagnostics_positions[[#This Row],[Column8]]-H433)</f>
        <v>0.64207200000000009</v>
      </c>
      <c r="AE434" s="1">
        <f>ABS(IK_diagnostics_positions[[#This Row],[Column9]]-I433)</f>
        <v>0.50788000000000011</v>
      </c>
      <c r="AF434" s="1">
        <f>ABS(IK_diagnostics_positions[[#This Row],[Column10]]-J433)</f>
        <v>3.7530390000000001E-3</v>
      </c>
      <c r="AG434" s="1">
        <f>ABS(IK_diagnostics_positions[[#This Row],[Column11]]-K433)</f>
        <v>3.6899000000000015E-2</v>
      </c>
      <c r="AH434" s="1">
        <f>ABS(IK_diagnostics_positions[[#This Row],[Column12]]-L433)</f>
        <v>4.1979999999999906E-2</v>
      </c>
      <c r="AI434" s="1">
        <f>ABS(IK_diagnostics_positions[[#This Row],[Column13]]-M433)</f>
        <v>3.217099999999995E-2</v>
      </c>
      <c r="AJ434" s="1">
        <f>ABS(IK_diagnostics_positions[[#This Row],[Column14]]-N433)</f>
        <v>9.9580000000001334E-3</v>
      </c>
      <c r="AK434" s="1">
        <f>ABS(IK_diagnostics_positions[[#This Row],[Column15]]-O433)</f>
        <v>6.7099999999999937E-3</v>
      </c>
      <c r="AL434" s="1">
        <f>ABS(IK_diagnostics_positions[[#This Row],[Column16]]-P433)</f>
        <v>3.5465999999999998E-2</v>
      </c>
      <c r="AM434" s="1">
        <f>ABS(IK_diagnostics_positions[[#This Row],[Column17]]-Q433)</f>
        <v>2.4000000000001798E-4</v>
      </c>
      <c r="AN434" s="1">
        <f>ABS(IK_diagnostics_positions[[#This Row],[Column18]]-R433)</f>
        <v>1.6270000000000007E-2</v>
      </c>
      <c r="AO434" s="1">
        <f>ABS(IK_diagnostics_positions[[#This Row],[Column19]]-S433)</f>
        <v>3.3863299999999999E-3</v>
      </c>
      <c r="AP434" s="1">
        <f>ABS(IK_diagnostics_positions[[#This Row],[Column20]]-T433)</f>
        <v>3.4211320000000003E-3</v>
      </c>
      <c r="AQ434" s="1">
        <f>ABS(IK_diagnostics_positions[[#This Row],[Column21]]-U433)</f>
        <v>1.0429999999999939E-2</v>
      </c>
    </row>
    <row r="435" spans="1:43" x14ac:dyDescent="0.25">
      <c r="A435" s="1">
        <v>-0.313917</v>
      </c>
      <c r="B435" s="1">
        <v>-0.37318099999999998</v>
      </c>
      <c r="C435" s="1">
        <v>-0.87303600000000003</v>
      </c>
      <c r="D435" s="1">
        <v>3.9416E-2</v>
      </c>
      <c r="E435" s="1">
        <v>5.70226E-2</v>
      </c>
      <c r="F435" s="1">
        <v>-1.7037500000000001</v>
      </c>
      <c r="G435" s="1">
        <v>0.38870500000000002</v>
      </c>
      <c r="H435" s="1">
        <v>0.93993199999999999</v>
      </c>
      <c r="I435" s="1">
        <v>-2.0175399999999999</v>
      </c>
      <c r="J435" s="1">
        <v>-1.8755299999999999E-2</v>
      </c>
      <c r="K435" s="1">
        <v>0.81099399999999999</v>
      </c>
      <c r="L435" s="1">
        <v>-2.9216199999999999</v>
      </c>
      <c r="M435" s="1">
        <v>0.86070800000000003</v>
      </c>
      <c r="N435" s="1">
        <v>1.00387</v>
      </c>
      <c r="O435" s="1">
        <v>-2.4864799999999998</v>
      </c>
      <c r="P435" s="1">
        <v>-0.90348499999999998</v>
      </c>
      <c r="Q435" s="1">
        <v>1.0136799999999999</v>
      </c>
      <c r="R435" s="1">
        <v>-2.5018899999999999</v>
      </c>
      <c r="S435" s="1">
        <v>-2.1773399999999998E-2</v>
      </c>
      <c r="T435" s="1">
        <v>-8.1551999999999999E-2</v>
      </c>
      <c r="U435" s="1">
        <v>-2.4706700000000001</v>
      </c>
      <c r="V435" s="1" t="s">
        <v>23</v>
      </c>
      <c r="W435" s="1">
        <f>ABS(IK_diagnostics_positions[[#This Row],[Column1]]-A434)</f>
        <v>0.26348329999999998</v>
      </c>
      <c r="X435" s="1">
        <f>ABS(IK_diagnostics_positions[[#This Row],[Column2]]-B434)</f>
        <v>0.23124</v>
      </c>
      <c r="Y435" s="1">
        <f>ABS(IK_diagnostics_positions[[#This Row],[Column3]]-C434)</f>
        <v>7.7969000000000066E-2</v>
      </c>
      <c r="Z435" s="1">
        <f>ABS(IK_diagnostics_positions[[#This Row],[Column4]]-D434)</f>
        <v>0.577129</v>
      </c>
      <c r="AA435" s="1">
        <f>ABS(IK_diagnostics_positions[[#This Row],[Column5]]-E434)</f>
        <v>0.16154060000000001</v>
      </c>
      <c r="AB435" s="1">
        <f>ABS(IK_diagnostics_positions[[#This Row],[Column6]]-F434)</f>
        <v>0.35620000000000007</v>
      </c>
      <c r="AC435" s="1">
        <f>ABS(IK_diagnostics_positions[[#This Row],[Column7]]-G434)</f>
        <v>0.57790900000000001</v>
      </c>
      <c r="AD435" s="1">
        <f>ABS(IK_diagnostics_positions[[#This Row],[Column8]]-H434)</f>
        <v>0.55138399999999999</v>
      </c>
      <c r="AE435" s="1">
        <f>ABS(IK_diagnostics_positions[[#This Row],[Column9]]-I434)</f>
        <v>0.99809999999999999</v>
      </c>
      <c r="AF435" s="1">
        <f>ABS(IK_diagnostics_positions[[#This Row],[Column10]]-J434)</f>
        <v>1.569135E-2</v>
      </c>
      <c r="AG435" s="1">
        <f>ABS(IK_diagnostics_positions[[#This Row],[Column11]]-K434)</f>
        <v>3.5290000000000044E-3</v>
      </c>
      <c r="AH435" s="1">
        <f>ABS(IK_diagnostics_positions[[#This Row],[Column12]]-L434)</f>
        <v>1.0134399999999999</v>
      </c>
      <c r="AI435" s="1">
        <f>ABS(IK_diagnostics_positions[[#This Row],[Column13]]-M434)</f>
        <v>8.4992000000000067E-2</v>
      </c>
      <c r="AJ435" s="1">
        <f>ABS(IK_diagnostics_positions[[#This Row],[Column14]]-N434)</f>
        <v>2.8900000000000592E-3</v>
      </c>
      <c r="AK435" s="1">
        <f>ABS(IK_diagnostics_positions[[#This Row],[Column15]]-O434)</f>
        <v>1.6500000000000181E-2</v>
      </c>
      <c r="AL435" s="1">
        <f>ABS(IK_diagnostics_positions[[#This Row],[Column16]]-P434)</f>
        <v>0.12949100000000002</v>
      </c>
      <c r="AM435" s="1">
        <f>ABS(IK_diagnostics_positions[[#This Row],[Column17]]-Q434)</f>
        <v>8.0199999999999161E-3</v>
      </c>
      <c r="AN435" s="1">
        <f>ABS(IK_diagnostics_positions[[#This Row],[Column18]]-R434)</f>
        <v>1.1589999999999989E-2</v>
      </c>
      <c r="AO435" s="1">
        <f>ABS(IK_diagnostics_positions[[#This Row],[Column19]]-S434)</f>
        <v>2.9564259999999998E-2</v>
      </c>
      <c r="AP435" s="1">
        <f>ABS(IK_diagnostics_positions[[#This Row],[Column20]]-T434)</f>
        <v>7.7152159999999997E-2</v>
      </c>
      <c r="AQ435" s="1">
        <f>ABS(IK_diagnostics_positions[[#This Row],[Column21]]-U434)</f>
        <v>2.1259999999999835E-2</v>
      </c>
    </row>
    <row r="436" spans="1:43" x14ac:dyDescent="0.25">
      <c r="A436" s="1">
        <v>2.15079E-2</v>
      </c>
      <c r="B436" s="1">
        <v>0.974997</v>
      </c>
      <c r="C436" s="1">
        <v>-0.22117400000000001</v>
      </c>
      <c r="D436" s="1">
        <v>-0.47630099999999997</v>
      </c>
      <c r="E436" s="1">
        <v>0.71736299999999997</v>
      </c>
      <c r="F436" s="1">
        <v>-1.04931</v>
      </c>
      <c r="G436" s="1">
        <v>2.16484E-4</v>
      </c>
      <c r="H436" s="1">
        <v>1.57013</v>
      </c>
      <c r="I436" s="1">
        <v>-1.2631300000000001</v>
      </c>
      <c r="J436" s="1">
        <v>-2.1171599999999999E-3</v>
      </c>
      <c r="K436" s="1">
        <v>0.78030500000000003</v>
      </c>
      <c r="L436" s="1">
        <v>-1.87645</v>
      </c>
      <c r="M436" s="1">
        <v>0.75346400000000002</v>
      </c>
      <c r="N436" s="1">
        <v>0.99948000000000004</v>
      </c>
      <c r="O436" s="1">
        <v>-2.4937499999999999</v>
      </c>
      <c r="P436" s="1">
        <v>-0.75136599999999998</v>
      </c>
      <c r="Q436" s="1">
        <v>1.0065200000000001</v>
      </c>
      <c r="R436" s="1">
        <v>-2.49891</v>
      </c>
      <c r="S436" s="1">
        <v>-1.51556E-3</v>
      </c>
      <c r="T436" s="1">
        <v>-3.21835E-3</v>
      </c>
      <c r="U436" s="1">
        <v>-2.4978199999999999</v>
      </c>
      <c r="V436" s="1" t="s">
        <v>23</v>
      </c>
      <c r="W436" s="1">
        <f>ABS(IK_diagnostics_positions[[#This Row],[Column1]]-A435)</f>
        <v>0.33542490000000003</v>
      </c>
      <c r="X436" s="1">
        <f>ABS(IK_diagnostics_positions[[#This Row],[Column2]]-B435)</f>
        <v>1.3481779999999999</v>
      </c>
      <c r="Y436" s="1">
        <f>ABS(IK_diagnostics_positions[[#This Row],[Column3]]-C435)</f>
        <v>0.65186200000000005</v>
      </c>
      <c r="Z436" s="1">
        <f>ABS(IK_diagnostics_positions[[#This Row],[Column4]]-D435)</f>
        <v>0.51571699999999998</v>
      </c>
      <c r="AA436" s="1">
        <f>ABS(IK_diagnostics_positions[[#This Row],[Column5]]-E435)</f>
        <v>0.66034039999999994</v>
      </c>
      <c r="AB436" s="1">
        <f>ABS(IK_diagnostics_positions[[#This Row],[Column6]]-F435)</f>
        <v>0.65444000000000013</v>
      </c>
      <c r="AC436" s="1">
        <f>ABS(IK_diagnostics_positions[[#This Row],[Column7]]-G435)</f>
        <v>0.38848851600000001</v>
      </c>
      <c r="AD436" s="1">
        <f>ABS(IK_diagnostics_positions[[#This Row],[Column8]]-H435)</f>
        <v>0.63019800000000004</v>
      </c>
      <c r="AE436" s="1">
        <f>ABS(IK_diagnostics_positions[[#This Row],[Column9]]-I435)</f>
        <v>0.7544099999999998</v>
      </c>
      <c r="AF436" s="1">
        <f>ABS(IK_diagnostics_positions[[#This Row],[Column10]]-J435)</f>
        <v>1.6638139999999999E-2</v>
      </c>
      <c r="AG436" s="1">
        <f>ABS(IK_diagnostics_positions[[#This Row],[Column11]]-K435)</f>
        <v>3.0688999999999966E-2</v>
      </c>
      <c r="AH436" s="1">
        <f>ABS(IK_diagnostics_positions[[#This Row],[Column12]]-L435)</f>
        <v>1.0451699999999999</v>
      </c>
      <c r="AI436" s="1">
        <f>ABS(IK_diagnostics_positions[[#This Row],[Column13]]-M435)</f>
        <v>0.10724400000000001</v>
      </c>
      <c r="AJ436" s="1">
        <f>ABS(IK_diagnostics_positions[[#This Row],[Column14]]-N435)</f>
        <v>4.390000000000005E-3</v>
      </c>
      <c r="AK436" s="1">
        <f>ABS(IK_diagnostics_positions[[#This Row],[Column15]]-O435)</f>
        <v>7.2700000000001097E-3</v>
      </c>
      <c r="AL436" s="1">
        <f>ABS(IK_diagnostics_positions[[#This Row],[Column16]]-P435)</f>
        <v>0.152119</v>
      </c>
      <c r="AM436" s="1">
        <f>ABS(IK_diagnostics_positions[[#This Row],[Column17]]-Q435)</f>
        <v>7.1599999999998332E-3</v>
      </c>
      <c r="AN436" s="1">
        <f>ABS(IK_diagnostics_positions[[#This Row],[Column18]]-R435)</f>
        <v>2.9799999999999827E-3</v>
      </c>
      <c r="AO436" s="1">
        <f>ABS(IK_diagnostics_positions[[#This Row],[Column19]]-S435)</f>
        <v>2.0257839999999999E-2</v>
      </c>
      <c r="AP436" s="1">
        <f>ABS(IK_diagnostics_positions[[#This Row],[Column20]]-T435)</f>
        <v>7.8333650000000005E-2</v>
      </c>
      <c r="AQ436" s="1">
        <f>ABS(IK_diagnostics_positions[[#This Row],[Column21]]-U435)</f>
        <v>2.7149999999999785E-2</v>
      </c>
    </row>
    <row r="437" spans="1:43" x14ac:dyDescent="0.25">
      <c r="A437" s="1">
        <v>-0.30730200000000002</v>
      </c>
      <c r="B437" s="1">
        <v>-0.58933100000000005</v>
      </c>
      <c r="C437" s="1">
        <v>-0.74716400000000005</v>
      </c>
      <c r="D437" s="1">
        <v>-0.62597199999999997</v>
      </c>
      <c r="E437" s="1">
        <v>-0.41724899999999998</v>
      </c>
      <c r="F437" s="1">
        <v>-1.6792800000000001</v>
      </c>
      <c r="G437" s="1">
        <v>-0.80330599999999996</v>
      </c>
      <c r="H437" s="1">
        <v>0.52740600000000004</v>
      </c>
      <c r="I437" s="1">
        <v>-1.40327</v>
      </c>
      <c r="J437" s="1">
        <v>-9.1177200000000004E-4</v>
      </c>
      <c r="K437" s="1">
        <v>0.77737599999999996</v>
      </c>
      <c r="L437" s="1">
        <v>-1.94519</v>
      </c>
      <c r="M437" s="1">
        <v>0.80148299999999995</v>
      </c>
      <c r="N437" s="1">
        <v>1.02735</v>
      </c>
      <c r="O437" s="1">
        <v>-2.4871099999999999</v>
      </c>
      <c r="P437" s="1">
        <v>-0.78144100000000005</v>
      </c>
      <c r="Q437" s="1">
        <v>1.0124599999999999</v>
      </c>
      <c r="R437" s="1">
        <v>-2.5244200000000001</v>
      </c>
      <c r="S437" s="1">
        <v>-2.2821000000000001E-2</v>
      </c>
      <c r="T437" s="1">
        <v>-4.4340999999999998E-2</v>
      </c>
      <c r="U437" s="1">
        <v>-2.5146700000000002</v>
      </c>
      <c r="V437" s="1" t="s">
        <v>23</v>
      </c>
      <c r="W437" s="1">
        <f>ABS(IK_diagnostics_positions[[#This Row],[Column1]]-A436)</f>
        <v>0.32880990000000004</v>
      </c>
      <c r="X437" s="1">
        <f>ABS(IK_diagnostics_positions[[#This Row],[Column2]]-B436)</f>
        <v>1.5643280000000002</v>
      </c>
      <c r="Y437" s="1">
        <f>ABS(IK_diagnostics_positions[[#This Row],[Column3]]-C436)</f>
        <v>0.52599000000000007</v>
      </c>
      <c r="Z437" s="1">
        <f>ABS(IK_diagnostics_positions[[#This Row],[Column4]]-D436)</f>
        <v>0.149671</v>
      </c>
      <c r="AA437" s="1">
        <f>ABS(IK_diagnostics_positions[[#This Row],[Column5]]-E436)</f>
        <v>1.134612</v>
      </c>
      <c r="AB437" s="1">
        <f>ABS(IK_diagnostics_positions[[#This Row],[Column6]]-F436)</f>
        <v>0.62997000000000014</v>
      </c>
      <c r="AC437" s="1">
        <f>ABS(IK_diagnostics_positions[[#This Row],[Column7]]-G436)</f>
        <v>0.80352248399999993</v>
      </c>
      <c r="AD437" s="1">
        <f>ABS(IK_diagnostics_positions[[#This Row],[Column8]]-H436)</f>
        <v>1.042724</v>
      </c>
      <c r="AE437" s="1">
        <f>ABS(IK_diagnostics_positions[[#This Row],[Column9]]-I436)</f>
        <v>0.14013999999999993</v>
      </c>
      <c r="AF437" s="1">
        <f>ABS(IK_diagnostics_positions[[#This Row],[Column10]]-J436)</f>
        <v>1.2053879999999999E-3</v>
      </c>
      <c r="AG437" s="1">
        <f>ABS(IK_diagnostics_positions[[#This Row],[Column11]]-K436)</f>
        <v>2.9290000000000704E-3</v>
      </c>
      <c r="AH437" s="1">
        <f>ABS(IK_diagnostics_positions[[#This Row],[Column12]]-L436)</f>
        <v>6.8740000000000023E-2</v>
      </c>
      <c r="AI437" s="1">
        <f>ABS(IK_diagnostics_positions[[#This Row],[Column13]]-M436)</f>
        <v>4.8018999999999923E-2</v>
      </c>
      <c r="AJ437" s="1">
        <f>ABS(IK_diagnostics_positions[[#This Row],[Column14]]-N436)</f>
        <v>2.786999999999995E-2</v>
      </c>
      <c r="AK437" s="1">
        <f>ABS(IK_diagnostics_positions[[#This Row],[Column15]]-O436)</f>
        <v>6.6399999999999793E-3</v>
      </c>
      <c r="AL437" s="1">
        <f>ABS(IK_diagnostics_positions[[#This Row],[Column16]]-P436)</f>
        <v>3.0075000000000074E-2</v>
      </c>
      <c r="AM437" s="1">
        <f>ABS(IK_diagnostics_positions[[#This Row],[Column17]]-Q436)</f>
        <v>5.9399999999998343E-3</v>
      </c>
      <c r="AN437" s="1">
        <f>ABS(IK_diagnostics_positions[[#This Row],[Column18]]-R436)</f>
        <v>2.5510000000000144E-2</v>
      </c>
      <c r="AO437" s="1">
        <f>ABS(IK_diagnostics_positions[[#This Row],[Column19]]-S436)</f>
        <v>2.1305440000000002E-2</v>
      </c>
      <c r="AP437" s="1">
        <f>ABS(IK_diagnostics_positions[[#This Row],[Column20]]-T436)</f>
        <v>4.1122649999999997E-2</v>
      </c>
      <c r="AQ437" s="1">
        <f>ABS(IK_diagnostics_positions[[#This Row],[Column21]]-U436)</f>
        <v>1.6850000000000254E-2</v>
      </c>
    </row>
    <row r="438" spans="1:43" x14ac:dyDescent="0.25">
      <c r="A438" s="1">
        <v>3.6655500000000001E-2</v>
      </c>
      <c r="B438" s="1">
        <v>0.91515299999999999</v>
      </c>
      <c r="C438" s="1">
        <v>-0.40143600000000002</v>
      </c>
      <c r="D438" s="1">
        <v>0.60599899999999995</v>
      </c>
      <c r="E438" s="1">
        <v>1.1021099999999999</v>
      </c>
      <c r="F438" s="1">
        <v>-1.2019899999999999</v>
      </c>
      <c r="G438" s="1">
        <v>0.26845000000000002</v>
      </c>
      <c r="H438" s="1">
        <v>0.181197</v>
      </c>
      <c r="I438" s="1">
        <v>-1.3968700000000001</v>
      </c>
      <c r="J438" s="1">
        <v>-1.64955E-2</v>
      </c>
      <c r="K438" s="1">
        <v>0.92223999999999995</v>
      </c>
      <c r="L438" s="1">
        <v>-2.0048599999999999</v>
      </c>
      <c r="M438" s="1">
        <v>0.81407200000000002</v>
      </c>
      <c r="N438" s="1">
        <v>0.97745000000000004</v>
      </c>
      <c r="O438" s="1">
        <v>-2.55904</v>
      </c>
      <c r="P438" s="1">
        <v>-0.85627900000000001</v>
      </c>
      <c r="Q438" s="1">
        <v>0.99679899999999999</v>
      </c>
      <c r="R438" s="1">
        <v>-2.54264</v>
      </c>
      <c r="S438" s="1">
        <v>-1.6840299999999999E-2</v>
      </c>
      <c r="T438" s="1">
        <v>3.00465E-2</v>
      </c>
      <c r="U438" s="1">
        <v>-2.4565199999999998</v>
      </c>
      <c r="V438" s="1" t="s">
        <v>23</v>
      </c>
      <c r="W438" s="1">
        <f>ABS(IK_diagnostics_positions[[#This Row],[Column1]]-A437)</f>
        <v>0.34395750000000003</v>
      </c>
      <c r="X438" s="1">
        <f>ABS(IK_diagnostics_positions[[#This Row],[Column2]]-B437)</f>
        <v>1.5044840000000002</v>
      </c>
      <c r="Y438" s="1">
        <f>ABS(IK_diagnostics_positions[[#This Row],[Column3]]-C437)</f>
        <v>0.34572800000000004</v>
      </c>
      <c r="Z438" s="1">
        <f>ABS(IK_diagnostics_positions[[#This Row],[Column4]]-D437)</f>
        <v>1.2319709999999999</v>
      </c>
      <c r="AA438" s="1">
        <f>ABS(IK_diagnostics_positions[[#This Row],[Column5]]-E437)</f>
        <v>1.5193589999999999</v>
      </c>
      <c r="AB438" s="1">
        <f>ABS(IK_diagnostics_positions[[#This Row],[Column6]]-F437)</f>
        <v>0.47729000000000021</v>
      </c>
      <c r="AC438" s="1">
        <f>ABS(IK_diagnostics_positions[[#This Row],[Column7]]-G437)</f>
        <v>1.0717559999999999</v>
      </c>
      <c r="AD438" s="1">
        <f>ABS(IK_diagnostics_positions[[#This Row],[Column8]]-H437)</f>
        <v>0.34620900000000004</v>
      </c>
      <c r="AE438" s="1">
        <f>ABS(IK_diagnostics_positions[[#This Row],[Column9]]-I437)</f>
        <v>6.3999999999999613E-3</v>
      </c>
      <c r="AF438" s="1">
        <f>ABS(IK_diagnostics_positions[[#This Row],[Column10]]-J437)</f>
        <v>1.5583728E-2</v>
      </c>
      <c r="AG438" s="1">
        <f>ABS(IK_diagnostics_positions[[#This Row],[Column11]]-K437)</f>
        <v>0.14486399999999999</v>
      </c>
      <c r="AH438" s="1">
        <f>ABS(IK_diagnostics_positions[[#This Row],[Column12]]-L437)</f>
        <v>5.966999999999989E-2</v>
      </c>
      <c r="AI438" s="1">
        <f>ABS(IK_diagnostics_positions[[#This Row],[Column13]]-M437)</f>
        <v>1.2589000000000072E-2</v>
      </c>
      <c r="AJ438" s="1">
        <f>ABS(IK_diagnostics_positions[[#This Row],[Column14]]-N437)</f>
        <v>4.9899999999999944E-2</v>
      </c>
      <c r="AK438" s="1">
        <f>ABS(IK_diagnostics_positions[[#This Row],[Column15]]-O437)</f>
        <v>7.1930000000000049E-2</v>
      </c>
      <c r="AL438" s="1">
        <f>ABS(IK_diagnostics_positions[[#This Row],[Column16]]-P437)</f>
        <v>7.483799999999996E-2</v>
      </c>
      <c r="AM438" s="1">
        <f>ABS(IK_diagnostics_positions[[#This Row],[Column17]]-Q437)</f>
        <v>1.5660999999999925E-2</v>
      </c>
      <c r="AN438" s="1">
        <f>ABS(IK_diagnostics_positions[[#This Row],[Column18]]-R437)</f>
        <v>1.8219999999999903E-2</v>
      </c>
      <c r="AO438" s="1">
        <f>ABS(IK_diagnostics_positions[[#This Row],[Column19]]-S437)</f>
        <v>5.980700000000002E-3</v>
      </c>
      <c r="AP438" s="1">
        <f>ABS(IK_diagnostics_positions[[#This Row],[Column20]]-T437)</f>
        <v>7.4387499999999995E-2</v>
      </c>
      <c r="AQ438" s="1">
        <f>ABS(IK_diagnostics_positions[[#This Row],[Column21]]-U437)</f>
        <v>5.8150000000000368E-2</v>
      </c>
    </row>
    <row r="439" spans="1:43" x14ac:dyDescent="0.25">
      <c r="A439" s="1">
        <v>0.81486599999999998</v>
      </c>
      <c r="B439" s="1">
        <v>0.11722</v>
      </c>
      <c r="C439" s="1">
        <v>-0.56767400000000001</v>
      </c>
      <c r="D439" s="1">
        <v>0.42636400000000002</v>
      </c>
      <c r="E439" s="1">
        <v>0.68841799999999997</v>
      </c>
      <c r="F439" s="1">
        <v>-1.2907200000000001</v>
      </c>
      <c r="G439" s="1">
        <v>1.12689E-2</v>
      </c>
      <c r="H439" s="1">
        <v>1.5981700000000001</v>
      </c>
      <c r="I439" s="1">
        <v>-1.298</v>
      </c>
      <c r="J439" s="1">
        <v>5.8352899999999995E-4</v>
      </c>
      <c r="K439" s="1">
        <v>0.78433600000000003</v>
      </c>
      <c r="L439" s="1">
        <v>-1.879</v>
      </c>
      <c r="M439" s="1">
        <v>0.75253800000000004</v>
      </c>
      <c r="N439" s="1">
        <v>1.0019899999999999</v>
      </c>
      <c r="O439" s="1">
        <v>-2.5012500000000002</v>
      </c>
      <c r="P439" s="1">
        <v>-0.75329800000000002</v>
      </c>
      <c r="Q439" s="1">
        <v>0.99697000000000002</v>
      </c>
      <c r="R439" s="1">
        <v>-2.5006499999999998</v>
      </c>
      <c r="S439" s="1">
        <v>-2.17786E-4</v>
      </c>
      <c r="T439" s="1">
        <v>3.0356600000000001E-4</v>
      </c>
      <c r="U439" s="1">
        <v>-2.4997199999999999</v>
      </c>
      <c r="V439" s="1" t="s">
        <v>23</v>
      </c>
      <c r="W439" s="1">
        <f>ABS(IK_diagnostics_positions[[#This Row],[Column1]]-A438)</f>
        <v>0.77821050000000003</v>
      </c>
      <c r="X439" s="1">
        <f>ABS(IK_diagnostics_positions[[#This Row],[Column2]]-B438)</f>
        <v>0.797933</v>
      </c>
      <c r="Y439" s="1">
        <f>ABS(IK_diagnostics_positions[[#This Row],[Column3]]-C438)</f>
        <v>0.166238</v>
      </c>
      <c r="Z439" s="1">
        <f>ABS(IK_diagnostics_positions[[#This Row],[Column4]]-D438)</f>
        <v>0.17963499999999993</v>
      </c>
      <c r="AA439" s="1">
        <f>ABS(IK_diagnostics_positions[[#This Row],[Column5]]-E438)</f>
        <v>0.41369199999999995</v>
      </c>
      <c r="AB439" s="1">
        <f>ABS(IK_diagnostics_positions[[#This Row],[Column6]]-F438)</f>
        <v>8.8730000000000198E-2</v>
      </c>
      <c r="AC439" s="1">
        <f>ABS(IK_diagnostics_positions[[#This Row],[Column7]]-G438)</f>
        <v>0.2571811</v>
      </c>
      <c r="AD439" s="1">
        <f>ABS(IK_diagnostics_positions[[#This Row],[Column8]]-H438)</f>
        <v>1.416973</v>
      </c>
      <c r="AE439" s="1">
        <f>ABS(IK_diagnostics_positions[[#This Row],[Column9]]-I438)</f>
        <v>9.8870000000000013E-2</v>
      </c>
      <c r="AF439" s="1">
        <f>ABS(IK_diagnostics_positions[[#This Row],[Column10]]-J438)</f>
        <v>1.7079028999999999E-2</v>
      </c>
      <c r="AG439" s="1">
        <f>ABS(IK_diagnostics_positions[[#This Row],[Column11]]-K438)</f>
        <v>0.13790399999999992</v>
      </c>
      <c r="AH439" s="1">
        <f>ABS(IK_diagnostics_positions[[#This Row],[Column12]]-L438)</f>
        <v>0.12585999999999986</v>
      </c>
      <c r="AI439" s="1">
        <f>ABS(IK_diagnostics_positions[[#This Row],[Column13]]-M438)</f>
        <v>6.1533999999999978E-2</v>
      </c>
      <c r="AJ439" s="1">
        <f>ABS(IK_diagnostics_positions[[#This Row],[Column14]]-N438)</f>
        <v>2.4539999999999895E-2</v>
      </c>
      <c r="AK439" s="1">
        <f>ABS(IK_diagnostics_positions[[#This Row],[Column15]]-O438)</f>
        <v>5.7789999999999786E-2</v>
      </c>
      <c r="AL439" s="1">
        <f>ABS(IK_diagnostics_positions[[#This Row],[Column16]]-P438)</f>
        <v>0.10298099999999999</v>
      </c>
      <c r="AM439" s="1">
        <f>ABS(IK_diagnostics_positions[[#This Row],[Column17]]-Q438)</f>
        <v>1.7100000000003224E-4</v>
      </c>
      <c r="AN439" s="1">
        <f>ABS(IK_diagnostics_positions[[#This Row],[Column18]]-R438)</f>
        <v>4.1990000000000194E-2</v>
      </c>
      <c r="AO439" s="1">
        <f>ABS(IK_diagnostics_positions[[#This Row],[Column19]]-S438)</f>
        <v>1.6622513999999998E-2</v>
      </c>
      <c r="AP439" s="1">
        <f>ABS(IK_diagnostics_positions[[#This Row],[Column20]]-T438)</f>
        <v>2.9742933999999999E-2</v>
      </c>
      <c r="AQ439" s="1">
        <f>ABS(IK_diagnostics_positions[[#This Row],[Column21]]-U438)</f>
        <v>4.3200000000000127E-2</v>
      </c>
    </row>
    <row r="440" spans="1:43" x14ac:dyDescent="0.25">
      <c r="A440" s="1">
        <v>4.0079499999999997E-2</v>
      </c>
      <c r="B440" s="1">
        <v>0.46578199999999997</v>
      </c>
      <c r="C440" s="1">
        <v>-0.883992</v>
      </c>
      <c r="D440" s="1">
        <v>0.59592100000000003</v>
      </c>
      <c r="E440" s="1">
        <v>1.2832300000000001</v>
      </c>
      <c r="F440" s="1">
        <v>-1.0350299999999999</v>
      </c>
      <c r="G440" s="1">
        <v>0.124747</v>
      </c>
      <c r="H440" s="1">
        <v>1.23736</v>
      </c>
      <c r="I440" s="1">
        <v>-1.91588</v>
      </c>
      <c r="J440" s="1">
        <v>1.4121E-2</v>
      </c>
      <c r="K440" s="1">
        <v>0.877301</v>
      </c>
      <c r="L440" s="1">
        <v>-2.8422200000000002</v>
      </c>
      <c r="M440" s="1">
        <v>0.91211200000000003</v>
      </c>
      <c r="N440" s="1">
        <v>1.0445500000000001</v>
      </c>
      <c r="O440" s="1">
        <v>-2.4352299999999998</v>
      </c>
      <c r="P440" s="1">
        <v>-0.90634199999999998</v>
      </c>
      <c r="Q440" s="1">
        <v>1.05745</v>
      </c>
      <c r="R440" s="1">
        <v>-2.49539</v>
      </c>
      <c r="S440" s="1">
        <v>2.2511099999999999E-2</v>
      </c>
      <c r="T440" s="1">
        <v>-6.1396199999999998E-2</v>
      </c>
      <c r="U440" s="1">
        <v>-2.4975800000000001</v>
      </c>
      <c r="V440" s="1" t="s">
        <v>23</v>
      </c>
      <c r="W440" s="1">
        <f>ABS(IK_diagnostics_positions[[#This Row],[Column1]]-A439)</f>
        <v>0.77478649999999993</v>
      </c>
      <c r="X440" s="1">
        <f>ABS(IK_diagnostics_positions[[#This Row],[Column2]]-B439)</f>
        <v>0.34856199999999998</v>
      </c>
      <c r="Y440" s="1">
        <f>ABS(IK_diagnostics_positions[[#This Row],[Column3]]-C439)</f>
        <v>0.31631799999999999</v>
      </c>
      <c r="Z440" s="1">
        <f>ABS(IK_diagnostics_positions[[#This Row],[Column4]]-D439)</f>
        <v>0.16955700000000001</v>
      </c>
      <c r="AA440" s="1">
        <f>ABS(IK_diagnostics_positions[[#This Row],[Column5]]-E439)</f>
        <v>0.59481200000000012</v>
      </c>
      <c r="AB440" s="1">
        <f>ABS(IK_diagnostics_positions[[#This Row],[Column6]]-F439)</f>
        <v>0.25569000000000019</v>
      </c>
      <c r="AC440" s="1">
        <f>ABS(IK_diagnostics_positions[[#This Row],[Column7]]-G439)</f>
        <v>0.1134781</v>
      </c>
      <c r="AD440" s="1">
        <f>ABS(IK_diagnostics_positions[[#This Row],[Column8]]-H439)</f>
        <v>0.36081000000000008</v>
      </c>
      <c r="AE440" s="1">
        <f>ABS(IK_diagnostics_positions[[#This Row],[Column9]]-I439)</f>
        <v>0.61787999999999998</v>
      </c>
      <c r="AF440" s="1">
        <f>ABS(IK_diagnostics_positions[[#This Row],[Column10]]-J439)</f>
        <v>1.3537471000000001E-2</v>
      </c>
      <c r="AG440" s="1">
        <f>ABS(IK_diagnostics_positions[[#This Row],[Column11]]-K439)</f>
        <v>9.2964999999999964E-2</v>
      </c>
      <c r="AH440" s="1">
        <f>ABS(IK_diagnostics_positions[[#This Row],[Column12]]-L439)</f>
        <v>0.96322000000000019</v>
      </c>
      <c r="AI440" s="1">
        <f>ABS(IK_diagnostics_positions[[#This Row],[Column13]]-M439)</f>
        <v>0.15957399999999999</v>
      </c>
      <c r="AJ440" s="1">
        <f>ABS(IK_diagnostics_positions[[#This Row],[Column14]]-N439)</f>
        <v>4.2560000000000153E-2</v>
      </c>
      <c r="AK440" s="1">
        <f>ABS(IK_diagnostics_positions[[#This Row],[Column15]]-O439)</f>
        <v>6.6020000000000412E-2</v>
      </c>
      <c r="AL440" s="1">
        <f>ABS(IK_diagnostics_positions[[#This Row],[Column16]]-P439)</f>
        <v>0.15304399999999996</v>
      </c>
      <c r="AM440" s="1">
        <f>ABS(IK_diagnostics_positions[[#This Row],[Column17]]-Q439)</f>
        <v>6.0479999999999978E-2</v>
      </c>
      <c r="AN440" s="1">
        <f>ABS(IK_diagnostics_positions[[#This Row],[Column18]]-R439)</f>
        <v>5.2599999999998204E-3</v>
      </c>
      <c r="AO440" s="1">
        <f>ABS(IK_diagnostics_positions[[#This Row],[Column19]]-S439)</f>
        <v>2.2728886E-2</v>
      </c>
      <c r="AP440" s="1">
        <f>ABS(IK_diagnostics_positions[[#This Row],[Column20]]-T439)</f>
        <v>6.1699765999999996E-2</v>
      </c>
      <c r="AQ440" s="1">
        <f>ABS(IK_diagnostics_positions[[#This Row],[Column21]]-U439)</f>
        <v>2.1399999999998087E-3</v>
      </c>
    </row>
    <row r="441" spans="1:43" x14ac:dyDescent="0.25">
      <c r="A441" s="1">
        <v>0.58859499999999998</v>
      </c>
      <c r="B441" s="1">
        <v>3.3022299999999997E-2</v>
      </c>
      <c r="C441" s="1">
        <v>-0.80775399999999997</v>
      </c>
      <c r="D441" s="1">
        <v>0.92971000000000004</v>
      </c>
      <c r="E441" s="1">
        <v>-4.0786799999999998E-2</v>
      </c>
      <c r="F441" s="1">
        <v>-1.7448699999999999</v>
      </c>
      <c r="G441" s="1">
        <v>1.0039400000000001</v>
      </c>
      <c r="H441" s="1">
        <v>0.93546399999999996</v>
      </c>
      <c r="I441" s="1">
        <v>-1.9483999999999999</v>
      </c>
      <c r="J441" s="1">
        <v>1.45807E-2</v>
      </c>
      <c r="K441" s="1">
        <v>0.80120199999999997</v>
      </c>
      <c r="L441" s="1">
        <v>-1.8923700000000001</v>
      </c>
      <c r="M441" s="1">
        <v>0.76773800000000003</v>
      </c>
      <c r="N441" s="1">
        <v>1.0062899999999999</v>
      </c>
      <c r="O441" s="1">
        <v>-2.51742</v>
      </c>
      <c r="P441" s="1">
        <v>-0.758969</v>
      </c>
      <c r="Q441" s="1">
        <v>0.99590400000000001</v>
      </c>
      <c r="R441" s="1">
        <v>-2.4954499999999999</v>
      </c>
      <c r="S441" s="1">
        <v>-1.18756E-2</v>
      </c>
      <c r="T441" s="1">
        <v>7.3401300000000003E-3</v>
      </c>
      <c r="U441" s="1">
        <v>-2.4998900000000002</v>
      </c>
      <c r="V441" s="1" t="s">
        <v>23</v>
      </c>
      <c r="W441" s="1">
        <f>ABS(IK_diagnostics_positions[[#This Row],[Column1]]-A440)</f>
        <v>0.54851549999999993</v>
      </c>
      <c r="X441" s="1">
        <f>ABS(IK_diagnostics_positions[[#This Row],[Column2]]-B440)</f>
        <v>0.43275969999999997</v>
      </c>
      <c r="Y441" s="1">
        <f>ABS(IK_diagnostics_positions[[#This Row],[Column3]]-C440)</f>
        <v>7.6238000000000028E-2</v>
      </c>
      <c r="Z441" s="1">
        <f>ABS(IK_diagnostics_positions[[#This Row],[Column4]]-D440)</f>
        <v>0.333789</v>
      </c>
      <c r="AA441" s="1">
        <f>ABS(IK_diagnostics_positions[[#This Row],[Column5]]-E440)</f>
        <v>1.3240168000000001</v>
      </c>
      <c r="AB441" s="1">
        <f>ABS(IK_diagnostics_positions[[#This Row],[Column6]]-F440)</f>
        <v>0.70984000000000003</v>
      </c>
      <c r="AC441" s="1">
        <f>ABS(IK_diagnostics_positions[[#This Row],[Column7]]-G440)</f>
        <v>0.87919300000000011</v>
      </c>
      <c r="AD441" s="1">
        <f>ABS(IK_diagnostics_positions[[#This Row],[Column8]]-H440)</f>
        <v>0.30189600000000005</v>
      </c>
      <c r="AE441" s="1">
        <f>ABS(IK_diagnostics_positions[[#This Row],[Column9]]-I440)</f>
        <v>3.2519999999999882E-2</v>
      </c>
      <c r="AF441" s="1">
        <f>ABS(IK_diagnostics_positions[[#This Row],[Column10]]-J440)</f>
        <v>4.5970000000000039E-4</v>
      </c>
      <c r="AG441" s="1">
        <f>ABS(IK_diagnostics_positions[[#This Row],[Column11]]-K440)</f>
        <v>7.6099000000000028E-2</v>
      </c>
      <c r="AH441" s="1">
        <f>ABS(IK_diagnostics_positions[[#This Row],[Column12]]-L440)</f>
        <v>0.94985000000000008</v>
      </c>
      <c r="AI441" s="1">
        <f>ABS(IK_diagnostics_positions[[#This Row],[Column13]]-M440)</f>
        <v>0.144374</v>
      </c>
      <c r="AJ441" s="1">
        <f>ABS(IK_diagnostics_positions[[#This Row],[Column14]]-N440)</f>
        <v>3.8260000000000183E-2</v>
      </c>
      <c r="AK441" s="1">
        <f>ABS(IK_diagnostics_positions[[#This Row],[Column15]]-O440)</f>
        <v>8.2190000000000207E-2</v>
      </c>
      <c r="AL441" s="1">
        <f>ABS(IK_diagnostics_positions[[#This Row],[Column16]]-P440)</f>
        <v>0.14737299999999998</v>
      </c>
      <c r="AM441" s="1">
        <f>ABS(IK_diagnostics_positions[[#This Row],[Column17]]-Q440)</f>
        <v>6.154599999999999E-2</v>
      </c>
      <c r="AN441" s="1">
        <f>ABS(IK_diagnostics_positions[[#This Row],[Column18]]-R440)</f>
        <v>5.9999999999948983E-5</v>
      </c>
      <c r="AO441" s="1">
        <f>ABS(IK_diagnostics_positions[[#This Row],[Column19]]-S440)</f>
        <v>3.4386699999999999E-2</v>
      </c>
      <c r="AP441" s="1">
        <f>ABS(IK_diagnostics_positions[[#This Row],[Column20]]-T440)</f>
        <v>6.8736329999999998E-2</v>
      </c>
      <c r="AQ441" s="1">
        <f>ABS(IK_diagnostics_positions[[#This Row],[Column21]]-U440)</f>
        <v>2.3100000000000342E-3</v>
      </c>
    </row>
    <row r="442" spans="1:43" x14ac:dyDescent="0.25">
      <c r="A442" s="1">
        <v>0.238375</v>
      </c>
      <c r="B442" s="1">
        <v>0.75981699999999996</v>
      </c>
      <c r="C442" s="1">
        <v>-0.60485999999999995</v>
      </c>
      <c r="D442" s="1">
        <v>-0.36929899999999999</v>
      </c>
      <c r="E442" s="1">
        <v>1.5394600000000001</v>
      </c>
      <c r="F442" s="1">
        <v>-0.75614199999999998</v>
      </c>
      <c r="G442" s="1">
        <v>0.30540200000000001</v>
      </c>
      <c r="H442" s="1">
        <v>1.6892499999999999</v>
      </c>
      <c r="I442" s="1">
        <v>-1.47888</v>
      </c>
      <c r="J442" s="1">
        <v>1.0714700000000001E-2</v>
      </c>
      <c r="K442" s="1">
        <v>0.84361299999999995</v>
      </c>
      <c r="L442" s="1">
        <v>-1.9239200000000001</v>
      </c>
      <c r="M442" s="1">
        <v>0.785887</v>
      </c>
      <c r="N442" s="1">
        <v>1.0069300000000001</v>
      </c>
      <c r="O442" s="1">
        <v>-2.5341900000000002</v>
      </c>
      <c r="P442" s="1">
        <v>-0.78421399999999997</v>
      </c>
      <c r="Q442" s="1">
        <v>1.0059899999999999</v>
      </c>
      <c r="R442" s="1">
        <v>-2.5084900000000001</v>
      </c>
      <c r="S442" s="1">
        <v>1.6570700000000001E-2</v>
      </c>
      <c r="T442" s="1">
        <v>1.7886699999999998E-2</v>
      </c>
      <c r="U442" s="1">
        <v>-2.4879600000000002</v>
      </c>
      <c r="V442" s="1" t="s">
        <v>23</v>
      </c>
      <c r="W442" s="1">
        <f>ABS(IK_diagnostics_positions[[#This Row],[Column1]]-A441)</f>
        <v>0.35021999999999998</v>
      </c>
      <c r="X442" s="1">
        <f>ABS(IK_diagnostics_positions[[#This Row],[Column2]]-B441)</f>
        <v>0.72679470000000002</v>
      </c>
      <c r="Y442" s="1">
        <f>ABS(IK_diagnostics_positions[[#This Row],[Column3]]-C441)</f>
        <v>0.20289400000000002</v>
      </c>
      <c r="Z442" s="1">
        <f>ABS(IK_diagnostics_positions[[#This Row],[Column4]]-D441)</f>
        <v>1.2990090000000001</v>
      </c>
      <c r="AA442" s="1">
        <f>ABS(IK_diagnostics_positions[[#This Row],[Column5]]-E441)</f>
        <v>1.5802468000000001</v>
      </c>
      <c r="AB442" s="1">
        <f>ABS(IK_diagnostics_positions[[#This Row],[Column6]]-F441)</f>
        <v>0.98872799999999994</v>
      </c>
      <c r="AC442" s="1">
        <f>ABS(IK_diagnostics_positions[[#This Row],[Column7]]-G441)</f>
        <v>0.6985380000000001</v>
      </c>
      <c r="AD442" s="1">
        <f>ABS(IK_diagnostics_positions[[#This Row],[Column8]]-H441)</f>
        <v>0.75378599999999996</v>
      </c>
      <c r="AE442" s="1">
        <f>ABS(IK_diagnostics_positions[[#This Row],[Column9]]-I441)</f>
        <v>0.46951999999999994</v>
      </c>
      <c r="AF442" s="1">
        <f>ABS(IK_diagnostics_positions[[#This Row],[Column10]]-J441)</f>
        <v>3.8659999999999996E-3</v>
      </c>
      <c r="AG442" s="1">
        <f>ABS(IK_diagnostics_positions[[#This Row],[Column11]]-K441)</f>
        <v>4.2410999999999976E-2</v>
      </c>
      <c r="AH442" s="1">
        <f>ABS(IK_diagnostics_positions[[#This Row],[Column12]]-L441)</f>
        <v>3.1549999999999967E-2</v>
      </c>
      <c r="AI442" s="1">
        <f>ABS(IK_diagnostics_positions[[#This Row],[Column13]]-M441)</f>
        <v>1.8148999999999971E-2</v>
      </c>
      <c r="AJ442" s="1">
        <f>ABS(IK_diagnostics_positions[[#This Row],[Column14]]-N441)</f>
        <v>6.4000000000019597E-4</v>
      </c>
      <c r="AK442" s="1">
        <f>ABS(IK_diagnostics_positions[[#This Row],[Column15]]-O441)</f>
        <v>1.6770000000000174E-2</v>
      </c>
      <c r="AL442" s="1">
        <f>ABS(IK_diagnostics_positions[[#This Row],[Column16]]-P441)</f>
        <v>2.5244999999999962E-2</v>
      </c>
      <c r="AM442" s="1">
        <f>ABS(IK_diagnostics_positions[[#This Row],[Column17]]-Q441)</f>
        <v>1.0085999999999928E-2</v>
      </c>
      <c r="AN442" s="1">
        <f>ABS(IK_diagnostics_positions[[#This Row],[Column18]]-R441)</f>
        <v>1.3040000000000163E-2</v>
      </c>
      <c r="AO442" s="1">
        <f>ABS(IK_diagnostics_positions[[#This Row],[Column19]]-S441)</f>
        <v>2.8446300000000001E-2</v>
      </c>
      <c r="AP442" s="1">
        <f>ABS(IK_diagnostics_positions[[#This Row],[Column20]]-T441)</f>
        <v>1.0546569999999998E-2</v>
      </c>
      <c r="AQ442" s="1">
        <f>ABS(IK_diagnostics_positions[[#This Row],[Column21]]-U441)</f>
        <v>1.1929999999999996E-2</v>
      </c>
    </row>
    <row r="443" spans="1:43" x14ac:dyDescent="0.25">
      <c r="A443" s="1">
        <v>-0.11593299999999999</v>
      </c>
      <c r="B443" s="1">
        <v>-0.21004100000000001</v>
      </c>
      <c r="C443" s="1">
        <v>-0.97079499999999996</v>
      </c>
      <c r="D443" s="1">
        <v>-2.4895199999999999E-2</v>
      </c>
      <c r="E443" s="1">
        <v>0.62796600000000002</v>
      </c>
      <c r="F443" s="1">
        <v>-1.50881</v>
      </c>
      <c r="G443" s="1">
        <v>-0.97591700000000003</v>
      </c>
      <c r="H443" s="1">
        <v>0.55427499999999996</v>
      </c>
      <c r="I443" s="1">
        <v>-1.8090200000000001</v>
      </c>
      <c r="J443" s="1">
        <v>-6.8979899999999997E-3</v>
      </c>
      <c r="K443" s="1">
        <v>0.79118299999999997</v>
      </c>
      <c r="L443" s="1">
        <v>-1.87886</v>
      </c>
      <c r="M443" s="1">
        <v>0.74868599999999996</v>
      </c>
      <c r="N443" s="1">
        <v>0.99752700000000005</v>
      </c>
      <c r="O443" s="1">
        <v>-2.5005600000000001</v>
      </c>
      <c r="P443" s="1">
        <v>-0.755409</v>
      </c>
      <c r="Q443" s="1">
        <v>1.0047600000000001</v>
      </c>
      <c r="R443" s="1">
        <v>-2.50665</v>
      </c>
      <c r="S443" s="1">
        <v>-1.06142E-3</v>
      </c>
      <c r="T443" s="1">
        <v>4.26173E-3</v>
      </c>
      <c r="U443" s="1">
        <v>-2.4958900000000002</v>
      </c>
      <c r="V443" s="1" t="s">
        <v>23</v>
      </c>
      <c r="W443" s="1">
        <f>ABS(IK_diagnostics_positions[[#This Row],[Column1]]-A442)</f>
        <v>0.35430800000000001</v>
      </c>
      <c r="X443" s="1">
        <f>ABS(IK_diagnostics_positions[[#This Row],[Column2]]-B442)</f>
        <v>0.969858</v>
      </c>
      <c r="Y443" s="1">
        <f>ABS(IK_diagnostics_positions[[#This Row],[Column3]]-C442)</f>
        <v>0.36593500000000001</v>
      </c>
      <c r="Z443" s="1">
        <f>ABS(IK_diagnostics_positions[[#This Row],[Column4]]-D442)</f>
        <v>0.34440379999999998</v>
      </c>
      <c r="AA443" s="1">
        <f>ABS(IK_diagnostics_positions[[#This Row],[Column5]]-E442)</f>
        <v>0.91149400000000003</v>
      </c>
      <c r="AB443" s="1">
        <f>ABS(IK_diagnostics_positions[[#This Row],[Column6]]-F442)</f>
        <v>0.752668</v>
      </c>
      <c r="AC443" s="1">
        <f>ABS(IK_diagnostics_positions[[#This Row],[Column7]]-G442)</f>
        <v>1.2813190000000001</v>
      </c>
      <c r="AD443" s="1">
        <f>ABS(IK_diagnostics_positions[[#This Row],[Column8]]-H442)</f>
        <v>1.1349749999999998</v>
      </c>
      <c r="AE443" s="1">
        <f>ABS(IK_diagnostics_positions[[#This Row],[Column9]]-I442)</f>
        <v>0.3301400000000001</v>
      </c>
      <c r="AF443" s="1">
        <f>ABS(IK_diagnostics_positions[[#This Row],[Column10]]-J442)</f>
        <v>1.761269E-2</v>
      </c>
      <c r="AG443" s="1">
        <f>ABS(IK_diagnostics_positions[[#This Row],[Column11]]-K442)</f>
        <v>5.2429999999999977E-2</v>
      </c>
      <c r="AH443" s="1">
        <f>ABS(IK_diagnostics_positions[[#This Row],[Column12]]-L442)</f>
        <v>4.50600000000001E-2</v>
      </c>
      <c r="AI443" s="1">
        <f>ABS(IK_diagnostics_positions[[#This Row],[Column13]]-M442)</f>
        <v>3.720100000000004E-2</v>
      </c>
      <c r="AJ443" s="1">
        <f>ABS(IK_diagnostics_positions[[#This Row],[Column14]]-N442)</f>
        <v>9.4030000000000502E-3</v>
      </c>
      <c r="AK443" s="1">
        <f>ABS(IK_diagnostics_positions[[#This Row],[Column15]]-O442)</f>
        <v>3.3630000000000049E-2</v>
      </c>
      <c r="AL443" s="1">
        <f>ABS(IK_diagnostics_positions[[#This Row],[Column16]]-P442)</f>
        <v>2.880499999999997E-2</v>
      </c>
      <c r="AM443" s="1">
        <f>ABS(IK_diagnostics_positions[[#This Row],[Column17]]-Q442)</f>
        <v>1.2299999999998423E-3</v>
      </c>
      <c r="AN443" s="1">
        <f>ABS(IK_diagnostics_positions[[#This Row],[Column18]]-R442)</f>
        <v>1.8400000000000638E-3</v>
      </c>
      <c r="AO443" s="1">
        <f>ABS(IK_diagnostics_positions[[#This Row],[Column19]]-S442)</f>
        <v>1.7632120000000001E-2</v>
      </c>
      <c r="AP443" s="1">
        <f>ABS(IK_diagnostics_positions[[#This Row],[Column20]]-T442)</f>
        <v>1.3624969999999998E-2</v>
      </c>
      <c r="AQ443" s="1">
        <f>ABS(IK_diagnostics_positions[[#This Row],[Column21]]-U442)</f>
        <v>7.9299999999999926E-3</v>
      </c>
    </row>
    <row r="444" spans="1:43" x14ac:dyDescent="0.25">
      <c r="A444" s="1">
        <v>-6.0359799999999998E-2</v>
      </c>
      <c r="B444" s="1">
        <v>-0.27055000000000001</v>
      </c>
      <c r="C444" s="1">
        <v>-0.960812</v>
      </c>
      <c r="D444" s="1">
        <v>-5.13471E-2</v>
      </c>
      <c r="E444" s="1">
        <v>0.50966599999999995</v>
      </c>
      <c r="F444" s="1">
        <v>-0.33536700000000003</v>
      </c>
      <c r="G444" s="1">
        <v>0.60901700000000003</v>
      </c>
      <c r="H444" s="1">
        <v>0.71916500000000005</v>
      </c>
      <c r="I444" s="1">
        <v>-1.0565</v>
      </c>
      <c r="J444" s="1">
        <v>-1.42951E-2</v>
      </c>
      <c r="K444" s="1">
        <v>0.763347</v>
      </c>
      <c r="L444" s="1">
        <v>-1.8372200000000001</v>
      </c>
      <c r="M444" s="1">
        <v>0.72800699999999996</v>
      </c>
      <c r="N444" s="1">
        <v>0.99105699999999997</v>
      </c>
      <c r="O444" s="1">
        <v>-2.4674100000000001</v>
      </c>
      <c r="P444" s="1">
        <v>-0.72624</v>
      </c>
      <c r="Q444" s="1">
        <v>0.99838400000000005</v>
      </c>
      <c r="R444" s="1">
        <v>-2.4989599999999998</v>
      </c>
      <c r="S444" s="1">
        <v>-2.07427E-3</v>
      </c>
      <c r="T444" s="1">
        <v>1.24438E-2</v>
      </c>
      <c r="U444" s="1">
        <v>-2.4975200000000002</v>
      </c>
      <c r="V444" s="1" t="s">
        <v>23</v>
      </c>
      <c r="W444" s="1">
        <f>ABS(IK_diagnostics_positions[[#This Row],[Column1]]-A443)</f>
        <v>5.5573199999999996E-2</v>
      </c>
      <c r="X444" s="1">
        <f>ABS(IK_diagnostics_positions[[#This Row],[Column2]]-B443)</f>
        <v>6.0509000000000007E-2</v>
      </c>
      <c r="Y444" s="1">
        <f>ABS(IK_diagnostics_positions[[#This Row],[Column3]]-C443)</f>
        <v>9.9829999999999641E-3</v>
      </c>
      <c r="Z444" s="1">
        <f>ABS(IK_diagnostics_positions[[#This Row],[Column4]]-D443)</f>
        <v>2.64519E-2</v>
      </c>
      <c r="AA444" s="1">
        <f>ABS(IK_diagnostics_positions[[#This Row],[Column5]]-E443)</f>
        <v>0.11830000000000007</v>
      </c>
      <c r="AB444" s="1">
        <f>ABS(IK_diagnostics_positions[[#This Row],[Column6]]-F443)</f>
        <v>1.173443</v>
      </c>
      <c r="AC444" s="1">
        <f>ABS(IK_diagnostics_positions[[#This Row],[Column7]]-G443)</f>
        <v>1.5849340000000001</v>
      </c>
      <c r="AD444" s="1">
        <f>ABS(IK_diagnostics_positions[[#This Row],[Column8]]-H443)</f>
        <v>0.16489000000000009</v>
      </c>
      <c r="AE444" s="1">
        <f>ABS(IK_diagnostics_positions[[#This Row],[Column9]]-I443)</f>
        <v>0.75252000000000008</v>
      </c>
      <c r="AF444" s="1">
        <f>ABS(IK_diagnostics_positions[[#This Row],[Column10]]-J443)</f>
        <v>7.3971100000000001E-3</v>
      </c>
      <c r="AG444" s="1">
        <f>ABS(IK_diagnostics_positions[[#This Row],[Column11]]-K443)</f>
        <v>2.7835999999999972E-2</v>
      </c>
      <c r="AH444" s="1">
        <f>ABS(IK_diagnostics_positions[[#This Row],[Column12]]-L443)</f>
        <v>4.1639999999999899E-2</v>
      </c>
      <c r="AI444" s="1">
        <f>ABS(IK_diagnostics_positions[[#This Row],[Column13]]-M443)</f>
        <v>2.0679000000000003E-2</v>
      </c>
      <c r="AJ444" s="1">
        <f>ABS(IK_diagnostics_positions[[#This Row],[Column14]]-N443)</f>
        <v>6.4700000000000868E-3</v>
      </c>
      <c r="AK444" s="1">
        <f>ABS(IK_diagnostics_positions[[#This Row],[Column15]]-O443)</f>
        <v>3.3150000000000013E-2</v>
      </c>
      <c r="AL444" s="1">
        <f>ABS(IK_diagnostics_positions[[#This Row],[Column16]]-P443)</f>
        <v>2.9169E-2</v>
      </c>
      <c r="AM444" s="1">
        <f>ABS(IK_diagnostics_positions[[#This Row],[Column17]]-Q443)</f>
        <v>6.3760000000000483E-3</v>
      </c>
      <c r="AN444" s="1">
        <f>ABS(IK_diagnostics_positions[[#This Row],[Column18]]-R443)</f>
        <v>7.6900000000001967E-3</v>
      </c>
      <c r="AO444" s="1">
        <f>ABS(IK_diagnostics_positions[[#This Row],[Column19]]-S443)</f>
        <v>1.01285E-3</v>
      </c>
      <c r="AP444" s="1">
        <f>ABS(IK_diagnostics_positions[[#This Row],[Column20]]-T443)</f>
        <v>8.1820699999999996E-3</v>
      </c>
      <c r="AQ444" s="1">
        <f>ABS(IK_diagnostics_positions[[#This Row],[Column21]]-U443)</f>
        <v>1.6300000000000203E-3</v>
      </c>
    </row>
    <row r="445" spans="1:43" x14ac:dyDescent="0.25">
      <c r="A445" s="1">
        <v>3.9028199999999999E-2</v>
      </c>
      <c r="B445" s="1">
        <v>-0.21435299999999999</v>
      </c>
      <c r="C445" s="1">
        <v>-0.97597599999999995</v>
      </c>
      <c r="D445" s="1">
        <v>0.51226300000000002</v>
      </c>
      <c r="E445" s="1">
        <v>0.25223400000000001</v>
      </c>
      <c r="F445" s="1">
        <v>-1.7232000000000001</v>
      </c>
      <c r="G445" s="1">
        <v>4.2014700000000002E-2</v>
      </c>
      <c r="H445" s="1">
        <v>-0.12554499999999999</v>
      </c>
      <c r="I445" s="1">
        <v>-2.5207899999999999</v>
      </c>
      <c r="J445" s="1">
        <v>1.7800099999999999E-2</v>
      </c>
      <c r="K445" s="1">
        <v>0.72427399999999997</v>
      </c>
      <c r="L445" s="1">
        <v>-3.04731</v>
      </c>
      <c r="M445" s="1">
        <v>0.79106299999999996</v>
      </c>
      <c r="N445" s="1">
        <v>1.0255700000000001</v>
      </c>
      <c r="O445" s="1">
        <v>-2.4893800000000001</v>
      </c>
      <c r="P445" s="1">
        <v>-0.77381999999999995</v>
      </c>
      <c r="Q445" s="1">
        <v>1.02956</v>
      </c>
      <c r="R445" s="1">
        <v>-2.51803</v>
      </c>
      <c r="S445" s="1">
        <v>8.0243599999999995E-3</v>
      </c>
      <c r="T445" s="1">
        <v>-0.11509</v>
      </c>
      <c r="U445" s="1">
        <v>-2.5038299999999998</v>
      </c>
      <c r="V445" s="1" t="s">
        <v>23</v>
      </c>
      <c r="W445" s="1">
        <f>ABS(IK_diagnostics_positions[[#This Row],[Column1]]-A444)</f>
        <v>9.9388000000000004E-2</v>
      </c>
      <c r="X445" s="1">
        <f>ABS(IK_diagnostics_positions[[#This Row],[Column2]]-B444)</f>
        <v>5.6197000000000025E-2</v>
      </c>
      <c r="Y445" s="1">
        <f>ABS(IK_diagnostics_positions[[#This Row],[Column3]]-C444)</f>
        <v>1.5163999999999955E-2</v>
      </c>
      <c r="Z445" s="1">
        <f>ABS(IK_diagnostics_positions[[#This Row],[Column4]]-D444)</f>
        <v>0.5636101</v>
      </c>
      <c r="AA445" s="1">
        <f>ABS(IK_diagnostics_positions[[#This Row],[Column5]]-E444)</f>
        <v>0.25743199999999994</v>
      </c>
      <c r="AB445" s="1">
        <f>ABS(IK_diagnostics_positions[[#This Row],[Column6]]-F444)</f>
        <v>1.3878330000000001</v>
      </c>
      <c r="AC445" s="1">
        <f>ABS(IK_diagnostics_positions[[#This Row],[Column7]]-G444)</f>
        <v>0.56700230000000007</v>
      </c>
      <c r="AD445" s="1">
        <f>ABS(IK_diagnostics_positions[[#This Row],[Column8]]-H444)</f>
        <v>0.84471000000000007</v>
      </c>
      <c r="AE445" s="1">
        <f>ABS(IK_diagnostics_positions[[#This Row],[Column9]]-I444)</f>
        <v>1.4642899999999999</v>
      </c>
      <c r="AF445" s="1">
        <f>ABS(IK_diagnostics_positions[[#This Row],[Column10]]-J444)</f>
        <v>3.2095199999999997E-2</v>
      </c>
      <c r="AG445" s="1">
        <f>ABS(IK_diagnostics_positions[[#This Row],[Column11]]-K444)</f>
        <v>3.9073000000000024E-2</v>
      </c>
      <c r="AH445" s="1">
        <f>ABS(IK_diagnostics_positions[[#This Row],[Column12]]-L444)</f>
        <v>1.2100899999999999</v>
      </c>
      <c r="AI445" s="1">
        <f>ABS(IK_diagnostics_positions[[#This Row],[Column13]]-M444)</f>
        <v>6.3056000000000001E-2</v>
      </c>
      <c r="AJ445" s="1">
        <f>ABS(IK_diagnostics_positions[[#This Row],[Column14]]-N444)</f>
        <v>3.4513000000000127E-2</v>
      </c>
      <c r="AK445" s="1">
        <f>ABS(IK_diagnostics_positions[[#This Row],[Column15]]-O444)</f>
        <v>2.1970000000000045E-2</v>
      </c>
      <c r="AL445" s="1">
        <f>ABS(IK_diagnostics_positions[[#This Row],[Column16]]-P444)</f>
        <v>4.7579999999999956E-2</v>
      </c>
      <c r="AM445" s="1">
        <f>ABS(IK_diagnostics_positions[[#This Row],[Column17]]-Q444)</f>
        <v>3.1175999999999982E-2</v>
      </c>
      <c r="AN445" s="1">
        <f>ABS(IK_diagnostics_positions[[#This Row],[Column18]]-R444)</f>
        <v>1.9070000000000142E-2</v>
      </c>
      <c r="AO445" s="1">
        <f>ABS(IK_diagnostics_positions[[#This Row],[Column19]]-S444)</f>
        <v>1.0098629999999999E-2</v>
      </c>
      <c r="AP445" s="1">
        <f>ABS(IK_diagnostics_positions[[#This Row],[Column20]]-T444)</f>
        <v>0.1275338</v>
      </c>
      <c r="AQ445" s="1">
        <f>ABS(IK_diagnostics_positions[[#This Row],[Column21]]-U444)</f>
        <v>6.3099999999995937E-3</v>
      </c>
    </row>
    <row r="446" spans="1:43" x14ac:dyDescent="0.25">
      <c r="A446" s="1">
        <v>-0.39660699999999999</v>
      </c>
      <c r="B446" s="1">
        <v>0.44090400000000002</v>
      </c>
      <c r="C446" s="1">
        <v>-0.80517499999999997</v>
      </c>
      <c r="D446" s="1">
        <v>-0.47021099999999999</v>
      </c>
      <c r="E446" s="1">
        <v>-0.53198400000000001</v>
      </c>
      <c r="F446" s="1">
        <v>-1.02443</v>
      </c>
      <c r="G446" s="1">
        <v>-0.57903000000000004</v>
      </c>
      <c r="H446" s="1">
        <v>-1.6042600000000001E-2</v>
      </c>
      <c r="I446" s="1">
        <v>-1.8741099999999999</v>
      </c>
      <c r="J446" s="1">
        <v>4.5418699999999999E-3</v>
      </c>
      <c r="K446" s="1">
        <v>0.79601599999999995</v>
      </c>
      <c r="L446" s="1">
        <v>-1.87625</v>
      </c>
      <c r="M446" s="1">
        <v>0.75517299999999998</v>
      </c>
      <c r="N446" s="1">
        <v>0.99842200000000003</v>
      </c>
      <c r="O446" s="1">
        <v>-2.5052099999999999</v>
      </c>
      <c r="P446" s="1">
        <v>-0.75544599999999995</v>
      </c>
      <c r="Q446" s="1">
        <v>0.99267300000000003</v>
      </c>
      <c r="R446" s="1">
        <v>-2.4957199999999999</v>
      </c>
      <c r="S446" s="1">
        <v>-2.9719500000000001E-3</v>
      </c>
      <c r="T446" s="1">
        <v>5.6197599999999997E-3</v>
      </c>
      <c r="U446" s="1">
        <v>-2.4887999999999999</v>
      </c>
      <c r="V446" s="1" t="s">
        <v>23</v>
      </c>
      <c r="W446" s="1">
        <f>ABS(IK_diagnostics_positions[[#This Row],[Column1]]-A445)</f>
        <v>0.4356352</v>
      </c>
      <c r="X446" s="1">
        <f>ABS(IK_diagnostics_positions[[#This Row],[Column2]]-B445)</f>
        <v>0.65525699999999998</v>
      </c>
      <c r="Y446" s="1">
        <f>ABS(IK_diagnostics_positions[[#This Row],[Column3]]-C445)</f>
        <v>0.17080099999999998</v>
      </c>
      <c r="Z446" s="1">
        <f>ABS(IK_diagnostics_positions[[#This Row],[Column4]]-D445)</f>
        <v>0.98247400000000007</v>
      </c>
      <c r="AA446" s="1">
        <f>ABS(IK_diagnostics_positions[[#This Row],[Column5]]-E445)</f>
        <v>0.78421800000000008</v>
      </c>
      <c r="AB446" s="1">
        <f>ABS(IK_diagnostics_positions[[#This Row],[Column6]]-F445)</f>
        <v>0.69877000000000011</v>
      </c>
      <c r="AC446" s="1">
        <f>ABS(IK_diagnostics_positions[[#This Row],[Column7]]-G445)</f>
        <v>0.62104470000000001</v>
      </c>
      <c r="AD446" s="1">
        <f>ABS(IK_diagnostics_positions[[#This Row],[Column8]]-H445)</f>
        <v>0.10950239999999999</v>
      </c>
      <c r="AE446" s="1">
        <f>ABS(IK_diagnostics_positions[[#This Row],[Column9]]-I445)</f>
        <v>0.64667999999999992</v>
      </c>
      <c r="AF446" s="1">
        <f>ABS(IK_diagnostics_positions[[#This Row],[Column10]]-J445)</f>
        <v>1.3258229999999999E-2</v>
      </c>
      <c r="AG446" s="1">
        <f>ABS(IK_diagnostics_positions[[#This Row],[Column11]]-K445)</f>
        <v>7.1741999999999972E-2</v>
      </c>
      <c r="AH446" s="1">
        <f>ABS(IK_diagnostics_positions[[#This Row],[Column12]]-L445)</f>
        <v>1.17106</v>
      </c>
      <c r="AI446" s="1">
        <f>ABS(IK_diagnostics_positions[[#This Row],[Column13]]-M445)</f>
        <v>3.5889999999999977E-2</v>
      </c>
      <c r="AJ446" s="1">
        <f>ABS(IK_diagnostics_positions[[#This Row],[Column14]]-N445)</f>
        <v>2.7148000000000061E-2</v>
      </c>
      <c r="AK446" s="1">
        <f>ABS(IK_diagnostics_positions[[#This Row],[Column15]]-O445)</f>
        <v>1.5829999999999789E-2</v>
      </c>
      <c r="AL446" s="1">
        <f>ABS(IK_diagnostics_positions[[#This Row],[Column16]]-P445)</f>
        <v>1.8374000000000001E-2</v>
      </c>
      <c r="AM446" s="1">
        <f>ABS(IK_diagnostics_positions[[#This Row],[Column17]]-Q445)</f>
        <v>3.6887000000000003E-2</v>
      </c>
      <c r="AN446" s="1">
        <f>ABS(IK_diagnostics_positions[[#This Row],[Column18]]-R445)</f>
        <v>2.2310000000000052E-2</v>
      </c>
      <c r="AO446" s="1">
        <f>ABS(IK_diagnostics_positions[[#This Row],[Column19]]-S445)</f>
        <v>1.0996309999999999E-2</v>
      </c>
      <c r="AP446" s="1">
        <f>ABS(IK_diagnostics_positions[[#This Row],[Column20]]-T445)</f>
        <v>0.12070976</v>
      </c>
      <c r="AQ446" s="1">
        <f>ABS(IK_diagnostics_positions[[#This Row],[Column21]]-U445)</f>
        <v>1.5029999999999877E-2</v>
      </c>
    </row>
    <row r="447" spans="1:43" x14ac:dyDescent="0.25">
      <c r="A447" s="1">
        <v>-0.26408199999999998</v>
      </c>
      <c r="B447" s="1">
        <v>0.95551900000000001</v>
      </c>
      <c r="C447" s="1">
        <v>-0.13132099999999999</v>
      </c>
      <c r="D447" s="1">
        <v>0.259851</v>
      </c>
      <c r="E447" s="1">
        <v>0.17821500000000001</v>
      </c>
      <c r="F447" s="1">
        <v>-0.47959299999999999</v>
      </c>
      <c r="G447" s="1">
        <v>-0.39377400000000001</v>
      </c>
      <c r="H447" s="1">
        <v>0.44124999999999998</v>
      </c>
      <c r="I447" s="1">
        <v>-1.18923</v>
      </c>
      <c r="J447" s="1">
        <v>2.4364899999999999E-3</v>
      </c>
      <c r="K447" s="1">
        <v>0.90426700000000004</v>
      </c>
      <c r="L447" s="1">
        <v>-1.9821</v>
      </c>
      <c r="M447" s="1">
        <v>0.84051799999999999</v>
      </c>
      <c r="N447" s="1">
        <v>1.0059899999999999</v>
      </c>
      <c r="O447" s="1">
        <v>-2.5180699999999998</v>
      </c>
      <c r="P447" s="1">
        <v>-0.82575100000000001</v>
      </c>
      <c r="Q447" s="1">
        <v>1.0145599999999999</v>
      </c>
      <c r="R447" s="1">
        <v>-2.53159</v>
      </c>
      <c r="S447" s="1">
        <v>4.73391E-3</v>
      </c>
      <c r="T447" s="1">
        <v>2.6865900000000002E-2</v>
      </c>
      <c r="U447" s="1">
        <v>-2.4618500000000001</v>
      </c>
      <c r="V447" s="1" t="s">
        <v>23</v>
      </c>
      <c r="W447" s="1">
        <f>ABS(IK_diagnostics_positions[[#This Row],[Column1]]-A446)</f>
        <v>0.132525</v>
      </c>
      <c r="X447" s="1">
        <f>ABS(IK_diagnostics_positions[[#This Row],[Column2]]-B446)</f>
        <v>0.51461500000000004</v>
      </c>
      <c r="Y447" s="1">
        <f>ABS(IK_diagnostics_positions[[#This Row],[Column3]]-C446)</f>
        <v>0.67385399999999995</v>
      </c>
      <c r="Z447" s="1">
        <f>ABS(IK_diagnostics_positions[[#This Row],[Column4]]-D446)</f>
        <v>0.73006199999999999</v>
      </c>
      <c r="AA447" s="1">
        <f>ABS(IK_diagnostics_positions[[#This Row],[Column5]]-E446)</f>
        <v>0.71019900000000002</v>
      </c>
      <c r="AB447" s="1">
        <f>ABS(IK_diagnostics_positions[[#This Row],[Column6]]-F446)</f>
        <v>0.54483700000000002</v>
      </c>
      <c r="AC447" s="1">
        <f>ABS(IK_diagnostics_positions[[#This Row],[Column7]]-G446)</f>
        <v>0.18525600000000003</v>
      </c>
      <c r="AD447" s="1">
        <f>ABS(IK_diagnostics_positions[[#This Row],[Column8]]-H446)</f>
        <v>0.45729259999999999</v>
      </c>
      <c r="AE447" s="1">
        <f>ABS(IK_diagnostics_positions[[#This Row],[Column9]]-I446)</f>
        <v>0.68487999999999993</v>
      </c>
      <c r="AF447" s="1">
        <f>ABS(IK_diagnostics_positions[[#This Row],[Column10]]-J446)</f>
        <v>2.10538E-3</v>
      </c>
      <c r="AG447" s="1">
        <f>ABS(IK_diagnostics_positions[[#This Row],[Column11]]-K446)</f>
        <v>0.1082510000000001</v>
      </c>
      <c r="AH447" s="1">
        <f>ABS(IK_diagnostics_positions[[#This Row],[Column12]]-L446)</f>
        <v>0.10585</v>
      </c>
      <c r="AI447" s="1">
        <f>ABS(IK_diagnostics_positions[[#This Row],[Column13]]-M446)</f>
        <v>8.5345000000000004E-2</v>
      </c>
      <c r="AJ447" s="1">
        <f>ABS(IK_diagnostics_positions[[#This Row],[Column14]]-N446)</f>
        <v>7.5679999999999081E-3</v>
      </c>
      <c r="AK447" s="1">
        <f>ABS(IK_diagnostics_positions[[#This Row],[Column15]]-O446)</f>
        <v>1.2859999999999872E-2</v>
      </c>
      <c r="AL447" s="1">
        <f>ABS(IK_diagnostics_positions[[#This Row],[Column16]]-P446)</f>
        <v>7.0305000000000062E-2</v>
      </c>
      <c r="AM447" s="1">
        <f>ABS(IK_diagnostics_positions[[#This Row],[Column17]]-Q446)</f>
        <v>2.1886999999999879E-2</v>
      </c>
      <c r="AN447" s="1">
        <f>ABS(IK_diagnostics_positions[[#This Row],[Column18]]-R446)</f>
        <v>3.5870000000000068E-2</v>
      </c>
      <c r="AO447" s="1">
        <f>ABS(IK_diagnostics_positions[[#This Row],[Column19]]-S446)</f>
        <v>7.7058600000000001E-3</v>
      </c>
      <c r="AP447" s="1">
        <f>ABS(IK_diagnostics_positions[[#This Row],[Column20]]-T446)</f>
        <v>2.1246140000000004E-2</v>
      </c>
      <c r="AQ447" s="1">
        <f>ABS(IK_diagnostics_positions[[#This Row],[Column21]]-U446)</f>
        <v>2.6949999999999807E-2</v>
      </c>
    </row>
    <row r="448" spans="1:43" x14ac:dyDescent="0.25">
      <c r="A448" s="1">
        <v>-0.481964</v>
      </c>
      <c r="B448" s="1">
        <v>-0.14585300000000001</v>
      </c>
      <c r="C448" s="1">
        <v>-0.86396600000000001</v>
      </c>
      <c r="D448" s="1">
        <v>0.120406</v>
      </c>
      <c r="E448" s="1">
        <v>-0.39682200000000001</v>
      </c>
      <c r="F448" s="1">
        <v>-1.6216999999999999</v>
      </c>
      <c r="G448" s="1">
        <v>-0.12801899999999999</v>
      </c>
      <c r="H448" s="1">
        <v>0.385347</v>
      </c>
      <c r="I448" s="1">
        <v>-2.1930999999999998</v>
      </c>
      <c r="J448" s="1">
        <v>-1.305E-3</v>
      </c>
      <c r="K448" s="1">
        <v>0.76747100000000001</v>
      </c>
      <c r="L448" s="1">
        <v>-3.1084800000000001</v>
      </c>
      <c r="M448" s="1">
        <v>0.75460700000000003</v>
      </c>
      <c r="N448" s="1">
        <v>1.00864</v>
      </c>
      <c r="O448" s="1">
        <v>-2.4998499999999999</v>
      </c>
      <c r="P448" s="1">
        <v>-0.75688</v>
      </c>
      <c r="Q448" s="1">
        <v>1.00227</v>
      </c>
      <c r="R448" s="1">
        <v>-2.49695</v>
      </c>
      <c r="S448" s="1">
        <v>-1.4311199999999999E-3</v>
      </c>
      <c r="T448" s="1">
        <v>-1.30324E-2</v>
      </c>
      <c r="U448" s="1">
        <v>-2.48333</v>
      </c>
      <c r="V448" s="1" t="s">
        <v>23</v>
      </c>
      <c r="W448" s="1">
        <f>ABS(IK_diagnostics_positions[[#This Row],[Column1]]-A447)</f>
        <v>0.21788200000000002</v>
      </c>
      <c r="X448" s="1">
        <f>ABS(IK_diagnostics_positions[[#This Row],[Column2]]-B447)</f>
        <v>1.101372</v>
      </c>
      <c r="Y448" s="1">
        <f>ABS(IK_diagnostics_positions[[#This Row],[Column3]]-C447)</f>
        <v>0.73264499999999999</v>
      </c>
      <c r="Z448" s="1">
        <f>ABS(IK_diagnostics_positions[[#This Row],[Column4]]-D447)</f>
        <v>0.13944499999999999</v>
      </c>
      <c r="AA448" s="1">
        <f>ABS(IK_diagnostics_positions[[#This Row],[Column5]]-E447)</f>
        <v>0.57503700000000002</v>
      </c>
      <c r="AB448" s="1">
        <f>ABS(IK_diagnostics_positions[[#This Row],[Column6]]-F447)</f>
        <v>1.142107</v>
      </c>
      <c r="AC448" s="1">
        <f>ABS(IK_diagnostics_positions[[#This Row],[Column7]]-G447)</f>
        <v>0.26575500000000002</v>
      </c>
      <c r="AD448" s="1">
        <f>ABS(IK_diagnostics_positions[[#This Row],[Column8]]-H447)</f>
        <v>5.590299999999998E-2</v>
      </c>
      <c r="AE448" s="1">
        <f>ABS(IK_diagnostics_positions[[#This Row],[Column9]]-I447)</f>
        <v>1.0038699999999998</v>
      </c>
      <c r="AF448" s="1">
        <f>ABS(IK_diagnostics_positions[[#This Row],[Column10]]-J447)</f>
        <v>3.7414900000000001E-3</v>
      </c>
      <c r="AG448" s="1">
        <f>ABS(IK_diagnostics_positions[[#This Row],[Column11]]-K447)</f>
        <v>0.13679600000000003</v>
      </c>
      <c r="AH448" s="1">
        <f>ABS(IK_diagnostics_positions[[#This Row],[Column12]]-L447)</f>
        <v>1.1263800000000002</v>
      </c>
      <c r="AI448" s="1">
        <f>ABS(IK_diagnostics_positions[[#This Row],[Column13]]-M447)</f>
        <v>8.591099999999996E-2</v>
      </c>
      <c r="AJ448" s="1">
        <f>ABS(IK_diagnostics_positions[[#This Row],[Column14]]-N447)</f>
        <v>2.6500000000000412E-3</v>
      </c>
      <c r="AK448" s="1">
        <f>ABS(IK_diagnostics_positions[[#This Row],[Column15]]-O447)</f>
        <v>1.8219999999999903E-2</v>
      </c>
      <c r="AL448" s="1">
        <f>ABS(IK_diagnostics_positions[[#This Row],[Column16]]-P447)</f>
        <v>6.8871000000000016E-2</v>
      </c>
      <c r="AM448" s="1">
        <f>ABS(IK_diagnostics_positions[[#This Row],[Column17]]-Q447)</f>
        <v>1.2289999999999912E-2</v>
      </c>
      <c r="AN448" s="1">
        <f>ABS(IK_diagnostics_positions[[#This Row],[Column18]]-R447)</f>
        <v>3.4640000000000004E-2</v>
      </c>
      <c r="AO448" s="1">
        <f>ABS(IK_diagnostics_positions[[#This Row],[Column19]]-S447)</f>
        <v>6.1650300000000002E-3</v>
      </c>
      <c r="AP448" s="1">
        <f>ABS(IK_diagnostics_positions[[#This Row],[Column20]]-T447)</f>
        <v>3.9898299999999998E-2</v>
      </c>
      <c r="AQ448" s="1">
        <f>ABS(IK_diagnostics_positions[[#This Row],[Column21]]-U447)</f>
        <v>2.1479999999999944E-2</v>
      </c>
    </row>
    <row r="449" spans="1:43" x14ac:dyDescent="0.25">
      <c r="A449" s="1">
        <v>0.61927699999999997</v>
      </c>
      <c r="B449" s="1">
        <v>0.78025100000000003</v>
      </c>
      <c r="C449" s="1">
        <v>8.7778200000000001E-2</v>
      </c>
      <c r="D449" s="1">
        <v>2.32548E-3</v>
      </c>
      <c r="E449" s="1">
        <v>1.44278</v>
      </c>
      <c r="F449" s="1">
        <v>-0.33699499999999999</v>
      </c>
      <c r="G449" s="1">
        <v>-0.20776800000000001</v>
      </c>
      <c r="H449" s="1">
        <v>0.87984200000000001</v>
      </c>
      <c r="I449" s="1">
        <v>-1.13635</v>
      </c>
      <c r="J449" s="1">
        <v>5.14972E-3</v>
      </c>
      <c r="K449" s="1">
        <v>0.97222500000000001</v>
      </c>
      <c r="L449" s="1">
        <v>-2.1090399999999998</v>
      </c>
      <c r="M449" s="1">
        <v>0.89478800000000003</v>
      </c>
      <c r="N449" s="1">
        <v>0.98935899999999999</v>
      </c>
      <c r="O449" s="1">
        <v>-2.5653899999999998</v>
      </c>
      <c r="P449" s="1">
        <v>-0.87717199999999995</v>
      </c>
      <c r="Q449" s="1">
        <v>1.01895</v>
      </c>
      <c r="R449" s="1">
        <v>-2.5773600000000001</v>
      </c>
      <c r="S449" s="1">
        <v>-6.2059300000000001E-3</v>
      </c>
      <c r="T449" s="1">
        <v>3.4582700000000001E-2</v>
      </c>
      <c r="U449" s="1">
        <v>-2.4564599999999999</v>
      </c>
      <c r="V449" s="1" t="s">
        <v>23</v>
      </c>
      <c r="W449" s="1">
        <f>ABS(IK_diagnostics_positions[[#This Row],[Column1]]-A448)</f>
        <v>1.1012409999999999</v>
      </c>
      <c r="X449" s="1">
        <f>ABS(IK_diagnostics_positions[[#This Row],[Column2]]-B448)</f>
        <v>0.92610400000000004</v>
      </c>
      <c r="Y449" s="1">
        <f>ABS(IK_diagnostics_positions[[#This Row],[Column3]]-C448)</f>
        <v>0.95174420000000004</v>
      </c>
      <c r="Z449" s="1">
        <f>ABS(IK_diagnostics_positions[[#This Row],[Column4]]-D448)</f>
        <v>0.11808051999999999</v>
      </c>
      <c r="AA449" s="1">
        <f>ABS(IK_diagnostics_positions[[#This Row],[Column5]]-E448)</f>
        <v>1.839602</v>
      </c>
      <c r="AB449" s="1">
        <f>ABS(IK_diagnostics_positions[[#This Row],[Column6]]-F448)</f>
        <v>1.284705</v>
      </c>
      <c r="AC449" s="1">
        <f>ABS(IK_diagnostics_positions[[#This Row],[Column7]]-G448)</f>
        <v>7.9749000000000014E-2</v>
      </c>
      <c r="AD449" s="1">
        <f>ABS(IK_diagnostics_positions[[#This Row],[Column8]]-H448)</f>
        <v>0.49449500000000002</v>
      </c>
      <c r="AE449" s="1">
        <f>ABS(IK_diagnostics_positions[[#This Row],[Column9]]-I448)</f>
        <v>1.0567499999999999</v>
      </c>
      <c r="AF449" s="1">
        <f>ABS(IK_diagnostics_positions[[#This Row],[Column10]]-J448)</f>
        <v>6.4547199999999997E-3</v>
      </c>
      <c r="AG449" s="1">
        <f>ABS(IK_diagnostics_positions[[#This Row],[Column11]]-K448)</f>
        <v>0.20475399999999999</v>
      </c>
      <c r="AH449" s="1">
        <f>ABS(IK_diagnostics_positions[[#This Row],[Column12]]-L448)</f>
        <v>0.99944000000000033</v>
      </c>
      <c r="AI449" s="1">
        <f>ABS(IK_diagnostics_positions[[#This Row],[Column13]]-M448)</f>
        <v>0.140181</v>
      </c>
      <c r="AJ449" s="1">
        <f>ABS(IK_diagnostics_positions[[#This Row],[Column14]]-N448)</f>
        <v>1.9280999999999993E-2</v>
      </c>
      <c r="AK449" s="1">
        <f>ABS(IK_diagnostics_positions[[#This Row],[Column15]]-O448)</f>
        <v>6.5539999999999932E-2</v>
      </c>
      <c r="AL449" s="1">
        <f>ABS(IK_diagnostics_positions[[#This Row],[Column16]]-P448)</f>
        <v>0.12029199999999995</v>
      </c>
      <c r="AM449" s="1">
        <f>ABS(IK_diagnostics_positions[[#This Row],[Column17]]-Q448)</f>
        <v>1.6680000000000028E-2</v>
      </c>
      <c r="AN449" s="1">
        <f>ABS(IK_diagnostics_positions[[#This Row],[Column18]]-R448)</f>
        <v>8.0410000000000093E-2</v>
      </c>
      <c r="AO449" s="1">
        <f>ABS(IK_diagnostics_positions[[#This Row],[Column19]]-S448)</f>
        <v>4.77481E-3</v>
      </c>
      <c r="AP449" s="1">
        <f>ABS(IK_diagnostics_positions[[#This Row],[Column20]]-T448)</f>
        <v>4.76151E-2</v>
      </c>
      <c r="AQ449" s="1">
        <f>ABS(IK_diagnostics_positions[[#This Row],[Column21]]-U448)</f>
        <v>2.6870000000000172E-2</v>
      </c>
    </row>
    <row r="450" spans="1:43" x14ac:dyDescent="0.25">
      <c r="A450" s="1">
        <v>-0.164135</v>
      </c>
      <c r="B450" s="1">
        <v>0.67418400000000001</v>
      </c>
      <c r="C450" s="1">
        <v>-0.72009400000000001</v>
      </c>
      <c r="D450" s="1">
        <v>0.30928299999999997</v>
      </c>
      <c r="E450" s="1">
        <v>-0.160658</v>
      </c>
      <c r="F450" s="1">
        <v>-0.43917699999999998</v>
      </c>
      <c r="G450" s="1">
        <v>9.2103699999999997E-2</v>
      </c>
      <c r="H450" s="1">
        <v>-0.11355700000000001</v>
      </c>
      <c r="I450" s="1">
        <v>-1.4141699999999999</v>
      </c>
      <c r="J450" s="1">
        <v>2.8719700000000002E-3</v>
      </c>
      <c r="K450" s="1">
        <v>0.76803100000000002</v>
      </c>
      <c r="L450" s="1">
        <v>-1.87768</v>
      </c>
      <c r="M450" s="1">
        <v>0.74968900000000005</v>
      </c>
      <c r="N450" s="1">
        <v>1.00474</v>
      </c>
      <c r="O450" s="1">
        <v>-2.4991599999999998</v>
      </c>
      <c r="P450" s="1">
        <v>-0.744336</v>
      </c>
      <c r="Q450" s="1">
        <v>1.0021</v>
      </c>
      <c r="R450" s="1">
        <v>-2.4996900000000002</v>
      </c>
      <c r="S450" s="1">
        <v>1.6247500000000001E-4</v>
      </c>
      <c r="T450" s="1">
        <v>-5.06049E-3</v>
      </c>
      <c r="U450" s="1">
        <v>-2.5119699999999998</v>
      </c>
      <c r="V450" s="1" t="s">
        <v>23</v>
      </c>
      <c r="W450" s="1">
        <f>ABS(IK_diagnostics_positions[[#This Row],[Column1]]-A449)</f>
        <v>0.783412</v>
      </c>
      <c r="X450" s="1">
        <f>ABS(IK_diagnostics_positions[[#This Row],[Column2]]-B449)</f>
        <v>0.10606700000000002</v>
      </c>
      <c r="Y450" s="1">
        <f>ABS(IK_diagnostics_positions[[#This Row],[Column3]]-C449)</f>
        <v>0.80787220000000004</v>
      </c>
      <c r="Z450" s="1">
        <f>ABS(IK_diagnostics_positions[[#This Row],[Column4]]-D449)</f>
        <v>0.30695751999999998</v>
      </c>
      <c r="AA450" s="1">
        <f>ABS(IK_diagnostics_positions[[#This Row],[Column5]]-E449)</f>
        <v>1.6034379999999999</v>
      </c>
      <c r="AB450" s="1">
        <f>ABS(IK_diagnostics_positions[[#This Row],[Column6]]-F449)</f>
        <v>0.102182</v>
      </c>
      <c r="AC450" s="1">
        <f>ABS(IK_diagnostics_positions[[#This Row],[Column7]]-G449)</f>
        <v>0.29987170000000002</v>
      </c>
      <c r="AD450" s="1">
        <f>ABS(IK_diagnostics_positions[[#This Row],[Column8]]-H449)</f>
        <v>0.99339900000000003</v>
      </c>
      <c r="AE450" s="1">
        <f>ABS(IK_diagnostics_positions[[#This Row],[Column9]]-I449)</f>
        <v>0.27781999999999996</v>
      </c>
      <c r="AF450" s="1">
        <f>ABS(IK_diagnostics_positions[[#This Row],[Column10]]-J449)</f>
        <v>2.2777499999999998E-3</v>
      </c>
      <c r="AG450" s="1">
        <f>ABS(IK_diagnostics_positions[[#This Row],[Column11]]-K449)</f>
        <v>0.20419399999999999</v>
      </c>
      <c r="AH450" s="1">
        <f>ABS(IK_diagnostics_positions[[#This Row],[Column12]]-L449)</f>
        <v>0.23135999999999979</v>
      </c>
      <c r="AI450" s="1">
        <f>ABS(IK_diagnostics_positions[[#This Row],[Column13]]-M449)</f>
        <v>0.14509899999999998</v>
      </c>
      <c r="AJ450" s="1">
        <f>ABS(IK_diagnostics_positions[[#This Row],[Column14]]-N449)</f>
        <v>1.5380999999999978E-2</v>
      </c>
      <c r="AK450" s="1">
        <f>ABS(IK_diagnostics_positions[[#This Row],[Column15]]-O449)</f>
        <v>6.6230000000000011E-2</v>
      </c>
      <c r="AL450" s="1">
        <f>ABS(IK_diagnostics_positions[[#This Row],[Column16]]-P449)</f>
        <v>0.13283599999999995</v>
      </c>
      <c r="AM450" s="1">
        <f>ABS(IK_diagnostics_positions[[#This Row],[Column17]]-Q449)</f>
        <v>1.6850000000000032E-2</v>
      </c>
      <c r="AN450" s="1">
        <f>ABS(IK_diagnostics_positions[[#This Row],[Column18]]-R449)</f>
        <v>7.7669999999999906E-2</v>
      </c>
      <c r="AO450" s="1">
        <f>ABS(IK_diagnostics_positions[[#This Row],[Column19]]-S449)</f>
        <v>6.3684049999999997E-3</v>
      </c>
      <c r="AP450" s="1">
        <f>ABS(IK_diagnostics_positions[[#This Row],[Column20]]-T449)</f>
        <v>3.9643190000000002E-2</v>
      </c>
      <c r="AQ450" s="1">
        <f>ABS(IK_diagnostics_positions[[#This Row],[Column21]]-U449)</f>
        <v>5.5509999999999948E-2</v>
      </c>
    </row>
    <row r="451" spans="1:43" x14ac:dyDescent="0.25">
      <c r="A451" s="1">
        <v>-0.15551300000000001</v>
      </c>
      <c r="B451" s="1">
        <v>0.940855</v>
      </c>
      <c r="C451" s="1">
        <v>-0.30101099999999997</v>
      </c>
      <c r="D451" s="1">
        <v>-0.40945900000000002</v>
      </c>
      <c r="E451" s="1">
        <v>1.38967</v>
      </c>
      <c r="F451" s="1">
        <v>-1.1577900000000001</v>
      </c>
      <c r="G451" s="1">
        <v>-0.904057</v>
      </c>
      <c r="H451" s="1">
        <v>0.56930899999999995</v>
      </c>
      <c r="I451" s="1">
        <v>-1.44482</v>
      </c>
      <c r="J451" s="1">
        <v>-1.8420300000000001E-2</v>
      </c>
      <c r="K451" s="1">
        <v>0.75481100000000001</v>
      </c>
      <c r="L451" s="1">
        <v>-1.8705400000000001</v>
      </c>
      <c r="M451" s="1">
        <v>0.72850499999999996</v>
      </c>
      <c r="N451" s="1">
        <v>0.99801099999999998</v>
      </c>
      <c r="O451" s="1">
        <v>-2.4893700000000001</v>
      </c>
      <c r="P451" s="1">
        <v>-0.75852900000000001</v>
      </c>
      <c r="Q451" s="1">
        <v>1.01091</v>
      </c>
      <c r="R451" s="1">
        <v>-2.4923600000000001</v>
      </c>
      <c r="S451" s="1">
        <v>2.45726E-2</v>
      </c>
      <c r="T451" s="1">
        <v>-1.14413E-2</v>
      </c>
      <c r="U451" s="1">
        <v>-2.5116399999999999</v>
      </c>
      <c r="V451" s="1" t="s">
        <v>23</v>
      </c>
      <c r="W451" s="1">
        <f>ABS(IK_diagnostics_positions[[#This Row],[Column1]]-A450)</f>
        <v>8.6219999999999908E-3</v>
      </c>
      <c r="X451" s="1">
        <f>ABS(IK_diagnostics_positions[[#This Row],[Column2]]-B450)</f>
        <v>0.26667099999999999</v>
      </c>
      <c r="Y451" s="1">
        <f>ABS(IK_diagnostics_positions[[#This Row],[Column3]]-C450)</f>
        <v>0.41908300000000004</v>
      </c>
      <c r="Z451" s="1">
        <f>ABS(IK_diagnostics_positions[[#This Row],[Column4]]-D450)</f>
        <v>0.71874199999999999</v>
      </c>
      <c r="AA451" s="1">
        <f>ABS(IK_diagnostics_positions[[#This Row],[Column5]]-E450)</f>
        <v>1.5503279999999999</v>
      </c>
      <c r="AB451" s="1">
        <f>ABS(IK_diagnostics_positions[[#This Row],[Column6]]-F450)</f>
        <v>0.71861300000000017</v>
      </c>
      <c r="AC451" s="1">
        <f>ABS(IK_diagnostics_positions[[#This Row],[Column7]]-G450)</f>
        <v>0.99616070000000001</v>
      </c>
      <c r="AD451" s="1">
        <f>ABS(IK_diagnostics_positions[[#This Row],[Column8]]-H450)</f>
        <v>0.68286599999999997</v>
      </c>
      <c r="AE451" s="1">
        <f>ABS(IK_diagnostics_positions[[#This Row],[Column9]]-I450)</f>
        <v>3.0650000000000066E-2</v>
      </c>
      <c r="AF451" s="1">
        <f>ABS(IK_diagnostics_positions[[#This Row],[Column10]]-J450)</f>
        <v>2.1292270000000002E-2</v>
      </c>
      <c r="AG451" s="1">
        <f>ABS(IK_diagnostics_positions[[#This Row],[Column11]]-K450)</f>
        <v>1.322000000000001E-2</v>
      </c>
      <c r="AH451" s="1">
        <f>ABS(IK_diagnostics_positions[[#This Row],[Column12]]-L450)</f>
        <v>7.1399999999999242E-3</v>
      </c>
      <c r="AI451" s="1">
        <f>ABS(IK_diagnostics_positions[[#This Row],[Column13]]-M450)</f>
        <v>2.1184000000000092E-2</v>
      </c>
      <c r="AJ451" s="1">
        <f>ABS(IK_diagnostics_positions[[#This Row],[Column14]]-N450)</f>
        <v>6.728999999999985E-3</v>
      </c>
      <c r="AK451" s="1">
        <f>ABS(IK_diagnostics_positions[[#This Row],[Column15]]-O450)</f>
        <v>9.7899999999997434E-3</v>
      </c>
      <c r="AL451" s="1">
        <f>ABS(IK_diagnostics_positions[[#This Row],[Column16]]-P450)</f>
        <v>1.4193000000000011E-2</v>
      </c>
      <c r="AM451" s="1">
        <f>ABS(IK_diagnostics_positions[[#This Row],[Column17]]-Q450)</f>
        <v>8.8099999999999845E-3</v>
      </c>
      <c r="AN451" s="1">
        <f>ABS(IK_diagnostics_positions[[#This Row],[Column18]]-R450)</f>
        <v>7.3300000000000587E-3</v>
      </c>
      <c r="AO451" s="1">
        <f>ABS(IK_diagnostics_positions[[#This Row],[Column19]]-S450)</f>
        <v>2.4410125000000001E-2</v>
      </c>
      <c r="AP451" s="1">
        <f>ABS(IK_diagnostics_positions[[#This Row],[Column20]]-T450)</f>
        <v>6.3808099999999998E-3</v>
      </c>
      <c r="AQ451" s="1">
        <f>ABS(IK_diagnostics_positions[[#This Row],[Column21]]-U450)</f>
        <v>3.2999999999994145E-4</v>
      </c>
    </row>
    <row r="452" spans="1:43" x14ac:dyDescent="0.25">
      <c r="A452" s="1">
        <v>-6.1794200000000001E-2</v>
      </c>
      <c r="B452" s="1">
        <v>0.10094500000000001</v>
      </c>
      <c r="C452" s="1">
        <v>-0.99297100000000005</v>
      </c>
      <c r="D452" s="1">
        <v>-0.26022099999999998</v>
      </c>
      <c r="E452" s="1">
        <v>0.965974</v>
      </c>
      <c r="F452" s="1">
        <v>-1.4537899999999999</v>
      </c>
      <c r="G452" s="1">
        <v>-0.65256800000000004</v>
      </c>
      <c r="H452" s="1">
        <v>0.462171</v>
      </c>
      <c r="I452" s="1">
        <v>-2.22336</v>
      </c>
      <c r="J452" s="1">
        <v>-3.6976500000000002E-2</v>
      </c>
      <c r="K452" s="1">
        <v>0.78385400000000005</v>
      </c>
      <c r="L452" s="1">
        <v>-2.94278</v>
      </c>
      <c r="M452" s="1">
        <v>0.81926399999999999</v>
      </c>
      <c r="N452" s="1">
        <v>1.0286299999999999</v>
      </c>
      <c r="O452" s="1">
        <v>-2.4878800000000001</v>
      </c>
      <c r="P452" s="1">
        <v>-0.86908300000000005</v>
      </c>
      <c r="Q452" s="1">
        <v>1.05457</v>
      </c>
      <c r="R452" s="1">
        <v>-2.45872</v>
      </c>
      <c r="S452" s="1">
        <v>2.92924E-2</v>
      </c>
      <c r="T452" s="1">
        <v>-0.100575</v>
      </c>
      <c r="U452" s="1">
        <v>-2.4808400000000002</v>
      </c>
      <c r="V452" s="1" t="s">
        <v>23</v>
      </c>
      <c r="W452" s="1">
        <f>ABS(IK_diagnostics_positions[[#This Row],[Column1]]-A451)</f>
        <v>9.3718800000000019E-2</v>
      </c>
      <c r="X452" s="1">
        <f>ABS(IK_diagnostics_positions[[#This Row],[Column2]]-B451)</f>
        <v>0.83990999999999993</v>
      </c>
      <c r="Y452" s="1">
        <f>ABS(IK_diagnostics_positions[[#This Row],[Column3]]-C451)</f>
        <v>0.69196000000000013</v>
      </c>
      <c r="Z452" s="1">
        <f>ABS(IK_diagnostics_positions[[#This Row],[Column4]]-D451)</f>
        <v>0.14923800000000004</v>
      </c>
      <c r="AA452" s="1">
        <f>ABS(IK_diagnostics_positions[[#This Row],[Column5]]-E451)</f>
        <v>0.42369599999999996</v>
      </c>
      <c r="AB452" s="1">
        <f>ABS(IK_diagnostics_positions[[#This Row],[Column6]]-F451)</f>
        <v>0.29599999999999982</v>
      </c>
      <c r="AC452" s="1">
        <f>ABS(IK_diagnostics_positions[[#This Row],[Column7]]-G451)</f>
        <v>0.25148899999999996</v>
      </c>
      <c r="AD452" s="1">
        <f>ABS(IK_diagnostics_positions[[#This Row],[Column8]]-H451)</f>
        <v>0.10713799999999996</v>
      </c>
      <c r="AE452" s="1">
        <f>ABS(IK_diagnostics_positions[[#This Row],[Column9]]-I451)</f>
        <v>0.77854000000000001</v>
      </c>
      <c r="AF452" s="1">
        <f>ABS(IK_diagnostics_positions[[#This Row],[Column10]]-J451)</f>
        <v>1.8556200000000002E-2</v>
      </c>
      <c r="AG452" s="1">
        <f>ABS(IK_diagnostics_positions[[#This Row],[Column11]]-K451)</f>
        <v>2.9043000000000041E-2</v>
      </c>
      <c r="AH452" s="1">
        <f>ABS(IK_diagnostics_positions[[#This Row],[Column12]]-L451)</f>
        <v>1.0722399999999999</v>
      </c>
      <c r="AI452" s="1">
        <f>ABS(IK_diagnostics_positions[[#This Row],[Column13]]-M451)</f>
        <v>9.0759000000000034E-2</v>
      </c>
      <c r="AJ452" s="1">
        <f>ABS(IK_diagnostics_positions[[#This Row],[Column14]]-N451)</f>
        <v>3.0618999999999952E-2</v>
      </c>
      <c r="AK452" s="1">
        <f>ABS(IK_diagnostics_positions[[#This Row],[Column15]]-O451)</f>
        <v>1.4899999999999913E-3</v>
      </c>
      <c r="AL452" s="1">
        <f>ABS(IK_diagnostics_positions[[#This Row],[Column16]]-P451)</f>
        <v>0.11055400000000004</v>
      </c>
      <c r="AM452" s="1">
        <f>ABS(IK_diagnostics_positions[[#This Row],[Column17]]-Q451)</f>
        <v>4.3660000000000032E-2</v>
      </c>
      <c r="AN452" s="1">
        <f>ABS(IK_diagnostics_positions[[#This Row],[Column18]]-R451)</f>
        <v>3.3640000000000114E-2</v>
      </c>
      <c r="AO452" s="1">
        <f>ABS(IK_diagnostics_positions[[#This Row],[Column19]]-S451)</f>
        <v>4.7197999999999997E-3</v>
      </c>
      <c r="AP452" s="1">
        <f>ABS(IK_diagnostics_positions[[#This Row],[Column20]]-T451)</f>
        <v>8.9133699999999996E-2</v>
      </c>
      <c r="AQ452" s="1">
        <f>ABS(IK_diagnostics_positions[[#This Row],[Column21]]-U451)</f>
        <v>3.0799999999999716E-2</v>
      </c>
    </row>
    <row r="453" spans="1:43" x14ac:dyDescent="0.25">
      <c r="A453" s="1">
        <v>0.62601499999999999</v>
      </c>
      <c r="B453" s="1">
        <v>0.65805199999999997</v>
      </c>
      <c r="C453" s="1">
        <v>-0.41841699999999998</v>
      </c>
      <c r="D453" s="1">
        <v>0.460592</v>
      </c>
      <c r="E453" s="1">
        <v>0.95871099999999998</v>
      </c>
      <c r="F453" s="1">
        <v>-1.3576900000000001</v>
      </c>
      <c r="G453" s="1">
        <v>0.24457899999999999</v>
      </c>
      <c r="H453" s="1">
        <v>-1.7498199999999998E-2</v>
      </c>
      <c r="I453" s="1">
        <v>-1.3388599999999999</v>
      </c>
      <c r="J453" s="1">
        <v>-8.4124200000000003E-3</v>
      </c>
      <c r="K453" s="1">
        <v>0.78503900000000004</v>
      </c>
      <c r="L453" s="1">
        <v>-1.87917</v>
      </c>
      <c r="M453" s="1">
        <v>0.75044299999999997</v>
      </c>
      <c r="N453" s="1">
        <v>1.0001800000000001</v>
      </c>
      <c r="O453" s="1">
        <v>-2.4938600000000002</v>
      </c>
      <c r="P453" s="1">
        <v>-0.75689799999999996</v>
      </c>
      <c r="Q453" s="1">
        <v>1.00268</v>
      </c>
      <c r="R453" s="1">
        <v>-2.5055900000000002</v>
      </c>
      <c r="S453" s="1">
        <v>1.28323E-2</v>
      </c>
      <c r="T453" s="1">
        <v>-1.0718100000000001E-3</v>
      </c>
      <c r="U453" s="1">
        <v>-2.4968900000000001</v>
      </c>
      <c r="V453" s="1" t="s">
        <v>23</v>
      </c>
      <c r="W453" s="1">
        <f>ABS(IK_diagnostics_positions[[#This Row],[Column1]]-A452)</f>
        <v>0.68780920000000001</v>
      </c>
      <c r="X453" s="1">
        <f>ABS(IK_diagnostics_positions[[#This Row],[Column2]]-B452)</f>
        <v>0.55710700000000002</v>
      </c>
      <c r="Y453" s="1">
        <f>ABS(IK_diagnostics_positions[[#This Row],[Column3]]-C452)</f>
        <v>0.57455400000000001</v>
      </c>
      <c r="Z453" s="1">
        <f>ABS(IK_diagnostics_positions[[#This Row],[Column4]]-D452)</f>
        <v>0.72081299999999993</v>
      </c>
      <c r="AA453" s="1">
        <f>ABS(IK_diagnostics_positions[[#This Row],[Column5]]-E452)</f>
        <v>7.2630000000000194E-3</v>
      </c>
      <c r="AB453" s="1">
        <f>ABS(IK_diagnostics_positions[[#This Row],[Column6]]-F452)</f>
        <v>9.6099999999999852E-2</v>
      </c>
      <c r="AC453" s="1">
        <f>ABS(IK_diagnostics_positions[[#This Row],[Column7]]-G452)</f>
        <v>0.89714700000000003</v>
      </c>
      <c r="AD453" s="1">
        <f>ABS(IK_diagnostics_positions[[#This Row],[Column8]]-H452)</f>
        <v>0.47966920000000002</v>
      </c>
      <c r="AE453" s="1">
        <f>ABS(IK_diagnostics_positions[[#This Row],[Column9]]-I452)</f>
        <v>0.88450000000000006</v>
      </c>
      <c r="AF453" s="1">
        <f>ABS(IK_diagnostics_positions[[#This Row],[Column10]]-J452)</f>
        <v>2.8564080000000002E-2</v>
      </c>
      <c r="AG453" s="1">
        <f>ABS(IK_diagnostics_positions[[#This Row],[Column11]]-K452)</f>
        <v>1.1849999999999916E-3</v>
      </c>
      <c r="AH453" s="1">
        <f>ABS(IK_diagnostics_positions[[#This Row],[Column12]]-L452)</f>
        <v>1.0636099999999999</v>
      </c>
      <c r="AI453" s="1">
        <f>ABS(IK_diagnostics_positions[[#This Row],[Column13]]-M452)</f>
        <v>6.8821000000000021E-2</v>
      </c>
      <c r="AJ453" s="1">
        <f>ABS(IK_diagnostics_positions[[#This Row],[Column14]]-N452)</f>
        <v>2.8449999999999864E-2</v>
      </c>
      <c r="AK453" s="1">
        <f>ABS(IK_diagnostics_positions[[#This Row],[Column15]]-O452)</f>
        <v>5.9800000000000963E-3</v>
      </c>
      <c r="AL453" s="1">
        <f>ABS(IK_diagnostics_positions[[#This Row],[Column16]]-P452)</f>
        <v>0.11218500000000009</v>
      </c>
      <c r="AM453" s="1">
        <f>ABS(IK_diagnostics_positions[[#This Row],[Column17]]-Q452)</f>
        <v>5.1889999999999992E-2</v>
      </c>
      <c r="AN453" s="1">
        <f>ABS(IK_diagnostics_positions[[#This Row],[Column18]]-R452)</f>
        <v>4.6870000000000189E-2</v>
      </c>
      <c r="AO453" s="1">
        <f>ABS(IK_diagnostics_positions[[#This Row],[Column19]]-S452)</f>
        <v>1.6460099999999998E-2</v>
      </c>
      <c r="AP453" s="1">
        <f>ABS(IK_diagnostics_positions[[#This Row],[Column20]]-T452)</f>
        <v>9.9503189999999991E-2</v>
      </c>
      <c r="AQ453" s="1">
        <f>ABS(IK_diagnostics_positions[[#This Row],[Column21]]-U452)</f>
        <v>1.6049999999999898E-2</v>
      </c>
    </row>
    <row r="454" spans="1:43" x14ac:dyDescent="0.25">
      <c r="A454" s="1">
        <v>-5.0386199999999999E-2</v>
      </c>
      <c r="B454" s="1">
        <v>0.19493199999999999</v>
      </c>
      <c r="C454" s="1">
        <v>-0.979522</v>
      </c>
      <c r="D454" s="1">
        <v>5.7849299999999999E-2</v>
      </c>
      <c r="E454" s="1">
        <v>0.14668300000000001</v>
      </c>
      <c r="F454" s="1">
        <v>-1.97248</v>
      </c>
      <c r="G454" s="1">
        <v>-0.367952</v>
      </c>
      <c r="H454" s="1">
        <v>0.304892</v>
      </c>
      <c r="I454" s="1">
        <v>-1.0815999999999999</v>
      </c>
      <c r="J454" s="1">
        <v>2.8691300000000001E-3</v>
      </c>
      <c r="K454" s="1">
        <v>0.784945</v>
      </c>
      <c r="L454" s="1">
        <v>-1.8766099999999999</v>
      </c>
      <c r="M454" s="1">
        <v>0.75337799999999999</v>
      </c>
      <c r="N454" s="1">
        <v>0.99899700000000002</v>
      </c>
      <c r="O454" s="1">
        <v>-2.5018400000000001</v>
      </c>
      <c r="P454" s="1">
        <v>-0.74903299999999995</v>
      </c>
      <c r="Q454" s="1">
        <v>0.99999099999999996</v>
      </c>
      <c r="R454" s="1">
        <v>-2.4998200000000002</v>
      </c>
      <c r="S454" s="1">
        <v>-2.5560600000000002E-3</v>
      </c>
      <c r="T454" s="1">
        <v>7.9101300000000002E-4</v>
      </c>
      <c r="U454" s="1">
        <v>-2.49715</v>
      </c>
      <c r="V454" s="1" t="s">
        <v>23</v>
      </c>
      <c r="W454" s="1">
        <f>ABS(IK_diagnostics_positions[[#This Row],[Column1]]-A453)</f>
        <v>0.67640120000000004</v>
      </c>
      <c r="X454" s="1">
        <f>ABS(IK_diagnostics_positions[[#This Row],[Column2]]-B453)</f>
        <v>0.46311999999999998</v>
      </c>
      <c r="Y454" s="1">
        <f>ABS(IK_diagnostics_positions[[#This Row],[Column3]]-C453)</f>
        <v>0.56110499999999996</v>
      </c>
      <c r="Z454" s="1">
        <f>ABS(IK_diagnostics_positions[[#This Row],[Column4]]-D453)</f>
        <v>0.40274270000000001</v>
      </c>
      <c r="AA454" s="1">
        <f>ABS(IK_diagnostics_positions[[#This Row],[Column5]]-E453)</f>
        <v>0.81202799999999997</v>
      </c>
      <c r="AB454" s="1">
        <f>ABS(IK_diagnostics_positions[[#This Row],[Column6]]-F453)</f>
        <v>0.61478999999999995</v>
      </c>
      <c r="AC454" s="1">
        <f>ABS(IK_diagnostics_positions[[#This Row],[Column7]]-G453)</f>
        <v>0.61253099999999994</v>
      </c>
      <c r="AD454" s="1">
        <f>ABS(IK_diagnostics_positions[[#This Row],[Column8]]-H453)</f>
        <v>0.32239020000000002</v>
      </c>
      <c r="AE454" s="1">
        <f>ABS(IK_diagnostics_positions[[#This Row],[Column9]]-I453)</f>
        <v>0.25726000000000004</v>
      </c>
      <c r="AF454" s="1">
        <f>ABS(IK_diagnostics_positions[[#This Row],[Column10]]-J453)</f>
        <v>1.1281550000000001E-2</v>
      </c>
      <c r="AG454" s="1">
        <f>ABS(IK_diagnostics_positions[[#This Row],[Column11]]-K453)</f>
        <v>9.4000000000038497E-5</v>
      </c>
      <c r="AH454" s="1">
        <f>ABS(IK_diagnostics_positions[[#This Row],[Column12]]-L453)</f>
        <v>2.5600000000001177E-3</v>
      </c>
      <c r="AI454" s="1">
        <f>ABS(IK_diagnostics_positions[[#This Row],[Column13]]-M453)</f>
        <v>2.9350000000000209E-3</v>
      </c>
      <c r="AJ454" s="1">
        <f>ABS(IK_diagnostics_positions[[#This Row],[Column14]]-N453)</f>
        <v>1.1830000000000451E-3</v>
      </c>
      <c r="AK454" s="1">
        <f>ABS(IK_diagnostics_positions[[#This Row],[Column15]]-O453)</f>
        <v>7.9799999999998761E-3</v>
      </c>
      <c r="AL454" s="1">
        <f>ABS(IK_diagnostics_positions[[#This Row],[Column16]]-P453)</f>
        <v>7.8650000000000109E-3</v>
      </c>
      <c r="AM454" s="1">
        <f>ABS(IK_diagnostics_positions[[#This Row],[Column17]]-Q453)</f>
        <v>2.6890000000000525E-3</v>
      </c>
      <c r="AN454" s="1">
        <f>ABS(IK_diagnostics_positions[[#This Row],[Column18]]-R453)</f>
        <v>5.7700000000000529E-3</v>
      </c>
      <c r="AO454" s="1">
        <f>ABS(IK_diagnostics_positions[[#This Row],[Column19]]-S453)</f>
        <v>1.538836E-2</v>
      </c>
      <c r="AP454" s="1">
        <f>ABS(IK_diagnostics_positions[[#This Row],[Column20]]-T453)</f>
        <v>1.862823E-3</v>
      </c>
      <c r="AQ454" s="1">
        <f>ABS(IK_diagnostics_positions[[#This Row],[Column21]]-U453)</f>
        <v>2.5999999999992696E-4</v>
      </c>
    </row>
    <row r="455" spans="1:43" x14ac:dyDescent="0.25">
      <c r="A455" s="1">
        <v>0.51488999999999996</v>
      </c>
      <c r="B455" s="1">
        <v>0.66679900000000003</v>
      </c>
      <c r="C455" s="1">
        <v>-0.53876500000000005</v>
      </c>
      <c r="D455" s="1">
        <v>0.118974</v>
      </c>
      <c r="E455" s="1">
        <v>0.90937999999999997</v>
      </c>
      <c r="F455" s="1">
        <v>-1.4244300000000001</v>
      </c>
      <c r="G455" s="1">
        <v>-0.19101599999999999</v>
      </c>
      <c r="H455" s="1">
        <v>1.3987099999999999</v>
      </c>
      <c r="I455" s="1">
        <v>-2.2395800000000001</v>
      </c>
      <c r="J455" s="1">
        <v>1.1537199999999999E-2</v>
      </c>
      <c r="K455" s="1">
        <v>0.81926900000000002</v>
      </c>
      <c r="L455" s="1">
        <v>-3.02902</v>
      </c>
      <c r="M455" s="1">
        <v>0.82626699999999997</v>
      </c>
      <c r="N455" s="1">
        <v>1.0084299999999999</v>
      </c>
      <c r="O455" s="1">
        <v>-2.4809000000000001</v>
      </c>
      <c r="P455" s="1">
        <v>-0.79919399999999996</v>
      </c>
      <c r="Q455" s="1">
        <v>1.0101800000000001</v>
      </c>
      <c r="R455" s="1">
        <v>-2.4756100000000001</v>
      </c>
      <c r="S455" s="1">
        <v>-2.7286999999999998E-4</v>
      </c>
      <c r="T455" s="1">
        <v>-2.92935E-2</v>
      </c>
      <c r="U455" s="1">
        <v>-2.5000599999999999</v>
      </c>
      <c r="V455" s="1" t="s">
        <v>23</v>
      </c>
      <c r="W455" s="1">
        <f>ABS(IK_diagnostics_positions[[#This Row],[Column1]]-A454)</f>
        <v>0.56527620000000001</v>
      </c>
      <c r="X455" s="1">
        <f>ABS(IK_diagnostics_positions[[#This Row],[Column2]]-B454)</f>
        <v>0.47186700000000004</v>
      </c>
      <c r="Y455" s="1">
        <f>ABS(IK_diagnostics_positions[[#This Row],[Column3]]-C454)</f>
        <v>0.44075699999999995</v>
      </c>
      <c r="Z455" s="1">
        <f>ABS(IK_diagnostics_positions[[#This Row],[Column4]]-D454)</f>
        <v>6.1124699999999997E-2</v>
      </c>
      <c r="AA455" s="1">
        <f>ABS(IK_diagnostics_positions[[#This Row],[Column5]]-E454)</f>
        <v>0.76269699999999996</v>
      </c>
      <c r="AB455" s="1">
        <f>ABS(IK_diagnostics_positions[[#This Row],[Column6]]-F454)</f>
        <v>0.54804999999999993</v>
      </c>
      <c r="AC455" s="1">
        <f>ABS(IK_diagnostics_positions[[#This Row],[Column7]]-G454)</f>
        <v>0.17693600000000001</v>
      </c>
      <c r="AD455" s="1">
        <f>ABS(IK_diagnostics_positions[[#This Row],[Column8]]-H454)</f>
        <v>1.093818</v>
      </c>
      <c r="AE455" s="1">
        <f>ABS(IK_diagnostics_positions[[#This Row],[Column9]]-I454)</f>
        <v>1.1579800000000002</v>
      </c>
      <c r="AF455" s="1">
        <f>ABS(IK_diagnostics_positions[[#This Row],[Column10]]-J454)</f>
        <v>8.6680699999999999E-3</v>
      </c>
      <c r="AG455" s="1">
        <f>ABS(IK_diagnostics_positions[[#This Row],[Column11]]-K454)</f>
        <v>3.4324000000000021E-2</v>
      </c>
      <c r="AH455" s="1">
        <f>ABS(IK_diagnostics_positions[[#This Row],[Column12]]-L454)</f>
        <v>1.1524100000000002</v>
      </c>
      <c r="AI455" s="1">
        <f>ABS(IK_diagnostics_positions[[#This Row],[Column13]]-M454)</f>
        <v>7.2888999999999982E-2</v>
      </c>
      <c r="AJ455" s="1">
        <f>ABS(IK_diagnostics_positions[[#This Row],[Column14]]-N454)</f>
        <v>9.4329999999999137E-3</v>
      </c>
      <c r="AK455" s="1">
        <f>ABS(IK_diagnostics_positions[[#This Row],[Column15]]-O454)</f>
        <v>2.0939999999999959E-2</v>
      </c>
      <c r="AL455" s="1">
        <f>ABS(IK_diagnostics_positions[[#This Row],[Column16]]-P454)</f>
        <v>5.0161000000000011E-2</v>
      </c>
      <c r="AM455" s="1">
        <f>ABS(IK_diagnostics_positions[[#This Row],[Column17]]-Q454)</f>
        <v>1.0189000000000115E-2</v>
      </c>
      <c r="AN455" s="1">
        <f>ABS(IK_diagnostics_positions[[#This Row],[Column18]]-R454)</f>
        <v>2.4210000000000065E-2</v>
      </c>
      <c r="AO455" s="1">
        <f>ABS(IK_diagnostics_positions[[#This Row],[Column19]]-S454)</f>
        <v>2.28319E-3</v>
      </c>
      <c r="AP455" s="1">
        <f>ABS(IK_diagnostics_positions[[#This Row],[Column20]]-T454)</f>
        <v>3.0084513E-2</v>
      </c>
      <c r="AQ455" s="1">
        <f>ABS(IK_diagnostics_positions[[#This Row],[Column21]]-U454)</f>
        <v>2.9099999999999682E-3</v>
      </c>
    </row>
    <row r="456" spans="1:43" x14ac:dyDescent="0.25">
      <c r="A456" s="1">
        <v>0.34937499999999999</v>
      </c>
      <c r="B456" s="1">
        <v>0.91247599999999995</v>
      </c>
      <c r="C456" s="1">
        <v>-0.212895</v>
      </c>
      <c r="D456" s="1">
        <v>-0.33067400000000002</v>
      </c>
      <c r="E456" s="1">
        <v>0.59050800000000003</v>
      </c>
      <c r="F456" s="1">
        <v>-0.87158199999999997</v>
      </c>
      <c r="G456" s="1">
        <v>-0.15287600000000001</v>
      </c>
      <c r="H456" s="1">
        <v>1.2635000000000001</v>
      </c>
      <c r="I456" s="1">
        <v>-1.58955</v>
      </c>
      <c r="J456" s="1">
        <v>-5.2659199999999999E-4</v>
      </c>
      <c r="K456" s="1">
        <v>1.0391600000000001</v>
      </c>
      <c r="L456" s="1">
        <v>-2.5520800000000001</v>
      </c>
      <c r="M456" s="1">
        <v>0.99579499999999999</v>
      </c>
      <c r="N456" s="1">
        <v>0.97270199999999996</v>
      </c>
      <c r="O456" s="1">
        <v>-2.4979800000000001</v>
      </c>
      <c r="P456" s="1">
        <v>-0.99616899999999997</v>
      </c>
      <c r="Q456" s="1">
        <v>0.96118899999999996</v>
      </c>
      <c r="R456" s="1">
        <v>-2.5009299999999999</v>
      </c>
      <c r="S456" s="1">
        <v>-1.7300900000000001E-2</v>
      </c>
      <c r="T456" s="1">
        <v>4.0472599999999997E-2</v>
      </c>
      <c r="U456" s="1">
        <v>-2.5036100000000001</v>
      </c>
      <c r="V456" s="1" t="s">
        <v>23</v>
      </c>
      <c r="W456" s="1">
        <f>ABS(IK_diagnostics_positions[[#This Row],[Column1]]-A455)</f>
        <v>0.16551499999999997</v>
      </c>
      <c r="X456" s="1">
        <f>ABS(IK_diagnostics_positions[[#This Row],[Column2]]-B455)</f>
        <v>0.24567699999999992</v>
      </c>
      <c r="Y456" s="1">
        <f>ABS(IK_diagnostics_positions[[#This Row],[Column3]]-C455)</f>
        <v>0.32587000000000005</v>
      </c>
      <c r="Z456" s="1">
        <f>ABS(IK_diagnostics_positions[[#This Row],[Column4]]-D455)</f>
        <v>0.44964800000000005</v>
      </c>
      <c r="AA456" s="1">
        <f>ABS(IK_diagnostics_positions[[#This Row],[Column5]]-E455)</f>
        <v>0.31887199999999993</v>
      </c>
      <c r="AB456" s="1">
        <f>ABS(IK_diagnostics_positions[[#This Row],[Column6]]-F455)</f>
        <v>0.55284800000000012</v>
      </c>
      <c r="AC456" s="1">
        <f>ABS(IK_diagnostics_positions[[#This Row],[Column7]]-G455)</f>
        <v>3.8139999999999979E-2</v>
      </c>
      <c r="AD456" s="1">
        <f>ABS(IK_diagnostics_positions[[#This Row],[Column8]]-H455)</f>
        <v>0.13520999999999983</v>
      </c>
      <c r="AE456" s="1">
        <f>ABS(IK_diagnostics_positions[[#This Row],[Column9]]-I455)</f>
        <v>0.65003000000000011</v>
      </c>
      <c r="AF456" s="1">
        <f>ABS(IK_diagnostics_positions[[#This Row],[Column10]]-J455)</f>
        <v>1.2063791999999999E-2</v>
      </c>
      <c r="AG456" s="1">
        <f>ABS(IK_diagnostics_positions[[#This Row],[Column11]]-K455)</f>
        <v>0.21989100000000006</v>
      </c>
      <c r="AH456" s="1">
        <f>ABS(IK_diagnostics_positions[[#This Row],[Column12]]-L455)</f>
        <v>0.47693999999999992</v>
      </c>
      <c r="AI456" s="1">
        <f>ABS(IK_diagnostics_positions[[#This Row],[Column13]]-M455)</f>
        <v>0.16952800000000001</v>
      </c>
      <c r="AJ456" s="1">
        <f>ABS(IK_diagnostics_positions[[#This Row],[Column14]]-N455)</f>
        <v>3.5727999999999982E-2</v>
      </c>
      <c r="AK456" s="1">
        <f>ABS(IK_diagnostics_positions[[#This Row],[Column15]]-O455)</f>
        <v>1.7079999999999984E-2</v>
      </c>
      <c r="AL456" s="1">
        <f>ABS(IK_diagnostics_positions[[#This Row],[Column16]]-P455)</f>
        <v>0.19697500000000001</v>
      </c>
      <c r="AM456" s="1">
        <f>ABS(IK_diagnostics_positions[[#This Row],[Column17]]-Q455)</f>
        <v>4.8991000000000118E-2</v>
      </c>
      <c r="AN456" s="1">
        <f>ABS(IK_diagnostics_positions[[#This Row],[Column18]]-R455)</f>
        <v>2.5319999999999787E-2</v>
      </c>
      <c r="AO456" s="1">
        <f>ABS(IK_diagnostics_positions[[#This Row],[Column19]]-S455)</f>
        <v>1.702803E-2</v>
      </c>
      <c r="AP456" s="1">
        <f>ABS(IK_diagnostics_positions[[#This Row],[Column20]]-T455)</f>
        <v>6.9766099999999998E-2</v>
      </c>
      <c r="AQ456" s="1">
        <f>ABS(IK_diagnostics_positions[[#This Row],[Column21]]-U455)</f>
        <v>3.5500000000001641E-3</v>
      </c>
    </row>
    <row r="457" spans="1:43" x14ac:dyDescent="0.25">
      <c r="A457" s="1">
        <v>0.77997700000000003</v>
      </c>
      <c r="B457" s="1">
        <v>-0.60226599999999997</v>
      </c>
      <c r="C457" s="1">
        <v>-0.17003699999999999</v>
      </c>
      <c r="D457" s="1">
        <v>0.113424</v>
      </c>
      <c r="E457" s="1">
        <v>-0.79157900000000003</v>
      </c>
      <c r="F457" s="1">
        <v>-0.89105599999999996</v>
      </c>
      <c r="G457" s="1">
        <v>0.40640300000000001</v>
      </c>
      <c r="H457" s="1">
        <v>0.115922</v>
      </c>
      <c r="I457" s="1">
        <v>-1.1920599999999999</v>
      </c>
      <c r="J457" s="1">
        <v>3.15022E-3</v>
      </c>
      <c r="K457" s="1">
        <v>0.74136299999999999</v>
      </c>
      <c r="L457" s="1">
        <v>-1.86005</v>
      </c>
      <c r="M457" s="1">
        <v>0.73694999999999999</v>
      </c>
      <c r="N457" s="1">
        <v>1.0028699999999999</v>
      </c>
      <c r="O457" s="1">
        <v>-2.4870700000000001</v>
      </c>
      <c r="P457" s="1">
        <v>-0.73087299999999999</v>
      </c>
      <c r="Q457" s="1">
        <v>1.00278</v>
      </c>
      <c r="R457" s="1">
        <v>-2.48685</v>
      </c>
      <c r="S457" s="1">
        <v>-8.2353400000000007E-3</v>
      </c>
      <c r="T457" s="1">
        <v>-5.40632E-3</v>
      </c>
      <c r="U457" s="1">
        <v>-2.5250400000000002</v>
      </c>
      <c r="V457" s="1" t="s">
        <v>23</v>
      </c>
      <c r="W457" s="1">
        <f>ABS(IK_diagnostics_positions[[#This Row],[Column1]]-A456)</f>
        <v>0.43060200000000004</v>
      </c>
      <c r="X457" s="1">
        <f>ABS(IK_diagnostics_positions[[#This Row],[Column2]]-B456)</f>
        <v>1.514742</v>
      </c>
      <c r="Y457" s="1">
        <f>ABS(IK_diagnostics_positions[[#This Row],[Column3]]-C456)</f>
        <v>4.2858000000000007E-2</v>
      </c>
      <c r="Z457" s="1">
        <f>ABS(IK_diagnostics_positions[[#This Row],[Column4]]-D456)</f>
        <v>0.44409799999999999</v>
      </c>
      <c r="AA457" s="1">
        <f>ABS(IK_diagnostics_positions[[#This Row],[Column5]]-E456)</f>
        <v>1.3820870000000001</v>
      </c>
      <c r="AB457" s="1">
        <f>ABS(IK_diagnostics_positions[[#This Row],[Column6]]-F456)</f>
        <v>1.9473999999999991E-2</v>
      </c>
      <c r="AC457" s="1">
        <f>ABS(IK_diagnostics_positions[[#This Row],[Column7]]-G456)</f>
        <v>0.55927900000000008</v>
      </c>
      <c r="AD457" s="1">
        <f>ABS(IK_diagnostics_positions[[#This Row],[Column8]]-H456)</f>
        <v>1.147578</v>
      </c>
      <c r="AE457" s="1">
        <f>ABS(IK_diagnostics_positions[[#This Row],[Column9]]-I456)</f>
        <v>0.39749000000000012</v>
      </c>
      <c r="AF457" s="1">
        <f>ABS(IK_diagnostics_positions[[#This Row],[Column10]]-J456)</f>
        <v>3.6768119999999998E-3</v>
      </c>
      <c r="AG457" s="1">
        <f>ABS(IK_diagnostics_positions[[#This Row],[Column11]]-K456)</f>
        <v>0.29779700000000009</v>
      </c>
      <c r="AH457" s="1">
        <f>ABS(IK_diagnostics_positions[[#This Row],[Column12]]-L456)</f>
        <v>0.69203000000000015</v>
      </c>
      <c r="AI457" s="1">
        <f>ABS(IK_diagnostics_positions[[#This Row],[Column13]]-M456)</f>
        <v>0.25884499999999999</v>
      </c>
      <c r="AJ457" s="1">
        <f>ABS(IK_diagnostics_positions[[#This Row],[Column14]]-N456)</f>
        <v>3.0167999999999973E-2</v>
      </c>
      <c r="AK457" s="1">
        <f>ABS(IK_diagnostics_positions[[#This Row],[Column15]]-O456)</f>
        <v>1.0909999999999975E-2</v>
      </c>
      <c r="AL457" s="1">
        <f>ABS(IK_diagnostics_positions[[#This Row],[Column16]]-P456)</f>
        <v>0.26529599999999998</v>
      </c>
      <c r="AM457" s="1">
        <f>ABS(IK_diagnostics_positions[[#This Row],[Column17]]-Q456)</f>
        <v>4.1591000000000045E-2</v>
      </c>
      <c r="AN457" s="1">
        <f>ABS(IK_diagnostics_positions[[#This Row],[Column18]]-R456)</f>
        <v>1.407999999999987E-2</v>
      </c>
      <c r="AO457" s="1">
        <f>ABS(IK_diagnostics_positions[[#This Row],[Column19]]-S456)</f>
        <v>9.0655600000000003E-3</v>
      </c>
      <c r="AP457" s="1">
        <f>ABS(IK_diagnostics_positions[[#This Row],[Column20]]-T456)</f>
        <v>4.5878919999999997E-2</v>
      </c>
      <c r="AQ457" s="1">
        <f>ABS(IK_diagnostics_positions[[#This Row],[Column21]]-U456)</f>
        <v>2.143000000000006E-2</v>
      </c>
    </row>
    <row r="458" spans="1:43" x14ac:dyDescent="0.25">
      <c r="A458" s="1">
        <v>-0.227021</v>
      </c>
      <c r="B458" s="1">
        <v>-0.97389000000000003</v>
      </c>
      <c r="C458" s="2">
        <v>3.9693499999999997E-8</v>
      </c>
      <c r="D458" s="1">
        <v>-0.65995400000000004</v>
      </c>
      <c r="E458" s="1">
        <v>-0.50822699999999998</v>
      </c>
      <c r="F458" s="1">
        <v>-0.77183299999999999</v>
      </c>
      <c r="G458" s="1">
        <v>-0.34953899999999999</v>
      </c>
      <c r="H458" s="1">
        <v>0.30408800000000002</v>
      </c>
      <c r="I458" s="1">
        <v>-1.2655799999999999</v>
      </c>
      <c r="J458" s="1">
        <v>2.22033E-3</v>
      </c>
      <c r="K458" s="1">
        <v>0.92399299999999995</v>
      </c>
      <c r="L458" s="1">
        <v>-1.9670000000000001</v>
      </c>
      <c r="M458" s="1">
        <v>0.81822300000000003</v>
      </c>
      <c r="N458" s="1">
        <v>1.00363</v>
      </c>
      <c r="O458" s="1">
        <v>-2.5395300000000001</v>
      </c>
      <c r="P458" s="1">
        <v>-0.82380200000000003</v>
      </c>
      <c r="Q458" s="1">
        <v>0.98134600000000005</v>
      </c>
      <c r="R458" s="1">
        <v>-2.5277099999999999</v>
      </c>
      <c r="S458" s="1">
        <v>-8.7047600000000006E-3</v>
      </c>
      <c r="T458" s="1">
        <v>5.3217599999999997E-2</v>
      </c>
      <c r="U458" s="1">
        <v>-2.4585599999999999</v>
      </c>
      <c r="V458" s="1" t="s">
        <v>23</v>
      </c>
      <c r="W458" s="1">
        <f>ABS(IK_diagnostics_positions[[#This Row],[Column1]]-A457)</f>
        <v>1.0069980000000001</v>
      </c>
      <c r="X458" s="1">
        <f>ABS(IK_diagnostics_positions[[#This Row],[Column2]]-B457)</f>
        <v>0.37162400000000007</v>
      </c>
      <c r="Y458" s="1">
        <f>ABS(IK_diagnostics_positions[[#This Row],[Column3]]-C457)</f>
        <v>0.17003703969349998</v>
      </c>
      <c r="Z458" s="1">
        <f>ABS(IK_diagnostics_positions[[#This Row],[Column4]]-D457)</f>
        <v>0.77337800000000001</v>
      </c>
      <c r="AA458" s="1">
        <f>ABS(IK_diagnostics_positions[[#This Row],[Column5]]-E457)</f>
        <v>0.28335200000000005</v>
      </c>
      <c r="AB458" s="1">
        <f>ABS(IK_diagnostics_positions[[#This Row],[Column6]]-F457)</f>
        <v>0.11922299999999997</v>
      </c>
      <c r="AC458" s="1">
        <f>ABS(IK_diagnostics_positions[[#This Row],[Column7]]-G457)</f>
        <v>0.755942</v>
      </c>
      <c r="AD458" s="1">
        <f>ABS(IK_diagnostics_positions[[#This Row],[Column8]]-H457)</f>
        <v>0.18816600000000003</v>
      </c>
      <c r="AE458" s="1">
        <f>ABS(IK_diagnostics_positions[[#This Row],[Column9]]-I457)</f>
        <v>7.352000000000003E-2</v>
      </c>
      <c r="AF458" s="1">
        <f>ABS(IK_diagnostics_positions[[#This Row],[Column10]]-J457)</f>
        <v>9.2989000000000006E-4</v>
      </c>
      <c r="AG458" s="1">
        <f>ABS(IK_diagnostics_positions[[#This Row],[Column11]]-K457)</f>
        <v>0.18262999999999996</v>
      </c>
      <c r="AH458" s="1">
        <f>ABS(IK_diagnostics_positions[[#This Row],[Column12]]-L457)</f>
        <v>0.1069500000000001</v>
      </c>
      <c r="AI458" s="1">
        <f>ABS(IK_diagnostics_positions[[#This Row],[Column13]]-M457)</f>
        <v>8.127300000000004E-2</v>
      </c>
      <c r="AJ458" s="1">
        <f>ABS(IK_diagnostics_positions[[#This Row],[Column14]]-N457)</f>
        <v>7.6000000000009393E-4</v>
      </c>
      <c r="AK458" s="1">
        <f>ABS(IK_diagnostics_positions[[#This Row],[Column15]]-O457)</f>
        <v>5.2459999999999951E-2</v>
      </c>
      <c r="AL458" s="1">
        <f>ABS(IK_diagnostics_positions[[#This Row],[Column16]]-P457)</f>
        <v>9.2929000000000039E-2</v>
      </c>
      <c r="AM458" s="1">
        <f>ABS(IK_diagnostics_positions[[#This Row],[Column17]]-Q457)</f>
        <v>2.1433999999999953E-2</v>
      </c>
      <c r="AN458" s="1">
        <f>ABS(IK_diagnostics_positions[[#This Row],[Column18]]-R457)</f>
        <v>4.0859999999999896E-2</v>
      </c>
      <c r="AO458" s="1">
        <f>ABS(IK_diagnostics_positions[[#This Row],[Column19]]-S457)</f>
        <v>4.6941999999999991E-4</v>
      </c>
      <c r="AP458" s="1">
        <f>ABS(IK_diagnostics_positions[[#This Row],[Column20]]-T457)</f>
        <v>5.8623919999999996E-2</v>
      </c>
      <c r="AQ458" s="1">
        <f>ABS(IK_diagnostics_positions[[#This Row],[Column21]]-U457)</f>
        <v>6.6480000000000317E-2</v>
      </c>
    </row>
    <row r="459" spans="1:43" x14ac:dyDescent="0.25">
      <c r="A459" s="1">
        <v>-0.45146599999999998</v>
      </c>
      <c r="B459" s="1">
        <v>-0.40080300000000002</v>
      </c>
      <c r="C459" s="1">
        <v>-0.79720400000000002</v>
      </c>
      <c r="D459" s="1">
        <v>-0.417605</v>
      </c>
      <c r="E459" s="1">
        <v>-0.50093399999999999</v>
      </c>
      <c r="F459" s="1">
        <v>-1.7916000000000001</v>
      </c>
      <c r="G459" s="1">
        <v>0.49504700000000001</v>
      </c>
      <c r="H459" s="1">
        <v>-9.5133599999999999E-2</v>
      </c>
      <c r="I459" s="1">
        <v>-1.8405199999999999</v>
      </c>
      <c r="J459" s="1">
        <v>-4.1483900000000001E-3</v>
      </c>
      <c r="K459" s="1">
        <v>0.77052600000000004</v>
      </c>
      <c r="L459" s="1">
        <v>-1.87845</v>
      </c>
      <c r="M459" s="1">
        <v>0.74345300000000003</v>
      </c>
      <c r="N459" s="1">
        <v>1.0017400000000001</v>
      </c>
      <c r="O459" s="1">
        <v>-2.5010500000000002</v>
      </c>
      <c r="P459" s="1">
        <v>-0.75407299999999999</v>
      </c>
      <c r="Q459" s="1">
        <v>1.0028699999999999</v>
      </c>
      <c r="R459" s="1">
        <v>-2.49783</v>
      </c>
      <c r="S459" s="1">
        <v>2.9864900000000001E-4</v>
      </c>
      <c r="T459" s="1">
        <v>-3.9683000000000001E-3</v>
      </c>
      <c r="U459" s="1">
        <v>-2.5110199999999998</v>
      </c>
      <c r="V459" s="1" t="s">
        <v>23</v>
      </c>
      <c r="W459" s="1">
        <f>ABS(IK_diagnostics_positions[[#This Row],[Column1]]-A458)</f>
        <v>0.22444499999999998</v>
      </c>
      <c r="X459" s="1">
        <f>ABS(IK_diagnostics_positions[[#This Row],[Column2]]-B458)</f>
        <v>0.57308700000000001</v>
      </c>
      <c r="Y459" s="1">
        <f>ABS(IK_diagnostics_positions[[#This Row],[Column3]]-C458)</f>
        <v>0.79720403969350007</v>
      </c>
      <c r="Z459" s="1">
        <f>ABS(IK_diagnostics_positions[[#This Row],[Column4]]-D458)</f>
        <v>0.24234900000000004</v>
      </c>
      <c r="AA459" s="1">
        <f>ABS(IK_diagnostics_positions[[#This Row],[Column5]]-E458)</f>
        <v>7.2929999999999939E-3</v>
      </c>
      <c r="AB459" s="1">
        <f>ABS(IK_diagnostics_positions[[#This Row],[Column6]]-F458)</f>
        <v>1.0197670000000001</v>
      </c>
      <c r="AC459" s="1">
        <f>ABS(IK_diagnostics_positions[[#This Row],[Column7]]-G458)</f>
        <v>0.84458600000000006</v>
      </c>
      <c r="AD459" s="1">
        <f>ABS(IK_diagnostics_positions[[#This Row],[Column8]]-H458)</f>
        <v>0.39922160000000001</v>
      </c>
      <c r="AE459" s="1">
        <f>ABS(IK_diagnostics_positions[[#This Row],[Column9]]-I458)</f>
        <v>0.57494000000000001</v>
      </c>
      <c r="AF459" s="1">
        <f>ABS(IK_diagnostics_positions[[#This Row],[Column10]]-J458)</f>
        <v>6.3687199999999996E-3</v>
      </c>
      <c r="AG459" s="1">
        <f>ABS(IK_diagnostics_positions[[#This Row],[Column11]]-K458)</f>
        <v>0.15346699999999991</v>
      </c>
      <c r="AH459" s="1">
        <f>ABS(IK_diagnostics_positions[[#This Row],[Column12]]-L458)</f>
        <v>8.8550000000000129E-2</v>
      </c>
      <c r="AI459" s="1">
        <f>ABS(IK_diagnostics_positions[[#This Row],[Column13]]-M458)</f>
        <v>7.4770000000000003E-2</v>
      </c>
      <c r="AJ459" s="1">
        <f>ABS(IK_diagnostics_positions[[#This Row],[Column14]]-N458)</f>
        <v>1.8899999999999473E-3</v>
      </c>
      <c r="AK459" s="1">
        <f>ABS(IK_diagnostics_positions[[#This Row],[Column15]]-O458)</f>
        <v>3.8479999999999848E-2</v>
      </c>
      <c r="AL459" s="1">
        <f>ABS(IK_diagnostics_positions[[#This Row],[Column16]]-P458)</f>
        <v>6.9729000000000041E-2</v>
      </c>
      <c r="AM459" s="1">
        <f>ABS(IK_diagnostics_positions[[#This Row],[Column17]]-Q458)</f>
        <v>2.1523999999999877E-2</v>
      </c>
      <c r="AN459" s="1">
        <f>ABS(IK_diagnostics_positions[[#This Row],[Column18]]-R458)</f>
        <v>2.9879999999999907E-2</v>
      </c>
      <c r="AO459" s="1">
        <f>ABS(IK_diagnostics_positions[[#This Row],[Column19]]-S458)</f>
        <v>9.0034090000000004E-3</v>
      </c>
      <c r="AP459" s="1">
        <f>ABS(IK_diagnostics_positions[[#This Row],[Column20]]-T458)</f>
        <v>5.7185899999999998E-2</v>
      </c>
      <c r="AQ459" s="1">
        <f>ABS(IK_diagnostics_positions[[#This Row],[Column21]]-U458)</f>
        <v>5.2459999999999951E-2</v>
      </c>
    </row>
    <row r="460" spans="1:43" x14ac:dyDescent="0.25">
      <c r="A460" s="1">
        <v>6.5542699999999995E-2</v>
      </c>
      <c r="B460" s="1">
        <v>0.92741399999999996</v>
      </c>
      <c r="C460" s="1">
        <v>-0.36825000000000002</v>
      </c>
      <c r="D460" s="1">
        <v>-0.65783499999999995</v>
      </c>
      <c r="E460" s="1">
        <v>0.335339</v>
      </c>
      <c r="F460" s="1">
        <v>-0.72345800000000005</v>
      </c>
      <c r="G460" s="1">
        <v>-0.82122700000000004</v>
      </c>
      <c r="H460" s="1">
        <v>1.0665</v>
      </c>
      <c r="I460" s="1">
        <v>-1.3857999999999999</v>
      </c>
      <c r="J460" s="1">
        <v>1.90657E-3</v>
      </c>
      <c r="K460" s="1">
        <v>0.80756799999999995</v>
      </c>
      <c r="L460" s="1">
        <v>-1.8911800000000001</v>
      </c>
      <c r="M460" s="1">
        <v>0.76590899999999995</v>
      </c>
      <c r="N460" s="1">
        <v>0.997749</v>
      </c>
      <c r="O460" s="1">
        <v>-2.50773</v>
      </c>
      <c r="P460" s="1">
        <v>-0.75760799999999995</v>
      </c>
      <c r="Q460" s="1">
        <v>0.99335099999999998</v>
      </c>
      <c r="R460" s="1">
        <v>-2.51458</v>
      </c>
      <c r="S460" s="1">
        <v>-1.55698E-2</v>
      </c>
      <c r="T460" s="1">
        <v>5.5178400000000004E-3</v>
      </c>
      <c r="U460" s="1">
        <v>-2.4881799999999998</v>
      </c>
      <c r="V460" s="1" t="s">
        <v>23</v>
      </c>
      <c r="W460" s="1">
        <f>ABS(IK_diagnostics_positions[[#This Row],[Column1]]-A459)</f>
        <v>0.51700869999999999</v>
      </c>
      <c r="X460" s="1">
        <f>ABS(IK_diagnostics_positions[[#This Row],[Column2]]-B459)</f>
        <v>1.328217</v>
      </c>
      <c r="Y460" s="1">
        <f>ABS(IK_diagnostics_positions[[#This Row],[Column3]]-C459)</f>
        <v>0.428954</v>
      </c>
      <c r="Z460" s="1">
        <f>ABS(IK_diagnostics_positions[[#This Row],[Column4]]-D459)</f>
        <v>0.24022999999999994</v>
      </c>
      <c r="AA460" s="1">
        <f>ABS(IK_diagnostics_positions[[#This Row],[Column5]]-E459)</f>
        <v>0.83627300000000004</v>
      </c>
      <c r="AB460" s="1">
        <f>ABS(IK_diagnostics_positions[[#This Row],[Column6]]-F459)</f>
        <v>1.0681419999999999</v>
      </c>
      <c r="AC460" s="1">
        <f>ABS(IK_diagnostics_positions[[#This Row],[Column7]]-G459)</f>
        <v>1.3162739999999999</v>
      </c>
      <c r="AD460" s="1">
        <f>ABS(IK_diagnostics_positions[[#This Row],[Column8]]-H459)</f>
        <v>1.1616336</v>
      </c>
      <c r="AE460" s="1">
        <f>ABS(IK_diagnostics_positions[[#This Row],[Column9]]-I459)</f>
        <v>0.45472000000000001</v>
      </c>
      <c r="AF460" s="1">
        <f>ABS(IK_diagnostics_positions[[#This Row],[Column10]]-J459)</f>
        <v>6.0549599999999999E-3</v>
      </c>
      <c r="AG460" s="1">
        <f>ABS(IK_diagnostics_positions[[#This Row],[Column11]]-K459)</f>
        <v>3.7041999999999908E-2</v>
      </c>
      <c r="AH460" s="1">
        <f>ABS(IK_diagnostics_positions[[#This Row],[Column12]]-L459)</f>
        <v>1.273000000000013E-2</v>
      </c>
      <c r="AI460" s="1">
        <f>ABS(IK_diagnostics_positions[[#This Row],[Column13]]-M459)</f>
        <v>2.245599999999992E-2</v>
      </c>
      <c r="AJ460" s="1">
        <f>ABS(IK_diagnostics_positions[[#This Row],[Column14]]-N459)</f>
        <v>3.9910000000000778E-3</v>
      </c>
      <c r="AK460" s="1">
        <f>ABS(IK_diagnostics_positions[[#This Row],[Column15]]-O459)</f>
        <v>6.6799999999997972E-3</v>
      </c>
      <c r="AL460" s="1">
        <f>ABS(IK_diagnostics_positions[[#This Row],[Column16]]-P459)</f>
        <v>3.5349999999999548E-3</v>
      </c>
      <c r="AM460" s="1">
        <f>ABS(IK_diagnostics_positions[[#This Row],[Column17]]-Q459)</f>
        <v>9.5189999999999442E-3</v>
      </c>
      <c r="AN460" s="1">
        <f>ABS(IK_diagnostics_positions[[#This Row],[Column18]]-R459)</f>
        <v>1.6750000000000043E-2</v>
      </c>
      <c r="AO460" s="1">
        <f>ABS(IK_diagnostics_positions[[#This Row],[Column19]]-S459)</f>
        <v>1.5868449E-2</v>
      </c>
      <c r="AP460" s="1">
        <f>ABS(IK_diagnostics_positions[[#This Row],[Column20]]-T459)</f>
        <v>9.4861400000000005E-3</v>
      </c>
      <c r="AQ460" s="1">
        <f>ABS(IK_diagnostics_positions[[#This Row],[Column21]]-U459)</f>
        <v>2.2839999999999971E-2</v>
      </c>
    </row>
    <row r="461" spans="1:43" x14ac:dyDescent="0.25">
      <c r="A461" s="1">
        <v>-0.14310600000000001</v>
      </c>
      <c r="B461" s="1">
        <v>0.90213200000000004</v>
      </c>
      <c r="C461" s="1">
        <v>-0.40703600000000001</v>
      </c>
      <c r="D461" s="1">
        <v>0.80399100000000001</v>
      </c>
      <c r="E461" s="1">
        <v>0.78863799999999995</v>
      </c>
      <c r="F461" s="1">
        <v>-0.70724900000000002</v>
      </c>
      <c r="G461" s="1">
        <v>-9.9587800000000004E-2</v>
      </c>
      <c r="H461" s="1">
        <v>1.1356999999999999</v>
      </c>
      <c r="I461" s="1">
        <v>-0.95843199999999995</v>
      </c>
      <c r="J461" s="1">
        <v>-1.6294199999999998E-2</v>
      </c>
      <c r="K461" s="1">
        <v>0.82684800000000003</v>
      </c>
      <c r="L461" s="1">
        <v>-1.9058900000000001</v>
      </c>
      <c r="M461" s="1">
        <v>0.76428399999999996</v>
      </c>
      <c r="N461" s="1">
        <v>0.99397899999999995</v>
      </c>
      <c r="O461" s="1">
        <v>-2.5081899999999999</v>
      </c>
      <c r="P461" s="1">
        <v>-0.78100000000000003</v>
      </c>
      <c r="Q461" s="1">
        <v>0.99256100000000003</v>
      </c>
      <c r="R461" s="1">
        <v>-2.5285899999999999</v>
      </c>
      <c r="S461" s="1">
        <v>1.8075000000000001E-2</v>
      </c>
      <c r="T461" s="1">
        <v>1.29681E-2</v>
      </c>
      <c r="U461" s="1">
        <v>-2.4859</v>
      </c>
      <c r="V461" s="1" t="s">
        <v>23</v>
      </c>
      <c r="W461" s="1">
        <f>ABS(IK_diagnostics_positions[[#This Row],[Column1]]-A460)</f>
        <v>0.20864870000000002</v>
      </c>
      <c r="X461" s="1">
        <f>ABS(IK_diagnostics_positions[[#This Row],[Column2]]-B460)</f>
        <v>2.5281999999999916E-2</v>
      </c>
      <c r="Y461" s="1">
        <f>ABS(IK_diagnostics_positions[[#This Row],[Column3]]-C460)</f>
        <v>3.8785999999999987E-2</v>
      </c>
      <c r="Z461" s="1">
        <f>ABS(IK_diagnostics_positions[[#This Row],[Column4]]-D460)</f>
        <v>1.4618259999999998</v>
      </c>
      <c r="AA461" s="1">
        <f>ABS(IK_diagnostics_positions[[#This Row],[Column5]]-E460)</f>
        <v>0.45329899999999995</v>
      </c>
      <c r="AB461" s="1">
        <f>ABS(IK_diagnostics_positions[[#This Row],[Column6]]-F460)</f>
        <v>1.6209000000000029E-2</v>
      </c>
      <c r="AC461" s="1">
        <f>ABS(IK_diagnostics_positions[[#This Row],[Column7]]-G460)</f>
        <v>0.72163920000000004</v>
      </c>
      <c r="AD461" s="1">
        <f>ABS(IK_diagnostics_positions[[#This Row],[Column8]]-H460)</f>
        <v>6.9199999999999928E-2</v>
      </c>
      <c r="AE461" s="1">
        <f>ABS(IK_diagnostics_positions[[#This Row],[Column9]]-I460)</f>
        <v>0.42736799999999997</v>
      </c>
      <c r="AF461" s="1">
        <f>ABS(IK_diagnostics_positions[[#This Row],[Column10]]-J460)</f>
        <v>1.8200769999999998E-2</v>
      </c>
      <c r="AG461" s="1">
        <f>ABS(IK_diagnostics_positions[[#This Row],[Column11]]-K460)</f>
        <v>1.9280000000000075E-2</v>
      </c>
      <c r="AH461" s="1">
        <f>ABS(IK_diagnostics_positions[[#This Row],[Column12]]-L460)</f>
        <v>1.4710000000000001E-2</v>
      </c>
      <c r="AI461" s="1">
        <f>ABS(IK_diagnostics_positions[[#This Row],[Column13]]-M460)</f>
        <v>1.6249999999999876E-3</v>
      </c>
      <c r="AJ461" s="1">
        <f>ABS(IK_diagnostics_positions[[#This Row],[Column14]]-N460)</f>
        <v>3.7700000000000511E-3</v>
      </c>
      <c r="AK461" s="1">
        <f>ABS(IK_diagnostics_positions[[#This Row],[Column15]]-O460)</f>
        <v>4.5999999999990493E-4</v>
      </c>
      <c r="AL461" s="1">
        <f>ABS(IK_diagnostics_positions[[#This Row],[Column16]]-P460)</f>
        <v>2.3392000000000079E-2</v>
      </c>
      <c r="AM461" s="1">
        <f>ABS(IK_diagnostics_positions[[#This Row],[Column17]]-Q460)</f>
        <v>7.899999999999574E-4</v>
      </c>
      <c r="AN461" s="1">
        <f>ABS(IK_diagnostics_positions[[#This Row],[Column18]]-R460)</f>
        <v>1.4009999999999856E-2</v>
      </c>
      <c r="AO461" s="1">
        <f>ABS(IK_diagnostics_positions[[#This Row],[Column19]]-S460)</f>
        <v>3.3644800000000002E-2</v>
      </c>
      <c r="AP461" s="1">
        <f>ABS(IK_diagnostics_positions[[#This Row],[Column20]]-T460)</f>
        <v>7.4502599999999993E-3</v>
      </c>
      <c r="AQ461" s="1">
        <f>ABS(IK_diagnostics_positions[[#This Row],[Column21]]-U460)</f>
        <v>2.2799999999998377E-3</v>
      </c>
    </row>
    <row r="462" spans="1:43" x14ac:dyDescent="0.25">
      <c r="A462" s="1">
        <v>0.57206299999999999</v>
      </c>
      <c r="B462" s="1">
        <v>0.28528799999999999</v>
      </c>
      <c r="C462" s="1">
        <v>-0.76899600000000001</v>
      </c>
      <c r="D462" s="1">
        <v>0.82474599999999998</v>
      </c>
      <c r="E462" s="1">
        <v>0.55136200000000002</v>
      </c>
      <c r="F462" s="1">
        <v>-1.6992400000000001</v>
      </c>
      <c r="G462" s="1">
        <v>0.71045999999999998</v>
      </c>
      <c r="H462" s="1">
        <v>1.25179</v>
      </c>
      <c r="I462" s="1">
        <v>-2.4037600000000001</v>
      </c>
      <c r="J462" s="1">
        <v>-1.9952099999999999E-3</v>
      </c>
      <c r="K462" s="1">
        <v>0.78483199999999997</v>
      </c>
      <c r="L462" s="1">
        <v>-1.8799600000000001</v>
      </c>
      <c r="M462" s="1">
        <v>0.75147699999999995</v>
      </c>
      <c r="N462" s="1">
        <v>0.99912000000000001</v>
      </c>
      <c r="O462" s="1">
        <v>-2.5015399999999999</v>
      </c>
      <c r="P462" s="1">
        <v>-0.75411600000000001</v>
      </c>
      <c r="Q462" s="1">
        <v>1.00044</v>
      </c>
      <c r="R462" s="1">
        <v>-2.5027200000000001</v>
      </c>
      <c r="S462" s="1">
        <v>1.80411E-3</v>
      </c>
      <c r="T462" s="1">
        <v>1.5006100000000001E-3</v>
      </c>
      <c r="U462" s="1">
        <v>-2.5015499999999999</v>
      </c>
      <c r="V462" s="1" t="s">
        <v>23</v>
      </c>
      <c r="W462" s="1">
        <f>ABS(IK_diagnostics_positions[[#This Row],[Column1]]-A461)</f>
        <v>0.71516899999999994</v>
      </c>
      <c r="X462" s="1">
        <f>ABS(IK_diagnostics_positions[[#This Row],[Column2]]-B461)</f>
        <v>0.61684400000000006</v>
      </c>
      <c r="Y462" s="1">
        <f>ABS(IK_diagnostics_positions[[#This Row],[Column3]]-C461)</f>
        <v>0.36196</v>
      </c>
      <c r="Z462" s="1">
        <f>ABS(IK_diagnostics_positions[[#This Row],[Column4]]-D461)</f>
        <v>2.0754999999999968E-2</v>
      </c>
      <c r="AA462" s="1">
        <f>ABS(IK_diagnostics_positions[[#This Row],[Column5]]-E461)</f>
        <v>0.23727599999999993</v>
      </c>
      <c r="AB462" s="1">
        <f>ABS(IK_diagnostics_positions[[#This Row],[Column6]]-F461)</f>
        <v>0.99199100000000007</v>
      </c>
      <c r="AC462" s="1">
        <f>ABS(IK_diagnostics_positions[[#This Row],[Column7]]-G461)</f>
        <v>0.81004779999999998</v>
      </c>
      <c r="AD462" s="1">
        <f>ABS(IK_diagnostics_positions[[#This Row],[Column8]]-H461)</f>
        <v>0.11609000000000003</v>
      </c>
      <c r="AE462" s="1">
        <f>ABS(IK_diagnostics_positions[[#This Row],[Column9]]-I461)</f>
        <v>1.4453280000000002</v>
      </c>
      <c r="AF462" s="1">
        <f>ABS(IK_diagnostics_positions[[#This Row],[Column10]]-J461)</f>
        <v>1.4298989999999998E-2</v>
      </c>
      <c r="AG462" s="1">
        <f>ABS(IK_diagnostics_positions[[#This Row],[Column11]]-K461)</f>
        <v>4.2016000000000053E-2</v>
      </c>
      <c r="AH462" s="1">
        <f>ABS(IK_diagnostics_positions[[#This Row],[Column12]]-L461)</f>
        <v>2.5930000000000009E-2</v>
      </c>
      <c r="AI462" s="1">
        <f>ABS(IK_diagnostics_positions[[#This Row],[Column13]]-M461)</f>
        <v>1.2807000000000013E-2</v>
      </c>
      <c r="AJ462" s="1">
        <f>ABS(IK_diagnostics_positions[[#This Row],[Column14]]-N461)</f>
        <v>5.1410000000000622E-3</v>
      </c>
      <c r="AK462" s="1">
        <f>ABS(IK_diagnostics_positions[[#This Row],[Column15]]-O461)</f>
        <v>6.6500000000000448E-3</v>
      </c>
      <c r="AL462" s="1">
        <f>ABS(IK_diagnostics_positions[[#This Row],[Column16]]-P461)</f>
        <v>2.6884000000000019E-2</v>
      </c>
      <c r="AM462" s="1">
        <f>ABS(IK_diagnostics_positions[[#This Row],[Column17]]-Q461)</f>
        <v>7.8789999999999694E-3</v>
      </c>
      <c r="AN462" s="1">
        <f>ABS(IK_diagnostics_positions[[#This Row],[Column18]]-R461)</f>
        <v>2.5869999999999838E-2</v>
      </c>
      <c r="AO462" s="1">
        <f>ABS(IK_diagnostics_positions[[#This Row],[Column19]]-S461)</f>
        <v>1.627089E-2</v>
      </c>
      <c r="AP462" s="1">
        <f>ABS(IK_diagnostics_positions[[#This Row],[Column20]]-T461)</f>
        <v>1.146749E-2</v>
      </c>
      <c r="AQ462" s="1">
        <f>ABS(IK_diagnostics_positions[[#This Row],[Column21]]-U461)</f>
        <v>1.5649999999999942E-2</v>
      </c>
    </row>
    <row r="463" spans="1:43" x14ac:dyDescent="0.25">
      <c r="A463" s="1">
        <v>0.17474700000000001</v>
      </c>
      <c r="B463" s="1">
        <v>-0.94124600000000003</v>
      </c>
      <c r="C463" s="1">
        <v>0.28899799999999998</v>
      </c>
      <c r="D463" s="1">
        <v>9.7318100000000005E-2</v>
      </c>
      <c r="E463" s="1">
        <v>-1.7218799999999999E-2</v>
      </c>
      <c r="F463" s="1">
        <v>-8.5406399999999993E-2</v>
      </c>
      <c r="G463" s="1">
        <v>5.1880900000000001E-2</v>
      </c>
      <c r="H463" s="1">
        <v>0.42143000000000003</v>
      </c>
      <c r="I463" s="1">
        <v>-0.98291499999999998</v>
      </c>
      <c r="J463" s="1">
        <v>-2.2669399999999999E-2</v>
      </c>
      <c r="K463" s="1">
        <v>0.81469800000000003</v>
      </c>
      <c r="L463" s="1">
        <v>-1.8993100000000001</v>
      </c>
      <c r="M463" s="1">
        <v>0.75960000000000005</v>
      </c>
      <c r="N463" s="1">
        <v>1.0014099999999999</v>
      </c>
      <c r="O463" s="1">
        <v>-2.4936099999999999</v>
      </c>
      <c r="P463" s="1">
        <v>-0.77477799999999997</v>
      </c>
      <c r="Q463" s="1">
        <v>1.0045599999999999</v>
      </c>
      <c r="R463" s="1">
        <v>-2.5304099999999998</v>
      </c>
      <c r="S463" s="1">
        <v>-1.07927E-3</v>
      </c>
      <c r="T463" s="1">
        <v>8.5651900000000003E-3</v>
      </c>
      <c r="U463" s="1">
        <v>-2.49065</v>
      </c>
      <c r="V463" s="1" t="s">
        <v>23</v>
      </c>
      <c r="W463" s="1">
        <f>ABS(IK_diagnostics_positions[[#This Row],[Column1]]-A462)</f>
        <v>0.397316</v>
      </c>
      <c r="X463" s="1">
        <f>ABS(IK_diagnostics_positions[[#This Row],[Column2]]-B462)</f>
        <v>1.226534</v>
      </c>
      <c r="Y463" s="1">
        <f>ABS(IK_diagnostics_positions[[#This Row],[Column3]]-C462)</f>
        <v>1.0579939999999999</v>
      </c>
      <c r="Z463" s="1">
        <f>ABS(IK_diagnostics_positions[[#This Row],[Column4]]-D462)</f>
        <v>0.72742790000000002</v>
      </c>
      <c r="AA463" s="1">
        <f>ABS(IK_diagnostics_positions[[#This Row],[Column5]]-E462)</f>
        <v>0.5685808</v>
      </c>
      <c r="AB463" s="1">
        <f>ABS(IK_diagnostics_positions[[#This Row],[Column6]]-F462)</f>
        <v>1.6138336</v>
      </c>
      <c r="AC463" s="1">
        <f>ABS(IK_diagnostics_positions[[#This Row],[Column7]]-G462)</f>
        <v>0.65857909999999997</v>
      </c>
      <c r="AD463" s="1">
        <f>ABS(IK_diagnostics_positions[[#This Row],[Column8]]-H462)</f>
        <v>0.83035999999999999</v>
      </c>
      <c r="AE463" s="1">
        <f>ABS(IK_diagnostics_positions[[#This Row],[Column9]]-I462)</f>
        <v>1.4208450000000001</v>
      </c>
      <c r="AF463" s="1">
        <f>ABS(IK_diagnostics_positions[[#This Row],[Column10]]-J462)</f>
        <v>2.0674189999999999E-2</v>
      </c>
      <c r="AG463" s="1">
        <f>ABS(IK_diagnostics_positions[[#This Row],[Column11]]-K462)</f>
        <v>2.9866000000000059E-2</v>
      </c>
      <c r="AH463" s="1">
        <f>ABS(IK_diagnostics_positions[[#This Row],[Column12]]-L462)</f>
        <v>1.9349999999999978E-2</v>
      </c>
      <c r="AI463" s="1">
        <f>ABS(IK_diagnostics_positions[[#This Row],[Column13]]-M462)</f>
        <v>8.1230000000001024E-3</v>
      </c>
      <c r="AJ463" s="1">
        <f>ABS(IK_diagnostics_positions[[#This Row],[Column14]]-N462)</f>
        <v>2.2899999999999032E-3</v>
      </c>
      <c r="AK463" s="1">
        <f>ABS(IK_diagnostics_positions[[#This Row],[Column15]]-O462)</f>
        <v>7.9299999999999926E-3</v>
      </c>
      <c r="AL463" s="1">
        <f>ABS(IK_diagnostics_positions[[#This Row],[Column16]]-P462)</f>
        <v>2.0661999999999958E-2</v>
      </c>
      <c r="AM463" s="1">
        <f>ABS(IK_diagnostics_positions[[#This Row],[Column17]]-Q462)</f>
        <v>4.1199999999999015E-3</v>
      </c>
      <c r="AN463" s="1">
        <f>ABS(IK_diagnostics_positions[[#This Row],[Column18]]-R462)</f>
        <v>2.768999999999977E-2</v>
      </c>
      <c r="AO463" s="1">
        <f>ABS(IK_diagnostics_positions[[#This Row],[Column19]]-S462)</f>
        <v>2.8833800000000001E-3</v>
      </c>
      <c r="AP463" s="1">
        <f>ABS(IK_diagnostics_positions[[#This Row],[Column20]]-T462)</f>
        <v>7.06458E-3</v>
      </c>
      <c r="AQ463" s="1">
        <f>ABS(IK_diagnostics_positions[[#This Row],[Column21]]-U462)</f>
        <v>1.089999999999991E-2</v>
      </c>
    </row>
    <row r="464" spans="1:43" x14ac:dyDescent="0.25">
      <c r="A464" s="1">
        <v>0.58135099999999995</v>
      </c>
      <c r="B464" s="1">
        <v>0.66652999999999996</v>
      </c>
      <c r="C464" s="1">
        <v>-0.46665699999999999</v>
      </c>
      <c r="D464" s="1">
        <v>1.1701299999999999</v>
      </c>
      <c r="E464" s="1">
        <v>0.82700399999999996</v>
      </c>
      <c r="F464" s="1">
        <v>-1.2588600000000001</v>
      </c>
      <c r="G464" s="1">
        <v>0.65322800000000003</v>
      </c>
      <c r="H464" s="1">
        <v>6.07691E-2</v>
      </c>
      <c r="I464" s="1">
        <v>-1.6405700000000001</v>
      </c>
      <c r="J464" s="1">
        <v>1.16789E-3</v>
      </c>
      <c r="K464" s="1">
        <v>0.781663</v>
      </c>
      <c r="L464" s="1">
        <v>-1.87537</v>
      </c>
      <c r="M464" s="1">
        <v>0.75110600000000005</v>
      </c>
      <c r="N464" s="1">
        <v>1.0017199999999999</v>
      </c>
      <c r="O464" s="1">
        <v>-2.4992000000000001</v>
      </c>
      <c r="P464" s="1">
        <v>-0.74945799999999996</v>
      </c>
      <c r="Q464" s="1">
        <v>0.99846999999999997</v>
      </c>
      <c r="R464" s="1">
        <v>-2.4995099999999999</v>
      </c>
      <c r="S464" s="1">
        <v>9.838309999999999E-4</v>
      </c>
      <c r="T464" s="1">
        <v>1.2779200000000001E-3</v>
      </c>
      <c r="U464" s="1">
        <v>-2.5006599999999999</v>
      </c>
      <c r="V464" s="1" t="s">
        <v>23</v>
      </c>
      <c r="W464" s="1">
        <f>ABS(IK_diagnostics_positions[[#This Row],[Column1]]-A463)</f>
        <v>0.40660399999999997</v>
      </c>
      <c r="X464" s="1">
        <f>ABS(IK_diagnostics_positions[[#This Row],[Column2]]-B463)</f>
        <v>1.6077759999999999</v>
      </c>
      <c r="Y464" s="1">
        <f>ABS(IK_diagnostics_positions[[#This Row],[Column3]]-C463)</f>
        <v>0.75565499999999997</v>
      </c>
      <c r="Z464" s="1">
        <f>ABS(IK_diagnostics_positions[[#This Row],[Column4]]-D463)</f>
        <v>1.0728118999999998</v>
      </c>
      <c r="AA464" s="1">
        <f>ABS(IK_diagnostics_positions[[#This Row],[Column5]]-E463)</f>
        <v>0.84422279999999994</v>
      </c>
      <c r="AB464" s="1">
        <f>ABS(IK_diagnostics_positions[[#This Row],[Column6]]-F463)</f>
        <v>1.1734536000000002</v>
      </c>
      <c r="AC464" s="1">
        <f>ABS(IK_diagnostics_positions[[#This Row],[Column7]]-G463)</f>
        <v>0.60134710000000002</v>
      </c>
      <c r="AD464" s="1">
        <f>ABS(IK_diagnostics_positions[[#This Row],[Column8]]-H463)</f>
        <v>0.36066090000000001</v>
      </c>
      <c r="AE464" s="1">
        <f>ABS(IK_diagnostics_positions[[#This Row],[Column9]]-I463)</f>
        <v>0.6576550000000001</v>
      </c>
      <c r="AF464" s="1">
        <f>ABS(IK_diagnostics_positions[[#This Row],[Column10]]-J463)</f>
        <v>2.3837290000000001E-2</v>
      </c>
      <c r="AG464" s="1">
        <f>ABS(IK_diagnostics_positions[[#This Row],[Column11]]-K463)</f>
        <v>3.3035000000000037E-2</v>
      </c>
      <c r="AH464" s="1">
        <f>ABS(IK_diagnostics_positions[[#This Row],[Column12]]-L463)</f>
        <v>2.3940000000000072E-2</v>
      </c>
      <c r="AI464" s="1">
        <f>ABS(IK_diagnostics_positions[[#This Row],[Column13]]-M463)</f>
        <v>8.4940000000000015E-3</v>
      </c>
      <c r="AJ464" s="1">
        <f>ABS(IK_diagnostics_positions[[#This Row],[Column14]]-N463)</f>
        <v>3.1000000000003247E-4</v>
      </c>
      <c r="AK464" s="1">
        <f>ABS(IK_diagnostics_positions[[#This Row],[Column15]]-O463)</f>
        <v>5.5900000000002059E-3</v>
      </c>
      <c r="AL464" s="1">
        <f>ABS(IK_diagnostics_positions[[#This Row],[Column16]]-P463)</f>
        <v>2.5320000000000009E-2</v>
      </c>
      <c r="AM464" s="1">
        <f>ABS(IK_diagnostics_positions[[#This Row],[Column17]]-Q463)</f>
        <v>6.0899999999999288E-3</v>
      </c>
      <c r="AN464" s="1">
        <f>ABS(IK_diagnostics_positions[[#This Row],[Column18]]-R463)</f>
        <v>3.0899999999999928E-2</v>
      </c>
      <c r="AO464" s="1">
        <f>ABS(IK_diagnostics_positions[[#This Row],[Column19]]-S463)</f>
        <v>2.0631009999999999E-3</v>
      </c>
      <c r="AP464" s="1">
        <f>ABS(IK_diagnostics_positions[[#This Row],[Column20]]-T463)</f>
        <v>7.2872700000000002E-3</v>
      </c>
      <c r="AQ464" s="1">
        <f>ABS(IK_diagnostics_positions[[#This Row],[Column21]]-U463)</f>
        <v>1.0009999999999852E-2</v>
      </c>
    </row>
    <row r="465" spans="1:43" x14ac:dyDescent="0.25">
      <c r="A465" s="1">
        <v>-0.103265</v>
      </c>
      <c r="B465" s="1">
        <v>-0.41610000000000003</v>
      </c>
      <c r="C465" s="1">
        <v>-0.90343600000000002</v>
      </c>
      <c r="D465" s="1">
        <v>-1.51895E-2</v>
      </c>
      <c r="E465" s="1">
        <v>0.36161700000000002</v>
      </c>
      <c r="F465" s="1">
        <v>-1.5258499999999999</v>
      </c>
      <c r="G465" s="1">
        <v>0.200964</v>
      </c>
      <c r="H465" s="1">
        <v>1.0726100000000001</v>
      </c>
      <c r="I465" s="1">
        <v>-2.1949999999999998</v>
      </c>
      <c r="J465" s="1">
        <v>-2.2465900000000001E-3</v>
      </c>
      <c r="K465" s="1">
        <v>0.77901399999999998</v>
      </c>
      <c r="L465" s="1">
        <v>-3.1290800000000001</v>
      </c>
      <c r="M465" s="1">
        <v>0.74473199999999995</v>
      </c>
      <c r="N465" s="1">
        <v>1.00034</v>
      </c>
      <c r="O465" s="1">
        <v>-2.5021499999999999</v>
      </c>
      <c r="P465" s="1">
        <v>-0.74839999999999995</v>
      </c>
      <c r="Q465" s="1">
        <v>1.0000199999999999</v>
      </c>
      <c r="R465" s="1">
        <v>-2.5010599999999998</v>
      </c>
      <c r="S465" s="1">
        <v>-9.7418899999999998E-4</v>
      </c>
      <c r="T465" s="1">
        <v>2.72602E-3</v>
      </c>
      <c r="U465" s="1">
        <v>-2.4986999999999999</v>
      </c>
      <c r="V465" s="1" t="s">
        <v>23</v>
      </c>
      <c r="W465" s="1">
        <f>ABS(IK_diagnostics_positions[[#This Row],[Column1]]-A464)</f>
        <v>0.68461599999999989</v>
      </c>
      <c r="X465" s="1">
        <f>ABS(IK_diagnostics_positions[[#This Row],[Column2]]-B464)</f>
        <v>1.08263</v>
      </c>
      <c r="Y465" s="1">
        <f>ABS(IK_diagnostics_positions[[#This Row],[Column3]]-C464)</f>
        <v>0.43677900000000003</v>
      </c>
      <c r="Z465" s="1">
        <f>ABS(IK_diagnostics_positions[[#This Row],[Column4]]-D464)</f>
        <v>1.1853194999999999</v>
      </c>
      <c r="AA465" s="1">
        <f>ABS(IK_diagnostics_positions[[#This Row],[Column5]]-E464)</f>
        <v>0.46538699999999994</v>
      </c>
      <c r="AB465" s="1">
        <f>ABS(IK_diagnostics_positions[[#This Row],[Column6]]-F464)</f>
        <v>0.26698999999999984</v>
      </c>
      <c r="AC465" s="1">
        <f>ABS(IK_diagnostics_positions[[#This Row],[Column7]]-G464)</f>
        <v>0.452264</v>
      </c>
      <c r="AD465" s="1">
        <f>ABS(IK_diagnostics_positions[[#This Row],[Column8]]-H464)</f>
        <v>1.0118409000000002</v>
      </c>
      <c r="AE465" s="1">
        <f>ABS(IK_diagnostics_positions[[#This Row],[Column9]]-I464)</f>
        <v>0.55442999999999976</v>
      </c>
      <c r="AF465" s="1">
        <f>ABS(IK_diagnostics_positions[[#This Row],[Column10]]-J464)</f>
        <v>3.4144800000000001E-3</v>
      </c>
      <c r="AG465" s="1">
        <f>ABS(IK_diagnostics_positions[[#This Row],[Column11]]-K464)</f>
        <v>2.6490000000000125E-3</v>
      </c>
      <c r="AH465" s="1">
        <f>ABS(IK_diagnostics_positions[[#This Row],[Column12]]-L464)</f>
        <v>1.2537100000000001</v>
      </c>
      <c r="AI465" s="1">
        <f>ABS(IK_diagnostics_positions[[#This Row],[Column13]]-M464)</f>
        <v>6.3740000000001018E-3</v>
      </c>
      <c r="AJ465" s="1">
        <f>ABS(IK_diagnostics_positions[[#This Row],[Column14]]-N464)</f>
        <v>1.3799999999999368E-3</v>
      </c>
      <c r="AK465" s="1">
        <f>ABS(IK_diagnostics_positions[[#This Row],[Column15]]-O464)</f>
        <v>2.9499999999997861E-3</v>
      </c>
      <c r="AL465" s="1">
        <f>ABS(IK_diagnostics_positions[[#This Row],[Column16]]-P464)</f>
        <v>1.0580000000000034E-3</v>
      </c>
      <c r="AM465" s="1">
        <f>ABS(IK_diagnostics_positions[[#This Row],[Column17]]-Q464)</f>
        <v>1.5499999999999403E-3</v>
      </c>
      <c r="AN465" s="1">
        <f>ABS(IK_diagnostics_positions[[#This Row],[Column18]]-R464)</f>
        <v>1.5499999999999403E-3</v>
      </c>
      <c r="AO465" s="1">
        <f>ABS(IK_diagnostics_positions[[#This Row],[Column19]]-S464)</f>
        <v>1.95802E-3</v>
      </c>
      <c r="AP465" s="1">
        <f>ABS(IK_diagnostics_positions[[#This Row],[Column20]]-T464)</f>
        <v>1.4480999999999999E-3</v>
      </c>
      <c r="AQ465" s="1">
        <f>ABS(IK_diagnostics_positions[[#This Row],[Column21]]-U464)</f>
        <v>1.9599999999999618E-3</v>
      </c>
    </row>
    <row r="466" spans="1:43" x14ac:dyDescent="0.25">
      <c r="A466" s="1">
        <v>0.97936100000000004</v>
      </c>
      <c r="B466" s="1">
        <v>-6.1881899999999997E-2</v>
      </c>
      <c r="C466" s="1">
        <v>-0.192414</v>
      </c>
      <c r="D466" s="1">
        <v>0.45071699999999998</v>
      </c>
      <c r="E466" s="1">
        <v>-0.75623300000000004</v>
      </c>
      <c r="F466" s="1">
        <v>-0.68068799999999996</v>
      </c>
      <c r="G466" s="1">
        <v>0.120585</v>
      </c>
      <c r="H466" s="1">
        <v>2.5698599999999999E-2</v>
      </c>
      <c r="I466" s="1">
        <v>-1.20946</v>
      </c>
      <c r="J466" s="1">
        <v>-1.11474E-2</v>
      </c>
      <c r="K466" s="1">
        <v>0.76539000000000001</v>
      </c>
      <c r="L466" s="1">
        <v>-1.86938</v>
      </c>
      <c r="M466" s="1">
        <v>0.73636599999999997</v>
      </c>
      <c r="N466" s="1">
        <v>0.99054200000000003</v>
      </c>
      <c r="O466" s="1">
        <v>-2.49431</v>
      </c>
      <c r="P466" s="1">
        <v>-0.74670800000000004</v>
      </c>
      <c r="Q466" s="1">
        <v>1.00343</v>
      </c>
      <c r="R466" s="1">
        <v>-2.5036399999999999</v>
      </c>
      <c r="S466" s="1">
        <v>-4.4684099999999999E-3</v>
      </c>
      <c r="T466" s="1">
        <v>-6.3346599999999998E-3</v>
      </c>
      <c r="U466" s="1">
        <v>-2.5053000000000001</v>
      </c>
      <c r="V466" s="1" t="s">
        <v>23</v>
      </c>
      <c r="W466" s="1">
        <f>ABS(IK_diagnostics_positions[[#This Row],[Column1]]-A465)</f>
        <v>1.0826260000000001</v>
      </c>
      <c r="X466" s="1">
        <f>ABS(IK_diagnostics_positions[[#This Row],[Column2]]-B465)</f>
        <v>0.35421810000000004</v>
      </c>
      <c r="Y466" s="1">
        <f>ABS(IK_diagnostics_positions[[#This Row],[Column3]]-C465)</f>
        <v>0.71102200000000004</v>
      </c>
      <c r="Z466" s="1">
        <f>ABS(IK_diagnostics_positions[[#This Row],[Column4]]-D465)</f>
        <v>0.4659065</v>
      </c>
      <c r="AA466" s="1">
        <f>ABS(IK_diagnostics_positions[[#This Row],[Column5]]-E465)</f>
        <v>1.11785</v>
      </c>
      <c r="AB466" s="1">
        <f>ABS(IK_diagnostics_positions[[#This Row],[Column6]]-F465)</f>
        <v>0.84516199999999997</v>
      </c>
      <c r="AC466" s="1">
        <f>ABS(IK_diagnostics_positions[[#This Row],[Column7]]-G465)</f>
        <v>8.0379000000000006E-2</v>
      </c>
      <c r="AD466" s="1">
        <f>ABS(IK_diagnostics_positions[[#This Row],[Column8]]-H465)</f>
        <v>1.0469114000000002</v>
      </c>
      <c r="AE466" s="1">
        <f>ABS(IK_diagnostics_positions[[#This Row],[Column9]]-I465)</f>
        <v>0.98553999999999986</v>
      </c>
      <c r="AF466" s="1">
        <f>ABS(IK_diagnostics_positions[[#This Row],[Column10]]-J465)</f>
        <v>8.9008100000000003E-3</v>
      </c>
      <c r="AG466" s="1">
        <f>ABS(IK_diagnostics_positions[[#This Row],[Column11]]-K465)</f>
        <v>1.3623999999999969E-2</v>
      </c>
      <c r="AH466" s="1">
        <f>ABS(IK_diagnostics_positions[[#This Row],[Column12]]-L465)</f>
        <v>1.2597</v>
      </c>
      <c r="AI466" s="1">
        <f>ABS(IK_diagnostics_positions[[#This Row],[Column13]]-M465)</f>
        <v>8.3659999999999846E-3</v>
      </c>
      <c r="AJ466" s="1">
        <f>ABS(IK_diagnostics_positions[[#This Row],[Column14]]-N465)</f>
        <v>9.7979999999999734E-3</v>
      </c>
      <c r="AK466" s="1">
        <f>ABS(IK_diagnostics_positions[[#This Row],[Column15]]-O465)</f>
        <v>7.8399999999998471E-3</v>
      </c>
      <c r="AL466" s="1">
        <f>ABS(IK_diagnostics_positions[[#This Row],[Column16]]-P465)</f>
        <v>1.6919999999999158E-3</v>
      </c>
      <c r="AM466" s="1">
        <f>ABS(IK_diagnostics_positions[[#This Row],[Column17]]-Q465)</f>
        <v>3.4100000000001351E-3</v>
      </c>
      <c r="AN466" s="1">
        <f>ABS(IK_diagnostics_positions[[#This Row],[Column18]]-R465)</f>
        <v>2.5800000000000267E-3</v>
      </c>
      <c r="AO466" s="1">
        <f>ABS(IK_diagnostics_positions[[#This Row],[Column19]]-S465)</f>
        <v>3.494221E-3</v>
      </c>
      <c r="AP466" s="1">
        <f>ABS(IK_diagnostics_positions[[#This Row],[Column20]]-T465)</f>
        <v>9.0606799999999998E-3</v>
      </c>
      <c r="AQ466" s="1">
        <f>ABS(IK_diagnostics_positions[[#This Row],[Column21]]-U465)</f>
        <v>6.6000000000001613E-3</v>
      </c>
    </row>
    <row r="467" spans="1:43" x14ac:dyDescent="0.25">
      <c r="A467" s="1">
        <v>-0.15332100000000001</v>
      </c>
      <c r="B467" s="1">
        <v>0.88904499999999997</v>
      </c>
      <c r="C467" s="1">
        <v>0.43138300000000002</v>
      </c>
      <c r="D467" s="1">
        <v>0.31057200000000001</v>
      </c>
      <c r="E467" s="1">
        <v>1.15374</v>
      </c>
      <c r="F467" s="1">
        <v>-0.41404000000000002</v>
      </c>
      <c r="G467" s="1">
        <v>0.727024</v>
      </c>
      <c r="H467" s="1">
        <v>0.67960200000000004</v>
      </c>
      <c r="I467" s="1">
        <v>-1.18977</v>
      </c>
      <c r="J467" s="1">
        <v>4.5074800000000003E-3</v>
      </c>
      <c r="K467" s="1">
        <v>0.77850399999999997</v>
      </c>
      <c r="L467" s="1">
        <v>-1.87402</v>
      </c>
      <c r="M467" s="1">
        <v>0.75195400000000001</v>
      </c>
      <c r="N467" s="1">
        <v>0.99809800000000004</v>
      </c>
      <c r="O467" s="1">
        <v>-2.5009999999999999</v>
      </c>
      <c r="P467" s="1">
        <v>-0.74611000000000005</v>
      </c>
      <c r="Q467" s="1">
        <v>1.0023299999999999</v>
      </c>
      <c r="R467" s="1">
        <v>-2.4956900000000002</v>
      </c>
      <c r="S467" s="1">
        <v>8.9061299999999995E-4</v>
      </c>
      <c r="T467" s="1">
        <v>-3.57574E-3</v>
      </c>
      <c r="U467" s="1">
        <v>-2.4971899999999998</v>
      </c>
      <c r="V467" s="1" t="s">
        <v>23</v>
      </c>
      <c r="W467" s="1">
        <f>ABS(IK_diagnostics_positions[[#This Row],[Column1]]-A466)</f>
        <v>1.132682</v>
      </c>
      <c r="X467" s="1">
        <f>ABS(IK_diagnostics_positions[[#This Row],[Column2]]-B466)</f>
        <v>0.95092690000000002</v>
      </c>
      <c r="Y467" s="1">
        <f>ABS(IK_diagnostics_positions[[#This Row],[Column3]]-C466)</f>
        <v>0.62379700000000005</v>
      </c>
      <c r="Z467" s="1">
        <f>ABS(IK_diagnostics_positions[[#This Row],[Column4]]-D466)</f>
        <v>0.14014499999999996</v>
      </c>
      <c r="AA467" s="1">
        <f>ABS(IK_diagnostics_positions[[#This Row],[Column5]]-E466)</f>
        <v>1.9099729999999999</v>
      </c>
      <c r="AB467" s="1">
        <f>ABS(IK_diagnostics_positions[[#This Row],[Column6]]-F466)</f>
        <v>0.26664799999999994</v>
      </c>
      <c r="AC467" s="1">
        <f>ABS(IK_diagnostics_positions[[#This Row],[Column7]]-G466)</f>
        <v>0.60643899999999995</v>
      </c>
      <c r="AD467" s="1">
        <f>ABS(IK_diagnostics_positions[[#This Row],[Column8]]-H466)</f>
        <v>0.65390340000000002</v>
      </c>
      <c r="AE467" s="1">
        <f>ABS(IK_diagnostics_positions[[#This Row],[Column9]]-I466)</f>
        <v>1.9689999999999985E-2</v>
      </c>
      <c r="AF467" s="1">
        <f>ABS(IK_diagnostics_positions[[#This Row],[Column10]]-J466)</f>
        <v>1.5654879999999999E-2</v>
      </c>
      <c r="AG467" s="1">
        <f>ABS(IK_diagnostics_positions[[#This Row],[Column11]]-K466)</f>
        <v>1.3113999999999959E-2</v>
      </c>
      <c r="AH467" s="1">
        <f>ABS(IK_diagnostics_positions[[#This Row],[Column12]]-L466)</f>
        <v>4.6399999999999775E-3</v>
      </c>
      <c r="AI467" s="1">
        <f>ABS(IK_diagnostics_positions[[#This Row],[Column13]]-M466)</f>
        <v>1.5588000000000046E-2</v>
      </c>
      <c r="AJ467" s="1">
        <f>ABS(IK_diagnostics_positions[[#This Row],[Column14]]-N466)</f>
        <v>7.5560000000000072E-3</v>
      </c>
      <c r="AK467" s="1">
        <f>ABS(IK_diagnostics_positions[[#This Row],[Column15]]-O466)</f>
        <v>6.6899999999998627E-3</v>
      </c>
      <c r="AL467" s="1">
        <f>ABS(IK_diagnostics_positions[[#This Row],[Column16]]-P466)</f>
        <v>5.9799999999998743E-4</v>
      </c>
      <c r="AM467" s="1">
        <f>ABS(IK_diagnostics_positions[[#This Row],[Column17]]-Q466)</f>
        <v>1.1000000000001009E-3</v>
      </c>
      <c r="AN467" s="1">
        <f>ABS(IK_diagnostics_positions[[#This Row],[Column18]]-R466)</f>
        <v>7.9499999999996795E-3</v>
      </c>
      <c r="AO467" s="1">
        <f>ABS(IK_diagnostics_positions[[#This Row],[Column19]]-S466)</f>
        <v>5.3590230000000001E-3</v>
      </c>
      <c r="AP467" s="1">
        <f>ABS(IK_diagnostics_positions[[#This Row],[Column20]]-T466)</f>
        <v>2.7589199999999998E-3</v>
      </c>
      <c r="AQ467" s="1">
        <f>ABS(IK_diagnostics_positions[[#This Row],[Column21]]-U466)</f>
        <v>8.1100000000002836E-3</v>
      </c>
    </row>
    <row r="468" spans="1:43" x14ac:dyDescent="0.25">
      <c r="A468" s="1">
        <v>0.45000099999999998</v>
      </c>
      <c r="B468" s="1">
        <v>0.39777200000000001</v>
      </c>
      <c r="C468" s="1">
        <v>-0.79954800000000004</v>
      </c>
      <c r="D468" s="1">
        <v>0.10857899999999999</v>
      </c>
      <c r="E468" s="1">
        <v>0.70323400000000003</v>
      </c>
      <c r="F468" s="1">
        <v>-1.6884399999999999</v>
      </c>
      <c r="G468" s="1">
        <v>-0.80395000000000005</v>
      </c>
      <c r="H468" s="1">
        <v>0.90604200000000001</v>
      </c>
      <c r="I468" s="1">
        <v>-1.33325</v>
      </c>
      <c r="J468" s="1">
        <v>2.4160000000000001E-2</v>
      </c>
      <c r="K468" s="1">
        <v>0.75466699999999998</v>
      </c>
      <c r="L468" s="1">
        <v>-1.8729899999999999</v>
      </c>
      <c r="M468" s="1">
        <v>0.749664</v>
      </c>
      <c r="N468" s="1">
        <v>1.0124</v>
      </c>
      <c r="O468" s="1">
        <v>-2.51112</v>
      </c>
      <c r="P468" s="1">
        <v>-0.73607400000000001</v>
      </c>
      <c r="Q468" s="1">
        <v>0.99689300000000003</v>
      </c>
      <c r="R468" s="1">
        <v>-2.4757899999999999</v>
      </c>
      <c r="S468" s="1">
        <v>-4.1533300000000002E-3</v>
      </c>
      <c r="T468" s="1">
        <v>-1.34252E-2</v>
      </c>
      <c r="U468" s="1">
        <v>-2.5127000000000002</v>
      </c>
      <c r="V468" s="1" t="s">
        <v>23</v>
      </c>
      <c r="W468" s="1">
        <f>ABS(IK_diagnostics_positions[[#This Row],[Column1]]-A467)</f>
        <v>0.60332200000000002</v>
      </c>
      <c r="X468" s="1">
        <f>ABS(IK_diagnostics_positions[[#This Row],[Column2]]-B467)</f>
        <v>0.49127299999999996</v>
      </c>
      <c r="Y468" s="1">
        <f>ABS(IK_diagnostics_positions[[#This Row],[Column3]]-C467)</f>
        <v>1.230931</v>
      </c>
      <c r="Z468" s="1">
        <f>ABS(IK_diagnostics_positions[[#This Row],[Column4]]-D467)</f>
        <v>0.20199300000000003</v>
      </c>
      <c r="AA468" s="1">
        <f>ABS(IK_diagnostics_positions[[#This Row],[Column5]]-E467)</f>
        <v>0.45050599999999996</v>
      </c>
      <c r="AB468" s="1">
        <f>ABS(IK_diagnostics_positions[[#This Row],[Column6]]-F467)</f>
        <v>1.2744</v>
      </c>
      <c r="AC468" s="1">
        <f>ABS(IK_diagnostics_positions[[#This Row],[Column7]]-G467)</f>
        <v>1.5309740000000001</v>
      </c>
      <c r="AD468" s="1">
        <f>ABS(IK_diagnostics_positions[[#This Row],[Column8]]-H467)</f>
        <v>0.22643999999999997</v>
      </c>
      <c r="AE468" s="1">
        <f>ABS(IK_diagnostics_positions[[#This Row],[Column9]]-I467)</f>
        <v>0.14348000000000005</v>
      </c>
      <c r="AF468" s="1">
        <f>ABS(IK_diagnostics_positions[[#This Row],[Column10]]-J467)</f>
        <v>1.965252E-2</v>
      </c>
      <c r="AG468" s="1">
        <f>ABS(IK_diagnostics_positions[[#This Row],[Column11]]-K467)</f>
        <v>2.3836999999999997E-2</v>
      </c>
      <c r="AH468" s="1">
        <f>ABS(IK_diagnostics_positions[[#This Row],[Column12]]-L467)</f>
        <v>1.0300000000000864E-3</v>
      </c>
      <c r="AI468" s="1">
        <f>ABS(IK_diagnostics_positions[[#This Row],[Column13]]-M467)</f>
        <v>2.2900000000000142E-3</v>
      </c>
      <c r="AJ468" s="1">
        <f>ABS(IK_diagnostics_positions[[#This Row],[Column14]]-N467)</f>
        <v>1.4301999999999926E-2</v>
      </c>
      <c r="AK468" s="1">
        <f>ABS(IK_diagnostics_positions[[#This Row],[Column15]]-O467)</f>
        <v>1.0120000000000129E-2</v>
      </c>
      <c r="AL468" s="1">
        <f>ABS(IK_diagnostics_positions[[#This Row],[Column16]]-P467)</f>
        <v>1.0036000000000045E-2</v>
      </c>
      <c r="AM468" s="1">
        <f>ABS(IK_diagnostics_positions[[#This Row],[Column17]]-Q467)</f>
        <v>5.4369999999999141E-3</v>
      </c>
      <c r="AN468" s="1">
        <f>ABS(IK_diagnostics_positions[[#This Row],[Column18]]-R467)</f>
        <v>1.9900000000000251E-2</v>
      </c>
      <c r="AO468" s="1">
        <f>ABS(IK_diagnostics_positions[[#This Row],[Column19]]-S467)</f>
        <v>5.0439430000000004E-3</v>
      </c>
      <c r="AP468" s="1">
        <f>ABS(IK_diagnostics_positions[[#This Row],[Column20]]-T467)</f>
        <v>9.8494600000000009E-3</v>
      </c>
      <c r="AQ468" s="1">
        <f>ABS(IK_diagnostics_positions[[#This Row],[Column21]]-U467)</f>
        <v>1.5510000000000357E-2</v>
      </c>
    </row>
    <row r="469" spans="1:43" x14ac:dyDescent="0.25">
      <c r="A469" s="1">
        <v>-2.7047899999999999E-3</v>
      </c>
      <c r="B469" s="1">
        <v>0.17200599999999999</v>
      </c>
      <c r="C469" s="1">
        <v>-0.98509199999999997</v>
      </c>
      <c r="D469" s="1">
        <v>-0.91164900000000004</v>
      </c>
      <c r="E469" s="1">
        <v>1.8471399999999999E-2</v>
      </c>
      <c r="F469" s="1">
        <v>-1.3727100000000001</v>
      </c>
      <c r="G469" s="1">
        <v>-0.22720599999999999</v>
      </c>
      <c r="H469" s="1">
        <v>-0.18204999999999999</v>
      </c>
      <c r="I469" s="1">
        <v>-2.0736599999999998</v>
      </c>
      <c r="J469" s="1">
        <v>-1.02492E-2</v>
      </c>
      <c r="K469" s="1">
        <v>0.77619199999999999</v>
      </c>
      <c r="L469" s="1">
        <v>-1.88737</v>
      </c>
      <c r="M469" s="1">
        <v>0.75244500000000003</v>
      </c>
      <c r="N469" s="1">
        <v>0.99917299999999998</v>
      </c>
      <c r="O469" s="1">
        <v>-2.4944799999999998</v>
      </c>
      <c r="P469" s="1">
        <v>-0.75826099999999996</v>
      </c>
      <c r="Q469" s="1">
        <v>1.0032300000000001</v>
      </c>
      <c r="R469" s="1">
        <v>-2.5110199999999998</v>
      </c>
      <c r="S469" s="1">
        <v>3.5090099999999999E-3</v>
      </c>
      <c r="T469" s="1">
        <v>-1.14682E-2</v>
      </c>
      <c r="U469" s="1">
        <v>-2.5033300000000001</v>
      </c>
      <c r="V469" s="1" t="s">
        <v>23</v>
      </c>
      <c r="W469" s="1">
        <f>ABS(IK_diagnostics_positions[[#This Row],[Column1]]-A468)</f>
        <v>0.45270579</v>
      </c>
      <c r="X469" s="1">
        <f>ABS(IK_diagnostics_positions[[#This Row],[Column2]]-B468)</f>
        <v>0.22576600000000002</v>
      </c>
      <c r="Y469" s="1">
        <f>ABS(IK_diagnostics_positions[[#This Row],[Column3]]-C468)</f>
        <v>0.18554399999999993</v>
      </c>
      <c r="Z469" s="1">
        <f>ABS(IK_diagnostics_positions[[#This Row],[Column4]]-D468)</f>
        <v>1.0202280000000001</v>
      </c>
      <c r="AA469" s="1">
        <f>ABS(IK_diagnostics_positions[[#This Row],[Column5]]-E468)</f>
        <v>0.6847626</v>
      </c>
      <c r="AB469" s="1">
        <f>ABS(IK_diagnostics_positions[[#This Row],[Column6]]-F468)</f>
        <v>0.31572999999999984</v>
      </c>
      <c r="AC469" s="1">
        <f>ABS(IK_diagnostics_positions[[#This Row],[Column7]]-G468)</f>
        <v>0.57674400000000003</v>
      </c>
      <c r="AD469" s="1">
        <f>ABS(IK_diagnostics_positions[[#This Row],[Column8]]-H468)</f>
        <v>1.0880920000000001</v>
      </c>
      <c r="AE469" s="1">
        <f>ABS(IK_diagnostics_positions[[#This Row],[Column9]]-I468)</f>
        <v>0.74040999999999979</v>
      </c>
      <c r="AF469" s="1">
        <f>ABS(IK_diagnostics_positions[[#This Row],[Column10]]-J468)</f>
        <v>3.4409200000000001E-2</v>
      </c>
      <c r="AG469" s="1">
        <f>ABS(IK_diagnostics_positions[[#This Row],[Column11]]-K468)</f>
        <v>2.1525000000000016E-2</v>
      </c>
      <c r="AH469" s="1">
        <f>ABS(IK_diagnostics_positions[[#This Row],[Column12]]-L468)</f>
        <v>1.4380000000000059E-2</v>
      </c>
      <c r="AI469" s="1">
        <f>ABS(IK_diagnostics_positions[[#This Row],[Column13]]-M468)</f>
        <v>2.7810000000000334E-3</v>
      </c>
      <c r="AJ469" s="1">
        <f>ABS(IK_diagnostics_positions[[#This Row],[Column14]]-N468)</f>
        <v>1.3226999999999989E-2</v>
      </c>
      <c r="AK469" s="1">
        <f>ABS(IK_diagnostics_positions[[#This Row],[Column15]]-O468)</f>
        <v>1.664000000000021E-2</v>
      </c>
      <c r="AL469" s="1">
        <f>ABS(IK_diagnostics_positions[[#This Row],[Column16]]-P468)</f>
        <v>2.2186999999999957E-2</v>
      </c>
      <c r="AM469" s="1">
        <f>ABS(IK_diagnostics_positions[[#This Row],[Column17]]-Q468)</f>
        <v>6.337000000000037E-3</v>
      </c>
      <c r="AN469" s="1">
        <f>ABS(IK_diagnostics_positions[[#This Row],[Column18]]-R468)</f>
        <v>3.5229999999999873E-2</v>
      </c>
      <c r="AO469" s="1">
        <f>ABS(IK_diagnostics_positions[[#This Row],[Column19]]-S468)</f>
        <v>7.6623400000000001E-3</v>
      </c>
      <c r="AP469" s="1">
        <f>ABS(IK_diagnostics_positions[[#This Row],[Column20]]-T468)</f>
        <v>1.9570000000000004E-3</v>
      </c>
      <c r="AQ469" s="1">
        <f>ABS(IK_diagnostics_positions[[#This Row],[Column21]]-U468)</f>
        <v>9.3700000000001005E-3</v>
      </c>
    </row>
    <row r="470" spans="1:43" x14ac:dyDescent="0.25">
      <c r="A470" s="1">
        <v>9.9489999999999995E-2</v>
      </c>
      <c r="B470" s="1">
        <v>0.98638199999999998</v>
      </c>
      <c r="C470" s="1">
        <v>0.130969</v>
      </c>
      <c r="D470" s="1">
        <v>-0.262484</v>
      </c>
      <c r="E470" s="1">
        <v>1.3263499999999999</v>
      </c>
      <c r="F470" s="1">
        <v>-0.737016</v>
      </c>
      <c r="G470" s="1">
        <v>-0.86039299999999996</v>
      </c>
      <c r="H470" s="1">
        <v>1.13087</v>
      </c>
      <c r="I470" s="1">
        <v>-1.5143800000000001</v>
      </c>
      <c r="J470" s="1">
        <v>-2.0395500000000002E-3</v>
      </c>
      <c r="K470" s="1">
        <v>0.75008399999999997</v>
      </c>
      <c r="L470" s="1">
        <v>-1.85823</v>
      </c>
      <c r="M470" s="1">
        <v>0.72950400000000004</v>
      </c>
      <c r="N470" s="1">
        <v>1.0045999999999999</v>
      </c>
      <c r="O470" s="1">
        <v>-2.4907300000000001</v>
      </c>
      <c r="P470" s="1">
        <v>-0.73303600000000002</v>
      </c>
      <c r="Q470" s="1">
        <v>0.99524800000000002</v>
      </c>
      <c r="R470" s="1">
        <v>-2.49505</v>
      </c>
      <c r="S470" s="2">
        <v>8.3826500000000001E-5</v>
      </c>
      <c r="T470" s="1">
        <v>-1.3890899999999999E-2</v>
      </c>
      <c r="U470" s="1">
        <v>-2.5034700000000001</v>
      </c>
      <c r="V470" s="1" t="s">
        <v>23</v>
      </c>
      <c r="W470" s="1">
        <f>ABS(IK_diagnostics_positions[[#This Row],[Column1]]-A469)</f>
        <v>0.10219478999999999</v>
      </c>
      <c r="X470" s="1">
        <f>ABS(IK_diagnostics_positions[[#This Row],[Column2]]-B469)</f>
        <v>0.81437599999999999</v>
      </c>
      <c r="Y470" s="1">
        <f>ABS(IK_diagnostics_positions[[#This Row],[Column3]]-C469)</f>
        <v>1.116061</v>
      </c>
      <c r="Z470" s="1">
        <f>ABS(IK_diagnostics_positions[[#This Row],[Column4]]-D469)</f>
        <v>0.64916499999999999</v>
      </c>
      <c r="AA470" s="1">
        <f>ABS(IK_diagnostics_positions[[#This Row],[Column5]]-E469)</f>
        <v>1.3078786</v>
      </c>
      <c r="AB470" s="1">
        <f>ABS(IK_diagnostics_positions[[#This Row],[Column6]]-F469)</f>
        <v>0.63569400000000009</v>
      </c>
      <c r="AC470" s="1">
        <f>ABS(IK_diagnostics_positions[[#This Row],[Column7]]-G469)</f>
        <v>0.63318699999999994</v>
      </c>
      <c r="AD470" s="1">
        <f>ABS(IK_diagnostics_positions[[#This Row],[Column8]]-H469)</f>
        <v>1.3129200000000001</v>
      </c>
      <c r="AE470" s="1">
        <f>ABS(IK_diagnostics_positions[[#This Row],[Column9]]-I469)</f>
        <v>0.55927999999999978</v>
      </c>
      <c r="AF470" s="1">
        <f>ABS(IK_diagnostics_positions[[#This Row],[Column10]]-J469)</f>
        <v>8.2096499999999989E-3</v>
      </c>
      <c r="AG470" s="1">
        <f>ABS(IK_diagnostics_positions[[#This Row],[Column11]]-K469)</f>
        <v>2.610800000000002E-2</v>
      </c>
      <c r="AH470" s="1">
        <f>ABS(IK_diagnostics_positions[[#This Row],[Column12]]-L469)</f>
        <v>2.9139999999999944E-2</v>
      </c>
      <c r="AI470" s="1">
        <f>ABS(IK_diagnostics_positions[[#This Row],[Column13]]-M469)</f>
        <v>2.2940999999999989E-2</v>
      </c>
      <c r="AJ470" s="1">
        <f>ABS(IK_diagnostics_positions[[#This Row],[Column14]]-N469)</f>
        <v>5.4269999999999596E-3</v>
      </c>
      <c r="AK470" s="1">
        <f>ABS(IK_diagnostics_positions[[#This Row],[Column15]]-O469)</f>
        <v>3.749999999999698E-3</v>
      </c>
      <c r="AL470" s="1">
        <f>ABS(IK_diagnostics_positions[[#This Row],[Column16]]-P469)</f>
        <v>2.5224999999999942E-2</v>
      </c>
      <c r="AM470" s="1">
        <f>ABS(IK_diagnostics_positions[[#This Row],[Column17]]-Q469)</f>
        <v>7.9820000000000446E-3</v>
      </c>
      <c r="AN470" s="1">
        <f>ABS(IK_diagnostics_positions[[#This Row],[Column18]]-R469)</f>
        <v>1.5969999999999818E-2</v>
      </c>
      <c r="AO470" s="1">
        <f>ABS(IK_diagnostics_positions[[#This Row],[Column19]]-S469)</f>
        <v>3.4251834999999998E-3</v>
      </c>
      <c r="AP470" s="1">
        <f>ABS(IK_diagnostics_positions[[#This Row],[Column20]]-T469)</f>
        <v>2.4226999999999999E-3</v>
      </c>
      <c r="AQ470" s="1">
        <f>ABS(IK_diagnostics_positions[[#This Row],[Column21]]-U469)</f>
        <v>1.4000000000002899E-4</v>
      </c>
    </row>
    <row r="471" spans="1:43" x14ac:dyDescent="0.25">
      <c r="A471" s="1">
        <v>0.154033</v>
      </c>
      <c r="B471" s="1">
        <v>-0.122948</v>
      </c>
      <c r="C471" s="1">
        <v>-0.98038599999999998</v>
      </c>
      <c r="D471" s="1">
        <v>0.25491200000000003</v>
      </c>
      <c r="E471" s="1">
        <v>-0.31998199999999999</v>
      </c>
      <c r="F471" s="1">
        <v>-1.9555800000000001</v>
      </c>
      <c r="G471" s="1">
        <v>0.59065400000000001</v>
      </c>
      <c r="H471" s="1">
        <v>0.39641500000000002</v>
      </c>
      <c r="I471" s="1">
        <v>-2.56718</v>
      </c>
      <c r="J471" s="1">
        <v>-2.1859399999999999E-3</v>
      </c>
      <c r="K471" s="1">
        <v>0.784304</v>
      </c>
      <c r="L471" s="1">
        <v>-1.8614299999999999</v>
      </c>
      <c r="M471" s="1">
        <v>0.73223800000000006</v>
      </c>
      <c r="N471" s="1">
        <v>0.99527500000000002</v>
      </c>
      <c r="O471" s="1">
        <v>-2.5064899999999999</v>
      </c>
      <c r="P471" s="1">
        <v>-0.74631800000000004</v>
      </c>
      <c r="Q471" s="1">
        <v>0.99499899999999997</v>
      </c>
      <c r="R471" s="1">
        <v>-2.4953599999999998</v>
      </c>
      <c r="S471" s="1">
        <v>4.6424600000000002E-3</v>
      </c>
      <c r="T471" s="1">
        <v>4.0005400000000003E-3</v>
      </c>
      <c r="U471" s="1">
        <v>-2.4867900000000001</v>
      </c>
      <c r="V471" s="1" t="s">
        <v>23</v>
      </c>
      <c r="W471" s="1">
        <f>ABS(IK_diagnostics_positions[[#This Row],[Column1]]-A470)</f>
        <v>5.4543000000000008E-2</v>
      </c>
      <c r="X471" s="1">
        <f>ABS(IK_diagnostics_positions[[#This Row],[Column2]]-B470)</f>
        <v>1.1093299999999999</v>
      </c>
      <c r="Y471" s="1">
        <f>ABS(IK_diagnostics_positions[[#This Row],[Column3]]-C470)</f>
        <v>1.1113550000000001</v>
      </c>
      <c r="Z471" s="1">
        <f>ABS(IK_diagnostics_positions[[#This Row],[Column4]]-D470)</f>
        <v>0.51739599999999997</v>
      </c>
      <c r="AA471" s="1">
        <f>ABS(IK_diagnostics_positions[[#This Row],[Column5]]-E470)</f>
        <v>1.6463319999999999</v>
      </c>
      <c r="AB471" s="1">
        <f>ABS(IK_diagnostics_positions[[#This Row],[Column6]]-F470)</f>
        <v>1.2185640000000002</v>
      </c>
      <c r="AC471" s="1">
        <f>ABS(IK_diagnostics_positions[[#This Row],[Column7]]-G470)</f>
        <v>1.451047</v>
      </c>
      <c r="AD471" s="1">
        <f>ABS(IK_diagnostics_positions[[#This Row],[Column8]]-H470)</f>
        <v>0.73445500000000008</v>
      </c>
      <c r="AE471" s="1">
        <f>ABS(IK_diagnostics_positions[[#This Row],[Column9]]-I470)</f>
        <v>1.0528</v>
      </c>
      <c r="AF471" s="1">
        <f>ABS(IK_diagnostics_positions[[#This Row],[Column10]]-J470)</f>
        <v>1.4638999999999971E-4</v>
      </c>
      <c r="AG471" s="1">
        <f>ABS(IK_diagnostics_positions[[#This Row],[Column11]]-K470)</f>
        <v>3.4220000000000028E-2</v>
      </c>
      <c r="AH471" s="1">
        <f>ABS(IK_diagnostics_positions[[#This Row],[Column12]]-L470)</f>
        <v>3.1999999999998696E-3</v>
      </c>
      <c r="AI471" s="1">
        <f>ABS(IK_diagnostics_positions[[#This Row],[Column13]]-M470)</f>
        <v>2.7340000000000142E-3</v>
      </c>
      <c r="AJ471" s="1">
        <f>ABS(IK_diagnostics_positions[[#This Row],[Column14]]-N470)</f>
        <v>9.3249999999999167E-3</v>
      </c>
      <c r="AK471" s="1">
        <f>ABS(IK_diagnostics_positions[[#This Row],[Column15]]-O470)</f>
        <v>1.5759999999999774E-2</v>
      </c>
      <c r="AL471" s="1">
        <f>ABS(IK_diagnostics_positions[[#This Row],[Column16]]-P470)</f>
        <v>1.3282000000000016E-2</v>
      </c>
      <c r="AM471" s="1">
        <f>ABS(IK_diagnostics_positions[[#This Row],[Column17]]-Q470)</f>
        <v>2.4900000000005473E-4</v>
      </c>
      <c r="AN471" s="1">
        <f>ABS(IK_diagnostics_positions[[#This Row],[Column18]]-R470)</f>
        <v>3.0999999999981043E-4</v>
      </c>
      <c r="AO471" s="1">
        <f>ABS(IK_diagnostics_positions[[#This Row],[Column19]]-S470)</f>
        <v>4.5586335E-3</v>
      </c>
      <c r="AP471" s="1">
        <f>ABS(IK_diagnostics_positions[[#This Row],[Column20]]-T470)</f>
        <v>1.7891440000000002E-2</v>
      </c>
      <c r="AQ471" s="1">
        <f>ABS(IK_diagnostics_positions[[#This Row],[Column21]]-U470)</f>
        <v>1.6680000000000028E-2</v>
      </c>
    </row>
    <row r="472" spans="1:43" x14ac:dyDescent="0.25">
      <c r="A472" s="1">
        <v>-5.9891699999999999E-2</v>
      </c>
      <c r="B472" s="1">
        <v>-0.19841700000000001</v>
      </c>
      <c r="C472" s="1">
        <v>-0.97828599999999999</v>
      </c>
      <c r="D472" s="1">
        <v>-0.82769400000000004</v>
      </c>
      <c r="E472" s="1">
        <v>0.38591300000000001</v>
      </c>
      <c r="F472" s="1">
        <v>-0.715534</v>
      </c>
      <c r="G472" s="1">
        <v>-0.66915500000000006</v>
      </c>
      <c r="H472" s="1">
        <v>7.57163E-2</v>
      </c>
      <c r="I472" s="1">
        <v>-1.65289</v>
      </c>
      <c r="J472" s="1">
        <v>1.89835E-3</v>
      </c>
      <c r="K472" s="1">
        <v>0.78292899999999999</v>
      </c>
      <c r="L472" s="1">
        <v>-1.8754599999999999</v>
      </c>
      <c r="M472" s="1">
        <v>0.74840200000000001</v>
      </c>
      <c r="N472" s="1">
        <v>1.00292</v>
      </c>
      <c r="O472" s="1">
        <v>-2.5034299999999998</v>
      </c>
      <c r="P472" s="1">
        <v>-0.74954100000000001</v>
      </c>
      <c r="Q472" s="1">
        <v>0.99838800000000005</v>
      </c>
      <c r="R472" s="1">
        <v>-2.4990999999999999</v>
      </c>
      <c r="S472" s="1">
        <v>-1.90175E-3</v>
      </c>
      <c r="T472" s="1">
        <v>2.2767799999999999E-3</v>
      </c>
      <c r="U472" s="1">
        <v>-2.5004200000000001</v>
      </c>
      <c r="V472" s="1" t="s">
        <v>23</v>
      </c>
      <c r="W472" s="1">
        <f>ABS(IK_diagnostics_positions[[#This Row],[Column1]]-A471)</f>
        <v>0.2139247</v>
      </c>
      <c r="X472" s="1">
        <f>ABS(IK_diagnostics_positions[[#This Row],[Column2]]-B471)</f>
        <v>7.5469000000000008E-2</v>
      </c>
      <c r="Y472" s="1">
        <f>ABS(IK_diagnostics_positions[[#This Row],[Column3]]-C471)</f>
        <v>2.0999999999999908E-3</v>
      </c>
      <c r="Z472" s="1">
        <f>ABS(IK_diagnostics_positions[[#This Row],[Column4]]-D471)</f>
        <v>1.0826060000000002</v>
      </c>
      <c r="AA472" s="1">
        <f>ABS(IK_diagnostics_positions[[#This Row],[Column5]]-E471)</f>
        <v>0.70589499999999994</v>
      </c>
      <c r="AB472" s="1">
        <f>ABS(IK_diagnostics_positions[[#This Row],[Column6]]-F471)</f>
        <v>1.240046</v>
      </c>
      <c r="AC472" s="1">
        <f>ABS(IK_diagnostics_positions[[#This Row],[Column7]]-G471)</f>
        <v>1.2598090000000002</v>
      </c>
      <c r="AD472" s="1">
        <f>ABS(IK_diagnostics_positions[[#This Row],[Column8]]-H471)</f>
        <v>0.3206987</v>
      </c>
      <c r="AE472" s="1">
        <f>ABS(IK_diagnostics_positions[[#This Row],[Column9]]-I471)</f>
        <v>0.91429000000000005</v>
      </c>
      <c r="AF472" s="1">
        <f>ABS(IK_diagnostics_positions[[#This Row],[Column10]]-J471)</f>
        <v>4.08429E-3</v>
      </c>
      <c r="AG472" s="1">
        <f>ABS(IK_diagnostics_positions[[#This Row],[Column11]]-K471)</f>
        <v>1.3750000000000151E-3</v>
      </c>
      <c r="AH472" s="1">
        <f>ABS(IK_diagnostics_positions[[#This Row],[Column12]]-L471)</f>
        <v>1.4029999999999987E-2</v>
      </c>
      <c r="AI472" s="1">
        <f>ABS(IK_diagnostics_positions[[#This Row],[Column13]]-M471)</f>
        <v>1.6163999999999956E-2</v>
      </c>
      <c r="AJ472" s="1">
        <f>ABS(IK_diagnostics_positions[[#This Row],[Column14]]-N471)</f>
        <v>7.6450000000000129E-3</v>
      </c>
      <c r="AK472" s="1">
        <f>ABS(IK_diagnostics_positions[[#This Row],[Column15]]-O471)</f>
        <v>3.0600000000000627E-3</v>
      </c>
      <c r="AL472" s="1">
        <f>ABS(IK_diagnostics_positions[[#This Row],[Column16]]-P471)</f>
        <v>3.2229999999999759E-3</v>
      </c>
      <c r="AM472" s="1">
        <f>ABS(IK_diagnostics_positions[[#This Row],[Column17]]-Q471)</f>
        <v>3.3890000000000864E-3</v>
      </c>
      <c r="AN472" s="1">
        <f>ABS(IK_diagnostics_positions[[#This Row],[Column18]]-R471)</f>
        <v>3.7400000000000766E-3</v>
      </c>
      <c r="AO472" s="1">
        <f>ABS(IK_diagnostics_positions[[#This Row],[Column19]]-S471)</f>
        <v>6.54421E-3</v>
      </c>
      <c r="AP472" s="1">
        <f>ABS(IK_diagnostics_positions[[#This Row],[Column20]]-T471)</f>
        <v>1.7237600000000004E-3</v>
      </c>
      <c r="AQ472" s="1">
        <f>ABS(IK_diagnostics_positions[[#This Row],[Column21]]-U471)</f>
        <v>1.3630000000000031E-2</v>
      </c>
    </row>
    <row r="473" spans="1:43" x14ac:dyDescent="0.25">
      <c r="A473" s="1">
        <v>-0.49499700000000002</v>
      </c>
      <c r="B473" s="1">
        <v>0.74515699999999996</v>
      </c>
      <c r="C473" s="1">
        <v>0.44689800000000002</v>
      </c>
      <c r="D473" s="1">
        <v>0.31823299999999999</v>
      </c>
      <c r="E473" s="1">
        <v>1.1775199999999999</v>
      </c>
      <c r="F473" s="1">
        <v>5.7387399999999998E-2</v>
      </c>
      <c r="G473" s="1">
        <v>0.16967299999999999</v>
      </c>
      <c r="H473" s="1">
        <v>1.0053099999999999</v>
      </c>
      <c r="I473" s="1">
        <v>-0.91640500000000003</v>
      </c>
      <c r="J473" s="1">
        <v>-7.6468600000000001E-3</v>
      </c>
      <c r="K473" s="1">
        <v>0.79575300000000004</v>
      </c>
      <c r="L473" s="1">
        <v>-1.87799</v>
      </c>
      <c r="M473" s="1">
        <v>0.74899899999999997</v>
      </c>
      <c r="N473" s="1">
        <v>0.99748499999999996</v>
      </c>
      <c r="O473" s="1">
        <v>-2.4999199999999999</v>
      </c>
      <c r="P473" s="1">
        <v>-0.75741700000000001</v>
      </c>
      <c r="Q473" s="1">
        <v>0.991008</v>
      </c>
      <c r="R473" s="1">
        <v>-2.5102199999999999</v>
      </c>
      <c r="S473" s="1">
        <v>7.2448699999999996E-3</v>
      </c>
      <c r="T473" s="1">
        <v>2.9412499999999999E-3</v>
      </c>
      <c r="U473" s="1">
        <v>-2.4872700000000001</v>
      </c>
      <c r="V473" s="1" t="s">
        <v>23</v>
      </c>
      <c r="W473" s="1">
        <f>ABS(IK_diagnostics_positions[[#This Row],[Column1]]-A472)</f>
        <v>0.43510530000000003</v>
      </c>
      <c r="X473" s="1">
        <f>ABS(IK_diagnostics_positions[[#This Row],[Column2]]-B472)</f>
        <v>0.94357399999999991</v>
      </c>
      <c r="Y473" s="1">
        <f>ABS(IK_diagnostics_positions[[#This Row],[Column3]]-C472)</f>
        <v>1.425184</v>
      </c>
      <c r="Z473" s="1">
        <f>ABS(IK_diagnostics_positions[[#This Row],[Column4]]-D472)</f>
        <v>1.1459269999999999</v>
      </c>
      <c r="AA473" s="1">
        <f>ABS(IK_diagnostics_positions[[#This Row],[Column5]]-E472)</f>
        <v>0.79160699999999995</v>
      </c>
      <c r="AB473" s="1">
        <f>ABS(IK_diagnostics_positions[[#This Row],[Column6]]-F472)</f>
        <v>0.77292139999999998</v>
      </c>
      <c r="AC473" s="1">
        <f>ABS(IK_diagnostics_positions[[#This Row],[Column7]]-G472)</f>
        <v>0.83882800000000002</v>
      </c>
      <c r="AD473" s="1">
        <f>ABS(IK_diagnostics_positions[[#This Row],[Column8]]-H472)</f>
        <v>0.92959369999999997</v>
      </c>
      <c r="AE473" s="1">
        <f>ABS(IK_diagnostics_positions[[#This Row],[Column9]]-I472)</f>
        <v>0.73648499999999995</v>
      </c>
      <c r="AF473" s="1">
        <f>ABS(IK_diagnostics_positions[[#This Row],[Column10]]-J472)</f>
        <v>9.5452100000000002E-3</v>
      </c>
      <c r="AG473" s="1">
        <f>ABS(IK_diagnostics_positions[[#This Row],[Column11]]-K472)</f>
        <v>1.2824000000000058E-2</v>
      </c>
      <c r="AH473" s="1">
        <f>ABS(IK_diagnostics_positions[[#This Row],[Column12]]-L472)</f>
        <v>2.5300000000001432E-3</v>
      </c>
      <c r="AI473" s="1">
        <f>ABS(IK_diagnostics_positions[[#This Row],[Column13]]-M472)</f>
        <v>5.9699999999995867E-4</v>
      </c>
      <c r="AJ473" s="1">
        <f>ABS(IK_diagnostics_positions[[#This Row],[Column14]]-N472)</f>
        <v>5.4350000000000787E-3</v>
      </c>
      <c r="AK473" s="1">
        <f>ABS(IK_diagnostics_positions[[#This Row],[Column15]]-O472)</f>
        <v>3.5099999999999021E-3</v>
      </c>
      <c r="AL473" s="1">
        <f>ABS(IK_diagnostics_positions[[#This Row],[Column16]]-P472)</f>
        <v>7.8759999999999941E-3</v>
      </c>
      <c r="AM473" s="1">
        <f>ABS(IK_diagnostics_positions[[#This Row],[Column17]]-Q472)</f>
        <v>7.3800000000000532E-3</v>
      </c>
      <c r="AN473" s="1">
        <f>ABS(IK_diagnostics_positions[[#This Row],[Column18]]-R472)</f>
        <v>1.1120000000000019E-2</v>
      </c>
      <c r="AO473" s="1">
        <f>ABS(IK_diagnostics_positions[[#This Row],[Column19]]-S472)</f>
        <v>9.1466199999999994E-3</v>
      </c>
      <c r="AP473" s="1">
        <f>ABS(IK_diagnostics_positions[[#This Row],[Column20]]-T472)</f>
        <v>6.644699999999999E-4</v>
      </c>
      <c r="AQ473" s="1">
        <f>ABS(IK_diagnostics_positions[[#This Row],[Column21]]-U472)</f>
        <v>1.3149999999999995E-2</v>
      </c>
    </row>
    <row r="474" spans="1:43" x14ac:dyDescent="0.25">
      <c r="A474" s="1">
        <v>0.610398</v>
      </c>
      <c r="B474" s="1">
        <v>0.227657</v>
      </c>
      <c r="C474" s="1">
        <v>-0.75867499999999999</v>
      </c>
      <c r="D474" s="1">
        <v>0.237038</v>
      </c>
      <c r="E474" s="1">
        <v>0.80379100000000003</v>
      </c>
      <c r="F474" s="1">
        <v>-1.48577</v>
      </c>
      <c r="G474" s="1">
        <v>0.92482900000000001</v>
      </c>
      <c r="H474" s="1">
        <v>0.48009800000000002</v>
      </c>
      <c r="I474" s="1">
        <v>-2.1355200000000001</v>
      </c>
      <c r="J474" s="1">
        <v>-3.5166700000000001E-4</v>
      </c>
      <c r="K474" s="1">
        <v>0.77909499999999998</v>
      </c>
      <c r="L474" s="1">
        <v>-1.9017599999999999</v>
      </c>
      <c r="M474" s="1">
        <v>0.76422999999999996</v>
      </c>
      <c r="N474" s="1">
        <v>1.0115799999999999</v>
      </c>
      <c r="O474" s="1">
        <v>-2.5028999999999999</v>
      </c>
      <c r="P474" s="1">
        <v>-0.765455</v>
      </c>
      <c r="Q474" s="1">
        <v>0.99613799999999997</v>
      </c>
      <c r="R474" s="1">
        <v>-2.5079899999999999</v>
      </c>
      <c r="S474" s="1">
        <v>-1.2694900000000001E-3</v>
      </c>
      <c r="T474" s="1">
        <v>-1.5693800000000001E-2</v>
      </c>
      <c r="U474" s="1">
        <v>-2.5086499999999998</v>
      </c>
      <c r="V474" s="1" t="s">
        <v>23</v>
      </c>
      <c r="W474" s="1">
        <f>ABS(IK_diagnostics_positions[[#This Row],[Column1]]-A473)</f>
        <v>1.1053950000000001</v>
      </c>
      <c r="X474" s="1">
        <f>ABS(IK_diagnostics_positions[[#This Row],[Column2]]-B473)</f>
        <v>0.51749999999999996</v>
      </c>
      <c r="Y474" s="1">
        <f>ABS(IK_diagnostics_positions[[#This Row],[Column3]]-C473)</f>
        <v>1.205573</v>
      </c>
      <c r="Z474" s="1">
        <f>ABS(IK_diagnostics_positions[[#This Row],[Column4]]-D473)</f>
        <v>8.1194999999999989E-2</v>
      </c>
      <c r="AA474" s="1">
        <f>ABS(IK_diagnostics_positions[[#This Row],[Column5]]-E473)</f>
        <v>0.37372899999999987</v>
      </c>
      <c r="AB474" s="1">
        <f>ABS(IK_diagnostics_positions[[#This Row],[Column6]]-F473)</f>
        <v>1.5431574000000001</v>
      </c>
      <c r="AC474" s="1">
        <f>ABS(IK_diagnostics_positions[[#This Row],[Column7]]-G473)</f>
        <v>0.75515600000000005</v>
      </c>
      <c r="AD474" s="1">
        <f>ABS(IK_diagnostics_positions[[#This Row],[Column8]]-H473)</f>
        <v>0.5252119999999999</v>
      </c>
      <c r="AE474" s="1">
        <f>ABS(IK_diagnostics_positions[[#This Row],[Column9]]-I473)</f>
        <v>1.2191149999999999</v>
      </c>
      <c r="AF474" s="1">
        <f>ABS(IK_diagnostics_positions[[#This Row],[Column10]]-J473)</f>
        <v>7.2951930000000002E-3</v>
      </c>
      <c r="AG474" s="1">
        <f>ABS(IK_diagnostics_positions[[#This Row],[Column11]]-K473)</f>
        <v>1.6658000000000062E-2</v>
      </c>
      <c r="AH474" s="1">
        <f>ABS(IK_diagnostics_positions[[#This Row],[Column12]]-L473)</f>
        <v>2.3769999999999847E-2</v>
      </c>
      <c r="AI474" s="1">
        <f>ABS(IK_diagnostics_positions[[#This Row],[Column13]]-M473)</f>
        <v>1.5230999999999995E-2</v>
      </c>
      <c r="AJ474" s="1">
        <f>ABS(IK_diagnostics_positions[[#This Row],[Column14]]-N473)</f>
        <v>1.4094999999999969E-2</v>
      </c>
      <c r="AK474" s="1">
        <f>ABS(IK_diagnostics_positions[[#This Row],[Column15]]-O473)</f>
        <v>2.9799999999999827E-3</v>
      </c>
      <c r="AL474" s="1">
        <f>ABS(IK_diagnostics_positions[[#This Row],[Column16]]-P473)</f>
        <v>8.0379999999999896E-3</v>
      </c>
      <c r="AM474" s="1">
        <f>ABS(IK_diagnostics_positions[[#This Row],[Column17]]-Q473)</f>
        <v>5.1299999999999679E-3</v>
      </c>
      <c r="AN474" s="1">
        <f>ABS(IK_diagnostics_positions[[#This Row],[Column18]]-R473)</f>
        <v>2.2299999999999542E-3</v>
      </c>
      <c r="AO474" s="1">
        <f>ABS(IK_diagnostics_positions[[#This Row],[Column19]]-S473)</f>
        <v>8.5143600000000003E-3</v>
      </c>
      <c r="AP474" s="1">
        <f>ABS(IK_diagnostics_positions[[#This Row],[Column20]]-T473)</f>
        <v>1.863505E-2</v>
      </c>
      <c r="AQ474" s="1">
        <f>ABS(IK_diagnostics_positions[[#This Row],[Column21]]-U473)</f>
        <v>2.1379999999999733E-2</v>
      </c>
    </row>
    <row r="475" spans="1:43" x14ac:dyDescent="0.25">
      <c r="A475" s="1">
        <v>0.44579999999999997</v>
      </c>
      <c r="B475" s="1">
        <v>0.83250100000000005</v>
      </c>
      <c r="C475" s="1">
        <v>-0.32894499999999999</v>
      </c>
      <c r="D475" s="1">
        <v>5.46127E-2</v>
      </c>
      <c r="E475" s="1">
        <v>5.8484899999999999E-2</v>
      </c>
      <c r="F475" s="1">
        <v>-0.82681300000000002</v>
      </c>
      <c r="G475" s="1">
        <v>-0.70932899999999999</v>
      </c>
      <c r="H475" s="1">
        <v>0.58513899999999996</v>
      </c>
      <c r="I475" s="1">
        <v>-1.1996800000000001</v>
      </c>
      <c r="J475" s="1">
        <v>2.53111E-3</v>
      </c>
      <c r="K475" s="1">
        <v>0.77943499999999999</v>
      </c>
      <c r="L475" s="1">
        <v>-1.87459</v>
      </c>
      <c r="M475" s="1">
        <v>0.74970999999999999</v>
      </c>
      <c r="N475" s="1">
        <v>0.99721400000000004</v>
      </c>
      <c r="O475" s="1">
        <v>-2.5025200000000001</v>
      </c>
      <c r="P475" s="1">
        <v>-0.74706499999999998</v>
      </c>
      <c r="Q475" s="1">
        <v>0.99904099999999996</v>
      </c>
      <c r="R475" s="1">
        <v>-2.49899</v>
      </c>
      <c r="S475" s="1">
        <v>-6.7041799999999999E-4</v>
      </c>
      <c r="T475" s="1">
        <v>1.6371599999999999E-3</v>
      </c>
      <c r="U475" s="1">
        <v>-2.5030999999999999</v>
      </c>
      <c r="V475" s="1" t="s">
        <v>23</v>
      </c>
      <c r="W475" s="1">
        <f>ABS(IK_diagnostics_positions[[#This Row],[Column1]]-A474)</f>
        <v>0.16459800000000002</v>
      </c>
      <c r="X475" s="1">
        <f>ABS(IK_diagnostics_positions[[#This Row],[Column2]]-B474)</f>
        <v>0.60484400000000005</v>
      </c>
      <c r="Y475" s="1">
        <f>ABS(IK_diagnostics_positions[[#This Row],[Column3]]-C474)</f>
        <v>0.42973</v>
      </c>
      <c r="Z475" s="1">
        <f>ABS(IK_diagnostics_positions[[#This Row],[Column4]]-D474)</f>
        <v>0.18242530000000001</v>
      </c>
      <c r="AA475" s="1">
        <f>ABS(IK_diagnostics_positions[[#This Row],[Column5]]-E474)</f>
        <v>0.74530610000000008</v>
      </c>
      <c r="AB475" s="1">
        <f>ABS(IK_diagnostics_positions[[#This Row],[Column6]]-F474)</f>
        <v>0.65895700000000001</v>
      </c>
      <c r="AC475" s="1">
        <f>ABS(IK_diagnostics_positions[[#This Row],[Column7]]-G474)</f>
        <v>1.634158</v>
      </c>
      <c r="AD475" s="1">
        <f>ABS(IK_diagnostics_positions[[#This Row],[Column8]]-H474)</f>
        <v>0.10504099999999994</v>
      </c>
      <c r="AE475" s="1">
        <f>ABS(IK_diagnostics_positions[[#This Row],[Column9]]-I474)</f>
        <v>0.93584000000000001</v>
      </c>
      <c r="AF475" s="1">
        <f>ABS(IK_diagnostics_positions[[#This Row],[Column10]]-J474)</f>
        <v>2.882777E-3</v>
      </c>
      <c r="AG475" s="1">
        <f>ABS(IK_diagnostics_positions[[#This Row],[Column11]]-K474)</f>
        <v>3.4000000000000696E-4</v>
      </c>
      <c r="AH475" s="1">
        <f>ABS(IK_diagnostics_positions[[#This Row],[Column12]]-L474)</f>
        <v>2.7169999999999916E-2</v>
      </c>
      <c r="AI475" s="1">
        <f>ABS(IK_diagnostics_positions[[#This Row],[Column13]]-M474)</f>
        <v>1.4519999999999977E-2</v>
      </c>
      <c r="AJ475" s="1">
        <f>ABS(IK_diagnostics_positions[[#This Row],[Column14]]-N474)</f>
        <v>1.4365999999999879E-2</v>
      </c>
      <c r="AK475" s="1">
        <f>ABS(IK_diagnostics_positions[[#This Row],[Column15]]-O474)</f>
        <v>3.7999999999982492E-4</v>
      </c>
      <c r="AL475" s="1">
        <f>ABS(IK_diagnostics_positions[[#This Row],[Column16]]-P474)</f>
        <v>1.8390000000000017E-2</v>
      </c>
      <c r="AM475" s="1">
        <f>ABS(IK_diagnostics_positions[[#This Row],[Column17]]-Q474)</f>
        <v>2.9029999999999889E-3</v>
      </c>
      <c r="AN475" s="1">
        <f>ABS(IK_diagnostics_positions[[#This Row],[Column18]]-R474)</f>
        <v>8.999999999999897E-3</v>
      </c>
      <c r="AO475" s="1">
        <f>ABS(IK_diagnostics_positions[[#This Row],[Column19]]-S474)</f>
        <v>5.9907200000000008E-4</v>
      </c>
      <c r="AP475" s="1">
        <f>ABS(IK_diagnostics_positions[[#This Row],[Column20]]-T474)</f>
        <v>1.7330959999999999E-2</v>
      </c>
      <c r="AQ475" s="1">
        <f>ABS(IK_diagnostics_positions[[#This Row],[Column21]]-U474)</f>
        <v>5.5499999999999439E-3</v>
      </c>
    </row>
    <row r="476" spans="1:43" x14ac:dyDescent="0.25">
      <c r="A476" s="1">
        <v>-0.34601199999999999</v>
      </c>
      <c r="B476" s="1">
        <v>-0.21079200000000001</v>
      </c>
      <c r="C476" s="1">
        <v>-0.91424399999999995</v>
      </c>
      <c r="D476" s="1">
        <v>-1.5113100000000001E-2</v>
      </c>
      <c r="E476" s="1">
        <v>0.68063499999999999</v>
      </c>
      <c r="F476" s="1">
        <v>-1.2238599999999999</v>
      </c>
      <c r="G476" s="1">
        <v>-0.22265499999999999</v>
      </c>
      <c r="H476" s="1">
        <v>0.49419099999999999</v>
      </c>
      <c r="I476" s="1">
        <v>-2.1841599999999999</v>
      </c>
      <c r="J476" s="1">
        <v>2.66629E-3</v>
      </c>
      <c r="K476" s="1">
        <v>0.78040699999999996</v>
      </c>
      <c r="L476" s="1">
        <v>-3.1154500000000001</v>
      </c>
      <c r="M476" s="1">
        <v>0.75598299999999996</v>
      </c>
      <c r="N476" s="1">
        <v>1.00301</v>
      </c>
      <c r="O476" s="1">
        <v>-2.49661</v>
      </c>
      <c r="P476" s="1">
        <v>-0.75186299999999995</v>
      </c>
      <c r="Q476" s="1">
        <v>1.00301</v>
      </c>
      <c r="R476" s="1">
        <v>-2.4980899999999999</v>
      </c>
      <c r="S476" s="1">
        <v>4.9747500000000004E-4</v>
      </c>
      <c r="T476" s="1">
        <v>-5.3923699999999996E-3</v>
      </c>
      <c r="U476" s="1">
        <v>-2.4969700000000001</v>
      </c>
      <c r="V476" s="1" t="s">
        <v>23</v>
      </c>
      <c r="W476" s="1">
        <f>ABS(IK_diagnostics_positions[[#This Row],[Column1]]-A475)</f>
        <v>0.79181199999999996</v>
      </c>
      <c r="X476" s="1">
        <f>ABS(IK_diagnostics_positions[[#This Row],[Column2]]-B475)</f>
        <v>1.043293</v>
      </c>
      <c r="Y476" s="1">
        <f>ABS(IK_diagnostics_positions[[#This Row],[Column3]]-C475)</f>
        <v>0.58529900000000001</v>
      </c>
      <c r="Z476" s="1">
        <f>ABS(IK_diagnostics_positions[[#This Row],[Column4]]-D475)</f>
        <v>6.9725800000000004E-2</v>
      </c>
      <c r="AA476" s="1">
        <f>ABS(IK_diagnostics_positions[[#This Row],[Column5]]-E475)</f>
        <v>0.62215010000000004</v>
      </c>
      <c r="AB476" s="1">
        <f>ABS(IK_diagnostics_positions[[#This Row],[Column6]]-F475)</f>
        <v>0.39704699999999993</v>
      </c>
      <c r="AC476" s="1">
        <f>ABS(IK_diagnostics_positions[[#This Row],[Column7]]-G475)</f>
        <v>0.486674</v>
      </c>
      <c r="AD476" s="1">
        <f>ABS(IK_diagnostics_positions[[#This Row],[Column8]]-H475)</f>
        <v>9.0947999999999973E-2</v>
      </c>
      <c r="AE476" s="1">
        <f>ABS(IK_diagnostics_positions[[#This Row],[Column9]]-I475)</f>
        <v>0.9844799999999998</v>
      </c>
      <c r="AF476" s="1">
        <f>ABS(IK_diagnostics_positions[[#This Row],[Column10]]-J475)</f>
        <v>1.3517999999999994E-4</v>
      </c>
      <c r="AG476" s="1">
        <f>ABS(IK_diagnostics_positions[[#This Row],[Column11]]-K475)</f>
        <v>9.7199999999997289E-4</v>
      </c>
      <c r="AH476" s="1">
        <f>ABS(IK_diagnostics_positions[[#This Row],[Column12]]-L475)</f>
        <v>1.2408600000000001</v>
      </c>
      <c r="AI476" s="1">
        <f>ABS(IK_diagnostics_positions[[#This Row],[Column13]]-M475)</f>
        <v>6.272999999999973E-3</v>
      </c>
      <c r="AJ476" s="1">
        <f>ABS(IK_diagnostics_positions[[#This Row],[Column14]]-N475)</f>
        <v>5.7959999999999123E-3</v>
      </c>
      <c r="AK476" s="1">
        <f>ABS(IK_diagnostics_positions[[#This Row],[Column15]]-O475)</f>
        <v>5.9100000000000819E-3</v>
      </c>
      <c r="AL476" s="1">
        <f>ABS(IK_diagnostics_positions[[#This Row],[Column16]]-P475)</f>
        <v>4.797999999999969E-3</v>
      </c>
      <c r="AM476" s="1">
        <f>ABS(IK_diagnostics_positions[[#This Row],[Column17]]-Q475)</f>
        <v>3.9690000000000003E-3</v>
      </c>
      <c r="AN476" s="1">
        <f>ABS(IK_diagnostics_positions[[#This Row],[Column18]]-R475)</f>
        <v>9.0000000000012292E-4</v>
      </c>
      <c r="AO476" s="1">
        <f>ABS(IK_diagnostics_positions[[#This Row],[Column19]]-S475)</f>
        <v>1.1678930000000001E-3</v>
      </c>
      <c r="AP476" s="1">
        <f>ABS(IK_diagnostics_positions[[#This Row],[Column20]]-T475)</f>
        <v>7.0295299999999991E-3</v>
      </c>
      <c r="AQ476" s="1">
        <f>ABS(IK_diagnostics_positions[[#This Row],[Column21]]-U475)</f>
        <v>6.1299999999997468E-3</v>
      </c>
    </row>
    <row r="477" spans="1:43" x14ac:dyDescent="0.25">
      <c r="A477" s="1">
        <v>-3.00337E-2</v>
      </c>
      <c r="B477" s="1">
        <v>0.31065799999999999</v>
      </c>
      <c r="C477" s="1">
        <v>-0.95004699999999997</v>
      </c>
      <c r="D477" s="1">
        <v>-0.73140400000000005</v>
      </c>
      <c r="E477" s="1">
        <v>0.99241500000000005</v>
      </c>
      <c r="F477" s="1">
        <v>-0.74199099999999996</v>
      </c>
      <c r="G477" s="1">
        <v>-0.46295199999999997</v>
      </c>
      <c r="H477" s="1">
        <v>1.56636</v>
      </c>
      <c r="I477" s="1">
        <v>-1.51563</v>
      </c>
      <c r="J477" s="1">
        <v>2.5114099999999999E-3</v>
      </c>
      <c r="K477" s="1">
        <v>0.76884399999999997</v>
      </c>
      <c r="L477" s="1">
        <v>-1.89944</v>
      </c>
      <c r="M477" s="1">
        <v>0.76201200000000002</v>
      </c>
      <c r="N477" s="1">
        <v>1.02156</v>
      </c>
      <c r="O477" s="1">
        <v>-2.49885</v>
      </c>
      <c r="P477" s="1">
        <v>-0.75963599999999998</v>
      </c>
      <c r="Q477" s="1">
        <v>1.0027200000000001</v>
      </c>
      <c r="R477" s="1">
        <v>-2.50312</v>
      </c>
      <c r="S477" s="1">
        <v>-5.3851599999999999E-3</v>
      </c>
      <c r="T477" s="1">
        <v>-2.3458099999999999E-2</v>
      </c>
      <c r="U477" s="1">
        <v>-2.5095200000000002</v>
      </c>
      <c r="V477" s="1" t="s">
        <v>23</v>
      </c>
      <c r="W477" s="1">
        <f>ABS(IK_diagnostics_positions[[#This Row],[Column1]]-A476)</f>
        <v>0.31597829999999999</v>
      </c>
      <c r="X477" s="1">
        <f>ABS(IK_diagnostics_positions[[#This Row],[Column2]]-B476)</f>
        <v>0.52144999999999997</v>
      </c>
      <c r="Y477" s="1">
        <f>ABS(IK_diagnostics_positions[[#This Row],[Column3]]-C476)</f>
        <v>3.5803000000000029E-2</v>
      </c>
      <c r="Z477" s="1">
        <f>ABS(IK_diagnostics_positions[[#This Row],[Column4]]-D476)</f>
        <v>0.71629090000000006</v>
      </c>
      <c r="AA477" s="1">
        <f>ABS(IK_diagnostics_positions[[#This Row],[Column5]]-E476)</f>
        <v>0.31178000000000006</v>
      </c>
      <c r="AB477" s="1">
        <f>ABS(IK_diagnostics_positions[[#This Row],[Column6]]-F476)</f>
        <v>0.48186899999999999</v>
      </c>
      <c r="AC477" s="1">
        <f>ABS(IK_diagnostics_positions[[#This Row],[Column7]]-G476)</f>
        <v>0.24029699999999998</v>
      </c>
      <c r="AD477" s="1">
        <f>ABS(IK_diagnostics_positions[[#This Row],[Column8]]-H476)</f>
        <v>1.0721689999999999</v>
      </c>
      <c r="AE477" s="1">
        <f>ABS(IK_diagnostics_positions[[#This Row],[Column9]]-I476)</f>
        <v>0.66852999999999985</v>
      </c>
      <c r="AF477" s="1">
        <f>ABS(IK_diagnostics_positions[[#This Row],[Column10]]-J476)</f>
        <v>1.5488000000000004E-4</v>
      </c>
      <c r="AG477" s="1">
        <f>ABS(IK_diagnostics_positions[[#This Row],[Column11]]-K476)</f>
        <v>1.156299999999999E-2</v>
      </c>
      <c r="AH477" s="1">
        <f>ABS(IK_diagnostics_positions[[#This Row],[Column12]]-L476)</f>
        <v>1.21601</v>
      </c>
      <c r="AI477" s="1">
        <f>ABS(IK_diagnostics_positions[[#This Row],[Column13]]-M476)</f>
        <v>6.0290000000000621E-3</v>
      </c>
      <c r="AJ477" s="1">
        <f>ABS(IK_diagnostics_positions[[#This Row],[Column14]]-N476)</f>
        <v>1.8550000000000066E-2</v>
      </c>
      <c r="AK477" s="1">
        <f>ABS(IK_diagnostics_positions[[#This Row],[Column15]]-O476)</f>
        <v>2.2400000000000198E-3</v>
      </c>
      <c r="AL477" s="1">
        <f>ABS(IK_diagnostics_positions[[#This Row],[Column16]]-P476)</f>
        <v>7.7730000000000299E-3</v>
      </c>
      <c r="AM477" s="1">
        <f>ABS(IK_diagnostics_positions[[#This Row],[Column17]]-Q476)</f>
        <v>2.8999999999990145E-4</v>
      </c>
      <c r="AN477" s="1">
        <f>ABS(IK_diagnostics_positions[[#This Row],[Column18]]-R476)</f>
        <v>5.03000000000009E-3</v>
      </c>
      <c r="AO477" s="1">
        <f>ABS(IK_diagnostics_positions[[#This Row],[Column19]]-S476)</f>
        <v>5.8826349999999998E-3</v>
      </c>
      <c r="AP477" s="1">
        <f>ABS(IK_diagnostics_positions[[#This Row],[Column20]]-T476)</f>
        <v>1.8065729999999999E-2</v>
      </c>
      <c r="AQ477" s="1">
        <f>ABS(IK_diagnostics_positions[[#This Row],[Column21]]-U476)</f>
        <v>1.2550000000000061E-2</v>
      </c>
    </row>
    <row r="478" spans="1:43" x14ac:dyDescent="0.25">
      <c r="A478" s="1">
        <v>-0.30319600000000002</v>
      </c>
      <c r="B478" s="1">
        <v>0.35976200000000003</v>
      </c>
      <c r="C478" s="1">
        <v>-0.88240799999999997</v>
      </c>
      <c r="D478" s="1">
        <v>-0.60639100000000001</v>
      </c>
      <c r="E478" s="1">
        <v>0.71952499999999997</v>
      </c>
      <c r="F478" s="1">
        <v>-1.7648200000000001</v>
      </c>
      <c r="G478" s="1">
        <v>-0.20055400000000001</v>
      </c>
      <c r="H478" s="1">
        <v>1.18164</v>
      </c>
      <c r="I478" s="1">
        <v>-0.97630899999999998</v>
      </c>
      <c r="J478" s="1">
        <v>-4.5522999999999999E-4</v>
      </c>
      <c r="K478" s="1">
        <v>0.76666699999999999</v>
      </c>
      <c r="L478" s="1">
        <v>-1.8638600000000001</v>
      </c>
      <c r="M478" s="1">
        <v>0.73803099999999999</v>
      </c>
      <c r="N478" s="1">
        <v>0.99860199999999999</v>
      </c>
      <c r="O478" s="1">
        <v>-2.4969899999999998</v>
      </c>
      <c r="P478" s="1">
        <v>-0.74197299999999999</v>
      </c>
      <c r="Q478" s="1">
        <v>1.00139</v>
      </c>
      <c r="R478" s="1">
        <v>-2.4923999999999999</v>
      </c>
      <c r="S478" s="1">
        <v>-9.0847299999999992E-3</v>
      </c>
      <c r="T478" s="1">
        <v>-1.75476E-3</v>
      </c>
      <c r="U478" s="1">
        <v>-2.5037500000000001</v>
      </c>
      <c r="V478" s="1" t="s">
        <v>23</v>
      </c>
      <c r="W478" s="1">
        <f>ABS(IK_diagnostics_positions[[#This Row],[Column1]]-A477)</f>
        <v>0.27316230000000002</v>
      </c>
      <c r="X478" s="1">
        <f>ABS(IK_diagnostics_positions[[#This Row],[Column2]]-B477)</f>
        <v>4.9104000000000037E-2</v>
      </c>
      <c r="Y478" s="1">
        <f>ABS(IK_diagnostics_positions[[#This Row],[Column3]]-C477)</f>
        <v>6.7639000000000005E-2</v>
      </c>
      <c r="Z478" s="1">
        <f>ABS(IK_diagnostics_positions[[#This Row],[Column4]]-D477)</f>
        <v>0.12501300000000004</v>
      </c>
      <c r="AA478" s="1">
        <f>ABS(IK_diagnostics_positions[[#This Row],[Column5]]-E477)</f>
        <v>0.27289000000000008</v>
      </c>
      <c r="AB478" s="1">
        <f>ABS(IK_diagnostics_positions[[#This Row],[Column6]]-F477)</f>
        <v>1.0228290000000002</v>
      </c>
      <c r="AC478" s="1">
        <f>ABS(IK_diagnostics_positions[[#This Row],[Column7]]-G477)</f>
        <v>0.26239799999999996</v>
      </c>
      <c r="AD478" s="1">
        <f>ABS(IK_diagnostics_positions[[#This Row],[Column8]]-H477)</f>
        <v>0.38471999999999995</v>
      </c>
      <c r="AE478" s="1">
        <f>ABS(IK_diagnostics_positions[[#This Row],[Column9]]-I477)</f>
        <v>0.53932100000000005</v>
      </c>
      <c r="AF478" s="1">
        <f>ABS(IK_diagnostics_positions[[#This Row],[Column10]]-J477)</f>
        <v>2.96664E-3</v>
      </c>
      <c r="AG478" s="1">
        <f>ABS(IK_diagnostics_positions[[#This Row],[Column11]]-K477)</f>
        <v>2.1769999999999845E-3</v>
      </c>
      <c r="AH478" s="1">
        <f>ABS(IK_diagnostics_positions[[#This Row],[Column12]]-L477)</f>
        <v>3.5579999999999945E-2</v>
      </c>
      <c r="AI478" s="1">
        <f>ABS(IK_diagnostics_positions[[#This Row],[Column13]]-M477)</f>
        <v>2.398100000000003E-2</v>
      </c>
      <c r="AJ478" s="1">
        <f>ABS(IK_diagnostics_positions[[#This Row],[Column14]]-N477)</f>
        <v>2.2958000000000034E-2</v>
      </c>
      <c r="AK478" s="1">
        <f>ABS(IK_diagnostics_positions[[#This Row],[Column15]]-O477)</f>
        <v>1.8600000000001948E-3</v>
      </c>
      <c r="AL478" s="1">
        <f>ABS(IK_diagnostics_positions[[#This Row],[Column16]]-P477)</f>
        <v>1.7662999999999984E-2</v>
      </c>
      <c r="AM478" s="1">
        <f>ABS(IK_diagnostics_positions[[#This Row],[Column17]]-Q477)</f>
        <v>1.3300000000000534E-3</v>
      </c>
      <c r="AN478" s="1">
        <f>ABS(IK_diagnostics_positions[[#This Row],[Column18]]-R477)</f>
        <v>1.0720000000000063E-2</v>
      </c>
      <c r="AO478" s="1">
        <f>ABS(IK_diagnostics_positions[[#This Row],[Column19]]-S477)</f>
        <v>3.6995699999999992E-3</v>
      </c>
      <c r="AP478" s="1">
        <f>ABS(IK_diagnostics_positions[[#This Row],[Column20]]-T477)</f>
        <v>2.1703339999999998E-2</v>
      </c>
      <c r="AQ478" s="1">
        <f>ABS(IK_diagnostics_positions[[#This Row],[Column21]]-U477)</f>
        <v>5.7700000000000529E-3</v>
      </c>
    </row>
    <row r="479" spans="1:43" x14ac:dyDescent="0.25">
      <c r="A479" s="1">
        <v>0.46737600000000001</v>
      </c>
      <c r="B479" s="1">
        <v>-0.72849900000000001</v>
      </c>
      <c r="C479" s="1">
        <v>-0.50084799999999996</v>
      </c>
      <c r="D479" s="1">
        <v>-2.1977799999999999E-2</v>
      </c>
      <c r="E479" s="1">
        <v>-0.60270599999999996</v>
      </c>
      <c r="F479" s="1">
        <v>-1.36381</v>
      </c>
      <c r="G479" s="1">
        <v>-0.65435500000000002</v>
      </c>
      <c r="H479" s="1">
        <v>0.169154</v>
      </c>
      <c r="I479" s="1">
        <v>-1.42963</v>
      </c>
      <c r="J479" s="1">
        <v>4.7195000000000001E-4</v>
      </c>
      <c r="K479" s="1">
        <v>0.78015100000000004</v>
      </c>
      <c r="L479" s="1">
        <v>-1.8744700000000001</v>
      </c>
      <c r="M479" s="1">
        <v>0.75281699999999996</v>
      </c>
      <c r="N479" s="1">
        <v>0.99743599999999999</v>
      </c>
      <c r="O479" s="1">
        <v>-2.4963700000000002</v>
      </c>
      <c r="P479" s="1">
        <v>-0.75097999999999998</v>
      </c>
      <c r="Q479" s="1">
        <v>0.99823399999999995</v>
      </c>
      <c r="R479" s="1">
        <v>-2.4971700000000001</v>
      </c>
      <c r="S479" s="1">
        <v>3.6084700000000002E-4</v>
      </c>
      <c r="T479" s="1">
        <v>-1.1301600000000001E-3</v>
      </c>
      <c r="U479" s="1">
        <v>-2.49865</v>
      </c>
      <c r="V479" s="1" t="s">
        <v>23</v>
      </c>
      <c r="W479" s="1">
        <f>ABS(IK_diagnostics_positions[[#This Row],[Column1]]-A478)</f>
        <v>0.77057200000000003</v>
      </c>
      <c r="X479" s="1">
        <f>ABS(IK_diagnostics_positions[[#This Row],[Column2]]-B478)</f>
        <v>1.0882610000000001</v>
      </c>
      <c r="Y479" s="1">
        <f>ABS(IK_diagnostics_positions[[#This Row],[Column3]]-C478)</f>
        <v>0.38156000000000001</v>
      </c>
      <c r="Z479" s="1">
        <f>ABS(IK_diagnostics_positions[[#This Row],[Column4]]-D478)</f>
        <v>0.58441319999999997</v>
      </c>
      <c r="AA479" s="1">
        <f>ABS(IK_diagnostics_positions[[#This Row],[Column5]]-E478)</f>
        <v>1.3222309999999999</v>
      </c>
      <c r="AB479" s="1">
        <f>ABS(IK_diagnostics_positions[[#This Row],[Column6]]-F478)</f>
        <v>0.40101000000000009</v>
      </c>
      <c r="AC479" s="1">
        <f>ABS(IK_diagnostics_positions[[#This Row],[Column7]]-G478)</f>
        <v>0.45380100000000001</v>
      </c>
      <c r="AD479" s="1">
        <f>ABS(IK_diagnostics_positions[[#This Row],[Column8]]-H478)</f>
        <v>1.012486</v>
      </c>
      <c r="AE479" s="1">
        <f>ABS(IK_diagnostics_positions[[#This Row],[Column9]]-I478)</f>
        <v>0.45332099999999997</v>
      </c>
      <c r="AF479" s="1">
        <f>ABS(IK_diagnostics_positions[[#This Row],[Column10]]-J478)</f>
        <v>9.2718E-4</v>
      </c>
      <c r="AG479" s="1">
        <f>ABS(IK_diagnostics_positions[[#This Row],[Column11]]-K478)</f>
        <v>1.3484000000000052E-2</v>
      </c>
      <c r="AH479" s="1">
        <f>ABS(IK_diagnostics_positions[[#This Row],[Column12]]-L478)</f>
        <v>1.0610000000000008E-2</v>
      </c>
      <c r="AI479" s="1">
        <f>ABS(IK_diagnostics_positions[[#This Row],[Column13]]-M478)</f>
        <v>1.4785999999999966E-2</v>
      </c>
      <c r="AJ479" s="1">
        <f>ABS(IK_diagnostics_positions[[#This Row],[Column14]]-N478)</f>
        <v>1.1660000000000004E-3</v>
      </c>
      <c r="AK479" s="1">
        <f>ABS(IK_diagnostics_positions[[#This Row],[Column15]]-O478)</f>
        <v>6.1999999999962085E-4</v>
      </c>
      <c r="AL479" s="1">
        <f>ABS(IK_diagnostics_positions[[#This Row],[Column16]]-P478)</f>
        <v>9.0069999999999872E-3</v>
      </c>
      <c r="AM479" s="1">
        <f>ABS(IK_diagnostics_positions[[#This Row],[Column17]]-Q478)</f>
        <v>3.1560000000000477E-3</v>
      </c>
      <c r="AN479" s="1">
        <f>ABS(IK_diagnostics_positions[[#This Row],[Column18]]-R478)</f>
        <v>4.770000000000163E-3</v>
      </c>
      <c r="AO479" s="1">
        <f>ABS(IK_diagnostics_positions[[#This Row],[Column19]]-S478)</f>
        <v>9.4455769999999984E-3</v>
      </c>
      <c r="AP479" s="1">
        <f>ABS(IK_diagnostics_positions[[#This Row],[Column20]]-T478)</f>
        <v>6.2459999999999989E-4</v>
      </c>
      <c r="AQ479" s="1">
        <f>ABS(IK_diagnostics_positions[[#This Row],[Column21]]-U478)</f>
        <v>5.1000000000001044E-3</v>
      </c>
    </row>
    <row r="480" spans="1:43" x14ac:dyDescent="0.25">
      <c r="A480" s="1">
        <v>-0.31512699999999999</v>
      </c>
      <c r="B480" s="1">
        <v>7.04428E-2</v>
      </c>
      <c r="C480" s="1">
        <v>-0.94643200000000005</v>
      </c>
      <c r="D480" s="1">
        <v>0.42328500000000002</v>
      </c>
      <c r="E480" s="1">
        <v>-0.32333600000000001</v>
      </c>
      <c r="F480" s="1">
        <v>-1.49387</v>
      </c>
      <c r="G480" s="1">
        <v>9.73276E-2</v>
      </c>
      <c r="H480" s="1">
        <v>3.0175299999999999E-2</v>
      </c>
      <c r="I480" s="1">
        <v>-2.3706700000000001</v>
      </c>
      <c r="J480" s="1">
        <v>2.7118799999999998E-2</v>
      </c>
      <c r="K480" s="1">
        <v>0.73426000000000002</v>
      </c>
      <c r="L480" s="1">
        <v>-3.0773100000000002</v>
      </c>
      <c r="M480" s="1">
        <v>0.780806</v>
      </c>
      <c r="N480" s="1">
        <v>1.02135</v>
      </c>
      <c r="O480" s="1">
        <v>-2.4860899999999999</v>
      </c>
      <c r="P480" s="1">
        <v>-0.74170800000000003</v>
      </c>
      <c r="Q480" s="1">
        <v>0.99893399999999999</v>
      </c>
      <c r="R480" s="1">
        <v>-2.4952000000000001</v>
      </c>
      <c r="S480" s="1">
        <v>1.82226E-3</v>
      </c>
      <c r="T480" s="1">
        <v>-5.0025E-2</v>
      </c>
      <c r="U480" s="1">
        <v>-2.4574199999999999</v>
      </c>
      <c r="V480" s="1" t="s">
        <v>23</v>
      </c>
      <c r="W480" s="1">
        <f>ABS(IK_diagnostics_positions[[#This Row],[Column1]]-A479)</f>
        <v>0.78250299999999995</v>
      </c>
      <c r="X480" s="1">
        <f>ABS(IK_diagnostics_positions[[#This Row],[Column2]]-B479)</f>
        <v>0.79894180000000004</v>
      </c>
      <c r="Y480" s="1">
        <f>ABS(IK_diagnostics_positions[[#This Row],[Column3]]-C479)</f>
        <v>0.44558400000000009</v>
      </c>
      <c r="Z480" s="1">
        <f>ABS(IK_diagnostics_positions[[#This Row],[Column4]]-D479)</f>
        <v>0.44526280000000001</v>
      </c>
      <c r="AA480" s="1">
        <f>ABS(IK_diagnostics_positions[[#This Row],[Column5]]-E479)</f>
        <v>0.27936999999999995</v>
      </c>
      <c r="AB480" s="1">
        <f>ABS(IK_diagnostics_positions[[#This Row],[Column6]]-F479)</f>
        <v>0.13006000000000006</v>
      </c>
      <c r="AC480" s="1">
        <f>ABS(IK_diagnostics_positions[[#This Row],[Column7]]-G479)</f>
        <v>0.75168259999999998</v>
      </c>
      <c r="AD480" s="1">
        <f>ABS(IK_diagnostics_positions[[#This Row],[Column8]]-H479)</f>
        <v>0.13897870000000001</v>
      </c>
      <c r="AE480" s="1">
        <f>ABS(IK_diagnostics_positions[[#This Row],[Column9]]-I479)</f>
        <v>0.9410400000000001</v>
      </c>
      <c r="AF480" s="1">
        <f>ABS(IK_diagnostics_positions[[#This Row],[Column10]]-J479)</f>
        <v>2.664685E-2</v>
      </c>
      <c r="AG480" s="1">
        <f>ABS(IK_diagnostics_positions[[#This Row],[Column11]]-K479)</f>
        <v>4.5891000000000015E-2</v>
      </c>
      <c r="AH480" s="1">
        <f>ABS(IK_diagnostics_positions[[#This Row],[Column12]]-L479)</f>
        <v>1.2028400000000001</v>
      </c>
      <c r="AI480" s="1">
        <f>ABS(IK_diagnostics_positions[[#This Row],[Column13]]-M479)</f>
        <v>2.7989000000000042E-2</v>
      </c>
      <c r="AJ480" s="1">
        <f>ABS(IK_diagnostics_positions[[#This Row],[Column14]]-N479)</f>
        <v>2.3913999999999991E-2</v>
      </c>
      <c r="AK480" s="1">
        <f>ABS(IK_diagnostics_positions[[#This Row],[Column15]]-O479)</f>
        <v>1.0280000000000289E-2</v>
      </c>
      <c r="AL480" s="1">
        <f>ABS(IK_diagnostics_positions[[#This Row],[Column16]]-P479)</f>
        <v>9.271999999999947E-3</v>
      </c>
      <c r="AM480" s="1">
        <f>ABS(IK_diagnostics_positions[[#This Row],[Column17]]-Q479)</f>
        <v>7.0000000000003393E-4</v>
      </c>
      <c r="AN480" s="1">
        <f>ABS(IK_diagnostics_positions[[#This Row],[Column18]]-R479)</f>
        <v>1.9700000000000273E-3</v>
      </c>
      <c r="AO480" s="1">
        <f>ABS(IK_diagnostics_positions[[#This Row],[Column19]]-S479)</f>
        <v>1.4614129999999999E-3</v>
      </c>
      <c r="AP480" s="1">
        <f>ABS(IK_diagnostics_positions[[#This Row],[Column20]]-T479)</f>
        <v>4.8894840000000002E-2</v>
      </c>
      <c r="AQ480" s="1">
        <f>ABS(IK_diagnostics_positions[[#This Row],[Column21]]-U479)</f>
        <v>4.12300000000001E-2</v>
      </c>
    </row>
    <row r="481" spans="1:43" x14ac:dyDescent="0.25">
      <c r="A481" s="1">
        <v>0.167658</v>
      </c>
      <c r="B481" s="1">
        <v>-0.52151800000000004</v>
      </c>
      <c r="C481" s="1">
        <v>-0.83660599999999996</v>
      </c>
      <c r="D481" s="1">
        <v>0.80037899999999995</v>
      </c>
      <c r="E481" s="1">
        <v>0.246999</v>
      </c>
      <c r="F481" s="1">
        <v>-0.93171999999999999</v>
      </c>
      <c r="G481" s="1">
        <v>7.3639800000000005E-2</v>
      </c>
      <c r="H481" s="1">
        <v>0.93265100000000001</v>
      </c>
      <c r="I481" s="1">
        <v>-0.89011899999999999</v>
      </c>
      <c r="J481" s="1">
        <v>1.9483300000000001E-3</v>
      </c>
      <c r="K481" s="1">
        <v>0.78303999999999996</v>
      </c>
      <c r="L481" s="1">
        <v>-1.87626</v>
      </c>
      <c r="M481" s="1">
        <v>0.74926199999999998</v>
      </c>
      <c r="N481" s="1">
        <v>1.00488</v>
      </c>
      <c r="O481" s="1">
        <v>-2.5026099999999998</v>
      </c>
      <c r="P481" s="1">
        <v>-0.74680599999999997</v>
      </c>
      <c r="Q481" s="1">
        <v>1.00553</v>
      </c>
      <c r="R481" s="1">
        <v>-2.5006499999999998</v>
      </c>
      <c r="S481" s="1">
        <v>-7.1290100000000005E-4</v>
      </c>
      <c r="T481" s="1">
        <v>-5.3691899999999996E-4</v>
      </c>
      <c r="U481" s="1">
        <v>-2.4975499999999999</v>
      </c>
      <c r="V481" s="1" t="s">
        <v>23</v>
      </c>
      <c r="W481" s="1">
        <f>ABS(IK_diagnostics_positions[[#This Row],[Column1]]-A480)</f>
        <v>0.48278500000000002</v>
      </c>
      <c r="X481" s="1">
        <f>ABS(IK_diagnostics_positions[[#This Row],[Column2]]-B480)</f>
        <v>0.59196080000000006</v>
      </c>
      <c r="Y481" s="1">
        <f>ABS(IK_diagnostics_positions[[#This Row],[Column3]]-C480)</f>
        <v>0.10982600000000009</v>
      </c>
      <c r="Z481" s="1">
        <f>ABS(IK_diagnostics_positions[[#This Row],[Column4]]-D480)</f>
        <v>0.37709399999999993</v>
      </c>
      <c r="AA481" s="1">
        <f>ABS(IK_diagnostics_positions[[#This Row],[Column5]]-E480)</f>
        <v>0.57033500000000004</v>
      </c>
      <c r="AB481" s="1">
        <f>ABS(IK_diagnostics_positions[[#This Row],[Column6]]-F480)</f>
        <v>0.56215000000000004</v>
      </c>
      <c r="AC481" s="1">
        <f>ABS(IK_diagnostics_positions[[#This Row],[Column7]]-G480)</f>
        <v>2.3687799999999995E-2</v>
      </c>
      <c r="AD481" s="1">
        <f>ABS(IK_diagnostics_positions[[#This Row],[Column8]]-H480)</f>
        <v>0.90247569999999999</v>
      </c>
      <c r="AE481" s="1">
        <f>ABS(IK_diagnostics_positions[[#This Row],[Column9]]-I480)</f>
        <v>1.4805510000000002</v>
      </c>
      <c r="AF481" s="1">
        <f>ABS(IK_diagnostics_positions[[#This Row],[Column10]]-J480)</f>
        <v>2.5170469999999997E-2</v>
      </c>
      <c r="AG481" s="1">
        <f>ABS(IK_diagnostics_positions[[#This Row],[Column11]]-K480)</f>
        <v>4.8779999999999935E-2</v>
      </c>
      <c r="AH481" s="1">
        <f>ABS(IK_diagnostics_positions[[#This Row],[Column12]]-L480)</f>
        <v>1.2010500000000002</v>
      </c>
      <c r="AI481" s="1">
        <f>ABS(IK_diagnostics_positions[[#This Row],[Column13]]-M480)</f>
        <v>3.1544000000000016E-2</v>
      </c>
      <c r="AJ481" s="1">
        <f>ABS(IK_diagnostics_positions[[#This Row],[Column14]]-N480)</f>
        <v>1.6469999999999985E-2</v>
      </c>
      <c r="AK481" s="1">
        <f>ABS(IK_diagnostics_positions[[#This Row],[Column15]]-O480)</f>
        <v>1.6519999999999868E-2</v>
      </c>
      <c r="AL481" s="1">
        <f>ABS(IK_diagnostics_positions[[#This Row],[Column16]]-P480)</f>
        <v>5.0979999999999359E-3</v>
      </c>
      <c r="AM481" s="1">
        <f>ABS(IK_diagnostics_positions[[#This Row],[Column17]]-Q480)</f>
        <v>6.5960000000000463E-3</v>
      </c>
      <c r="AN481" s="1">
        <f>ABS(IK_diagnostics_positions[[#This Row],[Column18]]-R480)</f>
        <v>5.4499999999997328E-3</v>
      </c>
      <c r="AO481" s="1">
        <f>ABS(IK_diagnostics_positions[[#This Row],[Column19]]-S480)</f>
        <v>2.5351610000000002E-3</v>
      </c>
      <c r="AP481" s="1">
        <f>ABS(IK_diagnostics_positions[[#This Row],[Column20]]-T480)</f>
        <v>4.9488081000000003E-2</v>
      </c>
      <c r="AQ481" s="1">
        <f>ABS(IK_diagnostics_positions[[#This Row],[Column21]]-U480)</f>
        <v>4.0129999999999999E-2</v>
      </c>
    </row>
    <row r="482" spans="1:43" x14ac:dyDescent="0.25">
      <c r="A482" s="1">
        <v>0.111544</v>
      </c>
      <c r="B482" s="1">
        <v>-0.30401899999999998</v>
      </c>
      <c r="C482" s="1">
        <v>-0.94611299999999998</v>
      </c>
      <c r="D482" s="1">
        <v>0.27208599999999999</v>
      </c>
      <c r="E482" s="1">
        <v>0.63570300000000002</v>
      </c>
      <c r="F482" s="1">
        <v>-0.644204</v>
      </c>
      <c r="G482" s="1">
        <v>-0.30324400000000001</v>
      </c>
      <c r="H482" s="1">
        <v>1.29305</v>
      </c>
      <c r="I482" s="1">
        <v>-1.1309199999999999</v>
      </c>
      <c r="J482" s="1">
        <v>1.0951000000000001E-2</v>
      </c>
      <c r="K482" s="1">
        <v>0.69824900000000001</v>
      </c>
      <c r="L482" s="1">
        <v>-1.8708499999999999</v>
      </c>
      <c r="M482" s="1">
        <v>0.73044100000000001</v>
      </c>
      <c r="N482" s="1">
        <v>1.0101199999999999</v>
      </c>
      <c r="O482" s="1">
        <v>-2.49139</v>
      </c>
      <c r="P482" s="1">
        <v>-0.73087999999999997</v>
      </c>
      <c r="Q482" s="1">
        <v>1.0142</v>
      </c>
      <c r="R482" s="1">
        <v>-2.4623499999999998</v>
      </c>
      <c r="S482" s="1">
        <v>2.34866E-2</v>
      </c>
      <c r="T482" s="1">
        <v>-3.0287700000000001E-2</v>
      </c>
      <c r="U482" s="1">
        <v>-2.5557500000000002</v>
      </c>
      <c r="V482" s="1" t="s">
        <v>23</v>
      </c>
      <c r="W482" s="1">
        <f>ABS(IK_diagnostics_positions[[#This Row],[Column1]]-A481)</f>
        <v>5.6113999999999997E-2</v>
      </c>
      <c r="X482" s="1">
        <f>ABS(IK_diagnostics_positions[[#This Row],[Column2]]-B481)</f>
        <v>0.21749900000000005</v>
      </c>
      <c r="Y482" s="1">
        <f>ABS(IK_diagnostics_positions[[#This Row],[Column3]]-C481)</f>
        <v>0.10950700000000002</v>
      </c>
      <c r="Z482" s="1">
        <f>ABS(IK_diagnostics_positions[[#This Row],[Column4]]-D481)</f>
        <v>0.5282929999999999</v>
      </c>
      <c r="AA482" s="1">
        <f>ABS(IK_diagnostics_positions[[#This Row],[Column5]]-E481)</f>
        <v>0.38870400000000005</v>
      </c>
      <c r="AB482" s="1">
        <f>ABS(IK_diagnostics_positions[[#This Row],[Column6]]-F481)</f>
        <v>0.28751599999999999</v>
      </c>
      <c r="AC482" s="1">
        <f>ABS(IK_diagnostics_positions[[#This Row],[Column7]]-G481)</f>
        <v>0.37688379999999999</v>
      </c>
      <c r="AD482" s="1">
        <f>ABS(IK_diagnostics_positions[[#This Row],[Column8]]-H481)</f>
        <v>0.36039900000000002</v>
      </c>
      <c r="AE482" s="1">
        <f>ABS(IK_diagnostics_positions[[#This Row],[Column9]]-I481)</f>
        <v>0.24080099999999993</v>
      </c>
      <c r="AF482" s="1">
        <f>ABS(IK_diagnostics_positions[[#This Row],[Column10]]-J481)</f>
        <v>9.0026700000000008E-3</v>
      </c>
      <c r="AG482" s="1">
        <f>ABS(IK_diagnostics_positions[[#This Row],[Column11]]-K481)</f>
        <v>8.479099999999995E-2</v>
      </c>
      <c r="AH482" s="1">
        <f>ABS(IK_diagnostics_positions[[#This Row],[Column12]]-L481)</f>
        <v>5.4100000000001369E-3</v>
      </c>
      <c r="AI482" s="1">
        <f>ABS(IK_diagnostics_positions[[#This Row],[Column13]]-M481)</f>
        <v>1.8820999999999977E-2</v>
      </c>
      <c r="AJ482" s="1">
        <f>ABS(IK_diagnostics_positions[[#This Row],[Column14]]-N481)</f>
        <v>5.2399999999999114E-3</v>
      </c>
      <c r="AK482" s="1">
        <f>ABS(IK_diagnostics_positions[[#This Row],[Column15]]-O481)</f>
        <v>1.1219999999999786E-2</v>
      </c>
      <c r="AL482" s="1">
        <f>ABS(IK_diagnostics_positions[[#This Row],[Column16]]-P481)</f>
        <v>1.5925999999999996E-2</v>
      </c>
      <c r="AM482" s="1">
        <f>ABS(IK_diagnostics_positions[[#This Row],[Column17]]-Q481)</f>
        <v>8.6699999999999555E-3</v>
      </c>
      <c r="AN482" s="1">
        <f>ABS(IK_diagnostics_positions[[#This Row],[Column18]]-R481)</f>
        <v>3.8300000000000001E-2</v>
      </c>
      <c r="AO482" s="1">
        <f>ABS(IK_diagnostics_positions[[#This Row],[Column19]]-S481)</f>
        <v>2.4199500999999998E-2</v>
      </c>
      <c r="AP482" s="1">
        <f>ABS(IK_diagnostics_positions[[#This Row],[Column20]]-T481)</f>
        <v>2.9750781E-2</v>
      </c>
      <c r="AQ482" s="1">
        <f>ABS(IK_diagnostics_positions[[#This Row],[Column21]]-U481)</f>
        <v>5.8200000000000252E-2</v>
      </c>
    </row>
    <row r="483" spans="1:43" x14ac:dyDescent="0.25">
      <c r="A483" s="1">
        <v>0.44450299999999998</v>
      </c>
      <c r="B483" s="1">
        <v>0.29800100000000002</v>
      </c>
      <c r="C483" s="1">
        <v>-0.84475599999999995</v>
      </c>
      <c r="D483" s="1">
        <v>-3.6906300000000003E-2</v>
      </c>
      <c r="E483" s="1">
        <v>1.04515</v>
      </c>
      <c r="F483" s="1">
        <v>-1.3030299999999999</v>
      </c>
      <c r="G483" s="1">
        <v>-0.43335099999999999</v>
      </c>
      <c r="H483" s="1">
        <v>0.127105</v>
      </c>
      <c r="I483" s="1">
        <v>-1.2975300000000001</v>
      </c>
      <c r="J483" s="1">
        <v>-8.15243E-4</v>
      </c>
      <c r="K483" s="1">
        <v>0.80319799999999997</v>
      </c>
      <c r="L483" s="1">
        <v>-1.8940300000000001</v>
      </c>
      <c r="M483" s="1">
        <v>0.76186699999999996</v>
      </c>
      <c r="N483" s="1">
        <v>0.99246199999999996</v>
      </c>
      <c r="O483" s="1">
        <v>-2.5124900000000001</v>
      </c>
      <c r="P483" s="1">
        <v>-0.76561599999999996</v>
      </c>
      <c r="Q483" s="1">
        <v>0.992672</v>
      </c>
      <c r="R483" s="1">
        <v>-2.5098099999999999</v>
      </c>
      <c r="S483" s="1">
        <v>-2.6858199999999998E-3</v>
      </c>
      <c r="T483" s="1">
        <v>3.7072899999999998E-3</v>
      </c>
      <c r="U483" s="1">
        <v>-2.49471</v>
      </c>
      <c r="V483" s="1" t="s">
        <v>23</v>
      </c>
      <c r="W483" s="1">
        <f>ABS(IK_diagnostics_positions[[#This Row],[Column1]]-A482)</f>
        <v>0.332959</v>
      </c>
      <c r="X483" s="1">
        <f>ABS(IK_diagnostics_positions[[#This Row],[Column2]]-B482)</f>
        <v>0.60202</v>
      </c>
      <c r="Y483" s="1">
        <f>ABS(IK_diagnostics_positions[[#This Row],[Column3]]-C482)</f>
        <v>0.10135700000000003</v>
      </c>
      <c r="Z483" s="1">
        <f>ABS(IK_diagnostics_positions[[#This Row],[Column4]]-D482)</f>
        <v>0.3089923</v>
      </c>
      <c r="AA483" s="1">
        <f>ABS(IK_diagnostics_positions[[#This Row],[Column5]]-E482)</f>
        <v>0.40944700000000001</v>
      </c>
      <c r="AB483" s="1">
        <f>ABS(IK_diagnostics_positions[[#This Row],[Column6]]-F482)</f>
        <v>0.65882599999999991</v>
      </c>
      <c r="AC483" s="1">
        <f>ABS(IK_diagnostics_positions[[#This Row],[Column7]]-G482)</f>
        <v>0.13010699999999997</v>
      </c>
      <c r="AD483" s="1">
        <f>ABS(IK_diagnostics_positions[[#This Row],[Column8]]-H482)</f>
        <v>1.165945</v>
      </c>
      <c r="AE483" s="1">
        <f>ABS(IK_diagnostics_positions[[#This Row],[Column9]]-I482)</f>
        <v>0.16661000000000015</v>
      </c>
      <c r="AF483" s="1">
        <f>ABS(IK_diagnostics_positions[[#This Row],[Column10]]-J482)</f>
        <v>1.1766243000000001E-2</v>
      </c>
      <c r="AG483" s="1">
        <f>ABS(IK_diagnostics_positions[[#This Row],[Column11]]-K482)</f>
        <v>0.10494899999999996</v>
      </c>
      <c r="AH483" s="1">
        <f>ABS(IK_diagnostics_positions[[#This Row],[Column12]]-L482)</f>
        <v>2.31800000000002E-2</v>
      </c>
      <c r="AI483" s="1">
        <f>ABS(IK_diagnostics_positions[[#This Row],[Column13]]-M482)</f>
        <v>3.1425999999999954E-2</v>
      </c>
      <c r="AJ483" s="1">
        <f>ABS(IK_diagnostics_positions[[#This Row],[Column14]]-N482)</f>
        <v>1.7657999999999952E-2</v>
      </c>
      <c r="AK483" s="1">
        <f>ABS(IK_diagnostics_positions[[#This Row],[Column15]]-O482)</f>
        <v>2.1100000000000119E-2</v>
      </c>
      <c r="AL483" s="1">
        <f>ABS(IK_diagnostics_positions[[#This Row],[Column16]]-P482)</f>
        <v>3.4735999999999989E-2</v>
      </c>
      <c r="AM483" s="1">
        <f>ABS(IK_diagnostics_positions[[#This Row],[Column17]]-Q482)</f>
        <v>2.1527999999999992E-2</v>
      </c>
      <c r="AN483" s="1">
        <f>ABS(IK_diagnostics_positions[[#This Row],[Column18]]-R482)</f>
        <v>4.7460000000000058E-2</v>
      </c>
      <c r="AO483" s="1">
        <f>ABS(IK_diagnostics_positions[[#This Row],[Column19]]-S482)</f>
        <v>2.6172419999999998E-2</v>
      </c>
      <c r="AP483" s="1">
        <f>ABS(IK_diagnostics_positions[[#This Row],[Column20]]-T482)</f>
        <v>3.3994990000000003E-2</v>
      </c>
      <c r="AQ483" s="1">
        <f>ABS(IK_diagnostics_positions[[#This Row],[Column21]]-U482)</f>
        <v>6.1040000000000205E-2</v>
      </c>
    </row>
    <row r="484" spans="1:43" x14ac:dyDescent="0.25">
      <c r="A484" s="1">
        <v>-0.707368</v>
      </c>
      <c r="B484" s="1">
        <v>-0.40063799999999999</v>
      </c>
      <c r="C484" s="1">
        <v>-0.58233999999999997</v>
      </c>
      <c r="D484" s="1">
        <v>-0.92329799999999995</v>
      </c>
      <c r="E484" s="1">
        <v>0.24343500000000001</v>
      </c>
      <c r="F484" s="1">
        <v>-1.3162</v>
      </c>
      <c r="G484" s="1">
        <v>-0.77126700000000004</v>
      </c>
      <c r="H484" s="1">
        <v>1.22594</v>
      </c>
      <c r="I484" s="1">
        <v>-1.4237899999999999</v>
      </c>
      <c r="J484" s="1">
        <v>-4.6626300000000001E-3</v>
      </c>
      <c r="K484" s="1">
        <v>0.76507700000000001</v>
      </c>
      <c r="L484" s="1">
        <v>-1.8709199999999999</v>
      </c>
      <c r="M484" s="1">
        <v>0.73925700000000005</v>
      </c>
      <c r="N484" s="1">
        <v>1.00004</v>
      </c>
      <c r="O484" s="1">
        <v>-2.4965299999999999</v>
      </c>
      <c r="P484" s="1">
        <v>-0.75041000000000002</v>
      </c>
      <c r="Q484" s="1">
        <v>0.99488900000000002</v>
      </c>
      <c r="R484" s="1">
        <v>-2.4962599999999999</v>
      </c>
      <c r="S484" s="1">
        <v>-1.71211E-3</v>
      </c>
      <c r="T484" s="1">
        <v>-4.5488500000000001E-3</v>
      </c>
      <c r="U484" s="1">
        <v>-2.5094099999999999</v>
      </c>
      <c r="V484" s="1" t="s">
        <v>23</v>
      </c>
      <c r="W484" s="1">
        <f>ABS(IK_diagnostics_positions[[#This Row],[Column1]]-A483)</f>
        <v>1.1518709999999999</v>
      </c>
      <c r="X484" s="1">
        <f>ABS(IK_diagnostics_positions[[#This Row],[Column2]]-B483)</f>
        <v>0.69863900000000001</v>
      </c>
      <c r="Y484" s="1">
        <f>ABS(IK_diagnostics_positions[[#This Row],[Column3]]-C483)</f>
        <v>0.26241599999999998</v>
      </c>
      <c r="Z484" s="1">
        <f>ABS(IK_diagnostics_positions[[#This Row],[Column4]]-D483)</f>
        <v>0.88639169999999989</v>
      </c>
      <c r="AA484" s="1">
        <f>ABS(IK_diagnostics_positions[[#This Row],[Column5]]-E483)</f>
        <v>0.80171499999999996</v>
      </c>
      <c r="AB484" s="1">
        <f>ABS(IK_diagnostics_positions[[#This Row],[Column6]]-F483)</f>
        <v>1.3170000000000126E-2</v>
      </c>
      <c r="AC484" s="1">
        <f>ABS(IK_diagnostics_positions[[#This Row],[Column7]]-G483)</f>
        <v>0.33791600000000005</v>
      </c>
      <c r="AD484" s="1">
        <f>ABS(IK_diagnostics_positions[[#This Row],[Column8]]-H483)</f>
        <v>1.098835</v>
      </c>
      <c r="AE484" s="1">
        <f>ABS(IK_diagnostics_positions[[#This Row],[Column9]]-I483)</f>
        <v>0.12625999999999982</v>
      </c>
      <c r="AF484" s="1">
        <f>ABS(IK_diagnostics_positions[[#This Row],[Column10]]-J483)</f>
        <v>3.8473869999999999E-3</v>
      </c>
      <c r="AG484" s="1">
        <f>ABS(IK_diagnostics_positions[[#This Row],[Column11]]-K483)</f>
        <v>3.812099999999996E-2</v>
      </c>
      <c r="AH484" s="1">
        <f>ABS(IK_diagnostics_positions[[#This Row],[Column12]]-L483)</f>
        <v>2.3110000000000186E-2</v>
      </c>
      <c r="AI484" s="1">
        <f>ABS(IK_diagnostics_positions[[#This Row],[Column13]]-M483)</f>
        <v>2.2609999999999908E-2</v>
      </c>
      <c r="AJ484" s="1">
        <f>ABS(IK_diagnostics_positions[[#This Row],[Column14]]-N483)</f>
        <v>7.5780000000000847E-3</v>
      </c>
      <c r="AK484" s="1">
        <f>ABS(IK_diagnostics_positions[[#This Row],[Column15]]-O483)</f>
        <v>1.5960000000000196E-2</v>
      </c>
      <c r="AL484" s="1">
        <f>ABS(IK_diagnostics_positions[[#This Row],[Column16]]-P483)</f>
        <v>1.5205999999999942E-2</v>
      </c>
      <c r="AM484" s="1">
        <f>ABS(IK_diagnostics_positions[[#This Row],[Column17]]-Q483)</f>
        <v>2.2170000000000245E-3</v>
      </c>
      <c r="AN484" s="1">
        <f>ABS(IK_diagnostics_positions[[#This Row],[Column18]]-R483)</f>
        <v>1.3549999999999951E-2</v>
      </c>
      <c r="AO484" s="1">
        <f>ABS(IK_diagnostics_positions[[#This Row],[Column19]]-S483)</f>
        <v>9.7370999999999981E-4</v>
      </c>
      <c r="AP484" s="1">
        <f>ABS(IK_diagnostics_positions[[#This Row],[Column20]]-T483)</f>
        <v>8.2561400000000004E-3</v>
      </c>
      <c r="AQ484" s="1">
        <f>ABS(IK_diagnostics_positions[[#This Row],[Column21]]-U483)</f>
        <v>1.4699999999999935E-2</v>
      </c>
    </row>
    <row r="485" spans="1:43" x14ac:dyDescent="0.25">
      <c r="A485" s="1">
        <v>0.43782799999999999</v>
      </c>
      <c r="B485" s="1">
        <v>0.81573099999999998</v>
      </c>
      <c r="C485" s="1">
        <v>-0.37800699999999998</v>
      </c>
      <c r="D485" s="1">
        <v>0.25837500000000002</v>
      </c>
      <c r="E485" s="1">
        <v>0.528501</v>
      </c>
      <c r="F485" s="1">
        <v>-1.31891</v>
      </c>
      <c r="G485" s="1">
        <v>0.25352000000000002</v>
      </c>
      <c r="H485" s="1">
        <v>-0.159604</v>
      </c>
      <c r="I485" s="1">
        <v>-2.0445000000000002</v>
      </c>
      <c r="J485" s="1">
        <v>1.6705999999999999E-3</v>
      </c>
      <c r="K485" s="1">
        <v>0.79284100000000002</v>
      </c>
      <c r="L485" s="1">
        <v>-1.8729800000000001</v>
      </c>
      <c r="M485" s="1">
        <v>0.75069300000000005</v>
      </c>
      <c r="N485" s="1">
        <v>0.99628799999999995</v>
      </c>
      <c r="O485" s="1">
        <v>-2.5035099999999999</v>
      </c>
      <c r="P485" s="1">
        <v>-0.75102899999999995</v>
      </c>
      <c r="Q485" s="1">
        <v>1.0041100000000001</v>
      </c>
      <c r="R485" s="1">
        <v>-2.4965199999999999</v>
      </c>
      <c r="S485" s="1">
        <v>5.1854300000000004E-3</v>
      </c>
      <c r="T485" s="1">
        <v>6.3332299999999996E-3</v>
      </c>
      <c r="U485" s="1">
        <v>-2.4905499999999998</v>
      </c>
      <c r="V485" s="1" t="s">
        <v>23</v>
      </c>
      <c r="W485" s="1">
        <f>ABS(IK_diagnostics_positions[[#This Row],[Column1]]-A484)</f>
        <v>1.1451959999999999</v>
      </c>
      <c r="X485" s="1">
        <f>ABS(IK_diagnostics_positions[[#This Row],[Column2]]-B484)</f>
        <v>1.216369</v>
      </c>
      <c r="Y485" s="1">
        <f>ABS(IK_diagnostics_positions[[#This Row],[Column3]]-C484)</f>
        <v>0.20433299999999999</v>
      </c>
      <c r="Z485" s="1">
        <f>ABS(IK_diagnostics_positions[[#This Row],[Column4]]-D484)</f>
        <v>1.181673</v>
      </c>
      <c r="AA485" s="1">
        <f>ABS(IK_diagnostics_positions[[#This Row],[Column5]]-E484)</f>
        <v>0.28506599999999999</v>
      </c>
      <c r="AB485" s="1">
        <f>ABS(IK_diagnostics_positions[[#This Row],[Column6]]-F484)</f>
        <v>2.7099999999999902E-3</v>
      </c>
      <c r="AC485" s="1">
        <f>ABS(IK_diagnostics_positions[[#This Row],[Column7]]-G484)</f>
        <v>1.0247870000000001</v>
      </c>
      <c r="AD485" s="1">
        <f>ABS(IK_diagnostics_positions[[#This Row],[Column8]]-H484)</f>
        <v>1.3855440000000001</v>
      </c>
      <c r="AE485" s="1">
        <f>ABS(IK_diagnostics_positions[[#This Row],[Column9]]-I484)</f>
        <v>0.62071000000000032</v>
      </c>
      <c r="AF485" s="1">
        <f>ABS(IK_diagnostics_positions[[#This Row],[Column10]]-J484)</f>
        <v>6.3332300000000005E-3</v>
      </c>
      <c r="AG485" s="1">
        <f>ABS(IK_diagnostics_positions[[#This Row],[Column11]]-K484)</f>
        <v>2.7764000000000011E-2</v>
      </c>
      <c r="AH485" s="1">
        <f>ABS(IK_diagnostics_positions[[#This Row],[Column12]]-L484)</f>
        <v>2.0600000000001728E-3</v>
      </c>
      <c r="AI485" s="1">
        <f>ABS(IK_diagnostics_positions[[#This Row],[Column13]]-M484)</f>
        <v>1.1436000000000002E-2</v>
      </c>
      <c r="AJ485" s="1">
        <f>ABS(IK_diagnostics_positions[[#This Row],[Column14]]-N484)</f>
        <v>3.7520000000000886E-3</v>
      </c>
      <c r="AK485" s="1">
        <f>ABS(IK_diagnostics_positions[[#This Row],[Column15]]-O484)</f>
        <v>6.9799999999999862E-3</v>
      </c>
      <c r="AL485" s="1">
        <f>ABS(IK_diagnostics_positions[[#This Row],[Column16]]-P484)</f>
        <v>6.1899999999992517E-4</v>
      </c>
      <c r="AM485" s="1">
        <f>ABS(IK_diagnostics_positions[[#This Row],[Column17]]-Q484)</f>
        <v>9.2210000000000347E-3</v>
      </c>
      <c r="AN485" s="1">
        <f>ABS(IK_diagnostics_positions[[#This Row],[Column18]]-R484)</f>
        <v>2.5999999999992696E-4</v>
      </c>
      <c r="AO485" s="1">
        <f>ABS(IK_diagnostics_positions[[#This Row],[Column19]]-S484)</f>
        <v>6.8975400000000006E-3</v>
      </c>
      <c r="AP485" s="1">
        <f>ABS(IK_diagnostics_positions[[#This Row],[Column20]]-T484)</f>
        <v>1.0882079999999999E-2</v>
      </c>
      <c r="AQ485" s="1">
        <f>ABS(IK_diagnostics_positions[[#This Row],[Column21]]-U484)</f>
        <v>1.8860000000000099E-2</v>
      </c>
    </row>
    <row r="486" spans="1:43" x14ac:dyDescent="0.25">
      <c r="A486" s="1">
        <v>-0.59469799999999995</v>
      </c>
      <c r="B486" s="1">
        <v>0.70059899999999997</v>
      </c>
      <c r="C486" s="1">
        <v>0.39432800000000001</v>
      </c>
      <c r="D486" s="1">
        <v>-5.5751200000000002E-3</v>
      </c>
      <c r="E486" s="1">
        <v>1.3736999999999999</v>
      </c>
      <c r="F486" s="1">
        <v>-5.2734799999999998E-2</v>
      </c>
      <c r="G486" s="1">
        <v>-0.29457800000000001</v>
      </c>
      <c r="H486" s="1">
        <v>1.0033099999999999</v>
      </c>
      <c r="I486" s="1">
        <v>-0.93550699999999998</v>
      </c>
      <c r="J486" s="1">
        <v>2.20382E-3</v>
      </c>
      <c r="K486" s="1">
        <v>0.77189700000000006</v>
      </c>
      <c r="L486" s="1">
        <v>-1.86199</v>
      </c>
      <c r="M486" s="1">
        <v>0.74215399999999998</v>
      </c>
      <c r="N486" s="1">
        <v>1.00057</v>
      </c>
      <c r="O486" s="1">
        <v>-2.4945900000000001</v>
      </c>
      <c r="P486" s="1">
        <v>-0.73935200000000001</v>
      </c>
      <c r="Q486" s="1">
        <v>0.99994099999999997</v>
      </c>
      <c r="R486" s="1">
        <v>-2.4929299999999999</v>
      </c>
      <c r="S486" s="1">
        <v>4.36425E-4</v>
      </c>
      <c r="T486" s="1">
        <v>2.70104E-3</v>
      </c>
      <c r="U486" s="1">
        <v>-2.5009999999999999</v>
      </c>
      <c r="V486" s="1" t="s">
        <v>23</v>
      </c>
      <c r="W486" s="1">
        <f>ABS(IK_diagnostics_positions[[#This Row],[Column1]]-A485)</f>
        <v>1.0325259999999998</v>
      </c>
      <c r="X486" s="1">
        <f>ABS(IK_diagnostics_positions[[#This Row],[Column2]]-B485)</f>
        <v>0.11513200000000001</v>
      </c>
      <c r="Y486" s="1">
        <f>ABS(IK_diagnostics_positions[[#This Row],[Column3]]-C485)</f>
        <v>0.77233499999999999</v>
      </c>
      <c r="Z486" s="1">
        <f>ABS(IK_diagnostics_positions[[#This Row],[Column4]]-D485)</f>
        <v>0.26395012000000001</v>
      </c>
      <c r="AA486" s="1">
        <f>ABS(IK_diagnostics_positions[[#This Row],[Column5]]-E485)</f>
        <v>0.84519899999999992</v>
      </c>
      <c r="AB486" s="1">
        <f>ABS(IK_diagnostics_positions[[#This Row],[Column6]]-F485)</f>
        <v>1.2661751999999999</v>
      </c>
      <c r="AC486" s="1">
        <f>ABS(IK_diagnostics_positions[[#This Row],[Column7]]-G485)</f>
        <v>0.54809799999999997</v>
      </c>
      <c r="AD486" s="1">
        <f>ABS(IK_diagnostics_positions[[#This Row],[Column8]]-H485)</f>
        <v>1.162914</v>
      </c>
      <c r="AE486" s="1">
        <f>ABS(IK_diagnostics_positions[[#This Row],[Column9]]-I485)</f>
        <v>1.1089930000000003</v>
      </c>
      <c r="AF486" s="1">
        <f>ABS(IK_diagnostics_positions[[#This Row],[Column10]]-J485)</f>
        <v>5.3322000000000005E-4</v>
      </c>
      <c r="AG486" s="1">
        <f>ABS(IK_diagnostics_positions[[#This Row],[Column11]]-K485)</f>
        <v>2.0943999999999963E-2</v>
      </c>
      <c r="AH486" s="1">
        <f>ABS(IK_diagnostics_positions[[#This Row],[Column12]]-L485)</f>
        <v>1.0990000000000055E-2</v>
      </c>
      <c r="AI486" s="1">
        <f>ABS(IK_diagnostics_positions[[#This Row],[Column13]]-M485)</f>
        <v>8.5390000000000743E-3</v>
      </c>
      <c r="AJ486" s="1">
        <f>ABS(IK_diagnostics_positions[[#This Row],[Column14]]-N485)</f>
        <v>4.282000000000008E-3</v>
      </c>
      <c r="AK486" s="1">
        <f>ABS(IK_diagnostics_positions[[#This Row],[Column15]]-O485)</f>
        <v>8.919999999999817E-3</v>
      </c>
      <c r="AL486" s="1">
        <f>ABS(IK_diagnostics_positions[[#This Row],[Column16]]-P485)</f>
        <v>1.1676999999999937E-2</v>
      </c>
      <c r="AM486" s="1">
        <f>ABS(IK_diagnostics_positions[[#This Row],[Column17]]-Q485)</f>
        <v>4.1690000000000893E-3</v>
      </c>
      <c r="AN486" s="1">
        <f>ABS(IK_diagnostics_positions[[#This Row],[Column18]]-R485)</f>
        <v>3.5899999999999821E-3</v>
      </c>
      <c r="AO486" s="1">
        <f>ABS(IK_diagnostics_positions[[#This Row],[Column19]]-S485)</f>
        <v>4.7490050000000006E-3</v>
      </c>
      <c r="AP486" s="1">
        <f>ABS(IK_diagnostics_positions[[#This Row],[Column20]]-T485)</f>
        <v>3.6321899999999996E-3</v>
      </c>
      <c r="AQ486" s="1">
        <f>ABS(IK_diagnostics_positions[[#This Row],[Column21]]-U485)</f>
        <v>1.045000000000007E-2</v>
      </c>
    </row>
    <row r="487" spans="1:43" x14ac:dyDescent="0.25">
      <c r="A487" s="1">
        <v>0.85032300000000005</v>
      </c>
      <c r="B487" s="1">
        <v>-0.23976900000000001</v>
      </c>
      <c r="C487" s="1">
        <v>-0.468468</v>
      </c>
      <c r="D487" s="1">
        <v>0.22830500000000001</v>
      </c>
      <c r="E487" s="1">
        <v>0.32747799999999999</v>
      </c>
      <c r="F487" s="1">
        <v>-1.0082100000000001</v>
      </c>
      <c r="G487" s="1">
        <v>0.879436</v>
      </c>
      <c r="H487" s="1">
        <v>0.326513</v>
      </c>
      <c r="I487" s="1">
        <v>-1.76718</v>
      </c>
      <c r="J487" s="1">
        <v>-3.7156899999999998E-3</v>
      </c>
      <c r="K487" s="1">
        <v>0.78429899999999997</v>
      </c>
      <c r="L487" s="1">
        <v>-1.8695200000000001</v>
      </c>
      <c r="M487" s="1">
        <v>0.74705200000000005</v>
      </c>
      <c r="N487" s="1">
        <v>1.0001</v>
      </c>
      <c r="O487" s="1">
        <v>-2.4938400000000001</v>
      </c>
      <c r="P487" s="1">
        <v>-0.74929000000000001</v>
      </c>
      <c r="Q487" s="1">
        <v>0.99914000000000003</v>
      </c>
      <c r="R487" s="1">
        <v>-2.5003700000000002</v>
      </c>
      <c r="S487" s="1">
        <v>2.4253600000000001E-3</v>
      </c>
      <c r="T487" s="1">
        <v>5.8459000000000002E-3</v>
      </c>
      <c r="U487" s="1">
        <v>-2.4971999999999999</v>
      </c>
      <c r="V487" s="1" t="s">
        <v>23</v>
      </c>
      <c r="W487" s="1">
        <f>ABS(IK_diagnostics_positions[[#This Row],[Column1]]-A486)</f>
        <v>1.4450210000000001</v>
      </c>
      <c r="X487" s="1">
        <f>ABS(IK_diagnostics_positions[[#This Row],[Column2]]-B486)</f>
        <v>0.94036799999999998</v>
      </c>
      <c r="Y487" s="1">
        <f>ABS(IK_diagnostics_positions[[#This Row],[Column3]]-C486)</f>
        <v>0.86279600000000001</v>
      </c>
      <c r="Z487" s="1">
        <f>ABS(IK_diagnostics_positions[[#This Row],[Column4]]-D486)</f>
        <v>0.23388012</v>
      </c>
      <c r="AA487" s="1">
        <f>ABS(IK_diagnostics_positions[[#This Row],[Column5]]-E486)</f>
        <v>1.046222</v>
      </c>
      <c r="AB487" s="1">
        <f>ABS(IK_diagnostics_positions[[#This Row],[Column6]]-F486)</f>
        <v>0.95547520000000008</v>
      </c>
      <c r="AC487" s="1">
        <f>ABS(IK_diagnostics_positions[[#This Row],[Column7]]-G486)</f>
        <v>1.1740140000000001</v>
      </c>
      <c r="AD487" s="1">
        <f>ABS(IK_diagnostics_positions[[#This Row],[Column8]]-H486)</f>
        <v>0.67679699999999987</v>
      </c>
      <c r="AE487" s="1">
        <f>ABS(IK_diagnostics_positions[[#This Row],[Column9]]-I486)</f>
        <v>0.831673</v>
      </c>
      <c r="AF487" s="1">
        <f>ABS(IK_diagnostics_positions[[#This Row],[Column10]]-J486)</f>
        <v>5.9195099999999994E-3</v>
      </c>
      <c r="AG487" s="1">
        <f>ABS(IK_diagnostics_positions[[#This Row],[Column11]]-K486)</f>
        <v>1.2401999999999913E-2</v>
      </c>
      <c r="AH487" s="1">
        <f>ABS(IK_diagnostics_positions[[#This Row],[Column12]]-L486)</f>
        <v>7.5300000000000367E-3</v>
      </c>
      <c r="AI487" s="1">
        <f>ABS(IK_diagnostics_positions[[#This Row],[Column13]]-M486)</f>
        <v>4.898000000000069E-3</v>
      </c>
      <c r="AJ487" s="1">
        <f>ABS(IK_diagnostics_positions[[#This Row],[Column14]]-N486)</f>
        <v>4.6999999999997044E-4</v>
      </c>
      <c r="AK487" s="1">
        <f>ABS(IK_diagnostics_positions[[#This Row],[Column15]]-O486)</f>
        <v>7.5000000000002842E-4</v>
      </c>
      <c r="AL487" s="1">
        <f>ABS(IK_diagnostics_positions[[#This Row],[Column16]]-P486)</f>
        <v>9.9380000000000024E-3</v>
      </c>
      <c r="AM487" s="1">
        <f>ABS(IK_diagnostics_positions[[#This Row],[Column17]]-Q486)</f>
        <v>8.0099999999994065E-4</v>
      </c>
      <c r="AN487" s="1">
        <f>ABS(IK_diagnostics_positions[[#This Row],[Column18]]-R486)</f>
        <v>7.4400000000003352E-3</v>
      </c>
      <c r="AO487" s="1">
        <f>ABS(IK_diagnostics_positions[[#This Row],[Column19]]-S486)</f>
        <v>1.9889350000000003E-3</v>
      </c>
      <c r="AP487" s="1">
        <f>ABS(IK_diagnostics_positions[[#This Row],[Column20]]-T486)</f>
        <v>3.1448600000000002E-3</v>
      </c>
      <c r="AQ487" s="1">
        <f>ABS(IK_diagnostics_positions[[#This Row],[Column21]]-U486)</f>
        <v>3.8000000000000256E-3</v>
      </c>
    </row>
    <row r="488" spans="1:43" x14ac:dyDescent="0.25">
      <c r="A488" s="1">
        <v>9.6710699999999997E-2</v>
      </c>
      <c r="B488" s="1">
        <v>0.81388799999999994</v>
      </c>
      <c r="C488" s="1">
        <v>-0.57291700000000001</v>
      </c>
      <c r="D488" s="1">
        <v>-0.35600399999999999</v>
      </c>
      <c r="E488" s="1">
        <v>0.64111399999999996</v>
      </c>
      <c r="F488" s="1">
        <v>-1.44767</v>
      </c>
      <c r="G488" s="1">
        <v>-1.09207E-2</v>
      </c>
      <c r="H488" s="1">
        <v>1.55762</v>
      </c>
      <c r="I488" s="1">
        <v>-1.2453700000000001</v>
      </c>
      <c r="J488" s="1">
        <v>-3.7376100000000002E-3</v>
      </c>
      <c r="K488" s="1">
        <v>0.77957699999999996</v>
      </c>
      <c r="L488" s="1">
        <v>-1.8735299999999999</v>
      </c>
      <c r="M488" s="1">
        <v>0.74712199999999995</v>
      </c>
      <c r="N488" s="1">
        <v>0.99798799999999999</v>
      </c>
      <c r="O488" s="1">
        <v>-2.4968400000000002</v>
      </c>
      <c r="P488" s="1">
        <v>-0.74954500000000002</v>
      </c>
      <c r="Q488" s="1">
        <v>1.00264</v>
      </c>
      <c r="R488" s="1">
        <v>-2.5012400000000001</v>
      </c>
      <c r="S488" s="1">
        <v>3.4454199999999998E-3</v>
      </c>
      <c r="T488" s="1">
        <v>1.5288599999999999E-3</v>
      </c>
      <c r="U488" s="1">
        <v>-2.5017</v>
      </c>
      <c r="V488" s="1" t="s">
        <v>23</v>
      </c>
      <c r="W488" s="1">
        <f>ABS(IK_diagnostics_positions[[#This Row],[Column1]]-A487)</f>
        <v>0.75361230000000001</v>
      </c>
      <c r="X488" s="1">
        <f>ABS(IK_diagnostics_positions[[#This Row],[Column2]]-B487)</f>
        <v>1.0536569999999998</v>
      </c>
      <c r="Y488" s="1">
        <f>ABS(IK_diagnostics_positions[[#This Row],[Column3]]-C487)</f>
        <v>0.10444900000000001</v>
      </c>
      <c r="Z488" s="1">
        <f>ABS(IK_diagnostics_positions[[#This Row],[Column4]]-D487)</f>
        <v>0.58430899999999997</v>
      </c>
      <c r="AA488" s="1">
        <f>ABS(IK_diagnostics_positions[[#This Row],[Column5]]-E487)</f>
        <v>0.31363599999999997</v>
      </c>
      <c r="AB488" s="1">
        <f>ABS(IK_diagnostics_positions[[#This Row],[Column6]]-F487)</f>
        <v>0.43945999999999996</v>
      </c>
      <c r="AC488" s="1">
        <f>ABS(IK_diagnostics_positions[[#This Row],[Column7]]-G487)</f>
        <v>0.8903567</v>
      </c>
      <c r="AD488" s="1">
        <f>ABS(IK_diagnostics_positions[[#This Row],[Column8]]-H487)</f>
        <v>1.231107</v>
      </c>
      <c r="AE488" s="1">
        <f>ABS(IK_diagnostics_positions[[#This Row],[Column9]]-I487)</f>
        <v>0.52180999999999989</v>
      </c>
      <c r="AF488" s="1">
        <f>ABS(IK_diagnostics_positions[[#This Row],[Column10]]-J487)</f>
        <v>2.1920000000000359E-5</v>
      </c>
      <c r="AG488" s="1">
        <f>ABS(IK_diagnostics_positions[[#This Row],[Column11]]-K487)</f>
        <v>4.722000000000004E-3</v>
      </c>
      <c r="AH488" s="1">
        <f>ABS(IK_diagnostics_positions[[#This Row],[Column12]]-L487)</f>
        <v>4.009999999999847E-3</v>
      </c>
      <c r="AI488" s="1">
        <f>ABS(IK_diagnostics_positions[[#This Row],[Column13]]-M487)</f>
        <v>6.9999999999903473E-5</v>
      </c>
      <c r="AJ488" s="1">
        <f>ABS(IK_diagnostics_positions[[#This Row],[Column14]]-N487)</f>
        <v>2.1120000000000028E-3</v>
      </c>
      <c r="AK488" s="1">
        <f>ABS(IK_diagnostics_positions[[#This Row],[Column15]]-O487)</f>
        <v>3.0000000000001137E-3</v>
      </c>
      <c r="AL488" s="1">
        <f>ABS(IK_diagnostics_positions[[#This Row],[Column16]]-P487)</f>
        <v>2.5500000000000522E-4</v>
      </c>
      <c r="AM488" s="1">
        <f>ABS(IK_diagnostics_positions[[#This Row],[Column17]]-Q487)</f>
        <v>3.4999999999999476E-3</v>
      </c>
      <c r="AN488" s="1">
        <f>ABS(IK_diagnostics_positions[[#This Row],[Column18]]-R487)</f>
        <v>8.6999999999992639E-4</v>
      </c>
      <c r="AO488" s="1">
        <f>ABS(IK_diagnostics_positions[[#This Row],[Column19]]-S487)</f>
        <v>1.0200599999999997E-3</v>
      </c>
      <c r="AP488" s="1">
        <f>ABS(IK_diagnostics_positions[[#This Row],[Column20]]-T487)</f>
        <v>4.3170400000000003E-3</v>
      </c>
      <c r="AQ488" s="1">
        <f>ABS(IK_diagnostics_positions[[#This Row],[Column21]]-U487)</f>
        <v>4.5000000000001705E-3</v>
      </c>
    </row>
    <row r="489" spans="1:43" x14ac:dyDescent="0.25">
      <c r="A489" s="1">
        <v>-0.31697599999999998</v>
      </c>
      <c r="B489" s="1">
        <v>-0.10423499999999999</v>
      </c>
      <c r="C489" s="1">
        <v>-0.94268799999999997</v>
      </c>
      <c r="D489" s="1">
        <v>-0.71771300000000005</v>
      </c>
      <c r="E489" s="1">
        <v>-0.69255100000000003</v>
      </c>
      <c r="F489" s="1">
        <v>-1.6450400000000001</v>
      </c>
      <c r="G489" s="1">
        <v>-0.42898199999999997</v>
      </c>
      <c r="H489" s="1">
        <v>-4.0309400000000002E-3</v>
      </c>
      <c r="I489" s="1">
        <v>-2.3102999999999998</v>
      </c>
      <c r="J489" s="1">
        <v>2.85718E-3</v>
      </c>
      <c r="K489" s="1">
        <v>0.78480300000000003</v>
      </c>
      <c r="L489" s="1">
        <v>-1.87297</v>
      </c>
      <c r="M489" s="1">
        <v>0.74832600000000005</v>
      </c>
      <c r="N489" s="1">
        <v>0.99670000000000003</v>
      </c>
      <c r="O489" s="1">
        <v>-2.5049299999999999</v>
      </c>
      <c r="P489" s="1">
        <v>-0.74774300000000005</v>
      </c>
      <c r="Q489" s="1">
        <v>0.99644299999999997</v>
      </c>
      <c r="R489" s="1">
        <v>-2.49892</v>
      </c>
      <c r="S489" s="1">
        <v>2.4734700000000002E-3</v>
      </c>
      <c r="T489" s="1">
        <v>3.42268E-3</v>
      </c>
      <c r="U489" s="1">
        <v>-2.4970300000000001</v>
      </c>
      <c r="V489" s="1" t="s">
        <v>23</v>
      </c>
      <c r="W489" s="1">
        <f>ABS(IK_diagnostics_positions[[#This Row],[Column1]]-A488)</f>
        <v>0.41368669999999996</v>
      </c>
      <c r="X489" s="1">
        <f>ABS(IK_diagnostics_positions[[#This Row],[Column2]]-B488)</f>
        <v>0.91812299999999991</v>
      </c>
      <c r="Y489" s="1">
        <f>ABS(IK_diagnostics_positions[[#This Row],[Column3]]-C488)</f>
        <v>0.36977099999999996</v>
      </c>
      <c r="Z489" s="1">
        <f>ABS(IK_diagnostics_positions[[#This Row],[Column4]]-D488)</f>
        <v>0.36170900000000006</v>
      </c>
      <c r="AA489" s="1">
        <f>ABS(IK_diagnostics_positions[[#This Row],[Column5]]-E488)</f>
        <v>1.3336649999999999</v>
      </c>
      <c r="AB489" s="1">
        <f>ABS(IK_diagnostics_positions[[#This Row],[Column6]]-F488)</f>
        <v>0.19737000000000005</v>
      </c>
      <c r="AC489" s="1">
        <f>ABS(IK_diagnostics_positions[[#This Row],[Column7]]-G488)</f>
        <v>0.41806129999999997</v>
      </c>
      <c r="AD489" s="1">
        <f>ABS(IK_diagnostics_positions[[#This Row],[Column8]]-H488)</f>
        <v>1.56165094</v>
      </c>
      <c r="AE489" s="1">
        <f>ABS(IK_diagnostics_positions[[#This Row],[Column9]]-I488)</f>
        <v>1.0649299999999997</v>
      </c>
      <c r="AF489" s="1">
        <f>ABS(IK_diagnostics_positions[[#This Row],[Column10]]-J488)</f>
        <v>6.5947899999999997E-3</v>
      </c>
      <c r="AG489" s="1">
        <f>ABS(IK_diagnostics_positions[[#This Row],[Column11]]-K488)</f>
        <v>5.2260000000000639E-3</v>
      </c>
      <c r="AH489" s="1">
        <f>ABS(IK_diagnostics_positions[[#This Row],[Column12]]-L488)</f>
        <v>5.5999999999989392E-4</v>
      </c>
      <c r="AI489" s="1">
        <f>ABS(IK_diagnostics_positions[[#This Row],[Column13]]-M488)</f>
        <v>1.2040000000000939E-3</v>
      </c>
      <c r="AJ489" s="1">
        <f>ABS(IK_diagnostics_positions[[#This Row],[Column14]]-N488)</f>
        <v>1.2879999999999558E-3</v>
      </c>
      <c r="AK489" s="1">
        <f>ABS(IK_diagnostics_positions[[#This Row],[Column15]]-O488)</f>
        <v>8.0899999999997085E-3</v>
      </c>
      <c r="AL489" s="1">
        <f>ABS(IK_diagnostics_positions[[#This Row],[Column16]]-P488)</f>
        <v>1.8019999999999703E-3</v>
      </c>
      <c r="AM489" s="1">
        <f>ABS(IK_diagnostics_positions[[#This Row],[Column17]]-Q488)</f>
        <v>6.1970000000000081E-3</v>
      </c>
      <c r="AN489" s="1">
        <f>ABS(IK_diagnostics_positions[[#This Row],[Column18]]-R488)</f>
        <v>2.3200000000000998E-3</v>
      </c>
      <c r="AO489" s="1">
        <f>ABS(IK_diagnostics_positions[[#This Row],[Column19]]-S488)</f>
        <v>9.7194999999999964E-4</v>
      </c>
      <c r="AP489" s="1">
        <f>ABS(IK_diagnostics_positions[[#This Row],[Column20]]-T488)</f>
        <v>1.8938200000000001E-3</v>
      </c>
      <c r="AQ489" s="1">
        <f>ABS(IK_diagnostics_positions[[#This Row],[Column21]]-U488)</f>
        <v>4.669999999999952E-3</v>
      </c>
    </row>
    <row r="490" spans="1:43" x14ac:dyDescent="0.25">
      <c r="A490" s="1">
        <v>-0.329903</v>
      </c>
      <c r="B490" s="1">
        <v>0.547095</v>
      </c>
      <c r="C490" s="1">
        <v>-0.76931899999999998</v>
      </c>
      <c r="D490" s="1">
        <v>0.12453</v>
      </c>
      <c r="E490" s="1">
        <v>-0.203648</v>
      </c>
      <c r="F490" s="1">
        <v>-1.2487699999999999</v>
      </c>
      <c r="G490" s="1">
        <v>-0.132607</v>
      </c>
      <c r="H490" s="1">
        <v>0.37691999999999998</v>
      </c>
      <c r="I490" s="1">
        <v>-2.0213100000000002</v>
      </c>
      <c r="J490" s="1">
        <v>1.9206000000000001E-2</v>
      </c>
      <c r="K490" s="1">
        <v>0.76017599999999996</v>
      </c>
      <c r="L490" s="1">
        <v>-2.9323899999999998</v>
      </c>
      <c r="M490" s="1">
        <v>0.86473299999999997</v>
      </c>
      <c r="N490" s="1">
        <v>1.0260199999999999</v>
      </c>
      <c r="O490" s="1">
        <v>-2.4693499999999999</v>
      </c>
      <c r="P490" s="1">
        <v>-0.84110200000000002</v>
      </c>
      <c r="Q490" s="1">
        <v>1.0541199999999999</v>
      </c>
      <c r="R490" s="1">
        <v>-2.5158999999999998</v>
      </c>
      <c r="S490" s="1">
        <v>-8.1145000000000002E-3</v>
      </c>
      <c r="T490" s="1">
        <v>-0.118686</v>
      </c>
      <c r="U490" s="1">
        <v>-2.4561000000000002</v>
      </c>
      <c r="V490" s="1" t="s">
        <v>23</v>
      </c>
      <c r="W490" s="1">
        <f>ABS(IK_diagnostics_positions[[#This Row],[Column1]]-A489)</f>
        <v>1.2927000000000022E-2</v>
      </c>
      <c r="X490" s="1">
        <f>ABS(IK_diagnostics_positions[[#This Row],[Column2]]-B489)</f>
        <v>0.65132999999999996</v>
      </c>
      <c r="Y490" s="1">
        <f>ABS(IK_diagnostics_positions[[#This Row],[Column3]]-C489)</f>
        <v>0.173369</v>
      </c>
      <c r="Z490" s="1">
        <f>ABS(IK_diagnostics_positions[[#This Row],[Column4]]-D489)</f>
        <v>0.84224300000000007</v>
      </c>
      <c r="AA490" s="1">
        <f>ABS(IK_diagnostics_positions[[#This Row],[Column5]]-E489)</f>
        <v>0.48890300000000003</v>
      </c>
      <c r="AB490" s="1">
        <f>ABS(IK_diagnostics_positions[[#This Row],[Column6]]-F489)</f>
        <v>0.39627000000000012</v>
      </c>
      <c r="AC490" s="1">
        <f>ABS(IK_diagnostics_positions[[#This Row],[Column7]]-G489)</f>
        <v>0.29637499999999994</v>
      </c>
      <c r="AD490" s="1">
        <f>ABS(IK_diagnostics_positions[[#This Row],[Column8]]-H489)</f>
        <v>0.38095093999999996</v>
      </c>
      <c r="AE490" s="1">
        <f>ABS(IK_diagnostics_positions[[#This Row],[Column9]]-I489)</f>
        <v>0.28898999999999964</v>
      </c>
      <c r="AF490" s="1">
        <f>ABS(IK_diagnostics_positions[[#This Row],[Column10]]-J489)</f>
        <v>1.634882E-2</v>
      </c>
      <c r="AG490" s="1">
        <f>ABS(IK_diagnostics_positions[[#This Row],[Column11]]-K489)</f>
        <v>2.4627000000000066E-2</v>
      </c>
      <c r="AH490" s="1">
        <f>ABS(IK_diagnostics_positions[[#This Row],[Column12]]-L489)</f>
        <v>1.0594199999999998</v>
      </c>
      <c r="AI490" s="1">
        <f>ABS(IK_diagnostics_positions[[#This Row],[Column13]]-M489)</f>
        <v>0.11640699999999993</v>
      </c>
      <c r="AJ490" s="1">
        <f>ABS(IK_diagnostics_positions[[#This Row],[Column14]]-N489)</f>
        <v>2.9319999999999902E-2</v>
      </c>
      <c r="AK490" s="1">
        <f>ABS(IK_diagnostics_positions[[#This Row],[Column15]]-O489)</f>
        <v>3.5579999999999945E-2</v>
      </c>
      <c r="AL490" s="1">
        <f>ABS(IK_diagnostics_positions[[#This Row],[Column16]]-P489)</f>
        <v>9.335899999999997E-2</v>
      </c>
      <c r="AM490" s="1">
        <f>ABS(IK_diagnostics_positions[[#This Row],[Column17]]-Q489)</f>
        <v>5.7676999999999978E-2</v>
      </c>
      <c r="AN490" s="1">
        <f>ABS(IK_diagnostics_positions[[#This Row],[Column18]]-R489)</f>
        <v>1.6979999999999773E-2</v>
      </c>
      <c r="AO490" s="1">
        <f>ABS(IK_diagnostics_positions[[#This Row],[Column19]]-S489)</f>
        <v>1.058797E-2</v>
      </c>
      <c r="AP490" s="1">
        <f>ABS(IK_diagnostics_positions[[#This Row],[Column20]]-T489)</f>
        <v>0.12210868</v>
      </c>
      <c r="AQ490" s="1">
        <f>ABS(IK_diagnostics_positions[[#This Row],[Column21]]-U489)</f>
        <v>4.0929999999999911E-2</v>
      </c>
    </row>
    <row r="491" spans="1:43" x14ac:dyDescent="0.25">
      <c r="A491" s="1">
        <v>-8.8189500000000004E-2</v>
      </c>
      <c r="B491" s="1">
        <v>0.59339299999999995</v>
      </c>
      <c r="C491" s="1">
        <v>-0.80006699999999997</v>
      </c>
      <c r="D491" s="1">
        <v>-0.99065800000000004</v>
      </c>
      <c r="E491" s="1">
        <v>0.71550400000000003</v>
      </c>
      <c r="F491" s="1">
        <v>-1.21315</v>
      </c>
      <c r="G491" s="1">
        <v>-0.34894500000000001</v>
      </c>
      <c r="H491" s="1">
        <v>-5.8069200000000001E-3</v>
      </c>
      <c r="I491" s="1">
        <v>-1.47376</v>
      </c>
      <c r="J491" s="1">
        <v>-7.9953699999999999E-3</v>
      </c>
      <c r="K491" s="1">
        <v>0.83207500000000001</v>
      </c>
      <c r="L491" s="1">
        <v>-1.9000300000000001</v>
      </c>
      <c r="M491" s="1">
        <v>0.776084</v>
      </c>
      <c r="N491" s="1">
        <v>0.99645799999999995</v>
      </c>
      <c r="O491" s="1">
        <v>-2.4985300000000001</v>
      </c>
      <c r="P491" s="1">
        <v>-0.76793699999999998</v>
      </c>
      <c r="Q491" s="1">
        <v>1.0120100000000001</v>
      </c>
      <c r="R491" s="1">
        <v>-2.5246200000000001</v>
      </c>
      <c r="S491" s="1">
        <v>-5.96249E-3</v>
      </c>
      <c r="T491" s="1">
        <v>8.5767499999999993E-3</v>
      </c>
      <c r="U491" s="1">
        <v>-2.4673400000000001</v>
      </c>
      <c r="V491" s="1" t="s">
        <v>23</v>
      </c>
      <c r="W491" s="1">
        <f>ABS(IK_diagnostics_positions[[#This Row],[Column1]]-A490)</f>
        <v>0.2417135</v>
      </c>
      <c r="X491" s="1">
        <f>ABS(IK_diagnostics_positions[[#This Row],[Column2]]-B490)</f>
        <v>4.629799999999995E-2</v>
      </c>
      <c r="Y491" s="1">
        <f>ABS(IK_diagnostics_positions[[#This Row],[Column3]]-C490)</f>
        <v>3.0747999999999998E-2</v>
      </c>
      <c r="Z491" s="1">
        <f>ABS(IK_diagnostics_positions[[#This Row],[Column4]]-D490)</f>
        <v>1.1151880000000001</v>
      </c>
      <c r="AA491" s="1">
        <f>ABS(IK_diagnostics_positions[[#This Row],[Column5]]-E490)</f>
        <v>0.91915199999999997</v>
      </c>
      <c r="AB491" s="1">
        <f>ABS(IK_diagnostics_positions[[#This Row],[Column6]]-F490)</f>
        <v>3.5619999999999985E-2</v>
      </c>
      <c r="AC491" s="1">
        <f>ABS(IK_diagnostics_positions[[#This Row],[Column7]]-G490)</f>
        <v>0.216338</v>
      </c>
      <c r="AD491" s="1">
        <f>ABS(IK_diagnostics_positions[[#This Row],[Column8]]-H490)</f>
        <v>0.38272691999999997</v>
      </c>
      <c r="AE491" s="1">
        <f>ABS(IK_diagnostics_positions[[#This Row],[Column9]]-I490)</f>
        <v>0.5475500000000002</v>
      </c>
      <c r="AF491" s="1">
        <f>ABS(IK_diagnostics_positions[[#This Row],[Column10]]-J490)</f>
        <v>2.7201370000000002E-2</v>
      </c>
      <c r="AG491" s="1">
        <f>ABS(IK_diagnostics_positions[[#This Row],[Column11]]-K490)</f>
        <v>7.1899000000000046E-2</v>
      </c>
      <c r="AH491" s="1">
        <f>ABS(IK_diagnostics_positions[[#This Row],[Column12]]-L490)</f>
        <v>1.0323599999999997</v>
      </c>
      <c r="AI491" s="1">
        <f>ABS(IK_diagnostics_positions[[#This Row],[Column13]]-M490)</f>
        <v>8.8648999999999978E-2</v>
      </c>
      <c r="AJ491" s="1">
        <f>ABS(IK_diagnostics_positions[[#This Row],[Column14]]-N490)</f>
        <v>2.9561999999999977E-2</v>
      </c>
      <c r="AK491" s="1">
        <f>ABS(IK_diagnostics_positions[[#This Row],[Column15]]-O490)</f>
        <v>2.9180000000000206E-2</v>
      </c>
      <c r="AL491" s="1">
        <f>ABS(IK_diagnostics_positions[[#This Row],[Column16]]-P490)</f>
        <v>7.3165000000000036E-2</v>
      </c>
      <c r="AM491" s="1">
        <f>ABS(IK_diagnostics_positions[[#This Row],[Column17]]-Q490)</f>
        <v>4.210999999999987E-2</v>
      </c>
      <c r="AN491" s="1">
        <f>ABS(IK_diagnostics_positions[[#This Row],[Column18]]-R490)</f>
        <v>8.7200000000002831E-3</v>
      </c>
      <c r="AO491" s="1">
        <f>ABS(IK_diagnostics_positions[[#This Row],[Column19]]-S490)</f>
        <v>2.1520100000000002E-3</v>
      </c>
      <c r="AP491" s="1">
        <f>ABS(IK_diagnostics_positions[[#This Row],[Column20]]-T490)</f>
        <v>0.12726275000000001</v>
      </c>
      <c r="AQ491" s="1">
        <f>ABS(IK_diagnostics_positions[[#This Row],[Column21]]-U490)</f>
        <v>1.1239999999999917E-2</v>
      </c>
    </row>
    <row r="492" spans="1:43" x14ac:dyDescent="0.25">
      <c r="A492" s="1">
        <v>0.41308299999999998</v>
      </c>
      <c r="B492" s="1">
        <v>0.15196899999999999</v>
      </c>
      <c r="C492" s="1">
        <v>-0.89792400000000006</v>
      </c>
      <c r="D492" s="1">
        <v>-0.34429599999999999</v>
      </c>
      <c r="E492" s="1">
        <v>0.35321999999999998</v>
      </c>
      <c r="F492" s="1">
        <v>-1.51911</v>
      </c>
      <c r="G492" s="1">
        <v>0.29070600000000002</v>
      </c>
      <c r="H492" s="1">
        <v>0.76814099999999996</v>
      </c>
      <c r="I492" s="1">
        <v>-2.1707399999999999</v>
      </c>
      <c r="J492" s="1">
        <v>2.8707699999999999E-3</v>
      </c>
      <c r="K492" s="1">
        <v>0.77929800000000005</v>
      </c>
      <c r="L492" s="1">
        <v>-3.1283500000000002</v>
      </c>
      <c r="M492" s="1">
        <v>0.75297000000000003</v>
      </c>
      <c r="N492" s="1">
        <v>0.99665000000000004</v>
      </c>
      <c r="O492" s="1">
        <v>-2.5037600000000002</v>
      </c>
      <c r="P492" s="1">
        <v>-0.74753700000000001</v>
      </c>
      <c r="Q492" s="1">
        <v>0.99744100000000002</v>
      </c>
      <c r="R492" s="1">
        <v>-2.50441</v>
      </c>
      <c r="S492" s="1">
        <v>4.5711800000000002E-3</v>
      </c>
      <c r="T492" s="1">
        <v>1.73211E-3</v>
      </c>
      <c r="U492" s="1">
        <v>-2.4995500000000002</v>
      </c>
      <c r="V492" s="1" t="s">
        <v>23</v>
      </c>
      <c r="W492" s="1">
        <f>ABS(IK_diagnostics_positions[[#This Row],[Column1]]-A491)</f>
        <v>0.50127250000000001</v>
      </c>
      <c r="X492" s="1">
        <f>ABS(IK_diagnostics_positions[[#This Row],[Column2]]-B491)</f>
        <v>0.44142399999999993</v>
      </c>
      <c r="Y492" s="1">
        <f>ABS(IK_diagnostics_positions[[#This Row],[Column3]]-C491)</f>
        <v>9.7857000000000083E-2</v>
      </c>
      <c r="Z492" s="1">
        <f>ABS(IK_diagnostics_positions[[#This Row],[Column4]]-D491)</f>
        <v>0.6463620000000001</v>
      </c>
      <c r="AA492" s="1">
        <f>ABS(IK_diagnostics_positions[[#This Row],[Column5]]-E491)</f>
        <v>0.36228400000000005</v>
      </c>
      <c r="AB492" s="1">
        <f>ABS(IK_diagnostics_positions[[#This Row],[Column6]]-F491)</f>
        <v>0.30596000000000001</v>
      </c>
      <c r="AC492" s="1">
        <f>ABS(IK_diagnostics_positions[[#This Row],[Column7]]-G491)</f>
        <v>0.63965099999999997</v>
      </c>
      <c r="AD492" s="1">
        <f>ABS(IK_diagnostics_positions[[#This Row],[Column8]]-H491)</f>
        <v>0.77394792000000001</v>
      </c>
      <c r="AE492" s="1">
        <f>ABS(IK_diagnostics_positions[[#This Row],[Column9]]-I491)</f>
        <v>0.69697999999999993</v>
      </c>
      <c r="AF492" s="1">
        <f>ABS(IK_diagnostics_positions[[#This Row],[Column10]]-J491)</f>
        <v>1.086614E-2</v>
      </c>
      <c r="AG492" s="1">
        <f>ABS(IK_diagnostics_positions[[#This Row],[Column11]]-K491)</f>
        <v>5.2776999999999963E-2</v>
      </c>
      <c r="AH492" s="1">
        <f>ABS(IK_diagnostics_positions[[#This Row],[Column12]]-L491)</f>
        <v>1.2283200000000001</v>
      </c>
      <c r="AI492" s="1">
        <f>ABS(IK_diagnostics_positions[[#This Row],[Column13]]-M491)</f>
        <v>2.3113999999999968E-2</v>
      </c>
      <c r="AJ492" s="1">
        <f>ABS(IK_diagnostics_positions[[#This Row],[Column14]]-N491)</f>
        <v>1.9200000000008099E-4</v>
      </c>
      <c r="AK492" s="1">
        <f>ABS(IK_diagnostics_positions[[#This Row],[Column15]]-O491)</f>
        <v>5.2300000000000679E-3</v>
      </c>
      <c r="AL492" s="1">
        <f>ABS(IK_diagnostics_positions[[#This Row],[Column16]]-P491)</f>
        <v>2.0399999999999974E-2</v>
      </c>
      <c r="AM492" s="1">
        <f>ABS(IK_diagnostics_positions[[#This Row],[Column17]]-Q491)</f>
        <v>1.4569000000000054E-2</v>
      </c>
      <c r="AN492" s="1">
        <f>ABS(IK_diagnostics_positions[[#This Row],[Column18]]-R491)</f>
        <v>2.0210000000000061E-2</v>
      </c>
      <c r="AO492" s="1">
        <f>ABS(IK_diagnostics_positions[[#This Row],[Column19]]-S491)</f>
        <v>1.053367E-2</v>
      </c>
      <c r="AP492" s="1">
        <f>ABS(IK_diagnostics_positions[[#This Row],[Column20]]-T491)</f>
        <v>6.8446399999999991E-3</v>
      </c>
      <c r="AQ492" s="1">
        <f>ABS(IK_diagnostics_positions[[#This Row],[Column21]]-U491)</f>
        <v>3.2210000000000072E-2</v>
      </c>
    </row>
    <row r="493" spans="1:43" x14ac:dyDescent="0.25">
      <c r="A493" s="1">
        <v>-4.3929800000000003E-3</v>
      </c>
      <c r="B493" s="1">
        <v>-1.09076E-2</v>
      </c>
      <c r="C493" s="1">
        <v>-0.99993100000000001</v>
      </c>
      <c r="D493" s="1">
        <v>0.41232200000000002</v>
      </c>
      <c r="E493" s="1">
        <v>-0.161528</v>
      </c>
      <c r="F493" s="1">
        <v>-1.8964000000000001</v>
      </c>
      <c r="G493" s="1">
        <v>0.78246000000000004</v>
      </c>
      <c r="H493" s="1">
        <v>0.47625400000000001</v>
      </c>
      <c r="I493" s="1">
        <v>-2.57185</v>
      </c>
      <c r="J493" s="1">
        <v>2.8370000000000001E-3</v>
      </c>
      <c r="K493" s="1">
        <v>0.78035299999999996</v>
      </c>
      <c r="L493" s="1">
        <v>-3.11931</v>
      </c>
      <c r="M493" s="1">
        <v>0.75376799999999999</v>
      </c>
      <c r="N493" s="1">
        <v>1.0045599999999999</v>
      </c>
      <c r="O493" s="1">
        <v>-2.4981599999999999</v>
      </c>
      <c r="P493" s="1">
        <v>-0.74557499999999999</v>
      </c>
      <c r="Q493" s="1">
        <v>0.99957600000000002</v>
      </c>
      <c r="R493" s="1">
        <v>-2.49336</v>
      </c>
      <c r="S493" s="1">
        <v>1.40128E-3</v>
      </c>
      <c r="T493" s="1">
        <v>-3.4815100000000002E-3</v>
      </c>
      <c r="U493" s="1">
        <v>-2.4983399999999998</v>
      </c>
      <c r="V493" s="1" t="s">
        <v>23</v>
      </c>
      <c r="W493" s="1">
        <f>ABS(IK_diagnostics_positions[[#This Row],[Column1]]-A492)</f>
        <v>0.41747597999999997</v>
      </c>
      <c r="X493" s="1">
        <f>ABS(IK_diagnostics_positions[[#This Row],[Column2]]-B492)</f>
        <v>0.16287659999999998</v>
      </c>
      <c r="Y493" s="1">
        <f>ABS(IK_diagnostics_positions[[#This Row],[Column3]]-C492)</f>
        <v>0.10200699999999996</v>
      </c>
      <c r="Z493" s="1">
        <f>ABS(IK_diagnostics_positions[[#This Row],[Column4]]-D492)</f>
        <v>0.75661800000000001</v>
      </c>
      <c r="AA493" s="1">
        <f>ABS(IK_diagnostics_positions[[#This Row],[Column5]]-E492)</f>
        <v>0.51474799999999998</v>
      </c>
      <c r="AB493" s="1">
        <f>ABS(IK_diagnostics_positions[[#This Row],[Column6]]-F492)</f>
        <v>0.37729000000000013</v>
      </c>
      <c r="AC493" s="1">
        <f>ABS(IK_diagnostics_positions[[#This Row],[Column7]]-G492)</f>
        <v>0.49175400000000002</v>
      </c>
      <c r="AD493" s="1">
        <f>ABS(IK_diagnostics_positions[[#This Row],[Column8]]-H492)</f>
        <v>0.29188699999999995</v>
      </c>
      <c r="AE493" s="1">
        <f>ABS(IK_diagnostics_positions[[#This Row],[Column9]]-I492)</f>
        <v>0.40111000000000008</v>
      </c>
      <c r="AF493" s="1">
        <f>ABS(IK_diagnostics_positions[[#This Row],[Column10]]-J492)</f>
        <v>3.3769999999999807E-5</v>
      </c>
      <c r="AG493" s="1">
        <f>ABS(IK_diagnostics_positions[[#This Row],[Column11]]-K492)</f>
        <v>1.0549999999999171E-3</v>
      </c>
      <c r="AH493" s="1">
        <f>ABS(IK_diagnostics_positions[[#This Row],[Column12]]-L492)</f>
        <v>9.040000000000159E-3</v>
      </c>
      <c r="AI493" s="1">
        <f>ABS(IK_diagnostics_positions[[#This Row],[Column13]]-M492)</f>
        <v>7.979999999999654E-4</v>
      </c>
      <c r="AJ493" s="1">
        <f>ABS(IK_diagnostics_positions[[#This Row],[Column14]]-N492)</f>
        <v>7.9099999999998616E-3</v>
      </c>
      <c r="AK493" s="1">
        <f>ABS(IK_diagnostics_positions[[#This Row],[Column15]]-O492)</f>
        <v>5.6000000000002714E-3</v>
      </c>
      <c r="AL493" s="1">
        <f>ABS(IK_diagnostics_positions[[#This Row],[Column16]]-P492)</f>
        <v>1.9620000000000193E-3</v>
      </c>
      <c r="AM493" s="1">
        <f>ABS(IK_diagnostics_positions[[#This Row],[Column17]]-Q492)</f>
        <v>2.134999999999998E-3</v>
      </c>
      <c r="AN493" s="1">
        <f>ABS(IK_diagnostics_positions[[#This Row],[Column18]]-R492)</f>
        <v>1.1050000000000004E-2</v>
      </c>
      <c r="AO493" s="1">
        <f>ABS(IK_diagnostics_positions[[#This Row],[Column19]]-S492)</f>
        <v>3.1699000000000002E-3</v>
      </c>
      <c r="AP493" s="1">
        <f>ABS(IK_diagnostics_positions[[#This Row],[Column20]]-T492)</f>
        <v>5.2136200000000004E-3</v>
      </c>
      <c r="AQ493" s="1">
        <f>ABS(IK_diagnostics_positions[[#This Row],[Column21]]-U492)</f>
        <v>1.2100000000003774E-3</v>
      </c>
    </row>
    <row r="494" spans="1:43" x14ac:dyDescent="0.25">
      <c r="A494" s="1">
        <v>-0.28194900000000001</v>
      </c>
      <c r="B494" s="1">
        <v>-0.649501</v>
      </c>
      <c r="C494" s="1">
        <v>-0.70615300000000003</v>
      </c>
      <c r="D494" s="1">
        <v>-0.13944000000000001</v>
      </c>
      <c r="E494" s="1">
        <v>0.28099600000000002</v>
      </c>
      <c r="F494" s="1">
        <v>-0.36871300000000001</v>
      </c>
      <c r="G494" s="1">
        <v>-0.68470299999999995</v>
      </c>
      <c r="H494" s="1">
        <v>0.65071699999999999</v>
      </c>
      <c r="I494" s="1">
        <v>-1.12104</v>
      </c>
      <c r="J494" s="1">
        <v>2.3892400000000001E-2</v>
      </c>
      <c r="K494" s="1">
        <v>0.69571799999999995</v>
      </c>
      <c r="L494" s="1">
        <v>-1.8252200000000001</v>
      </c>
      <c r="M494" s="1">
        <v>0.68859800000000004</v>
      </c>
      <c r="N494" s="1">
        <v>0.99345600000000001</v>
      </c>
      <c r="O494" s="1">
        <v>-2.5104299999999999</v>
      </c>
      <c r="P494" s="1">
        <v>-0.712225</v>
      </c>
      <c r="Q494" s="1">
        <v>0.997031</v>
      </c>
      <c r="R494" s="1">
        <v>-2.4312999999999998</v>
      </c>
      <c r="S494" s="1">
        <v>-1.5065E-3</v>
      </c>
      <c r="T494" s="1">
        <v>-1.96787E-2</v>
      </c>
      <c r="U494" s="1">
        <v>-2.5234700000000001</v>
      </c>
      <c r="V494" s="1" t="s">
        <v>23</v>
      </c>
      <c r="W494" s="1">
        <f>ABS(IK_diagnostics_positions[[#This Row],[Column1]]-A493)</f>
        <v>0.27755602000000001</v>
      </c>
      <c r="X494" s="1">
        <f>ABS(IK_diagnostics_positions[[#This Row],[Column2]]-B493)</f>
        <v>0.63859339999999998</v>
      </c>
      <c r="Y494" s="1">
        <f>ABS(IK_diagnostics_positions[[#This Row],[Column3]]-C493)</f>
        <v>0.29377799999999998</v>
      </c>
      <c r="Z494" s="1">
        <f>ABS(IK_diagnostics_positions[[#This Row],[Column4]]-D493)</f>
        <v>0.55176200000000009</v>
      </c>
      <c r="AA494" s="1">
        <f>ABS(IK_diagnostics_positions[[#This Row],[Column5]]-E493)</f>
        <v>0.44252400000000003</v>
      </c>
      <c r="AB494" s="1">
        <f>ABS(IK_diagnostics_positions[[#This Row],[Column6]]-F493)</f>
        <v>1.527687</v>
      </c>
      <c r="AC494" s="1">
        <f>ABS(IK_diagnostics_positions[[#This Row],[Column7]]-G493)</f>
        <v>1.467163</v>
      </c>
      <c r="AD494" s="1">
        <f>ABS(IK_diagnostics_positions[[#This Row],[Column8]]-H493)</f>
        <v>0.17446299999999998</v>
      </c>
      <c r="AE494" s="1">
        <f>ABS(IK_diagnostics_positions[[#This Row],[Column9]]-I493)</f>
        <v>1.4508099999999999</v>
      </c>
      <c r="AF494" s="1">
        <f>ABS(IK_diagnostics_positions[[#This Row],[Column10]]-J493)</f>
        <v>2.1055400000000002E-2</v>
      </c>
      <c r="AG494" s="1">
        <f>ABS(IK_diagnostics_positions[[#This Row],[Column11]]-K493)</f>
        <v>8.4635000000000016E-2</v>
      </c>
      <c r="AH494" s="1">
        <f>ABS(IK_diagnostics_positions[[#This Row],[Column12]]-L493)</f>
        <v>1.29409</v>
      </c>
      <c r="AI494" s="1">
        <f>ABS(IK_diagnostics_positions[[#This Row],[Column13]]-M493)</f>
        <v>6.516999999999995E-2</v>
      </c>
      <c r="AJ494" s="1">
        <f>ABS(IK_diagnostics_positions[[#This Row],[Column14]]-N493)</f>
        <v>1.1103999999999892E-2</v>
      </c>
      <c r="AK494" s="1">
        <f>ABS(IK_diagnostics_positions[[#This Row],[Column15]]-O493)</f>
        <v>1.2270000000000003E-2</v>
      </c>
      <c r="AL494" s="1">
        <f>ABS(IK_diagnostics_positions[[#This Row],[Column16]]-P493)</f>
        <v>3.3349999999999991E-2</v>
      </c>
      <c r="AM494" s="1">
        <f>ABS(IK_diagnostics_positions[[#This Row],[Column17]]-Q493)</f>
        <v>2.5450000000000195E-3</v>
      </c>
      <c r="AN494" s="1">
        <f>ABS(IK_diagnostics_positions[[#This Row],[Column18]]-R493)</f>
        <v>6.2060000000000226E-2</v>
      </c>
      <c r="AO494" s="1">
        <f>ABS(IK_diagnostics_positions[[#This Row],[Column19]]-S493)</f>
        <v>2.90778E-3</v>
      </c>
      <c r="AP494" s="1">
        <f>ABS(IK_diagnostics_positions[[#This Row],[Column20]]-T493)</f>
        <v>1.619719E-2</v>
      </c>
      <c r="AQ494" s="1">
        <f>ABS(IK_diagnostics_positions[[#This Row],[Column21]]-U493)</f>
        <v>2.5130000000000319E-2</v>
      </c>
    </row>
    <row r="495" spans="1:43" x14ac:dyDescent="0.25">
      <c r="A495" s="1">
        <v>-0.22820399999999999</v>
      </c>
      <c r="B495" s="1">
        <v>-9.4246700000000003E-2</v>
      </c>
      <c r="C495" s="1">
        <v>-0.96904100000000004</v>
      </c>
      <c r="D495" s="1">
        <v>-0.81013100000000005</v>
      </c>
      <c r="E495" s="1">
        <v>0.70218000000000003</v>
      </c>
      <c r="F495" s="1">
        <v>-0.80452699999999999</v>
      </c>
      <c r="G495" s="1">
        <v>-3.3175299999999998E-2</v>
      </c>
      <c r="H495" s="1">
        <v>1.29444</v>
      </c>
      <c r="I495" s="1">
        <v>-1.01799</v>
      </c>
      <c r="J495" s="1">
        <v>-1.0449999999999999E-3</v>
      </c>
      <c r="K495" s="1">
        <v>0.76363199999999998</v>
      </c>
      <c r="L495" s="1">
        <v>-1.86487</v>
      </c>
      <c r="M495" s="1">
        <v>0.73805500000000002</v>
      </c>
      <c r="N495" s="1">
        <v>0.99675999999999998</v>
      </c>
      <c r="O495" s="1">
        <v>-2.4968400000000002</v>
      </c>
      <c r="P495" s="1">
        <v>-0.742869</v>
      </c>
      <c r="Q495" s="1">
        <v>0.99670000000000003</v>
      </c>
      <c r="R495" s="1">
        <v>-2.4936600000000002</v>
      </c>
      <c r="S495" s="1">
        <v>-3.60707E-3</v>
      </c>
      <c r="T495" s="1">
        <v>-3.1840800000000002E-3</v>
      </c>
      <c r="U495" s="1">
        <v>-2.5067300000000001</v>
      </c>
      <c r="V495" s="1" t="s">
        <v>23</v>
      </c>
      <c r="W495" s="1">
        <f>ABS(IK_diagnostics_positions[[#This Row],[Column1]]-A494)</f>
        <v>5.3745000000000015E-2</v>
      </c>
      <c r="X495" s="1">
        <f>ABS(IK_diagnostics_positions[[#This Row],[Column2]]-B494)</f>
        <v>0.55525429999999998</v>
      </c>
      <c r="Y495" s="1">
        <f>ABS(IK_diagnostics_positions[[#This Row],[Column3]]-C494)</f>
        <v>0.26288800000000001</v>
      </c>
      <c r="Z495" s="1">
        <f>ABS(IK_diagnostics_positions[[#This Row],[Column4]]-D494)</f>
        <v>0.67069100000000004</v>
      </c>
      <c r="AA495" s="1">
        <f>ABS(IK_diagnostics_positions[[#This Row],[Column5]]-E494)</f>
        <v>0.421184</v>
      </c>
      <c r="AB495" s="1">
        <f>ABS(IK_diagnostics_positions[[#This Row],[Column6]]-F494)</f>
        <v>0.43581399999999998</v>
      </c>
      <c r="AC495" s="1">
        <f>ABS(IK_diagnostics_positions[[#This Row],[Column7]]-G494)</f>
        <v>0.65152769999999993</v>
      </c>
      <c r="AD495" s="1">
        <f>ABS(IK_diagnostics_positions[[#This Row],[Column8]]-H494)</f>
        <v>0.64372300000000005</v>
      </c>
      <c r="AE495" s="1">
        <f>ABS(IK_diagnostics_positions[[#This Row],[Column9]]-I494)</f>
        <v>0.10305000000000009</v>
      </c>
      <c r="AF495" s="1">
        <f>ABS(IK_diagnostics_positions[[#This Row],[Column10]]-J494)</f>
        <v>2.4937400000000002E-2</v>
      </c>
      <c r="AG495" s="1">
        <f>ABS(IK_diagnostics_positions[[#This Row],[Column11]]-K494)</f>
        <v>6.791400000000003E-2</v>
      </c>
      <c r="AH495" s="1">
        <f>ABS(IK_diagnostics_positions[[#This Row],[Column12]]-L494)</f>
        <v>3.9649999999999963E-2</v>
      </c>
      <c r="AI495" s="1">
        <f>ABS(IK_diagnostics_positions[[#This Row],[Column13]]-M494)</f>
        <v>4.9456999999999973E-2</v>
      </c>
      <c r="AJ495" s="1">
        <f>ABS(IK_diagnostics_positions[[#This Row],[Column14]]-N494)</f>
        <v>3.3039999999999736E-3</v>
      </c>
      <c r="AK495" s="1">
        <f>ABS(IK_diagnostics_positions[[#This Row],[Column15]]-O494)</f>
        <v>1.3589999999999769E-2</v>
      </c>
      <c r="AL495" s="1">
        <f>ABS(IK_diagnostics_positions[[#This Row],[Column16]]-P494)</f>
        <v>3.0644000000000005E-2</v>
      </c>
      <c r="AM495" s="1">
        <f>ABS(IK_diagnostics_positions[[#This Row],[Column17]]-Q494)</f>
        <v>3.3099999999997021E-4</v>
      </c>
      <c r="AN495" s="1">
        <f>ABS(IK_diagnostics_positions[[#This Row],[Column18]]-R494)</f>
        <v>6.2360000000000415E-2</v>
      </c>
      <c r="AO495" s="1">
        <f>ABS(IK_diagnostics_positions[[#This Row],[Column19]]-S494)</f>
        <v>2.10057E-3</v>
      </c>
      <c r="AP495" s="1">
        <f>ABS(IK_diagnostics_positions[[#This Row],[Column20]]-T494)</f>
        <v>1.6494620000000002E-2</v>
      </c>
      <c r="AQ495" s="1">
        <f>ABS(IK_diagnostics_positions[[#This Row],[Column21]]-U494)</f>
        <v>1.6739999999999977E-2</v>
      </c>
    </row>
    <row r="496" spans="1:43" x14ac:dyDescent="0.25">
      <c r="A496" s="1">
        <v>0.12250999999999999</v>
      </c>
      <c r="B496" s="1">
        <v>0.95978799999999997</v>
      </c>
      <c r="C496" s="1">
        <v>0.252583</v>
      </c>
      <c r="D496" s="1">
        <v>0.29852800000000002</v>
      </c>
      <c r="E496" s="1">
        <v>0.706538</v>
      </c>
      <c r="F496" s="1">
        <v>-0.69867000000000001</v>
      </c>
      <c r="G496" s="1">
        <v>0.91748099999999999</v>
      </c>
      <c r="H496" s="1">
        <v>0.73034100000000002</v>
      </c>
      <c r="I496" s="1">
        <v>-1.4837400000000001</v>
      </c>
      <c r="J496" s="1">
        <v>1.4138200000000001E-4</v>
      </c>
      <c r="K496" s="1">
        <v>0.77752299999999996</v>
      </c>
      <c r="L496" s="1">
        <v>-1.87904</v>
      </c>
      <c r="M496" s="1">
        <v>0.75148099999999995</v>
      </c>
      <c r="N496" s="1">
        <v>0.99899700000000002</v>
      </c>
      <c r="O496" s="1">
        <v>-2.50068</v>
      </c>
      <c r="P496" s="1">
        <v>-0.75181799999999999</v>
      </c>
      <c r="Q496" s="1">
        <v>0.99937699999999996</v>
      </c>
      <c r="R496" s="1">
        <v>-2.49979</v>
      </c>
      <c r="S496" s="1">
        <v>-6.8035700000000003E-4</v>
      </c>
      <c r="T496" s="1">
        <v>-2.8936299999999999E-3</v>
      </c>
      <c r="U496" s="1">
        <v>-2.5043000000000002</v>
      </c>
      <c r="V496" s="1" t="s">
        <v>23</v>
      </c>
      <c r="W496" s="1">
        <f>ABS(IK_diagnostics_positions[[#This Row],[Column1]]-A495)</f>
        <v>0.35071399999999997</v>
      </c>
      <c r="X496" s="1">
        <f>ABS(IK_diagnostics_positions[[#This Row],[Column2]]-B495)</f>
        <v>1.0540346999999999</v>
      </c>
      <c r="Y496" s="1">
        <f>ABS(IK_diagnostics_positions[[#This Row],[Column3]]-C495)</f>
        <v>1.221624</v>
      </c>
      <c r="Z496" s="1">
        <f>ABS(IK_diagnostics_positions[[#This Row],[Column4]]-D495)</f>
        <v>1.1086590000000001</v>
      </c>
      <c r="AA496" s="1">
        <f>ABS(IK_diagnostics_positions[[#This Row],[Column5]]-E495)</f>
        <v>4.357999999999973E-3</v>
      </c>
      <c r="AB496" s="1">
        <f>ABS(IK_diagnostics_positions[[#This Row],[Column6]]-F495)</f>
        <v>0.10585699999999998</v>
      </c>
      <c r="AC496" s="1">
        <f>ABS(IK_diagnostics_positions[[#This Row],[Column7]]-G495)</f>
        <v>0.95065630000000001</v>
      </c>
      <c r="AD496" s="1">
        <f>ABS(IK_diagnostics_positions[[#This Row],[Column8]]-H495)</f>
        <v>0.56409900000000002</v>
      </c>
      <c r="AE496" s="1">
        <f>ABS(IK_diagnostics_positions[[#This Row],[Column9]]-I495)</f>
        <v>0.46575000000000011</v>
      </c>
      <c r="AF496" s="1">
        <f>ABS(IK_diagnostics_positions[[#This Row],[Column10]]-J495)</f>
        <v>1.1863819999999999E-3</v>
      </c>
      <c r="AG496" s="1">
        <f>ABS(IK_diagnostics_positions[[#This Row],[Column11]]-K495)</f>
        <v>1.3890999999999987E-2</v>
      </c>
      <c r="AH496" s="1">
        <f>ABS(IK_diagnostics_positions[[#This Row],[Column12]]-L495)</f>
        <v>1.4170000000000016E-2</v>
      </c>
      <c r="AI496" s="1">
        <f>ABS(IK_diagnostics_positions[[#This Row],[Column13]]-M495)</f>
        <v>1.3425999999999938E-2</v>
      </c>
      <c r="AJ496" s="1">
        <f>ABS(IK_diagnostics_positions[[#This Row],[Column14]]-N495)</f>
        <v>2.2370000000000445E-3</v>
      </c>
      <c r="AK496" s="1">
        <f>ABS(IK_diagnostics_positions[[#This Row],[Column15]]-O495)</f>
        <v>3.8399999999998435E-3</v>
      </c>
      <c r="AL496" s="1">
        <f>ABS(IK_diagnostics_positions[[#This Row],[Column16]]-P495)</f>
        <v>8.9489999999999847E-3</v>
      </c>
      <c r="AM496" s="1">
        <f>ABS(IK_diagnostics_positions[[#This Row],[Column17]]-Q495)</f>
        <v>2.6769999999999294E-3</v>
      </c>
      <c r="AN496" s="1">
        <f>ABS(IK_diagnostics_positions[[#This Row],[Column18]]-R495)</f>
        <v>6.1299999999997468E-3</v>
      </c>
      <c r="AO496" s="1">
        <f>ABS(IK_diagnostics_positions[[#This Row],[Column19]]-S495)</f>
        <v>2.9267130000000001E-3</v>
      </c>
      <c r="AP496" s="1">
        <f>ABS(IK_diagnostics_positions[[#This Row],[Column20]]-T495)</f>
        <v>2.9045000000000026E-4</v>
      </c>
      <c r="AQ496" s="1">
        <f>ABS(IK_diagnostics_positions[[#This Row],[Column21]]-U495)</f>
        <v>2.4299999999999322E-3</v>
      </c>
    </row>
    <row r="497" spans="1:43" x14ac:dyDescent="0.25">
      <c r="A497" s="1">
        <v>-0.75782400000000005</v>
      </c>
      <c r="B497" s="1">
        <v>1.43724E-2</v>
      </c>
      <c r="C497" s="1">
        <v>-0.65230100000000002</v>
      </c>
      <c r="D497" s="1">
        <v>-1.11395</v>
      </c>
      <c r="E497" s="1">
        <v>0.89954000000000001</v>
      </c>
      <c r="F497" s="1">
        <v>-0.95171499999999998</v>
      </c>
      <c r="G497" s="1">
        <v>-0.39842499999999997</v>
      </c>
      <c r="H497" s="1">
        <v>1.5140899999999999</v>
      </c>
      <c r="I497" s="1">
        <v>-1.2839</v>
      </c>
      <c r="J497" s="2">
        <v>6.81579E-5</v>
      </c>
      <c r="K497" s="1">
        <v>0.92009300000000005</v>
      </c>
      <c r="L497" s="1">
        <v>-1.9827399999999999</v>
      </c>
      <c r="M497" s="1">
        <v>0.82477299999999998</v>
      </c>
      <c r="N497" s="1">
        <v>1.00414</v>
      </c>
      <c r="O497" s="1">
        <v>-2.5420199999999999</v>
      </c>
      <c r="P497" s="1">
        <v>-0.83096700000000001</v>
      </c>
      <c r="Q497" s="1">
        <v>1.0035400000000001</v>
      </c>
      <c r="R497" s="1">
        <v>-2.53267</v>
      </c>
      <c r="S497" s="1">
        <v>1.7413499999999998E-2</v>
      </c>
      <c r="T497" s="1">
        <v>4.1080199999999997E-2</v>
      </c>
      <c r="U497" s="1">
        <v>-2.4592200000000002</v>
      </c>
      <c r="V497" s="1" t="s">
        <v>23</v>
      </c>
      <c r="W497" s="1">
        <f>ABS(IK_diagnostics_positions[[#This Row],[Column1]]-A496)</f>
        <v>0.88033400000000006</v>
      </c>
      <c r="X497" s="1">
        <f>ABS(IK_diagnostics_positions[[#This Row],[Column2]]-B496)</f>
        <v>0.94541560000000002</v>
      </c>
      <c r="Y497" s="1">
        <f>ABS(IK_diagnostics_positions[[#This Row],[Column3]]-C496)</f>
        <v>0.90488400000000002</v>
      </c>
      <c r="Z497" s="1">
        <f>ABS(IK_diagnostics_positions[[#This Row],[Column4]]-D496)</f>
        <v>1.4124780000000001</v>
      </c>
      <c r="AA497" s="1">
        <f>ABS(IK_diagnostics_positions[[#This Row],[Column5]]-E496)</f>
        <v>0.19300200000000001</v>
      </c>
      <c r="AB497" s="1">
        <f>ABS(IK_diagnostics_positions[[#This Row],[Column6]]-F496)</f>
        <v>0.25304499999999996</v>
      </c>
      <c r="AC497" s="1">
        <f>ABS(IK_diagnostics_positions[[#This Row],[Column7]]-G496)</f>
        <v>1.315906</v>
      </c>
      <c r="AD497" s="1">
        <f>ABS(IK_diagnostics_positions[[#This Row],[Column8]]-H496)</f>
        <v>0.78374899999999992</v>
      </c>
      <c r="AE497" s="1">
        <f>ABS(IK_diagnostics_positions[[#This Row],[Column9]]-I496)</f>
        <v>0.19984000000000002</v>
      </c>
      <c r="AF497" s="1">
        <f>ABS(IK_diagnostics_positions[[#This Row],[Column10]]-J496)</f>
        <v>7.3224100000000009E-5</v>
      </c>
      <c r="AG497" s="1">
        <f>ABS(IK_diagnostics_positions[[#This Row],[Column11]]-K496)</f>
        <v>0.14257000000000009</v>
      </c>
      <c r="AH497" s="1">
        <f>ABS(IK_diagnostics_positions[[#This Row],[Column12]]-L496)</f>
        <v>0.1036999999999999</v>
      </c>
      <c r="AI497" s="1">
        <f>ABS(IK_diagnostics_positions[[#This Row],[Column13]]-M496)</f>
        <v>7.3292000000000024E-2</v>
      </c>
      <c r="AJ497" s="1">
        <f>ABS(IK_diagnostics_positions[[#This Row],[Column14]]-N496)</f>
        <v>5.1430000000000087E-3</v>
      </c>
      <c r="AK497" s="1">
        <f>ABS(IK_diagnostics_positions[[#This Row],[Column15]]-O496)</f>
        <v>4.1339999999999932E-2</v>
      </c>
      <c r="AL497" s="1">
        <f>ABS(IK_diagnostics_positions[[#This Row],[Column16]]-P496)</f>
        <v>7.9149000000000025E-2</v>
      </c>
      <c r="AM497" s="1">
        <f>ABS(IK_diagnostics_positions[[#This Row],[Column17]]-Q496)</f>
        <v>4.1630000000001388E-3</v>
      </c>
      <c r="AN497" s="1">
        <f>ABS(IK_diagnostics_positions[[#This Row],[Column18]]-R496)</f>
        <v>3.288000000000002E-2</v>
      </c>
      <c r="AO497" s="1">
        <f>ABS(IK_diagnostics_positions[[#This Row],[Column19]]-S496)</f>
        <v>1.8093856999999998E-2</v>
      </c>
      <c r="AP497" s="1">
        <f>ABS(IK_diagnostics_positions[[#This Row],[Column20]]-T496)</f>
        <v>4.3973829999999998E-2</v>
      </c>
      <c r="AQ497" s="1">
        <f>ABS(IK_diagnostics_positions[[#This Row],[Column21]]-U496)</f>
        <v>4.5080000000000009E-2</v>
      </c>
    </row>
    <row r="498" spans="1:43" x14ac:dyDescent="0.25">
      <c r="A498" s="1">
        <v>0.87960400000000005</v>
      </c>
      <c r="B498" s="1">
        <v>0.460003</v>
      </c>
      <c r="C498" s="1">
        <v>0.12121999999999999</v>
      </c>
      <c r="D498" s="1">
        <v>0.37318299999999999</v>
      </c>
      <c r="E498" s="1">
        <v>1.1290100000000001</v>
      </c>
      <c r="F498" s="1">
        <v>-0.42280800000000002</v>
      </c>
      <c r="G498" s="1">
        <v>0.80666700000000002</v>
      </c>
      <c r="H498" s="1">
        <v>0.92223299999999997</v>
      </c>
      <c r="I498" s="1">
        <v>-1.29993</v>
      </c>
      <c r="J498" s="1">
        <v>1.2372100000000001E-3</v>
      </c>
      <c r="K498" s="1">
        <v>0.78856700000000002</v>
      </c>
      <c r="L498" s="1">
        <v>-1.8773500000000001</v>
      </c>
      <c r="M498" s="1">
        <v>0.75417400000000001</v>
      </c>
      <c r="N498" s="1">
        <v>1.00356</v>
      </c>
      <c r="O498" s="1">
        <v>-2.4993300000000001</v>
      </c>
      <c r="P498" s="1">
        <v>-0.75232100000000002</v>
      </c>
      <c r="Q498" s="1">
        <v>1.0000599999999999</v>
      </c>
      <c r="R498" s="1">
        <v>-2.4997799999999999</v>
      </c>
      <c r="S498" s="1">
        <v>-1.5827E-3</v>
      </c>
      <c r="T498" s="1">
        <v>4.0256399999999996E-3</v>
      </c>
      <c r="U498" s="1">
        <v>-2.49742</v>
      </c>
      <c r="V498" s="1" t="s">
        <v>23</v>
      </c>
      <c r="W498" s="1">
        <f>ABS(IK_diagnostics_positions[[#This Row],[Column1]]-A497)</f>
        <v>1.6374280000000001</v>
      </c>
      <c r="X498" s="1">
        <f>ABS(IK_diagnostics_positions[[#This Row],[Column2]]-B497)</f>
        <v>0.44563059999999999</v>
      </c>
      <c r="Y498" s="1">
        <f>ABS(IK_diagnostics_positions[[#This Row],[Column3]]-C497)</f>
        <v>0.77352100000000001</v>
      </c>
      <c r="Z498" s="1">
        <f>ABS(IK_diagnostics_positions[[#This Row],[Column4]]-D497)</f>
        <v>1.487133</v>
      </c>
      <c r="AA498" s="1">
        <f>ABS(IK_diagnostics_positions[[#This Row],[Column5]]-E497)</f>
        <v>0.22947000000000006</v>
      </c>
      <c r="AB498" s="1">
        <f>ABS(IK_diagnostics_positions[[#This Row],[Column6]]-F497)</f>
        <v>0.52890700000000002</v>
      </c>
      <c r="AC498" s="1">
        <f>ABS(IK_diagnostics_positions[[#This Row],[Column7]]-G497)</f>
        <v>1.2050920000000001</v>
      </c>
      <c r="AD498" s="1">
        <f>ABS(IK_diagnostics_positions[[#This Row],[Column8]]-H497)</f>
        <v>0.59185699999999997</v>
      </c>
      <c r="AE498" s="1">
        <f>ABS(IK_diagnostics_positions[[#This Row],[Column9]]-I497)</f>
        <v>1.6029999999999989E-2</v>
      </c>
      <c r="AF498" s="1">
        <f>ABS(IK_diagnostics_positions[[#This Row],[Column10]]-J497)</f>
        <v>1.1690521000000001E-3</v>
      </c>
      <c r="AG498" s="1">
        <f>ABS(IK_diagnostics_positions[[#This Row],[Column11]]-K497)</f>
        <v>0.13152600000000003</v>
      </c>
      <c r="AH498" s="1">
        <f>ABS(IK_diagnostics_positions[[#This Row],[Column12]]-L497)</f>
        <v>0.10538999999999987</v>
      </c>
      <c r="AI498" s="1">
        <f>ABS(IK_diagnostics_positions[[#This Row],[Column13]]-M497)</f>
        <v>7.0598999999999967E-2</v>
      </c>
      <c r="AJ498" s="1">
        <f>ABS(IK_diagnostics_positions[[#This Row],[Column14]]-N497)</f>
        <v>5.8000000000002494E-4</v>
      </c>
      <c r="AK498" s="1">
        <f>ABS(IK_diagnostics_positions[[#This Row],[Column15]]-O497)</f>
        <v>4.2689999999999895E-2</v>
      </c>
      <c r="AL498" s="1">
        <f>ABS(IK_diagnostics_positions[[#This Row],[Column16]]-P497)</f>
        <v>7.8645999999999994E-2</v>
      </c>
      <c r="AM498" s="1">
        <f>ABS(IK_diagnostics_positions[[#This Row],[Column17]]-Q497)</f>
        <v>3.4800000000001496E-3</v>
      </c>
      <c r="AN498" s="1">
        <f>ABS(IK_diagnostics_positions[[#This Row],[Column18]]-R497)</f>
        <v>3.2890000000000086E-2</v>
      </c>
      <c r="AO498" s="1">
        <f>ABS(IK_diagnostics_positions[[#This Row],[Column19]]-S497)</f>
        <v>1.8996199999999998E-2</v>
      </c>
      <c r="AP498" s="1">
        <f>ABS(IK_diagnostics_positions[[#This Row],[Column20]]-T497)</f>
        <v>3.705456E-2</v>
      </c>
      <c r="AQ498" s="1">
        <f>ABS(IK_diagnostics_positions[[#This Row],[Column21]]-U497)</f>
        <v>3.819999999999979E-2</v>
      </c>
    </row>
    <row r="499" spans="1:43" x14ac:dyDescent="0.25">
      <c r="A499" s="1">
        <v>-0.23345099999999999</v>
      </c>
      <c r="B499" s="1">
        <v>0.92331399999999997</v>
      </c>
      <c r="C499" s="1">
        <v>-0.30494500000000002</v>
      </c>
      <c r="D499" s="1">
        <v>0.23055899999999999</v>
      </c>
      <c r="E499" s="1">
        <v>1.7952999999999999</v>
      </c>
      <c r="F499" s="1">
        <v>-0.460951</v>
      </c>
      <c r="G499" s="1">
        <v>-9.1328300000000001E-2</v>
      </c>
      <c r="H499" s="1">
        <v>0.94509200000000004</v>
      </c>
      <c r="I499" s="1">
        <v>-0.87753000000000003</v>
      </c>
      <c r="J499" s="1">
        <v>2.4256099999999999E-3</v>
      </c>
      <c r="K499" s="1">
        <v>0.69419900000000001</v>
      </c>
      <c r="L499" s="1">
        <v>-1.8409899999999999</v>
      </c>
      <c r="M499" s="1">
        <v>0.70789100000000005</v>
      </c>
      <c r="N499" s="1">
        <v>1.0085900000000001</v>
      </c>
      <c r="O499" s="1">
        <v>-2.4761899999999999</v>
      </c>
      <c r="P499" s="1">
        <v>-0.71841299999999997</v>
      </c>
      <c r="Q499" s="1">
        <v>0.98882899999999996</v>
      </c>
      <c r="R499" s="1">
        <v>-2.4683600000000001</v>
      </c>
      <c r="S499" s="1">
        <v>1.64283E-2</v>
      </c>
      <c r="T499" s="1">
        <v>-1.6117699999999999E-2</v>
      </c>
      <c r="U499" s="1">
        <v>-2.54474</v>
      </c>
      <c r="V499" s="1" t="s">
        <v>23</v>
      </c>
      <c r="W499" s="1">
        <f>ABS(IK_diagnostics_positions[[#This Row],[Column1]]-A498)</f>
        <v>1.1130550000000001</v>
      </c>
      <c r="X499" s="1">
        <f>ABS(IK_diagnostics_positions[[#This Row],[Column2]]-B498)</f>
        <v>0.46331099999999997</v>
      </c>
      <c r="Y499" s="1">
        <f>ABS(IK_diagnostics_positions[[#This Row],[Column3]]-C498)</f>
        <v>0.42616500000000002</v>
      </c>
      <c r="Z499" s="1">
        <f>ABS(IK_diagnostics_positions[[#This Row],[Column4]]-D498)</f>
        <v>0.142624</v>
      </c>
      <c r="AA499" s="1">
        <f>ABS(IK_diagnostics_positions[[#This Row],[Column5]]-E498)</f>
        <v>0.66628999999999983</v>
      </c>
      <c r="AB499" s="1">
        <f>ABS(IK_diagnostics_positions[[#This Row],[Column6]]-F498)</f>
        <v>3.8142999999999982E-2</v>
      </c>
      <c r="AC499" s="1">
        <f>ABS(IK_diagnostics_positions[[#This Row],[Column7]]-G498)</f>
        <v>0.89799530000000005</v>
      </c>
      <c r="AD499" s="1">
        <f>ABS(IK_diagnostics_positions[[#This Row],[Column8]]-H498)</f>
        <v>2.2859000000000074E-2</v>
      </c>
      <c r="AE499" s="1">
        <f>ABS(IK_diagnostics_positions[[#This Row],[Column9]]-I498)</f>
        <v>0.4224</v>
      </c>
      <c r="AF499" s="1">
        <f>ABS(IK_diagnostics_positions[[#This Row],[Column10]]-J498)</f>
        <v>1.1883999999999998E-3</v>
      </c>
      <c r="AG499" s="1">
        <f>ABS(IK_diagnostics_positions[[#This Row],[Column11]]-K498)</f>
        <v>9.4368000000000007E-2</v>
      </c>
      <c r="AH499" s="1">
        <f>ABS(IK_diagnostics_positions[[#This Row],[Column12]]-L498)</f>
        <v>3.636000000000017E-2</v>
      </c>
      <c r="AI499" s="1">
        <f>ABS(IK_diagnostics_positions[[#This Row],[Column13]]-M498)</f>
        <v>4.6282999999999963E-2</v>
      </c>
      <c r="AJ499" s="1">
        <f>ABS(IK_diagnostics_positions[[#This Row],[Column14]]-N498)</f>
        <v>5.03000000000009E-3</v>
      </c>
      <c r="AK499" s="1">
        <f>ABS(IK_diagnostics_positions[[#This Row],[Column15]]-O498)</f>
        <v>2.314000000000016E-2</v>
      </c>
      <c r="AL499" s="1">
        <f>ABS(IK_diagnostics_positions[[#This Row],[Column16]]-P498)</f>
        <v>3.3908000000000049E-2</v>
      </c>
      <c r="AM499" s="1">
        <f>ABS(IK_diagnostics_positions[[#This Row],[Column17]]-Q498)</f>
        <v>1.1230999999999991E-2</v>
      </c>
      <c r="AN499" s="1">
        <f>ABS(IK_diagnostics_positions[[#This Row],[Column18]]-R498)</f>
        <v>3.1419999999999781E-2</v>
      </c>
      <c r="AO499" s="1">
        <f>ABS(IK_diagnostics_positions[[#This Row],[Column19]]-S498)</f>
        <v>1.8010999999999999E-2</v>
      </c>
      <c r="AP499" s="1">
        <f>ABS(IK_diagnostics_positions[[#This Row],[Column20]]-T498)</f>
        <v>2.0143339999999999E-2</v>
      </c>
      <c r="AQ499" s="1">
        <f>ABS(IK_diagnostics_positions[[#This Row],[Column21]]-U498)</f>
        <v>4.7320000000000029E-2</v>
      </c>
    </row>
    <row r="500" spans="1:43" x14ac:dyDescent="0.25">
      <c r="A500" s="1">
        <v>0.47261799999999998</v>
      </c>
      <c r="B500" s="1">
        <v>0.69737800000000005</v>
      </c>
      <c r="C500" s="1">
        <v>-0.53879200000000005</v>
      </c>
      <c r="D500" s="1">
        <v>-0.38687700000000003</v>
      </c>
      <c r="E500" s="1">
        <v>0.68757900000000005</v>
      </c>
      <c r="F500" s="1">
        <v>-1.0498400000000001</v>
      </c>
      <c r="G500" s="1">
        <v>-0.25418400000000002</v>
      </c>
      <c r="H500" s="1">
        <v>0.88977799999999996</v>
      </c>
      <c r="I500" s="1">
        <v>-2.0201500000000001</v>
      </c>
      <c r="J500" s="1">
        <v>-2.5513000000000001E-2</v>
      </c>
      <c r="K500" s="1">
        <v>0.83965999999999996</v>
      </c>
      <c r="L500" s="1">
        <v>-2.9923700000000002</v>
      </c>
      <c r="M500" s="1">
        <v>0.84058900000000003</v>
      </c>
      <c r="N500" s="1">
        <v>0.99338099999999996</v>
      </c>
      <c r="O500" s="1">
        <v>-2.5167199999999998</v>
      </c>
      <c r="P500" s="1">
        <v>-0.85947600000000002</v>
      </c>
      <c r="Q500" s="1">
        <v>1.02216</v>
      </c>
      <c r="R500" s="1">
        <v>-2.4716</v>
      </c>
      <c r="S500" s="1">
        <v>1.0071699999999999E-3</v>
      </c>
      <c r="T500" s="1">
        <v>-2.6291700000000001E-2</v>
      </c>
      <c r="U500" s="1">
        <v>-2.4929399999999999</v>
      </c>
      <c r="V500" s="1" t="s">
        <v>23</v>
      </c>
      <c r="W500" s="1">
        <f>ABS(IK_diagnostics_positions[[#This Row],[Column1]]-A499)</f>
        <v>0.70606899999999995</v>
      </c>
      <c r="X500" s="1">
        <f>ABS(IK_diagnostics_positions[[#This Row],[Column2]]-B499)</f>
        <v>0.22593599999999991</v>
      </c>
      <c r="Y500" s="1">
        <f>ABS(IK_diagnostics_positions[[#This Row],[Column3]]-C499)</f>
        <v>0.23384700000000003</v>
      </c>
      <c r="Z500" s="1">
        <f>ABS(IK_diagnostics_positions[[#This Row],[Column4]]-D499)</f>
        <v>0.61743599999999998</v>
      </c>
      <c r="AA500" s="1">
        <f>ABS(IK_diagnostics_positions[[#This Row],[Column5]]-E499)</f>
        <v>1.1077209999999997</v>
      </c>
      <c r="AB500" s="1">
        <f>ABS(IK_diagnostics_positions[[#This Row],[Column6]]-F499)</f>
        <v>0.58888900000000011</v>
      </c>
      <c r="AC500" s="1">
        <f>ABS(IK_diagnostics_positions[[#This Row],[Column7]]-G499)</f>
        <v>0.16285570000000002</v>
      </c>
      <c r="AD500" s="1">
        <f>ABS(IK_diagnostics_positions[[#This Row],[Column8]]-H499)</f>
        <v>5.5314000000000085E-2</v>
      </c>
      <c r="AE500" s="1">
        <f>ABS(IK_diagnostics_positions[[#This Row],[Column9]]-I499)</f>
        <v>1.14262</v>
      </c>
      <c r="AF500" s="1">
        <f>ABS(IK_diagnostics_positions[[#This Row],[Column10]]-J499)</f>
        <v>2.7938610000000003E-2</v>
      </c>
      <c r="AG500" s="1">
        <f>ABS(IK_diagnostics_positions[[#This Row],[Column11]]-K499)</f>
        <v>0.14546099999999995</v>
      </c>
      <c r="AH500" s="1">
        <f>ABS(IK_diagnostics_positions[[#This Row],[Column12]]-L499)</f>
        <v>1.1513800000000003</v>
      </c>
      <c r="AI500" s="1">
        <f>ABS(IK_diagnostics_positions[[#This Row],[Column13]]-M499)</f>
        <v>0.13269799999999998</v>
      </c>
      <c r="AJ500" s="1">
        <f>ABS(IK_diagnostics_positions[[#This Row],[Column14]]-N499)</f>
        <v>1.5209000000000139E-2</v>
      </c>
      <c r="AK500" s="1">
        <f>ABS(IK_diagnostics_positions[[#This Row],[Column15]]-O499)</f>
        <v>4.0529999999999955E-2</v>
      </c>
      <c r="AL500" s="1">
        <f>ABS(IK_diagnostics_positions[[#This Row],[Column16]]-P499)</f>
        <v>0.14106300000000005</v>
      </c>
      <c r="AM500" s="1">
        <f>ABS(IK_diagnostics_positions[[#This Row],[Column17]]-Q499)</f>
        <v>3.3331E-2</v>
      </c>
      <c r="AN500" s="1">
        <f>ABS(IK_diagnostics_positions[[#This Row],[Column18]]-R499)</f>
        <v>3.2399999999999096E-3</v>
      </c>
      <c r="AO500" s="1">
        <f>ABS(IK_diagnostics_positions[[#This Row],[Column19]]-S499)</f>
        <v>1.542113E-2</v>
      </c>
      <c r="AP500" s="1">
        <f>ABS(IK_diagnostics_positions[[#This Row],[Column20]]-T499)</f>
        <v>1.0174000000000002E-2</v>
      </c>
      <c r="AQ500" s="1">
        <f>ABS(IK_diagnostics_positions[[#This Row],[Column21]]-U499)</f>
        <v>5.1800000000000068E-2</v>
      </c>
    </row>
    <row r="501" spans="1:43" x14ac:dyDescent="0.25">
      <c r="A501" s="1">
        <v>0.256936</v>
      </c>
      <c r="B501" s="1">
        <v>0.93462000000000001</v>
      </c>
      <c r="C501" s="1">
        <v>-0.24590500000000001</v>
      </c>
      <c r="D501" s="1">
        <v>-0.60723800000000006</v>
      </c>
      <c r="E501" s="1">
        <v>0.56250800000000001</v>
      </c>
      <c r="F501" s="1">
        <v>-0.58463399999999999</v>
      </c>
      <c r="G501" s="1">
        <v>0.19433300000000001</v>
      </c>
      <c r="H501" s="1">
        <v>0.35408699999999999</v>
      </c>
      <c r="I501" s="1">
        <v>-1.14503</v>
      </c>
      <c r="J501" s="1">
        <v>-4.2321700000000004E-3</v>
      </c>
      <c r="K501" s="1">
        <v>0.85479700000000003</v>
      </c>
      <c r="L501" s="1">
        <v>-1.98756</v>
      </c>
      <c r="M501" s="1">
        <v>0.82484100000000005</v>
      </c>
      <c r="N501" s="1">
        <v>1.01589</v>
      </c>
      <c r="O501" s="1">
        <v>-2.5229900000000001</v>
      </c>
      <c r="P501" s="1">
        <v>-0.81632300000000002</v>
      </c>
      <c r="Q501" s="1">
        <v>1.04637</v>
      </c>
      <c r="R501" s="1">
        <v>-2.5387499999999998</v>
      </c>
      <c r="S501" s="1">
        <v>-2.28966E-2</v>
      </c>
      <c r="T501" s="1">
        <v>-4.92173E-3</v>
      </c>
      <c r="U501" s="1">
        <v>-2.4979900000000002</v>
      </c>
      <c r="V501" s="1" t="s">
        <v>23</v>
      </c>
      <c r="W501" s="1">
        <f>ABS(IK_diagnostics_positions[[#This Row],[Column1]]-A500)</f>
        <v>0.21568199999999998</v>
      </c>
      <c r="X501" s="1">
        <f>ABS(IK_diagnostics_positions[[#This Row],[Column2]]-B500)</f>
        <v>0.23724199999999995</v>
      </c>
      <c r="Y501" s="1">
        <f>ABS(IK_diagnostics_positions[[#This Row],[Column3]]-C500)</f>
        <v>0.29288700000000001</v>
      </c>
      <c r="Z501" s="1">
        <f>ABS(IK_diagnostics_positions[[#This Row],[Column4]]-D500)</f>
        <v>0.22036100000000003</v>
      </c>
      <c r="AA501" s="1">
        <f>ABS(IK_diagnostics_positions[[#This Row],[Column5]]-E500)</f>
        <v>0.12507100000000004</v>
      </c>
      <c r="AB501" s="1">
        <f>ABS(IK_diagnostics_positions[[#This Row],[Column6]]-F500)</f>
        <v>0.46520600000000012</v>
      </c>
      <c r="AC501" s="1">
        <f>ABS(IK_diagnostics_positions[[#This Row],[Column7]]-G500)</f>
        <v>0.44851700000000005</v>
      </c>
      <c r="AD501" s="1">
        <f>ABS(IK_diagnostics_positions[[#This Row],[Column8]]-H500)</f>
        <v>0.53569099999999992</v>
      </c>
      <c r="AE501" s="1">
        <f>ABS(IK_diagnostics_positions[[#This Row],[Column9]]-I500)</f>
        <v>0.87512000000000012</v>
      </c>
      <c r="AF501" s="1">
        <f>ABS(IK_diagnostics_positions[[#This Row],[Column10]]-J500)</f>
        <v>2.1280830000000001E-2</v>
      </c>
      <c r="AG501" s="1">
        <f>ABS(IK_diagnostics_positions[[#This Row],[Column11]]-K500)</f>
        <v>1.5137000000000067E-2</v>
      </c>
      <c r="AH501" s="1">
        <f>ABS(IK_diagnostics_positions[[#This Row],[Column12]]-L500)</f>
        <v>1.0048100000000002</v>
      </c>
      <c r="AI501" s="1">
        <f>ABS(IK_diagnostics_positions[[#This Row],[Column13]]-M500)</f>
        <v>1.5747999999999984E-2</v>
      </c>
      <c r="AJ501" s="1">
        <f>ABS(IK_diagnostics_positions[[#This Row],[Column14]]-N500)</f>
        <v>2.2509000000000001E-2</v>
      </c>
      <c r="AK501" s="1">
        <f>ABS(IK_diagnostics_positions[[#This Row],[Column15]]-O500)</f>
        <v>6.2700000000002198E-3</v>
      </c>
      <c r="AL501" s="1">
        <f>ABS(IK_diagnostics_positions[[#This Row],[Column16]]-P500)</f>
        <v>4.3152999999999997E-2</v>
      </c>
      <c r="AM501" s="1">
        <f>ABS(IK_diagnostics_positions[[#This Row],[Column17]]-Q500)</f>
        <v>2.4210000000000065E-2</v>
      </c>
      <c r="AN501" s="1">
        <f>ABS(IK_diagnostics_positions[[#This Row],[Column18]]-R500)</f>
        <v>6.7149999999999821E-2</v>
      </c>
      <c r="AO501" s="1">
        <f>ABS(IK_diagnostics_positions[[#This Row],[Column19]]-S500)</f>
        <v>2.3903769999999998E-2</v>
      </c>
      <c r="AP501" s="1">
        <f>ABS(IK_diagnostics_positions[[#This Row],[Column20]]-T500)</f>
        <v>2.1369970000000002E-2</v>
      </c>
      <c r="AQ501" s="1">
        <f>ABS(IK_diagnostics_positions[[#This Row],[Column21]]-U500)</f>
        <v>5.050000000000221E-3</v>
      </c>
    </row>
    <row r="502" spans="1:43" x14ac:dyDescent="0.25">
      <c r="A502" s="1">
        <v>-0.241865</v>
      </c>
      <c r="B502" s="1">
        <v>0.62510100000000002</v>
      </c>
      <c r="C502" s="1">
        <v>-0.74212599999999995</v>
      </c>
      <c r="D502" s="1">
        <v>-1.07863</v>
      </c>
      <c r="E502" s="1">
        <v>1.15042</v>
      </c>
      <c r="F502" s="1">
        <v>-0.89659800000000001</v>
      </c>
      <c r="G502" s="1">
        <v>-0.99408700000000005</v>
      </c>
      <c r="H502" s="1">
        <v>0.72379899999999997</v>
      </c>
      <c r="I502" s="1">
        <v>-1.7970699999999999</v>
      </c>
      <c r="J502" s="1">
        <v>-2.1775399999999999E-3</v>
      </c>
      <c r="K502" s="1">
        <v>0.81193599999999999</v>
      </c>
      <c r="L502" s="1">
        <v>-1.8884300000000001</v>
      </c>
      <c r="M502" s="1">
        <v>0.763378</v>
      </c>
      <c r="N502" s="1">
        <v>0.99548099999999995</v>
      </c>
      <c r="O502" s="1">
        <v>-2.5050699999999999</v>
      </c>
      <c r="P502" s="1">
        <v>-0.763409</v>
      </c>
      <c r="Q502" s="1">
        <v>1.0051399999999999</v>
      </c>
      <c r="R502" s="1">
        <v>-2.5074700000000001</v>
      </c>
      <c r="S502" s="1">
        <v>-4.83442E-4</v>
      </c>
      <c r="T502" s="1">
        <v>8.3096000000000003E-3</v>
      </c>
      <c r="U502" s="1">
        <v>-2.4835600000000002</v>
      </c>
      <c r="V502" s="1" t="s">
        <v>23</v>
      </c>
      <c r="W502" s="1">
        <f>ABS(IK_diagnostics_positions[[#This Row],[Column1]]-A501)</f>
        <v>0.49880099999999999</v>
      </c>
      <c r="X502" s="1">
        <f>ABS(IK_diagnostics_positions[[#This Row],[Column2]]-B501)</f>
        <v>0.30951899999999999</v>
      </c>
      <c r="Y502" s="1">
        <f>ABS(IK_diagnostics_positions[[#This Row],[Column3]]-C501)</f>
        <v>0.49622099999999991</v>
      </c>
      <c r="Z502" s="1">
        <f>ABS(IK_diagnostics_positions[[#This Row],[Column4]]-D501)</f>
        <v>0.47139199999999992</v>
      </c>
      <c r="AA502" s="1">
        <f>ABS(IK_diagnostics_positions[[#This Row],[Column5]]-E501)</f>
        <v>0.58791199999999999</v>
      </c>
      <c r="AB502" s="1">
        <f>ABS(IK_diagnostics_positions[[#This Row],[Column6]]-F501)</f>
        <v>0.31196400000000002</v>
      </c>
      <c r="AC502" s="1">
        <f>ABS(IK_diagnostics_positions[[#This Row],[Column7]]-G501)</f>
        <v>1.18842</v>
      </c>
      <c r="AD502" s="1">
        <f>ABS(IK_diagnostics_positions[[#This Row],[Column8]]-H501)</f>
        <v>0.36971199999999999</v>
      </c>
      <c r="AE502" s="1">
        <f>ABS(IK_diagnostics_positions[[#This Row],[Column9]]-I501)</f>
        <v>0.65203999999999995</v>
      </c>
      <c r="AF502" s="1">
        <f>ABS(IK_diagnostics_positions[[#This Row],[Column10]]-J501)</f>
        <v>2.0546300000000004E-3</v>
      </c>
      <c r="AG502" s="1">
        <f>ABS(IK_diagnostics_positions[[#This Row],[Column11]]-K501)</f>
        <v>4.2861000000000038E-2</v>
      </c>
      <c r="AH502" s="1">
        <f>ABS(IK_diagnostics_positions[[#This Row],[Column12]]-L501)</f>
        <v>9.912999999999994E-2</v>
      </c>
      <c r="AI502" s="1">
        <f>ABS(IK_diagnostics_positions[[#This Row],[Column13]]-M501)</f>
        <v>6.1463000000000045E-2</v>
      </c>
      <c r="AJ502" s="1">
        <f>ABS(IK_diagnostics_positions[[#This Row],[Column14]]-N501)</f>
        <v>2.040900000000001E-2</v>
      </c>
      <c r="AK502" s="1">
        <f>ABS(IK_diagnostics_positions[[#This Row],[Column15]]-O501)</f>
        <v>1.7920000000000158E-2</v>
      </c>
      <c r="AL502" s="1">
        <f>ABS(IK_diagnostics_positions[[#This Row],[Column16]]-P501)</f>
        <v>5.2914000000000017E-2</v>
      </c>
      <c r="AM502" s="1">
        <f>ABS(IK_diagnostics_positions[[#This Row],[Column17]]-Q501)</f>
        <v>4.12300000000001E-2</v>
      </c>
      <c r="AN502" s="1">
        <f>ABS(IK_diagnostics_positions[[#This Row],[Column18]]-R501)</f>
        <v>3.1279999999999752E-2</v>
      </c>
      <c r="AO502" s="1">
        <f>ABS(IK_diagnostics_positions[[#This Row],[Column19]]-S501)</f>
        <v>2.2413157999999999E-2</v>
      </c>
      <c r="AP502" s="1">
        <f>ABS(IK_diagnostics_positions[[#This Row],[Column20]]-T501)</f>
        <v>1.3231329999999999E-2</v>
      </c>
      <c r="AQ502" s="1">
        <f>ABS(IK_diagnostics_positions[[#This Row],[Column21]]-U501)</f>
        <v>1.4429999999999943E-2</v>
      </c>
    </row>
    <row r="503" spans="1:43" x14ac:dyDescent="0.25">
      <c r="A503" s="1">
        <v>-8.0676800000000007E-3</v>
      </c>
      <c r="B503" s="1">
        <v>-0.28867799999999999</v>
      </c>
      <c r="C503" s="1">
        <v>-0.95739200000000002</v>
      </c>
      <c r="D503" s="1">
        <v>0.64655799999999997</v>
      </c>
      <c r="E503" s="1">
        <v>0.257683</v>
      </c>
      <c r="F503" s="1">
        <v>-1.47984</v>
      </c>
      <c r="G503" s="1">
        <v>0.22874</v>
      </c>
      <c r="H503" s="1">
        <v>1.0867199999999999</v>
      </c>
      <c r="I503" s="1">
        <v>-1.85151</v>
      </c>
      <c r="J503" s="1">
        <v>3.0472899999999998E-3</v>
      </c>
      <c r="K503" s="1">
        <v>0.84331999999999996</v>
      </c>
      <c r="L503" s="1">
        <v>-2.79481</v>
      </c>
      <c r="M503" s="1">
        <v>0.92924700000000005</v>
      </c>
      <c r="N503" s="1">
        <v>1.0583800000000001</v>
      </c>
      <c r="O503" s="1">
        <v>-2.4851299999999998</v>
      </c>
      <c r="P503" s="1">
        <v>-0.91968799999999995</v>
      </c>
      <c r="Q503" s="1">
        <v>1.0361100000000001</v>
      </c>
      <c r="R503" s="1">
        <v>-2.4610500000000002</v>
      </c>
      <c r="S503" s="1">
        <v>-2.77045E-2</v>
      </c>
      <c r="T503" s="1">
        <v>-0.101163</v>
      </c>
      <c r="U503" s="1">
        <v>-2.4676900000000002</v>
      </c>
      <c r="V503" s="1" t="s">
        <v>23</v>
      </c>
      <c r="W503" s="1">
        <f>ABS(IK_diagnostics_positions[[#This Row],[Column1]]-A502)</f>
        <v>0.23379732</v>
      </c>
      <c r="X503" s="1">
        <f>ABS(IK_diagnostics_positions[[#This Row],[Column2]]-B502)</f>
        <v>0.91377900000000001</v>
      </c>
      <c r="Y503" s="1">
        <f>ABS(IK_diagnostics_positions[[#This Row],[Column3]]-C502)</f>
        <v>0.21526600000000007</v>
      </c>
      <c r="Z503" s="1">
        <f>ABS(IK_diagnostics_positions[[#This Row],[Column4]]-D502)</f>
        <v>1.7251879999999999</v>
      </c>
      <c r="AA503" s="1">
        <f>ABS(IK_diagnostics_positions[[#This Row],[Column5]]-E502)</f>
        <v>0.892737</v>
      </c>
      <c r="AB503" s="1">
        <f>ABS(IK_diagnostics_positions[[#This Row],[Column6]]-F502)</f>
        <v>0.58324200000000004</v>
      </c>
      <c r="AC503" s="1">
        <f>ABS(IK_diagnostics_positions[[#This Row],[Column7]]-G502)</f>
        <v>1.2228270000000001</v>
      </c>
      <c r="AD503" s="1">
        <f>ABS(IK_diagnostics_positions[[#This Row],[Column8]]-H502)</f>
        <v>0.36292099999999994</v>
      </c>
      <c r="AE503" s="1">
        <f>ABS(IK_diagnostics_positions[[#This Row],[Column9]]-I502)</f>
        <v>5.4440000000000044E-2</v>
      </c>
      <c r="AF503" s="1">
        <f>ABS(IK_diagnostics_positions[[#This Row],[Column10]]-J502)</f>
        <v>5.2248299999999998E-3</v>
      </c>
      <c r="AG503" s="1">
        <f>ABS(IK_diagnostics_positions[[#This Row],[Column11]]-K502)</f>
        <v>3.1383999999999967E-2</v>
      </c>
      <c r="AH503" s="1">
        <f>ABS(IK_diagnostics_positions[[#This Row],[Column12]]-L502)</f>
        <v>0.90637999999999996</v>
      </c>
      <c r="AI503" s="1">
        <f>ABS(IK_diagnostics_positions[[#This Row],[Column13]]-M502)</f>
        <v>0.16586900000000004</v>
      </c>
      <c r="AJ503" s="1">
        <f>ABS(IK_diagnostics_positions[[#This Row],[Column14]]-N502)</f>
        <v>6.2899000000000149E-2</v>
      </c>
      <c r="AK503" s="1">
        <f>ABS(IK_diagnostics_positions[[#This Row],[Column15]]-O502)</f>
        <v>1.9940000000000069E-2</v>
      </c>
      <c r="AL503" s="1">
        <f>ABS(IK_diagnostics_positions[[#This Row],[Column16]]-P502)</f>
        <v>0.15627899999999995</v>
      </c>
      <c r="AM503" s="1">
        <f>ABS(IK_diagnostics_positions[[#This Row],[Column17]]-Q502)</f>
        <v>3.0970000000000164E-2</v>
      </c>
      <c r="AN503" s="1">
        <f>ABS(IK_diagnostics_positions[[#This Row],[Column18]]-R502)</f>
        <v>4.6419999999999906E-2</v>
      </c>
      <c r="AO503" s="1">
        <f>ABS(IK_diagnostics_positions[[#This Row],[Column19]]-S502)</f>
        <v>2.7221057999999999E-2</v>
      </c>
      <c r="AP503" s="1">
        <f>ABS(IK_diagnostics_positions[[#This Row],[Column20]]-T502)</f>
        <v>0.1094726</v>
      </c>
      <c r="AQ503" s="1">
        <f>ABS(IK_diagnostics_positions[[#This Row],[Column21]]-U502)</f>
        <v>1.5870000000000051E-2</v>
      </c>
    </row>
    <row r="504" spans="1:43" x14ac:dyDescent="0.25">
      <c r="A504" s="1">
        <v>-0.87931099999999995</v>
      </c>
      <c r="B504" s="1">
        <v>0.110988</v>
      </c>
      <c r="C504" s="1">
        <v>-0.46313599999999999</v>
      </c>
      <c r="D504" s="1">
        <v>9.5687999999999995E-2</v>
      </c>
      <c r="E504" s="1">
        <v>0.125527</v>
      </c>
      <c r="F504" s="1">
        <v>-0.24140200000000001</v>
      </c>
      <c r="G504" s="1">
        <v>0.25885799999999998</v>
      </c>
      <c r="H504" s="1">
        <v>0.80262</v>
      </c>
      <c r="I504" s="1">
        <v>-0.95898099999999997</v>
      </c>
      <c r="J504" s="1">
        <v>-1.0437999999999999E-3</v>
      </c>
      <c r="K504" s="1">
        <v>0.84703700000000004</v>
      </c>
      <c r="L504" s="1">
        <v>-1.9235899999999999</v>
      </c>
      <c r="M504" s="1">
        <v>0.782304</v>
      </c>
      <c r="N504" s="1">
        <v>1.0110600000000001</v>
      </c>
      <c r="O504" s="1">
        <v>-2.5231499999999998</v>
      </c>
      <c r="P504" s="1">
        <v>-0.79690499999999997</v>
      </c>
      <c r="Q504" s="1">
        <v>0.99687700000000001</v>
      </c>
      <c r="R504" s="1">
        <v>-2.51024</v>
      </c>
      <c r="S504" s="1">
        <v>6.9904299999999997E-3</v>
      </c>
      <c r="T504" s="1">
        <v>1.6240299999999999E-2</v>
      </c>
      <c r="U504" s="1">
        <v>-2.4801099999999998</v>
      </c>
      <c r="V504" s="1" t="s">
        <v>23</v>
      </c>
      <c r="W504" s="1">
        <f>ABS(IK_diagnostics_positions[[#This Row],[Column1]]-A503)</f>
        <v>0.87124331999999993</v>
      </c>
      <c r="X504" s="1">
        <f>ABS(IK_diagnostics_positions[[#This Row],[Column2]]-B503)</f>
        <v>0.39966599999999997</v>
      </c>
      <c r="Y504" s="1">
        <f>ABS(IK_diagnostics_positions[[#This Row],[Column3]]-C503)</f>
        <v>0.49425600000000003</v>
      </c>
      <c r="Z504" s="1">
        <f>ABS(IK_diagnostics_positions[[#This Row],[Column4]]-D503)</f>
        <v>0.55086999999999997</v>
      </c>
      <c r="AA504" s="1">
        <f>ABS(IK_diagnostics_positions[[#This Row],[Column5]]-E503)</f>
        <v>0.132156</v>
      </c>
      <c r="AB504" s="1">
        <f>ABS(IK_diagnostics_positions[[#This Row],[Column6]]-F503)</f>
        <v>1.2384379999999999</v>
      </c>
      <c r="AC504" s="1">
        <f>ABS(IK_diagnostics_positions[[#This Row],[Column7]]-G503)</f>
        <v>3.0117999999999978E-2</v>
      </c>
      <c r="AD504" s="1">
        <f>ABS(IK_diagnostics_positions[[#This Row],[Column8]]-H503)</f>
        <v>0.28409999999999991</v>
      </c>
      <c r="AE504" s="1">
        <f>ABS(IK_diagnostics_positions[[#This Row],[Column9]]-I503)</f>
        <v>0.89252900000000002</v>
      </c>
      <c r="AF504" s="1">
        <f>ABS(IK_diagnostics_positions[[#This Row],[Column10]]-J503)</f>
        <v>4.0910899999999995E-3</v>
      </c>
      <c r="AG504" s="1">
        <f>ABS(IK_diagnostics_positions[[#This Row],[Column11]]-K503)</f>
        <v>3.7170000000000814E-3</v>
      </c>
      <c r="AH504" s="1">
        <f>ABS(IK_diagnostics_positions[[#This Row],[Column12]]-L503)</f>
        <v>0.87122000000000011</v>
      </c>
      <c r="AI504" s="1">
        <f>ABS(IK_diagnostics_positions[[#This Row],[Column13]]-M503)</f>
        <v>0.14694300000000005</v>
      </c>
      <c r="AJ504" s="1">
        <f>ABS(IK_diagnostics_positions[[#This Row],[Column14]]-N503)</f>
        <v>4.7320000000000029E-2</v>
      </c>
      <c r="AK504" s="1">
        <f>ABS(IK_diagnostics_positions[[#This Row],[Column15]]-O503)</f>
        <v>3.8019999999999943E-2</v>
      </c>
      <c r="AL504" s="1">
        <f>ABS(IK_diagnostics_positions[[#This Row],[Column16]]-P503)</f>
        <v>0.12278299999999998</v>
      </c>
      <c r="AM504" s="1">
        <f>ABS(IK_diagnostics_positions[[#This Row],[Column17]]-Q503)</f>
        <v>3.9233000000000073E-2</v>
      </c>
      <c r="AN504" s="1">
        <f>ABS(IK_diagnostics_positions[[#This Row],[Column18]]-R503)</f>
        <v>4.9189999999999845E-2</v>
      </c>
      <c r="AO504" s="1">
        <f>ABS(IK_diagnostics_positions[[#This Row],[Column19]]-S503)</f>
        <v>3.4694929999999999E-2</v>
      </c>
      <c r="AP504" s="1">
        <f>ABS(IK_diagnostics_positions[[#This Row],[Column20]]-T503)</f>
        <v>0.1174033</v>
      </c>
      <c r="AQ504" s="1">
        <f>ABS(IK_diagnostics_positions[[#This Row],[Column21]]-U503)</f>
        <v>1.2419999999999654E-2</v>
      </c>
    </row>
    <row r="505" spans="1:43" x14ac:dyDescent="0.25">
      <c r="A505" s="1">
        <v>-0.14862300000000001</v>
      </c>
      <c r="B505" s="1">
        <v>0.93577999999999995</v>
      </c>
      <c r="C505" s="1">
        <v>0.31972899999999999</v>
      </c>
      <c r="D505" s="1">
        <v>0.63134999999999997</v>
      </c>
      <c r="E505" s="1">
        <v>1.0999000000000001</v>
      </c>
      <c r="F505" s="1">
        <v>-0.28417999999999999</v>
      </c>
      <c r="G505" s="1">
        <v>0.26108300000000001</v>
      </c>
      <c r="H505" s="1">
        <v>0.94742599999999999</v>
      </c>
      <c r="I505" s="1">
        <v>-1.20051</v>
      </c>
      <c r="J505" s="1">
        <v>-4.5495000000000001E-2</v>
      </c>
      <c r="K505" s="1">
        <v>0.85465999999999998</v>
      </c>
      <c r="L505" s="1">
        <v>-2.1478199999999998</v>
      </c>
      <c r="M505" s="1">
        <v>0.89295800000000003</v>
      </c>
      <c r="N505" s="1">
        <v>1.0022</v>
      </c>
      <c r="O505" s="1">
        <v>-2.4601299999999999</v>
      </c>
      <c r="P505" s="1">
        <v>-0.93258600000000003</v>
      </c>
      <c r="Q505" s="1">
        <v>1.0280199999999999</v>
      </c>
      <c r="R505" s="1">
        <v>-2.5756199999999998</v>
      </c>
      <c r="S505" s="1">
        <v>2.3529399999999999E-2</v>
      </c>
      <c r="T505" s="1">
        <v>-6.2636999999999998E-2</v>
      </c>
      <c r="U505" s="1">
        <v>-2.54</v>
      </c>
      <c r="V505" s="1" t="s">
        <v>23</v>
      </c>
      <c r="W505" s="1">
        <f>ABS(IK_diagnostics_positions[[#This Row],[Column1]]-A504)</f>
        <v>0.730688</v>
      </c>
      <c r="X505" s="1">
        <f>ABS(IK_diagnostics_positions[[#This Row],[Column2]]-B504)</f>
        <v>0.82479199999999997</v>
      </c>
      <c r="Y505" s="1">
        <f>ABS(IK_diagnostics_positions[[#This Row],[Column3]]-C504)</f>
        <v>0.78286499999999992</v>
      </c>
      <c r="Z505" s="1">
        <f>ABS(IK_diagnostics_positions[[#This Row],[Column4]]-D504)</f>
        <v>0.53566199999999997</v>
      </c>
      <c r="AA505" s="1">
        <f>ABS(IK_diagnostics_positions[[#This Row],[Column5]]-E504)</f>
        <v>0.97437300000000016</v>
      </c>
      <c r="AB505" s="1">
        <f>ABS(IK_diagnostics_positions[[#This Row],[Column6]]-F504)</f>
        <v>4.2777999999999983E-2</v>
      </c>
      <c r="AC505" s="1">
        <f>ABS(IK_diagnostics_positions[[#This Row],[Column7]]-G504)</f>
        <v>2.2250000000000325E-3</v>
      </c>
      <c r="AD505" s="1">
        <f>ABS(IK_diagnostics_positions[[#This Row],[Column8]]-H504)</f>
        <v>0.14480599999999999</v>
      </c>
      <c r="AE505" s="1">
        <f>ABS(IK_diagnostics_positions[[#This Row],[Column9]]-I504)</f>
        <v>0.24152899999999999</v>
      </c>
      <c r="AF505" s="1">
        <f>ABS(IK_diagnostics_positions[[#This Row],[Column10]]-J504)</f>
        <v>4.4451200000000003E-2</v>
      </c>
      <c r="AG505" s="1">
        <f>ABS(IK_diagnostics_positions[[#This Row],[Column11]]-K504)</f>
        <v>7.6229999999999354E-3</v>
      </c>
      <c r="AH505" s="1">
        <f>ABS(IK_diagnostics_positions[[#This Row],[Column12]]-L504)</f>
        <v>0.22422999999999993</v>
      </c>
      <c r="AI505" s="1">
        <f>ABS(IK_diagnostics_positions[[#This Row],[Column13]]-M504)</f>
        <v>0.11065400000000003</v>
      </c>
      <c r="AJ505" s="1">
        <f>ABS(IK_diagnostics_positions[[#This Row],[Column14]]-N504)</f>
        <v>8.86000000000009E-3</v>
      </c>
      <c r="AK505" s="1">
        <f>ABS(IK_diagnostics_positions[[#This Row],[Column15]]-O504)</f>
        <v>6.3019999999999854E-2</v>
      </c>
      <c r="AL505" s="1">
        <f>ABS(IK_diagnostics_positions[[#This Row],[Column16]]-P504)</f>
        <v>0.13568100000000005</v>
      </c>
      <c r="AM505" s="1">
        <f>ABS(IK_diagnostics_positions[[#This Row],[Column17]]-Q504)</f>
        <v>3.1142999999999921E-2</v>
      </c>
      <c r="AN505" s="1">
        <f>ABS(IK_diagnostics_positions[[#This Row],[Column18]]-R504)</f>
        <v>6.5379999999999772E-2</v>
      </c>
      <c r="AO505" s="1">
        <f>ABS(IK_diagnostics_positions[[#This Row],[Column19]]-S504)</f>
        <v>1.653897E-2</v>
      </c>
      <c r="AP505" s="1">
        <f>ABS(IK_diagnostics_positions[[#This Row],[Column20]]-T504)</f>
        <v>7.8877299999999997E-2</v>
      </c>
      <c r="AQ505" s="1">
        <f>ABS(IK_diagnostics_positions[[#This Row],[Column21]]-U504)</f>
        <v>5.9890000000000221E-2</v>
      </c>
    </row>
    <row r="506" spans="1:43" x14ac:dyDescent="0.25">
      <c r="A506" s="1">
        <v>0.31653500000000001</v>
      </c>
      <c r="B506" s="1">
        <v>-0.25382100000000002</v>
      </c>
      <c r="C506" s="1">
        <v>-0.91399200000000003</v>
      </c>
      <c r="D506" s="1">
        <v>8.2266199999999998E-2</v>
      </c>
      <c r="E506" s="1">
        <v>4.1624300000000003E-2</v>
      </c>
      <c r="F506" s="1">
        <v>-1.8401799999999999</v>
      </c>
      <c r="G506" s="1">
        <v>0.49603599999999998</v>
      </c>
      <c r="H506" s="1">
        <v>0.84939699999999996</v>
      </c>
      <c r="I506" s="1">
        <v>-2.2600600000000002</v>
      </c>
      <c r="J506" s="1">
        <v>-1.3376499999999999E-3</v>
      </c>
      <c r="K506" s="1">
        <v>0.78125800000000001</v>
      </c>
      <c r="L506" s="1">
        <v>-3.1249199999999999</v>
      </c>
      <c r="M506" s="1">
        <v>0.748552</v>
      </c>
      <c r="N506" s="1">
        <v>1.00071</v>
      </c>
      <c r="O506" s="1">
        <v>-2.50081</v>
      </c>
      <c r="P506" s="1">
        <v>-0.74979600000000002</v>
      </c>
      <c r="Q506" s="1">
        <v>1.0014000000000001</v>
      </c>
      <c r="R506" s="1">
        <v>-2.4993400000000001</v>
      </c>
      <c r="S506" s="1">
        <v>6.71968E-4</v>
      </c>
      <c r="T506" s="1">
        <v>-1.9502600000000001E-3</v>
      </c>
      <c r="U506" s="1">
        <v>-2.5031599999999998</v>
      </c>
      <c r="V506" s="1" t="s">
        <v>23</v>
      </c>
      <c r="W506" s="1">
        <f>ABS(IK_diagnostics_positions[[#This Row],[Column1]]-A505)</f>
        <v>0.46515800000000002</v>
      </c>
      <c r="X506" s="1">
        <f>ABS(IK_diagnostics_positions[[#This Row],[Column2]]-B505)</f>
        <v>1.1896009999999999</v>
      </c>
      <c r="Y506" s="1">
        <f>ABS(IK_diagnostics_positions[[#This Row],[Column3]]-C505)</f>
        <v>1.2337210000000001</v>
      </c>
      <c r="Z506" s="1">
        <f>ABS(IK_diagnostics_positions[[#This Row],[Column4]]-D505)</f>
        <v>0.54908380000000001</v>
      </c>
      <c r="AA506" s="1">
        <f>ABS(IK_diagnostics_positions[[#This Row],[Column5]]-E505)</f>
        <v>1.0582757</v>
      </c>
      <c r="AB506" s="1">
        <f>ABS(IK_diagnostics_positions[[#This Row],[Column6]]-F505)</f>
        <v>1.556</v>
      </c>
      <c r="AC506" s="1">
        <f>ABS(IK_diagnostics_positions[[#This Row],[Column7]]-G505)</f>
        <v>0.23495299999999997</v>
      </c>
      <c r="AD506" s="1">
        <f>ABS(IK_diagnostics_positions[[#This Row],[Column8]]-H505)</f>
        <v>9.8029000000000033E-2</v>
      </c>
      <c r="AE506" s="1">
        <f>ABS(IK_diagnostics_positions[[#This Row],[Column9]]-I505)</f>
        <v>1.0595500000000002</v>
      </c>
      <c r="AF506" s="1">
        <f>ABS(IK_diagnostics_positions[[#This Row],[Column10]]-J505)</f>
        <v>4.4157349999999998E-2</v>
      </c>
      <c r="AG506" s="1">
        <f>ABS(IK_diagnostics_positions[[#This Row],[Column11]]-K505)</f>
        <v>7.3401999999999967E-2</v>
      </c>
      <c r="AH506" s="1">
        <f>ABS(IK_diagnostics_positions[[#This Row],[Column12]]-L505)</f>
        <v>0.97710000000000008</v>
      </c>
      <c r="AI506" s="1">
        <f>ABS(IK_diagnostics_positions[[#This Row],[Column13]]-M505)</f>
        <v>0.14440600000000003</v>
      </c>
      <c r="AJ506" s="1">
        <f>ABS(IK_diagnostics_positions[[#This Row],[Column14]]-N505)</f>
        <v>1.4899999999999913E-3</v>
      </c>
      <c r="AK506" s="1">
        <f>ABS(IK_diagnostics_positions[[#This Row],[Column15]]-O505)</f>
        <v>4.0680000000000049E-2</v>
      </c>
      <c r="AL506" s="1">
        <f>ABS(IK_diagnostics_positions[[#This Row],[Column16]]-P505)</f>
        <v>0.18279000000000001</v>
      </c>
      <c r="AM506" s="1">
        <f>ABS(IK_diagnostics_positions[[#This Row],[Column17]]-Q505)</f>
        <v>2.6619999999999866E-2</v>
      </c>
      <c r="AN506" s="1">
        <f>ABS(IK_diagnostics_positions[[#This Row],[Column18]]-R505)</f>
        <v>7.6279999999999681E-2</v>
      </c>
      <c r="AO506" s="1">
        <f>ABS(IK_diagnostics_positions[[#This Row],[Column19]]-S505)</f>
        <v>2.2857432E-2</v>
      </c>
      <c r="AP506" s="1">
        <f>ABS(IK_diagnostics_positions[[#This Row],[Column20]]-T505)</f>
        <v>6.0686739999999996E-2</v>
      </c>
      <c r="AQ506" s="1">
        <f>ABS(IK_diagnostics_positions[[#This Row],[Column21]]-U505)</f>
        <v>3.6840000000000206E-2</v>
      </c>
    </row>
    <row r="507" spans="1:43" x14ac:dyDescent="0.25">
      <c r="A507" s="1">
        <v>0.328461</v>
      </c>
      <c r="B507" s="1">
        <v>0.47952600000000001</v>
      </c>
      <c r="C507" s="1">
        <v>-0.81373700000000004</v>
      </c>
      <c r="D507" s="1">
        <v>-0.56546600000000002</v>
      </c>
      <c r="E507" s="1">
        <v>0.92655600000000005</v>
      </c>
      <c r="F507" s="1">
        <v>-0.84626000000000001</v>
      </c>
      <c r="G507" s="1">
        <v>-0.132688</v>
      </c>
      <c r="H507" s="1">
        <v>1.5907500000000001</v>
      </c>
      <c r="I507" s="1">
        <v>-1.4558</v>
      </c>
      <c r="J507" s="1">
        <v>1.2311300000000001E-2</v>
      </c>
      <c r="K507" s="1">
        <v>0.67718400000000001</v>
      </c>
      <c r="L507" s="1">
        <v>-1.8357600000000001</v>
      </c>
      <c r="M507" s="1">
        <v>0.71649300000000005</v>
      </c>
      <c r="N507" s="1">
        <v>1.0082599999999999</v>
      </c>
      <c r="O507" s="1">
        <v>-2.46387</v>
      </c>
      <c r="P507" s="1">
        <v>-0.70401999999999998</v>
      </c>
      <c r="Q507" s="1">
        <v>0.99766600000000005</v>
      </c>
      <c r="R507" s="1">
        <v>-2.4555699999999998</v>
      </c>
      <c r="S507" s="1">
        <v>-5.3812499999999997E-3</v>
      </c>
      <c r="T507" s="1">
        <v>-2.6575000000000001E-2</v>
      </c>
      <c r="U507" s="1">
        <v>-2.5459800000000001</v>
      </c>
      <c r="V507" s="1" t="s">
        <v>23</v>
      </c>
      <c r="W507" s="1">
        <f>ABS(IK_diagnostics_positions[[#This Row],[Column1]]-A506)</f>
        <v>1.1925999999999992E-2</v>
      </c>
      <c r="X507" s="1">
        <f>ABS(IK_diagnostics_positions[[#This Row],[Column2]]-B506)</f>
        <v>0.73334699999999997</v>
      </c>
      <c r="Y507" s="1">
        <f>ABS(IK_diagnostics_positions[[#This Row],[Column3]]-C506)</f>
        <v>0.10025499999999998</v>
      </c>
      <c r="Z507" s="1">
        <f>ABS(IK_diagnostics_positions[[#This Row],[Column4]]-D506)</f>
        <v>0.64773219999999998</v>
      </c>
      <c r="AA507" s="1">
        <f>ABS(IK_diagnostics_positions[[#This Row],[Column5]]-E506)</f>
        <v>0.8849317000000001</v>
      </c>
      <c r="AB507" s="1">
        <f>ABS(IK_diagnostics_positions[[#This Row],[Column6]]-F506)</f>
        <v>0.99391999999999991</v>
      </c>
      <c r="AC507" s="1">
        <f>ABS(IK_diagnostics_positions[[#This Row],[Column7]]-G506)</f>
        <v>0.62872399999999995</v>
      </c>
      <c r="AD507" s="1">
        <f>ABS(IK_diagnostics_positions[[#This Row],[Column8]]-H506)</f>
        <v>0.74135300000000015</v>
      </c>
      <c r="AE507" s="1">
        <f>ABS(IK_diagnostics_positions[[#This Row],[Column9]]-I506)</f>
        <v>0.8042600000000002</v>
      </c>
      <c r="AF507" s="1">
        <f>ABS(IK_diagnostics_positions[[#This Row],[Column10]]-J506)</f>
        <v>1.364895E-2</v>
      </c>
      <c r="AG507" s="1">
        <f>ABS(IK_diagnostics_positions[[#This Row],[Column11]]-K506)</f>
        <v>0.104074</v>
      </c>
      <c r="AH507" s="1">
        <f>ABS(IK_diagnostics_positions[[#This Row],[Column12]]-L506)</f>
        <v>1.2891599999999999</v>
      </c>
      <c r="AI507" s="1">
        <f>ABS(IK_diagnostics_positions[[#This Row],[Column13]]-M506)</f>
        <v>3.2058999999999949E-2</v>
      </c>
      <c r="AJ507" s="1">
        <f>ABS(IK_diagnostics_positions[[#This Row],[Column14]]-N506)</f>
        <v>7.5499999999999456E-3</v>
      </c>
      <c r="AK507" s="1">
        <f>ABS(IK_diagnostics_positions[[#This Row],[Column15]]-O506)</f>
        <v>3.6939999999999973E-2</v>
      </c>
      <c r="AL507" s="1">
        <f>ABS(IK_diagnostics_positions[[#This Row],[Column16]]-P506)</f>
        <v>4.5776000000000039E-2</v>
      </c>
      <c r="AM507" s="1">
        <f>ABS(IK_diagnostics_positions[[#This Row],[Column17]]-Q506)</f>
        <v>3.7340000000000151E-3</v>
      </c>
      <c r="AN507" s="1">
        <f>ABS(IK_diagnostics_positions[[#This Row],[Column18]]-R506)</f>
        <v>4.3770000000000309E-2</v>
      </c>
      <c r="AO507" s="1">
        <f>ABS(IK_diagnostics_positions[[#This Row],[Column19]]-S506)</f>
        <v>6.053218E-3</v>
      </c>
      <c r="AP507" s="1">
        <f>ABS(IK_diagnostics_positions[[#This Row],[Column20]]-T506)</f>
        <v>2.4624740000000003E-2</v>
      </c>
      <c r="AQ507" s="1">
        <f>ABS(IK_diagnostics_positions[[#This Row],[Column21]]-U506)</f>
        <v>4.2820000000000302E-2</v>
      </c>
    </row>
    <row r="508" spans="1:43" x14ac:dyDescent="0.25">
      <c r="A508" s="1">
        <v>7.1146299999999996E-2</v>
      </c>
      <c r="B508" s="1">
        <v>-0.27175899999999997</v>
      </c>
      <c r="C508" s="1">
        <v>-0.95973200000000003</v>
      </c>
      <c r="D508" s="1">
        <v>-0.44851999999999997</v>
      </c>
      <c r="E508" s="1">
        <v>0.51208100000000001</v>
      </c>
      <c r="F508" s="1">
        <v>-1.29965</v>
      </c>
      <c r="G508" s="1">
        <v>-0.58274000000000004</v>
      </c>
      <c r="H508" s="1">
        <v>0.78177099999999999</v>
      </c>
      <c r="I508" s="1">
        <v>-2.25319</v>
      </c>
      <c r="J508" s="1">
        <v>-1.2143599999999999E-2</v>
      </c>
      <c r="K508" s="1">
        <v>0.79384100000000002</v>
      </c>
      <c r="L508" s="1">
        <v>-3.0743399999999999</v>
      </c>
      <c r="M508" s="1">
        <v>0.78397899999999998</v>
      </c>
      <c r="N508" s="1">
        <v>1.01193</v>
      </c>
      <c r="O508" s="1">
        <v>-2.5098699999999998</v>
      </c>
      <c r="P508" s="1">
        <v>-0.78648200000000001</v>
      </c>
      <c r="Q508" s="1">
        <v>1.0051300000000001</v>
      </c>
      <c r="R508" s="1">
        <v>-2.4778799999999999</v>
      </c>
      <c r="S508" s="1">
        <v>-4.1040900000000003E-3</v>
      </c>
      <c r="T508" s="1">
        <v>-1.5075699999999999E-2</v>
      </c>
      <c r="U508" s="1">
        <v>-2.4864700000000002</v>
      </c>
      <c r="V508" s="1" t="s">
        <v>23</v>
      </c>
      <c r="W508" s="1">
        <f>ABS(IK_diagnostics_positions[[#This Row],[Column1]]-A507)</f>
        <v>0.25731470000000001</v>
      </c>
      <c r="X508" s="1">
        <f>ABS(IK_diagnostics_positions[[#This Row],[Column2]]-B507)</f>
        <v>0.75128499999999998</v>
      </c>
      <c r="Y508" s="1">
        <f>ABS(IK_diagnostics_positions[[#This Row],[Column3]]-C507)</f>
        <v>0.14599499999999999</v>
      </c>
      <c r="Z508" s="1">
        <f>ABS(IK_diagnostics_positions[[#This Row],[Column4]]-D507)</f>
        <v>0.11694600000000005</v>
      </c>
      <c r="AA508" s="1">
        <f>ABS(IK_diagnostics_positions[[#This Row],[Column5]]-E507)</f>
        <v>0.41447500000000004</v>
      </c>
      <c r="AB508" s="1">
        <f>ABS(IK_diagnostics_positions[[#This Row],[Column6]]-F507)</f>
        <v>0.45338999999999996</v>
      </c>
      <c r="AC508" s="1">
        <f>ABS(IK_diagnostics_positions[[#This Row],[Column7]]-G507)</f>
        <v>0.45005200000000001</v>
      </c>
      <c r="AD508" s="1">
        <f>ABS(IK_diagnostics_positions[[#This Row],[Column8]]-H507)</f>
        <v>0.80897900000000011</v>
      </c>
      <c r="AE508" s="1">
        <f>ABS(IK_diagnostics_positions[[#This Row],[Column9]]-I507)</f>
        <v>0.79739000000000004</v>
      </c>
      <c r="AF508" s="1">
        <f>ABS(IK_diagnostics_positions[[#This Row],[Column10]]-J507)</f>
        <v>2.4454900000000002E-2</v>
      </c>
      <c r="AG508" s="1">
        <f>ABS(IK_diagnostics_positions[[#This Row],[Column11]]-K507)</f>
        <v>0.11665700000000001</v>
      </c>
      <c r="AH508" s="1">
        <f>ABS(IK_diagnostics_positions[[#This Row],[Column12]]-L507)</f>
        <v>1.2385799999999998</v>
      </c>
      <c r="AI508" s="1">
        <f>ABS(IK_diagnostics_positions[[#This Row],[Column13]]-M507)</f>
        <v>6.7485999999999935E-2</v>
      </c>
      <c r="AJ508" s="1">
        <f>ABS(IK_diagnostics_positions[[#This Row],[Column14]]-N507)</f>
        <v>3.6700000000000621E-3</v>
      </c>
      <c r="AK508" s="1">
        <f>ABS(IK_diagnostics_positions[[#This Row],[Column15]]-O507)</f>
        <v>4.5999999999999819E-2</v>
      </c>
      <c r="AL508" s="1">
        <f>ABS(IK_diagnostics_positions[[#This Row],[Column16]]-P507)</f>
        <v>8.2462000000000035E-2</v>
      </c>
      <c r="AM508" s="1">
        <f>ABS(IK_diagnostics_positions[[#This Row],[Column17]]-Q507)</f>
        <v>7.4640000000000262E-3</v>
      </c>
      <c r="AN508" s="1">
        <f>ABS(IK_diagnostics_positions[[#This Row],[Column18]]-R507)</f>
        <v>2.2310000000000052E-2</v>
      </c>
      <c r="AO508" s="1">
        <f>ABS(IK_diagnostics_positions[[#This Row],[Column19]]-S507)</f>
        <v>1.2771599999999994E-3</v>
      </c>
      <c r="AP508" s="1">
        <f>ABS(IK_diagnostics_positions[[#This Row],[Column20]]-T507)</f>
        <v>1.1499300000000002E-2</v>
      </c>
      <c r="AQ508" s="1">
        <f>ABS(IK_diagnostics_positions[[#This Row],[Column21]]-U507)</f>
        <v>5.9509999999999952E-2</v>
      </c>
    </row>
    <row r="509" spans="1:43" x14ac:dyDescent="0.25">
      <c r="A509" s="1">
        <v>0.238203</v>
      </c>
      <c r="B509" s="1">
        <v>-0.34730800000000001</v>
      </c>
      <c r="C509" s="1">
        <v>-0.90699300000000005</v>
      </c>
      <c r="D509" s="1">
        <v>-0.726271</v>
      </c>
      <c r="E509" s="1">
        <v>-0.46576400000000001</v>
      </c>
      <c r="F509" s="1">
        <v>-1.1431199999999999</v>
      </c>
      <c r="G509" s="1">
        <v>0.151947</v>
      </c>
      <c r="H509" s="1">
        <v>-7.7883600000000002E-3</v>
      </c>
      <c r="I509" s="1">
        <v>-1.2809299999999999</v>
      </c>
      <c r="J509" s="1">
        <v>3.0683000000000002E-4</v>
      </c>
      <c r="K509" s="1">
        <v>0.77777099999999999</v>
      </c>
      <c r="L509" s="1">
        <v>-1.8808499999999999</v>
      </c>
      <c r="M509" s="1">
        <v>0.75265800000000005</v>
      </c>
      <c r="N509" s="1">
        <v>1.0055499999999999</v>
      </c>
      <c r="O509" s="1">
        <v>-2.49898</v>
      </c>
      <c r="P509" s="1">
        <v>-0.75166100000000002</v>
      </c>
      <c r="Q509" s="1">
        <v>0.99973900000000004</v>
      </c>
      <c r="R509" s="1">
        <v>-2.5015499999999999</v>
      </c>
      <c r="S509" s="1">
        <v>1.23723E-3</v>
      </c>
      <c r="T509" s="1">
        <v>-3.1722199999999999E-3</v>
      </c>
      <c r="U509" s="1">
        <v>-2.5054500000000002</v>
      </c>
      <c r="V509" s="1" t="s">
        <v>23</v>
      </c>
      <c r="W509" s="1">
        <f>ABS(IK_diagnostics_positions[[#This Row],[Column1]]-A508)</f>
        <v>0.1670567</v>
      </c>
      <c r="X509" s="1">
        <f>ABS(IK_diagnostics_positions[[#This Row],[Column2]]-B508)</f>
        <v>7.5549000000000033E-2</v>
      </c>
      <c r="Y509" s="1">
        <f>ABS(IK_diagnostics_positions[[#This Row],[Column3]]-C508)</f>
        <v>5.273899999999998E-2</v>
      </c>
      <c r="Z509" s="1">
        <f>ABS(IK_diagnostics_positions[[#This Row],[Column4]]-D508)</f>
        <v>0.27775100000000003</v>
      </c>
      <c r="AA509" s="1">
        <f>ABS(IK_diagnostics_positions[[#This Row],[Column5]]-E508)</f>
        <v>0.97784500000000008</v>
      </c>
      <c r="AB509" s="1">
        <f>ABS(IK_diagnostics_positions[[#This Row],[Column6]]-F508)</f>
        <v>0.15653000000000006</v>
      </c>
      <c r="AC509" s="1">
        <f>ABS(IK_diagnostics_positions[[#This Row],[Column7]]-G508)</f>
        <v>0.73468700000000009</v>
      </c>
      <c r="AD509" s="1">
        <f>ABS(IK_diagnostics_positions[[#This Row],[Column8]]-H508)</f>
        <v>0.78955936000000004</v>
      </c>
      <c r="AE509" s="1">
        <f>ABS(IK_diagnostics_positions[[#This Row],[Column9]]-I508)</f>
        <v>0.97226000000000012</v>
      </c>
      <c r="AF509" s="1">
        <f>ABS(IK_diagnostics_positions[[#This Row],[Column10]]-J508)</f>
        <v>1.2450429999999998E-2</v>
      </c>
      <c r="AG509" s="1">
        <f>ABS(IK_diagnostics_positions[[#This Row],[Column11]]-K508)</f>
        <v>1.6070000000000029E-2</v>
      </c>
      <c r="AH509" s="1">
        <f>ABS(IK_diagnostics_positions[[#This Row],[Column12]]-L508)</f>
        <v>1.1934899999999999</v>
      </c>
      <c r="AI509" s="1">
        <f>ABS(IK_diagnostics_positions[[#This Row],[Column13]]-M508)</f>
        <v>3.1320999999999932E-2</v>
      </c>
      <c r="AJ509" s="1">
        <f>ABS(IK_diagnostics_positions[[#This Row],[Column14]]-N508)</f>
        <v>6.3800000000000523E-3</v>
      </c>
      <c r="AK509" s="1">
        <f>ABS(IK_diagnostics_positions[[#This Row],[Column15]]-O508)</f>
        <v>1.0889999999999844E-2</v>
      </c>
      <c r="AL509" s="1">
        <f>ABS(IK_diagnostics_positions[[#This Row],[Column16]]-P508)</f>
        <v>3.4820999999999991E-2</v>
      </c>
      <c r="AM509" s="1">
        <f>ABS(IK_diagnostics_positions[[#This Row],[Column17]]-Q508)</f>
        <v>5.3910000000000347E-3</v>
      </c>
      <c r="AN509" s="1">
        <f>ABS(IK_diagnostics_positions[[#This Row],[Column18]]-R508)</f>
        <v>2.367000000000008E-2</v>
      </c>
      <c r="AO509" s="1">
        <f>ABS(IK_diagnostics_positions[[#This Row],[Column19]]-S508)</f>
        <v>5.3413200000000001E-3</v>
      </c>
      <c r="AP509" s="1">
        <f>ABS(IK_diagnostics_positions[[#This Row],[Column20]]-T508)</f>
        <v>1.1903479999999999E-2</v>
      </c>
      <c r="AQ509" s="1">
        <f>ABS(IK_diagnostics_positions[[#This Row],[Column21]]-U508)</f>
        <v>1.8979999999999997E-2</v>
      </c>
    </row>
    <row r="510" spans="1:43" x14ac:dyDescent="0.25">
      <c r="A510" s="1">
        <v>-0.55002399999999996</v>
      </c>
      <c r="B510" s="1">
        <v>-0.57147099999999995</v>
      </c>
      <c r="C510" s="1">
        <v>-0.60901099999999997</v>
      </c>
      <c r="D510" s="1">
        <v>-0.257969</v>
      </c>
      <c r="E510" s="1">
        <v>0.16675000000000001</v>
      </c>
      <c r="F510" s="1">
        <v>-1.2170700000000001</v>
      </c>
      <c r="G510" s="1">
        <v>-3.35786E-2</v>
      </c>
      <c r="H510" s="1">
        <v>0.285057</v>
      </c>
      <c r="I510" s="1">
        <v>-2.1843599999999999</v>
      </c>
      <c r="J510" s="1">
        <v>-6.1866899999999999E-3</v>
      </c>
      <c r="K510" s="1">
        <v>0.77351700000000001</v>
      </c>
      <c r="L510" s="1">
        <v>-3.0565199999999999</v>
      </c>
      <c r="M510" s="1">
        <v>0.78708400000000001</v>
      </c>
      <c r="N510" s="1">
        <v>1.0261</v>
      </c>
      <c r="O510" s="1">
        <v>-2.50251</v>
      </c>
      <c r="P510" s="1">
        <v>-0.78052900000000003</v>
      </c>
      <c r="Q510" s="1">
        <v>1.02732</v>
      </c>
      <c r="R510" s="1">
        <v>-2.47688</v>
      </c>
      <c r="S510" s="1">
        <v>1.14898E-2</v>
      </c>
      <c r="T510" s="1">
        <v>-4.12311E-2</v>
      </c>
      <c r="U510" s="1">
        <v>-2.4769700000000001</v>
      </c>
      <c r="V510" s="1" t="s">
        <v>23</v>
      </c>
      <c r="W510" s="1">
        <f>ABS(IK_diagnostics_positions[[#This Row],[Column1]]-A509)</f>
        <v>0.78822700000000001</v>
      </c>
      <c r="X510" s="1">
        <f>ABS(IK_diagnostics_positions[[#This Row],[Column2]]-B509)</f>
        <v>0.22416299999999995</v>
      </c>
      <c r="Y510" s="1">
        <f>ABS(IK_diagnostics_positions[[#This Row],[Column3]]-C509)</f>
        <v>0.29798200000000008</v>
      </c>
      <c r="Z510" s="1">
        <f>ABS(IK_diagnostics_positions[[#This Row],[Column4]]-D509)</f>
        <v>0.468302</v>
      </c>
      <c r="AA510" s="1">
        <f>ABS(IK_diagnostics_positions[[#This Row],[Column5]]-E509)</f>
        <v>0.63251400000000002</v>
      </c>
      <c r="AB510" s="1">
        <f>ABS(IK_diagnostics_positions[[#This Row],[Column6]]-F509)</f>
        <v>7.3950000000000182E-2</v>
      </c>
      <c r="AC510" s="1">
        <f>ABS(IK_diagnostics_positions[[#This Row],[Column7]]-G509)</f>
        <v>0.18552560000000001</v>
      </c>
      <c r="AD510" s="1">
        <f>ABS(IK_diagnostics_positions[[#This Row],[Column8]]-H509)</f>
        <v>0.29284536</v>
      </c>
      <c r="AE510" s="1">
        <f>ABS(IK_diagnostics_positions[[#This Row],[Column9]]-I509)</f>
        <v>0.90342999999999996</v>
      </c>
      <c r="AF510" s="1">
        <f>ABS(IK_diagnostics_positions[[#This Row],[Column10]]-J509)</f>
        <v>6.49352E-3</v>
      </c>
      <c r="AG510" s="1">
        <f>ABS(IK_diagnostics_positions[[#This Row],[Column11]]-K509)</f>
        <v>4.25399999999998E-3</v>
      </c>
      <c r="AH510" s="1">
        <f>ABS(IK_diagnostics_positions[[#This Row],[Column12]]-L509)</f>
        <v>1.17567</v>
      </c>
      <c r="AI510" s="1">
        <f>ABS(IK_diagnostics_positions[[#This Row],[Column13]]-M509)</f>
        <v>3.4425999999999957E-2</v>
      </c>
      <c r="AJ510" s="1">
        <f>ABS(IK_diagnostics_positions[[#This Row],[Column14]]-N509)</f>
        <v>2.0550000000000068E-2</v>
      </c>
      <c r="AK510" s="1">
        <f>ABS(IK_diagnostics_positions[[#This Row],[Column15]]-O509)</f>
        <v>3.5300000000000331E-3</v>
      </c>
      <c r="AL510" s="1">
        <f>ABS(IK_diagnostics_positions[[#This Row],[Column16]]-P509)</f>
        <v>2.8868000000000005E-2</v>
      </c>
      <c r="AM510" s="1">
        <f>ABS(IK_diagnostics_positions[[#This Row],[Column17]]-Q509)</f>
        <v>2.7580999999999967E-2</v>
      </c>
      <c r="AN510" s="1">
        <f>ABS(IK_diagnostics_positions[[#This Row],[Column18]]-R509)</f>
        <v>2.466999999999997E-2</v>
      </c>
      <c r="AO510" s="1">
        <f>ABS(IK_diagnostics_positions[[#This Row],[Column19]]-S509)</f>
        <v>1.0252569999999999E-2</v>
      </c>
      <c r="AP510" s="1">
        <f>ABS(IK_diagnostics_positions[[#This Row],[Column20]]-T509)</f>
        <v>3.8058880000000003E-2</v>
      </c>
      <c r="AQ510" s="1">
        <f>ABS(IK_diagnostics_positions[[#This Row],[Column21]]-U509)</f>
        <v>2.8480000000000061E-2</v>
      </c>
    </row>
    <row r="511" spans="1:43" x14ac:dyDescent="0.25">
      <c r="A511" s="1">
        <v>-0.218274</v>
      </c>
      <c r="B511" s="1">
        <v>0.38973000000000002</v>
      </c>
      <c r="C511" s="1">
        <v>-0.89468800000000004</v>
      </c>
      <c r="D511" s="1">
        <v>0.72728899999999996</v>
      </c>
      <c r="E511" s="1">
        <v>0.418182</v>
      </c>
      <c r="F511" s="1">
        <v>-1.21888</v>
      </c>
      <c r="G511" s="1">
        <v>0.45726</v>
      </c>
      <c r="H511" s="1">
        <v>1.09541</v>
      </c>
      <c r="I511" s="1">
        <v>-1.9033100000000001</v>
      </c>
      <c r="J511" s="1">
        <v>2.7698000000000002E-3</v>
      </c>
      <c r="K511" s="1">
        <v>0.85317399999999999</v>
      </c>
      <c r="L511" s="1">
        <v>-2.7605</v>
      </c>
      <c r="M511" s="1">
        <v>0.94040599999999996</v>
      </c>
      <c r="N511" s="1">
        <v>1.0153300000000001</v>
      </c>
      <c r="O511" s="1">
        <v>-2.45302</v>
      </c>
      <c r="P511" s="1">
        <v>-0.93381000000000003</v>
      </c>
      <c r="Q511" s="1">
        <v>1.0283899999999999</v>
      </c>
      <c r="R511" s="1">
        <v>-2.4569899999999998</v>
      </c>
      <c r="S511" s="1">
        <v>-1.5839099999999998E-2</v>
      </c>
      <c r="T511" s="1">
        <v>-0.113231</v>
      </c>
      <c r="U511" s="1">
        <v>-2.5041500000000001</v>
      </c>
      <c r="V511" s="1" t="s">
        <v>23</v>
      </c>
      <c r="W511" s="1">
        <f>ABS(IK_diagnostics_positions[[#This Row],[Column1]]-A510)</f>
        <v>0.33174999999999999</v>
      </c>
      <c r="X511" s="1">
        <f>ABS(IK_diagnostics_positions[[#This Row],[Column2]]-B510)</f>
        <v>0.96120099999999997</v>
      </c>
      <c r="Y511" s="1">
        <f>ABS(IK_diagnostics_positions[[#This Row],[Column3]]-C510)</f>
        <v>0.28567700000000007</v>
      </c>
      <c r="Z511" s="1">
        <f>ABS(IK_diagnostics_positions[[#This Row],[Column4]]-D510)</f>
        <v>0.98525799999999997</v>
      </c>
      <c r="AA511" s="1">
        <f>ABS(IK_diagnostics_positions[[#This Row],[Column5]]-E510)</f>
        <v>0.25143199999999999</v>
      </c>
      <c r="AB511" s="1">
        <f>ABS(IK_diagnostics_positions[[#This Row],[Column6]]-F510)</f>
        <v>1.8099999999998673E-3</v>
      </c>
      <c r="AC511" s="1">
        <f>ABS(IK_diagnostics_positions[[#This Row],[Column7]]-G510)</f>
        <v>0.49083860000000001</v>
      </c>
      <c r="AD511" s="1">
        <f>ABS(IK_diagnostics_positions[[#This Row],[Column8]]-H510)</f>
        <v>0.81035299999999999</v>
      </c>
      <c r="AE511" s="1">
        <f>ABS(IK_diagnostics_positions[[#This Row],[Column9]]-I510)</f>
        <v>0.2810499999999998</v>
      </c>
      <c r="AF511" s="1">
        <f>ABS(IK_diagnostics_positions[[#This Row],[Column10]]-J510)</f>
        <v>8.956490000000001E-3</v>
      </c>
      <c r="AG511" s="1">
        <f>ABS(IK_diagnostics_positions[[#This Row],[Column11]]-K510)</f>
        <v>7.9656999999999978E-2</v>
      </c>
      <c r="AH511" s="1">
        <f>ABS(IK_diagnostics_positions[[#This Row],[Column12]]-L510)</f>
        <v>0.29601999999999995</v>
      </c>
      <c r="AI511" s="1">
        <f>ABS(IK_diagnostics_positions[[#This Row],[Column13]]-M510)</f>
        <v>0.15332199999999996</v>
      </c>
      <c r="AJ511" s="1">
        <f>ABS(IK_diagnostics_positions[[#This Row],[Column14]]-N510)</f>
        <v>1.0769999999999946E-2</v>
      </c>
      <c r="AK511" s="1">
        <f>ABS(IK_diagnostics_positions[[#This Row],[Column15]]-O510)</f>
        <v>4.9490000000000034E-2</v>
      </c>
      <c r="AL511" s="1">
        <f>ABS(IK_diagnostics_positions[[#This Row],[Column16]]-P510)</f>
        <v>0.153281</v>
      </c>
      <c r="AM511" s="1">
        <f>ABS(IK_diagnostics_positions[[#This Row],[Column17]]-Q510)</f>
        <v>1.0699999999999044E-3</v>
      </c>
      <c r="AN511" s="1">
        <f>ABS(IK_diagnostics_positions[[#This Row],[Column18]]-R510)</f>
        <v>1.9890000000000185E-2</v>
      </c>
      <c r="AO511" s="1">
        <f>ABS(IK_diagnostics_positions[[#This Row],[Column19]]-S510)</f>
        <v>2.7328899999999996E-2</v>
      </c>
      <c r="AP511" s="1">
        <f>ABS(IK_diagnostics_positions[[#This Row],[Column20]]-T510)</f>
        <v>7.1999900000000006E-2</v>
      </c>
      <c r="AQ511" s="1">
        <f>ABS(IK_diagnostics_positions[[#This Row],[Column21]]-U510)</f>
        <v>2.7179999999999982E-2</v>
      </c>
    </row>
    <row r="512" spans="1:43" x14ac:dyDescent="0.25">
      <c r="A512" s="1">
        <v>0.64652100000000001</v>
      </c>
      <c r="B512" s="1">
        <v>-0.690523</v>
      </c>
      <c r="C512" s="1">
        <v>-0.324326</v>
      </c>
      <c r="D512" s="1">
        <v>0.90508599999999995</v>
      </c>
      <c r="E512" s="1">
        <v>9.4779299999999997E-2</v>
      </c>
      <c r="F512" s="1">
        <v>-0.88685999999999998</v>
      </c>
      <c r="G512" s="1">
        <v>0.29876900000000001</v>
      </c>
      <c r="H512" s="1">
        <v>5.39281E-2</v>
      </c>
      <c r="I512" s="1">
        <v>-1.68103</v>
      </c>
      <c r="J512" s="1">
        <v>2.2828399999999999E-2</v>
      </c>
      <c r="K512" s="1">
        <v>0.92962500000000003</v>
      </c>
      <c r="L512" s="1">
        <v>-2.07728</v>
      </c>
      <c r="M512" s="1">
        <v>0.86993500000000001</v>
      </c>
      <c r="N512" s="1">
        <v>0.99524100000000004</v>
      </c>
      <c r="O512" s="1">
        <v>-2.6046399999999998</v>
      </c>
      <c r="P512" s="1">
        <v>-0.87242200000000003</v>
      </c>
      <c r="Q512" s="1">
        <v>1.0130699999999999</v>
      </c>
      <c r="R512" s="1">
        <v>-2.5149599999999999</v>
      </c>
      <c r="S512" s="1">
        <v>1.04122E-2</v>
      </c>
      <c r="T512" s="1">
        <v>1.9786399999999999E-2</v>
      </c>
      <c r="U512" s="1">
        <v>-2.4920599999999999</v>
      </c>
      <c r="V512" s="1" t="s">
        <v>23</v>
      </c>
      <c r="W512" s="1">
        <f>ABS(IK_diagnostics_positions[[#This Row],[Column1]]-A511)</f>
        <v>0.86479499999999998</v>
      </c>
      <c r="X512" s="1">
        <f>ABS(IK_diagnostics_positions[[#This Row],[Column2]]-B511)</f>
        <v>1.0802529999999999</v>
      </c>
      <c r="Y512" s="1">
        <f>ABS(IK_diagnostics_positions[[#This Row],[Column3]]-C511)</f>
        <v>0.57036200000000004</v>
      </c>
      <c r="Z512" s="1">
        <f>ABS(IK_diagnostics_positions[[#This Row],[Column4]]-D511)</f>
        <v>0.17779699999999998</v>
      </c>
      <c r="AA512" s="1">
        <f>ABS(IK_diagnostics_positions[[#This Row],[Column5]]-E511)</f>
        <v>0.32340269999999999</v>
      </c>
      <c r="AB512" s="1">
        <f>ABS(IK_diagnostics_positions[[#This Row],[Column6]]-F511)</f>
        <v>0.33201999999999998</v>
      </c>
      <c r="AC512" s="1">
        <f>ABS(IK_diagnostics_positions[[#This Row],[Column7]]-G511)</f>
        <v>0.15849099999999999</v>
      </c>
      <c r="AD512" s="1">
        <f>ABS(IK_diagnostics_positions[[#This Row],[Column8]]-H511)</f>
        <v>1.0414819</v>
      </c>
      <c r="AE512" s="1">
        <f>ABS(IK_diagnostics_positions[[#This Row],[Column9]]-I511)</f>
        <v>0.22228000000000003</v>
      </c>
      <c r="AF512" s="1">
        <f>ABS(IK_diagnostics_positions[[#This Row],[Column10]]-J511)</f>
        <v>2.0058599999999999E-2</v>
      </c>
      <c r="AG512" s="1">
        <f>ABS(IK_diagnostics_positions[[#This Row],[Column11]]-K511)</f>
        <v>7.6451000000000047E-2</v>
      </c>
      <c r="AH512" s="1">
        <f>ABS(IK_diagnostics_positions[[#This Row],[Column12]]-L511)</f>
        <v>0.68321999999999994</v>
      </c>
      <c r="AI512" s="1">
        <f>ABS(IK_diagnostics_positions[[#This Row],[Column13]]-M511)</f>
        <v>7.047099999999995E-2</v>
      </c>
      <c r="AJ512" s="1">
        <f>ABS(IK_diagnostics_positions[[#This Row],[Column14]]-N511)</f>
        <v>2.0089000000000024E-2</v>
      </c>
      <c r="AK512" s="1">
        <f>ABS(IK_diagnostics_positions[[#This Row],[Column15]]-O511)</f>
        <v>0.15161999999999987</v>
      </c>
      <c r="AL512" s="1">
        <f>ABS(IK_diagnostics_positions[[#This Row],[Column16]]-P511)</f>
        <v>6.1387999999999998E-2</v>
      </c>
      <c r="AM512" s="1">
        <f>ABS(IK_diagnostics_positions[[#This Row],[Column17]]-Q511)</f>
        <v>1.532E-2</v>
      </c>
      <c r="AN512" s="1">
        <f>ABS(IK_diagnostics_positions[[#This Row],[Column18]]-R511)</f>
        <v>5.7970000000000077E-2</v>
      </c>
      <c r="AO512" s="1">
        <f>ABS(IK_diagnostics_positions[[#This Row],[Column19]]-S511)</f>
        <v>2.6251299999999998E-2</v>
      </c>
      <c r="AP512" s="1">
        <f>ABS(IK_diagnostics_positions[[#This Row],[Column20]]-T511)</f>
        <v>0.13301740000000001</v>
      </c>
      <c r="AQ512" s="1">
        <f>ABS(IK_diagnostics_positions[[#This Row],[Column21]]-U511)</f>
        <v>1.2090000000000156E-2</v>
      </c>
    </row>
    <row r="513" spans="1:43" x14ac:dyDescent="0.25">
      <c r="A513" s="1">
        <v>4.7395399999999997E-2</v>
      </c>
      <c r="B513" s="1">
        <v>-0.35489700000000002</v>
      </c>
      <c r="C513" s="1">
        <v>-0.93370299999999995</v>
      </c>
      <c r="D513" s="1">
        <v>0.84725799999999996</v>
      </c>
      <c r="E513" s="1">
        <v>3.9869500000000002E-2</v>
      </c>
      <c r="F513" s="1">
        <v>-1.3857900000000001</v>
      </c>
      <c r="G513" s="1">
        <v>0.44095000000000001</v>
      </c>
      <c r="H513" s="1">
        <v>0.86250800000000005</v>
      </c>
      <c r="I513" s="1">
        <v>-0.98806799999999995</v>
      </c>
      <c r="J513" s="1">
        <v>-2.1219300000000001E-4</v>
      </c>
      <c r="K513" s="1">
        <v>0.79708299999999999</v>
      </c>
      <c r="L513" s="1">
        <v>-1.8831100000000001</v>
      </c>
      <c r="M513" s="1">
        <v>0.75190800000000002</v>
      </c>
      <c r="N513" s="1">
        <v>1.00187</v>
      </c>
      <c r="O513" s="1">
        <v>-2.5095100000000001</v>
      </c>
      <c r="P513" s="1">
        <v>-0.75787000000000004</v>
      </c>
      <c r="Q513" s="1">
        <v>1.00274</v>
      </c>
      <c r="R513" s="1">
        <v>-2.50251</v>
      </c>
      <c r="S513" s="1">
        <v>-3.24801E-3</v>
      </c>
      <c r="T513" s="1">
        <v>2.23142E-3</v>
      </c>
      <c r="U513" s="1">
        <v>-2.4899</v>
      </c>
      <c r="V513" s="1" t="s">
        <v>23</v>
      </c>
      <c r="W513" s="1">
        <f>ABS(IK_diagnostics_positions[[#This Row],[Column1]]-A512)</f>
        <v>0.59912560000000004</v>
      </c>
      <c r="X513" s="1">
        <f>ABS(IK_diagnostics_positions[[#This Row],[Column2]]-B512)</f>
        <v>0.33562599999999998</v>
      </c>
      <c r="Y513" s="1">
        <f>ABS(IK_diagnostics_positions[[#This Row],[Column3]]-C512)</f>
        <v>0.60937699999999995</v>
      </c>
      <c r="Z513" s="1">
        <f>ABS(IK_diagnostics_positions[[#This Row],[Column4]]-D512)</f>
        <v>5.7827999999999991E-2</v>
      </c>
      <c r="AA513" s="1">
        <f>ABS(IK_diagnostics_positions[[#This Row],[Column5]]-E512)</f>
        <v>5.4909799999999995E-2</v>
      </c>
      <c r="AB513" s="1">
        <f>ABS(IK_diagnostics_positions[[#This Row],[Column6]]-F512)</f>
        <v>0.4989300000000001</v>
      </c>
      <c r="AC513" s="1">
        <f>ABS(IK_diagnostics_positions[[#This Row],[Column7]]-G512)</f>
        <v>0.142181</v>
      </c>
      <c r="AD513" s="1">
        <f>ABS(IK_diagnostics_positions[[#This Row],[Column8]]-H512)</f>
        <v>0.80857990000000002</v>
      </c>
      <c r="AE513" s="1">
        <f>ABS(IK_diagnostics_positions[[#This Row],[Column9]]-I512)</f>
        <v>0.69296200000000008</v>
      </c>
      <c r="AF513" s="1">
        <f>ABS(IK_diagnostics_positions[[#This Row],[Column10]]-J512)</f>
        <v>2.3040592999999998E-2</v>
      </c>
      <c r="AG513" s="1">
        <f>ABS(IK_diagnostics_positions[[#This Row],[Column11]]-K512)</f>
        <v>0.13254200000000005</v>
      </c>
      <c r="AH513" s="1">
        <f>ABS(IK_diagnostics_positions[[#This Row],[Column12]]-L512)</f>
        <v>0.19416999999999995</v>
      </c>
      <c r="AI513" s="1">
        <f>ABS(IK_diagnostics_positions[[#This Row],[Column13]]-M512)</f>
        <v>0.11802699999999999</v>
      </c>
      <c r="AJ513" s="1">
        <f>ABS(IK_diagnostics_positions[[#This Row],[Column14]]-N512)</f>
        <v>6.628999999999996E-3</v>
      </c>
      <c r="AK513" s="1">
        <f>ABS(IK_diagnostics_positions[[#This Row],[Column15]]-O512)</f>
        <v>9.5129999999999715E-2</v>
      </c>
      <c r="AL513" s="1">
        <f>ABS(IK_diagnostics_positions[[#This Row],[Column16]]-P512)</f>
        <v>0.11455199999999999</v>
      </c>
      <c r="AM513" s="1">
        <f>ABS(IK_diagnostics_positions[[#This Row],[Column17]]-Q512)</f>
        <v>1.032999999999995E-2</v>
      </c>
      <c r="AN513" s="1">
        <f>ABS(IK_diagnostics_positions[[#This Row],[Column18]]-R512)</f>
        <v>1.244999999999985E-2</v>
      </c>
      <c r="AO513" s="1">
        <f>ABS(IK_diagnostics_positions[[#This Row],[Column19]]-S512)</f>
        <v>1.3660209999999999E-2</v>
      </c>
      <c r="AP513" s="1">
        <f>ABS(IK_diagnostics_positions[[#This Row],[Column20]]-T512)</f>
        <v>1.7554979999999998E-2</v>
      </c>
      <c r="AQ513" s="1">
        <f>ABS(IK_diagnostics_positions[[#This Row],[Column21]]-U512)</f>
        <v>2.1599999999999397E-3</v>
      </c>
    </row>
    <row r="514" spans="1:43" x14ac:dyDescent="0.25">
      <c r="A514" s="1">
        <v>-0.46184399999999998</v>
      </c>
      <c r="B514" s="1">
        <v>0.151313</v>
      </c>
      <c r="C514" s="1">
        <v>-0.87395900000000004</v>
      </c>
      <c r="D514" s="1">
        <v>-0.83081400000000005</v>
      </c>
      <c r="E514" s="1">
        <v>6.9989899999999994E-2</v>
      </c>
      <c r="F514" s="1">
        <v>-1.7998400000000001</v>
      </c>
      <c r="G514" s="1">
        <v>-0.65214399999999995</v>
      </c>
      <c r="H514" s="1">
        <v>9.9141999999999994E-2</v>
      </c>
      <c r="I514" s="1">
        <v>-2.7833100000000002</v>
      </c>
      <c r="J514" s="1">
        <v>-3.2386799999999999E-3</v>
      </c>
      <c r="K514" s="1">
        <v>0.77984600000000004</v>
      </c>
      <c r="L514" s="1">
        <v>-3.1232600000000001</v>
      </c>
      <c r="M514" s="1">
        <v>0.74909700000000001</v>
      </c>
      <c r="N514" s="1">
        <v>0.99677199999999999</v>
      </c>
      <c r="O514" s="1">
        <v>-2.50122</v>
      </c>
      <c r="P514" s="1">
        <v>-0.75239400000000001</v>
      </c>
      <c r="Q514" s="1">
        <v>0.99885000000000002</v>
      </c>
      <c r="R514" s="1">
        <v>-2.4981200000000001</v>
      </c>
      <c r="S514" s="1">
        <v>1.0267500000000001E-3</v>
      </c>
      <c r="T514" s="1">
        <v>-1.03068E-3</v>
      </c>
      <c r="U514" s="1">
        <v>-2.4985900000000001</v>
      </c>
      <c r="V514" s="1" t="s">
        <v>23</v>
      </c>
      <c r="W514" s="1">
        <f>ABS(IK_diagnostics_positions[[#This Row],[Column1]]-A513)</f>
        <v>0.50923940000000001</v>
      </c>
      <c r="X514" s="1">
        <f>ABS(IK_diagnostics_positions[[#This Row],[Column2]]-B513)</f>
        <v>0.50621000000000005</v>
      </c>
      <c r="Y514" s="1">
        <f>ABS(IK_diagnostics_positions[[#This Row],[Column3]]-C513)</f>
        <v>5.9743999999999908E-2</v>
      </c>
      <c r="Z514" s="1">
        <f>ABS(IK_diagnostics_positions[[#This Row],[Column4]]-D513)</f>
        <v>1.678072</v>
      </c>
      <c r="AA514" s="1">
        <f>ABS(IK_diagnostics_positions[[#This Row],[Column5]]-E513)</f>
        <v>3.0120399999999992E-2</v>
      </c>
      <c r="AB514" s="1">
        <f>ABS(IK_diagnostics_positions[[#This Row],[Column6]]-F513)</f>
        <v>0.41405000000000003</v>
      </c>
      <c r="AC514" s="1">
        <f>ABS(IK_diagnostics_positions[[#This Row],[Column7]]-G513)</f>
        <v>1.093094</v>
      </c>
      <c r="AD514" s="1">
        <f>ABS(IK_diagnostics_positions[[#This Row],[Column8]]-H513)</f>
        <v>0.7633660000000001</v>
      </c>
      <c r="AE514" s="1">
        <f>ABS(IK_diagnostics_positions[[#This Row],[Column9]]-I513)</f>
        <v>1.7952420000000002</v>
      </c>
      <c r="AF514" s="1">
        <f>ABS(IK_diagnostics_positions[[#This Row],[Column10]]-J513)</f>
        <v>3.026487E-3</v>
      </c>
      <c r="AG514" s="1">
        <f>ABS(IK_diagnostics_positions[[#This Row],[Column11]]-K513)</f>
        <v>1.7236999999999947E-2</v>
      </c>
      <c r="AH514" s="1">
        <f>ABS(IK_diagnostics_positions[[#This Row],[Column12]]-L513)</f>
        <v>1.2401500000000001</v>
      </c>
      <c r="AI514" s="1">
        <f>ABS(IK_diagnostics_positions[[#This Row],[Column13]]-M513)</f>
        <v>2.8110000000000079E-3</v>
      </c>
      <c r="AJ514" s="1">
        <f>ABS(IK_diagnostics_positions[[#This Row],[Column14]]-N513)</f>
        <v>5.0980000000000469E-3</v>
      </c>
      <c r="AK514" s="1">
        <f>ABS(IK_diagnostics_positions[[#This Row],[Column15]]-O513)</f>
        <v>8.2900000000001306E-3</v>
      </c>
      <c r="AL514" s="1">
        <f>ABS(IK_diagnostics_positions[[#This Row],[Column16]]-P513)</f>
        <v>5.4760000000000364E-3</v>
      </c>
      <c r="AM514" s="1">
        <f>ABS(IK_diagnostics_positions[[#This Row],[Column17]]-Q513)</f>
        <v>3.8899999999999491E-3</v>
      </c>
      <c r="AN514" s="1">
        <f>ABS(IK_diagnostics_positions[[#This Row],[Column18]]-R513)</f>
        <v>4.389999999999894E-3</v>
      </c>
      <c r="AO514" s="1">
        <f>ABS(IK_diagnostics_positions[[#This Row],[Column19]]-S513)</f>
        <v>4.2747599999999998E-3</v>
      </c>
      <c r="AP514" s="1">
        <f>ABS(IK_diagnostics_positions[[#This Row],[Column20]]-T513)</f>
        <v>3.2621E-3</v>
      </c>
      <c r="AQ514" s="1">
        <f>ABS(IK_diagnostics_positions[[#This Row],[Column21]]-U513)</f>
        <v>8.6900000000000865E-3</v>
      </c>
    </row>
    <row r="515" spans="1:43" x14ac:dyDescent="0.25">
      <c r="A515" s="1">
        <v>-8.8841900000000001E-2</v>
      </c>
      <c r="B515" s="1">
        <v>0.36053499999999999</v>
      </c>
      <c r="C515" s="1">
        <v>-0.92850500000000002</v>
      </c>
      <c r="D515" s="1">
        <v>0.72689400000000004</v>
      </c>
      <c r="E515" s="1">
        <v>0.74322299999999997</v>
      </c>
      <c r="F515" s="1">
        <v>-1.3622399999999999</v>
      </c>
      <c r="G515" s="1">
        <v>0.30368099999999998</v>
      </c>
      <c r="H515" s="1">
        <v>0.45918700000000001</v>
      </c>
      <c r="I515" s="1">
        <v>-2.2225999999999999</v>
      </c>
      <c r="J515" s="1">
        <v>-1.58629E-3</v>
      </c>
      <c r="K515" s="1">
        <v>0.77581500000000003</v>
      </c>
      <c r="L515" s="1">
        <v>-3.1206800000000001</v>
      </c>
      <c r="M515" s="1">
        <v>0.74968900000000005</v>
      </c>
      <c r="N515" s="1">
        <v>1.00047</v>
      </c>
      <c r="O515" s="1">
        <v>-2.5001099999999998</v>
      </c>
      <c r="P515" s="1">
        <v>-0.75292099999999995</v>
      </c>
      <c r="Q515" s="1">
        <v>1.00159</v>
      </c>
      <c r="R515" s="1">
        <v>-2.5005799999999998</v>
      </c>
      <c r="S515" s="1">
        <v>-1.1788600000000001E-3</v>
      </c>
      <c r="T515" s="1">
        <v>-6.7924300000000003E-3</v>
      </c>
      <c r="U515" s="1">
        <v>-2.49817</v>
      </c>
      <c r="V515" s="1" t="s">
        <v>23</v>
      </c>
      <c r="W515" s="1">
        <f>ABS(IK_diagnostics_positions[[#This Row],[Column1]]-A514)</f>
        <v>0.3730021</v>
      </c>
      <c r="X515" s="1">
        <f>ABS(IK_diagnostics_positions[[#This Row],[Column2]]-B514)</f>
        <v>0.20922199999999999</v>
      </c>
      <c r="Y515" s="1">
        <f>ABS(IK_diagnostics_positions[[#This Row],[Column3]]-C514)</f>
        <v>5.4545999999999983E-2</v>
      </c>
      <c r="Z515" s="1">
        <f>ABS(IK_diagnostics_positions[[#This Row],[Column4]]-D514)</f>
        <v>1.5577080000000001</v>
      </c>
      <c r="AA515" s="1">
        <f>ABS(IK_diagnostics_positions[[#This Row],[Column5]]-E514)</f>
        <v>0.67323310000000003</v>
      </c>
      <c r="AB515" s="1">
        <f>ABS(IK_diagnostics_positions[[#This Row],[Column6]]-F514)</f>
        <v>0.43760000000000021</v>
      </c>
      <c r="AC515" s="1">
        <f>ABS(IK_diagnostics_positions[[#This Row],[Column7]]-G514)</f>
        <v>0.95582499999999992</v>
      </c>
      <c r="AD515" s="1">
        <f>ABS(IK_diagnostics_positions[[#This Row],[Column8]]-H514)</f>
        <v>0.360045</v>
      </c>
      <c r="AE515" s="1">
        <f>ABS(IK_diagnostics_positions[[#This Row],[Column9]]-I514)</f>
        <v>0.56071000000000026</v>
      </c>
      <c r="AF515" s="1">
        <f>ABS(IK_diagnostics_positions[[#This Row],[Column10]]-J514)</f>
        <v>1.6523899999999999E-3</v>
      </c>
      <c r="AG515" s="1">
        <f>ABS(IK_diagnostics_positions[[#This Row],[Column11]]-K514)</f>
        <v>4.0310000000000068E-3</v>
      </c>
      <c r="AH515" s="1">
        <f>ABS(IK_diagnostics_positions[[#This Row],[Column12]]-L514)</f>
        <v>2.5800000000000267E-3</v>
      </c>
      <c r="AI515" s="1">
        <f>ABS(IK_diagnostics_positions[[#This Row],[Column13]]-M514)</f>
        <v>5.9200000000003694E-4</v>
      </c>
      <c r="AJ515" s="1">
        <f>ABS(IK_diagnostics_positions[[#This Row],[Column14]]-N514)</f>
        <v>3.6979999999999791E-3</v>
      </c>
      <c r="AK515" s="1">
        <f>ABS(IK_diagnostics_positions[[#This Row],[Column15]]-O514)</f>
        <v>1.1100000000001664E-3</v>
      </c>
      <c r="AL515" s="1">
        <f>ABS(IK_diagnostics_positions[[#This Row],[Column16]]-P514)</f>
        <v>5.2699999999994418E-4</v>
      </c>
      <c r="AM515" s="1">
        <f>ABS(IK_diagnostics_positions[[#This Row],[Column17]]-Q514)</f>
        <v>2.7399999999999647E-3</v>
      </c>
      <c r="AN515" s="1">
        <f>ABS(IK_diagnostics_positions[[#This Row],[Column18]]-R514)</f>
        <v>2.4599999999996847E-3</v>
      </c>
      <c r="AO515" s="1">
        <f>ABS(IK_diagnostics_positions[[#This Row],[Column19]]-S514)</f>
        <v>2.2056100000000002E-3</v>
      </c>
      <c r="AP515" s="1">
        <f>ABS(IK_diagnostics_positions[[#This Row],[Column20]]-T514)</f>
        <v>5.7617500000000004E-3</v>
      </c>
      <c r="AQ515" s="1">
        <f>ABS(IK_diagnostics_positions[[#This Row],[Column21]]-U514)</f>
        <v>4.2000000000008697E-4</v>
      </c>
    </row>
    <row r="516" spans="1:43" x14ac:dyDescent="0.25">
      <c r="A516" s="1">
        <v>-0.83903499999999998</v>
      </c>
      <c r="B516" s="1">
        <v>-0.22390299999999999</v>
      </c>
      <c r="C516" s="1">
        <v>-0.49586999999999998</v>
      </c>
      <c r="D516" s="1">
        <v>-3.42668E-2</v>
      </c>
      <c r="E516" s="1">
        <v>0.23396600000000001</v>
      </c>
      <c r="F516" s="1">
        <v>-0.87363100000000005</v>
      </c>
      <c r="G516" s="1">
        <v>0.72959399999999996</v>
      </c>
      <c r="H516" s="1">
        <v>0.77798299999999998</v>
      </c>
      <c r="I516" s="1">
        <v>-1.22085</v>
      </c>
      <c r="J516" s="1">
        <v>1.6693099999999999E-2</v>
      </c>
      <c r="K516" s="1">
        <v>0.88504499999999997</v>
      </c>
      <c r="L516" s="1">
        <v>-1.9138999999999999</v>
      </c>
      <c r="M516" s="1">
        <v>0.80327199999999999</v>
      </c>
      <c r="N516" s="1">
        <v>0.99245499999999998</v>
      </c>
      <c r="O516" s="1">
        <v>-2.52197</v>
      </c>
      <c r="P516" s="1">
        <v>-0.78124000000000005</v>
      </c>
      <c r="Q516" s="1">
        <v>0.97578299999999996</v>
      </c>
      <c r="R516" s="1">
        <v>-2.5097700000000001</v>
      </c>
      <c r="S516" s="1">
        <v>-1.63745E-2</v>
      </c>
      <c r="T516" s="1">
        <v>4.4693099999999999E-2</v>
      </c>
      <c r="U516" s="1">
        <v>-2.4549300000000001</v>
      </c>
      <c r="V516" s="1" t="s">
        <v>23</v>
      </c>
      <c r="W516" s="1">
        <f>ABS(IK_diagnostics_positions[[#This Row],[Column1]]-A515)</f>
        <v>0.75019309999999995</v>
      </c>
      <c r="X516" s="1">
        <f>ABS(IK_diagnostics_positions[[#This Row],[Column2]]-B515)</f>
        <v>0.58443800000000001</v>
      </c>
      <c r="Y516" s="1">
        <f>ABS(IK_diagnostics_positions[[#This Row],[Column3]]-C515)</f>
        <v>0.43263500000000005</v>
      </c>
      <c r="Z516" s="1">
        <f>ABS(IK_diagnostics_positions[[#This Row],[Column4]]-D515)</f>
        <v>0.76116080000000008</v>
      </c>
      <c r="AA516" s="1">
        <f>ABS(IK_diagnostics_positions[[#This Row],[Column5]]-E515)</f>
        <v>0.50925699999999996</v>
      </c>
      <c r="AB516" s="1">
        <f>ABS(IK_diagnostics_positions[[#This Row],[Column6]]-F515)</f>
        <v>0.48860899999999985</v>
      </c>
      <c r="AC516" s="1">
        <f>ABS(IK_diagnostics_positions[[#This Row],[Column7]]-G515)</f>
        <v>0.42591299999999999</v>
      </c>
      <c r="AD516" s="1">
        <f>ABS(IK_diagnostics_positions[[#This Row],[Column8]]-H515)</f>
        <v>0.31879599999999997</v>
      </c>
      <c r="AE516" s="1">
        <f>ABS(IK_diagnostics_positions[[#This Row],[Column9]]-I515)</f>
        <v>1.0017499999999999</v>
      </c>
      <c r="AF516" s="1">
        <f>ABS(IK_diagnostics_positions[[#This Row],[Column10]]-J515)</f>
        <v>1.827939E-2</v>
      </c>
      <c r="AG516" s="1">
        <f>ABS(IK_diagnostics_positions[[#This Row],[Column11]]-K515)</f>
        <v>0.10922999999999994</v>
      </c>
      <c r="AH516" s="1">
        <f>ABS(IK_diagnostics_positions[[#This Row],[Column12]]-L515)</f>
        <v>1.2067800000000002</v>
      </c>
      <c r="AI516" s="1">
        <f>ABS(IK_diagnostics_positions[[#This Row],[Column13]]-M515)</f>
        <v>5.3582999999999936E-2</v>
      </c>
      <c r="AJ516" s="1">
        <f>ABS(IK_diagnostics_positions[[#This Row],[Column14]]-N515)</f>
        <v>8.0149999999999944E-3</v>
      </c>
      <c r="AK516" s="1">
        <f>ABS(IK_diagnostics_positions[[#This Row],[Column15]]-O515)</f>
        <v>2.1860000000000213E-2</v>
      </c>
      <c r="AL516" s="1">
        <f>ABS(IK_diagnostics_positions[[#This Row],[Column16]]-P515)</f>
        <v>2.8319000000000094E-2</v>
      </c>
      <c r="AM516" s="1">
        <f>ABS(IK_diagnostics_positions[[#This Row],[Column17]]-Q515)</f>
        <v>2.5807000000000024E-2</v>
      </c>
      <c r="AN516" s="1">
        <f>ABS(IK_diagnostics_positions[[#This Row],[Column18]]-R515)</f>
        <v>9.1900000000002535E-3</v>
      </c>
      <c r="AO516" s="1">
        <f>ABS(IK_diagnostics_positions[[#This Row],[Column19]]-S515)</f>
        <v>1.519564E-2</v>
      </c>
      <c r="AP516" s="1">
        <f>ABS(IK_diagnostics_positions[[#This Row],[Column20]]-T515)</f>
        <v>5.1485530000000002E-2</v>
      </c>
      <c r="AQ516" s="1">
        <f>ABS(IK_diagnostics_positions[[#This Row],[Column21]]-U515)</f>
        <v>4.3239999999999945E-2</v>
      </c>
    </row>
    <row r="517" spans="1:43" x14ac:dyDescent="0.25">
      <c r="A517" s="1">
        <v>-0.45072099999999998</v>
      </c>
      <c r="B517" s="1">
        <v>0.85273399999999999</v>
      </c>
      <c r="C517" s="1">
        <v>-0.26399800000000001</v>
      </c>
      <c r="D517" s="1">
        <v>-0.71640400000000004</v>
      </c>
      <c r="E517" s="1">
        <v>0.26278299999999999</v>
      </c>
      <c r="F517" s="1">
        <v>-1.02647</v>
      </c>
      <c r="G517" s="1">
        <v>-0.53422099999999995</v>
      </c>
      <c r="H517" s="1">
        <v>1.2361200000000001</v>
      </c>
      <c r="I517" s="1">
        <v>-1.1658299999999999</v>
      </c>
      <c r="J517" s="1">
        <v>-1.018E-2</v>
      </c>
      <c r="K517" s="1">
        <v>0.79837199999999997</v>
      </c>
      <c r="L517" s="1">
        <v>-1.8964099999999999</v>
      </c>
      <c r="M517" s="1">
        <v>0.76466199999999995</v>
      </c>
      <c r="N517" s="1">
        <v>1.0059899999999999</v>
      </c>
      <c r="O517" s="1">
        <v>-2.4935</v>
      </c>
      <c r="P517" s="1">
        <v>-0.76725200000000005</v>
      </c>
      <c r="Q517" s="1">
        <v>1.0053399999999999</v>
      </c>
      <c r="R517" s="1">
        <v>-2.5160999999999998</v>
      </c>
      <c r="S517" s="1">
        <v>-1.0153499999999999E-3</v>
      </c>
      <c r="T517" s="1">
        <v>-3.2066099999999999E-3</v>
      </c>
      <c r="U517" s="1">
        <v>-2.4942299999999999</v>
      </c>
      <c r="V517" s="1" t="s">
        <v>23</v>
      </c>
      <c r="W517" s="1">
        <f>ABS(IK_diagnostics_positions[[#This Row],[Column1]]-A516)</f>
        <v>0.38831399999999999</v>
      </c>
      <c r="X517" s="1">
        <f>ABS(IK_diagnostics_positions[[#This Row],[Column2]]-B516)</f>
        <v>1.0766370000000001</v>
      </c>
      <c r="Y517" s="1">
        <f>ABS(IK_diagnostics_positions[[#This Row],[Column3]]-C516)</f>
        <v>0.23187199999999997</v>
      </c>
      <c r="Z517" s="1">
        <f>ABS(IK_diagnostics_positions[[#This Row],[Column4]]-D516)</f>
        <v>0.6821372</v>
      </c>
      <c r="AA517" s="1">
        <f>ABS(IK_diagnostics_positions[[#This Row],[Column5]]-E516)</f>
        <v>2.8816999999999982E-2</v>
      </c>
      <c r="AB517" s="1">
        <f>ABS(IK_diagnostics_positions[[#This Row],[Column6]]-F516)</f>
        <v>0.15283899999999995</v>
      </c>
      <c r="AC517" s="1">
        <f>ABS(IK_diagnostics_positions[[#This Row],[Column7]]-G516)</f>
        <v>1.2638149999999999</v>
      </c>
      <c r="AD517" s="1">
        <f>ABS(IK_diagnostics_positions[[#This Row],[Column8]]-H516)</f>
        <v>0.45813700000000013</v>
      </c>
      <c r="AE517" s="1">
        <f>ABS(IK_diagnostics_positions[[#This Row],[Column9]]-I516)</f>
        <v>5.5020000000000069E-2</v>
      </c>
      <c r="AF517" s="1">
        <f>ABS(IK_diagnostics_positions[[#This Row],[Column10]]-J516)</f>
        <v>2.6873099999999997E-2</v>
      </c>
      <c r="AG517" s="1">
        <f>ABS(IK_diagnostics_positions[[#This Row],[Column11]]-K516)</f>
        <v>8.6673E-2</v>
      </c>
      <c r="AH517" s="1">
        <f>ABS(IK_diagnostics_positions[[#This Row],[Column12]]-L516)</f>
        <v>1.7490000000000006E-2</v>
      </c>
      <c r="AI517" s="1">
        <f>ABS(IK_diagnostics_positions[[#This Row],[Column13]]-M516)</f>
        <v>3.8610000000000033E-2</v>
      </c>
      <c r="AJ517" s="1">
        <f>ABS(IK_diagnostics_positions[[#This Row],[Column14]]-N516)</f>
        <v>1.3534999999999964E-2</v>
      </c>
      <c r="AK517" s="1">
        <f>ABS(IK_diagnostics_positions[[#This Row],[Column15]]-O516)</f>
        <v>2.8469999999999995E-2</v>
      </c>
      <c r="AL517" s="1">
        <f>ABS(IK_diagnostics_positions[[#This Row],[Column16]]-P516)</f>
        <v>1.3988E-2</v>
      </c>
      <c r="AM517" s="1">
        <f>ABS(IK_diagnostics_positions[[#This Row],[Column17]]-Q516)</f>
        <v>2.9556999999999944E-2</v>
      </c>
      <c r="AN517" s="1">
        <f>ABS(IK_diagnostics_positions[[#This Row],[Column18]]-R516)</f>
        <v>6.3299999999997247E-3</v>
      </c>
      <c r="AO517" s="1">
        <f>ABS(IK_diagnostics_positions[[#This Row],[Column19]]-S516)</f>
        <v>1.535915E-2</v>
      </c>
      <c r="AP517" s="1">
        <f>ABS(IK_diagnostics_positions[[#This Row],[Column20]]-T516)</f>
        <v>4.7899709999999998E-2</v>
      </c>
      <c r="AQ517" s="1">
        <f>ABS(IK_diagnostics_positions[[#This Row],[Column21]]-U516)</f>
        <v>3.9299999999999891E-2</v>
      </c>
    </row>
    <row r="518" spans="1:43" x14ac:dyDescent="0.25">
      <c r="A518" s="1">
        <v>-0.90582499999999999</v>
      </c>
      <c r="B518" s="1">
        <v>0.24900900000000001</v>
      </c>
      <c r="C518" s="1">
        <v>-0.342746</v>
      </c>
      <c r="D518" s="1">
        <v>-1.09043</v>
      </c>
      <c r="E518" s="1">
        <v>0.11565</v>
      </c>
      <c r="F518" s="1">
        <v>-1.31647</v>
      </c>
      <c r="G518" s="1">
        <v>-0.17452300000000001</v>
      </c>
      <c r="H518" s="1">
        <v>0.47006199999999998</v>
      </c>
      <c r="I518" s="1">
        <v>-1.1280600000000001</v>
      </c>
      <c r="J518" s="1">
        <v>4.2464200000000001E-2</v>
      </c>
      <c r="K518" s="1">
        <v>0.90651599999999999</v>
      </c>
      <c r="L518" s="1">
        <v>-2.0012300000000001</v>
      </c>
      <c r="M518" s="1">
        <v>0.85313099999999997</v>
      </c>
      <c r="N518" s="1">
        <v>1.00126</v>
      </c>
      <c r="O518" s="1">
        <v>-2.5790199999999999</v>
      </c>
      <c r="P518" s="1">
        <v>-0.82540400000000003</v>
      </c>
      <c r="Q518" s="1">
        <v>1.00441</v>
      </c>
      <c r="R518" s="1">
        <v>-2.4882900000000001</v>
      </c>
      <c r="S518" s="1">
        <v>5.6967700000000003E-3</v>
      </c>
      <c r="T518" s="1">
        <v>1.8690600000000002E-2</v>
      </c>
      <c r="U518" s="1">
        <v>-2.45994</v>
      </c>
      <c r="V518" s="1" t="s">
        <v>23</v>
      </c>
      <c r="W518" s="1">
        <f>ABS(IK_diagnostics_positions[[#This Row],[Column1]]-A517)</f>
        <v>0.45510400000000001</v>
      </c>
      <c r="X518" s="1">
        <f>ABS(IK_diagnostics_positions[[#This Row],[Column2]]-B517)</f>
        <v>0.60372499999999996</v>
      </c>
      <c r="Y518" s="1">
        <f>ABS(IK_diagnostics_positions[[#This Row],[Column3]]-C517)</f>
        <v>7.8747999999999985E-2</v>
      </c>
      <c r="Z518" s="1">
        <f>ABS(IK_diagnostics_positions[[#This Row],[Column4]]-D517)</f>
        <v>0.37402599999999997</v>
      </c>
      <c r="AA518" s="1">
        <f>ABS(IK_diagnostics_positions[[#This Row],[Column5]]-E517)</f>
        <v>0.14713299999999999</v>
      </c>
      <c r="AB518" s="1">
        <f>ABS(IK_diagnostics_positions[[#This Row],[Column6]]-F517)</f>
        <v>0.29000000000000004</v>
      </c>
      <c r="AC518" s="1">
        <f>ABS(IK_diagnostics_positions[[#This Row],[Column7]]-G517)</f>
        <v>0.35969799999999996</v>
      </c>
      <c r="AD518" s="1">
        <f>ABS(IK_diagnostics_positions[[#This Row],[Column8]]-H517)</f>
        <v>0.76605800000000013</v>
      </c>
      <c r="AE518" s="1">
        <f>ABS(IK_diagnostics_positions[[#This Row],[Column9]]-I517)</f>
        <v>3.7769999999999859E-2</v>
      </c>
      <c r="AF518" s="1">
        <f>ABS(IK_diagnostics_positions[[#This Row],[Column10]]-J517)</f>
        <v>5.2644200000000002E-2</v>
      </c>
      <c r="AG518" s="1">
        <f>ABS(IK_diagnostics_positions[[#This Row],[Column11]]-K517)</f>
        <v>0.10814400000000002</v>
      </c>
      <c r="AH518" s="1">
        <f>ABS(IK_diagnostics_positions[[#This Row],[Column12]]-L517)</f>
        <v>0.10482000000000014</v>
      </c>
      <c r="AI518" s="1">
        <f>ABS(IK_diagnostics_positions[[#This Row],[Column13]]-M517)</f>
        <v>8.846900000000002E-2</v>
      </c>
      <c r="AJ518" s="1">
        <f>ABS(IK_diagnostics_positions[[#This Row],[Column14]]-N517)</f>
        <v>4.729999999999901E-3</v>
      </c>
      <c r="AK518" s="1">
        <f>ABS(IK_diagnostics_positions[[#This Row],[Column15]]-O517)</f>
        <v>8.5519999999999818E-2</v>
      </c>
      <c r="AL518" s="1">
        <f>ABS(IK_diagnostics_positions[[#This Row],[Column16]]-P517)</f>
        <v>5.8151999999999981E-2</v>
      </c>
      <c r="AM518" s="1">
        <f>ABS(IK_diagnostics_positions[[#This Row],[Column17]]-Q517)</f>
        <v>9.2999999999987537E-4</v>
      </c>
      <c r="AN518" s="1">
        <f>ABS(IK_diagnostics_positions[[#This Row],[Column18]]-R517)</f>
        <v>2.7809999999999668E-2</v>
      </c>
      <c r="AO518" s="1">
        <f>ABS(IK_diagnostics_positions[[#This Row],[Column19]]-S517)</f>
        <v>6.7121200000000002E-3</v>
      </c>
      <c r="AP518" s="1">
        <f>ABS(IK_diagnostics_positions[[#This Row],[Column20]]-T517)</f>
        <v>2.189721E-2</v>
      </c>
      <c r="AQ518" s="1">
        <f>ABS(IK_diagnostics_positions[[#This Row],[Column21]]-U517)</f>
        <v>3.4289999999999932E-2</v>
      </c>
    </row>
    <row r="519" spans="1:43" x14ac:dyDescent="0.25">
      <c r="A519" s="1">
        <v>0.68306599999999995</v>
      </c>
      <c r="B519" s="1">
        <v>-0.38966699999999999</v>
      </c>
      <c r="C519" s="1">
        <v>-0.61772199999999999</v>
      </c>
      <c r="D519" s="1">
        <v>0.92348300000000005</v>
      </c>
      <c r="E519" s="1">
        <v>-3.5865899999999999E-2</v>
      </c>
      <c r="F519" s="1">
        <v>-1.52162</v>
      </c>
      <c r="G519" s="1">
        <v>0.46615299999999998</v>
      </c>
      <c r="H519" s="1">
        <v>0.33729199999999998</v>
      </c>
      <c r="I519" s="1">
        <v>-2.32884</v>
      </c>
      <c r="J519" s="1">
        <v>2.0099599999999999E-3</v>
      </c>
      <c r="K519" s="1">
        <v>0.77153099999999997</v>
      </c>
      <c r="L519" s="1">
        <v>-3.1008499999999999</v>
      </c>
      <c r="M519" s="1">
        <v>0.76204700000000003</v>
      </c>
      <c r="N519" s="1">
        <v>1.00156</v>
      </c>
      <c r="O519" s="1">
        <v>-2.4930400000000001</v>
      </c>
      <c r="P519" s="1">
        <v>-0.76335399999999998</v>
      </c>
      <c r="Q519" s="1">
        <v>1.0053700000000001</v>
      </c>
      <c r="R519" s="1">
        <v>-2.5012400000000001</v>
      </c>
      <c r="S519" s="1">
        <v>3.6455699999999999E-3</v>
      </c>
      <c r="T519" s="1">
        <v>-1.7970400000000001E-2</v>
      </c>
      <c r="U519" s="1">
        <v>-2.4870999999999999</v>
      </c>
      <c r="V519" s="1" t="s">
        <v>23</v>
      </c>
      <c r="W519" s="1">
        <f>ABS(IK_diagnostics_positions[[#This Row],[Column1]]-A518)</f>
        <v>1.5888909999999998</v>
      </c>
      <c r="X519" s="1">
        <f>ABS(IK_diagnostics_positions[[#This Row],[Column2]]-B518)</f>
        <v>0.63867600000000002</v>
      </c>
      <c r="Y519" s="1">
        <f>ABS(IK_diagnostics_positions[[#This Row],[Column3]]-C518)</f>
        <v>0.274976</v>
      </c>
      <c r="Z519" s="1">
        <f>ABS(IK_diagnostics_positions[[#This Row],[Column4]]-D518)</f>
        <v>2.0139130000000001</v>
      </c>
      <c r="AA519" s="1">
        <f>ABS(IK_diagnostics_positions[[#This Row],[Column5]]-E518)</f>
        <v>0.15151590000000001</v>
      </c>
      <c r="AB519" s="1">
        <f>ABS(IK_diagnostics_positions[[#This Row],[Column6]]-F518)</f>
        <v>0.20514999999999994</v>
      </c>
      <c r="AC519" s="1">
        <f>ABS(IK_diagnostics_positions[[#This Row],[Column7]]-G518)</f>
        <v>0.64067600000000002</v>
      </c>
      <c r="AD519" s="1">
        <f>ABS(IK_diagnostics_positions[[#This Row],[Column8]]-H518)</f>
        <v>0.13277</v>
      </c>
      <c r="AE519" s="1">
        <f>ABS(IK_diagnostics_positions[[#This Row],[Column9]]-I518)</f>
        <v>1.20078</v>
      </c>
      <c r="AF519" s="1">
        <f>ABS(IK_diagnostics_positions[[#This Row],[Column10]]-J518)</f>
        <v>4.0454240000000002E-2</v>
      </c>
      <c r="AG519" s="1">
        <f>ABS(IK_diagnostics_positions[[#This Row],[Column11]]-K518)</f>
        <v>0.13498500000000002</v>
      </c>
      <c r="AH519" s="1">
        <f>ABS(IK_diagnostics_positions[[#This Row],[Column12]]-L518)</f>
        <v>1.0996199999999998</v>
      </c>
      <c r="AI519" s="1">
        <f>ABS(IK_diagnostics_positions[[#This Row],[Column13]]-M518)</f>
        <v>9.1083999999999943E-2</v>
      </c>
      <c r="AJ519" s="1">
        <f>ABS(IK_diagnostics_positions[[#This Row],[Column14]]-N518)</f>
        <v>2.9999999999996696E-4</v>
      </c>
      <c r="AK519" s="1">
        <f>ABS(IK_diagnostics_positions[[#This Row],[Column15]]-O518)</f>
        <v>8.5979999999999723E-2</v>
      </c>
      <c r="AL519" s="1">
        <f>ABS(IK_diagnostics_positions[[#This Row],[Column16]]-P518)</f>
        <v>6.205000000000005E-2</v>
      </c>
      <c r="AM519" s="1">
        <f>ABS(IK_diagnostics_positions[[#This Row],[Column17]]-Q518)</f>
        <v>9.6000000000007191E-4</v>
      </c>
      <c r="AN519" s="1">
        <f>ABS(IK_diagnostics_positions[[#This Row],[Column18]]-R518)</f>
        <v>1.2950000000000017E-2</v>
      </c>
      <c r="AO519" s="1">
        <f>ABS(IK_diagnostics_positions[[#This Row],[Column19]]-S518)</f>
        <v>2.0512000000000004E-3</v>
      </c>
      <c r="AP519" s="1">
        <f>ABS(IK_diagnostics_positions[[#This Row],[Column20]]-T518)</f>
        <v>3.6660999999999999E-2</v>
      </c>
      <c r="AQ519" s="1">
        <f>ABS(IK_diagnostics_positions[[#This Row],[Column21]]-U518)</f>
        <v>2.7159999999999851E-2</v>
      </c>
    </row>
    <row r="520" spans="1:43" x14ac:dyDescent="0.25">
      <c r="A520" s="1">
        <v>2.3254500000000001E-2</v>
      </c>
      <c r="B520" s="1">
        <v>-0.91354000000000002</v>
      </c>
      <c r="C520" s="1">
        <v>-0.40608300000000003</v>
      </c>
      <c r="D520" s="1">
        <v>0.54592700000000005</v>
      </c>
      <c r="E520" s="1">
        <v>-0.36948399999999998</v>
      </c>
      <c r="F520" s="1">
        <v>-1.0624499999999999</v>
      </c>
      <c r="G520" s="1">
        <v>-0.31683099999999997</v>
      </c>
      <c r="H520" s="1">
        <v>1.15573E-3</v>
      </c>
      <c r="I520" s="1">
        <v>-1.4063600000000001</v>
      </c>
      <c r="J520" s="1">
        <v>1.8022699999999999E-3</v>
      </c>
      <c r="K520" s="1">
        <v>0.81886999999999999</v>
      </c>
      <c r="L520" s="1">
        <v>-1.88575</v>
      </c>
      <c r="M520" s="1">
        <v>0.75978500000000004</v>
      </c>
      <c r="N520" s="1">
        <v>1.00542</v>
      </c>
      <c r="O520" s="1">
        <v>-2.51078</v>
      </c>
      <c r="P520" s="1">
        <v>-0.76283299999999998</v>
      </c>
      <c r="Q520" s="1">
        <v>0.99840899999999999</v>
      </c>
      <c r="R520" s="1">
        <v>-2.5047000000000001</v>
      </c>
      <c r="S520" s="1">
        <v>-5.00703E-3</v>
      </c>
      <c r="T520" s="1">
        <v>1.5859100000000001E-2</v>
      </c>
      <c r="U520" s="1">
        <v>-2.4816799999999999</v>
      </c>
      <c r="V520" s="1" t="s">
        <v>23</v>
      </c>
      <c r="W520" s="1">
        <f>ABS(IK_diagnostics_positions[[#This Row],[Column1]]-A519)</f>
        <v>0.6598115</v>
      </c>
      <c r="X520" s="1">
        <f>ABS(IK_diagnostics_positions[[#This Row],[Column2]]-B519)</f>
        <v>0.52387300000000003</v>
      </c>
      <c r="Y520" s="1">
        <f>ABS(IK_diagnostics_positions[[#This Row],[Column3]]-C519)</f>
        <v>0.21163899999999997</v>
      </c>
      <c r="Z520" s="1">
        <f>ABS(IK_diagnostics_positions[[#This Row],[Column4]]-D519)</f>
        <v>0.377556</v>
      </c>
      <c r="AA520" s="1">
        <f>ABS(IK_diagnostics_positions[[#This Row],[Column5]]-E519)</f>
        <v>0.33361809999999997</v>
      </c>
      <c r="AB520" s="1">
        <f>ABS(IK_diagnostics_positions[[#This Row],[Column6]]-F519)</f>
        <v>0.45917000000000008</v>
      </c>
      <c r="AC520" s="1">
        <f>ABS(IK_diagnostics_positions[[#This Row],[Column7]]-G519)</f>
        <v>0.7829839999999999</v>
      </c>
      <c r="AD520" s="1">
        <f>ABS(IK_diagnostics_positions[[#This Row],[Column8]]-H519)</f>
        <v>0.33613626999999996</v>
      </c>
      <c r="AE520" s="1">
        <f>ABS(IK_diagnostics_positions[[#This Row],[Column9]]-I519)</f>
        <v>0.92247999999999997</v>
      </c>
      <c r="AF520" s="1">
        <f>ABS(IK_diagnostics_positions[[#This Row],[Column10]]-J519)</f>
        <v>2.0768999999999996E-4</v>
      </c>
      <c r="AG520" s="1">
        <f>ABS(IK_diagnostics_positions[[#This Row],[Column11]]-K519)</f>
        <v>4.733900000000002E-2</v>
      </c>
      <c r="AH520" s="1">
        <f>ABS(IK_diagnostics_positions[[#This Row],[Column12]]-L519)</f>
        <v>1.2150999999999998</v>
      </c>
      <c r="AI520" s="1">
        <f>ABS(IK_diagnostics_positions[[#This Row],[Column13]]-M519)</f>
        <v>2.2619999999999862E-3</v>
      </c>
      <c r="AJ520" s="1">
        <f>ABS(IK_diagnostics_positions[[#This Row],[Column14]]-N519)</f>
        <v>3.8599999999999746E-3</v>
      </c>
      <c r="AK520" s="1">
        <f>ABS(IK_diagnostics_positions[[#This Row],[Column15]]-O519)</f>
        <v>1.7739999999999867E-2</v>
      </c>
      <c r="AL520" s="1">
        <f>ABS(IK_diagnostics_positions[[#This Row],[Column16]]-P519)</f>
        <v>5.2099999999999369E-4</v>
      </c>
      <c r="AM520" s="1">
        <f>ABS(IK_diagnostics_positions[[#This Row],[Column17]]-Q519)</f>
        <v>6.961000000000106E-3</v>
      </c>
      <c r="AN520" s="1">
        <f>ABS(IK_diagnostics_positions[[#This Row],[Column18]]-R519)</f>
        <v>3.4600000000000186E-3</v>
      </c>
      <c r="AO520" s="1">
        <f>ABS(IK_diagnostics_positions[[#This Row],[Column19]]-S519)</f>
        <v>8.6525999999999999E-3</v>
      </c>
      <c r="AP520" s="1">
        <f>ABS(IK_diagnostics_positions[[#This Row],[Column20]]-T519)</f>
        <v>3.3829499999999998E-2</v>
      </c>
      <c r="AQ520" s="1">
        <f>ABS(IK_diagnostics_positions[[#This Row],[Column21]]-U519)</f>
        <v>5.4199999999999804E-3</v>
      </c>
    </row>
    <row r="521" spans="1:43" x14ac:dyDescent="0.25">
      <c r="A521" s="1">
        <v>0.41847699999999999</v>
      </c>
      <c r="B521" s="1">
        <v>0.537999</v>
      </c>
      <c r="C521" s="1">
        <v>-0.731734</v>
      </c>
      <c r="D521" s="1">
        <v>0.81509900000000002</v>
      </c>
      <c r="E521" s="1">
        <v>0.40758</v>
      </c>
      <c r="F521" s="1">
        <v>-1.6404000000000001</v>
      </c>
      <c r="G521" s="1">
        <v>0.48650900000000002</v>
      </c>
      <c r="H521" s="1">
        <v>1.17395</v>
      </c>
      <c r="I521" s="1">
        <v>-2.1924100000000002</v>
      </c>
      <c r="J521" s="1">
        <v>2.35432E-2</v>
      </c>
      <c r="K521" s="1">
        <v>0.78360799999999997</v>
      </c>
      <c r="L521" s="1">
        <v>-2.98821</v>
      </c>
      <c r="M521" s="1">
        <v>0.83124100000000001</v>
      </c>
      <c r="N521" s="1">
        <v>1.0363100000000001</v>
      </c>
      <c r="O521" s="1">
        <v>-2.4555099999999999</v>
      </c>
      <c r="P521" s="1">
        <v>-0.80468099999999998</v>
      </c>
      <c r="Q521" s="1">
        <v>1.0263899999999999</v>
      </c>
      <c r="R521" s="1">
        <v>-2.4831400000000001</v>
      </c>
      <c r="S521" s="1">
        <v>-1.1099100000000001E-2</v>
      </c>
      <c r="T521" s="1">
        <v>-7.5778399999999996E-2</v>
      </c>
      <c r="U521" s="1">
        <v>-2.4780600000000002</v>
      </c>
      <c r="V521" s="1" t="s">
        <v>23</v>
      </c>
      <c r="W521" s="1">
        <f>ABS(IK_diagnostics_positions[[#This Row],[Column1]]-A520)</f>
        <v>0.39522249999999998</v>
      </c>
      <c r="X521" s="1">
        <f>ABS(IK_diagnostics_positions[[#This Row],[Column2]]-B520)</f>
        <v>1.4515389999999999</v>
      </c>
      <c r="Y521" s="1">
        <f>ABS(IK_diagnostics_positions[[#This Row],[Column3]]-C520)</f>
        <v>0.32565099999999997</v>
      </c>
      <c r="Z521" s="1">
        <f>ABS(IK_diagnostics_positions[[#This Row],[Column4]]-D520)</f>
        <v>0.26917199999999997</v>
      </c>
      <c r="AA521" s="1">
        <f>ABS(IK_diagnostics_positions[[#This Row],[Column5]]-E520)</f>
        <v>0.77706399999999998</v>
      </c>
      <c r="AB521" s="1">
        <f>ABS(IK_diagnostics_positions[[#This Row],[Column6]]-F520)</f>
        <v>0.57795000000000019</v>
      </c>
      <c r="AC521" s="1">
        <f>ABS(IK_diagnostics_positions[[#This Row],[Column7]]-G520)</f>
        <v>0.80333999999999994</v>
      </c>
      <c r="AD521" s="1">
        <f>ABS(IK_diagnostics_positions[[#This Row],[Column8]]-H520)</f>
        <v>1.17279427</v>
      </c>
      <c r="AE521" s="1">
        <f>ABS(IK_diagnostics_positions[[#This Row],[Column9]]-I520)</f>
        <v>0.78605000000000014</v>
      </c>
      <c r="AF521" s="1">
        <f>ABS(IK_diagnostics_positions[[#This Row],[Column10]]-J520)</f>
        <v>2.1740929999999999E-2</v>
      </c>
      <c r="AG521" s="1">
        <f>ABS(IK_diagnostics_positions[[#This Row],[Column11]]-K520)</f>
        <v>3.5262000000000016E-2</v>
      </c>
      <c r="AH521" s="1">
        <f>ABS(IK_diagnostics_positions[[#This Row],[Column12]]-L520)</f>
        <v>1.10246</v>
      </c>
      <c r="AI521" s="1">
        <f>ABS(IK_diagnostics_positions[[#This Row],[Column13]]-M520)</f>
        <v>7.1455999999999964E-2</v>
      </c>
      <c r="AJ521" s="1">
        <f>ABS(IK_diagnostics_positions[[#This Row],[Column14]]-N520)</f>
        <v>3.0890000000000084E-2</v>
      </c>
      <c r="AK521" s="1">
        <f>ABS(IK_diagnostics_positions[[#This Row],[Column15]]-O520)</f>
        <v>5.5270000000000152E-2</v>
      </c>
      <c r="AL521" s="1">
        <f>ABS(IK_diagnostics_positions[[#This Row],[Column16]]-P520)</f>
        <v>4.1847999999999996E-2</v>
      </c>
      <c r="AM521" s="1">
        <f>ABS(IK_diagnostics_positions[[#This Row],[Column17]]-Q520)</f>
        <v>2.7980999999999923E-2</v>
      </c>
      <c r="AN521" s="1">
        <f>ABS(IK_diagnostics_positions[[#This Row],[Column18]]-R520)</f>
        <v>2.1560000000000024E-2</v>
      </c>
      <c r="AO521" s="1">
        <f>ABS(IK_diagnostics_positions[[#This Row],[Column19]]-S520)</f>
        <v>6.0920700000000006E-3</v>
      </c>
      <c r="AP521" s="1">
        <f>ABS(IK_diagnostics_positions[[#This Row],[Column20]]-T520)</f>
        <v>9.1637499999999997E-2</v>
      </c>
      <c r="AQ521" s="1">
        <f>ABS(IK_diagnostics_positions[[#This Row],[Column21]]-U520)</f>
        <v>3.6199999999997345E-3</v>
      </c>
    </row>
    <row r="522" spans="1:43" x14ac:dyDescent="0.25">
      <c r="A522" s="1">
        <v>0.53341300000000003</v>
      </c>
      <c r="B522" s="1">
        <v>0.73433899999999996</v>
      </c>
      <c r="C522" s="1">
        <v>-0.41978300000000002</v>
      </c>
      <c r="D522" s="1">
        <v>1.0256799999999999</v>
      </c>
      <c r="E522" s="1">
        <v>-4.0473200000000001E-2</v>
      </c>
      <c r="F522" s="1">
        <v>-0.81644899999999998</v>
      </c>
      <c r="G522" s="1">
        <v>0.64305100000000004</v>
      </c>
      <c r="H522" s="1">
        <v>2.1853000000000001E-2</v>
      </c>
      <c r="I522" s="1">
        <v>-1.7382500000000001</v>
      </c>
      <c r="J522" s="1">
        <v>2.15131E-3</v>
      </c>
      <c r="K522" s="1">
        <v>0.77588999999999997</v>
      </c>
      <c r="L522" s="1">
        <v>-1.8820399999999999</v>
      </c>
      <c r="M522" s="1">
        <v>0.75589499999999998</v>
      </c>
      <c r="N522" s="1">
        <v>1.0035799999999999</v>
      </c>
      <c r="O522" s="1">
        <v>-2.4984999999999999</v>
      </c>
      <c r="P522" s="1">
        <v>-0.75244500000000003</v>
      </c>
      <c r="Q522" s="1">
        <v>1.00112</v>
      </c>
      <c r="R522" s="1">
        <v>-2.4983599999999999</v>
      </c>
      <c r="S522" s="1">
        <v>8.8976300000000001E-4</v>
      </c>
      <c r="T522" s="1">
        <v>-7.67332E-3</v>
      </c>
      <c r="U522" s="1">
        <v>-2.5033500000000002</v>
      </c>
      <c r="V522" s="1" t="s">
        <v>23</v>
      </c>
      <c r="W522" s="1">
        <f>ABS(IK_diagnostics_positions[[#This Row],[Column1]]-A521)</f>
        <v>0.11493600000000004</v>
      </c>
      <c r="X522" s="1">
        <f>ABS(IK_diagnostics_positions[[#This Row],[Column2]]-B521)</f>
        <v>0.19633999999999996</v>
      </c>
      <c r="Y522" s="1">
        <f>ABS(IK_diagnostics_positions[[#This Row],[Column3]]-C521)</f>
        <v>0.31195099999999998</v>
      </c>
      <c r="Z522" s="1">
        <f>ABS(IK_diagnostics_positions[[#This Row],[Column4]]-D521)</f>
        <v>0.21058099999999991</v>
      </c>
      <c r="AA522" s="1">
        <f>ABS(IK_diagnostics_positions[[#This Row],[Column5]]-E521)</f>
        <v>0.44805319999999998</v>
      </c>
      <c r="AB522" s="1">
        <f>ABS(IK_diagnostics_positions[[#This Row],[Column6]]-F521)</f>
        <v>0.8239510000000001</v>
      </c>
      <c r="AC522" s="1">
        <f>ABS(IK_diagnostics_positions[[#This Row],[Column7]]-G521)</f>
        <v>0.15654200000000001</v>
      </c>
      <c r="AD522" s="1">
        <f>ABS(IK_diagnostics_positions[[#This Row],[Column8]]-H521)</f>
        <v>1.1520970000000001</v>
      </c>
      <c r="AE522" s="1">
        <f>ABS(IK_diagnostics_positions[[#This Row],[Column9]]-I521)</f>
        <v>0.45416000000000012</v>
      </c>
      <c r="AF522" s="1">
        <f>ABS(IK_diagnostics_positions[[#This Row],[Column10]]-J521)</f>
        <v>2.139189E-2</v>
      </c>
      <c r="AG522" s="1">
        <f>ABS(IK_diagnostics_positions[[#This Row],[Column11]]-K521)</f>
        <v>7.7180000000000026E-3</v>
      </c>
      <c r="AH522" s="1">
        <f>ABS(IK_diagnostics_positions[[#This Row],[Column12]]-L521)</f>
        <v>1.1061700000000001</v>
      </c>
      <c r="AI522" s="1">
        <f>ABS(IK_diagnostics_positions[[#This Row],[Column13]]-M521)</f>
        <v>7.5346000000000024E-2</v>
      </c>
      <c r="AJ522" s="1">
        <f>ABS(IK_diagnostics_positions[[#This Row],[Column14]]-N521)</f>
        <v>3.2730000000000148E-2</v>
      </c>
      <c r="AK522" s="1">
        <f>ABS(IK_diagnostics_positions[[#This Row],[Column15]]-O521)</f>
        <v>4.2990000000000084E-2</v>
      </c>
      <c r="AL522" s="1">
        <f>ABS(IK_diagnostics_positions[[#This Row],[Column16]]-P521)</f>
        <v>5.2235999999999949E-2</v>
      </c>
      <c r="AM522" s="1">
        <f>ABS(IK_diagnostics_positions[[#This Row],[Column17]]-Q521)</f>
        <v>2.5269999999999904E-2</v>
      </c>
      <c r="AN522" s="1">
        <f>ABS(IK_diagnostics_positions[[#This Row],[Column18]]-R521)</f>
        <v>1.5219999999999789E-2</v>
      </c>
      <c r="AO522" s="1">
        <f>ABS(IK_diagnostics_positions[[#This Row],[Column19]]-S521)</f>
        <v>1.1988863000000001E-2</v>
      </c>
      <c r="AP522" s="1">
        <f>ABS(IK_diagnostics_positions[[#This Row],[Column20]]-T521)</f>
        <v>6.8105079999999998E-2</v>
      </c>
      <c r="AQ522" s="1">
        <f>ABS(IK_diagnostics_positions[[#This Row],[Column21]]-U521)</f>
        <v>2.5290000000000035E-2</v>
      </c>
    </row>
    <row r="523" spans="1:43" x14ac:dyDescent="0.25">
      <c r="A523" s="1">
        <v>0.37652400000000003</v>
      </c>
      <c r="B523" s="1">
        <v>0.43181000000000003</v>
      </c>
      <c r="C523" s="1">
        <v>-0.81961600000000001</v>
      </c>
      <c r="D523" s="1">
        <v>0.178478</v>
      </c>
      <c r="E523" s="1">
        <v>-0.48963000000000001</v>
      </c>
      <c r="F523" s="1">
        <v>-1.15387</v>
      </c>
      <c r="G523" s="1">
        <v>0.74474300000000004</v>
      </c>
      <c r="H523" s="1">
        <v>0.14573900000000001</v>
      </c>
      <c r="I523" s="1">
        <v>-1.67889</v>
      </c>
      <c r="J523" s="1">
        <v>-9.0503700000000003E-4</v>
      </c>
      <c r="K523" s="1">
        <v>0.78225800000000001</v>
      </c>
      <c r="L523" s="1">
        <v>-1.87601</v>
      </c>
      <c r="M523" s="1">
        <v>0.74920500000000001</v>
      </c>
      <c r="N523" s="1">
        <v>1.0000800000000001</v>
      </c>
      <c r="O523" s="1">
        <v>-2.5004200000000001</v>
      </c>
      <c r="P523" s="1">
        <v>-0.75029199999999996</v>
      </c>
      <c r="Q523" s="1">
        <v>0.99816300000000002</v>
      </c>
      <c r="R523" s="1">
        <v>-2.5019499999999999</v>
      </c>
      <c r="S523" s="2">
        <v>3.9282300000000002E-5</v>
      </c>
      <c r="T523" s="1">
        <v>-1.69641E-3</v>
      </c>
      <c r="U523" s="1">
        <v>-2.4968300000000001</v>
      </c>
      <c r="V523" s="1" t="s">
        <v>23</v>
      </c>
      <c r="W523" s="1">
        <f>ABS(IK_diagnostics_positions[[#This Row],[Column1]]-A522)</f>
        <v>0.156889</v>
      </c>
      <c r="X523" s="1">
        <f>ABS(IK_diagnostics_positions[[#This Row],[Column2]]-B522)</f>
        <v>0.30252899999999994</v>
      </c>
      <c r="Y523" s="1">
        <f>ABS(IK_diagnostics_positions[[#This Row],[Column3]]-C522)</f>
        <v>0.39983299999999999</v>
      </c>
      <c r="Z523" s="1">
        <f>ABS(IK_diagnostics_positions[[#This Row],[Column4]]-D522)</f>
        <v>0.8472019999999999</v>
      </c>
      <c r="AA523" s="1">
        <f>ABS(IK_diagnostics_positions[[#This Row],[Column5]]-E522)</f>
        <v>0.44915680000000002</v>
      </c>
      <c r="AB523" s="1">
        <f>ABS(IK_diagnostics_positions[[#This Row],[Column6]]-F522)</f>
        <v>0.33742099999999997</v>
      </c>
      <c r="AC523" s="1">
        <f>ABS(IK_diagnostics_positions[[#This Row],[Column7]]-G522)</f>
        <v>0.101692</v>
      </c>
      <c r="AD523" s="1">
        <f>ABS(IK_diagnostics_positions[[#This Row],[Column8]]-H522)</f>
        <v>0.12388600000000001</v>
      </c>
      <c r="AE523" s="1">
        <f>ABS(IK_diagnostics_positions[[#This Row],[Column9]]-I522)</f>
        <v>5.9360000000000079E-2</v>
      </c>
      <c r="AF523" s="1">
        <f>ABS(IK_diagnostics_positions[[#This Row],[Column10]]-J522)</f>
        <v>3.0563470000000001E-3</v>
      </c>
      <c r="AG523" s="1">
        <f>ABS(IK_diagnostics_positions[[#This Row],[Column11]]-K522)</f>
        <v>6.3680000000000403E-3</v>
      </c>
      <c r="AH523" s="1">
        <f>ABS(IK_diagnostics_positions[[#This Row],[Column12]]-L522)</f>
        <v>6.0299999999999798E-3</v>
      </c>
      <c r="AI523" s="1">
        <f>ABS(IK_diagnostics_positions[[#This Row],[Column13]]-M522)</f>
        <v>6.6899999999999737E-3</v>
      </c>
      <c r="AJ523" s="1">
        <f>ABS(IK_diagnostics_positions[[#This Row],[Column14]]-N522)</f>
        <v>3.4999999999998366E-3</v>
      </c>
      <c r="AK523" s="1">
        <f>ABS(IK_diagnostics_positions[[#This Row],[Column15]]-O522)</f>
        <v>1.9200000000001438E-3</v>
      </c>
      <c r="AL523" s="1">
        <f>ABS(IK_diagnostics_positions[[#This Row],[Column16]]-P522)</f>
        <v>2.1530000000000715E-3</v>
      </c>
      <c r="AM523" s="1">
        <f>ABS(IK_diagnostics_positions[[#This Row],[Column17]]-Q522)</f>
        <v>2.9569999999999874E-3</v>
      </c>
      <c r="AN523" s="1">
        <f>ABS(IK_diagnostics_positions[[#This Row],[Column18]]-R522)</f>
        <v>3.5899999999999821E-3</v>
      </c>
      <c r="AO523" s="1">
        <f>ABS(IK_diagnostics_positions[[#This Row],[Column19]]-S522)</f>
        <v>8.5048070000000005E-4</v>
      </c>
      <c r="AP523" s="1">
        <f>ABS(IK_diagnostics_positions[[#This Row],[Column20]]-T522)</f>
        <v>5.9769100000000002E-3</v>
      </c>
      <c r="AQ523" s="1">
        <f>ABS(IK_diagnostics_positions[[#This Row],[Column21]]-U522)</f>
        <v>6.5200000000000813E-3</v>
      </c>
    </row>
    <row r="524" spans="1:43" x14ac:dyDescent="0.25">
      <c r="A524" s="1">
        <v>0.99554200000000004</v>
      </c>
      <c r="B524" s="1">
        <v>-7.64291E-2</v>
      </c>
      <c r="C524" s="1">
        <v>-5.5276800000000001E-2</v>
      </c>
      <c r="D524" s="1">
        <v>0.89333099999999999</v>
      </c>
      <c r="E524" s="1">
        <v>-0.39693899999999999</v>
      </c>
      <c r="F524" s="1">
        <v>-0.99699099999999996</v>
      </c>
      <c r="G524" s="1">
        <v>0.77051099999999995</v>
      </c>
      <c r="H524" s="1">
        <v>0.55030000000000001</v>
      </c>
      <c r="I524" s="1">
        <v>-1.29305</v>
      </c>
      <c r="J524" s="1">
        <v>4.9113000000000004E-3</v>
      </c>
      <c r="K524" s="1">
        <v>0.77895999999999999</v>
      </c>
      <c r="L524" s="1">
        <v>-1.89436</v>
      </c>
      <c r="M524" s="1">
        <v>0.76652100000000001</v>
      </c>
      <c r="N524" s="1">
        <v>1.0017799999999999</v>
      </c>
      <c r="O524" s="1">
        <v>-2.5028800000000002</v>
      </c>
      <c r="P524" s="1">
        <v>-0.76068800000000003</v>
      </c>
      <c r="Q524" s="1">
        <v>1.00762</v>
      </c>
      <c r="R524" s="1">
        <v>-2.4956700000000001</v>
      </c>
      <c r="S524" s="1">
        <v>1.05299E-2</v>
      </c>
      <c r="T524" s="1">
        <v>-1.8820900000000002E-2</v>
      </c>
      <c r="U524" s="1">
        <v>-2.4972799999999999</v>
      </c>
      <c r="V524" s="1" t="s">
        <v>23</v>
      </c>
      <c r="W524" s="1">
        <f>ABS(IK_diagnostics_positions[[#This Row],[Column1]]-A523)</f>
        <v>0.61901800000000007</v>
      </c>
      <c r="X524" s="1">
        <f>ABS(IK_diagnostics_positions[[#This Row],[Column2]]-B523)</f>
        <v>0.50823910000000005</v>
      </c>
      <c r="Y524" s="1">
        <f>ABS(IK_diagnostics_positions[[#This Row],[Column3]]-C523)</f>
        <v>0.7643392</v>
      </c>
      <c r="Z524" s="1">
        <f>ABS(IK_diagnostics_positions[[#This Row],[Column4]]-D523)</f>
        <v>0.71485299999999996</v>
      </c>
      <c r="AA524" s="1">
        <f>ABS(IK_diagnostics_positions[[#This Row],[Column5]]-E523)</f>
        <v>9.2691000000000023E-2</v>
      </c>
      <c r="AB524" s="1">
        <f>ABS(IK_diagnostics_positions[[#This Row],[Column6]]-F523)</f>
        <v>0.15687899999999999</v>
      </c>
      <c r="AC524" s="1">
        <f>ABS(IK_diagnostics_positions[[#This Row],[Column7]]-G523)</f>
        <v>2.5767999999999902E-2</v>
      </c>
      <c r="AD524" s="1">
        <f>ABS(IK_diagnostics_positions[[#This Row],[Column8]]-H523)</f>
        <v>0.404561</v>
      </c>
      <c r="AE524" s="1">
        <f>ABS(IK_diagnostics_positions[[#This Row],[Column9]]-I523)</f>
        <v>0.38583999999999996</v>
      </c>
      <c r="AF524" s="1">
        <f>ABS(IK_diagnostics_positions[[#This Row],[Column10]]-J523)</f>
        <v>5.8163370000000004E-3</v>
      </c>
      <c r="AG524" s="1">
        <f>ABS(IK_diagnostics_positions[[#This Row],[Column11]]-K523)</f>
        <v>3.2980000000000231E-3</v>
      </c>
      <c r="AH524" s="1">
        <f>ABS(IK_diagnostics_positions[[#This Row],[Column12]]-L523)</f>
        <v>1.8350000000000088E-2</v>
      </c>
      <c r="AI524" s="1">
        <f>ABS(IK_diagnostics_positions[[#This Row],[Column13]]-M523)</f>
        <v>1.7315999999999998E-2</v>
      </c>
      <c r="AJ524" s="1">
        <f>ABS(IK_diagnostics_positions[[#This Row],[Column14]]-N523)</f>
        <v>1.6999999999998128E-3</v>
      </c>
      <c r="AK524" s="1">
        <f>ABS(IK_diagnostics_positions[[#This Row],[Column15]]-O523)</f>
        <v>2.4600000000001288E-3</v>
      </c>
      <c r="AL524" s="1">
        <f>ABS(IK_diagnostics_positions[[#This Row],[Column16]]-P523)</f>
        <v>1.0396000000000072E-2</v>
      </c>
      <c r="AM524" s="1">
        <f>ABS(IK_diagnostics_positions[[#This Row],[Column17]]-Q523)</f>
        <v>9.4569999999999377E-3</v>
      </c>
      <c r="AN524" s="1">
        <f>ABS(IK_diagnostics_positions[[#This Row],[Column18]]-R523)</f>
        <v>6.2799999999998413E-3</v>
      </c>
      <c r="AO524" s="1">
        <f>ABS(IK_diagnostics_positions[[#This Row],[Column19]]-S523)</f>
        <v>1.04906177E-2</v>
      </c>
      <c r="AP524" s="1">
        <f>ABS(IK_diagnostics_positions[[#This Row],[Column20]]-T523)</f>
        <v>1.7124490000000003E-2</v>
      </c>
      <c r="AQ524" s="1">
        <f>ABS(IK_diagnostics_positions[[#This Row],[Column21]]-U523)</f>
        <v>4.4999999999983942E-4</v>
      </c>
    </row>
    <row r="525" spans="1:43" x14ac:dyDescent="0.25">
      <c r="A525" s="1">
        <v>0.70668200000000003</v>
      </c>
      <c r="B525" s="1">
        <v>0.66534800000000005</v>
      </c>
      <c r="C525" s="1">
        <v>-0.240649</v>
      </c>
      <c r="D525" s="1">
        <v>2.8493600000000001E-2</v>
      </c>
      <c r="E525" s="1">
        <v>1.28193</v>
      </c>
      <c r="F525" s="1">
        <v>-0.64049999999999996</v>
      </c>
      <c r="G525" s="1">
        <v>-0.122743</v>
      </c>
      <c r="H525" s="1">
        <v>0.350213</v>
      </c>
      <c r="I525" s="1">
        <v>-0.97068600000000005</v>
      </c>
      <c r="J525" s="1">
        <v>-2.6640600000000002E-3</v>
      </c>
      <c r="K525" s="1">
        <v>0.77480499999999997</v>
      </c>
      <c r="L525" s="1">
        <v>-1.8680699999999999</v>
      </c>
      <c r="M525" s="1">
        <v>0.74346100000000004</v>
      </c>
      <c r="N525" s="1">
        <v>0.99978100000000003</v>
      </c>
      <c r="O525" s="1">
        <v>-2.49472</v>
      </c>
      <c r="P525" s="1">
        <v>-0.74440899999999999</v>
      </c>
      <c r="Q525" s="1">
        <v>0.99655400000000005</v>
      </c>
      <c r="R525" s="1">
        <v>-2.5010400000000002</v>
      </c>
      <c r="S525" s="1">
        <v>-1.47119E-3</v>
      </c>
      <c r="T525" s="1">
        <v>1.1214599999999999E-3</v>
      </c>
      <c r="U525" s="1">
        <v>-2.5016400000000001</v>
      </c>
      <c r="V525" s="1" t="s">
        <v>23</v>
      </c>
      <c r="W525" s="1">
        <f>ABS(IK_diagnostics_positions[[#This Row],[Column1]]-A524)</f>
        <v>0.28886000000000001</v>
      </c>
      <c r="X525" s="1">
        <f>ABS(IK_diagnostics_positions[[#This Row],[Column2]]-B524)</f>
        <v>0.74177710000000008</v>
      </c>
      <c r="Y525" s="1">
        <f>ABS(IK_diagnostics_positions[[#This Row],[Column3]]-C524)</f>
        <v>0.18537219999999999</v>
      </c>
      <c r="Z525" s="1">
        <f>ABS(IK_diagnostics_positions[[#This Row],[Column4]]-D524)</f>
        <v>0.86483739999999998</v>
      </c>
      <c r="AA525" s="1">
        <f>ABS(IK_diagnostics_positions[[#This Row],[Column5]]-E524)</f>
        <v>1.6788689999999999</v>
      </c>
      <c r="AB525" s="1">
        <f>ABS(IK_diagnostics_positions[[#This Row],[Column6]]-F524)</f>
        <v>0.356491</v>
      </c>
      <c r="AC525" s="1">
        <f>ABS(IK_diagnostics_positions[[#This Row],[Column7]]-G524)</f>
        <v>0.89325399999999999</v>
      </c>
      <c r="AD525" s="1">
        <f>ABS(IK_diagnostics_positions[[#This Row],[Column8]]-H524)</f>
        <v>0.20008700000000001</v>
      </c>
      <c r="AE525" s="1">
        <f>ABS(IK_diagnostics_positions[[#This Row],[Column9]]-I524)</f>
        <v>0.32236399999999998</v>
      </c>
      <c r="AF525" s="1">
        <f>ABS(IK_diagnostics_positions[[#This Row],[Column10]]-J524)</f>
        <v>7.5753600000000006E-3</v>
      </c>
      <c r="AG525" s="1">
        <f>ABS(IK_diagnostics_positions[[#This Row],[Column11]]-K524)</f>
        <v>4.1550000000000198E-3</v>
      </c>
      <c r="AH525" s="1">
        <f>ABS(IK_diagnostics_positions[[#This Row],[Column12]]-L524)</f>
        <v>2.6290000000000147E-2</v>
      </c>
      <c r="AI525" s="1">
        <f>ABS(IK_diagnostics_positions[[#This Row],[Column13]]-M524)</f>
        <v>2.3059999999999969E-2</v>
      </c>
      <c r="AJ525" s="1">
        <f>ABS(IK_diagnostics_positions[[#This Row],[Column14]]-N524)</f>
        <v>1.998999999999862E-3</v>
      </c>
      <c r="AK525" s="1">
        <f>ABS(IK_diagnostics_positions[[#This Row],[Column15]]-O524)</f>
        <v>8.1600000000001671E-3</v>
      </c>
      <c r="AL525" s="1">
        <f>ABS(IK_diagnostics_positions[[#This Row],[Column16]]-P524)</f>
        <v>1.6279000000000043E-2</v>
      </c>
      <c r="AM525" s="1">
        <f>ABS(IK_diagnostics_positions[[#This Row],[Column17]]-Q524)</f>
        <v>1.1065999999999909E-2</v>
      </c>
      <c r="AN525" s="1">
        <f>ABS(IK_diagnostics_positions[[#This Row],[Column18]]-R524)</f>
        <v>5.3700000000000969E-3</v>
      </c>
      <c r="AO525" s="1">
        <f>ABS(IK_diagnostics_positions[[#This Row],[Column19]]-S524)</f>
        <v>1.2001090000000001E-2</v>
      </c>
      <c r="AP525" s="1">
        <f>ABS(IK_diagnostics_positions[[#This Row],[Column20]]-T524)</f>
        <v>1.9942360000000003E-2</v>
      </c>
      <c r="AQ525" s="1">
        <f>ABS(IK_diagnostics_positions[[#This Row],[Column21]]-U524)</f>
        <v>4.3600000000001415E-3</v>
      </c>
    </row>
    <row r="526" spans="1:43" x14ac:dyDescent="0.25">
      <c r="A526" s="1">
        <v>-1.0099E-3</v>
      </c>
      <c r="B526" s="1">
        <v>0.99992999999999999</v>
      </c>
      <c r="C526" s="1">
        <v>1.18157E-2</v>
      </c>
      <c r="D526" s="1">
        <v>0.44443300000000002</v>
      </c>
      <c r="E526" s="1">
        <v>0.65895599999999999</v>
      </c>
      <c r="F526" s="1">
        <v>-0.81602300000000005</v>
      </c>
      <c r="G526" s="1">
        <v>-0.26807199999999998</v>
      </c>
      <c r="H526" s="1">
        <v>8.9057300000000006E-2</v>
      </c>
      <c r="I526" s="1">
        <v>-1.2253499999999999</v>
      </c>
      <c r="J526" s="1">
        <v>-4.3873799999999998E-3</v>
      </c>
      <c r="K526" s="1">
        <v>0.79276899999999995</v>
      </c>
      <c r="L526" s="1">
        <v>-1.8851</v>
      </c>
      <c r="M526" s="1">
        <v>0.75730600000000003</v>
      </c>
      <c r="N526" s="1">
        <v>0.99770099999999995</v>
      </c>
      <c r="O526" s="1">
        <v>-2.4997699999999998</v>
      </c>
      <c r="P526" s="1">
        <v>-0.76132599999999995</v>
      </c>
      <c r="Q526" s="1">
        <v>1.0020500000000001</v>
      </c>
      <c r="R526" s="1">
        <v>-2.5041600000000002</v>
      </c>
      <c r="S526" s="1">
        <v>4.5823799999999996E-3</v>
      </c>
      <c r="T526" s="1">
        <v>-7.8368199999999996E-4</v>
      </c>
      <c r="U526" s="1">
        <v>-2.4935299999999998</v>
      </c>
      <c r="V526" s="1" t="s">
        <v>23</v>
      </c>
      <c r="W526" s="1">
        <f>ABS(IK_diagnostics_positions[[#This Row],[Column1]]-A525)</f>
        <v>0.70769190000000004</v>
      </c>
      <c r="X526" s="1">
        <f>ABS(IK_diagnostics_positions[[#This Row],[Column2]]-B525)</f>
        <v>0.33458199999999994</v>
      </c>
      <c r="Y526" s="1">
        <f>ABS(IK_diagnostics_positions[[#This Row],[Column3]]-C525)</f>
        <v>0.25246469999999999</v>
      </c>
      <c r="Z526" s="1">
        <f>ABS(IK_diagnostics_positions[[#This Row],[Column4]]-D525)</f>
        <v>0.41593940000000001</v>
      </c>
      <c r="AA526" s="1">
        <f>ABS(IK_diagnostics_positions[[#This Row],[Column5]]-E525)</f>
        <v>0.62297400000000003</v>
      </c>
      <c r="AB526" s="1">
        <f>ABS(IK_diagnostics_positions[[#This Row],[Column6]]-F525)</f>
        <v>0.1755230000000001</v>
      </c>
      <c r="AC526" s="1">
        <f>ABS(IK_diagnostics_positions[[#This Row],[Column7]]-G525)</f>
        <v>0.14532899999999999</v>
      </c>
      <c r="AD526" s="1">
        <f>ABS(IK_diagnostics_positions[[#This Row],[Column8]]-H525)</f>
        <v>0.26115569999999999</v>
      </c>
      <c r="AE526" s="1">
        <f>ABS(IK_diagnostics_positions[[#This Row],[Column9]]-I525)</f>
        <v>0.25466399999999989</v>
      </c>
      <c r="AF526" s="1">
        <f>ABS(IK_diagnostics_positions[[#This Row],[Column10]]-J525)</f>
        <v>1.7233199999999995E-3</v>
      </c>
      <c r="AG526" s="1">
        <f>ABS(IK_diagnostics_positions[[#This Row],[Column11]]-K525)</f>
        <v>1.796399999999998E-2</v>
      </c>
      <c r="AH526" s="1">
        <f>ABS(IK_diagnostics_positions[[#This Row],[Column12]]-L525)</f>
        <v>1.7030000000000101E-2</v>
      </c>
      <c r="AI526" s="1">
        <f>ABS(IK_diagnostics_positions[[#This Row],[Column13]]-M525)</f>
        <v>1.3844999999999996E-2</v>
      </c>
      <c r="AJ526" s="1">
        <f>ABS(IK_diagnostics_positions[[#This Row],[Column14]]-N525)</f>
        <v>2.0800000000000818E-3</v>
      </c>
      <c r="AK526" s="1">
        <f>ABS(IK_diagnostics_positions[[#This Row],[Column15]]-O525)</f>
        <v>5.0499999999997769E-3</v>
      </c>
      <c r="AL526" s="1">
        <f>ABS(IK_diagnostics_positions[[#This Row],[Column16]]-P525)</f>
        <v>1.691699999999996E-2</v>
      </c>
      <c r="AM526" s="1">
        <f>ABS(IK_diagnostics_positions[[#This Row],[Column17]]-Q525)</f>
        <v>5.4960000000000564E-3</v>
      </c>
      <c r="AN526" s="1">
        <f>ABS(IK_diagnostics_positions[[#This Row],[Column18]]-R525)</f>
        <v>3.1200000000000117E-3</v>
      </c>
      <c r="AO526" s="1">
        <f>ABS(IK_diagnostics_positions[[#This Row],[Column19]]-S525)</f>
        <v>6.0535699999999994E-3</v>
      </c>
      <c r="AP526" s="1">
        <f>ABS(IK_diagnostics_positions[[#This Row],[Column20]]-T525)</f>
        <v>1.9051419999999999E-3</v>
      </c>
      <c r="AQ526" s="1">
        <f>ABS(IK_diagnostics_positions[[#This Row],[Column21]]-U525)</f>
        <v>8.1100000000002836E-3</v>
      </c>
    </row>
    <row r="527" spans="1:43" x14ac:dyDescent="0.25">
      <c r="A527" s="1">
        <v>3.7911100000000003E-2</v>
      </c>
      <c r="B527" s="1">
        <v>0.40185399999999999</v>
      </c>
      <c r="C527" s="1">
        <v>-0.91491900000000004</v>
      </c>
      <c r="D527" s="1">
        <v>0.53705599999999998</v>
      </c>
      <c r="E527" s="1">
        <v>-0.45739999999999997</v>
      </c>
      <c r="F527" s="1">
        <v>-0.80295499999999997</v>
      </c>
      <c r="G527" s="1">
        <v>0.62092000000000003</v>
      </c>
      <c r="H527" s="1">
        <v>2.35157E-2</v>
      </c>
      <c r="I527" s="1">
        <v>-1.6757</v>
      </c>
      <c r="J527" s="1">
        <v>3.1729900000000001E-3</v>
      </c>
      <c r="K527" s="1">
        <v>0.78371299999999999</v>
      </c>
      <c r="L527" s="1">
        <v>-1.8769199999999999</v>
      </c>
      <c r="M527" s="1">
        <v>0.75082899999999997</v>
      </c>
      <c r="N527" s="1">
        <v>1.0028699999999999</v>
      </c>
      <c r="O527" s="1">
        <v>-2.5038</v>
      </c>
      <c r="P527" s="1">
        <v>-0.74738400000000005</v>
      </c>
      <c r="Q527" s="1">
        <v>0.99961100000000003</v>
      </c>
      <c r="R527" s="1">
        <v>-2.5014599999999998</v>
      </c>
      <c r="S527" s="1">
        <v>-2.27612E-3</v>
      </c>
      <c r="T527" s="1">
        <v>1.0049900000000001E-3</v>
      </c>
      <c r="U527" s="1">
        <v>-2.4992899999999998</v>
      </c>
      <c r="V527" s="1" t="s">
        <v>23</v>
      </c>
      <c r="W527" s="1">
        <f>ABS(IK_diagnostics_positions[[#This Row],[Column1]]-A526)</f>
        <v>3.8921000000000004E-2</v>
      </c>
      <c r="X527" s="1">
        <f>ABS(IK_diagnostics_positions[[#This Row],[Column2]]-B526)</f>
        <v>0.59807600000000005</v>
      </c>
      <c r="Y527" s="1">
        <f>ABS(IK_diagnostics_positions[[#This Row],[Column3]]-C526)</f>
        <v>0.92673470000000002</v>
      </c>
      <c r="Z527" s="1">
        <f>ABS(IK_diagnostics_positions[[#This Row],[Column4]]-D526)</f>
        <v>9.2622999999999955E-2</v>
      </c>
      <c r="AA527" s="1">
        <f>ABS(IK_diagnostics_positions[[#This Row],[Column5]]-E526)</f>
        <v>1.1163559999999999</v>
      </c>
      <c r="AB527" s="1">
        <f>ABS(IK_diagnostics_positions[[#This Row],[Column6]]-F526)</f>
        <v>1.306800000000008E-2</v>
      </c>
      <c r="AC527" s="1">
        <f>ABS(IK_diagnostics_positions[[#This Row],[Column7]]-G526)</f>
        <v>0.888992</v>
      </c>
      <c r="AD527" s="1">
        <f>ABS(IK_diagnostics_positions[[#This Row],[Column8]]-H526)</f>
        <v>6.5541600000000005E-2</v>
      </c>
      <c r="AE527" s="1">
        <f>ABS(IK_diagnostics_positions[[#This Row],[Column9]]-I526)</f>
        <v>0.45035000000000003</v>
      </c>
      <c r="AF527" s="1">
        <f>ABS(IK_diagnostics_positions[[#This Row],[Column10]]-J526)</f>
        <v>7.5603700000000003E-3</v>
      </c>
      <c r="AG527" s="1">
        <f>ABS(IK_diagnostics_positions[[#This Row],[Column11]]-K526)</f>
        <v>9.055999999999953E-3</v>
      </c>
      <c r="AH527" s="1">
        <f>ABS(IK_diagnostics_positions[[#This Row],[Column12]]-L526)</f>
        <v>8.1800000000000761E-3</v>
      </c>
      <c r="AI527" s="1">
        <f>ABS(IK_diagnostics_positions[[#This Row],[Column13]]-M526)</f>
        <v>6.477000000000066E-3</v>
      </c>
      <c r="AJ527" s="1">
        <f>ABS(IK_diagnostics_positions[[#This Row],[Column14]]-N526)</f>
        <v>5.1689999999999792E-3</v>
      </c>
      <c r="AK527" s="1">
        <f>ABS(IK_diagnostics_positions[[#This Row],[Column15]]-O526)</f>
        <v>4.0300000000002001E-3</v>
      </c>
      <c r="AL527" s="1">
        <f>ABS(IK_diagnostics_positions[[#This Row],[Column16]]-P526)</f>
        <v>1.3941999999999899E-2</v>
      </c>
      <c r="AM527" s="1">
        <f>ABS(IK_diagnostics_positions[[#This Row],[Column17]]-Q526)</f>
        <v>2.43900000000008E-3</v>
      </c>
      <c r="AN527" s="1">
        <f>ABS(IK_diagnostics_positions[[#This Row],[Column18]]-R526)</f>
        <v>2.7000000000003688E-3</v>
      </c>
      <c r="AO527" s="1">
        <f>ABS(IK_diagnostics_positions[[#This Row],[Column19]]-S526)</f>
        <v>6.8585E-3</v>
      </c>
      <c r="AP527" s="1">
        <f>ABS(IK_diagnostics_positions[[#This Row],[Column20]]-T526)</f>
        <v>1.788672E-3</v>
      </c>
      <c r="AQ527" s="1">
        <f>ABS(IK_diagnostics_positions[[#This Row],[Column21]]-U526)</f>
        <v>5.7599999999999874E-3</v>
      </c>
    </row>
    <row r="528" spans="1:43" x14ac:dyDescent="0.25">
      <c r="A528" s="1">
        <v>0.54199299999999995</v>
      </c>
      <c r="B528" s="1">
        <v>0.260772</v>
      </c>
      <c r="C528" s="1">
        <v>-0.79890000000000005</v>
      </c>
      <c r="D528" s="1">
        <v>4.5649599999999999E-2</v>
      </c>
      <c r="E528" s="1">
        <v>-0.206931</v>
      </c>
      <c r="F528" s="1">
        <v>-1.53027</v>
      </c>
      <c r="G528" s="1">
        <v>3.4795100000000002E-2</v>
      </c>
      <c r="H528" s="1">
        <v>-9.2605599999999996E-2</v>
      </c>
      <c r="I528" s="1">
        <v>-2.5236499999999999</v>
      </c>
      <c r="J528" s="1">
        <v>8.5062999999999996E-3</v>
      </c>
      <c r="K528" s="1">
        <v>0.75271699999999997</v>
      </c>
      <c r="L528" s="1">
        <v>-3.0572599999999999</v>
      </c>
      <c r="M528" s="1">
        <v>0.78990899999999997</v>
      </c>
      <c r="N528" s="1">
        <v>1.01898</v>
      </c>
      <c r="O528" s="1">
        <v>-2.4928900000000001</v>
      </c>
      <c r="P528" s="1">
        <v>-0.77695800000000004</v>
      </c>
      <c r="Q528" s="1">
        <v>0.99995400000000001</v>
      </c>
      <c r="R528" s="1">
        <v>-2.4898799999999999</v>
      </c>
      <c r="S528" s="1">
        <v>-2.0156500000000001E-2</v>
      </c>
      <c r="T528" s="1">
        <v>-6.7747399999999999E-2</v>
      </c>
      <c r="U528" s="1">
        <v>-2.4862799999999998</v>
      </c>
      <c r="V528" s="1" t="s">
        <v>23</v>
      </c>
      <c r="W528" s="1">
        <f>ABS(IK_diagnostics_positions[[#This Row],[Column1]]-A527)</f>
        <v>0.50408189999999997</v>
      </c>
      <c r="X528" s="1">
        <f>ABS(IK_diagnostics_positions[[#This Row],[Column2]]-B527)</f>
        <v>0.14108199999999999</v>
      </c>
      <c r="Y528" s="1">
        <f>ABS(IK_diagnostics_positions[[#This Row],[Column3]]-C527)</f>
        <v>0.11601899999999998</v>
      </c>
      <c r="Z528" s="1">
        <f>ABS(IK_diagnostics_positions[[#This Row],[Column4]]-D527)</f>
        <v>0.49140639999999997</v>
      </c>
      <c r="AA528" s="1">
        <f>ABS(IK_diagnostics_positions[[#This Row],[Column5]]-E527)</f>
        <v>0.25046899999999994</v>
      </c>
      <c r="AB528" s="1">
        <f>ABS(IK_diagnostics_positions[[#This Row],[Column6]]-F527)</f>
        <v>0.72731500000000004</v>
      </c>
      <c r="AC528" s="1">
        <f>ABS(IK_diagnostics_positions[[#This Row],[Column7]]-G527)</f>
        <v>0.58612490000000006</v>
      </c>
      <c r="AD528" s="1">
        <f>ABS(IK_diagnostics_positions[[#This Row],[Column8]]-H527)</f>
        <v>0.1161213</v>
      </c>
      <c r="AE528" s="1">
        <f>ABS(IK_diagnostics_positions[[#This Row],[Column9]]-I527)</f>
        <v>0.84794999999999998</v>
      </c>
      <c r="AF528" s="1">
        <f>ABS(IK_diagnostics_positions[[#This Row],[Column10]]-J527)</f>
        <v>5.3333099999999991E-3</v>
      </c>
      <c r="AG528" s="1">
        <f>ABS(IK_diagnostics_positions[[#This Row],[Column11]]-K527)</f>
        <v>3.0996000000000024E-2</v>
      </c>
      <c r="AH528" s="1">
        <f>ABS(IK_diagnostics_positions[[#This Row],[Column12]]-L527)</f>
        <v>1.1803399999999999</v>
      </c>
      <c r="AI528" s="1">
        <f>ABS(IK_diagnostics_positions[[#This Row],[Column13]]-M527)</f>
        <v>3.9080000000000004E-2</v>
      </c>
      <c r="AJ528" s="1">
        <f>ABS(IK_diagnostics_positions[[#This Row],[Column14]]-N527)</f>
        <v>1.6110000000000069E-2</v>
      </c>
      <c r="AK528" s="1">
        <f>ABS(IK_diagnostics_positions[[#This Row],[Column15]]-O527)</f>
        <v>1.0909999999999975E-2</v>
      </c>
      <c r="AL528" s="1">
        <f>ABS(IK_diagnostics_positions[[#This Row],[Column16]]-P527)</f>
        <v>2.9573999999999989E-2</v>
      </c>
      <c r="AM528" s="1">
        <f>ABS(IK_diagnostics_positions[[#This Row],[Column17]]-Q527)</f>
        <v>3.4299999999998221E-4</v>
      </c>
      <c r="AN528" s="1">
        <f>ABS(IK_diagnostics_positions[[#This Row],[Column18]]-R527)</f>
        <v>1.1579999999999924E-2</v>
      </c>
      <c r="AO528" s="1">
        <f>ABS(IK_diagnostics_positions[[#This Row],[Column19]]-S527)</f>
        <v>1.7880380000000001E-2</v>
      </c>
      <c r="AP528" s="1">
        <f>ABS(IK_diagnostics_positions[[#This Row],[Column20]]-T527)</f>
        <v>6.8752389999999997E-2</v>
      </c>
      <c r="AQ528" s="1">
        <f>ABS(IK_diagnostics_positions[[#This Row],[Column21]]-U527)</f>
        <v>1.3009999999999966E-2</v>
      </c>
    </row>
    <row r="529" spans="1:43" x14ac:dyDescent="0.25">
      <c r="A529" s="1">
        <v>-0.27300799999999997</v>
      </c>
      <c r="B529" s="1">
        <v>0.85690500000000003</v>
      </c>
      <c r="C529" s="1">
        <v>-0.43724200000000002</v>
      </c>
      <c r="D529" s="1">
        <v>-0.97050899999999996</v>
      </c>
      <c r="E529" s="1">
        <v>1.4557100000000001</v>
      </c>
      <c r="F529" s="1">
        <v>-0.83085100000000001</v>
      </c>
      <c r="G529" s="1">
        <v>-0.50687199999999999</v>
      </c>
      <c r="H529" s="1">
        <v>1.5535699999999999</v>
      </c>
      <c r="I529" s="1">
        <v>-1.7114499999999999</v>
      </c>
      <c r="J529" s="1">
        <v>4.8838300000000001E-2</v>
      </c>
      <c r="K529" s="1">
        <v>0.73760499999999996</v>
      </c>
      <c r="L529" s="1">
        <v>-1.87077</v>
      </c>
      <c r="M529" s="1">
        <v>0.76197999999999999</v>
      </c>
      <c r="N529" s="1">
        <v>1.0078499999999999</v>
      </c>
      <c r="O529" s="1">
        <v>-2.5175999999999998</v>
      </c>
      <c r="P529" s="1">
        <v>-0.71993300000000005</v>
      </c>
      <c r="Q529" s="1">
        <v>1.00865</v>
      </c>
      <c r="R529" s="1">
        <v>-2.4500199999999999</v>
      </c>
      <c r="S529" s="1">
        <v>-1.12304E-2</v>
      </c>
      <c r="T529" s="1">
        <v>-1.6931100000000001E-2</v>
      </c>
      <c r="U529" s="1">
        <v>-2.52427</v>
      </c>
      <c r="V529" s="1" t="s">
        <v>23</v>
      </c>
      <c r="W529" s="1">
        <f>ABS(IK_diagnostics_positions[[#This Row],[Column1]]-A528)</f>
        <v>0.81500099999999986</v>
      </c>
      <c r="X529" s="1">
        <f>ABS(IK_diagnostics_positions[[#This Row],[Column2]]-B528)</f>
        <v>0.59613300000000002</v>
      </c>
      <c r="Y529" s="1">
        <f>ABS(IK_diagnostics_positions[[#This Row],[Column3]]-C528)</f>
        <v>0.36165800000000004</v>
      </c>
      <c r="Z529" s="1">
        <f>ABS(IK_diagnostics_positions[[#This Row],[Column4]]-D528)</f>
        <v>1.0161586</v>
      </c>
      <c r="AA529" s="1">
        <f>ABS(IK_diagnostics_positions[[#This Row],[Column5]]-E528)</f>
        <v>1.662641</v>
      </c>
      <c r="AB529" s="1">
        <f>ABS(IK_diagnostics_positions[[#This Row],[Column6]]-F528)</f>
        <v>0.69941900000000001</v>
      </c>
      <c r="AC529" s="1">
        <f>ABS(IK_diagnostics_positions[[#This Row],[Column7]]-G528)</f>
        <v>0.54166709999999996</v>
      </c>
      <c r="AD529" s="1">
        <f>ABS(IK_diagnostics_positions[[#This Row],[Column8]]-H528)</f>
        <v>1.6461755999999999</v>
      </c>
      <c r="AE529" s="1">
        <f>ABS(IK_diagnostics_positions[[#This Row],[Column9]]-I528)</f>
        <v>0.81220000000000003</v>
      </c>
      <c r="AF529" s="1">
        <f>ABS(IK_diagnostics_positions[[#This Row],[Column10]]-J528)</f>
        <v>4.0332E-2</v>
      </c>
      <c r="AG529" s="1">
        <f>ABS(IK_diagnostics_positions[[#This Row],[Column11]]-K528)</f>
        <v>1.5112000000000014E-2</v>
      </c>
      <c r="AH529" s="1">
        <f>ABS(IK_diagnostics_positions[[#This Row],[Column12]]-L528)</f>
        <v>1.1864899999999998</v>
      </c>
      <c r="AI529" s="1">
        <f>ABS(IK_diagnostics_positions[[#This Row],[Column13]]-M528)</f>
        <v>2.7928999999999982E-2</v>
      </c>
      <c r="AJ529" s="1">
        <f>ABS(IK_diagnostics_positions[[#This Row],[Column14]]-N528)</f>
        <v>1.1130000000000084E-2</v>
      </c>
      <c r="AK529" s="1">
        <f>ABS(IK_diagnostics_positions[[#This Row],[Column15]]-O528)</f>
        <v>2.4709999999999788E-2</v>
      </c>
      <c r="AL529" s="1">
        <f>ABS(IK_diagnostics_positions[[#This Row],[Column16]]-P528)</f>
        <v>5.7024999999999992E-2</v>
      </c>
      <c r="AM529" s="1">
        <f>ABS(IK_diagnostics_positions[[#This Row],[Column17]]-Q528)</f>
        <v>8.696000000000037E-3</v>
      </c>
      <c r="AN529" s="1">
        <f>ABS(IK_diagnostics_positions[[#This Row],[Column18]]-R528)</f>
        <v>3.9860000000000007E-2</v>
      </c>
      <c r="AO529" s="1">
        <f>ABS(IK_diagnostics_positions[[#This Row],[Column19]]-S528)</f>
        <v>8.926100000000001E-3</v>
      </c>
      <c r="AP529" s="1">
        <f>ABS(IK_diagnostics_positions[[#This Row],[Column20]]-T528)</f>
        <v>5.0816299999999995E-2</v>
      </c>
      <c r="AQ529" s="1">
        <f>ABS(IK_diagnostics_positions[[#This Row],[Column21]]-U528)</f>
        <v>3.799000000000019E-2</v>
      </c>
    </row>
    <row r="530" spans="1:43" x14ac:dyDescent="0.25">
      <c r="A530" s="1">
        <v>-4.7446200000000001E-2</v>
      </c>
      <c r="B530" s="1">
        <v>0.453212</v>
      </c>
      <c r="C530" s="1">
        <v>-0.89013900000000001</v>
      </c>
      <c r="D530" s="1">
        <v>-0.68847100000000006</v>
      </c>
      <c r="E530" s="1">
        <v>0.325737</v>
      </c>
      <c r="F530" s="1">
        <v>-1.647</v>
      </c>
      <c r="G530" s="1">
        <v>-0.64371299999999998</v>
      </c>
      <c r="H530" s="1">
        <v>1.0106200000000001</v>
      </c>
      <c r="I530" s="1">
        <v>-2.3742700000000001</v>
      </c>
      <c r="J530" s="1">
        <v>1.5974000000000001E-4</v>
      </c>
      <c r="K530" s="1">
        <v>0.78708</v>
      </c>
      <c r="L530" s="1">
        <v>-3.10602</v>
      </c>
      <c r="M530" s="1">
        <v>0.76046499999999995</v>
      </c>
      <c r="N530" s="1">
        <v>1.0051099999999999</v>
      </c>
      <c r="O530" s="1">
        <v>-2.4941399999999998</v>
      </c>
      <c r="P530" s="1">
        <v>-0.75732299999999997</v>
      </c>
      <c r="Q530" s="1">
        <v>1.00146</v>
      </c>
      <c r="R530" s="1">
        <v>-2.4893700000000001</v>
      </c>
      <c r="S530" s="2">
        <v>-6.8962599999999996E-5</v>
      </c>
      <c r="T530" s="1">
        <v>-4.67885E-3</v>
      </c>
      <c r="U530" s="1">
        <v>-2.49519</v>
      </c>
      <c r="V530" s="1" t="s">
        <v>23</v>
      </c>
      <c r="W530" s="1">
        <f>ABS(IK_diagnostics_positions[[#This Row],[Column1]]-A529)</f>
        <v>0.22556179999999998</v>
      </c>
      <c r="X530" s="1">
        <f>ABS(IK_diagnostics_positions[[#This Row],[Column2]]-B529)</f>
        <v>0.40369300000000002</v>
      </c>
      <c r="Y530" s="1">
        <f>ABS(IK_diagnostics_positions[[#This Row],[Column3]]-C529)</f>
        <v>0.45289699999999999</v>
      </c>
      <c r="Z530" s="1">
        <f>ABS(IK_diagnostics_positions[[#This Row],[Column4]]-D529)</f>
        <v>0.2820379999999999</v>
      </c>
      <c r="AA530" s="1">
        <f>ABS(IK_diagnostics_positions[[#This Row],[Column5]]-E529)</f>
        <v>1.1299730000000001</v>
      </c>
      <c r="AB530" s="1">
        <f>ABS(IK_diagnostics_positions[[#This Row],[Column6]]-F529)</f>
        <v>0.81614900000000001</v>
      </c>
      <c r="AC530" s="1">
        <f>ABS(IK_diagnostics_positions[[#This Row],[Column7]]-G529)</f>
        <v>0.13684099999999999</v>
      </c>
      <c r="AD530" s="1">
        <f>ABS(IK_diagnostics_positions[[#This Row],[Column8]]-H529)</f>
        <v>0.54294999999999982</v>
      </c>
      <c r="AE530" s="1">
        <f>ABS(IK_diagnostics_positions[[#This Row],[Column9]]-I529)</f>
        <v>0.66282000000000019</v>
      </c>
      <c r="AF530" s="1">
        <f>ABS(IK_diagnostics_positions[[#This Row],[Column10]]-J529)</f>
        <v>4.8678560000000003E-2</v>
      </c>
      <c r="AG530" s="1">
        <f>ABS(IK_diagnostics_positions[[#This Row],[Column11]]-K529)</f>
        <v>4.9475000000000047E-2</v>
      </c>
      <c r="AH530" s="1">
        <f>ABS(IK_diagnostics_positions[[#This Row],[Column12]]-L529)</f>
        <v>1.23525</v>
      </c>
      <c r="AI530" s="1">
        <f>ABS(IK_diagnostics_positions[[#This Row],[Column13]]-M529)</f>
        <v>1.5150000000000441E-3</v>
      </c>
      <c r="AJ530" s="1">
        <f>ABS(IK_diagnostics_positions[[#This Row],[Column14]]-N529)</f>
        <v>2.7399999999999647E-3</v>
      </c>
      <c r="AK530" s="1">
        <f>ABS(IK_diagnostics_positions[[#This Row],[Column15]]-O529)</f>
        <v>2.3460000000000036E-2</v>
      </c>
      <c r="AL530" s="1">
        <f>ABS(IK_diagnostics_positions[[#This Row],[Column16]]-P529)</f>
        <v>3.7389999999999923E-2</v>
      </c>
      <c r="AM530" s="1">
        <f>ABS(IK_diagnostics_positions[[#This Row],[Column17]]-Q529)</f>
        <v>7.1900000000000297E-3</v>
      </c>
      <c r="AN530" s="1">
        <f>ABS(IK_diagnostics_positions[[#This Row],[Column18]]-R529)</f>
        <v>3.9350000000000218E-2</v>
      </c>
      <c r="AO530" s="1">
        <f>ABS(IK_diagnostics_positions[[#This Row],[Column19]]-S529)</f>
        <v>1.11614374E-2</v>
      </c>
      <c r="AP530" s="1">
        <f>ABS(IK_diagnostics_positions[[#This Row],[Column20]]-T529)</f>
        <v>1.2252250000000001E-2</v>
      </c>
      <c r="AQ530" s="1">
        <f>ABS(IK_diagnostics_positions[[#This Row],[Column21]]-U529)</f>
        <v>2.9079999999999995E-2</v>
      </c>
    </row>
    <row r="531" spans="1:43" x14ac:dyDescent="0.25">
      <c r="A531" s="1">
        <v>0.26053300000000001</v>
      </c>
      <c r="B531" s="1">
        <v>-0.25366899999999998</v>
      </c>
      <c r="C531" s="1">
        <v>-0.93154400000000004</v>
      </c>
      <c r="D531" s="1">
        <v>-0.23083200000000001</v>
      </c>
      <c r="E531" s="1">
        <v>0.23500399999999999</v>
      </c>
      <c r="F531" s="1">
        <v>-1.65249</v>
      </c>
      <c r="G531" s="1">
        <v>-0.22930600000000001</v>
      </c>
      <c r="H531" s="1">
        <v>1.0912599999999999</v>
      </c>
      <c r="I531" s="1">
        <v>-2.1690399999999999</v>
      </c>
      <c r="J531" s="2">
        <v>7.6830399999999995E-5</v>
      </c>
      <c r="K531" s="1">
        <v>0.79290300000000002</v>
      </c>
      <c r="L531" s="1">
        <v>-3.09552</v>
      </c>
      <c r="M531" s="1">
        <v>0.76621300000000003</v>
      </c>
      <c r="N531" s="1">
        <v>1.00247</v>
      </c>
      <c r="O531" s="1">
        <v>-2.4879699999999998</v>
      </c>
      <c r="P531" s="1">
        <v>-0.77394799999999997</v>
      </c>
      <c r="Q531" s="1">
        <v>1.01101</v>
      </c>
      <c r="R531" s="1">
        <v>-2.5011199999999998</v>
      </c>
      <c r="S531" s="1">
        <v>1.33654E-2</v>
      </c>
      <c r="T531" s="1">
        <v>-1.7379200000000001E-2</v>
      </c>
      <c r="U531" s="1">
        <v>-2.50963</v>
      </c>
      <c r="V531" s="1" t="s">
        <v>23</v>
      </c>
      <c r="W531" s="1">
        <f>ABS(IK_diagnostics_positions[[#This Row],[Column1]]-A530)</f>
        <v>0.30797920000000001</v>
      </c>
      <c r="X531" s="1">
        <f>ABS(IK_diagnostics_positions[[#This Row],[Column2]]-B530)</f>
        <v>0.70688099999999998</v>
      </c>
      <c r="Y531" s="1">
        <f>ABS(IK_diagnostics_positions[[#This Row],[Column3]]-C530)</f>
        <v>4.1405000000000025E-2</v>
      </c>
      <c r="Z531" s="1">
        <f>ABS(IK_diagnostics_positions[[#This Row],[Column4]]-D530)</f>
        <v>0.45763900000000002</v>
      </c>
      <c r="AA531" s="1">
        <f>ABS(IK_diagnostics_positions[[#This Row],[Column5]]-E530)</f>
        <v>9.0733000000000008E-2</v>
      </c>
      <c r="AB531" s="1">
        <f>ABS(IK_diagnostics_positions[[#This Row],[Column6]]-F530)</f>
        <v>5.4899999999999949E-3</v>
      </c>
      <c r="AC531" s="1">
        <f>ABS(IK_diagnostics_positions[[#This Row],[Column7]]-G530)</f>
        <v>0.41440699999999997</v>
      </c>
      <c r="AD531" s="1">
        <f>ABS(IK_diagnostics_positions[[#This Row],[Column8]]-H530)</f>
        <v>8.0639999999999823E-2</v>
      </c>
      <c r="AE531" s="1">
        <f>ABS(IK_diagnostics_positions[[#This Row],[Column9]]-I530)</f>
        <v>0.20523000000000025</v>
      </c>
      <c r="AF531" s="1">
        <f>ABS(IK_diagnostics_positions[[#This Row],[Column10]]-J530)</f>
        <v>8.2909600000000017E-5</v>
      </c>
      <c r="AG531" s="1">
        <f>ABS(IK_diagnostics_positions[[#This Row],[Column11]]-K530)</f>
        <v>5.8230000000000226E-3</v>
      </c>
      <c r="AH531" s="1">
        <f>ABS(IK_diagnostics_positions[[#This Row],[Column12]]-L530)</f>
        <v>1.0499999999999954E-2</v>
      </c>
      <c r="AI531" s="1">
        <f>ABS(IK_diagnostics_positions[[#This Row],[Column13]]-M530)</f>
        <v>5.7480000000000864E-3</v>
      </c>
      <c r="AJ531" s="1">
        <f>ABS(IK_diagnostics_positions[[#This Row],[Column14]]-N530)</f>
        <v>2.6399999999999757E-3</v>
      </c>
      <c r="AK531" s="1">
        <f>ABS(IK_diagnostics_positions[[#This Row],[Column15]]-O530)</f>
        <v>6.1700000000000088E-3</v>
      </c>
      <c r="AL531" s="1">
        <f>ABS(IK_diagnostics_positions[[#This Row],[Column16]]-P530)</f>
        <v>1.6625000000000001E-2</v>
      </c>
      <c r="AM531" s="1">
        <f>ABS(IK_diagnostics_positions[[#This Row],[Column17]]-Q530)</f>
        <v>9.5499999999999474E-3</v>
      </c>
      <c r="AN531" s="1">
        <f>ABS(IK_diagnostics_positions[[#This Row],[Column18]]-R530)</f>
        <v>1.1749999999999705E-2</v>
      </c>
      <c r="AO531" s="1">
        <f>ABS(IK_diagnostics_positions[[#This Row],[Column19]]-S530)</f>
        <v>1.3434362599999999E-2</v>
      </c>
      <c r="AP531" s="1">
        <f>ABS(IK_diagnostics_positions[[#This Row],[Column20]]-T530)</f>
        <v>1.2700350000000001E-2</v>
      </c>
      <c r="AQ531" s="1">
        <f>ABS(IK_diagnostics_positions[[#This Row],[Column21]]-U530)</f>
        <v>1.4440000000000008E-2</v>
      </c>
    </row>
    <row r="532" spans="1:43" x14ac:dyDescent="0.25">
      <c r="A532" s="1">
        <v>-4.5244600000000003E-2</v>
      </c>
      <c r="B532" s="1">
        <v>-0.82876000000000005</v>
      </c>
      <c r="C532" s="1">
        <v>-0.55777299999999996</v>
      </c>
      <c r="D532" s="1">
        <v>0.51419999999999999</v>
      </c>
      <c r="E532" s="1">
        <v>-0.32494099999999998</v>
      </c>
      <c r="F532" s="1">
        <v>-1.21594</v>
      </c>
      <c r="G532" s="1">
        <v>0.23044100000000001</v>
      </c>
      <c r="H532" s="1">
        <v>-0.10302</v>
      </c>
      <c r="I532" s="1">
        <v>-2.1488</v>
      </c>
      <c r="J532" s="1">
        <v>-1.1560300000000001E-2</v>
      </c>
      <c r="K532" s="1">
        <v>0.83521800000000002</v>
      </c>
      <c r="L532" s="1">
        <v>-1.9015299999999999</v>
      </c>
      <c r="M532" s="1">
        <v>0.77701900000000002</v>
      </c>
      <c r="N532" s="1">
        <v>1.00576</v>
      </c>
      <c r="O532" s="1">
        <v>-2.49234</v>
      </c>
      <c r="P532" s="1">
        <v>-0.79390099999999997</v>
      </c>
      <c r="Q532" s="1">
        <v>0.98100299999999996</v>
      </c>
      <c r="R532" s="1">
        <v>-2.5070800000000002</v>
      </c>
      <c r="S532" s="1">
        <v>8.3900399999999997E-3</v>
      </c>
      <c r="T532" s="1">
        <v>1.72496E-2</v>
      </c>
      <c r="U532" s="1">
        <v>-2.4764499999999998</v>
      </c>
      <c r="V532" s="1" t="s">
        <v>23</v>
      </c>
      <c r="W532" s="1">
        <f>ABS(IK_diagnostics_positions[[#This Row],[Column1]]-A531)</f>
        <v>0.30577760000000004</v>
      </c>
      <c r="X532" s="1">
        <f>ABS(IK_diagnostics_positions[[#This Row],[Column2]]-B531)</f>
        <v>0.57509100000000002</v>
      </c>
      <c r="Y532" s="1">
        <f>ABS(IK_diagnostics_positions[[#This Row],[Column3]]-C531)</f>
        <v>0.37377100000000008</v>
      </c>
      <c r="Z532" s="1">
        <f>ABS(IK_diagnostics_positions[[#This Row],[Column4]]-D531)</f>
        <v>0.74503200000000003</v>
      </c>
      <c r="AA532" s="1">
        <f>ABS(IK_diagnostics_positions[[#This Row],[Column5]]-E531)</f>
        <v>0.55994499999999992</v>
      </c>
      <c r="AB532" s="1">
        <f>ABS(IK_diagnostics_positions[[#This Row],[Column6]]-F531)</f>
        <v>0.43654999999999999</v>
      </c>
      <c r="AC532" s="1">
        <f>ABS(IK_diagnostics_positions[[#This Row],[Column7]]-G531)</f>
        <v>0.45974700000000002</v>
      </c>
      <c r="AD532" s="1">
        <f>ABS(IK_diagnostics_positions[[#This Row],[Column8]]-H531)</f>
        <v>1.19428</v>
      </c>
      <c r="AE532" s="1">
        <f>ABS(IK_diagnostics_positions[[#This Row],[Column9]]-I531)</f>
        <v>2.0239999999999814E-2</v>
      </c>
      <c r="AF532" s="1">
        <f>ABS(IK_diagnostics_positions[[#This Row],[Column10]]-J531)</f>
        <v>1.1637130400000001E-2</v>
      </c>
      <c r="AG532" s="1">
        <f>ABS(IK_diagnostics_positions[[#This Row],[Column11]]-K531)</f>
        <v>4.2314999999999992E-2</v>
      </c>
      <c r="AH532" s="1">
        <f>ABS(IK_diagnostics_positions[[#This Row],[Column12]]-L531)</f>
        <v>1.1939900000000001</v>
      </c>
      <c r="AI532" s="1">
        <f>ABS(IK_diagnostics_positions[[#This Row],[Column13]]-M531)</f>
        <v>1.0805999999999982E-2</v>
      </c>
      <c r="AJ532" s="1">
        <f>ABS(IK_diagnostics_positions[[#This Row],[Column14]]-N531)</f>
        <v>3.2900000000000151E-3</v>
      </c>
      <c r="AK532" s="1">
        <f>ABS(IK_diagnostics_positions[[#This Row],[Column15]]-O531)</f>
        <v>4.3700000000002071E-3</v>
      </c>
      <c r="AL532" s="1">
        <f>ABS(IK_diagnostics_positions[[#This Row],[Column16]]-P531)</f>
        <v>1.9952999999999999E-2</v>
      </c>
      <c r="AM532" s="1">
        <f>ABS(IK_diagnostics_positions[[#This Row],[Column17]]-Q531)</f>
        <v>3.0007000000000006E-2</v>
      </c>
      <c r="AN532" s="1">
        <f>ABS(IK_diagnostics_positions[[#This Row],[Column18]]-R531)</f>
        <v>5.9600000000004094E-3</v>
      </c>
      <c r="AO532" s="1">
        <f>ABS(IK_diagnostics_positions[[#This Row],[Column19]]-S531)</f>
        <v>4.9753599999999999E-3</v>
      </c>
      <c r="AP532" s="1">
        <f>ABS(IK_diagnostics_positions[[#This Row],[Column20]]-T531)</f>
        <v>3.4628800000000001E-2</v>
      </c>
      <c r="AQ532" s="1">
        <f>ABS(IK_diagnostics_positions[[#This Row],[Column21]]-U531)</f>
        <v>3.3180000000000209E-2</v>
      </c>
    </row>
    <row r="533" spans="1:43" x14ac:dyDescent="0.25">
      <c r="A533" s="1">
        <v>0.15504100000000001</v>
      </c>
      <c r="B533" s="1">
        <v>0.27468399999999998</v>
      </c>
      <c r="C533" s="1">
        <v>-0.94895300000000005</v>
      </c>
      <c r="D533" s="1">
        <v>-0.76726099999999997</v>
      </c>
      <c r="E533" s="1">
        <v>0.57376099999999997</v>
      </c>
      <c r="F533" s="1">
        <v>-1.1937199999999999</v>
      </c>
      <c r="G533" s="1">
        <v>0.19536100000000001</v>
      </c>
      <c r="H533" s="1">
        <v>0.32276300000000002</v>
      </c>
      <c r="I533" s="1">
        <v>-1.09195</v>
      </c>
      <c r="J533" s="1">
        <v>1.1200999999999999E-2</v>
      </c>
      <c r="K533" s="1">
        <v>0.85533099999999995</v>
      </c>
      <c r="L533" s="1">
        <v>-1.9180600000000001</v>
      </c>
      <c r="M533" s="1">
        <v>0.78766599999999998</v>
      </c>
      <c r="N533" s="1">
        <v>0.99731599999999998</v>
      </c>
      <c r="O533" s="1">
        <v>-2.5320100000000001</v>
      </c>
      <c r="P533" s="1">
        <v>-0.77437699999999998</v>
      </c>
      <c r="Q533" s="1">
        <v>1.0020199999999999</v>
      </c>
      <c r="R533" s="1">
        <v>-2.51918</v>
      </c>
      <c r="S533" s="1">
        <v>-3.8026399999999999E-3</v>
      </c>
      <c r="T533" s="1">
        <v>2.11691E-2</v>
      </c>
      <c r="U533" s="1">
        <v>-2.4693700000000001</v>
      </c>
      <c r="V533" s="1" t="s">
        <v>23</v>
      </c>
      <c r="W533" s="1">
        <f>ABS(IK_diagnostics_positions[[#This Row],[Column1]]-A532)</f>
        <v>0.20028560000000001</v>
      </c>
      <c r="X533" s="1">
        <f>ABS(IK_diagnostics_positions[[#This Row],[Column2]]-B532)</f>
        <v>1.1034440000000001</v>
      </c>
      <c r="Y533" s="1">
        <f>ABS(IK_diagnostics_positions[[#This Row],[Column3]]-C532)</f>
        <v>0.39118000000000008</v>
      </c>
      <c r="Z533" s="1">
        <f>ABS(IK_diagnostics_positions[[#This Row],[Column4]]-D532)</f>
        <v>1.281461</v>
      </c>
      <c r="AA533" s="1">
        <f>ABS(IK_diagnostics_positions[[#This Row],[Column5]]-E532)</f>
        <v>0.89870199999999989</v>
      </c>
      <c r="AB533" s="1">
        <f>ABS(IK_diagnostics_positions[[#This Row],[Column6]]-F532)</f>
        <v>2.2220000000000129E-2</v>
      </c>
      <c r="AC533" s="1">
        <f>ABS(IK_diagnostics_positions[[#This Row],[Column7]]-G532)</f>
        <v>3.508E-2</v>
      </c>
      <c r="AD533" s="1">
        <f>ABS(IK_diagnostics_positions[[#This Row],[Column8]]-H532)</f>
        <v>0.42578300000000002</v>
      </c>
      <c r="AE533" s="1">
        <f>ABS(IK_diagnostics_positions[[#This Row],[Column9]]-I532)</f>
        <v>1.0568500000000001</v>
      </c>
      <c r="AF533" s="1">
        <f>ABS(IK_diagnostics_positions[[#This Row],[Column10]]-J532)</f>
        <v>2.2761299999999998E-2</v>
      </c>
      <c r="AG533" s="1">
        <f>ABS(IK_diagnostics_positions[[#This Row],[Column11]]-K532)</f>
        <v>2.0112999999999936E-2</v>
      </c>
      <c r="AH533" s="1">
        <f>ABS(IK_diagnostics_positions[[#This Row],[Column12]]-L532)</f>
        <v>1.6530000000000156E-2</v>
      </c>
      <c r="AI533" s="1">
        <f>ABS(IK_diagnostics_positions[[#This Row],[Column13]]-M532)</f>
        <v>1.0646999999999962E-2</v>
      </c>
      <c r="AJ533" s="1">
        <f>ABS(IK_diagnostics_positions[[#This Row],[Column14]]-N532)</f>
        <v>8.4440000000000071E-3</v>
      </c>
      <c r="AK533" s="1">
        <f>ABS(IK_diagnostics_positions[[#This Row],[Column15]]-O532)</f>
        <v>3.9670000000000094E-2</v>
      </c>
      <c r="AL533" s="1">
        <f>ABS(IK_diagnostics_positions[[#This Row],[Column16]]-P532)</f>
        <v>1.9523999999999986E-2</v>
      </c>
      <c r="AM533" s="1">
        <f>ABS(IK_diagnostics_positions[[#This Row],[Column17]]-Q532)</f>
        <v>2.1016999999999952E-2</v>
      </c>
      <c r="AN533" s="1">
        <f>ABS(IK_diagnostics_positions[[#This Row],[Column18]]-R532)</f>
        <v>1.2099999999999778E-2</v>
      </c>
      <c r="AO533" s="1">
        <f>ABS(IK_diagnostics_positions[[#This Row],[Column19]]-S532)</f>
        <v>1.2192679999999999E-2</v>
      </c>
      <c r="AP533" s="1">
        <f>ABS(IK_diagnostics_positions[[#This Row],[Column20]]-T532)</f>
        <v>3.9194999999999994E-3</v>
      </c>
      <c r="AQ533" s="1">
        <f>ABS(IK_diagnostics_positions[[#This Row],[Column21]]-U532)</f>
        <v>7.0799999999997532E-3</v>
      </c>
    </row>
    <row r="534" spans="1:43" x14ac:dyDescent="0.25">
      <c r="A534" s="1">
        <v>-0.12835199999999999</v>
      </c>
      <c r="B534" s="1">
        <v>-0.343968</v>
      </c>
      <c r="C534" s="1">
        <v>-0.93016799999999999</v>
      </c>
      <c r="D534" s="1">
        <v>-8.8363999999999998E-2</v>
      </c>
      <c r="E534" s="1">
        <v>0.58224900000000002</v>
      </c>
      <c r="F534" s="1">
        <v>-1.3050299999999999</v>
      </c>
      <c r="G534" s="1">
        <v>-0.977576</v>
      </c>
      <c r="H534" s="1">
        <v>0.60402800000000001</v>
      </c>
      <c r="I534" s="1">
        <v>-1.7620100000000001</v>
      </c>
      <c r="J534" s="1">
        <v>3.5947600000000001E-4</v>
      </c>
      <c r="K534" s="1">
        <v>0.78026099999999998</v>
      </c>
      <c r="L534" s="1">
        <v>-1.87419</v>
      </c>
      <c r="M534" s="1">
        <v>0.74964299999999995</v>
      </c>
      <c r="N534" s="1">
        <v>0.99862700000000004</v>
      </c>
      <c r="O534" s="1">
        <v>-2.4994000000000001</v>
      </c>
      <c r="P534" s="1">
        <v>-0.74864799999999998</v>
      </c>
      <c r="Q534" s="1">
        <v>0.99842500000000001</v>
      </c>
      <c r="R534" s="1">
        <v>-2.4998</v>
      </c>
      <c r="S534" s="1">
        <v>6.3719199999999997E-4</v>
      </c>
      <c r="T534" s="1">
        <v>4.9018900000000003E-4</v>
      </c>
      <c r="U534" s="1">
        <v>-2.5002499999999999</v>
      </c>
      <c r="V534" s="1" t="s">
        <v>23</v>
      </c>
      <c r="W534" s="1">
        <f>ABS(IK_diagnostics_positions[[#This Row],[Column1]]-A533)</f>
        <v>0.28339300000000001</v>
      </c>
      <c r="X534" s="1">
        <f>ABS(IK_diagnostics_positions[[#This Row],[Column2]]-B533)</f>
        <v>0.61865199999999998</v>
      </c>
      <c r="Y534" s="1">
        <f>ABS(IK_diagnostics_positions[[#This Row],[Column3]]-C533)</f>
        <v>1.8785000000000052E-2</v>
      </c>
      <c r="Z534" s="1">
        <f>ABS(IK_diagnostics_positions[[#This Row],[Column4]]-D533)</f>
        <v>0.67889699999999997</v>
      </c>
      <c r="AA534" s="1">
        <f>ABS(IK_diagnostics_positions[[#This Row],[Column5]]-E533)</f>
        <v>8.4880000000000511E-3</v>
      </c>
      <c r="AB534" s="1">
        <f>ABS(IK_diagnostics_positions[[#This Row],[Column6]]-F533)</f>
        <v>0.11131000000000002</v>
      </c>
      <c r="AC534" s="1">
        <f>ABS(IK_diagnostics_positions[[#This Row],[Column7]]-G533)</f>
        <v>1.1729370000000001</v>
      </c>
      <c r="AD534" s="1">
        <f>ABS(IK_diagnostics_positions[[#This Row],[Column8]]-H533)</f>
        <v>0.28126499999999999</v>
      </c>
      <c r="AE534" s="1">
        <f>ABS(IK_diagnostics_positions[[#This Row],[Column9]]-I533)</f>
        <v>0.6700600000000001</v>
      </c>
      <c r="AF534" s="1">
        <f>ABS(IK_diagnostics_positions[[#This Row],[Column10]]-J533)</f>
        <v>1.0841524E-2</v>
      </c>
      <c r="AG534" s="1">
        <f>ABS(IK_diagnostics_positions[[#This Row],[Column11]]-K533)</f>
        <v>7.506999999999997E-2</v>
      </c>
      <c r="AH534" s="1">
        <f>ABS(IK_diagnostics_positions[[#This Row],[Column12]]-L533)</f>
        <v>4.3870000000000076E-2</v>
      </c>
      <c r="AI534" s="1">
        <f>ABS(IK_diagnostics_positions[[#This Row],[Column13]]-M533)</f>
        <v>3.8023000000000029E-2</v>
      </c>
      <c r="AJ534" s="1">
        <f>ABS(IK_diagnostics_positions[[#This Row],[Column14]]-N533)</f>
        <v>1.3110000000000621E-3</v>
      </c>
      <c r="AK534" s="1">
        <f>ABS(IK_diagnostics_positions[[#This Row],[Column15]]-O533)</f>
        <v>3.2610000000000028E-2</v>
      </c>
      <c r="AL534" s="1">
        <f>ABS(IK_diagnostics_positions[[#This Row],[Column16]]-P533)</f>
        <v>2.5729000000000002E-2</v>
      </c>
      <c r="AM534" s="1">
        <f>ABS(IK_diagnostics_positions[[#This Row],[Column17]]-Q533)</f>
        <v>3.5949999999999038E-3</v>
      </c>
      <c r="AN534" s="1">
        <f>ABS(IK_diagnostics_positions[[#This Row],[Column18]]-R533)</f>
        <v>1.9379999999999953E-2</v>
      </c>
      <c r="AO534" s="1">
        <f>ABS(IK_diagnostics_positions[[#This Row],[Column19]]-S533)</f>
        <v>4.4398319999999995E-3</v>
      </c>
      <c r="AP534" s="1">
        <f>ABS(IK_diagnostics_positions[[#This Row],[Column20]]-T533)</f>
        <v>2.0678911000000001E-2</v>
      </c>
      <c r="AQ534" s="1">
        <f>ABS(IK_diagnostics_positions[[#This Row],[Column21]]-U533)</f>
        <v>3.0879999999999797E-2</v>
      </c>
    </row>
    <row r="535" spans="1:43" x14ac:dyDescent="0.25">
      <c r="A535" s="1">
        <v>0.80855100000000002</v>
      </c>
      <c r="B535" s="1">
        <v>-0.58741100000000002</v>
      </c>
      <c r="C535" s="1">
        <v>-3.4542299999999998E-2</v>
      </c>
      <c r="D535" s="1">
        <v>1.3179700000000001</v>
      </c>
      <c r="E535" s="1">
        <v>8.6152999999999993E-2</v>
      </c>
      <c r="F535" s="1">
        <v>-0.57008499999999995</v>
      </c>
      <c r="G535" s="1">
        <v>0.57452899999999996</v>
      </c>
      <c r="H535" s="1">
        <v>0.36433900000000002</v>
      </c>
      <c r="I535" s="1">
        <v>-1.1782900000000001</v>
      </c>
      <c r="J535" s="1">
        <v>1.5395299999999999E-3</v>
      </c>
      <c r="K535" s="1">
        <v>0.78948600000000002</v>
      </c>
      <c r="L535" s="1">
        <v>-1.8789499999999999</v>
      </c>
      <c r="M535" s="1">
        <v>0.75243899999999997</v>
      </c>
      <c r="N535" s="1">
        <v>1.0022899999999999</v>
      </c>
      <c r="O535" s="1">
        <v>-2.5041500000000001</v>
      </c>
      <c r="P535" s="1">
        <v>-0.75414899999999996</v>
      </c>
      <c r="Q535" s="1">
        <v>1.0003200000000001</v>
      </c>
      <c r="R535" s="1">
        <v>-2.4990199999999998</v>
      </c>
      <c r="S535" s="1">
        <v>-9.7623499999999999E-4</v>
      </c>
      <c r="T535" s="1">
        <v>3.9082199999999996E-3</v>
      </c>
      <c r="U535" s="1">
        <v>-2.4977100000000001</v>
      </c>
      <c r="V535" s="1" t="s">
        <v>23</v>
      </c>
      <c r="W535" s="1">
        <f>ABS(IK_diagnostics_positions[[#This Row],[Column1]]-A534)</f>
        <v>0.93690300000000004</v>
      </c>
      <c r="X535" s="1">
        <f>ABS(IK_diagnostics_positions[[#This Row],[Column2]]-B534)</f>
        <v>0.24344300000000002</v>
      </c>
      <c r="Y535" s="1">
        <f>ABS(IK_diagnostics_positions[[#This Row],[Column3]]-C534)</f>
        <v>0.89562569999999997</v>
      </c>
      <c r="Z535" s="1">
        <f>ABS(IK_diagnostics_positions[[#This Row],[Column4]]-D534)</f>
        <v>1.4063340000000002</v>
      </c>
      <c r="AA535" s="1">
        <f>ABS(IK_diagnostics_positions[[#This Row],[Column5]]-E534)</f>
        <v>0.49609600000000004</v>
      </c>
      <c r="AB535" s="1">
        <f>ABS(IK_diagnostics_positions[[#This Row],[Column6]]-F534)</f>
        <v>0.73494499999999996</v>
      </c>
      <c r="AC535" s="1">
        <f>ABS(IK_diagnostics_positions[[#This Row],[Column7]]-G534)</f>
        <v>1.5521050000000001</v>
      </c>
      <c r="AD535" s="1">
        <f>ABS(IK_diagnostics_positions[[#This Row],[Column8]]-H534)</f>
        <v>0.23968899999999999</v>
      </c>
      <c r="AE535" s="1">
        <f>ABS(IK_diagnostics_positions[[#This Row],[Column9]]-I534)</f>
        <v>0.58372000000000002</v>
      </c>
      <c r="AF535" s="1">
        <f>ABS(IK_diagnostics_positions[[#This Row],[Column10]]-J534)</f>
        <v>1.1800539999999998E-3</v>
      </c>
      <c r="AG535" s="1">
        <f>ABS(IK_diagnostics_positions[[#This Row],[Column11]]-K534)</f>
        <v>9.2250000000000387E-3</v>
      </c>
      <c r="AH535" s="1">
        <f>ABS(IK_diagnostics_positions[[#This Row],[Column12]]-L534)</f>
        <v>4.7599999999998754E-3</v>
      </c>
      <c r="AI535" s="1">
        <f>ABS(IK_diagnostics_positions[[#This Row],[Column13]]-M534)</f>
        <v>2.7960000000000207E-3</v>
      </c>
      <c r="AJ535" s="1">
        <f>ABS(IK_diagnostics_positions[[#This Row],[Column14]]-N534)</f>
        <v>3.6629999999998608E-3</v>
      </c>
      <c r="AK535" s="1">
        <f>ABS(IK_diagnostics_positions[[#This Row],[Column15]]-O534)</f>
        <v>4.750000000000032E-3</v>
      </c>
      <c r="AL535" s="1">
        <f>ABS(IK_diagnostics_positions[[#This Row],[Column16]]-P534)</f>
        <v>5.5009999999999781E-3</v>
      </c>
      <c r="AM535" s="1">
        <f>ABS(IK_diagnostics_positions[[#This Row],[Column17]]-Q534)</f>
        <v>1.8950000000000911E-3</v>
      </c>
      <c r="AN535" s="1">
        <f>ABS(IK_diagnostics_positions[[#This Row],[Column18]]-R534)</f>
        <v>7.8000000000022496E-4</v>
      </c>
      <c r="AO535" s="1">
        <f>ABS(IK_diagnostics_positions[[#This Row],[Column19]]-S534)</f>
        <v>1.613427E-3</v>
      </c>
      <c r="AP535" s="1">
        <f>ABS(IK_diagnostics_positions[[#This Row],[Column20]]-T534)</f>
        <v>3.4180309999999993E-3</v>
      </c>
      <c r="AQ535" s="1">
        <f>ABS(IK_diagnostics_positions[[#This Row],[Column21]]-U534)</f>
        <v>2.5399999999997647E-3</v>
      </c>
    </row>
    <row r="536" spans="1:43" x14ac:dyDescent="0.25">
      <c r="A536" s="1">
        <v>-1.80996E-2</v>
      </c>
      <c r="B536" s="1">
        <v>0.45855299999999999</v>
      </c>
      <c r="C536" s="1">
        <v>-0.88848300000000002</v>
      </c>
      <c r="D536" s="1">
        <v>0.477634</v>
      </c>
      <c r="E536" s="1">
        <v>1.3114600000000001</v>
      </c>
      <c r="F536" s="1">
        <v>-0.72477800000000003</v>
      </c>
      <c r="G536" s="1">
        <v>-0.29930299999999999</v>
      </c>
      <c r="H536" s="1">
        <v>1.54589</v>
      </c>
      <c r="I536" s="1">
        <v>-1.30908</v>
      </c>
      <c r="J536" s="1">
        <v>6.9036799999999997E-3</v>
      </c>
      <c r="K536" s="1">
        <v>0.78418200000000005</v>
      </c>
      <c r="L536" s="1">
        <v>-1.8800699999999999</v>
      </c>
      <c r="M536" s="1">
        <v>0.75690500000000005</v>
      </c>
      <c r="N536" s="1">
        <v>1.0016</v>
      </c>
      <c r="O536" s="1">
        <v>-2.5047600000000001</v>
      </c>
      <c r="P536" s="1">
        <v>-0.75073100000000004</v>
      </c>
      <c r="Q536" s="1">
        <v>1.00407</v>
      </c>
      <c r="R536" s="1">
        <v>-2.4946000000000002</v>
      </c>
      <c r="S536" s="1">
        <v>-1.9270699999999999E-3</v>
      </c>
      <c r="T536" s="1">
        <v>1.0528600000000001E-3</v>
      </c>
      <c r="U536" s="1">
        <v>-2.5018699999999998</v>
      </c>
      <c r="V536" s="1" t="s">
        <v>23</v>
      </c>
      <c r="W536" s="1">
        <f>ABS(IK_diagnostics_positions[[#This Row],[Column1]]-A535)</f>
        <v>0.82665060000000001</v>
      </c>
      <c r="X536" s="1">
        <f>ABS(IK_diagnostics_positions[[#This Row],[Column2]]-B535)</f>
        <v>1.0459640000000001</v>
      </c>
      <c r="Y536" s="1">
        <f>ABS(IK_diagnostics_positions[[#This Row],[Column3]]-C535)</f>
        <v>0.8539407</v>
      </c>
      <c r="Z536" s="1">
        <f>ABS(IK_diagnostics_positions[[#This Row],[Column4]]-D535)</f>
        <v>0.84033600000000008</v>
      </c>
      <c r="AA536" s="1">
        <f>ABS(IK_diagnostics_positions[[#This Row],[Column5]]-E535)</f>
        <v>1.2253070000000001</v>
      </c>
      <c r="AB536" s="1">
        <f>ABS(IK_diagnostics_positions[[#This Row],[Column6]]-F535)</f>
        <v>0.15469300000000008</v>
      </c>
      <c r="AC536" s="1">
        <f>ABS(IK_diagnostics_positions[[#This Row],[Column7]]-G535)</f>
        <v>0.87383199999999994</v>
      </c>
      <c r="AD536" s="1">
        <f>ABS(IK_diagnostics_positions[[#This Row],[Column8]]-H535)</f>
        <v>1.181551</v>
      </c>
      <c r="AE536" s="1">
        <f>ABS(IK_diagnostics_positions[[#This Row],[Column9]]-I535)</f>
        <v>0.13078999999999996</v>
      </c>
      <c r="AF536" s="1">
        <f>ABS(IK_diagnostics_positions[[#This Row],[Column10]]-J535)</f>
        <v>5.3641499999999998E-3</v>
      </c>
      <c r="AG536" s="1">
        <f>ABS(IK_diagnostics_positions[[#This Row],[Column11]]-K535)</f>
        <v>5.3039999999999754E-3</v>
      </c>
      <c r="AH536" s="1">
        <f>ABS(IK_diagnostics_positions[[#This Row],[Column12]]-L535)</f>
        <v>1.1200000000000099E-3</v>
      </c>
      <c r="AI536" s="1">
        <f>ABS(IK_diagnostics_positions[[#This Row],[Column13]]-M535)</f>
        <v>4.466000000000081E-3</v>
      </c>
      <c r="AJ536" s="1">
        <f>ABS(IK_diagnostics_positions[[#This Row],[Column14]]-N535)</f>
        <v>6.8999999999985739E-4</v>
      </c>
      <c r="AK536" s="1">
        <f>ABS(IK_diagnostics_positions[[#This Row],[Column15]]-O535)</f>
        <v>6.0999999999999943E-4</v>
      </c>
      <c r="AL536" s="1">
        <f>ABS(IK_diagnostics_positions[[#This Row],[Column16]]-P535)</f>
        <v>3.4179999999999211E-3</v>
      </c>
      <c r="AM536" s="1">
        <f>ABS(IK_diagnostics_positions[[#This Row],[Column17]]-Q535)</f>
        <v>3.7499999999999201E-3</v>
      </c>
      <c r="AN536" s="1">
        <f>ABS(IK_diagnostics_positions[[#This Row],[Column18]]-R535)</f>
        <v>4.4199999999996464E-3</v>
      </c>
      <c r="AO536" s="1">
        <f>ABS(IK_diagnostics_positions[[#This Row],[Column19]]-S535)</f>
        <v>9.5083499999999992E-4</v>
      </c>
      <c r="AP536" s="1">
        <f>ABS(IK_diagnostics_positions[[#This Row],[Column20]]-T535)</f>
        <v>2.8553599999999995E-3</v>
      </c>
      <c r="AQ536" s="1">
        <f>ABS(IK_diagnostics_positions[[#This Row],[Column21]]-U535)</f>
        <v>4.1599999999997195E-3</v>
      </c>
    </row>
    <row r="537" spans="1:43" x14ac:dyDescent="0.25">
      <c r="A537" s="1">
        <v>0.98191700000000004</v>
      </c>
      <c r="B537" s="1">
        <v>0.13727200000000001</v>
      </c>
      <c r="C537" s="1">
        <v>0.13036400000000001</v>
      </c>
      <c r="D537" s="1">
        <v>4.91358E-2</v>
      </c>
      <c r="E537" s="1">
        <v>0.49579000000000001</v>
      </c>
      <c r="F537" s="1">
        <v>9.3166100000000002E-2</v>
      </c>
      <c r="G537" s="1">
        <v>3.09853E-2</v>
      </c>
      <c r="H537" s="1">
        <v>0.640629</v>
      </c>
      <c r="I537" s="1">
        <v>-0.896123</v>
      </c>
      <c r="J537" s="1">
        <v>-5.1498599999999999E-2</v>
      </c>
      <c r="K537" s="1">
        <v>0.77016700000000005</v>
      </c>
      <c r="L537" s="1">
        <v>-1.88426</v>
      </c>
      <c r="M537" s="1">
        <v>0.72864499999999999</v>
      </c>
      <c r="N537" s="1">
        <v>1.00084</v>
      </c>
      <c r="O537" s="1">
        <v>-2.4657800000000001</v>
      </c>
      <c r="P537" s="1">
        <v>-0.76840699999999995</v>
      </c>
      <c r="Q537" s="1">
        <v>1.01786</v>
      </c>
      <c r="R537" s="1">
        <v>-2.5359400000000001</v>
      </c>
      <c r="S537" s="1">
        <v>-1.01358E-2</v>
      </c>
      <c r="T537" s="1">
        <v>-4.1840699999999998E-3</v>
      </c>
      <c r="U537" s="1">
        <v>-2.51566</v>
      </c>
      <c r="V537" s="1" t="s">
        <v>23</v>
      </c>
      <c r="W537" s="1">
        <f>ABS(IK_diagnostics_positions[[#This Row],[Column1]]-A536)</f>
        <v>1.0000166000000001</v>
      </c>
      <c r="X537" s="1">
        <f>ABS(IK_diagnostics_positions[[#This Row],[Column2]]-B536)</f>
        <v>0.32128099999999998</v>
      </c>
      <c r="Y537" s="1">
        <f>ABS(IK_diagnostics_positions[[#This Row],[Column3]]-C536)</f>
        <v>1.0188470000000001</v>
      </c>
      <c r="Z537" s="1">
        <f>ABS(IK_diagnostics_positions[[#This Row],[Column4]]-D536)</f>
        <v>0.4284982</v>
      </c>
      <c r="AA537" s="1">
        <f>ABS(IK_diagnostics_positions[[#This Row],[Column5]]-E536)</f>
        <v>0.81567000000000012</v>
      </c>
      <c r="AB537" s="1">
        <f>ABS(IK_diagnostics_positions[[#This Row],[Column6]]-F536)</f>
        <v>0.81794410000000006</v>
      </c>
      <c r="AC537" s="1">
        <f>ABS(IK_diagnostics_positions[[#This Row],[Column7]]-G536)</f>
        <v>0.33028829999999998</v>
      </c>
      <c r="AD537" s="1">
        <f>ABS(IK_diagnostics_positions[[#This Row],[Column8]]-H536)</f>
        <v>0.90526099999999998</v>
      </c>
      <c r="AE537" s="1">
        <f>ABS(IK_diagnostics_positions[[#This Row],[Column9]]-I536)</f>
        <v>0.41295700000000002</v>
      </c>
      <c r="AF537" s="1">
        <f>ABS(IK_diagnostics_positions[[#This Row],[Column10]]-J536)</f>
        <v>5.8402280000000001E-2</v>
      </c>
      <c r="AG537" s="1">
        <f>ABS(IK_diagnostics_positions[[#This Row],[Column11]]-K536)</f>
        <v>1.4015E-2</v>
      </c>
      <c r="AH537" s="1">
        <f>ABS(IK_diagnostics_positions[[#This Row],[Column12]]-L536)</f>
        <v>4.1900000000001381E-3</v>
      </c>
      <c r="AI537" s="1">
        <f>ABS(IK_diagnostics_positions[[#This Row],[Column13]]-M536)</f>
        <v>2.8260000000000063E-2</v>
      </c>
      <c r="AJ537" s="1">
        <f>ABS(IK_diagnostics_positions[[#This Row],[Column14]]-N536)</f>
        <v>7.6000000000009393E-4</v>
      </c>
      <c r="AK537" s="1">
        <f>ABS(IK_diagnostics_positions[[#This Row],[Column15]]-O536)</f>
        <v>3.8980000000000015E-2</v>
      </c>
      <c r="AL537" s="1">
        <f>ABS(IK_diagnostics_positions[[#This Row],[Column16]]-P536)</f>
        <v>1.7675999999999914E-2</v>
      </c>
      <c r="AM537" s="1">
        <f>ABS(IK_diagnostics_positions[[#This Row],[Column17]]-Q536)</f>
        <v>1.3789999999999969E-2</v>
      </c>
      <c r="AN537" s="1">
        <f>ABS(IK_diagnostics_positions[[#This Row],[Column18]]-R536)</f>
        <v>4.1339999999999932E-2</v>
      </c>
      <c r="AO537" s="1">
        <f>ABS(IK_diagnostics_positions[[#This Row],[Column19]]-S536)</f>
        <v>8.2087300000000009E-3</v>
      </c>
      <c r="AP537" s="1">
        <f>ABS(IK_diagnostics_positions[[#This Row],[Column20]]-T536)</f>
        <v>5.2369299999999999E-3</v>
      </c>
      <c r="AQ537" s="1">
        <f>ABS(IK_diagnostics_positions[[#This Row],[Column21]]-U536)</f>
        <v>1.3790000000000191E-2</v>
      </c>
    </row>
    <row r="538" spans="1:43" x14ac:dyDescent="0.25">
      <c r="A538" s="1">
        <v>0.23267699999999999</v>
      </c>
      <c r="B538" s="1">
        <v>-0.51722000000000001</v>
      </c>
      <c r="C538" s="1">
        <v>-0.82361700000000004</v>
      </c>
      <c r="D538" s="1">
        <v>-0.25638699999999998</v>
      </c>
      <c r="E538" s="1">
        <v>0.30174299999999998</v>
      </c>
      <c r="F538" s="1">
        <v>-1.12381</v>
      </c>
      <c r="G538" s="1">
        <v>-0.96240899999999996</v>
      </c>
      <c r="H538" s="1">
        <v>0.53075899999999998</v>
      </c>
      <c r="I538" s="1">
        <v>-1.7939499999999999</v>
      </c>
      <c r="J538" s="1">
        <v>2.6716000000000001E-3</v>
      </c>
      <c r="K538" s="1">
        <v>0.78005000000000002</v>
      </c>
      <c r="L538" s="1">
        <v>-1.8744099999999999</v>
      </c>
      <c r="M538" s="1">
        <v>0.75122</v>
      </c>
      <c r="N538" s="1">
        <v>1.0021100000000001</v>
      </c>
      <c r="O538" s="1">
        <v>-2.4992000000000001</v>
      </c>
      <c r="P538" s="1">
        <v>-0.74515799999999999</v>
      </c>
      <c r="Q538" s="1">
        <v>1.0015700000000001</v>
      </c>
      <c r="R538" s="1">
        <v>-2.5002499999999999</v>
      </c>
      <c r="S538" s="1">
        <v>-2.2883000000000001E-3</v>
      </c>
      <c r="T538" s="1">
        <v>2.05696E-4</v>
      </c>
      <c r="U538" s="1">
        <v>-2.5003600000000001</v>
      </c>
      <c r="V538" s="1" t="s">
        <v>23</v>
      </c>
      <c r="W538" s="1">
        <f>ABS(IK_diagnostics_positions[[#This Row],[Column1]]-A537)</f>
        <v>0.74924000000000002</v>
      </c>
      <c r="X538" s="1">
        <f>ABS(IK_diagnostics_positions[[#This Row],[Column2]]-B537)</f>
        <v>0.65449200000000007</v>
      </c>
      <c r="Y538" s="1">
        <f>ABS(IK_diagnostics_positions[[#This Row],[Column3]]-C537)</f>
        <v>0.95398100000000008</v>
      </c>
      <c r="Z538" s="1">
        <f>ABS(IK_diagnostics_positions[[#This Row],[Column4]]-D537)</f>
        <v>0.30552279999999998</v>
      </c>
      <c r="AA538" s="1">
        <f>ABS(IK_diagnostics_positions[[#This Row],[Column5]]-E537)</f>
        <v>0.19404700000000003</v>
      </c>
      <c r="AB538" s="1">
        <f>ABS(IK_diagnostics_positions[[#This Row],[Column6]]-F537)</f>
        <v>1.2169760999999999</v>
      </c>
      <c r="AC538" s="1">
        <f>ABS(IK_diagnostics_positions[[#This Row],[Column7]]-G537)</f>
        <v>0.99339429999999995</v>
      </c>
      <c r="AD538" s="1">
        <f>ABS(IK_diagnostics_positions[[#This Row],[Column8]]-H537)</f>
        <v>0.10987000000000002</v>
      </c>
      <c r="AE538" s="1">
        <f>ABS(IK_diagnostics_positions[[#This Row],[Column9]]-I537)</f>
        <v>0.89782699999999993</v>
      </c>
      <c r="AF538" s="1">
        <f>ABS(IK_diagnostics_positions[[#This Row],[Column10]]-J537)</f>
        <v>5.4170200000000002E-2</v>
      </c>
      <c r="AG538" s="1">
        <f>ABS(IK_diagnostics_positions[[#This Row],[Column11]]-K537)</f>
        <v>9.8829999999999751E-3</v>
      </c>
      <c r="AH538" s="1">
        <f>ABS(IK_diagnostics_positions[[#This Row],[Column12]]-L537)</f>
        <v>9.8500000000001364E-3</v>
      </c>
      <c r="AI538" s="1">
        <f>ABS(IK_diagnostics_positions[[#This Row],[Column13]]-M537)</f>
        <v>2.2575000000000012E-2</v>
      </c>
      <c r="AJ538" s="1">
        <f>ABS(IK_diagnostics_positions[[#This Row],[Column14]]-N537)</f>
        <v>1.2700000000001044E-3</v>
      </c>
      <c r="AK538" s="1">
        <f>ABS(IK_diagnostics_positions[[#This Row],[Column15]]-O537)</f>
        <v>3.3420000000000005E-2</v>
      </c>
      <c r="AL538" s="1">
        <f>ABS(IK_diagnostics_positions[[#This Row],[Column16]]-P537)</f>
        <v>2.3248999999999964E-2</v>
      </c>
      <c r="AM538" s="1">
        <f>ABS(IK_diagnostics_positions[[#This Row],[Column17]]-Q537)</f>
        <v>1.6289999999999916E-2</v>
      </c>
      <c r="AN538" s="1">
        <f>ABS(IK_diagnostics_positions[[#This Row],[Column18]]-R537)</f>
        <v>3.5690000000000222E-2</v>
      </c>
      <c r="AO538" s="1">
        <f>ABS(IK_diagnostics_positions[[#This Row],[Column19]]-S537)</f>
        <v>7.8475000000000003E-3</v>
      </c>
      <c r="AP538" s="1">
        <f>ABS(IK_diagnostics_positions[[#This Row],[Column20]]-T537)</f>
        <v>4.3897659999999998E-3</v>
      </c>
      <c r="AQ538" s="1">
        <f>ABS(IK_diagnostics_positions[[#This Row],[Column21]]-U537)</f>
        <v>1.5299999999999869E-2</v>
      </c>
    </row>
    <row r="539" spans="1:43" x14ac:dyDescent="0.25">
      <c r="A539" s="1">
        <v>0.28279300000000002</v>
      </c>
      <c r="B539" s="1">
        <v>0.95091899999999996</v>
      </c>
      <c r="C539" s="1">
        <v>0.12562000000000001</v>
      </c>
      <c r="D539" s="1">
        <v>0.78289200000000003</v>
      </c>
      <c r="E539" s="1">
        <v>0.38559300000000002</v>
      </c>
      <c r="F539" s="1">
        <v>-0.53035699999999997</v>
      </c>
      <c r="G539" s="1">
        <v>0.57239700000000004</v>
      </c>
      <c r="H539" s="1">
        <v>7.5414099999999998E-2</v>
      </c>
      <c r="I539" s="1">
        <v>-1.4574400000000001</v>
      </c>
      <c r="J539" s="1">
        <v>9.0140100000000003E-4</v>
      </c>
      <c r="K539" s="1">
        <v>0.77917700000000001</v>
      </c>
      <c r="L539" s="1">
        <v>-1.87947</v>
      </c>
      <c r="M539" s="1">
        <v>0.75444199999999995</v>
      </c>
      <c r="N539" s="1">
        <v>0.99997400000000003</v>
      </c>
      <c r="O539" s="1">
        <v>-2.4986799999999998</v>
      </c>
      <c r="P539" s="1">
        <v>-0.75310500000000002</v>
      </c>
      <c r="Q539" s="1">
        <v>1.0007900000000001</v>
      </c>
      <c r="R539" s="1">
        <v>-2.49783</v>
      </c>
      <c r="S539" s="1">
        <v>-2.9306499999999999E-3</v>
      </c>
      <c r="T539" s="1">
        <v>-2.3784600000000002E-3</v>
      </c>
      <c r="U539" s="1">
        <v>-2.5032899999999998</v>
      </c>
      <c r="V539" s="1" t="s">
        <v>23</v>
      </c>
      <c r="W539" s="1">
        <f>ABS(IK_diagnostics_positions[[#This Row],[Column1]]-A538)</f>
        <v>5.0116000000000022E-2</v>
      </c>
      <c r="X539" s="1">
        <f>ABS(IK_diagnostics_positions[[#This Row],[Column2]]-B538)</f>
        <v>1.4681389999999999</v>
      </c>
      <c r="Y539" s="1">
        <f>ABS(IK_diagnostics_positions[[#This Row],[Column3]]-C538)</f>
        <v>0.94923700000000011</v>
      </c>
      <c r="Z539" s="1">
        <f>ABS(IK_diagnostics_positions[[#This Row],[Column4]]-D538)</f>
        <v>1.0392790000000001</v>
      </c>
      <c r="AA539" s="1">
        <f>ABS(IK_diagnostics_positions[[#This Row],[Column5]]-E538)</f>
        <v>8.3850000000000036E-2</v>
      </c>
      <c r="AB539" s="1">
        <f>ABS(IK_diagnostics_positions[[#This Row],[Column6]]-F538)</f>
        <v>0.59345300000000001</v>
      </c>
      <c r="AC539" s="1">
        <f>ABS(IK_diagnostics_positions[[#This Row],[Column7]]-G538)</f>
        <v>1.5348060000000001</v>
      </c>
      <c r="AD539" s="1">
        <f>ABS(IK_diagnostics_positions[[#This Row],[Column8]]-H538)</f>
        <v>0.4553449</v>
      </c>
      <c r="AE539" s="1">
        <f>ABS(IK_diagnostics_positions[[#This Row],[Column9]]-I538)</f>
        <v>0.33650999999999986</v>
      </c>
      <c r="AF539" s="1">
        <f>ABS(IK_diagnostics_positions[[#This Row],[Column10]]-J538)</f>
        <v>1.7701990000000001E-3</v>
      </c>
      <c r="AG539" s="1">
        <f>ABS(IK_diagnostics_positions[[#This Row],[Column11]]-K538)</f>
        <v>8.7300000000001265E-4</v>
      </c>
      <c r="AH539" s="1">
        <f>ABS(IK_diagnostics_positions[[#This Row],[Column12]]-L538)</f>
        <v>5.0600000000000644E-3</v>
      </c>
      <c r="AI539" s="1">
        <f>ABS(IK_diagnostics_positions[[#This Row],[Column13]]-M538)</f>
        <v>3.2219999999999471E-3</v>
      </c>
      <c r="AJ539" s="1">
        <f>ABS(IK_diagnostics_positions[[#This Row],[Column14]]-N538)</f>
        <v>2.1360000000000268E-3</v>
      </c>
      <c r="AK539" s="1">
        <f>ABS(IK_diagnostics_positions[[#This Row],[Column15]]-O538)</f>
        <v>5.20000000000298E-4</v>
      </c>
      <c r="AL539" s="1">
        <f>ABS(IK_diagnostics_positions[[#This Row],[Column16]]-P538)</f>
        <v>7.9470000000000374E-3</v>
      </c>
      <c r="AM539" s="1">
        <f>ABS(IK_diagnostics_positions[[#This Row],[Column17]]-Q538)</f>
        <v>7.8000000000000291E-4</v>
      </c>
      <c r="AN539" s="1">
        <f>ABS(IK_diagnostics_positions[[#This Row],[Column18]]-R538)</f>
        <v>2.4199999999998667E-3</v>
      </c>
      <c r="AO539" s="1">
        <f>ABS(IK_diagnostics_positions[[#This Row],[Column19]]-S538)</f>
        <v>6.4234999999999987E-4</v>
      </c>
      <c r="AP539" s="1">
        <f>ABS(IK_diagnostics_positions[[#This Row],[Column20]]-T538)</f>
        <v>2.5841560000000002E-3</v>
      </c>
      <c r="AQ539" s="1">
        <f>ABS(IK_diagnostics_positions[[#This Row],[Column21]]-U538)</f>
        <v>2.9299999999996551E-3</v>
      </c>
    </row>
    <row r="540" spans="1:43" x14ac:dyDescent="0.25">
      <c r="A540" s="1">
        <v>0.41028399999999998</v>
      </c>
      <c r="B540" s="1">
        <v>-0.80731200000000003</v>
      </c>
      <c r="C540" s="1">
        <v>-0.42416300000000001</v>
      </c>
      <c r="D540" s="1">
        <v>0.35709400000000002</v>
      </c>
      <c r="E540" s="1">
        <v>-0.211816</v>
      </c>
      <c r="F540" s="1">
        <v>-1.22576</v>
      </c>
      <c r="G540" s="1">
        <v>-0.57441399999999998</v>
      </c>
      <c r="H540" s="1">
        <v>7.28462E-2</v>
      </c>
      <c r="I540" s="1">
        <v>-1.45217</v>
      </c>
      <c r="J540" s="1">
        <v>-2.4614300000000001E-3</v>
      </c>
      <c r="K540" s="1">
        <v>0.77501399999999998</v>
      </c>
      <c r="L540" s="1">
        <v>-1.8762300000000001</v>
      </c>
      <c r="M540" s="1">
        <v>0.74763299999999999</v>
      </c>
      <c r="N540" s="1">
        <v>1.0000899999999999</v>
      </c>
      <c r="O540" s="1">
        <v>-2.4980799999999999</v>
      </c>
      <c r="P540" s="1">
        <v>-0.748672</v>
      </c>
      <c r="Q540" s="1">
        <v>0.99958999999999998</v>
      </c>
      <c r="R540" s="1">
        <v>-2.50292</v>
      </c>
      <c r="S540" s="1">
        <v>-2.6208300000000002E-3</v>
      </c>
      <c r="T540" s="1">
        <v>-4.5858599999999998E-3</v>
      </c>
      <c r="U540" s="1">
        <v>-2.50251</v>
      </c>
      <c r="V540" s="1" t="s">
        <v>23</v>
      </c>
      <c r="W540" s="1">
        <f>ABS(IK_diagnostics_positions[[#This Row],[Column1]]-A539)</f>
        <v>0.12749099999999997</v>
      </c>
      <c r="X540" s="1">
        <f>ABS(IK_diagnostics_positions[[#This Row],[Column2]]-B539)</f>
        <v>1.7582309999999999</v>
      </c>
      <c r="Y540" s="1">
        <f>ABS(IK_diagnostics_positions[[#This Row],[Column3]]-C539)</f>
        <v>0.54978300000000002</v>
      </c>
      <c r="Z540" s="1">
        <f>ABS(IK_diagnostics_positions[[#This Row],[Column4]]-D539)</f>
        <v>0.42579800000000001</v>
      </c>
      <c r="AA540" s="1">
        <f>ABS(IK_diagnostics_positions[[#This Row],[Column5]]-E539)</f>
        <v>0.59740900000000008</v>
      </c>
      <c r="AB540" s="1">
        <f>ABS(IK_diagnostics_positions[[#This Row],[Column6]]-F539)</f>
        <v>0.69540299999999999</v>
      </c>
      <c r="AC540" s="1">
        <f>ABS(IK_diagnostics_positions[[#This Row],[Column7]]-G539)</f>
        <v>1.146811</v>
      </c>
      <c r="AD540" s="1">
        <f>ABS(IK_diagnostics_positions[[#This Row],[Column8]]-H539)</f>
        <v>2.567899999999998E-3</v>
      </c>
      <c r="AE540" s="1">
        <f>ABS(IK_diagnostics_positions[[#This Row],[Column9]]-I539)</f>
        <v>5.2700000000001079E-3</v>
      </c>
      <c r="AF540" s="1">
        <f>ABS(IK_diagnostics_positions[[#This Row],[Column10]]-J539)</f>
        <v>3.3628310000000002E-3</v>
      </c>
      <c r="AG540" s="1">
        <f>ABS(IK_diagnostics_positions[[#This Row],[Column11]]-K539)</f>
        <v>4.1630000000000278E-3</v>
      </c>
      <c r="AH540" s="1">
        <f>ABS(IK_diagnostics_positions[[#This Row],[Column12]]-L539)</f>
        <v>3.2399999999999096E-3</v>
      </c>
      <c r="AI540" s="1">
        <f>ABS(IK_diagnostics_positions[[#This Row],[Column13]]-M539)</f>
        <v>6.808999999999954E-3</v>
      </c>
      <c r="AJ540" s="1">
        <f>ABS(IK_diagnostics_positions[[#This Row],[Column14]]-N539)</f>
        <v>1.1599999999989397E-4</v>
      </c>
      <c r="AK540" s="1">
        <f>ABS(IK_diagnostics_positions[[#This Row],[Column15]]-O539)</f>
        <v>5.9999999999993392E-4</v>
      </c>
      <c r="AL540" s="1">
        <f>ABS(IK_diagnostics_positions[[#This Row],[Column16]]-P539)</f>
        <v>4.4330000000000203E-3</v>
      </c>
      <c r="AM540" s="1">
        <f>ABS(IK_diagnostics_positions[[#This Row],[Column17]]-Q539)</f>
        <v>1.2000000000000899E-3</v>
      </c>
      <c r="AN540" s="1">
        <f>ABS(IK_diagnostics_positions[[#This Row],[Column18]]-R539)</f>
        <v>5.0900000000000389E-3</v>
      </c>
      <c r="AO540" s="1">
        <f>ABS(IK_diagnostics_positions[[#This Row],[Column19]]-S539)</f>
        <v>3.0981999999999971E-4</v>
      </c>
      <c r="AP540" s="1">
        <f>ABS(IK_diagnostics_positions[[#This Row],[Column20]]-T539)</f>
        <v>2.2073999999999996E-3</v>
      </c>
      <c r="AQ540" s="1">
        <f>ABS(IK_diagnostics_positions[[#This Row],[Column21]]-U539)</f>
        <v>7.7999999999978087E-4</v>
      </c>
    </row>
    <row r="541" spans="1:43" x14ac:dyDescent="0.25">
      <c r="A541" s="1">
        <v>0.67217000000000005</v>
      </c>
      <c r="B541" s="1">
        <v>0.65123200000000003</v>
      </c>
      <c r="C541" s="1">
        <v>-0.35225600000000001</v>
      </c>
      <c r="D541" s="1">
        <v>1.1969099999999999</v>
      </c>
      <c r="E541" s="1">
        <v>0.393374</v>
      </c>
      <c r="F541" s="1">
        <v>-1.16353</v>
      </c>
      <c r="G541" s="1">
        <v>0.56807799999999997</v>
      </c>
      <c r="H541" s="1">
        <v>1.1708099999999999</v>
      </c>
      <c r="I541" s="1">
        <v>-1.1504799999999999</v>
      </c>
      <c r="J541" s="1">
        <v>2.0203600000000001E-3</v>
      </c>
      <c r="K541" s="1">
        <v>0.767289</v>
      </c>
      <c r="L541" s="1">
        <v>-1.86934</v>
      </c>
      <c r="M541" s="1">
        <v>0.74645099999999998</v>
      </c>
      <c r="N541" s="1">
        <v>0.99934699999999999</v>
      </c>
      <c r="O541" s="1">
        <v>-2.4954100000000001</v>
      </c>
      <c r="P541" s="1">
        <v>-0.74302000000000001</v>
      </c>
      <c r="Q541" s="1">
        <v>0.99707000000000001</v>
      </c>
      <c r="R541" s="1">
        <v>-2.49553</v>
      </c>
      <c r="S541" s="1">
        <v>-3.9421899999999999E-3</v>
      </c>
      <c r="T541" s="1">
        <v>-2.7404399999999998E-3</v>
      </c>
      <c r="U541" s="1">
        <v>-2.50732</v>
      </c>
      <c r="V541" s="1" t="s">
        <v>23</v>
      </c>
      <c r="W541" s="1">
        <f>ABS(IK_diagnostics_positions[[#This Row],[Column1]]-A540)</f>
        <v>0.26188600000000006</v>
      </c>
      <c r="X541" s="1">
        <f>ABS(IK_diagnostics_positions[[#This Row],[Column2]]-B540)</f>
        <v>1.4585440000000001</v>
      </c>
      <c r="Y541" s="1">
        <f>ABS(IK_diagnostics_positions[[#This Row],[Column3]]-C540)</f>
        <v>7.1906999999999999E-2</v>
      </c>
      <c r="Z541" s="1">
        <f>ABS(IK_diagnostics_positions[[#This Row],[Column4]]-D540)</f>
        <v>0.8398159999999999</v>
      </c>
      <c r="AA541" s="1">
        <f>ABS(IK_diagnostics_positions[[#This Row],[Column5]]-E540)</f>
        <v>0.60519000000000001</v>
      </c>
      <c r="AB541" s="1">
        <f>ABS(IK_diagnostics_positions[[#This Row],[Column6]]-F540)</f>
        <v>6.2230000000000008E-2</v>
      </c>
      <c r="AC541" s="1">
        <f>ABS(IK_diagnostics_positions[[#This Row],[Column7]]-G540)</f>
        <v>1.1424919999999998</v>
      </c>
      <c r="AD541" s="1">
        <f>ABS(IK_diagnostics_positions[[#This Row],[Column8]]-H540)</f>
        <v>1.0979637999999998</v>
      </c>
      <c r="AE541" s="1">
        <f>ABS(IK_diagnostics_positions[[#This Row],[Column9]]-I540)</f>
        <v>0.30169000000000001</v>
      </c>
      <c r="AF541" s="1">
        <f>ABS(IK_diagnostics_positions[[#This Row],[Column10]]-J540)</f>
        <v>4.4817900000000003E-3</v>
      </c>
      <c r="AG541" s="1">
        <f>ABS(IK_diagnostics_positions[[#This Row],[Column11]]-K540)</f>
        <v>7.7249999999999819E-3</v>
      </c>
      <c r="AH541" s="1">
        <f>ABS(IK_diagnostics_positions[[#This Row],[Column12]]-L540)</f>
        <v>6.8900000000000627E-3</v>
      </c>
      <c r="AI541" s="1">
        <f>ABS(IK_diagnostics_positions[[#This Row],[Column13]]-M540)</f>
        <v>1.1820000000000164E-3</v>
      </c>
      <c r="AJ541" s="1">
        <f>ABS(IK_diagnostics_positions[[#This Row],[Column14]]-N540)</f>
        <v>7.4299999999993815E-4</v>
      </c>
      <c r="AK541" s="1">
        <f>ABS(IK_diagnostics_positions[[#This Row],[Column15]]-O540)</f>
        <v>2.6699999999997281E-3</v>
      </c>
      <c r="AL541" s="1">
        <f>ABS(IK_diagnostics_positions[[#This Row],[Column16]]-P540)</f>
        <v>5.6519999999999904E-3</v>
      </c>
      <c r="AM541" s="1">
        <f>ABS(IK_diagnostics_positions[[#This Row],[Column17]]-Q540)</f>
        <v>2.5199999999999667E-3</v>
      </c>
      <c r="AN541" s="1">
        <f>ABS(IK_diagnostics_positions[[#This Row],[Column18]]-R540)</f>
        <v>7.3900000000000077E-3</v>
      </c>
      <c r="AO541" s="1">
        <f>ABS(IK_diagnostics_positions[[#This Row],[Column19]]-S540)</f>
        <v>1.3213599999999997E-3</v>
      </c>
      <c r="AP541" s="1">
        <f>ABS(IK_diagnostics_positions[[#This Row],[Column20]]-T540)</f>
        <v>1.84542E-3</v>
      </c>
      <c r="AQ541" s="1">
        <f>ABS(IK_diagnostics_positions[[#This Row],[Column21]]-U540)</f>
        <v>4.809999999999981E-3</v>
      </c>
    </row>
    <row r="542" spans="1:43" x14ac:dyDescent="0.25">
      <c r="A542" s="1">
        <v>0.164185</v>
      </c>
      <c r="B542" s="1">
        <v>0.29028100000000001</v>
      </c>
      <c r="C542" s="1">
        <v>-0.94275200000000003</v>
      </c>
      <c r="D542" s="1">
        <v>-0.750166</v>
      </c>
      <c r="E542" s="1">
        <v>-5.87243E-2</v>
      </c>
      <c r="F542" s="1">
        <v>-1.1480699999999999</v>
      </c>
      <c r="G542" s="1">
        <v>0.20275299999999999</v>
      </c>
      <c r="H542" s="1">
        <v>0.23493600000000001</v>
      </c>
      <c r="I542" s="1">
        <v>-1.0725199999999999</v>
      </c>
      <c r="J542" s="1">
        <v>-1.0927E-4</v>
      </c>
      <c r="K542" s="1">
        <v>0.78984200000000004</v>
      </c>
      <c r="L542" s="1">
        <v>-1.8793200000000001</v>
      </c>
      <c r="M542" s="1">
        <v>0.75193399999999999</v>
      </c>
      <c r="N542" s="1">
        <v>1.0022200000000001</v>
      </c>
      <c r="O542" s="1">
        <v>-2.5032800000000002</v>
      </c>
      <c r="P542" s="1">
        <v>-0.75452300000000005</v>
      </c>
      <c r="Q542" s="1">
        <v>1.0006299999999999</v>
      </c>
      <c r="R542" s="1">
        <v>-2.5009600000000001</v>
      </c>
      <c r="S542" s="1">
        <v>-1.37255E-4</v>
      </c>
      <c r="T542" s="1">
        <v>2.98285E-3</v>
      </c>
      <c r="U542" s="1">
        <v>-2.4964599999999999</v>
      </c>
      <c r="V542" s="1" t="s">
        <v>23</v>
      </c>
      <c r="W542" s="1">
        <f>ABS(IK_diagnostics_positions[[#This Row],[Column1]]-A541)</f>
        <v>0.50798500000000002</v>
      </c>
      <c r="X542" s="1">
        <f>ABS(IK_diagnostics_positions[[#This Row],[Column2]]-B541)</f>
        <v>0.36095100000000002</v>
      </c>
      <c r="Y542" s="1">
        <f>ABS(IK_diagnostics_positions[[#This Row],[Column3]]-C541)</f>
        <v>0.59049600000000002</v>
      </c>
      <c r="Z542" s="1">
        <f>ABS(IK_diagnostics_positions[[#This Row],[Column4]]-D541)</f>
        <v>1.947076</v>
      </c>
      <c r="AA542" s="1">
        <f>ABS(IK_diagnostics_positions[[#This Row],[Column5]]-E541)</f>
        <v>0.45209830000000001</v>
      </c>
      <c r="AB542" s="1">
        <f>ABS(IK_diagnostics_positions[[#This Row],[Column6]]-F541)</f>
        <v>1.5460000000000029E-2</v>
      </c>
      <c r="AC542" s="1">
        <f>ABS(IK_diagnostics_positions[[#This Row],[Column7]]-G541)</f>
        <v>0.36532500000000001</v>
      </c>
      <c r="AD542" s="1">
        <f>ABS(IK_diagnostics_positions[[#This Row],[Column8]]-H541)</f>
        <v>0.93587399999999987</v>
      </c>
      <c r="AE542" s="1">
        <f>ABS(IK_diagnostics_positions[[#This Row],[Column9]]-I541)</f>
        <v>7.7960000000000029E-2</v>
      </c>
      <c r="AF542" s="1">
        <f>ABS(IK_diagnostics_positions[[#This Row],[Column10]]-J541)</f>
        <v>2.12963E-3</v>
      </c>
      <c r="AG542" s="1">
        <f>ABS(IK_diagnostics_positions[[#This Row],[Column11]]-K541)</f>
        <v>2.2553000000000045E-2</v>
      </c>
      <c r="AH542" s="1">
        <f>ABS(IK_diagnostics_positions[[#This Row],[Column12]]-L541)</f>
        <v>9.9800000000000999E-3</v>
      </c>
      <c r="AI542" s="1">
        <f>ABS(IK_diagnostics_positions[[#This Row],[Column13]]-M541)</f>
        <v>5.4830000000000156E-3</v>
      </c>
      <c r="AJ542" s="1">
        <f>ABS(IK_diagnostics_positions[[#This Row],[Column14]]-N541)</f>
        <v>2.8730000000001255E-3</v>
      </c>
      <c r="AK542" s="1">
        <f>ABS(IK_diagnostics_positions[[#This Row],[Column15]]-O541)</f>
        <v>7.8700000000000436E-3</v>
      </c>
      <c r="AL542" s="1">
        <f>ABS(IK_diagnostics_positions[[#This Row],[Column16]]-P541)</f>
        <v>1.1503000000000041E-2</v>
      </c>
      <c r="AM542" s="1">
        <f>ABS(IK_diagnostics_positions[[#This Row],[Column17]]-Q541)</f>
        <v>3.5599999999998966E-3</v>
      </c>
      <c r="AN542" s="1">
        <f>ABS(IK_diagnostics_positions[[#This Row],[Column18]]-R541)</f>
        <v>5.4300000000000459E-3</v>
      </c>
      <c r="AO542" s="1">
        <f>ABS(IK_diagnostics_positions[[#This Row],[Column19]]-S541)</f>
        <v>3.8049349999999997E-3</v>
      </c>
      <c r="AP542" s="1">
        <f>ABS(IK_diagnostics_positions[[#This Row],[Column20]]-T541)</f>
        <v>5.7232899999999998E-3</v>
      </c>
      <c r="AQ542" s="1">
        <f>ABS(IK_diagnostics_positions[[#This Row],[Column21]]-U541)</f>
        <v>1.0860000000000092E-2</v>
      </c>
    </row>
    <row r="543" spans="1:43" x14ac:dyDescent="0.25">
      <c r="A543" s="1">
        <v>0.27107799999999999</v>
      </c>
      <c r="B543" s="1">
        <v>0.63246599999999997</v>
      </c>
      <c r="C543" s="1">
        <v>-0.72560599999999997</v>
      </c>
      <c r="D543" s="1">
        <v>-0.60548500000000005</v>
      </c>
      <c r="E543" s="1">
        <v>0.47242899999999999</v>
      </c>
      <c r="F543" s="1">
        <v>-1.1795100000000001</v>
      </c>
      <c r="G543" s="1">
        <v>-0.43028300000000003</v>
      </c>
      <c r="H543" s="1">
        <v>0.98955499999999996</v>
      </c>
      <c r="I543" s="1">
        <v>-2.01729</v>
      </c>
      <c r="J543" s="1">
        <v>-3.7715100000000001E-3</v>
      </c>
      <c r="K543" s="1">
        <v>0.88138499999999997</v>
      </c>
      <c r="L543" s="1">
        <v>-2.9152800000000001</v>
      </c>
      <c r="M543" s="1">
        <v>0.89361599999999997</v>
      </c>
      <c r="N543" s="1">
        <v>1.0051600000000001</v>
      </c>
      <c r="O543" s="1">
        <v>-2.4917600000000002</v>
      </c>
      <c r="P543" s="1">
        <v>-0.87605999999999995</v>
      </c>
      <c r="Q543" s="1">
        <v>0.99935099999999999</v>
      </c>
      <c r="R543" s="1">
        <v>-2.4407299999999998</v>
      </c>
      <c r="S543" s="1">
        <v>-8.4160299999999997E-3</v>
      </c>
      <c r="T543" s="1">
        <v>-2.4593199999999999E-2</v>
      </c>
      <c r="U543" s="1">
        <v>-2.4919799999999999</v>
      </c>
      <c r="V543" s="1" t="s">
        <v>23</v>
      </c>
      <c r="W543" s="1">
        <f>ABS(IK_diagnostics_positions[[#This Row],[Column1]]-A542)</f>
        <v>0.10689299999999999</v>
      </c>
      <c r="X543" s="1">
        <f>ABS(IK_diagnostics_positions[[#This Row],[Column2]]-B542)</f>
        <v>0.34218499999999996</v>
      </c>
      <c r="Y543" s="1">
        <f>ABS(IK_diagnostics_positions[[#This Row],[Column3]]-C542)</f>
        <v>0.21714600000000006</v>
      </c>
      <c r="Z543" s="1">
        <f>ABS(IK_diagnostics_positions[[#This Row],[Column4]]-D542)</f>
        <v>0.14468099999999995</v>
      </c>
      <c r="AA543" s="1">
        <f>ABS(IK_diagnostics_positions[[#This Row],[Column5]]-E542)</f>
        <v>0.53115329999999994</v>
      </c>
      <c r="AB543" s="1">
        <f>ABS(IK_diagnostics_positions[[#This Row],[Column6]]-F542)</f>
        <v>3.1440000000000135E-2</v>
      </c>
      <c r="AC543" s="1">
        <f>ABS(IK_diagnostics_positions[[#This Row],[Column7]]-G542)</f>
        <v>0.63303600000000004</v>
      </c>
      <c r="AD543" s="1">
        <f>ABS(IK_diagnostics_positions[[#This Row],[Column8]]-H542)</f>
        <v>0.75461899999999993</v>
      </c>
      <c r="AE543" s="1">
        <f>ABS(IK_diagnostics_positions[[#This Row],[Column9]]-I542)</f>
        <v>0.94477000000000011</v>
      </c>
      <c r="AF543" s="1">
        <f>ABS(IK_diagnostics_positions[[#This Row],[Column10]]-J542)</f>
        <v>3.6622400000000002E-3</v>
      </c>
      <c r="AG543" s="1">
        <f>ABS(IK_diagnostics_positions[[#This Row],[Column11]]-K542)</f>
        <v>9.154299999999993E-2</v>
      </c>
      <c r="AH543" s="1">
        <f>ABS(IK_diagnostics_positions[[#This Row],[Column12]]-L542)</f>
        <v>1.03596</v>
      </c>
      <c r="AI543" s="1">
        <f>ABS(IK_diagnostics_positions[[#This Row],[Column13]]-M542)</f>
        <v>0.14168199999999997</v>
      </c>
      <c r="AJ543" s="1">
        <f>ABS(IK_diagnostics_positions[[#This Row],[Column14]]-N542)</f>
        <v>2.9399999999999427E-3</v>
      </c>
      <c r="AK543" s="1">
        <f>ABS(IK_diagnostics_positions[[#This Row],[Column15]]-O542)</f>
        <v>1.1519999999999975E-2</v>
      </c>
      <c r="AL543" s="1">
        <f>ABS(IK_diagnostics_positions[[#This Row],[Column16]]-P542)</f>
        <v>0.1215369999999999</v>
      </c>
      <c r="AM543" s="1">
        <f>ABS(IK_diagnostics_positions[[#This Row],[Column17]]-Q542)</f>
        <v>1.2789999999999191E-3</v>
      </c>
      <c r="AN543" s="1">
        <f>ABS(IK_diagnostics_positions[[#This Row],[Column18]]-R542)</f>
        <v>6.0230000000000228E-2</v>
      </c>
      <c r="AO543" s="1">
        <f>ABS(IK_diagnostics_positions[[#This Row],[Column19]]-S542)</f>
        <v>8.2787750000000004E-3</v>
      </c>
      <c r="AP543" s="1">
        <f>ABS(IK_diagnostics_positions[[#This Row],[Column20]]-T542)</f>
        <v>2.7576049999999998E-2</v>
      </c>
      <c r="AQ543" s="1">
        <f>ABS(IK_diagnostics_positions[[#This Row],[Column21]]-U542)</f>
        <v>4.4800000000000395E-3</v>
      </c>
    </row>
    <row r="544" spans="1:43" x14ac:dyDescent="0.25">
      <c r="A544" s="1">
        <v>0.20178699999999999</v>
      </c>
      <c r="B544" s="1">
        <v>0.63899499999999998</v>
      </c>
      <c r="C544" s="1">
        <v>-0.74227200000000004</v>
      </c>
      <c r="D544" s="1">
        <v>-0.53538699999999995</v>
      </c>
      <c r="E544" s="1">
        <v>0.27695700000000001</v>
      </c>
      <c r="F544" s="1">
        <v>-1.3128</v>
      </c>
      <c r="G544" s="1">
        <v>-9.9626699999999999E-2</v>
      </c>
      <c r="H544" s="1">
        <v>0.27073000000000003</v>
      </c>
      <c r="I544" s="1">
        <v>-2.2128399999999999</v>
      </c>
      <c r="J544" s="1">
        <v>-5.8600800000000001E-3</v>
      </c>
      <c r="K544" s="1">
        <v>0.778034</v>
      </c>
      <c r="L544" s="1">
        <v>-3.0694900000000001</v>
      </c>
      <c r="M544" s="1">
        <v>0.77091399999999999</v>
      </c>
      <c r="N544" s="1">
        <v>1.0183</v>
      </c>
      <c r="O544" s="1">
        <v>-2.4873500000000002</v>
      </c>
      <c r="P544" s="1">
        <v>-0.78493599999999997</v>
      </c>
      <c r="Q544" s="1">
        <v>1.0144299999999999</v>
      </c>
      <c r="R544" s="1">
        <v>-2.4888400000000002</v>
      </c>
      <c r="S544" s="1">
        <v>-1.2266E-3</v>
      </c>
      <c r="T544" s="1">
        <v>-3.1236300000000002E-2</v>
      </c>
      <c r="U544" s="1">
        <v>-2.4820700000000002</v>
      </c>
      <c r="V544" s="1" t="s">
        <v>23</v>
      </c>
      <c r="W544" s="1">
        <f>ABS(IK_diagnostics_positions[[#This Row],[Column1]]-A543)</f>
        <v>6.9290999999999991E-2</v>
      </c>
      <c r="X544" s="1">
        <f>ABS(IK_diagnostics_positions[[#This Row],[Column2]]-B543)</f>
        <v>6.529000000000007E-3</v>
      </c>
      <c r="Y544" s="1">
        <f>ABS(IK_diagnostics_positions[[#This Row],[Column3]]-C543)</f>
        <v>1.666600000000007E-2</v>
      </c>
      <c r="Z544" s="1">
        <f>ABS(IK_diagnostics_positions[[#This Row],[Column4]]-D543)</f>
        <v>7.0098000000000105E-2</v>
      </c>
      <c r="AA544" s="1">
        <f>ABS(IK_diagnostics_positions[[#This Row],[Column5]]-E543)</f>
        <v>0.19547199999999998</v>
      </c>
      <c r="AB544" s="1">
        <f>ABS(IK_diagnostics_positions[[#This Row],[Column6]]-F543)</f>
        <v>0.13328999999999991</v>
      </c>
      <c r="AC544" s="1">
        <f>ABS(IK_diagnostics_positions[[#This Row],[Column7]]-G543)</f>
        <v>0.33065630000000001</v>
      </c>
      <c r="AD544" s="1">
        <f>ABS(IK_diagnostics_positions[[#This Row],[Column8]]-H543)</f>
        <v>0.71882499999999994</v>
      </c>
      <c r="AE544" s="1">
        <f>ABS(IK_diagnostics_positions[[#This Row],[Column9]]-I543)</f>
        <v>0.19554999999999989</v>
      </c>
      <c r="AF544" s="1">
        <f>ABS(IK_diagnostics_positions[[#This Row],[Column10]]-J543)</f>
        <v>2.0885700000000001E-3</v>
      </c>
      <c r="AG544" s="1">
        <f>ABS(IK_diagnostics_positions[[#This Row],[Column11]]-K543)</f>
        <v>0.10335099999999997</v>
      </c>
      <c r="AH544" s="1">
        <f>ABS(IK_diagnostics_positions[[#This Row],[Column12]]-L543)</f>
        <v>0.15420999999999996</v>
      </c>
      <c r="AI544" s="1">
        <f>ABS(IK_diagnostics_positions[[#This Row],[Column13]]-M543)</f>
        <v>0.12270199999999998</v>
      </c>
      <c r="AJ544" s="1">
        <f>ABS(IK_diagnostics_positions[[#This Row],[Column14]]-N543)</f>
        <v>1.313999999999993E-2</v>
      </c>
      <c r="AK544" s="1">
        <f>ABS(IK_diagnostics_positions[[#This Row],[Column15]]-O543)</f>
        <v>4.410000000000025E-3</v>
      </c>
      <c r="AL544" s="1">
        <f>ABS(IK_diagnostics_positions[[#This Row],[Column16]]-P543)</f>
        <v>9.1123999999999983E-2</v>
      </c>
      <c r="AM544" s="1">
        <f>ABS(IK_diagnostics_positions[[#This Row],[Column17]]-Q543)</f>
        <v>1.5078999999999954E-2</v>
      </c>
      <c r="AN544" s="1">
        <f>ABS(IK_diagnostics_positions[[#This Row],[Column18]]-R543)</f>
        <v>4.8110000000000319E-2</v>
      </c>
      <c r="AO544" s="1">
        <f>ABS(IK_diagnostics_positions[[#This Row],[Column19]]-S543)</f>
        <v>7.1894300000000001E-3</v>
      </c>
      <c r="AP544" s="1">
        <f>ABS(IK_diagnostics_positions[[#This Row],[Column20]]-T543)</f>
        <v>6.6431000000000025E-3</v>
      </c>
      <c r="AQ544" s="1">
        <f>ABS(IK_diagnostics_positions[[#This Row],[Column21]]-U543)</f>
        <v>9.9099999999996413E-3</v>
      </c>
    </row>
    <row r="545" spans="1:43" x14ac:dyDescent="0.25">
      <c r="A545" s="1">
        <v>0.38545099999999999</v>
      </c>
      <c r="B545" s="1">
        <v>-0.331204</v>
      </c>
      <c r="C545" s="1">
        <v>-0.86123799999999995</v>
      </c>
      <c r="D545" s="1">
        <v>0.23907800000000001</v>
      </c>
      <c r="E545" s="1">
        <v>0.58265</v>
      </c>
      <c r="F545" s="1">
        <v>-1.2399800000000001</v>
      </c>
      <c r="G545" s="1">
        <v>-0.37942399999999998</v>
      </c>
      <c r="H545" s="1">
        <v>-0.11120099999999999</v>
      </c>
      <c r="I545" s="1">
        <v>-1.6088</v>
      </c>
      <c r="J545" s="1">
        <v>-6.2007299999999998E-3</v>
      </c>
      <c r="K545" s="1">
        <v>0.77791100000000002</v>
      </c>
      <c r="L545" s="1">
        <v>-1.8737200000000001</v>
      </c>
      <c r="M545" s="1">
        <v>0.74638499999999997</v>
      </c>
      <c r="N545" s="1">
        <v>0.99557600000000002</v>
      </c>
      <c r="O545" s="1">
        <v>-2.4952000000000001</v>
      </c>
      <c r="P545" s="1">
        <v>-0.75320500000000001</v>
      </c>
      <c r="Q545" s="1">
        <v>0.99853000000000003</v>
      </c>
      <c r="R545" s="1">
        <v>-2.5008699999999999</v>
      </c>
      <c r="S545" s="1">
        <v>2.3392999999999999E-3</v>
      </c>
      <c r="T545" s="1">
        <v>1.05393E-3</v>
      </c>
      <c r="U545" s="1">
        <v>-2.5033400000000001</v>
      </c>
      <c r="V545" s="1" t="s">
        <v>23</v>
      </c>
      <c r="W545" s="1">
        <f>ABS(IK_diagnostics_positions[[#This Row],[Column1]]-A544)</f>
        <v>0.18366399999999999</v>
      </c>
      <c r="X545" s="1">
        <f>ABS(IK_diagnostics_positions[[#This Row],[Column2]]-B544)</f>
        <v>0.97019900000000003</v>
      </c>
      <c r="Y545" s="1">
        <f>ABS(IK_diagnostics_positions[[#This Row],[Column3]]-C544)</f>
        <v>0.11896599999999991</v>
      </c>
      <c r="Z545" s="1">
        <f>ABS(IK_diagnostics_positions[[#This Row],[Column4]]-D544)</f>
        <v>0.77446499999999996</v>
      </c>
      <c r="AA545" s="1">
        <f>ABS(IK_diagnostics_positions[[#This Row],[Column5]]-E544)</f>
        <v>0.30569299999999999</v>
      </c>
      <c r="AB545" s="1">
        <f>ABS(IK_diagnostics_positions[[#This Row],[Column6]]-F544)</f>
        <v>7.2819999999999885E-2</v>
      </c>
      <c r="AC545" s="1">
        <f>ABS(IK_diagnostics_positions[[#This Row],[Column7]]-G544)</f>
        <v>0.27979729999999997</v>
      </c>
      <c r="AD545" s="1">
        <f>ABS(IK_diagnostics_positions[[#This Row],[Column8]]-H544)</f>
        <v>0.38193100000000002</v>
      </c>
      <c r="AE545" s="1">
        <f>ABS(IK_diagnostics_positions[[#This Row],[Column9]]-I544)</f>
        <v>0.60403999999999991</v>
      </c>
      <c r="AF545" s="1">
        <f>ABS(IK_diagnostics_positions[[#This Row],[Column10]]-J544)</f>
        <v>3.4064999999999963E-4</v>
      </c>
      <c r="AG545" s="1">
        <f>ABS(IK_diagnostics_positions[[#This Row],[Column11]]-K544)</f>
        <v>1.2299999999998423E-4</v>
      </c>
      <c r="AH545" s="1">
        <f>ABS(IK_diagnostics_positions[[#This Row],[Column12]]-L544)</f>
        <v>1.19577</v>
      </c>
      <c r="AI545" s="1">
        <f>ABS(IK_diagnostics_positions[[#This Row],[Column13]]-M544)</f>
        <v>2.4529000000000023E-2</v>
      </c>
      <c r="AJ545" s="1">
        <f>ABS(IK_diagnostics_positions[[#This Row],[Column14]]-N544)</f>
        <v>2.2723999999999966E-2</v>
      </c>
      <c r="AK545" s="1">
        <f>ABS(IK_diagnostics_positions[[#This Row],[Column15]]-O544)</f>
        <v>7.8499999999999126E-3</v>
      </c>
      <c r="AL545" s="1">
        <f>ABS(IK_diagnostics_positions[[#This Row],[Column16]]-P544)</f>
        <v>3.1730999999999954E-2</v>
      </c>
      <c r="AM545" s="1">
        <f>ABS(IK_diagnostics_positions[[#This Row],[Column17]]-Q544)</f>
        <v>1.5899999999999914E-2</v>
      </c>
      <c r="AN545" s="1">
        <f>ABS(IK_diagnostics_positions[[#This Row],[Column18]]-R544)</f>
        <v>1.2029999999999763E-2</v>
      </c>
      <c r="AO545" s="1">
        <f>ABS(IK_diagnostics_positions[[#This Row],[Column19]]-S544)</f>
        <v>3.5658999999999999E-3</v>
      </c>
      <c r="AP545" s="1">
        <f>ABS(IK_diagnostics_positions[[#This Row],[Column20]]-T544)</f>
        <v>3.2290230000000003E-2</v>
      </c>
      <c r="AQ545" s="1">
        <f>ABS(IK_diagnostics_positions[[#This Row],[Column21]]-U544)</f>
        <v>2.12699999999999E-2</v>
      </c>
    </row>
    <row r="546" spans="1:43" x14ac:dyDescent="0.25">
      <c r="A546" s="1">
        <v>0.73368999999999995</v>
      </c>
      <c r="B546" s="1">
        <v>-0.39074799999999998</v>
      </c>
      <c r="C546" s="1">
        <v>-0.55589100000000002</v>
      </c>
      <c r="D546" s="1">
        <v>0.32221699999999998</v>
      </c>
      <c r="E546" s="1">
        <v>5.3566700000000002E-2</v>
      </c>
      <c r="F546" s="1">
        <v>-1.35168</v>
      </c>
      <c r="G546" s="1">
        <v>2.7699100000000001E-2</v>
      </c>
      <c r="H546" s="1">
        <v>0.140207</v>
      </c>
      <c r="I546" s="1">
        <v>-2.3033899999999998</v>
      </c>
      <c r="J546" s="1">
        <v>6.6949399999999997E-4</v>
      </c>
      <c r="K546" s="1">
        <v>0.76083500000000004</v>
      </c>
      <c r="L546" s="1">
        <v>-3.0870299999999999</v>
      </c>
      <c r="M546" s="1">
        <v>0.76513600000000004</v>
      </c>
      <c r="N546" s="1">
        <v>1.0147699999999999</v>
      </c>
      <c r="O546" s="1">
        <v>-2.4944799999999998</v>
      </c>
      <c r="P546" s="1">
        <v>-0.76760799999999996</v>
      </c>
      <c r="Q546" s="1">
        <v>1.00505</v>
      </c>
      <c r="R546" s="1">
        <v>-2.49533</v>
      </c>
      <c r="S546" s="1">
        <v>1.71462E-3</v>
      </c>
      <c r="T546" s="1">
        <v>-2.1425699999999999E-2</v>
      </c>
      <c r="U546" s="1">
        <v>-2.46408</v>
      </c>
      <c r="V546" s="1" t="s">
        <v>23</v>
      </c>
      <c r="W546" s="1">
        <f>ABS(IK_diagnostics_positions[[#This Row],[Column1]]-A545)</f>
        <v>0.34823899999999997</v>
      </c>
      <c r="X546" s="1">
        <f>ABS(IK_diagnostics_positions[[#This Row],[Column2]]-B545)</f>
        <v>5.9543999999999986E-2</v>
      </c>
      <c r="Y546" s="1">
        <f>ABS(IK_diagnostics_positions[[#This Row],[Column3]]-C545)</f>
        <v>0.30534699999999992</v>
      </c>
      <c r="Z546" s="1">
        <f>ABS(IK_diagnostics_positions[[#This Row],[Column4]]-D545)</f>
        <v>8.3138999999999963E-2</v>
      </c>
      <c r="AA546" s="1">
        <f>ABS(IK_diagnostics_positions[[#This Row],[Column5]]-E545)</f>
        <v>0.52908330000000003</v>
      </c>
      <c r="AB546" s="1">
        <f>ABS(IK_diagnostics_positions[[#This Row],[Column6]]-F545)</f>
        <v>0.11169999999999991</v>
      </c>
      <c r="AC546" s="1">
        <f>ABS(IK_diagnostics_positions[[#This Row],[Column7]]-G545)</f>
        <v>0.40712309999999996</v>
      </c>
      <c r="AD546" s="1">
        <f>ABS(IK_diagnostics_positions[[#This Row],[Column8]]-H545)</f>
        <v>0.25140799999999996</v>
      </c>
      <c r="AE546" s="1">
        <f>ABS(IK_diagnostics_positions[[#This Row],[Column9]]-I545)</f>
        <v>0.69458999999999982</v>
      </c>
      <c r="AF546" s="1">
        <f>ABS(IK_diagnostics_positions[[#This Row],[Column10]]-J545)</f>
        <v>6.8702239999999994E-3</v>
      </c>
      <c r="AG546" s="1">
        <f>ABS(IK_diagnostics_positions[[#This Row],[Column11]]-K545)</f>
        <v>1.707599999999998E-2</v>
      </c>
      <c r="AH546" s="1">
        <f>ABS(IK_diagnostics_positions[[#This Row],[Column12]]-L545)</f>
        <v>1.2133099999999999</v>
      </c>
      <c r="AI546" s="1">
        <f>ABS(IK_diagnostics_positions[[#This Row],[Column13]]-M545)</f>
        <v>1.8751000000000073E-2</v>
      </c>
      <c r="AJ546" s="1">
        <f>ABS(IK_diagnostics_positions[[#This Row],[Column14]]-N545)</f>
        <v>1.9193999999999933E-2</v>
      </c>
      <c r="AK546" s="1">
        <f>ABS(IK_diagnostics_positions[[#This Row],[Column15]]-O545)</f>
        <v>7.2000000000027597E-4</v>
      </c>
      <c r="AL546" s="1">
        <f>ABS(IK_diagnostics_positions[[#This Row],[Column16]]-P545)</f>
        <v>1.4402999999999944E-2</v>
      </c>
      <c r="AM546" s="1">
        <f>ABS(IK_diagnostics_positions[[#This Row],[Column17]]-Q545)</f>
        <v>6.5199999999999703E-3</v>
      </c>
      <c r="AN546" s="1">
        <f>ABS(IK_diagnostics_positions[[#This Row],[Column18]]-R545)</f>
        <v>5.5399999999998784E-3</v>
      </c>
      <c r="AO546" s="1">
        <f>ABS(IK_diagnostics_positions[[#This Row],[Column19]]-S545)</f>
        <v>6.2467999999999985E-4</v>
      </c>
      <c r="AP546" s="1">
        <f>ABS(IK_diagnostics_positions[[#This Row],[Column20]]-T545)</f>
        <v>2.247963E-2</v>
      </c>
      <c r="AQ546" s="1">
        <f>ABS(IK_diagnostics_positions[[#This Row],[Column21]]-U545)</f>
        <v>3.9260000000000073E-2</v>
      </c>
    </row>
    <row r="547" spans="1:43" x14ac:dyDescent="0.25">
      <c r="A547" s="1">
        <v>0.95303700000000002</v>
      </c>
      <c r="B547" s="1">
        <v>0.220582</v>
      </c>
      <c r="C547" s="1">
        <v>-0.20751800000000001</v>
      </c>
      <c r="D547" s="1">
        <v>0.446243</v>
      </c>
      <c r="E547" s="1">
        <v>9.9275799999999997E-2</v>
      </c>
      <c r="F547" s="1">
        <v>-1.06101</v>
      </c>
      <c r="G547" s="1">
        <v>0.931732</v>
      </c>
      <c r="H547" s="1">
        <v>0.43002800000000002</v>
      </c>
      <c r="I547" s="1">
        <v>-1.8702700000000001</v>
      </c>
      <c r="J547" s="1">
        <v>-4.4895999999999998E-3</v>
      </c>
      <c r="K547" s="1">
        <v>0.78139000000000003</v>
      </c>
      <c r="L547" s="1">
        <v>-1.8759999999999999</v>
      </c>
      <c r="M547" s="1">
        <v>0.75144</v>
      </c>
      <c r="N547" s="1">
        <v>0.995475</v>
      </c>
      <c r="O547" s="1">
        <v>-2.4946600000000001</v>
      </c>
      <c r="P547" s="1">
        <v>-0.752444</v>
      </c>
      <c r="Q547" s="1">
        <v>1.0045500000000001</v>
      </c>
      <c r="R547" s="1">
        <v>-2.5011100000000002</v>
      </c>
      <c r="S547" s="1">
        <v>1.76731E-3</v>
      </c>
      <c r="T547" s="1">
        <v>2.20382E-3</v>
      </c>
      <c r="U547" s="1">
        <v>-2.5027599999999999</v>
      </c>
      <c r="V547" s="1" t="s">
        <v>23</v>
      </c>
      <c r="W547" s="1">
        <f>ABS(IK_diagnostics_positions[[#This Row],[Column1]]-A546)</f>
        <v>0.21934700000000007</v>
      </c>
      <c r="X547" s="1">
        <f>ABS(IK_diagnostics_positions[[#This Row],[Column2]]-B546)</f>
        <v>0.61132999999999993</v>
      </c>
      <c r="Y547" s="1">
        <f>ABS(IK_diagnostics_positions[[#This Row],[Column3]]-C546)</f>
        <v>0.34837300000000004</v>
      </c>
      <c r="Z547" s="1">
        <f>ABS(IK_diagnostics_positions[[#This Row],[Column4]]-D546)</f>
        <v>0.12402600000000003</v>
      </c>
      <c r="AA547" s="1">
        <f>ABS(IK_diagnostics_positions[[#This Row],[Column5]]-E546)</f>
        <v>4.5709099999999996E-2</v>
      </c>
      <c r="AB547" s="1">
        <f>ABS(IK_diagnostics_positions[[#This Row],[Column6]]-F546)</f>
        <v>0.29066999999999998</v>
      </c>
      <c r="AC547" s="1">
        <f>ABS(IK_diagnostics_positions[[#This Row],[Column7]]-G546)</f>
        <v>0.90403290000000003</v>
      </c>
      <c r="AD547" s="1">
        <f>ABS(IK_diagnostics_positions[[#This Row],[Column8]]-H546)</f>
        <v>0.289821</v>
      </c>
      <c r="AE547" s="1">
        <f>ABS(IK_diagnostics_positions[[#This Row],[Column9]]-I546)</f>
        <v>0.43311999999999973</v>
      </c>
      <c r="AF547" s="1">
        <f>ABS(IK_diagnostics_positions[[#This Row],[Column10]]-J546)</f>
        <v>5.1590939999999995E-3</v>
      </c>
      <c r="AG547" s="1">
        <f>ABS(IK_diagnostics_positions[[#This Row],[Column11]]-K546)</f>
        <v>2.055499999999999E-2</v>
      </c>
      <c r="AH547" s="1">
        <f>ABS(IK_diagnostics_positions[[#This Row],[Column12]]-L546)</f>
        <v>1.2110300000000001</v>
      </c>
      <c r="AI547" s="1">
        <f>ABS(IK_diagnostics_positions[[#This Row],[Column13]]-M546)</f>
        <v>1.3696000000000041E-2</v>
      </c>
      <c r="AJ547" s="1">
        <f>ABS(IK_diagnostics_positions[[#This Row],[Column14]]-N546)</f>
        <v>1.9294999999999951E-2</v>
      </c>
      <c r="AK547" s="1">
        <f>ABS(IK_diagnostics_positions[[#This Row],[Column15]]-O546)</f>
        <v>1.8000000000029104E-4</v>
      </c>
      <c r="AL547" s="1">
        <f>ABS(IK_diagnostics_positions[[#This Row],[Column16]]-P546)</f>
        <v>1.5163999999999955E-2</v>
      </c>
      <c r="AM547" s="1">
        <f>ABS(IK_diagnostics_positions[[#This Row],[Column17]]-Q546)</f>
        <v>4.9999999999994493E-4</v>
      </c>
      <c r="AN547" s="1">
        <f>ABS(IK_diagnostics_positions[[#This Row],[Column18]]-R546)</f>
        <v>5.7800000000001184E-3</v>
      </c>
      <c r="AO547" s="1">
        <f>ABS(IK_diagnostics_positions[[#This Row],[Column19]]-S546)</f>
        <v>5.2689999999999985E-5</v>
      </c>
      <c r="AP547" s="1">
        <f>ABS(IK_diagnostics_positions[[#This Row],[Column20]]-T546)</f>
        <v>2.3629519999999998E-2</v>
      </c>
      <c r="AQ547" s="1">
        <f>ABS(IK_diagnostics_positions[[#This Row],[Column21]]-U546)</f>
        <v>3.8679999999999826E-2</v>
      </c>
    </row>
    <row r="548" spans="1:43" x14ac:dyDescent="0.25">
      <c r="A548" s="1">
        <v>-0.34703400000000001</v>
      </c>
      <c r="B548" s="1">
        <v>0.85016899999999995</v>
      </c>
      <c r="C548" s="1">
        <v>-0.39595399999999997</v>
      </c>
      <c r="D548" s="1">
        <v>-1.0724499999999999</v>
      </c>
      <c r="E548" s="1">
        <v>0.162771</v>
      </c>
      <c r="F548" s="1">
        <v>-0.43130600000000002</v>
      </c>
      <c r="G548" s="1">
        <v>-0.55765200000000004</v>
      </c>
      <c r="H548" s="1">
        <v>0.75840600000000002</v>
      </c>
      <c r="I548" s="1">
        <v>-1.0479099999999999</v>
      </c>
      <c r="J548" s="1">
        <v>4.41742E-3</v>
      </c>
      <c r="K548" s="1">
        <v>0.77410299999999999</v>
      </c>
      <c r="L548" s="1">
        <v>-1.8748499999999999</v>
      </c>
      <c r="M548" s="1">
        <v>0.75012500000000004</v>
      </c>
      <c r="N548" s="1">
        <v>1.0004299999999999</v>
      </c>
      <c r="O548" s="1">
        <v>-2.5015000000000001</v>
      </c>
      <c r="P548" s="1">
        <v>-0.74812800000000002</v>
      </c>
      <c r="Q548" s="1">
        <v>0.99837299999999995</v>
      </c>
      <c r="R548" s="1">
        <v>-2.4940199999999999</v>
      </c>
      <c r="S548" s="1">
        <v>1.2708000000000001E-3</v>
      </c>
      <c r="T548" s="1">
        <v>-2.59954E-3</v>
      </c>
      <c r="U548" s="1">
        <v>-2.5047100000000002</v>
      </c>
      <c r="V548" s="1" t="s">
        <v>23</v>
      </c>
      <c r="W548" s="1">
        <f>ABS(IK_diagnostics_positions[[#This Row],[Column1]]-A547)</f>
        <v>1.300071</v>
      </c>
      <c r="X548" s="1">
        <f>ABS(IK_diagnostics_positions[[#This Row],[Column2]]-B547)</f>
        <v>0.6295869999999999</v>
      </c>
      <c r="Y548" s="1">
        <f>ABS(IK_diagnostics_positions[[#This Row],[Column3]]-C547)</f>
        <v>0.18843599999999996</v>
      </c>
      <c r="Z548" s="1">
        <f>ABS(IK_diagnostics_positions[[#This Row],[Column4]]-D547)</f>
        <v>1.5186929999999998</v>
      </c>
      <c r="AA548" s="1">
        <f>ABS(IK_diagnostics_positions[[#This Row],[Column5]]-E547)</f>
        <v>6.3495200000000002E-2</v>
      </c>
      <c r="AB548" s="1">
        <f>ABS(IK_diagnostics_positions[[#This Row],[Column6]]-F547)</f>
        <v>0.62970400000000004</v>
      </c>
      <c r="AC548" s="1">
        <f>ABS(IK_diagnostics_positions[[#This Row],[Column7]]-G547)</f>
        <v>1.489384</v>
      </c>
      <c r="AD548" s="1">
        <f>ABS(IK_diagnostics_positions[[#This Row],[Column8]]-H547)</f>
        <v>0.328378</v>
      </c>
      <c r="AE548" s="1">
        <f>ABS(IK_diagnostics_positions[[#This Row],[Column9]]-I547)</f>
        <v>0.8223600000000002</v>
      </c>
      <c r="AF548" s="1">
        <f>ABS(IK_diagnostics_positions[[#This Row],[Column10]]-J547)</f>
        <v>8.9070199999999999E-3</v>
      </c>
      <c r="AG548" s="1">
        <f>ABS(IK_diagnostics_positions[[#This Row],[Column11]]-K547)</f>
        <v>7.2870000000000434E-3</v>
      </c>
      <c r="AH548" s="1">
        <f>ABS(IK_diagnostics_positions[[#This Row],[Column12]]-L547)</f>
        <v>1.1499999999999844E-3</v>
      </c>
      <c r="AI548" s="1">
        <f>ABS(IK_diagnostics_positions[[#This Row],[Column13]]-M547)</f>
        <v>1.3149999999999551E-3</v>
      </c>
      <c r="AJ548" s="1">
        <f>ABS(IK_diagnostics_positions[[#This Row],[Column14]]-N547)</f>
        <v>4.9549999999999317E-3</v>
      </c>
      <c r="AK548" s="1">
        <f>ABS(IK_diagnostics_positions[[#This Row],[Column15]]-O547)</f>
        <v>6.8399999999999572E-3</v>
      </c>
      <c r="AL548" s="1">
        <f>ABS(IK_diagnostics_positions[[#This Row],[Column16]]-P547)</f>
        <v>4.3159999999999865E-3</v>
      </c>
      <c r="AM548" s="1">
        <f>ABS(IK_diagnostics_positions[[#This Row],[Column17]]-Q547)</f>
        <v>6.1770000000000991E-3</v>
      </c>
      <c r="AN548" s="1">
        <f>ABS(IK_diagnostics_positions[[#This Row],[Column18]]-R547)</f>
        <v>7.0900000000002628E-3</v>
      </c>
      <c r="AO548" s="1">
        <f>ABS(IK_diagnostics_positions[[#This Row],[Column19]]-S547)</f>
        <v>4.9650999999999992E-4</v>
      </c>
      <c r="AP548" s="1">
        <f>ABS(IK_diagnostics_positions[[#This Row],[Column20]]-T547)</f>
        <v>4.8033599999999996E-3</v>
      </c>
      <c r="AQ548" s="1">
        <f>ABS(IK_diagnostics_positions[[#This Row],[Column21]]-U547)</f>
        <v>1.9500000000003403E-3</v>
      </c>
    </row>
    <row r="549" spans="1:43" x14ac:dyDescent="0.25">
      <c r="A549" s="1">
        <v>0.42798399999999998</v>
      </c>
      <c r="B549" s="1">
        <v>0.70343999999999995</v>
      </c>
      <c r="C549" s="1">
        <v>-0.56745199999999996</v>
      </c>
      <c r="D549" s="1">
        <v>-6.7958400000000002E-2</v>
      </c>
      <c r="E549" s="1">
        <v>1.06088</v>
      </c>
      <c r="F549" s="1">
        <v>-1.35883</v>
      </c>
      <c r="G549" s="1">
        <v>0.89836300000000002</v>
      </c>
      <c r="H549" s="1">
        <v>1.1290800000000001</v>
      </c>
      <c r="I549" s="1">
        <v>-1.60697</v>
      </c>
      <c r="J549" s="1">
        <v>6.8300999999999995E-4</v>
      </c>
      <c r="K549" s="1">
        <v>0.78028500000000001</v>
      </c>
      <c r="L549" s="1">
        <v>-1.87625</v>
      </c>
      <c r="M549" s="1">
        <v>0.74956500000000004</v>
      </c>
      <c r="N549" s="1">
        <v>0.99932600000000005</v>
      </c>
      <c r="O549" s="1">
        <v>-2.5017100000000001</v>
      </c>
      <c r="P549" s="1">
        <v>-0.74881200000000003</v>
      </c>
      <c r="Q549" s="1">
        <v>1.0005299999999999</v>
      </c>
      <c r="R549" s="1">
        <v>-2.5005500000000001</v>
      </c>
      <c r="S549" s="1">
        <v>1.1035800000000001E-3</v>
      </c>
      <c r="T549" s="1">
        <v>-3.2775999999999999E-3</v>
      </c>
      <c r="U549" s="1">
        <v>-2.49756</v>
      </c>
      <c r="V549" s="1" t="s">
        <v>23</v>
      </c>
      <c r="W549" s="1">
        <f>ABS(IK_diagnostics_positions[[#This Row],[Column1]]-A548)</f>
        <v>0.77501799999999998</v>
      </c>
      <c r="X549" s="1">
        <f>ABS(IK_diagnostics_positions[[#This Row],[Column2]]-B548)</f>
        <v>0.146729</v>
      </c>
      <c r="Y549" s="1">
        <f>ABS(IK_diagnostics_positions[[#This Row],[Column3]]-C548)</f>
        <v>0.17149799999999998</v>
      </c>
      <c r="Z549" s="1">
        <f>ABS(IK_diagnostics_positions[[#This Row],[Column4]]-D548)</f>
        <v>1.0044915999999999</v>
      </c>
      <c r="AA549" s="1">
        <f>ABS(IK_diagnostics_positions[[#This Row],[Column5]]-E548)</f>
        <v>0.89810900000000005</v>
      </c>
      <c r="AB549" s="1">
        <f>ABS(IK_diagnostics_positions[[#This Row],[Column6]]-F548)</f>
        <v>0.92752400000000002</v>
      </c>
      <c r="AC549" s="1">
        <f>ABS(IK_diagnostics_positions[[#This Row],[Column7]]-G548)</f>
        <v>1.4560150000000001</v>
      </c>
      <c r="AD549" s="1">
        <f>ABS(IK_diagnostics_positions[[#This Row],[Column8]]-H548)</f>
        <v>0.37067400000000006</v>
      </c>
      <c r="AE549" s="1">
        <f>ABS(IK_diagnostics_positions[[#This Row],[Column9]]-I548)</f>
        <v>0.55906000000000011</v>
      </c>
      <c r="AF549" s="1">
        <f>ABS(IK_diagnostics_positions[[#This Row],[Column10]]-J548)</f>
        <v>3.7344100000000001E-3</v>
      </c>
      <c r="AG549" s="1">
        <f>ABS(IK_diagnostics_positions[[#This Row],[Column11]]-K548)</f>
        <v>6.1820000000000208E-3</v>
      </c>
      <c r="AH549" s="1">
        <f>ABS(IK_diagnostics_positions[[#This Row],[Column12]]-L548)</f>
        <v>1.4000000000000679E-3</v>
      </c>
      <c r="AI549" s="1">
        <f>ABS(IK_diagnostics_positions[[#This Row],[Column13]]-M548)</f>
        <v>5.6000000000000494E-4</v>
      </c>
      <c r="AJ549" s="1">
        <f>ABS(IK_diagnostics_positions[[#This Row],[Column14]]-N548)</f>
        <v>1.1039999999998829E-3</v>
      </c>
      <c r="AK549" s="1">
        <f>ABS(IK_diagnostics_positions[[#This Row],[Column15]]-O548)</f>
        <v>2.1000000000004349E-4</v>
      </c>
      <c r="AL549" s="1">
        <f>ABS(IK_diagnostics_positions[[#This Row],[Column16]]-P548)</f>
        <v>6.8400000000001793E-4</v>
      </c>
      <c r="AM549" s="1">
        <f>ABS(IK_diagnostics_positions[[#This Row],[Column17]]-Q548)</f>
        <v>2.1569999999999645E-3</v>
      </c>
      <c r="AN549" s="1">
        <f>ABS(IK_diagnostics_positions[[#This Row],[Column18]]-R548)</f>
        <v>6.5300000000001468E-3</v>
      </c>
      <c r="AO549" s="1">
        <f>ABS(IK_diagnostics_positions[[#This Row],[Column19]]-S548)</f>
        <v>1.6722000000000004E-4</v>
      </c>
      <c r="AP549" s="1">
        <f>ABS(IK_diagnostics_positions[[#This Row],[Column20]]-T548)</f>
        <v>6.7805999999999986E-4</v>
      </c>
      <c r="AQ549" s="1">
        <f>ABS(IK_diagnostics_positions[[#This Row],[Column21]]-U548)</f>
        <v>7.1500000000002117E-3</v>
      </c>
    </row>
    <row r="550" spans="1:43" x14ac:dyDescent="0.25">
      <c r="A550" s="1">
        <v>-3.5069099999999999E-2</v>
      </c>
      <c r="B550" s="1">
        <v>0.32851799999999998</v>
      </c>
      <c r="C550" s="1">
        <v>-0.94384599999999996</v>
      </c>
      <c r="D550" s="1">
        <v>6.8221400000000001E-2</v>
      </c>
      <c r="E550" s="1">
        <v>1.0387500000000001</v>
      </c>
      <c r="F550" s="1">
        <v>-1.6402000000000001</v>
      </c>
      <c r="G550" s="1">
        <v>-0.593163</v>
      </c>
      <c r="H550" s="1">
        <v>0.51571699999999998</v>
      </c>
      <c r="I550" s="1">
        <v>-1.1026</v>
      </c>
      <c r="J550" s="1">
        <v>1.7527300000000001E-3</v>
      </c>
      <c r="K550" s="1">
        <v>0.75504800000000005</v>
      </c>
      <c r="L550" s="1">
        <v>-1.8699300000000001</v>
      </c>
      <c r="M550" s="1">
        <v>0.74379899999999999</v>
      </c>
      <c r="N550" s="1">
        <v>0.99747300000000005</v>
      </c>
      <c r="O550" s="1">
        <v>-2.49491</v>
      </c>
      <c r="P550" s="1">
        <v>-0.73963900000000005</v>
      </c>
      <c r="Q550" s="1">
        <v>1.0004500000000001</v>
      </c>
      <c r="R550" s="1">
        <v>-2.4945200000000001</v>
      </c>
      <c r="S550" s="1">
        <v>-5.0991200000000004E-3</v>
      </c>
      <c r="T550" s="1">
        <v>-9.8717200000000005E-3</v>
      </c>
      <c r="U550" s="1">
        <v>-2.5140199999999999</v>
      </c>
      <c r="V550" s="1" t="s">
        <v>23</v>
      </c>
      <c r="W550" s="1">
        <f>ABS(IK_diagnostics_positions[[#This Row],[Column1]]-A549)</f>
        <v>0.4630531</v>
      </c>
      <c r="X550" s="1">
        <f>ABS(IK_diagnostics_positions[[#This Row],[Column2]]-B549)</f>
        <v>0.37492199999999998</v>
      </c>
      <c r="Y550" s="1">
        <f>ABS(IK_diagnostics_positions[[#This Row],[Column3]]-C549)</f>
        <v>0.37639400000000001</v>
      </c>
      <c r="Z550" s="1">
        <f>ABS(IK_diagnostics_positions[[#This Row],[Column4]]-D549)</f>
        <v>0.13617980000000002</v>
      </c>
      <c r="AA550" s="1">
        <f>ABS(IK_diagnostics_positions[[#This Row],[Column5]]-E549)</f>
        <v>2.2129999999999983E-2</v>
      </c>
      <c r="AB550" s="1">
        <f>ABS(IK_diagnostics_positions[[#This Row],[Column6]]-F549)</f>
        <v>0.28137000000000012</v>
      </c>
      <c r="AC550" s="1">
        <f>ABS(IK_diagnostics_positions[[#This Row],[Column7]]-G549)</f>
        <v>1.4915259999999999</v>
      </c>
      <c r="AD550" s="1">
        <f>ABS(IK_diagnostics_positions[[#This Row],[Column8]]-H549)</f>
        <v>0.6133630000000001</v>
      </c>
      <c r="AE550" s="1">
        <f>ABS(IK_diagnostics_positions[[#This Row],[Column9]]-I549)</f>
        <v>0.50436999999999999</v>
      </c>
      <c r="AF550" s="1">
        <f>ABS(IK_diagnostics_positions[[#This Row],[Column10]]-J549)</f>
        <v>1.0697200000000001E-3</v>
      </c>
      <c r="AG550" s="1">
        <f>ABS(IK_diagnostics_positions[[#This Row],[Column11]]-K549)</f>
        <v>2.5236999999999954E-2</v>
      </c>
      <c r="AH550" s="1">
        <f>ABS(IK_diagnostics_positions[[#This Row],[Column12]]-L549)</f>
        <v>6.3199999999998813E-3</v>
      </c>
      <c r="AI550" s="1">
        <f>ABS(IK_diagnostics_positions[[#This Row],[Column13]]-M549)</f>
        <v>5.7660000000000489E-3</v>
      </c>
      <c r="AJ550" s="1">
        <f>ABS(IK_diagnostics_positions[[#This Row],[Column14]]-N549)</f>
        <v>1.8529999999999935E-3</v>
      </c>
      <c r="AK550" s="1">
        <f>ABS(IK_diagnostics_positions[[#This Row],[Column15]]-O549)</f>
        <v>6.8000000000001393E-3</v>
      </c>
      <c r="AL550" s="1">
        <f>ABS(IK_diagnostics_positions[[#This Row],[Column16]]-P549)</f>
        <v>9.1729999999999867E-3</v>
      </c>
      <c r="AM550" s="1">
        <f>ABS(IK_diagnostics_positions[[#This Row],[Column17]]-Q549)</f>
        <v>7.9999999999857963E-5</v>
      </c>
      <c r="AN550" s="1">
        <f>ABS(IK_diagnostics_positions[[#This Row],[Column18]]-R549)</f>
        <v>6.0299999999999798E-3</v>
      </c>
      <c r="AO550" s="1">
        <f>ABS(IK_diagnostics_positions[[#This Row],[Column19]]-S549)</f>
        <v>6.2027000000000002E-3</v>
      </c>
      <c r="AP550" s="1">
        <f>ABS(IK_diagnostics_positions[[#This Row],[Column20]]-T549)</f>
        <v>6.5941200000000002E-3</v>
      </c>
      <c r="AQ550" s="1">
        <f>ABS(IK_diagnostics_positions[[#This Row],[Column21]]-U549)</f>
        <v>1.6459999999999919E-2</v>
      </c>
    </row>
    <row r="551" spans="1:43" x14ac:dyDescent="0.25">
      <c r="A551" s="1">
        <v>-0.99539500000000003</v>
      </c>
      <c r="B551" s="1">
        <v>3.8613100000000002E-3</v>
      </c>
      <c r="C551" s="1">
        <v>9.5779199999999995E-2</v>
      </c>
      <c r="D551" s="1">
        <v>-0.52465700000000004</v>
      </c>
      <c r="E551" s="1">
        <v>-3.1678499999999998E-2</v>
      </c>
      <c r="F551" s="1">
        <v>-0.78577799999999998</v>
      </c>
      <c r="G551" s="1">
        <v>6.3991999999999993E-2</v>
      </c>
      <c r="H551" s="1">
        <v>-3.2627200000000002E-2</v>
      </c>
      <c r="I551" s="1">
        <v>-1.5941700000000001</v>
      </c>
      <c r="J551" s="1">
        <v>-3.8834199999999999E-2</v>
      </c>
      <c r="K551" s="1">
        <v>0.88244</v>
      </c>
      <c r="L551" s="1">
        <v>-1.98414</v>
      </c>
      <c r="M551" s="1">
        <v>0.80690300000000004</v>
      </c>
      <c r="N551" s="1">
        <v>1.00739</v>
      </c>
      <c r="O551" s="1">
        <v>-2.5028999999999999</v>
      </c>
      <c r="P551" s="1">
        <v>-0.83587299999999998</v>
      </c>
      <c r="Q551" s="1">
        <v>1.00712</v>
      </c>
      <c r="R551" s="1">
        <v>-2.5750600000000001</v>
      </c>
      <c r="S551" s="1">
        <v>3.9499100000000002E-2</v>
      </c>
      <c r="T551" s="1">
        <v>2.89816E-2</v>
      </c>
      <c r="U551" s="1">
        <v>-2.4993799999999999</v>
      </c>
      <c r="V551" s="1" t="s">
        <v>23</v>
      </c>
      <c r="W551" s="1">
        <f>ABS(IK_diagnostics_positions[[#This Row],[Column1]]-A550)</f>
        <v>0.96032590000000007</v>
      </c>
      <c r="X551" s="1">
        <f>ABS(IK_diagnostics_positions[[#This Row],[Column2]]-B550)</f>
        <v>0.32465668999999997</v>
      </c>
      <c r="Y551" s="1">
        <f>ABS(IK_diagnostics_positions[[#This Row],[Column3]]-C550)</f>
        <v>1.0396251999999999</v>
      </c>
      <c r="Z551" s="1">
        <f>ABS(IK_diagnostics_positions[[#This Row],[Column4]]-D550)</f>
        <v>0.59287840000000003</v>
      </c>
      <c r="AA551" s="1">
        <f>ABS(IK_diagnostics_positions[[#This Row],[Column5]]-E550)</f>
        <v>1.0704285</v>
      </c>
      <c r="AB551" s="1">
        <f>ABS(IK_diagnostics_positions[[#This Row],[Column6]]-F550)</f>
        <v>0.85442200000000013</v>
      </c>
      <c r="AC551" s="1">
        <f>ABS(IK_diagnostics_positions[[#This Row],[Column7]]-G550)</f>
        <v>0.65715499999999993</v>
      </c>
      <c r="AD551" s="1">
        <f>ABS(IK_diagnostics_positions[[#This Row],[Column8]]-H550)</f>
        <v>0.54834419999999995</v>
      </c>
      <c r="AE551" s="1">
        <f>ABS(IK_diagnostics_positions[[#This Row],[Column9]]-I550)</f>
        <v>0.49157000000000006</v>
      </c>
      <c r="AF551" s="1">
        <f>ABS(IK_diagnostics_positions[[#This Row],[Column10]]-J550)</f>
        <v>4.058693E-2</v>
      </c>
      <c r="AG551" s="1">
        <f>ABS(IK_diagnostics_positions[[#This Row],[Column11]]-K550)</f>
        <v>0.12739199999999995</v>
      </c>
      <c r="AH551" s="1">
        <f>ABS(IK_diagnostics_positions[[#This Row],[Column12]]-L550)</f>
        <v>0.11420999999999992</v>
      </c>
      <c r="AI551" s="1">
        <f>ABS(IK_diagnostics_positions[[#This Row],[Column13]]-M550)</f>
        <v>6.3104000000000049E-2</v>
      </c>
      <c r="AJ551" s="1">
        <f>ABS(IK_diagnostics_positions[[#This Row],[Column14]]-N550)</f>
        <v>9.9169999999999536E-3</v>
      </c>
      <c r="AK551" s="1">
        <f>ABS(IK_diagnostics_positions[[#This Row],[Column15]]-O550)</f>
        <v>7.9899999999999416E-3</v>
      </c>
      <c r="AL551" s="1">
        <f>ABS(IK_diagnostics_positions[[#This Row],[Column16]]-P550)</f>
        <v>9.6233999999999931E-2</v>
      </c>
      <c r="AM551" s="1">
        <f>ABS(IK_diagnostics_positions[[#This Row],[Column17]]-Q550)</f>
        <v>6.6699999999999537E-3</v>
      </c>
      <c r="AN551" s="1">
        <f>ABS(IK_diagnostics_positions[[#This Row],[Column18]]-R550)</f>
        <v>8.0540000000000056E-2</v>
      </c>
      <c r="AO551" s="1">
        <f>ABS(IK_diagnostics_positions[[#This Row],[Column19]]-S550)</f>
        <v>4.4598220000000001E-2</v>
      </c>
      <c r="AP551" s="1">
        <f>ABS(IK_diagnostics_positions[[#This Row],[Column20]]-T550)</f>
        <v>3.8853319999999997E-2</v>
      </c>
      <c r="AQ551" s="1">
        <f>ABS(IK_diagnostics_positions[[#This Row],[Column21]]-U550)</f>
        <v>1.4639999999999986E-2</v>
      </c>
    </row>
    <row r="552" spans="1:43" x14ac:dyDescent="0.25">
      <c r="A552" s="1">
        <v>-0.22466</v>
      </c>
      <c r="B552" s="1">
        <v>0.46904600000000002</v>
      </c>
      <c r="C552" s="1">
        <v>-0.85412100000000002</v>
      </c>
      <c r="D552" s="1">
        <v>-0.68521100000000001</v>
      </c>
      <c r="E552" s="1">
        <v>-0.35874899999999998</v>
      </c>
      <c r="F552" s="1">
        <v>-1.1745099999999999</v>
      </c>
      <c r="G552" s="1">
        <v>-0.84142399999999995</v>
      </c>
      <c r="H552" s="1">
        <v>0.60236800000000001</v>
      </c>
      <c r="I552" s="1">
        <v>-1.40222</v>
      </c>
      <c r="J552" s="1">
        <v>1.5362600000000001E-2</v>
      </c>
      <c r="K552" s="1">
        <v>0.79253399999999996</v>
      </c>
      <c r="L552" s="1">
        <v>-1.88154</v>
      </c>
      <c r="M552" s="1">
        <v>0.76534000000000002</v>
      </c>
      <c r="N552" s="1">
        <v>0.99803699999999995</v>
      </c>
      <c r="O552" s="1">
        <v>-2.5102699999999998</v>
      </c>
      <c r="P552" s="1">
        <v>-0.74894300000000003</v>
      </c>
      <c r="Q552" s="1">
        <v>0.99839299999999997</v>
      </c>
      <c r="R552" s="1">
        <v>-2.4926599999999999</v>
      </c>
      <c r="S552" s="1">
        <v>-8.0079399999999998E-3</v>
      </c>
      <c r="T552" s="1">
        <v>-9.1546800000000001E-4</v>
      </c>
      <c r="U552" s="1">
        <v>-2.4897300000000002</v>
      </c>
      <c r="V552" s="1" t="s">
        <v>23</v>
      </c>
      <c r="W552" s="1">
        <f>ABS(IK_diagnostics_positions[[#This Row],[Column1]]-A551)</f>
        <v>0.77073500000000006</v>
      </c>
      <c r="X552" s="1">
        <f>ABS(IK_diagnostics_positions[[#This Row],[Column2]]-B551)</f>
        <v>0.46518469000000001</v>
      </c>
      <c r="Y552" s="1">
        <f>ABS(IK_diagnostics_positions[[#This Row],[Column3]]-C551)</f>
        <v>0.94990019999999997</v>
      </c>
      <c r="Z552" s="1">
        <f>ABS(IK_diagnostics_positions[[#This Row],[Column4]]-D551)</f>
        <v>0.16055399999999997</v>
      </c>
      <c r="AA552" s="1">
        <f>ABS(IK_diagnostics_positions[[#This Row],[Column5]]-E551)</f>
        <v>0.32707049999999999</v>
      </c>
      <c r="AB552" s="1">
        <f>ABS(IK_diagnostics_positions[[#This Row],[Column6]]-F551)</f>
        <v>0.38873199999999997</v>
      </c>
      <c r="AC552" s="1">
        <f>ABS(IK_diagnostics_positions[[#This Row],[Column7]]-G551)</f>
        <v>0.905416</v>
      </c>
      <c r="AD552" s="1">
        <f>ABS(IK_diagnostics_positions[[#This Row],[Column8]]-H551)</f>
        <v>0.63499519999999998</v>
      </c>
      <c r="AE552" s="1">
        <f>ABS(IK_diagnostics_positions[[#This Row],[Column9]]-I551)</f>
        <v>0.19195000000000007</v>
      </c>
      <c r="AF552" s="1">
        <f>ABS(IK_diagnostics_positions[[#This Row],[Column10]]-J551)</f>
        <v>5.4196800000000003E-2</v>
      </c>
      <c r="AG552" s="1">
        <f>ABS(IK_diagnostics_positions[[#This Row],[Column11]]-K551)</f>
        <v>8.9906000000000041E-2</v>
      </c>
      <c r="AH552" s="1">
        <f>ABS(IK_diagnostics_positions[[#This Row],[Column12]]-L551)</f>
        <v>0.10260000000000002</v>
      </c>
      <c r="AI552" s="1">
        <f>ABS(IK_diagnostics_positions[[#This Row],[Column13]]-M551)</f>
        <v>4.1563000000000017E-2</v>
      </c>
      <c r="AJ552" s="1">
        <f>ABS(IK_diagnostics_positions[[#This Row],[Column14]]-N551)</f>
        <v>9.3530000000000557E-3</v>
      </c>
      <c r="AK552" s="1">
        <f>ABS(IK_diagnostics_positions[[#This Row],[Column15]]-O551)</f>
        <v>7.3699999999998766E-3</v>
      </c>
      <c r="AL552" s="1">
        <f>ABS(IK_diagnostics_positions[[#This Row],[Column16]]-P551)</f>
        <v>8.6929999999999952E-2</v>
      </c>
      <c r="AM552" s="1">
        <f>ABS(IK_diagnostics_positions[[#This Row],[Column17]]-Q551)</f>
        <v>8.7270000000000403E-3</v>
      </c>
      <c r="AN552" s="1">
        <f>ABS(IK_diagnostics_positions[[#This Row],[Column18]]-R551)</f>
        <v>8.2400000000000251E-2</v>
      </c>
      <c r="AO552" s="1">
        <f>ABS(IK_diagnostics_positions[[#This Row],[Column19]]-S551)</f>
        <v>4.750704E-2</v>
      </c>
      <c r="AP552" s="1">
        <f>ABS(IK_diagnostics_positions[[#This Row],[Column20]]-T551)</f>
        <v>2.9897067999999999E-2</v>
      </c>
      <c r="AQ552" s="1">
        <f>ABS(IK_diagnostics_positions[[#This Row],[Column21]]-U551)</f>
        <v>9.6499999999997144E-3</v>
      </c>
    </row>
    <row r="553" spans="1:43" x14ac:dyDescent="0.25">
      <c r="A553" s="1">
        <v>3.42096E-2</v>
      </c>
      <c r="B553" s="1">
        <v>0.36370200000000003</v>
      </c>
      <c r="C553" s="1">
        <v>-0.93088700000000002</v>
      </c>
      <c r="D553" s="1">
        <v>0.14049200000000001</v>
      </c>
      <c r="E553" s="1">
        <v>0.63658700000000001</v>
      </c>
      <c r="F553" s="1">
        <v>-1.8870400000000001</v>
      </c>
      <c r="G553" s="1">
        <v>0.819129</v>
      </c>
      <c r="H553" s="1">
        <v>1.31975</v>
      </c>
      <c r="I553" s="1">
        <v>-2.1567400000000001</v>
      </c>
      <c r="J553" s="1">
        <v>4.9471300000000001E-3</v>
      </c>
      <c r="K553" s="1">
        <v>0.80017099999999997</v>
      </c>
      <c r="L553" s="1">
        <v>-1.8976200000000001</v>
      </c>
      <c r="M553" s="1">
        <v>0.76421899999999998</v>
      </c>
      <c r="N553" s="1">
        <v>1.0076499999999999</v>
      </c>
      <c r="O553" s="1">
        <v>-2.51444</v>
      </c>
      <c r="P553" s="1">
        <v>-0.76443700000000003</v>
      </c>
      <c r="Q553" s="1">
        <v>1.00326</v>
      </c>
      <c r="R553" s="1">
        <v>-2.5032700000000001</v>
      </c>
      <c r="S553" s="1">
        <v>-1.20276E-3</v>
      </c>
      <c r="T553" s="1">
        <v>1.3570800000000001E-3</v>
      </c>
      <c r="U553" s="1">
        <v>-2.4991699999999999</v>
      </c>
      <c r="V553" s="1" t="s">
        <v>23</v>
      </c>
      <c r="W553" s="1">
        <f>ABS(IK_diagnostics_positions[[#This Row],[Column1]]-A552)</f>
        <v>0.25886959999999998</v>
      </c>
      <c r="X553" s="1">
        <f>ABS(IK_diagnostics_positions[[#This Row],[Column2]]-B552)</f>
        <v>0.10534399999999999</v>
      </c>
      <c r="Y553" s="1">
        <f>ABS(IK_diagnostics_positions[[#This Row],[Column3]]-C552)</f>
        <v>7.6766000000000001E-2</v>
      </c>
      <c r="Z553" s="1">
        <f>ABS(IK_diagnostics_positions[[#This Row],[Column4]]-D552)</f>
        <v>0.82570300000000008</v>
      </c>
      <c r="AA553" s="1">
        <f>ABS(IK_diagnostics_positions[[#This Row],[Column5]]-E552)</f>
        <v>0.995336</v>
      </c>
      <c r="AB553" s="1">
        <f>ABS(IK_diagnostics_positions[[#This Row],[Column6]]-F552)</f>
        <v>0.71253000000000011</v>
      </c>
      <c r="AC553" s="1">
        <f>ABS(IK_diagnostics_positions[[#This Row],[Column7]]-G552)</f>
        <v>1.6605529999999999</v>
      </c>
      <c r="AD553" s="1">
        <f>ABS(IK_diagnostics_positions[[#This Row],[Column8]]-H552)</f>
        <v>0.71738199999999996</v>
      </c>
      <c r="AE553" s="1">
        <f>ABS(IK_diagnostics_positions[[#This Row],[Column9]]-I552)</f>
        <v>0.75452000000000008</v>
      </c>
      <c r="AF553" s="1">
        <f>ABS(IK_diagnostics_positions[[#This Row],[Column10]]-J552)</f>
        <v>1.041547E-2</v>
      </c>
      <c r="AG553" s="1">
        <f>ABS(IK_diagnostics_positions[[#This Row],[Column11]]-K552)</f>
        <v>7.6370000000000049E-3</v>
      </c>
      <c r="AH553" s="1">
        <f>ABS(IK_diagnostics_positions[[#This Row],[Column12]]-L552)</f>
        <v>1.6080000000000094E-2</v>
      </c>
      <c r="AI553" s="1">
        <f>ABS(IK_diagnostics_positions[[#This Row],[Column13]]-M552)</f>
        <v>1.1210000000000386E-3</v>
      </c>
      <c r="AJ553" s="1">
        <f>ABS(IK_diagnostics_positions[[#This Row],[Column14]]-N552)</f>
        <v>9.6129999999999827E-3</v>
      </c>
      <c r="AK553" s="1">
        <f>ABS(IK_diagnostics_positions[[#This Row],[Column15]]-O552)</f>
        <v>4.1700000000002291E-3</v>
      </c>
      <c r="AL553" s="1">
        <f>ABS(IK_diagnostics_positions[[#This Row],[Column16]]-P552)</f>
        <v>1.5494000000000008E-2</v>
      </c>
      <c r="AM553" s="1">
        <f>ABS(IK_diagnostics_positions[[#This Row],[Column17]]-Q552)</f>
        <v>4.8670000000000657E-3</v>
      </c>
      <c r="AN553" s="1">
        <f>ABS(IK_diagnostics_positions[[#This Row],[Column18]]-R552)</f>
        <v>1.061000000000023E-2</v>
      </c>
      <c r="AO553" s="1">
        <f>ABS(IK_diagnostics_positions[[#This Row],[Column19]]-S552)</f>
        <v>6.8051800000000001E-3</v>
      </c>
      <c r="AP553" s="1">
        <f>ABS(IK_diagnostics_positions[[#This Row],[Column20]]-T552)</f>
        <v>2.2725480000000001E-3</v>
      </c>
      <c r="AQ553" s="1">
        <f>ABS(IK_diagnostics_positions[[#This Row],[Column21]]-U552)</f>
        <v>9.4399999999996709E-3</v>
      </c>
    </row>
    <row r="554" spans="1:43" x14ac:dyDescent="0.25">
      <c r="A554" s="1">
        <v>8.4354100000000001E-2</v>
      </c>
      <c r="B554" s="1">
        <v>0.68300700000000003</v>
      </c>
      <c r="C554" s="1">
        <v>-0.72552399999999995</v>
      </c>
      <c r="D554" s="1">
        <v>0.38790200000000002</v>
      </c>
      <c r="E554" s="1">
        <v>1.3153900000000001</v>
      </c>
      <c r="F554" s="1">
        <v>-1.4382299999999999</v>
      </c>
      <c r="G554" s="1">
        <v>-0.165661</v>
      </c>
      <c r="H554" s="1">
        <v>0.86621400000000004</v>
      </c>
      <c r="I554" s="1">
        <v>-2.1395200000000001</v>
      </c>
      <c r="J554" s="1">
        <v>5.44682E-4</v>
      </c>
      <c r="K554" s="1">
        <v>0.78071999999999997</v>
      </c>
      <c r="L554" s="1">
        <v>-3.1218900000000001</v>
      </c>
      <c r="M554" s="1">
        <v>0.75041400000000003</v>
      </c>
      <c r="N554" s="1">
        <v>1.00237</v>
      </c>
      <c r="O554" s="1">
        <v>-2.4985400000000002</v>
      </c>
      <c r="P554" s="1">
        <v>-0.75071900000000003</v>
      </c>
      <c r="Q554" s="1">
        <v>0.99752799999999997</v>
      </c>
      <c r="R554" s="1">
        <v>-2.4985200000000001</v>
      </c>
      <c r="S554" s="1">
        <v>5.8472199999999998E-4</v>
      </c>
      <c r="T554" s="1">
        <v>-1.5046599999999999E-3</v>
      </c>
      <c r="U554" s="1">
        <v>-2.4988999999999999</v>
      </c>
      <c r="V554" s="1" t="s">
        <v>23</v>
      </c>
      <c r="W554" s="1">
        <f>ABS(IK_diagnostics_positions[[#This Row],[Column1]]-A553)</f>
        <v>5.0144500000000002E-2</v>
      </c>
      <c r="X554" s="1">
        <f>ABS(IK_diagnostics_positions[[#This Row],[Column2]]-B553)</f>
        <v>0.31930500000000001</v>
      </c>
      <c r="Y554" s="1">
        <f>ABS(IK_diagnostics_positions[[#This Row],[Column3]]-C553)</f>
        <v>0.20536300000000007</v>
      </c>
      <c r="Z554" s="1">
        <f>ABS(IK_diagnostics_positions[[#This Row],[Column4]]-D553)</f>
        <v>0.24741000000000002</v>
      </c>
      <c r="AA554" s="1">
        <f>ABS(IK_diagnostics_positions[[#This Row],[Column5]]-E553)</f>
        <v>0.67880300000000005</v>
      </c>
      <c r="AB554" s="1">
        <f>ABS(IK_diagnostics_positions[[#This Row],[Column6]]-F553)</f>
        <v>0.44881000000000015</v>
      </c>
      <c r="AC554" s="1">
        <f>ABS(IK_diagnostics_positions[[#This Row],[Column7]]-G553)</f>
        <v>0.98479000000000005</v>
      </c>
      <c r="AD554" s="1">
        <f>ABS(IK_diagnostics_positions[[#This Row],[Column8]]-H553)</f>
        <v>0.45353599999999994</v>
      </c>
      <c r="AE554" s="1">
        <f>ABS(IK_diagnostics_positions[[#This Row],[Column9]]-I553)</f>
        <v>1.7220000000000013E-2</v>
      </c>
      <c r="AF554" s="1">
        <f>ABS(IK_diagnostics_positions[[#This Row],[Column10]]-J553)</f>
        <v>4.4024479999999998E-3</v>
      </c>
      <c r="AG554" s="1">
        <f>ABS(IK_diagnostics_positions[[#This Row],[Column11]]-K553)</f>
        <v>1.9450999999999996E-2</v>
      </c>
      <c r="AH554" s="1">
        <f>ABS(IK_diagnostics_positions[[#This Row],[Column12]]-L553)</f>
        <v>1.22427</v>
      </c>
      <c r="AI554" s="1">
        <f>ABS(IK_diagnostics_positions[[#This Row],[Column13]]-M553)</f>
        <v>1.3804999999999956E-2</v>
      </c>
      <c r="AJ554" s="1">
        <f>ABS(IK_diagnostics_positions[[#This Row],[Column14]]-N553)</f>
        <v>5.2799999999999514E-3</v>
      </c>
      <c r="AK554" s="1">
        <f>ABS(IK_diagnostics_positions[[#This Row],[Column15]]-O553)</f>
        <v>1.5899999999999803E-2</v>
      </c>
      <c r="AL554" s="1">
        <f>ABS(IK_diagnostics_positions[[#This Row],[Column16]]-P553)</f>
        <v>1.3718000000000008E-2</v>
      </c>
      <c r="AM554" s="1">
        <f>ABS(IK_diagnostics_positions[[#This Row],[Column17]]-Q553)</f>
        <v>5.7320000000000704E-3</v>
      </c>
      <c r="AN554" s="1">
        <f>ABS(IK_diagnostics_positions[[#This Row],[Column18]]-R553)</f>
        <v>4.750000000000032E-3</v>
      </c>
      <c r="AO554" s="1">
        <f>ABS(IK_diagnostics_positions[[#This Row],[Column19]]-S553)</f>
        <v>1.787482E-3</v>
      </c>
      <c r="AP554" s="1">
        <f>ABS(IK_diagnostics_positions[[#This Row],[Column20]]-T553)</f>
        <v>2.8617399999999998E-3</v>
      </c>
      <c r="AQ554" s="1">
        <f>ABS(IK_diagnostics_positions[[#This Row],[Column21]]-U553)</f>
        <v>2.6999999999999247E-4</v>
      </c>
    </row>
    <row r="555" spans="1:43" x14ac:dyDescent="0.25">
      <c r="A555" s="1">
        <v>-0.56079599999999996</v>
      </c>
      <c r="B555" s="1">
        <v>-0.28309499999999999</v>
      </c>
      <c r="C555" s="1">
        <v>-0.77805199999999997</v>
      </c>
      <c r="D555" s="1">
        <v>-8.3155999999999994E-2</v>
      </c>
      <c r="E555" s="1">
        <v>0.36418099999999998</v>
      </c>
      <c r="F555" s="1">
        <v>-1.3721000000000001</v>
      </c>
      <c r="G555" s="1">
        <v>-0.198991</v>
      </c>
      <c r="H555" s="1">
        <v>-0.14688399999999999</v>
      </c>
      <c r="I555" s="1">
        <v>-2.2238000000000002</v>
      </c>
      <c r="J555" s="1">
        <v>4.3763500000000002E-3</v>
      </c>
      <c r="K555" s="1">
        <v>0.76918500000000001</v>
      </c>
      <c r="L555" s="1">
        <v>-1.8781699999999999</v>
      </c>
      <c r="M555" s="1">
        <v>0.75471299999999997</v>
      </c>
      <c r="N555" s="1">
        <v>0.99915100000000001</v>
      </c>
      <c r="O555" s="1">
        <v>-2.4979399999999998</v>
      </c>
      <c r="P555" s="1">
        <v>-0.74749500000000002</v>
      </c>
      <c r="Q555" s="1">
        <v>0.99608399999999997</v>
      </c>
      <c r="R555" s="1">
        <v>-2.4972099999999999</v>
      </c>
      <c r="S555" s="1">
        <v>3.8313900000000001E-3</v>
      </c>
      <c r="T555" s="1">
        <v>-7.3873400000000001E-3</v>
      </c>
      <c r="U555" s="1">
        <v>-2.5082</v>
      </c>
      <c r="V555" s="1" t="s">
        <v>23</v>
      </c>
      <c r="W555" s="1">
        <f>ABS(IK_diagnostics_positions[[#This Row],[Column1]]-A554)</f>
        <v>0.64515009999999995</v>
      </c>
      <c r="X555" s="1">
        <f>ABS(IK_diagnostics_positions[[#This Row],[Column2]]-B554)</f>
        <v>0.96610200000000002</v>
      </c>
      <c r="Y555" s="1">
        <f>ABS(IK_diagnostics_positions[[#This Row],[Column3]]-C554)</f>
        <v>5.2528000000000019E-2</v>
      </c>
      <c r="Z555" s="1">
        <f>ABS(IK_diagnostics_positions[[#This Row],[Column4]]-D554)</f>
        <v>0.47105800000000003</v>
      </c>
      <c r="AA555" s="1">
        <f>ABS(IK_diagnostics_positions[[#This Row],[Column5]]-E554)</f>
        <v>0.95120900000000008</v>
      </c>
      <c r="AB555" s="1">
        <f>ABS(IK_diagnostics_positions[[#This Row],[Column6]]-F554)</f>
        <v>6.61299999999998E-2</v>
      </c>
      <c r="AC555" s="1">
        <f>ABS(IK_diagnostics_positions[[#This Row],[Column7]]-G554)</f>
        <v>3.3329999999999999E-2</v>
      </c>
      <c r="AD555" s="1">
        <f>ABS(IK_diagnostics_positions[[#This Row],[Column8]]-H554)</f>
        <v>1.0130980000000001</v>
      </c>
      <c r="AE555" s="1">
        <f>ABS(IK_diagnostics_positions[[#This Row],[Column9]]-I554)</f>
        <v>8.4280000000000133E-2</v>
      </c>
      <c r="AF555" s="1">
        <f>ABS(IK_diagnostics_positions[[#This Row],[Column10]]-J554)</f>
        <v>3.8316680000000003E-3</v>
      </c>
      <c r="AG555" s="1">
        <f>ABS(IK_diagnostics_positions[[#This Row],[Column11]]-K554)</f>
        <v>1.1534999999999962E-2</v>
      </c>
      <c r="AH555" s="1">
        <f>ABS(IK_diagnostics_positions[[#This Row],[Column12]]-L554)</f>
        <v>1.2437200000000002</v>
      </c>
      <c r="AI555" s="1">
        <f>ABS(IK_diagnostics_positions[[#This Row],[Column13]]-M554)</f>
        <v>4.2989999999999418E-3</v>
      </c>
      <c r="AJ555" s="1">
        <f>ABS(IK_diagnostics_positions[[#This Row],[Column14]]-N554)</f>
        <v>3.2189999999999719E-3</v>
      </c>
      <c r="AK555" s="1">
        <f>ABS(IK_diagnostics_positions[[#This Row],[Column15]]-O554)</f>
        <v>6.0000000000037801E-4</v>
      </c>
      <c r="AL555" s="1">
        <f>ABS(IK_diagnostics_positions[[#This Row],[Column16]]-P554)</f>
        <v>3.2240000000000046E-3</v>
      </c>
      <c r="AM555" s="1">
        <f>ABS(IK_diagnostics_positions[[#This Row],[Column17]]-Q554)</f>
        <v>1.4440000000000008E-3</v>
      </c>
      <c r="AN555" s="1">
        <f>ABS(IK_diagnostics_positions[[#This Row],[Column18]]-R554)</f>
        <v>1.3100000000001444E-3</v>
      </c>
      <c r="AO555" s="1">
        <f>ABS(IK_diagnostics_positions[[#This Row],[Column19]]-S554)</f>
        <v>3.2466680000000003E-3</v>
      </c>
      <c r="AP555" s="1">
        <f>ABS(IK_diagnostics_positions[[#This Row],[Column20]]-T554)</f>
        <v>5.8826800000000004E-3</v>
      </c>
      <c r="AQ555" s="1">
        <f>ABS(IK_diagnostics_positions[[#This Row],[Column21]]-U554)</f>
        <v>9.300000000000086E-3</v>
      </c>
    </row>
    <row r="556" spans="1:43" x14ac:dyDescent="0.25">
      <c r="A556" s="1">
        <v>0.410993</v>
      </c>
      <c r="B556" s="1">
        <v>-0.26444000000000001</v>
      </c>
      <c r="C556" s="1">
        <v>-0.87244299999999997</v>
      </c>
      <c r="D556" s="1">
        <v>0.57429200000000002</v>
      </c>
      <c r="E556" s="1">
        <v>0.72213000000000005</v>
      </c>
      <c r="F556" s="1">
        <v>-0.86876399999999998</v>
      </c>
      <c r="G556" s="1">
        <v>-0.323461</v>
      </c>
      <c r="H556" s="1">
        <v>0.883884</v>
      </c>
      <c r="I556" s="1">
        <v>-1.2784899999999999</v>
      </c>
      <c r="J556" s="1">
        <v>-1.89021E-3</v>
      </c>
      <c r="K556" s="1">
        <v>1.08843</v>
      </c>
      <c r="L556" s="1">
        <v>-2.20302</v>
      </c>
      <c r="M556" s="1">
        <v>0.92903800000000003</v>
      </c>
      <c r="N556" s="1">
        <v>0.984935</v>
      </c>
      <c r="O556" s="1">
        <v>-2.5532499999999998</v>
      </c>
      <c r="P556" s="1">
        <v>-0.92666099999999996</v>
      </c>
      <c r="Q556" s="1">
        <v>0.94777</v>
      </c>
      <c r="R556" s="1">
        <v>-2.5565899999999999</v>
      </c>
      <c r="S556" s="1">
        <v>-4.4932100000000001E-3</v>
      </c>
      <c r="T556" s="1">
        <v>0.11253199999999999</v>
      </c>
      <c r="U556" s="1">
        <v>-2.42123</v>
      </c>
      <c r="V556" s="1" t="s">
        <v>23</v>
      </c>
      <c r="W556" s="1">
        <f>ABS(IK_diagnostics_positions[[#This Row],[Column1]]-A555)</f>
        <v>0.97178900000000001</v>
      </c>
      <c r="X556" s="1">
        <f>ABS(IK_diagnostics_positions[[#This Row],[Column2]]-B555)</f>
        <v>1.8654999999999977E-2</v>
      </c>
      <c r="Y556" s="1">
        <f>ABS(IK_diagnostics_positions[[#This Row],[Column3]]-C555)</f>
        <v>9.4391000000000003E-2</v>
      </c>
      <c r="Z556" s="1">
        <f>ABS(IK_diagnostics_positions[[#This Row],[Column4]]-D555)</f>
        <v>0.65744800000000003</v>
      </c>
      <c r="AA556" s="1">
        <f>ABS(IK_diagnostics_positions[[#This Row],[Column5]]-E555)</f>
        <v>0.35794900000000007</v>
      </c>
      <c r="AB556" s="1">
        <f>ABS(IK_diagnostics_positions[[#This Row],[Column6]]-F555)</f>
        <v>0.50333600000000012</v>
      </c>
      <c r="AC556" s="1">
        <f>ABS(IK_diagnostics_positions[[#This Row],[Column7]]-G555)</f>
        <v>0.12447</v>
      </c>
      <c r="AD556" s="1">
        <f>ABS(IK_diagnostics_positions[[#This Row],[Column8]]-H555)</f>
        <v>1.0307679999999999</v>
      </c>
      <c r="AE556" s="1">
        <f>ABS(IK_diagnostics_positions[[#This Row],[Column9]]-I555)</f>
        <v>0.94531000000000032</v>
      </c>
      <c r="AF556" s="1">
        <f>ABS(IK_diagnostics_positions[[#This Row],[Column10]]-J555)</f>
        <v>6.26656E-3</v>
      </c>
      <c r="AG556" s="1">
        <f>ABS(IK_diagnostics_positions[[#This Row],[Column11]]-K555)</f>
        <v>0.319245</v>
      </c>
      <c r="AH556" s="1">
        <f>ABS(IK_diagnostics_positions[[#This Row],[Column12]]-L555)</f>
        <v>0.32485000000000008</v>
      </c>
      <c r="AI556" s="1">
        <f>ABS(IK_diagnostics_positions[[#This Row],[Column13]]-M555)</f>
        <v>0.17432500000000006</v>
      </c>
      <c r="AJ556" s="1">
        <f>ABS(IK_diagnostics_positions[[#This Row],[Column14]]-N555)</f>
        <v>1.4216000000000006E-2</v>
      </c>
      <c r="AK556" s="1">
        <f>ABS(IK_diagnostics_positions[[#This Row],[Column15]]-O555)</f>
        <v>5.530999999999997E-2</v>
      </c>
      <c r="AL556" s="1">
        <f>ABS(IK_diagnostics_positions[[#This Row],[Column16]]-P555)</f>
        <v>0.17916599999999994</v>
      </c>
      <c r="AM556" s="1">
        <f>ABS(IK_diagnostics_positions[[#This Row],[Column17]]-Q555)</f>
        <v>4.8313999999999968E-2</v>
      </c>
      <c r="AN556" s="1">
        <f>ABS(IK_diagnostics_positions[[#This Row],[Column18]]-R555)</f>
        <v>5.9379999999999988E-2</v>
      </c>
      <c r="AO556" s="1">
        <f>ABS(IK_diagnostics_positions[[#This Row],[Column19]]-S555)</f>
        <v>8.3245999999999997E-3</v>
      </c>
      <c r="AP556" s="1">
        <f>ABS(IK_diagnostics_positions[[#This Row],[Column20]]-T555)</f>
        <v>0.11991934</v>
      </c>
      <c r="AQ556" s="1">
        <f>ABS(IK_diagnostics_positions[[#This Row],[Column21]]-U555)</f>
        <v>8.6969999999999992E-2</v>
      </c>
    </row>
    <row r="557" spans="1:43" x14ac:dyDescent="0.25">
      <c r="A557" s="1">
        <v>-0.26513599999999998</v>
      </c>
      <c r="B557" s="1">
        <v>0.647038</v>
      </c>
      <c r="C557" s="1">
        <v>0.71487400000000001</v>
      </c>
      <c r="D557" s="1">
        <v>0.26707700000000001</v>
      </c>
      <c r="E557" s="1">
        <v>0.44353999999999999</v>
      </c>
      <c r="F557" s="1">
        <v>-0.106915</v>
      </c>
      <c r="G557" s="1">
        <v>0.13138</v>
      </c>
      <c r="H557" s="1">
        <v>0.24021100000000001</v>
      </c>
      <c r="I557" s="1">
        <v>-1.0765800000000001</v>
      </c>
      <c r="J557" s="1">
        <v>-9.4976399999999999E-3</v>
      </c>
      <c r="K557" s="1">
        <v>0.80251600000000001</v>
      </c>
      <c r="L557" s="1">
        <v>-1.8914200000000001</v>
      </c>
      <c r="M557" s="1">
        <v>0.76434100000000005</v>
      </c>
      <c r="N557" s="1">
        <v>0.98417100000000002</v>
      </c>
      <c r="O557" s="1">
        <v>-2.4981900000000001</v>
      </c>
      <c r="P557" s="1">
        <v>-0.77410299999999999</v>
      </c>
      <c r="Q557" s="1">
        <v>1.0025299999999999</v>
      </c>
      <c r="R557" s="1">
        <v>-2.5040900000000001</v>
      </c>
      <c r="S557" s="1">
        <v>7.6840999999999997E-4</v>
      </c>
      <c r="T557" s="1">
        <v>-7.7220800000000001E-3</v>
      </c>
      <c r="U557" s="1">
        <v>-2.47743</v>
      </c>
      <c r="V557" s="1" t="s">
        <v>23</v>
      </c>
      <c r="W557" s="1">
        <f>ABS(IK_diagnostics_positions[[#This Row],[Column1]]-A556)</f>
        <v>0.67612899999999998</v>
      </c>
      <c r="X557" s="1">
        <f>ABS(IK_diagnostics_positions[[#This Row],[Column2]]-B556)</f>
        <v>0.91147800000000001</v>
      </c>
      <c r="Y557" s="1">
        <f>ABS(IK_diagnostics_positions[[#This Row],[Column3]]-C556)</f>
        <v>1.5873170000000001</v>
      </c>
      <c r="Z557" s="1">
        <f>ABS(IK_diagnostics_positions[[#This Row],[Column4]]-D556)</f>
        <v>0.30721500000000002</v>
      </c>
      <c r="AA557" s="1">
        <f>ABS(IK_diagnostics_positions[[#This Row],[Column5]]-E556)</f>
        <v>0.27859000000000006</v>
      </c>
      <c r="AB557" s="1">
        <f>ABS(IK_diagnostics_positions[[#This Row],[Column6]]-F556)</f>
        <v>0.761849</v>
      </c>
      <c r="AC557" s="1">
        <f>ABS(IK_diagnostics_positions[[#This Row],[Column7]]-G556)</f>
        <v>0.454841</v>
      </c>
      <c r="AD557" s="1">
        <f>ABS(IK_diagnostics_positions[[#This Row],[Column8]]-H556)</f>
        <v>0.64367299999999994</v>
      </c>
      <c r="AE557" s="1">
        <f>ABS(IK_diagnostics_positions[[#This Row],[Column9]]-I556)</f>
        <v>0.20190999999999981</v>
      </c>
      <c r="AF557" s="1">
        <f>ABS(IK_diagnostics_positions[[#This Row],[Column10]]-J556)</f>
        <v>7.6074300000000001E-3</v>
      </c>
      <c r="AG557" s="1">
        <f>ABS(IK_diagnostics_positions[[#This Row],[Column11]]-K556)</f>
        <v>0.285914</v>
      </c>
      <c r="AH557" s="1">
        <f>ABS(IK_diagnostics_positions[[#This Row],[Column12]]-L556)</f>
        <v>0.31159999999999988</v>
      </c>
      <c r="AI557" s="1">
        <f>ABS(IK_diagnostics_positions[[#This Row],[Column13]]-M556)</f>
        <v>0.16469699999999998</v>
      </c>
      <c r="AJ557" s="1">
        <f>ABS(IK_diagnostics_positions[[#This Row],[Column14]]-N556)</f>
        <v>7.6399999999998691E-4</v>
      </c>
      <c r="AK557" s="1">
        <f>ABS(IK_diagnostics_positions[[#This Row],[Column15]]-O556)</f>
        <v>5.5059999999999665E-2</v>
      </c>
      <c r="AL557" s="1">
        <f>ABS(IK_diagnostics_positions[[#This Row],[Column16]]-P556)</f>
        <v>0.15255799999999997</v>
      </c>
      <c r="AM557" s="1">
        <f>ABS(IK_diagnostics_positions[[#This Row],[Column17]]-Q556)</f>
        <v>5.475999999999992E-2</v>
      </c>
      <c r="AN557" s="1">
        <f>ABS(IK_diagnostics_positions[[#This Row],[Column18]]-R556)</f>
        <v>5.2499999999999769E-2</v>
      </c>
      <c r="AO557" s="1">
        <f>ABS(IK_diagnostics_positions[[#This Row],[Column19]]-S556)</f>
        <v>5.2616199999999998E-3</v>
      </c>
      <c r="AP557" s="1">
        <f>ABS(IK_diagnostics_positions[[#This Row],[Column20]]-T556)</f>
        <v>0.12025408</v>
      </c>
      <c r="AQ557" s="1">
        <f>ABS(IK_diagnostics_positions[[#This Row],[Column21]]-U556)</f>
        <v>5.6200000000000028E-2</v>
      </c>
    </row>
    <row r="558" spans="1:43" x14ac:dyDescent="0.25">
      <c r="A558" s="1">
        <v>-0.13824500000000001</v>
      </c>
      <c r="B558" s="1">
        <v>4.9054199999999999E-2</v>
      </c>
      <c r="C558" s="1">
        <v>-0.98918300000000003</v>
      </c>
      <c r="D558" s="1">
        <v>-0.66111600000000004</v>
      </c>
      <c r="E558" s="1">
        <v>0.87817900000000004</v>
      </c>
      <c r="F558" s="1">
        <v>-1.1870700000000001</v>
      </c>
      <c r="G558" s="1">
        <v>-0.17428199999999999</v>
      </c>
      <c r="H558" s="1">
        <v>7.09701E-3</v>
      </c>
      <c r="I558" s="1">
        <v>-1.12219</v>
      </c>
      <c r="J558" s="1">
        <v>-1.04046E-2</v>
      </c>
      <c r="K558" s="1">
        <v>0.70485699999999996</v>
      </c>
      <c r="L558" s="1">
        <v>-1.81952</v>
      </c>
      <c r="M558" s="1">
        <v>0.70521299999999998</v>
      </c>
      <c r="N558" s="1">
        <v>0.97499899999999995</v>
      </c>
      <c r="O558" s="1">
        <v>-2.46366</v>
      </c>
      <c r="P558" s="1">
        <v>-0.70256600000000002</v>
      </c>
      <c r="Q558" s="1">
        <v>1.0168699999999999</v>
      </c>
      <c r="R558" s="1">
        <v>-2.4703400000000002</v>
      </c>
      <c r="S558" s="1">
        <v>2.04802E-4</v>
      </c>
      <c r="T558" s="1">
        <v>-2.6065699999999999E-3</v>
      </c>
      <c r="U558" s="1">
        <v>-2.5261900000000002</v>
      </c>
      <c r="V558" s="1" t="s">
        <v>23</v>
      </c>
      <c r="W558" s="1">
        <f>ABS(IK_diagnostics_positions[[#This Row],[Column1]]-A557)</f>
        <v>0.12689099999999998</v>
      </c>
      <c r="X558" s="1">
        <f>ABS(IK_diagnostics_positions[[#This Row],[Column2]]-B557)</f>
        <v>0.59798379999999995</v>
      </c>
      <c r="Y558" s="1">
        <f>ABS(IK_diagnostics_positions[[#This Row],[Column3]]-C557)</f>
        <v>1.7040570000000002</v>
      </c>
      <c r="Z558" s="1">
        <f>ABS(IK_diagnostics_positions[[#This Row],[Column4]]-D557)</f>
        <v>0.92819300000000005</v>
      </c>
      <c r="AA558" s="1">
        <f>ABS(IK_diagnostics_positions[[#This Row],[Column5]]-E557)</f>
        <v>0.43463900000000005</v>
      </c>
      <c r="AB558" s="1">
        <f>ABS(IK_diagnostics_positions[[#This Row],[Column6]]-F557)</f>
        <v>1.080155</v>
      </c>
      <c r="AC558" s="1">
        <f>ABS(IK_diagnostics_positions[[#This Row],[Column7]]-G557)</f>
        <v>0.30566199999999999</v>
      </c>
      <c r="AD558" s="1">
        <f>ABS(IK_diagnostics_positions[[#This Row],[Column8]]-H557)</f>
        <v>0.23311399000000002</v>
      </c>
      <c r="AE558" s="1">
        <f>ABS(IK_diagnostics_positions[[#This Row],[Column9]]-I557)</f>
        <v>4.5609999999999928E-2</v>
      </c>
      <c r="AF558" s="1">
        <f>ABS(IK_diagnostics_positions[[#This Row],[Column10]]-J557)</f>
        <v>9.0696000000000006E-4</v>
      </c>
      <c r="AG558" s="1">
        <f>ABS(IK_diagnostics_positions[[#This Row],[Column11]]-K557)</f>
        <v>9.7659000000000051E-2</v>
      </c>
      <c r="AH558" s="1">
        <f>ABS(IK_diagnostics_positions[[#This Row],[Column12]]-L557)</f>
        <v>7.1900000000000075E-2</v>
      </c>
      <c r="AI558" s="1">
        <f>ABS(IK_diagnostics_positions[[#This Row],[Column13]]-M557)</f>
        <v>5.9128000000000069E-2</v>
      </c>
      <c r="AJ558" s="1">
        <f>ABS(IK_diagnostics_positions[[#This Row],[Column14]]-N557)</f>
        <v>9.172000000000069E-3</v>
      </c>
      <c r="AK558" s="1">
        <f>ABS(IK_diagnostics_positions[[#This Row],[Column15]]-O557)</f>
        <v>3.4530000000000172E-2</v>
      </c>
      <c r="AL558" s="1">
        <f>ABS(IK_diagnostics_positions[[#This Row],[Column16]]-P557)</f>
        <v>7.1536999999999962E-2</v>
      </c>
      <c r="AM558" s="1">
        <f>ABS(IK_diagnostics_positions[[#This Row],[Column17]]-Q557)</f>
        <v>1.4340000000000019E-2</v>
      </c>
      <c r="AN558" s="1">
        <f>ABS(IK_diagnostics_positions[[#This Row],[Column18]]-R557)</f>
        <v>3.3749999999999947E-2</v>
      </c>
      <c r="AO558" s="1">
        <f>ABS(IK_diagnostics_positions[[#This Row],[Column19]]-S557)</f>
        <v>5.6360799999999995E-4</v>
      </c>
      <c r="AP558" s="1">
        <f>ABS(IK_diagnostics_positions[[#This Row],[Column20]]-T557)</f>
        <v>5.1155100000000002E-3</v>
      </c>
      <c r="AQ558" s="1">
        <f>ABS(IK_diagnostics_positions[[#This Row],[Column21]]-U557)</f>
        <v>4.8760000000000137E-2</v>
      </c>
    </row>
    <row r="559" spans="1:43" x14ac:dyDescent="0.25">
      <c r="A559" s="1">
        <v>0.20185900000000001</v>
      </c>
      <c r="B559" s="1">
        <v>0.97937399999999997</v>
      </c>
      <c r="C559" s="1">
        <v>-8.9525100000000003E-3</v>
      </c>
      <c r="D559" s="1">
        <v>0.437498</v>
      </c>
      <c r="E559" s="1">
        <v>0.83077599999999996</v>
      </c>
      <c r="F559" s="1">
        <v>-0.96936500000000003</v>
      </c>
      <c r="G559" s="1">
        <v>0.16617899999999999</v>
      </c>
      <c r="H559" s="1">
        <v>1.38656</v>
      </c>
      <c r="I559" s="1">
        <v>-1.7551699999999999</v>
      </c>
      <c r="J559" s="1">
        <v>6.4077200000000004E-3</v>
      </c>
      <c r="K559" s="1">
        <v>0.98856699999999997</v>
      </c>
      <c r="L559" s="1">
        <v>-2.6585399999999999</v>
      </c>
      <c r="M559" s="1">
        <v>0.98634200000000005</v>
      </c>
      <c r="N559" s="1">
        <v>0.996888</v>
      </c>
      <c r="O559" s="1">
        <v>-2.45939</v>
      </c>
      <c r="P559" s="1">
        <v>-0.97789700000000002</v>
      </c>
      <c r="Q559" s="1">
        <v>1.0000899999999999</v>
      </c>
      <c r="R559" s="1">
        <v>-2.48244</v>
      </c>
      <c r="S559" s="1">
        <v>3.8567300000000001E-3</v>
      </c>
      <c r="T559" s="1">
        <v>-1.12951E-3</v>
      </c>
      <c r="U559" s="1">
        <v>-2.5153799999999999</v>
      </c>
      <c r="V559" s="1" t="s">
        <v>23</v>
      </c>
      <c r="W559" s="1">
        <f>ABS(IK_diagnostics_positions[[#This Row],[Column1]]-A558)</f>
        <v>0.34010400000000002</v>
      </c>
      <c r="X559" s="1">
        <f>ABS(IK_diagnostics_positions[[#This Row],[Column2]]-B558)</f>
        <v>0.93031979999999992</v>
      </c>
      <c r="Y559" s="1">
        <f>ABS(IK_diagnostics_positions[[#This Row],[Column3]]-C558)</f>
        <v>0.98023049000000007</v>
      </c>
      <c r="Z559" s="1">
        <f>ABS(IK_diagnostics_positions[[#This Row],[Column4]]-D558)</f>
        <v>1.098614</v>
      </c>
      <c r="AA559" s="1">
        <f>ABS(IK_diagnostics_positions[[#This Row],[Column5]]-E558)</f>
        <v>4.7403000000000084E-2</v>
      </c>
      <c r="AB559" s="1">
        <f>ABS(IK_diagnostics_positions[[#This Row],[Column6]]-F558)</f>
        <v>0.21770500000000004</v>
      </c>
      <c r="AC559" s="1">
        <f>ABS(IK_diagnostics_positions[[#This Row],[Column7]]-G558)</f>
        <v>0.34046100000000001</v>
      </c>
      <c r="AD559" s="1">
        <f>ABS(IK_diagnostics_positions[[#This Row],[Column8]]-H558)</f>
        <v>1.3794629899999999</v>
      </c>
      <c r="AE559" s="1">
        <f>ABS(IK_diagnostics_positions[[#This Row],[Column9]]-I558)</f>
        <v>0.63297999999999988</v>
      </c>
      <c r="AF559" s="1">
        <f>ABS(IK_diagnostics_positions[[#This Row],[Column10]]-J558)</f>
        <v>1.6812319999999999E-2</v>
      </c>
      <c r="AG559" s="1">
        <f>ABS(IK_diagnostics_positions[[#This Row],[Column11]]-K558)</f>
        <v>0.28371000000000002</v>
      </c>
      <c r="AH559" s="1">
        <f>ABS(IK_diagnostics_positions[[#This Row],[Column12]]-L558)</f>
        <v>0.83901999999999988</v>
      </c>
      <c r="AI559" s="1">
        <f>ABS(IK_diagnostics_positions[[#This Row],[Column13]]-M558)</f>
        <v>0.28112900000000007</v>
      </c>
      <c r="AJ559" s="1">
        <f>ABS(IK_diagnostics_positions[[#This Row],[Column14]]-N558)</f>
        <v>2.1889000000000047E-2</v>
      </c>
      <c r="AK559" s="1">
        <f>ABS(IK_diagnostics_positions[[#This Row],[Column15]]-O558)</f>
        <v>4.269999999999996E-3</v>
      </c>
      <c r="AL559" s="1">
        <f>ABS(IK_diagnostics_positions[[#This Row],[Column16]]-P558)</f>
        <v>0.27533099999999999</v>
      </c>
      <c r="AM559" s="1">
        <f>ABS(IK_diagnostics_positions[[#This Row],[Column17]]-Q558)</f>
        <v>1.6780000000000017E-2</v>
      </c>
      <c r="AN559" s="1">
        <f>ABS(IK_diagnostics_positions[[#This Row],[Column18]]-R558)</f>
        <v>1.2099999999999778E-2</v>
      </c>
      <c r="AO559" s="1">
        <f>ABS(IK_diagnostics_positions[[#This Row],[Column19]]-S558)</f>
        <v>3.651928E-3</v>
      </c>
      <c r="AP559" s="1">
        <f>ABS(IK_diagnostics_positions[[#This Row],[Column20]]-T558)</f>
        <v>1.4770599999999999E-3</v>
      </c>
      <c r="AQ559" s="1">
        <f>ABS(IK_diagnostics_positions[[#This Row],[Column21]]-U558)</f>
        <v>1.0810000000000208E-2</v>
      </c>
    </row>
    <row r="560" spans="1:43" x14ac:dyDescent="0.25">
      <c r="A560" s="1">
        <v>-0.37978699999999999</v>
      </c>
      <c r="B560" s="1">
        <v>-9.5094200000000004E-2</v>
      </c>
      <c r="C560" s="1">
        <v>-0.92017300000000002</v>
      </c>
      <c r="D560" s="1">
        <v>-0.340862</v>
      </c>
      <c r="E560" s="1">
        <v>0.41158600000000001</v>
      </c>
      <c r="F560" s="1">
        <v>-1.7814300000000001</v>
      </c>
      <c r="G560" s="1">
        <v>-0.88129800000000003</v>
      </c>
      <c r="H560" s="1">
        <v>1.13775</v>
      </c>
      <c r="I560" s="1">
        <v>-2.20641</v>
      </c>
      <c r="J560" s="1">
        <v>2.66612E-4</v>
      </c>
      <c r="K560" s="1">
        <v>0.79412199999999999</v>
      </c>
      <c r="L560" s="1">
        <v>-1.8827400000000001</v>
      </c>
      <c r="M560" s="1">
        <v>0.76140099999999999</v>
      </c>
      <c r="N560" s="1">
        <v>0.99806799999999996</v>
      </c>
      <c r="O560" s="1">
        <v>-2.49844</v>
      </c>
      <c r="P560" s="1">
        <v>-0.75581799999999999</v>
      </c>
      <c r="Q560" s="1">
        <v>0.99843300000000001</v>
      </c>
      <c r="R560" s="1">
        <v>-2.5045099999999998</v>
      </c>
      <c r="S560" s="1">
        <v>-2.1689399999999998E-3</v>
      </c>
      <c r="T560" s="1">
        <v>1.4888E-3</v>
      </c>
      <c r="U560" s="1">
        <v>-2.4924400000000002</v>
      </c>
      <c r="V560" s="1" t="s">
        <v>23</v>
      </c>
      <c r="W560" s="1">
        <f>ABS(IK_diagnostics_positions[[#This Row],[Column1]]-A559)</f>
        <v>0.581646</v>
      </c>
      <c r="X560" s="1">
        <f>ABS(IK_diagnostics_positions[[#This Row],[Column2]]-B559)</f>
        <v>1.0744681999999999</v>
      </c>
      <c r="Y560" s="1">
        <f>ABS(IK_diagnostics_positions[[#This Row],[Column3]]-C559)</f>
        <v>0.91122049000000005</v>
      </c>
      <c r="Z560" s="1">
        <f>ABS(IK_diagnostics_positions[[#This Row],[Column4]]-D559)</f>
        <v>0.77835999999999994</v>
      </c>
      <c r="AA560" s="1">
        <f>ABS(IK_diagnostics_positions[[#This Row],[Column5]]-E559)</f>
        <v>0.41918999999999995</v>
      </c>
      <c r="AB560" s="1">
        <f>ABS(IK_diagnostics_positions[[#This Row],[Column6]]-F559)</f>
        <v>0.81206500000000004</v>
      </c>
      <c r="AC560" s="1">
        <f>ABS(IK_diagnostics_positions[[#This Row],[Column7]]-G559)</f>
        <v>1.047477</v>
      </c>
      <c r="AD560" s="1">
        <f>ABS(IK_diagnostics_positions[[#This Row],[Column8]]-H559)</f>
        <v>0.24880999999999998</v>
      </c>
      <c r="AE560" s="1">
        <f>ABS(IK_diagnostics_positions[[#This Row],[Column9]]-I559)</f>
        <v>0.45124000000000009</v>
      </c>
      <c r="AF560" s="1">
        <f>ABS(IK_diagnostics_positions[[#This Row],[Column10]]-J559)</f>
        <v>6.1411080000000002E-3</v>
      </c>
      <c r="AG560" s="1">
        <f>ABS(IK_diagnostics_positions[[#This Row],[Column11]]-K559)</f>
        <v>0.19444499999999998</v>
      </c>
      <c r="AH560" s="1">
        <f>ABS(IK_diagnostics_positions[[#This Row],[Column12]]-L559)</f>
        <v>0.77579999999999982</v>
      </c>
      <c r="AI560" s="1">
        <f>ABS(IK_diagnostics_positions[[#This Row],[Column13]]-M559)</f>
        <v>0.22494100000000006</v>
      </c>
      <c r="AJ560" s="1">
        <f>ABS(IK_diagnostics_positions[[#This Row],[Column14]]-N559)</f>
        <v>1.1799999999999589E-3</v>
      </c>
      <c r="AK560" s="1">
        <f>ABS(IK_diagnostics_positions[[#This Row],[Column15]]-O559)</f>
        <v>3.9050000000000029E-2</v>
      </c>
      <c r="AL560" s="1">
        <f>ABS(IK_diagnostics_positions[[#This Row],[Column16]]-P559)</f>
        <v>0.22207900000000003</v>
      </c>
      <c r="AM560" s="1">
        <f>ABS(IK_diagnostics_positions[[#This Row],[Column17]]-Q559)</f>
        <v>1.6569999999999085E-3</v>
      </c>
      <c r="AN560" s="1">
        <f>ABS(IK_diagnostics_positions[[#This Row],[Column18]]-R559)</f>
        <v>2.2069999999999812E-2</v>
      </c>
      <c r="AO560" s="1">
        <f>ABS(IK_diagnostics_positions[[#This Row],[Column19]]-S559)</f>
        <v>6.0256700000000003E-3</v>
      </c>
      <c r="AP560" s="1">
        <f>ABS(IK_diagnostics_positions[[#This Row],[Column20]]-T559)</f>
        <v>2.61831E-3</v>
      </c>
      <c r="AQ560" s="1">
        <f>ABS(IK_diagnostics_positions[[#This Row],[Column21]]-U559)</f>
        <v>2.2939999999999738E-2</v>
      </c>
    </row>
    <row r="561" spans="1:43" x14ac:dyDescent="0.25">
      <c r="A561" s="1">
        <v>0.88620399999999999</v>
      </c>
      <c r="B561" s="1">
        <v>0.35363299999999998</v>
      </c>
      <c r="C561" s="1">
        <v>-0.29931000000000002</v>
      </c>
      <c r="D561" s="1">
        <v>0.45368199999999997</v>
      </c>
      <c r="E561" s="1">
        <v>0.42595</v>
      </c>
      <c r="F561" s="1">
        <v>-1.1980299999999999</v>
      </c>
      <c r="G561" s="1">
        <v>0.99459500000000001</v>
      </c>
      <c r="H561" s="1">
        <v>0.79913999999999996</v>
      </c>
      <c r="I561" s="1">
        <v>-1.9517800000000001</v>
      </c>
      <c r="J561" s="1">
        <v>-3.6020900000000001E-3</v>
      </c>
      <c r="K561" s="1">
        <v>0.78260099999999999</v>
      </c>
      <c r="L561" s="1">
        <v>-1.8940900000000001</v>
      </c>
      <c r="M561" s="1">
        <v>0.75618799999999997</v>
      </c>
      <c r="N561" s="1">
        <v>0.99510399999999999</v>
      </c>
      <c r="O561" s="1">
        <v>-2.5085500000000001</v>
      </c>
      <c r="P561" s="1">
        <v>-0.76131400000000005</v>
      </c>
      <c r="Q561" s="1">
        <v>1.00145</v>
      </c>
      <c r="R561" s="1">
        <v>-2.5088900000000001</v>
      </c>
      <c r="S561" s="1">
        <v>6.5462300000000001E-3</v>
      </c>
      <c r="T561" s="1">
        <v>-1.1293600000000001E-2</v>
      </c>
      <c r="U561" s="1">
        <v>-2.5020600000000002</v>
      </c>
      <c r="V561" s="1" t="s">
        <v>23</v>
      </c>
      <c r="W561" s="1">
        <f>ABS(IK_diagnostics_positions[[#This Row],[Column1]]-A560)</f>
        <v>1.2659910000000001</v>
      </c>
      <c r="X561" s="1">
        <f>ABS(IK_diagnostics_positions[[#This Row],[Column2]]-B560)</f>
        <v>0.44872719999999999</v>
      </c>
      <c r="Y561" s="1">
        <f>ABS(IK_diagnostics_positions[[#This Row],[Column3]]-C560)</f>
        <v>0.62086299999999994</v>
      </c>
      <c r="Z561" s="1">
        <f>ABS(IK_diagnostics_positions[[#This Row],[Column4]]-D560)</f>
        <v>0.79454399999999992</v>
      </c>
      <c r="AA561" s="1">
        <f>ABS(IK_diagnostics_positions[[#This Row],[Column5]]-E560)</f>
        <v>1.4363999999999988E-2</v>
      </c>
      <c r="AB561" s="1">
        <f>ABS(IK_diagnostics_positions[[#This Row],[Column6]]-F560)</f>
        <v>0.58340000000000014</v>
      </c>
      <c r="AC561" s="1">
        <f>ABS(IK_diagnostics_positions[[#This Row],[Column7]]-G560)</f>
        <v>1.875893</v>
      </c>
      <c r="AD561" s="1">
        <f>ABS(IK_diagnostics_positions[[#This Row],[Column8]]-H560)</f>
        <v>0.33861000000000008</v>
      </c>
      <c r="AE561" s="1">
        <f>ABS(IK_diagnostics_positions[[#This Row],[Column9]]-I560)</f>
        <v>0.25462999999999991</v>
      </c>
      <c r="AF561" s="1">
        <f>ABS(IK_diagnostics_positions[[#This Row],[Column10]]-J560)</f>
        <v>3.8687019999999999E-3</v>
      </c>
      <c r="AG561" s="1">
        <f>ABS(IK_diagnostics_positions[[#This Row],[Column11]]-K560)</f>
        <v>1.1521000000000003E-2</v>
      </c>
      <c r="AH561" s="1">
        <f>ABS(IK_diagnostics_positions[[#This Row],[Column12]]-L560)</f>
        <v>1.1349999999999971E-2</v>
      </c>
      <c r="AI561" s="1">
        <f>ABS(IK_diagnostics_positions[[#This Row],[Column13]]-M560)</f>
        <v>5.2130000000000232E-3</v>
      </c>
      <c r="AJ561" s="1">
        <f>ABS(IK_diagnostics_positions[[#This Row],[Column14]]-N560)</f>
        <v>2.9639999999999667E-3</v>
      </c>
      <c r="AK561" s="1">
        <f>ABS(IK_diagnostics_positions[[#This Row],[Column15]]-O560)</f>
        <v>1.0110000000000063E-2</v>
      </c>
      <c r="AL561" s="1">
        <f>ABS(IK_diagnostics_positions[[#This Row],[Column16]]-P560)</f>
        <v>5.4960000000000564E-3</v>
      </c>
      <c r="AM561" s="1">
        <f>ABS(IK_diagnostics_positions[[#This Row],[Column17]]-Q560)</f>
        <v>3.0169999999999364E-3</v>
      </c>
      <c r="AN561" s="1">
        <f>ABS(IK_diagnostics_positions[[#This Row],[Column18]]-R560)</f>
        <v>4.3800000000002726E-3</v>
      </c>
      <c r="AO561" s="1">
        <f>ABS(IK_diagnostics_positions[[#This Row],[Column19]]-S560)</f>
        <v>8.7151699999999995E-3</v>
      </c>
      <c r="AP561" s="1">
        <f>ABS(IK_diagnostics_positions[[#This Row],[Column20]]-T560)</f>
        <v>1.2782400000000001E-2</v>
      </c>
      <c r="AQ561" s="1">
        <f>ABS(IK_diagnostics_positions[[#This Row],[Column21]]-U560)</f>
        <v>9.6199999999999619E-3</v>
      </c>
    </row>
    <row r="562" spans="1:43" x14ac:dyDescent="0.25">
      <c r="A562" s="1">
        <v>0.611815</v>
      </c>
      <c r="B562" s="1">
        <v>0.74062799999999995</v>
      </c>
      <c r="C562" s="1">
        <v>-0.27776299999999998</v>
      </c>
      <c r="D562" s="1">
        <v>0.61887800000000004</v>
      </c>
      <c r="E562" s="1">
        <v>-0.22483800000000001</v>
      </c>
      <c r="F562" s="1">
        <v>-0.53819399999999995</v>
      </c>
      <c r="G562" s="1">
        <v>0.60656500000000002</v>
      </c>
      <c r="H562" s="1">
        <v>3.2580100000000001E-2</v>
      </c>
      <c r="I562" s="1">
        <v>-1.5044200000000001</v>
      </c>
      <c r="J562" s="1">
        <v>2.13507E-2</v>
      </c>
      <c r="K562" s="1">
        <v>0.75910200000000005</v>
      </c>
      <c r="L562" s="1">
        <v>-1.8645400000000001</v>
      </c>
      <c r="M562" s="1">
        <v>0.74817400000000001</v>
      </c>
      <c r="N562" s="1">
        <v>1.01623</v>
      </c>
      <c r="O562" s="1">
        <v>-2.50142</v>
      </c>
      <c r="P562" s="1">
        <v>-0.72759399999999996</v>
      </c>
      <c r="Q562" s="1">
        <v>1.00762</v>
      </c>
      <c r="R562" s="1">
        <v>-2.4788000000000001</v>
      </c>
      <c r="S562" s="1">
        <v>-1.1337E-2</v>
      </c>
      <c r="T562" s="1">
        <v>-7.7750099999999997E-3</v>
      </c>
      <c r="U562" s="1">
        <v>-2.5055000000000001</v>
      </c>
      <c r="V562" s="1" t="s">
        <v>23</v>
      </c>
      <c r="W562" s="1">
        <f>ABS(IK_diagnostics_positions[[#This Row],[Column1]]-A561)</f>
        <v>0.27438899999999999</v>
      </c>
      <c r="X562" s="1">
        <f>ABS(IK_diagnostics_positions[[#This Row],[Column2]]-B561)</f>
        <v>0.38699499999999998</v>
      </c>
      <c r="Y562" s="1">
        <f>ABS(IK_diagnostics_positions[[#This Row],[Column3]]-C561)</f>
        <v>2.1547000000000038E-2</v>
      </c>
      <c r="Z562" s="1">
        <f>ABS(IK_diagnostics_positions[[#This Row],[Column4]]-D561)</f>
        <v>0.16519600000000007</v>
      </c>
      <c r="AA562" s="1">
        <f>ABS(IK_diagnostics_positions[[#This Row],[Column5]]-E561)</f>
        <v>0.65078800000000003</v>
      </c>
      <c r="AB562" s="1">
        <f>ABS(IK_diagnostics_positions[[#This Row],[Column6]]-F561)</f>
        <v>0.65983599999999998</v>
      </c>
      <c r="AC562" s="1">
        <f>ABS(IK_diagnostics_positions[[#This Row],[Column7]]-G561)</f>
        <v>0.38802999999999999</v>
      </c>
      <c r="AD562" s="1">
        <f>ABS(IK_diagnostics_positions[[#This Row],[Column8]]-H561)</f>
        <v>0.76655989999999996</v>
      </c>
      <c r="AE562" s="1">
        <f>ABS(IK_diagnostics_positions[[#This Row],[Column9]]-I561)</f>
        <v>0.44735999999999998</v>
      </c>
      <c r="AF562" s="1">
        <f>ABS(IK_diagnostics_positions[[#This Row],[Column10]]-J561)</f>
        <v>2.4952789999999999E-2</v>
      </c>
      <c r="AG562" s="1">
        <f>ABS(IK_diagnostics_positions[[#This Row],[Column11]]-K561)</f>
        <v>2.3498999999999937E-2</v>
      </c>
      <c r="AH562" s="1">
        <f>ABS(IK_diagnostics_positions[[#This Row],[Column12]]-L561)</f>
        <v>2.9549999999999965E-2</v>
      </c>
      <c r="AI562" s="1">
        <f>ABS(IK_diagnostics_positions[[#This Row],[Column13]]-M561)</f>
        <v>8.0139999999999656E-3</v>
      </c>
      <c r="AJ562" s="1">
        <f>ABS(IK_diagnostics_positions[[#This Row],[Column14]]-N561)</f>
        <v>2.1125999999999978E-2</v>
      </c>
      <c r="AK562" s="1">
        <f>ABS(IK_diagnostics_positions[[#This Row],[Column15]]-O561)</f>
        <v>7.1300000000000807E-3</v>
      </c>
      <c r="AL562" s="1">
        <f>ABS(IK_diagnostics_positions[[#This Row],[Column16]]-P561)</f>
        <v>3.3720000000000083E-2</v>
      </c>
      <c r="AM562" s="1">
        <f>ABS(IK_diagnostics_positions[[#This Row],[Column17]]-Q561)</f>
        <v>6.1700000000000088E-3</v>
      </c>
      <c r="AN562" s="1">
        <f>ABS(IK_diagnostics_positions[[#This Row],[Column18]]-R561)</f>
        <v>3.008999999999995E-2</v>
      </c>
      <c r="AO562" s="1">
        <f>ABS(IK_diagnostics_positions[[#This Row],[Column19]]-S561)</f>
        <v>1.788323E-2</v>
      </c>
      <c r="AP562" s="1">
        <f>ABS(IK_diagnostics_positions[[#This Row],[Column20]]-T561)</f>
        <v>3.5185900000000011E-3</v>
      </c>
      <c r="AQ562" s="1">
        <f>ABS(IK_diagnostics_positions[[#This Row],[Column21]]-U561)</f>
        <v>3.4399999999998876E-3</v>
      </c>
    </row>
    <row r="563" spans="1:43" x14ac:dyDescent="0.25">
      <c r="A563" s="1">
        <v>0.50547600000000004</v>
      </c>
      <c r="B563" s="1">
        <v>-0.196549</v>
      </c>
      <c r="C563" s="1">
        <v>-0.84015600000000001</v>
      </c>
      <c r="D563" s="1">
        <v>0.25307200000000002</v>
      </c>
      <c r="E563" s="1">
        <v>0.69891999999999999</v>
      </c>
      <c r="F563" s="1">
        <v>-1.2068000000000001</v>
      </c>
      <c r="G563" s="1">
        <v>-0.63361500000000004</v>
      </c>
      <c r="H563" s="1">
        <v>0.243251</v>
      </c>
      <c r="I563" s="1">
        <v>-1.28525</v>
      </c>
      <c r="J563" s="1">
        <v>4.1291899999999999E-2</v>
      </c>
      <c r="K563" s="1">
        <v>0.70206999999999997</v>
      </c>
      <c r="L563" s="1">
        <v>-1.8631599999999999</v>
      </c>
      <c r="M563" s="1">
        <v>0.743784</v>
      </c>
      <c r="N563" s="1">
        <v>1.00871</v>
      </c>
      <c r="O563" s="1">
        <v>-2.5054099999999999</v>
      </c>
      <c r="P563" s="1">
        <v>-0.70979000000000003</v>
      </c>
      <c r="Q563" s="1">
        <v>0.972908</v>
      </c>
      <c r="R563" s="1">
        <v>-2.4652599999999998</v>
      </c>
      <c r="S563" s="1">
        <v>-2.4244399999999999E-2</v>
      </c>
      <c r="T563" s="1">
        <v>-4.0778200000000001E-2</v>
      </c>
      <c r="U563" s="1">
        <v>-2.5294099999999999</v>
      </c>
      <c r="V563" s="1" t="s">
        <v>23</v>
      </c>
      <c r="W563" s="1">
        <f>ABS(IK_diagnostics_positions[[#This Row],[Column1]]-A562)</f>
        <v>0.10633899999999996</v>
      </c>
      <c r="X563" s="1">
        <f>ABS(IK_diagnostics_positions[[#This Row],[Column2]]-B562)</f>
        <v>0.93717699999999993</v>
      </c>
      <c r="Y563" s="1">
        <f>ABS(IK_diagnostics_positions[[#This Row],[Column3]]-C562)</f>
        <v>0.56239300000000003</v>
      </c>
      <c r="Z563" s="1">
        <f>ABS(IK_diagnostics_positions[[#This Row],[Column4]]-D562)</f>
        <v>0.36580600000000002</v>
      </c>
      <c r="AA563" s="1">
        <f>ABS(IK_diagnostics_positions[[#This Row],[Column5]]-E562)</f>
        <v>0.92375799999999997</v>
      </c>
      <c r="AB563" s="1">
        <f>ABS(IK_diagnostics_positions[[#This Row],[Column6]]-F562)</f>
        <v>0.66860600000000014</v>
      </c>
      <c r="AC563" s="1">
        <f>ABS(IK_diagnostics_positions[[#This Row],[Column7]]-G562)</f>
        <v>1.2401800000000001</v>
      </c>
      <c r="AD563" s="1">
        <f>ABS(IK_diagnostics_positions[[#This Row],[Column8]]-H562)</f>
        <v>0.21067089999999999</v>
      </c>
      <c r="AE563" s="1">
        <f>ABS(IK_diagnostics_positions[[#This Row],[Column9]]-I562)</f>
        <v>0.21917000000000009</v>
      </c>
      <c r="AF563" s="1">
        <f>ABS(IK_diagnostics_positions[[#This Row],[Column10]]-J562)</f>
        <v>1.9941199999999999E-2</v>
      </c>
      <c r="AG563" s="1">
        <f>ABS(IK_diagnostics_positions[[#This Row],[Column11]]-K562)</f>
        <v>5.7032000000000083E-2</v>
      </c>
      <c r="AH563" s="1">
        <f>ABS(IK_diagnostics_positions[[#This Row],[Column12]]-L562)</f>
        <v>1.3800000000001589E-3</v>
      </c>
      <c r="AI563" s="1">
        <f>ABS(IK_diagnostics_positions[[#This Row],[Column13]]-M562)</f>
        <v>4.390000000000005E-3</v>
      </c>
      <c r="AJ563" s="1">
        <f>ABS(IK_diagnostics_positions[[#This Row],[Column14]]-N562)</f>
        <v>7.5199999999999712E-3</v>
      </c>
      <c r="AK563" s="1">
        <f>ABS(IK_diagnostics_positions[[#This Row],[Column15]]-O562)</f>
        <v>3.989999999999938E-3</v>
      </c>
      <c r="AL563" s="1">
        <f>ABS(IK_diagnostics_positions[[#This Row],[Column16]]-P562)</f>
        <v>1.7803999999999931E-2</v>
      </c>
      <c r="AM563" s="1">
        <f>ABS(IK_diagnostics_positions[[#This Row],[Column17]]-Q562)</f>
        <v>3.4711999999999965E-2</v>
      </c>
      <c r="AN563" s="1">
        <f>ABS(IK_diagnostics_positions[[#This Row],[Column18]]-R562)</f>
        <v>1.354000000000033E-2</v>
      </c>
      <c r="AO563" s="1">
        <f>ABS(IK_diagnostics_positions[[#This Row],[Column19]]-S562)</f>
        <v>1.2907399999999999E-2</v>
      </c>
      <c r="AP563" s="1">
        <f>ABS(IK_diagnostics_positions[[#This Row],[Column20]]-T562)</f>
        <v>3.3003190000000002E-2</v>
      </c>
      <c r="AQ563" s="1">
        <f>ABS(IK_diagnostics_positions[[#This Row],[Column21]]-U562)</f>
        <v>2.3909999999999876E-2</v>
      </c>
    </row>
    <row r="564" spans="1:43" x14ac:dyDescent="0.25">
      <c r="A564" s="1">
        <v>3.6246500000000001E-2</v>
      </c>
      <c r="B564" s="1">
        <v>-0.71079400000000004</v>
      </c>
      <c r="C564" s="1">
        <v>-0.70246600000000003</v>
      </c>
      <c r="D564" s="1">
        <v>-0.85677199999999998</v>
      </c>
      <c r="E564" s="1">
        <v>-0.52788100000000004</v>
      </c>
      <c r="F564" s="1">
        <v>-1.1136299999999999</v>
      </c>
      <c r="G564" s="1">
        <v>-0.24043300000000001</v>
      </c>
      <c r="H564" s="1">
        <v>4.6400499999999997E-2</v>
      </c>
      <c r="I564" s="1">
        <v>-1.65245</v>
      </c>
      <c r="J564" s="1">
        <v>2.32705E-2</v>
      </c>
      <c r="K564" s="1">
        <v>0.94640000000000002</v>
      </c>
      <c r="L564" s="1">
        <v>-1.99953</v>
      </c>
      <c r="M564" s="1">
        <v>0.85049399999999997</v>
      </c>
      <c r="N564" s="1">
        <v>0.97414800000000001</v>
      </c>
      <c r="O564" s="1">
        <v>-2.5607199999999999</v>
      </c>
      <c r="P564" s="1">
        <v>-0.829538</v>
      </c>
      <c r="Q564" s="1">
        <v>0.96613400000000005</v>
      </c>
      <c r="R564" s="1">
        <v>-2.5213800000000002</v>
      </c>
      <c r="S564" s="1">
        <v>3.9514900000000002E-4</v>
      </c>
      <c r="T564" s="1">
        <v>6.7206000000000002E-2</v>
      </c>
      <c r="U564" s="1">
        <v>-2.4754399999999999</v>
      </c>
      <c r="V564" s="1" t="s">
        <v>23</v>
      </c>
      <c r="W564" s="1">
        <f>ABS(IK_diagnostics_positions[[#This Row],[Column1]]-A563)</f>
        <v>0.46922950000000002</v>
      </c>
      <c r="X564" s="1">
        <f>ABS(IK_diagnostics_positions[[#This Row],[Column2]]-B563)</f>
        <v>0.51424500000000006</v>
      </c>
      <c r="Y564" s="1">
        <f>ABS(IK_diagnostics_positions[[#This Row],[Column3]]-C563)</f>
        <v>0.13768999999999998</v>
      </c>
      <c r="Z564" s="1">
        <f>ABS(IK_diagnostics_positions[[#This Row],[Column4]]-D563)</f>
        <v>1.1098440000000001</v>
      </c>
      <c r="AA564" s="1">
        <f>ABS(IK_diagnostics_positions[[#This Row],[Column5]]-E563)</f>
        <v>1.226801</v>
      </c>
      <c r="AB564" s="1">
        <f>ABS(IK_diagnostics_positions[[#This Row],[Column6]]-F563)</f>
        <v>9.3170000000000197E-2</v>
      </c>
      <c r="AC564" s="1">
        <f>ABS(IK_diagnostics_positions[[#This Row],[Column7]]-G563)</f>
        <v>0.39318200000000003</v>
      </c>
      <c r="AD564" s="1">
        <f>ABS(IK_diagnostics_positions[[#This Row],[Column8]]-H563)</f>
        <v>0.19685049999999998</v>
      </c>
      <c r="AE564" s="1">
        <f>ABS(IK_diagnostics_positions[[#This Row],[Column9]]-I563)</f>
        <v>0.36719999999999997</v>
      </c>
      <c r="AF564" s="1">
        <f>ABS(IK_diagnostics_positions[[#This Row],[Column10]]-J563)</f>
        <v>1.80214E-2</v>
      </c>
      <c r="AG564" s="1">
        <f>ABS(IK_diagnostics_positions[[#This Row],[Column11]]-K563)</f>
        <v>0.24433000000000005</v>
      </c>
      <c r="AH564" s="1">
        <f>ABS(IK_diagnostics_positions[[#This Row],[Column12]]-L563)</f>
        <v>0.1363700000000001</v>
      </c>
      <c r="AI564" s="1">
        <f>ABS(IK_diagnostics_positions[[#This Row],[Column13]]-M563)</f>
        <v>0.10670999999999997</v>
      </c>
      <c r="AJ564" s="1">
        <f>ABS(IK_diagnostics_positions[[#This Row],[Column14]]-N563)</f>
        <v>3.4561999999999982E-2</v>
      </c>
      <c r="AK564" s="1">
        <f>ABS(IK_diagnostics_positions[[#This Row],[Column15]]-O563)</f>
        <v>5.530999999999997E-2</v>
      </c>
      <c r="AL564" s="1">
        <f>ABS(IK_diagnostics_positions[[#This Row],[Column16]]-P563)</f>
        <v>0.11974799999999997</v>
      </c>
      <c r="AM564" s="1">
        <f>ABS(IK_diagnostics_positions[[#This Row],[Column17]]-Q563)</f>
        <v>6.7739999999999467E-3</v>
      </c>
      <c r="AN564" s="1">
        <f>ABS(IK_diagnostics_positions[[#This Row],[Column18]]-R563)</f>
        <v>5.6120000000000392E-2</v>
      </c>
      <c r="AO564" s="1">
        <f>ABS(IK_diagnostics_positions[[#This Row],[Column19]]-S563)</f>
        <v>2.4639549E-2</v>
      </c>
      <c r="AP564" s="1">
        <f>ABS(IK_diagnostics_positions[[#This Row],[Column20]]-T563)</f>
        <v>0.1079842</v>
      </c>
      <c r="AQ564" s="1">
        <f>ABS(IK_diagnostics_positions[[#This Row],[Column21]]-U563)</f>
        <v>5.3970000000000073E-2</v>
      </c>
    </row>
    <row r="565" spans="1:43" x14ac:dyDescent="0.25">
      <c r="A565" s="1">
        <v>-0.20163</v>
      </c>
      <c r="B565" s="1">
        <v>0.71947099999999997</v>
      </c>
      <c r="C565" s="1">
        <v>-0.66461099999999995</v>
      </c>
      <c r="D565" s="1">
        <v>-0.95177500000000004</v>
      </c>
      <c r="E565" s="1">
        <v>1.29766</v>
      </c>
      <c r="F565" s="1">
        <v>-0.98550800000000005</v>
      </c>
      <c r="G565" s="1">
        <v>-0.55830299999999999</v>
      </c>
      <c r="H565" s="1">
        <v>1.5911200000000001</v>
      </c>
      <c r="I565" s="1">
        <v>-1.8567499999999999</v>
      </c>
      <c r="J565" s="1">
        <v>1.8805300000000001E-4</v>
      </c>
      <c r="K565" s="1">
        <v>0.761741</v>
      </c>
      <c r="L565" s="1">
        <v>-1.8716299999999999</v>
      </c>
      <c r="M565" s="1">
        <v>0.74151100000000003</v>
      </c>
      <c r="N565" s="1">
        <v>1.0038899999999999</v>
      </c>
      <c r="O565" s="1">
        <v>-2.4975700000000001</v>
      </c>
      <c r="P565" s="1">
        <v>-0.74419599999999997</v>
      </c>
      <c r="Q565" s="1">
        <v>0.99983500000000003</v>
      </c>
      <c r="R565" s="1">
        <v>-2.4954900000000002</v>
      </c>
      <c r="S565" s="1">
        <v>-1.5069E-3</v>
      </c>
      <c r="T565" s="1">
        <v>-1.2466E-2</v>
      </c>
      <c r="U565" s="1">
        <v>-2.5045600000000001</v>
      </c>
      <c r="V565" s="1" t="s">
        <v>23</v>
      </c>
      <c r="W565" s="1">
        <f>ABS(IK_diagnostics_positions[[#This Row],[Column1]]-A564)</f>
        <v>0.23787649999999999</v>
      </c>
      <c r="X565" s="1">
        <f>ABS(IK_diagnostics_positions[[#This Row],[Column2]]-B564)</f>
        <v>1.4302649999999999</v>
      </c>
      <c r="Y565" s="1">
        <f>ABS(IK_diagnostics_positions[[#This Row],[Column3]]-C564)</f>
        <v>3.7855000000000083E-2</v>
      </c>
      <c r="Z565" s="1">
        <f>ABS(IK_diagnostics_positions[[#This Row],[Column4]]-D564)</f>
        <v>9.500300000000006E-2</v>
      </c>
      <c r="AA565" s="1">
        <f>ABS(IK_diagnostics_positions[[#This Row],[Column5]]-E564)</f>
        <v>1.8255410000000001</v>
      </c>
      <c r="AB565" s="1">
        <f>ABS(IK_diagnostics_positions[[#This Row],[Column6]]-F564)</f>
        <v>0.12812199999999985</v>
      </c>
      <c r="AC565" s="1">
        <f>ABS(IK_diagnostics_positions[[#This Row],[Column7]]-G564)</f>
        <v>0.31786999999999999</v>
      </c>
      <c r="AD565" s="1">
        <f>ABS(IK_diagnostics_positions[[#This Row],[Column8]]-H564)</f>
        <v>1.5447195</v>
      </c>
      <c r="AE565" s="1">
        <f>ABS(IK_diagnostics_positions[[#This Row],[Column9]]-I564)</f>
        <v>0.20429999999999993</v>
      </c>
      <c r="AF565" s="1">
        <f>ABS(IK_diagnostics_positions[[#This Row],[Column10]]-J564)</f>
        <v>2.3082446999999999E-2</v>
      </c>
      <c r="AG565" s="1">
        <f>ABS(IK_diagnostics_positions[[#This Row],[Column11]]-K564)</f>
        <v>0.18465900000000002</v>
      </c>
      <c r="AH565" s="1">
        <f>ABS(IK_diagnostics_positions[[#This Row],[Column12]]-L564)</f>
        <v>0.12790000000000012</v>
      </c>
      <c r="AI565" s="1">
        <f>ABS(IK_diagnostics_positions[[#This Row],[Column13]]-M564)</f>
        <v>0.10898299999999994</v>
      </c>
      <c r="AJ565" s="1">
        <f>ABS(IK_diagnostics_positions[[#This Row],[Column14]]-N564)</f>
        <v>2.9741999999999935E-2</v>
      </c>
      <c r="AK565" s="1">
        <f>ABS(IK_diagnostics_positions[[#This Row],[Column15]]-O564)</f>
        <v>6.3149999999999817E-2</v>
      </c>
      <c r="AL565" s="1">
        <f>ABS(IK_diagnostics_positions[[#This Row],[Column16]]-P564)</f>
        <v>8.5342000000000029E-2</v>
      </c>
      <c r="AM565" s="1">
        <f>ABS(IK_diagnostics_positions[[#This Row],[Column17]]-Q564)</f>
        <v>3.3700999999999981E-2</v>
      </c>
      <c r="AN565" s="1">
        <f>ABS(IK_diagnostics_positions[[#This Row],[Column18]]-R564)</f>
        <v>2.5889999999999969E-2</v>
      </c>
      <c r="AO565" s="1">
        <f>ABS(IK_diagnostics_positions[[#This Row],[Column19]]-S564)</f>
        <v>1.9020490000000001E-3</v>
      </c>
      <c r="AP565" s="1">
        <f>ABS(IK_diagnostics_positions[[#This Row],[Column20]]-T564)</f>
        <v>7.9672000000000007E-2</v>
      </c>
      <c r="AQ565" s="1">
        <f>ABS(IK_diagnostics_positions[[#This Row],[Column21]]-U564)</f>
        <v>2.9120000000000257E-2</v>
      </c>
    </row>
    <row r="566" spans="1:43" x14ac:dyDescent="0.25">
      <c r="A566" s="1">
        <v>-5.7021700000000002E-2</v>
      </c>
      <c r="B566" s="1">
        <v>0.98788399999999998</v>
      </c>
      <c r="C566" s="1">
        <v>0.144341</v>
      </c>
      <c r="D566" s="1">
        <v>-2.9146600000000002E-2</v>
      </c>
      <c r="E566" s="1">
        <v>0.66408199999999995</v>
      </c>
      <c r="F566" s="1">
        <v>-0.801373</v>
      </c>
      <c r="G566" s="1">
        <v>3.2925299999999998E-2</v>
      </c>
      <c r="H566" s="1">
        <v>-0.117683</v>
      </c>
      <c r="I566" s="1">
        <v>-1.4218500000000001</v>
      </c>
      <c r="J566" s="2">
        <v>-2.6024899999999999E-5</v>
      </c>
      <c r="K566" s="1">
        <v>0.77364900000000003</v>
      </c>
      <c r="L566" s="1">
        <v>-1.8740000000000001</v>
      </c>
      <c r="M566" s="1">
        <v>0.74681299999999995</v>
      </c>
      <c r="N566" s="1">
        <v>0.99990599999999996</v>
      </c>
      <c r="O566" s="1">
        <v>-2.4993300000000001</v>
      </c>
      <c r="P566" s="1">
        <v>-0.747479</v>
      </c>
      <c r="Q566" s="1">
        <v>0.999587</v>
      </c>
      <c r="R566" s="1">
        <v>-2.49871</v>
      </c>
      <c r="S566" s="1">
        <v>-5.14336E-4</v>
      </c>
      <c r="T566" s="1">
        <v>-1.5818500000000001E-3</v>
      </c>
      <c r="U566" s="1">
        <v>-2.5056799999999999</v>
      </c>
      <c r="V566" s="1" t="s">
        <v>23</v>
      </c>
      <c r="W566" s="1">
        <f>ABS(IK_diagnostics_positions[[#This Row],[Column1]]-A565)</f>
        <v>0.1446083</v>
      </c>
      <c r="X566" s="1">
        <f>ABS(IK_diagnostics_positions[[#This Row],[Column2]]-B565)</f>
        <v>0.26841300000000001</v>
      </c>
      <c r="Y566" s="1">
        <f>ABS(IK_diagnostics_positions[[#This Row],[Column3]]-C565)</f>
        <v>0.80895199999999989</v>
      </c>
      <c r="Z566" s="1">
        <f>ABS(IK_diagnostics_positions[[#This Row],[Column4]]-D565)</f>
        <v>0.92262840000000002</v>
      </c>
      <c r="AA566" s="1">
        <f>ABS(IK_diagnostics_positions[[#This Row],[Column5]]-E565)</f>
        <v>0.63357800000000009</v>
      </c>
      <c r="AB566" s="1">
        <f>ABS(IK_diagnostics_positions[[#This Row],[Column6]]-F565)</f>
        <v>0.18413500000000005</v>
      </c>
      <c r="AC566" s="1">
        <f>ABS(IK_diagnostics_positions[[#This Row],[Column7]]-G565)</f>
        <v>0.59122830000000004</v>
      </c>
      <c r="AD566" s="1">
        <f>ABS(IK_diagnostics_positions[[#This Row],[Column8]]-H565)</f>
        <v>1.7088030000000001</v>
      </c>
      <c r="AE566" s="1">
        <f>ABS(IK_diagnostics_positions[[#This Row],[Column9]]-I565)</f>
        <v>0.43489999999999984</v>
      </c>
      <c r="AF566" s="1">
        <f>ABS(IK_diagnostics_positions[[#This Row],[Column10]]-J565)</f>
        <v>2.140779E-4</v>
      </c>
      <c r="AG566" s="1">
        <f>ABS(IK_diagnostics_positions[[#This Row],[Column11]]-K565)</f>
        <v>1.190800000000003E-2</v>
      </c>
      <c r="AH566" s="1">
        <f>ABS(IK_diagnostics_positions[[#This Row],[Column12]]-L565)</f>
        <v>2.3700000000002053E-3</v>
      </c>
      <c r="AI566" s="1">
        <f>ABS(IK_diagnostics_positions[[#This Row],[Column13]]-M565)</f>
        <v>5.3019999999999179E-3</v>
      </c>
      <c r="AJ566" s="1">
        <f>ABS(IK_diagnostics_positions[[#This Row],[Column14]]-N565)</f>
        <v>3.9839999999999876E-3</v>
      </c>
      <c r="AK566" s="1">
        <f>ABS(IK_diagnostics_positions[[#This Row],[Column15]]-O565)</f>
        <v>1.7599999999999838E-3</v>
      </c>
      <c r="AL566" s="1">
        <f>ABS(IK_diagnostics_positions[[#This Row],[Column16]]-P565)</f>
        <v>3.2830000000000359E-3</v>
      </c>
      <c r="AM566" s="1">
        <f>ABS(IK_diagnostics_positions[[#This Row],[Column17]]-Q565)</f>
        <v>2.4800000000002598E-4</v>
      </c>
      <c r="AN566" s="1">
        <f>ABS(IK_diagnostics_positions[[#This Row],[Column18]]-R565)</f>
        <v>3.2199999999997786E-3</v>
      </c>
      <c r="AO566" s="1">
        <f>ABS(IK_diagnostics_positions[[#This Row],[Column19]]-S565)</f>
        <v>9.9256400000000003E-4</v>
      </c>
      <c r="AP566" s="1">
        <f>ABS(IK_diagnostics_positions[[#This Row],[Column20]]-T565)</f>
        <v>1.0884149999999999E-2</v>
      </c>
      <c r="AQ566" s="1">
        <f>ABS(IK_diagnostics_positions[[#This Row],[Column21]]-U565)</f>
        <v>1.1199999999997878E-3</v>
      </c>
    </row>
    <row r="567" spans="1:43" x14ac:dyDescent="0.25">
      <c r="A567" s="1">
        <v>0.354736</v>
      </c>
      <c r="B567" s="1">
        <v>-0.79147900000000004</v>
      </c>
      <c r="C567" s="1">
        <v>-0.49771799999999999</v>
      </c>
      <c r="D567" s="1">
        <v>0.52742199999999995</v>
      </c>
      <c r="E567" s="1">
        <v>0.12478300000000001</v>
      </c>
      <c r="F567" s="1">
        <v>-0.85916599999999999</v>
      </c>
      <c r="G567" s="1">
        <v>-0.425008</v>
      </c>
      <c r="H567" s="1">
        <v>9.2438500000000007E-2</v>
      </c>
      <c r="I567" s="1">
        <v>-1.1621999999999999</v>
      </c>
      <c r="J567" s="1">
        <v>-1.11322E-2</v>
      </c>
      <c r="K567" s="1">
        <v>0.704175</v>
      </c>
      <c r="L567" s="1">
        <v>-1.83636</v>
      </c>
      <c r="M567" s="1">
        <v>0.70547499999999996</v>
      </c>
      <c r="N567" s="1">
        <v>0.98767199999999999</v>
      </c>
      <c r="O567" s="1">
        <v>-2.4736199999999999</v>
      </c>
      <c r="P567" s="1">
        <v>-0.70733000000000001</v>
      </c>
      <c r="Q567" s="1">
        <v>1.01698</v>
      </c>
      <c r="R567" s="1">
        <v>-2.4824700000000002</v>
      </c>
      <c r="S567" s="2">
        <v>7.7098600000000001E-5</v>
      </c>
      <c r="T567" s="1">
        <v>-3.0432300000000001E-3</v>
      </c>
      <c r="U567" s="1">
        <v>-2.5432700000000001</v>
      </c>
      <c r="V567" s="1" t="s">
        <v>23</v>
      </c>
      <c r="W567" s="1">
        <f>ABS(IK_diagnostics_positions[[#This Row],[Column1]]-A566)</f>
        <v>0.4117577</v>
      </c>
      <c r="X567" s="1">
        <f>ABS(IK_diagnostics_positions[[#This Row],[Column2]]-B566)</f>
        <v>1.779363</v>
      </c>
      <c r="Y567" s="1">
        <f>ABS(IK_diagnostics_positions[[#This Row],[Column3]]-C566)</f>
        <v>0.64205899999999994</v>
      </c>
      <c r="Z567" s="1">
        <f>ABS(IK_diagnostics_positions[[#This Row],[Column4]]-D566)</f>
        <v>0.55656859999999997</v>
      </c>
      <c r="AA567" s="1">
        <f>ABS(IK_diagnostics_positions[[#This Row],[Column5]]-E566)</f>
        <v>0.53929899999999997</v>
      </c>
      <c r="AB567" s="1">
        <f>ABS(IK_diagnostics_positions[[#This Row],[Column6]]-F566)</f>
        <v>5.7792999999999983E-2</v>
      </c>
      <c r="AC567" s="1">
        <f>ABS(IK_diagnostics_positions[[#This Row],[Column7]]-G566)</f>
        <v>0.45793329999999999</v>
      </c>
      <c r="AD567" s="1">
        <f>ABS(IK_diagnostics_positions[[#This Row],[Column8]]-H566)</f>
        <v>0.21012150000000002</v>
      </c>
      <c r="AE567" s="1">
        <f>ABS(IK_diagnostics_positions[[#This Row],[Column9]]-I566)</f>
        <v>0.25965000000000016</v>
      </c>
      <c r="AF567" s="1">
        <f>ABS(IK_diagnostics_positions[[#This Row],[Column10]]-J566)</f>
        <v>1.1106175100000001E-2</v>
      </c>
      <c r="AG567" s="1">
        <f>ABS(IK_diagnostics_positions[[#This Row],[Column11]]-K566)</f>
        <v>6.9474000000000036E-2</v>
      </c>
      <c r="AH567" s="1">
        <f>ABS(IK_diagnostics_positions[[#This Row],[Column12]]-L566)</f>
        <v>3.7640000000000118E-2</v>
      </c>
      <c r="AI567" s="1">
        <f>ABS(IK_diagnostics_positions[[#This Row],[Column13]]-M566)</f>
        <v>4.1337999999999986E-2</v>
      </c>
      <c r="AJ567" s="1">
        <f>ABS(IK_diagnostics_positions[[#This Row],[Column14]]-N566)</f>
        <v>1.2233999999999967E-2</v>
      </c>
      <c r="AK567" s="1">
        <f>ABS(IK_diagnostics_positions[[#This Row],[Column15]]-O566)</f>
        <v>2.5710000000000122E-2</v>
      </c>
      <c r="AL567" s="1">
        <f>ABS(IK_diagnostics_positions[[#This Row],[Column16]]-P566)</f>
        <v>4.014899999999999E-2</v>
      </c>
      <c r="AM567" s="1">
        <f>ABS(IK_diagnostics_positions[[#This Row],[Column17]]-Q566)</f>
        <v>1.7392999999999992E-2</v>
      </c>
      <c r="AN567" s="1">
        <f>ABS(IK_diagnostics_positions[[#This Row],[Column18]]-R566)</f>
        <v>1.623999999999981E-2</v>
      </c>
      <c r="AO567" s="1">
        <f>ABS(IK_diagnostics_positions[[#This Row],[Column19]]-S566)</f>
        <v>5.9143460000000004E-4</v>
      </c>
      <c r="AP567" s="1">
        <f>ABS(IK_diagnostics_positions[[#This Row],[Column20]]-T566)</f>
        <v>1.46138E-3</v>
      </c>
      <c r="AQ567" s="1">
        <f>ABS(IK_diagnostics_positions[[#This Row],[Column21]]-U566)</f>
        <v>3.7590000000000234E-2</v>
      </c>
    </row>
    <row r="568" spans="1:43" x14ac:dyDescent="0.25">
      <c r="A568" s="1">
        <v>0.15911500000000001</v>
      </c>
      <c r="B568" s="1">
        <v>-0.18124299999999999</v>
      </c>
      <c r="C568" s="1">
        <v>-0.97048100000000004</v>
      </c>
      <c r="D568" s="1">
        <v>0.38572200000000001</v>
      </c>
      <c r="E568" s="1">
        <v>0.72263900000000003</v>
      </c>
      <c r="F568" s="1">
        <v>-1.33331</v>
      </c>
      <c r="G568" s="1">
        <v>-0.41221600000000003</v>
      </c>
      <c r="H568" s="1">
        <v>1.28888</v>
      </c>
      <c r="I568" s="1">
        <v>-1.1267499999999999</v>
      </c>
      <c r="J568" s="1">
        <v>5.8021799999999997E-3</v>
      </c>
      <c r="K568" s="1">
        <v>0.76454100000000003</v>
      </c>
      <c r="L568" s="1">
        <v>-1.86859</v>
      </c>
      <c r="M568" s="1">
        <v>0.74674700000000005</v>
      </c>
      <c r="N568" s="1">
        <v>0.99404099999999995</v>
      </c>
      <c r="O568" s="1">
        <v>-2.49973</v>
      </c>
      <c r="P568" s="1">
        <v>-0.74268100000000004</v>
      </c>
      <c r="Q568" s="1">
        <v>1.00674</v>
      </c>
      <c r="R568" s="1">
        <v>-2.4859300000000002</v>
      </c>
      <c r="S568" s="1">
        <v>-1.1298900000000001E-2</v>
      </c>
      <c r="T568" s="1">
        <v>-6.78957E-3</v>
      </c>
      <c r="U568" s="1">
        <v>-2.5047999999999999</v>
      </c>
      <c r="V568" s="1" t="s">
        <v>23</v>
      </c>
      <c r="W568" s="1">
        <f>ABS(IK_diagnostics_positions[[#This Row],[Column1]]-A567)</f>
        <v>0.19562099999999999</v>
      </c>
      <c r="X568" s="1">
        <f>ABS(IK_diagnostics_positions[[#This Row],[Column2]]-B567)</f>
        <v>0.610236</v>
      </c>
      <c r="Y568" s="1">
        <f>ABS(IK_diagnostics_positions[[#This Row],[Column3]]-C567)</f>
        <v>0.47276300000000004</v>
      </c>
      <c r="Z568" s="1">
        <f>ABS(IK_diagnostics_positions[[#This Row],[Column4]]-D567)</f>
        <v>0.14169999999999994</v>
      </c>
      <c r="AA568" s="1">
        <f>ABS(IK_diagnostics_positions[[#This Row],[Column5]]-E567)</f>
        <v>0.59785600000000005</v>
      </c>
      <c r="AB568" s="1">
        <f>ABS(IK_diagnostics_positions[[#This Row],[Column6]]-F567)</f>
        <v>0.47414400000000001</v>
      </c>
      <c r="AC568" s="1">
        <f>ABS(IK_diagnostics_positions[[#This Row],[Column7]]-G567)</f>
        <v>1.279199999999997E-2</v>
      </c>
      <c r="AD568" s="1">
        <f>ABS(IK_diagnostics_positions[[#This Row],[Column8]]-H567)</f>
        <v>1.1964414999999999</v>
      </c>
      <c r="AE568" s="1">
        <f>ABS(IK_diagnostics_positions[[#This Row],[Column9]]-I567)</f>
        <v>3.5449999999999982E-2</v>
      </c>
      <c r="AF568" s="1">
        <f>ABS(IK_diagnostics_positions[[#This Row],[Column10]]-J567)</f>
        <v>1.6934379999999999E-2</v>
      </c>
      <c r="AG568" s="1">
        <f>ABS(IK_diagnostics_positions[[#This Row],[Column11]]-K567)</f>
        <v>6.0366000000000031E-2</v>
      </c>
      <c r="AH568" s="1">
        <f>ABS(IK_diagnostics_positions[[#This Row],[Column12]]-L567)</f>
        <v>3.2229999999999981E-2</v>
      </c>
      <c r="AI568" s="1">
        <f>ABS(IK_diagnostics_positions[[#This Row],[Column13]]-M567)</f>
        <v>4.1272000000000086E-2</v>
      </c>
      <c r="AJ568" s="1">
        <f>ABS(IK_diagnostics_positions[[#This Row],[Column14]]-N567)</f>
        <v>6.368999999999958E-3</v>
      </c>
      <c r="AK568" s="1">
        <f>ABS(IK_diagnostics_positions[[#This Row],[Column15]]-O567)</f>
        <v>2.6110000000000078E-2</v>
      </c>
      <c r="AL568" s="1">
        <f>ABS(IK_diagnostics_positions[[#This Row],[Column16]]-P567)</f>
        <v>3.5351000000000021E-2</v>
      </c>
      <c r="AM568" s="1">
        <f>ABS(IK_diagnostics_positions[[#This Row],[Column17]]-Q567)</f>
        <v>1.0240000000000027E-2</v>
      </c>
      <c r="AN568" s="1">
        <f>ABS(IK_diagnostics_positions[[#This Row],[Column18]]-R567)</f>
        <v>3.4600000000000186E-3</v>
      </c>
      <c r="AO568" s="1">
        <f>ABS(IK_diagnostics_positions[[#This Row],[Column19]]-S567)</f>
        <v>1.1375998600000001E-2</v>
      </c>
      <c r="AP568" s="1">
        <f>ABS(IK_diagnostics_positions[[#This Row],[Column20]]-T567)</f>
        <v>3.7463399999999999E-3</v>
      </c>
      <c r="AQ568" s="1">
        <f>ABS(IK_diagnostics_positions[[#This Row],[Column21]]-U567)</f>
        <v>3.8470000000000226E-2</v>
      </c>
    </row>
    <row r="569" spans="1:43" x14ac:dyDescent="0.25">
      <c r="A569" s="1">
        <v>-0.955758</v>
      </c>
      <c r="B569" s="1">
        <v>0.19390199999999999</v>
      </c>
      <c r="C569" s="1">
        <v>0.22119800000000001</v>
      </c>
      <c r="D569" s="1">
        <v>-0.59535199999999999</v>
      </c>
      <c r="E569" s="1">
        <v>0.81016200000000005</v>
      </c>
      <c r="F569" s="1">
        <v>-0.47903800000000002</v>
      </c>
      <c r="G569" s="1">
        <v>7.5501199999999996E-3</v>
      </c>
      <c r="H569" s="1">
        <v>1.3550899999999999</v>
      </c>
      <c r="I569" s="1">
        <v>-1.06176</v>
      </c>
      <c r="J569" s="1">
        <v>1.9323700000000001E-3</v>
      </c>
      <c r="K569" s="1">
        <v>0.776285</v>
      </c>
      <c r="L569" s="1">
        <v>-1.8772</v>
      </c>
      <c r="M569" s="1">
        <v>0.74981100000000001</v>
      </c>
      <c r="N569" s="1">
        <v>1.0036700000000001</v>
      </c>
      <c r="O569" s="1">
        <v>-2.50088</v>
      </c>
      <c r="P569" s="1">
        <v>-0.74800299999999997</v>
      </c>
      <c r="Q569" s="1">
        <v>1.0059199999999999</v>
      </c>
      <c r="R569" s="1">
        <v>-2.4975800000000001</v>
      </c>
      <c r="S569" s="1">
        <v>-3.6212800000000003E-4</v>
      </c>
      <c r="T569" s="1">
        <v>-5.0888699999999997E-3</v>
      </c>
      <c r="U569" s="1">
        <v>-2.5012599999999998</v>
      </c>
      <c r="V569" s="1" t="s">
        <v>23</v>
      </c>
      <c r="W569" s="1">
        <f>ABS(IK_diagnostics_positions[[#This Row],[Column1]]-A568)</f>
        <v>1.114873</v>
      </c>
      <c r="X569" s="1">
        <f>ABS(IK_diagnostics_positions[[#This Row],[Column2]]-B568)</f>
        <v>0.37514499999999995</v>
      </c>
      <c r="Y569" s="1">
        <f>ABS(IK_diagnostics_positions[[#This Row],[Column3]]-C568)</f>
        <v>1.1916790000000002</v>
      </c>
      <c r="Z569" s="1">
        <f>ABS(IK_diagnostics_positions[[#This Row],[Column4]]-D568)</f>
        <v>0.981074</v>
      </c>
      <c r="AA569" s="1">
        <f>ABS(IK_diagnostics_positions[[#This Row],[Column5]]-E568)</f>
        <v>8.7523000000000017E-2</v>
      </c>
      <c r="AB569" s="1">
        <f>ABS(IK_diagnostics_positions[[#This Row],[Column6]]-F568)</f>
        <v>0.85427199999999992</v>
      </c>
      <c r="AC569" s="1">
        <f>ABS(IK_diagnostics_positions[[#This Row],[Column7]]-G568)</f>
        <v>0.41976612000000002</v>
      </c>
      <c r="AD569" s="1">
        <f>ABS(IK_diagnostics_positions[[#This Row],[Column8]]-H568)</f>
        <v>6.620999999999988E-2</v>
      </c>
      <c r="AE569" s="1">
        <f>ABS(IK_diagnostics_positions[[#This Row],[Column9]]-I568)</f>
        <v>6.4989999999999881E-2</v>
      </c>
      <c r="AF569" s="1">
        <f>ABS(IK_diagnostics_positions[[#This Row],[Column10]]-J568)</f>
        <v>3.8698099999999996E-3</v>
      </c>
      <c r="AG569" s="1">
        <f>ABS(IK_diagnostics_positions[[#This Row],[Column11]]-K568)</f>
        <v>1.1743999999999977E-2</v>
      </c>
      <c r="AH569" s="1">
        <f>ABS(IK_diagnostics_positions[[#This Row],[Column12]]-L568)</f>
        <v>8.6100000000000065E-3</v>
      </c>
      <c r="AI569" s="1">
        <f>ABS(IK_diagnostics_positions[[#This Row],[Column13]]-M568)</f>
        <v>3.0639999999999556E-3</v>
      </c>
      <c r="AJ569" s="1">
        <f>ABS(IK_diagnostics_positions[[#This Row],[Column14]]-N568)</f>
        <v>9.6290000000001097E-3</v>
      </c>
      <c r="AK569" s="1">
        <f>ABS(IK_diagnostics_positions[[#This Row],[Column15]]-O568)</f>
        <v>1.1499999999999844E-3</v>
      </c>
      <c r="AL569" s="1">
        <f>ABS(IK_diagnostics_positions[[#This Row],[Column16]]-P568)</f>
        <v>5.3219999999999379E-3</v>
      </c>
      <c r="AM569" s="1">
        <f>ABS(IK_diagnostics_positions[[#This Row],[Column17]]-Q568)</f>
        <v>8.2000000000004292E-4</v>
      </c>
      <c r="AN569" s="1">
        <f>ABS(IK_diagnostics_positions[[#This Row],[Column18]]-R568)</f>
        <v>1.1649999999999938E-2</v>
      </c>
      <c r="AO569" s="1">
        <f>ABS(IK_diagnostics_positions[[#This Row],[Column19]]-S568)</f>
        <v>1.0936772000000001E-2</v>
      </c>
      <c r="AP569" s="1">
        <f>ABS(IK_diagnostics_positions[[#This Row],[Column20]]-T568)</f>
        <v>1.7007000000000003E-3</v>
      </c>
      <c r="AQ569" s="1">
        <f>ABS(IK_diagnostics_positions[[#This Row],[Column21]]-U568)</f>
        <v>3.5400000000000986E-3</v>
      </c>
    </row>
    <row r="570" spans="1:43" x14ac:dyDescent="0.25">
      <c r="A570" s="1">
        <v>0.43173600000000001</v>
      </c>
      <c r="B570" s="1">
        <v>-0.39312200000000003</v>
      </c>
      <c r="C570" s="1">
        <v>-0.81182500000000002</v>
      </c>
      <c r="D570" s="1">
        <v>0.80844199999999999</v>
      </c>
      <c r="E570" s="1">
        <v>0.44416699999999998</v>
      </c>
      <c r="F570" s="1">
        <v>-1.20811</v>
      </c>
      <c r="G570" s="1">
        <v>-3.8233200000000002E-2</v>
      </c>
      <c r="H570" s="1">
        <v>0.92982200000000004</v>
      </c>
      <c r="I570" s="1">
        <v>-0.99066399999999999</v>
      </c>
      <c r="J570" s="1">
        <v>-1.24961E-2</v>
      </c>
      <c r="K570" s="1">
        <v>0.851796</v>
      </c>
      <c r="L570" s="1">
        <v>-1.9872799999999999</v>
      </c>
      <c r="M570" s="1">
        <v>0.81873499999999999</v>
      </c>
      <c r="N570" s="1">
        <v>0.99613600000000002</v>
      </c>
      <c r="O570" s="1">
        <v>-2.5241400000000001</v>
      </c>
      <c r="P570" s="1">
        <v>-0.82981499999999997</v>
      </c>
      <c r="Q570" s="1">
        <v>1.03674</v>
      </c>
      <c r="R570" s="1">
        <v>-2.5329799999999998</v>
      </c>
      <c r="S570" s="1">
        <v>-3.0424400000000001E-2</v>
      </c>
      <c r="T570" s="1">
        <v>-7.3456199999999998E-3</v>
      </c>
      <c r="U570" s="1">
        <v>-2.49871</v>
      </c>
      <c r="V570" s="1" t="s">
        <v>23</v>
      </c>
      <c r="W570" s="1">
        <f>ABS(IK_diagnostics_positions[[#This Row],[Column1]]-A569)</f>
        <v>1.387494</v>
      </c>
      <c r="X570" s="1">
        <f>ABS(IK_diagnostics_positions[[#This Row],[Column2]]-B569)</f>
        <v>0.58702399999999999</v>
      </c>
      <c r="Y570" s="1">
        <f>ABS(IK_diagnostics_positions[[#This Row],[Column3]]-C569)</f>
        <v>1.033023</v>
      </c>
      <c r="Z570" s="1">
        <f>ABS(IK_diagnostics_positions[[#This Row],[Column4]]-D569)</f>
        <v>1.403794</v>
      </c>
      <c r="AA570" s="1">
        <f>ABS(IK_diagnostics_positions[[#This Row],[Column5]]-E569)</f>
        <v>0.36599500000000007</v>
      </c>
      <c r="AB570" s="1">
        <f>ABS(IK_diagnostics_positions[[#This Row],[Column6]]-F569)</f>
        <v>0.72907199999999994</v>
      </c>
      <c r="AC570" s="1">
        <f>ABS(IK_diagnostics_positions[[#This Row],[Column7]]-G569)</f>
        <v>4.5783320000000002E-2</v>
      </c>
      <c r="AD570" s="1">
        <f>ABS(IK_diagnostics_positions[[#This Row],[Column8]]-H569)</f>
        <v>0.42526799999999987</v>
      </c>
      <c r="AE570" s="1">
        <f>ABS(IK_diagnostics_positions[[#This Row],[Column9]]-I569)</f>
        <v>7.1096000000000048E-2</v>
      </c>
      <c r="AF570" s="1">
        <f>ABS(IK_diagnostics_positions[[#This Row],[Column10]]-J569)</f>
        <v>1.4428469999999999E-2</v>
      </c>
      <c r="AG570" s="1">
        <f>ABS(IK_diagnostics_positions[[#This Row],[Column11]]-K569)</f>
        <v>7.5510999999999995E-2</v>
      </c>
      <c r="AH570" s="1">
        <f>ABS(IK_diagnostics_positions[[#This Row],[Column12]]-L569)</f>
        <v>0.11007999999999996</v>
      </c>
      <c r="AI570" s="1">
        <f>ABS(IK_diagnostics_positions[[#This Row],[Column13]]-M569)</f>
        <v>6.8923999999999985E-2</v>
      </c>
      <c r="AJ570" s="1">
        <f>ABS(IK_diagnostics_positions[[#This Row],[Column14]]-N569)</f>
        <v>7.5340000000000407E-3</v>
      </c>
      <c r="AK570" s="1">
        <f>ABS(IK_diagnostics_positions[[#This Row],[Column15]]-O569)</f>
        <v>2.3260000000000058E-2</v>
      </c>
      <c r="AL570" s="1">
        <f>ABS(IK_diagnostics_positions[[#This Row],[Column16]]-P569)</f>
        <v>8.1811999999999996E-2</v>
      </c>
      <c r="AM570" s="1">
        <f>ABS(IK_diagnostics_positions[[#This Row],[Column17]]-Q569)</f>
        <v>3.082000000000007E-2</v>
      </c>
      <c r="AN570" s="1">
        <f>ABS(IK_diagnostics_positions[[#This Row],[Column18]]-R569)</f>
        <v>3.5399999999999654E-2</v>
      </c>
      <c r="AO570" s="1">
        <f>ABS(IK_diagnostics_positions[[#This Row],[Column19]]-S569)</f>
        <v>3.0062272000000001E-2</v>
      </c>
      <c r="AP570" s="1">
        <f>ABS(IK_diagnostics_positions[[#This Row],[Column20]]-T569)</f>
        <v>2.2567500000000001E-3</v>
      </c>
      <c r="AQ570" s="1">
        <f>ABS(IK_diagnostics_positions[[#This Row],[Column21]]-U569)</f>
        <v>2.5499999999998302E-3</v>
      </c>
    </row>
    <row r="571" spans="1:43" x14ac:dyDescent="0.25">
      <c r="A571" s="1">
        <v>0.75772099999999998</v>
      </c>
      <c r="B571" s="1">
        <v>0.64599700000000004</v>
      </c>
      <c r="C571" s="1">
        <v>-9.2451599999999995E-2</v>
      </c>
      <c r="D571" s="1">
        <v>0.459642</v>
      </c>
      <c r="E571" s="1">
        <v>0.80491199999999996</v>
      </c>
      <c r="F571" s="1">
        <v>-1.0336700000000001</v>
      </c>
      <c r="G571" s="1">
        <v>-0.41129300000000002</v>
      </c>
      <c r="H571" s="1">
        <v>1.28474</v>
      </c>
      <c r="I571" s="1">
        <v>-1.1396999999999999</v>
      </c>
      <c r="J571" s="1">
        <v>3.4901799999999998E-3</v>
      </c>
      <c r="K571" s="1">
        <v>0.75417900000000004</v>
      </c>
      <c r="L571" s="1">
        <v>-1.87893</v>
      </c>
      <c r="M571" s="1">
        <v>0.74234199999999995</v>
      </c>
      <c r="N571" s="1">
        <v>1.00129</v>
      </c>
      <c r="O571" s="1">
        <v>-2.5058500000000001</v>
      </c>
      <c r="P571" s="1">
        <v>-0.75042500000000001</v>
      </c>
      <c r="Q571" s="1">
        <v>0.99978999999999996</v>
      </c>
      <c r="R571" s="1">
        <v>-2.4882599999999999</v>
      </c>
      <c r="S571" s="1">
        <v>3.8527100000000001E-3</v>
      </c>
      <c r="T571" s="1">
        <v>-2.3679800000000001E-2</v>
      </c>
      <c r="U571" s="1">
        <v>-2.5073699999999999</v>
      </c>
      <c r="V571" s="1" t="s">
        <v>23</v>
      </c>
      <c r="W571" s="1">
        <f>ABS(IK_diagnostics_positions[[#This Row],[Column1]]-A570)</f>
        <v>0.32598499999999997</v>
      </c>
      <c r="X571" s="1">
        <f>ABS(IK_diagnostics_positions[[#This Row],[Column2]]-B570)</f>
        <v>1.0391190000000001</v>
      </c>
      <c r="Y571" s="1">
        <f>ABS(IK_diagnostics_positions[[#This Row],[Column3]]-C570)</f>
        <v>0.71937340000000005</v>
      </c>
      <c r="Z571" s="1">
        <f>ABS(IK_diagnostics_positions[[#This Row],[Column4]]-D570)</f>
        <v>0.3488</v>
      </c>
      <c r="AA571" s="1">
        <f>ABS(IK_diagnostics_positions[[#This Row],[Column5]]-E570)</f>
        <v>0.36074499999999998</v>
      </c>
      <c r="AB571" s="1">
        <f>ABS(IK_diagnostics_positions[[#This Row],[Column6]]-F570)</f>
        <v>0.17443999999999993</v>
      </c>
      <c r="AC571" s="1">
        <f>ABS(IK_diagnostics_positions[[#This Row],[Column7]]-G570)</f>
        <v>0.3730598</v>
      </c>
      <c r="AD571" s="1">
        <f>ABS(IK_diagnostics_positions[[#This Row],[Column8]]-H570)</f>
        <v>0.35491799999999996</v>
      </c>
      <c r="AE571" s="1">
        <f>ABS(IK_diagnostics_positions[[#This Row],[Column9]]-I570)</f>
        <v>0.14903599999999995</v>
      </c>
      <c r="AF571" s="1">
        <f>ABS(IK_diagnostics_positions[[#This Row],[Column10]]-J570)</f>
        <v>1.5986279999999999E-2</v>
      </c>
      <c r="AG571" s="1">
        <f>ABS(IK_diagnostics_positions[[#This Row],[Column11]]-K570)</f>
        <v>9.7616999999999954E-2</v>
      </c>
      <c r="AH571" s="1">
        <f>ABS(IK_diagnostics_positions[[#This Row],[Column12]]-L570)</f>
        <v>0.10834999999999995</v>
      </c>
      <c r="AI571" s="1">
        <f>ABS(IK_diagnostics_positions[[#This Row],[Column13]]-M570)</f>
        <v>7.6393000000000044E-2</v>
      </c>
      <c r="AJ571" s="1">
        <f>ABS(IK_diagnostics_positions[[#This Row],[Column14]]-N570)</f>
        <v>5.1539999999999919E-3</v>
      </c>
      <c r="AK571" s="1">
        <f>ABS(IK_diagnostics_positions[[#This Row],[Column15]]-O570)</f>
        <v>1.8289999999999917E-2</v>
      </c>
      <c r="AL571" s="1">
        <f>ABS(IK_diagnostics_positions[[#This Row],[Column16]]-P570)</f>
        <v>7.9389999999999961E-2</v>
      </c>
      <c r="AM571" s="1">
        <f>ABS(IK_diagnostics_positions[[#This Row],[Column17]]-Q570)</f>
        <v>3.6950000000000038E-2</v>
      </c>
      <c r="AN571" s="1">
        <f>ABS(IK_diagnostics_positions[[#This Row],[Column18]]-R570)</f>
        <v>4.4719999999999871E-2</v>
      </c>
      <c r="AO571" s="1">
        <f>ABS(IK_diagnostics_positions[[#This Row],[Column19]]-S570)</f>
        <v>3.427711E-2</v>
      </c>
      <c r="AP571" s="1">
        <f>ABS(IK_diagnostics_positions[[#This Row],[Column20]]-T570)</f>
        <v>1.633418E-2</v>
      </c>
      <c r="AQ571" s="1">
        <f>ABS(IK_diagnostics_positions[[#This Row],[Column21]]-U570)</f>
        <v>8.65999999999989E-3</v>
      </c>
    </row>
    <row r="572" spans="1:43" x14ac:dyDescent="0.25">
      <c r="A572" s="1">
        <v>0.65764999999999996</v>
      </c>
      <c r="B572" s="1">
        <v>0.61378699999999997</v>
      </c>
      <c r="C572" s="1">
        <v>0.43676300000000001</v>
      </c>
      <c r="D572" s="1">
        <v>0.57059000000000004</v>
      </c>
      <c r="E572" s="1">
        <v>1.2866899999999999</v>
      </c>
      <c r="F572" s="1">
        <v>-0.29782900000000001</v>
      </c>
      <c r="G572" s="1">
        <v>5.7002799999999999E-2</v>
      </c>
      <c r="H572" s="1">
        <v>0.84151399999999998</v>
      </c>
      <c r="I572" s="1">
        <v>-1.03135</v>
      </c>
      <c r="J572" s="1">
        <v>-8.0157699999999998E-2</v>
      </c>
      <c r="K572" s="1">
        <v>0.63863999999999999</v>
      </c>
      <c r="L572" s="1">
        <v>-2.0009000000000001</v>
      </c>
      <c r="M572" s="1">
        <v>0.75534400000000002</v>
      </c>
      <c r="N572" s="1">
        <v>0.995842</v>
      </c>
      <c r="O572" s="1">
        <v>-2.4184399999999999</v>
      </c>
      <c r="P572" s="1">
        <v>-0.79877500000000001</v>
      </c>
      <c r="Q572" s="1">
        <v>1.0635300000000001</v>
      </c>
      <c r="R572" s="1">
        <v>-2.5514000000000001</v>
      </c>
      <c r="S572" s="1">
        <v>5.3344299999999997E-2</v>
      </c>
      <c r="T572" s="1">
        <v>-0.12651799999999999</v>
      </c>
      <c r="U572" s="1">
        <v>-2.6307499999999999</v>
      </c>
      <c r="V572" s="1" t="s">
        <v>23</v>
      </c>
      <c r="W572" s="1">
        <f>ABS(IK_diagnostics_positions[[#This Row],[Column1]]-A571)</f>
        <v>0.10007100000000002</v>
      </c>
      <c r="X572" s="1">
        <f>ABS(IK_diagnostics_positions[[#This Row],[Column2]]-B571)</f>
        <v>3.2210000000000072E-2</v>
      </c>
      <c r="Y572" s="1">
        <f>ABS(IK_diagnostics_positions[[#This Row],[Column3]]-C571)</f>
        <v>0.52921459999999998</v>
      </c>
      <c r="Z572" s="1">
        <f>ABS(IK_diagnostics_positions[[#This Row],[Column4]]-D571)</f>
        <v>0.11094800000000005</v>
      </c>
      <c r="AA572" s="1">
        <f>ABS(IK_diagnostics_positions[[#This Row],[Column5]]-E571)</f>
        <v>0.48177799999999993</v>
      </c>
      <c r="AB572" s="1">
        <f>ABS(IK_diagnostics_positions[[#This Row],[Column6]]-F571)</f>
        <v>0.73584100000000008</v>
      </c>
      <c r="AC572" s="1">
        <f>ABS(IK_diagnostics_positions[[#This Row],[Column7]]-G571)</f>
        <v>0.46829580000000004</v>
      </c>
      <c r="AD572" s="1">
        <f>ABS(IK_diagnostics_positions[[#This Row],[Column8]]-H571)</f>
        <v>0.44322600000000001</v>
      </c>
      <c r="AE572" s="1">
        <f>ABS(IK_diagnostics_positions[[#This Row],[Column9]]-I571)</f>
        <v>0.10834999999999995</v>
      </c>
      <c r="AF572" s="1">
        <f>ABS(IK_diagnostics_positions[[#This Row],[Column10]]-J571)</f>
        <v>8.3647879999999994E-2</v>
      </c>
      <c r="AG572" s="1">
        <f>ABS(IK_diagnostics_positions[[#This Row],[Column11]]-K571)</f>
        <v>0.11553900000000006</v>
      </c>
      <c r="AH572" s="1">
        <f>ABS(IK_diagnostics_positions[[#This Row],[Column12]]-L571)</f>
        <v>0.12197000000000013</v>
      </c>
      <c r="AI572" s="1">
        <f>ABS(IK_diagnostics_positions[[#This Row],[Column13]]-M571)</f>
        <v>1.3002000000000069E-2</v>
      </c>
      <c r="AJ572" s="1">
        <f>ABS(IK_diagnostics_positions[[#This Row],[Column14]]-N571)</f>
        <v>5.4480000000000084E-3</v>
      </c>
      <c r="AK572" s="1">
        <f>ABS(IK_diagnostics_positions[[#This Row],[Column15]]-O571)</f>
        <v>8.741000000000021E-2</v>
      </c>
      <c r="AL572" s="1">
        <f>ABS(IK_diagnostics_positions[[#This Row],[Column16]]-P571)</f>
        <v>4.8350000000000004E-2</v>
      </c>
      <c r="AM572" s="1">
        <f>ABS(IK_diagnostics_positions[[#This Row],[Column17]]-Q571)</f>
        <v>6.374000000000013E-2</v>
      </c>
      <c r="AN572" s="1">
        <f>ABS(IK_diagnostics_positions[[#This Row],[Column18]]-R571)</f>
        <v>6.3140000000000196E-2</v>
      </c>
      <c r="AO572" s="1">
        <f>ABS(IK_diagnostics_positions[[#This Row],[Column19]]-S571)</f>
        <v>4.9491589999999995E-2</v>
      </c>
      <c r="AP572" s="1">
        <f>ABS(IK_diagnostics_positions[[#This Row],[Column20]]-T571)</f>
        <v>0.10283819999999999</v>
      </c>
      <c r="AQ572" s="1">
        <f>ABS(IK_diagnostics_positions[[#This Row],[Column21]]-U571)</f>
        <v>0.12338000000000005</v>
      </c>
    </row>
    <row r="573" spans="1:43" x14ac:dyDescent="0.25">
      <c r="A573" s="1">
        <v>0.11382299999999999</v>
      </c>
      <c r="B573" s="1">
        <v>0.92691500000000004</v>
      </c>
      <c r="C573" s="1">
        <v>-0.35759200000000002</v>
      </c>
      <c r="D573" s="1">
        <v>0.22756100000000001</v>
      </c>
      <c r="E573" s="1">
        <v>1.85381</v>
      </c>
      <c r="F573" s="1">
        <v>-0.71527700000000005</v>
      </c>
      <c r="G573" s="1">
        <v>-0.349466</v>
      </c>
      <c r="H573" s="1">
        <v>1.0958399999999999</v>
      </c>
      <c r="I573" s="1">
        <v>-1.0194700000000001</v>
      </c>
      <c r="J573" s="1">
        <v>7.3615299999999998E-3</v>
      </c>
      <c r="K573" s="1">
        <v>0.83752400000000005</v>
      </c>
      <c r="L573" s="1">
        <v>-1.9172100000000001</v>
      </c>
      <c r="M573" s="1">
        <v>0.79602700000000004</v>
      </c>
      <c r="N573" s="1">
        <v>0.98798900000000001</v>
      </c>
      <c r="O573" s="1">
        <v>-2.5133399999999999</v>
      </c>
      <c r="P573" s="1">
        <v>-0.77646999999999999</v>
      </c>
      <c r="Q573" s="1">
        <v>1.0042800000000001</v>
      </c>
      <c r="R573" s="1">
        <v>-2.5153799999999999</v>
      </c>
      <c r="S573" s="1">
        <v>-8.9465099999999995E-3</v>
      </c>
      <c r="T573" s="1">
        <v>1.21009E-2</v>
      </c>
      <c r="U573" s="1">
        <v>-2.48149</v>
      </c>
      <c r="V573" s="1" t="s">
        <v>23</v>
      </c>
      <c r="W573" s="1">
        <f>ABS(IK_diagnostics_positions[[#This Row],[Column1]]-A572)</f>
        <v>0.54382699999999995</v>
      </c>
      <c r="X573" s="1">
        <f>ABS(IK_diagnostics_positions[[#This Row],[Column2]]-B572)</f>
        <v>0.31312800000000007</v>
      </c>
      <c r="Y573" s="1">
        <f>ABS(IK_diagnostics_positions[[#This Row],[Column3]]-C572)</f>
        <v>0.79435500000000003</v>
      </c>
      <c r="Z573" s="1">
        <f>ABS(IK_diagnostics_positions[[#This Row],[Column4]]-D572)</f>
        <v>0.34302900000000003</v>
      </c>
      <c r="AA573" s="1">
        <f>ABS(IK_diagnostics_positions[[#This Row],[Column5]]-E572)</f>
        <v>0.56712000000000007</v>
      </c>
      <c r="AB573" s="1">
        <f>ABS(IK_diagnostics_positions[[#This Row],[Column6]]-F572)</f>
        <v>0.41744800000000004</v>
      </c>
      <c r="AC573" s="1">
        <f>ABS(IK_diagnostics_positions[[#This Row],[Column7]]-G572)</f>
        <v>0.40646880000000002</v>
      </c>
      <c r="AD573" s="1">
        <f>ABS(IK_diagnostics_positions[[#This Row],[Column8]]-H572)</f>
        <v>0.25432599999999994</v>
      </c>
      <c r="AE573" s="1">
        <f>ABS(IK_diagnostics_positions[[#This Row],[Column9]]-I572)</f>
        <v>1.1879999999999891E-2</v>
      </c>
      <c r="AF573" s="1">
        <f>ABS(IK_diagnostics_positions[[#This Row],[Column10]]-J572)</f>
        <v>8.7519230000000003E-2</v>
      </c>
      <c r="AG573" s="1">
        <f>ABS(IK_diagnostics_positions[[#This Row],[Column11]]-K572)</f>
        <v>0.19888400000000006</v>
      </c>
      <c r="AH573" s="1">
        <f>ABS(IK_diagnostics_positions[[#This Row],[Column12]]-L572)</f>
        <v>8.3690000000000042E-2</v>
      </c>
      <c r="AI573" s="1">
        <f>ABS(IK_diagnostics_positions[[#This Row],[Column13]]-M572)</f>
        <v>4.0683000000000025E-2</v>
      </c>
      <c r="AJ573" s="1">
        <f>ABS(IK_diagnostics_positions[[#This Row],[Column14]]-N572)</f>
        <v>7.8529999999999989E-3</v>
      </c>
      <c r="AK573" s="1">
        <f>ABS(IK_diagnostics_positions[[#This Row],[Column15]]-O572)</f>
        <v>9.4899999999999984E-2</v>
      </c>
      <c r="AL573" s="1">
        <f>ABS(IK_diagnostics_positions[[#This Row],[Column16]]-P572)</f>
        <v>2.2305000000000019E-2</v>
      </c>
      <c r="AM573" s="1">
        <f>ABS(IK_diagnostics_positions[[#This Row],[Column17]]-Q572)</f>
        <v>5.9250000000000025E-2</v>
      </c>
      <c r="AN573" s="1">
        <f>ABS(IK_diagnostics_positions[[#This Row],[Column18]]-R572)</f>
        <v>3.6020000000000163E-2</v>
      </c>
      <c r="AO573" s="1">
        <f>ABS(IK_diagnostics_positions[[#This Row],[Column19]]-S572)</f>
        <v>6.2290809999999995E-2</v>
      </c>
      <c r="AP573" s="1">
        <f>ABS(IK_diagnostics_positions[[#This Row],[Column20]]-T572)</f>
        <v>0.13861889999999999</v>
      </c>
      <c r="AQ573" s="1">
        <f>ABS(IK_diagnostics_positions[[#This Row],[Column21]]-U572)</f>
        <v>0.14925999999999995</v>
      </c>
    </row>
    <row r="574" spans="1:43" x14ac:dyDescent="0.25">
      <c r="A574" s="1">
        <v>-0.46673300000000001</v>
      </c>
      <c r="B574" s="1">
        <v>0.115429</v>
      </c>
      <c r="C574" s="1">
        <v>-0.87683299999999997</v>
      </c>
      <c r="D574" s="1">
        <v>0.48762800000000001</v>
      </c>
      <c r="E574" s="1">
        <v>-7.5233599999999998E-2</v>
      </c>
      <c r="F574" s="1">
        <v>-1.1067100000000001</v>
      </c>
      <c r="G574" s="1">
        <v>0.15121599999999999</v>
      </c>
      <c r="H574" s="1">
        <v>-0.220192</v>
      </c>
      <c r="I574" s="1">
        <v>-2.0371999999999999</v>
      </c>
      <c r="J574" s="1">
        <v>8.4023199999999996E-3</v>
      </c>
      <c r="K574" s="1">
        <v>0.75633300000000003</v>
      </c>
      <c r="L574" s="1">
        <v>-1.8759399999999999</v>
      </c>
      <c r="M574" s="1">
        <v>0.75228099999999998</v>
      </c>
      <c r="N574" s="1">
        <v>1.00996</v>
      </c>
      <c r="O574" s="1">
        <v>-2.4942600000000001</v>
      </c>
      <c r="P574" s="1">
        <v>-0.74351</v>
      </c>
      <c r="Q574" s="1">
        <v>0.99488799999999999</v>
      </c>
      <c r="R574" s="1">
        <v>-2.4905300000000001</v>
      </c>
      <c r="S574" s="1">
        <v>-5.0323499999999997E-3</v>
      </c>
      <c r="T574" s="1">
        <v>-7.5507200000000003E-3</v>
      </c>
      <c r="U574" s="1">
        <v>-2.5211600000000001</v>
      </c>
      <c r="V574" s="1" t="s">
        <v>23</v>
      </c>
      <c r="W574" s="1">
        <f>ABS(IK_diagnostics_positions[[#This Row],[Column1]]-A573)</f>
        <v>0.58055599999999996</v>
      </c>
      <c r="X574" s="1">
        <f>ABS(IK_diagnostics_positions[[#This Row],[Column2]]-B573)</f>
        <v>0.81148600000000004</v>
      </c>
      <c r="Y574" s="1">
        <f>ABS(IK_diagnostics_positions[[#This Row],[Column3]]-C573)</f>
        <v>0.51924099999999995</v>
      </c>
      <c r="Z574" s="1">
        <f>ABS(IK_diagnostics_positions[[#This Row],[Column4]]-D573)</f>
        <v>0.26006699999999999</v>
      </c>
      <c r="AA574" s="1">
        <f>ABS(IK_diagnostics_positions[[#This Row],[Column5]]-E573)</f>
        <v>1.9290436</v>
      </c>
      <c r="AB574" s="1">
        <f>ABS(IK_diagnostics_positions[[#This Row],[Column6]]-F573)</f>
        <v>0.39143300000000003</v>
      </c>
      <c r="AC574" s="1">
        <f>ABS(IK_diagnostics_positions[[#This Row],[Column7]]-G573)</f>
        <v>0.50068199999999996</v>
      </c>
      <c r="AD574" s="1">
        <f>ABS(IK_diagnostics_positions[[#This Row],[Column8]]-H573)</f>
        <v>1.3160319999999999</v>
      </c>
      <c r="AE574" s="1">
        <f>ABS(IK_diagnostics_positions[[#This Row],[Column9]]-I573)</f>
        <v>1.0177299999999998</v>
      </c>
      <c r="AF574" s="1">
        <f>ABS(IK_diagnostics_positions[[#This Row],[Column10]]-J573)</f>
        <v>1.0407899999999998E-3</v>
      </c>
      <c r="AG574" s="1">
        <f>ABS(IK_diagnostics_positions[[#This Row],[Column11]]-K573)</f>
        <v>8.1191000000000013E-2</v>
      </c>
      <c r="AH574" s="1">
        <f>ABS(IK_diagnostics_positions[[#This Row],[Column12]]-L573)</f>
        <v>4.127000000000014E-2</v>
      </c>
      <c r="AI574" s="1">
        <f>ABS(IK_diagnostics_positions[[#This Row],[Column13]]-M573)</f>
        <v>4.3746000000000063E-2</v>
      </c>
      <c r="AJ574" s="1">
        <f>ABS(IK_diagnostics_positions[[#This Row],[Column14]]-N573)</f>
        <v>2.1970999999999963E-2</v>
      </c>
      <c r="AK574" s="1">
        <f>ABS(IK_diagnostics_positions[[#This Row],[Column15]]-O573)</f>
        <v>1.9079999999999764E-2</v>
      </c>
      <c r="AL574" s="1">
        <f>ABS(IK_diagnostics_positions[[#This Row],[Column16]]-P573)</f>
        <v>3.2959999999999989E-2</v>
      </c>
      <c r="AM574" s="1">
        <f>ABS(IK_diagnostics_positions[[#This Row],[Column17]]-Q573)</f>
        <v>9.392000000000067E-3</v>
      </c>
      <c r="AN574" s="1">
        <f>ABS(IK_diagnostics_positions[[#This Row],[Column18]]-R573)</f>
        <v>2.4849999999999817E-2</v>
      </c>
      <c r="AO574" s="1">
        <f>ABS(IK_diagnostics_positions[[#This Row],[Column19]]-S573)</f>
        <v>3.9141599999999999E-3</v>
      </c>
      <c r="AP574" s="1">
        <f>ABS(IK_diagnostics_positions[[#This Row],[Column20]]-T573)</f>
        <v>1.9651620000000002E-2</v>
      </c>
      <c r="AQ574" s="1">
        <f>ABS(IK_diagnostics_positions[[#This Row],[Column21]]-U573)</f>
        <v>3.9670000000000094E-2</v>
      </c>
    </row>
    <row r="575" spans="1:43" x14ac:dyDescent="0.25">
      <c r="A575" s="1">
        <v>0.90330299999999997</v>
      </c>
      <c r="B575" s="1">
        <v>0.22223399999999999</v>
      </c>
      <c r="C575" s="1">
        <v>-0.366954</v>
      </c>
      <c r="D575" s="1">
        <v>0.43431399999999998</v>
      </c>
      <c r="E575" s="1">
        <v>-0.45036399999999999</v>
      </c>
      <c r="F575" s="1">
        <v>-0.93937099999999996</v>
      </c>
      <c r="G575" s="1">
        <v>0.71129399999999998</v>
      </c>
      <c r="H575" s="1">
        <v>0.20857200000000001</v>
      </c>
      <c r="I575" s="1">
        <v>-1.63872</v>
      </c>
      <c r="J575" s="1">
        <v>8.5871200000000002E-3</v>
      </c>
      <c r="K575" s="1">
        <v>0.84918000000000005</v>
      </c>
      <c r="L575" s="1">
        <v>-1.9482699999999999</v>
      </c>
      <c r="M575" s="1">
        <v>0.81064800000000004</v>
      </c>
      <c r="N575" s="1">
        <v>0.99265099999999995</v>
      </c>
      <c r="O575" s="1">
        <v>-2.5280300000000002</v>
      </c>
      <c r="P575" s="1">
        <v>-0.79035500000000003</v>
      </c>
      <c r="Q575" s="1">
        <v>1.01444</v>
      </c>
      <c r="R575" s="1">
        <v>-2.5265300000000002</v>
      </c>
      <c r="S575" s="1">
        <v>1.4936899999999999E-2</v>
      </c>
      <c r="T575" s="1">
        <v>1.7418199999999998E-2</v>
      </c>
      <c r="U575" s="1">
        <v>-2.5033699999999999</v>
      </c>
      <c r="V575" s="1" t="s">
        <v>23</v>
      </c>
      <c r="W575" s="1">
        <f>ABS(IK_diagnostics_positions[[#This Row],[Column1]]-A574)</f>
        <v>1.370036</v>
      </c>
      <c r="X575" s="1">
        <f>ABS(IK_diagnostics_positions[[#This Row],[Column2]]-B574)</f>
        <v>0.10680499999999998</v>
      </c>
      <c r="Y575" s="1">
        <f>ABS(IK_diagnostics_positions[[#This Row],[Column3]]-C574)</f>
        <v>0.50987899999999997</v>
      </c>
      <c r="Z575" s="1">
        <f>ABS(IK_diagnostics_positions[[#This Row],[Column4]]-D574)</f>
        <v>5.3314000000000028E-2</v>
      </c>
      <c r="AA575" s="1">
        <f>ABS(IK_diagnostics_positions[[#This Row],[Column5]]-E574)</f>
        <v>0.37513039999999997</v>
      </c>
      <c r="AB575" s="1">
        <f>ABS(IK_diagnostics_positions[[#This Row],[Column6]]-F574)</f>
        <v>0.16733900000000013</v>
      </c>
      <c r="AC575" s="1">
        <f>ABS(IK_diagnostics_positions[[#This Row],[Column7]]-G574)</f>
        <v>0.56007799999999996</v>
      </c>
      <c r="AD575" s="1">
        <f>ABS(IK_diagnostics_positions[[#This Row],[Column8]]-H574)</f>
        <v>0.42876400000000003</v>
      </c>
      <c r="AE575" s="1">
        <f>ABS(IK_diagnostics_positions[[#This Row],[Column9]]-I574)</f>
        <v>0.39847999999999995</v>
      </c>
      <c r="AF575" s="1">
        <f>ABS(IK_diagnostics_positions[[#This Row],[Column10]]-J574)</f>
        <v>1.8480000000000059E-4</v>
      </c>
      <c r="AG575" s="1">
        <f>ABS(IK_diagnostics_positions[[#This Row],[Column11]]-K574)</f>
        <v>9.2847000000000013E-2</v>
      </c>
      <c r="AH575" s="1">
        <f>ABS(IK_diagnostics_positions[[#This Row],[Column12]]-L574)</f>
        <v>7.2330000000000005E-2</v>
      </c>
      <c r="AI575" s="1">
        <f>ABS(IK_diagnostics_positions[[#This Row],[Column13]]-M574)</f>
        <v>5.8367000000000058E-2</v>
      </c>
      <c r="AJ575" s="1">
        <f>ABS(IK_diagnostics_positions[[#This Row],[Column14]]-N574)</f>
        <v>1.7309000000000019E-2</v>
      </c>
      <c r="AK575" s="1">
        <f>ABS(IK_diagnostics_positions[[#This Row],[Column15]]-O574)</f>
        <v>3.3770000000000078E-2</v>
      </c>
      <c r="AL575" s="1">
        <f>ABS(IK_diagnostics_positions[[#This Row],[Column16]]-P574)</f>
        <v>4.6845000000000026E-2</v>
      </c>
      <c r="AM575" s="1">
        <f>ABS(IK_diagnostics_positions[[#This Row],[Column17]]-Q574)</f>
        <v>1.9552000000000014E-2</v>
      </c>
      <c r="AN575" s="1">
        <f>ABS(IK_diagnostics_positions[[#This Row],[Column18]]-R574)</f>
        <v>3.6000000000000032E-2</v>
      </c>
      <c r="AO575" s="1">
        <f>ABS(IK_diagnostics_positions[[#This Row],[Column19]]-S574)</f>
        <v>1.9969250000000001E-2</v>
      </c>
      <c r="AP575" s="1">
        <f>ABS(IK_diagnostics_positions[[#This Row],[Column20]]-T574)</f>
        <v>2.4968919999999999E-2</v>
      </c>
      <c r="AQ575" s="1">
        <f>ABS(IK_diagnostics_positions[[#This Row],[Column21]]-U574)</f>
        <v>1.7790000000000195E-2</v>
      </c>
    </row>
    <row r="576" spans="1:43" x14ac:dyDescent="0.25">
      <c r="A576" s="1">
        <v>-5.7926199999999997E-2</v>
      </c>
      <c r="B576" s="1">
        <v>-0.80180399999999996</v>
      </c>
      <c r="C576" s="1">
        <v>-0.594773</v>
      </c>
      <c r="D576" s="1">
        <v>-0.62442699999999995</v>
      </c>
      <c r="E576" s="1">
        <v>-0.35229100000000002</v>
      </c>
      <c r="F576" s="1">
        <v>-1.2854399999999999</v>
      </c>
      <c r="G576" s="1">
        <v>0.29877900000000002</v>
      </c>
      <c r="H576" s="1">
        <v>3.1698700000000003E-2</v>
      </c>
      <c r="I576" s="1">
        <v>-1.26989</v>
      </c>
      <c r="J576" s="1">
        <v>-3.45102E-3</v>
      </c>
      <c r="K576" s="1">
        <v>0.77112000000000003</v>
      </c>
      <c r="L576" s="1">
        <v>-1.87148</v>
      </c>
      <c r="M576" s="1">
        <v>0.74429699999999999</v>
      </c>
      <c r="N576" s="1">
        <v>0.99823200000000001</v>
      </c>
      <c r="O576" s="1">
        <v>-2.4954100000000001</v>
      </c>
      <c r="P576" s="1">
        <v>-0.74496700000000005</v>
      </c>
      <c r="Q576" s="1">
        <v>1.0024200000000001</v>
      </c>
      <c r="R576" s="1">
        <v>-2.5012799999999999</v>
      </c>
      <c r="S576" s="1">
        <v>-1.8499199999999999E-3</v>
      </c>
      <c r="T576" s="1">
        <v>-2.2186599999999999E-3</v>
      </c>
      <c r="U576" s="1">
        <v>-2.5054699999999999</v>
      </c>
      <c r="V576" s="1" t="s">
        <v>23</v>
      </c>
      <c r="W576" s="1">
        <f>ABS(IK_diagnostics_positions[[#This Row],[Column1]]-A575)</f>
        <v>0.96122920000000001</v>
      </c>
      <c r="X576" s="1">
        <f>ABS(IK_diagnostics_positions[[#This Row],[Column2]]-B575)</f>
        <v>1.024038</v>
      </c>
      <c r="Y576" s="1">
        <f>ABS(IK_diagnostics_positions[[#This Row],[Column3]]-C575)</f>
        <v>0.22781899999999999</v>
      </c>
      <c r="Z576" s="1">
        <f>ABS(IK_diagnostics_positions[[#This Row],[Column4]]-D575)</f>
        <v>1.0587409999999999</v>
      </c>
      <c r="AA576" s="1">
        <f>ABS(IK_diagnostics_positions[[#This Row],[Column5]]-E575)</f>
        <v>9.8072999999999966E-2</v>
      </c>
      <c r="AB576" s="1">
        <f>ABS(IK_diagnostics_positions[[#This Row],[Column6]]-F575)</f>
        <v>0.34606899999999996</v>
      </c>
      <c r="AC576" s="1">
        <f>ABS(IK_diagnostics_positions[[#This Row],[Column7]]-G575)</f>
        <v>0.41251499999999997</v>
      </c>
      <c r="AD576" s="1">
        <f>ABS(IK_diagnostics_positions[[#This Row],[Column8]]-H575)</f>
        <v>0.17687330000000001</v>
      </c>
      <c r="AE576" s="1">
        <f>ABS(IK_diagnostics_positions[[#This Row],[Column9]]-I575)</f>
        <v>0.36882999999999999</v>
      </c>
      <c r="AF576" s="1">
        <f>ABS(IK_diagnostics_positions[[#This Row],[Column10]]-J575)</f>
        <v>1.2038139999999999E-2</v>
      </c>
      <c r="AG576" s="1">
        <f>ABS(IK_diagnostics_positions[[#This Row],[Column11]]-K575)</f>
        <v>7.8060000000000018E-2</v>
      </c>
      <c r="AH576" s="1">
        <f>ABS(IK_diagnostics_positions[[#This Row],[Column12]]-L575)</f>
        <v>7.6789999999999914E-2</v>
      </c>
      <c r="AI576" s="1">
        <f>ABS(IK_diagnostics_positions[[#This Row],[Column13]]-M575)</f>
        <v>6.6351000000000049E-2</v>
      </c>
      <c r="AJ576" s="1">
        <f>ABS(IK_diagnostics_positions[[#This Row],[Column14]]-N575)</f>
        <v>5.5810000000000581E-3</v>
      </c>
      <c r="AK576" s="1">
        <f>ABS(IK_diagnostics_positions[[#This Row],[Column15]]-O575)</f>
        <v>3.2620000000000093E-2</v>
      </c>
      <c r="AL576" s="1">
        <f>ABS(IK_diagnostics_positions[[#This Row],[Column16]]-P575)</f>
        <v>4.5387999999999984E-2</v>
      </c>
      <c r="AM576" s="1">
        <f>ABS(IK_diagnostics_positions[[#This Row],[Column17]]-Q575)</f>
        <v>1.201999999999992E-2</v>
      </c>
      <c r="AN576" s="1">
        <f>ABS(IK_diagnostics_positions[[#This Row],[Column18]]-R575)</f>
        <v>2.5250000000000217E-2</v>
      </c>
      <c r="AO576" s="1">
        <f>ABS(IK_diagnostics_positions[[#This Row],[Column19]]-S575)</f>
        <v>1.6786820000000001E-2</v>
      </c>
      <c r="AP576" s="1">
        <f>ABS(IK_diagnostics_positions[[#This Row],[Column20]]-T575)</f>
        <v>1.9636859999999999E-2</v>
      </c>
      <c r="AQ576" s="1">
        <f>ABS(IK_diagnostics_positions[[#This Row],[Column21]]-U575)</f>
        <v>2.0999999999999908E-3</v>
      </c>
    </row>
    <row r="577" spans="1:43" x14ac:dyDescent="0.25">
      <c r="A577" s="1">
        <v>-0.54121900000000001</v>
      </c>
      <c r="B577" s="1">
        <v>-0.28501799999999999</v>
      </c>
      <c r="C577" s="1">
        <v>-0.79110499999999995</v>
      </c>
      <c r="D577" s="1">
        <v>-0.35705599999999998</v>
      </c>
      <c r="E577" s="1">
        <v>-0.423765</v>
      </c>
      <c r="F577" s="1">
        <v>-1.76416</v>
      </c>
      <c r="G577" s="1">
        <v>2.7965799999999999E-2</v>
      </c>
      <c r="H577" s="1">
        <v>4.6726999999999998E-2</v>
      </c>
      <c r="I577" s="1">
        <v>-2.5581299999999998</v>
      </c>
      <c r="J577" s="1">
        <v>-5.19693E-4</v>
      </c>
      <c r="K577" s="1">
        <v>0.77935699999999997</v>
      </c>
      <c r="L577" s="1">
        <v>-1.8781000000000001</v>
      </c>
      <c r="M577" s="1">
        <v>0.75276600000000005</v>
      </c>
      <c r="N577" s="1">
        <v>0.99985900000000005</v>
      </c>
      <c r="O577" s="1">
        <v>-2.4977299999999998</v>
      </c>
      <c r="P577" s="1">
        <v>-0.75127200000000005</v>
      </c>
      <c r="Q577" s="1">
        <v>1.00288</v>
      </c>
      <c r="R577" s="1">
        <v>-2.4997199999999999</v>
      </c>
      <c r="S577" s="1">
        <v>-1.38959E-4</v>
      </c>
      <c r="T577" s="1">
        <v>-2.8013000000000001E-3</v>
      </c>
      <c r="U577" s="1">
        <v>-2.5011800000000002</v>
      </c>
      <c r="V577" s="1" t="s">
        <v>23</v>
      </c>
      <c r="W577" s="1">
        <f>ABS(IK_diagnostics_positions[[#This Row],[Column1]]-A576)</f>
        <v>0.48329280000000002</v>
      </c>
      <c r="X577" s="1">
        <f>ABS(IK_diagnostics_positions[[#This Row],[Column2]]-B576)</f>
        <v>0.51678599999999997</v>
      </c>
      <c r="Y577" s="1">
        <f>ABS(IK_diagnostics_positions[[#This Row],[Column3]]-C576)</f>
        <v>0.19633199999999995</v>
      </c>
      <c r="Z577" s="1">
        <f>ABS(IK_diagnostics_positions[[#This Row],[Column4]]-D576)</f>
        <v>0.26737099999999997</v>
      </c>
      <c r="AA577" s="1">
        <f>ABS(IK_diagnostics_positions[[#This Row],[Column5]]-E576)</f>
        <v>7.1473999999999982E-2</v>
      </c>
      <c r="AB577" s="1">
        <f>ABS(IK_diagnostics_positions[[#This Row],[Column6]]-F576)</f>
        <v>0.47872000000000003</v>
      </c>
      <c r="AC577" s="1">
        <f>ABS(IK_diagnostics_positions[[#This Row],[Column7]]-G576)</f>
        <v>0.27081320000000003</v>
      </c>
      <c r="AD577" s="1">
        <f>ABS(IK_diagnostics_positions[[#This Row],[Column8]]-H576)</f>
        <v>1.5028299999999994E-2</v>
      </c>
      <c r="AE577" s="1">
        <f>ABS(IK_diagnostics_positions[[#This Row],[Column9]]-I576)</f>
        <v>1.2882399999999998</v>
      </c>
      <c r="AF577" s="1">
        <f>ABS(IK_diagnostics_positions[[#This Row],[Column10]]-J576)</f>
        <v>2.9313270000000001E-3</v>
      </c>
      <c r="AG577" s="1">
        <f>ABS(IK_diagnostics_positions[[#This Row],[Column11]]-K576)</f>
        <v>8.2369999999999388E-3</v>
      </c>
      <c r="AH577" s="1">
        <f>ABS(IK_diagnostics_positions[[#This Row],[Column12]]-L576)</f>
        <v>6.6200000000000703E-3</v>
      </c>
      <c r="AI577" s="1">
        <f>ABS(IK_diagnostics_positions[[#This Row],[Column13]]-M576)</f>
        <v>8.4690000000000598E-3</v>
      </c>
      <c r="AJ577" s="1">
        <f>ABS(IK_diagnostics_positions[[#This Row],[Column14]]-N576)</f>
        <v>1.6270000000000451E-3</v>
      </c>
      <c r="AK577" s="1">
        <f>ABS(IK_diagnostics_positions[[#This Row],[Column15]]-O576)</f>
        <v>2.3199999999996557E-3</v>
      </c>
      <c r="AL577" s="1">
        <f>ABS(IK_diagnostics_positions[[#This Row],[Column16]]-P576)</f>
        <v>6.305000000000005E-3</v>
      </c>
      <c r="AM577" s="1">
        <f>ABS(IK_diagnostics_positions[[#This Row],[Column17]]-Q576)</f>
        <v>4.5999999999990493E-4</v>
      </c>
      <c r="AN577" s="1">
        <f>ABS(IK_diagnostics_positions[[#This Row],[Column18]]-R576)</f>
        <v>1.5600000000000058E-3</v>
      </c>
      <c r="AO577" s="1">
        <f>ABS(IK_diagnostics_positions[[#This Row],[Column19]]-S576)</f>
        <v>1.710961E-3</v>
      </c>
      <c r="AP577" s="1">
        <f>ABS(IK_diagnostics_positions[[#This Row],[Column20]]-T576)</f>
        <v>5.8264000000000015E-4</v>
      </c>
      <c r="AQ577" s="1">
        <f>ABS(IK_diagnostics_positions[[#This Row],[Column21]]-U576)</f>
        <v>4.289999999999683E-3</v>
      </c>
    </row>
    <row r="578" spans="1:43" x14ac:dyDescent="0.25">
      <c r="A578" s="1">
        <v>0.77632999999999996</v>
      </c>
      <c r="B578" s="1">
        <v>-0.46447100000000002</v>
      </c>
      <c r="C578" s="1">
        <v>-0.42612</v>
      </c>
      <c r="D578" s="1">
        <v>0.97374799999999995</v>
      </c>
      <c r="E578" s="1">
        <v>0.449494</v>
      </c>
      <c r="F578" s="1">
        <v>-0.78065300000000004</v>
      </c>
      <c r="G578" s="1">
        <v>0.109849</v>
      </c>
      <c r="H578" s="1">
        <v>0.10320699999999999</v>
      </c>
      <c r="I578" s="1">
        <v>-1.14639</v>
      </c>
      <c r="J578" s="1">
        <v>-2.26787E-2</v>
      </c>
      <c r="K578" s="1">
        <v>0.77911600000000003</v>
      </c>
      <c r="L578" s="1">
        <v>-1.8713599999999999</v>
      </c>
      <c r="M578" s="1">
        <v>0.73896099999999998</v>
      </c>
      <c r="N578" s="1">
        <v>0.98953500000000005</v>
      </c>
      <c r="O578" s="1">
        <v>-2.4842499999999998</v>
      </c>
      <c r="P578" s="1">
        <v>-0.75669500000000001</v>
      </c>
      <c r="Q578" s="1">
        <v>0.99954600000000005</v>
      </c>
      <c r="R578" s="1">
        <v>-2.5137299999999998</v>
      </c>
      <c r="S578" s="1">
        <v>3.9310100000000004E-3</v>
      </c>
      <c r="T578" s="1">
        <v>6.2853099999999997E-3</v>
      </c>
      <c r="U578" s="1">
        <v>-2.50542</v>
      </c>
      <c r="V578" s="1" t="s">
        <v>23</v>
      </c>
      <c r="W578" s="1">
        <f>ABS(IK_diagnostics_positions[[#This Row],[Column1]]-A577)</f>
        <v>1.3175490000000001</v>
      </c>
      <c r="X578" s="1">
        <f>ABS(IK_diagnostics_positions[[#This Row],[Column2]]-B577)</f>
        <v>0.17945300000000003</v>
      </c>
      <c r="Y578" s="1">
        <f>ABS(IK_diagnostics_positions[[#This Row],[Column3]]-C577)</f>
        <v>0.36498499999999995</v>
      </c>
      <c r="Z578" s="1">
        <f>ABS(IK_diagnostics_positions[[#This Row],[Column4]]-D577)</f>
        <v>1.3308039999999999</v>
      </c>
      <c r="AA578" s="1">
        <f>ABS(IK_diagnostics_positions[[#This Row],[Column5]]-E577)</f>
        <v>0.87325900000000001</v>
      </c>
      <c r="AB578" s="1">
        <f>ABS(IK_diagnostics_positions[[#This Row],[Column6]]-F577)</f>
        <v>0.98350699999999991</v>
      </c>
      <c r="AC578" s="1">
        <f>ABS(IK_diagnostics_positions[[#This Row],[Column7]]-G577)</f>
        <v>8.1883200000000003E-2</v>
      </c>
      <c r="AD578" s="1">
        <f>ABS(IK_diagnostics_positions[[#This Row],[Column8]]-H577)</f>
        <v>5.6479999999999995E-2</v>
      </c>
      <c r="AE578" s="1">
        <f>ABS(IK_diagnostics_positions[[#This Row],[Column9]]-I577)</f>
        <v>1.4117399999999998</v>
      </c>
      <c r="AF578" s="1">
        <f>ABS(IK_diagnostics_positions[[#This Row],[Column10]]-J577)</f>
        <v>2.2159006999999998E-2</v>
      </c>
      <c r="AG578" s="1">
        <f>ABS(IK_diagnostics_positions[[#This Row],[Column11]]-K577)</f>
        <v>2.4099999999993571E-4</v>
      </c>
      <c r="AH578" s="1">
        <f>ABS(IK_diagnostics_positions[[#This Row],[Column12]]-L577)</f>
        <v>6.7400000000001903E-3</v>
      </c>
      <c r="AI578" s="1">
        <f>ABS(IK_diagnostics_positions[[#This Row],[Column13]]-M577)</f>
        <v>1.3805000000000067E-2</v>
      </c>
      <c r="AJ578" s="1">
        <f>ABS(IK_diagnostics_positions[[#This Row],[Column14]]-N577)</f>
        <v>1.0324E-2</v>
      </c>
      <c r="AK578" s="1">
        <f>ABS(IK_diagnostics_positions[[#This Row],[Column15]]-O577)</f>
        <v>1.3479999999999936E-2</v>
      </c>
      <c r="AL578" s="1">
        <f>ABS(IK_diagnostics_positions[[#This Row],[Column16]]-P577)</f>
        <v>5.4229999999999556E-3</v>
      </c>
      <c r="AM578" s="1">
        <f>ABS(IK_diagnostics_positions[[#This Row],[Column17]]-Q577)</f>
        <v>3.3339999999999481E-3</v>
      </c>
      <c r="AN578" s="1">
        <f>ABS(IK_diagnostics_positions[[#This Row],[Column18]]-R577)</f>
        <v>1.4009999999999856E-2</v>
      </c>
      <c r="AO578" s="1">
        <f>ABS(IK_diagnostics_positions[[#This Row],[Column19]]-S577)</f>
        <v>4.0699690000000005E-3</v>
      </c>
      <c r="AP578" s="1">
        <f>ABS(IK_diagnostics_positions[[#This Row],[Column20]]-T577)</f>
        <v>9.0866100000000002E-3</v>
      </c>
      <c r="AQ578" s="1">
        <f>ABS(IK_diagnostics_positions[[#This Row],[Column21]]-U577)</f>
        <v>4.2399999999997995E-3</v>
      </c>
    </row>
    <row r="579" spans="1:43" x14ac:dyDescent="0.25">
      <c r="A579" s="1">
        <v>0.18681300000000001</v>
      </c>
      <c r="B579" s="1">
        <v>0.96882000000000001</v>
      </c>
      <c r="C579" s="1">
        <v>0.16275400000000001</v>
      </c>
      <c r="D579" s="1">
        <v>0.605568</v>
      </c>
      <c r="E579" s="1">
        <v>1.38757</v>
      </c>
      <c r="F579" s="1">
        <v>-0.64303100000000002</v>
      </c>
      <c r="G579" s="1">
        <v>-0.17354700000000001</v>
      </c>
      <c r="H579" s="1">
        <v>1.29793</v>
      </c>
      <c r="I579" s="1">
        <v>-1.2634700000000001</v>
      </c>
      <c r="J579" s="1">
        <v>2.0132399999999999E-3</v>
      </c>
      <c r="K579" s="1">
        <v>1.00413</v>
      </c>
      <c r="L579" s="1">
        <v>-2.2030799999999999</v>
      </c>
      <c r="M579" s="1">
        <v>0.92990600000000001</v>
      </c>
      <c r="N579" s="1">
        <v>0.98485999999999996</v>
      </c>
      <c r="O579" s="1">
        <v>-2.5754199999999998</v>
      </c>
      <c r="P579" s="1">
        <v>-0.93697900000000001</v>
      </c>
      <c r="Q579" s="1">
        <v>0.99878199999999995</v>
      </c>
      <c r="R579" s="1">
        <v>-2.54697</v>
      </c>
      <c r="S579" s="1">
        <v>-3.7802500000000002E-3</v>
      </c>
      <c r="T579" s="1">
        <v>4.6151200000000003E-2</v>
      </c>
      <c r="U579" s="1">
        <v>-2.4898400000000001</v>
      </c>
      <c r="V579" s="1" t="s">
        <v>23</v>
      </c>
      <c r="W579" s="1">
        <f>ABS(IK_diagnostics_positions[[#This Row],[Column1]]-A578)</f>
        <v>0.58951699999999996</v>
      </c>
      <c r="X579" s="1">
        <f>ABS(IK_diagnostics_positions[[#This Row],[Column2]]-B578)</f>
        <v>1.4332910000000001</v>
      </c>
      <c r="Y579" s="1">
        <f>ABS(IK_diagnostics_positions[[#This Row],[Column3]]-C578)</f>
        <v>0.58887400000000001</v>
      </c>
      <c r="Z579" s="1">
        <f>ABS(IK_diagnostics_positions[[#This Row],[Column4]]-D578)</f>
        <v>0.36817999999999995</v>
      </c>
      <c r="AA579" s="1">
        <f>ABS(IK_diagnostics_positions[[#This Row],[Column5]]-E578)</f>
        <v>0.93807599999999991</v>
      </c>
      <c r="AB579" s="1">
        <f>ABS(IK_diagnostics_positions[[#This Row],[Column6]]-F578)</f>
        <v>0.13762200000000002</v>
      </c>
      <c r="AC579" s="1">
        <f>ABS(IK_diagnostics_positions[[#This Row],[Column7]]-G578)</f>
        <v>0.28339599999999998</v>
      </c>
      <c r="AD579" s="1">
        <f>ABS(IK_diagnostics_positions[[#This Row],[Column8]]-H578)</f>
        <v>1.194723</v>
      </c>
      <c r="AE579" s="1">
        <f>ABS(IK_diagnostics_positions[[#This Row],[Column9]]-I578)</f>
        <v>0.11708000000000007</v>
      </c>
      <c r="AF579" s="1">
        <f>ABS(IK_diagnostics_positions[[#This Row],[Column10]]-J578)</f>
        <v>2.4691939999999999E-2</v>
      </c>
      <c r="AG579" s="1">
        <f>ABS(IK_diagnostics_positions[[#This Row],[Column11]]-K578)</f>
        <v>0.22501399999999994</v>
      </c>
      <c r="AH579" s="1">
        <f>ABS(IK_diagnostics_positions[[#This Row],[Column12]]-L578)</f>
        <v>0.33172000000000001</v>
      </c>
      <c r="AI579" s="1">
        <f>ABS(IK_diagnostics_positions[[#This Row],[Column13]]-M578)</f>
        <v>0.19094500000000003</v>
      </c>
      <c r="AJ579" s="1">
        <f>ABS(IK_diagnostics_positions[[#This Row],[Column14]]-N578)</f>
        <v>4.6750000000000957E-3</v>
      </c>
      <c r="AK579" s="1">
        <f>ABS(IK_diagnostics_positions[[#This Row],[Column15]]-O578)</f>
        <v>9.1169999999999973E-2</v>
      </c>
      <c r="AL579" s="1">
        <f>ABS(IK_diagnostics_positions[[#This Row],[Column16]]-P578)</f>
        <v>0.180284</v>
      </c>
      <c r="AM579" s="1">
        <f>ABS(IK_diagnostics_positions[[#This Row],[Column17]]-Q578)</f>
        <v>7.6400000000009793E-4</v>
      </c>
      <c r="AN579" s="1">
        <f>ABS(IK_diagnostics_positions[[#This Row],[Column18]]-R578)</f>
        <v>3.3240000000000158E-2</v>
      </c>
      <c r="AO579" s="1">
        <f>ABS(IK_diagnostics_positions[[#This Row],[Column19]]-S578)</f>
        <v>7.711260000000001E-3</v>
      </c>
      <c r="AP579" s="1">
        <f>ABS(IK_diagnostics_positions[[#This Row],[Column20]]-T578)</f>
        <v>3.9865890000000001E-2</v>
      </c>
      <c r="AQ579" s="1">
        <f>ABS(IK_diagnostics_positions[[#This Row],[Column21]]-U578)</f>
        <v>1.5579999999999927E-2</v>
      </c>
    </row>
    <row r="580" spans="1:43" x14ac:dyDescent="0.25">
      <c r="A580" s="1">
        <v>7.5608800000000004E-2</v>
      </c>
      <c r="B580" s="1">
        <v>0.76738799999999996</v>
      </c>
      <c r="C580" s="1">
        <v>-0.63671</v>
      </c>
      <c r="D580" s="1">
        <v>0.10686900000000001</v>
      </c>
      <c r="E580" s="1">
        <v>0.24882299999999999</v>
      </c>
      <c r="F580" s="1">
        <v>-1.4911799999999999</v>
      </c>
      <c r="G580" s="1">
        <v>-0.41605799999999998</v>
      </c>
      <c r="H580" s="1">
        <v>0.99154200000000003</v>
      </c>
      <c r="I580" s="1">
        <v>-1.9094100000000001</v>
      </c>
      <c r="J580" s="1">
        <v>-1.74133E-2</v>
      </c>
      <c r="K580" s="1">
        <v>0.84928599999999999</v>
      </c>
      <c r="L580" s="1">
        <v>-2.81541</v>
      </c>
      <c r="M580" s="1">
        <v>0.91615400000000002</v>
      </c>
      <c r="N580" s="1">
        <v>1.0413699999999999</v>
      </c>
      <c r="O580" s="1">
        <v>-2.5128300000000001</v>
      </c>
      <c r="P580" s="1">
        <v>-0.93491599999999997</v>
      </c>
      <c r="Q580" s="1">
        <v>1.01126</v>
      </c>
      <c r="R580" s="1">
        <v>-2.4521600000000001</v>
      </c>
      <c r="S580" s="1">
        <v>-8.7714200000000003E-4</v>
      </c>
      <c r="T580" s="1">
        <v>-9.3758499999999995E-2</v>
      </c>
      <c r="U580" s="1">
        <v>-2.4831599999999998</v>
      </c>
      <c r="V580" s="1" t="s">
        <v>23</v>
      </c>
      <c r="W580" s="1">
        <f>ABS(IK_diagnostics_positions[[#This Row],[Column1]]-A579)</f>
        <v>0.1112042</v>
      </c>
      <c r="X580" s="1">
        <f>ABS(IK_diagnostics_positions[[#This Row],[Column2]]-B579)</f>
        <v>0.20143200000000006</v>
      </c>
      <c r="Y580" s="1">
        <f>ABS(IK_diagnostics_positions[[#This Row],[Column3]]-C579)</f>
        <v>0.79946399999999995</v>
      </c>
      <c r="Z580" s="1">
        <f>ABS(IK_diagnostics_positions[[#This Row],[Column4]]-D579)</f>
        <v>0.498699</v>
      </c>
      <c r="AA580" s="1">
        <f>ABS(IK_diagnostics_positions[[#This Row],[Column5]]-E579)</f>
        <v>1.138747</v>
      </c>
      <c r="AB580" s="1">
        <f>ABS(IK_diagnostics_positions[[#This Row],[Column6]]-F579)</f>
        <v>0.84814899999999993</v>
      </c>
      <c r="AC580" s="1">
        <f>ABS(IK_diagnostics_positions[[#This Row],[Column7]]-G579)</f>
        <v>0.24251099999999998</v>
      </c>
      <c r="AD580" s="1">
        <f>ABS(IK_diagnostics_positions[[#This Row],[Column8]]-H579)</f>
        <v>0.30638799999999999</v>
      </c>
      <c r="AE580" s="1">
        <f>ABS(IK_diagnostics_positions[[#This Row],[Column9]]-I579)</f>
        <v>0.64593999999999996</v>
      </c>
      <c r="AF580" s="1">
        <f>ABS(IK_diagnostics_positions[[#This Row],[Column10]]-J579)</f>
        <v>1.9426539999999999E-2</v>
      </c>
      <c r="AG580" s="1">
        <f>ABS(IK_diagnostics_positions[[#This Row],[Column11]]-K579)</f>
        <v>0.15484399999999998</v>
      </c>
      <c r="AH580" s="1">
        <f>ABS(IK_diagnostics_positions[[#This Row],[Column12]]-L579)</f>
        <v>0.61233000000000004</v>
      </c>
      <c r="AI580" s="1">
        <f>ABS(IK_diagnostics_positions[[#This Row],[Column13]]-M579)</f>
        <v>1.3751999999999986E-2</v>
      </c>
      <c r="AJ580" s="1">
        <f>ABS(IK_diagnostics_positions[[#This Row],[Column14]]-N579)</f>
        <v>5.6509999999999949E-2</v>
      </c>
      <c r="AK580" s="1">
        <f>ABS(IK_diagnostics_positions[[#This Row],[Column15]]-O579)</f>
        <v>6.2589999999999701E-2</v>
      </c>
      <c r="AL580" s="1">
        <f>ABS(IK_diagnostics_positions[[#This Row],[Column16]]-P579)</f>
        <v>2.063000000000037E-3</v>
      </c>
      <c r="AM580" s="1">
        <f>ABS(IK_diagnostics_positions[[#This Row],[Column17]]-Q579)</f>
        <v>1.24780000000001E-2</v>
      </c>
      <c r="AN580" s="1">
        <f>ABS(IK_diagnostics_positions[[#This Row],[Column18]]-R579)</f>
        <v>9.4809999999999839E-2</v>
      </c>
      <c r="AO580" s="1">
        <f>ABS(IK_diagnostics_positions[[#This Row],[Column19]]-S579)</f>
        <v>2.9031080000000002E-3</v>
      </c>
      <c r="AP580" s="1">
        <f>ABS(IK_diagnostics_positions[[#This Row],[Column20]]-T579)</f>
        <v>0.1399097</v>
      </c>
      <c r="AQ580" s="1">
        <f>ABS(IK_diagnostics_positions[[#This Row],[Column21]]-U579)</f>
        <v>6.6800000000002413E-3</v>
      </c>
    </row>
    <row r="581" spans="1:43" x14ac:dyDescent="0.25">
      <c r="A581" s="1">
        <v>0.14277500000000001</v>
      </c>
      <c r="B581" s="1">
        <v>0.69202300000000005</v>
      </c>
      <c r="C581" s="1">
        <v>-0.70761499999999999</v>
      </c>
      <c r="D581" s="1">
        <v>0.47966700000000001</v>
      </c>
      <c r="E581" s="1">
        <v>1.5059100000000001</v>
      </c>
      <c r="F581" s="1">
        <v>-0.23422599999999999</v>
      </c>
      <c r="G581" s="1">
        <v>0.23419999999999999</v>
      </c>
      <c r="H581" s="1">
        <v>1.38578</v>
      </c>
      <c r="I581" s="1">
        <v>-1.1961599999999999</v>
      </c>
      <c r="J581" s="1">
        <v>3.7108800000000002E-3</v>
      </c>
      <c r="K581" s="1">
        <v>0.74499499999999996</v>
      </c>
      <c r="L581" s="1">
        <v>-1.9284699999999999</v>
      </c>
      <c r="M581" s="1">
        <v>0.77268199999999998</v>
      </c>
      <c r="N581" s="1">
        <v>1.0345299999999999</v>
      </c>
      <c r="O581" s="1">
        <v>-2.4984299999999999</v>
      </c>
      <c r="P581" s="1">
        <v>-0.75701499999999999</v>
      </c>
      <c r="Q581" s="1">
        <v>1.0242800000000001</v>
      </c>
      <c r="R581" s="1">
        <v>-2.5143800000000001</v>
      </c>
      <c r="S581" s="1">
        <v>-1.73513E-2</v>
      </c>
      <c r="T581" s="1">
        <v>-4.21804E-2</v>
      </c>
      <c r="U581" s="1">
        <v>-2.5448400000000002</v>
      </c>
      <c r="V581" s="1" t="s">
        <v>23</v>
      </c>
      <c r="W581" s="1">
        <f>ABS(IK_diagnostics_positions[[#This Row],[Column1]]-A580)</f>
        <v>6.7166200000000009E-2</v>
      </c>
      <c r="X581" s="1">
        <f>ABS(IK_diagnostics_positions[[#This Row],[Column2]]-B580)</f>
        <v>7.5364999999999904E-2</v>
      </c>
      <c r="Y581" s="1">
        <f>ABS(IK_diagnostics_positions[[#This Row],[Column3]]-C580)</f>
        <v>7.0904999999999996E-2</v>
      </c>
      <c r="Z581" s="1">
        <f>ABS(IK_diagnostics_positions[[#This Row],[Column4]]-D580)</f>
        <v>0.37279800000000002</v>
      </c>
      <c r="AA581" s="1">
        <f>ABS(IK_diagnostics_positions[[#This Row],[Column5]]-E580)</f>
        <v>1.2570870000000001</v>
      </c>
      <c r="AB581" s="1">
        <f>ABS(IK_diagnostics_positions[[#This Row],[Column6]]-F580)</f>
        <v>1.2569539999999999</v>
      </c>
      <c r="AC581" s="1">
        <f>ABS(IK_diagnostics_positions[[#This Row],[Column7]]-G580)</f>
        <v>0.650258</v>
      </c>
      <c r="AD581" s="1">
        <f>ABS(IK_diagnostics_positions[[#This Row],[Column8]]-H580)</f>
        <v>0.39423799999999998</v>
      </c>
      <c r="AE581" s="1">
        <f>ABS(IK_diagnostics_positions[[#This Row],[Column9]]-I580)</f>
        <v>0.71325000000000016</v>
      </c>
      <c r="AF581" s="1">
        <f>ABS(IK_diagnostics_positions[[#This Row],[Column10]]-J580)</f>
        <v>2.1124179999999999E-2</v>
      </c>
      <c r="AG581" s="1">
        <f>ABS(IK_diagnostics_positions[[#This Row],[Column11]]-K580)</f>
        <v>0.10429100000000002</v>
      </c>
      <c r="AH581" s="1">
        <f>ABS(IK_diagnostics_positions[[#This Row],[Column12]]-L580)</f>
        <v>0.88694000000000006</v>
      </c>
      <c r="AI581" s="1">
        <f>ABS(IK_diagnostics_positions[[#This Row],[Column13]]-M580)</f>
        <v>0.14347200000000004</v>
      </c>
      <c r="AJ581" s="1">
        <f>ABS(IK_diagnostics_positions[[#This Row],[Column14]]-N580)</f>
        <v>6.8399999999999572E-3</v>
      </c>
      <c r="AK581" s="1">
        <f>ABS(IK_diagnostics_positions[[#This Row],[Column15]]-O580)</f>
        <v>1.440000000000019E-2</v>
      </c>
      <c r="AL581" s="1">
        <f>ABS(IK_diagnostics_positions[[#This Row],[Column16]]-P580)</f>
        <v>0.17790099999999998</v>
      </c>
      <c r="AM581" s="1">
        <f>ABS(IK_diagnostics_positions[[#This Row],[Column17]]-Q580)</f>
        <v>1.3020000000000032E-2</v>
      </c>
      <c r="AN581" s="1">
        <f>ABS(IK_diagnostics_positions[[#This Row],[Column18]]-R580)</f>
        <v>6.2219999999999942E-2</v>
      </c>
      <c r="AO581" s="1">
        <f>ABS(IK_diagnostics_positions[[#This Row],[Column19]]-S580)</f>
        <v>1.6474157999999999E-2</v>
      </c>
      <c r="AP581" s="1">
        <f>ABS(IK_diagnostics_positions[[#This Row],[Column20]]-T580)</f>
        <v>5.1578099999999995E-2</v>
      </c>
      <c r="AQ581" s="1">
        <f>ABS(IK_diagnostics_positions[[#This Row],[Column21]]-U580)</f>
        <v>6.1680000000000401E-2</v>
      </c>
    </row>
    <row r="582" spans="1:43" x14ac:dyDescent="0.25">
      <c r="A582" s="1">
        <v>3.1724099999999998E-2</v>
      </c>
      <c r="B582" s="1">
        <v>-0.29819499999999999</v>
      </c>
      <c r="C582" s="1">
        <v>-0.95397799999999999</v>
      </c>
      <c r="D582" s="1">
        <v>1.6683300000000002E-2</v>
      </c>
      <c r="E582" s="1">
        <v>-0.67979199999999995</v>
      </c>
      <c r="F582" s="1">
        <v>-1.87818</v>
      </c>
      <c r="G582" s="1">
        <v>-0.12320299999999999</v>
      </c>
      <c r="H582" s="1">
        <v>5.9980600000000002E-2</v>
      </c>
      <c r="I582" s="1">
        <v>-1.2200299999999999</v>
      </c>
      <c r="J582" s="1">
        <v>-3.39705E-3</v>
      </c>
      <c r="K582" s="1">
        <v>0.80516699999999997</v>
      </c>
      <c r="L582" s="1">
        <v>-1.8760300000000001</v>
      </c>
      <c r="M582" s="1">
        <v>0.75658400000000003</v>
      </c>
      <c r="N582" s="1">
        <v>0.98945000000000005</v>
      </c>
      <c r="O582" s="1">
        <v>-2.4993099999999999</v>
      </c>
      <c r="P582" s="1">
        <v>-0.75104199999999999</v>
      </c>
      <c r="Q582" s="1">
        <v>0.99815799999999999</v>
      </c>
      <c r="R582" s="1">
        <v>-2.5114700000000001</v>
      </c>
      <c r="S582" s="1">
        <v>7.1989599999999999E-3</v>
      </c>
      <c r="T582" s="1">
        <v>1.87896E-2</v>
      </c>
      <c r="U582" s="1">
        <v>-2.49369</v>
      </c>
      <c r="V582" s="1" t="s">
        <v>23</v>
      </c>
      <c r="W582" s="1">
        <f>ABS(IK_diagnostics_positions[[#This Row],[Column1]]-A581)</f>
        <v>0.11105090000000001</v>
      </c>
      <c r="X582" s="1">
        <f>ABS(IK_diagnostics_positions[[#This Row],[Column2]]-B581)</f>
        <v>0.99021800000000004</v>
      </c>
      <c r="Y582" s="1">
        <f>ABS(IK_diagnostics_positions[[#This Row],[Column3]]-C581)</f>
        <v>0.246363</v>
      </c>
      <c r="Z582" s="1">
        <f>ABS(IK_diagnostics_positions[[#This Row],[Column4]]-D581)</f>
        <v>0.4629837</v>
      </c>
      <c r="AA582" s="1">
        <f>ABS(IK_diagnostics_positions[[#This Row],[Column5]]-E581)</f>
        <v>2.185702</v>
      </c>
      <c r="AB582" s="1">
        <f>ABS(IK_diagnostics_positions[[#This Row],[Column6]]-F581)</f>
        <v>1.6439539999999999</v>
      </c>
      <c r="AC582" s="1">
        <f>ABS(IK_diagnostics_positions[[#This Row],[Column7]]-G581)</f>
        <v>0.35740299999999997</v>
      </c>
      <c r="AD582" s="1">
        <f>ABS(IK_diagnostics_positions[[#This Row],[Column8]]-H581)</f>
        <v>1.3257994</v>
      </c>
      <c r="AE582" s="1">
        <f>ABS(IK_diagnostics_positions[[#This Row],[Column9]]-I581)</f>
        <v>2.3870000000000058E-2</v>
      </c>
      <c r="AF582" s="1">
        <f>ABS(IK_diagnostics_positions[[#This Row],[Column10]]-J581)</f>
        <v>7.1079300000000002E-3</v>
      </c>
      <c r="AG582" s="1">
        <f>ABS(IK_diagnostics_positions[[#This Row],[Column11]]-K581)</f>
        <v>6.0172000000000003E-2</v>
      </c>
      <c r="AH582" s="1">
        <f>ABS(IK_diagnostics_positions[[#This Row],[Column12]]-L581)</f>
        <v>5.243999999999982E-2</v>
      </c>
      <c r="AI582" s="1">
        <f>ABS(IK_diagnostics_positions[[#This Row],[Column13]]-M581)</f>
        <v>1.6097999999999946E-2</v>
      </c>
      <c r="AJ582" s="1">
        <f>ABS(IK_diagnostics_positions[[#This Row],[Column14]]-N581)</f>
        <v>4.5079999999999898E-2</v>
      </c>
      <c r="AK582" s="1">
        <f>ABS(IK_diagnostics_positions[[#This Row],[Column15]]-O581)</f>
        <v>8.799999999999919E-4</v>
      </c>
      <c r="AL582" s="1">
        <f>ABS(IK_diagnostics_positions[[#This Row],[Column16]]-P581)</f>
        <v>5.9730000000000061E-3</v>
      </c>
      <c r="AM582" s="1">
        <f>ABS(IK_diagnostics_positions[[#This Row],[Column17]]-Q581)</f>
        <v>2.612200000000009E-2</v>
      </c>
      <c r="AN582" s="1">
        <f>ABS(IK_diagnostics_positions[[#This Row],[Column18]]-R581)</f>
        <v>2.9099999999999682E-3</v>
      </c>
      <c r="AO582" s="1">
        <f>ABS(IK_diagnostics_positions[[#This Row],[Column19]]-S581)</f>
        <v>2.4550260000000001E-2</v>
      </c>
      <c r="AP582" s="1">
        <f>ABS(IK_diagnostics_positions[[#This Row],[Column20]]-T581)</f>
        <v>6.0969999999999996E-2</v>
      </c>
      <c r="AQ582" s="1">
        <f>ABS(IK_diagnostics_positions[[#This Row],[Column21]]-U581)</f>
        <v>5.1150000000000251E-2</v>
      </c>
    </row>
    <row r="583" spans="1:43" x14ac:dyDescent="0.25">
      <c r="A583" s="1">
        <v>5.9215200000000003E-2</v>
      </c>
      <c r="B583" s="1">
        <v>0.69601999999999997</v>
      </c>
      <c r="C583" s="1">
        <v>-0.71557700000000002</v>
      </c>
      <c r="D583" s="1">
        <v>0.59337799999999996</v>
      </c>
      <c r="E583" s="1">
        <v>0.41348800000000002</v>
      </c>
      <c r="F583" s="1">
        <v>-1.5123500000000001</v>
      </c>
      <c r="G583" s="1">
        <v>-0.370952</v>
      </c>
      <c r="H583" s="1">
        <v>0.178092</v>
      </c>
      <c r="I583" s="1">
        <v>-1.3912899999999999</v>
      </c>
      <c r="J583" s="1">
        <v>3.0720299999999999E-2</v>
      </c>
      <c r="K583" s="1">
        <v>0.90322400000000003</v>
      </c>
      <c r="L583" s="1">
        <v>-1.95061</v>
      </c>
      <c r="M583" s="1">
        <v>0.82896000000000003</v>
      </c>
      <c r="N583" s="1">
        <v>0.99239299999999997</v>
      </c>
      <c r="O583" s="1">
        <v>-2.5463200000000001</v>
      </c>
      <c r="P583" s="1">
        <v>-0.81006199999999995</v>
      </c>
      <c r="Q583" s="1">
        <v>1.00284</v>
      </c>
      <c r="R583" s="1">
        <v>-2.4827400000000002</v>
      </c>
      <c r="S583" s="1">
        <v>-9.7480699999999993E-3</v>
      </c>
      <c r="T583" s="1">
        <v>6.21465E-2</v>
      </c>
      <c r="U583" s="1">
        <v>-2.4900099999999998</v>
      </c>
      <c r="V583" s="1" t="s">
        <v>23</v>
      </c>
      <c r="W583" s="1">
        <f>ABS(IK_diagnostics_positions[[#This Row],[Column1]]-A582)</f>
        <v>2.7491100000000004E-2</v>
      </c>
      <c r="X583" s="1">
        <f>ABS(IK_diagnostics_positions[[#This Row],[Column2]]-B582)</f>
        <v>0.99421499999999996</v>
      </c>
      <c r="Y583" s="1">
        <f>ABS(IK_diagnostics_positions[[#This Row],[Column3]]-C582)</f>
        <v>0.23840099999999997</v>
      </c>
      <c r="Z583" s="1">
        <f>ABS(IK_diagnostics_positions[[#This Row],[Column4]]-D582)</f>
        <v>0.5766947</v>
      </c>
      <c r="AA583" s="1">
        <f>ABS(IK_diagnostics_positions[[#This Row],[Column5]]-E582)</f>
        <v>1.09328</v>
      </c>
      <c r="AB583" s="1">
        <f>ABS(IK_diagnostics_positions[[#This Row],[Column6]]-F582)</f>
        <v>0.36582999999999988</v>
      </c>
      <c r="AC583" s="1">
        <f>ABS(IK_diagnostics_positions[[#This Row],[Column7]]-G582)</f>
        <v>0.247749</v>
      </c>
      <c r="AD583" s="1">
        <f>ABS(IK_diagnostics_positions[[#This Row],[Column8]]-H582)</f>
        <v>0.11811140000000001</v>
      </c>
      <c r="AE583" s="1">
        <f>ABS(IK_diagnostics_positions[[#This Row],[Column9]]-I582)</f>
        <v>0.17125999999999997</v>
      </c>
      <c r="AF583" s="1">
        <f>ABS(IK_diagnostics_positions[[#This Row],[Column10]]-J582)</f>
        <v>3.4117349999999998E-2</v>
      </c>
      <c r="AG583" s="1">
        <f>ABS(IK_diagnostics_positions[[#This Row],[Column11]]-K582)</f>
        <v>9.8057000000000061E-2</v>
      </c>
      <c r="AH583" s="1">
        <f>ABS(IK_diagnostics_positions[[#This Row],[Column12]]-L582)</f>
        <v>7.4579999999999869E-2</v>
      </c>
      <c r="AI583" s="1">
        <f>ABS(IK_diagnostics_positions[[#This Row],[Column13]]-M582)</f>
        <v>7.2375999999999996E-2</v>
      </c>
      <c r="AJ583" s="1">
        <f>ABS(IK_diagnostics_positions[[#This Row],[Column14]]-N582)</f>
        <v>2.9429999999999179E-3</v>
      </c>
      <c r="AK583" s="1">
        <f>ABS(IK_diagnostics_positions[[#This Row],[Column15]]-O582)</f>
        <v>4.7010000000000218E-2</v>
      </c>
      <c r="AL583" s="1">
        <f>ABS(IK_diagnostics_positions[[#This Row],[Column16]]-P582)</f>
        <v>5.9019999999999961E-2</v>
      </c>
      <c r="AM583" s="1">
        <f>ABS(IK_diagnostics_positions[[#This Row],[Column17]]-Q582)</f>
        <v>4.681999999999964E-3</v>
      </c>
      <c r="AN583" s="1">
        <f>ABS(IK_diagnostics_positions[[#This Row],[Column18]]-R582)</f>
        <v>2.8729999999999922E-2</v>
      </c>
      <c r="AO583" s="1">
        <f>ABS(IK_diagnostics_positions[[#This Row],[Column19]]-S582)</f>
        <v>1.6947029999999998E-2</v>
      </c>
      <c r="AP583" s="1">
        <f>ABS(IK_diagnostics_positions[[#This Row],[Column20]]-T582)</f>
        <v>4.3356900000000004E-2</v>
      </c>
      <c r="AQ583" s="1">
        <f>ABS(IK_diagnostics_positions[[#This Row],[Column21]]-U582)</f>
        <v>3.6800000000001276E-3</v>
      </c>
    </row>
    <row r="584" spans="1:43" x14ac:dyDescent="0.25">
      <c r="A584" s="1">
        <v>0.78305100000000005</v>
      </c>
      <c r="B584" s="1">
        <v>-0.62036000000000002</v>
      </c>
      <c r="C584" s="1">
        <v>4.4553799999999998E-2</v>
      </c>
      <c r="D584" s="1">
        <v>0.66336399999999995</v>
      </c>
      <c r="E584" s="1">
        <v>-0.827677</v>
      </c>
      <c r="F584" s="1">
        <v>-0.92637100000000006</v>
      </c>
      <c r="G584" s="1">
        <v>0.38145200000000001</v>
      </c>
      <c r="H584" s="1">
        <v>9.9741199999999995E-3</v>
      </c>
      <c r="I584" s="1">
        <v>-1.3942000000000001</v>
      </c>
      <c r="J584" s="1">
        <v>-2.9382399999999999E-3</v>
      </c>
      <c r="K584" s="1">
        <v>0.79253700000000005</v>
      </c>
      <c r="L584" s="1">
        <v>-1.8839399999999999</v>
      </c>
      <c r="M584" s="1">
        <v>0.75497499999999995</v>
      </c>
      <c r="N584" s="1">
        <v>1.0004900000000001</v>
      </c>
      <c r="O584" s="1">
        <v>-2.5022600000000002</v>
      </c>
      <c r="P584" s="1">
        <v>-0.75962600000000002</v>
      </c>
      <c r="Q584" s="1">
        <v>1.0023299999999999</v>
      </c>
      <c r="R584" s="1">
        <v>-2.5031400000000001</v>
      </c>
      <c r="S584" s="1">
        <v>-1.8674099999999999E-3</v>
      </c>
      <c r="T584" s="1">
        <v>3.1242399999999999E-3</v>
      </c>
      <c r="U584" s="1">
        <v>-2.4977999999999998</v>
      </c>
      <c r="V584" s="1" t="s">
        <v>23</v>
      </c>
      <c r="W584" s="1">
        <f>ABS(IK_diagnostics_positions[[#This Row],[Column1]]-A583)</f>
        <v>0.72383580000000003</v>
      </c>
      <c r="X584" s="1">
        <f>ABS(IK_diagnostics_positions[[#This Row],[Column2]]-B583)</f>
        <v>1.3163800000000001</v>
      </c>
      <c r="Y584" s="1">
        <f>ABS(IK_diagnostics_positions[[#This Row],[Column3]]-C583)</f>
        <v>0.7601308</v>
      </c>
      <c r="Z584" s="1">
        <f>ABS(IK_diagnostics_positions[[#This Row],[Column4]]-D583)</f>
        <v>6.9985999999999993E-2</v>
      </c>
      <c r="AA584" s="1">
        <f>ABS(IK_diagnostics_positions[[#This Row],[Column5]]-E583)</f>
        <v>1.2411650000000001</v>
      </c>
      <c r="AB584" s="1">
        <f>ABS(IK_diagnostics_positions[[#This Row],[Column6]]-F583)</f>
        <v>0.58597900000000003</v>
      </c>
      <c r="AC584" s="1">
        <f>ABS(IK_diagnostics_positions[[#This Row],[Column7]]-G583)</f>
        <v>0.75240400000000007</v>
      </c>
      <c r="AD584" s="1">
        <f>ABS(IK_diagnostics_positions[[#This Row],[Column8]]-H583)</f>
        <v>0.16811788</v>
      </c>
      <c r="AE584" s="1">
        <f>ABS(IK_diagnostics_positions[[#This Row],[Column9]]-I583)</f>
        <v>2.9100000000001902E-3</v>
      </c>
      <c r="AF584" s="1">
        <f>ABS(IK_diagnostics_positions[[#This Row],[Column10]]-J583)</f>
        <v>3.3658540000000001E-2</v>
      </c>
      <c r="AG584" s="1">
        <f>ABS(IK_diagnostics_positions[[#This Row],[Column11]]-K583)</f>
        <v>0.11068699999999998</v>
      </c>
      <c r="AH584" s="1">
        <f>ABS(IK_diagnostics_positions[[#This Row],[Column12]]-L583)</f>
        <v>6.6670000000000007E-2</v>
      </c>
      <c r="AI584" s="1">
        <f>ABS(IK_diagnostics_positions[[#This Row],[Column13]]-M583)</f>
        <v>7.3985000000000078E-2</v>
      </c>
      <c r="AJ584" s="1">
        <f>ABS(IK_diagnostics_positions[[#This Row],[Column14]]-N583)</f>
        <v>8.0970000000001319E-3</v>
      </c>
      <c r="AK584" s="1">
        <f>ABS(IK_diagnostics_positions[[#This Row],[Column15]]-O583)</f>
        <v>4.4059999999999988E-2</v>
      </c>
      <c r="AL584" s="1">
        <f>ABS(IK_diagnostics_positions[[#This Row],[Column16]]-P583)</f>
        <v>5.0435999999999925E-2</v>
      </c>
      <c r="AM584" s="1">
        <f>ABS(IK_diagnostics_positions[[#This Row],[Column17]]-Q583)</f>
        <v>5.1000000000001044E-4</v>
      </c>
      <c r="AN584" s="1">
        <f>ABS(IK_diagnostics_positions[[#This Row],[Column18]]-R583)</f>
        <v>2.0399999999999974E-2</v>
      </c>
      <c r="AO584" s="1">
        <f>ABS(IK_diagnostics_positions[[#This Row],[Column19]]-S583)</f>
        <v>7.8806599999999994E-3</v>
      </c>
      <c r="AP584" s="1">
        <f>ABS(IK_diagnostics_positions[[#This Row],[Column20]]-T583)</f>
        <v>5.902226E-2</v>
      </c>
      <c r="AQ584" s="1">
        <f>ABS(IK_diagnostics_positions[[#This Row],[Column21]]-U583)</f>
        <v>7.7899999999999636E-3</v>
      </c>
    </row>
    <row r="585" spans="1:43" x14ac:dyDescent="0.25">
      <c r="A585" s="1">
        <v>-0.33236700000000002</v>
      </c>
      <c r="B585" s="1">
        <v>-1.5165700000000001E-2</v>
      </c>
      <c r="C585" s="1">
        <v>-0.94302799999999998</v>
      </c>
      <c r="D585" s="1">
        <v>0.31517600000000001</v>
      </c>
      <c r="E585" s="1">
        <v>0.60469200000000001</v>
      </c>
      <c r="F585" s="1">
        <v>-1.3862699999999999</v>
      </c>
      <c r="G585" s="1">
        <v>0.20419599999999999</v>
      </c>
      <c r="H585" s="1">
        <v>5.18162E-2</v>
      </c>
      <c r="I585" s="1">
        <v>-2.21211</v>
      </c>
      <c r="J585" s="1">
        <v>7.0554599999999995E-2</v>
      </c>
      <c r="K585" s="1">
        <v>0.65238499999999999</v>
      </c>
      <c r="L585" s="1">
        <v>-3.0004400000000002</v>
      </c>
      <c r="M585" s="1">
        <v>0.80351799999999995</v>
      </c>
      <c r="N585" s="1">
        <v>1.0863</v>
      </c>
      <c r="O585" s="1">
        <v>-2.4765199999999998</v>
      </c>
      <c r="P585" s="1">
        <v>-0.75375099999999995</v>
      </c>
      <c r="Q585" s="1">
        <v>1.0267599999999999</v>
      </c>
      <c r="R585" s="1">
        <v>-2.5757500000000002</v>
      </c>
      <c r="S585" s="1">
        <v>-6.7335099999999995E-2</v>
      </c>
      <c r="T585" s="1">
        <v>-8.7761000000000006E-2</v>
      </c>
      <c r="U585" s="1">
        <v>-2.3422800000000001</v>
      </c>
      <c r="V585" s="1" t="s">
        <v>23</v>
      </c>
      <c r="W585" s="1">
        <f>ABS(IK_diagnostics_positions[[#This Row],[Column1]]-A584)</f>
        <v>1.115418</v>
      </c>
      <c r="X585" s="1">
        <f>ABS(IK_diagnostics_positions[[#This Row],[Column2]]-B584)</f>
        <v>0.60519430000000007</v>
      </c>
      <c r="Y585" s="1">
        <f>ABS(IK_diagnostics_positions[[#This Row],[Column3]]-C584)</f>
        <v>0.98758179999999995</v>
      </c>
      <c r="Z585" s="1">
        <f>ABS(IK_diagnostics_positions[[#This Row],[Column4]]-D584)</f>
        <v>0.34818799999999994</v>
      </c>
      <c r="AA585" s="1">
        <f>ABS(IK_diagnostics_positions[[#This Row],[Column5]]-E584)</f>
        <v>1.432369</v>
      </c>
      <c r="AB585" s="1">
        <f>ABS(IK_diagnostics_positions[[#This Row],[Column6]]-F584)</f>
        <v>0.45989899999999984</v>
      </c>
      <c r="AC585" s="1">
        <f>ABS(IK_diagnostics_positions[[#This Row],[Column7]]-G584)</f>
        <v>0.17725600000000002</v>
      </c>
      <c r="AD585" s="1">
        <f>ABS(IK_diagnostics_positions[[#This Row],[Column8]]-H584)</f>
        <v>4.1842080000000004E-2</v>
      </c>
      <c r="AE585" s="1">
        <f>ABS(IK_diagnostics_positions[[#This Row],[Column9]]-I584)</f>
        <v>0.81790999999999991</v>
      </c>
      <c r="AF585" s="1">
        <f>ABS(IK_diagnostics_positions[[#This Row],[Column10]]-J584)</f>
        <v>7.349283999999999E-2</v>
      </c>
      <c r="AG585" s="1">
        <f>ABS(IK_diagnostics_positions[[#This Row],[Column11]]-K584)</f>
        <v>0.14015200000000005</v>
      </c>
      <c r="AH585" s="1">
        <f>ABS(IK_diagnostics_positions[[#This Row],[Column12]]-L584)</f>
        <v>1.1165000000000003</v>
      </c>
      <c r="AI585" s="1">
        <f>ABS(IK_diagnostics_positions[[#This Row],[Column13]]-M584)</f>
        <v>4.8543000000000003E-2</v>
      </c>
      <c r="AJ585" s="1">
        <f>ABS(IK_diagnostics_positions[[#This Row],[Column14]]-N584)</f>
        <v>8.5809999999999942E-2</v>
      </c>
      <c r="AK585" s="1">
        <f>ABS(IK_diagnostics_positions[[#This Row],[Column15]]-O584)</f>
        <v>2.5740000000000318E-2</v>
      </c>
      <c r="AL585" s="1">
        <f>ABS(IK_diagnostics_positions[[#This Row],[Column16]]-P584)</f>
        <v>5.8750000000000746E-3</v>
      </c>
      <c r="AM585" s="1">
        <f>ABS(IK_diagnostics_positions[[#This Row],[Column17]]-Q584)</f>
        <v>2.4429999999999952E-2</v>
      </c>
      <c r="AN585" s="1">
        <f>ABS(IK_diagnostics_positions[[#This Row],[Column18]]-R584)</f>
        <v>7.2610000000000063E-2</v>
      </c>
      <c r="AO585" s="1">
        <f>ABS(IK_diagnostics_positions[[#This Row],[Column19]]-S584)</f>
        <v>6.5467689999999995E-2</v>
      </c>
      <c r="AP585" s="1">
        <f>ABS(IK_diagnostics_positions[[#This Row],[Column20]]-T584)</f>
        <v>9.0885240000000006E-2</v>
      </c>
      <c r="AQ585" s="1">
        <f>ABS(IK_diagnostics_positions[[#This Row],[Column21]]-U584)</f>
        <v>0.15551999999999966</v>
      </c>
    </row>
    <row r="586" spans="1:43" x14ac:dyDescent="0.25">
      <c r="A586" s="1">
        <v>0.32009300000000002</v>
      </c>
      <c r="B586" s="1">
        <v>0.65268899999999996</v>
      </c>
      <c r="C586" s="1">
        <v>-0.68668600000000002</v>
      </c>
      <c r="D586" s="1">
        <v>-0.18199399999999999</v>
      </c>
      <c r="E586" s="1">
        <v>0.57811599999999996</v>
      </c>
      <c r="F586" s="1">
        <v>-1.5482800000000001</v>
      </c>
      <c r="G586" s="1">
        <v>-0.65004700000000004</v>
      </c>
      <c r="H586" s="1">
        <v>0.88710999999999995</v>
      </c>
      <c r="I586" s="1">
        <v>-2.3761999999999999</v>
      </c>
      <c r="J586" s="1">
        <v>-1.9111600000000001E-3</v>
      </c>
      <c r="K586" s="1">
        <v>0.77976900000000005</v>
      </c>
      <c r="L586" s="1">
        <v>-3.1301199999999998</v>
      </c>
      <c r="M586" s="1">
        <v>0.74627600000000005</v>
      </c>
      <c r="N586" s="1">
        <v>0.99678999999999995</v>
      </c>
      <c r="O586" s="1">
        <v>-2.5031300000000001</v>
      </c>
      <c r="P586" s="1">
        <v>-0.74932900000000002</v>
      </c>
      <c r="Q586" s="1">
        <v>0.99859299999999995</v>
      </c>
      <c r="R586" s="1">
        <v>-2.50284</v>
      </c>
      <c r="S586" s="1">
        <v>1.11648E-3</v>
      </c>
      <c r="T586" s="1">
        <v>2.49153E-3</v>
      </c>
      <c r="U586" s="1">
        <v>-2.5009700000000001</v>
      </c>
      <c r="V586" s="1" t="s">
        <v>23</v>
      </c>
      <c r="W586" s="1">
        <f>ABS(IK_diagnostics_positions[[#This Row],[Column1]]-A585)</f>
        <v>0.65246000000000004</v>
      </c>
      <c r="X586" s="1">
        <f>ABS(IK_diagnostics_positions[[#This Row],[Column2]]-B585)</f>
        <v>0.66785469999999991</v>
      </c>
      <c r="Y586" s="1">
        <f>ABS(IK_diagnostics_positions[[#This Row],[Column3]]-C585)</f>
        <v>0.25634199999999996</v>
      </c>
      <c r="Z586" s="1">
        <f>ABS(IK_diagnostics_positions[[#This Row],[Column4]]-D585)</f>
        <v>0.49717</v>
      </c>
      <c r="AA586" s="1">
        <f>ABS(IK_diagnostics_positions[[#This Row],[Column5]]-E585)</f>
        <v>2.6576000000000044E-2</v>
      </c>
      <c r="AB586" s="1">
        <f>ABS(IK_diagnostics_positions[[#This Row],[Column6]]-F585)</f>
        <v>0.16201000000000021</v>
      </c>
      <c r="AC586" s="1">
        <f>ABS(IK_diagnostics_positions[[#This Row],[Column7]]-G585)</f>
        <v>0.85424300000000009</v>
      </c>
      <c r="AD586" s="1">
        <f>ABS(IK_diagnostics_positions[[#This Row],[Column8]]-H585)</f>
        <v>0.83529379999999998</v>
      </c>
      <c r="AE586" s="1">
        <f>ABS(IK_diagnostics_positions[[#This Row],[Column9]]-I585)</f>
        <v>0.16408999999999985</v>
      </c>
      <c r="AF586" s="1">
        <f>ABS(IK_diagnostics_positions[[#This Row],[Column10]]-J585)</f>
        <v>7.246575999999999E-2</v>
      </c>
      <c r="AG586" s="1">
        <f>ABS(IK_diagnostics_positions[[#This Row],[Column11]]-K585)</f>
        <v>0.12738400000000005</v>
      </c>
      <c r="AH586" s="1">
        <f>ABS(IK_diagnostics_positions[[#This Row],[Column12]]-L585)</f>
        <v>0.12967999999999957</v>
      </c>
      <c r="AI586" s="1">
        <f>ABS(IK_diagnostics_positions[[#This Row],[Column13]]-M585)</f>
        <v>5.7241999999999904E-2</v>
      </c>
      <c r="AJ586" s="1">
        <f>ABS(IK_diagnostics_positions[[#This Row],[Column14]]-N585)</f>
        <v>8.9510000000000089E-2</v>
      </c>
      <c r="AK586" s="1">
        <f>ABS(IK_diagnostics_positions[[#This Row],[Column15]]-O585)</f>
        <v>2.6610000000000245E-2</v>
      </c>
      <c r="AL586" s="1">
        <f>ABS(IK_diagnostics_positions[[#This Row],[Column16]]-P585)</f>
        <v>4.421999999999926E-3</v>
      </c>
      <c r="AM586" s="1">
        <f>ABS(IK_diagnostics_positions[[#This Row],[Column17]]-Q585)</f>
        <v>2.8166999999999942E-2</v>
      </c>
      <c r="AN586" s="1">
        <f>ABS(IK_diagnostics_positions[[#This Row],[Column18]]-R585)</f>
        <v>7.2910000000000252E-2</v>
      </c>
      <c r="AO586" s="1">
        <f>ABS(IK_diagnostics_positions[[#This Row],[Column19]]-S585)</f>
        <v>6.8451579999999998E-2</v>
      </c>
      <c r="AP586" s="1">
        <f>ABS(IK_diagnostics_positions[[#This Row],[Column20]]-T585)</f>
        <v>9.0252530000000011E-2</v>
      </c>
      <c r="AQ586" s="1">
        <f>ABS(IK_diagnostics_positions[[#This Row],[Column21]]-U585)</f>
        <v>0.15869</v>
      </c>
    </row>
    <row r="587" spans="1:43" x14ac:dyDescent="0.25">
      <c r="A587" s="1">
        <v>0.85677499999999995</v>
      </c>
      <c r="B587" s="1">
        <v>-0.34820200000000001</v>
      </c>
      <c r="C587" s="1">
        <v>-0.380384</v>
      </c>
      <c r="D587" s="1">
        <v>0.70491800000000004</v>
      </c>
      <c r="E587" s="1">
        <v>0.42077700000000001</v>
      </c>
      <c r="F587" s="1">
        <v>-1.00136</v>
      </c>
      <c r="G587" s="1">
        <v>0.34821000000000002</v>
      </c>
      <c r="H587" s="1">
        <v>-0.14144699999999999</v>
      </c>
      <c r="I587" s="1">
        <v>-1.74746</v>
      </c>
      <c r="J587" s="1">
        <v>-9.4139600000000005E-4</v>
      </c>
      <c r="K587" s="1">
        <v>0.78629400000000005</v>
      </c>
      <c r="L587" s="1">
        <v>-1.8793299999999999</v>
      </c>
      <c r="M587" s="1">
        <v>0.75465499999999996</v>
      </c>
      <c r="N587" s="1">
        <v>0.99522999999999995</v>
      </c>
      <c r="O587" s="1">
        <v>-2.5001500000000001</v>
      </c>
      <c r="P587" s="1">
        <v>-0.75592899999999996</v>
      </c>
      <c r="Q587" s="1">
        <v>1.0027200000000001</v>
      </c>
      <c r="R587" s="1">
        <v>-2.4983200000000001</v>
      </c>
      <c r="S587" s="1">
        <v>-2.14453E-3</v>
      </c>
      <c r="T587" s="1">
        <v>4.5011000000000001E-3</v>
      </c>
      <c r="U587" s="1">
        <v>-2.5028700000000002</v>
      </c>
      <c r="V587" s="1" t="s">
        <v>23</v>
      </c>
      <c r="W587" s="1">
        <f>ABS(IK_diagnostics_positions[[#This Row],[Column1]]-A586)</f>
        <v>0.53668199999999988</v>
      </c>
      <c r="X587" s="1">
        <f>ABS(IK_diagnostics_positions[[#This Row],[Column2]]-B586)</f>
        <v>1.000891</v>
      </c>
      <c r="Y587" s="1">
        <f>ABS(IK_diagnostics_positions[[#This Row],[Column3]]-C586)</f>
        <v>0.30630200000000002</v>
      </c>
      <c r="Z587" s="1">
        <f>ABS(IK_diagnostics_positions[[#This Row],[Column4]]-D586)</f>
        <v>0.88691200000000003</v>
      </c>
      <c r="AA587" s="1">
        <f>ABS(IK_diagnostics_positions[[#This Row],[Column5]]-E586)</f>
        <v>0.15733899999999995</v>
      </c>
      <c r="AB587" s="1">
        <f>ABS(IK_diagnostics_positions[[#This Row],[Column6]]-F586)</f>
        <v>0.54692000000000007</v>
      </c>
      <c r="AC587" s="1">
        <f>ABS(IK_diagnostics_positions[[#This Row],[Column7]]-G586)</f>
        <v>0.99825700000000006</v>
      </c>
      <c r="AD587" s="1">
        <f>ABS(IK_diagnostics_positions[[#This Row],[Column8]]-H586)</f>
        <v>1.0285569999999999</v>
      </c>
      <c r="AE587" s="1">
        <f>ABS(IK_diagnostics_positions[[#This Row],[Column9]]-I586)</f>
        <v>0.62873999999999985</v>
      </c>
      <c r="AF587" s="1">
        <f>ABS(IK_diagnostics_positions[[#This Row],[Column10]]-J586)</f>
        <v>9.6976400000000002E-4</v>
      </c>
      <c r="AG587" s="1">
        <f>ABS(IK_diagnostics_positions[[#This Row],[Column11]]-K586)</f>
        <v>6.525000000000003E-3</v>
      </c>
      <c r="AH587" s="1">
        <f>ABS(IK_diagnostics_positions[[#This Row],[Column12]]-L586)</f>
        <v>1.2507899999999998</v>
      </c>
      <c r="AI587" s="1">
        <f>ABS(IK_diagnostics_positions[[#This Row],[Column13]]-M586)</f>
        <v>8.3789999999999143E-3</v>
      </c>
      <c r="AJ587" s="1">
        <f>ABS(IK_diagnostics_positions[[#This Row],[Column14]]-N586)</f>
        <v>1.5600000000000058E-3</v>
      </c>
      <c r="AK587" s="1">
        <f>ABS(IK_diagnostics_positions[[#This Row],[Column15]]-O586)</f>
        <v>2.9799999999999827E-3</v>
      </c>
      <c r="AL587" s="1">
        <f>ABS(IK_diagnostics_positions[[#This Row],[Column16]]-P586)</f>
        <v>6.5999999999999392E-3</v>
      </c>
      <c r="AM587" s="1">
        <f>ABS(IK_diagnostics_positions[[#This Row],[Column17]]-Q586)</f>
        <v>4.1270000000001028E-3</v>
      </c>
      <c r="AN587" s="1">
        <f>ABS(IK_diagnostics_positions[[#This Row],[Column18]]-R586)</f>
        <v>4.5199999999998575E-3</v>
      </c>
      <c r="AO587" s="1">
        <f>ABS(IK_diagnostics_positions[[#This Row],[Column19]]-S586)</f>
        <v>3.26101E-3</v>
      </c>
      <c r="AP587" s="1">
        <f>ABS(IK_diagnostics_positions[[#This Row],[Column20]]-T586)</f>
        <v>2.00957E-3</v>
      </c>
      <c r="AQ587" s="1">
        <f>ABS(IK_diagnostics_positions[[#This Row],[Column21]]-U586)</f>
        <v>1.9000000000000128E-3</v>
      </c>
    </row>
    <row r="588" spans="1:43" x14ac:dyDescent="0.25">
      <c r="A588" s="1">
        <v>0.12965399999999999</v>
      </c>
      <c r="B588" s="1">
        <v>0.121696</v>
      </c>
      <c r="C588" s="1">
        <v>-0.98406300000000002</v>
      </c>
      <c r="D588" s="1">
        <v>9.6261799999999995E-2</v>
      </c>
      <c r="E588" s="1">
        <v>-0.52450799999999997</v>
      </c>
      <c r="F588" s="1">
        <v>-1.7464999999999999</v>
      </c>
      <c r="G588" s="1">
        <v>0.17411399999999999</v>
      </c>
      <c r="H588" s="1">
        <v>-0.123072</v>
      </c>
      <c r="I588" s="1">
        <v>-2.6590699999999998</v>
      </c>
      <c r="J588" s="1">
        <v>1.5966299999999999E-2</v>
      </c>
      <c r="K588" s="1">
        <v>0.76836700000000002</v>
      </c>
      <c r="L588" s="1">
        <v>-3.08372</v>
      </c>
      <c r="M588" s="1">
        <v>0.78791</v>
      </c>
      <c r="N588" s="1">
        <v>1.0205900000000001</v>
      </c>
      <c r="O588" s="1">
        <v>-2.50021</v>
      </c>
      <c r="P588" s="1">
        <v>-0.75283999999999995</v>
      </c>
      <c r="Q588" s="1">
        <v>1.01942</v>
      </c>
      <c r="R588" s="1">
        <v>-2.4955799999999999</v>
      </c>
      <c r="S588" s="1">
        <v>-4.22657E-4</v>
      </c>
      <c r="T588" s="1">
        <v>-3.0167800000000002E-2</v>
      </c>
      <c r="U588" s="1">
        <v>-2.4819900000000001</v>
      </c>
      <c r="V588" s="1" t="s">
        <v>23</v>
      </c>
      <c r="W588" s="1">
        <f>ABS(IK_diagnostics_positions[[#This Row],[Column1]]-A587)</f>
        <v>0.72712099999999991</v>
      </c>
      <c r="X588" s="1">
        <f>ABS(IK_diagnostics_positions[[#This Row],[Column2]]-B587)</f>
        <v>0.46989800000000004</v>
      </c>
      <c r="Y588" s="1">
        <f>ABS(IK_diagnostics_positions[[#This Row],[Column3]]-C587)</f>
        <v>0.60367900000000008</v>
      </c>
      <c r="Z588" s="1">
        <f>ABS(IK_diagnostics_positions[[#This Row],[Column4]]-D587)</f>
        <v>0.60865620000000009</v>
      </c>
      <c r="AA588" s="1">
        <f>ABS(IK_diagnostics_positions[[#This Row],[Column5]]-E587)</f>
        <v>0.94528499999999993</v>
      </c>
      <c r="AB588" s="1">
        <f>ABS(IK_diagnostics_positions[[#This Row],[Column6]]-F587)</f>
        <v>0.74513999999999991</v>
      </c>
      <c r="AC588" s="1">
        <f>ABS(IK_diagnostics_positions[[#This Row],[Column7]]-G587)</f>
        <v>0.17409600000000003</v>
      </c>
      <c r="AD588" s="1">
        <f>ABS(IK_diagnostics_positions[[#This Row],[Column8]]-H587)</f>
        <v>1.8374999999999989E-2</v>
      </c>
      <c r="AE588" s="1">
        <f>ABS(IK_diagnostics_positions[[#This Row],[Column9]]-I587)</f>
        <v>0.91160999999999981</v>
      </c>
      <c r="AF588" s="1">
        <f>ABS(IK_diagnostics_positions[[#This Row],[Column10]]-J587)</f>
        <v>1.6907696E-2</v>
      </c>
      <c r="AG588" s="1">
        <f>ABS(IK_diagnostics_positions[[#This Row],[Column11]]-K587)</f>
        <v>1.7927000000000026E-2</v>
      </c>
      <c r="AH588" s="1">
        <f>ABS(IK_diagnostics_positions[[#This Row],[Column12]]-L587)</f>
        <v>1.2043900000000001</v>
      </c>
      <c r="AI588" s="1">
        <f>ABS(IK_diagnostics_positions[[#This Row],[Column13]]-M587)</f>
        <v>3.3255000000000035E-2</v>
      </c>
      <c r="AJ588" s="1">
        <f>ABS(IK_diagnostics_positions[[#This Row],[Column14]]-N587)</f>
        <v>2.536000000000016E-2</v>
      </c>
      <c r="AK588" s="1">
        <f>ABS(IK_diagnostics_positions[[#This Row],[Column15]]-O587)</f>
        <v>5.9999999999948983E-5</v>
      </c>
      <c r="AL588" s="1">
        <f>ABS(IK_diagnostics_positions[[#This Row],[Column16]]-P587)</f>
        <v>3.0890000000000084E-3</v>
      </c>
      <c r="AM588" s="1">
        <f>ABS(IK_diagnostics_positions[[#This Row],[Column17]]-Q587)</f>
        <v>1.6699999999999937E-2</v>
      </c>
      <c r="AN588" s="1">
        <f>ABS(IK_diagnostics_positions[[#This Row],[Column18]]-R587)</f>
        <v>2.7400000000001867E-3</v>
      </c>
      <c r="AO588" s="1">
        <f>ABS(IK_diagnostics_positions[[#This Row],[Column19]]-S587)</f>
        <v>1.7218730000000001E-3</v>
      </c>
      <c r="AP588" s="1">
        <f>ABS(IK_diagnostics_positions[[#This Row],[Column20]]-T587)</f>
        <v>3.4668900000000002E-2</v>
      </c>
      <c r="AQ588" s="1">
        <f>ABS(IK_diagnostics_positions[[#This Row],[Column21]]-U587)</f>
        <v>2.088000000000001E-2</v>
      </c>
    </row>
    <row r="589" spans="1:43" x14ac:dyDescent="0.25">
      <c r="A589" s="1">
        <v>-0.29797899999999999</v>
      </c>
      <c r="B589" s="1">
        <v>-0.274086</v>
      </c>
      <c r="C589" s="1">
        <v>-0.914377</v>
      </c>
      <c r="D589" s="1">
        <v>-0.96326400000000001</v>
      </c>
      <c r="E589" s="1">
        <v>0.29903999999999997</v>
      </c>
      <c r="F589" s="1">
        <v>-1.3928400000000001</v>
      </c>
      <c r="G589" s="1">
        <v>-0.428257</v>
      </c>
      <c r="H589" s="1">
        <v>1.0684499999999999</v>
      </c>
      <c r="I589" s="1">
        <v>-1.0438799999999999</v>
      </c>
      <c r="J589" s="1">
        <v>9.0918500000000003E-3</v>
      </c>
      <c r="K589" s="1">
        <v>0.85748199999999997</v>
      </c>
      <c r="L589" s="1">
        <v>-1.91808</v>
      </c>
      <c r="M589" s="1">
        <v>0.78169200000000005</v>
      </c>
      <c r="N589" s="1">
        <v>1.0123899999999999</v>
      </c>
      <c r="O589" s="1">
        <v>-2.5337800000000001</v>
      </c>
      <c r="P589" s="1">
        <v>-0.76775899999999997</v>
      </c>
      <c r="Q589" s="1">
        <v>1.0090699999999999</v>
      </c>
      <c r="R589" s="1">
        <v>-2.5292400000000002</v>
      </c>
      <c r="S589" s="1">
        <v>8.4332400000000001E-4</v>
      </c>
      <c r="T589" s="1">
        <v>2.9981899999999999E-2</v>
      </c>
      <c r="U589" s="1">
        <v>-2.4794800000000001</v>
      </c>
      <c r="V589" s="1" t="s">
        <v>23</v>
      </c>
      <c r="W589" s="1">
        <f>ABS(IK_diagnostics_positions[[#This Row],[Column1]]-A588)</f>
        <v>0.42763299999999999</v>
      </c>
      <c r="X589" s="1">
        <f>ABS(IK_diagnostics_positions[[#This Row],[Column2]]-B588)</f>
        <v>0.39578199999999997</v>
      </c>
      <c r="Y589" s="1">
        <f>ABS(IK_diagnostics_positions[[#This Row],[Column3]]-C588)</f>
        <v>6.9686000000000026E-2</v>
      </c>
      <c r="Z589" s="1">
        <f>ABS(IK_diagnostics_positions[[#This Row],[Column4]]-D588)</f>
        <v>1.0595258000000001</v>
      </c>
      <c r="AA589" s="1">
        <f>ABS(IK_diagnostics_positions[[#This Row],[Column5]]-E588)</f>
        <v>0.82354799999999995</v>
      </c>
      <c r="AB589" s="1">
        <f>ABS(IK_diagnostics_positions[[#This Row],[Column6]]-F588)</f>
        <v>0.35365999999999986</v>
      </c>
      <c r="AC589" s="1">
        <f>ABS(IK_diagnostics_positions[[#This Row],[Column7]]-G588)</f>
        <v>0.60237099999999999</v>
      </c>
      <c r="AD589" s="1">
        <f>ABS(IK_diagnostics_positions[[#This Row],[Column8]]-H588)</f>
        <v>1.191522</v>
      </c>
      <c r="AE589" s="1">
        <f>ABS(IK_diagnostics_positions[[#This Row],[Column9]]-I588)</f>
        <v>1.6151899999999999</v>
      </c>
      <c r="AF589" s="1">
        <f>ABS(IK_diagnostics_positions[[#This Row],[Column10]]-J588)</f>
        <v>6.874449999999999E-3</v>
      </c>
      <c r="AG589" s="1">
        <f>ABS(IK_diagnostics_positions[[#This Row],[Column11]]-K588)</f>
        <v>8.9114999999999944E-2</v>
      </c>
      <c r="AH589" s="1">
        <f>ABS(IK_diagnostics_positions[[#This Row],[Column12]]-L588)</f>
        <v>1.16564</v>
      </c>
      <c r="AI589" s="1">
        <f>ABS(IK_diagnostics_positions[[#This Row],[Column13]]-M588)</f>
        <v>6.2179999999999458E-3</v>
      </c>
      <c r="AJ589" s="1">
        <f>ABS(IK_diagnostics_positions[[#This Row],[Column14]]-N588)</f>
        <v>8.2000000000002071E-3</v>
      </c>
      <c r="AK589" s="1">
        <f>ABS(IK_diagnostics_positions[[#This Row],[Column15]]-O588)</f>
        <v>3.35700000000001E-2</v>
      </c>
      <c r="AL589" s="1">
        <f>ABS(IK_diagnostics_positions[[#This Row],[Column16]]-P588)</f>
        <v>1.4919000000000016E-2</v>
      </c>
      <c r="AM589" s="1">
        <f>ABS(IK_diagnostics_positions[[#This Row],[Column17]]-Q588)</f>
        <v>1.0350000000000081E-2</v>
      </c>
      <c r="AN589" s="1">
        <f>ABS(IK_diagnostics_positions[[#This Row],[Column18]]-R588)</f>
        <v>3.3660000000000245E-2</v>
      </c>
      <c r="AO589" s="1">
        <f>ABS(IK_diagnostics_positions[[#This Row],[Column19]]-S588)</f>
        <v>1.265981E-3</v>
      </c>
      <c r="AP589" s="1">
        <f>ABS(IK_diagnostics_positions[[#This Row],[Column20]]-T588)</f>
        <v>6.01497E-2</v>
      </c>
      <c r="AQ589" s="1">
        <f>ABS(IK_diagnostics_positions[[#This Row],[Column21]]-U588)</f>
        <v>2.5100000000000122E-3</v>
      </c>
    </row>
    <row r="590" spans="1:43" x14ac:dyDescent="0.25">
      <c r="A590" s="1">
        <v>0.73043599999999997</v>
      </c>
      <c r="B590" s="1">
        <v>0.49876300000000001</v>
      </c>
      <c r="C590" s="1">
        <v>-0.466582</v>
      </c>
      <c r="D590" s="1">
        <v>0.77148499999999998</v>
      </c>
      <c r="E590" s="1">
        <v>-0.28892299999999999</v>
      </c>
      <c r="F590" s="1">
        <v>-1.0812900000000001</v>
      </c>
      <c r="G590" s="1">
        <v>0.44598700000000002</v>
      </c>
      <c r="H590" s="1">
        <v>0.63662200000000002</v>
      </c>
      <c r="I590" s="1">
        <v>-1.2747200000000001</v>
      </c>
      <c r="J590" s="1">
        <v>-2.0270400000000001E-2</v>
      </c>
      <c r="K590" s="1">
        <v>0.94531500000000002</v>
      </c>
      <c r="L590" s="1">
        <v>-2.1037699999999999</v>
      </c>
      <c r="M590" s="1">
        <v>0.89321099999999998</v>
      </c>
      <c r="N590" s="1">
        <v>1.0202199999999999</v>
      </c>
      <c r="O590" s="1">
        <v>-2.5036900000000002</v>
      </c>
      <c r="P590" s="1">
        <v>-0.90693500000000005</v>
      </c>
      <c r="Q590" s="1">
        <v>0.98067199999999999</v>
      </c>
      <c r="R590" s="1">
        <v>-2.5648300000000002</v>
      </c>
      <c r="S590" s="1">
        <v>5.4874399999999997E-3</v>
      </c>
      <c r="T590" s="1">
        <v>1.4519600000000001E-2</v>
      </c>
      <c r="U590" s="1">
        <v>-2.4683999999999999</v>
      </c>
      <c r="V590" s="1" t="s">
        <v>23</v>
      </c>
      <c r="W590" s="1">
        <f>ABS(IK_diagnostics_positions[[#This Row],[Column1]]-A589)</f>
        <v>1.0284149999999999</v>
      </c>
      <c r="X590" s="1">
        <f>ABS(IK_diagnostics_positions[[#This Row],[Column2]]-B589)</f>
        <v>0.77284900000000001</v>
      </c>
      <c r="Y590" s="1">
        <f>ABS(IK_diagnostics_positions[[#This Row],[Column3]]-C589)</f>
        <v>0.447795</v>
      </c>
      <c r="Z590" s="1">
        <f>ABS(IK_diagnostics_positions[[#This Row],[Column4]]-D589)</f>
        <v>1.7347489999999999</v>
      </c>
      <c r="AA590" s="1">
        <f>ABS(IK_diagnostics_positions[[#This Row],[Column5]]-E589)</f>
        <v>0.58796300000000001</v>
      </c>
      <c r="AB590" s="1">
        <f>ABS(IK_diagnostics_positions[[#This Row],[Column6]]-F589)</f>
        <v>0.31154999999999999</v>
      </c>
      <c r="AC590" s="1">
        <f>ABS(IK_diagnostics_positions[[#This Row],[Column7]]-G589)</f>
        <v>0.87424400000000002</v>
      </c>
      <c r="AD590" s="1">
        <f>ABS(IK_diagnostics_positions[[#This Row],[Column8]]-H589)</f>
        <v>0.43182799999999988</v>
      </c>
      <c r="AE590" s="1">
        <f>ABS(IK_diagnostics_positions[[#This Row],[Column9]]-I589)</f>
        <v>0.23084000000000016</v>
      </c>
      <c r="AF590" s="1">
        <f>ABS(IK_diagnostics_positions[[#This Row],[Column10]]-J589)</f>
        <v>2.9362249999999999E-2</v>
      </c>
      <c r="AG590" s="1">
        <f>ABS(IK_diagnostics_positions[[#This Row],[Column11]]-K589)</f>
        <v>8.783300000000005E-2</v>
      </c>
      <c r="AH590" s="1">
        <f>ABS(IK_diagnostics_positions[[#This Row],[Column12]]-L589)</f>
        <v>0.18568999999999991</v>
      </c>
      <c r="AI590" s="1">
        <f>ABS(IK_diagnostics_positions[[#This Row],[Column13]]-M589)</f>
        <v>0.11151899999999992</v>
      </c>
      <c r="AJ590" s="1">
        <f>ABS(IK_diagnostics_positions[[#This Row],[Column14]]-N589)</f>
        <v>7.8300000000000036E-3</v>
      </c>
      <c r="AK590" s="1">
        <f>ABS(IK_diagnostics_positions[[#This Row],[Column15]]-O589)</f>
        <v>3.008999999999995E-2</v>
      </c>
      <c r="AL590" s="1">
        <f>ABS(IK_diagnostics_positions[[#This Row],[Column16]]-P589)</f>
        <v>0.13917600000000008</v>
      </c>
      <c r="AM590" s="1">
        <f>ABS(IK_diagnostics_positions[[#This Row],[Column17]]-Q589)</f>
        <v>2.8397999999999923E-2</v>
      </c>
      <c r="AN590" s="1">
        <f>ABS(IK_diagnostics_positions[[#This Row],[Column18]]-R589)</f>
        <v>3.5590000000000011E-2</v>
      </c>
      <c r="AO590" s="1">
        <f>ABS(IK_diagnostics_positions[[#This Row],[Column19]]-S589)</f>
        <v>4.6441159999999993E-3</v>
      </c>
      <c r="AP590" s="1">
        <f>ABS(IK_diagnostics_positions[[#This Row],[Column20]]-T589)</f>
        <v>1.5462299999999998E-2</v>
      </c>
      <c r="AQ590" s="1">
        <f>ABS(IK_diagnostics_positions[[#This Row],[Column21]]-U589)</f>
        <v>1.1080000000000201E-2</v>
      </c>
    </row>
    <row r="591" spans="1:43" x14ac:dyDescent="0.25">
      <c r="A591" s="1">
        <v>0.71179800000000004</v>
      </c>
      <c r="B591" s="1">
        <v>0.702152</v>
      </c>
      <c r="C591" s="1">
        <v>1.8054500000000001E-2</v>
      </c>
      <c r="D591" s="1">
        <v>0.149315</v>
      </c>
      <c r="E591" s="1">
        <v>1.4777400000000001</v>
      </c>
      <c r="F591" s="1">
        <v>-0.26843400000000001</v>
      </c>
      <c r="G591" s="1">
        <v>0.20574999999999999</v>
      </c>
      <c r="H591" s="1">
        <v>1.50109</v>
      </c>
      <c r="I591" s="1">
        <v>-1.26657</v>
      </c>
      <c r="J591" s="1">
        <v>-3.4478E-3</v>
      </c>
      <c r="K591" s="1">
        <v>0.72771699999999995</v>
      </c>
      <c r="L591" s="1">
        <v>-1.8650100000000001</v>
      </c>
      <c r="M591" s="1">
        <v>0.74419400000000002</v>
      </c>
      <c r="N591" s="1">
        <v>1.0023899999999999</v>
      </c>
      <c r="O591" s="1">
        <v>-2.4696500000000001</v>
      </c>
      <c r="P591" s="1">
        <v>-0.73499599999999998</v>
      </c>
      <c r="Q591" s="1">
        <v>0.99653199999999997</v>
      </c>
      <c r="R591" s="1">
        <v>-2.4915699999999998</v>
      </c>
      <c r="S591" s="1">
        <v>-2.3371899999999998E-3</v>
      </c>
      <c r="T591" s="1">
        <v>-1.9183599999999999E-2</v>
      </c>
      <c r="U591" s="1">
        <v>-2.5299399999999999</v>
      </c>
      <c r="V591" s="1" t="s">
        <v>23</v>
      </c>
      <c r="W591" s="1">
        <f>ABS(IK_diagnostics_positions[[#This Row],[Column1]]-A590)</f>
        <v>1.8637999999999932E-2</v>
      </c>
      <c r="X591" s="1">
        <f>ABS(IK_diagnostics_positions[[#This Row],[Column2]]-B590)</f>
        <v>0.20338899999999999</v>
      </c>
      <c r="Y591" s="1">
        <f>ABS(IK_diagnostics_positions[[#This Row],[Column3]]-C590)</f>
        <v>0.48463650000000003</v>
      </c>
      <c r="Z591" s="1">
        <f>ABS(IK_diagnostics_positions[[#This Row],[Column4]]-D590)</f>
        <v>0.62217</v>
      </c>
      <c r="AA591" s="1">
        <f>ABS(IK_diagnostics_positions[[#This Row],[Column5]]-E590)</f>
        <v>1.7666630000000001</v>
      </c>
      <c r="AB591" s="1">
        <f>ABS(IK_diagnostics_positions[[#This Row],[Column6]]-F590)</f>
        <v>0.81285600000000002</v>
      </c>
      <c r="AC591" s="1">
        <f>ABS(IK_diagnostics_positions[[#This Row],[Column7]]-G590)</f>
        <v>0.24023700000000003</v>
      </c>
      <c r="AD591" s="1">
        <f>ABS(IK_diagnostics_positions[[#This Row],[Column8]]-H590)</f>
        <v>0.86446800000000001</v>
      </c>
      <c r="AE591" s="1">
        <f>ABS(IK_diagnostics_positions[[#This Row],[Column9]]-I590)</f>
        <v>8.1500000000001016E-3</v>
      </c>
      <c r="AF591" s="1">
        <f>ABS(IK_diagnostics_positions[[#This Row],[Column10]]-J590)</f>
        <v>1.68226E-2</v>
      </c>
      <c r="AG591" s="1">
        <f>ABS(IK_diagnostics_positions[[#This Row],[Column11]]-K590)</f>
        <v>0.21759800000000007</v>
      </c>
      <c r="AH591" s="1">
        <f>ABS(IK_diagnostics_positions[[#This Row],[Column12]]-L590)</f>
        <v>0.23875999999999986</v>
      </c>
      <c r="AI591" s="1">
        <f>ABS(IK_diagnostics_positions[[#This Row],[Column13]]-M590)</f>
        <v>0.14901699999999996</v>
      </c>
      <c r="AJ591" s="1">
        <f>ABS(IK_diagnostics_positions[[#This Row],[Column14]]-N590)</f>
        <v>1.7830000000000013E-2</v>
      </c>
      <c r="AK591" s="1">
        <f>ABS(IK_diagnostics_positions[[#This Row],[Column15]]-O590)</f>
        <v>3.404000000000007E-2</v>
      </c>
      <c r="AL591" s="1">
        <f>ABS(IK_diagnostics_positions[[#This Row],[Column16]]-P590)</f>
        <v>0.17193900000000006</v>
      </c>
      <c r="AM591" s="1">
        <f>ABS(IK_diagnostics_positions[[#This Row],[Column17]]-Q590)</f>
        <v>1.5859999999999985E-2</v>
      </c>
      <c r="AN591" s="1">
        <f>ABS(IK_diagnostics_positions[[#This Row],[Column18]]-R590)</f>
        <v>7.3260000000000325E-2</v>
      </c>
      <c r="AO591" s="1">
        <f>ABS(IK_diagnostics_positions[[#This Row],[Column19]]-S590)</f>
        <v>7.8246299999999991E-3</v>
      </c>
      <c r="AP591" s="1">
        <f>ABS(IK_diagnostics_positions[[#This Row],[Column20]]-T590)</f>
        <v>3.3703200000000003E-2</v>
      </c>
      <c r="AQ591" s="1">
        <f>ABS(IK_diagnostics_positions[[#This Row],[Column21]]-U590)</f>
        <v>6.1539999999999928E-2</v>
      </c>
    </row>
    <row r="592" spans="1:43" x14ac:dyDescent="0.25">
      <c r="A592" s="1">
        <v>0.10115200000000001</v>
      </c>
      <c r="B592" s="1">
        <v>0.81376800000000005</v>
      </c>
      <c r="C592" s="1">
        <v>-0.57231900000000002</v>
      </c>
      <c r="D592" s="1">
        <v>0.57118999999999998</v>
      </c>
      <c r="E592" s="1">
        <v>0.33286100000000002</v>
      </c>
      <c r="F592" s="1">
        <v>-1.3124499999999999</v>
      </c>
      <c r="G592" s="1">
        <v>-0.13486999999999999</v>
      </c>
      <c r="H592" s="1">
        <v>0.563303</v>
      </c>
      <c r="I592" s="1">
        <v>-1.9820599999999999</v>
      </c>
      <c r="J592" s="1">
        <v>1.1495500000000001E-2</v>
      </c>
      <c r="K592" s="1">
        <v>0.83288099999999998</v>
      </c>
      <c r="L592" s="1">
        <v>-2.9338500000000001</v>
      </c>
      <c r="M592" s="1">
        <v>0.879305</v>
      </c>
      <c r="N592" s="1">
        <v>0.99742299999999995</v>
      </c>
      <c r="O592" s="1">
        <v>-2.4649800000000002</v>
      </c>
      <c r="P592" s="1">
        <v>-0.85517200000000004</v>
      </c>
      <c r="Q592" s="1">
        <v>1.0434000000000001</v>
      </c>
      <c r="R592" s="1">
        <v>-2.4815499999999999</v>
      </c>
      <c r="S592" s="1">
        <v>-1.63254E-3</v>
      </c>
      <c r="T592" s="1">
        <v>-6.22821E-2</v>
      </c>
      <c r="U592" s="1">
        <v>-2.4883000000000002</v>
      </c>
      <c r="V592" s="1" t="s">
        <v>23</v>
      </c>
      <c r="W592" s="1">
        <f>ABS(IK_diagnostics_positions[[#This Row],[Column1]]-A591)</f>
        <v>0.61064600000000002</v>
      </c>
      <c r="X592" s="1">
        <f>ABS(IK_diagnostics_positions[[#This Row],[Column2]]-B591)</f>
        <v>0.11161600000000005</v>
      </c>
      <c r="Y592" s="1">
        <f>ABS(IK_diagnostics_positions[[#This Row],[Column3]]-C591)</f>
        <v>0.5903735</v>
      </c>
      <c r="Z592" s="1">
        <f>ABS(IK_diagnostics_positions[[#This Row],[Column4]]-D591)</f>
        <v>0.421875</v>
      </c>
      <c r="AA592" s="1">
        <f>ABS(IK_diagnostics_positions[[#This Row],[Column5]]-E591)</f>
        <v>1.144879</v>
      </c>
      <c r="AB592" s="1">
        <f>ABS(IK_diagnostics_positions[[#This Row],[Column6]]-F591)</f>
        <v>1.0440159999999998</v>
      </c>
      <c r="AC592" s="1">
        <f>ABS(IK_diagnostics_positions[[#This Row],[Column7]]-G591)</f>
        <v>0.34061999999999998</v>
      </c>
      <c r="AD592" s="1">
        <f>ABS(IK_diagnostics_positions[[#This Row],[Column8]]-H591)</f>
        <v>0.93778700000000004</v>
      </c>
      <c r="AE592" s="1">
        <f>ABS(IK_diagnostics_positions[[#This Row],[Column9]]-I591)</f>
        <v>0.71548999999999996</v>
      </c>
      <c r="AF592" s="1">
        <f>ABS(IK_diagnostics_positions[[#This Row],[Column10]]-J591)</f>
        <v>1.49433E-2</v>
      </c>
      <c r="AG592" s="1">
        <f>ABS(IK_diagnostics_positions[[#This Row],[Column11]]-K591)</f>
        <v>0.10516400000000004</v>
      </c>
      <c r="AH592" s="1">
        <f>ABS(IK_diagnostics_positions[[#This Row],[Column12]]-L591)</f>
        <v>1.06884</v>
      </c>
      <c r="AI592" s="1">
        <f>ABS(IK_diagnostics_positions[[#This Row],[Column13]]-M591)</f>
        <v>0.13511099999999998</v>
      </c>
      <c r="AJ592" s="1">
        <f>ABS(IK_diagnostics_positions[[#This Row],[Column14]]-N591)</f>
        <v>4.9669999999999437E-3</v>
      </c>
      <c r="AK592" s="1">
        <f>ABS(IK_diagnostics_positions[[#This Row],[Column15]]-O591)</f>
        <v>4.669999999999952E-3</v>
      </c>
      <c r="AL592" s="1">
        <f>ABS(IK_diagnostics_positions[[#This Row],[Column16]]-P591)</f>
        <v>0.12017600000000006</v>
      </c>
      <c r="AM592" s="1">
        <f>ABS(IK_diagnostics_positions[[#This Row],[Column17]]-Q591)</f>
        <v>4.6868000000000132E-2</v>
      </c>
      <c r="AN592" s="1">
        <f>ABS(IK_diagnostics_positions[[#This Row],[Column18]]-R591)</f>
        <v>1.0019999999999918E-2</v>
      </c>
      <c r="AO592" s="1">
        <f>ABS(IK_diagnostics_positions[[#This Row],[Column19]]-S591)</f>
        <v>7.0464999999999981E-4</v>
      </c>
      <c r="AP592" s="1">
        <f>ABS(IK_diagnostics_positions[[#This Row],[Column20]]-T591)</f>
        <v>4.3098499999999998E-2</v>
      </c>
      <c r="AQ592" s="1">
        <f>ABS(IK_diagnostics_positions[[#This Row],[Column21]]-U591)</f>
        <v>4.1639999999999677E-2</v>
      </c>
    </row>
    <row r="593" spans="1:43" x14ac:dyDescent="0.25">
      <c r="A593" s="1">
        <v>2.02794E-2</v>
      </c>
      <c r="B593" s="1">
        <v>0.99425300000000005</v>
      </c>
      <c r="C593" s="1">
        <v>0.10512100000000001</v>
      </c>
      <c r="D593" s="1">
        <v>0.70422600000000002</v>
      </c>
      <c r="E593" s="1">
        <v>1.0205599999999999</v>
      </c>
      <c r="F593" s="1">
        <v>-0.62393699999999996</v>
      </c>
      <c r="G593" s="1">
        <v>0.134239</v>
      </c>
      <c r="H593" s="1">
        <v>0.29257699999999998</v>
      </c>
      <c r="I593" s="1">
        <v>-1.0049300000000001</v>
      </c>
      <c r="J593" s="1">
        <v>6.8082500000000001E-3</v>
      </c>
      <c r="K593" s="1">
        <v>0.778868</v>
      </c>
      <c r="L593" s="1">
        <v>-1.86938</v>
      </c>
      <c r="M593" s="1">
        <v>0.75127900000000003</v>
      </c>
      <c r="N593" s="1">
        <v>1.00014</v>
      </c>
      <c r="O593" s="1">
        <v>-2.4993099999999999</v>
      </c>
      <c r="P593" s="1">
        <v>-0.74293299999999995</v>
      </c>
      <c r="Q593" s="1">
        <v>0.99236000000000002</v>
      </c>
      <c r="R593" s="1">
        <v>-2.49573</v>
      </c>
      <c r="S593" s="1">
        <v>-1.20261E-3</v>
      </c>
      <c r="T593" s="1">
        <v>1.2805500000000001E-3</v>
      </c>
      <c r="U593" s="1">
        <v>-2.4981100000000001</v>
      </c>
      <c r="V593" s="1" t="s">
        <v>23</v>
      </c>
      <c r="W593" s="1">
        <f>ABS(IK_diagnostics_positions[[#This Row],[Column1]]-A592)</f>
        <v>8.0872600000000003E-2</v>
      </c>
      <c r="X593" s="1">
        <f>ABS(IK_diagnostics_positions[[#This Row],[Column2]]-B592)</f>
        <v>0.18048500000000001</v>
      </c>
      <c r="Y593" s="1">
        <f>ABS(IK_diagnostics_positions[[#This Row],[Column3]]-C592)</f>
        <v>0.67744000000000004</v>
      </c>
      <c r="Z593" s="1">
        <f>ABS(IK_diagnostics_positions[[#This Row],[Column4]]-D592)</f>
        <v>0.13303600000000004</v>
      </c>
      <c r="AA593" s="1">
        <f>ABS(IK_diagnostics_positions[[#This Row],[Column5]]-E592)</f>
        <v>0.68769899999999984</v>
      </c>
      <c r="AB593" s="1">
        <f>ABS(IK_diagnostics_positions[[#This Row],[Column6]]-F592)</f>
        <v>0.68851299999999993</v>
      </c>
      <c r="AC593" s="1">
        <f>ABS(IK_diagnostics_positions[[#This Row],[Column7]]-G592)</f>
        <v>0.26910899999999999</v>
      </c>
      <c r="AD593" s="1">
        <f>ABS(IK_diagnostics_positions[[#This Row],[Column8]]-H592)</f>
        <v>0.27072600000000002</v>
      </c>
      <c r="AE593" s="1">
        <f>ABS(IK_diagnostics_positions[[#This Row],[Column9]]-I592)</f>
        <v>0.97712999999999983</v>
      </c>
      <c r="AF593" s="1">
        <f>ABS(IK_diagnostics_positions[[#This Row],[Column10]]-J592)</f>
        <v>4.6872500000000004E-3</v>
      </c>
      <c r="AG593" s="1">
        <f>ABS(IK_diagnostics_positions[[#This Row],[Column11]]-K592)</f>
        <v>5.4012999999999978E-2</v>
      </c>
      <c r="AH593" s="1">
        <f>ABS(IK_diagnostics_positions[[#This Row],[Column12]]-L592)</f>
        <v>1.06447</v>
      </c>
      <c r="AI593" s="1">
        <f>ABS(IK_diagnostics_positions[[#This Row],[Column13]]-M592)</f>
        <v>0.12802599999999997</v>
      </c>
      <c r="AJ593" s="1">
        <f>ABS(IK_diagnostics_positions[[#This Row],[Column14]]-N592)</f>
        <v>2.7170000000000805E-3</v>
      </c>
      <c r="AK593" s="1">
        <f>ABS(IK_diagnostics_positions[[#This Row],[Column15]]-O592)</f>
        <v>3.432999999999975E-2</v>
      </c>
      <c r="AL593" s="1">
        <f>ABS(IK_diagnostics_positions[[#This Row],[Column16]]-P592)</f>
        <v>0.11223900000000009</v>
      </c>
      <c r="AM593" s="1">
        <f>ABS(IK_diagnostics_positions[[#This Row],[Column17]]-Q592)</f>
        <v>5.1040000000000085E-2</v>
      </c>
      <c r="AN593" s="1">
        <f>ABS(IK_diagnostics_positions[[#This Row],[Column18]]-R592)</f>
        <v>1.4180000000000081E-2</v>
      </c>
      <c r="AO593" s="1">
        <f>ABS(IK_diagnostics_positions[[#This Row],[Column19]]-S592)</f>
        <v>4.2993000000000003E-4</v>
      </c>
      <c r="AP593" s="1">
        <f>ABS(IK_diagnostics_positions[[#This Row],[Column20]]-T592)</f>
        <v>6.3562649999999998E-2</v>
      </c>
      <c r="AQ593" s="1">
        <f>ABS(IK_diagnostics_positions[[#This Row],[Column21]]-U592)</f>
        <v>9.8099999999998744E-3</v>
      </c>
    </row>
    <row r="594" spans="1:43" x14ac:dyDescent="0.25">
      <c r="A594" s="1">
        <v>-0.14178299999999999</v>
      </c>
      <c r="B594" s="1">
        <v>0.484682</v>
      </c>
      <c r="C594" s="1">
        <v>-0.86312299999999997</v>
      </c>
      <c r="D594" s="1">
        <v>0.27952700000000003</v>
      </c>
      <c r="E594" s="1">
        <v>0.57984199999999997</v>
      </c>
      <c r="F594" s="1">
        <v>-1.7650300000000001</v>
      </c>
      <c r="G594" s="1">
        <v>-0.48674800000000001</v>
      </c>
      <c r="H594" s="1">
        <v>0.33891500000000002</v>
      </c>
      <c r="I594" s="1">
        <v>-2.3606600000000002</v>
      </c>
      <c r="J594" s="1">
        <v>4.3013699999999997E-3</v>
      </c>
      <c r="K594" s="1">
        <v>0.78132999999999997</v>
      </c>
      <c r="L594" s="1">
        <v>-3.1110899999999999</v>
      </c>
      <c r="M594" s="1">
        <v>0.75767700000000004</v>
      </c>
      <c r="N594" s="1">
        <v>0.99631700000000001</v>
      </c>
      <c r="O594" s="1">
        <v>-2.4896400000000001</v>
      </c>
      <c r="P594" s="1">
        <v>-0.75564200000000004</v>
      </c>
      <c r="Q594" s="1">
        <v>0.99785299999999999</v>
      </c>
      <c r="R594" s="1">
        <v>-2.4982199999999999</v>
      </c>
      <c r="S594" s="1">
        <v>2.9334000000000001E-3</v>
      </c>
      <c r="T594" s="1">
        <v>-7.6957299999999996E-3</v>
      </c>
      <c r="U594" s="1">
        <v>-2.4967299999999999</v>
      </c>
      <c r="V594" s="1" t="s">
        <v>23</v>
      </c>
      <c r="W594" s="1">
        <f>ABS(IK_diagnostics_positions[[#This Row],[Column1]]-A593)</f>
        <v>0.1620624</v>
      </c>
      <c r="X594" s="1">
        <f>ABS(IK_diagnostics_positions[[#This Row],[Column2]]-B593)</f>
        <v>0.509571</v>
      </c>
      <c r="Y594" s="1">
        <f>ABS(IK_diagnostics_positions[[#This Row],[Column3]]-C593)</f>
        <v>0.96824399999999999</v>
      </c>
      <c r="Z594" s="1">
        <f>ABS(IK_diagnostics_positions[[#This Row],[Column4]]-D593)</f>
        <v>0.42469899999999999</v>
      </c>
      <c r="AA594" s="1">
        <f>ABS(IK_diagnostics_positions[[#This Row],[Column5]]-E593)</f>
        <v>0.44071799999999994</v>
      </c>
      <c r="AB594" s="1">
        <f>ABS(IK_diagnostics_positions[[#This Row],[Column6]]-F593)</f>
        <v>1.1410930000000001</v>
      </c>
      <c r="AC594" s="1">
        <f>ABS(IK_diagnostics_positions[[#This Row],[Column7]]-G593)</f>
        <v>0.62098699999999996</v>
      </c>
      <c r="AD594" s="1">
        <f>ABS(IK_diagnostics_positions[[#This Row],[Column8]]-H593)</f>
        <v>4.6338000000000046E-2</v>
      </c>
      <c r="AE594" s="1">
        <f>ABS(IK_diagnostics_positions[[#This Row],[Column9]]-I593)</f>
        <v>1.3557300000000001</v>
      </c>
      <c r="AF594" s="1">
        <f>ABS(IK_diagnostics_positions[[#This Row],[Column10]]-J593)</f>
        <v>2.5068800000000004E-3</v>
      </c>
      <c r="AG594" s="1">
        <f>ABS(IK_diagnostics_positions[[#This Row],[Column11]]-K593)</f>
        <v>2.4619999999999642E-3</v>
      </c>
      <c r="AH594" s="1">
        <f>ABS(IK_diagnostics_positions[[#This Row],[Column12]]-L593)</f>
        <v>1.2417099999999999</v>
      </c>
      <c r="AI594" s="1">
        <f>ABS(IK_diagnostics_positions[[#This Row],[Column13]]-M593)</f>
        <v>6.3980000000000148E-3</v>
      </c>
      <c r="AJ594" s="1">
        <f>ABS(IK_diagnostics_positions[[#This Row],[Column14]]-N593)</f>
        <v>3.8230000000000208E-3</v>
      </c>
      <c r="AK594" s="1">
        <f>ABS(IK_diagnostics_positions[[#This Row],[Column15]]-O593)</f>
        <v>9.6699999999998454E-3</v>
      </c>
      <c r="AL594" s="1">
        <f>ABS(IK_diagnostics_positions[[#This Row],[Column16]]-P593)</f>
        <v>1.2709000000000081E-2</v>
      </c>
      <c r="AM594" s="1">
        <f>ABS(IK_diagnostics_positions[[#This Row],[Column17]]-Q593)</f>
        <v>5.4929999999999701E-3</v>
      </c>
      <c r="AN594" s="1">
        <f>ABS(IK_diagnostics_positions[[#This Row],[Column18]]-R593)</f>
        <v>2.4899999999998812E-3</v>
      </c>
      <c r="AO594" s="1">
        <f>ABS(IK_diagnostics_positions[[#This Row],[Column19]]-S593)</f>
        <v>4.1360099999999999E-3</v>
      </c>
      <c r="AP594" s="1">
        <f>ABS(IK_diagnostics_positions[[#This Row],[Column20]]-T593)</f>
        <v>8.9762799999999997E-3</v>
      </c>
      <c r="AQ594" s="1">
        <f>ABS(IK_diagnostics_positions[[#This Row],[Column21]]-U593)</f>
        <v>1.3800000000001589E-3</v>
      </c>
    </row>
    <row r="595" spans="1:43" x14ac:dyDescent="0.25">
      <c r="A595" s="1">
        <v>-5.8537800000000001E-2</v>
      </c>
      <c r="B595" s="1">
        <v>-0.779196</v>
      </c>
      <c r="C595" s="1">
        <v>-0.62404099999999996</v>
      </c>
      <c r="D595" s="1">
        <v>0.83802200000000004</v>
      </c>
      <c r="E595" s="1">
        <v>-0.69371700000000003</v>
      </c>
      <c r="F595" s="1">
        <v>-1.05864</v>
      </c>
      <c r="G595" s="1">
        <v>0.33052199999999998</v>
      </c>
      <c r="H595" s="1">
        <v>-0.168434</v>
      </c>
      <c r="I595" s="1">
        <v>-1.74166</v>
      </c>
      <c r="J595" s="1">
        <v>-4.5826699999999996E-3</v>
      </c>
      <c r="K595" s="1">
        <v>0.76577499999999998</v>
      </c>
      <c r="L595" s="1">
        <v>-1.8639600000000001</v>
      </c>
      <c r="M595" s="1">
        <v>0.73878500000000003</v>
      </c>
      <c r="N595" s="1">
        <v>1.0035099999999999</v>
      </c>
      <c r="O595" s="1">
        <v>-2.4891700000000001</v>
      </c>
      <c r="P595" s="1">
        <v>-0.749583</v>
      </c>
      <c r="Q595" s="1">
        <v>0.99185900000000005</v>
      </c>
      <c r="R595" s="1">
        <v>-2.4915400000000001</v>
      </c>
      <c r="S595" s="1">
        <v>5.1106199999999997E-3</v>
      </c>
      <c r="T595" s="1">
        <v>-4.8660600000000002E-3</v>
      </c>
      <c r="U595" s="1">
        <v>-2.50116</v>
      </c>
      <c r="V595" s="1" t="s">
        <v>23</v>
      </c>
      <c r="W595" s="1">
        <f>ABS(IK_diagnostics_positions[[#This Row],[Column1]]-A594)</f>
        <v>8.3245199999999991E-2</v>
      </c>
      <c r="X595" s="1">
        <f>ABS(IK_diagnostics_positions[[#This Row],[Column2]]-B594)</f>
        <v>1.2638780000000001</v>
      </c>
      <c r="Y595" s="1">
        <f>ABS(IK_diagnostics_positions[[#This Row],[Column3]]-C594)</f>
        <v>0.23908200000000002</v>
      </c>
      <c r="Z595" s="1">
        <f>ABS(IK_diagnostics_positions[[#This Row],[Column4]]-D594)</f>
        <v>0.55849499999999996</v>
      </c>
      <c r="AA595" s="1">
        <f>ABS(IK_diagnostics_positions[[#This Row],[Column5]]-E594)</f>
        <v>1.2735590000000001</v>
      </c>
      <c r="AB595" s="1">
        <f>ABS(IK_diagnostics_positions[[#This Row],[Column6]]-F594)</f>
        <v>0.70639000000000007</v>
      </c>
      <c r="AC595" s="1">
        <f>ABS(IK_diagnostics_positions[[#This Row],[Column7]]-G594)</f>
        <v>0.81726999999999994</v>
      </c>
      <c r="AD595" s="1">
        <f>ABS(IK_diagnostics_positions[[#This Row],[Column8]]-H594)</f>
        <v>0.50734900000000005</v>
      </c>
      <c r="AE595" s="1">
        <f>ABS(IK_diagnostics_positions[[#This Row],[Column9]]-I594)</f>
        <v>0.61900000000000022</v>
      </c>
      <c r="AF595" s="1">
        <f>ABS(IK_diagnostics_positions[[#This Row],[Column10]]-J594)</f>
        <v>8.8840399999999993E-3</v>
      </c>
      <c r="AG595" s="1">
        <f>ABS(IK_diagnostics_positions[[#This Row],[Column11]]-K594)</f>
        <v>1.5554999999999986E-2</v>
      </c>
      <c r="AH595" s="1">
        <f>ABS(IK_diagnostics_positions[[#This Row],[Column12]]-L594)</f>
        <v>1.2471299999999998</v>
      </c>
      <c r="AI595" s="1">
        <f>ABS(IK_diagnostics_positions[[#This Row],[Column13]]-M594)</f>
        <v>1.889200000000002E-2</v>
      </c>
      <c r="AJ595" s="1">
        <f>ABS(IK_diagnostics_positions[[#This Row],[Column14]]-N594)</f>
        <v>7.1929999999998939E-3</v>
      </c>
      <c r="AK595" s="1">
        <f>ABS(IK_diagnostics_positions[[#This Row],[Column15]]-O594)</f>
        <v>4.6999999999997044E-4</v>
      </c>
      <c r="AL595" s="1">
        <f>ABS(IK_diagnostics_positions[[#This Row],[Column16]]-P594)</f>
        <v>6.0590000000000366E-3</v>
      </c>
      <c r="AM595" s="1">
        <f>ABS(IK_diagnostics_positions[[#This Row],[Column17]]-Q594)</f>
        <v>5.9939999999999438E-3</v>
      </c>
      <c r="AN595" s="1">
        <f>ABS(IK_diagnostics_positions[[#This Row],[Column18]]-R594)</f>
        <v>6.6799999999997972E-3</v>
      </c>
      <c r="AO595" s="1">
        <f>ABS(IK_diagnostics_positions[[#This Row],[Column19]]-S594)</f>
        <v>2.1772199999999997E-3</v>
      </c>
      <c r="AP595" s="1">
        <f>ABS(IK_diagnostics_positions[[#This Row],[Column20]]-T594)</f>
        <v>2.8296699999999994E-3</v>
      </c>
      <c r="AQ595" s="1">
        <f>ABS(IK_diagnostics_positions[[#This Row],[Column21]]-U594)</f>
        <v>4.430000000000156E-3</v>
      </c>
    </row>
    <row r="596" spans="1:43" x14ac:dyDescent="0.25">
      <c r="A596" s="1">
        <v>0.37280099999999999</v>
      </c>
      <c r="B596" s="1">
        <v>-0.67520999999999998</v>
      </c>
      <c r="C596" s="1">
        <v>-0.63648300000000002</v>
      </c>
      <c r="D596" s="1">
        <v>0.71167100000000005</v>
      </c>
      <c r="E596" s="1">
        <v>2.2898600000000002E-2</v>
      </c>
      <c r="F596" s="1">
        <v>-1.2672099999999999</v>
      </c>
      <c r="G596" s="1">
        <v>1.0043200000000001</v>
      </c>
      <c r="H596" s="1">
        <v>0.76908799999999999</v>
      </c>
      <c r="I596" s="1">
        <v>-1.86517</v>
      </c>
      <c r="J596" s="1">
        <v>4.88245E-3</v>
      </c>
      <c r="K596" s="1">
        <v>0.795184</v>
      </c>
      <c r="L596" s="1">
        <v>-1.88618</v>
      </c>
      <c r="M596" s="1">
        <v>0.75956299999999999</v>
      </c>
      <c r="N596" s="1">
        <v>1.0053099999999999</v>
      </c>
      <c r="O596" s="1">
        <v>-2.5077099999999999</v>
      </c>
      <c r="P596" s="1">
        <v>-0.76024199999999997</v>
      </c>
      <c r="Q596" s="1">
        <v>0.99629100000000004</v>
      </c>
      <c r="R596" s="1">
        <v>-2.4978500000000001</v>
      </c>
      <c r="S596" s="1">
        <v>-1.05313E-3</v>
      </c>
      <c r="T596" s="1">
        <v>4.2625700000000002E-3</v>
      </c>
      <c r="U596" s="1">
        <v>-2.4980600000000002</v>
      </c>
      <c r="V596" s="1" t="s">
        <v>23</v>
      </c>
      <c r="W596" s="1">
        <f>ABS(IK_diagnostics_positions[[#This Row],[Column1]]-A595)</f>
        <v>0.43133880000000002</v>
      </c>
      <c r="X596" s="1">
        <f>ABS(IK_diagnostics_positions[[#This Row],[Column2]]-B595)</f>
        <v>0.10398600000000002</v>
      </c>
      <c r="Y596" s="1">
        <f>ABS(IK_diagnostics_positions[[#This Row],[Column3]]-C595)</f>
        <v>1.2442000000000064E-2</v>
      </c>
      <c r="Z596" s="1">
        <f>ABS(IK_diagnostics_positions[[#This Row],[Column4]]-D595)</f>
        <v>0.12635099999999999</v>
      </c>
      <c r="AA596" s="1">
        <f>ABS(IK_diagnostics_positions[[#This Row],[Column5]]-E595)</f>
        <v>0.71661560000000002</v>
      </c>
      <c r="AB596" s="1">
        <f>ABS(IK_diagnostics_positions[[#This Row],[Column6]]-F595)</f>
        <v>0.20856999999999992</v>
      </c>
      <c r="AC596" s="1">
        <f>ABS(IK_diagnostics_positions[[#This Row],[Column7]]-G595)</f>
        <v>0.67379800000000012</v>
      </c>
      <c r="AD596" s="1">
        <f>ABS(IK_diagnostics_positions[[#This Row],[Column8]]-H595)</f>
        <v>0.93752199999999997</v>
      </c>
      <c r="AE596" s="1">
        <f>ABS(IK_diagnostics_positions[[#This Row],[Column9]]-I595)</f>
        <v>0.12351000000000001</v>
      </c>
      <c r="AF596" s="1">
        <f>ABS(IK_diagnostics_positions[[#This Row],[Column10]]-J595)</f>
        <v>9.4651200000000005E-3</v>
      </c>
      <c r="AG596" s="1">
        <f>ABS(IK_diagnostics_positions[[#This Row],[Column11]]-K595)</f>
        <v>2.9409000000000018E-2</v>
      </c>
      <c r="AH596" s="1">
        <f>ABS(IK_diagnostics_positions[[#This Row],[Column12]]-L595)</f>
        <v>2.2219999999999906E-2</v>
      </c>
      <c r="AI596" s="1">
        <f>ABS(IK_diagnostics_positions[[#This Row],[Column13]]-M595)</f>
        <v>2.0777999999999963E-2</v>
      </c>
      <c r="AJ596" s="1">
        <f>ABS(IK_diagnostics_positions[[#This Row],[Column14]]-N595)</f>
        <v>1.8000000000000238E-3</v>
      </c>
      <c r="AK596" s="1">
        <f>ABS(IK_diagnostics_positions[[#This Row],[Column15]]-O595)</f>
        <v>1.8539999999999779E-2</v>
      </c>
      <c r="AL596" s="1">
        <f>ABS(IK_diagnostics_positions[[#This Row],[Column16]]-P595)</f>
        <v>1.0658999999999974E-2</v>
      </c>
      <c r="AM596" s="1">
        <f>ABS(IK_diagnostics_positions[[#This Row],[Column17]]-Q595)</f>
        <v>4.4319999999999915E-3</v>
      </c>
      <c r="AN596" s="1">
        <f>ABS(IK_diagnostics_positions[[#This Row],[Column18]]-R595)</f>
        <v>6.3100000000000378E-3</v>
      </c>
      <c r="AO596" s="1">
        <f>ABS(IK_diagnostics_positions[[#This Row],[Column19]]-S595)</f>
        <v>6.16375E-3</v>
      </c>
      <c r="AP596" s="1">
        <f>ABS(IK_diagnostics_positions[[#This Row],[Column20]]-T595)</f>
        <v>9.1286300000000004E-3</v>
      </c>
      <c r="AQ596" s="1">
        <f>ABS(IK_diagnostics_positions[[#This Row],[Column21]]-U595)</f>
        <v>3.0999999999998806E-3</v>
      </c>
    </row>
    <row r="597" spans="1:43" x14ac:dyDescent="0.25">
      <c r="A597" s="1">
        <v>0.106789</v>
      </c>
      <c r="B597" s="1">
        <v>0.70139499999999999</v>
      </c>
      <c r="C597" s="1">
        <v>-0.70472699999999999</v>
      </c>
      <c r="D597" s="1">
        <v>-0.76174699999999995</v>
      </c>
      <c r="E597" s="1">
        <v>0.50075499999999995</v>
      </c>
      <c r="F597" s="1">
        <v>-1.1579299999999999</v>
      </c>
      <c r="G597" s="1">
        <v>-0.26066699999999998</v>
      </c>
      <c r="H597" s="1">
        <v>0.46352900000000002</v>
      </c>
      <c r="I597" s="1">
        <v>-2.0225300000000002</v>
      </c>
      <c r="J597" s="1">
        <v>3.4476600000000003E-2</v>
      </c>
      <c r="K597" s="1">
        <v>0.76387300000000002</v>
      </c>
      <c r="L597" s="1">
        <v>-2.9295399999999998</v>
      </c>
      <c r="M597" s="1">
        <v>0.87976399999999999</v>
      </c>
      <c r="N597" s="1">
        <v>1.06199</v>
      </c>
      <c r="O597" s="1">
        <v>-2.4861300000000002</v>
      </c>
      <c r="P597" s="1">
        <v>-0.81472199999999995</v>
      </c>
      <c r="Q597" s="1">
        <v>1.0427500000000001</v>
      </c>
      <c r="R597" s="1">
        <v>-2.4811100000000001</v>
      </c>
      <c r="S597" s="1">
        <v>-5.1294899999999996E-3</v>
      </c>
      <c r="T597" s="1">
        <v>-0.12701499999999999</v>
      </c>
      <c r="U597" s="1">
        <v>-2.4770500000000002</v>
      </c>
      <c r="V597" s="1" t="s">
        <v>23</v>
      </c>
      <c r="W597" s="1">
        <f>ABS(IK_diagnostics_positions[[#This Row],[Column1]]-A596)</f>
        <v>0.26601200000000003</v>
      </c>
      <c r="X597" s="1">
        <f>ABS(IK_diagnostics_positions[[#This Row],[Column2]]-B596)</f>
        <v>1.3766050000000001</v>
      </c>
      <c r="Y597" s="1">
        <f>ABS(IK_diagnostics_positions[[#This Row],[Column3]]-C596)</f>
        <v>6.8243999999999971E-2</v>
      </c>
      <c r="Z597" s="1">
        <f>ABS(IK_diagnostics_positions[[#This Row],[Column4]]-D596)</f>
        <v>1.4734180000000001</v>
      </c>
      <c r="AA597" s="1">
        <f>ABS(IK_diagnostics_positions[[#This Row],[Column5]]-E596)</f>
        <v>0.47785639999999996</v>
      </c>
      <c r="AB597" s="1">
        <f>ABS(IK_diagnostics_positions[[#This Row],[Column6]]-F596)</f>
        <v>0.10928000000000004</v>
      </c>
      <c r="AC597" s="1">
        <f>ABS(IK_diagnostics_positions[[#This Row],[Column7]]-G596)</f>
        <v>1.2649870000000001</v>
      </c>
      <c r="AD597" s="1">
        <f>ABS(IK_diagnostics_positions[[#This Row],[Column8]]-H596)</f>
        <v>0.30555899999999997</v>
      </c>
      <c r="AE597" s="1">
        <f>ABS(IK_diagnostics_positions[[#This Row],[Column9]]-I596)</f>
        <v>0.15736000000000017</v>
      </c>
      <c r="AF597" s="1">
        <f>ABS(IK_diagnostics_positions[[#This Row],[Column10]]-J596)</f>
        <v>2.9594150000000003E-2</v>
      </c>
      <c r="AG597" s="1">
        <f>ABS(IK_diagnostics_positions[[#This Row],[Column11]]-K596)</f>
        <v>3.1310999999999978E-2</v>
      </c>
      <c r="AH597" s="1">
        <f>ABS(IK_diagnostics_positions[[#This Row],[Column12]]-L596)</f>
        <v>1.0433599999999998</v>
      </c>
      <c r="AI597" s="1">
        <f>ABS(IK_diagnostics_positions[[#This Row],[Column13]]-M596)</f>
        <v>0.120201</v>
      </c>
      <c r="AJ597" s="1">
        <f>ABS(IK_diagnostics_positions[[#This Row],[Column14]]-N596)</f>
        <v>5.6680000000000064E-2</v>
      </c>
      <c r="AK597" s="1">
        <f>ABS(IK_diagnostics_positions[[#This Row],[Column15]]-O596)</f>
        <v>2.1579999999999711E-2</v>
      </c>
      <c r="AL597" s="1">
        <f>ABS(IK_diagnostics_positions[[#This Row],[Column16]]-P596)</f>
        <v>5.4479999999999973E-2</v>
      </c>
      <c r="AM597" s="1">
        <f>ABS(IK_diagnostics_positions[[#This Row],[Column17]]-Q596)</f>
        <v>4.6459000000000028E-2</v>
      </c>
      <c r="AN597" s="1">
        <f>ABS(IK_diagnostics_positions[[#This Row],[Column18]]-R596)</f>
        <v>1.6739999999999977E-2</v>
      </c>
      <c r="AO597" s="1">
        <f>ABS(IK_diagnostics_positions[[#This Row],[Column19]]-S596)</f>
        <v>4.0763599999999994E-3</v>
      </c>
      <c r="AP597" s="1">
        <f>ABS(IK_diagnostics_positions[[#This Row],[Column20]]-T596)</f>
        <v>0.13127756999999998</v>
      </c>
      <c r="AQ597" s="1">
        <f>ABS(IK_diagnostics_positions[[#This Row],[Column21]]-U596)</f>
        <v>2.1009999999999973E-2</v>
      </c>
    </row>
    <row r="598" spans="1:43" x14ac:dyDescent="0.25">
      <c r="A598" s="1">
        <v>-0.43383100000000002</v>
      </c>
      <c r="B598" s="1">
        <v>0.87510500000000002</v>
      </c>
      <c r="C598" s="1">
        <v>-0.21443300000000001</v>
      </c>
      <c r="D598" s="1">
        <v>0.27156400000000003</v>
      </c>
      <c r="E598" s="1">
        <v>0.82530000000000003</v>
      </c>
      <c r="F598" s="1">
        <v>-0.92149599999999998</v>
      </c>
      <c r="G598" s="1">
        <v>0.25335099999999999</v>
      </c>
      <c r="H598" s="1">
        <v>1.65629</v>
      </c>
      <c r="I598" s="1">
        <v>-1.47749</v>
      </c>
      <c r="J598" s="1">
        <v>-1.32671E-3</v>
      </c>
      <c r="K598" s="1">
        <v>0.77176500000000003</v>
      </c>
      <c r="L598" s="1">
        <v>-1.86833</v>
      </c>
      <c r="M598" s="1">
        <v>0.74558199999999997</v>
      </c>
      <c r="N598" s="1">
        <v>1.00071</v>
      </c>
      <c r="O598" s="1">
        <v>-2.4925999999999999</v>
      </c>
      <c r="P598" s="1">
        <v>-0.74487000000000003</v>
      </c>
      <c r="Q598" s="1">
        <v>1.0007999999999999</v>
      </c>
      <c r="R598" s="1">
        <v>-2.4965700000000002</v>
      </c>
      <c r="S598" s="1">
        <v>-2.7057399999999999E-4</v>
      </c>
      <c r="T598" s="1">
        <v>-9.2852099999999997E-4</v>
      </c>
      <c r="U598" s="1">
        <v>-2.5031099999999999</v>
      </c>
      <c r="V598" s="1" t="s">
        <v>23</v>
      </c>
      <c r="W598" s="1">
        <f>ABS(IK_diagnostics_positions[[#This Row],[Column1]]-A597)</f>
        <v>0.54061999999999999</v>
      </c>
      <c r="X598" s="1">
        <f>ABS(IK_diagnostics_positions[[#This Row],[Column2]]-B597)</f>
        <v>0.17371000000000003</v>
      </c>
      <c r="Y598" s="1">
        <f>ABS(IK_diagnostics_positions[[#This Row],[Column3]]-C597)</f>
        <v>0.49029400000000001</v>
      </c>
      <c r="Z598" s="1">
        <f>ABS(IK_diagnostics_positions[[#This Row],[Column4]]-D597)</f>
        <v>1.0333109999999999</v>
      </c>
      <c r="AA598" s="1">
        <f>ABS(IK_diagnostics_positions[[#This Row],[Column5]]-E597)</f>
        <v>0.32454500000000008</v>
      </c>
      <c r="AB598" s="1">
        <f>ABS(IK_diagnostics_positions[[#This Row],[Column6]]-F597)</f>
        <v>0.23643399999999992</v>
      </c>
      <c r="AC598" s="1">
        <f>ABS(IK_diagnostics_positions[[#This Row],[Column7]]-G597)</f>
        <v>0.51401799999999997</v>
      </c>
      <c r="AD598" s="1">
        <f>ABS(IK_diagnostics_positions[[#This Row],[Column8]]-H597)</f>
        <v>1.192761</v>
      </c>
      <c r="AE598" s="1">
        <f>ABS(IK_diagnostics_positions[[#This Row],[Column9]]-I597)</f>
        <v>0.54504000000000019</v>
      </c>
      <c r="AF598" s="1">
        <f>ABS(IK_diagnostics_positions[[#This Row],[Column10]]-J597)</f>
        <v>3.5803310000000005E-2</v>
      </c>
      <c r="AG598" s="1">
        <f>ABS(IK_diagnostics_positions[[#This Row],[Column11]]-K597)</f>
        <v>7.8920000000000101E-3</v>
      </c>
      <c r="AH598" s="1">
        <f>ABS(IK_diagnostics_positions[[#This Row],[Column12]]-L597)</f>
        <v>1.0612099999999998</v>
      </c>
      <c r="AI598" s="1">
        <f>ABS(IK_diagnostics_positions[[#This Row],[Column13]]-M597)</f>
        <v>0.13418200000000002</v>
      </c>
      <c r="AJ598" s="1">
        <f>ABS(IK_diagnostics_positions[[#This Row],[Column14]]-N597)</f>
        <v>6.1280000000000001E-2</v>
      </c>
      <c r="AK598" s="1">
        <f>ABS(IK_diagnostics_positions[[#This Row],[Column15]]-O597)</f>
        <v>6.4699999999997537E-3</v>
      </c>
      <c r="AL598" s="1">
        <f>ABS(IK_diagnostics_positions[[#This Row],[Column16]]-P597)</f>
        <v>6.9851999999999914E-2</v>
      </c>
      <c r="AM598" s="1">
        <f>ABS(IK_diagnostics_positions[[#This Row],[Column17]]-Q597)</f>
        <v>4.1950000000000154E-2</v>
      </c>
      <c r="AN598" s="1">
        <f>ABS(IK_diagnostics_positions[[#This Row],[Column18]]-R597)</f>
        <v>1.5460000000000029E-2</v>
      </c>
      <c r="AO598" s="1">
        <f>ABS(IK_diagnostics_positions[[#This Row],[Column19]]-S597)</f>
        <v>4.8589159999999996E-3</v>
      </c>
      <c r="AP598" s="1">
        <f>ABS(IK_diagnostics_positions[[#This Row],[Column20]]-T597)</f>
        <v>0.126086479</v>
      </c>
      <c r="AQ598" s="1">
        <f>ABS(IK_diagnostics_positions[[#This Row],[Column21]]-U597)</f>
        <v>2.605999999999975E-2</v>
      </c>
    </row>
    <row r="599" spans="1:43" x14ac:dyDescent="0.25">
      <c r="A599" s="1">
        <v>-0.33515600000000001</v>
      </c>
      <c r="B599" s="1">
        <v>0.77597899999999997</v>
      </c>
      <c r="C599" s="1">
        <v>-0.53434700000000002</v>
      </c>
      <c r="D599" s="1">
        <v>-0.56695099999999998</v>
      </c>
      <c r="E599" s="1">
        <v>0.35165600000000002</v>
      </c>
      <c r="F599" s="1">
        <v>-1.4096900000000001</v>
      </c>
      <c r="G599" s="1">
        <v>-0.40446100000000001</v>
      </c>
      <c r="H599" s="1">
        <v>1.3033999999999999</v>
      </c>
      <c r="I599" s="1">
        <v>-1.14933</v>
      </c>
      <c r="J599" s="1">
        <v>3.2923000000000001E-2</v>
      </c>
      <c r="K599" s="1">
        <v>0.80116100000000001</v>
      </c>
      <c r="L599" s="1">
        <v>-1.8952899999999999</v>
      </c>
      <c r="M599" s="1">
        <v>0.77406799999999998</v>
      </c>
      <c r="N599" s="1">
        <v>1.0100499999999999</v>
      </c>
      <c r="O599" s="1">
        <v>-2.5333100000000002</v>
      </c>
      <c r="P599" s="1">
        <v>-0.743398</v>
      </c>
      <c r="Q599" s="1">
        <v>1.0161</v>
      </c>
      <c r="R599" s="1">
        <v>-2.4878499999999999</v>
      </c>
      <c r="S599" s="1">
        <v>1.0677300000000001E-2</v>
      </c>
      <c r="T599" s="1">
        <v>8.6069100000000002E-4</v>
      </c>
      <c r="U599" s="1">
        <v>-2.4944700000000002</v>
      </c>
      <c r="V599" s="1" t="s">
        <v>23</v>
      </c>
      <c r="W599" s="1">
        <f>ABS(IK_diagnostics_positions[[#This Row],[Column1]]-A598)</f>
        <v>9.8675000000000013E-2</v>
      </c>
      <c r="X599" s="1">
        <f>ABS(IK_diagnostics_positions[[#This Row],[Column2]]-B598)</f>
        <v>9.9126000000000047E-2</v>
      </c>
      <c r="Y599" s="1">
        <f>ABS(IK_diagnostics_positions[[#This Row],[Column3]]-C598)</f>
        <v>0.31991400000000003</v>
      </c>
      <c r="Z599" s="1">
        <f>ABS(IK_diagnostics_positions[[#This Row],[Column4]]-D598)</f>
        <v>0.83851500000000001</v>
      </c>
      <c r="AA599" s="1">
        <f>ABS(IK_diagnostics_positions[[#This Row],[Column5]]-E598)</f>
        <v>0.47364400000000001</v>
      </c>
      <c r="AB599" s="1">
        <f>ABS(IK_diagnostics_positions[[#This Row],[Column6]]-F598)</f>
        <v>0.48819400000000013</v>
      </c>
      <c r="AC599" s="1">
        <f>ABS(IK_diagnostics_positions[[#This Row],[Column7]]-G598)</f>
        <v>0.65781200000000006</v>
      </c>
      <c r="AD599" s="1">
        <f>ABS(IK_diagnostics_positions[[#This Row],[Column8]]-H598)</f>
        <v>0.35289000000000015</v>
      </c>
      <c r="AE599" s="1">
        <f>ABS(IK_diagnostics_positions[[#This Row],[Column9]]-I598)</f>
        <v>0.32816000000000001</v>
      </c>
      <c r="AF599" s="1">
        <f>ABS(IK_diagnostics_positions[[#This Row],[Column10]]-J598)</f>
        <v>3.4249710000000003E-2</v>
      </c>
      <c r="AG599" s="1">
        <f>ABS(IK_diagnostics_positions[[#This Row],[Column11]]-K598)</f>
        <v>2.9395999999999978E-2</v>
      </c>
      <c r="AH599" s="1">
        <f>ABS(IK_diagnostics_positions[[#This Row],[Column12]]-L598)</f>
        <v>2.6959999999999873E-2</v>
      </c>
      <c r="AI599" s="1">
        <f>ABS(IK_diagnostics_positions[[#This Row],[Column13]]-M598)</f>
        <v>2.8486000000000011E-2</v>
      </c>
      <c r="AJ599" s="1">
        <f>ABS(IK_diagnostics_positions[[#This Row],[Column14]]-N598)</f>
        <v>9.3399999999999039E-3</v>
      </c>
      <c r="AK599" s="1">
        <f>ABS(IK_diagnostics_positions[[#This Row],[Column15]]-O598)</f>
        <v>4.0710000000000246E-2</v>
      </c>
      <c r="AL599" s="1">
        <f>ABS(IK_diagnostics_positions[[#This Row],[Column16]]-P598)</f>
        <v>1.4720000000000288E-3</v>
      </c>
      <c r="AM599" s="1">
        <f>ABS(IK_diagnostics_positions[[#This Row],[Column17]]-Q598)</f>
        <v>1.5300000000000091E-2</v>
      </c>
      <c r="AN599" s="1">
        <f>ABS(IK_diagnostics_positions[[#This Row],[Column18]]-R598)</f>
        <v>8.7200000000002831E-3</v>
      </c>
      <c r="AO599" s="1">
        <f>ABS(IK_diagnostics_positions[[#This Row],[Column19]]-S598)</f>
        <v>1.0947874E-2</v>
      </c>
      <c r="AP599" s="1">
        <f>ABS(IK_diagnostics_positions[[#This Row],[Column20]]-T598)</f>
        <v>1.7892120000000001E-3</v>
      </c>
      <c r="AQ599" s="1">
        <f>ABS(IK_diagnostics_positions[[#This Row],[Column21]]-U598)</f>
        <v>8.639999999999759E-3</v>
      </c>
    </row>
    <row r="600" spans="1:43" x14ac:dyDescent="0.25">
      <c r="A600" s="1">
        <v>-0.56125400000000003</v>
      </c>
      <c r="B600" s="1">
        <v>0.14080999999999999</v>
      </c>
      <c r="C600" s="1">
        <v>-0.815577</v>
      </c>
      <c r="D600" s="1">
        <v>-0.92825999999999997</v>
      </c>
      <c r="E600" s="1">
        <v>1.0019499999999999</v>
      </c>
      <c r="F600" s="1">
        <v>-0.46379799999999999</v>
      </c>
      <c r="G600" s="1">
        <v>-0.122834</v>
      </c>
      <c r="H600" s="1">
        <v>1.2537400000000001</v>
      </c>
      <c r="I600" s="1">
        <v>-1.0003500000000001</v>
      </c>
      <c r="J600" s="1">
        <v>-5.1875999999999997E-3</v>
      </c>
      <c r="K600" s="1">
        <v>0.80984500000000004</v>
      </c>
      <c r="L600" s="1">
        <v>-1.8886700000000001</v>
      </c>
      <c r="M600" s="1">
        <v>0.75644599999999995</v>
      </c>
      <c r="N600" s="1">
        <v>1.0004900000000001</v>
      </c>
      <c r="O600" s="1">
        <v>-2.508</v>
      </c>
      <c r="P600" s="1">
        <v>-0.771509</v>
      </c>
      <c r="Q600" s="1">
        <v>1.0023899999999999</v>
      </c>
      <c r="R600" s="1">
        <v>-2.5015999999999998</v>
      </c>
      <c r="S600" s="1">
        <v>-1.5940900000000001E-2</v>
      </c>
      <c r="T600" s="1">
        <v>6.1448199999999996E-3</v>
      </c>
      <c r="U600" s="1">
        <v>-2.4836100000000001</v>
      </c>
      <c r="V600" s="1" t="s">
        <v>23</v>
      </c>
      <c r="W600" s="1">
        <f>ABS(IK_diagnostics_positions[[#This Row],[Column1]]-A599)</f>
        <v>0.22609800000000002</v>
      </c>
      <c r="X600" s="1">
        <f>ABS(IK_diagnostics_positions[[#This Row],[Column2]]-B599)</f>
        <v>0.63516899999999998</v>
      </c>
      <c r="Y600" s="1">
        <f>ABS(IK_diagnostics_positions[[#This Row],[Column3]]-C599)</f>
        <v>0.28122999999999998</v>
      </c>
      <c r="Z600" s="1">
        <f>ABS(IK_diagnostics_positions[[#This Row],[Column4]]-D599)</f>
        <v>0.36130899999999999</v>
      </c>
      <c r="AA600" s="1">
        <f>ABS(IK_diagnostics_positions[[#This Row],[Column5]]-E599)</f>
        <v>0.65029399999999993</v>
      </c>
      <c r="AB600" s="1">
        <f>ABS(IK_diagnostics_positions[[#This Row],[Column6]]-F599)</f>
        <v>0.94589200000000018</v>
      </c>
      <c r="AC600" s="1">
        <f>ABS(IK_diagnostics_positions[[#This Row],[Column7]]-G599)</f>
        <v>0.28162700000000002</v>
      </c>
      <c r="AD600" s="1">
        <f>ABS(IK_diagnostics_positions[[#This Row],[Column8]]-H599)</f>
        <v>4.9659999999999815E-2</v>
      </c>
      <c r="AE600" s="1">
        <f>ABS(IK_diagnostics_positions[[#This Row],[Column9]]-I599)</f>
        <v>0.14897999999999989</v>
      </c>
      <c r="AF600" s="1">
        <f>ABS(IK_diagnostics_positions[[#This Row],[Column10]]-J599)</f>
        <v>3.8110600000000001E-2</v>
      </c>
      <c r="AG600" s="1">
        <f>ABS(IK_diagnostics_positions[[#This Row],[Column11]]-K599)</f>
        <v>8.684000000000025E-3</v>
      </c>
      <c r="AH600" s="1">
        <f>ABS(IK_diagnostics_positions[[#This Row],[Column12]]-L599)</f>
        <v>6.6199999999998482E-3</v>
      </c>
      <c r="AI600" s="1">
        <f>ABS(IK_diagnostics_positions[[#This Row],[Column13]]-M599)</f>
        <v>1.7622000000000027E-2</v>
      </c>
      <c r="AJ600" s="1">
        <f>ABS(IK_diagnostics_positions[[#This Row],[Column14]]-N599)</f>
        <v>9.5599999999997909E-3</v>
      </c>
      <c r="AK600" s="1">
        <f>ABS(IK_diagnostics_positions[[#This Row],[Column15]]-O599)</f>
        <v>2.5310000000000166E-2</v>
      </c>
      <c r="AL600" s="1">
        <f>ABS(IK_diagnostics_positions[[#This Row],[Column16]]-P599)</f>
        <v>2.8110999999999997E-2</v>
      </c>
      <c r="AM600" s="1">
        <f>ABS(IK_diagnostics_positions[[#This Row],[Column17]]-Q599)</f>
        <v>1.3710000000000111E-2</v>
      </c>
      <c r="AN600" s="1">
        <f>ABS(IK_diagnostics_positions[[#This Row],[Column18]]-R599)</f>
        <v>1.3749999999999929E-2</v>
      </c>
      <c r="AO600" s="1">
        <f>ABS(IK_diagnostics_positions[[#This Row],[Column19]]-S599)</f>
        <v>2.6618200000000002E-2</v>
      </c>
      <c r="AP600" s="1">
        <f>ABS(IK_diagnostics_positions[[#This Row],[Column20]]-T599)</f>
        <v>5.2841289999999994E-3</v>
      </c>
      <c r="AQ600" s="1">
        <f>ABS(IK_diagnostics_positions[[#This Row],[Column21]]-U599)</f>
        <v>1.0860000000000092E-2</v>
      </c>
    </row>
    <row r="601" spans="1:43" x14ac:dyDescent="0.25">
      <c r="A601" s="1">
        <v>2.4282399999999999E-2</v>
      </c>
      <c r="B601" s="1">
        <v>0.38496000000000002</v>
      </c>
      <c r="C601" s="1">
        <v>-0.92261400000000005</v>
      </c>
      <c r="D601" s="1">
        <v>0.23924400000000001</v>
      </c>
      <c r="E601" s="1">
        <v>0.43112600000000001</v>
      </c>
      <c r="F601" s="1">
        <v>-1.8981399999999999</v>
      </c>
      <c r="G601" s="1">
        <v>0.76966100000000004</v>
      </c>
      <c r="H601" s="1">
        <v>1.0212000000000001</v>
      </c>
      <c r="I601" s="1">
        <v>-2.5068100000000002</v>
      </c>
      <c r="J601" s="1">
        <v>8.5898599999999995E-3</v>
      </c>
      <c r="K601" s="1">
        <v>0.77530299999999996</v>
      </c>
      <c r="L601" s="1">
        <v>-3.1070600000000002</v>
      </c>
      <c r="M601" s="1">
        <v>0.76309499999999997</v>
      </c>
      <c r="N601" s="1">
        <v>1.00986</v>
      </c>
      <c r="O601" s="1">
        <v>-2.49411</v>
      </c>
      <c r="P601" s="1">
        <v>-0.73916199999999999</v>
      </c>
      <c r="Q601" s="1">
        <v>0.99824800000000002</v>
      </c>
      <c r="R601" s="1">
        <v>-2.48163</v>
      </c>
      <c r="S601" s="1">
        <v>-1.1754199999999999E-2</v>
      </c>
      <c r="T601" s="1">
        <v>-1.74214E-2</v>
      </c>
      <c r="U601" s="1">
        <v>-2.4978199999999999</v>
      </c>
      <c r="V601" s="1" t="s">
        <v>23</v>
      </c>
      <c r="W601" s="1">
        <f>ABS(IK_diagnostics_positions[[#This Row],[Column1]]-A600)</f>
        <v>0.58553640000000007</v>
      </c>
      <c r="X601" s="1">
        <f>ABS(IK_diagnostics_positions[[#This Row],[Column2]]-B600)</f>
        <v>0.24415000000000003</v>
      </c>
      <c r="Y601" s="1">
        <f>ABS(IK_diagnostics_positions[[#This Row],[Column3]]-C600)</f>
        <v>0.10703700000000005</v>
      </c>
      <c r="Z601" s="1">
        <f>ABS(IK_diagnostics_positions[[#This Row],[Column4]]-D600)</f>
        <v>1.1675040000000001</v>
      </c>
      <c r="AA601" s="1">
        <f>ABS(IK_diagnostics_positions[[#This Row],[Column5]]-E600)</f>
        <v>0.57082399999999989</v>
      </c>
      <c r="AB601" s="1">
        <f>ABS(IK_diagnostics_positions[[#This Row],[Column6]]-F600)</f>
        <v>1.434342</v>
      </c>
      <c r="AC601" s="1">
        <f>ABS(IK_diagnostics_positions[[#This Row],[Column7]]-G600)</f>
        <v>0.89249500000000004</v>
      </c>
      <c r="AD601" s="1">
        <f>ABS(IK_diagnostics_positions[[#This Row],[Column8]]-H600)</f>
        <v>0.23253999999999997</v>
      </c>
      <c r="AE601" s="1">
        <f>ABS(IK_diagnostics_positions[[#This Row],[Column9]]-I600)</f>
        <v>1.5064600000000001</v>
      </c>
      <c r="AF601" s="1">
        <f>ABS(IK_diagnostics_positions[[#This Row],[Column10]]-J600)</f>
        <v>1.3777459999999998E-2</v>
      </c>
      <c r="AG601" s="1">
        <f>ABS(IK_diagnostics_positions[[#This Row],[Column11]]-K600)</f>
        <v>3.4542000000000073E-2</v>
      </c>
      <c r="AH601" s="1">
        <f>ABS(IK_diagnostics_positions[[#This Row],[Column12]]-L600)</f>
        <v>1.2183900000000001</v>
      </c>
      <c r="AI601" s="1">
        <f>ABS(IK_diagnostics_positions[[#This Row],[Column13]]-M600)</f>
        <v>6.649000000000016E-3</v>
      </c>
      <c r="AJ601" s="1">
        <f>ABS(IK_diagnostics_positions[[#This Row],[Column14]]-N600)</f>
        <v>9.3699999999998784E-3</v>
      </c>
      <c r="AK601" s="1">
        <f>ABS(IK_diagnostics_positions[[#This Row],[Column15]]-O600)</f>
        <v>1.3889999999999958E-2</v>
      </c>
      <c r="AL601" s="1">
        <f>ABS(IK_diagnostics_positions[[#This Row],[Column16]]-P600)</f>
        <v>3.2347000000000015E-2</v>
      </c>
      <c r="AM601" s="1">
        <f>ABS(IK_diagnostics_positions[[#This Row],[Column17]]-Q600)</f>
        <v>4.141999999999868E-3</v>
      </c>
      <c r="AN601" s="1">
        <f>ABS(IK_diagnostics_positions[[#This Row],[Column18]]-R600)</f>
        <v>1.9969999999999821E-2</v>
      </c>
      <c r="AO601" s="1">
        <f>ABS(IK_diagnostics_positions[[#This Row],[Column19]]-S600)</f>
        <v>4.1867000000000015E-3</v>
      </c>
      <c r="AP601" s="1">
        <f>ABS(IK_diagnostics_positions[[#This Row],[Column20]]-T600)</f>
        <v>2.3566219999999999E-2</v>
      </c>
      <c r="AQ601" s="1">
        <f>ABS(IK_diagnostics_positions[[#This Row],[Column21]]-U600)</f>
        <v>1.4209999999999834E-2</v>
      </c>
    </row>
    <row r="602" spans="1:43" x14ac:dyDescent="0.25">
      <c r="A602" s="1">
        <v>-0.752363</v>
      </c>
      <c r="B602" s="1">
        <v>-0.59232700000000005</v>
      </c>
      <c r="C602" s="1">
        <v>-0.28826800000000002</v>
      </c>
      <c r="D602" s="1">
        <v>-9.6725099999999994E-2</v>
      </c>
      <c r="E602" s="1">
        <v>-0.54675600000000002</v>
      </c>
      <c r="F602" s="1">
        <v>-1.0419700000000001</v>
      </c>
      <c r="G602" s="1">
        <v>-0.56093499999999996</v>
      </c>
      <c r="H602" s="1">
        <v>-3.3546600000000003E-2</v>
      </c>
      <c r="I602" s="1">
        <v>-1.76386</v>
      </c>
      <c r="J602" s="1">
        <v>-2.7763799999999997E-4</v>
      </c>
      <c r="K602" s="1">
        <v>0.78668000000000005</v>
      </c>
      <c r="L602" s="1">
        <v>-1.8774</v>
      </c>
      <c r="M602" s="1">
        <v>0.75348499999999996</v>
      </c>
      <c r="N602" s="1">
        <v>1.0004299999999999</v>
      </c>
      <c r="O602" s="1">
        <v>-2.4988100000000002</v>
      </c>
      <c r="P602" s="1">
        <v>-0.75256699999999999</v>
      </c>
      <c r="Q602" s="1">
        <v>0.99948999999999999</v>
      </c>
      <c r="R602" s="1">
        <v>-2.5009199999999998</v>
      </c>
      <c r="S602" s="1">
        <v>-1.03725E-3</v>
      </c>
      <c r="T602" s="1">
        <v>2.2847100000000001E-3</v>
      </c>
      <c r="U602" s="1">
        <v>-2.4976600000000002</v>
      </c>
      <c r="V602" s="1" t="s">
        <v>23</v>
      </c>
      <c r="W602" s="1">
        <f>ABS(IK_diagnostics_positions[[#This Row],[Column1]]-A601)</f>
        <v>0.77664540000000004</v>
      </c>
      <c r="X602" s="1">
        <f>ABS(IK_diagnostics_positions[[#This Row],[Column2]]-B601)</f>
        <v>0.97728700000000002</v>
      </c>
      <c r="Y602" s="1">
        <f>ABS(IK_diagnostics_positions[[#This Row],[Column3]]-C601)</f>
        <v>0.63434600000000008</v>
      </c>
      <c r="Z602" s="1">
        <f>ABS(IK_diagnostics_positions[[#This Row],[Column4]]-D601)</f>
        <v>0.33596910000000002</v>
      </c>
      <c r="AA602" s="1">
        <f>ABS(IK_diagnostics_positions[[#This Row],[Column5]]-E601)</f>
        <v>0.97788200000000003</v>
      </c>
      <c r="AB602" s="1">
        <f>ABS(IK_diagnostics_positions[[#This Row],[Column6]]-F601)</f>
        <v>0.85616999999999988</v>
      </c>
      <c r="AC602" s="1">
        <f>ABS(IK_diagnostics_positions[[#This Row],[Column7]]-G601)</f>
        <v>1.3305959999999999</v>
      </c>
      <c r="AD602" s="1">
        <f>ABS(IK_diagnostics_positions[[#This Row],[Column8]]-H601)</f>
        <v>1.0547466000000001</v>
      </c>
      <c r="AE602" s="1">
        <f>ABS(IK_diagnostics_positions[[#This Row],[Column9]]-I601)</f>
        <v>0.74295000000000022</v>
      </c>
      <c r="AF602" s="1">
        <f>ABS(IK_diagnostics_positions[[#This Row],[Column10]]-J601)</f>
        <v>8.8674979999999997E-3</v>
      </c>
      <c r="AG602" s="1">
        <f>ABS(IK_diagnostics_positions[[#This Row],[Column11]]-K601)</f>
        <v>1.1377000000000081E-2</v>
      </c>
      <c r="AH602" s="1">
        <f>ABS(IK_diagnostics_positions[[#This Row],[Column12]]-L601)</f>
        <v>1.2296600000000002</v>
      </c>
      <c r="AI602" s="1">
        <f>ABS(IK_diagnostics_positions[[#This Row],[Column13]]-M601)</f>
        <v>9.6100000000000074E-3</v>
      </c>
      <c r="AJ602" s="1">
        <f>ABS(IK_diagnostics_positions[[#This Row],[Column14]]-N601)</f>
        <v>9.4300000000000495E-3</v>
      </c>
      <c r="AK602" s="1">
        <f>ABS(IK_diagnostics_positions[[#This Row],[Column15]]-O601)</f>
        <v>4.7000000000001485E-3</v>
      </c>
      <c r="AL602" s="1">
        <f>ABS(IK_diagnostics_positions[[#This Row],[Column16]]-P601)</f>
        <v>1.3405E-2</v>
      </c>
      <c r="AM602" s="1">
        <f>ABS(IK_diagnostics_positions[[#This Row],[Column17]]-Q601)</f>
        <v>1.2419999999999654E-3</v>
      </c>
      <c r="AN602" s="1">
        <f>ABS(IK_diagnostics_positions[[#This Row],[Column18]]-R601)</f>
        <v>1.9289999999999807E-2</v>
      </c>
      <c r="AO602" s="1">
        <f>ABS(IK_diagnostics_positions[[#This Row],[Column19]]-S601)</f>
        <v>1.0716949999999999E-2</v>
      </c>
      <c r="AP602" s="1">
        <f>ABS(IK_diagnostics_positions[[#This Row],[Column20]]-T601)</f>
        <v>1.9706109999999999E-2</v>
      </c>
      <c r="AQ602" s="1">
        <f>ABS(IK_diagnostics_positions[[#This Row],[Column21]]-U601)</f>
        <v>1.5999999999971593E-4</v>
      </c>
    </row>
    <row r="603" spans="1:43" x14ac:dyDescent="0.25">
      <c r="A603" s="1">
        <v>-0.60909000000000002</v>
      </c>
      <c r="B603" s="1">
        <v>0.77961499999999995</v>
      </c>
      <c r="C603" s="1">
        <v>-0.14563499999999999</v>
      </c>
      <c r="D603" s="1">
        <v>-6.7681699999999996E-3</v>
      </c>
      <c r="E603" s="1">
        <v>6.4563499999999996E-2</v>
      </c>
      <c r="F603" s="1">
        <v>-0.50047200000000003</v>
      </c>
      <c r="G603" s="1">
        <v>-0.62202800000000003</v>
      </c>
      <c r="H603" s="1">
        <v>0.23544899999999999</v>
      </c>
      <c r="I603" s="1">
        <v>-1.2700499999999999</v>
      </c>
      <c r="J603" s="1">
        <v>-8.7201599999999994E-3</v>
      </c>
      <c r="K603" s="1">
        <v>0.75825500000000001</v>
      </c>
      <c r="L603" s="1">
        <v>-1.8621099999999999</v>
      </c>
      <c r="M603" s="1">
        <v>0.735846</v>
      </c>
      <c r="N603" s="1">
        <v>1.0000100000000001</v>
      </c>
      <c r="O603" s="1">
        <v>-2.48434</v>
      </c>
      <c r="P603" s="1">
        <v>-0.74059900000000001</v>
      </c>
      <c r="Q603" s="1">
        <v>1.00075</v>
      </c>
      <c r="R603" s="1">
        <v>-2.4989300000000001</v>
      </c>
      <c r="S603" s="1">
        <v>6.74911E-3</v>
      </c>
      <c r="T603" s="1">
        <v>-3.4725699999999999E-3</v>
      </c>
      <c r="U603" s="1">
        <v>-2.5098199999999999</v>
      </c>
      <c r="V603" s="1" t="s">
        <v>23</v>
      </c>
      <c r="W603" s="1">
        <f>ABS(IK_diagnostics_positions[[#This Row],[Column1]]-A602)</f>
        <v>0.14327299999999998</v>
      </c>
      <c r="X603" s="1">
        <f>ABS(IK_diagnostics_positions[[#This Row],[Column2]]-B602)</f>
        <v>1.371942</v>
      </c>
      <c r="Y603" s="1">
        <f>ABS(IK_diagnostics_positions[[#This Row],[Column3]]-C602)</f>
        <v>0.14263300000000004</v>
      </c>
      <c r="Z603" s="1">
        <f>ABS(IK_diagnostics_positions[[#This Row],[Column4]]-D602)</f>
        <v>8.9956929999999991E-2</v>
      </c>
      <c r="AA603" s="1">
        <f>ABS(IK_diagnostics_positions[[#This Row],[Column5]]-E602)</f>
        <v>0.61131950000000002</v>
      </c>
      <c r="AB603" s="1">
        <f>ABS(IK_diagnostics_positions[[#This Row],[Column6]]-F602)</f>
        <v>0.54149800000000003</v>
      </c>
      <c r="AC603" s="1">
        <f>ABS(IK_diagnostics_positions[[#This Row],[Column7]]-G602)</f>
        <v>6.1093000000000064E-2</v>
      </c>
      <c r="AD603" s="1">
        <f>ABS(IK_diagnostics_positions[[#This Row],[Column8]]-H602)</f>
        <v>0.2689956</v>
      </c>
      <c r="AE603" s="1">
        <f>ABS(IK_diagnostics_positions[[#This Row],[Column9]]-I602)</f>
        <v>0.49381000000000008</v>
      </c>
      <c r="AF603" s="1">
        <f>ABS(IK_diagnostics_positions[[#This Row],[Column10]]-J602)</f>
        <v>8.4425219999999992E-3</v>
      </c>
      <c r="AG603" s="1">
        <f>ABS(IK_diagnostics_positions[[#This Row],[Column11]]-K602)</f>
        <v>2.8425000000000034E-2</v>
      </c>
      <c r="AH603" s="1">
        <f>ABS(IK_diagnostics_positions[[#This Row],[Column12]]-L602)</f>
        <v>1.5290000000000026E-2</v>
      </c>
      <c r="AI603" s="1">
        <f>ABS(IK_diagnostics_positions[[#This Row],[Column13]]-M602)</f>
        <v>1.763899999999996E-2</v>
      </c>
      <c r="AJ603" s="1">
        <f>ABS(IK_diagnostics_positions[[#This Row],[Column14]]-N602)</f>
        <v>4.1999999999986493E-4</v>
      </c>
      <c r="AK603" s="1">
        <f>ABS(IK_diagnostics_positions[[#This Row],[Column15]]-O602)</f>
        <v>1.4470000000000205E-2</v>
      </c>
      <c r="AL603" s="1">
        <f>ABS(IK_diagnostics_positions[[#This Row],[Column16]]-P602)</f>
        <v>1.1967999999999979E-2</v>
      </c>
      <c r="AM603" s="1">
        <f>ABS(IK_diagnostics_positions[[#This Row],[Column17]]-Q602)</f>
        <v>1.2600000000000389E-3</v>
      </c>
      <c r="AN603" s="1">
        <f>ABS(IK_diagnostics_positions[[#This Row],[Column18]]-R602)</f>
        <v>1.9899999999997142E-3</v>
      </c>
      <c r="AO603" s="1">
        <f>ABS(IK_diagnostics_positions[[#This Row],[Column19]]-S602)</f>
        <v>7.78636E-3</v>
      </c>
      <c r="AP603" s="1">
        <f>ABS(IK_diagnostics_positions[[#This Row],[Column20]]-T602)</f>
        <v>5.75728E-3</v>
      </c>
      <c r="AQ603" s="1">
        <f>ABS(IK_diagnostics_positions[[#This Row],[Column21]]-U602)</f>
        <v>1.2159999999999727E-2</v>
      </c>
    </row>
    <row r="604" spans="1:43" x14ac:dyDescent="0.25">
      <c r="A604" s="1">
        <v>-0.15512000000000001</v>
      </c>
      <c r="B604" s="1">
        <v>-0.143209</v>
      </c>
      <c r="C604" s="1">
        <v>-0.97746100000000002</v>
      </c>
      <c r="D604" s="1">
        <v>-0.87406899999999998</v>
      </c>
      <c r="E604" s="1">
        <v>0.19327</v>
      </c>
      <c r="F604" s="1">
        <v>-1.58565</v>
      </c>
      <c r="G604" s="1">
        <v>-0.59048500000000004</v>
      </c>
      <c r="H604" s="1">
        <v>0.28598200000000001</v>
      </c>
      <c r="I604" s="1">
        <v>-2.5400999999999998</v>
      </c>
      <c r="J604" s="1">
        <v>-1.00267E-2</v>
      </c>
      <c r="K604" s="1">
        <v>0.76967300000000005</v>
      </c>
      <c r="L604" s="1">
        <v>-1.88504</v>
      </c>
      <c r="M604" s="1">
        <v>0.75261500000000003</v>
      </c>
      <c r="N604" s="1">
        <v>0.99348400000000003</v>
      </c>
      <c r="O604" s="1">
        <v>-2.4918999999999998</v>
      </c>
      <c r="P604" s="1">
        <v>-0.75273299999999999</v>
      </c>
      <c r="Q604" s="1">
        <v>1.0226900000000001</v>
      </c>
      <c r="R604" s="1">
        <v>-2.50501</v>
      </c>
      <c r="S604" s="1">
        <v>9.8533700000000002E-3</v>
      </c>
      <c r="T604" s="1">
        <v>-5.95051E-3</v>
      </c>
      <c r="U604" s="1">
        <v>-2.5159199999999999</v>
      </c>
      <c r="V604" s="1" t="s">
        <v>23</v>
      </c>
      <c r="W604" s="1">
        <f>ABS(IK_diagnostics_positions[[#This Row],[Column1]]-A603)</f>
        <v>0.45396999999999998</v>
      </c>
      <c r="X604" s="1">
        <f>ABS(IK_diagnostics_positions[[#This Row],[Column2]]-B603)</f>
        <v>0.92282399999999998</v>
      </c>
      <c r="Y604" s="1">
        <f>ABS(IK_diagnostics_positions[[#This Row],[Column3]]-C603)</f>
        <v>0.83182600000000007</v>
      </c>
      <c r="Z604" s="1">
        <f>ABS(IK_diagnostics_positions[[#This Row],[Column4]]-D603)</f>
        <v>0.86730083000000002</v>
      </c>
      <c r="AA604" s="1">
        <f>ABS(IK_diagnostics_positions[[#This Row],[Column5]]-E603)</f>
        <v>0.1287065</v>
      </c>
      <c r="AB604" s="1">
        <f>ABS(IK_diagnostics_positions[[#This Row],[Column6]]-F603)</f>
        <v>1.085178</v>
      </c>
      <c r="AC604" s="1">
        <f>ABS(IK_diagnostics_positions[[#This Row],[Column7]]-G603)</f>
        <v>3.1542999999999988E-2</v>
      </c>
      <c r="AD604" s="1">
        <f>ABS(IK_diagnostics_positions[[#This Row],[Column8]]-H603)</f>
        <v>5.0533000000000022E-2</v>
      </c>
      <c r="AE604" s="1">
        <f>ABS(IK_diagnostics_positions[[#This Row],[Column9]]-I603)</f>
        <v>1.2700499999999999</v>
      </c>
      <c r="AF604" s="1">
        <f>ABS(IK_diagnostics_positions[[#This Row],[Column10]]-J603)</f>
        <v>1.3065400000000001E-3</v>
      </c>
      <c r="AG604" s="1">
        <f>ABS(IK_diagnostics_positions[[#This Row],[Column11]]-K603)</f>
        <v>1.1418000000000039E-2</v>
      </c>
      <c r="AH604" s="1">
        <f>ABS(IK_diagnostics_positions[[#This Row],[Column12]]-L603)</f>
        <v>2.2930000000000117E-2</v>
      </c>
      <c r="AI604" s="1">
        <f>ABS(IK_diagnostics_positions[[#This Row],[Column13]]-M603)</f>
        <v>1.6769000000000034E-2</v>
      </c>
      <c r="AJ604" s="1">
        <f>ABS(IK_diagnostics_positions[[#This Row],[Column14]]-N603)</f>
        <v>6.5260000000000318E-3</v>
      </c>
      <c r="AK604" s="1">
        <f>ABS(IK_diagnostics_positions[[#This Row],[Column15]]-O603)</f>
        <v>7.5599999999997891E-3</v>
      </c>
      <c r="AL604" s="1">
        <f>ABS(IK_diagnostics_positions[[#This Row],[Column16]]-P603)</f>
        <v>1.2133999999999978E-2</v>
      </c>
      <c r="AM604" s="1">
        <f>ABS(IK_diagnostics_positions[[#This Row],[Column17]]-Q603)</f>
        <v>2.1940000000000071E-2</v>
      </c>
      <c r="AN604" s="1">
        <f>ABS(IK_diagnostics_positions[[#This Row],[Column18]]-R603)</f>
        <v>6.0799999999998633E-3</v>
      </c>
      <c r="AO604" s="1">
        <f>ABS(IK_diagnostics_positions[[#This Row],[Column19]]-S603)</f>
        <v>3.1042600000000002E-3</v>
      </c>
      <c r="AP604" s="1">
        <f>ABS(IK_diagnostics_positions[[#This Row],[Column20]]-T603)</f>
        <v>2.4779400000000001E-3</v>
      </c>
      <c r="AQ604" s="1">
        <f>ABS(IK_diagnostics_positions[[#This Row],[Column21]]-U603)</f>
        <v>6.0999999999999943E-3</v>
      </c>
    </row>
    <row r="605" spans="1:43" x14ac:dyDescent="0.25">
      <c r="A605" s="1">
        <v>-5.5956699999999998E-2</v>
      </c>
      <c r="B605" s="1">
        <v>7.4975100000000003E-2</v>
      </c>
      <c r="C605" s="1">
        <v>-0.995614</v>
      </c>
      <c r="D605" s="1">
        <v>0.33971699999999999</v>
      </c>
      <c r="E605" s="1">
        <v>0.94633699999999998</v>
      </c>
      <c r="F605" s="1">
        <v>-1.2857400000000001</v>
      </c>
      <c r="G605" s="1">
        <v>-0.25267200000000001</v>
      </c>
      <c r="H605" s="1">
        <v>1.2581500000000001</v>
      </c>
      <c r="I605" s="1">
        <v>-2.0286</v>
      </c>
      <c r="J605" s="1">
        <v>-3.3737499999999997E-2</v>
      </c>
      <c r="K605" s="1">
        <v>0.87844599999999995</v>
      </c>
      <c r="L605" s="1">
        <v>-2.9274300000000002</v>
      </c>
      <c r="M605" s="1">
        <v>0.84002100000000002</v>
      </c>
      <c r="N605" s="1">
        <v>1.0065200000000001</v>
      </c>
      <c r="O605" s="1">
        <v>-2.4582299999999999</v>
      </c>
      <c r="P605" s="1">
        <v>-0.89241499999999996</v>
      </c>
      <c r="Q605" s="1">
        <v>0.99323600000000001</v>
      </c>
      <c r="R605" s="1">
        <v>-2.4279299999999999</v>
      </c>
      <c r="S605" s="1">
        <v>-2.98187E-2</v>
      </c>
      <c r="T605" s="1">
        <v>-4.0811100000000003E-2</v>
      </c>
      <c r="U605" s="1">
        <v>-2.5337900000000002</v>
      </c>
      <c r="V605" s="1" t="s">
        <v>23</v>
      </c>
      <c r="W605" s="1">
        <f>ABS(IK_diagnostics_positions[[#This Row],[Column1]]-A604)</f>
        <v>9.916330000000001E-2</v>
      </c>
      <c r="X605" s="1">
        <f>ABS(IK_diagnostics_positions[[#This Row],[Column2]]-B604)</f>
        <v>0.21818409999999999</v>
      </c>
      <c r="Y605" s="1">
        <f>ABS(IK_diagnostics_positions[[#This Row],[Column3]]-C604)</f>
        <v>1.8152999999999975E-2</v>
      </c>
      <c r="Z605" s="1">
        <f>ABS(IK_diagnostics_positions[[#This Row],[Column4]]-D604)</f>
        <v>1.213786</v>
      </c>
      <c r="AA605" s="1">
        <f>ABS(IK_diagnostics_positions[[#This Row],[Column5]]-E604)</f>
        <v>0.75306699999999993</v>
      </c>
      <c r="AB605" s="1">
        <f>ABS(IK_diagnostics_positions[[#This Row],[Column6]]-F604)</f>
        <v>0.2999099999999999</v>
      </c>
      <c r="AC605" s="1">
        <f>ABS(IK_diagnostics_positions[[#This Row],[Column7]]-G604)</f>
        <v>0.33781300000000003</v>
      </c>
      <c r="AD605" s="1">
        <f>ABS(IK_diagnostics_positions[[#This Row],[Column8]]-H604)</f>
        <v>0.97216800000000014</v>
      </c>
      <c r="AE605" s="1">
        <f>ABS(IK_diagnostics_positions[[#This Row],[Column9]]-I604)</f>
        <v>0.51149999999999984</v>
      </c>
      <c r="AF605" s="1">
        <f>ABS(IK_diagnostics_positions[[#This Row],[Column10]]-J604)</f>
        <v>2.3710799999999997E-2</v>
      </c>
      <c r="AG605" s="1">
        <f>ABS(IK_diagnostics_positions[[#This Row],[Column11]]-K604)</f>
        <v>0.1087729999999999</v>
      </c>
      <c r="AH605" s="1">
        <f>ABS(IK_diagnostics_positions[[#This Row],[Column12]]-L604)</f>
        <v>1.0423900000000001</v>
      </c>
      <c r="AI605" s="1">
        <f>ABS(IK_diagnostics_positions[[#This Row],[Column13]]-M604)</f>
        <v>8.7405999999999984E-2</v>
      </c>
      <c r="AJ605" s="1">
        <f>ABS(IK_diagnostics_positions[[#This Row],[Column14]]-N604)</f>
        <v>1.3036000000000048E-2</v>
      </c>
      <c r="AK605" s="1">
        <f>ABS(IK_diagnostics_positions[[#This Row],[Column15]]-O604)</f>
        <v>3.3669999999999867E-2</v>
      </c>
      <c r="AL605" s="1">
        <f>ABS(IK_diagnostics_positions[[#This Row],[Column16]]-P604)</f>
        <v>0.13968199999999997</v>
      </c>
      <c r="AM605" s="1">
        <f>ABS(IK_diagnostics_positions[[#This Row],[Column17]]-Q604)</f>
        <v>2.9454000000000091E-2</v>
      </c>
      <c r="AN605" s="1">
        <f>ABS(IK_diagnostics_positions[[#This Row],[Column18]]-R604)</f>
        <v>7.7080000000000037E-2</v>
      </c>
      <c r="AO605" s="1">
        <f>ABS(IK_diagnostics_positions[[#This Row],[Column19]]-S604)</f>
        <v>3.9672070000000004E-2</v>
      </c>
      <c r="AP605" s="1">
        <f>ABS(IK_diagnostics_positions[[#This Row],[Column20]]-T604)</f>
        <v>3.4860590000000004E-2</v>
      </c>
      <c r="AQ605" s="1">
        <f>ABS(IK_diagnostics_positions[[#This Row],[Column21]]-U604)</f>
        <v>1.7870000000000275E-2</v>
      </c>
    </row>
    <row r="606" spans="1:43" x14ac:dyDescent="0.25">
      <c r="A606" s="1">
        <v>-0.52698599999999995</v>
      </c>
      <c r="B606" s="1">
        <v>0.70576700000000003</v>
      </c>
      <c r="C606" s="1">
        <v>-0.47347600000000001</v>
      </c>
      <c r="D606" s="1">
        <v>-0.40296100000000001</v>
      </c>
      <c r="E606" s="1">
        <v>-5.0133799999999999E-2</v>
      </c>
      <c r="F606" s="1">
        <v>-1.1163099999999999</v>
      </c>
      <c r="G606" s="1">
        <v>-0.20586099999999999</v>
      </c>
      <c r="H606" s="1">
        <v>0.90211799999999998</v>
      </c>
      <c r="I606" s="1">
        <v>-0.88313699999999995</v>
      </c>
      <c r="J606" s="1">
        <v>-4.2775300000000001E-4</v>
      </c>
      <c r="K606" s="1">
        <v>0.72458500000000003</v>
      </c>
      <c r="L606" s="1">
        <v>-1.8455699999999999</v>
      </c>
      <c r="M606" s="1">
        <v>0.72846699999999998</v>
      </c>
      <c r="N606" s="1">
        <v>0.99896200000000002</v>
      </c>
      <c r="O606" s="1">
        <v>-2.47281</v>
      </c>
      <c r="P606" s="1">
        <v>-0.72965100000000005</v>
      </c>
      <c r="Q606" s="1">
        <v>0.99475499999999994</v>
      </c>
      <c r="R606" s="1">
        <v>-2.4742500000000001</v>
      </c>
      <c r="S606" s="1">
        <v>-3.5206999999999999E-3</v>
      </c>
      <c r="T606" s="1">
        <v>-1.6998599999999999E-2</v>
      </c>
      <c r="U606" s="1">
        <v>-2.5164200000000001</v>
      </c>
      <c r="V606" s="1" t="s">
        <v>23</v>
      </c>
      <c r="W606" s="1">
        <f>ABS(IK_diagnostics_positions[[#This Row],[Column1]]-A605)</f>
        <v>0.47102929999999998</v>
      </c>
      <c r="X606" s="1">
        <f>ABS(IK_diagnostics_positions[[#This Row],[Column2]]-B605)</f>
        <v>0.63079190000000007</v>
      </c>
      <c r="Y606" s="1">
        <f>ABS(IK_diagnostics_positions[[#This Row],[Column3]]-C605)</f>
        <v>0.52213799999999999</v>
      </c>
      <c r="Z606" s="1">
        <f>ABS(IK_diagnostics_positions[[#This Row],[Column4]]-D605)</f>
        <v>0.74267799999999995</v>
      </c>
      <c r="AA606" s="1">
        <f>ABS(IK_diagnostics_positions[[#This Row],[Column5]]-E605)</f>
        <v>0.99647079999999999</v>
      </c>
      <c r="AB606" s="1">
        <f>ABS(IK_diagnostics_positions[[#This Row],[Column6]]-F605)</f>
        <v>0.16943000000000019</v>
      </c>
      <c r="AC606" s="1">
        <f>ABS(IK_diagnostics_positions[[#This Row],[Column7]]-G605)</f>
        <v>4.6811000000000019E-2</v>
      </c>
      <c r="AD606" s="1">
        <f>ABS(IK_diagnostics_positions[[#This Row],[Column8]]-H605)</f>
        <v>0.35603200000000013</v>
      </c>
      <c r="AE606" s="1">
        <f>ABS(IK_diagnostics_positions[[#This Row],[Column9]]-I605)</f>
        <v>1.1454629999999999</v>
      </c>
      <c r="AF606" s="1">
        <f>ABS(IK_diagnostics_positions[[#This Row],[Column10]]-J605)</f>
        <v>3.3309746999999994E-2</v>
      </c>
      <c r="AG606" s="1">
        <f>ABS(IK_diagnostics_positions[[#This Row],[Column11]]-K605)</f>
        <v>0.15386099999999991</v>
      </c>
      <c r="AH606" s="1">
        <f>ABS(IK_diagnostics_positions[[#This Row],[Column12]]-L605)</f>
        <v>1.0818600000000003</v>
      </c>
      <c r="AI606" s="1">
        <f>ABS(IK_diagnostics_positions[[#This Row],[Column13]]-M605)</f>
        <v>0.11155400000000004</v>
      </c>
      <c r="AJ606" s="1">
        <f>ABS(IK_diagnostics_positions[[#This Row],[Column14]]-N605)</f>
        <v>7.5580000000000647E-3</v>
      </c>
      <c r="AK606" s="1">
        <f>ABS(IK_diagnostics_positions[[#This Row],[Column15]]-O605)</f>
        <v>1.4580000000000037E-2</v>
      </c>
      <c r="AL606" s="1">
        <f>ABS(IK_diagnostics_positions[[#This Row],[Column16]]-P605)</f>
        <v>0.16276399999999991</v>
      </c>
      <c r="AM606" s="1">
        <f>ABS(IK_diagnostics_positions[[#This Row],[Column17]]-Q605)</f>
        <v>1.5189999999999371E-3</v>
      </c>
      <c r="AN606" s="1">
        <f>ABS(IK_diagnostics_positions[[#This Row],[Column18]]-R605)</f>
        <v>4.6320000000000139E-2</v>
      </c>
      <c r="AO606" s="1">
        <f>ABS(IK_diagnostics_positions[[#This Row],[Column19]]-S605)</f>
        <v>2.6298000000000002E-2</v>
      </c>
      <c r="AP606" s="1">
        <f>ABS(IK_diagnostics_positions[[#This Row],[Column20]]-T605)</f>
        <v>2.3812500000000004E-2</v>
      </c>
      <c r="AQ606" s="1">
        <f>ABS(IK_diagnostics_positions[[#This Row],[Column21]]-U605)</f>
        <v>1.7370000000000108E-2</v>
      </c>
    </row>
    <row r="607" spans="1:43" x14ac:dyDescent="0.25">
      <c r="A607" s="1">
        <v>-7.5265299999999993E-2</v>
      </c>
      <c r="B607" s="1">
        <v>0.90028799999999998</v>
      </c>
      <c r="C607" s="1">
        <v>-0.42873800000000001</v>
      </c>
      <c r="D607" s="1">
        <v>-1.00502</v>
      </c>
      <c r="E607" s="1">
        <v>1.2683199999999999</v>
      </c>
      <c r="F607" s="1">
        <v>-0.41847299999999998</v>
      </c>
      <c r="G607" s="1">
        <v>-0.80337000000000003</v>
      </c>
      <c r="H607" s="1">
        <v>1.04643</v>
      </c>
      <c r="I607" s="1">
        <v>-1.3724700000000001</v>
      </c>
      <c r="J607" s="1">
        <v>1.90514E-2</v>
      </c>
      <c r="K607" s="1">
        <v>0.78046499999999996</v>
      </c>
      <c r="L607" s="1">
        <v>-1.87534</v>
      </c>
      <c r="M607" s="1">
        <v>0.75824199999999997</v>
      </c>
      <c r="N607" s="1">
        <v>1.0139400000000001</v>
      </c>
      <c r="O607" s="1">
        <v>-2.5070800000000002</v>
      </c>
      <c r="P607" s="1">
        <v>-0.73985999999999996</v>
      </c>
      <c r="Q607" s="1">
        <v>1.00888</v>
      </c>
      <c r="R607" s="1">
        <v>-2.48516</v>
      </c>
      <c r="S607" s="1">
        <v>3.3739E-3</v>
      </c>
      <c r="T607" s="1">
        <v>2.00504E-3</v>
      </c>
      <c r="U607" s="1">
        <v>-2.50284</v>
      </c>
      <c r="V607" s="1" t="s">
        <v>23</v>
      </c>
      <c r="W607" s="1">
        <f>ABS(IK_diagnostics_positions[[#This Row],[Column1]]-A606)</f>
        <v>0.45172069999999998</v>
      </c>
      <c r="X607" s="1">
        <f>ABS(IK_diagnostics_positions[[#This Row],[Column2]]-B606)</f>
        <v>0.19452099999999994</v>
      </c>
      <c r="Y607" s="1">
        <f>ABS(IK_diagnostics_positions[[#This Row],[Column3]]-C606)</f>
        <v>4.4738E-2</v>
      </c>
      <c r="Z607" s="1">
        <f>ABS(IK_diagnostics_positions[[#This Row],[Column4]]-D606)</f>
        <v>0.60205900000000001</v>
      </c>
      <c r="AA607" s="1">
        <f>ABS(IK_diagnostics_positions[[#This Row],[Column5]]-E606)</f>
        <v>1.3184537999999999</v>
      </c>
      <c r="AB607" s="1">
        <f>ABS(IK_diagnostics_positions[[#This Row],[Column6]]-F606)</f>
        <v>0.69783699999999993</v>
      </c>
      <c r="AC607" s="1">
        <f>ABS(IK_diagnostics_positions[[#This Row],[Column7]]-G606)</f>
        <v>0.59750900000000007</v>
      </c>
      <c r="AD607" s="1">
        <f>ABS(IK_diagnostics_positions[[#This Row],[Column8]]-H606)</f>
        <v>0.144312</v>
      </c>
      <c r="AE607" s="1">
        <f>ABS(IK_diagnostics_positions[[#This Row],[Column9]]-I606)</f>
        <v>0.48933300000000013</v>
      </c>
      <c r="AF607" s="1">
        <f>ABS(IK_diagnostics_positions[[#This Row],[Column10]]-J606)</f>
        <v>1.9479152999999999E-2</v>
      </c>
      <c r="AG607" s="1">
        <f>ABS(IK_diagnostics_positions[[#This Row],[Column11]]-K606)</f>
        <v>5.587999999999993E-2</v>
      </c>
      <c r="AH607" s="1">
        <f>ABS(IK_diagnostics_positions[[#This Row],[Column12]]-L606)</f>
        <v>2.9770000000000074E-2</v>
      </c>
      <c r="AI607" s="1">
        <f>ABS(IK_diagnostics_positions[[#This Row],[Column13]]-M606)</f>
        <v>2.9774999999999996E-2</v>
      </c>
      <c r="AJ607" s="1">
        <f>ABS(IK_diagnostics_positions[[#This Row],[Column14]]-N606)</f>
        <v>1.4978000000000047E-2</v>
      </c>
      <c r="AK607" s="1">
        <f>ABS(IK_diagnostics_positions[[#This Row],[Column15]]-O606)</f>
        <v>3.4270000000000245E-2</v>
      </c>
      <c r="AL607" s="1">
        <f>ABS(IK_diagnostics_positions[[#This Row],[Column16]]-P606)</f>
        <v>1.0208999999999913E-2</v>
      </c>
      <c r="AM607" s="1">
        <f>ABS(IK_diagnostics_positions[[#This Row],[Column17]]-Q606)</f>
        <v>1.4125000000000054E-2</v>
      </c>
      <c r="AN607" s="1">
        <f>ABS(IK_diagnostics_positions[[#This Row],[Column18]]-R606)</f>
        <v>1.0909999999999975E-2</v>
      </c>
      <c r="AO607" s="1">
        <f>ABS(IK_diagnostics_positions[[#This Row],[Column19]]-S606)</f>
        <v>6.8945999999999999E-3</v>
      </c>
      <c r="AP607" s="1">
        <f>ABS(IK_diagnostics_positions[[#This Row],[Column20]]-T606)</f>
        <v>1.9003639999999999E-2</v>
      </c>
      <c r="AQ607" s="1">
        <f>ABS(IK_diagnostics_positions[[#This Row],[Column21]]-U606)</f>
        <v>1.3580000000000148E-2</v>
      </c>
    </row>
    <row r="608" spans="1:43" x14ac:dyDescent="0.25">
      <c r="A608" s="1">
        <v>0.73259799999999997</v>
      </c>
      <c r="B608" s="1">
        <v>0.31737700000000002</v>
      </c>
      <c r="C608" s="1">
        <v>-0.60213899999999998</v>
      </c>
      <c r="D608" s="1">
        <v>0.17129800000000001</v>
      </c>
      <c r="E608" s="1">
        <v>0.47795500000000002</v>
      </c>
      <c r="F608" s="1">
        <v>-1.4140200000000001</v>
      </c>
      <c r="G608" s="1">
        <v>-0.81582600000000005</v>
      </c>
      <c r="H608" s="1">
        <v>0.32832899999999998</v>
      </c>
      <c r="I608" s="1">
        <v>-1.4705900000000001</v>
      </c>
      <c r="J608" s="1">
        <v>-1.45626E-2</v>
      </c>
      <c r="K608" s="1">
        <v>0.76649599999999996</v>
      </c>
      <c r="L608" s="1">
        <v>-1.87801</v>
      </c>
      <c r="M608" s="1">
        <v>0.73834599999999995</v>
      </c>
      <c r="N608" s="1">
        <v>0.99363000000000001</v>
      </c>
      <c r="O608" s="1">
        <v>-2.4956900000000002</v>
      </c>
      <c r="P608" s="1">
        <v>-0.75334699999999999</v>
      </c>
      <c r="Q608" s="1">
        <v>1.0012099999999999</v>
      </c>
      <c r="R608" s="1">
        <v>-2.5097499999999999</v>
      </c>
      <c r="S608" s="1">
        <v>2.94831E-3</v>
      </c>
      <c r="T608" s="1">
        <v>-1.2663000000000001E-2</v>
      </c>
      <c r="U608" s="1">
        <v>-2.5045899999999999</v>
      </c>
      <c r="V608" s="1" t="s">
        <v>23</v>
      </c>
      <c r="W608" s="1">
        <f>ABS(IK_diagnostics_positions[[#This Row],[Column1]]-A607)</f>
        <v>0.80786329999999995</v>
      </c>
      <c r="X608" s="1">
        <f>ABS(IK_diagnostics_positions[[#This Row],[Column2]]-B607)</f>
        <v>0.58291099999999996</v>
      </c>
      <c r="Y608" s="1">
        <f>ABS(IK_diagnostics_positions[[#This Row],[Column3]]-C607)</f>
        <v>0.17340099999999997</v>
      </c>
      <c r="Z608" s="1">
        <f>ABS(IK_diagnostics_positions[[#This Row],[Column4]]-D607)</f>
        <v>1.176318</v>
      </c>
      <c r="AA608" s="1">
        <f>ABS(IK_diagnostics_positions[[#This Row],[Column5]]-E607)</f>
        <v>0.79036499999999987</v>
      </c>
      <c r="AB608" s="1">
        <f>ABS(IK_diagnostics_positions[[#This Row],[Column6]]-F607)</f>
        <v>0.99554700000000007</v>
      </c>
      <c r="AC608" s="1">
        <f>ABS(IK_diagnostics_positions[[#This Row],[Column7]]-G607)</f>
        <v>1.2456000000000023E-2</v>
      </c>
      <c r="AD608" s="1">
        <f>ABS(IK_diagnostics_positions[[#This Row],[Column8]]-H607)</f>
        <v>0.71810099999999999</v>
      </c>
      <c r="AE608" s="1">
        <f>ABS(IK_diagnostics_positions[[#This Row],[Column9]]-I607)</f>
        <v>9.8119999999999985E-2</v>
      </c>
      <c r="AF608" s="1">
        <f>ABS(IK_diagnostics_positions[[#This Row],[Column10]]-J607)</f>
        <v>3.3613999999999998E-2</v>
      </c>
      <c r="AG608" s="1">
        <f>ABS(IK_diagnostics_positions[[#This Row],[Column11]]-K607)</f>
        <v>1.3969000000000009E-2</v>
      </c>
      <c r="AH608" s="1">
        <f>ABS(IK_diagnostics_positions[[#This Row],[Column12]]-L607)</f>
        <v>2.6699999999999502E-3</v>
      </c>
      <c r="AI608" s="1">
        <f>ABS(IK_diagnostics_positions[[#This Row],[Column13]]-M607)</f>
        <v>1.9896000000000025E-2</v>
      </c>
      <c r="AJ608" s="1">
        <f>ABS(IK_diagnostics_positions[[#This Row],[Column14]]-N607)</f>
        <v>2.031000000000005E-2</v>
      </c>
      <c r="AK608" s="1">
        <f>ABS(IK_diagnostics_positions[[#This Row],[Column15]]-O607)</f>
        <v>1.1390000000000011E-2</v>
      </c>
      <c r="AL608" s="1">
        <f>ABS(IK_diagnostics_positions[[#This Row],[Column16]]-P607)</f>
        <v>1.3487000000000027E-2</v>
      </c>
      <c r="AM608" s="1">
        <f>ABS(IK_diagnostics_positions[[#This Row],[Column17]]-Q607)</f>
        <v>7.6700000000000657E-3</v>
      </c>
      <c r="AN608" s="1">
        <f>ABS(IK_diagnostics_positions[[#This Row],[Column18]]-R607)</f>
        <v>2.458999999999989E-2</v>
      </c>
      <c r="AO608" s="1">
        <f>ABS(IK_diagnostics_positions[[#This Row],[Column19]]-S607)</f>
        <v>4.2559E-4</v>
      </c>
      <c r="AP608" s="1">
        <f>ABS(IK_diagnostics_positions[[#This Row],[Column20]]-T607)</f>
        <v>1.466804E-2</v>
      </c>
      <c r="AQ608" s="1">
        <f>ABS(IK_diagnostics_positions[[#This Row],[Column21]]-U607)</f>
        <v>1.7499999999999183E-3</v>
      </c>
    </row>
    <row r="609" spans="1:43" x14ac:dyDescent="0.25">
      <c r="A609" s="1">
        <v>0.62759200000000004</v>
      </c>
      <c r="B609" s="1">
        <v>0.74996200000000002</v>
      </c>
      <c r="C609" s="1">
        <v>-0.209011</v>
      </c>
      <c r="D609" s="1">
        <v>1.3201700000000001</v>
      </c>
      <c r="E609" s="1">
        <v>0.35797000000000001</v>
      </c>
      <c r="F609" s="1">
        <v>-0.814554</v>
      </c>
      <c r="G609" s="1">
        <v>0.679539</v>
      </c>
      <c r="H609" s="1">
        <v>0.120979</v>
      </c>
      <c r="I609" s="1">
        <v>-1.5449200000000001</v>
      </c>
      <c r="J609" s="1">
        <v>4.7964499999999998E-3</v>
      </c>
      <c r="K609" s="1">
        <v>0.78043200000000001</v>
      </c>
      <c r="L609" s="1">
        <v>-1.8763399999999999</v>
      </c>
      <c r="M609" s="1">
        <v>0.74870700000000001</v>
      </c>
      <c r="N609" s="1">
        <v>1.0025200000000001</v>
      </c>
      <c r="O609" s="1">
        <v>-2.50664</v>
      </c>
      <c r="P609" s="1">
        <v>-0.74695500000000004</v>
      </c>
      <c r="Q609" s="1">
        <v>1.00132</v>
      </c>
      <c r="R609" s="1">
        <v>-2.4977</v>
      </c>
      <c r="S609" s="1">
        <v>2.0234300000000001E-3</v>
      </c>
      <c r="T609" s="1">
        <v>-2.4626299999999999E-3</v>
      </c>
      <c r="U609" s="1">
        <v>-2.4984899999999999</v>
      </c>
      <c r="V609" s="1" t="s">
        <v>23</v>
      </c>
      <c r="W609" s="1">
        <f>ABS(IK_diagnostics_positions[[#This Row],[Column1]]-A608)</f>
        <v>0.10500599999999993</v>
      </c>
      <c r="X609" s="1">
        <f>ABS(IK_diagnostics_positions[[#This Row],[Column2]]-B608)</f>
        <v>0.432585</v>
      </c>
      <c r="Y609" s="1">
        <f>ABS(IK_diagnostics_positions[[#This Row],[Column3]]-C608)</f>
        <v>0.39312799999999998</v>
      </c>
      <c r="Z609" s="1">
        <f>ABS(IK_diagnostics_positions[[#This Row],[Column4]]-D608)</f>
        <v>1.1488720000000001</v>
      </c>
      <c r="AA609" s="1">
        <f>ABS(IK_diagnostics_positions[[#This Row],[Column5]]-E608)</f>
        <v>0.11998500000000001</v>
      </c>
      <c r="AB609" s="1">
        <f>ABS(IK_diagnostics_positions[[#This Row],[Column6]]-F608)</f>
        <v>0.59946600000000005</v>
      </c>
      <c r="AC609" s="1">
        <f>ABS(IK_diagnostics_positions[[#This Row],[Column7]]-G608)</f>
        <v>1.4953650000000001</v>
      </c>
      <c r="AD609" s="1">
        <f>ABS(IK_diagnostics_positions[[#This Row],[Column8]]-H608)</f>
        <v>0.20734999999999998</v>
      </c>
      <c r="AE609" s="1">
        <f>ABS(IK_diagnostics_positions[[#This Row],[Column9]]-I608)</f>
        <v>7.4330000000000007E-2</v>
      </c>
      <c r="AF609" s="1">
        <f>ABS(IK_diagnostics_positions[[#This Row],[Column10]]-J608)</f>
        <v>1.9359049999999999E-2</v>
      </c>
      <c r="AG609" s="1">
        <f>ABS(IK_diagnostics_positions[[#This Row],[Column11]]-K608)</f>
        <v>1.3936000000000059E-2</v>
      </c>
      <c r="AH609" s="1">
        <f>ABS(IK_diagnostics_positions[[#This Row],[Column12]]-L608)</f>
        <v>1.6700000000000603E-3</v>
      </c>
      <c r="AI609" s="1">
        <f>ABS(IK_diagnostics_positions[[#This Row],[Column13]]-M608)</f>
        <v>1.0361000000000065E-2</v>
      </c>
      <c r="AJ609" s="1">
        <f>ABS(IK_diagnostics_positions[[#This Row],[Column14]]-N608)</f>
        <v>8.8900000000000645E-3</v>
      </c>
      <c r="AK609" s="1">
        <f>ABS(IK_diagnostics_positions[[#This Row],[Column15]]-O608)</f>
        <v>1.0949999999999793E-2</v>
      </c>
      <c r="AL609" s="1">
        <f>ABS(IK_diagnostics_positions[[#This Row],[Column16]]-P608)</f>
        <v>6.3919999999999533E-3</v>
      </c>
      <c r="AM609" s="1">
        <f>ABS(IK_diagnostics_positions[[#This Row],[Column17]]-Q608)</f>
        <v>1.100000000000545E-4</v>
      </c>
      <c r="AN609" s="1">
        <f>ABS(IK_diagnostics_positions[[#This Row],[Column18]]-R608)</f>
        <v>1.2049999999999894E-2</v>
      </c>
      <c r="AO609" s="1">
        <f>ABS(IK_diagnostics_positions[[#This Row],[Column19]]-S608)</f>
        <v>9.2487999999999989E-4</v>
      </c>
      <c r="AP609" s="1">
        <f>ABS(IK_diagnostics_positions[[#This Row],[Column20]]-T608)</f>
        <v>1.020037E-2</v>
      </c>
      <c r="AQ609" s="1">
        <f>ABS(IK_diagnostics_positions[[#This Row],[Column21]]-U608)</f>
        <v>6.0999999999999943E-3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B16AF-57D3-4435-BBCB-25D433E75025}">
  <dimension ref="A1:BP612"/>
  <sheetViews>
    <sheetView topLeftCell="AU167" workbookViewId="0">
      <selection activeCell="AV200" sqref="AV200"/>
    </sheetView>
  </sheetViews>
  <sheetFormatPr defaultRowHeight="15" x14ac:dyDescent="0.25"/>
  <cols>
    <col min="1" max="1" width="11.42578125" bestFit="1" customWidth="1"/>
    <col min="2" max="5" width="11.5703125" bestFit="1" customWidth="1"/>
    <col min="6" max="6" width="11.140625" bestFit="1" customWidth="1"/>
    <col min="7" max="9" width="11.5703125" bestFit="1" customWidth="1"/>
    <col min="10" max="22" width="12.1406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T1" t="s">
        <v>49</v>
      </c>
      <c r="AU1" s="5">
        <v>0</v>
      </c>
      <c r="AV1" s="6">
        <v>23</v>
      </c>
      <c r="AW1" s="6">
        <v>24</v>
      </c>
      <c r="AX1" s="6">
        <v>25</v>
      </c>
      <c r="AY1" s="6">
        <v>26</v>
      </c>
      <c r="AZ1" s="6">
        <v>27</v>
      </c>
      <c r="BA1" s="6">
        <v>28</v>
      </c>
      <c r="BB1" s="6">
        <v>29</v>
      </c>
      <c r="BC1" s="6">
        <v>30</v>
      </c>
      <c r="BD1" s="6">
        <v>31</v>
      </c>
      <c r="BE1" s="6">
        <v>32</v>
      </c>
      <c r="BF1" s="6">
        <v>33</v>
      </c>
      <c r="BG1" s="6">
        <v>34</v>
      </c>
      <c r="BH1" s="6">
        <v>35</v>
      </c>
      <c r="BI1" s="6">
        <v>36</v>
      </c>
      <c r="BJ1" s="6">
        <v>37</v>
      </c>
      <c r="BK1" s="6">
        <v>38</v>
      </c>
      <c r="BL1" s="6">
        <v>39</v>
      </c>
      <c r="BM1" s="6">
        <v>40</v>
      </c>
      <c r="BN1" s="6">
        <v>41</v>
      </c>
      <c r="BO1" s="6">
        <v>42</v>
      </c>
      <c r="BP1" s="6">
        <v>43</v>
      </c>
    </row>
    <row r="2" spans="1:68" x14ac:dyDescent="0.25">
      <c r="A2" s="1">
        <v>1.0874299999999999</v>
      </c>
      <c r="B2" s="1">
        <v>1.7302900000000001</v>
      </c>
      <c r="C2" s="1">
        <v>0.1754</v>
      </c>
      <c r="D2" s="1">
        <v>2.04033</v>
      </c>
      <c r="E2" s="1">
        <v>5.2977699999999999</v>
      </c>
      <c r="F2" s="1">
        <v>3.11402</v>
      </c>
      <c r="G2" s="1">
        <v>3.08311</v>
      </c>
      <c r="H2" s="1">
        <v>5.55633</v>
      </c>
      <c r="I2" s="1">
        <v>2.7318799999999999</v>
      </c>
      <c r="J2" s="1">
        <v>0.96487999999999996</v>
      </c>
      <c r="K2" s="1">
        <v>5.6933499999999997</v>
      </c>
      <c r="L2" s="1">
        <v>0.77043399999999995</v>
      </c>
      <c r="M2" s="1">
        <v>4.63584</v>
      </c>
      <c r="N2" s="1">
        <v>3.9395600000000002</v>
      </c>
      <c r="O2" s="1">
        <v>3.5645699999999998</v>
      </c>
      <c r="P2" s="1">
        <v>5.0089100000000002</v>
      </c>
      <c r="Q2" s="1" t="s">
        <v>22</v>
      </c>
      <c r="R2" s="1">
        <v>0.183669</v>
      </c>
      <c r="S2" s="1">
        <v>5.0320900000000002</v>
      </c>
      <c r="T2" s="1">
        <v>1.1998200000000001</v>
      </c>
      <c r="U2" s="1">
        <v>0.32323499999999999</v>
      </c>
      <c r="V2" s="1" t="s">
        <v>23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T2" t="s">
        <v>48</v>
      </c>
      <c r="AU2" s="3">
        <f>FRAMES_1!A2+0</f>
        <v>4</v>
      </c>
      <c r="AV2">
        <f ca="1">AVERAGE(INDIRECT(ADDRESS($AU1+2, AV$1)):INDIRECT(ADDRESS($AU2+1, AV$1)))</f>
        <v>1.5227200000000001</v>
      </c>
      <c r="AW2">
        <f ca="1">AVERAGE(INDIRECT(ADDRESS($AU1+2, AW$1)):INDIRECT(ADDRESS($AU2+1, AW$1)))</f>
        <v>1.2403375000000001</v>
      </c>
      <c r="AX2">
        <f ca="1">AVERAGE(INDIRECT(ADDRESS($AU1+2, AX$1)):INDIRECT(ADDRESS($AU2+1, AX$1)))</f>
        <v>2.7462925</v>
      </c>
      <c r="AY2">
        <f ca="1">AVERAGE(INDIRECT(ADDRESS($AU1+2, AY$1)):INDIRECT(ADDRESS($AU2+1, AY$1)))</f>
        <v>1.5105925000000002</v>
      </c>
      <c r="AZ2">
        <f ca="1">AVERAGE(INDIRECT(ADDRESS($AU1+2, AZ$1)):INDIRECT(ADDRESS($AU2+1, AZ$1)))</f>
        <v>0.90135749999999992</v>
      </c>
      <c r="BA2">
        <f ca="1">AVERAGE(INDIRECT(ADDRESS($AU1+2, BA$1)):INDIRECT(ADDRESS($AU2+1, BA$1)))</f>
        <v>1.4835175000000003</v>
      </c>
      <c r="BB2">
        <f ca="1">AVERAGE(INDIRECT(ADDRESS($AU1+2, BB$1)):INDIRECT(ADDRESS($AU2+1, BB$1)))</f>
        <v>0.70937250000000007</v>
      </c>
      <c r="BC2">
        <f ca="1">AVERAGE(INDIRECT(ADDRESS($AU1+2, BC$1)):INDIRECT(ADDRESS($AU2+1, BC$1)))</f>
        <v>2.0009549999999998</v>
      </c>
      <c r="BD2">
        <f ca="1">AVERAGE(INDIRECT(ADDRESS($AU1+2, BD$1)):INDIRECT(ADDRESS($AU2+1, BD$1)))</f>
        <v>1.1369924999999999</v>
      </c>
      <c r="BE2">
        <f ca="1">AVERAGE(INDIRECT(ADDRESS($AU1+2, BE$1)):INDIRECT(ADDRESS($AU2+1, BE$1)))</f>
        <v>1.3394000000000001</v>
      </c>
      <c r="BF2">
        <f ca="1">AVERAGE(INDIRECT(ADDRESS($AU1+2, BF$1)):INDIRECT(ADDRESS($AU2+1, BF$1)))</f>
        <v>1.01929</v>
      </c>
      <c r="BG2">
        <f ca="1">AVERAGE(INDIRECT(ADDRESS($AU1+2, BG$1)):INDIRECT(ADDRESS($AU2+1, BG$1)))</f>
        <v>1.2223698999999999</v>
      </c>
      <c r="BH2">
        <f ca="1">AVERAGE(INDIRECT(ADDRESS($AU1+2, BH$1)):INDIRECT(ADDRESS($AU2+1, BH$1)))</f>
        <v>1.1385952500000001</v>
      </c>
      <c r="BI2">
        <f ca="1">AVERAGE(INDIRECT(ADDRESS($AU1+2, BI$1)):INDIRECT(ADDRESS($AU2+1, BI$1)))</f>
        <v>1.69037295</v>
      </c>
      <c r="BJ2">
        <f ca="1">AVERAGE(INDIRECT(ADDRESS($AU1+2, BJ$1)):INDIRECT(ADDRESS($AU2+1, BJ$1)))</f>
        <v>1.8157229999999998</v>
      </c>
      <c r="BK2">
        <f ca="1">AVERAGE(INDIRECT(ADDRESS($AU1+2, BK$1)):INDIRECT(ADDRESS($AU2+1, BK$1)))</f>
        <v>2.8012484500000001</v>
      </c>
      <c r="BL2">
        <f ca="1">AVERAGE(INDIRECT(ADDRESS($AU1+2, BL$1)):INDIRECT(ADDRESS($AU2+1, BL$1)))</f>
        <v>2.1102700000000003</v>
      </c>
      <c r="BM2">
        <f ca="1">AVERAGE(INDIRECT(ADDRESS($AU1+2, BM$1)):INDIRECT(ADDRESS($AU2+1, BM$1)))</f>
        <v>2.0112112500000006</v>
      </c>
      <c r="BN2">
        <f ca="1">AVERAGE(INDIRECT(ADDRESS($AU1+2, BN$1)):INDIRECT(ADDRESS($AU2+1, BN$1)))</f>
        <v>0.93218999999999985</v>
      </c>
      <c r="BO2">
        <f ca="1">AVERAGE(INDIRECT(ADDRESS($AU1+2, BO$1)):INDIRECT(ADDRESS($AU2+1, BO$1)))</f>
        <v>1.86544</v>
      </c>
      <c r="BP2">
        <f ca="1">AVERAGE(INDIRECT(ADDRESS($AU1+2, BP$1)):INDIRECT(ADDRESS($AU2+1, BP$1)))</f>
        <v>1.2726787500000001</v>
      </c>
    </row>
    <row r="3" spans="1:68" x14ac:dyDescent="0.25">
      <c r="A3" s="1">
        <v>5.1122399999999999</v>
      </c>
      <c r="B3" s="1">
        <v>3.45322</v>
      </c>
      <c r="C3" s="1">
        <v>0.50275400000000003</v>
      </c>
      <c r="D3" s="1">
        <v>5.9797500000000001</v>
      </c>
      <c r="E3" s="1">
        <v>3.9616199999999999</v>
      </c>
      <c r="F3" s="1">
        <v>2.0547300000000002</v>
      </c>
      <c r="G3" s="1">
        <v>2.5718399999999999</v>
      </c>
      <c r="H3" s="1">
        <v>3.8206500000000001</v>
      </c>
      <c r="I3" s="1">
        <v>1.4288000000000001</v>
      </c>
      <c r="J3" s="1">
        <v>3.0086300000000001</v>
      </c>
      <c r="K3" s="1">
        <v>4.5235399999999997</v>
      </c>
      <c r="L3" s="1">
        <v>5.4362199999999999E-2</v>
      </c>
      <c r="M3" s="1">
        <v>3.0139999999999998</v>
      </c>
      <c r="N3" s="1">
        <v>1.97915</v>
      </c>
      <c r="O3" s="1">
        <v>2.6698</v>
      </c>
      <c r="P3" s="1">
        <v>3.2833099999999997E-2</v>
      </c>
      <c r="Q3" s="1">
        <v>5.6497200000000003</v>
      </c>
      <c r="R3" s="1">
        <v>0.17383699999999999</v>
      </c>
      <c r="S3" s="1">
        <v>5.1067299999999998</v>
      </c>
      <c r="T3" s="1">
        <v>5.5664600000000002</v>
      </c>
      <c r="U3" s="1">
        <v>0.85939399999999999</v>
      </c>
      <c r="V3" s="1" t="s">
        <v>23</v>
      </c>
      <c r="W3" s="1">
        <f>ABS(IK_diagnostics_degrees[[#This Row],[Column1]]-A2)</f>
        <v>4.0248100000000004</v>
      </c>
      <c r="X3" s="1">
        <f>ABS(IK_diagnostics_degrees[[#This Row],[Column2]]-B2)</f>
        <v>1.7229299999999999</v>
      </c>
      <c r="Y3" s="1">
        <f>ABS(IK_diagnostics_degrees[[#This Row],[Column3]]-C2)</f>
        <v>0.32735400000000003</v>
      </c>
      <c r="Z3" s="1">
        <f>ABS(IK_diagnostics_degrees[[#This Row],[Column4]]-D2)</f>
        <v>3.9394200000000001</v>
      </c>
      <c r="AA3" s="1">
        <f>ABS(IK_diagnostics_degrees[[#This Row],[Column5]]-E2)</f>
        <v>1.3361499999999999</v>
      </c>
      <c r="AB3" s="1">
        <f>ABS(IK_diagnostics_degrees[[#This Row],[Column6]]-F2)</f>
        <v>1.0592899999999998</v>
      </c>
      <c r="AC3" s="1">
        <f>ABS(IK_diagnostics_degrees[[#This Row],[Column7]]-G2)</f>
        <v>0.51127000000000011</v>
      </c>
      <c r="AD3" s="1">
        <f>ABS(IK_diagnostics_degrees[[#This Row],[Column8]]-H2)</f>
        <v>1.7356799999999999</v>
      </c>
      <c r="AE3" s="1">
        <f>ABS(IK_diagnostics_degrees[[#This Row],[Column9]]-I2)</f>
        <v>1.3030799999999998</v>
      </c>
      <c r="AF3" s="1">
        <f>ABS(IK_diagnostics_degrees[[#This Row],[Column10]]-J2)</f>
        <v>2.0437500000000002</v>
      </c>
      <c r="AG3" s="1">
        <f>ABS(IK_diagnostics_degrees[[#This Row],[Column11]]-K2)</f>
        <v>1.16981</v>
      </c>
      <c r="AH3" s="1">
        <f>ABS(IK_diagnostics_degrees[[#This Row],[Column12]]-L2)</f>
        <v>0.71607179999999993</v>
      </c>
      <c r="AI3" s="1">
        <f>ABS(IK_diagnostics_degrees[[#This Row],[Column13]]-M2)</f>
        <v>1.6218400000000002</v>
      </c>
      <c r="AJ3" s="1">
        <f>ABS(IK_diagnostics_degrees[[#This Row],[Column14]]-N2)</f>
        <v>1.9604100000000002</v>
      </c>
      <c r="AK3" s="1">
        <f>ABS(IK_diagnostics_degrees[[#This Row],[Column15]]-O2)</f>
        <v>0.89476999999999984</v>
      </c>
      <c r="AL3" s="1">
        <f>ABS(IK_diagnostics_degrees[[#This Row],[Column16]]-P2)</f>
        <v>4.9760768999999998</v>
      </c>
      <c r="AM3" s="1">
        <f>ABS(IK_diagnostics_degrees[[#This Row],[Column17]]-Q2)</f>
        <v>5.6497200000000003</v>
      </c>
      <c r="AN3" s="1">
        <f>ABS(IK_diagnostics_degrees[[#This Row],[Column18]]-R2)</f>
        <v>9.8320000000000074E-3</v>
      </c>
      <c r="AO3" s="1">
        <f>ABS(IK_diagnostics_degrees[[#This Row],[Column19]]-S2)</f>
        <v>7.4639999999999596E-2</v>
      </c>
      <c r="AP3" s="1">
        <f>ABS(IK_diagnostics_degrees[[#This Row],[Column20]]-T2)</f>
        <v>4.3666400000000003</v>
      </c>
      <c r="AQ3" s="1">
        <f>ABS(IK_diagnostics_degrees[[#This Row],[Column21]]-U2)</f>
        <v>0.53615900000000005</v>
      </c>
      <c r="AU3" s="4">
        <f>IK_diagnostics_frames[[#This Row],[Column1]]+AU2</f>
        <v>10</v>
      </c>
      <c r="AV3">
        <f ca="1">AVERAGE(INDIRECT(ADDRESS($AU2+2, AV$1)):INDIRECT(ADDRESS($AU3+1, AV$1)))</f>
        <v>1.5048399999999997</v>
      </c>
      <c r="AW3">
        <f ca="1">AVERAGE(INDIRECT(ADDRESS($AU2+2, AW$1)):INDIRECT(ADDRESS($AU3+1, AW$1)))</f>
        <v>1.3742583333333334</v>
      </c>
      <c r="AX3">
        <f ca="1">AVERAGE(INDIRECT(ADDRESS($AU2+2, AX$1)):INDIRECT(ADDRESS($AU3+1, AX$1)))</f>
        <v>1.9954816666666666</v>
      </c>
      <c r="AY3">
        <f ca="1">AVERAGE(INDIRECT(ADDRESS($AU2+2, AY$1)):INDIRECT(ADDRESS($AU3+1, AY$1)))</f>
        <v>1.1229866666666666</v>
      </c>
      <c r="AZ3">
        <f ca="1">AVERAGE(INDIRECT(ADDRESS($AU2+2, AZ$1)):INDIRECT(ADDRESS($AU3+1, AZ$1)))</f>
        <v>2.7750466666666664</v>
      </c>
      <c r="BA3">
        <f ca="1">AVERAGE(INDIRECT(ADDRESS($AU2+2, BA$1)):INDIRECT(ADDRESS($AU3+1, BA$1)))</f>
        <v>2.0538716666666672</v>
      </c>
      <c r="BB3">
        <f ca="1">AVERAGE(INDIRECT(ADDRESS($AU2+2, BB$1)):INDIRECT(ADDRESS($AU3+1, BB$1)))</f>
        <v>1.744949733333333</v>
      </c>
      <c r="BC3">
        <f ca="1">AVERAGE(INDIRECT(ADDRESS($AU2+2, BC$1)):INDIRECT(ADDRESS($AU3+1, BC$1)))</f>
        <v>2.1084416666666663</v>
      </c>
      <c r="BD3">
        <f ca="1">AVERAGE(INDIRECT(ADDRESS($AU2+2, BD$1)):INDIRECT(ADDRESS($AU3+1, BD$1)))</f>
        <v>2.4383806666666668</v>
      </c>
      <c r="BE3">
        <f ca="1">AVERAGE(INDIRECT(ADDRESS($AU2+2, BE$1)):INDIRECT(ADDRESS($AU3+1, BE$1)))</f>
        <v>1.6977850000000003</v>
      </c>
      <c r="BF3">
        <f ca="1">AVERAGE(INDIRECT(ADDRESS($AU2+2, BF$1)):INDIRECT(ADDRESS($AU3+1, BF$1)))</f>
        <v>3.8261913333333326</v>
      </c>
      <c r="BG3">
        <f ca="1">AVERAGE(INDIRECT(ADDRESS($AU2+2, BG$1)):INDIRECT(ADDRESS($AU3+1, BG$1)))</f>
        <v>1.244165</v>
      </c>
      <c r="BH3">
        <f ca="1">AVERAGE(INDIRECT(ADDRESS($AU2+2, BH$1)):INDIRECT(ADDRESS($AU3+1, BH$1)))</f>
        <v>0.85313016666666674</v>
      </c>
      <c r="BI3">
        <f ca="1">AVERAGE(INDIRECT(ADDRESS($AU2+2, BI$1)):INDIRECT(ADDRESS($AU3+1, BI$1)))</f>
        <v>1.8043716666666667</v>
      </c>
      <c r="BJ3">
        <f ca="1">AVERAGE(INDIRECT(ADDRESS($AU2+2, BJ$1)):INDIRECT(ADDRESS($AU3+1, BJ$1)))</f>
        <v>2.5041235638333332</v>
      </c>
      <c r="BK3">
        <f ca="1">AVERAGE(INDIRECT(ADDRESS($AU2+2, BK$1)):INDIRECT(ADDRESS($AU3+1, BK$1)))</f>
        <v>1.8004383333333334</v>
      </c>
      <c r="BL3">
        <f ca="1">AVERAGE(INDIRECT(ADDRESS($AU2+2, BL$1)):INDIRECT(ADDRESS($AU3+1, BL$1)))</f>
        <v>1.9233766666666667</v>
      </c>
      <c r="BM3">
        <f ca="1">AVERAGE(INDIRECT(ADDRESS($AU2+2, BM$1)):INDIRECT(ADDRESS($AU3+1, BM$1)))</f>
        <v>1.3849583333333333</v>
      </c>
      <c r="BN3">
        <f ca="1">AVERAGE(INDIRECT(ADDRESS($AU2+2, BN$1)):INDIRECT(ADDRESS($AU3+1, BN$1)))</f>
        <v>1.8673883333333332</v>
      </c>
      <c r="BO3">
        <f ca="1">AVERAGE(INDIRECT(ADDRESS($AU2+2, BO$1)):INDIRECT(ADDRESS($AU3+1, BO$1)))</f>
        <v>1.4834083333333332</v>
      </c>
      <c r="BP3">
        <f ca="1">AVERAGE(INDIRECT(ADDRESS($AU2+2, BP$1)):INDIRECT(ADDRESS($AU3+1, BP$1)))</f>
        <v>2.2384490000000001</v>
      </c>
    </row>
    <row r="4" spans="1:68" x14ac:dyDescent="0.25">
      <c r="A4" s="1">
        <v>3.94042</v>
      </c>
      <c r="B4" s="1">
        <v>3.9467500000000002</v>
      </c>
      <c r="C4" s="1">
        <v>6.20716</v>
      </c>
      <c r="D4" s="1">
        <v>6.2831900000000003</v>
      </c>
      <c r="E4" s="1">
        <v>3.8897200000000001</v>
      </c>
      <c r="F4" s="1">
        <v>1.1767399999999999</v>
      </c>
      <c r="G4" s="1">
        <v>3.29</v>
      </c>
      <c r="H4" s="1">
        <v>5.7380899999999997</v>
      </c>
      <c r="I4" s="1">
        <v>3.7258399999999998</v>
      </c>
      <c r="J4" s="1">
        <v>3.8996400000000002</v>
      </c>
      <c r="K4" s="1">
        <v>2.2617699999999998</v>
      </c>
      <c r="L4" s="1">
        <v>3.6679599999999999</v>
      </c>
      <c r="M4" s="1">
        <v>3.2597399999999999</v>
      </c>
      <c r="N4" s="1">
        <v>3.7309099999999998E-2</v>
      </c>
      <c r="O4" s="1">
        <v>0.68548900000000001</v>
      </c>
      <c r="P4" s="1">
        <v>3.8390900000000001</v>
      </c>
      <c r="Q4" s="1">
        <v>5.2165499999999998</v>
      </c>
      <c r="R4" s="1">
        <v>5.6946000000000003</v>
      </c>
      <c r="S4" s="1">
        <v>1.5360100000000001</v>
      </c>
      <c r="T4" s="1">
        <v>6.2067100000000002</v>
      </c>
      <c r="U4" s="1">
        <v>4.8617100000000004</v>
      </c>
      <c r="V4" s="1" t="s">
        <v>23</v>
      </c>
      <c r="W4" s="1">
        <f>ABS(IK_diagnostics_degrees[[#This Row],[Column1]]-A3)</f>
        <v>1.1718199999999999</v>
      </c>
      <c r="X4" s="1">
        <f>ABS(IK_diagnostics_degrees[[#This Row],[Column2]]-B3)</f>
        <v>0.49353000000000025</v>
      </c>
      <c r="Y4" s="1">
        <f>ABS(IK_diagnostics_degrees[[#This Row],[Column3]]-C3)</f>
        <v>5.7044059999999996</v>
      </c>
      <c r="Z4" s="1">
        <f>ABS(IK_diagnostics_degrees[[#This Row],[Column4]]-D3)</f>
        <v>0.30344000000000015</v>
      </c>
      <c r="AA4" s="1">
        <f>ABS(IK_diagnostics_degrees[[#This Row],[Column5]]-E3)</f>
        <v>7.1899999999999853E-2</v>
      </c>
      <c r="AB4" s="1">
        <f>ABS(IK_diagnostics_degrees[[#This Row],[Column6]]-F3)</f>
        <v>0.87799000000000027</v>
      </c>
      <c r="AC4" s="1">
        <f>ABS(IK_diagnostics_degrees[[#This Row],[Column7]]-G3)</f>
        <v>0.71816000000000013</v>
      </c>
      <c r="AD4" s="1">
        <f>ABS(IK_diagnostics_degrees[[#This Row],[Column8]]-H3)</f>
        <v>1.9174399999999996</v>
      </c>
      <c r="AE4" s="1">
        <f>ABS(IK_diagnostics_degrees[[#This Row],[Column9]]-I3)</f>
        <v>2.29704</v>
      </c>
      <c r="AF4" s="1">
        <f>ABS(IK_diagnostics_degrees[[#This Row],[Column10]]-J3)</f>
        <v>0.89101000000000008</v>
      </c>
      <c r="AG4" s="1">
        <f>ABS(IK_diagnostics_degrees[[#This Row],[Column11]]-K3)</f>
        <v>2.2617699999999998</v>
      </c>
      <c r="AH4" s="1">
        <f>ABS(IK_diagnostics_degrees[[#This Row],[Column12]]-L3)</f>
        <v>3.6135978</v>
      </c>
      <c r="AI4" s="1">
        <f>ABS(IK_diagnostics_degrees[[#This Row],[Column13]]-M3)</f>
        <v>0.24574000000000007</v>
      </c>
      <c r="AJ4" s="1">
        <f>ABS(IK_diagnostics_degrees[[#This Row],[Column14]]-N3)</f>
        <v>1.9418408999999999</v>
      </c>
      <c r="AK4" s="1">
        <f>ABS(IK_diagnostics_degrees[[#This Row],[Column15]]-O3)</f>
        <v>1.9843109999999999</v>
      </c>
      <c r="AL4" s="1">
        <f>ABS(IK_diagnostics_degrees[[#This Row],[Column16]]-P3)</f>
        <v>3.8062569000000002</v>
      </c>
      <c r="AM4" s="1">
        <f>ABS(IK_diagnostics_degrees[[#This Row],[Column17]]-Q3)</f>
        <v>0.4331700000000005</v>
      </c>
      <c r="AN4" s="1">
        <f>ABS(IK_diagnostics_degrees[[#This Row],[Column18]]-R3)</f>
        <v>5.5207630000000005</v>
      </c>
      <c r="AO4" s="1">
        <f>ABS(IK_diagnostics_degrees[[#This Row],[Column19]]-S3)</f>
        <v>3.5707199999999997</v>
      </c>
      <c r="AP4" s="1">
        <f>ABS(IK_diagnostics_degrees[[#This Row],[Column20]]-T3)</f>
        <v>0.64024999999999999</v>
      </c>
      <c r="AQ4" s="1">
        <f>ABS(IK_diagnostics_degrees[[#This Row],[Column21]]-U3)</f>
        <v>4.0023160000000004</v>
      </c>
      <c r="AU4" s="3">
        <f>IK_diagnostics_frames[[#This Row],[Column1]]+AU3</f>
        <v>11</v>
      </c>
      <c r="AV4">
        <f ca="1">AVERAGE(INDIRECT(ADDRESS($AU3+2, AV$1)):INDIRECT(ADDRESS($AU4+1, AV$1)))</f>
        <v>1.5396800000000006</v>
      </c>
      <c r="AW4">
        <f ca="1">AVERAGE(INDIRECT(ADDRESS($AU3+2, AW$1)):INDIRECT(ADDRESS($AU4+1, AW$1)))</f>
        <v>4.6510990000000003</v>
      </c>
      <c r="AX4">
        <f ca="1">AVERAGE(INDIRECT(ADDRESS($AU3+2, AX$1)):INDIRECT(ADDRESS($AU4+1, AX$1)))</f>
        <v>2.4647999999999999</v>
      </c>
      <c r="AY4">
        <f ca="1">AVERAGE(INDIRECT(ADDRESS($AU3+2, AY$1)):INDIRECT(ADDRESS($AU4+1, AY$1)))</f>
        <v>2.9158819999999999</v>
      </c>
      <c r="AZ4">
        <f ca="1">AVERAGE(INDIRECT(ADDRESS($AU3+2, AZ$1)):INDIRECT(ADDRESS($AU4+1, AZ$1)))</f>
        <v>2.2136100000000001</v>
      </c>
      <c r="BA4">
        <f ca="1">AVERAGE(INDIRECT(ADDRESS($AU3+2, BA$1)):INDIRECT(ADDRESS($AU4+1, BA$1)))</f>
        <v>1.2520299999999998</v>
      </c>
      <c r="BB4">
        <f ca="1">AVERAGE(INDIRECT(ADDRESS($AU3+2, BB$1)):INDIRECT(ADDRESS($AU4+1, BB$1)))</f>
        <v>0.14127999999999985</v>
      </c>
      <c r="BC4">
        <f ca="1">AVERAGE(INDIRECT(ADDRESS($AU3+2, BC$1)):INDIRECT(ADDRESS($AU4+1, BC$1)))</f>
        <v>1.8649700000000005</v>
      </c>
      <c r="BD4">
        <f ca="1">AVERAGE(INDIRECT(ADDRESS($AU3+2, BD$1)):INDIRECT(ADDRESS($AU4+1, BD$1)))</f>
        <v>1.6924999999999999</v>
      </c>
      <c r="BE4">
        <f ca="1">AVERAGE(INDIRECT(ADDRESS($AU3+2, BE$1)):INDIRECT(ADDRESS($AU4+1, BE$1)))</f>
        <v>1.8147000000000002</v>
      </c>
      <c r="BF4">
        <f ca="1">AVERAGE(INDIRECT(ADDRESS($AU3+2, BF$1)):INDIRECT(ADDRESS($AU4+1, BF$1)))</f>
        <v>0.42110000000000003</v>
      </c>
      <c r="BG4">
        <f ca="1">AVERAGE(INDIRECT(ADDRESS($AU3+2, BG$1)):INDIRECT(ADDRESS($AU4+1, BG$1)))</f>
        <v>0.38129000000000013</v>
      </c>
      <c r="BH4">
        <f ca="1">AVERAGE(INDIRECT(ADDRESS($AU3+2, BH$1)):INDIRECT(ADDRESS($AU4+1, BH$1)))</f>
        <v>2.3993399999999996</v>
      </c>
      <c r="BI4">
        <f ca="1">AVERAGE(INDIRECT(ADDRESS($AU3+2, BI$1)):INDIRECT(ADDRESS($AU4+1, BI$1)))</f>
        <v>1.1564099999999997</v>
      </c>
      <c r="BJ4">
        <f ca="1">AVERAGE(INDIRECT(ADDRESS($AU3+2, BJ$1)):INDIRECT(ADDRESS($AU4+1, BJ$1)))</f>
        <v>1.37382</v>
      </c>
      <c r="BK4">
        <f ca="1">AVERAGE(INDIRECT(ADDRESS($AU3+2, BK$1)):INDIRECT(ADDRESS($AU4+1, BK$1)))</f>
        <v>3.2880000000000003</v>
      </c>
      <c r="BL4">
        <f ca="1">AVERAGE(INDIRECT(ADDRESS($AU3+2, BL$1)):INDIRECT(ADDRESS($AU4+1, BL$1)))</f>
        <v>0.59789000000000048</v>
      </c>
      <c r="BM4">
        <f ca="1">AVERAGE(INDIRECT(ADDRESS($AU3+2, BM$1)):INDIRECT(ADDRESS($AU4+1, BM$1)))</f>
        <v>1.1038380000000001</v>
      </c>
      <c r="BN4">
        <f ca="1">AVERAGE(INDIRECT(ADDRESS($AU3+2, BN$1)):INDIRECT(ADDRESS($AU4+1, BN$1)))</f>
        <v>1.5571899999999994</v>
      </c>
      <c r="BO4">
        <f ca="1">AVERAGE(INDIRECT(ADDRESS($AU3+2, BO$1)):INDIRECT(ADDRESS($AU4+1, BO$1)))</f>
        <v>2.2209300000000001</v>
      </c>
      <c r="BP4">
        <f ca="1">AVERAGE(INDIRECT(ADDRESS($AU3+2, BP$1)):INDIRECT(ADDRESS($AU4+1, BP$1)))</f>
        <v>1.7152400000000001</v>
      </c>
    </row>
    <row r="5" spans="1:68" x14ac:dyDescent="0.25">
      <c r="A5" s="1">
        <v>4.83467</v>
      </c>
      <c r="B5" s="1">
        <v>1.2018599999999999</v>
      </c>
      <c r="C5" s="1">
        <v>1.2537499999999999</v>
      </c>
      <c r="D5" s="1">
        <v>4.4836799999999997</v>
      </c>
      <c r="E5" s="1">
        <v>1.69234</v>
      </c>
      <c r="F5" s="1">
        <v>5.1735300000000004</v>
      </c>
      <c r="G5" s="1">
        <v>1.68194</v>
      </c>
      <c r="H5" s="1">
        <v>1.3873899999999999</v>
      </c>
      <c r="I5" s="1">
        <v>2.77799</v>
      </c>
      <c r="J5" s="1">
        <v>1.4767999999999999</v>
      </c>
      <c r="K5" s="1">
        <v>2.9073500000000001</v>
      </c>
      <c r="L5" s="1">
        <v>4.2277699999999996</v>
      </c>
      <c r="M5" s="1">
        <v>0.57293899999999998</v>
      </c>
      <c r="N5" s="1">
        <v>2.89655</v>
      </c>
      <c r="O5" s="1">
        <v>5.0693000000000001</v>
      </c>
      <c r="P5" s="1">
        <v>1.4164300000000001</v>
      </c>
      <c r="Q5" s="1">
        <v>2.8583599999999998</v>
      </c>
      <c r="R5" s="1">
        <v>3.1803499999999998</v>
      </c>
      <c r="S5" s="1">
        <v>1.61941</v>
      </c>
      <c r="T5" s="1">
        <v>3.7518400000000001</v>
      </c>
      <c r="U5" s="1">
        <v>4.3094700000000001</v>
      </c>
      <c r="V5" s="1" t="s">
        <v>23</v>
      </c>
      <c r="W5" s="1">
        <f>ABS(IK_diagnostics_degrees[[#This Row],[Column1]]-A4)</f>
        <v>0.89424999999999999</v>
      </c>
      <c r="X5" s="1">
        <f>ABS(IK_diagnostics_degrees[[#This Row],[Column2]]-B4)</f>
        <v>2.7448900000000003</v>
      </c>
      <c r="Y5" s="1">
        <f>ABS(IK_diagnostics_degrees[[#This Row],[Column3]]-C4)</f>
        <v>4.9534099999999999</v>
      </c>
      <c r="Z5" s="1">
        <f>ABS(IK_diagnostics_degrees[[#This Row],[Column4]]-D4)</f>
        <v>1.7995100000000006</v>
      </c>
      <c r="AA5" s="1">
        <f>ABS(IK_diagnostics_degrees[[#This Row],[Column5]]-E4)</f>
        <v>2.1973799999999999</v>
      </c>
      <c r="AB5" s="1">
        <f>ABS(IK_diagnostics_degrees[[#This Row],[Column6]]-F4)</f>
        <v>3.9967900000000007</v>
      </c>
      <c r="AC5" s="1">
        <f>ABS(IK_diagnostics_degrees[[#This Row],[Column7]]-G4)</f>
        <v>1.60806</v>
      </c>
      <c r="AD5" s="1">
        <f>ABS(IK_diagnostics_degrees[[#This Row],[Column8]]-H4)</f>
        <v>4.3506999999999998</v>
      </c>
      <c r="AE5" s="1">
        <f>ABS(IK_diagnostics_degrees[[#This Row],[Column9]]-I4)</f>
        <v>0.94784999999999986</v>
      </c>
      <c r="AF5" s="1">
        <f>ABS(IK_diagnostics_degrees[[#This Row],[Column10]]-J4)</f>
        <v>2.4228400000000003</v>
      </c>
      <c r="AG5" s="1">
        <f>ABS(IK_diagnostics_degrees[[#This Row],[Column11]]-K4)</f>
        <v>0.64558000000000026</v>
      </c>
      <c r="AH5" s="1">
        <f>ABS(IK_diagnostics_degrees[[#This Row],[Column12]]-L4)</f>
        <v>0.5598099999999997</v>
      </c>
      <c r="AI5" s="1">
        <f>ABS(IK_diagnostics_degrees[[#This Row],[Column13]]-M4)</f>
        <v>2.686801</v>
      </c>
      <c r="AJ5" s="1">
        <f>ABS(IK_diagnostics_degrees[[#This Row],[Column14]]-N4)</f>
        <v>2.8592409000000001</v>
      </c>
      <c r="AK5" s="1">
        <f>ABS(IK_diagnostics_degrees[[#This Row],[Column15]]-O4)</f>
        <v>4.3838109999999997</v>
      </c>
      <c r="AL5" s="1">
        <f>ABS(IK_diagnostics_degrees[[#This Row],[Column16]]-P4)</f>
        <v>2.42266</v>
      </c>
      <c r="AM5" s="1">
        <f>ABS(IK_diagnostics_degrees[[#This Row],[Column17]]-Q4)</f>
        <v>2.35819</v>
      </c>
      <c r="AN5" s="1">
        <f>ABS(IK_diagnostics_degrees[[#This Row],[Column18]]-R4)</f>
        <v>2.5142500000000005</v>
      </c>
      <c r="AO5" s="1">
        <f>ABS(IK_diagnostics_degrees[[#This Row],[Column19]]-S4)</f>
        <v>8.3399999999999919E-2</v>
      </c>
      <c r="AP5" s="1">
        <f>ABS(IK_diagnostics_degrees[[#This Row],[Column20]]-T4)</f>
        <v>2.4548700000000001</v>
      </c>
      <c r="AQ5" s="1">
        <f>ABS(IK_diagnostics_degrees[[#This Row],[Column21]]-U4)</f>
        <v>0.55224000000000029</v>
      </c>
      <c r="AU5" s="4">
        <f>IK_diagnostics_frames[[#This Row],[Column1]]+AU4</f>
        <v>18</v>
      </c>
      <c r="AV5">
        <f ca="1">AVERAGE(INDIRECT(ADDRESS($AU4+2, AV$1)):INDIRECT(ADDRESS($AU5+1, AV$1)))</f>
        <v>2.538208571428572</v>
      </c>
      <c r="AW5">
        <f ca="1">AVERAGE(INDIRECT(ADDRESS($AU4+2, AW$1)):INDIRECT(ADDRESS($AU5+1, AW$1)))</f>
        <v>1.3336755714285713</v>
      </c>
      <c r="AX5">
        <f ca="1">AVERAGE(INDIRECT(ADDRESS($AU4+2, AX$1)):INDIRECT(ADDRESS($AU5+1, AX$1)))</f>
        <v>2.5284599999999999</v>
      </c>
      <c r="AY5">
        <f ca="1">AVERAGE(INDIRECT(ADDRESS($AU4+2, AY$1)):INDIRECT(ADDRESS($AU5+1, AY$1)))</f>
        <v>1.7279625714285716</v>
      </c>
      <c r="AZ5">
        <f ca="1">AVERAGE(INDIRECT(ADDRESS($AU4+2, AZ$1)):INDIRECT(ADDRESS($AU5+1, AZ$1)))</f>
        <v>2.5546885714285712</v>
      </c>
      <c r="BA5">
        <f ca="1">AVERAGE(INDIRECT(ADDRESS($AU4+2, BA$1)):INDIRECT(ADDRESS($AU5+1, BA$1)))</f>
        <v>1.77491</v>
      </c>
      <c r="BB5">
        <f ca="1">AVERAGE(INDIRECT(ADDRESS($AU4+2, BB$1)):INDIRECT(ADDRESS($AU5+1, BB$1)))</f>
        <v>3.5431494285714291</v>
      </c>
      <c r="BC5">
        <f ca="1">AVERAGE(INDIRECT(ADDRESS($AU4+2, BC$1)):INDIRECT(ADDRESS($AU5+1, BC$1)))</f>
        <v>3.2530361428571433</v>
      </c>
      <c r="BD5">
        <f ca="1">AVERAGE(INDIRECT(ADDRESS($AU4+2, BD$1)):INDIRECT(ADDRESS($AU5+1, BD$1)))</f>
        <v>2.0605405714285712</v>
      </c>
      <c r="BE5">
        <f ca="1">AVERAGE(INDIRECT(ADDRESS($AU4+2, BE$1)):INDIRECT(ADDRESS($AU5+1, BE$1)))</f>
        <v>2.5882842857142863</v>
      </c>
      <c r="BF5">
        <f ca="1">AVERAGE(INDIRECT(ADDRESS($AU4+2, BF$1)):INDIRECT(ADDRESS($AU5+1, BF$1)))</f>
        <v>1.87304</v>
      </c>
      <c r="BG5">
        <f ca="1">AVERAGE(INDIRECT(ADDRESS($AU4+2, BG$1)):INDIRECT(ADDRESS($AU5+1, BG$1)))</f>
        <v>2.2394857142857143</v>
      </c>
      <c r="BH5">
        <f ca="1">AVERAGE(INDIRECT(ADDRESS($AU4+2, BH$1)):INDIRECT(ADDRESS($AU5+1, BH$1)))</f>
        <v>1.0962251428571428</v>
      </c>
      <c r="BI5">
        <f ca="1">AVERAGE(INDIRECT(ADDRESS($AU4+2, BI$1)):INDIRECT(ADDRESS($AU5+1, BI$1)))</f>
        <v>1.7568328571428573</v>
      </c>
      <c r="BJ5">
        <f ca="1">AVERAGE(INDIRECT(ADDRESS($AU4+2, BJ$1)):INDIRECT(ADDRESS($AU5+1, BJ$1)))</f>
        <v>1.4588594285714287</v>
      </c>
      <c r="BK5">
        <f ca="1">AVERAGE(INDIRECT(ADDRESS($AU4+2, BK$1)):INDIRECT(ADDRESS($AU5+1, BK$1)))</f>
        <v>1.6367170000000002</v>
      </c>
      <c r="BL5">
        <f ca="1">AVERAGE(INDIRECT(ADDRESS($AU4+2, BL$1)):INDIRECT(ADDRESS($AU5+1, BL$1)))</f>
        <v>2.2196129999999998</v>
      </c>
      <c r="BM5">
        <f ca="1">AVERAGE(INDIRECT(ADDRESS($AU4+2, BM$1)):INDIRECT(ADDRESS($AU5+1, BM$1)))</f>
        <v>1.7193754285714284</v>
      </c>
      <c r="BN5">
        <f ca="1">AVERAGE(INDIRECT(ADDRESS($AU4+2, BN$1)):INDIRECT(ADDRESS($AU5+1, BN$1)))</f>
        <v>1.4682278571428569</v>
      </c>
      <c r="BO5">
        <f ca="1">AVERAGE(INDIRECT(ADDRESS($AU4+2, BO$1)):INDIRECT(ADDRESS($AU5+1, BO$1)))</f>
        <v>1.0560499999999997</v>
      </c>
      <c r="BP5">
        <f ca="1">AVERAGE(INDIRECT(ADDRESS($AU4+2, BP$1)):INDIRECT(ADDRESS($AU5+1, BP$1)))</f>
        <v>1.6662657142857142</v>
      </c>
    </row>
    <row r="6" spans="1:68" x14ac:dyDescent="0.25">
      <c r="A6" s="1">
        <v>3.8582100000000001</v>
      </c>
      <c r="B6" s="1">
        <v>2.9622999999999999</v>
      </c>
      <c r="C6" s="1">
        <v>6.2831900000000003</v>
      </c>
      <c r="D6" s="1">
        <v>2.3166799999999999</v>
      </c>
      <c r="E6" s="1">
        <v>6.2831900000000003</v>
      </c>
      <c r="F6" s="1">
        <v>3.62853</v>
      </c>
      <c r="G6" s="1">
        <v>8.10308E-2</v>
      </c>
      <c r="H6" s="1">
        <v>6.2164999999999999</v>
      </c>
      <c r="I6" s="1">
        <v>0.18393300000000001</v>
      </c>
      <c r="J6" s="1">
        <v>5.6534300000000002</v>
      </c>
      <c r="K6" s="1">
        <v>1.8287500000000001</v>
      </c>
      <c r="L6" s="1">
        <v>2.8208899999999999</v>
      </c>
      <c r="M6" s="1">
        <v>2.5165999999999999</v>
      </c>
      <c r="N6" s="1">
        <v>4.4046200000000004</v>
      </c>
      <c r="O6" s="1">
        <v>2.8086000000000002</v>
      </c>
      <c r="P6" s="1">
        <v>1.0608500000000001</v>
      </c>
      <c r="Q6" s="1">
        <v>3.0139800000000001</v>
      </c>
      <c r="R6" s="1">
        <v>3.4653299999999998</v>
      </c>
      <c r="S6" s="1">
        <v>5.7538799999999997</v>
      </c>
      <c r="T6" s="1">
        <v>3.6686399999999999</v>
      </c>
      <c r="U6" s="1">
        <v>4.56271</v>
      </c>
      <c r="V6" s="1" t="s">
        <v>23</v>
      </c>
      <c r="W6" s="1">
        <f>ABS(IK_diagnostics_degrees[[#This Row],[Column1]]-A5)</f>
        <v>0.97645999999999988</v>
      </c>
      <c r="X6" s="1">
        <f>ABS(IK_diagnostics_degrees[[#This Row],[Column2]]-B5)</f>
        <v>1.76044</v>
      </c>
      <c r="Y6" s="1">
        <f>ABS(IK_diagnostics_degrees[[#This Row],[Column3]]-C5)</f>
        <v>5.0294400000000001</v>
      </c>
      <c r="Z6" s="1">
        <f>ABS(IK_diagnostics_degrees[[#This Row],[Column4]]-D5)</f>
        <v>2.1669999999999998</v>
      </c>
      <c r="AA6" s="1">
        <f>ABS(IK_diagnostics_degrees[[#This Row],[Column5]]-E5)</f>
        <v>4.5908500000000005</v>
      </c>
      <c r="AB6" s="1">
        <f>ABS(IK_diagnostics_degrees[[#This Row],[Column6]]-F5)</f>
        <v>1.5450000000000004</v>
      </c>
      <c r="AC6" s="1">
        <f>ABS(IK_diagnostics_degrees[[#This Row],[Column7]]-G5)</f>
        <v>1.6009092</v>
      </c>
      <c r="AD6" s="1">
        <f>ABS(IK_diagnostics_degrees[[#This Row],[Column8]]-H5)</f>
        <v>4.82911</v>
      </c>
      <c r="AE6" s="1">
        <f>ABS(IK_diagnostics_degrees[[#This Row],[Column9]]-I5)</f>
        <v>2.5940569999999998</v>
      </c>
      <c r="AF6" s="1">
        <f>ABS(IK_diagnostics_degrees[[#This Row],[Column10]]-J5)</f>
        <v>4.1766300000000003</v>
      </c>
      <c r="AG6" s="1">
        <f>ABS(IK_diagnostics_degrees[[#This Row],[Column11]]-K5)</f>
        <v>1.0786</v>
      </c>
      <c r="AH6" s="1">
        <f>ABS(IK_diagnostics_degrees[[#This Row],[Column12]]-L5)</f>
        <v>1.4068799999999997</v>
      </c>
      <c r="AI6" s="1">
        <f>ABS(IK_diagnostics_degrees[[#This Row],[Column13]]-M5)</f>
        <v>1.9436610000000001</v>
      </c>
      <c r="AJ6" s="1">
        <f>ABS(IK_diagnostics_degrees[[#This Row],[Column14]]-N5)</f>
        <v>1.5080700000000005</v>
      </c>
      <c r="AK6" s="1">
        <f>ABS(IK_diagnostics_degrees[[#This Row],[Column15]]-O5)</f>
        <v>2.2606999999999999</v>
      </c>
      <c r="AL6" s="1">
        <f>ABS(IK_diagnostics_degrees[[#This Row],[Column16]]-P5)</f>
        <v>0.35558000000000001</v>
      </c>
      <c r="AM6" s="1">
        <f>ABS(IK_diagnostics_degrees[[#This Row],[Column17]]-Q5)</f>
        <v>0.15562000000000031</v>
      </c>
      <c r="AN6" s="1">
        <f>ABS(IK_diagnostics_degrees[[#This Row],[Column18]]-R5)</f>
        <v>0.28498000000000001</v>
      </c>
      <c r="AO6" s="1">
        <f>ABS(IK_diagnostics_degrees[[#This Row],[Column19]]-S5)</f>
        <v>4.1344699999999994</v>
      </c>
      <c r="AP6" s="1">
        <f>ABS(IK_diagnostics_degrees[[#This Row],[Column20]]-T5)</f>
        <v>8.3200000000000163E-2</v>
      </c>
      <c r="AQ6" s="1">
        <f>ABS(IK_diagnostics_degrees[[#This Row],[Column21]]-U5)</f>
        <v>0.25323999999999991</v>
      </c>
      <c r="AU6" s="3">
        <f>IK_diagnostics_frames[[#This Row],[Column1]]+AU5</f>
        <v>22</v>
      </c>
      <c r="AV6">
        <f ca="1">AVERAGE(INDIRECT(ADDRESS($AU5+2, AV$1)):INDIRECT(ADDRESS($AU6+1, AV$1)))</f>
        <v>1.1674625000000001</v>
      </c>
      <c r="AW6">
        <f ca="1">AVERAGE(INDIRECT(ADDRESS($AU5+2, AW$1)):INDIRECT(ADDRESS($AU6+1, AW$1)))</f>
        <v>0.8895900000000001</v>
      </c>
      <c r="AX6">
        <f ca="1">AVERAGE(INDIRECT(ADDRESS($AU5+2, AX$1)):INDIRECT(ADDRESS($AU6+1, AX$1)))</f>
        <v>2.1247019999999996</v>
      </c>
      <c r="AY6">
        <f ca="1">AVERAGE(INDIRECT(ADDRESS($AU5+2, AY$1)):INDIRECT(ADDRESS($AU6+1, AY$1)))</f>
        <v>3.0717949999999998</v>
      </c>
      <c r="AZ6">
        <f ca="1">AVERAGE(INDIRECT(ADDRESS($AU5+2, AZ$1)):INDIRECT(ADDRESS($AU6+1, AZ$1)))</f>
        <v>1.1231424999999997</v>
      </c>
      <c r="BA6">
        <f ca="1">AVERAGE(INDIRECT(ADDRESS($AU5+2, BA$1)):INDIRECT(ADDRESS($AU6+1, BA$1)))</f>
        <v>1.625035</v>
      </c>
      <c r="BB6">
        <f ca="1">AVERAGE(INDIRECT(ADDRESS($AU5+2, BB$1)):INDIRECT(ADDRESS($AU6+1, BB$1)))</f>
        <v>2.2554474999999998</v>
      </c>
      <c r="BC6">
        <f ca="1">AVERAGE(INDIRECT(ADDRESS($AU5+2, BC$1)):INDIRECT(ADDRESS($AU6+1, BC$1)))</f>
        <v>1.2319372500000001</v>
      </c>
      <c r="BD6">
        <f ca="1">AVERAGE(INDIRECT(ADDRESS($AU5+2, BD$1)):INDIRECT(ADDRESS($AU6+1, BD$1)))</f>
        <v>1.1224700000000001</v>
      </c>
      <c r="BE6">
        <f ca="1">AVERAGE(INDIRECT(ADDRESS($AU5+2, BE$1)):INDIRECT(ADDRESS($AU6+1, BE$1)))</f>
        <v>1.311955</v>
      </c>
      <c r="BF6">
        <f ca="1">AVERAGE(INDIRECT(ADDRESS($AU5+2, BF$1)):INDIRECT(ADDRESS($AU6+1, BF$1)))</f>
        <v>2.6973674999999995</v>
      </c>
      <c r="BG6">
        <f ca="1">AVERAGE(INDIRECT(ADDRESS($AU5+2, BG$1)):INDIRECT(ADDRESS($AU6+1, BG$1)))</f>
        <v>0.98195499999999991</v>
      </c>
      <c r="BH6">
        <f ca="1">AVERAGE(INDIRECT(ADDRESS($AU5+2, BH$1)):INDIRECT(ADDRESS($AU6+1, BH$1)))</f>
        <v>1.945919</v>
      </c>
      <c r="BI6">
        <f ca="1">AVERAGE(INDIRECT(ADDRESS($AU5+2, BI$1)):INDIRECT(ADDRESS($AU6+1, BI$1)))</f>
        <v>3.5834155000000001</v>
      </c>
      <c r="BJ6">
        <f ca="1">AVERAGE(INDIRECT(ADDRESS($AU5+2, BJ$1)):INDIRECT(ADDRESS($AU6+1, BJ$1)))</f>
        <v>1.5853000000000002</v>
      </c>
      <c r="BK6">
        <f ca="1">AVERAGE(INDIRECT(ADDRESS($AU5+2, BK$1)):INDIRECT(ADDRESS($AU6+1, BK$1)))</f>
        <v>2.1991527499999997</v>
      </c>
      <c r="BL6">
        <f ca="1">AVERAGE(INDIRECT(ADDRESS($AU5+2, BL$1)):INDIRECT(ADDRESS($AU6+1, BL$1)))</f>
        <v>2.5055317500000003</v>
      </c>
      <c r="BM6">
        <f ca="1">AVERAGE(INDIRECT(ADDRESS($AU5+2, BM$1)):INDIRECT(ADDRESS($AU6+1, BM$1)))</f>
        <v>2.8875151397500005</v>
      </c>
      <c r="BN6">
        <f ca="1">AVERAGE(INDIRECT(ADDRESS($AU5+2, BN$1)):INDIRECT(ADDRESS($AU6+1, BN$1)))</f>
        <v>2.4137567500000001</v>
      </c>
      <c r="BO6">
        <f ca="1">AVERAGE(INDIRECT(ADDRESS($AU5+2, BO$1)):INDIRECT(ADDRESS($AU6+1, BO$1)))</f>
        <v>1.9986224999999997</v>
      </c>
      <c r="BP6">
        <f ca="1">AVERAGE(INDIRECT(ADDRESS($AU5+2, BP$1)):INDIRECT(ADDRESS($AU6+1, BP$1)))</f>
        <v>2.1984624999999998</v>
      </c>
    </row>
    <row r="7" spans="1:68" x14ac:dyDescent="0.25">
      <c r="A7" s="1">
        <v>2.26783</v>
      </c>
      <c r="B7" s="1">
        <v>1.5237700000000001</v>
      </c>
      <c r="C7" s="1">
        <v>3.8449499999999999</v>
      </c>
      <c r="D7" s="1">
        <v>3.5850399999999998</v>
      </c>
      <c r="E7" s="1">
        <v>1.33311</v>
      </c>
      <c r="F7" s="1">
        <v>5.30253</v>
      </c>
      <c r="G7" s="1">
        <v>3.65435</v>
      </c>
      <c r="H7" s="1">
        <v>3.9916399999999999</v>
      </c>
      <c r="I7" s="1">
        <v>2.7258499999999999</v>
      </c>
      <c r="J7" s="1">
        <v>2.4194900000000001</v>
      </c>
      <c r="K7" s="1">
        <v>5.0922599999999996</v>
      </c>
      <c r="L7" s="1">
        <v>2.44455</v>
      </c>
      <c r="M7" s="1">
        <v>2.6179100000000002</v>
      </c>
      <c r="N7" s="1">
        <v>3.3789099999999999</v>
      </c>
      <c r="O7" s="1">
        <v>5.46502</v>
      </c>
      <c r="P7" s="1">
        <v>3.3847900000000002</v>
      </c>
      <c r="Q7" s="1">
        <v>5.6209300000000004</v>
      </c>
      <c r="R7" s="1">
        <v>0.17399999999999999</v>
      </c>
      <c r="S7" s="1">
        <v>5.7370400000000004</v>
      </c>
      <c r="T7" s="1">
        <v>2.1520600000000001</v>
      </c>
      <c r="U7" s="1">
        <v>2.3283800000000001</v>
      </c>
      <c r="V7" s="1" t="s">
        <v>23</v>
      </c>
      <c r="W7" s="1">
        <f>ABS(IK_diagnostics_degrees[[#This Row],[Column1]]-A6)</f>
        <v>1.5903800000000001</v>
      </c>
      <c r="X7" s="1">
        <f>ABS(IK_diagnostics_degrees[[#This Row],[Column2]]-B6)</f>
        <v>1.4385299999999999</v>
      </c>
      <c r="Y7" s="1">
        <f>ABS(IK_diagnostics_degrees[[#This Row],[Column3]]-C6)</f>
        <v>2.4382400000000004</v>
      </c>
      <c r="Z7" s="1">
        <f>ABS(IK_diagnostics_degrees[[#This Row],[Column4]]-D6)</f>
        <v>1.2683599999999999</v>
      </c>
      <c r="AA7" s="1">
        <f>ABS(IK_diagnostics_degrees[[#This Row],[Column5]]-E6)</f>
        <v>4.9500799999999998</v>
      </c>
      <c r="AB7" s="1">
        <f>ABS(IK_diagnostics_degrees[[#This Row],[Column6]]-F6)</f>
        <v>1.6739999999999999</v>
      </c>
      <c r="AC7" s="1">
        <f>ABS(IK_diagnostics_degrees[[#This Row],[Column7]]-G6)</f>
        <v>3.5733191999999998</v>
      </c>
      <c r="AD7" s="1">
        <f>ABS(IK_diagnostics_degrees[[#This Row],[Column8]]-H6)</f>
        <v>2.2248600000000001</v>
      </c>
      <c r="AE7" s="1">
        <f>ABS(IK_diagnostics_degrees[[#This Row],[Column9]]-I6)</f>
        <v>2.5419169999999998</v>
      </c>
      <c r="AF7" s="1">
        <f>ABS(IK_diagnostics_degrees[[#This Row],[Column10]]-J6)</f>
        <v>3.23394</v>
      </c>
      <c r="AG7" s="1">
        <f>ABS(IK_diagnostics_degrees[[#This Row],[Column11]]-K6)</f>
        <v>3.2635099999999992</v>
      </c>
      <c r="AH7" s="1">
        <f>ABS(IK_diagnostics_degrees[[#This Row],[Column12]]-L6)</f>
        <v>0.3763399999999999</v>
      </c>
      <c r="AI7" s="1">
        <f>ABS(IK_diagnostics_degrees[[#This Row],[Column13]]-M6)</f>
        <v>0.10131000000000023</v>
      </c>
      <c r="AJ7" s="1">
        <f>ABS(IK_diagnostics_degrees[[#This Row],[Column14]]-N6)</f>
        <v>1.0257100000000006</v>
      </c>
      <c r="AK7" s="1">
        <f>ABS(IK_diagnostics_degrees[[#This Row],[Column15]]-O6)</f>
        <v>2.6564199999999998</v>
      </c>
      <c r="AL7" s="1">
        <f>ABS(IK_diagnostics_degrees[[#This Row],[Column16]]-P6)</f>
        <v>2.3239400000000003</v>
      </c>
      <c r="AM7" s="1">
        <f>ABS(IK_diagnostics_degrees[[#This Row],[Column17]]-Q6)</f>
        <v>2.6069500000000003</v>
      </c>
      <c r="AN7" s="1">
        <f>ABS(IK_diagnostics_degrees[[#This Row],[Column18]]-R6)</f>
        <v>3.2913299999999999</v>
      </c>
      <c r="AO7" s="1">
        <f>ABS(IK_diagnostics_degrees[[#This Row],[Column19]]-S6)</f>
        <v>1.68399999999993E-2</v>
      </c>
      <c r="AP7" s="1">
        <f>ABS(IK_diagnostics_degrees[[#This Row],[Column20]]-T6)</f>
        <v>1.5165799999999998</v>
      </c>
      <c r="AQ7" s="1">
        <f>ABS(IK_diagnostics_degrees[[#This Row],[Column21]]-U6)</f>
        <v>2.2343299999999999</v>
      </c>
      <c r="AU7" s="4">
        <f>IK_diagnostics_frames[[#This Row],[Column1]]+AU6</f>
        <v>27</v>
      </c>
      <c r="AV7">
        <f ca="1">AVERAGE(INDIRECT(ADDRESS($AU6+2, AV$1)):INDIRECT(ADDRESS($AU7+1, AV$1)))</f>
        <v>0.92760200000000004</v>
      </c>
      <c r="AW7">
        <f ca="1">AVERAGE(INDIRECT(ADDRESS($AU6+2, AW$1)):INDIRECT(ADDRESS($AU7+1, AW$1)))</f>
        <v>0.91079779999999988</v>
      </c>
      <c r="AX7">
        <f ca="1">AVERAGE(INDIRECT(ADDRESS($AU6+2, AX$1)):INDIRECT(ADDRESS($AU7+1, AX$1)))</f>
        <v>2.3357804</v>
      </c>
      <c r="AY7">
        <f ca="1">AVERAGE(INDIRECT(ADDRESS($AU6+2, AY$1)):INDIRECT(ADDRESS($AU7+1, AY$1)))</f>
        <v>0.81492000000000009</v>
      </c>
      <c r="AZ7">
        <f ca="1">AVERAGE(INDIRECT(ADDRESS($AU6+2, AZ$1)):INDIRECT(ADDRESS($AU7+1, AZ$1)))</f>
        <v>0.70532600000000012</v>
      </c>
      <c r="BA7">
        <f ca="1">AVERAGE(INDIRECT(ADDRESS($AU6+2, BA$1)):INDIRECT(ADDRESS($AU7+1, BA$1)))</f>
        <v>1.6447366000000003</v>
      </c>
      <c r="BB7">
        <f ca="1">AVERAGE(INDIRECT(ADDRESS($AU6+2, BB$1)):INDIRECT(ADDRESS($AU7+1, BB$1)))</f>
        <v>1.379</v>
      </c>
      <c r="BC7">
        <f ca="1">AVERAGE(INDIRECT(ADDRESS($AU6+2, BC$1)):INDIRECT(ADDRESS($AU7+1, BC$1)))</f>
        <v>2.8229420000000003</v>
      </c>
      <c r="BD7">
        <f ca="1">AVERAGE(INDIRECT(ADDRESS($AU6+2, BD$1)):INDIRECT(ADDRESS($AU7+1, BD$1)))</f>
        <v>2.0852747999999997</v>
      </c>
      <c r="BE7">
        <f ca="1">AVERAGE(INDIRECT(ADDRESS($AU6+2, BE$1)):INDIRECT(ADDRESS($AU7+1, BE$1)))</f>
        <v>2.2616223999999998</v>
      </c>
      <c r="BF7">
        <f ca="1">AVERAGE(INDIRECT(ADDRESS($AU6+2, BF$1)):INDIRECT(ADDRESS($AU7+1, BF$1)))</f>
        <v>2.2673320000000006</v>
      </c>
      <c r="BG7">
        <f ca="1">AVERAGE(INDIRECT(ADDRESS($AU6+2, BG$1)):INDIRECT(ADDRESS($AU7+1, BG$1)))</f>
        <v>0.8111219999999999</v>
      </c>
      <c r="BH7">
        <f ca="1">AVERAGE(INDIRECT(ADDRESS($AU6+2, BH$1)):INDIRECT(ADDRESS($AU7+1, BH$1)))</f>
        <v>1.9043168000000001</v>
      </c>
      <c r="BI7">
        <f ca="1">AVERAGE(INDIRECT(ADDRESS($AU6+2, BI$1)):INDIRECT(ADDRESS($AU7+1, BI$1)))</f>
        <v>0.59715400000000018</v>
      </c>
      <c r="BJ7">
        <f ca="1">AVERAGE(INDIRECT(ADDRESS($AU6+2, BJ$1)):INDIRECT(ADDRESS($AU7+1, BJ$1)))</f>
        <v>1.2954620000000001</v>
      </c>
      <c r="BK7">
        <f ca="1">AVERAGE(INDIRECT(ADDRESS($AU6+2, BK$1)):INDIRECT(ADDRESS($AU7+1, BK$1)))</f>
        <v>1.5035247599999999</v>
      </c>
      <c r="BL7">
        <f ca="1">AVERAGE(INDIRECT(ADDRESS($AU6+2, BL$1)):INDIRECT(ADDRESS($AU7+1, BL$1)))</f>
        <v>1.0890780000000002</v>
      </c>
      <c r="BM7">
        <f ca="1">AVERAGE(INDIRECT(ADDRESS($AU6+2, BM$1)):INDIRECT(ADDRESS($AU7+1, BM$1)))</f>
        <v>2.9894725117999998</v>
      </c>
      <c r="BN7">
        <f ca="1">AVERAGE(INDIRECT(ADDRESS($AU6+2, BN$1)):INDIRECT(ADDRESS($AU7+1, BN$1)))</f>
        <v>2.1042263999999999</v>
      </c>
      <c r="BO7">
        <f ca="1">AVERAGE(INDIRECT(ADDRESS($AU6+2, BO$1)):INDIRECT(ADDRESS($AU7+1, BO$1)))</f>
        <v>1.0976600000000001</v>
      </c>
      <c r="BP7">
        <f ca="1">AVERAGE(INDIRECT(ADDRESS($AU6+2, BP$1)):INDIRECT(ADDRESS($AU7+1, BP$1)))</f>
        <v>1.8192664000000001</v>
      </c>
    </row>
    <row r="8" spans="1:68" x14ac:dyDescent="0.25">
      <c r="A8" s="1">
        <v>1.9957</v>
      </c>
      <c r="B8" s="1">
        <v>1.97102</v>
      </c>
      <c r="C8" s="1">
        <v>4.0322800000000001</v>
      </c>
      <c r="D8" s="1">
        <v>1.6601399999999999</v>
      </c>
      <c r="E8" s="1">
        <v>3.0284499999999999</v>
      </c>
      <c r="F8" s="1">
        <v>3.13192</v>
      </c>
      <c r="G8" s="1">
        <v>0.94463399999999997</v>
      </c>
      <c r="H8" s="1">
        <v>4.7532899999999998</v>
      </c>
      <c r="I8" s="1">
        <v>1.74905</v>
      </c>
      <c r="J8" s="1">
        <v>2.4646599999999999</v>
      </c>
      <c r="K8" s="1">
        <v>1.6294299999999999</v>
      </c>
      <c r="L8" s="1">
        <v>1.6507000000000001</v>
      </c>
      <c r="M8" s="1">
        <v>1.68435</v>
      </c>
      <c r="N8" s="1">
        <v>4.5376700000000003</v>
      </c>
      <c r="O8" s="1">
        <v>3.5965400000000001</v>
      </c>
      <c r="P8" s="1">
        <v>6.0341800000000001</v>
      </c>
      <c r="Q8" s="1">
        <v>1.2870999999999999</v>
      </c>
      <c r="R8" s="1">
        <v>3.1336599999999999</v>
      </c>
      <c r="S8" s="1">
        <v>4.54101</v>
      </c>
      <c r="T8" s="1">
        <v>0.39050499999999999</v>
      </c>
      <c r="U8" s="1">
        <v>3.0879300000000001</v>
      </c>
      <c r="V8" s="1" t="s">
        <v>23</v>
      </c>
      <c r="W8" s="1">
        <f>ABS(IK_diagnostics_degrees[[#This Row],[Column1]]-A7)</f>
        <v>0.27212999999999998</v>
      </c>
      <c r="X8" s="1">
        <f>ABS(IK_diagnostics_degrees[[#This Row],[Column2]]-B7)</f>
        <v>0.44724999999999993</v>
      </c>
      <c r="Y8" s="1">
        <f>ABS(IK_diagnostics_degrees[[#This Row],[Column3]]-C7)</f>
        <v>0.18733000000000022</v>
      </c>
      <c r="Z8" s="1">
        <f>ABS(IK_diagnostics_degrees[[#This Row],[Column4]]-D7)</f>
        <v>1.9248999999999998</v>
      </c>
      <c r="AA8" s="1">
        <f>ABS(IK_diagnostics_degrees[[#This Row],[Column5]]-E7)</f>
        <v>1.6953399999999998</v>
      </c>
      <c r="AB8" s="1">
        <f>ABS(IK_diagnostics_degrees[[#This Row],[Column6]]-F7)</f>
        <v>2.1706099999999999</v>
      </c>
      <c r="AC8" s="1">
        <f>ABS(IK_diagnostics_degrees[[#This Row],[Column7]]-G7)</f>
        <v>2.7097160000000002</v>
      </c>
      <c r="AD8" s="1">
        <f>ABS(IK_diagnostics_degrees[[#This Row],[Column8]]-H7)</f>
        <v>0.76164999999999994</v>
      </c>
      <c r="AE8" s="1">
        <f>ABS(IK_diagnostics_degrees[[#This Row],[Column9]]-I7)</f>
        <v>0.97679999999999989</v>
      </c>
      <c r="AF8" s="1">
        <f>ABS(IK_diagnostics_degrees[[#This Row],[Column10]]-J7)</f>
        <v>4.516999999999971E-2</v>
      </c>
      <c r="AG8" s="1">
        <f>ABS(IK_diagnostics_degrees[[#This Row],[Column11]]-K7)</f>
        <v>3.4628299999999994</v>
      </c>
      <c r="AH8" s="1">
        <f>ABS(IK_diagnostics_degrees[[#This Row],[Column12]]-L7)</f>
        <v>0.79384999999999994</v>
      </c>
      <c r="AI8" s="1">
        <f>ABS(IK_diagnostics_degrees[[#This Row],[Column13]]-M7)</f>
        <v>0.93356000000000017</v>
      </c>
      <c r="AJ8" s="1">
        <f>ABS(IK_diagnostics_degrees[[#This Row],[Column14]]-N7)</f>
        <v>1.1587600000000005</v>
      </c>
      <c r="AK8" s="1">
        <f>ABS(IK_diagnostics_degrees[[#This Row],[Column15]]-O7)</f>
        <v>1.8684799999999999</v>
      </c>
      <c r="AL8" s="1">
        <f>ABS(IK_diagnostics_degrees[[#This Row],[Column16]]-P7)</f>
        <v>2.6493899999999999</v>
      </c>
      <c r="AM8" s="1">
        <f>ABS(IK_diagnostics_degrees[[#This Row],[Column17]]-Q7)</f>
        <v>4.3338300000000007</v>
      </c>
      <c r="AN8" s="1">
        <f>ABS(IK_diagnostics_degrees[[#This Row],[Column18]]-R7)</f>
        <v>2.95966</v>
      </c>
      <c r="AO8" s="1">
        <f>ABS(IK_diagnostics_degrees[[#This Row],[Column19]]-S7)</f>
        <v>1.1960300000000004</v>
      </c>
      <c r="AP8" s="1">
        <f>ABS(IK_diagnostics_degrees[[#This Row],[Column20]]-T7)</f>
        <v>1.761555</v>
      </c>
      <c r="AQ8" s="1">
        <f>ABS(IK_diagnostics_degrees[[#This Row],[Column21]]-U7)</f>
        <v>0.75954999999999995</v>
      </c>
      <c r="AU8" s="3">
        <f>IK_diagnostics_frames[[#This Row],[Column1]]+AU7</f>
        <v>33</v>
      </c>
      <c r="AV8">
        <f ca="1">AVERAGE(INDIRECT(ADDRESS($AU7+2, AV$1)):INDIRECT(ADDRESS($AU8+1, AV$1)))</f>
        <v>2.0529500000000001</v>
      </c>
      <c r="AW8">
        <f ca="1">AVERAGE(INDIRECT(ADDRESS($AU7+2, AW$1)):INDIRECT(ADDRESS($AU8+1, AW$1)))</f>
        <v>2.2426248333333332</v>
      </c>
      <c r="AX8">
        <f ca="1">AVERAGE(INDIRECT(ADDRESS($AU7+2, AX$1)):INDIRECT(ADDRESS($AU8+1, AX$1)))</f>
        <v>2.0527749999999996</v>
      </c>
      <c r="AY8">
        <f ca="1">AVERAGE(INDIRECT(ADDRESS($AU7+2, AY$1)):INDIRECT(ADDRESS($AU8+1, AY$1)))</f>
        <v>1.7165110000000003</v>
      </c>
      <c r="AZ8">
        <f ca="1">AVERAGE(INDIRECT(ADDRESS($AU7+2, AZ$1)):INDIRECT(ADDRESS($AU8+1, AZ$1)))</f>
        <v>3.0297179999999995</v>
      </c>
      <c r="BA8">
        <f ca="1">AVERAGE(INDIRECT(ADDRESS($AU7+2, BA$1)):INDIRECT(ADDRESS($AU8+1, BA$1)))</f>
        <v>2.1237171666666672</v>
      </c>
      <c r="BB8">
        <f ca="1">AVERAGE(INDIRECT(ADDRESS($AU7+2, BB$1)):INDIRECT(ADDRESS($AU8+1, BB$1)))</f>
        <v>1.3183616666666669</v>
      </c>
      <c r="BC8">
        <f ca="1">AVERAGE(INDIRECT(ADDRESS($AU7+2, BC$1)):INDIRECT(ADDRESS($AU8+1, BC$1)))</f>
        <v>1.9148400000000001</v>
      </c>
      <c r="BD8">
        <f ca="1">AVERAGE(INDIRECT(ADDRESS($AU7+2, BD$1)):INDIRECT(ADDRESS($AU8+1, BD$1)))</f>
        <v>1.4454940000000001</v>
      </c>
      <c r="BE8">
        <f ca="1">AVERAGE(INDIRECT(ADDRESS($AU7+2, BE$1)):INDIRECT(ADDRESS($AU8+1, BE$1)))</f>
        <v>1.4406066666666666</v>
      </c>
      <c r="BF8">
        <f ca="1">AVERAGE(INDIRECT(ADDRESS($AU7+2, BF$1)):INDIRECT(ADDRESS($AU8+1, BF$1)))</f>
        <v>2.7624133333333334</v>
      </c>
      <c r="BG8">
        <f ca="1">AVERAGE(INDIRECT(ADDRESS($AU7+2, BG$1)):INDIRECT(ADDRESS($AU8+1, BG$1)))</f>
        <v>2.0066626666666667</v>
      </c>
      <c r="BH8">
        <f ca="1">AVERAGE(INDIRECT(ADDRESS($AU7+2, BH$1)):INDIRECT(ADDRESS($AU8+1, BH$1)))</f>
        <v>2.1565733333333332</v>
      </c>
      <c r="BI8">
        <f ca="1">AVERAGE(INDIRECT(ADDRESS($AU7+2, BI$1)):INDIRECT(ADDRESS($AU8+1, BI$1)))</f>
        <v>1.8985066666666668</v>
      </c>
      <c r="BJ8">
        <f ca="1">AVERAGE(INDIRECT(ADDRESS($AU7+2, BJ$1)):INDIRECT(ADDRESS($AU8+1, BJ$1)))</f>
        <v>0.85614500000000004</v>
      </c>
      <c r="BK8">
        <f ca="1">AVERAGE(INDIRECT(ADDRESS($AU7+2, BK$1)):INDIRECT(ADDRESS($AU8+1, BK$1)))</f>
        <v>1.8939116666666669</v>
      </c>
      <c r="BL8">
        <f ca="1">AVERAGE(INDIRECT(ADDRESS($AU7+2, BL$1)):INDIRECT(ADDRESS($AU8+1, BL$1)))</f>
        <v>1.889447333333333</v>
      </c>
      <c r="BM8">
        <f ca="1">AVERAGE(INDIRECT(ADDRESS($AU7+2, BM$1)):INDIRECT(ADDRESS($AU8+1, BM$1)))</f>
        <v>2.8603516666666664</v>
      </c>
      <c r="BN8">
        <f ca="1">AVERAGE(INDIRECT(ADDRESS($AU7+2, BN$1)):INDIRECT(ADDRESS($AU8+1, BN$1)))</f>
        <v>1.1651083333333334</v>
      </c>
      <c r="BO8">
        <f ca="1">AVERAGE(INDIRECT(ADDRESS($AU7+2, BO$1)):INDIRECT(ADDRESS($AU8+1, BO$1)))</f>
        <v>2.7581176666666667</v>
      </c>
      <c r="BP8">
        <f ca="1">AVERAGE(INDIRECT(ADDRESS($AU7+2, BP$1)):INDIRECT(ADDRESS($AU8+1, BP$1)))</f>
        <v>1.9734951333333335</v>
      </c>
    </row>
    <row r="9" spans="1:68" x14ac:dyDescent="0.25">
      <c r="A9" s="1">
        <v>5.9996999999999998</v>
      </c>
      <c r="B9" s="1">
        <v>1.39724</v>
      </c>
      <c r="C9" s="1">
        <v>1.0895999999999999</v>
      </c>
      <c r="D9" s="1">
        <v>2.30253</v>
      </c>
      <c r="E9" s="1">
        <v>5.2550699999999999</v>
      </c>
      <c r="F9" s="1">
        <v>5.7332400000000003</v>
      </c>
      <c r="G9" s="1">
        <v>0.42327700000000001</v>
      </c>
      <c r="H9" s="1">
        <v>2.7642899999999999</v>
      </c>
      <c r="I9" s="1" t="s">
        <v>22</v>
      </c>
      <c r="J9" s="1">
        <v>3.4588999999999999</v>
      </c>
      <c r="K9" s="1">
        <v>5.79922</v>
      </c>
      <c r="L9" s="1">
        <v>4.0474699999999997</v>
      </c>
      <c r="M9" s="1">
        <v>2.3221500000000002</v>
      </c>
      <c r="N9" s="1">
        <v>5.9718499999999999</v>
      </c>
      <c r="O9" s="1">
        <v>5.1299000000000001</v>
      </c>
      <c r="P9" s="1">
        <v>5.101</v>
      </c>
      <c r="Q9" s="1">
        <v>3.8875000000000002</v>
      </c>
      <c r="R9" s="1">
        <v>3.4314399999999998</v>
      </c>
      <c r="S9" s="1">
        <v>3.2486199999999998</v>
      </c>
      <c r="T9" s="1">
        <v>0.47972300000000001</v>
      </c>
      <c r="U9" s="1">
        <v>5.7412400000000003</v>
      </c>
      <c r="V9" s="1" t="s">
        <v>23</v>
      </c>
      <c r="W9" s="1">
        <f>ABS(IK_diagnostics_degrees[[#This Row],[Column1]]-A8)</f>
        <v>4.0039999999999996</v>
      </c>
      <c r="X9" s="1">
        <f>ABS(IK_diagnostics_degrees[[#This Row],[Column2]]-B8)</f>
        <v>0.57377999999999996</v>
      </c>
      <c r="Y9" s="1">
        <f>ABS(IK_diagnostics_degrees[[#This Row],[Column3]]-C8)</f>
        <v>2.9426800000000002</v>
      </c>
      <c r="Z9" s="1">
        <f>ABS(IK_diagnostics_degrees[[#This Row],[Column4]]-D8)</f>
        <v>0.64239000000000002</v>
      </c>
      <c r="AA9" s="1">
        <f>ABS(IK_diagnostics_degrees[[#This Row],[Column5]]-E8)</f>
        <v>2.22662</v>
      </c>
      <c r="AB9" s="1">
        <f>ABS(IK_diagnostics_degrees[[#This Row],[Column6]]-F8)</f>
        <v>2.6013200000000003</v>
      </c>
      <c r="AC9" s="1">
        <f>ABS(IK_diagnostics_degrees[[#This Row],[Column7]]-G8)</f>
        <v>0.52135699999999996</v>
      </c>
      <c r="AD9" s="1">
        <f>ABS(IK_diagnostics_degrees[[#This Row],[Column8]]-H8)</f>
        <v>1.9889999999999999</v>
      </c>
      <c r="AE9" s="1">
        <f>ABS(IK_diagnostics_degrees[[#This Row],[Column9]]-I8)</f>
        <v>1.74905</v>
      </c>
      <c r="AF9" s="1">
        <f>ABS(IK_diagnostics_degrees[[#This Row],[Column10]]-J8)</f>
        <v>0.99424000000000001</v>
      </c>
      <c r="AG9" s="1">
        <f>ABS(IK_diagnostics_degrees[[#This Row],[Column11]]-K8)</f>
        <v>4.1697899999999999</v>
      </c>
      <c r="AH9" s="1">
        <f>ABS(IK_diagnostics_degrees[[#This Row],[Column12]]-L8)</f>
        <v>2.3967699999999996</v>
      </c>
      <c r="AI9" s="1">
        <f>ABS(IK_diagnostics_degrees[[#This Row],[Column13]]-M8)</f>
        <v>0.63780000000000014</v>
      </c>
      <c r="AJ9" s="1">
        <f>ABS(IK_diagnostics_degrees[[#This Row],[Column14]]-N8)</f>
        <v>1.4341799999999996</v>
      </c>
      <c r="AK9" s="1">
        <f>ABS(IK_diagnostics_degrees[[#This Row],[Column15]]-O8)</f>
        <v>1.5333600000000001</v>
      </c>
      <c r="AL9" s="1">
        <f>ABS(IK_diagnostics_degrees[[#This Row],[Column16]]-P8)</f>
        <v>0.93318000000000012</v>
      </c>
      <c r="AM9" s="1">
        <f>ABS(IK_diagnostics_degrees[[#This Row],[Column17]]-Q8)</f>
        <v>2.6004000000000005</v>
      </c>
      <c r="AN9" s="1">
        <f>ABS(IK_diagnostics_degrees[[#This Row],[Column18]]-R8)</f>
        <v>0.29777999999999993</v>
      </c>
      <c r="AO9" s="1">
        <f>ABS(IK_diagnostics_degrees[[#This Row],[Column19]]-S8)</f>
        <v>1.2923900000000001</v>
      </c>
      <c r="AP9" s="1">
        <f>ABS(IK_diagnostics_degrees[[#This Row],[Column20]]-T8)</f>
        <v>8.921800000000002E-2</v>
      </c>
      <c r="AQ9" s="1">
        <f>ABS(IK_diagnostics_degrees[[#This Row],[Column21]]-U8)</f>
        <v>2.6533100000000003</v>
      </c>
      <c r="AU9" s="4">
        <f>IK_diagnostics_frames[[#This Row],[Column1]]+AU8</f>
        <v>34</v>
      </c>
      <c r="AV9">
        <f ca="1">AVERAGE(INDIRECT(ADDRESS($AU8+2, AV$1)):INDIRECT(ADDRESS($AU9+1, AV$1)))</f>
        <v>0.9299599999999999</v>
      </c>
      <c r="AW9">
        <f ca="1">AVERAGE(INDIRECT(ADDRESS($AU8+2, AW$1)):INDIRECT(ADDRESS($AU9+1, AW$1)))</f>
        <v>1.99831</v>
      </c>
      <c r="AX9">
        <f ca="1">AVERAGE(INDIRECT(ADDRESS($AU8+2, AX$1)):INDIRECT(ADDRESS($AU9+1, AX$1)))</f>
        <v>1.1280199999999994</v>
      </c>
      <c r="AY9">
        <f ca="1">AVERAGE(INDIRECT(ADDRESS($AU8+2, AY$1)):INDIRECT(ADDRESS($AU9+1, AY$1)))</f>
        <v>0.23963000000000001</v>
      </c>
      <c r="AZ9">
        <f ca="1">AVERAGE(INDIRECT(ADDRESS($AU8+2, AZ$1)):INDIRECT(ADDRESS($AU9+1, AZ$1)))</f>
        <v>0.87858999999999998</v>
      </c>
      <c r="BA9">
        <f ca="1">AVERAGE(INDIRECT(ADDRESS($AU8+2, BA$1)):INDIRECT(ADDRESS($AU9+1, BA$1)))</f>
        <v>4.0739300000000007</v>
      </c>
      <c r="BB9">
        <f ca="1">AVERAGE(INDIRECT(ADDRESS($AU8+2, BB$1)):INDIRECT(ADDRESS($AU9+1, BB$1)))</f>
        <v>2.0148899999999998</v>
      </c>
      <c r="BC9">
        <f ca="1">AVERAGE(INDIRECT(ADDRESS($AU8+2, BC$1)):INDIRECT(ADDRESS($AU9+1, BC$1)))</f>
        <v>1.4133100000000001</v>
      </c>
      <c r="BD9">
        <f ca="1">AVERAGE(INDIRECT(ADDRESS($AU8+2, BD$1)):INDIRECT(ADDRESS($AU9+1, BD$1)))</f>
        <v>0.73497000000000012</v>
      </c>
      <c r="BE9">
        <f ca="1">AVERAGE(INDIRECT(ADDRESS($AU8+2, BE$1)):INDIRECT(ADDRESS($AU9+1, BE$1)))</f>
        <v>0.83624000000000009</v>
      </c>
      <c r="BF9">
        <f ca="1">AVERAGE(INDIRECT(ADDRESS($AU8+2, BF$1)):INDIRECT(ADDRESS($AU9+1, BF$1)))</f>
        <v>2.0056499999999997</v>
      </c>
      <c r="BG9">
        <f ca="1">AVERAGE(INDIRECT(ADDRESS($AU8+2, BG$1)):INDIRECT(ADDRESS($AU9+1, BG$1)))</f>
        <v>1.7289600000000003</v>
      </c>
      <c r="BH9">
        <f ca="1">AVERAGE(INDIRECT(ADDRESS($AU8+2, BH$1)):INDIRECT(ADDRESS($AU9+1, BH$1)))</f>
        <v>1.7214699999999998</v>
      </c>
      <c r="BI9">
        <f ca="1">AVERAGE(INDIRECT(ADDRESS($AU8+2, BI$1)):INDIRECT(ADDRESS($AU9+1, BI$1)))</f>
        <v>2.3098000000000001</v>
      </c>
      <c r="BJ9">
        <f ca="1">AVERAGE(INDIRECT(ADDRESS($AU8+2, BJ$1)):INDIRECT(ADDRESS($AU9+1, BJ$1)))</f>
        <v>1.45756</v>
      </c>
      <c r="BK9">
        <f ca="1">AVERAGE(INDIRECT(ADDRESS($AU8+2, BK$1)):INDIRECT(ADDRESS($AU9+1, BK$1)))</f>
        <v>0.56928000000000023</v>
      </c>
      <c r="BL9">
        <f ca="1">AVERAGE(INDIRECT(ADDRESS($AU8+2, BL$1)):INDIRECT(ADDRESS($AU9+1, BL$1)))</f>
        <v>3.455905</v>
      </c>
      <c r="BM9">
        <f ca="1">AVERAGE(INDIRECT(ADDRESS($AU8+2, BM$1)):INDIRECT(ADDRESS($AU9+1, BM$1)))</f>
        <v>8.2239999999999647E-2</v>
      </c>
      <c r="BN9">
        <f ca="1">AVERAGE(INDIRECT(ADDRESS($AU8+2, BN$1)):INDIRECT(ADDRESS($AU9+1, BN$1)))</f>
        <v>0.94761999999999968</v>
      </c>
      <c r="BO9">
        <f ca="1">AVERAGE(INDIRECT(ADDRESS($AU8+2, BO$1)):INDIRECT(ADDRESS($AU9+1, BO$1)))</f>
        <v>7.7639999999999709E-2</v>
      </c>
      <c r="BP9">
        <f ca="1">AVERAGE(INDIRECT(ADDRESS($AU8+2, BP$1)):INDIRECT(ADDRESS($AU9+1, BP$1)))</f>
        <v>0.20431000000000044</v>
      </c>
    </row>
    <row r="10" spans="1:68" x14ac:dyDescent="0.25">
      <c r="A10" s="1">
        <v>6.2515799999999997</v>
      </c>
      <c r="B10" s="1">
        <v>1.3365</v>
      </c>
      <c r="C10" s="1">
        <v>1.1548799999999999</v>
      </c>
      <c r="D10" s="1">
        <v>2.9165700000000001</v>
      </c>
      <c r="E10" s="1">
        <v>2.1091899999999999</v>
      </c>
      <c r="F10" s="1">
        <v>2.3074599999999998</v>
      </c>
      <c r="G10" s="1" t="s">
        <v>22</v>
      </c>
      <c r="H10" s="1">
        <v>4.4550299999999998</v>
      </c>
      <c r="I10" s="1">
        <v>5.00861</v>
      </c>
      <c r="J10" s="1">
        <v>3.8351000000000002</v>
      </c>
      <c r="K10" s="1">
        <v>0.33944600000000003</v>
      </c>
      <c r="L10" s="1">
        <v>2.7462800000000001</v>
      </c>
      <c r="M10" s="1">
        <v>3.4409100000000001</v>
      </c>
      <c r="N10" s="1">
        <v>1.9329700000000001</v>
      </c>
      <c r="O10" s="2">
        <v>2.9308499999999999E-5</v>
      </c>
      <c r="P10" s="1">
        <v>2.84138</v>
      </c>
      <c r="Q10" s="1">
        <v>3.2566199999999998</v>
      </c>
      <c r="R10" s="1">
        <v>2.9717699999999998</v>
      </c>
      <c r="S10" s="1">
        <v>2.42245</v>
      </c>
      <c r="T10" s="1">
        <v>4.8146800000000001</v>
      </c>
      <c r="U10" s="1">
        <v>0.78314300000000003</v>
      </c>
      <c r="V10" s="1" t="s">
        <v>23</v>
      </c>
      <c r="W10" s="1">
        <f>ABS(IK_diagnostics_degrees[[#This Row],[Column1]]-A9)</f>
        <v>0.25187999999999988</v>
      </c>
      <c r="X10" s="1">
        <f>ABS(IK_diagnostics_degrees[[#This Row],[Column2]]-B9)</f>
        <v>6.0740000000000016E-2</v>
      </c>
      <c r="Y10" s="1">
        <f>ABS(IK_diagnostics_degrees[[#This Row],[Column3]]-C9)</f>
        <v>6.5280000000000005E-2</v>
      </c>
      <c r="Z10" s="1">
        <f>ABS(IK_diagnostics_degrees[[#This Row],[Column4]]-D9)</f>
        <v>0.61404000000000014</v>
      </c>
      <c r="AA10" s="1">
        <f>ABS(IK_diagnostics_degrees[[#This Row],[Column5]]-E9)</f>
        <v>3.14588</v>
      </c>
      <c r="AB10" s="1">
        <f>ABS(IK_diagnostics_degrees[[#This Row],[Column6]]-F9)</f>
        <v>3.4257800000000005</v>
      </c>
      <c r="AC10" s="1">
        <f>ABS(IK_diagnostics_degrees[[#This Row],[Column7]]-G9)</f>
        <v>0.42327700000000001</v>
      </c>
      <c r="AD10" s="1">
        <f>ABS(IK_diagnostics_degrees[[#This Row],[Column8]]-H9)</f>
        <v>1.6907399999999999</v>
      </c>
      <c r="AE10" s="1">
        <f>ABS(IK_diagnostics_degrees[[#This Row],[Column9]]-I9)</f>
        <v>5.00861</v>
      </c>
      <c r="AF10" s="1">
        <f>ABS(IK_diagnostics_degrees[[#This Row],[Column10]]-J9)</f>
        <v>0.37620000000000031</v>
      </c>
      <c r="AG10" s="1">
        <f>ABS(IK_diagnostics_degrees[[#This Row],[Column11]]-K9)</f>
        <v>5.4597740000000003</v>
      </c>
      <c r="AH10" s="1">
        <f>ABS(IK_diagnostics_degrees[[#This Row],[Column12]]-L9)</f>
        <v>1.3011899999999996</v>
      </c>
      <c r="AI10" s="1">
        <f>ABS(IK_diagnostics_degrees[[#This Row],[Column13]]-M9)</f>
        <v>1.11876</v>
      </c>
      <c r="AJ10" s="1">
        <f>ABS(IK_diagnostics_degrees[[#This Row],[Column14]]-N9)</f>
        <v>4.0388799999999998</v>
      </c>
      <c r="AK10" s="1">
        <f>ABS(IK_diagnostics_degrees[[#This Row],[Column15]]-O9)</f>
        <v>5.1298706914999999</v>
      </c>
      <c r="AL10" s="1">
        <f>ABS(IK_diagnostics_degrees[[#This Row],[Column16]]-P9)</f>
        <v>2.25962</v>
      </c>
      <c r="AM10" s="1">
        <f>ABS(IK_diagnostics_degrees[[#This Row],[Column17]]-Q9)</f>
        <v>0.63088000000000033</v>
      </c>
      <c r="AN10" s="1">
        <f>ABS(IK_diagnostics_degrees[[#This Row],[Column18]]-R9)</f>
        <v>0.45967000000000002</v>
      </c>
      <c r="AO10" s="1">
        <f>ABS(IK_diagnostics_degrees[[#This Row],[Column19]]-S9)</f>
        <v>0.82616999999999985</v>
      </c>
      <c r="AP10" s="1">
        <f>ABS(IK_diagnostics_degrees[[#This Row],[Column20]]-T9)</f>
        <v>4.3349570000000002</v>
      </c>
      <c r="AQ10" s="1">
        <f>ABS(IK_diagnostics_degrees[[#This Row],[Column21]]-U9)</f>
        <v>4.9580970000000004</v>
      </c>
      <c r="AU10" s="3">
        <f>IK_diagnostics_frames[[#This Row],[Column1]]+AU9</f>
        <v>37</v>
      </c>
      <c r="AV10">
        <f ca="1">AVERAGE(INDIRECT(ADDRESS($AU9+2, AV$1)):INDIRECT(ADDRESS($AU10+1, AV$1)))</f>
        <v>2.1529799999999999</v>
      </c>
      <c r="AW10">
        <f ca="1">AVERAGE(INDIRECT(ADDRESS($AU9+2, AW$1)):INDIRECT(ADDRESS($AU10+1, AW$1)))</f>
        <v>1.8405166666666668</v>
      </c>
      <c r="AX10">
        <f ca="1">AVERAGE(INDIRECT(ADDRESS($AU9+2, AX$1)):INDIRECT(ADDRESS($AU10+1, AX$1)))</f>
        <v>3.5725803333333332</v>
      </c>
      <c r="AY10">
        <f ca="1">AVERAGE(INDIRECT(ADDRESS($AU9+2, AY$1)):INDIRECT(ADDRESS($AU10+1, AY$1)))</f>
        <v>2.1827833333333331</v>
      </c>
      <c r="AZ10">
        <f ca="1">AVERAGE(INDIRECT(ADDRESS($AU9+2, AZ$1)):INDIRECT(ADDRESS($AU10+1, AZ$1)))</f>
        <v>0.63551666666666662</v>
      </c>
      <c r="BA10">
        <f ca="1">AVERAGE(INDIRECT(ADDRESS($AU9+2, BA$1)):INDIRECT(ADDRESS($AU10+1, BA$1)))</f>
        <v>3.7915399999999999</v>
      </c>
      <c r="BB10">
        <f ca="1">AVERAGE(INDIRECT(ADDRESS($AU9+2, BB$1)):INDIRECT(ADDRESS($AU10+1, BB$1)))</f>
        <v>1.70505</v>
      </c>
      <c r="BC10">
        <f ca="1">AVERAGE(INDIRECT(ADDRESS($AU9+2, BC$1)):INDIRECT(ADDRESS($AU10+1, BC$1)))</f>
        <v>2.9379866666666667</v>
      </c>
      <c r="BD10">
        <f ca="1">AVERAGE(INDIRECT(ADDRESS($AU9+2, BD$1)):INDIRECT(ADDRESS($AU10+1, BD$1)))</f>
        <v>1.4826533333333334</v>
      </c>
      <c r="BE10">
        <f ca="1">AVERAGE(INDIRECT(ADDRESS($AU9+2, BE$1)):INDIRECT(ADDRESS($AU10+1, BE$1)))</f>
        <v>1.0382566666666666</v>
      </c>
      <c r="BF10">
        <f ca="1">AVERAGE(INDIRECT(ADDRESS($AU9+2, BF$1)):INDIRECT(ADDRESS($AU10+1, BF$1)))</f>
        <v>1.6100700000000001</v>
      </c>
      <c r="BG10">
        <f ca="1">AVERAGE(INDIRECT(ADDRESS($AU9+2, BG$1)):INDIRECT(ADDRESS($AU10+1, BG$1)))</f>
        <v>2.8544413333333334</v>
      </c>
      <c r="BH10">
        <f ca="1">AVERAGE(INDIRECT(ADDRESS($AU9+2, BH$1)):INDIRECT(ADDRESS($AU10+1, BH$1)))</f>
        <v>4.1135840000000004</v>
      </c>
      <c r="BI10">
        <f ca="1">AVERAGE(INDIRECT(ADDRESS($AU9+2, BI$1)):INDIRECT(ADDRESS($AU10+1, BI$1)))</f>
        <v>1.5632273333333335</v>
      </c>
      <c r="BJ10">
        <f ca="1">AVERAGE(INDIRECT(ADDRESS($AU9+2, BJ$1)):INDIRECT(ADDRESS($AU10+1, BJ$1)))</f>
        <v>2.1451536666666668</v>
      </c>
      <c r="BK10">
        <f ca="1">AVERAGE(INDIRECT(ADDRESS($AU9+2, BK$1)):INDIRECT(ADDRESS($AU10+1, BK$1)))</f>
        <v>2.6612200000000001</v>
      </c>
      <c r="BL10">
        <f ca="1">AVERAGE(INDIRECT(ADDRESS($AU9+2, BL$1)):INDIRECT(ADDRESS($AU10+1, BL$1)))</f>
        <v>1.3041416666666668</v>
      </c>
      <c r="BM10">
        <f ca="1">AVERAGE(INDIRECT(ADDRESS($AU9+2, BM$1)):INDIRECT(ADDRESS($AU10+1, BM$1)))</f>
        <v>1.2109400000000001</v>
      </c>
      <c r="BN10">
        <f ca="1">AVERAGE(INDIRECT(ADDRESS($AU9+2, BN$1)):INDIRECT(ADDRESS($AU10+1, BN$1)))</f>
        <v>1.4589299999999998</v>
      </c>
      <c r="BO10">
        <f ca="1">AVERAGE(INDIRECT(ADDRESS($AU9+2, BO$1)):INDIRECT(ADDRESS($AU10+1, BO$1)))</f>
        <v>1.7671703333333335</v>
      </c>
      <c r="BP10">
        <f ca="1">AVERAGE(INDIRECT(ADDRESS($AU9+2, BP$1)):INDIRECT(ADDRESS($AU10+1, BP$1)))</f>
        <v>2.9831646666666667</v>
      </c>
    </row>
    <row r="11" spans="1:68" x14ac:dyDescent="0.25">
      <c r="A11" s="1">
        <v>4.3173899999999996</v>
      </c>
      <c r="B11" s="1">
        <v>5.30131</v>
      </c>
      <c r="C11" s="1">
        <v>2.4647999999999999</v>
      </c>
      <c r="D11" s="1">
        <v>3.0377999999999998</v>
      </c>
      <c r="E11" s="1">
        <v>2.0676800000000002</v>
      </c>
      <c r="F11" s="1">
        <v>1.4009400000000001</v>
      </c>
      <c r="G11" s="1">
        <v>1.6411199999999999</v>
      </c>
      <c r="H11" s="1">
        <v>3.2997399999999999</v>
      </c>
      <c r="I11" s="1">
        <v>3.2487599999999999</v>
      </c>
      <c r="J11" s="1">
        <v>5.1956300000000004</v>
      </c>
      <c r="K11" s="1">
        <v>5.8620900000000002</v>
      </c>
      <c r="L11" s="1">
        <v>1.5563199999999999</v>
      </c>
      <c r="M11" s="1">
        <v>3.05722</v>
      </c>
      <c r="N11" s="1">
        <v>3.5935999999999999</v>
      </c>
      <c r="O11" s="1">
        <v>1.5759399999999999</v>
      </c>
      <c r="P11" s="1">
        <v>5.1223000000000001</v>
      </c>
      <c r="Q11" s="1">
        <v>4.4691999999999998</v>
      </c>
      <c r="R11" s="1">
        <v>1.9554400000000001</v>
      </c>
      <c r="S11" s="1">
        <v>6.1608799999999997</v>
      </c>
      <c r="T11" s="1">
        <v>5.9296199999999999</v>
      </c>
      <c r="U11" s="1">
        <v>3.3553099999999998</v>
      </c>
      <c r="V11" s="1" t="s">
        <v>23</v>
      </c>
      <c r="W11" s="1">
        <f>ABS(IK_diagnostics_degrees[[#This Row],[Column1]]-A10)</f>
        <v>1.9341900000000001</v>
      </c>
      <c r="X11" s="1">
        <f>ABS(IK_diagnostics_degrees[[#This Row],[Column2]]-B10)</f>
        <v>3.9648099999999999</v>
      </c>
      <c r="Y11" s="1">
        <f>ABS(IK_diagnostics_degrees[[#This Row],[Column3]]-C10)</f>
        <v>1.30992</v>
      </c>
      <c r="Z11" s="1">
        <f>ABS(IK_diagnostics_degrees[[#This Row],[Column4]]-D10)</f>
        <v>0.12122999999999973</v>
      </c>
      <c r="AA11" s="1">
        <f>ABS(IK_diagnostics_degrees[[#This Row],[Column5]]-E10)</f>
        <v>4.1509999999999714E-2</v>
      </c>
      <c r="AB11" s="1">
        <f>ABS(IK_diagnostics_degrees[[#This Row],[Column6]]-F10)</f>
        <v>0.90651999999999977</v>
      </c>
      <c r="AC11" s="1">
        <f>ABS(IK_diagnostics_degrees[[#This Row],[Column7]]-G10)</f>
        <v>1.6411199999999999</v>
      </c>
      <c r="AD11" s="1">
        <f>ABS(IK_diagnostics_degrees[[#This Row],[Column8]]-H10)</f>
        <v>1.1552899999999999</v>
      </c>
      <c r="AE11" s="1">
        <f>ABS(IK_diagnostics_degrees[[#This Row],[Column9]]-I10)</f>
        <v>1.7598500000000001</v>
      </c>
      <c r="AF11" s="1">
        <f>ABS(IK_diagnostics_degrees[[#This Row],[Column10]]-J10)</f>
        <v>1.3605300000000002</v>
      </c>
      <c r="AG11" s="1">
        <f>ABS(IK_diagnostics_degrees[[#This Row],[Column11]]-K10)</f>
        <v>5.5226440000000006</v>
      </c>
      <c r="AH11" s="1">
        <f>ABS(IK_diagnostics_degrees[[#This Row],[Column12]]-L10)</f>
        <v>1.1899600000000001</v>
      </c>
      <c r="AI11" s="1">
        <f>ABS(IK_diagnostics_degrees[[#This Row],[Column13]]-M10)</f>
        <v>0.38369000000000009</v>
      </c>
      <c r="AJ11" s="1">
        <f>ABS(IK_diagnostics_degrees[[#This Row],[Column14]]-N10)</f>
        <v>1.6606299999999998</v>
      </c>
      <c r="AK11" s="1">
        <f>ABS(IK_diagnostics_degrees[[#This Row],[Column15]]-O10)</f>
        <v>1.5759106914999998</v>
      </c>
      <c r="AL11" s="1">
        <f>ABS(IK_diagnostics_degrees[[#This Row],[Column16]]-P10)</f>
        <v>2.2809200000000001</v>
      </c>
      <c r="AM11" s="1">
        <f>ABS(IK_diagnostics_degrees[[#This Row],[Column17]]-Q10)</f>
        <v>1.21258</v>
      </c>
      <c r="AN11" s="1">
        <f>ABS(IK_diagnostics_degrees[[#This Row],[Column18]]-R10)</f>
        <v>1.0163299999999997</v>
      </c>
      <c r="AO11" s="1">
        <f>ABS(IK_diagnostics_degrees[[#This Row],[Column19]]-S10)</f>
        <v>3.7384299999999997</v>
      </c>
      <c r="AP11" s="1">
        <f>ABS(IK_diagnostics_degrees[[#This Row],[Column20]]-T10)</f>
        <v>1.1149399999999998</v>
      </c>
      <c r="AQ11" s="1">
        <f>ABS(IK_diagnostics_degrees[[#This Row],[Column21]]-U10)</f>
        <v>2.5721669999999999</v>
      </c>
      <c r="AU11" s="4">
        <f>IK_diagnostics_frames[[#This Row],[Column1]]+AU10</f>
        <v>43</v>
      </c>
      <c r="AV11">
        <f ca="1">AVERAGE(INDIRECT(ADDRESS($AU10+2, AV$1)):INDIRECT(ADDRESS($AU11+1, AV$1)))</f>
        <v>2.680846666666667</v>
      </c>
      <c r="AW11">
        <f ca="1">AVERAGE(INDIRECT(ADDRESS($AU10+2, AW$1)):INDIRECT(ADDRESS($AU11+1, AW$1)))</f>
        <v>1.6543183333333336</v>
      </c>
      <c r="AX11">
        <f ca="1">AVERAGE(INDIRECT(ADDRESS($AU10+2, AX$1)):INDIRECT(ADDRESS($AU11+1, AX$1)))</f>
        <v>2.226143</v>
      </c>
      <c r="AY11">
        <f ca="1">AVERAGE(INDIRECT(ADDRESS($AU10+2, AY$1)):INDIRECT(ADDRESS($AU11+1, AY$1)))</f>
        <v>1.4550999999999998</v>
      </c>
      <c r="AZ11">
        <f ca="1">AVERAGE(INDIRECT(ADDRESS($AU10+2, AZ$1)):INDIRECT(ADDRESS($AU11+1, AZ$1)))</f>
        <v>1.9703799999999998</v>
      </c>
      <c r="BA11">
        <f ca="1">AVERAGE(INDIRECT(ADDRESS($AU10+2, BA$1)):INDIRECT(ADDRESS($AU11+1, BA$1)))</f>
        <v>2.9248223333333336</v>
      </c>
      <c r="BB11">
        <f ca="1">AVERAGE(INDIRECT(ADDRESS($AU10+2, BB$1)):INDIRECT(ADDRESS($AU11+1, BB$1)))</f>
        <v>1.6360716666666668</v>
      </c>
      <c r="BC11">
        <f ca="1">AVERAGE(INDIRECT(ADDRESS($AU10+2, BC$1)):INDIRECT(ADDRESS($AU11+1, BC$1)))</f>
        <v>1.8773299999999999</v>
      </c>
      <c r="BD11">
        <f ca="1">AVERAGE(INDIRECT(ADDRESS($AU10+2, BD$1)):INDIRECT(ADDRESS($AU11+1, BD$1)))</f>
        <v>2.6568286666666663</v>
      </c>
      <c r="BE11">
        <f ca="1">AVERAGE(INDIRECT(ADDRESS($AU10+2, BE$1)):INDIRECT(ADDRESS($AU11+1, BE$1)))</f>
        <v>2.0505840000000002</v>
      </c>
      <c r="BF11">
        <f ca="1">AVERAGE(INDIRECT(ADDRESS($AU10+2, BF$1)):INDIRECT(ADDRESS($AU11+1, BF$1)))</f>
        <v>1.7293183333333335</v>
      </c>
      <c r="BG11">
        <f ca="1">AVERAGE(INDIRECT(ADDRESS($AU10+2, BG$1)):INDIRECT(ADDRESS($AU11+1, BG$1)))</f>
        <v>2.2235766666666668</v>
      </c>
      <c r="BH11">
        <f ca="1">AVERAGE(INDIRECT(ADDRESS($AU10+2, BH$1)):INDIRECT(ADDRESS($AU11+1, BH$1)))</f>
        <v>1.0796999266666667</v>
      </c>
      <c r="BI11">
        <f ca="1">AVERAGE(INDIRECT(ADDRESS($AU10+2, BI$1)):INDIRECT(ADDRESS($AU11+1, BI$1)))</f>
        <v>2.858169333333334</v>
      </c>
      <c r="BJ11">
        <f ca="1">AVERAGE(INDIRECT(ADDRESS($AU10+2, BJ$1)):INDIRECT(ADDRESS($AU11+1, BJ$1)))</f>
        <v>2.0352425833333334</v>
      </c>
      <c r="BK11">
        <f ca="1">AVERAGE(INDIRECT(ADDRESS($AU10+2, BK$1)):INDIRECT(ADDRESS($AU11+1, BK$1)))</f>
        <v>1.3722649999999998</v>
      </c>
      <c r="BL11">
        <f ca="1">AVERAGE(INDIRECT(ADDRESS($AU10+2, BL$1)):INDIRECT(ADDRESS($AU11+1, BL$1)))</f>
        <v>1.7271833333333335</v>
      </c>
      <c r="BM11">
        <f ca="1">AVERAGE(INDIRECT(ADDRESS($AU10+2, BM$1)):INDIRECT(ADDRESS($AU11+1, BM$1)))</f>
        <v>1.4399966666666666</v>
      </c>
      <c r="BN11">
        <f ca="1">AVERAGE(INDIRECT(ADDRESS($AU10+2, BN$1)):INDIRECT(ADDRESS($AU11+1, BN$1)))</f>
        <v>3.1270760000000002</v>
      </c>
      <c r="BO11">
        <f ca="1">AVERAGE(INDIRECT(ADDRESS($AU10+2, BO$1)):INDIRECT(ADDRESS($AU11+1, BO$1)))</f>
        <v>1.3671711833333333</v>
      </c>
      <c r="BP11">
        <f ca="1">AVERAGE(INDIRECT(ADDRESS($AU10+2, BP$1)):INDIRECT(ADDRESS($AU11+1, BP$1)))</f>
        <v>1.4841213333333336</v>
      </c>
    </row>
    <row r="12" spans="1:68" x14ac:dyDescent="0.25">
      <c r="A12" s="1">
        <v>5.8570700000000002</v>
      </c>
      <c r="B12" s="1">
        <v>0.65021099999999998</v>
      </c>
      <c r="C12" s="1" t="s">
        <v>22</v>
      </c>
      <c r="D12" s="1">
        <v>0.121918</v>
      </c>
      <c r="E12" s="1">
        <v>4.2812900000000003</v>
      </c>
      <c r="F12" s="1">
        <v>2.6529699999999998</v>
      </c>
      <c r="G12" s="1">
        <v>1.4998400000000001</v>
      </c>
      <c r="H12" s="1">
        <v>5.1647100000000004</v>
      </c>
      <c r="I12" s="1">
        <v>1.55626</v>
      </c>
      <c r="J12" s="1">
        <v>3.3809300000000002</v>
      </c>
      <c r="K12" s="1">
        <v>6.2831900000000003</v>
      </c>
      <c r="L12" s="1">
        <v>1.9376100000000001</v>
      </c>
      <c r="M12" s="1">
        <v>5.4565599999999996</v>
      </c>
      <c r="N12" s="1">
        <v>2.4371900000000002</v>
      </c>
      <c r="O12" s="1">
        <v>2.9497599999999999</v>
      </c>
      <c r="P12" s="1">
        <v>1.8343</v>
      </c>
      <c r="Q12" s="1">
        <v>5.0670900000000003</v>
      </c>
      <c r="R12" s="1">
        <v>0.85160199999999997</v>
      </c>
      <c r="S12" s="1">
        <v>4.6036900000000003</v>
      </c>
      <c r="T12" s="1">
        <v>3.7086899999999998</v>
      </c>
      <c r="U12" s="1">
        <v>5.0705499999999999</v>
      </c>
      <c r="V12" s="1" t="s">
        <v>23</v>
      </c>
      <c r="W12" s="1">
        <f>ABS(IK_diagnostics_degrees[[#This Row],[Column1]]-A11)</f>
        <v>1.5396800000000006</v>
      </c>
      <c r="X12" s="1">
        <f>ABS(IK_diagnostics_degrees[[#This Row],[Column2]]-B11)</f>
        <v>4.6510990000000003</v>
      </c>
      <c r="Y12" s="1">
        <f>ABS(IK_diagnostics_degrees[[#This Row],[Column3]]-C11)</f>
        <v>2.4647999999999999</v>
      </c>
      <c r="Z12" s="1">
        <f>ABS(IK_diagnostics_degrees[[#This Row],[Column4]]-D11)</f>
        <v>2.9158819999999999</v>
      </c>
      <c r="AA12" s="1">
        <f>ABS(IK_diagnostics_degrees[[#This Row],[Column5]]-E11)</f>
        <v>2.2136100000000001</v>
      </c>
      <c r="AB12" s="1">
        <f>ABS(IK_diagnostics_degrees[[#This Row],[Column6]]-F11)</f>
        <v>1.2520299999999998</v>
      </c>
      <c r="AC12" s="1">
        <f>ABS(IK_diagnostics_degrees[[#This Row],[Column7]]-G11)</f>
        <v>0.14127999999999985</v>
      </c>
      <c r="AD12" s="1">
        <f>ABS(IK_diagnostics_degrees[[#This Row],[Column8]]-H11)</f>
        <v>1.8649700000000005</v>
      </c>
      <c r="AE12" s="1">
        <f>ABS(IK_diagnostics_degrees[[#This Row],[Column9]]-I11)</f>
        <v>1.6924999999999999</v>
      </c>
      <c r="AF12" s="1">
        <f>ABS(IK_diagnostics_degrees[[#This Row],[Column10]]-J11)</f>
        <v>1.8147000000000002</v>
      </c>
      <c r="AG12" s="1">
        <f>ABS(IK_diagnostics_degrees[[#This Row],[Column11]]-K11)</f>
        <v>0.42110000000000003</v>
      </c>
      <c r="AH12" s="1">
        <f>ABS(IK_diagnostics_degrees[[#This Row],[Column12]]-L11)</f>
        <v>0.38129000000000013</v>
      </c>
      <c r="AI12" s="1">
        <f>ABS(IK_diagnostics_degrees[[#This Row],[Column13]]-M11)</f>
        <v>2.3993399999999996</v>
      </c>
      <c r="AJ12" s="1">
        <f>ABS(IK_diagnostics_degrees[[#This Row],[Column14]]-N11)</f>
        <v>1.1564099999999997</v>
      </c>
      <c r="AK12" s="1">
        <f>ABS(IK_diagnostics_degrees[[#This Row],[Column15]]-O11)</f>
        <v>1.37382</v>
      </c>
      <c r="AL12" s="1">
        <f>ABS(IK_diagnostics_degrees[[#This Row],[Column16]]-P11)</f>
        <v>3.2880000000000003</v>
      </c>
      <c r="AM12" s="1">
        <f>ABS(IK_diagnostics_degrees[[#This Row],[Column17]]-Q11)</f>
        <v>0.59789000000000048</v>
      </c>
      <c r="AN12" s="1">
        <f>ABS(IK_diagnostics_degrees[[#This Row],[Column18]]-R11)</f>
        <v>1.1038380000000001</v>
      </c>
      <c r="AO12" s="1">
        <f>ABS(IK_diagnostics_degrees[[#This Row],[Column19]]-S11)</f>
        <v>1.5571899999999994</v>
      </c>
      <c r="AP12" s="1">
        <f>ABS(IK_diagnostics_degrees[[#This Row],[Column20]]-T11)</f>
        <v>2.2209300000000001</v>
      </c>
      <c r="AQ12" s="1">
        <f>ABS(IK_diagnostics_degrees[[#This Row],[Column21]]-U11)</f>
        <v>1.7152400000000001</v>
      </c>
      <c r="AU12" s="3">
        <f>IK_diagnostics_frames[[#This Row],[Column1]]+AU11</f>
        <v>48</v>
      </c>
      <c r="AV12">
        <f ca="1">AVERAGE(INDIRECT(ADDRESS($AU11+2, AV$1)):INDIRECT(ADDRESS($AU12+1, AV$1)))</f>
        <v>2.7292387999999996</v>
      </c>
      <c r="AW12">
        <f ca="1">AVERAGE(INDIRECT(ADDRESS($AU11+2, AW$1)):INDIRECT(ADDRESS($AU12+1, AW$1)))</f>
        <v>2.3689042000000002</v>
      </c>
      <c r="AX12">
        <f ca="1">AVERAGE(INDIRECT(ADDRESS($AU11+2, AX$1)):INDIRECT(ADDRESS($AU12+1, AX$1)))</f>
        <v>2.6510389999999999</v>
      </c>
      <c r="AY12">
        <f ca="1">AVERAGE(INDIRECT(ADDRESS($AU11+2, AY$1)):INDIRECT(ADDRESS($AU12+1, AY$1)))</f>
        <v>1.24898</v>
      </c>
      <c r="AZ12">
        <f ca="1">AVERAGE(INDIRECT(ADDRESS($AU11+2, AZ$1)):INDIRECT(ADDRESS($AU12+1, AZ$1)))</f>
        <v>1.4619219999999999</v>
      </c>
      <c r="BA12">
        <f ca="1">AVERAGE(INDIRECT(ADDRESS($AU11+2, BA$1)):INDIRECT(ADDRESS($AU12+1, BA$1)))</f>
        <v>1.0948187999999999</v>
      </c>
      <c r="BB12">
        <f ca="1">AVERAGE(INDIRECT(ADDRESS($AU11+2, BB$1)):INDIRECT(ADDRESS($AU12+1, BB$1)))</f>
        <v>2.0312640239999999</v>
      </c>
      <c r="BC12">
        <f ca="1">AVERAGE(INDIRECT(ADDRESS($AU11+2, BC$1)):INDIRECT(ADDRESS($AU12+1, BC$1)))</f>
        <v>2.1878432000000005</v>
      </c>
      <c r="BD12">
        <f ca="1">AVERAGE(INDIRECT(ADDRESS($AU11+2, BD$1)):INDIRECT(ADDRESS($AU12+1, BD$1)))</f>
        <v>1.512726</v>
      </c>
      <c r="BE12">
        <f ca="1">AVERAGE(INDIRECT(ADDRESS($AU11+2, BE$1)):INDIRECT(ADDRESS($AU12+1, BE$1)))</f>
        <v>3.1348514399999998</v>
      </c>
      <c r="BF12">
        <f ca="1">AVERAGE(INDIRECT(ADDRESS($AU11+2, BF$1)):INDIRECT(ADDRESS($AU12+1, BF$1)))</f>
        <v>1.9728000000000001</v>
      </c>
      <c r="BG12">
        <f ca="1">AVERAGE(INDIRECT(ADDRESS($AU11+2, BG$1)):INDIRECT(ADDRESS($AU12+1, BG$1)))</f>
        <v>3.2112540000000003</v>
      </c>
      <c r="BH12">
        <f ca="1">AVERAGE(INDIRECT(ADDRESS($AU11+2, BH$1)):INDIRECT(ADDRESS($AU12+1, BH$1)))</f>
        <v>1.4740256000000003</v>
      </c>
      <c r="BI12">
        <f ca="1">AVERAGE(INDIRECT(ADDRESS($AU11+2, BI$1)):INDIRECT(ADDRESS($AU12+1, BI$1)))</f>
        <v>1.3868339999999999</v>
      </c>
      <c r="BJ12">
        <f ca="1">AVERAGE(INDIRECT(ADDRESS($AU11+2, BJ$1)):INDIRECT(ADDRESS($AU12+1, BJ$1)))</f>
        <v>2.4066089000000002</v>
      </c>
      <c r="BK12">
        <f ca="1">AVERAGE(INDIRECT(ADDRESS($AU11+2, BK$1)):INDIRECT(ADDRESS($AU12+1, BK$1)))</f>
        <v>1.4494280000000002</v>
      </c>
      <c r="BL12">
        <f ca="1">AVERAGE(INDIRECT(ADDRESS($AU11+2, BL$1)):INDIRECT(ADDRESS($AU12+1, BL$1)))</f>
        <v>1.6653579999999999</v>
      </c>
      <c r="BM12">
        <f ca="1">AVERAGE(INDIRECT(ADDRESS($AU11+2, BM$1)):INDIRECT(ADDRESS($AU12+1, BM$1)))</f>
        <v>1.141642</v>
      </c>
      <c r="BN12">
        <f ca="1">AVERAGE(INDIRECT(ADDRESS($AU11+2, BN$1)):INDIRECT(ADDRESS($AU12+1, BN$1)))</f>
        <v>0.76663400000000004</v>
      </c>
      <c r="BO12">
        <f ca="1">AVERAGE(INDIRECT(ADDRESS($AU11+2, BO$1)):INDIRECT(ADDRESS($AU12+1, BO$1)))</f>
        <v>2.8397208199999997</v>
      </c>
      <c r="BP12">
        <f ca="1">AVERAGE(INDIRECT(ADDRESS($AU11+2, BP$1)):INDIRECT(ADDRESS($AU12+1, BP$1)))</f>
        <v>3.3711519999999999</v>
      </c>
    </row>
    <row r="13" spans="1:68" x14ac:dyDescent="0.25">
      <c r="A13" s="1">
        <v>3.14127</v>
      </c>
      <c r="B13" s="1">
        <v>2.6060699999999999</v>
      </c>
      <c r="C13" s="1">
        <v>4.9009799999999997</v>
      </c>
      <c r="D13" s="1" t="s">
        <v>22</v>
      </c>
      <c r="E13" s="1">
        <v>4.46767</v>
      </c>
      <c r="F13" s="1">
        <v>3.7505199999999999</v>
      </c>
      <c r="G13" s="1">
        <v>4.8253899999999996</v>
      </c>
      <c r="H13" s="1">
        <v>0.68689299999999998</v>
      </c>
      <c r="I13" s="1">
        <v>4.8368700000000002</v>
      </c>
      <c r="J13" s="1">
        <v>4.2630400000000002</v>
      </c>
      <c r="K13" s="1">
        <v>3.8623400000000001</v>
      </c>
      <c r="L13" s="1">
        <v>5.05342</v>
      </c>
      <c r="M13" s="1">
        <v>3.8915500000000001</v>
      </c>
      <c r="N13" s="1">
        <v>3.9484400000000002</v>
      </c>
      <c r="O13" s="1">
        <v>2.93214</v>
      </c>
      <c r="P13" s="1">
        <v>1.27887</v>
      </c>
      <c r="Q13" s="1">
        <v>4.4473700000000003</v>
      </c>
      <c r="R13" s="1">
        <v>4.01363</v>
      </c>
      <c r="S13" s="1">
        <v>5.19658</v>
      </c>
      <c r="T13" s="1">
        <v>4.9157799999999998</v>
      </c>
      <c r="U13" s="1">
        <v>2.9893700000000001</v>
      </c>
      <c r="V13" s="1" t="s">
        <v>23</v>
      </c>
      <c r="W13" s="1">
        <f>ABS(IK_diagnostics_degrees[[#This Row],[Column1]]-A12)</f>
        <v>2.7158000000000002</v>
      </c>
      <c r="X13" s="1">
        <f>ABS(IK_diagnostics_degrees[[#This Row],[Column2]]-B12)</f>
        <v>1.9558589999999998</v>
      </c>
      <c r="Y13" s="1">
        <f>ABS(IK_diagnostics_degrees[[#This Row],[Column3]]-C12)</f>
        <v>4.9009799999999997</v>
      </c>
      <c r="Z13" s="1">
        <f>ABS(IK_diagnostics_degrees[[#This Row],[Column4]]-D12)</f>
        <v>0.121918</v>
      </c>
      <c r="AA13" s="1">
        <f>ABS(IK_diagnostics_degrees[[#This Row],[Column5]]-E12)</f>
        <v>0.18637999999999977</v>
      </c>
      <c r="AB13" s="1">
        <f>ABS(IK_diagnostics_degrees[[#This Row],[Column6]]-F12)</f>
        <v>1.09755</v>
      </c>
      <c r="AC13" s="1">
        <f>ABS(IK_diagnostics_degrees[[#This Row],[Column7]]-G12)</f>
        <v>3.3255499999999998</v>
      </c>
      <c r="AD13" s="1">
        <f>ABS(IK_diagnostics_degrees[[#This Row],[Column8]]-H12)</f>
        <v>4.4778169999999999</v>
      </c>
      <c r="AE13" s="1">
        <f>ABS(IK_diagnostics_degrees[[#This Row],[Column9]]-I12)</f>
        <v>3.2806100000000002</v>
      </c>
      <c r="AF13" s="1">
        <f>ABS(IK_diagnostics_degrees[[#This Row],[Column10]]-J12)</f>
        <v>0.88210999999999995</v>
      </c>
      <c r="AG13" s="1">
        <f>ABS(IK_diagnostics_degrees[[#This Row],[Column11]]-K12)</f>
        <v>2.4208500000000002</v>
      </c>
      <c r="AH13" s="1">
        <f>ABS(IK_diagnostics_degrees[[#This Row],[Column12]]-L12)</f>
        <v>3.1158099999999997</v>
      </c>
      <c r="AI13" s="1">
        <f>ABS(IK_diagnostics_degrees[[#This Row],[Column13]]-M12)</f>
        <v>1.5650099999999996</v>
      </c>
      <c r="AJ13" s="1">
        <f>ABS(IK_diagnostics_degrees[[#This Row],[Column14]]-N12)</f>
        <v>1.51125</v>
      </c>
      <c r="AK13" s="1">
        <f>ABS(IK_diagnostics_degrees[[#This Row],[Column15]]-O12)</f>
        <v>1.7619999999999969E-2</v>
      </c>
      <c r="AL13" s="1">
        <f>ABS(IK_diagnostics_degrees[[#This Row],[Column16]]-P12)</f>
        <v>0.55543000000000009</v>
      </c>
      <c r="AM13" s="1">
        <f>ABS(IK_diagnostics_degrees[[#This Row],[Column17]]-Q12)</f>
        <v>0.61972000000000005</v>
      </c>
      <c r="AN13" s="1">
        <f>ABS(IK_diagnostics_degrees[[#This Row],[Column18]]-R12)</f>
        <v>3.1620280000000003</v>
      </c>
      <c r="AO13" s="1">
        <f>ABS(IK_diagnostics_degrees[[#This Row],[Column19]]-S12)</f>
        <v>0.5928899999999997</v>
      </c>
      <c r="AP13" s="1">
        <f>ABS(IK_diagnostics_degrees[[#This Row],[Column20]]-T12)</f>
        <v>1.20709</v>
      </c>
      <c r="AQ13" s="1">
        <f>ABS(IK_diagnostics_degrees[[#This Row],[Column21]]-U12)</f>
        <v>2.0811799999999998</v>
      </c>
      <c r="AU13" s="4">
        <f>IK_diagnostics_frames[[#This Row],[Column1]]+AU12</f>
        <v>51</v>
      </c>
      <c r="AV13">
        <f ca="1">AVERAGE(INDIRECT(ADDRESS($AU12+2, AV$1)):INDIRECT(ADDRESS($AU13+1, AV$1)))</f>
        <v>2.1598766666666664</v>
      </c>
      <c r="AW13">
        <f ca="1">AVERAGE(INDIRECT(ADDRESS($AU12+2, AW$1)):INDIRECT(ADDRESS($AU13+1, AW$1)))</f>
        <v>3.1362810000000003</v>
      </c>
      <c r="AX13">
        <f ca="1">AVERAGE(INDIRECT(ADDRESS($AU12+2, AX$1)):INDIRECT(ADDRESS($AU13+1, AX$1)))</f>
        <v>3.2730346666666672</v>
      </c>
      <c r="AY13">
        <f ca="1">AVERAGE(INDIRECT(ADDRESS($AU12+2, AY$1)):INDIRECT(ADDRESS($AU13+1, AY$1)))</f>
        <v>2.2961996666666669</v>
      </c>
      <c r="AZ13">
        <f ca="1">AVERAGE(INDIRECT(ADDRESS($AU12+2, AZ$1)):INDIRECT(ADDRESS($AU13+1, AZ$1)))</f>
        <v>2.4611800000000006</v>
      </c>
      <c r="BA13">
        <f ca="1">AVERAGE(INDIRECT(ADDRESS($AU12+2, BA$1)):INDIRECT(ADDRESS($AU13+1, BA$1)))</f>
        <v>3.0056866666666671</v>
      </c>
      <c r="BB13">
        <f ca="1">AVERAGE(INDIRECT(ADDRESS($AU12+2, BB$1)):INDIRECT(ADDRESS($AU13+1, BB$1)))</f>
        <v>0.84099773333333339</v>
      </c>
      <c r="BC13">
        <f ca="1">AVERAGE(INDIRECT(ADDRESS($AU12+2, BC$1)):INDIRECT(ADDRESS($AU13+1, BC$1)))</f>
        <v>1.438633333333333</v>
      </c>
      <c r="BD13">
        <f ca="1">AVERAGE(INDIRECT(ADDRESS($AU12+2, BD$1)):INDIRECT(ADDRESS($AU13+1, BD$1)))</f>
        <v>0.35812999999999989</v>
      </c>
      <c r="BE13">
        <f ca="1">AVERAGE(INDIRECT(ADDRESS($AU12+2, BE$1)):INDIRECT(ADDRESS($AU13+1, BE$1)))</f>
        <v>2.6741446666666668</v>
      </c>
      <c r="BF13">
        <f ca="1">AVERAGE(INDIRECT(ADDRESS($AU12+2, BF$1)):INDIRECT(ADDRESS($AU13+1, BF$1)))</f>
        <v>4.9692366666666663</v>
      </c>
      <c r="BG13">
        <f ca="1">AVERAGE(INDIRECT(ADDRESS($AU12+2, BG$1)):INDIRECT(ADDRESS($AU13+1, BG$1)))</f>
        <v>1.5631933333333334</v>
      </c>
      <c r="BH13">
        <f ca="1">AVERAGE(INDIRECT(ADDRESS($AU12+2, BH$1)):INDIRECT(ADDRESS($AU13+1, BH$1)))</f>
        <v>0.82078000000000018</v>
      </c>
      <c r="BI13">
        <f ca="1">AVERAGE(INDIRECT(ADDRESS($AU12+2, BI$1)):INDIRECT(ADDRESS($AU13+1, BI$1)))</f>
        <v>1.9137443333333335</v>
      </c>
      <c r="BJ13">
        <f ca="1">AVERAGE(INDIRECT(ADDRESS($AU12+2, BJ$1)):INDIRECT(ADDRESS($AU13+1, BJ$1)))</f>
        <v>3.1042726666666667</v>
      </c>
      <c r="BK13">
        <f ca="1">AVERAGE(INDIRECT(ADDRESS($AU12+2, BK$1)):INDIRECT(ADDRESS($AU13+1, BK$1)))</f>
        <v>1.6259626666666669</v>
      </c>
      <c r="BL13">
        <f ca="1">AVERAGE(INDIRECT(ADDRESS($AU12+2, BL$1)):INDIRECT(ADDRESS($AU13+1, BL$1)))</f>
        <v>0.47957999999999995</v>
      </c>
      <c r="BM13">
        <f ca="1">AVERAGE(INDIRECT(ADDRESS($AU12+2, BM$1)):INDIRECT(ADDRESS($AU13+1, BM$1)))</f>
        <v>1.2508166666666665</v>
      </c>
      <c r="BN13">
        <f ca="1">AVERAGE(INDIRECT(ADDRESS($AU12+2, BN$1)):INDIRECT(ADDRESS($AU13+1, BN$1)))</f>
        <v>2.6936300000000002</v>
      </c>
      <c r="BO13">
        <f ca="1">AVERAGE(INDIRECT(ADDRESS($AU12+2, BO$1)):INDIRECT(ADDRESS($AU13+1, BO$1)))</f>
        <v>0.12759000000000009</v>
      </c>
      <c r="BP13">
        <f ca="1">AVERAGE(INDIRECT(ADDRESS($AU12+2, BP$1)):INDIRECT(ADDRESS($AU13+1, BP$1)))</f>
        <v>2.7932700000000001</v>
      </c>
    </row>
    <row r="14" spans="1:68" x14ac:dyDescent="0.25">
      <c r="A14" s="1">
        <v>5.2723500000000003</v>
      </c>
      <c r="B14" s="1">
        <v>1.1882999999999999</v>
      </c>
      <c r="C14" s="1">
        <v>1.8225</v>
      </c>
      <c r="D14" s="1">
        <v>3.6797300000000002</v>
      </c>
      <c r="E14" s="1">
        <v>0.71521800000000002</v>
      </c>
      <c r="F14" s="1">
        <v>1.28426</v>
      </c>
      <c r="G14" s="1">
        <v>2.14357</v>
      </c>
      <c r="H14" s="1">
        <v>4.8154500000000002</v>
      </c>
      <c r="I14" s="1">
        <v>1.1744000000000001</v>
      </c>
      <c r="J14" s="1">
        <v>4.8670200000000001</v>
      </c>
      <c r="K14" s="1">
        <v>3.7367499999999998</v>
      </c>
      <c r="L14" s="1">
        <v>2.0484</v>
      </c>
      <c r="M14" s="1">
        <v>1.3950199999999999</v>
      </c>
      <c r="N14" s="1">
        <v>2.4794499999999999</v>
      </c>
      <c r="O14" s="1">
        <v>0.73742200000000002</v>
      </c>
      <c r="P14" s="1">
        <v>0.93477900000000003</v>
      </c>
      <c r="Q14" s="1">
        <v>6.2062799999999996</v>
      </c>
      <c r="R14" s="1">
        <v>3.9883600000000001</v>
      </c>
      <c r="S14" s="1">
        <v>6.0882199999999997</v>
      </c>
      <c r="T14" s="1">
        <v>3.9763000000000002</v>
      </c>
      <c r="U14" s="1">
        <v>5.3543500000000002</v>
      </c>
      <c r="V14" s="1" t="s">
        <v>23</v>
      </c>
      <c r="W14" s="1">
        <f>ABS(IK_diagnostics_degrees[[#This Row],[Column1]]-A13)</f>
        <v>2.1310800000000003</v>
      </c>
      <c r="X14" s="1">
        <f>ABS(IK_diagnostics_degrees[[#This Row],[Column2]]-B13)</f>
        <v>1.41777</v>
      </c>
      <c r="Y14" s="1">
        <f>ABS(IK_diagnostics_degrees[[#This Row],[Column3]]-C13)</f>
        <v>3.0784799999999999</v>
      </c>
      <c r="Z14" s="1">
        <f>ABS(IK_diagnostics_degrees[[#This Row],[Column4]]-D13)</f>
        <v>3.6797300000000002</v>
      </c>
      <c r="AA14" s="1">
        <f>ABS(IK_diagnostics_degrees[[#This Row],[Column5]]-E13)</f>
        <v>3.7524519999999999</v>
      </c>
      <c r="AB14" s="1">
        <f>ABS(IK_diagnostics_degrees[[#This Row],[Column6]]-F13)</f>
        <v>2.4662600000000001</v>
      </c>
      <c r="AC14" s="1">
        <f>ABS(IK_diagnostics_degrees[[#This Row],[Column7]]-G13)</f>
        <v>2.6818199999999996</v>
      </c>
      <c r="AD14" s="1">
        <f>ABS(IK_diagnostics_degrees[[#This Row],[Column8]]-H13)</f>
        <v>4.1285570000000007</v>
      </c>
      <c r="AE14" s="1">
        <f>ABS(IK_diagnostics_degrees[[#This Row],[Column9]]-I13)</f>
        <v>3.6624699999999999</v>
      </c>
      <c r="AF14" s="1">
        <f>ABS(IK_diagnostics_degrees[[#This Row],[Column10]]-J13)</f>
        <v>0.60397999999999996</v>
      </c>
      <c r="AG14" s="1">
        <f>ABS(IK_diagnostics_degrees[[#This Row],[Column11]]-K13)</f>
        <v>0.12559000000000031</v>
      </c>
      <c r="AH14" s="1">
        <f>ABS(IK_diagnostics_degrees[[#This Row],[Column12]]-L13)</f>
        <v>3.00502</v>
      </c>
      <c r="AI14" s="1">
        <f>ABS(IK_diagnostics_degrees[[#This Row],[Column13]]-M13)</f>
        <v>2.4965299999999999</v>
      </c>
      <c r="AJ14" s="1">
        <f>ABS(IK_diagnostics_degrees[[#This Row],[Column14]]-N13)</f>
        <v>1.4689900000000002</v>
      </c>
      <c r="AK14" s="1">
        <f>ABS(IK_diagnostics_degrees[[#This Row],[Column15]]-O13)</f>
        <v>2.1947179999999999</v>
      </c>
      <c r="AL14" s="1">
        <f>ABS(IK_diagnostics_degrees[[#This Row],[Column16]]-P13)</f>
        <v>0.34409099999999992</v>
      </c>
      <c r="AM14" s="1">
        <f>ABS(IK_diagnostics_degrees[[#This Row],[Column17]]-Q13)</f>
        <v>1.7589099999999993</v>
      </c>
      <c r="AN14" s="1">
        <f>ABS(IK_diagnostics_degrees[[#This Row],[Column18]]-R13)</f>
        <v>2.5269999999999904E-2</v>
      </c>
      <c r="AO14" s="1">
        <f>ABS(IK_diagnostics_degrees[[#This Row],[Column19]]-S13)</f>
        <v>0.89163999999999977</v>
      </c>
      <c r="AP14" s="1">
        <f>ABS(IK_diagnostics_degrees[[#This Row],[Column20]]-T13)</f>
        <v>0.93947999999999965</v>
      </c>
      <c r="AQ14" s="1">
        <f>ABS(IK_diagnostics_degrees[[#This Row],[Column21]]-U13)</f>
        <v>2.3649800000000001</v>
      </c>
      <c r="AU14" s="3">
        <f>IK_diagnostics_frames[[#This Row],[Column1]]+AU13</f>
        <v>52</v>
      </c>
      <c r="AV14">
        <f ca="1">AVERAGE(INDIRECT(ADDRESS($AU13+2, AV$1)):INDIRECT(ADDRESS($AU14+1, AV$1)))</f>
        <v>4.7306699999999999</v>
      </c>
      <c r="AW14">
        <f ca="1">AVERAGE(INDIRECT(ADDRESS($AU13+2, AW$1)):INDIRECT(ADDRESS($AU14+1, AW$1)))</f>
        <v>3.1924899999999998</v>
      </c>
      <c r="AX14">
        <f ca="1">AVERAGE(INDIRECT(ADDRESS($AU13+2, AX$1)):INDIRECT(ADDRESS($AU14+1, AX$1)))</f>
        <v>3.3367199999999997</v>
      </c>
      <c r="AY14">
        <f ca="1">AVERAGE(INDIRECT(ADDRESS($AU13+2, AY$1)):INDIRECT(ADDRESS($AU14+1, AY$1)))</f>
        <v>4.1254600000000003</v>
      </c>
      <c r="AZ14">
        <f ca="1">AVERAGE(INDIRECT(ADDRESS($AU13+2, AZ$1)):INDIRECT(ADDRESS($AU14+1, AZ$1)))</f>
        <v>1.9703100000000004</v>
      </c>
      <c r="BA14">
        <f ca="1">AVERAGE(INDIRECT(ADDRESS($AU13+2, BA$1)):INDIRECT(ADDRESS($AU14+1, BA$1)))</f>
        <v>0.48808000000000007</v>
      </c>
      <c r="BB14">
        <f ca="1">AVERAGE(INDIRECT(ADDRESS($AU13+2, BB$1)):INDIRECT(ADDRESS($AU14+1, BB$1)))</f>
        <v>6.2333932000000001</v>
      </c>
      <c r="BC14">
        <f ca="1">AVERAGE(INDIRECT(ADDRESS($AU13+2, BC$1)):INDIRECT(ADDRESS($AU14+1, BC$1)))</f>
        <v>0.37021000000000015</v>
      </c>
      <c r="BD14">
        <f ca="1">AVERAGE(INDIRECT(ADDRESS($AU13+2, BD$1)):INDIRECT(ADDRESS($AU14+1, BD$1)))</f>
        <v>1.1020799999999999</v>
      </c>
      <c r="BE14">
        <f ca="1">AVERAGE(INDIRECT(ADDRESS($AU13+2, BE$1)):INDIRECT(ADDRESS($AU14+1, BE$1)))</f>
        <v>4.1824700000000004</v>
      </c>
      <c r="BF14">
        <f ca="1">AVERAGE(INDIRECT(ADDRESS($AU13+2, BF$1)):INDIRECT(ADDRESS($AU14+1, BF$1)))</f>
        <v>0.67987999999999982</v>
      </c>
      <c r="BG14">
        <f ca="1">AVERAGE(INDIRECT(ADDRESS($AU13+2, BG$1)):INDIRECT(ADDRESS($AU14+1, BG$1)))</f>
        <v>1.17916</v>
      </c>
      <c r="BH14">
        <f ca="1">AVERAGE(INDIRECT(ADDRESS($AU13+2, BH$1)):INDIRECT(ADDRESS($AU14+1, BH$1)))</f>
        <v>1.6006300000000002</v>
      </c>
      <c r="BI14">
        <f ca="1">AVERAGE(INDIRECT(ADDRESS($AU13+2, BI$1)):INDIRECT(ADDRESS($AU14+1, BI$1)))</f>
        <v>0.60555300000000001</v>
      </c>
      <c r="BJ14">
        <f ca="1">AVERAGE(INDIRECT(ADDRESS($AU13+2, BJ$1)):INDIRECT(ADDRESS($AU14+1, BJ$1)))</f>
        <v>2.1768400000000003</v>
      </c>
      <c r="BK14">
        <f ca="1">AVERAGE(INDIRECT(ADDRESS($AU13+2, BK$1)):INDIRECT(ADDRESS($AU14+1, BK$1)))</f>
        <v>1.7346400000000002</v>
      </c>
      <c r="BL14">
        <f ca="1">AVERAGE(INDIRECT(ADDRESS($AU13+2, BL$1)):INDIRECT(ADDRESS($AU14+1, BL$1)))</f>
        <v>1.43591</v>
      </c>
      <c r="BM14">
        <f ca="1">AVERAGE(INDIRECT(ADDRESS($AU13+2, BM$1)):INDIRECT(ADDRESS($AU14+1, BM$1)))</f>
        <v>3.0814299999999997</v>
      </c>
      <c r="BN14">
        <f ca="1">AVERAGE(INDIRECT(ADDRESS($AU13+2, BN$1)):INDIRECT(ADDRESS($AU14+1, BN$1)))</f>
        <v>0.87603999999999993</v>
      </c>
      <c r="BO14">
        <f ca="1">AVERAGE(INDIRECT(ADDRESS($AU13+2, BO$1)):INDIRECT(ADDRESS($AU14+1, BO$1)))</f>
        <v>2.2836099999999995</v>
      </c>
      <c r="BP14">
        <f ca="1">AVERAGE(INDIRECT(ADDRESS($AU13+2, BP$1)):INDIRECT(ADDRESS($AU14+1, BP$1)))</f>
        <v>1.5117700000000003</v>
      </c>
    </row>
    <row r="15" spans="1:68" x14ac:dyDescent="0.25">
      <c r="A15" s="1">
        <v>5.5145</v>
      </c>
      <c r="B15" s="1">
        <v>2.3530899999999999</v>
      </c>
      <c r="C15" s="1">
        <v>1.2600199999999999</v>
      </c>
      <c r="D15" s="1">
        <v>5.3750600000000004</v>
      </c>
      <c r="E15" s="1">
        <v>2.5329799999999998</v>
      </c>
      <c r="F15" s="1">
        <v>2.14608</v>
      </c>
      <c r="G15" s="1">
        <v>6.0556400000000004</v>
      </c>
      <c r="H15" s="1">
        <v>2.0707200000000001</v>
      </c>
      <c r="I15" s="1">
        <v>1.76637</v>
      </c>
      <c r="J15" s="1">
        <v>0.30223</v>
      </c>
      <c r="K15" s="1">
        <v>1.61673</v>
      </c>
      <c r="L15" s="1">
        <v>5.7840999999999996</v>
      </c>
      <c r="M15" s="1">
        <v>1.52305</v>
      </c>
      <c r="N15" s="1">
        <v>3.96719</v>
      </c>
      <c r="O15" s="1">
        <v>1.0833999999999999</v>
      </c>
      <c r="P15" s="1">
        <v>3.6231499999999999</v>
      </c>
      <c r="Q15" s="1">
        <v>5.3403299999999998</v>
      </c>
      <c r="R15" s="1">
        <v>4.9641599999999997</v>
      </c>
      <c r="S15" s="1">
        <v>3.85589</v>
      </c>
      <c r="T15" s="1">
        <v>3.6092499999999998</v>
      </c>
      <c r="U15" s="1">
        <v>3.43866</v>
      </c>
      <c r="V15" s="1" t="s">
        <v>23</v>
      </c>
      <c r="W15" s="1">
        <f>ABS(IK_diagnostics_degrees[[#This Row],[Column1]]-A14)</f>
        <v>0.24214999999999964</v>
      </c>
      <c r="X15" s="1">
        <f>ABS(IK_diagnostics_degrees[[#This Row],[Column2]]-B14)</f>
        <v>1.16479</v>
      </c>
      <c r="Y15" s="1">
        <f>ABS(IK_diagnostics_degrees[[#This Row],[Column3]]-C14)</f>
        <v>0.56248000000000009</v>
      </c>
      <c r="Z15" s="1">
        <f>ABS(IK_diagnostics_degrees[[#This Row],[Column4]]-D14)</f>
        <v>1.6953300000000002</v>
      </c>
      <c r="AA15" s="1">
        <f>ABS(IK_diagnostics_degrees[[#This Row],[Column5]]-E14)</f>
        <v>1.8177619999999997</v>
      </c>
      <c r="AB15" s="1">
        <f>ABS(IK_diagnostics_degrees[[#This Row],[Column6]]-F14)</f>
        <v>0.86182000000000003</v>
      </c>
      <c r="AC15" s="1">
        <f>ABS(IK_diagnostics_degrees[[#This Row],[Column7]]-G14)</f>
        <v>3.9120700000000004</v>
      </c>
      <c r="AD15" s="1">
        <f>ABS(IK_diagnostics_degrees[[#This Row],[Column8]]-H14)</f>
        <v>2.7447300000000001</v>
      </c>
      <c r="AE15" s="1">
        <f>ABS(IK_diagnostics_degrees[[#This Row],[Column9]]-I14)</f>
        <v>0.59196999999999989</v>
      </c>
      <c r="AF15" s="1">
        <f>ABS(IK_diagnostics_degrees[[#This Row],[Column10]]-J14)</f>
        <v>4.5647900000000003</v>
      </c>
      <c r="AG15" s="1">
        <f>ABS(IK_diagnostics_degrees[[#This Row],[Column11]]-K14)</f>
        <v>2.1200199999999998</v>
      </c>
      <c r="AH15" s="1">
        <f>ABS(IK_diagnostics_degrees[[#This Row],[Column12]]-L14)</f>
        <v>3.7356999999999996</v>
      </c>
      <c r="AI15" s="1">
        <f>ABS(IK_diagnostics_degrees[[#This Row],[Column13]]-M14)</f>
        <v>0.12803000000000009</v>
      </c>
      <c r="AJ15" s="1">
        <f>ABS(IK_diagnostics_degrees[[#This Row],[Column14]]-N14)</f>
        <v>1.4877400000000001</v>
      </c>
      <c r="AK15" s="1">
        <f>ABS(IK_diagnostics_degrees[[#This Row],[Column15]]-O14)</f>
        <v>0.3459779999999999</v>
      </c>
      <c r="AL15" s="1">
        <f>ABS(IK_diagnostics_degrees[[#This Row],[Column16]]-P14)</f>
        <v>2.6883710000000001</v>
      </c>
      <c r="AM15" s="1">
        <f>ABS(IK_diagnostics_degrees[[#This Row],[Column17]]-Q14)</f>
        <v>0.86594999999999978</v>
      </c>
      <c r="AN15" s="1">
        <f>ABS(IK_diagnostics_degrees[[#This Row],[Column18]]-R14)</f>
        <v>0.97579999999999956</v>
      </c>
      <c r="AO15" s="1">
        <f>ABS(IK_diagnostics_degrees[[#This Row],[Column19]]-S14)</f>
        <v>2.2323299999999997</v>
      </c>
      <c r="AP15" s="1">
        <f>ABS(IK_diagnostics_degrees[[#This Row],[Column20]]-T14)</f>
        <v>0.36705000000000032</v>
      </c>
      <c r="AQ15" s="1">
        <f>ABS(IK_diagnostics_degrees[[#This Row],[Column21]]-U14)</f>
        <v>1.9156900000000001</v>
      </c>
      <c r="AU15" s="4">
        <f>IK_diagnostics_frames[[#This Row],[Column1]]+AU14</f>
        <v>53</v>
      </c>
      <c r="AV15">
        <f ca="1">AVERAGE(INDIRECT(ADDRESS($AU14+2, AV$1)):INDIRECT(ADDRESS($AU15+1, AV$1)))</f>
        <v>0.571855</v>
      </c>
      <c r="AW15">
        <f ca="1">AVERAGE(INDIRECT(ADDRESS($AU14+2, AW$1)):INDIRECT(ADDRESS($AU15+1, AW$1)))</f>
        <v>2.0968499999999999</v>
      </c>
      <c r="AX15">
        <f ca="1">AVERAGE(INDIRECT(ADDRESS($AU14+2, AX$1)):INDIRECT(ADDRESS($AU15+1, AX$1)))</f>
        <v>1.8596499999999998</v>
      </c>
      <c r="AY15">
        <f ca="1">AVERAGE(INDIRECT(ADDRESS($AU14+2, AY$1)):INDIRECT(ADDRESS($AU15+1, AY$1)))</f>
        <v>4.6643400000000002</v>
      </c>
      <c r="AZ15">
        <f ca="1">AVERAGE(INDIRECT(ADDRESS($AU14+2, AZ$1)):INDIRECT(ADDRESS($AU15+1, AZ$1)))</f>
        <v>2.0842799999999997</v>
      </c>
      <c r="BA15">
        <f ca="1">AVERAGE(INDIRECT(ADDRESS($AU14+2, BA$1)):INDIRECT(ADDRESS($AU15+1, BA$1)))</f>
        <v>1.7007399999999997</v>
      </c>
      <c r="BB15">
        <f ca="1">AVERAGE(INDIRECT(ADDRESS($AU14+2, BB$1)):INDIRECT(ADDRESS($AU15+1, BB$1)))</f>
        <v>6.2595702800000002</v>
      </c>
      <c r="BC15">
        <f ca="1">AVERAGE(INDIRECT(ADDRESS($AU14+2, BC$1)):INDIRECT(ADDRESS($AU15+1, BC$1)))</f>
        <v>3.66045</v>
      </c>
      <c r="BD15">
        <f ca="1">AVERAGE(INDIRECT(ADDRESS($AU14+2, BD$1)):INDIRECT(ADDRESS($AU15+1, BD$1)))</f>
        <v>0.37515999999999994</v>
      </c>
      <c r="BE15">
        <f ca="1">AVERAGE(INDIRECT(ADDRESS($AU14+2, BE$1)):INDIRECT(ADDRESS($AU15+1, BE$1)))</f>
        <v>1.88592</v>
      </c>
      <c r="BF15">
        <f ca="1">AVERAGE(INDIRECT(ADDRESS($AU14+2, BF$1)):INDIRECT(ADDRESS($AU15+1, BF$1)))</f>
        <v>1.6071230000000001</v>
      </c>
      <c r="BG15">
        <f ca="1">AVERAGE(INDIRECT(ADDRESS($AU14+2, BG$1)):INDIRECT(ADDRESS($AU15+1, BG$1)))</f>
        <v>2.5383599999999999</v>
      </c>
      <c r="BH15">
        <f ca="1">AVERAGE(INDIRECT(ADDRESS($AU14+2, BH$1)):INDIRECT(ADDRESS($AU15+1, BH$1)))</f>
        <v>1.34578</v>
      </c>
      <c r="BI15">
        <f ca="1">AVERAGE(INDIRECT(ADDRESS($AU14+2, BI$1)):INDIRECT(ADDRESS($AU15+1, BI$1)))</f>
        <v>9.1289999999999871E-2</v>
      </c>
      <c r="BJ15">
        <f ca="1">AVERAGE(INDIRECT(ADDRESS($AU14+2, BJ$1)):INDIRECT(ADDRESS($AU15+1, BJ$1)))</f>
        <v>3.7359450000000001</v>
      </c>
      <c r="BK15">
        <f ca="1">AVERAGE(INDIRECT(ADDRESS($AU14+2, BK$1)):INDIRECT(ADDRESS($AU15+1, BK$1)))</f>
        <v>1.9861800000000001</v>
      </c>
      <c r="BL15">
        <f ca="1">AVERAGE(INDIRECT(ADDRESS($AU14+2, BL$1)):INDIRECT(ADDRESS($AU15+1, BL$1)))</f>
        <v>1.28907298</v>
      </c>
      <c r="BM15">
        <f ca="1">AVERAGE(INDIRECT(ADDRESS($AU14+2, BM$1)):INDIRECT(ADDRESS($AU15+1, BM$1)))</f>
        <v>8.1670000000000798E-2</v>
      </c>
      <c r="BN15">
        <f ca="1">AVERAGE(INDIRECT(ADDRESS($AU14+2, BN$1)):INDIRECT(ADDRESS($AU15+1, BN$1)))</f>
        <v>1.8041299999999998</v>
      </c>
      <c r="BO15">
        <f ca="1">AVERAGE(INDIRECT(ADDRESS($AU14+2, BO$1)):INDIRECT(ADDRESS($AU15+1, BO$1)))</f>
        <v>5.8102489999999998</v>
      </c>
      <c r="BP15">
        <f ca="1">AVERAGE(INDIRECT(ADDRESS($AU14+2, BP$1)):INDIRECT(ADDRESS($AU15+1, BP$1)))</f>
        <v>3.3028900000000001</v>
      </c>
    </row>
    <row r="16" spans="1:68" x14ac:dyDescent="0.25">
      <c r="A16" s="1">
        <v>1.919</v>
      </c>
      <c r="B16" s="1">
        <v>4.8866199999999997</v>
      </c>
      <c r="C16" s="1">
        <v>4.4171100000000001</v>
      </c>
      <c r="D16" s="1">
        <v>2.2517999999999998</v>
      </c>
      <c r="E16" s="1">
        <v>0.387907</v>
      </c>
      <c r="F16" s="1">
        <v>1.24424</v>
      </c>
      <c r="G16" s="1">
        <v>2.3951899999999999</v>
      </c>
      <c r="H16" s="1">
        <v>6.0283100000000003</v>
      </c>
      <c r="I16" s="1">
        <v>1.94581</v>
      </c>
      <c r="J16" s="1">
        <v>1.5045299999999999</v>
      </c>
      <c r="K16" s="1">
        <v>4.4977499999999999</v>
      </c>
      <c r="L16" s="1">
        <v>1.9028499999999999</v>
      </c>
      <c r="M16" s="1">
        <v>0.93821699999999997</v>
      </c>
      <c r="N16" s="1">
        <v>4.1051599999999997</v>
      </c>
      <c r="O16" s="1">
        <v>3.6959599999999999</v>
      </c>
      <c r="P16" s="1">
        <v>0.233542</v>
      </c>
      <c r="Q16" s="1">
        <v>1.8195300000000001</v>
      </c>
      <c r="R16" s="1">
        <v>4.5798800000000002</v>
      </c>
      <c r="S16" s="1">
        <v>2.7175099999999999</v>
      </c>
      <c r="T16" s="1">
        <v>3.22113</v>
      </c>
      <c r="U16" s="1">
        <v>2.8460700000000001</v>
      </c>
      <c r="V16" s="1" t="s">
        <v>23</v>
      </c>
      <c r="W16" s="1">
        <f>ABS(IK_diagnostics_degrees[[#This Row],[Column1]]-A15)</f>
        <v>3.5954999999999999</v>
      </c>
      <c r="X16" s="1">
        <f>ABS(IK_diagnostics_degrees[[#This Row],[Column2]]-B15)</f>
        <v>2.5335299999999998</v>
      </c>
      <c r="Y16" s="1">
        <f>ABS(IK_diagnostics_degrees[[#This Row],[Column3]]-C15)</f>
        <v>3.1570900000000002</v>
      </c>
      <c r="Z16" s="1">
        <f>ABS(IK_diagnostics_degrees[[#This Row],[Column4]]-D15)</f>
        <v>3.1232600000000006</v>
      </c>
      <c r="AA16" s="1">
        <f>ABS(IK_diagnostics_degrees[[#This Row],[Column5]]-E15)</f>
        <v>2.145073</v>
      </c>
      <c r="AB16" s="1">
        <f>ABS(IK_diagnostics_degrees[[#This Row],[Column6]]-F15)</f>
        <v>0.90183999999999997</v>
      </c>
      <c r="AC16" s="1">
        <f>ABS(IK_diagnostics_degrees[[#This Row],[Column7]]-G15)</f>
        <v>3.6604500000000004</v>
      </c>
      <c r="AD16" s="1">
        <f>ABS(IK_diagnostics_degrees[[#This Row],[Column8]]-H15)</f>
        <v>3.9575900000000002</v>
      </c>
      <c r="AE16" s="1">
        <f>ABS(IK_diagnostics_degrees[[#This Row],[Column9]]-I15)</f>
        <v>0.17944000000000004</v>
      </c>
      <c r="AF16" s="1">
        <f>ABS(IK_diagnostics_degrees[[#This Row],[Column10]]-J15)</f>
        <v>1.2022999999999999</v>
      </c>
      <c r="AG16" s="1">
        <f>ABS(IK_diagnostics_degrees[[#This Row],[Column11]]-K15)</f>
        <v>2.8810199999999999</v>
      </c>
      <c r="AH16" s="1">
        <f>ABS(IK_diagnostics_degrees[[#This Row],[Column12]]-L15)</f>
        <v>3.8812499999999996</v>
      </c>
      <c r="AI16" s="1">
        <f>ABS(IK_diagnostics_degrees[[#This Row],[Column13]]-M15)</f>
        <v>0.58483300000000005</v>
      </c>
      <c r="AJ16" s="1">
        <f>ABS(IK_diagnostics_degrees[[#This Row],[Column14]]-N15)</f>
        <v>0.1379699999999997</v>
      </c>
      <c r="AK16" s="1">
        <f>ABS(IK_diagnostics_degrees[[#This Row],[Column15]]-O15)</f>
        <v>2.6125600000000002</v>
      </c>
      <c r="AL16" s="1">
        <f>ABS(IK_diagnostics_degrees[[#This Row],[Column16]]-P15)</f>
        <v>3.389608</v>
      </c>
      <c r="AM16" s="1">
        <f>ABS(IK_diagnostics_degrees[[#This Row],[Column17]]-Q15)</f>
        <v>3.5207999999999995</v>
      </c>
      <c r="AN16" s="1">
        <f>ABS(IK_diagnostics_degrees[[#This Row],[Column18]]-R15)</f>
        <v>0.38427999999999951</v>
      </c>
      <c r="AO16" s="1">
        <f>ABS(IK_diagnostics_degrees[[#This Row],[Column19]]-S15)</f>
        <v>1.1383800000000002</v>
      </c>
      <c r="AP16" s="1">
        <f>ABS(IK_diagnostics_degrees[[#This Row],[Column20]]-T15)</f>
        <v>0.3881199999999998</v>
      </c>
      <c r="AQ16" s="1">
        <f>ABS(IK_diagnostics_degrees[[#This Row],[Column21]]-U15)</f>
        <v>0.59258999999999995</v>
      </c>
      <c r="AU16" s="3">
        <f>IK_diagnostics_frames[[#This Row],[Column1]]+AU15</f>
        <v>56</v>
      </c>
      <c r="AV16">
        <f ca="1">AVERAGE(INDIRECT(ADDRESS($AU15+2, AV$1)):INDIRECT(ADDRESS($AU16+1, AV$1)))</f>
        <v>2.7838533333333331</v>
      </c>
      <c r="AW16">
        <f ca="1">AVERAGE(INDIRECT(ADDRESS($AU15+2, AW$1)):INDIRECT(ADDRESS($AU16+1, AW$1)))</f>
        <v>2.3585033333333332</v>
      </c>
      <c r="AX16">
        <f ca="1">AVERAGE(INDIRECT(ADDRESS($AU15+2, AX$1)):INDIRECT(ADDRESS($AU16+1, AX$1)))</f>
        <v>3.1509960000000006</v>
      </c>
      <c r="AY16">
        <f ca="1">AVERAGE(INDIRECT(ADDRESS($AU15+2, AY$1)):INDIRECT(ADDRESS($AU16+1, AY$1)))</f>
        <v>0.76702333333333372</v>
      </c>
      <c r="AZ16">
        <f ca="1">AVERAGE(INDIRECT(ADDRESS($AU15+2, AZ$1)):INDIRECT(ADDRESS($AU16+1, AZ$1)))</f>
        <v>1.3445233333333331</v>
      </c>
      <c r="BA16">
        <f ca="1">AVERAGE(INDIRECT(ADDRESS($AU15+2, BA$1)):INDIRECT(ADDRESS($AU16+1, BA$1)))</f>
        <v>1.2490266666666663</v>
      </c>
      <c r="BB16">
        <f ca="1">AVERAGE(INDIRECT(ADDRESS($AU15+2, BB$1)):INDIRECT(ADDRESS($AU16+1, BB$1)))</f>
        <v>2.1805430933333336</v>
      </c>
      <c r="BC16">
        <f ca="1">AVERAGE(INDIRECT(ADDRESS($AU15+2, BC$1)):INDIRECT(ADDRESS($AU16+1, BC$1)))</f>
        <v>1.5924406666666664</v>
      </c>
      <c r="BD16">
        <f ca="1">AVERAGE(INDIRECT(ADDRESS($AU15+2, BD$1)):INDIRECT(ADDRESS($AU16+1, BD$1)))</f>
        <v>2.4690799999999999</v>
      </c>
      <c r="BE16">
        <f ca="1">AVERAGE(INDIRECT(ADDRESS($AU15+2, BE$1)):INDIRECT(ADDRESS($AU16+1, BE$1)))</f>
        <v>1.4769933333333334</v>
      </c>
      <c r="BF16">
        <f ca="1">AVERAGE(INDIRECT(ADDRESS($AU15+2, BF$1)):INDIRECT(ADDRESS($AU16+1, BF$1)))</f>
        <v>1.4739310000000001</v>
      </c>
      <c r="BG16">
        <f ca="1">AVERAGE(INDIRECT(ADDRESS($AU15+2, BG$1)):INDIRECT(ADDRESS($AU16+1, BG$1)))</f>
        <v>1.8625600000000002</v>
      </c>
      <c r="BH16">
        <f ca="1">AVERAGE(INDIRECT(ADDRESS($AU15+2, BH$1)):INDIRECT(ADDRESS($AU16+1, BH$1)))</f>
        <v>1.5540679999999998</v>
      </c>
      <c r="BI16">
        <f ca="1">AVERAGE(INDIRECT(ADDRESS($AU15+2, BI$1)):INDIRECT(ADDRESS($AU16+1, BI$1)))</f>
        <v>2.3558759666666664</v>
      </c>
      <c r="BJ16">
        <f ca="1">AVERAGE(INDIRECT(ADDRESS($AU15+2, BJ$1)):INDIRECT(ADDRESS($AU16+1, BJ$1)))</f>
        <v>2.1445083333333335</v>
      </c>
      <c r="BK16">
        <f ca="1">AVERAGE(INDIRECT(ADDRESS($AU15+2, BK$1)):INDIRECT(ADDRESS($AU16+1, BK$1)))</f>
        <v>2.0749666666666666</v>
      </c>
      <c r="BL16">
        <f ca="1">AVERAGE(INDIRECT(ADDRESS($AU15+2, BL$1)):INDIRECT(ADDRESS($AU16+1, BL$1)))</f>
        <v>1.9351643266666667</v>
      </c>
      <c r="BM16">
        <f ca="1">AVERAGE(INDIRECT(ADDRESS($AU15+2, BM$1)):INDIRECT(ADDRESS($AU16+1, BM$1)))</f>
        <v>0.90272666666666668</v>
      </c>
      <c r="BN16">
        <f ca="1">AVERAGE(INDIRECT(ADDRESS($AU15+2, BN$1)):INDIRECT(ADDRESS($AU16+1, BN$1)))</f>
        <v>2.1721136666666667</v>
      </c>
      <c r="BO16">
        <f ca="1">AVERAGE(INDIRECT(ADDRESS($AU15+2, BO$1)):INDIRECT(ADDRESS($AU16+1, BO$1)))</f>
        <v>3.1574629999999999</v>
      </c>
      <c r="BP16">
        <f ca="1">AVERAGE(INDIRECT(ADDRESS($AU15+2, BP$1)):INDIRECT(ADDRESS($AU16+1, BP$1)))</f>
        <v>2.854547333333334</v>
      </c>
    </row>
    <row r="17" spans="1:68" x14ac:dyDescent="0.25">
      <c r="A17" s="1">
        <v>6.2831900000000003</v>
      </c>
      <c r="B17" s="1">
        <v>4.1193600000000004</v>
      </c>
      <c r="C17" s="1">
        <v>1.95607</v>
      </c>
      <c r="D17" s="1">
        <v>2.8636499999999998</v>
      </c>
      <c r="E17" s="1">
        <v>4.5829000000000004</v>
      </c>
      <c r="F17" s="1">
        <v>3.2662399999999998</v>
      </c>
      <c r="G17" s="1">
        <v>6.0107100000000004</v>
      </c>
      <c r="H17" s="1">
        <v>3.8039200000000002</v>
      </c>
      <c r="I17" s="1">
        <v>1.9713000000000001</v>
      </c>
      <c r="J17" s="1">
        <v>6.1846699999999997</v>
      </c>
      <c r="K17" s="1">
        <v>4.0348699999999997</v>
      </c>
      <c r="L17" s="1">
        <v>2.4906000000000001</v>
      </c>
      <c r="M17" s="1">
        <v>0.871502</v>
      </c>
      <c r="N17" s="1">
        <v>5.4891500000000004</v>
      </c>
      <c r="O17" s="1">
        <v>3.2623500000000001</v>
      </c>
      <c r="P17" s="1">
        <v>2.5795499999999998</v>
      </c>
      <c r="Q17" s="1">
        <v>2.16648</v>
      </c>
      <c r="R17" s="1">
        <v>1.35564</v>
      </c>
      <c r="S17" s="1">
        <v>3.6962999999999999</v>
      </c>
      <c r="T17" s="1">
        <v>5.1536200000000001</v>
      </c>
      <c r="U17" s="1">
        <v>4.3682699999999999</v>
      </c>
      <c r="V17" s="1" t="s">
        <v>23</v>
      </c>
      <c r="W17" s="1">
        <f>ABS(IK_diagnostics_degrees[[#This Row],[Column1]]-A16)</f>
        <v>4.3641900000000007</v>
      </c>
      <c r="X17" s="1">
        <f>ABS(IK_diagnostics_degrees[[#This Row],[Column2]]-B16)</f>
        <v>0.76725999999999939</v>
      </c>
      <c r="Y17" s="1">
        <f>ABS(IK_diagnostics_degrees[[#This Row],[Column3]]-C16)</f>
        <v>2.4610400000000001</v>
      </c>
      <c r="Z17" s="1">
        <f>ABS(IK_diagnostics_degrees[[#This Row],[Column4]]-D16)</f>
        <v>0.61185</v>
      </c>
      <c r="AA17" s="1">
        <f>ABS(IK_diagnostics_degrees[[#This Row],[Column5]]-E16)</f>
        <v>4.1949930000000002</v>
      </c>
      <c r="AB17" s="1">
        <f>ABS(IK_diagnostics_degrees[[#This Row],[Column6]]-F16)</f>
        <v>2.0219999999999998</v>
      </c>
      <c r="AC17" s="1">
        <f>ABS(IK_diagnostics_degrees[[#This Row],[Column7]]-G16)</f>
        <v>3.6155200000000005</v>
      </c>
      <c r="AD17" s="1">
        <f>ABS(IK_diagnostics_degrees[[#This Row],[Column8]]-H16)</f>
        <v>2.2243900000000001</v>
      </c>
      <c r="AE17" s="1">
        <f>ABS(IK_diagnostics_degrees[[#This Row],[Column9]]-I16)</f>
        <v>2.5490000000000013E-2</v>
      </c>
      <c r="AF17" s="1">
        <f>ABS(IK_diagnostics_degrees[[#This Row],[Column10]]-J16)</f>
        <v>4.6801399999999997</v>
      </c>
      <c r="AG17" s="1">
        <f>ABS(IK_diagnostics_degrees[[#This Row],[Column11]]-K16)</f>
        <v>0.46288000000000018</v>
      </c>
      <c r="AH17" s="1">
        <f>ABS(IK_diagnostics_degrees[[#This Row],[Column12]]-L16)</f>
        <v>0.58775000000000022</v>
      </c>
      <c r="AI17" s="1">
        <f>ABS(IK_diagnostics_degrees[[#This Row],[Column13]]-M16)</f>
        <v>6.6714999999999969E-2</v>
      </c>
      <c r="AJ17" s="1">
        <f>ABS(IK_diagnostics_degrees[[#This Row],[Column14]]-N16)</f>
        <v>1.3839900000000007</v>
      </c>
      <c r="AK17" s="1">
        <f>ABS(IK_diagnostics_degrees[[#This Row],[Column15]]-O16)</f>
        <v>0.43360999999999983</v>
      </c>
      <c r="AL17" s="1">
        <f>ABS(IK_diagnostics_degrees[[#This Row],[Column16]]-P16)</f>
        <v>2.3460079999999999</v>
      </c>
      <c r="AM17" s="1">
        <f>ABS(IK_diagnostics_degrees[[#This Row],[Column17]]-Q16)</f>
        <v>0.34694999999999987</v>
      </c>
      <c r="AN17" s="1">
        <f>ABS(IK_diagnostics_degrees[[#This Row],[Column18]]-R16)</f>
        <v>3.22424</v>
      </c>
      <c r="AO17" s="1">
        <f>ABS(IK_diagnostics_degrees[[#This Row],[Column19]]-S16)</f>
        <v>0.97879000000000005</v>
      </c>
      <c r="AP17" s="1">
        <f>ABS(IK_diagnostics_degrees[[#This Row],[Column20]]-T16)</f>
        <v>1.93249</v>
      </c>
      <c r="AQ17" s="1">
        <f>ABS(IK_diagnostics_degrees[[#This Row],[Column21]]-U16)</f>
        <v>1.5221999999999998</v>
      </c>
      <c r="AU17" s="4">
        <f>IK_diagnostics_frames[[#This Row],[Column1]]+AU16</f>
        <v>61</v>
      </c>
      <c r="AV17">
        <f ca="1">AVERAGE(INDIRECT(ADDRESS($AU16+2, AV$1)):INDIRECT(ADDRESS($AU17+1, AV$1)))</f>
        <v>2.432461</v>
      </c>
      <c r="AW17">
        <f ca="1">AVERAGE(INDIRECT(ADDRESS($AU16+2, AW$1)):INDIRECT(ADDRESS($AU17+1, AW$1)))</f>
        <v>2.0610240000000002</v>
      </c>
      <c r="AX17">
        <f ca="1">AVERAGE(INDIRECT(ADDRESS($AU16+2, AX$1)):INDIRECT(ADDRESS($AU17+1, AX$1)))</f>
        <v>2.4379253999999997</v>
      </c>
      <c r="AY17">
        <f ca="1">AVERAGE(INDIRECT(ADDRESS($AU16+2, AY$1)):INDIRECT(ADDRESS($AU17+1, AY$1)))</f>
        <v>1.78691</v>
      </c>
      <c r="AZ17">
        <f ca="1">AVERAGE(INDIRECT(ADDRESS($AU16+2, AZ$1)):INDIRECT(ADDRESS($AU17+1, AZ$1)))</f>
        <v>1.2613824</v>
      </c>
      <c r="BA17">
        <f ca="1">AVERAGE(INDIRECT(ADDRESS($AU16+2, BA$1)):INDIRECT(ADDRESS($AU17+1, BA$1)))</f>
        <v>1.509388</v>
      </c>
      <c r="BB17">
        <f ca="1">AVERAGE(INDIRECT(ADDRESS($AU16+2, BB$1)):INDIRECT(ADDRESS($AU17+1, BB$1)))</f>
        <v>2.1947099236000005</v>
      </c>
      <c r="BC17">
        <f ca="1">AVERAGE(INDIRECT(ADDRESS($AU16+2, BC$1)):INDIRECT(ADDRESS($AU17+1, BC$1)))</f>
        <v>2.4036900000000001</v>
      </c>
      <c r="BD17">
        <f ca="1">AVERAGE(INDIRECT(ADDRESS($AU16+2, BD$1)):INDIRECT(ADDRESS($AU17+1, BD$1)))</f>
        <v>2.6759904800000003</v>
      </c>
      <c r="BE17">
        <f ca="1">AVERAGE(INDIRECT(ADDRESS($AU16+2, BE$1)):INDIRECT(ADDRESS($AU17+1, BE$1)))</f>
        <v>2.8326104000000001</v>
      </c>
      <c r="BF17">
        <f ca="1">AVERAGE(INDIRECT(ADDRESS($AU16+2, BF$1)):INDIRECT(ADDRESS($AU17+1, BF$1)))</f>
        <v>1.7577920000000002</v>
      </c>
      <c r="BG17">
        <f ca="1">AVERAGE(INDIRECT(ADDRESS($AU16+2, BG$1)):INDIRECT(ADDRESS($AU17+1, BG$1)))</f>
        <v>1.9623999999999995</v>
      </c>
      <c r="BH17">
        <f ca="1">AVERAGE(INDIRECT(ADDRESS($AU16+2, BH$1)):INDIRECT(ADDRESS($AU17+1, BH$1)))</f>
        <v>2.1473239999999998</v>
      </c>
      <c r="BI17">
        <f ca="1">AVERAGE(INDIRECT(ADDRESS($AU16+2, BI$1)):INDIRECT(ADDRESS($AU17+1, BI$1)))</f>
        <v>3.2456016040000009</v>
      </c>
      <c r="BJ17">
        <f ca="1">AVERAGE(INDIRECT(ADDRESS($AU16+2, BJ$1)):INDIRECT(ADDRESS($AU17+1, BJ$1)))</f>
        <v>2.4187604</v>
      </c>
      <c r="BK17">
        <f ca="1">AVERAGE(INDIRECT(ADDRESS($AU16+2, BK$1)):INDIRECT(ADDRESS($AU17+1, BK$1)))</f>
        <v>2.3999048000000003</v>
      </c>
      <c r="BL17">
        <f ca="1">AVERAGE(INDIRECT(ADDRESS($AU16+2, BL$1)):INDIRECT(ADDRESS($AU17+1, BL$1)))</f>
        <v>1.3128440000000001</v>
      </c>
      <c r="BM17">
        <f ca="1">AVERAGE(INDIRECT(ADDRESS($AU16+2, BM$1)):INDIRECT(ADDRESS($AU17+1, BM$1)))</f>
        <v>1.5801539999999998</v>
      </c>
      <c r="BN17">
        <f ca="1">AVERAGE(INDIRECT(ADDRESS($AU16+2, BN$1)):INDIRECT(ADDRESS($AU17+1, BN$1)))</f>
        <v>1.4883542000000001</v>
      </c>
      <c r="BO17">
        <f ca="1">AVERAGE(INDIRECT(ADDRESS($AU16+2, BO$1)):INDIRECT(ADDRESS($AU17+1, BO$1)))</f>
        <v>2.1979820000000001</v>
      </c>
      <c r="BP17">
        <f ca="1">AVERAGE(INDIRECT(ADDRESS($AU16+2, BP$1)):INDIRECT(ADDRESS($AU17+1, BP$1)))</f>
        <v>1.8306567999999999</v>
      </c>
    </row>
    <row r="18" spans="1:68" x14ac:dyDescent="0.25">
      <c r="A18" s="1">
        <v>2.0272600000000001</v>
      </c>
      <c r="B18" s="1">
        <v>3.7398600000000002</v>
      </c>
      <c r="C18" s="1">
        <v>5.1788600000000002</v>
      </c>
      <c r="D18" s="1">
        <v>2.0782600000000002</v>
      </c>
      <c r="E18" s="1">
        <v>0.65607000000000004</v>
      </c>
      <c r="F18" s="1">
        <v>1.87914</v>
      </c>
      <c r="G18" s="1">
        <v>0.76931700000000003</v>
      </c>
      <c r="H18" s="1">
        <v>4.9709199999999996</v>
      </c>
      <c r="I18" s="1">
        <v>0.69883300000000004</v>
      </c>
      <c r="J18" s="1">
        <v>1.62741</v>
      </c>
      <c r="K18" s="1">
        <v>2.6056900000000001</v>
      </c>
      <c r="L18" s="1">
        <v>1.52407</v>
      </c>
      <c r="M18" s="1">
        <v>3.4545400000000002</v>
      </c>
      <c r="N18" s="1">
        <v>1.59632</v>
      </c>
      <c r="O18" s="1">
        <v>5.3035300000000003</v>
      </c>
      <c r="P18" s="1">
        <v>2.72994</v>
      </c>
      <c r="Q18" s="1">
        <v>5.5117599999999998</v>
      </c>
      <c r="R18" s="1">
        <v>5.1931399999999996</v>
      </c>
      <c r="S18" s="1">
        <v>4.1438699999999997</v>
      </c>
      <c r="T18" s="1">
        <v>3.2060200000000001</v>
      </c>
      <c r="U18" s="1">
        <v>3.3801800000000002</v>
      </c>
      <c r="V18" s="1" t="s">
        <v>23</v>
      </c>
      <c r="W18" s="1">
        <f>ABS(IK_diagnostics_degrees[[#This Row],[Column1]]-A17)</f>
        <v>4.2559300000000002</v>
      </c>
      <c r="X18" s="1">
        <f>ABS(IK_diagnostics_degrees[[#This Row],[Column2]]-B17)</f>
        <v>0.37950000000000017</v>
      </c>
      <c r="Y18" s="1">
        <f>ABS(IK_diagnostics_degrees[[#This Row],[Column3]]-C17)</f>
        <v>3.2227900000000003</v>
      </c>
      <c r="Z18" s="1">
        <f>ABS(IK_diagnostics_degrees[[#This Row],[Column4]]-D17)</f>
        <v>0.78538999999999959</v>
      </c>
      <c r="AA18" s="1">
        <f>ABS(IK_diagnostics_degrees[[#This Row],[Column5]]-E17)</f>
        <v>3.9268300000000003</v>
      </c>
      <c r="AB18" s="1">
        <f>ABS(IK_diagnostics_degrees[[#This Row],[Column6]]-F17)</f>
        <v>1.3870999999999998</v>
      </c>
      <c r="AC18" s="1">
        <f>ABS(IK_diagnostics_degrees[[#This Row],[Column7]]-G17)</f>
        <v>5.2413930000000004</v>
      </c>
      <c r="AD18" s="1">
        <f>ABS(IK_diagnostics_degrees[[#This Row],[Column8]]-H17)</f>
        <v>1.1669999999999994</v>
      </c>
      <c r="AE18" s="1">
        <f>ABS(IK_diagnostics_degrees[[#This Row],[Column9]]-I17)</f>
        <v>1.272467</v>
      </c>
      <c r="AF18" s="1">
        <f>ABS(IK_diagnostics_degrees[[#This Row],[Column10]]-J17)</f>
        <v>4.5572599999999994</v>
      </c>
      <c r="AG18" s="1">
        <f>ABS(IK_diagnostics_degrees[[#This Row],[Column11]]-K17)</f>
        <v>1.4291799999999997</v>
      </c>
      <c r="AH18" s="1">
        <f>ABS(IK_diagnostics_degrees[[#This Row],[Column12]]-L17)</f>
        <v>0.96653000000000011</v>
      </c>
      <c r="AI18" s="1">
        <f>ABS(IK_diagnostics_degrees[[#This Row],[Column13]]-M17)</f>
        <v>2.5830380000000002</v>
      </c>
      <c r="AJ18" s="1">
        <f>ABS(IK_diagnostics_degrees[[#This Row],[Column14]]-N17)</f>
        <v>3.8928300000000005</v>
      </c>
      <c r="AK18" s="1">
        <f>ABS(IK_diagnostics_degrees[[#This Row],[Column15]]-O17)</f>
        <v>2.0411800000000002</v>
      </c>
      <c r="AL18" s="1">
        <f>ABS(IK_diagnostics_degrees[[#This Row],[Column16]]-P17)</f>
        <v>0.15039000000000025</v>
      </c>
      <c r="AM18" s="1">
        <f>ABS(IK_diagnostics_degrees[[#This Row],[Column17]]-Q17)</f>
        <v>3.3452799999999998</v>
      </c>
      <c r="AN18" s="1">
        <f>ABS(IK_diagnostics_degrees[[#This Row],[Column18]]-R17)</f>
        <v>3.8374999999999995</v>
      </c>
      <c r="AO18" s="1">
        <f>ABS(IK_diagnostics_degrees[[#This Row],[Column19]]-S17)</f>
        <v>0.4475699999999998</v>
      </c>
      <c r="AP18" s="1">
        <f>ABS(IK_diagnostics_degrees[[#This Row],[Column20]]-T17)</f>
        <v>1.9476</v>
      </c>
      <c r="AQ18" s="1">
        <f>ABS(IK_diagnostics_degrees[[#This Row],[Column21]]-U17)</f>
        <v>0.98808999999999969</v>
      </c>
      <c r="AU18" s="3">
        <f>IK_diagnostics_frames[[#This Row],[Column1]]+AU17</f>
        <v>67</v>
      </c>
      <c r="AV18">
        <f ca="1">AVERAGE(INDIRECT(ADDRESS($AU17+2, AV$1)):INDIRECT(ADDRESS($AU18+1, AV$1)))</f>
        <v>2.2632116666666668</v>
      </c>
      <c r="AW18">
        <f ca="1">AVERAGE(INDIRECT(ADDRESS($AU17+2, AW$1)):INDIRECT(ADDRESS($AU18+1, AW$1)))</f>
        <v>1.74773</v>
      </c>
      <c r="AX18">
        <f ca="1">AVERAGE(INDIRECT(ADDRESS($AU17+2, AX$1)):INDIRECT(ADDRESS($AU18+1, AX$1)))</f>
        <v>1.9576745000000002</v>
      </c>
      <c r="AY18">
        <f ca="1">AVERAGE(INDIRECT(ADDRESS($AU17+2, AY$1)):INDIRECT(ADDRESS($AU18+1, AY$1)))</f>
        <v>2.6608516666666664</v>
      </c>
      <c r="AZ18">
        <f ca="1">AVERAGE(INDIRECT(ADDRESS($AU17+2, AZ$1)):INDIRECT(ADDRESS($AU18+1, AZ$1)))</f>
        <v>2.5409916666666663</v>
      </c>
      <c r="BA18">
        <f ca="1">AVERAGE(INDIRECT(ADDRESS($AU17+2, BA$1)):INDIRECT(ADDRESS($AU18+1, BA$1)))</f>
        <v>2.4711256666666666</v>
      </c>
      <c r="BB18">
        <f ca="1">AVERAGE(INDIRECT(ADDRESS($AU17+2, BB$1)):INDIRECT(ADDRESS($AU18+1, BB$1)))</f>
        <v>1.5570199999999998</v>
      </c>
      <c r="BC18">
        <f ca="1">AVERAGE(INDIRECT(ADDRESS($AU17+2, BC$1)):INDIRECT(ADDRESS($AU18+1, BC$1)))</f>
        <v>1.6365550000000002</v>
      </c>
      <c r="BD18">
        <f ca="1">AVERAGE(INDIRECT(ADDRESS($AU17+2, BD$1)):INDIRECT(ADDRESS($AU18+1, BD$1)))</f>
        <v>2.2100366666666669</v>
      </c>
      <c r="BE18">
        <f ca="1">AVERAGE(INDIRECT(ADDRESS($AU17+2, BE$1)):INDIRECT(ADDRESS($AU18+1, BE$1)))</f>
        <v>2.8108539999999995</v>
      </c>
      <c r="BF18">
        <f ca="1">AVERAGE(INDIRECT(ADDRESS($AU17+2, BF$1)):INDIRECT(ADDRESS($AU18+1, BF$1)))</f>
        <v>2.7681930000000001</v>
      </c>
      <c r="BG18">
        <f ca="1">AVERAGE(INDIRECT(ADDRESS($AU17+2, BG$1)):INDIRECT(ADDRESS($AU18+1, BG$1)))</f>
        <v>2.3743183333333335</v>
      </c>
      <c r="BH18">
        <f ca="1">AVERAGE(INDIRECT(ADDRESS($AU17+2, BH$1)):INDIRECT(ADDRESS($AU18+1, BH$1)))</f>
        <v>1.0895299999999999</v>
      </c>
      <c r="BI18">
        <f ca="1">AVERAGE(INDIRECT(ADDRESS($AU17+2, BI$1)):INDIRECT(ADDRESS($AU18+1, BI$1)))</f>
        <v>2.5689170000000003</v>
      </c>
      <c r="BJ18">
        <f ca="1">AVERAGE(INDIRECT(ADDRESS($AU17+2, BJ$1)):INDIRECT(ADDRESS($AU18+1, BJ$1)))</f>
        <v>2.5504322666666672</v>
      </c>
      <c r="BK18">
        <f ca="1">AVERAGE(INDIRECT(ADDRESS($AU17+2, BK$1)):INDIRECT(ADDRESS($AU18+1, BK$1)))</f>
        <v>2.3823906666666668</v>
      </c>
      <c r="BL18">
        <f ca="1">AVERAGE(INDIRECT(ADDRESS($AU17+2, BL$1)):INDIRECT(ADDRESS($AU18+1, BL$1)))</f>
        <v>2.1911873333333332</v>
      </c>
      <c r="BM18">
        <f ca="1">AVERAGE(INDIRECT(ADDRESS($AU17+2, BM$1)):INDIRECT(ADDRESS($AU18+1, BM$1)))</f>
        <v>2.1919954666666666</v>
      </c>
      <c r="BN18">
        <f ca="1">AVERAGE(INDIRECT(ADDRESS($AU17+2, BN$1)):INDIRECT(ADDRESS($AU18+1, BN$1)))</f>
        <v>1.9483530000000002</v>
      </c>
      <c r="BO18">
        <f ca="1">AVERAGE(INDIRECT(ADDRESS($AU17+2, BO$1)):INDIRECT(ADDRESS($AU18+1, BO$1)))</f>
        <v>1.318665</v>
      </c>
      <c r="BP18">
        <f ca="1">AVERAGE(INDIRECT(ADDRESS($AU17+2, BP$1)):INDIRECT(ADDRESS($AU18+1, BP$1)))</f>
        <v>2.1873749999999998</v>
      </c>
    </row>
    <row r="19" spans="1:68" x14ac:dyDescent="0.25">
      <c r="A19" s="1">
        <v>2.4900699999999998</v>
      </c>
      <c r="B19" s="1">
        <v>2.6228400000000001</v>
      </c>
      <c r="C19" s="1">
        <v>5.4952199999999998</v>
      </c>
      <c r="D19" s="1" t="s">
        <v>22</v>
      </c>
      <c r="E19" s="1">
        <v>2.5154000000000001</v>
      </c>
      <c r="F19" s="1">
        <v>5.5669399999999998</v>
      </c>
      <c r="G19" s="1">
        <v>3.13456</v>
      </c>
      <c r="H19" s="1">
        <v>0.89975099999999997</v>
      </c>
      <c r="I19" s="1">
        <v>6.1101700000000001</v>
      </c>
      <c r="J19" s="1" t="s">
        <v>22</v>
      </c>
      <c r="K19" s="1">
        <v>6.2774299999999998</v>
      </c>
      <c r="L19" s="1">
        <v>1.9084099999999999</v>
      </c>
      <c r="M19" s="1">
        <v>3.20512</v>
      </c>
      <c r="N19" s="1">
        <v>4.0113799999999999</v>
      </c>
      <c r="O19" s="1">
        <v>2.7371799999999999</v>
      </c>
      <c r="P19" s="1">
        <v>0.74681900000000001</v>
      </c>
      <c r="Q19" s="1">
        <v>0.43207899999999999</v>
      </c>
      <c r="R19" s="1">
        <v>4.7666300000000001</v>
      </c>
      <c r="S19" s="1">
        <v>0.14787500000000001</v>
      </c>
      <c r="T19" s="1">
        <v>3.8165399999999998</v>
      </c>
      <c r="U19" s="1">
        <v>5.5793100000000004</v>
      </c>
      <c r="V19" s="1" t="s">
        <v>23</v>
      </c>
      <c r="W19" s="1">
        <f>ABS(IK_diagnostics_degrees[[#This Row],[Column1]]-A18)</f>
        <v>0.46280999999999972</v>
      </c>
      <c r="X19" s="1">
        <f>ABS(IK_diagnostics_degrees[[#This Row],[Column2]]-B18)</f>
        <v>1.1170200000000001</v>
      </c>
      <c r="Y19" s="1">
        <f>ABS(IK_diagnostics_degrees[[#This Row],[Column3]]-C18)</f>
        <v>0.31635999999999953</v>
      </c>
      <c r="Z19" s="1">
        <f>ABS(IK_diagnostics_degrees[[#This Row],[Column4]]-D18)</f>
        <v>2.0782600000000002</v>
      </c>
      <c r="AA19" s="1">
        <f>ABS(IK_diagnostics_degrees[[#This Row],[Column5]]-E18)</f>
        <v>1.8593299999999999</v>
      </c>
      <c r="AB19" s="1">
        <f>ABS(IK_diagnostics_degrees[[#This Row],[Column6]]-F18)</f>
        <v>3.6877999999999997</v>
      </c>
      <c r="AC19" s="1">
        <f>ABS(IK_diagnostics_degrees[[#This Row],[Column7]]-G18)</f>
        <v>2.365243</v>
      </c>
      <c r="AD19" s="1">
        <f>ABS(IK_diagnostics_degrees[[#This Row],[Column8]]-H18)</f>
        <v>4.0711689999999994</v>
      </c>
      <c r="AE19" s="1">
        <f>ABS(IK_diagnostics_degrees[[#This Row],[Column9]]-I18)</f>
        <v>5.4113369999999996</v>
      </c>
      <c r="AF19" s="1">
        <f>ABS(IK_diagnostics_degrees[[#This Row],[Column10]]-J18)</f>
        <v>1.62741</v>
      </c>
      <c r="AG19" s="1">
        <f>ABS(IK_diagnostics_degrees[[#This Row],[Column11]]-K18)</f>
        <v>3.6717399999999998</v>
      </c>
      <c r="AH19" s="1">
        <f>ABS(IK_diagnostics_degrees[[#This Row],[Column12]]-L18)</f>
        <v>0.3843399999999999</v>
      </c>
      <c r="AI19" s="1">
        <f>ABS(IK_diagnostics_degrees[[#This Row],[Column13]]-M18)</f>
        <v>0.2494200000000002</v>
      </c>
      <c r="AJ19" s="1">
        <f>ABS(IK_diagnostics_degrees[[#This Row],[Column14]]-N18)</f>
        <v>2.41506</v>
      </c>
      <c r="AK19" s="1">
        <f>ABS(IK_diagnostics_degrees[[#This Row],[Column15]]-O18)</f>
        <v>2.5663500000000004</v>
      </c>
      <c r="AL19" s="1">
        <f>ABS(IK_diagnostics_degrees[[#This Row],[Column16]]-P18)</f>
        <v>1.9831210000000001</v>
      </c>
      <c r="AM19" s="1">
        <f>ABS(IK_diagnostics_degrees[[#This Row],[Column17]]-Q18)</f>
        <v>5.0796809999999999</v>
      </c>
      <c r="AN19" s="1">
        <f>ABS(IK_diagnostics_degrees[[#This Row],[Column18]]-R18)</f>
        <v>0.4265099999999995</v>
      </c>
      <c r="AO19" s="1">
        <f>ABS(IK_diagnostics_degrees[[#This Row],[Column19]]-S18)</f>
        <v>3.9959949999999997</v>
      </c>
      <c r="AP19" s="1">
        <f>ABS(IK_diagnostics_degrees[[#This Row],[Column20]]-T18)</f>
        <v>0.61051999999999973</v>
      </c>
      <c r="AQ19" s="1">
        <f>ABS(IK_diagnostics_degrees[[#This Row],[Column21]]-U18)</f>
        <v>2.1991300000000003</v>
      </c>
      <c r="AU19" s="4">
        <f>IK_diagnostics_frames[[#This Row],[Column1]]+AU18</f>
        <v>70</v>
      </c>
      <c r="AV19">
        <f ca="1">AVERAGE(INDIRECT(ADDRESS($AU18+2, AV$1)):INDIRECT(ADDRESS($AU19+1, AV$1)))</f>
        <v>1.1859133333333338</v>
      </c>
      <c r="AW19">
        <f ca="1">AVERAGE(INDIRECT(ADDRESS($AU18+2, AW$1)):INDIRECT(ADDRESS($AU19+1, AW$1)))</f>
        <v>1.0547533333333334</v>
      </c>
      <c r="AX19">
        <f ca="1">AVERAGE(INDIRECT(ADDRESS($AU18+2, AX$1)):INDIRECT(ADDRESS($AU19+1, AX$1)))</f>
        <v>2.5455400000000004</v>
      </c>
      <c r="AY19">
        <f ca="1">AVERAGE(INDIRECT(ADDRESS($AU18+2, AY$1)):INDIRECT(ADDRESS($AU19+1, AY$1)))</f>
        <v>2.2903333333333329</v>
      </c>
      <c r="AZ19">
        <f ca="1">AVERAGE(INDIRECT(ADDRESS($AU18+2, AZ$1)):INDIRECT(ADDRESS($AU19+1, AZ$1)))</f>
        <v>1.17946</v>
      </c>
      <c r="BA19">
        <f ca="1">AVERAGE(INDIRECT(ADDRESS($AU18+2, BA$1)):INDIRECT(ADDRESS($AU19+1, BA$1)))</f>
        <v>1.9238566666666663</v>
      </c>
      <c r="BB19">
        <f ca="1">AVERAGE(INDIRECT(ADDRESS($AU18+2, BB$1)):INDIRECT(ADDRESS($AU19+1, BB$1)))</f>
        <v>1.6064866666666664</v>
      </c>
      <c r="BC19">
        <f ca="1">AVERAGE(INDIRECT(ADDRESS($AU18+2, BC$1)):INDIRECT(ADDRESS($AU19+1, BC$1)))</f>
        <v>2.7617633333333331</v>
      </c>
      <c r="BD19">
        <f ca="1">AVERAGE(INDIRECT(ADDRESS($AU18+2, BD$1)):INDIRECT(ADDRESS($AU19+1, BD$1)))</f>
        <v>1.09866</v>
      </c>
      <c r="BE19">
        <f ca="1">AVERAGE(INDIRECT(ADDRESS($AU18+2, BE$1)):INDIRECT(ADDRESS($AU19+1, BE$1)))</f>
        <v>3.21217</v>
      </c>
      <c r="BF19">
        <f ca="1">AVERAGE(INDIRECT(ADDRESS($AU18+2, BF$1)):INDIRECT(ADDRESS($AU19+1, BF$1)))</f>
        <v>2.2083460000000001</v>
      </c>
      <c r="BG19">
        <f ca="1">AVERAGE(INDIRECT(ADDRESS($AU18+2, BG$1)):INDIRECT(ADDRESS($AU19+1, BG$1)))</f>
        <v>1.6385035033333333</v>
      </c>
      <c r="BH19">
        <f ca="1">AVERAGE(INDIRECT(ADDRESS($AU18+2, BH$1)):INDIRECT(ADDRESS($AU19+1, BH$1)))</f>
        <v>1.4065533333333338</v>
      </c>
      <c r="BI19">
        <f ca="1">AVERAGE(INDIRECT(ADDRESS($AU18+2, BI$1)):INDIRECT(ADDRESS($AU19+1, BI$1)))</f>
        <v>3.2771033333333328</v>
      </c>
      <c r="BJ19">
        <f ca="1">AVERAGE(INDIRECT(ADDRESS($AU18+2, BJ$1)):INDIRECT(ADDRESS($AU19+1, BJ$1)))</f>
        <v>1.3522873333333336</v>
      </c>
      <c r="BK19">
        <f ca="1">AVERAGE(INDIRECT(ADDRESS($AU18+2, BK$1)):INDIRECT(ADDRESS($AU19+1, BK$1)))</f>
        <v>3.5325281000000004</v>
      </c>
      <c r="BL19">
        <f ca="1">AVERAGE(INDIRECT(ADDRESS($AU18+2, BL$1)):INDIRECT(ADDRESS($AU19+1, BL$1)))</f>
        <v>2.2817833333333333</v>
      </c>
      <c r="BM19">
        <f ca="1">AVERAGE(INDIRECT(ADDRESS($AU18+2, BM$1)):INDIRECT(ADDRESS($AU19+1, BM$1)))</f>
        <v>2.4646926666666666</v>
      </c>
      <c r="BN19">
        <f ca="1">AVERAGE(INDIRECT(ADDRESS($AU18+2, BN$1)):INDIRECT(ADDRESS($AU19+1, BN$1)))</f>
        <v>2.3252166666666669</v>
      </c>
      <c r="BO19">
        <f ca="1">AVERAGE(INDIRECT(ADDRESS($AU18+2, BO$1)):INDIRECT(ADDRESS($AU19+1, BO$1)))</f>
        <v>1.0858200000000002</v>
      </c>
      <c r="BP19">
        <f ca="1">AVERAGE(INDIRECT(ADDRESS($AU18+2, BP$1)):INDIRECT(ADDRESS($AU19+1, BP$1)))</f>
        <v>1.0432733333333333</v>
      </c>
    </row>
    <row r="20" spans="1:68" x14ac:dyDescent="0.25">
      <c r="A20" s="1">
        <v>4.0157699999999998</v>
      </c>
      <c r="B20" s="1">
        <v>1.79935</v>
      </c>
      <c r="C20" s="1">
        <v>2.5981200000000002</v>
      </c>
      <c r="D20" s="1">
        <v>3.0168900000000001</v>
      </c>
      <c r="E20" s="1">
        <v>4.6060999999999996</v>
      </c>
      <c r="F20" s="1">
        <v>3.59179</v>
      </c>
      <c r="G20" s="1">
        <v>1.28383</v>
      </c>
      <c r="H20" s="1">
        <v>3.1580599999999999</v>
      </c>
      <c r="I20" s="1">
        <v>5.9860100000000003</v>
      </c>
      <c r="J20" s="1">
        <v>1.6491100000000001</v>
      </c>
      <c r="K20" s="1">
        <v>2.2199200000000001</v>
      </c>
      <c r="L20" s="1">
        <v>2.3451</v>
      </c>
      <c r="M20" s="1">
        <v>4.7546200000000001</v>
      </c>
      <c r="N20" s="1">
        <v>2.0421299999999998</v>
      </c>
      <c r="O20" s="1">
        <v>2.00698</v>
      </c>
      <c r="P20" s="1">
        <v>2.3466999999999998</v>
      </c>
      <c r="Q20" s="1">
        <v>3.7363400000000002</v>
      </c>
      <c r="R20" s="1">
        <v>2.75963</v>
      </c>
      <c r="S20" s="1">
        <v>0.30125999999999997</v>
      </c>
      <c r="T20" s="1">
        <v>2.4155000000000002</v>
      </c>
      <c r="U20" s="1">
        <v>1.4411799999999999</v>
      </c>
      <c r="V20" s="1" t="s">
        <v>23</v>
      </c>
      <c r="W20" s="1">
        <f>ABS(IK_diagnostics_degrees[[#This Row],[Column1]]-A19)</f>
        <v>1.5257000000000001</v>
      </c>
      <c r="X20" s="1">
        <f>ABS(IK_diagnostics_degrees[[#This Row],[Column2]]-B19)</f>
        <v>0.82349000000000006</v>
      </c>
      <c r="Y20" s="1">
        <f>ABS(IK_diagnostics_degrees[[#This Row],[Column3]]-C19)</f>
        <v>2.8970999999999996</v>
      </c>
      <c r="Z20" s="1">
        <f>ABS(IK_diagnostics_degrees[[#This Row],[Column4]]-D19)</f>
        <v>3.0168900000000001</v>
      </c>
      <c r="AA20" s="1">
        <f>ABS(IK_diagnostics_degrees[[#This Row],[Column5]]-E19)</f>
        <v>2.0906999999999996</v>
      </c>
      <c r="AB20" s="1">
        <f>ABS(IK_diagnostics_degrees[[#This Row],[Column6]]-F19)</f>
        <v>1.9751499999999997</v>
      </c>
      <c r="AC20" s="1">
        <f>ABS(IK_diagnostics_degrees[[#This Row],[Column7]]-G19)</f>
        <v>1.85073</v>
      </c>
      <c r="AD20" s="1">
        <f>ABS(IK_diagnostics_degrees[[#This Row],[Column8]]-H19)</f>
        <v>2.2583089999999997</v>
      </c>
      <c r="AE20" s="1">
        <f>ABS(IK_diagnostics_degrees[[#This Row],[Column9]]-I19)</f>
        <v>0.12415999999999983</v>
      </c>
      <c r="AF20" s="1">
        <f>ABS(IK_diagnostics_degrees[[#This Row],[Column10]]-J19)</f>
        <v>1.6491100000000001</v>
      </c>
      <c r="AG20" s="1">
        <f>ABS(IK_diagnostics_degrees[[#This Row],[Column11]]-K19)</f>
        <v>4.0575099999999997</v>
      </c>
      <c r="AH20" s="1">
        <f>ABS(IK_diagnostics_degrees[[#This Row],[Column12]]-L19)</f>
        <v>0.43669000000000002</v>
      </c>
      <c r="AI20" s="1">
        <f>ABS(IK_diagnostics_degrees[[#This Row],[Column13]]-M19)</f>
        <v>1.5495000000000001</v>
      </c>
      <c r="AJ20" s="1">
        <f>ABS(IK_diagnostics_degrees[[#This Row],[Column14]]-N19)</f>
        <v>1.9692500000000002</v>
      </c>
      <c r="AK20" s="1">
        <f>ABS(IK_diagnostics_degrees[[#This Row],[Column15]]-O19)</f>
        <v>0.73019999999999996</v>
      </c>
      <c r="AL20" s="1">
        <f>ABS(IK_diagnostics_degrees[[#This Row],[Column16]]-P19)</f>
        <v>1.5998809999999999</v>
      </c>
      <c r="AM20" s="1">
        <f>ABS(IK_diagnostics_degrees[[#This Row],[Column17]]-Q19)</f>
        <v>3.3042610000000003</v>
      </c>
      <c r="AN20" s="1">
        <f>ABS(IK_diagnostics_degrees[[#This Row],[Column18]]-R19)</f>
        <v>2.0070000000000001</v>
      </c>
      <c r="AO20" s="1">
        <f>ABS(IK_diagnostics_degrees[[#This Row],[Column19]]-S19)</f>
        <v>0.15338499999999997</v>
      </c>
      <c r="AP20" s="1">
        <f>ABS(IK_diagnostics_degrees[[#This Row],[Column20]]-T19)</f>
        <v>1.4010399999999996</v>
      </c>
      <c r="AQ20" s="1">
        <f>ABS(IK_diagnostics_degrees[[#This Row],[Column21]]-U19)</f>
        <v>4.1381300000000003</v>
      </c>
      <c r="AU20" s="3">
        <f>IK_diagnostics_frames[[#This Row],[Column1]]+AU19</f>
        <v>82</v>
      </c>
      <c r="AV20">
        <f ca="1">AVERAGE(INDIRECT(ADDRESS($AU19+2, AV$1)):INDIRECT(ADDRESS($AU20+1, AV$1)))</f>
        <v>1.956323333333333</v>
      </c>
      <c r="AW20">
        <f ca="1">AVERAGE(INDIRECT(ADDRESS($AU19+2, AW$1)):INDIRECT(ADDRESS($AU20+1, AW$1)))</f>
        <v>2.188851639333333</v>
      </c>
      <c r="AX20">
        <f ca="1">AVERAGE(INDIRECT(ADDRESS($AU19+2, AX$1)):INDIRECT(ADDRESS($AU20+1, AX$1)))</f>
        <v>2.4509509999999999</v>
      </c>
      <c r="AY20">
        <f ca="1">AVERAGE(INDIRECT(ADDRESS($AU19+2, AY$1)):INDIRECT(ADDRESS($AU20+1, AY$1)))</f>
        <v>2.3523925000000001</v>
      </c>
      <c r="AZ20">
        <f ca="1">AVERAGE(INDIRECT(ADDRESS($AU19+2, AZ$1)):INDIRECT(ADDRESS($AU20+1, AZ$1)))</f>
        <v>1.4102166666666667</v>
      </c>
      <c r="BA20">
        <f ca="1">AVERAGE(INDIRECT(ADDRESS($AU19+2, BA$1)):INDIRECT(ADDRESS($AU20+1, BA$1)))</f>
        <v>1.737994333333333</v>
      </c>
      <c r="BB20">
        <f ca="1">AVERAGE(INDIRECT(ADDRESS($AU19+2, BB$1)):INDIRECT(ADDRESS($AU20+1, BB$1)))</f>
        <v>2.704696666666667</v>
      </c>
      <c r="BC20">
        <f ca="1">AVERAGE(INDIRECT(ADDRESS($AU19+2, BC$1)):INDIRECT(ADDRESS($AU20+1, BC$1)))</f>
        <v>2.1747816116666665</v>
      </c>
      <c r="BD20">
        <f ca="1">AVERAGE(INDIRECT(ADDRESS($AU19+2, BD$1)):INDIRECT(ADDRESS($AU20+1, BD$1)))</f>
        <v>2.1361652499999999</v>
      </c>
      <c r="BE20">
        <f ca="1">AVERAGE(INDIRECT(ADDRESS($AU19+2, BE$1)):INDIRECT(ADDRESS($AU20+1, BE$1)))</f>
        <v>2.4514948333333333</v>
      </c>
      <c r="BF20">
        <f ca="1">AVERAGE(INDIRECT(ADDRESS($AU19+2, BF$1)):INDIRECT(ADDRESS($AU20+1, BF$1)))</f>
        <v>1.8517776666666668</v>
      </c>
      <c r="BG20">
        <f ca="1">AVERAGE(INDIRECT(ADDRESS($AU19+2, BG$1)):INDIRECT(ADDRESS($AU20+1, BG$1)))</f>
        <v>2.7520148758333338</v>
      </c>
      <c r="BH20">
        <f ca="1">AVERAGE(INDIRECT(ADDRESS($AU19+2, BH$1)):INDIRECT(ADDRESS($AU20+1, BH$1)))</f>
        <v>2.5737235833333334</v>
      </c>
      <c r="BI20">
        <f ca="1">AVERAGE(INDIRECT(ADDRESS($AU19+2, BI$1)):INDIRECT(ADDRESS($AU20+1, BI$1)))</f>
        <v>2.238544333333333</v>
      </c>
      <c r="BJ20">
        <f ca="1">AVERAGE(INDIRECT(ADDRESS($AU19+2, BJ$1)):INDIRECT(ADDRESS($AU20+1, BJ$1)))</f>
        <v>2.1997268799999996</v>
      </c>
      <c r="BK20">
        <f ca="1">AVERAGE(INDIRECT(ADDRESS($AU19+2, BK$1)):INDIRECT(ADDRESS($AU20+1, BK$1)))</f>
        <v>2.3580661916666665</v>
      </c>
      <c r="BL20">
        <f ca="1">AVERAGE(INDIRECT(ADDRESS($AU19+2, BL$1)):INDIRECT(ADDRESS($AU20+1, BL$1)))</f>
        <v>2.1832413333333336</v>
      </c>
      <c r="BM20">
        <f ca="1">AVERAGE(INDIRECT(ADDRESS($AU19+2, BM$1)):INDIRECT(ADDRESS($AU20+1, BM$1)))</f>
        <v>2.3555458333333337</v>
      </c>
      <c r="BN20">
        <f ca="1">AVERAGE(INDIRECT(ADDRESS($AU19+2, BN$1)):INDIRECT(ADDRESS($AU20+1, BN$1)))</f>
        <v>2.3095924999999999</v>
      </c>
      <c r="BO20">
        <f ca="1">AVERAGE(INDIRECT(ADDRESS($AU19+2, BO$1)):INDIRECT(ADDRESS($AU20+1, BO$1)))</f>
        <v>2.3227109355833329</v>
      </c>
      <c r="BP20">
        <f ca="1">AVERAGE(INDIRECT(ADDRESS($AU19+2, BP$1)):INDIRECT(ADDRESS($AU20+1, BP$1)))</f>
        <v>2.8482941666666668</v>
      </c>
    </row>
    <row r="21" spans="1:68" x14ac:dyDescent="0.25">
      <c r="A21" s="1">
        <v>4.8406099999999999</v>
      </c>
      <c r="B21" s="1">
        <v>3.0077400000000001</v>
      </c>
      <c r="C21" s="1">
        <v>2.6349999999999998</v>
      </c>
      <c r="D21" s="1">
        <v>6.2658699999999996</v>
      </c>
      <c r="E21" s="1">
        <v>3.5198200000000002</v>
      </c>
      <c r="F21" s="1">
        <v>4.4496399999999996</v>
      </c>
      <c r="G21" s="1">
        <v>5.5958199999999998</v>
      </c>
      <c r="H21" s="1">
        <v>3.50806</v>
      </c>
      <c r="I21" s="1">
        <v>3.3775499999999998</v>
      </c>
      <c r="J21" s="1">
        <v>1.80497</v>
      </c>
      <c r="K21" s="1">
        <v>2.5272899999999998</v>
      </c>
      <c r="L21" s="1">
        <v>3.9453999999999998</v>
      </c>
      <c r="M21" s="1">
        <v>1.81664</v>
      </c>
      <c r="N21" s="1">
        <v>6.0150899999999998</v>
      </c>
      <c r="O21" s="1">
        <v>2.82904</v>
      </c>
      <c r="P21" s="1">
        <v>0.69168499999999999</v>
      </c>
      <c r="Q21" s="1">
        <v>4.4162600000000003</v>
      </c>
      <c r="R21" s="1">
        <v>2.8105000000000002</v>
      </c>
      <c r="S21" s="1">
        <v>4.61334</v>
      </c>
      <c r="T21" s="1">
        <v>3.09172</v>
      </c>
      <c r="U21" s="1">
        <v>1.00678</v>
      </c>
      <c r="V21" s="1" t="s">
        <v>23</v>
      </c>
      <c r="W21" s="1">
        <f>ABS(IK_diagnostics_degrees[[#This Row],[Column1]]-A20)</f>
        <v>0.82484000000000002</v>
      </c>
      <c r="X21" s="1">
        <f>ABS(IK_diagnostics_degrees[[#This Row],[Column2]]-B20)</f>
        <v>1.2083900000000001</v>
      </c>
      <c r="Y21" s="1">
        <f>ABS(IK_diagnostics_degrees[[#This Row],[Column3]]-C20)</f>
        <v>3.687999999999958E-2</v>
      </c>
      <c r="Z21" s="1">
        <f>ABS(IK_diagnostics_degrees[[#This Row],[Column4]]-D20)</f>
        <v>3.2489799999999995</v>
      </c>
      <c r="AA21" s="1">
        <f>ABS(IK_diagnostics_degrees[[#This Row],[Column5]]-E20)</f>
        <v>1.0862799999999995</v>
      </c>
      <c r="AB21" s="1">
        <f>ABS(IK_diagnostics_degrees[[#This Row],[Column6]]-F20)</f>
        <v>0.85784999999999956</v>
      </c>
      <c r="AC21" s="1">
        <f>ABS(IK_diagnostics_degrees[[#This Row],[Column7]]-G20)</f>
        <v>4.3119899999999998</v>
      </c>
      <c r="AD21" s="1">
        <f>ABS(IK_diagnostics_degrees[[#This Row],[Column8]]-H20)</f>
        <v>0.35000000000000009</v>
      </c>
      <c r="AE21" s="1">
        <f>ABS(IK_diagnostics_degrees[[#This Row],[Column9]]-I20)</f>
        <v>2.6084600000000004</v>
      </c>
      <c r="AF21" s="1">
        <f>ABS(IK_diagnostics_degrees[[#This Row],[Column10]]-J20)</f>
        <v>0.15585999999999989</v>
      </c>
      <c r="AG21" s="1">
        <f>ABS(IK_diagnostics_degrees[[#This Row],[Column11]]-K20)</f>
        <v>0.3073699999999997</v>
      </c>
      <c r="AH21" s="1">
        <f>ABS(IK_diagnostics_degrees[[#This Row],[Column12]]-L20)</f>
        <v>1.6002999999999998</v>
      </c>
      <c r="AI21" s="1">
        <f>ABS(IK_diagnostics_degrees[[#This Row],[Column13]]-M20)</f>
        <v>2.93798</v>
      </c>
      <c r="AJ21" s="1">
        <f>ABS(IK_diagnostics_degrees[[#This Row],[Column14]]-N20)</f>
        <v>3.97296</v>
      </c>
      <c r="AK21" s="1">
        <f>ABS(IK_diagnostics_degrees[[#This Row],[Column15]]-O20)</f>
        <v>0.82206000000000001</v>
      </c>
      <c r="AL21" s="1">
        <f>ABS(IK_diagnostics_degrees[[#This Row],[Column16]]-P20)</f>
        <v>1.6550149999999997</v>
      </c>
      <c r="AM21" s="1">
        <f>ABS(IK_diagnostics_degrees[[#This Row],[Column17]]-Q20)</f>
        <v>0.67992000000000008</v>
      </c>
      <c r="AN21" s="1">
        <f>ABS(IK_diagnostics_degrees[[#This Row],[Column18]]-R20)</f>
        <v>5.0870000000000193E-2</v>
      </c>
      <c r="AO21" s="1">
        <f>ABS(IK_diagnostics_degrees[[#This Row],[Column19]]-S20)</f>
        <v>4.3120799999999999</v>
      </c>
      <c r="AP21" s="1">
        <f>ABS(IK_diagnostics_degrees[[#This Row],[Column20]]-T20)</f>
        <v>0.67621999999999982</v>
      </c>
      <c r="AQ21" s="1">
        <f>ABS(IK_diagnostics_degrees[[#This Row],[Column21]]-U20)</f>
        <v>0.4343999999999999</v>
      </c>
      <c r="AU21" s="4">
        <f>IK_diagnostics_frames[[#This Row],[Column1]]+AU20</f>
        <v>86</v>
      </c>
      <c r="AV21">
        <f ca="1">AVERAGE(INDIRECT(ADDRESS($AU20+2, AV$1)):INDIRECT(ADDRESS($AU21+1, AV$1)))</f>
        <v>1.14577</v>
      </c>
      <c r="AW21">
        <f ca="1">AVERAGE(INDIRECT(ADDRESS($AU20+2, AW$1)):INDIRECT(ADDRESS($AU21+1, AW$1)))</f>
        <v>2.1668724999999998</v>
      </c>
      <c r="AX21">
        <f ca="1">AVERAGE(INDIRECT(ADDRESS($AU20+2, AX$1)):INDIRECT(ADDRESS($AU21+1, AX$1)))</f>
        <v>3.2897220000000003</v>
      </c>
      <c r="AY21">
        <f ca="1">AVERAGE(INDIRECT(ADDRESS($AU20+2, AY$1)):INDIRECT(ADDRESS($AU21+1, AY$1)))</f>
        <v>1.6694075000000002</v>
      </c>
      <c r="AZ21">
        <f ca="1">AVERAGE(INDIRECT(ADDRESS($AU20+2, AZ$1)):INDIRECT(ADDRESS($AU21+1, AZ$1)))</f>
        <v>0.77016499999999999</v>
      </c>
      <c r="BA21">
        <f ca="1">AVERAGE(INDIRECT(ADDRESS($AU20+2, BA$1)):INDIRECT(ADDRESS($AU21+1, BA$1)))</f>
        <v>1.5802575000000001</v>
      </c>
      <c r="BB21">
        <f ca="1">AVERAGE(INDIRECT(ADDRESS($AU20+2, BB$1)):INDIRECT(ADDRESS($AU21+1, BB$1)))</f>
        <v>2.2482790000000001</v>
      </c>
      <c r="BC21">
        <f ca="1">AVERAGE(INDIRECT(ADDRESS($AU20+2, BC$1)):INDIRECT(ADDRESS($AU21+1, BC$1)))</f>
        <v>1.4206105</v>
      </c>
      <c r="BD21">
        <f ca="1">AVERAGE(INDIRECT(ADDRESS($AU20+2, BD$1)):INDIRECT(ADDRESS($AU21+1, BD$1)))</f>
        <v>1.9009134999999997</v>
      </c>
      <c r="BE21">
        <f ca="1">AVERAGE(INDIRECT(ADDRESS($AU20+2, BE$1)):INDIRECT(ADDRESS($AU21+1, BE$1)))</f>
        <v>2.6893199999999999</v>
      </c>
      <c r="BF21">
        <f ca="1">AVERAGE(INDIRECT(ADDRESS($AU20+2, BF$1)):INDIRECT(ADDRESS($AU21+1, BF$1)))</f>
        <v>2.3422475</v>
      </c>
      <c r="BG21">
        <f ca="1">AVERAGE(INDIRECT(ADDRESS($AU20+2, BG$1)):INDIRECT(ADDRESS($AU21+1, BG$1)))</f>
        <v>1.4232625000000001</v>
      </c>
      <c r="BH21">
        <f ca="1">AVERAGE(INDIRECT(ADDRESS($AU20+2, BH$1)):INDIRECT(ADDRESS($AU21+1, BH$1)))</f>
        <v>3.1535894999999998</v>
      </c>
      <c r="BI21">
        <f ca="1">AVERAGE(INDIRECT(ADDRESS($AU20+2, BI$1)):INDIRECT(ADDRESS($AU21+1, BI$1)))</f>
        <v>2.2307350000000001</v>
      </c>
      <c r="BJ21">
        <f ca="1">AVERAGE(INDIRECT(ADDRESS($AU20+2, BJ$1)):INDIRECT(ADDRESS($AU21+1, BJ$1)))</f>
        <v>3.2094074999999997</v>
      </c>
      <c r="BK21">
        <f ca="1">AVERAGE(INDIRECT(ADDRESS($AU20+2, BK$1)):INDIRECT(ADDRESS($AU21+1, BK$1)))</f>
        <v>0.78727999999999987</v>
      </c>
      <c r="BL21">
        <f ca="1">AVERAGE(INDIRECT(ADDRESS($AU20+2, BL$1)):INDIRECT(ADDRESS($AU21+1, BL$1)))</f>
        <v>2.0457339999999999</v>
      </c>
      <c r="BM21">
        <f ca="1">AVERAGE(INDIRECT(ADDRESS($AU20+2, BM$1)):INDIRECT(ADDRESS($AU21+1, BM$1)))</f>
        <v>1.4852650000000001</v>
      </c>
      <c r="BN21">
        <f ca="1">AVERAGE(INDIRECT(ADDRESS($AU20+2, BN$1)):INDIRECT(ADDRESS($AU21+1, BN$1)))</f>
        <v>3.0501600000000004</v>
      </c>
      <c r="BO21">
        <f ca="1">AVERAGE(INDIRECT(ADDRESS($AU20+2, BO$1)):INDIRECT(ADDRESS($AU21+1, BO$1)))</f>
        <v>3.4149318067500003</v>
      </c>
      <c r="BP21">
        <f ca="1">AVERAGE(INDIRECT(ADDRESS($AU20+2, BP$1)):INDIRECT(ADDRESS($AU21+1, BP$1)))</f>
        <v>2.2377470000000002</v>
      </c>
    </row>
    <row r="22" spans="1:68" x14ac:dyDescent="0.25">
      <c r="A22" s="1">
        <v>3.3578800000000002</v>
      </c>
      <c r="B22" s="1">
        <v>3.5510899999999999</v>
      </c>
      <c r="C22" s="1">
        <v>4.4601899999999999</v>
      </c>
      <c r="D22" s="1">
        <v>2.1328</v>
      </c>
      <c r="E22" s="1">
        <v>3.0365600000000001</v>
      </c>
      <c r="F22" s="1">
        <v>5.7033399999999999</v>
      </c>
      <c r="G22" s="1">
        <v>5.2711100000000002</v>
      </c>
      <c r="H22" s="1">
        <v>3.9687600000000001</v>
      </c>
      <c r="I22" s="1">
        <v>2.66384</v>
      </c>
      <c r="J22" s="1">
        <v>3.1623999999999999</v>
      </c>
      <c r="K22" s="1">
        <v>1.1516200000000001</v>
      </c>
      <c r="L22" s="1">
        <v>4.9612299999999996</v>
      </c>
      <c r="M22" s="1">
        <v>0.82322700000000004</v>
      </c>
      <c r="N22" s="1">
        <v>0.71872400000000003</v>
      </c>
      <c r="O22" s="1">
        <v>1.1864300000000001</v>
      </c>
      <c r="P22" s="1">
        <v>4.5458299999999996</v>
      </c>
      <c r="Q22" s="1">
        <v>0.59822699999999995</v>
      </c>
      <c r="R22" s="1">
        <v>6.1515700000000004</v>
      </c>
      <c r="S22" s="1">
        <v>5.3643099999999997</v>
      </c>
      <c r="T22" s="1">
        <v>1.16638</v>
      </c>
      <c r="U22" s="1">
        <v>4.3183999999999996</v>
      </c>
      <c r="V22" s="1" t="s">
        <v>23</v>
      </c>
      <c r="W22" s="1">
        <f>ABS(IK_diagnostics_degrees[[#This Row],[Column1]]-A21)</f>
        <v>1.4827299999999997</v>
      </c>
      <c r="X22" s="1">
        <f>ABS(IK_diagnostics_degrees[[#This Row],[Column2]]-B21)</f>
        <v>0.54334999999999978</v>
      </c>
      <c r="Y22" s="1">
        <f>ABS(IK_diagnostics_degrees[[#This Row],[Column3]]-C21)</f>
        <v>1.8251900000000001</v>
      </c>
      <c r="Z22" s="1">
        <f>ABS(IK_diagnostics_degrees[[#This Row],[Column4]]-D21)</f>
        <v>4.13307</v>
      </c>
      <c r="AA22" s="1">
        <f>ABS(IK_diagnostics_degrees[[#This Row],[Column5]]-E21)</f>
        <v>0.48326000000000002</v>
      </c>
      <c r="AB22" s="1">
        <f>ABS(IK_diagnostics_degrees[[#This Row],[Column6]]-F21)</f>
        <v>1.2537000000000003</v>
      </c>
      <c r="AC22" s="1">
        <f>ABS(IK_diagnostics_degrees[[#This Row],[Column7]]-G21)</f>
        <v>0.32470999999999961</v>
      </c>
      <c r="AD22" s="1">
        <f>ABS(IK_diagnostics_degrees[[#This Row],[Column8]]-H21)</f>
        <v>0.46070000000000011</v>
      </c>
      <c r="AE22" s="1">
        <f>ABS(IK_diagnostics_degrees[[#This Row],[Column9]]-I21)</f>
        <v>0.71370999999999984</v>
      </c>
      <c r="AF22" s="1">
        <f>ABS(IK_diagnostics_degrees[[#This Row],[Column10]]-J21)</f>
        <v>1.3574299999999999</v>
      </c>
      <c r="AG22" s="1">
        <f>ABS(IK_diagnostics_degrees[[#This Row],[Column11]]-K21)</f>
        <v>1.3756699999999997</v>
      </c>
      <c r="AH22" s="1">
        <f>ABS(IK_diagnostics_degrees[[#This Row],[Column12]]-L21)</f>
        <v>1.0158299999999998</v>
      </c>
      <c r="AI22" s="1">
        <f>ABS(IK_diagnostics_degrees[[#This Row],[Column13]]-M21)</f>
        <v>0.99341299999999999</v>
      </c>
      <c r="AJ22" s="1">
        <f>ABS(IK_diagnostics_degrees[[#This Row],[Column14]]-N21)</f>
        <v>5.2963659999999999</v>
      </c>
      <c r="AK22" s="1">
        <f>ABS(IK_diagnostics_degrees[[#This Row],[Column15]]-O21)</f>
        <v>1.6426099999999999</v>
      </c>
      <c r="AL22" s="1">
        <f>ABS(IK_diagnostics_degrees[[#This Row],[Column16]]-P21)</f>
        <v>3.8541449999999995</v>
      </c>
      <c r="AM22" s="1">
        <f>ABS(IK_diagnostics_degrees[[#This Row],[Column17]]-Q21)</f>
        <v>3.8180330000000002</v>
      </c>
      <c r="AN22" s="1">
        <f>ABS(IK_diagnostics_degrees[[#This Row],[Column18]]-R21)</f>
        <v>3.3410700000000002</v>
      </c>
      <c r="AO22" s="1">
        <f>ABS(IK_diagnostics_degrees[[#This Row],[Column19]]-S21)</f>
        <v>0.75096999999999969</v>
      </c>
      <c r="AP22" s="1">
        <f>ABS(IK_diagnostics_degrees[[#This Row],[Column20]]-T21)</f>
        <v>1.9253400000000001</v>
      </c>
      <c r="AQ22" s="1">
        <f>ABS(IK_diagnostics_degrees[[#This Row],[Column21]]-U21)</f>
        <v>3.3116199999999996</v>
      </c>
      <c r="AU22" s="3">
        <f>IK_diagnostics_frames[[#This Row],[Column1]]+AU21</f>
        <v>89</v>
      </c>
      <c r="AV22">
        <f ca="1">AVERAGE(INDIRECT(ADDRESS($AU21+2, AV$1)):INDIRECT(ADDRESS($AU22+1, AV$1)))</f>
        <v>1.9761313333333337</v>
      </c>
      <c r="AW22">
        <f ca="1">AVERAGE(INDIRECT(ADDRESS($AU21+2, AW$1)):INDIRECT(ADDRESS($AU22+1, AW$1)))</f>
        <v>1.8600459999999999</v>
      </c>
      <c r="AX22">
        <f ca="1">AVERAGE(INDIRECT(ADDRESS($AU21+2, AX$1)):INDIRECT(ADDRESS($AU22+1, AX$1)))</f>
        <v>3.4023246666666669</v>
      </c>
      <c r="AY22">
        <f ca="1">AVERAGE(INDIRECT(ADDRESS($AU21+2, AY$1)):INDIRECT(ADDRESS($AU22+1, AY$1)))</f>
        <v>1.7089233333333331</v>
      </c>
      <c r="AZ22">
        <f ca="1">AVERAGE(INDIRECT(ADDRESS($AU21+2, AZ$1)):INDIRECT(ADDRESS($AU22+1, AZ$1)))</f>
        <v>0.59942333333333353</v>
      </c>
      <c r="BA22">
        <f ca="1">AVERAGE(INDIRECT(ADDRESS($AU21+2, BA$1)):INDIRECT(ADDRESS($AU22+1, BA$1)))</f>
        <v>1.8049016666666668</v>
      </c>
      <c r="BB22">
        <f ca="1">AVERAGE(INDIRECT(ADDRESS($AU21+2, BB$1)):INDIRECT(ADDRESS($AU22+1, BB$1)))</f>
        <v>1.9073433333333334</v>
      </c>
      <c r="BC22">
        <f ca="1">AVERAGE(INDIRECT(ADDRESS($AU21+2, BC$1)):INDIRECT(ADDRESS($AU22+1, BC$1)))</f>
        <v>3.2657440000000002</v>
      </c>
      <c r="BD22">
        <f ca="1">AVERAGE(INDIRECT(ADDRESS($AU21+2, BD$1)):INDIRECT(ADDRESS($AU22+1, BD$1)))</f>
        <v>3.3700203333333341</v>
      </c>
      <c r="BE22">
        <f ca="1">AVERAGE(INDIRECT(ADDRESS($AU21+2, BE$1)):INDIRECT(ADDRESS($AU22+1, BE$1)))</f>
        <v>1.3733566666666663</v>
      </c>
      <c r="BF22">
        <f ca="1">AVERAGE(INDIRECT(ADDRESS($AU21+2, BF$1)):INDIRECT(ADDRESS($AU22+1, BF$1)))</f>
        <v>4.6023100000000001</v>
      </c>
      <c r="BG22">
        <f ca="1">AVERAGE(INDIRECT(ADDRESS($AU21+2, BG$1)):INDIRECT(ADDRESS($AU22+1, BG$1)))</f>
        <v>1.5419833333333335</v>
      </c>
      <c r="BH22">
        <f ca="1">AVERAGE(INDIRECT(ADDRESS($AU21+2, BH$1)):INDIRECT(ADDRESS($AU22+1, BH$1)))</f>
        <v>3.6065703333333339</v>
      </c>
      <c r="BI22">
        <f ca="1">AVERAGE(INDIRECT(ADDRESS($AU21+2, BI$1)):INDIRECT(ADDRESS($AU22+1, BI$1)))</f>
        <v>2.5652366666666668</v>
      </c>
      <c r="BJ22">
        <f ca="1">AVERAGE(INDIRECT(ADDRESS($AU21+2, BJ$1)):INDIRECT(ADDRESS($AU22+1, BJ$1)))</f>
        <v>2.6766333333333332</v>
      </c>
      <c r="BK22">
        <f ca="1">AVERAGE(INDIRECT(ADDRESS($AU21+2, BK$1)):INDIRECT(ADDRESS($AU22+1, BK$1)))</f>
        <v>1.922892</v>
      </c>
      <c r="BL22">
        <f ca="1">AVERAGE(INDIRECT(ADDRESS($AU21+2, BL$1)):INDIRECT(ADDRESS($AU22+1, BL$1)))</f>
        <v>2.3159299999999998</v>
      </c>
      <c r="BM22">
        <f ca="1">AVERAGE(INDIRECT(ADDRESS($AU21+2, BM$1)):INDIRECT(ADDRESS($AU22+1, BM$1)))</f>
        <v>1.4796680000000002</v>
      </c>
      <c r="BN22">
        <f ca="1">AVERAGE(INDIRECT(ADDRESS($AU21+2, BN$1)):INDIRECT(ADDRESS($AU22+1, BN$1)))</f>
        <v>1.9522732333333332</v>
      </c>
      <c r="BO22">
        <f ca="1">AVERAGE(INDIRECT(ADDRESS($AU21+2, BO$1)):INDIRECT(ADDRESS($AU22+1, BO$1)))</f>
        <v>1.7242666666666668</v>
      </c>
      <c r="BP22">
        <f ca="1">AVERAGE(INDIRECT(ADDRESS($AU21+2, BP$1)):INDIRECT(ADDRESS($AU22+1, BP$1)))</f>
        <v>2.9227436000000004</v>
      </c>
    </row>
    <row r="23" spans="1:68" x14ac:dyDescent="0.25">
      <c r="A23" s="1">
        <v>4.1944600000000003</v>
      </c>
      <c r="B23" s="1">
        <v>4.5342200000000004</v>
      </c>
      <c r="C23" s="1">
        <v>0.72055199999999997</v>
      </c>
      <c r="D23" s="1">
        <v>4.0210400000000002</v>
      </c>
      <c r="E23" s="1">
        <v>3.8688899999999999</v>
      </c>
      <c r="F23" s="1">
        <v>3.2898999999999998</v>
      </c>
      <c r="G23" s="1">
        <v>2.7367499999999998</v>
      </c>
      <c r="H23" s="1">
        <v>2.11002</v>
      </c>
      <c r="I23" s="1">
        <v>3.7073900000000002</v>
      </c>
      <c r="J23" s="1">
        <v>1.07698</v>
      </c>
      <c r="K23" s="1">
        <v>6.2005400000000002</v>
      </c>
      <c r="L23" s="1">
        <v>4.0862299999999996</v>
      </c>
      <c r="M23" s="1">
        <v>3.12601</v>
      </c>
      <c r="N23" s="1">
        <v>3.8138100000000001</v>
      </c>
      <c r="O23" s="1">
        <v>4.3327600000000004</v>
      </c>
      <c r="P23" s="1">
        <v>2.85826</v>
      </c>
      <c r="Q23" s="1">
        <v>2.8181400000000001</v>
      </c>
      <c r="R23" s="1">
        <v>4.4944100000000002E-4</v>
      </c>
      <c r="S23" s="1">
        <v>0.92571800000000004</v>
      </c>
      <c r="T23" s="1">
        <v>5.1582699999999999</v>
      </c>
      <c r="U23" s="1">
        <v>3.4087000000000001</v>
      </c>
      <c r="V23" s="1" t="s">
        <v>23</v>
      </c>
      <c r="W23" s="1">
        <f>ABS(IK_diagnostics_degrees[[#This Row],[Column1]]-A22)</f>
        <v>0.8365800000000001</v>
      </c>
      <c r="X23" s="1">
        <f>ABS(IK_diagnostics_degrees[[#This Row],[Column2]]-B22)</f>
        <v>0.9831300000000005</v>
      </c>
      <c r="Y23" s="1">
        <f>ABS(IK_diagnostics_degrees[[#This Row],[Column3]]-C22)</f>
        <v>3.7396379999999998</v>
      </c>
      <c r="Z23" s="1">
        <f>ABS(IK_diagnostics_degrees[[#This Row],[Column4]]-D22)</f>
        <v>1.8882400000000001</v>
      </c>
      <c r="AA23" s="1">
        <f>ABS(IK_diagnostics_degrees[[#This Row],[Column5]]-E22)</f>
        <v>0.83232999999999979</v>
      </c>
      <c r="AB23" s="1">
        <f>ABS(IK_diagnostics_degrees[[#This Row],[Column6]]-F22)</f>
        <v>2.41344</v>
      </c>
      <c r="AC23" s="1">
        <f>ABS(IK_diagnostics_degrees[[#This Row],[Column7]]-G22)</f>
        <v>2.5343600000000004</v>
      </c>
      <c r="AD23" s="1">
        <f>ABS(IK_diagnostics_degrees[[#This Row],[Column8]]-H22)</f>
        <v>1.8587400000000001</v>
      </c>
      <c r="AE23" s="1">
        <f>ABS(IK_diagnostics_degrees[[#This Row],[Column9]]-I22)</f>
        <v>1.0435500000000002</v>
      </c>
      <c r="AF23" s="1">
        <f>ABS(IK_diagnostics_degrees[[#This Row],[Column10]]-J22)</f>
        <v>2.0854200000000001</v>
      </c>
      <c r="AG23" s="1">
        <f>ABS(IK_diagnostics_degrees[[#This Row],[Column11]]-K22)</f>
        <v>5.0489199999999999</v>
      </c>
      <c r="AH23" s="1">
        <f>ABS(IK_diagnostics_degrees[[#This Row],[Column12]]-L22)</f>
        <v>0.875</v>
      </c>
      <c r="AI23" s="1">
        <f>ABS(IK_diagnostics_degrees[[#This Row],[Column13]]-M22)</f>
        <v>2.3027829999999998</v>
      </c>
      <c r="AJ23" s="1">
        <f>ABS(IK_diagnostics_degrees[[#This Row],[Column14]]-N22)</f>
        <v>3.0950860000000002</v>
      </c>
      <c r="AK23" s="1">
        <f>ABS(IK_diagnostics_degrees[[#This Row],[Column15]]-O22)</f>
        <v>3.1463300000000003</v>
      </c>
      <c r="AL23" s="1">
        <f>ABS(IK_diagnostics_degrees[[#This Row],[Column16]]-P22)</f>
        <v>1.6875699999999996</v>
      </c>
      <c r="AM23" s="1">
        <f>ABS(IK_diagnostics_degrees[[#This Row],[Column17]]-Q22)</f>
        <v>2.219913</v>
      </c>
      <c r="AN23" s="1">
        <f>ABS(IK_diagnostics_degrees[[#This Row],[Column18]]-R22)</f>
        <v>6.1511205590000007</v>
      </c>
      <c r="AO23" s="1">
        <f>ABS(IK_diagnostics_degrees[[#This Row],[Column19]]-S22)</f>
        <v>4.4385919999999999</v>
      </c>
      <c r="AP23" s="1">
        <f>ABS(IK_diagnostics_degrees[[#This Row],[Column20]]-T22)</f>
        <v>3.9918899999999997</v>
      </c>
      <c r="AQ23" s="1">
        <f>ABS(IK_diagnostics_degrees[[#This Row],[Column21]]-U22)</f>
        <v>0.90969999999999951</v>
      </c>
      <c r="AU23" s="4">
        <f>IK_diagnostics_frames[[#This Row],[Column1]]+AU22</f>
        <v>91</v>
      </c>
      <c r="AV23">
        <f ca="1">AVERAGE(INDIRECT(ADDRESS($AU22+2, AV$1)):INDIRECT(ADDRESS($AU23+1, AV$1)))</f>
        <v>0.24077999999999988</v>
      </c>
      <c r="AW23">
        <f ca="1">AVERAGE(INDIRECT(ADDRESS($AU22+2, AW$1)):INDIRECT(ADDRESS($AU23+1, AW$1)))</f>
        <v>1.4260330000000001</v>
      </c>
      <c r="AX23">
        <f ca="1">AVERAGE(INDIRECT(ADDRESS($AU22+2, AX$1)):INDIRECT(ADDRESS($AU23+1, AX$1)))</f>
        <v>0.66592499999999988</v>
      </c>
      <c r="AY23">
        <f ca="1">AVERAGE(INDIRECT(ADDRESS($AU22+2, AY$1)):INDIRECT(ADDRESS($AU23+1, AY$1)))</f>
        <v>4.1378149999999998</v>
      </c>
      <c r="AZ23">
        <f ca="1">AVERAGE(INDIRECT(ADDRESS($AU22+2, AZ$1)):INDIRECT(ADDRESS($AU23+1, AZ$1)))</f>
        <v>1.397065</v>
      </c>
      <c r="BA23">
        <f ca="1">AVERAGE(INDIRECT(ADDRESS($AU22+2, BA$1)):INDIRECT(ADDRESS($AU23+1, BA$1)))</f>
        <v>1.4716724999999999</v>
      </c>
      <c r="BB23">
        <f ca="1">AVERAGE(INDIRECT(ADDRESS($AU22+2, BB$1)):INDIRECT(ADDRESS($AU23+1, BB$1)))</f>
        <v>5.5429359999999992</v>
      </c>
      <c r="BC23">
        <f ca="1">AVERAGE(INDIRECT(ADDRESS($AU22+2, BC$1)):INDIRECT(ADDRESS($AU23+1, BC$1)))</f>
        <v>1.8472850000000003</v>
      </c>
      <c r="BD23">
        <f ca="1">AVERAGE(INDIRECT(ADDRESS($AU22+2, BD$1)):INDIRECT(ADDRESS($AU23+1, BD$1)))</f>
        <v>0.86955000000000016</v>
      </c>
      <c r="BE23">
        <f ca="1">AVERAGE(INDIRECT(ADDRESS($AU22+2, BE$1)):INDIRECT(ADDRESS($AU23+1, BE$1)))</f>
        <v>1.9849649999999999</v>
      </c>
      <c r="BF23">
        <f ca="1">AVERAGE(INDIRECT(ADDRESS($AU22+2, BF$1)):INDIRECT(ADDRESS($AU23+1, BF$1)))</f>
        <v>3.0136099999999999</v>
      </c>
      <c r="BG23">
        <f ca="1">AVERAGE(INDIRECT(ADDRESS($AU22+2, BG$1)):INDIRECT(ADDRESS($AU23+1, BG$1)))</f>
        <v>1.6827649999999998</v>
      </c>
      <c r="BH23">
        <f ca="1">AVERAGE(INDIRECT(ADDRESS($AU22+2, BH$1)):INDIRECT(ADDRESS($AU23+1, BH$1)))</f>
        <v>3.9773350000000001</v>
      </c>
      <c r="BI23">
        <f ca="1">AVERAGE(INDIRECT(ADDRESS($AU22+2, BI$1)):INDIRECT(ADDRESS($AU23+1, BI$1)))</f>
        <v>4.8791200000000003</v>
      </c>
      <c r="BJ23">
        <f ca="1">AVERAGE(INDIRECT(ADDRESS($AU22+2, BJ$1)):INDIRECT(ADDRESS($AU23+1, BJ$1)))</f>
        <v>1.629815</v>
      </c>
      <c r="BK23">
        <f ca="1">AVERAGE(INDIRECT(ADDRESS($AU22+2, BK$1)):INDIRECT(ADDRESS($AU23+1, BK$1)))</f>
        <v>2.1214124999999999</v>
      </c>
      <c r="BL23">
        <f ca="1">AVERAGE(INDIRECT(ADDRESS($AU22+2, BL$1)):INDIRECT(ADDRESS($AU23+1, BL$1)))</f>
        <v>2.245635</v>
      </c>
      <c r="BM23">
        <f ca="1">AVERAGE(INDIRECT(ADDRESS($AU22+2, BM$1)):INDIRECT(ADDRESS($AU23+1, BM$1)))</f>
        <v>7.3449999999999349E-3</v>
      </c>
      <c r="BN23">
        <f ca="1">AVERAGE(INDIRECT(ADDRESS($AU22+2, BN$1)):INDIRECT(ADDRESS($AU23+1, BN$1)))</f>
        <v>3.8635798499999998</v>
      </c>
      <c r="BO23">
        <f ca="1">AVERAGE(INDIRECT(ADDRESS($AU22+2, BO$1)):INDIRECT(ADDRESS($AU23+1, BO$1)))</f>
        <v>3.178941</v>
      </c>
      <c r="BP23">
        <f ca="1">AVERAGE(INDIRECT(ADDRESS($AU22+2, BP$1)):INDIRECT(ADDRESS($AU23+1, BP$1)))</f>
        <v>1.1977350000000002</v>
      </c>
    </row>
    <row r="24" spans="1:68" x14ac:dyDescent="0.25">
      <c r="A24" s="1">
        <v>5.1711200000000002</v>
      </c>
      <c r="B24" s="1">
        <v>4.6154599999999997</v>
      </c>
      <c r="C24" s="1">
        <v>1.5765800000000001</v>
      </c>
      <c r="D24" s="1">
        <v>4.2134400000000003</v>
      </c>
      <c r="E24" s="1">
        <v>4.2431299999999998</v>
      </c>
      <c r="F24" s="1">
        <v>4.4942599999999997</v>
      </c>
      <c r="G24" s="1">
        <v>4.5169300000000003</v>
      </c>
      <c r="H24" s="1">
        <v>1.24316</v>
      </c>
      <c r="I24" s="1">
        <v>1.1967399999999999</v>
      </c>
      <c r="J24" s="1">
        <v>3.9577300000000002</v>
      </c>
      <c r="K24" s="1">
        <v>1.4513799999999999</v>
      </c>
      <c r="L24" s="1">
        <v>2.8340000000000001</v>
      </c>
      <c r="M24" s="1">
        <v>4.10792</v>
      </c>
      <c r="N24" s="1">
        <v>3.4119700000000002</v>
      </c>
      <c r="O24" s="1">
        <v>3.9620000000000002</v>
      </c>
      <c r="P24" s="1">
        <v>5.16531E-2</v>
      </c>
      <c r="Q24" s="1">
        <v>3.7892999999999999</v>
      </c>
      <c r="R24" s="1">
        <v>6.2756999999999996</v>
      </c>
      <c r="S24" s="1">
        <v>3.2955100000000002</v>
      </c>
      <c r="T24" s="1">
        <v>3.04989</v>
      </c>
      <c r="U24" s="1">
        <v>4.93553</v>
      </c>
      <c r="V24" s="1" t="s">
        <v>23</v>
      </c>
      <c r="W24" s="1">
        <f>ABS(IK_diagnostics_degrees[[#This Row],[Column1]]-A23)</f>
        <v>0.97665999999999986</v>
      </c>
      <c r="X24" s="1">
        <f>ABS(IK_diagnostics_degrees[[#This Row],[Column2]]-B23)</f>
        <v>8.1239999999999313E-2</v>
      </c>
      <c r="Y24" s="1">
        <f>ABS(IK_diagnostics_degrees[[#This Row],[Column3]]-C23)</f>
        <v>0.85602800000000012</v>
      </c>
      <c r="Z24" s="1">
        <f>ABS(IK_diagnostics_degrees[[#This Row],[Column4]]-D23)</f>
        <v>0.19240000000000013</v>
      </c>
      <c r="AA24" s="1">
        <f>ABS(IK_diagnostics_degrees[[#This Row],[Column5]]-E23)</f>
        <v>0.37423999999999991</v>
      </c>
      <c r="AB24" s="1">
        <f>ABS(IK_diagnostics_degrees[[#This Row],[Column6]]-F23)</f>
        <v>1.2043599999999999</v>
      </c>
      <c r="AC24" s="1">
        <f>ABS(IK_diagnostics_degrees[[#This Row],[Column7]]-G23)</f>
        <v>1.7801800000000005</v>
      </c>
      <c r="AD24" s="1">
        <f>ABS(IK_diagnostics_degrees[[#This Row],[Column8]]-H23)</f>
        <v>0.86685999999999996</v>
      </c>
      <c r="AE24" s="1">
        <f>ABS(IK_diagnostics_degrees[[#This Row],[Column9]]-I23)</f>
        <v>2.51065</v>
      </c>
      <c r="AF24" s="1">
        <f>ABS(IK_diagnostics_degrees[[#This Row],[Column10]]-J23)</f>
        <v>2.8807499999999999</v>
      </c>
      <c r="AG24" s="1">
        <f>ABS(IK_diagnostics_degrees[[#This Row],[Column11]]-K23)</f>
        <v>4.7491599999999998</v>
      </c>
      <c r="AH24" s="1">
        <f>ABS(IK_diagnostics_degrees[[#This Row],[Column12]]-L23)</f>
        <v>1.2522299999999995</v>
      </c>
      <c r="AI24" s="1">
        <f>ABS(IK_diagnostics_degrees[[#This Row],[Column13]]-M23)</f>
        <v>0.98191000000000006</v>
      </c>
      <c r="AJ24" s="1">
        <f>ABS(IK_diagnostics_degrees[[#This Row],[Column14]]-N23)</f>
        <v>0.40183999999999997</v>
      </c>
      <c r="AK24" s="1">
        <f>ABS(IK_diagnostics_degrees[[#This Row],[Column15]]-O23)</f>
        <v>0.3707600000000002</v>
      </c>
      <c r="AL24" s="1">
        <f>ABS(IK_diagnostics_degrees[[#This Row],[Column16]]-P23)</f>
        <v>2.8066069000000002</v>
      </c>
      <c r="AM24" s="1">
        <f>ABS(IK_diagnostics_degrees[[#This Row],[Column17]]-Q23)</f>
        <v>0.9711599999999998</v>
      </c>
      <c r="AN24" s="1">
        <f>ABS(IK_diagnostics_degrees[[#This Row],[Column18]]-R23)</f>
        <v>6.2752505589999998</v>
      </c>
      <c r="AO24" s="1">
        <f>ABS(IK_diagnostics_degrees[[#This Row],[Column19]]-S23)</f>
        <v>2.3697920000000003</v>
      </c>
      <c r="AP24" s="1">
        <f>ABS(IK_diagnostics_degrees[[#This Row],[Column20]]-T23)</f>
        <v>2.1083799999999999</v>
      </c>
      <c r="AQ24" s="1">
        <f>ABS(IK_diagnostics_degrees[[#This Row],[Column21]]-U23)</f>
        <v>1.5268299999999999</v>
      </c>
      <c r="AU24" s="3">
        <f>IK_diagnostics_frames[[#This Row],[Column1]]+AU23</f>
        <v>100</v>
      </c>
      <c r="AV24">
        <f ca="1">AVERAGE(INDIRECT(ADDRESS($AU23+2, AV$1)):INDIRECT(ADDRESS($AU24+1, AV$1)))</f>
        <v>2.6444500000000009</v>
      </c>
      <c r="AW24">
        <f ca="1">AVERAGE(INDIRECT(ADDRESS($AU23+2, AW$1)):INDIRECT(ADDRESS($AU24+1, AW$1)))</f>
        <v>1.6938928888888891</v>
      </c>
      <c r="AX24">
        <f ca="1">AVERAGE(INDIRECT(ADDRESS($AU23+2, AX$1)):INDIRECT(ADDRESS($AU24+1, AX$1)))</f>
        <v>3.3781094000000005</v>
      </c>
      <c r="AY24">
        <f ca="1">AVERAGE(INDIRECT(ADDRESS($AU23+2, AY$1)):INDIRECT(ADDRESS($AU24+1, AY$1)))</f>
        <v>3.4275570000000002</v>
      </c>
      <c r="AZ24">
        <f ca="1">AVERAGE(INDIRECT(ADDRESS($AU23+2, AZ$1)):INDIRECT(ADDRESS($AU24+1, AZ$1)))</f>
        <v>2.169715333333333</v>
      </c>
      <c r="BA24">
        <f ca="1">AVERAGE(INDIRECT(ADDRESS($AU23+2, BA$1)):INDIRECT(ADDRESS($AU24+1, BA$1)))</f>
        <v>1.3128082222222222</v>
      </c>
      <c r="BB24">
        <f ca="1">AVERAGE(INDIRECT(ADDRESS($AU23+2, BB$1)):INDIRECT(ADDRESS($AU24+1, BB$1)))</f>
        <v>2.779590666666667</v>
      </c>
      <c r="BC24">
        <f ca="1">AVERAGE(INDIRECT(ADDRESS($AU23+2, BC$1)):INDIRECT(ADDRESS($AU24+1, BC$1)))</f>
        <v>1.4658944444444448</v>
      </c>
      <c r="BD24">
        <f ca="1">AVERAGE(INDIRECT(ADDRESS($AU23+2, BD$1)):INDIRECT(ADDRESS($AU24+1, BD$1)))</f>
        <v>2.3087770444444442</v>
      </c>
      <c r="BE24">
        <f ca="1">AVERAGE(INDIRECT(ADDRESS($AU23+2, BE$1)):INDIRECT(ADDRESS($AU24+1, BE$1)))</f>
        <v>2.1085511111111108</v>
      </c>
      <c r="BF24">
        <f ca="1">AVERAGE(INDIRECT(ADDRESS($AU23+2, BF$1)):INDIRECT(ADDRESS($AU24+1, BF$1)))</f>
        <v>2.1480864444444441</v>
      </c>
      <c r="BG24">
        <f ca="1">AVERAGE(INDIRECT(ADDRESS($AU23+2, BG$1)):INDIRECT(ADDRESS($AU24+1, BG$1)))</f>
        <v>1.5885904444444445</v>
      </c>
      <c r="BH24">
        <f ca="1">AVERAGE(INDIRECT(ADDRESS($AU23+2, BH$1)):INDIRECT(ADDRESS($AU24+1, BH$1)))</f>
        <v>1.7116686666666669</v>
      </c>
      <c r="BI24">
        <f ca="1">AVERAGE(INDIRECT(ADDRESS($AU23+2, BI$1)):INDIRECT(ADDRESS($AU24+1, BI$1)))</f>
        <v>1.39161</v>
      </c>
      <c r="BJ24">
        <f ca="1">AVERAGE(INDIRECT(ADDRESS($AU23+2, BJ$1)):INDIRECT(ADDRESS($AU24+1, BJ$1)))</f>
        <v>1.6578999111111112</v>
      </c>
      <c r="BK24">
        <f ca="1">AVERAGE(INDIRECT(ADDRESS($AU23+2, BK$1)):INDIRECT(ADDRESS($AU24+1, BK$1)))</f>
        <v>2.0758227777777778</v>
      </c>
      <c r="BL24">
        <f ca="1">AVERAGE(INDIRECT(ADDRESS($AU23+2, BL$1)):INDIRECT(ADDRESS($AU24+1, BL$1)))</f>
        <v>2.0612511111111109</v>
      </c>
      <c r="BM24">
        <f ca="1">AVERAGE(INDIRECT(ADDRESS($AU23+2, BM$1)):INDIRECT(ADDRESS($AU24+1, BM$1)))</f>
        <v>1.1685733333333335</v>
      </c>
      <c r="BN24">
        <f ca="1">AVERAGE(INDIRECT(ADDRESS($AU23+2, BN$1)):INDIRECT(ADDRESS($AU24+1, BN$1)))</f>
        <v>1.5457935555555558</v>
      </c>
      <c r="BO24">
        <f ca="1">AVERAGE(INDIRECT(ADDRESS($AU23+2, BO$1)):INDIRECT(ADDRESS($AU24+1, BO$1)))</f>
        <v>2.468933777777778</v>
      </c>
      <c r="BP24">
        <f ca="1">AVERAGE(INDIRECT(ADDRESS($AU23+2, BP$1)):INDIRECT(ADDRESS($AU24+1, BP$1)))</f>
        <v>1.4707622222222225</v>
      </c>
    </row>
    <row r="25" spans="1:68" x14ac:dyDescent="0.25">
      <c r="A25" s="1">
        <v>5.3113000000000001</v>
      </c>
      <c r="B25" s="1">
        <v>3.2450399999999999</v>
      </c>
      <c r="C25" s="1">
        <v>1.4673</v>
      </c>
      <c r="D25" s="1">
        <v>2.5710000000000002</v>
      </c>
      <c r="E25" s="1">
        <v>3.2221899999999999</v>
      </c>
      <c r="F25" s="1">
        <v>3.0535700000000001</v>
      </c>
      <c r="G25" s="1">
        <v>3.9227500000000002</v>
      </c>
      <c r="H25" s="1">
        <v>3.85534</v>
      </c>
      <c r="I25" s="1">
        <v>4.3460700000000001</v>
      </c>
      <c r="J25" s="1">
        <v>3.0924900000000002</v>
      </c>
      <c r="K25" s="1">
        <v>1.95252</v>
      </c>
      <c r="L25" s="1">
        <v>1.7842100000000001</v>
      </c>
      <c r="M25" s="1">
        <v>3.36694</v>
      </c>
      <c r="N25" s="1">
        <v>3.0956199999999998</v>
      </c>
      <c r="O25" s="1">
        <v>5.8862500000000004</v>
      </c>
      <c r="P25" s="1">
        <v>1.0306</v>
      </c>
      <c r="Q25" s="1">
        <v>2.3073899999999998</v>
      </c>
      <c r="R25" s="1">
        <v>4.8792099999999996</v>
      </c>
      <c r="S25" s="1">
        <v>3.6851099999999999</v>
      </c>
      <c r="T25" s="1">
        <v>2.2836599999999998</v>
      </c>
      <c r="U25" s="1">
        <v>0.63815900000000003</v>
      </c>
      <c r="V25" s="1" t="s">
        <v>23</v>
      </c>
      <c r="W25" s="1">
        <f>ABS(IK_diagnostics_degrees[[#This Row],[Column1]]-A24)</f>
        <v>0.14017999999999997</v>
      </c>
      <c r="X25" s="1">
        <f>ABS(IK_diagnostics_degrees[[#This Row],[Column2]]-B24)</f>
        <v>1.3704199999999997</v>
      </c>
      <c r="Y25" s="1">
        <f>ABS(IK_diagnostics_degrees[[#This Row],[Column3]]-C24)</f>
        <v>0.10928000000000004</v>
      </c>
      <c r="Z25" s="1">
        <f>ABS(IK_diagnostics_degrees[[#This Row],[Column4]]-D24)</f>
        <v>1.6424400000000001</v>
      </c>
      <c r="AA25" s="1">
        <f>ABS(IK_diagnostics_degrees[[#This Row],[Column5]]-E24)</f>
        <v>1.02094</v>
      </c>
      <c r="AB25" s="1">
        <f>ABS(IK_diagnostics_degrees[[#This Row],[Column6]]-F24)</f>
        <v>1.4406899999999996</v>
      </c>
      <c r="AC25" s="1">
        <f>ABS(IK_diagnostics_degrees[[#This Row],[Column7]]-G24)</f>
        <v>0.59418000000000015</v>
      </c>
      <c r="AD25" s="1">
        <f>ABS(IK_diagnostics_degrees[[#This Row],[Column8]]-H24)</f>
        <v>2.6121799999999999</v>
      </c>
      <c r="AE25" s="1">
        <f>ABS(IK_diagnostics_degrees[[#This Row],[Column9]]-I24)</f>
        <v>3.14933</v>
      </c>
      <c r="AF25" s="1">
        <f>ABS(IK_diagnostics_degrees[[#This Row],[Column10]]-J24)</f>
        <v>0.86524000000000001</v>
      </c>
      <c r="AG25" s="1">
        <f>ABS(IK_diagnostics_degrees[[#This Row],[Column11]]-K24)</f>
        <v>0.50114000000000014</v>
      </c>
      <c r="AH25" s="1">
        <f>ABS(IK_diagnostics_degrees[[#This Row],[Column12]]-L24)</f>
        <v>1.04979</v>
      </c>
      <c r="AI25" s="1">
        <f>ABS(IK_diagnostics_degrees[[#This Row],[Column13]]-M24)</f>
        <v>0.74097999999999997</v>
      </c>
      <c r="AJ25" s="1">
        <f>ABS(IK_diagnostics_degrees[[#This Row],[Column14]]-N24)</f>
        <v>0.31635000000000035</v>
      </c>
      <c r="AK25" s="1">
        <f>ABS(IK_diagnostics_degrees[[#This Row],[Column15]]-O24)</f>
        <v>1.9242500000000002</v>
      </c>
      <c r="AL25" s="1">
        <f>ABS(IK_diagnostics_degrees[[#This Row],[Column16]]-P24)</f>
        <v>0.97894689999999995</v>
      </c>
      <c r="AM25" s="1">
        <f>ABS(IK_diagnostics_degrees[[#This Row],[Column17]]-Q24)</f>
        <v>1.4819100000000001</v>
      </c>
      <c r="AN25" s="1">
        <f>ABS(IK_diagnostics_degrees[[#This Row],[Column18]]-R24)</f>
        <v>1.39649</v>
      </c>
      <c r="AO25" s="1">
        <f>ABS(IK_diagnostics_degrees[[#This Row],[Column19]]-S24)</f>
        <v>0.38959999999999972</v>
      </c>
      <c r="AP25" s="1">
        <f>ABS(IK_diagnostics_degrees[[#This Row],[Column20]]-T24)</f>
        <v>0.76623000000000019</v>
      </c>
      <c r="AQ25" s="1">
        <f>ABS(IK_diagnostics_degrees[[#This Row],[Column21]]-U24)</f>
        <v>4.2973710000000001</v>
      </c>
      <c r="AU25" s="4">
        <f>IK_diagnostics_frames[[#This Row],[Column1]]+AU24</f>
        <v>101</v>
      </c>
      <c r="AV25">
        <f ca="1">AVERAGE(INDIRECT(ADDRESS($AU24+2, AV$1)):INDIRECT(ADDRESS($AU25+1, AV$1)))</f>
        <v>1.6449999999999996</v>
      </c>
      <c r="AW25">
        <f ca="1">AVERAGE(INDIRECT(ADDRESS($AU24+2, AW$1)):INDIRECT(ADDRESS($AU25+1, AW$1)))</f>
        <v>2.0860699999999999</v>
      </c>
      <c r="AX25">
        <f ca="1">AVERAGE(INDIRECT(ADDRESS($AU24+2, AX$1)):INDIRECT(ADDRESS($AU25+1, AX$1)))</f>
        <v>2.2090199999999998</v>
      </c>
      <c r="AY25">
        <f ca="1">AVERAGE(INDIRECT(ADDRESS($AU24+2, AY$1)):INDIRECT(ADDRESS($AU25+1, AY$1)))</f>
        <v>1.0971409999999999</v>
      </c>
      <c r="AZ25">
        <f ca="1">AVERAGE(INDIRECT(ADDRESS($AU24+2, AZ$1)):INDIRECT(ADDRESS($AU25+1, AZ$1)))</f>
        <v>3.1347300000000002</v>
      </c>
      <c r="BA25">
        <f ca="1">AVERAGE(INDIRECT(ADDRESS($AU24+2, BA$1)):INDIRECT(ADDRESS($AU25+1, BA$1)))</f>
        <v>4.5199040000000004</v>
      </c>
      <c r="BB25">
        <f ca="1">AVERAGE(INDIRECT(ADDRESS($AU24+2, BB$1)):INDIRECT(ADDRESS($AU25+1, BB$1)))</f>
        <v>1.9944500000000001</v>
      </c>
      <c r="BC25">
        <f ca="1">AVERAGE(INDIRECT(ADDRESS($AU24+2, BC$1)):INDIRECT(ADDRESS($AU25+1, BC$1)))</f>
        <v>2.4468100000000002</v>
      </c>
      <c r="BD25">
        <f ca="1">AVERAGE(INDIRECT(ADDRESS($AU24+2, BD$1)):INDIRECT(ADDRESS($AU25+1, BD$1)))</f>
        <v>0.59783000000000008</v>
      </c>
      <c r="BE25">
        <f ca="1">AVERAGE(INDIRECT(ADDRESS($AU24+2, BE$1)):INDIRECT(ADDRESS($AU25+1, BE$1)))</f>
        <v>2.1342299999999996</v>
      </c>
      <c r="BF25">
        <f ca="1">AVERAGE(INDIRECT(ADDRESS($AU24+2, BF$1)):INDIRECT(ADDRESS($AU25+1, BF$1)))</f>
        <v>1.6496300000000002</v>
      </c>
      <c r="BG25">
        <f ca="1">AVERAGE(INDIRECT(ADDRESS($AU24+2, BG$1)):INDIRECT(ADDRESS($AU25+1, BG$1)))</f>
        <v>1.35189</v>
      </c>
      <c r="BH25">
        <f ca="1">AVERAGE(INDIRECT(ADDRESS($AU24+2, BH$1)):INDIRECT(ADDRESS($AU25+1, BH$1)))</f>
        <v>0.94469000000000003</v>
      </c>
      <c r="BI25">
        <f ca="1">AVERAGE(INDIRECT(ADDRESS($AU24+2, BI$1)):INDIRECT(ADDRESS($AU25+1, BI$1)))</f>
        <v>1.4577699999999996</v>
      </c>
      <c r="BJ25">
        <f ca="1">AVERAGE(INDIRECT(ADDRESS($AU24+2, BJ$1)):INDIRECT(ADDRESS($AU25+1, BJ$1)))</f>
        <v>0.67511999999999972</v>
      </c>
      <c r="BK25">
        <f ca="1">AVERAGE(INDIRECT(ADDRESS($AU24+2, BK$1)):INDIRECT(ADDRESS($AU25+1, BK$1)))</f>
        <v>1.2128699999999997</v>
      </c>
      <c r="BL25">
        <f ca="1">AVERAGE(INDIRECT(ADDRESS($AU24+2, BL$1)):INDIRECT(ADDRESS($AU25+1, BL$1)))</f>
        <v>0.39245000000000019</v>
      </c>
      <c r="BM25">
        <f ca="1">AVERAGE(INDIRECT(ADDRESS($AU24+2, BM$1)):INDIRECT(ADDRESS($AU25+1, BM$1)))</f>
        <v>0.58659000000000017</v>
      </c>
      <c r="BN25">
        <f ca="1">AVERAGE(INDIRECT(ADDRESS($AU24+2, BN$1)):INDIRECT(ADDRESS($AU25+1, BN$1)))</f>
        <v>0.55740999999999996</v>
      </c>
      <c r="BO25">
        <f ca="1">AVERAGE(INDIRECT(ADDRESS($AU24+2, BO$1)):INDIRECT(ADDRESS($AU25+1, BO$1)))</f>
        <v>1.6305600000000002</v>
      </c>
      <c r="BP25">
        <f ca="1">AVERAGE(INDIRECT(ADDRESS($AU24+2, BP$1)):INDIRECT(ADDRESS($AU25+1, BP$1)))</f>
        <v>0.2251599999999998</v>
      </c>
    </row>
    <row r="26" spans="1:68" x14ac:dyDescent="0.25">
      <c r="A26" s="1">
        <v>3.40794</v>
      </c>
      <c r="B26" s="1">
        <v>3.19767</v>
      </c>
      <c r="C26" s="1">
        <v>5.1607599999999998</v>
      </c>
      <c r="D26" s="1">
        <v>1.76803</v>
      </c>
      <c r="E26" s="1">
        <v>3.87487</v>
      </c>
      <c r="F26" s="1">
        <v>4.7930900000000003</v>
      </c>
      <c r="G26" s="1">
        <v>5.1425700000000001</v>
      </c>
      <c r="H26" s="1">
        <v>1.8615299999999999</v>
      </c>
      <c r="I26" s="1">
        <v>2.5735199999999998</v>
      </c>
      <c r="J26" s="1">
        <v>0.97042399999999995</v>
      </c>
      <c r="K26" s="1">
        <v>4.0194400000000003</v>
      </c>
      <c r="L26" s="1">
        <v>1.3488500000000001</v>
      </c>
      <c r="M26" s="1">
        <v>1.7141299999999999</v>
      </c>
      <c r="N26" s="1">
        <v>4.1033600000000003</v>
      </c>
      <c r="O26" s="1">
        <v>4.5336600000000002</v>
      </c>
      <c r="P26" s="1">
        <v>1.92431</v>
      </c>
      <c r="Q26" s="1">
        <v>2.7934999999999999</v>
      </c>
      <c r="R26" s="1">
        <v>2.70905</v>
      </c>
      <c r="S26" s="1">
        <v>6.0713999999999997</v>
      </c>
      <c r="T26" s="1">
        <v>2.5119099999999999</v>
      </c>
      <c r="U26" s="1">
        <v>2.2175199999999999</v>
      </c>
      <c r="V26" s="1" t="s">
        <v>23</v>
      </c>
      <c r="W26" s="1">
        <f>ABS(IK_diagnostics_degrees[[#This Row],[Column1]]-A25)</f>
        <v>1.9033600000000002</v>
      </c>
      <c r="X26" s="1">
        <f>ABS(IK_diagnostics_degrees[[#This Row],[Column2]]-B25)</f>
        <v>4.7369999999999912E-2</v>
      </c>
      <c r="Y26" s="1">
        <f>ABS(IK_diagnostics_degrees[[#This Row],[Column3]]-C25)</f>
        <v>3.69346</v>
      </c>
      <c r="Z26" s="1">
        <f>ABS(IK_diagnostics_degrees[[#This Row],[Column4]]-D25)</f>
        <v>0.80297000000000018</v>
      </c>
      <c r="AA26" s="1">
        <f>ABS(IK_diagnostics_degrees[[#This Row],[Column5]]-E25)</f>
        <v>0.65268000000000015</v>
      </c>
      <c r="AB26" s="1">
        <f>ABS(IK_diagnostics_degrees[[#This Row],[Column6]]-F25)</f>
        <v>1.7395200000000002</v>
      </c>
      <c r="AC26" s="1">
        <f>ABS(IK_diagnostics_degrees[[#This Row],[Column7]]-G25)</f>
        <v>1.2198199999999999</v>
      </c>
      <c r="AD26" s="1">
        <f>ABS(IK_diagnostics_degrees[[#This Row],[Column8]]-H25)</f>
        <v>1.9938100000000001</v>
      </c>
      <c r="AE26" s="1">
        <f>ABS(IK_diagnostics_degrees[[#This Row],[Column9]]-I25)</f>
        <v>1.7725500000000003</v>
      </c>
      <c r="AF26" s="1">
        <f>ABS(IK_diagnostics_degrees[[#This Row],[Column10]]-J25)</f>
        <v>2.1220660000000002</v>
      </c>
      <c r="AG26" s="1">
        <f>ABS(IK_diagnostics_degrees[[#This Row],[Column11]]-K25)</f>
        <v>2.0669200000000005</v>
      </c>
      <c r="AH26" s="1">
        <f>ABS(IK_diagnostics_degrees[[#This Row],[Column12]]-L25)</f>
        <v>0.43535999999999997</v>
      </c>
      <c r="AI26" s="1">
        <f>ABS(IK_diagnostics_degrees[[#This Row],[Column13]]-M25)</f>
        <v>1.6528100000000001</v>
      </c>
      <c r="AJ26" s="1">
        <f>ABS(IK_diagnostics_degrees[[#This Row],[Column14]]-N25)</f>
        <v>1.0077400000000005</v>
      </c>
      <c r="AK26" s="1">
        <f>ABS(IK_diagnostics_degrees[[#This Row],[Column15]]-O25)</f>
        <v>1.3525900000000002</v>
      </c>
      <c r="AL26" s="1">
        <f>ABS(IK_diagnostics_degrees[[#This Row],[Column16]]-P25)</f>
        <v>0.89371</v>
      </c>
      <c r="AM26" s="1">
        <f>ABS(IK_diagnostics_degrees[[#This Row],[Column17]]-Q25)</f>
        <v>0.48611000000000004</v>
      </c>
      <c r="AN26" s="1">
        <f>ABS(IK_diagnostics_degrees[[#This Row],[Column18]]-R25)</f>
        <v>2.1701599999999996</v>
      </c>
      <c r="AO26" s="1">
        <f>ABS(IK_diagnostics_degrees[[#This Row],[Column19]]-S25)</f>
        <v>2.3862899999999998</v>
      </c>
      <c r="AP26" s="1">
        <f>ABS(IK_diagnostics_degrees[[#This Row],[Column20]]-T25)</f>
        <v>0.22825000000000006</v>
      </c>
      <c r="AQ26" s="1">
        <f>ABS(IK_diagnostics_degrees[[#This Row],[Column21]]-U25)</f>
        <v>1.579361</v>
      </c>
      <c r="AU26" s="3">
        <f>IK_diagnostics_frames[[#This Row],[Column1]]+AU25</f>
        <v>107</v>
      </c>
      <c r="AV26">
        <f ca="1">AVERAGE(INDIRECT(ADDRESS($AU25+2, AV$1)):INDIRECT(ADDRESS($AU26+1, AV$1)))</f>
        <v>2.13653</v>
      </c>
      <c r="AW26">
        <f ca="1">AVERAGE(INDIRECT(ADDRESS($AU25+2, AW$1)):INDIRECT(ADDRESS($AU26+1, AW$1)))</f>
        <v>0.62433666666666654</v>
      </c>
      <c r="AX26">
        <f ca="1">AVERAGE(INDIRECT(ADDRESS($AU25+2, AX$1)):INDIRECT(ADDRESS($AU26+1, AX$1)))</f>
        <v>2.8675973333333329</v>
      </c>
      <c r="AY26">
        <f ca="1">AVERAGE(INDIRECT(ADDRESS($AU25+2, AY$1)):INDIRECT(ADDRESS($AU26+1, AY$1)))</f>
        <v>3.5787936666666664</v>
      </c>
      <c r="AZ26">
        <f ca="1">AVERAGE(INDIRECT(ADDRESS($AU25+2, AZ$1)):INDIRECT(ADDRESS($AU26+1, AZ$1)))</f>
        <v>0.90009338766666669</v>
      </c>
      <c r="BA26">
        <f ca="1">AVERAGE(INDIRECT(ADDRESS($AU25+2, BA$1)):INDIRECT(ADDRESS($AU26+1, BA$1)))</f>
        <v>3.0429766666666667</v>
      </c>
      <c r="BB26">
        <f ca="1">AVERAGE(INDIRECT(ADDRESS($AU25+2, BB$1)):INDIRECT(ADDRESS($AU26+1, BB$1)))</f>
        <v>2.5786669999999998</v>
      </c>
      <c r="BC26">
        <f ca="1">AVERAGE(INDIRECT(ADDRESS($AU25+2, BC$1)):INDIRECT(ADDRESS($AU26+1, BC$1)))</f>
        <v>1.9271616666666669</v>
      </c>
      <c r="BD26">
        <f ca="1">AVERAGE(INDIRECT(ADDRESS($AU25+2, BD$1)):INDIRECT(ADDRESS($AU26+1, BD$1)))</f>
        <v>2.3730483333333336</v>
      </c>
      <c r="BE26">
        <f ca="1">AVERAGE(INDIRECT(ADDRESS($AU25+2, BE$1)):INDIRECT(ADDRESS($AU26+1, BE$1)))</f>
        <v>1.0894033333333333</v>
      </c>
      <c r="BF26">
        <f ca="1">AVERAGE(INDIRECT(ADDRESS($AU25+2, BF$1)):INDIRECT(ADDRESS($AU26+1, BF$1)))</f>
        <v>2.371154516666667</v>
      </c>
      <c r="BG26">
        <f ca="1">AVERAGE(INDIRECT(ADDRESS($AU25+2, BG$1)):INDIRECT(ADDRESS($AU26+1, BG$1)))</f>
        <v>2.6304222600000005</v>
      </c>
      <c r="BH26">
        <f ca="1">AVERAGE(INDIRECT(ADDRESS($AU25+2, BH$1)):INDIRECT(ADDRESS($AU26+1, BH$1)))</f>
        <v>1.7753350000000001</v>
      </c>
      <c r="BI26">
        <f ca="1">AVERAGE(INDIRECT(ADDRESS($AU25+2, BI$1)):INDIRECT(ADDRESS($AU26+1, BI$1)))</f>
        <v>1.0325366666666664</v>
      </c>
      <c r="BJ26">
        <f ca="1">AVERAGE(INDIRECT(ADDRESS($AU25+2, BJ$1)):INDIRECT(ADDRESS($AU26+1, BJ$1)))</f>
        <v>1.5335366666666665</v>
      </c>
      <c r="BK26">
        <f ca="1">AVERAGE(INDIRECT(ADDRESS($AU25+2, BK$1)):INDIRECT(ADDRESS($AU26+1, BK$1)))</f>
        <v>1.2272383333333334</v>
      </c>
      <c r="BL26">
        <f ca="1">AVERAGE(INDIRECT(ADDRESS($AU25+2, BL$1)):INDIRECT(ADDRESS($AU26+1, BL$1)))</f>
        <v>3.1571067499999992</v>
      </c>
      <c r="BM26">
        <f ca="1">AVERAGE(INDIRECT(ADDRESS($AU25+2, BM$1)):INDIRECT(ADDRESS($AU26+1, BM$1)))</f>
        <v>1.9307716666666668</v>
      </c>
      <c r="BN26">
        <f ca="1">AVERAGE(INDIRECT(ADDRESS($AU25+2, BN$1)):INDIRECT(ADDRESS($AU26+1, BN$1)))</f>
        <v>1.618093833333333</v>
      </c>
      <c r="BO26">
        <f ca="1">AVERAGE(INDIRECT(ADDRESS($AU25+2, BO$1)):INDIRECT(ADDRESS($AU26+1, BO$1)))</f>
        <v>2.2502516666666663</v>
      </c>
      <c r="BP26">
        <f ca="1">AVERAGE(INDIRECT(ADDRESS($AU25+2, BP$1)):INDIRECT(ADDRESS($AU26+1, BP$1)))</f>
        <v>1.830608</v>
      </c>
    </row>
    <row r="27" spans="1:68" x14ac:dyDescent="0.25">
      <c r="A27" s="1">
        <v>4.55464</v>
      </c>
      <c r="B27" s="1">
        <v>3.1559699999999999</v>
      </c>
      <c r="C27" s="1">
        <v>0.78452299999999997</v>
      </c>
      <c r="D27" s="1">
        <v>1.5077400000000001</v>
      </c>
      <c r="E27" s="1">
        <v>2.4288799999999999</v>
      </c>
      <c r="F27" s="1">
        <v>4.1157700000000004</v>
      </c>
      <c r="G27" s="1">
        <v>2.08582</v>
      </c>
      <c r="H27" s="1">
        <v>5.6272000000000002</v>
      </c>
      <c r="I27" s="1">
        <v>2.9466000000000001</v>
      </c>
      <c r="J27" s="1">
        <v>4.0227899999999996</v>
      </c>
      <c r="K27" s="1">
        <v>2.3178899999999998</v>
      </c>
      <c r="L27" s="1">
        <v>2.1918600000000001</v>
      </c>
      <c r="M27" s="1">
        <v>0.67777799999999999</v>
      </c>
      <c r="N27" s="1">
        <v>3.1118000000000001</v>
      </c>
      <c r="O27" s="1">
        <v>2.6185499999999999</v>
      </c>
      <c r="P27" s="1">
        <v>2.0415000000000001</v>
      </c>
      <c r="Q27" s="1">
        <v>4.9478799999999996</v>
      </c>
      <c r="R27" s="1">
        <v>0.40365899999999999</v>
      </c>
      <c r="S27" s="1">
        <v>2.41954</v>
      </c>
      <c r="T27" s="1">
        <v>4.7308300000000001</v>
      </c>
      <c r="U27" s="1">
        <v>2.1810200000000002</v>
      </c>
      <c r="V27" s="1" t="s">
        <v>23</v>
      </c>
      <c r="W27" s="1">
        <f>ABS(IK_diagnostics_degrees[[#This Row],[Column1]]-A26)</f>
        <v>1.1467000000000001</v>
      </c>
      <c r="X27" s="1">
        <f>ABS(IK_diagnostics_degrees[[#This Row],[Column2]]-B26)</f>
        <v>4.170000000000007E-2</v>
      </c>
      <c r="Y27" s="1">
        <f>ABS(IK_diagnostics_degrees[[#This Row],[Column3]]-C26)</f>
        <v>4.3762369999999997</v>
      </c>
      <c r="Z27" s="1">
        <f>ABS(IK_diagnostics_degrees[[#This Row],[Column4]]-D26)</f>
        <v>0.26028999999999991</v>
      </c>
      <c r="AA27" s="1">
        <f>ABS(IK_diagnostics_degrees[[#This Row],[Column5]]-E26)</f>
        <v>1.4459900000000001</v>
      </c>
      <c r="AB27" s="1">
        <f>ABS(IK_diagnostics_degrees[[#This Row],[Column6]]-F26)</f>
        <v>0.67731999999999992</v>
      </c>
      <c r="AC27" s="1">
        <f>ABS(IK_diagnostics_degrees[[#This Row],[Column7]]-G26)</f>
        <v>3.0567500000000001</v>
      </c>
      <c r="AD27" s="1">
        <f>ABS(IK_diagnostics_degrees[[#This Row],[Column8]]-H26)</f>
        <v>3.7656700000000001</v>
      </c>
      <c r="AE27" s="1">
        <f>ABS(IK_diagnostics_degrees[[#This Row],[Column9]]-I26)</f>
        <v>0.3730800000000003</v>
      </c>
      <c r="AF27" s="1">
        <f>ABS(IK_diagnostics_degrees[[#This Row],[Column10]]-J26)</f>
        <v>3.0523659999999997</v>
      </c>
      <c r="AG27" s="1">
        <f>ABS(IK_diagnostics_degrees[[#This Row],[Column11]]-K26)</f>
        <v>1.7015500000000006</v>
      </c>
      <c r="AH27" s="1">
        <f>ABS(IK_diagnostics_degrees[[#This Row],[Column12]]-L26)</f>
        <v>0.84301000000000004</v>
      </c>
      <c r="AI27" s="1">
        <f>ABS(IK_diagnostics_degrees[[#This Row],[Column13]]-M26)</f>
        <v>1.0363519999999999</v>
      </c>
      <c r="AJ27" s="1">
        <f>ABS(IK_diagnostics_degrees[[#This Row],[Column14]]-N26)</f>
        <v>0.99156000000000022</v>
      </c>
      <c r="AK27" s="1">
        <f>ABS(IK_diagnostics_degrees[[#This Row],[Column15]]-O26)</f>
        <v>1.9151100000000003</v>
      </c>
      <c r="AL27" s="1">
        <f>ABS(IK_diagnostics_degrees[[#This Row],[Column16]]-P26)</f>
        <v>0.11719000000000013</v>
      </c>
      <c r="AM27" s="1">
        <f>ABS(IK_diagnostics_degrees[[#This Row],[Column17]]-Q26)</f>
        <v>2.1543799999999997</v>
      </c>
      <c r="AN27" s="1">
        <f>ABS(IK_diagnostics_degrees[[#This Row],[Column18]]-R26)</f>
        <v>2.3053910000000002</v>
      </c>
      <c r="AO27" s="1">
        <f>ABS(IK_diagnostics_degrees[[#This Row],[Column19]]-S26)</f>
        <v>3.6518599999999997</v>
      </c>
      <c r="AP27" s="1">
        <f>ABS(IK_diagnostics_degrees[[#This Row],[Column20]]-T26)</f>
        <v>2.2189200000000002</v>
      </c>
      <c r="AQ27" s="1">
        <f>ABS(IK_diagnostics_degrees[[#This Row],[Column21]]-U26)</f>
        <v>3.6499999999999755E-2</v>
      </c>
      <c r="AU27" s="4">
        <f>IK_diagnostics_frames[[#This Row],[Column1]]+AU26</f>
        <v>109</v>
      </c>
      <c r="AV27">
        <f ca="1">AVERAGE(INDIRECT(ADDRESS($AU26+2, AV$1)):INDIRECT(ADDRESS($AU27+1, AV$1)))</f>
        <v>3.185365</v>
      </c>
      <c r="AW27">
        <f ca="1">AVERAGE(INDIRECT(ADDRESS($AU26+2, AW$1)):INDIRECT(ADDRESS($AU27+1, AW$1)))</f>
        <v>2.4640149999999998</v>
      </c>
      <c r="AX27">
        <f ca="1">AVERAGE(INDIRECT(ADDRESS($AU26+2, AX$1)):INDIRECT(ADDRESS($AU27+1, AX$1)))</f>
        <v>2.7689499999999998</v>
      </c>
      <c r="AY27">
        <f ca="1">AVERAGE(INDIRECT(ADDRESS($AU26+2, AY$1)):INDIRECT(ADDRESS($AU27+1, AY$1)))</f>
        <v>1.7978200000000002</v>
      </c>
      <c r="AZ27">
        <f ca="1">AVERAGE(INDIRECT(ADDRESS($AU26+2, AZ$1)):INDIRECT(ADDRESS($AU27+1, AZ$1)))</f>
        <v>1.2788854999999999</v>
      </c>
      <c r="BA27">
        <f ca="1">AVERAGE(INDIRECT(ADDRESS($AU26+2, BA$1)):INDIRECT(ADDRESS($AU27+1, BA$1)))</f>
        <v>0.99533999999999978</v>
      </c>
      <c r="BB27">
        <f ca="1">AVERAGE(INDIRECT(ADDRESS($AU26+2, BB$1)):INDIRECT(ADDRESS($AU27+1, BB$1)))</f>
        <v>2.1762049999999999</v>
      </c>
      <c r="BC27">
        <f ca="1">AVERAGE(INDIRECT(ADDRESS($AU26+2, BC$1)):INDIRECT(ADDRESS($AU27+1, BC$1)))</f>
        <v>2.3641999999999999</v>
      </c>
      <c r="BD27">
        <f ca="1">AVERAGE(INDIRECT(ADDRESS($AU26+2, BD$1)):INDIRECT(ADDRESS($AU27+1, BD$1)))</f>
        <v>0.82198500000000008</v>
      </c>
      <c r="BE27">
        <f ca="1">AVERAGE(INDIRECT(ADDRESS($AU26+2, BE$1)):INDIRECT(ADDRESS($AU27+1, BE$1)))</f>
        <v>2.0714399999999999</v>
      </c>
      <c r="BF27">
        <f ca="1">AVERAGE(INDIRECT(ADDRESS($AU26+2, BF$1)):INDIRECT(ADDRESS($AU27+1, BF$1)))</f>
        <v>1.6231955500000002</v>
      </c>
      <c r="BG27">
        <f ca="1">AVERAGE(INDIRECT(ADDRESS($AU26+2, BG$1)):INDIRECT(ADDRESS($AU27+1, BG$1)))</f>
        <v>1.9300950000000001</v>
      </c>
      <c r="BH27">
        <f ca="1">AVERAGE(INDIRECT(ADDRESS($AU26+2, BH$1)):INDIRECT(ADDRESS($AU27+1, BH$1)))</f>
        <v>3.8818300000000003</v>
      </c>
      <c r="BI27">
        <f ca="1">AVERAGE(INDIRECT(ADDRESS($AU26+2, BI$1)):INDIRECT(ADDRESS($AU27+1, BI$1)))</f>
        <v>1.9589649999999998</v>
      </c>
      <c r="BJ27">
        <f ca="1">AVERAGE(INDIRECT(ADDRESS($AU26+2, BJ$1)):INDIRECT(ADDRESS($AU27+1, BJ$1)))</f>
        <v>2.4357949999999997</v>
      </c>
      <c r="BK27">
        <f ca="1">AVERAGE(INDIRECT(ADDRESS($AU26+2, BK$1)):INDIRECT(ADDRESS($AU27+1, BK$1)))</f>
        <v>2.2034150000000001</v>
      </c>
      <c r="BL27">
        <f ca="1">AVERAGE(INDIRECT(ADDRESS($AU26+2, BL$1)):INDIRECT(ADDRESS($AU27+1, BL$1)))</f>
        <v>3.03199475</v>
      </c>
      <c r="BM27">
        <f ca="1">AVERAGE(INDIRECT(ADDRESS($AU26+2, BM$1)):INDIRECT(ADDRESS($AU27+1, BM$1)))</f>
        <v>3.4354050000000003</v>
      </c>
      <c r="BN27">
        <f ca="1">AVERAGE(INDIRECT(ADDRESS($AU26+2, BN$1)):INDIRECT(ADDRESS($AU27+1, BN$1)))</f>
        <v>4.4387945000000002</v>
      </c>
      <c r="BO27">
        <f ca="1">AVERAGE(INDIRECT(ADDRESS($AU26+2, BO$1)):INDIRECT(ADDRESS($AU27+1, BO$1)))</f>
        <v>2.0479149999999997</v>
      </c>
      <c r="BP27">
        <f ca="1">AVERAGE(INDIRECT(ADDRESS($AU26+2, BP$1)):INDIRECT(ADDRESS($AU27+1, BP$1)))</f>
        <v>1.5951550000000001</v>
      </c>
    </row>
    <row r="28" spans="1:68" x14ac:dyDescent="0.25">
      <c r="A28" s="1">
        <v>4.0835299999999997</v>
      </c>
      <c r="B28" s="1">
        <v>0.142711</v>
      </c>
      <c r="C28" s="1">
        <v>3.42842</v>
      </c>
      <c r="D28" s="1">
        <v>2.68424</v>
      </c>
      <c r="E28" s="1">
        <v>2.4616600000000002</v>
      </c>
      <c r="F28" s="1">
        <v>0.95397699999999996</v>
      </c>
      <c r="G28" s="1">
        <v>1.84175</v>
      </c>
      <c r="H28" s="1">
        <v>0.75100999999999996</v>
      </c>
      <c r="I28" s="1">
        <v>0.32583600000000001</v>
      </c>
      <c r="J28" s="1">
        <v>1.6351</v>
      </c>
      <c r="K28" s="1" t="s">
        <v>22</v>
      </c>
      <c r="L28" s="1">
        <v>1.7166399999999999</v>
      </c>
      <c r="M28" s="1">
        <v>5.7873099999999997</v>
      </c>
      <c r="N28" s="1">
        <v>3.38008</v>
      </c>
      <c r="O28" s="1">
        <v>3.53315</v>
      </c>
      <c r="P28" s="1">
        <v>4.76267</v>
      </c>
      <c r="Q28" s="1">
        <v>5.2997100000000001</v>
      </c>
      <c r="R28" s="1">
        <v>3.2037300000000002</v>
      </c>
      <c r="S28" s="1">
        <v>4.1431300000000002</v>
      </c>
      <c r="T28" s="1">
        <v>4.5643099999999999</v>
      </c>
      <c r="U28" s="1">
        <v>3.8372899999999999</v>
      </c>
      <c r="V28" s="1" t="s">
        <v>23</v>
      </c>
      <c r="W28" s="1">
        <f>ABS(IK_diagnostics_degrees[[#This Row],[Column1]]-A27)</f>
        <v>0.47111000000000036</v>
      </c>
      <c r="X28" s="1">
        <f>ABS(IK_diagnostics_degrees[[#This Row],[Column2]]-B27)</f>
        <v>3.0132590000000001</v>
      </c>
      <c r="Y28" s="1">
        <f>ABS(IK_diagnostics_degrees[[#This Row],[Column3]]-C27)</f>
        <v>2.6438969999999999</v>
      </c>
      <c r="Z28" s="1">
        <f>ABS(IK_diagnostics_degrees[[#This Row],[Column4]]-D27)</f>
        <v>1.1764999999999999</v>
      </c>
      <c r="AA28" s="1">
        <f>ABS(IK_diagnostics_degrees[[#This Row],[Column5]]-E27)</f>
        <v>3.2780000000000253E-2</v>
      </c>
      <c r="AB28" s="1">
        <f>ABS(IK_diagnostics_degrees[[#This Row],[Column6]]-F27)</f>
        <v>3.1617930000000003</v>
      </c>
      <c r="AC28" s="1">
        <f>ABS(IK_diagnostics_degrees[[#This Row],[Column7]]-G27)</f>
        <v>0.24407000000000001</v>
      </c>
      <c r="AD28" s="1">
        <f>ABS(IK_diagnostics_degrees[[#This Row],[Column8]]-H27)</f>
        <v>4.8761900000000002</v>
      </c>
      <c r="AE28" s="1">
        <f>ABS(IK_diagnostics_degrees[[#This Row],[Column9]]-I27)</f>
        <v>2.6207640000000003</v>
      </c>
      <c r="AF28" s="1">
        <f>ABS(IK_diagnostics_degrees[[#This Row],[Column10]]-J27)</f>
        <v>2.3876899999999996</v>
      </c>
      <c r="AG28" s="1">
        <f>ABS(IK_diagnostics_degrees[[#This Row],[Column11]]-K27)</f>
        <v>2.3178899999999998</v>
      </c>
      <c r="AH28" s="1">
        <f>ABS(IK_diagnostics_degrees[[#This Row],[Column12]]-L27)</f>
        <v>0.4752200000000002</v>
      </c>
      <c r="AI28" s="1">
        <f>ABS(IK_diagnostics_degrees[[#This Row],[Column13]]-M27)</f>
        <v>5.1095319999999997</v>
      </c>
      <c r="AJ28" s="1">
        <f>ABS(IK_diagnostics_degrees[[#This Row],[Column14]]-N27)</f>
        <v>0.26827999999999985</v>
      </c>
      <c r="AK28" s="1">
        <f>ABS(IK_diagnostics_degrees[[#This Row],[Column15]]-O27)</f>
        <v>0.91460000000000008</v>
      </c>
      <c r="AL28" s="1">
        <f>ABS(IK_diagnostics_degrees[[#This Row],[Column16]]-P27)</f>
        <v>2.7211699999999999</v>
      </c>
      <c r="AM28" s="1">
        <f>ABS(IK_diagnostics_degrees[[#This Row],[Column17]]-Q27)</f>
        <v>0.35183000000000053</v>
      </c>
      <c r="AN28" s="1">
        <f>ABS(IK_diagnostics_degrees[[#This Row],[Column18]]-R27)</f>
        <v>2.800071</v>
      </c>
      <c r="AO28" s="1">
        <f>ABS(IK_diagnostics_degrees[[#This Row],[Column19]]-S27)</f>
        <v>1.7235900000000002</v>
      </c>
      <c r="AP28" s="1">
        <f>ABS(IK_diagnostics_degrees[[#This Row],[Column20]]-T27)</f>
        <v>0.16652000000000022</v>
      </c>
      <c r="AQ28" s="1">
        <f>ABS(IK_diagnostics_degrees[[#This Row],[Column21]]-U27)</f>
        <v>1.6562699999999997</v>
      </c>
      <c r="AU28" s="3">
        <f>IK_diagnostics_frames[[#This Row],[Column1]]+AU27</f>
        <v>121</v>
      </c>
      <c r="AV28">
        <f ca="1">AVERAGE(INDIRECT(ADDRESS($AU27+2, AV$1)):INDIRECT(ADDRESS($AU28+1, AV$1)))</f>
        <v>1.5482675000000004</v>
      </c>
      <c r="AW28">
        <f ca="1">AVERAGE(INDIRECT(ADDRESS($AU27+2, AW$1)):INDIRECT(ADDRESS($AU28+1, AW$1)))</f>
        <v>1.9549268333333334</v>
      </c>
      <c r="AX28">
        <f ca="1">AVERAGE(INDIRECT(ADDRESS($AU27+2, AX$1)):INDIRECT(ADDRESS($AU28+1, AX$1)))</f>
        <v>1.8035776181666667</v>
      </c>
      <c r="AY28">
        <f ca="1">AVERAGE(INDIRECT(ADDRESS($AU27+2, AY$1)):INDIRECT(ADDRESS($AU28+1, AY$1)))</f>
        <v>2.2303735166666669</v>
      </c>
      <c r="AZ28">
        <f ca="1">AVERAGE(INDIRECT(ADDRESS($AU27+2, AZ$1)):INDIRECT(ADDRESS($AU28+1, AZ$1)))</f>
        <v>1.2678666666666665</v>
      </c>
      <c r="BA28">
        <f ca="1">AVERAGE(INDIRECT(ADDRESS($AU27+2, BA$1)):INDIRECT(ADDRESS($AU28+1, BA$1)))</f>
        <v>1.6255560833333333</v>
      </c>
      <c r="BB28">
        <f ca="1">AVERAGE(INDIRECT(ADDRESS($AU27+2, BB$1)):INDIRECT(ADDRESS($AU28+1, BB$1)))</f>
        <v>2.4895644666666663</v>
      </c>
      <c r="BC28">
        <f ca="1">AVERAGE(INDIRECT(ADDRESS($AU27+2, BC$1)):INDIRECT(ADDRESS($AU28+1, BC$1)))</f>
        <v>2.4727833333333336</v>
      </c>
      <c r="BD28">
        <f ca="1">AVERAGE(INDIRECT(ADDRESS($AU27+2, BD$1)):INDIRECT(ADDRESS($AU28+1, BD$1)))</f>
        <v>2.4867714999999997</v>
      </c>
      <c r="BE28">
        <f ca="1">AVERAGE(INDIRECT(ADDRESS($AU27+2, BE$1)):INDIRECT(ADDRESS($AU28+1, BE$1)))</f>
        <v>2.5918323333333335</v>
      </c>
      <c r="BF28">
        <f ca="1">AVERAGE(INDIRECT(ADDRESS($AU27+2, BF$1)):INDIRECT(ADDRESS($AU28+1, BF$1)))</f>
        <v>2.0915586666666663</v>
      </c>
      <c r="BG28">
        <f ca="1">AVERAGE(INDIRECT(ADDRESS($AU27+2, BG$1)):INDIRECT(ADDRESS($AU28+1, BG$1)))</f>
        <v>1.6232733333333333</v>
      </c>
      <c r="BH28">
        <f ca="1">AVERAGE(INDIRECT(ADDRESS($AU27+2, BH$1)):INDIRECT(ADDRESS($AU28+1, BH$1)))</f>
        <v>1.7282685000000002</v>
      </c>
      <c r="BI28">
        <f ca="1">AVERAGE(INDIRECT(ADDRESS($AU27+2, BI$1)):INDIRECT(ADDRESS($AU28+1, BI$1)))</f>
        <v>2.0496515</v>
      </c>
      <c r="BJ28">
        <f ca="1">AVERAGE(INDIRECT(ADDRESS($AU27+2, BJ$1)):INDIRECT(ADDRESS($AU28+1, BJ$1)))</f>
        <v>1.8381474999999998</v>
      </c>
      <c r="BK28">
        <f ca="1">AVERAGE(INDIRECT(ADDRESS($AU27+2, BK$1)):INDIRECT(ADDRESS($AU28+1, BK$1)))</f>
        <v>1.7803808333333337</v>
      </c>
      <c r="BL28">
        <f ca="1">AVERAGE(INDIRECT(ADDRESS($AU27+2, BL$1)):INDIRECT(ADDRESS($AU28+1, BL$1)))</f>
        <v>2.5765807500000002</v>
      </c>
      <c r="BM28">
        <f ca="1">AVERAGE(INDIRECT(ADDRESS($AU27+2, BM$1)):INDIRECT(ADDRESS($AU28+1, BM$1)))</f>
        <v>2.4818058534999996</v>
      </c>
      <c r="BN28">
        <f ca="1">AVERAGE(INDIRECT(ADDRESS($AU27+2, BN$1)):INDIRECT(ADDRESS($AU28+1, BN$1)))</f>
        <v>1.3224075</v>
      </c>
      <c r="BO28">
        <f ca="1">AVERAGE(INDIRECT(ADDRESS($AU27+2, BO$1)):INDIRECT(ADDRESS($AU28+1, BO$1)))</f>
        <v>2.2306633333333332</v>
      </c>
      <c r="BP28">
        <f ca="1">AVERAGE(INDIRECT(ADDRESS($AU27+2, BP$1)):INDIRECT(ADDRESS($AU28+1, BP$1)))</f>
        <v>2.4777679999999997</v>
      </c>
    </row>
    <row r="29" spans="1:68" x14ac:dyDescent="0.25">
      <c r="A29" s="1">
        <v>2.2147199999999998</v>
      </c>
      <c r="B29" s="1">
        <v>2.8010899999999999</v>
      </c>
      <c r="C29" s="1">
        <v>3.0509400000000002</v>
      </c>
      <c r="D29" s="1">
        <v>1.22502</v>
      </c>
      <c r="E29" s="1">
        <v>5.4474099999999996</v>
      </c>
      <c r="F29" s="1">
        <v>3.3238599999999998</v>
      </c>
      <c r="G29" s="1">
        <v>3.9354</v>
      </c>
      <c r="H29" s="1">
        <v>5.7395800000000001</v>
      </c>
      <c r="I29" s="1">
        <v>1.4202300000000001</v>
      </c>
      <c r="J29" s="1">
        <v>2.8096199999999998</v>
      </c>
      <c r="K29" s="1">
        <v>4.74038</v>
      </c>
      <c r="L29" s="1">
        <v>0.58741200000000005</v>
      </c>
      <c r="M29" s="1">
        <v>3.20946</v>
      </c>
      <c r="N29" s="1">
        <v>1.3388</v>
      </c>
      <c r="O29" s="1">
        <v>3.4639700000000002</v>
      </c>
      <c r="P29" s="1">
        <v>4.5162000000000004</v>
      </c>
      <c r="Q29" s="1">
        <v>6.1601699999999999</v>
      </c>
      <c r="R29" s="1">
        <v>6.2570600000000001</v>
      </c>
      <c r="S29" s="1">
        <v>3.2137799999999999</v>
      </c>
      <c r="T29" s="1">
        <v>0.68726200000000004</v>
      </c>
      <c r="U29" s="1">
        <v>4.8398000000000003</v>
      </c>
      <c r="V29" s="1" t="s">
        <v>23</v>
      </c>
      <c r="W29" s="1">
        <f>ABS(IK_diagnostics_degrees[[#This Row],[Column1]]-A28)</f>
        <v>1.8688099999999999</v>
      </c>
      <c r="X29" s="1">
        <f>ABS(IK_diagnostics_degrees[[#This Row],[Column2]]-B28)</f>
        <v>2.658379</v>
      </c>
      <c r="Y29" s="1">
        <f>ABS(IK_diagnostics_degrees[[#This Row],[Column3]]-C28)</f>
        <v>0.37747999999999982</v>
      </c>
      <c r="Z29" s="1">
        <f>ABS(IK_diagnostics_degrees[[#This Row],[Column4]]-D28)</f>
        <v>1.45922</v>
      </c>
      <c r="AA29" s="1">
        <f>ABS(IK_diagnostics_degrees[[#This Row],[Column5]]-E28)</f>
        <v>2.9857499999999995</v>
      </c>
      <c r="AB29" s="1">
        <f>ABS(IK_diagnostics_degrees[[#This Row],[Column6]]-F28)</f>
        <v>2.3698829999999997</v>
      </c>
      <c r="AC29" s="1">
        <f>ABS(IK_diagnostics_degrees[[#This Row],[Column7]]-G28)</f>
        <v>2.0936500000000002</v>
      </c>
      <c r="AD29" s="1">
        <f>ABS(IK_diagnostics_degrees[[#This Row],[Column8]]-H28)</f>
        <v>4.9885700000000002</v>
      </c>
      <c r="AE29" s="1">
        <f>ABS(IK_diagnostics_degrees[[#This Row],[Column9]]-I28)</f>
        <v>1.0943940000000001</v>
      </c>
      <c r="AF29" s="1">
        <f>ABS(IK_diagnostics_degrees[[#This Row],[Column10]]-J28)</f>
        <v>1.1745199999999998</v>
      </c>
      <c r="AG29" s="1">
        <f>ABS(IK_diagnostics_degrees[[#This Row],[Column11]]-K28)</f>
        <v>4.74038</v>
      </c>
      <c r="AH29" s="1">
        <f>ABS(IK_diagnostics_degrees[[#This Row],[Column12]]-L28)</f>
        <v>1.1292279999999999</v>
      </c>
      <c r="AI29" s="1">
        <f>ABS(IK_diagnostics_degrees[[#This Row],[Column13]]-M28)</f>
        <v>2.5778499999999998</v>
      </c>
      <c r="AJ29" s="1">
        <f>ABS(IK_diagnostics_degrees[[#This Row],[Column14]]-N28)</f>
        <v>2.04128</v>
      </c>
      <c r="AK29" s="1">
        <f>ABS(IK_diagnostics_degrees[[#This Row],[Column15]]-O28)</f>
        <v>6.9179999999999797E-2</v>
      </c>
      <c r="AL29" s="1">
        <f>ABS(IK_diagnostics_degrees[[#This Row],[Column16]]-P28)</f>
        <v>0.24646999999999952</v>
      </c>
      <c r="AM29" s="1">
        <f>ABS(IK_diagnostics_degrees[[#This Row],[Column17]]-Q28)</f>
        <v>0.86045999999999978</v>
      </c>
      <c r="AN29" s="1">
        <f>ABS(IK_diagnostics_degrees[[#This Row],[Column18]]-R28)</f>
        <v>3.0533299999999999</v>
      </c>
      <c r="AO29" s="1">
        <f>ABS(IK_diagnostics_degrees[[#This Row],[Column19]]-S28)</f>
        <v>0.92935000000000034</v>
      </c>
      <c r="AP29" s="1">
        <f>ABS(IK_diagnostics_degrees[[#This Row],[Column20]]-T28)</f>
        <v>3.8770479999999998</v>
      </c>
      <c r="AQ29" s="1">
        <f>ABS(IK_diagnostics_degrees[[#This Row],[Column21]]-U28)</f>
        <v>1.0025100000000005</v>
      </c>
      <c r="AU29" s="4">
        <f>IK_diagnostics_frames[[#This Row],[Column1]]+AU28</f>
        <v>125</v>
      </c>
      <c r="AV29">
        <f ca="1">AVERAGE(INDIRECT(ADDRESS($AU28+2, AV$1)):INDIRECT(ADDRESS($AU29+1, AV$1)))</f>
        <v>3.3232390000000001</v>
      </c>
      <c r="AW29">
        <f ca="1">AVERAGE(INDIRECT(ADDRESS($AU28+2, AW$1)):INDIRECT(ADDRESS($AU29+1, AW$1)))</f>
        <v>0.83345049999999998</v>
      </c>
      <c r="AX29">
        <f ca="1">AVERAGE(INDIRECT(ADDRESS($AU28+2, AX$1)):INDIRECT(ADDRESS($AU29+1, AX$1)))</f>
        <v>3.1026175</v>
      </c>
      <c r="AY29">
        <f ca="1">AVERAGE(INDIRECT(ADDRESS($AU28+2, AY$1)):INDIRECT(ADDRESS($AU29+1, AY$1)))</f>
        <v>2.66574</v>
      </c>
      <c r="AZ29">
        <f ca="1">AVERAGE(INDIRECT(ADDRESS($AU28+2, AZ$1)):INDIRECT(ADDRESS($AU29+1, AZ$1)))</f>
        <v>1.9230894999999999</v>
      </c>
      <c r="BA29">
        <f ca="1">AVERAGE(INDIRECT(ADDRESS($AU28+2, BA$1)):INDIRECT(ADDRESS($AU29+1, BA$1)))</f>
        <v>1.486248625</v>
      </c>
      <c r="BB29">
        <f ca="1">AVERAGE(INDIRECT(ADDRESS($AU28+2, BB$1)):INDIRECT(ADDRESS($AU29+1, BB$1)))</f>
        <v>2.2003949999999999</v>
      </c>
      <c r="BC29">
        <f ca="1">AVERAGE(INDIRECT(ADDRESS($AU28+2, BC$1)):INDIRECT(ADDRESS($AU29+1, BC$1)))</f>
        <v>3.4958781000000001</v>
      </c>
      <c r="BD29">
        <f ca="1">AVERAGE(INDIRECT(ADDRESS($AU28+2, BD$1)):INDIRECT(ADDRESS($AU29+1, BD$1)))</f>
        <v>3.9206099999999999</v>
      </c>
      <c r="BE29">
        <f ca="1">AVERAGE(INDIRECT(ADDRESS($AU28+2, BE$1)):INDIRECT(ADDRESS($AU29+1, BE$1)))</f>
        <v>1.5727324999999999</v>
      </c>
      <c r="BF29">
        <f ca="1">AVERAGE(INDIRECT(ADDRESS($AU28+2, BF$1)):INDIRECT(ADDRESS($AU29+1, BF$1)))</f>
        <v>1.7901450000000003</v>
      </c>
      <c r="BG29">
        <f ca="1">AVERAGE(INDIRECT(ADDRESS($AU28+2, BG$1)):INDIRECT(ADDRESS($AU29+1, BG$1)))</f>
        <v>2.02052225</v>
      </c>
      <c r="BH29">
        <f ca="1">AVERAGE(INDIRECT(ADDRESS($AU28+2, BH$1)):INDIRECT(ADDRESS($AU29+1, BH$1)))</f>
        <v>3.0873525000000006</v>
      </c>
      <c r="BI29">
        <f ca="1">AVERAGE(INDIRECT(ADDRESS($AU28+2, BI$1)):INDIRECT(ADDRESS($AU29+1, BI$1)))</f>
        <v>1.6203574999999999</v>
      </c>
      <c r="BJ29">
        <f ca="1">AVERAGE(INDIRECT(ADDRESS($AU28+2, BJ$1)):INDIRECT(ADDRESS($AU29+1, BJ$1)))</f>
        <v>1.164825</v>
      </c>
      <c r="BK29">
        <f ca="1">AVERAGE(INDIRECT(ADDRESS($AU28+2, BK$1)):INDIRECT(ADDRESS($AU29+1, BK$1)))</f>
        <v>0.93235899999999994</v>
      </c>
      <c r="BL29">
        <f ca="1">AVERAGE(INDIRECT(ADDRESS($AU28+2, BL$1)):INDIRECT(ADDRESS($AU29+1, BL$1)))</f>
        <v>2.3269804999999999</v>
      </c>
      <c r="BM29">
        <f ca="1">AVERAGE(INDIRECT(ADDRESS($AU28+2, BM$1)):INDIRECT(ADDRESS($AU29+1, BM$1)))</f>
        <v>1.9585600000000001</v>
      </c>
      <c r="BN29">
        <f ca="1">AVERAGE(INDIRECT(ADDRESS($AU28+2, BN$1)):INDIRECT(ADDRESS($AU29+1, BN$1)))</f>
        <v>1.5170492500000001</v>
      </c>
      <c r="BO29">
        <f ca="1">AVERAGE(INDIRECT(ADDRESS($AU28+2, BO$1)):INDIRECT(ADDRESS($AU29+1, BO$1)))</f>
        <v>1.2282359999999999</v>
      </c>
      <c r="BP29">
        <f ca="1">AVERAGE(INDIRECT(ADDRESS($AU28+2, BP$1)):INDIRECT(ADDRESS($AU29+1, BP$1)))</f>
        <v>1.3184625000000001</v>
      </c>
    </row>
    <row r="30" spans="1:68" x14ac:dyDescent="0.25">
      <c r="A30" s="1">
        <v>5.7061400000000004</v>
      </c>
      <c r="B30" s="1">
        <v>3.9319799999999998</v>
      </c>
      <c r="C30" s="1">
        <v>0.52147200000000005</v>
      </c>
      <c r="D30" s="1">
        <v>3.34917</v>
      </c>
      <c r="E30" s="1">
        <v>0.90242100000000003</v>
      </c>
      <c r="F30" s="1">
        <v>4.7691800000000004</v>
      </c>
      <c r="G30" s="1">
        <v>5.4783400000000002</v>
      </c>
      <c r="H30" s="1">
        <v>3.2810199999999998</v>
      </c>
      <c r="I30" s="1">
        <v>2.1658200000000001</v>
      </c>
      <c r="J30" s="1">
        <v>5.2444499999999996</v>
      </c>
      <c r="K30" s="1">
        <v>1.54478</v>
      </c>
      <c r="L30" s="1">
        <v>3.41235</v>
      </c>
      <c r="M30" s="1">
        <v>2.5130599999999998</v>
      </c>
      <c r="N30" s="1">
        <v>3.0959599999999998</v>
      </c>
      <c r="O30" s="1">
        <v>2.7972100000000002</v>
      </c>
      <c r="P30" s="1">
        <v>2.5650200000000001</v>
      </c>
      <c r="Q30" s="1">
        <v>5.4995700000000003</v>
      </c>
      <c r="R30" s="1">
        <v>2.2631299999999999</v>
      </c>
      <c r="S30" s="1">
        <v>4.2099299999999999</v>
      </c>
      <c r="T30" s="1">
        <v>2.5981200000000002</v>
      </c>
      <c r="U30" s="1">
        <v>4.37934</v>
      </c>
      <c r="V30" s="1" t="s">
        <v>23</v>
      </c>
      <c r="W30" s="1">
        <f>ABS(IK_diagnostics_degrees[[#This Row],[Column1]]-A29)</f>
        <v>3.4914200000000006</v>
      </c>
      <c r="X30" s="1">
        <f>ABS(IK_diagnostics_degrees[[#This Row],[Column2]]-B29)</f>
        <v>1.13089</v>
      </c>
      <c r="Y30" s="1">
        <f>ABS(IK_diagnostics_degrees[[#This Row],[Column3]]-C29)</f>
        <v>2.529468</v>
      </c>
      <c r="Z30" s="1">
        <f>ABS(IK_diagnostics_degrees[[#This Row],[Column4]]-D29)</f>
        <v>2.1241500000000002</v>
      </c>
      <c r="AA30" s="1">
        <f>ABS(IK_diagnostics_degrees[[#This Row],[Column5]]-E29)</f>
        <v>4.5449889999999993</v>
      </c>
      <c r="AB30" s="1">
        <f>ABS(IK_diagnostics_degrees[[#This Row],[Column6]]-F29)</f>
        <v>1.4453200000000006</v>
      </c>
      <c r="AC30" s="1">
        <f>ABS(IK_diagnostics_degrees[[#This Row],[Column7]]-G29)</f>
        <v>1.5429400000000002</v>
      </c>
      <c r="AD30" s="1">
        <f>ABS(IK_diagnostics_degrees[[#This Row],[Column8]]-H29)</f>
        <v>2.4585600000000003</v>
      </c>
      <c r="AE30" s="1">
        <f>ABS(IK_diagnostics_degrees[[#This Row],[Column9]]-I29)</f>
        <v>0.74558999999999997</v>
      </c>
      <c r="AF30" s="1">
        <f>ABS(IK_diagnostics_degrees[[#This Row],[Column10]]-J29)</f>
        <v>2.4348299999999998</v>
      </c>
      <c r="AG30" s="1">
        <f>ABS(IK_diagnostics_degrees[[#This Row],[Column11]]-K29)</f>
        <v>3.1955999999999998</v>
      </c>
      <c r="AH30" s="1">
        <f>ABS(IK_diagnostics_degrees[[#This Row],[Column12]]-L29)</f>
        <v>2.8249379999999999</v>
      </c>
      <c r="AI30" s="1">
        <f>ABS(IK_diagnostics_degrees[[#This Row],[Column13]]-M29)</f>
        <v>0.69640000000000013</v>
      </c>
      <c r="AJ30" s="1">
        <f>ABS(IK_diagnostics_degrees[[#This Row],[Column14]]-N29)</f>
        <v>1.7571599999999998</v>
      </c>
      <c r="AK30" s="1">
        <f>ABS(IK_diagnostics_degrees[[#This Row],[Column15]]-O29)</f>
        <v>0.66676000000000002</v>
      </c>
      <c r="AL30" s="1">
        <f>ABS(IK_diagnostics_degrees[[#This Row],[Column16]]-P29)</f>
        <v>1.9511800000000004</v>
      </c>
      <c r="AM30" s="1">
        <f>ABS(IK_diagnostics_degrees[[#This Row],[Column17]]-Q29)</f>
        <v>0.66059999999999963</v>
      </c>
      <c r="AN30" s="1">
        <f>ABS(IK_diagnostics_degrees[[#This Row],[Column18]]-R29)</f>
        <v>3.9939300000000002</v>
      </c>
      <c r="AO30" s="1">
        <f>ABS(IK_diagnostics_degrees[[#This Row],[Column19]]-S29)</f>
        <v>0.99615000000000009</v>
      </c>
      <c r="AP30" s="1">
        <f>ABS(IK_diagnostics_degrees[[#This Row],[Column20]]-T29)</f>
        <v>1.9108580000000002</v>
      </c>
      <c r="AQ30" s="1">
        <f>ABS(IK_diagnostics_degrees[[#This Row],[Column21]]-U29)</f>
        <v>0.46046000000000031</v>
      </c>
      <c r="AU30" s="3">
        <f>IK_diagnostics_frames[[#This Row],[Column1]]+AU29</f>
        <v>127</v>
      </c>
      <c r="AV30">
        <f ca="1">AVERAGE(INDIRECT(ADDRESS($AU29+2, AV$1)):INDIRECT(ADDRESS($AU30+1, AV$1)))</f>
        <v>3.4649200000000002</v>
      </c>
      <c r="AW30">
        <f ca="1">AVERAGE(INDIRECT(ADDRESS($AU29+2, AW$1)):INDIRECT(ADDRESS($AU30+1, AW$1)))</f>
        <v>1.423035</v>
      </c>
      <c r="AX30">
        <f ca="1">AVERAGE(INDIRECT(ADDRESS($AU29+2, AX$1)):INDIRECT(ADDRESS($AU30+1, AX$1)))</f>
        <v>4.8747100000000003</v>
      </c>
      <c r="AY30">
        <f ca="1">AVERAGE(INDIRECT(ADDRESS($AU29+2, AY$1)):INDIRECT(ADDRESS($AU30+1, AY$1)))</f>
        <v>5.9734804500000003</v>
      </c>
      <c r="AZ30">
        <f ca="1">AVERAGE(INDIRECT(ADDRESS($AU29+2, AZ$1)):INDIRECT(ADDRESS($AU30+1, AZ$1)))</f>
        <v>4.5001949999999997</v>
      </c>
      <c r="BA30">
        <f ca="1">AVERAGE(INDIRECT(ADDRESS($AU29+2, BA$1)):INDIRECT(ADDRESS($AU30+1, BA$1)))</f>
        <v>2.4994557500000001</v>
      </c>
      <c r="BB30">
        <f ca="1">AVERAGE(INDIRECT(ADDRESS($AU29+2, BB$1)):INDIRECT(ADDRESS($AU30+1, BB$1)))</f>
        <v>1.8252500000000003</v>
      </c>
      <c r="BC30">
        <f ca="1">AVERAGE(INDIRECT(ADDRESS($AU29+2, BC$1)):INDIRECT(ADDRESS($AU30+1, BC$1)))</f>
        <v>2.5988550000000004</v>
      </c>
      <c r="BD30">
        <f ca="1">AVERAGE(INDIRECT(ADDRESS($AU29+2, BD$1)):INDIRECT(ADDRESS($AU30+1, BD$1)))</f>
        <v>1.2323050000000002</v>
      </c>
      <c r="BE30">
        <f ca="1">AVERAGE(INDIRECT(ADDRESS($AU29+2, BE$1)):INDIRECT(ADDRESS($AU30+1, BE$1)))</f>
        <v>1.621575</v>
      </c>
      <c r="BF30">
        <f ca="1">AVERAGE(INDIRECT(ADDRESS($AU29+2, BF$1)):INDIRECT(ADDRESS($AU30+1, BF$1)))</f>
        <v>4.5195849999999993</v>
      </c>
      <c r="BG30">
        <f ca="1">AVERAGE(INDIRECT(ADDRESS($AU29+2, BG$1)):INDIRECT(ADDRESS($AU30+1, BG$1)))</f>
        <v>4.5032544999999997</v>
      </c>
      <c r="BH30">
        <f ca="1">AVERAGE(INDIRECT(ADDRESS($AU29+2, BH$1)):INDIRECT(ADDRESS($AU30+1, BH$1)))</f>
        <v>3.0295649999999998</v>
      </c>
      <c r="BI30">
        <f ca="1">AVERAGE(INDIRECT(ADDRESS($AU29+2, BI$1)):INDIRECT(ADDRESS($AU30+1, BI$1)))</f>
        <v>3.4899089999999999</v>
      </c>
      <c r="BJ30">
        <f ca="1">AVERAGE(INDIRECT(ADDRESS($AU29+2, BJ$1)):INDIRECT(ADDRESS($AU30+1, BJ$1)))</f>
        <v>2.7405749999999998</v>
      </c>
      <c r="BK30">
        <f ca="1">AVERAGE(INDIRECT(ADDRESS($AU29+2, BK$1)):INDIRECT(ADDRESS($AU30+1, BK$1)))</f>
        <v>0.9846349999999997</v>
      </c>
      <c r="BL30">
        <f ca="1">AVERAGE(INDIRECT(ADDRESS($AU29+2, BL$1)):INDIRECT(ADDRESS($AU30+1, BL$1)))</f>
        <v>0.52304000000000017</v>
      </c>
      <c r="BM30">
        <f ca="1">AVERAGE(INDIRECT(ADDRESS($AU29+2, BM$1)):INDIRECT(ADDRESS($AU30+1, BM$1)))</f>
        <v>2.0363855000000002</v>
      </c>
      <c r="BN30">
        <f ca="1">AVERAGE(INDIRECT(ADDRESS($AU29+2, BN$1)):INDIRECT(ADDRESS($AU30+1, BN$1)))</f>
        <v>3.7269610000000002</v>
      </c>
      <c r="BO30">
        <f ca="1">AVERAGE(INDIRECT(ADDRESS($AU29+2, BO$1)):INDIRECT(ADDRESS($AU30+1, BO$1)))</f>
        <v>2.0140186</v>
      </c>
      <c r="BP30">
        <f ca="1">AVERAGE(INDIRECT(ADDRESS($AU29+2, BP$1)):INDIRECT(ADDRESS($AU30+1, BP$1)))</f>
        <v>4.235995</v>
      </c>
    </row>
    <row r="31" spans="1:68" x14ac:dyDescent="0.25">
      <c r="A31" s="1">
        <v>4.5296099999999999</v>
      </c>
      <c r="B31" s="1" t="s">
        <v>22</v>
      </c>
      <c r="C31" s="1" t="s">
        <v>22</v>
      </c>
      <c r="D31" s="1">
        <v>0.82721599999999995</v>
      </c>
      <c r="E31" s="1">
        <v>6.1916200000000003</v>
      </c>
      <c r="F31" s="1">
        <v>1.7999099999999999</v>
      </c>
      <c r="G31" s="1">
        <v>2.6758299999999999</v>
      </c>
      <c r="H31" s="1">
        <v>5.3778600000000001</v>
      </c>
      <c r="I31" s="1">
        <v>4.8983100000000004</v>
      </c>
      <c r="J31" s="1">
        <v>6.2831900000000003</v>
      </c>
      <c r="K31" s="1">
        <v>4.8818000000000001</v>
      </c>
      <c r="L31" s="1">
        <v>2.4836399999999998</v>
      </c>
      <c r="M31" s="1">
        <v>5.9708899999999998</v>
      </c>
      <c r="N31" s="1">
        <v>2.7139199999999999</v>
      </c>
      <c r="O31" s="1">
        <v>3.9749500000000002</v>
      </c>
      <c r="P31" s="1">
        <v>1.5133300000000001</v>
      </c>
      <c r="Q31" s="1">
        <v>0.28632800000000003</v>
      </c>
      <c r="R31" s="1">
        <v>5.5175299999999998</v>
      </c>
      <c r="S31" s="1">
        <v>3.7261700000000002</v>
      </c>
      <c r="T31" s="1">
        <v>2.20844</v>
      </c>
      <c r="U31" s="1">
        <v>1.5342499999999999</v>
      </c>
      <c r="V31" s="1" t="s">
        <v>23</v>
      </c>
      <c r="W31" s="1">
        <f>ABS(IK_diagnostics_degrees[[#This Row],[Column1]]-A30)</f>
        <v>1.1765300000000005</v>
      </c>
      <c r="X31" s="1">
        <f>ABS(IK_diagnostics_degrees[[#This Row],[Column2]]-B30)</f>
        <v>3.9319799999999998</v>
      </c>
      <c r="Y31" s="1">
        <f>ABS(IK_diagnostics_degrees[[#This Row],[Column3]]-C30)</f>
        <v>0.52147200000000005</v>
      </c>
      <c r="Z31" s="1">
        <f>ABS(IK_diagnostics_degrees[[#This Row],[Column4]]-D30)</f>
        <v>2.521954</v>
      </c>
      <c r="AA31" s="1">
        <f>ABS(IK_diagnostics_degrees[[#This Row],[Column5]]-E30)</f>
        <v>5.289199</v>
      </c>
      <c r="AB31" s="1">
        <f>ABS(IK_diagnostics_degrees[[#This Row],[Column6]]-F30)</f>
        <v>2.9692700000000007</v>
      </c>
      <c r="AC31" s="1">
        <f>ABS(IK_diagnostics_degrees[[#This Row],[Column7]]-G30)</f>
        <v>2.8025100000000003</v>
      </c>
      <c r="AD31" s="1">
        <f>ABS(IK_diagnostics_degrees[[#This Row],[Column8]]-H30)</f>
        <v>2.0968400000000003</v>
      </c>
      <c r="AE31" s="1">
        <f>ABS(IK_diagnostics_degrees[[#This Row],[Column9]]-I30)</f>
        <v>2.7324900000000003</v>
      </c>
      <c r="AF31" s="1">
        <f>ABS(IK_diagnostics_degrees[[#This Row],[Column10]]-J30)</f>
        <v>1.0387400000000007</v>
      </c>
      <c r="AG31" s="1">
        <f>ABS(IK_diagnostics_degrees[[#This Row],[Column11]]-K30)</f>
        <v>3.3370199999999999</v>
      </c>
      <c r="AH31" s="1">
        <f>ABS(IK_diagnostics_degrees[[#This Row],[Column12]]-L30)</f>
        <v>0.92871000000000015</v>
      </c>
      <c r="AI31" s="1">
        <f>ABS(IK_diagnostics_degrees[[#This Row],[Column13]]-M30)</f>
        <v>3.45783</v>
      </c>
      <c r="AJ31" s="1">
        <f>ABS(IK_diagnostics_degrees[[#This Row],[Column14]]-N30)</f>
        <v>0.38203999999999994</v>
      </c>
      <c r="AK31" s="1">
        <f>ABS(IK_diagnostics_degrees[[#This Row],[Column15]]-O30)</f>
        <v>1.17774</v>
      </c>
      <c r="AL31" s="1">
        <f>ABS(IK_diagnostics_degrees[[#This Row],[Column16]]-P30)</f>
        <v>1.05169</v>
      </c>
      <c r="AM31" s="1">
        <f>ABS(IK_diagnostics_degrees[[#This Row],[Column17]]-Q30)</f>
        <v>5.2132420000000002</v>
      </c>
      <c r="AN31" s="1">
        <f>ABS(IK_diagnostics_degrees[[#This Row],[Column18]]-R30)</f>
        <v>3.2544</v>
      </c>
      <c r="AO31" s="1">
        <f>ABS(IK_diagnostics_degrees[[#This Row],[Column19]]-S30)</f>
        <v>0.48375999999999975</v>
      </c>
      <c r="AP31" s="1">
        <f>ABS(IK_diagnostics_degrees[[#This Row],[Column20]]-T30)</f>
        <v>0.38968000000000025</v>
      </c>
      <c r="AQ31" s="1">
        <f>ABS(IK_diagnostics_degrees[[#This Row],[Column21]]-U30)</f>
        <v>2.8450899999999999</v>
      </c>
      <c r="AU31" s="4">
        <f>IK_diagnostics_frames[[#This Row],[Column1]]+AU30</f>
        <v>128</v>
      </c>
      <c r="AV31">
        <f ca="1">AVERAGE(INDIRECT(ADDRESS($AU30+2, AV$1)):INDIRECT(ADDRESS($AU31+1, AV$1)))</f>
        <v>2.2387138000000002</v>
      </c>
      <c r="AW31">
        <f ca="1">AVERAGE(INDIRECT(ADDRESS($AU30+2, AW$1)):INDIRECT(ADDRESS($AU31+1, AW$1)))</f>
        <v>0.77653999999999979</v>
      </c>
      <c r="AX31">
        <f ca="1">AVERAGE(INDIRECT(ADDRESS($AU30+2, AX$1)):INDIRECT(ADDRESS($AU31+1, AX$1)))</f>
        <v>1.6981999999999999</v>
      </c>
      <c r="AY31">
        <f ca="1">AVERAGE(INDIRECT(ADDRESS($AU30+2, AY$1)):INDIRECT(ADDRESS($AU31+1, AY$1)))</f>
        <v>0.42309790000000003</v>
      </c>
      <c r="AZ31">
        <f ca="1">AVERAGE(INDIRECT(ADDRESS($AU30+2, AZ$1)):INDIRECT(ADDRESS($AU31+1, AZ$1)))</f>
        <v>2.0165100000000002</v>
      </c>
      <c r="BA31">
        <f ca="1">AVERAGE(INDIRECT(ADDRESS($AU30+2, BA$1)):INDIRECT(ADDRESS($AU31+1, BA$1)))</f>
        <v>0.25703000000000031</v>
      </c>
      <c r="BB31">
        <f ca="1">AVERAGE(INDIRECT(ADDRESS($AU30+2, BB$1)):INDIRECT(ADDRESS($AU31+1, BB$1)))</f>
        <v>0.1392199999999999</v>
      </c>
      <c r="BC31">
        <f ca="1">AVERAGE(INDIRECT(ADDRESS($AU30+2, BC$1)):INDIRECT(ADDRESS($AU31+1, BC$1)))</f>
        <v>1.7914600000000001</v>
      </c>
      <c r="BD31">
        <f ca="1">AVERAGE(INDIRECT(ADDRESS($AU30+2, BD$1)):INDIRECT(ADDRESS($AU31+1, BD$1)))</f>
        <v>0.60147000000000039</v>
      </c>
      <c r="BE31">
        <f ca="1">AVERAGE(INDIRECT(ADDRESS($AU30+2, BE$1)):INDIRECT(ADDRESS($AU31+1, BE$1)))</f>
        <v>1.41408</v>
      </c>
      <c r="BF31">
        <f ca="1">AVERAGE(INDIRECT(ADDRESS($AU30+2, BF$1)):INDIRECT(ADDRESS($AU31+1, BF$1)))</f>
        <v>1.0210299999999997</v>
      </c>
      <c r="BG31">
        <f ca="1">AVERAGE(INDIRECT(ADDRESS($AU30+2, BG$1)):INDIRECT(ADDRESS($AU31+1, BG$1)))</f>
        <v>1.8204</v>
      </c>
      <c r="BH31">
        <f ca="1">AVERAGE(INDIRECT(ADDRESS($AU30+2, BH$1)):INDIRECT(ADDRESS($AU31+1, BH$1)))</f>
        <v>5.3340619999999994</v>
      </c>
      <c r="BI31">
        <f ca="1">AVERAGE(INDIRECT(ADDRESS($AU30+2, BI$1)):INDIRECT(ADDRESS($AU31+1, BI$1)))</f>
        <v>0.28957999999999995</v>
      </c>
      <c r="BJ31">
        <f ca="1">AVERAGE(INDIRECT(ADDRESS($AU30+2, BJ$1)):INDIRECT(ADDRESS($AU31+1, BJ$1)))</f>
        <v>0.82263000000000064</v>
      </c>
      <c r="BK31">
        <f ca="1">AVERAGE(INDIRECT(ADDRESS($AU30+2, BK$1)):INDIRECT(ADDRESS($AU31+1, BK$1)))</f>
        <v>3.79087</v>
      </c>
      <c r="BL31">
        <f ca="1">AVERAGE(INDIRECT(ADDRESS($AU30+2, BL$1)):INDIRECT(ADDRESS($AU31+1, BL$1)))</f>
        <v>3.4444050000000002</v>
      </c>
      <c r="BM31">
        <f ca="1">AVERAGE(INDIRECT(ADDRESS($AU30+2, BM$1)):INDIRECT(ADDRESS($AU31+1, BM$1)))</f>
        <v>5.0888910000000003</v>
      </c>
      <c r="BN31">
        <f ca="1">AVERAGE(INDIRECT(ADDRESS($AU30+2, BN$1)):INDIRECT(ADDRESS($AU31+1, BN$1)))</f>
        <v>2.3445550000000002</v>
      </c>
      <c r="BO31">
        <f ca="1">AVERAGE(INDIRECT(ADDRESS($AU30+2, BO$1)):INDIRECT(ADDRESS($AU31+1, BO$1)))</f>
        <v>3.8466692</v>
      </c>
      <c r="BP31">
        <f ca="1">AVERAGE(INDIRECT(ADDRESS($AU30+2, BP$1)):INDIRECT(ADDRESS($AU31+1, BP$1)))</f>
        <v>3.15781</v>
      </c>
    </row>
    <row r="32" spans="1:68" x14ac:dyDescent="0.25">
      <c r="A32" s="1">
        <v>1.8820300000000001</v>
      </c>
      <c r="B32" s="1">
        <v>2.7193399999999999</v>
      </c>
      <c r="C32" s="1">
        <v>5.1947299999999998</v>
      </c>
      <c r="D32" s="1">
        <v>0.59290699999999996</v>
      </c>
      <c r="E32" s="1">
        <v>4.6369400000000001</v>
      </c>
      <c r="F32" s="1">
        <v>6.2081400000000002</v>
      </c>
      <c r="G32" s="1">
        <v>2.1031</v>
      </c>
      <c r="H32" s="1">
        <v>5.5409600000000001</v>
      </c>
      <c r="I32" s="1">
        <v>5.5213299999999998</v>
      </c>
      <c r="J32" s="1">
        <v>4.77841</v>
      </c>
      <c r="K32" s="1">
        <v>3.03145</v>
      </c>
      <c r="L32" s="1">
        <v>5.0869299999999997</v>
      </c>
      <c r="M32" s="1">
        <v>6.2830199999999996</v>
      </c>
      <c r="N32" s="1">
        <v>5.2029899999999998</v>
      </c>
      <c r="O32" s="1">
        <v>3.895</v>
      </c>
      <c r="P32" s="1">
        <v>3.6032899999999999</v>
      </c>
      <c r="Q32" s="1">
        <v>4.1174900000000001</v>
      </c>
      <c r="R32" s="1">
        <v>2.8851900000000001</v>
      </c>
      <c r="S32" s="1">
        <v>2.7617400000000001</v>
      </c>
      <c r="T32" s="1">
        <v>5.6327600000000002</v>
      </c>
      <c r="U32" s="1">
        <v>4.0109600000000002E-2</v>
      </c>
      <c r="V32" s="1" t="s">
        <v>23</v>
      </c>
      <c r="W32" s="1">
        <f>ABS(IK_diagnostics_degrees[[#This Row],[Column1]]-A31)</f>
        <v>2.6475799999999996</v>
      </c>
      <c r="X32" s="1">
        <f>ABS(IK_diagnostics_degrees[[#This Row],[Column2]]-B31)</f>
        <v>2.7193399999999999</v>
      </c>
      <c r="Y32" s="1">
        <f>ABS(IK_diagnostics_degrees[[#This Row],[Column3]]-C31)</f>
        <v>5.1947299999999998</v>
      </c>
      <c r="Z32" s="1">
        <f>ABS(IK_diagnostics_degrees[[#This Row],[Column4]]-D31)</f>
        <v>0.23430899999999999</v>
      </c>
      <c r="AA32" s="1">
        <f>ABS(IK_diagnostics_degrees[[#This Row],[Column5]]-E31)</f>
        <v>1.5546800000000003</v>
      </c>
      <c r="AB32" s="1">
        <f>ABS(IK_diagnostics_degrees[[#This Row],[Column6]]-F31)</f>
        <v>4.4082300000000005</v>
      </c>
      <c r="AC32" s="1">
        <f>ABS(IK_diagnostics_degrees[[#This Row],[Column7]]-G31)</f>
        <v>0.57272999999999996</v>
      </c>
      <c r="AD32" s="1">
        <f>ABS(IK_diagnostics_degrees[[#This Row],[Column8]]-H31)</f>
        <v>0.16310000000000002</v>
      </c>
      <c r="AE32" s="1">
        <f>ABS(IK_diagnostics_degrees[[#This Row],[Column9]]-I31)</f>
        <v>0.62301999999999946</v>
      </c>
      <c r="AF32" s="1">
        <f>ABS(IK_diagnostics_degrees[[#This Row],[Column10]]-J31)</f>
        <v>1.5047800000000002</v>
      </c>
      <c r="AG32" s="1">
        <f>ABS(IK_diagnostics_degrees[[#This Row],[Column11]]-K31)</f>
        <v>1.8503500000000002</v>
      </c>
      <c r="AH32" s="1">
        <f>ABS(IK_diagnostics_degrees[[#This Row],[Column12]]-L31)</f>
        <v>2.6032899999999999</v>
      </c>
      <c r="AI32" s="1">
        <f>ABS(IK_diagnostics_degrees[[#This Row],[Column13]]-M31)</f>
        <v>0.3121299999999998</v>
      </c>
      <c r="AJ32" s="1">
        <f>ABS(IK_diagnostics_degrees[[#This Row],[Column14]]-N31)</f>
        <v>2.4890699999999999</v>
      </c>
      <c r="AK32" s="1">
        <f>ABS(IK_diagnostics_degrees[[#This Row],[Column15]]-O31)</f>
        <v>7.9950000000000188E-2</v>
      </c>
      <c r="AL32" s="1">
        <f>ABS(IK_diagnostics_degrees[[#This Row],[Column16]]-P31)</f>
        <v>2.0899599999999996</v>
      </c>
      <c r="AM32" s="1">
        <f>ABS(IK_diagnostics_degrees[[#This Row],[Column17]]-Q31)</f>
        <v>3.831162</v>
      </c>
      <c r="AN32" s="1">
        <f>ABS(IK_diagnostics_degrees[[#This Row],[Column18]]-R31)</f>
        <v>2.6323399999999997</v>
      </c>
      <c r="AO32" s="1">
        <f>ABS(IK_diagnostics_degrees[[#This Row],[Column19]]-S31)</f>
        <v>0.96443000000000012</v>
      </c>
      <c r="AP32" s="1">
        <f>ABS(IK_diagnostics_degrees[[#This Row],[Column20]]-T31)</f>
        <v>3.4243200000000003</v>
      </c>
      <c r="AQ32" s="1">
        <f>ABS(IK_diagnostics_degrees[[#This Row],[Column21]]-U31)</f>
        <v>1.4941403999999998</v>
      </c>
      <c r="AU32" s="3">
        <f>IK_diagnostics_frames[[#This Row],[Column1]]+AU31</f>
        <v>129</v>
      </c>
      <c r="AV32">
        <f ca="1">AVERAGE(INDIRECT(ADDRESS($AU31+2, AV$1)):INDIRECT(ADDRESS($AU32+1, AV$1)))</f>
        <v>0.13448479999999999</v>
      </c>
      <c r="AW32">
        <f ca="1">AVERAGE(INDIRECT(ADDRESS($AU31+2, AW$1)):INDIRECT(ADDRESS($AU32+1, AW$1)))</f>
        <v>9.6239999999999881E-2</v>
      </c>
      <c r="AX32">
        <f ca="1">AVERAGE(INDIRECT(ADDRESS($AU31+2, AX$1)):INDIRECT(ADDRESS($AU32+1, AX$1)))</f>
        <v>0.90225</v>
      </c>
      <c r="AY32">
        <f ca="1">AVERAGE(INDIRECT(ADDRESS($AU31+2, AY$1)):INDIRECT(ADDRESS($AU32+1, AY$1)))</f>
        <v>3.4487129999999997</v>
      </c>
      <c r="AZ32">
        <f ca="1">AVERAGE(INDIRECT(ADDRESS($AU31+2, AZ$1)):INDIRECT(ADDRESS($AU32+1, AZ$1)))</f>
        <v>0.28183999999999987</v>
      </c>
      <c r="BA32">
        <f ca="1">AVERAGE(INDIRECT(ADDRESS($AU31+2, BA$1)):INDIRECT(ADDRESS($AU32+1, BA$1)))</f>
        <v>0.16495999999999977</v>
      </c>
      <c r="BB32">
        <f ca="1">AVERAGE(INDIRECT(ADDRESS($AU31+2, BB$1)):INDIRECT(ADDRESS($AU32+1, BB$1)))</f>
        <v>1.42967</v>
      </c>
      <c r="BC32">
        <f ca="1">AVERAGE(INDIRECT(ADDRESS($AU31+2, BC$1)):INDIRECT(ADDRESS($AU32+1, BC$1)))</f>
        <v>1.418104</v>
      </c>
      <c r="BD32">
        <f ca="1">AVERAGE(INDIRECT(ADDRESS($AU31+2, BD$1)):INDIRECT(ADDRESS($AU32+1, BD$1)))</f>
        <v>0.15407999999999999</v>
      </c>
      <c r="BE32">
        <f ca="1">AVERAGE(INDIRECT(ADDRESS($AU31+2, BE$1)):INDIRECT(ADDRESS($AU32+1, BE$1)))</f>
        <v>2.6044599999999996</v>
      </c>
      <c r="BF32">
        <f ca="1">AVERAGE(INDIRECT(ADDRESS($AU31+2, BF$1)):INDIRECT(ADDRESS($AU32+1, BF$1)))</f>
        <v>0.27845000000000031</v>
      </c>
      <c r="BG32">
        <f ca="1">AVERAGE(INDIRECT(ADDRESS($AU31+2, BG$1)):INDIRECT(ADDRESS($AU32+1, BG$1)))</f>
        <v>1.3676300000000001</v>
      </c>
      <c r="BH32">
        <f ca="1">AVERAGE(INDIRECT(ADDRESS($AU31+2, BH$1)):INDIRECT(ADDRESS($AU32+1, BH$1)))</f>
        <v>5.558122</v>
      </c>
      <c r="BI32">
        <f ca="1">AVERAGE(INDIRECT(ADDRESS($AU31+2, BI$1)):INDIRECT(ADDRESS($AU32+1, BI$1)))</f>
        <v>2.8255699999999999</v>
      </c>
      <c r="BJ32">
        <f ca="1">AVERAGE(INDIRECT(ADDRESS($AU31+2, BJ$1)):INDIRECT(ADDRESS($AU32+1, BJ$1)))</f>
        <v>1.1552200000000004</v>
      </c>
      <c r="BK32">
        <f ca="1">AVERAGE(INDIRECT(ADDRESS($AU31+2, BK$1)):INDIRECT(ADDRESS($AU32+1, BK$1)))</f>
        <v>3.5203800000000003</v>
      </c>
      <c r="BL32">
        <f ca="1">AVERAGE(INDIRECT(ADDRESS($AU31+2, BL$1)):INDIRECT(ADDRESS($AU32+1, BL$1)))</f>
        <v>1.7561550000000001</v>
      </c>
      <c r="BM32">
        <f ca="1">AVERAGE(INDIRECT(ADDRESS($AU31+2, BM$1)):INDIRECT(ADDRESS($AU32+1, BM$1)))</f>
        <v>1.9232800000000001</v>
      </c>
      <c r="BN32">
        <f ca="1">AVERAGE(INDIRECT(ADDRESS($AU31+2, BN$1)):INDIRECT(ADDRESS($AU32+1, BN$1)))</f>
        <v>1.2042200000000003</v>
      </c>
      <c r="BO32">
        <f ca="1">AVERAGE(INDIRECT(ADDRESS($AU31+2, BO$1)):INDIRECT(ADDRESS($AU32+1, BO$1)))</f>
        <v>2.6078099999999997</v>
      </c>
      <c r="BP32">
        <f ca="1">AVERAGE(INDIRECT(ADDRESS($AU31+2, BP$1)):INDIRECT(ADDRESS($AU32+1, BP$1)))</f>
        <v>3.7940499999999999</v>
      </c>
    </row>
    <row r="33" spans="1:68" x14ac:dyDescent="0.25">
      <c r="A33" s="1">
        <v>1.0585</v>
      </c>
      <c r="B33" s="1">
        <v>5.00969</v>
      </c>
      <c r="C33" s="1">
        <v>3.5406200000000001</v>
      </c>
      <c r="D33" s="1">
        <v>2.9283000000000001</v>
      </c>
      <c r="E33" s="1">
        <v>5.3683500000000004</v>
      </c>
      <c r="F33" s="1">
        <v>5.4492799999999999</v>
      </c>
      <c r="G33" s="1">
        <v>2.1529699999999998</v>
      </c>
      <c r="H33" s="1">
        <v>4.06759</v>
      </c>
      <c r="I33" s="1">
        <v>4.5184600000000001</v>
      </c>
      <c r="J33" s="1">
        <v>4.7620500000000003</v>
      </c>
      <c r="K33" s="1">
        <v>2.1357900000000001</v>
      </c>
      <c r="L33" s="1">
        <v>1.6403000000000001</v>
      </c>
      <c r="M33" s="1">
        <v>1.27261</v>
      </c>
      <c r="N33" s="1">
        <v>1.0632299999999999</v>
      </c>
      <c r="O33" s="1">
        <v>3.28451</v>
      </c>
      <c r="P33" s="1">
        <v>5.7628000000000004</v>
      </c>
      <c r="Q33" s="1">
        <v>3.5392199999999998</v>
      </c>
      <c r="R33" s="1">
        <v>0.97402999999999995</v>
      </c>
      <c r="S33" s="1">
        <v>5.2935400000000001</v>
      </c>
      <c r="T33" s="1">
        <v>1.5207200000000001</v>
      </c>
      <c r="U33" s="1">
        <v>0.78508500000000003</v>
      </c>
      <c r="V33" s="1" t="s">
        <v>23</v>
      </c>
      <c r="W33" s="1">
        <f>ABS(IK_diagnostics_degrees[[#This Row],[Column1]]-A32)</f>
        <v>0.8235300000000001</v>
      </c>
      <c r="X33" s="1">
        <f>ABS(IK_diagnostics_degrees[[#This Row],[Column2]]-B32)</f>
        <v>2.2903500000000001</v>
      </c>
      <c r="Y33" s="1">
        <f>ABS(IK_diagnostics_degrees[[#This Row],[Column3]]-C32)</f>
        <v>1.6541099999999997</v>
      </c>
      <c r="Z33" s="1">
        <f>ABS(IK_diagnostics_degrees[[#This Row],[Column4]]-D32)</f>
        <v>2.3353930000000003</v>
      </c>
      <c r="AA33" s="1">
        <f>ABS(IK_diagnostics_degrees[[#This Row],[Column5]]-E32)</f>
        <v>0.73141000000000034</v>
      </c>
      <c r="AB33" s="1">
        <f>ABS(IK_diagnostics_degrees[[#This Row],[Column6]]-F32)</f>
        <v>0.75886000000000031</v>
      </c>
      <c r="AC33" s="1">
        <f>ABS(IK_diagnostics_degrees[[#This Row],[Column7]]-G32)</f>
        <v>4.9869999999999859E-2</v>
      </c>
      <c r="AD33" s="1">
        <f>ABS(IK_diagnostics_degrees[[#This Row],[Column8]]-H32)</f>
        <v>1.4733700000000001</v>
      </c>
      <c r="AE33" s="1">
        <f>ABS(IK_diagnostics_degrees[[#This Row],[Column9]]-I32)</f>
        <v>1.0028699999999997</v>
      </c>
      <c r="AF33" s="1">
        <f>ABS(IK_diagnostics_degrees[[#This Row],[Column10]]-J32)</f>
        <v>1.6359999999999708E-2</v>
      </c>
      <c r="AG33" s="1">
        <f>ABS(IK_diagnostics_degrees[[#This Row],[Column11]]-K32)</f>
        <v>0.8956599999999999</v>
      </c>
      <c r="AH33" s="1">
        <f>ABS(IK_diagnostics_degrees[[#This Row],[Column12]]-L32)</f>
        <v>3.4466299999999999</v>
      </c>
      <c r="AI33" s="1">
        <f>ABS(IK_diagnostics_degrees[[#This Row],[Column13]]-M32)</f>
        <v>5.0104099999999994</v>
      </c>
      <c r="AJ33" s="1">
        <f>ABS(IK_diagnostics_degrees[[#This Row],[Column14]]-N32)</f>
        <v>4.1397599999999999</v>
      </c>
      <c r="AK33" s="1">
        <f>ABS(IK_diagnostics_degrees[[#This Row],[Column15]]-O32)</f>
        <v>0.61048999999999998</v>
      </c>
      <c r="AL33" s="1">
        <f>ABS(IK_diagnostics_degrees[[#This Row],[Column16]]-P32)</f>
        <v>2.1595100000000005</v>
      </c>
      <c r="AM33" s="1">
        <f>ABS(IK_diagnostics_degrees[[#This Row],[Column17]]-Q32)</f>
        <v>0.57827000000000028</v>
      </c>
      <c r="AN33" s="1">
        <f>ABS(IK_diagnostics_degrees[[#This Row],[Column18]]-R32)</f>
        <v>1.9111600000000002</v>
      </c>
      <c r="AO33" s="1">
        <f>ABS(IK_diagnostics_degrees[[#This Row],[Column19]]-S32)</f>
        <v>2.5318000000000001</v>
      </c>
      <c r="AP33" s="1">
        <f>ABS(IK_diagnostics_degrees[[#This Row],[Column20]]-T32)</f>
        <v>4.1120400000000004</v>
      </c>
      <c r="AQ33" s="1">
        <f>ABS(IK_diagnostics_degrees[[#This Row],[Column21]]-U32)</f>
        <v>0.74497540000000007</v>
      </c>
      <c r="AU33" s="4">
        <f>IK_diagnostics_frames[[#This Row],[Column1]]+AU32</f>
        <v>132</v>
      </c>
      <c r="AV33">
        <f ca="1">AVERAGE(INDIRECT(ADDRESS($AU32+2, AV$1)):INDIRECT(ADDRESS($AU33+1, AV$1)))</f>
        <v>2.8334263333333332</v>
      </c>
      <c r="AW33">
        <f ca="1">AVERAGE(INDIRECT(ADDRESS($AU32+2, AW$1)):INDIRECT(ADDRESS($AU33+1, AW$1)))</f>
        <v>2.0430149666666666</v>
      </c>
      <c r="AX33">
        <f ca="1">AVERAGE(INDIRECT(ADDRESS($AU32+2, AX$1)):INDIRECT(ADDRESS($AU33+1, AX$1)))</f>
        <v>2.6089699999999998</v>
      </c>
      <c r="AY33">
        <f ca="1">AVERAGE(INDIRECT(ADDRESS($AU32+2, AY$1)):INDIRECT(ADDRESS($AU33+1, AY$1)))</f>
        <v>2.5310943333333333</v>
      </c>
      <c r="AZ33">
        <f ca="1">AVERAGE(INDIRECT(ADDRESS($AU32+2, AZ$1)):INDIRECT(ADDRESS($AU33+1, AZ$1)))</f>
        <v>1.6675266666666666</v>
      </c>
      <c r="BA33">
        <f ca="1">AVERAGE(INDIRECT(ADDRESS($AU32+2, BA$1)):INDIRECT(ADDRESS($AU33+1, BA$1)))</f>
        <v>2.1933966666666671</v>
      </c>
      <c r="BB33">
        <f ca="1">AVERAGE(INDIRECT(ADDRESS($AU32+2, BB$1)):INDIRECT(ADDRESS($AU33+1, BB$1)))</f>
        <v>2.4249200000000002</v>
      </c>
      <c r="BC33">
        <f ca="1">AVERAGE(INDIRECT(ADDRESS($AU32+2, BC$1)):INDIRECT(ADDRESS($AU33+1, BC$1)))</f>
        <v>3.3034446666666661</v>
      </c>
      <c r="BD33">
        <f ca="1">AVERAGE(INDIRECT(ADDRESS($AU32+2, BD$1)):INDIRECT(ADDRESS($AU33+1, BD$1)))</f>
        <v>2.4171879999999999</v>
      </c>
      <c r="BE33">
        <f ca="1">AVERAGE(INDIRECT(ADDRESS($AU32+2, BE$1)):INDIRECT(ADDRESS($AU33+1, BE$1)))</f>
        <v>1.733616666666667</v>
      </c>
      <c r="BF33">
        <f ca="1">AVERAGE(INDIRECT(ADDRESS($AU32+2, BF$1)):INDIRECT(ADDRESS($AU33+1, BF$1)))</f>
        <v>1.8595333333333333</v>
      </c>
      <c r="BG33">
        <f ca="1">AVERAGE(INDIRECT(ADDRESS($AU32+2, BG$1)):INDIRECT(ADDRESS($AU33+1, BG$1)))</f>
        <v>2.1221366666666666</v>
      </c>
      <c r="BH33">
        <f ca="1">AVERAGE(INDIRECT(ADDRESS($AU32+2, BH$1)):INDIRECT(ADDRESS($AU33+1, BH$1)))</f>
        <v>3.5524240000000002</v>
      </c>
      <c r="BI33">
        <f ca="1">AVERAGE(INDIRECT(ADDRESS($AU32+2, BI$1)):INDIRECT(ADDRESS($AU33+1, BI$1)))</f>
        <v>1.3880633333333332</v>
      </c>
      <c r="BJ33">
        <f ca="1">AVERAGE(INDIRECT(ADDRESS($AU32+2, BJ$1)):INDIRECT(ADDRESS($AU33+1, BJ$1)))</f>
        <v>3.0253580000000002</v>
      </c>
      <c r="BK33">
        <f ca="1">AVERAGE(INDIRECT(ADDRESS($AU32+2, BK$1)):INDIRECT(ADDRESS($AU33+1, BK$1)))</f>
        <v>1.4289453333333331</v>
      </c>
      <c r="BL33">
        <f ca="1">AVERAGE(INDIRECT(ADDRESS($AU32+2, BL$1)):INDIRECT(ADDRESS($AU33+1, BL$1)))</f>
        <v>1.9399466666666667</v>
      </c>
      <c r="BM33">
        <f ca="1">AVERAGE(INDIRECT(ADDRESS($AU32+2, BM$1)):INDIRECT(ADDRESS($AU33+1, BM$1)))</f>
        <v>2.0528200000000001</v>
      </c>
      <c r="BN33">
        <f ca="1">AVERAGE(INDIRECT(ADDRESS($AU32+2, BN$1)):INDIRECT(ADDRESS($AU33+1, BN$1)))</f>
        <v>0.55222666666666687</v>
      </c>
      <c r="BO33">
        <f ca="1">AVERAGE(INDIRECT(ADDRESS($AU32+2, BO$1)):INDIRECT(ADDRESS($AU33+1, BO$1)))</f>
        <v>1.1231999999999998</v>
      </c>
      <c r="BP33">
        <f ca="1">AVERAGE(INDIRECT(ADDRESS($AU32+2, BP$1)):INDIRECT(ADDRESS($AU33+1, BP$1)))</f>
        <v>2.1086233333333335</v>
      </c>
    </row>
    <row r="34" spans="1:68" x14ac:dyDescent="0.25">
      <c r="A34" s="1">
        <v>3.3683299999999998</v>
      </c>
      <c r="B34" s="1">
        <v>4.2848800000000002</v>
      </c>
      <c r="C34" s="1">
        <v>5.5800099999999997</v>
      </c>
      <c r="D34" s="1">
        <v>1.30426</v>
      </c>
      <c r="E34" s="1">
        <v>2.2960699999999998</v>
      </c>
      <c r="F34" s="1">
        <v>6.2400200000000003</v>
      </c>
      <c r="G34" s="1">
        <v>3.0014400000000001</v>
      </c>
      <c r="H34" s="1">
        <v>4.3761900000000002</v>
      </c>
      <c r="I34" s="1">
        <v>2.04386</v>
      </c>
      <c r="J34" s="1">
        <v>2.2876400000000001</v>
      </c>
      <c r="K34" s="1">
        <v>4.6912599999999998</v>
      </c>
      <c r="L34" s="1">
        <v>2.7474799999999999</v>
      </c>
      <c r="M34" s="1">
        <v>0.38779000000000002</v>
      </c>
      <c r="N34" s="1">
        <v>1.64496</v>
      </c>
      <c r="O34" s="1">
        <v>5.8172600000000001</v>
      </c>
      <c r="P34" s="1">
        <v>1.8981399999999999</v>
      </c>
      <c r="Q34" s="1">
        <v>3.73217</v>
      </c>
      <c r="R34" s="1">
        <v>3.2909799999999998</v>
      </c>
      <c r="S34" s="1">
        <v>4.20838</v>
      </c>
      <c r="T34" s="1">
        <v>4.35548</v>
      </c>
      <c r="U34" s="1">
        <v>6.0788799999999998</v>
      </c>
      <c r="V34" s="1" t="s">
        <v>23</v>
      </c>
      <c r="W34" s="1">
        <f>ABS(IK_diagnostics_degrees[[#This Row],[Column1]]-A33)</f>
        <v>2.3098299999999998</v>
      </c>
      <c r="X34" s="1">
        <f>ABS(IK_diagnostics_degrees[[#This Row],[Column2]]-B33)</f>
        <v>0.72480999999999973</v>
      </c>
      <c r="Y34" s="1">
        <f>ABS(IK_diagnostics_degrees[[#This Row],[Column3]]-C33)</f>
        <v>2.0393899999999996</v>
      </c>
      <c r="Z34" s="1">
        <f>ABS(IK_diagnostics_degrees[[#This Row],[Column4]]-D33)</f>
        <v>1.6240400000000002</v>
      </c>
      <c r="AA34" s="1">
        <f>ABS(IK_diagnostics_degrees[[#This Row],[Column5]]-E33)</f>
        <v>3.0722800000000006</v>
      </c>
      <c r="AB34" s="1">
        <f>ABS(IK_diagnostics_degrees[[#This Row],[Column6]]-F33)</f>
        <v>0.79074000000000044</v>
      </c>
      <c r="AC34" s="1">
        <f>ABS(IK_diagnostics_degrees[[#This Row],[Column7]]-G33)</f>
        <v>0.84847000000000028</v>
      </c>
      <c r="AD34" s="1">
        <f>ABS(IK_diagnostics_degrees[[#This Row],[Column8]]-H33)</f>
        <v>0.30860000000000021</v>
      </c>
      <c r="AE34" s="1">
        <f>ABS(IK_diagnostics_degrees[[#This Row],[Column9]]-I33)</f>
        <v>2.4746000000000001</v>
      </c>
      <c r="AF34" s="1">
        <f>ABS(IK_diagnostics_degrees[[#This Row],[Column10]]-J33)</f>
        <v>2.4744100000000002</v>
      </c>
      <c r="AG34" s="1">
        <f>ABS(IK_diagnostics_degrees[[#This Row],[Column11]]-K33)</f>
        <v>2.5554699999999997</v>
      </c>
      <c r="AH34" s="1">
        <f>ABS(IK_diagnostics_degrees[[#This Row],[Column12]]-L33)</f>
        <v>1.1071799999999998</v>
      </c>
      <c r="AI34" s="1">
        <f>ABS(IK_diagnostics_degrees[[#This Row],[Column13]]-M33)</f>
        <v>0.88481999999999994</v>
      </c>
      <c r="AJ34" s="1">
        <f>ABS(IK_diagnostics_degrees[[#This Row],[Column14]]-N33)</f>
        <v>0.58173000000000008</v>
      </c>
      <c r="AK34" s="1">
        <f>ABS(IK_diagnostics_degrees[[#This Row],[Column15]]-O33)</f>
        <v>2.5327500000000001</v>
      </c>
      <c r="AL34" s="1">
        <f>ABS(IK_diagnostics_degrees[[#This Row],[Column16]]-P33)</f>
        <v>3.8646600000000007</v>
      </c>
      <c r="AM34" s="1">
        <f>ABS(IK_diagnostics_degrees[[#This Row],[Column17]]-Q33)</f>
        <v>0.19295000000000018</v>
      </c>
      <c r="AN34" s="1">
        <f>ABS(IK_diagnostics_degrees[[#This Row],[Column18]]-R33)</f>
        <v>2.3169499999999998</v>
      </c>
      <c r="AO34" s="1">
        <f>ABS(IK_diagnostics_degrees[[#This Row],[Column19]]-S33)</f>
        <v>1.0851600000000001</v>
      </c>
      <c r="AP34" s="1">
        <f>ABS(IK_diagnostics_degrees[[#This Row],[Column20]]-T33)</f>
        <v>2.8347600000000002</v>
      </c>
      <c r="AQ34" s="1">
        <f>ABS(IK_diagnostics_degrees[[#This Row],[Column21]]-U33)</f>
        <v>5.2937949999999994</v>
      </c>
      <c r="AU34" s="3">
        <f>IK_diagnostics_frames[[#This Row],[Column1]]+AU33</f>
        <v>137</v>
      </c>
      <c r="AV34">
        <f ca="1">AVERAGE(INDIRECT(ADDRESS($AU33+2, AV$1)):INDIRECT(ADDRESS($AU34+1, AV$1)))</f>
        <v>1.5797396000000001</v>
      </c>
      <c r="AW34">
        <f ca="1">AVERAGE(INDIRECT(ADDRESS($AU33+2, AW$1)):INDIRECT(ADDRESS($AU34+1, AW$1)))</f>
        <v>2.2425189799999998</v>
      </c>
      <c r="AX34">
        <f ca="1">AVERAGE(INDIRECT(ADDRESS($AU33+2, AX$1)):INDIRECT(ADDRESS($AU34+1, AX$1)))</f>
        <v>1.1664260000000002</v>
      </c>
      <c r="AY34">
        <f ca="1">AVERAGE(INDIRECT(ADDRESS($AU33+2, AY$1)):INDIRECT(ADDRESS($AU34+1, AY$1)))</f>
        <v>3.0473775999999999</v>
      </c>
      <c r="AZ34">
        <f ca="1">AVERAGE(INDIRECT(ADDRESS($AU33+2, AZ$1)):INDIRECT(ADDRESS($AU34+1, AZ$1)))</f>
        <v>1.6307780000000001</v>
      </c>
      <c r="BA34">
        <f ca="1">AVERAGE(INDIRECT(ADDRESS($AU33+2, BA$1)):INDIRECT(ADDRESS($AU34+1, BA$1)))</f>
        <v>1.1454880000000001</v>
      </c>
      <c r="BB34">
        <f ca="1">AVERAGE(INDIRECT(ADDRESS($AU33+2, BB$1)):INDIRECT(ADDRESS($AU34+1, BB$1)))</f>
        <v>1.3448659999999999</v>
      </c>
      <c r="BC34">
        <f ca="1">AVERAGE(INDIRECT(ADDRESS($AU33+2, BC$1)):INDIRECT(ADDRESS($AU34+1, BC$1)))</f>
        <v>1.4031956000000001</v>
      </c>
      <c r="BD34">
        <f ca="1">AVERAGE(INDIRECT(ADDRESS($AU33+2, BD$1)):INDIRECT(ADDRESS($AU34+1, BD$1)))</f>
        <v>3.1067772000000002</v>
      </c>
      <c r="BE34">
        <f ca="1">AVERAGE(INDIRECT(ADDRESS($AU33+2, BE$1)):INDIRECT(ADDRESS($AU34+1, BE$1)))</f>
        <v>1.5907060000000002</v>
      </c>
      <c r="BF34">
        <f ca="1">AVERAGE(INDIRECT(ADDRESS($AU33+2, BF$1)):INDIRECT(ADDRESS($AU34+1, BF$1)))</f>
        <v>2.0761639999999999</v>
      </c>
      <c r="BG34">
        <f ca="1">AVERAGE(INDIRECT(ADDRESS($AU33+2, BG$1)):INDIRECT(ADDRESS($AU34+1, BG$1)))</f>
        <v>1.5641159999999998</v>
      </c>
      <c r="BH34">
        <f ca="1">AVERAGE(INDIRECT(ADDRESS($AU33+2, BH$1)):INDIRECT(ADDRESS($AU34+1, BH$1)))</f>
        <v>1.6564039999999998</v>
      </c>
      <c r="BI34">
        <f ca="1">AVERAGE(INDIRECT(ADDRESS($AU33+2, BI$1)):INDIRECT(ADDRESS($AU34+1, BI$1)))</f>
        <v>2.8871460000000004</v>
      </c>
      <c r="BJ34">
        <f ca="1">AVERAGE(INDIRECT(ADDRESS($AU33+2, BJ$1)):INDIRECT(ADDRESS($AU34+1, BJ$1)))</f>
        <v>2.4904648000000003</v>
      </c>
      <c r="BK34">
        <f ca="1">AVERAGE(INDIRECT(ADDRESS($AU33+2, BK$1)):INDIRECT(ADDRESS($AU34+1, BK$1)))</f>
        <v>1.8499136</v>
      </c>
      <c r="BL34">
        <f ca="1">AVERAGE(INDIRECT(ADDRESS($AU33+2, BL$1)):INDIRECT(ADDRESS($AU34+1, BL$1)))</f>
        <v>1.5883279999999997</v>
      </c>
      <c r="BM34">
        <f ca="1">AVERAGE(INDIRECT(ADDRESS($AU33+2, BM$1)):INDIRECT(ADDRESS($AU34+1, BM$1)))</f>
        <v>2.5294015999999999</v>
      </c>
      <c r="BN34">
        <f ca="1">AVERAGE(INDIRECT(ADDRESS($AU33+2, BN$1)):INDIRECT(ADDRESS($AU34+1, BN$1)))</f>
        <v>1.9771119999999995</v>
      </c>
      <c r="BO34">
        <f ca="1">AVERAGE(INDIRECT(ADDRESS($AU33+2, BO$1)):INDIRECT(ADDRESS($AU34+1, BO$1)))</f>
        <v>0.77414800000000006</v>
      </c>
      <c r="BP34">
        <f ca="1">AVERAGE(INDIRECT(ADDRESS($AU33+2, BP$1)):INDIRECT(ADDRESS($AU34+1, BP$1)))</f>
        <v>2.1650140000000002</v>
      </c>
    </row>
    <row r="35" spans="1:68" x14ac:dyDescent="0.25">
      <c r="A35" s="1">
        <v>2.4383699999999999</v>
      </c>
      <c r="B35" s="1">
        <v>6.2831900000000003</v>
      </c>
      <c r="C35" s="1">
        <v>4.4519900000000003</v>
      </c>
      <c r="D35" s="1">
        <v>1.54389</v>
      </c>
      <c r="E35" s="1">
        <v>3.1746599999999998</v>
      </c>
      <c r="F35" s="1">
        <v>2.1660900000000001</v>
      </c>
      <c r="G35" s="1">
        <v>5.01633</v>
      </c>
      <c r="H35" s="1">
        <v>2.9628800000000002</v>
      </c>
      <c r="I35" s="1">
        <v>2.7788300000000001</v>
      </c>
      <c r="J35" s="1">
        <v>3.1238800000000002</v>
      </c>
      <c r="K35" s="1">
        <v>2.6856100000000001</v>
      </c>
      <c r="L35" s="1">
        <v>4.4764400000000002</v>
      </c>
      <c r="M35" s="1">
        <v>2.1092599999999999</v>
      </c>
      <c r="N35" s="1">
        <v>3.9547599999999998</v>
      </c>
      <c r="O35" s="1">
        <v>4.3597000000000001</v>
      </c>
      <c r="P35" s="1">
        <v>2.4674200000000002</v>
      </c>
      <c r="Q35" s="1">
        <v>0.27626499999999998</v>
      </c>
      <c r="R35" s="1">
        <v>3.2087400000000001</v>
      </c>
      <c r="S35" s="1">
        <v>5.1559999999999997</v>
      </c>
      <c r="T35" s="1">
        <v>4.2778400000000003</v>
      </c>
      <c r="U35" s="1">
        <v>6.2831900000000003</v>
      </c>
      <c r="V35" s="1" t="s">
        <v>23</v>
      </c>
      <c r="W35" s="1">
        <f>ABS(IK_diagnostics_degrees[[#This Row],[Column1]]-A34)</f>
        <v>0.9299599999999999</v>
      </c>
      <c r="X35" s="1">
        <f>ABS(IK_diagnostics_degrees[[#This Row],[Column2]]-B34)</f>
        <v>1.99831</v>
      </c>
      <c r="Y35" s="1">
        <f>ABS(IK_diagnostics_degrees[[#This Row],[Column3]]-C34)</f>
        <v>1.1280199999999994</v>
      </c>
      <c r="Z35" s="1">
        <f>ABS(IK_diagnostics_degrees[[#This Row],[Column4]]-D34)</f>
        <v>0.23963000000000001</v>
      </c>
      <c r="AA35" s="1">
        <f>ABS(IK_diagnostics_degrees[[#This Row],[Column5]]-E34)</f>
        <v>0.87858999999999998</v>
      </c>
      <c r="AB35" s="1">
        <f>ABS(IK_diagnostics_degrees[[#This Row],[Column6]]-F34)</f>
        <v>4.0739300000000007</v>
      </c>
      <c r="AC35" s="1">
        <f>ABS(IK_diagnostics_degrees[[#This Row],[Column7]]-G34)</f>
        <v>2.0148899999999998</v>
      </c>
      <c r="AD35" s="1">
        <f>ABS(IK_diagnostics_degrees[[#This Row],[Column8]]-H34)</f>
        <v>1.4133100000000001</v>
      </c>
      <c r="AE35" s="1">
        <f>ABS(IK_diagnostics_degrees[[#This Row],[Column9]]-I34)</f>
        <v>0.73497000000000012</v>
      </c>
      <c r="AF35" s="1">
        <f>ABS(IK_diagnostics_degrees[[#This Row],[Column10]]-J34)</f>
        <v>0.83624000000000009</v>
      </c>
      <c r="AG35" s="1">
        <f>ABS(IK_diagnostics_degrees[[#This Row],[Column11]]-K34)</f>
        <v>2.0056499999999997</v>
      </c>
      <c r="AH35" s="1">
        <f>ABS(IK_diagnostics_degrees[[#This Row],[Column12]]-L34)</f>
        <v>1.7289600000000003</v>
      </c>
      <c r="AI35" s="1">
        <f>ABS(IK_diagnostics_degrees[[#This Row],[Column13]]-M34)</f>
        <v>1.7214699999999998</v>
      </c>
      <c r="AJ35" s="1">
        <f>ABS(IK_diagnostics_degrees[[#This Row],[Column14]]-N34)</f>
        <v>2.3098000000000001</v>
      </c>
      <c r="AK35" s="1">
        <f>ABS(IK_diagnostics_degrees[[#This Row],[Column15]]-O34)</f>
        <v>1.45756</v>
      </c>
      <c r="AL35" s="1">
        <f>ABS(IK_diagnostics_degrees[[#This Row],[Column16]]-P34)</f>
        <v>0.56928000000000023</v>
      </c>
      <c r="AM35" s="1">
        <f>ABS(IK_diagnostics_degrees[[#This Row],[Column17]]-Q34)</f>
        <v>3.455905</v>
      </c>
      <c r="AN35" s="1">
        <f>ABS(IK_diagnostics_degrees[[#This Row],[Column18]]-R34)</f>
        <v>8.2239999999999647E-2</v>
      </c>
      <c r="AO35" s="1">
        <f>ABS(IK_diagnostics_degrees[[#This Row],[Column19]]-S34)</f>
        <v>0.94761999999999968</v>
      </c>
      <c r="AP35" s="1">
        <f>ABS(IK_diagnostics_degrees[[#This Row],[Column20]]-T34)</f>
        <v>7.7639999999999709E-2</v>
      </c>
      <c r="AQ35" s="1">
        <f>ABS(IK_diagnostics_degrees[[#This Row],[Column21]]-U34)</f>
        <v>0.20431000000000044</v>
      </c>
      <c r="AU35" s="4">
        <f>IK_diagnostics_frames[[#This Row],[Column1]]+AU34</f>
        <v>138</v>
      </c>
      <c r="AV35">
        <f ca="1">AVERAGE(INDIRECT(ADDRESS($AU34+2, AV$1)):INDIRECT(ADDRESS($AU35+1, AV$1)))</f>
        <v>0.63761200000000007</v>
      </c>
      <c r="AW35">
        <f ca="1">AVERAGE(INDIRECT(ADDRESS($AU34+2, AW$1)):INDIRECT(ADDRESS($AU35+1, AW$1)))</f>
        <v>1.205838</v>
      </c>
      <c r="AX35">
        <f ca="1">AVERAGE(INDIRECT(ADDRESS($AU34+2, AX$1)):INDIRECT(ADDRESS($AU35+1, AX$1)))</f>
        <v>0.65585000000000004</v>
      </c>
      <c r="AY35">
        <f ca="1">AVERAGE(INDIRECT(ADDRESS($AU34+2, AY$1)):INDIRECT(ADDRESS($AU35+1, AY$1)))</f>
        <v>2.8320150000000002</v>
      </c>
      <c r="AZ35">
        <f ca="1">AVERAGE(INDIRECT(ADDRESS($AU34+2, AZ$1)):INDIRECT(ADDRESS($AU35+1, AZ$1)))</f>
        <v>3.2833900000000007</v>
      </c>
      <c r="BA35">
        <f ca="1">AVERAGE(INDIRECT(ADDRESS($AU34+2, BA$1)):INDIRECT(ADDRESS($AU35+1, BA$1)))</f>
        <v>0.20713999999999988</v>
      </c>
      <c r="BB35">
        <f ca="1">AVERAGE(INDIRECT(ADDRESS($AU34+2, BB$1)):INDIRECT(ADDRESS($AU35+1, BB$1)))</f>
        <v>3.0822800000000004</v>
      </c>
      <c r="BC35">
        <f ca="1">AVERAGE(INDIRECT(ADDRESS($AU34+2, BC$1)):INDIRECT(ADDRESS($AU35+1, BC$1)))</f>
        <v>0.64172800000000008</v>
      </c>
      <c r="BD35">
        <f ca="1">AVERAGE(INDIRECT(ADDRESS($AU34+2, BD$1)):INDIRECT(ADDRESS($AU35+1, BD$1)))</f>
        <v>2.8768600000000002</v>
      </c>
      <c r="BE35">
        <f ca="1">AVERAGE(INDIRECT(ADDRESS($AU34+2, BE$1)):INDIRECT(ADDRESS($AU35+1, BE$1)))</f>
        <v>1.8513599999999997</v>
      </c>
      <c r="BF35">
        <f ca="1">AVERAGE(INDIRECT(ADDRESS($AU34+2, BF$1)):INDIRECT(ADDRESS($AU35+1, BF$1)))</f>
        <v>0.80357199999999995</v>
      </c>
      <c r="BG35">
        <f ca="1">AVERAGE(INDIRECT(ADDRESS($AU34+2, BG$1)):INDIRECT(ADDRESS($AU35+1, BG$1)))</f>
        <v>2.08447</v>
      </c>
      <c r="BH35">
        <f ca="1">AVERAGE(INDIRECT(ADDRESS($AU34+2, BH$1)):INDIRECT(ADDRESS($AU35+1, BH$1)))</f>
        <v>2.04372</v>
      </c>
      <c r="BI35">
        <f ca="1">AVERAGE(INDIRECT(ADDRESS($AU34+2, BI$1)):INDIRECT(ADDRESS($AU35+1, BI$1)))</f>
        <v>0.27744999999999997</v>
      </c>
      <c r="BJ35">
        <f ca="1">AVERAGE(INDIRECT(ADDRESS($AU34+2, BJ$1)):INDIRECT(ADDRESS($AU35+1, BJ$1)))</f>
        <v>1.9052900000000004</v>
      </c>
      <c r="BK35">
        <f ca="1">AVERAGE(INDIRECT(ADDRESS($AU34+2, BK$1)):INDIRECT(ADDRESS($AU35+1, BK$1)))</f>
        <v>1.4799800000000001</v>
      </c>
      <c r="BL35">
        <f ca="1">AVERAGE(INDIRECT(ADDRESS($AU34+2, BL$1)):INDIRECT(ADDRESS($AU35+1, BL$1)))</f>
        <v>1.6924399999999997</v>
      </c>
      <c r="BM35">
        <f ca="1">AVERAGE(INDIRECT(ADDRESS($AU34+2, BM$1)):INDIRECT(ADDRESS($AU35+1, BM$1)))</f>
        <v>1.8944700000000001</v>
      </c>
      <c r="BN35">
        <f ca="1">AVERAGE(INDIRECT(ADDRESS($AU34+2, BN$1)):INDIRECT(ADDRESS($AU35+1, BN$1)))</f>
        <v>1.1779999999999999</v>
      </c>
      <c r="BO35">
        <f ca="1">AVERAGE(INDIRECT(ADDRESS($AU34+2, BO$1)):INDIRECT(ADDRESS($AU35+1, BO$1)))</f>
        <v>2.8861800000000004</v>
      </c>
      <c r="BP35">
        <f ca="1">AVERAGE(INDIRECT(ADDRESS($AU34+2, BP$1)):INDIRECT(ADDRESS($AU35+1, BP$1)))</f>
        <v>1.0068099999999998</v>
      </c>
    </row>
    <row r="36" spans="1:68" x14ac:dyDescent="0.25">
      <c r="A36" s="1">
        <v>4.86252</v>
      </c>
      <c r="B36" s="1">
        <v>1.78383</v>
      </c>
      <c r="C36" s="1">
        <v>1.1300699999999999</v>
      </c>
      <c r="D36" s="1">
        <v>4.09192</v>
      </c>
      <c r="E36" s="1">
        <v>3.4408599999999998</v>
      </c>
      <c r="F36" s="1">
        <v>5.5261100000000001</v>
      </c>
      <c r="G36" s="1">
        <v>3.5060600000000002</v>
      </c>
      <c r="H36" s="1">
        <v>1.91751</v>
      </c>
      <c r="I36" s="1">
        <v>2.0349599999999999</v>
      </c>
      <c r="J36" s="1">
        <v>4.0192899999999998</v>
      </c>
      <c r="K36" s="1">
        <v>1.8736999999999999</v>
      </c>
      <c r="L36" s="1">
        <v>2.39838</v>
      </c>
      <c r="M36" s="1">
        <v>6.0942499999999997</v>
      </c>
      <c r="N36" s="1">
        <v>4.4984299999999999</v>
      </c>
      <c r="O36" s="1">
        <v>5.7997300000000003</v>
      </c>
      <c r="P36" s="1">
        <v>6.0631700000000004</v>
      </c>
      <c r="Q36" s="1">
        <v>2.9475099999999999</v>
      </c>
      <c r="R36" s="1">
        <v>2.8900100000000002</v>
      </c>
      <c r="S36" s="1">
        <v>1.86496</v>
      </c>
      <c r="T36" s="1">
        <v>5.2576400000000003</v>
      </c>
      <c r="U36" s="1">
        <v>0.32483499999999998</v>
      </c>
      <c r="V36" s="1" t="s">
        <v>23</v>
      </c>
      <c r="W36" s="1">
        <f>ABS(IK_diagnostics_degrees[[#This Row],[Column1]]-A35)</f>
        <v>2.42415</v>
      </c>
      <c r="X36" s="1">
        <f>ABS(IK_diagnostics_degrees[[#This Row],[Column2]]-B35)</f>
        <v>4.4993600000000002</v>
      </c>
      <c r="Y36" s="1">
        <f>ABS(IK_diagnostics_degrees[[#This Row],[Column3]]-C35)</f>
        <v>3.3219200000000004</v>
      </c>
      <c r="Z36" s="1">
        <f>ABS(IK_diagnostics_degrees[[#This Row],[Column4]]-D35)</f>
        <v>2.5480299999999998</v>
      </c>
      <c r="AA36" s="1">
        <f>ABS(IK_diagnostics_degrees[[#This Row],[Column5]]-E35)</f>
        <v>0.26619999999999999</v>
      </c>
      <c r="AB36" s="1">
        <f>ABS(IK_diagnostics_degrees[[#This Row],[Column6]]-F35)</f>
        <v>3.36002</v>
      </c>
      <c r="AC36" s="1">
        <f>ABS(IK_diagnostics_degrees[[#This Row],[Column7]]-G35)</f>
        <v>1.5102699999999998</v>
      </c>
      <c r="AD36" s="1">
        <f>ABS(IK_diagnostics_degrees[[#This Row],[Column8]]-H35)</f>
        <v>1.0453700000000001</v>
      </c>
      <c r="AE36" s="1">
        <f>ABS(IK_diagnostics_degrees[[#This Row],[Column9]]-I35)</f>
        <v>0.74387000000000025</v>
      </c>
      <c r="AF36" s="1">
        <f>ABS(IK_diagnostics_degrees[[#This Row],[Column10]]-J35)</f>
        <v>0.8954099999999996</v>
      </c>
      <c r="AG36" s="1">
        <f>ABS(IK_diagnostics_degrees[[#This Row],[Column11]]-K35)</f>
        <v>0.81191000000000013</v>
      </c>
      <c r="AH36" s="1">
        <f>ABS(IK_diagnostics_degrees[[#This Row],[Column12]]-L35)</f>
        <v>2.0780600000000002</v>
      </c>
      <c r="AI36" s="1">
        <f>ABS(IK_diagnostics_degrees[[#This Row],[Column13]]-M35)</f>
        <v>3.9849899999999998</v>
      </c>
      <c r="AJ36" s="1">
        <f>ABS(IK_diagnostics_degrees[[#This Row],[Column14]]-N35)</f>
        <v>0.5436700000000001</v>
      </c>
      <c r="AK36" s="1">
        <f>ABS(IK_diagnostics_degrees[[#This Row],[Column15]]-O35)</f>
        <v>1.4400300000000001</v>
      </c>
      <c r="AL36" s="1">
        <f>ABS(IK_diagnostics_degrees[[#This Row],[Column16]]-P35)</f>
        <v>3.5957500000000002</v>
      </c>
      <c r="AM36" s="1">
        <f>ABS(IK_diagnostics_degrees[[#This Row],[Column17]]-Q35)</f>
        <v>2.6712449999999999</v>
      </c>
      <c r="AN36" s="1">
        <f>ABS(IK_diagnostics_degrees[[#This Row],[Column18]]-R35)</f>
        <v>0.31872999999999996</v>
      </c>
      <c r="AO36" s="1">
        <f>ABS(IK_diagnostics_degrees[[#This Row],[Column19]]-S35)</f>
        <v>3.2910399999999997</v>
      </c>
      <c r="AP36" s="1">
        <f>ABS(IK_diagnostics_degrees[[#This Row],[Column20]]-T35)</f>
        <v>0.9798</v>
      </c>
      <c r="AQ36" s="1">
        <f>ABS(IK_diagnostics_degrees[[#This Row],[Column21]]-U35)</f>
        <v>5.9583550000000001</v>
      </c>
      <c r="AU36" s="3">
        <f>IK_diagnostics_frames[[#This Row],[Column1]]+AU35</f>
        <v>139</v>
      </c>
      <c r="AV36">
        <f ca="1">AVERAGE(INDIRECT(ADDRESS($AU35+2, AV$1)):INDIRECT(ADDRESS($AU36+1, AV$1)))</f>
        <v>1.4251659999999999</v>
      </c>
      <c r="AW36">
        <f ca="1">AVERAGE(INDIRECT(ADDRESS($AU35+2, AW$1)):INDIRECT(ADDRESS($AU36+1, AW$1)))</f>
        <v>0.57879800000000003</v>
      </c>
      <c r="AX36">
        <f ca="1">AVERAGE(INDIRECT(ADDRESS($AU35+2, AX$1)):INDIRECT(ADDRESS($AU36+1, AX$1)))</f>
        <v>1.1097700000000001</v>
      </c>
      <c r="AY36">
        <f ca="1">AVERAGE(INDIRECT(ADDRESS($AU35+2, AY$1)):INDIRECT(ADDRESS($AU36+1, AY$1)))</f>
        <v>0.90640999999999972</v>
      </c>
      <c r="AZ36">
        <f ca="1">AVERAGE(INDIRECT(ADDRESS($AU35+2, AZ$1)):INDIRECT(ADDRESS($AU36+1, AZ$1)))</f>
        <v>1.3999289999999998</v>
      </c>
      <c r="BA36">
        <f ca="1">AVERAGE(INDIRECT(ADDRESS($AU35+2, BA$1)):INDIRECT(ADDRESS($AU36+1, BA$1)))</f>
        <v>3.6990399999999997</v>
      </c>
      <c r="BB36">
        <f ca="1">AVERAGE(INDIRECT(ADDRESS($AU35+2, BB$1)):INDIRECT(ADDRESS($AU36+1, BB$1)))</f>
        <v>0.13124000000000002</v>
      </c>
      <c r="BC36">
        <f ca="1">AVERAGE(INDIRECT(ADDRESS($AU35+2, BC$1)):INDIRECT(ADDRESS($AU36+1, BC$1)))</f>
        <v>2.5423299999999998</v>
      </c>
      <c r="BD36">
        <f ca="1">AVERAGE(INDIRECT(ADDRESS($AU35+2, BD$1)):INDIRECT(ADDRESS($AU36+1, BD$1)))</f>
        <v>0.45591000000000026</v>
      </c>
      <c r="BE36">
        <f ca="1">AVERAGE(INDIRECT(ADDRESS($AU35+2, BE$1)):INDIRECT(ADDRESS($AU36+1, BE$1)))</f>
        <v>2.0633300000000001</v>
      </c>
      <c r="BF36">
        <f ca="1">AVERAGE(INDIRECT(ADDRESS($AU35+2, BF$1)):INDIRECT(ADDRESS($AU36+1, BF$1)))</f>
        <v>2.6503019999999999</v>
      </c>
      <c r="BG36">
        <f ca="1">AVERAGE(INDIRECT(ADDRESS($AU35+2, BG$1)):INDIRECT(ADDRESS($AU36+1, BG$1)))</f>
        <v>0.78246999999999955</v>
      </c>
      <c r="BH36">
        <f ca="1">AVERAGE(INDIRECT(ADDRESS($AU35+2, BH$1)):INDIRECT(ADDRESS($AU36+1, BH$1)))</f>
        <v>3.7970700000000002</v>
      </c>
      <c r="BI36">
        <f ca="1">AVERAGE(INDIRECT(ADDRESS($AU35+2, BI$1)):INDIRECT(ADDRESS($AU36+1, BI$1)))</f>
        <v>3.7712700000000003</v>
      </c>
      <c r="BJ36">
        <f ca="1">AVERAGE(INDIRECT(ADDRESS($AU35+2, BJ$1)):INDIRECT(ADDRESS($AU36+1, BJ$1)))</f>
        <v>0.31311</v>
      </c>
      <c r="BK36">
        <f ca="1">AVERAGE(INDIRECT(ADDRESS($AU35+2, BK$1)):INDIRECT(ADDRESS($AU36+1, BK$1)))</f>
        <v>0.70162000000000013</v>
      </c>
      <c r="BL36">
        <f ca="1">AVERAGE(INDIRECT(ADDRESS($AU35+2, BL$1)):INDIRECT(ADDRESS($AU36+1, BL$1)))</f>
        <v>1.0590199999999999</v>
      </c>
      <c r="BM36">
        <f ca="1">AVERAGE(INDIRECT(ADDRESS($AU35+2, BM$1)):INDIRECT(ADDRESS($AU36+1, BM$1)))</f>
        <v>3.348017</v>
      </c>
      <c r="BN36">
        <f ca="1">AVERAGE(INDIRECT(ADDRESS($AU35+2, BN$1)):INDIRECT(ADDRESS($AU36+1, BN$1)))</f>
        <v>1.7317399999999998</v>
      </c>
      <c r="BO36">
        <f ca="1">AVERAGE(INDIRECT(ADDRESS($AU35+2, BO$1)):INDIRECT(ADDRESS($AU36+1, BO$1)))</f>
        <v>1.45418</v>
      </c>
      <c r="BP36">
        <f ca="1">AVERAGE(INDIRECT(ADDRESS($AU35+2, BP$1)):INDIRECT(ADDRESS($AU36+1, BP$1)))</f>
        <v>0.85521000000000047</v>
      </c>
    </row>
    <row r="37" spans="1:68" x14ac:dyDescent="0.25">
      <c r="A37" s="1">
        <v>1.46075</v>
      </c>
      <c r="B37" s="1">
        <v>2.52569</v>
      </c>
      <c r="C37" s="1">
        <v>4.5046299999999997</v>
      </c>
      <c r="D37" s="1">
        <v>2.1980300000000002</v>
      </c>
      <c r="E37" s="1">
        <v>1.9160299999999999</v>
      </c>
      <c r="F37" s="1">
        <v>1.8452299999999999</v>
      </c>
      <c r="G37" s="1">
        <v>1.77782</v>
      </c>
      <c r="H37" s="1" t="s">
        <v>22</v>
      </c>
      <c r="I37" s="1">
        <v>2.2544200000000001</v>
      </c>
      <c r="J37" s="1">
        <v>2.0239799999999999</v>
      </c>
      <c r="K37" s="1">
        <v>0.60541999999999996</v>
      </c>
      <c r="L37" s="1">
        <v>0.64348799999999995</v>
      </c>
      <c r="M37" s="1">
        <v>0.46191900000000002</v>
      </c>
      <c r="N37" s="1">
        <v>1.1835</v>
      </c>
      <c r="O37" s="1">
        <v>2.0696099999999999</v>
      </c>
      <c r="P37" s="1">
        <v>2.4020299999999999</v>
      </c>
      <c r="Q37" s="1">
        <v>2.99613</v>
      </c>
      <c r="R37" s="1">
        <v>2.3715700000000002</v>
      </c>
      <c r="S37" s="1">
        <v>1.06463</v>
      </c>
      <c r="T37" s="1">
        <v>4.1489900000000004</v>
      </c>
      <c r="U37" s="1">
        <v>0.25446800000000003</v>
      </c>
      <c r="V37" s="1" t="s">
        <v>23</v>
      </c>
      <c r="W37" s="1">
        <f>ABS(IK_diagnostics_degrees[[#This Row],[Column1]]-A36)</f>
        <v>3.40177</v>
      </c>
      <c r="X37" s="1">
        <f>ABS(IK_diagnostics_degrees[[#This Row],[Column2]]-B36)</f>
        <v>0.74185999999999996</v>
      </c>
      <c r="Y37" s="1">
        <f>ABS(IK_diagnostics_degrees[[#This Row],[Column3]]-C36)</f>
        <v>3.3745599999999998</v>
      </c>
      <c r="Z37" s="1">
        <f>ABS(IK_diagnostics_degrees[[#This Row],[Column4]]-D36)</f>
        <v>1.8938899999999999</v>
      </c>
      <c r="AA37" s="1">
        <f>ABS(IK_diagnostics_degrees[[#This Row],[Column5]]-E36)</f>
        <v>1.5248299999999999</v>
      </c>
      <c r="AB37" s="1">
        <f>ABS(IK_diagnostics_degrees[[#This Row],[Column6]]-F36)</f>
        <v>3.6808800000000002</v>
      </c>
      <c r="AC37" s="1">
        <f>ABS(IK_diagnostics_degrees[[#This Row],[Column7]]-G36)</f>
        <v>1.7282400000000002</v>
      </c>
      <c r="AD37" s="1">
        <f>ABS(IK_diagnostics_degrees[[#This Row],[Column8]]-H36)</f>
        <v>1.91751</v>
      </c>
      <c r="AE37" s="1">
        <f>ABS(IK_diagnostics_degrees[[#This Row],[Column9]]-I36)</f>
        <v>0.21946000000000021</v>
      </c>
      <c r="AF37" s="1">
        <f>ABS(IK_diagnostics_degrees[[#This Row],[Column10]]-J36)</f>
        <v>1.9953099999999999</v>
      </c>
      <c r="AG37" s="1">
        <f>ABS(IK_diagnostics_degrees[[#This Row],[Column11]]-K36)</f>
        <v>1.2682799999999999</v>
      </c>
      <c r="AH37" s="1">
        <f>ABS(IK_diagnostics_degrees[[#This Row],[Column12]]-L36)</f>
        <v>1.7548919999999999</v>
      </c>
      <c r="AI37" s="1">
        <f>ABS(IK_diagnostics_degrees[[#This Row],[Column13]]-M36)</f>
        <v>5.6323309999999998</v>
      </c>
      <c r="AJ37" s="1">
        <f>ABS(IK_diagnostics_degrees[[#This Row],[Column14]]-N36)</f>
        <v>3.3149299999999999</v>
      </c>
      <c r="AK37" s="1">
        <f>ABS(IK_diagnostics_degrees[[#This Row],[Column15]]-O36)</f>
        <v>3.7301200000000003</v>
      </c>
      <c r="AL37" s="1">
        <f>ABS(IK_diagnostics_degrees[[#This Row],[Column16]]-P36)</f>
        <v>3.6611400000000005</v>
      </c>
      <c r="AM37" s="1">
        <f>ABS(IK_diagnostics_degrees[[#This Row],[Column17]]-Q36)</f>
        <v>4.8620000000000108E-2</v>
      </c>
      <c r="AN37" s="1">
        <f>ABS(IK_diagnostics_degrees[[#This Row],[Column18]]-R36)</f>
        <v>0.51844000000000001</v>
      </c>
      <c r="AO37" s="1">
        <f>ABS(IK_diagnostics_degrees[[#This Row],[Column19]]-S36)</f>
        <v>0.80032999999999999</v>
      </c>
      <c r="AP37" s="1">
        <f>ABS(IK_diagnostics_degrees[[#This Row],[Column20]]-T36)</f>
        <v>1.1086499999999999</v>
      </c>
      <c r="AQ37" s="1">
        <f>ABS(IK_diagnostics_degrees[[#This Row],[Column21]]-U36)</f>
        <v>7.0366999999999957E-2</v>
      </c>
      <c r="AU37" s="4">
        <f>IK_diagnostics_frames[[#This Row],[Column1]]+AU36</f>
        <v>140</v>
      </c>
      <c r="AV37">
        <f ca="1">AVERAGE(INDIRECT(ADDRESS($AU36+2, AV$1)):INDIRECT(ADDRESS($AU37+1, AV$1)))</f>
        <v>2.2338399999999998</v>
      </c>
      <c r="AW37">
        <f ca="1">AVERAGE(INDIRECT(ADDRESS($AU36+2, AW$1)):INDIRECT(ADDRESS($AU37+1, AW$1)))</f>
        <v>0.45140999999999998</v>
      </c>
      <c r="AX37">
        <f ca="1">AVERAGE(INDIRECT(ADDRESS($AU36+2, AX$1)):INDIRECT(ADDRESS($AU37+1, AX$1)))</f>
        <v>2.2825800000000003</v>
      </c>
      <c r="AY37">
        <f ca="1">AVERAGE(INDIRECT(ADDRESS($AU36+2, AY$1)):INDIRECT(ADDRESS($AU37+1, AY$1)))</f>
        <v>0.23040000000000038</v>
      </c>
      <c r="AZ37">
        <f ca="1">AVERAGE(INDIRECT(ADDRESS($AU36+2, AZ$1)):INDIRECT(ADDRESS($AU37+1, AZ$1)))</f>
        <v>2.7186690000000002</v>
      </c>
      <c r="BA37">
        <f ca="1">AVERAGE(INDIRECT(ADDRESS($AU36+2, BA$1)):INDIRECT(ADDRESS($AU37+1, BA$1)))</f>
        <v>3.5368299999999997</v>
      </c>
      <c r="BB37">
        <f ca="1">AVERAGE(INDIRECT(ADDRESS($AU36+2, BB$1)):INDIRECT(ADDRESS($AU37+1, BB$1)))</f>
        <v>3.2337495300000003</v>
      </c>
      <c r="BC37">
        <f ca="1">AVERAGE(INDIRECT(ADDRESS($AU36+2, BC$1)):INDIRECT(ADDRESS($AU37+1, BC$1)))</f>
        <v>0.22923999999999989</v>
      </c>
      <c r="BD37">
        <f ca="1">AVERAGE(INDIRECT(ADDRESS($AU36+2, BD$1)):INDIRECT(ADDRESS($AU37+1, BD$1)))</f>
        <v>0.9551400000000001</v>
      </c>
      <c r="BE37">
        <f ca="1">AVERAGE(INDIRECT(ADDRESS($AU36+2, BE$1)):INDIRECT(ADDRESS($AU37+1, BE$1)))</f>
        <v>0.8741800000000004</v>
      </c>
      <c r="BF37">
        <f ca="1">AVERAGE(INDIRECT(ADDRESS($AU36+2, BF$1)):INDIRECT(ADDRESS($AU37+1, BF$1)))</f>
        <v>0.31489000000000011</v>
      </c>
      <c r="BG37">
        <f ca="1">AVERAGE(INDIRECT(ADDRESS($AU36+2, BG$1)):INDIRECT(ADDRESS($AU37+1, BG$1)))</f>
        <v>2.3619299999999996</v>
      </c>
      <c r="BH37">
        <f ca="1">AVERAGE(INDIRECT(ADDRESS($AU36+2, BH$1)):INDIRECT(ADDRESS($AU37+1, BH$1)))</f>
        <v>1.6488200000000002</v>
      </c>
      <c r="BI37">
        <f ca="1">AVERAGE(INDIRECT(ADDRESS($AU36+2, BI$1)):INDIRECT(ADDRESS($AU37+1, BI$1)))</f>
        <v>2.9887700000000001</v>
      </c>
      <c r="BJ37">
        <f ca="1">AVERAGE(INDIRECT(ADDRESS($AU36+2, BJ$1)):INDIRECT(ADDRESS($AU37+1, BJ$1)))</f>
        <v>1.0218699999999998</v>
      </c>
      <c r="BK37">
        <f ca="1">AVERAGE(INDIRECT(ADDRESS($AU36+2, BK$1)):INDIRECT(ADDRESS($AU37+1, BK$1)))</f>
        <v>1.3563400000000003</v>
      </c>
      <c r="BL37">
        <f ca="1">AVERAGE(INDIRECT(ADDRESS($AU36+2, BL$1)):INDIRECT(ADDRESS($AU37+1, BL$1)))</f>
        <v>0.87648999999999999</v>
      </c>
      <c r="BM37">
        <f ca="1">AVERAGE(INDIRECT(ADDRESS($AU36+2, BM$1)):INDIRECT(ADDRESS($AU37+1, BM$1)))</f>
        <v>0.73629250000000002</v>
      </c>
      <c r="BN37">
        <f ca="1">AVERAGE(INDIRECT(ADDRESS($AU36+2, BN$1)):INDIRECT(ADDRESS($AU37+1, BN$1)))</f>
        <v>2.5116749999999999</v>
      </c>
      <c r="BO37">
        <f ca="1">AVERAGE(INDIRECT(ADDRESS($AU36+2, BO$1)):INDIRECT(ADDRESS($AU37+1, BO$1)))</f>
        <v>1.96943</v>
      </c>
      <c r="BP37">
        <f ca="1">AVERAGE(INDIRECT(ADDRESS($AU36+2, BP$1)):INDIRECT(ADDRESS($AU37+1, BP$1)))</f>
        <v>1.3694600000000001</v>
      </c>
    </row>
    <row r="38" spans="1:68" x14ac:dyDescent="0.25">
      <c r="A38" s="1">
        <v>0.82772999999999997</v>
      </c>
      <c r="B38" s="1">
        <v>2.2453599999999998</v>
      </c>
      <c r="C38" s="1">
        <v>0.48336899999999999</v>
      </c>
      <c r="D38" s="1">
        <v>4.3044599999999997</v>
      </c>
      <c r="E38" s="1">
        <v>1.8005100000000001</v>
      </c>
      <c r="F38" s="1">
        <v>6.1789500000000004</v>
      </c>
      <c r="G38" s="1">
        <v>3.6544599999999998</v>
      </c>
      <c r="H38" s="1">
        <v>5.8510799999999996</v>
      </c>
      <c r="I38" s="1">
        <v>5.7390499999999998</v>
      </c>
      <c r="J38" s="1">
        <v>2.24803</v>
      </c>
      <c r="K38" s="1">
        <v>3.3554400000000002</v>
      </c>
      <c r="L38" s="1">
        <v>5.3738599999999996</v>
      </c>
      <c r="M38" s="1">
        <v>3.1853500000000001</v>
      </c>
      <c r="N38" s="1">
        <v>0.35241800000000001</v>
      </c>
      <c r="O38" s="1">
        <v>0.80429899999999999</v>
      </c>
      <c r="P38" s="1">
        <v>1.67526</v>
      </c>
      <c r="Q38" s="1">
        <v>4.1886900000000002</v>
      </c>
      <c r="R38" s="1">
        <v>5.1672200000000004</v>
      </c>
      <c r="S38" s="1">
        <v>1.35005</v>
      </c>
      <c r="T38" s="1">
        <v>0.93592900000000001</v>
      </c>
      <c r="U38" s="1">
        <v>3.1752400000000001</v>
      </c>
      <c r="V38" s="1" t="s">
        <v>23</v>
      </c>
      <c r="W38" s="1">
        <f>ABS(IK_diagnostics_degrees[[#This Row],[Column1]]-A37)</f>
        <v>0.63302000000000003</v>
      </c>
      <c r="X38" s="1">
        <f>ABS(IK_diagnostics_degrees[[#This Row],[Column2]]-B37)</f>
        <v>0.28033000000000019</v>
      </c>
      <c r="Y38" s="1">
        <f>ABS(IK_diagnostics_degrees[[#This Row],[Column3]]-C37)</f>
        <v>4.021261</v>
      </c>
      <c r="Z38" s="1">
        <f>ABS(IK_diagnostics_degrees[[#This Row],[Column4]]-D37)</f>
        <v>2.1064299999999996</v>
      </c>
      <c r="AA38" s="1">
        <f>ABS(IK_diagnostics_degrees[[#This Row],[Column5]]-E37)</f>
        <v>0.11551999999999985</v>
      </c>
      <c r="AB38" s="1">
        <f>ABS(IK_diagnostics_degrees[[#This Row],[Column6]]-F37)</f>
        <v>4.3337200000000005</v>
      </c>
      <c r="AC38" s="1">
        <f>ABS(IK_diagnostics_degrees[[#This Row],[Column7]]-G37)</f>
        <v>1.8766399999999999</v>
      </c>
      <c r="AD38" s="1">
        <f>ABS(IK_diagnostics_degrees[[#This Row],[Column8]]-H37)</f>
        <v>5.8510799999999996</v>
      </c>
      <c r="AE38" s="1">
        <f>ABS(IK_diagnostics_degrees[[#This Row],[Column9]]-I37)</f>
        <v>3.4846299999999997</v>
      </c>
      <c r="AF38" s="1">
        <f>ABS(IK_diagnostics_degrees[[#This Row],[Column10]]-J37)</f>
        <v>0.22405000000000008</v>
      </c>
      <c r="AG38" s="1">
        <f>ABS(IK_diagnostics_degrees[[#This Row],[Column11]]-K37)</f>
        <v>2.7500200000000001</v>
      </c>
      <c r="AH38" s="1">
        <f>ABS(IK_diagnostics_degrees[[#This Row],[Column12]]-L37)</f>
        <v>4.730372</v>
      </c>
      <c r="AI38" s="1">
        <f>ABS(IK_diagnostics_degrees[[#This Row],[Column13]]-M37)</f>
        <v>2.7234310000000002</v>
      </c>
      <c r="AJ38" s="1">
        <f>ABS(IK_diagnostics_degrees[[#This Row],[Column14]]-N37)</f>
        <v>0.83108199999999999</v>
      </c>
      <c r="AK38" s="1">
        <f>ABS(IK_diagnostics_degrees[[#This Row],[Column15]]-O37)</f>
        <v>1.2653110000000001</v>
      </c>
      <c r="AL38" s="1">
        <f>ABS(IK_diagnostics_degrees[[#This Row],[Column16]]-P37)</f>
        <v>0.72676999999999992</v>
      </c>
      <c r="AM38" s="1">
        <f>ABS(IK_diagnostics_degrees[[#This Row],[Column17]]-Q37)</f>
        <v>1.1925600000000003</v>
      </c>
      <c r="AN38" s="1">
        <f>ABS(IK_diagnostics_degrees[[#This Row],[Column18]]-R37)</f>
        <v>2.7956500000000002</v>
      </c>
      <c r="AO38" s="1">
        <f>ABS(IK_diagnostics_degrees[[#This Row],[Column19]]-S37)</f>
        <v>0.28542000000000001</v>
      </c>
      <c r="AP38" s="1">
        <f>ABS(IK_diagnostics_degrees[[#This Row],[Column20]]-T37)</f>
        <v>3.2130610000000006</v>
      </c>
      <c r="AQ38" s="1">
        <f>ABS(IK_diagnostics_degrees[[#This Row],[Column21]]-U37)</f>
        <v>2.9207719999999999</v>
      </c>
      <c r="AU38" s="3">
        <f>IK_diagnostics_frames[[#This Row],[Column1]]+AU37</f>
        <v>147</v>
      </c>
      <c r="AV38">
        <f ca="1">AVERAGE(INDIRECT(ADDRESS($AU37+2, AV$1)):INDIRECT(ADDRESS($AU38+1, AV$1)))</f>
        <v>2.4056642857142854</v>
      </c>
      <c r="AW38">
        <f ca="1">AVERAGE(INDIRECT(ADDRESS($AU37+2, AW$1)):INDIRECT(ADDRESS($AU38+1, AW$1)))</f>
        <v>1.5242757142857142</v>
      </c>
      <c r="AX38">
        <f ca="1">AVERAGE(INDIRECT(ADDRESS($AU37+2, AX$1)):INDIRECT(ADDRESS($AU38+1, AX$1)))</f>
        <v>1.9576985714285715</v>
      </c>
      <c r="AY38">
        <f ca="1">AVERAGE(INDIRECT(ADDRESS($AU37+2, AY$1)):INDIRECT(ADDRESS($AU38+1, AY$1)))</f>
        <v>1.8710448571428571</v>
      </c>
      <c r="AZ38">
        <f ca="1">AVERAGE(INDIRECT(ADDRESS($AU37+2, AZ$1)):INDIRECT(ADDRESS($AU38+1, AZ$1)))</f>
        <v>1.8096411714285714</v>
      </c>
      <c r="BA38">
        <f ca="1">AVERAGE(INDIRECT(ADDRESS($AU37+2, BA$1)):INDIRECT(ADDRESS($AU38+1, BA$1)))</f>
        <v>1.8918376514285709</v>
      </c>
      <c r="BB38">
        <f ca="1">AVERAGE(INDIRECT(ADDRESS($AU37+2, BB$1)):INDIRECT(ADDRESS($AU38+1, BB$1)))</f>
        <v>1.9806285042857144</v>
      </c>
      <c r="BC38">
        <f ca="1">AVERAGE(INDIRECT(ADDRESS($AU37+2, BC$1)):INDIRECT(ADDRESS($AU38+1, BC$1)))</f>
        <v>1.9861000000000002</v>
      </c>
      <c r="BD38">
        <f ca="1">AVERAGE(INDIRECT(ADDRESS($AU37+2, BD$1)):INDIRECT(ADDRESS($AU38+1, BD$1)))</f>
        <v>1.3552571428571427</v>
      </c>
      <c r="BE38">
        <f ca="1">AVERAGE(INDIRECT(ADDRESS($AU37+2, BE$1)):INDIRECT(ADDRESS($AU38+1, BE$1)))</f>
        <v>2.0003557142857145</v>
      </c>
      <c r="BF38">
        <f ca="1">AVERAGE(INDIRECT(ADDRESS($AU37+2, BF$1)):INDIRECT(ADDRESS($AU38+1, BF$1)))</f>
        <v>2.6126471428571429</v>
      </c>
      <c r="BG38">
        <f ca="1">AVERAGE(INDIRECT(ADDRESS($AU37+2, BG$1)):INDIRECT(ADDRESS($AU38+1, BG$1)))</f>
        <v>2.2938313385714286</v>
      </c>
      <c r="BH38">
        <f ca="1">AVERAGE(INDIRECT(ADDRESS($AU37+2, BH$1)):INDIRECT(ADDRESS($AU38+1, BH$1)))</f>
        <v>1.868532857142857</v>
      </c>
      <c r="BI38">
        <f ca="1">AVERAGE(INDIRECT(ADDRESS($AU37+2, BI$1)):INDIRECT(ADDRESS($AU38+1, BI$1)))</f>
        <v>1.2039285714285712</v>
      </c>
      <c r="BJ38">
        <f ca="1">AVERAGE(INDIRECT(ADDRESS($AU37+2, BJ$1)):INDIRECT(ADDRESS($AU38+1, BJ$1)))</f>
        <v>1.9081357142857143</v>
      </c>
      <c r="BK38">
        <f ca="1">AVERAGE(INDIRECT(ADDRESS($AU37+2, BK$1)):INDIRECT(ADDRESS($AU38+1, BK$1)))</f>
        <v>1.5783434285714288</v>
      </c>
      <c r="BL38">
        <f ca="1">AVERAGE(INDIRECT(ADDRESS($AU37+2, BL$1)):INDIRECT(ADDRESS($AU38+1, BL$1)))</f>
        <v>2.5909187291999998</v>
      </c>
      <c r="BM38">
        <f ca="1">AVERAGE(INDIRECT(ADDRESS($AU37+2, BM$1)):INDIRECT(ADDRESS($AU38+1, BM$1)))</f>
        <v>1.939088642857143</v>
      </c>
      <c r="BN38">
        <f ca="1">AVERAGE(INDIRECT(ADDRESS($AU37+2, BN$1)):INDIRECT(ADDRESS($AU38+1, BN$1)))</f>
        <v>1.4655178571428569</v>
      </c>
      <c r="BO38">
        <f ca="1">AVERAGE(INDIRECT(ADDRESS($AU37+2, BO$1)):INDIRECT(ADDRESS($AU38+1, BO$1)))</f>
        <v>2.295830142857143</v>
      </c>
      <c r="BP38">
        <f ca="1">AVERAGE(INDIRECT(ADDRESS($AU37+2, BP$1)):INDIRECT(ADDRESS($AU38+1, BP$1)))</f>
        <v>1.5724314285714287</v>
      </c>
    </row>
    <row r="39" spans="1:68" x14ac:dyDescent="0.25">
      <c r="A39" s="1">
        <v>3.7105700000000001</v>
      </c>
      <c r="B39" s="1">
        <v>2.9175200000000001</v>
      </c>
      <c r="C39" s="1">
        <v>2.7461799999999998</v>
      </c>
      <c r="D39" s="1">
        <v>3.8567999999999998</v>
      </c>
      <c r="E39" s="1">
        <v>4.0065499999999998</v>
      </c>
      <c r="F39" s="1">
        <v>1.0218700000000001</v>
      </c>
      <c r="G39" s="1">
        <v>6.2824</v>
      </c>
      <c r="H39" s="1">
        <v>2.5762499999999999</v>
      </c>
      <c r="I39" s="1">
        <v>3.7284899999999999</v>
      </c>
      <c r="J39" s="1">
        <v>1.7927900000000001</v>
      </c>
      <c r="K39" s="1">
        <v>2.5238</v>
      </c>
      <c r="L39" s="1">
        <v>1.06366</v>
      </c>
      <c r="M39" s="1">
        <v>4.0582599999999998</v>
      </c>
      <c r="N39" s="1">
        <v>3.1805699999999999</v>
      </c>
      <c r="O39" s="1">
        <v>2.9828999999999999</v>
      </c>
      <c r="P39" s="1">
        <v>3.3697300000000001</v>
      </c>
      <c r="Q39" s="1">
        <v>2.8237100000000002</v>
      </c>
      <c r="R39" s="1">
        <v>4.6694500000000003</v>
      </c>
      <c r="S39" s="1">
        <v>2.9039000000000001</v>
      </c>
      <c r="T39" s="1">
        <v>1.8008900000000001</v>
      </c>
      <c r="U39" s="1">
        <v>3.7957800000000002</v>
      </c>
      <c r="V39" s="1" t="s">
        <v>23</v>
      </c>
      <c r="W39" s="1">
        <f>ABS(IK_diagnostics_degrees[[#This Row],[Column1]]-A38)</f>
        <v>2.8828400000000003</v>
      </c>
      <c r="X39" s="1">
        <f>ABS(IK_diagnostics_degrees[[#This Row],[Column2]]-B38)</f>
        <v>0.67216000000000031</v>
      </c>
      <c r="Y39" s="1">
        <f>ABS(IK_diagnostics_degrees[[#This Row],[Column3]]-C38)</f>
        <v>2.2628109999999997</v>
      </c>
      <c r="Z39" s="1">
        <f>ABS(IK_diagnostics_degrees[[#This Row],[Column4]]-D38)</f>
        <v>0.44765999999999995</v>
      </c>
      <c r="AA39" s="1">
        <f>ABS(IK_diagnostics_degrees[[#This Row],[Column5]]-E38)</f>
        <v>2.2060399999999998</v>
      </c>
      <c r="AB39" s="1">
        <f>ABS(IK_diagnostics_degrees[[#This Row],[Column6]]-F38)</f>
        <v>5.1570800000000006</v>
      </c>
      <c r="AC39" s="1">
        <f>ABS(IK_diagnostics_degrees[[#This Row],[Column7]]-G38)</f>
        <v>2.6279400000000002</v>
      </c>
      <c r="AD39" s="1">
        <f>ABS(IK_diagnostics_degrees[[#This Row],[Column8]]-H38)</f>
        <v>3.2748299999999997</v>
      </c>
      <c r="AE39" s="1">
        <f>ABS(IK_diagnostics_degrees[[#This Row],[Column9]]-I38)</f>
        <v>2.0105599999999999</v>
      </c>
      <c r="AF39" s="1">
        <f>ABS(IK_diagnostics_degrees[[#This Row],[Column10]]-J38)</f>
        <v>0.45523999999999987</v>
      </c>
      <c r="AG39" s="1">
        <f>ABS(IK_diagnostics_degrees[[#This Row],[Column11]]-K38)</f>
        <v>0.83164000000000016</v>
      </c>
      <c r="AH39" s="1">
        <f>ABS(IK_diagnostics_degrees[[#This Row],[Column12]]-L38)</f>
        <v>4.3102</v>
      </c>
      <c r="AI39" s="1">
        <f>ABS(IK_diagnostics_degrees[[#This Row],[Column13]]-M38)</f>
        <v>0.87290999999999963</v>
      </c>
      <c r="AJ39" s="1">
        <f>ABS(IK_diagnostics_degrees[[#This Row],[Column14]]-N38)</f>
        <v>2.8281519999999998</v>
      </c>
      <c r="AK39" s="1">
        <f>ABS(IK_diagnostics_degrees[[#This Row],[Column15]]-O38)</f>
        <v>2.178601</v>
      </c>
      <c r="AL39" s="1">
        <f>ABS(IK_diagnostics_degrees[[#This Row],[Column16]]-P38)</f>
        <v>1.6944700000000001</v>
      </c>
      <c r="AM39" s="1">
        <f>ABS(IK_diagnostics_degrees[[#This Row],[Column17]]-Q38)</f>
        <v>1.3649800000000001</v>
      </c>
      <c r="AN39" s="1">
        <f>ABS(IK_diagnostics_degrees[[#This Row],[Column18]]-R38)</f>
        <v>0.49777000000000005</v>
      </c>
      <c r="AO39" s="1">
        <f>ABS(IK_diagnostics_degrees[[#This Row],[Column19]]-S38)</f>
        <v>1.5538500000000002</v>
      </c>
      <c r="AP39" s="1">
        <f>ABS(IK_diagnostics_degrees[[#This Row],[Column20]]-T38)</f>
        <v>0.86496100000000009</v>
      </c>
      <c r="AQ39" s="1">
        <f>ABS(IK_diagnostics_degrees[[#This Row],[Column21]]-U38)</f>
        <v>0.62054000000000009</v>
      </c>
      <c r="AU39" s="4">
        <f>IK_diagnostics_frames[[#This Row],[Column1]]+AU38</f>
        <v>149</v>
      </c>
      <c r="AV39">
        <f ca="1">AVERAGE(INDIRECT(ADDRESS($AU38+2, AV$1)):INDIRECT(ADDRESS($AU39+1, AV$1)))</f>
        <v>3.2023100000000007</v>
      </c>
      <c r="AW39">
        <f ca="1">AVERAGE(INDIRECT(ADDRESS($AU38+2, AW$1)):INDIRECT(ADDRESS($AU39+1, AW$1)))</f>
        <v>3.1510549999999999</v>
      </c>
      <c r="AX39">
        <f ca="1">AVERAGE(INDIRECT(ADDRESS($AU38+2, AX$1)):INDIRECT(ADDRESS($AU39+1, AX$1)))</f>
        <v>4.4155249999999997</v>
      </c>
      <c r="AY39">
        <f ca="1">AVERAGE(INDIRECT(ADDRESS($AU38+2, AY$1)):INDIRECT(ADDRESS($AU39+1, AY$1)))</f>
        <v>3.7456</v>
      </c>
      <c r="AZ39">
        <f ca="1">AVERAGE(INDIRECT(ADDRESS($AU38+2, AZ$1)):INDIRECT(ADDRESS($AU39+1, AZ$1)))</f>
        <v>1.4499534999999999</v>
      </c>
      <c r="BA39">
        <f ca="1">AVERAGE(INDIRECT(ADDRESS($AU38+2, BA$1)):INDIRECT(ADDRESS($AU39+1, BA$1)))</f>
        <v>1.9143450000000002</v>
      </c>
      <c r="BB39">
        <f ca="1">AVERAGE(INDIRECT(ADDRESS($AU38+2, BB$1)):INDIRECT(ADDRESS($AU39+1, BB$1)))</f>
        <v>2.6963650000000001</v>
      </c>
      <c r="BC39">
        <f ca="1">AVERAGE(INDIRECT(ADDRESS($AU38+2, BC$1)):INDIRECT(ADDRESS($AU39+1, BC$1)))</f>
        <v>1.5034449999999999</v>
      </c>
      <c r="BD39">
        <f ca="1">AVERAGE(INDIRECT(ADDRESS($AU38+2, BD$1)):INDIRECT(ADDRESS($AU39+1, BD$1)))</f>
        <v>3.3836260000000005</v>
      </c>
      <c r="BE39">
        <f ca="1">AVERAGE(INDIRECT(ADDRESS($AU38+2, BE$1)):INDIRECT(ADDRESS($AU39+1, BE$1)))</f>
        <v>0.99734999999999985</v>
      </c>
      <c r="BF39">
        <f ca="1">AVERAGE(INDIRECT(ADDRESS($AU38+2, BF$1)):INDIRECT(ADDRESS($AU39+1, BF$1)))</f>
        <v>2.988909</v>
      </c>
      <c r="BG39">
        <f ca="1">AVERAGE(INDIRECT(ADDRESS($AU38+2, BG$1)):INDIRECT(ADDRESS($AU39+1, BG$1)))</f>
        <v>2.1908596849999999</v>
      </c>
      <c r="BH39">
        <f ca="1">AVERAGE(INDIRECT(ADDRESS($AU38+2, BH$1)):INDIRECT(ADDRESS($AU39+1, BH$1)))</f>
        <v>2.735017</v>
      </c>
      <c r="BI39">
        <f ca="1">AVERAGE(INDIRECT(ADDRESS($AU38+2, BI$1)):INDIRECT(ADDRESS($AU39+1, BI$1)))</f>
        <v>3.7084300000000003</v>
      </c>
      <c r="BJ39">
        <f ca="1">AVERAGE(INDIRECT(ADDRESS($AU38+2, BJ$1)):INDIRECT(ADDRESS($AU39+1, BJ$1)))</f>
        <v>3.212485</v>
      </c>
      <c r="BK39">
        <f ca="1">AVERAGE(INDIRECT(ADDRESS($AU38+2, BK$1)):INDIRECT(ADDRESS($AU39+1, BK$1)))</f>
        <v>4.3019099999999995</v>
      </c>
      <c r="BL39">
        <f ca="1">AVERAGE(INDIRECT(ADDRESS($AU38+2, BL$1)):INDIRECT(ADDRESS($AU39+1, BL$1)))</f>
        <v>0.79866000000000015</v>
      </c>
      <c r="BM39">
        <f ca="1">AVERAGE(INDIRECT(ADDRESS($AU38+2, BM$1)):INDIRECT(ADDRESS($AU39+1, BM$1)))</f>
        <v>2.3873454999999999</v>
      </c>
      <c r="BN39">
        <f ca="1">AVERAGE(INDIRECT(ADDRESS($AU38+2, BN$1)):INDIRECT(ADDRESS($AU39+1, BN$1)))</f>
        <v>0.44208499999999962</v>
      </c>
      <c r="BO39">
        <f ca="1">AVERAGE(INDIRECT(ADDRESS($AU38+2, BO$1)):INDIRECT(ADDRESS($AU39+1, BO$1)))</f>
        <v>2.2555805000000002</v>
      </c>
      <c r="BP39">
        <f ca="1">AVERAGE(INDIRECT(ADDRESS($AU38+2, BP$1)):INDIRECT(ADDRESS($AU39+1, BP$1)))</f>
        <v>1.7030400000000001</v>
      </c>
    </row>
    <row r="40" spans="1:68" x14ac:dyDescent="0.25">
      <c r="A40" s="1">
        <v>1.81982</v>
      </c>
      <c r="B40" s="1">
        <v>2.26153</v>
      </c>
      <c r="C40" s="1">
        <v>3.3970099999999999</v>
      </c>
      <c r="D40" s="1">
        <v>1.74993</v>
      </c>
      <c r="E40" s="1">
        <v>1.8882699999999999</v>
      </c>
      <c r="F40" s="1">
        <v>5.2282200000000003</v>
      </c>
      <c r="G40" s="1">
        <v>3.63036</v>
      </c>
      <c r="H40" s="1">
        <v>1.4232499999999999</v>
      </c>
      <c r="I40" s="1">
        <v>3.7856000000000001</v>
      </c>
      <c r="J40" s="1">
        <v>1.0440700000000001</v>
      </c>
      <c r="K40" s="1">
        <v>3.7978299999999998</v>
      </c>
      <c r="L40" s="1">
        <v>2.42726</v>
      </c>
      <c r="M40" s="1">
        <v>1.84223</v>
      </c>
      <c r="N40" s="1">
        <v>3.7495500000000002</v>
      </c>
      <c r="O40" s="1">
        <v>2.6434000000000002</v>
      </c>
      <c r="P40" s="1">
        <v>1.5989599999999999</v>
      </c>
      <c r="Q40" s="1">
        <v>5.32789</v>
      </c>
      <c r="R40" s="1">
        <v>5.85222</v>
      </c>
      <c r="S40" s="1">
        <v>3.7164799999999998</v>
      </c>
      <c r="T40" s="1">
        <v>1.51139</v>
      </c>
      <c r="U40" s="1">
        <v>0.17826600000000001</v>
      </c>
      <c r="V40" s="1" t="s">
        <v>23</v>
      </c>
      <c r="W40" s="1">
        <f>ABS(IK_diagnostics_degrees[[#This Row],[Column1]]-A39)</f>
        <v>1.8907500000000002</v>
      </c>
      <c r="X40" s="1">
        <f>ABS(IK_diagnostics_degrees[[#This Row],[Column2]]-B39)</f>
        <v>0.65599000000000007</v>
      </c>
      <c r="Y40" s="1">
        <f>ABS(IK_diagnostics_degrees[[#This Row],[Column3]]-C39)</f>
        <v>0.65083000000000002</v>
      </c>
      <c r="Z40" s="1">
        <f>ABS(IK_diagnostics_degrees[[#This Row],[Column4]]-D39)</f>
        <v>2.1068699999999998</v>
      </c>
      <c r="AA40" s="1">
        <f>ABS(IK_diagnostics_degrees[[#This Row],[Column5]]-E39)</f>
        <v>2.1182799999999999</v>
      </c>
      <c r="AB40" s="1">
        <f>ABS(IK_diagnostics_degrees[[#This Row],[Column6]]-F39)</f>
        <v>4.2063500000000005</v>
      </c>
      <c r="AC40" s="1">
        <f>ABS(IK_diagnostics_degrees[[#This Row],[Column7]]-G39)</f>
        <v>2.65204</v>
      </c>
      <c r="AD40" s="1">
        <f>ABS(IK_diagnostics_degrees[[#This Row],[Column8]]-H39)</f>
        <v>1.153</v>
      </c>
      <c r="AE40" s="1">
        <f>ABS(IK_diagnostics_degrees[[#This Row],[Column9]]-I39)</f>
        <v>5.7110000000000216E-2</v>
      </c>
      <c r="AF40" s="1">
        <f>ABS(IK_diagnostics_degrees[[#This Row],[Column10]]-J39)</f>
        <v>0.74872000000000005</v>
      </c>
      <c r="AG40" s="1">
        <f>ABS(IK_diagnostics_degrees[[#This Row],[Column11]]-K39)</f>
        <v>1.2740299999999998</v>
      </c>
      <c r="AH40" s="1">
        <f>ABS(IK_diagnostics_degrees[[#This Row],[Column12]]-L39)</f>
        <v>1.3635999999999999</v>
      </c>
      <c r="AI40" s="1">
        <f>ABS(IK_diagnostics_degrees[[#This Row],[Column13]]-M39)</f>
        <v>2.2160299999999999</v>
      </c>
      <c r="AJ40" s="1">
        <f>ABS(IK_diagnostics_degrees[[#This Row],[Column14]]-N39)</f>
        <v>0.56898000000000026</v>
      </c>
      <c r="AK40" s="1">
        <f>ABS(IK_diagnostics_degrees[[#This Row],[Column15]]-O39)</f>
        <v>0.33949999999999969</v>
      </c>
      <c r="AL40" s="1">
        <f>ABS(IK_diagnostics_degrees[[#This Row],[Column16]]-P39)</f>
        <v>1.7707700000000002</v>
      </c>
      <c r="AM40" s="1">
        <f>ABS(IK_diagnostics_degrees[[#This Row],[Column17]]-Q39)</f>
        <v>2.5041799999999999</v>
      </c>
      <c r="AN40" s="1">
        <f>ABS(IK_diagnostics_degrees[[#This Row],[Column18]]-R39)</f>
        <v>1.1827699999999997</v>
      </c>
      <c r="AO40" s="1">
        <f>ABS(IK_diagnostics_degrees[[#This Row],[Column19]]-S39)</f>
        <v>0.81257999999999964</v>
      </c>
      <c r="AP40" s="1">
        <f>ABS(IK_diagnostics_degrees[[#This Row],[Column20]]-T39)</f>
        <v>0.28950000000000009</v>
      </c>
      <c r="AQ40" s="1">
        <f>ABS(IK_diagnostics_degrees[[#This Row],[Column21]]-U39)</f>
        <v>3.6175140000000003</v>
      </c>
      <c r="AU40" s="3">
        <f>IK_diagnostics_frames[[#This Row],[Column1]]+AU39</f>
        <v>150</v>
      </c>
      <c r="AV40">
        <f ca="1">AVERAGE(INDIRECT(ADDRESS($AU39+2, AV$1)):INDIRECT(ADDRESS($AU40+1, AV$1)))</f>
        <v>1.2025599999999999</v>
      </c>
      <c r="AW40">
        <f ca="1">AVERAGE(INDIRECT(ADDRESS($AU39+2, AW$1)):INDIRECT(ADDRESS($AU40+1, AW$1)))</f>
        <v>3.1939299999999999</v>
      </c>
      <c r="AX40">
        <f ca="1">AVERAGE(INDIRECT(ADDRESS($AU39+2, AX$1)):INDIRECT(ADDRESS($AU40+1, AX$1)))</f>
        <v>1.4658800000000003</v>
      </c>
      <c r="AY40">
        <f ca="1">AVERAGE(INDIRECT(ADDRESS($AU39+2, AY$1)):INDIRECT(ADDRESS($AU40+1, AY$1)))</f>
        <v>4.4740099999999998</v>
      </c>
      <c r="AZ40">
        <f ca="1">AVERAGE(INDIRECT(ADDRESS($AU39+2, AZ$1)):INDIRECT(ADDRESS($AU40+1, AZ$1)))</f>
        <v>1.420817</v>
      </c>
      <c r="BA40">
        <f ca="1">AVERAGE(INDIRECT(ADDRESS($AU39+2, BA$1)):INDIRECT(ADDRESS($AU40+1, BA$1)))</f>
        <v>3.0310800000000002</v>
      </c>
      <c r="BB40">
        <f ca="1">AVERAGE(INDIRECT(ADDRESS($AU39+2, BB$1)):INDIRECT(ADDRESS($AU40+1, BB$1)))</f>
        <v>4.2858376500000004</v>
      </c>
      <c r="BC40">
        <f ca="1">AVERAGE(INDIRECT(ADDRESS($AU39+2, BC$1)):INDIRECT(ADDRESS($AU40+1, BC$1)))</f>
        <v>0.81400900000000009</v>
      </c>
      <c r="BD40">
        <f ca="1">AVERAGE(INDIRECT(ADDRESS($AU39+2, BD$1)):INDIRECT(ADDRESS($AU40+1, BD$1)))</f>
        <v>0.68785999999999969</v>
      </c>
      <c r="BE40">
        <f ca="1">AVERAGE(INDIRECT(ADDRESS($AU39+2, BE$1)):INDIRECT(ADDRESS($AU40+1, BE$1)))</f>
        <v>3.3699999999999619E-2</v>
      </c>
      <c r="BF40">
        <f ca="1">AVERAGE(INDIRECT(ADDRESS($AU39+2, BF$1)):INDIRECT(ADDRESS($AU40+1, BF$1)))</f>
        <v>1.3359199999999998</v>
      </c>
      <c r="BG40">
        <f ca="1">AVERAGE(INDIRECT(ADDRESS($AU39+2, BG$1)):INDIRECT(ADDRESS($AU40+1, BG$1)))</f>
        <v>3.0375400000000004</v>
      </c>
      <c r="BH40">
        <f ca="1">AVERAGE(INDIRECT(ADDRESS($AU39+2, BH$1)):INDIRECT(ADDRESS($AU40+1, BH$1)))</f>
        <v>1.6991639999999999</v>
      </c>
      <c r="BI40">
        <f ca="1">AVERAGE(INDIRECT(ADDRESS($AU39+2, BI$1)):INDIRECT(ADDRESS($AU40+1, BI$1)))</f>
        <v>0.85942999999999969</v>
      </c>
      <c r="BJ40">
        <f ca="1">AVERAGE(INDIRECT(ADDRESS($AU39+2, BJ$1)):INDIRECT(ADDRESS($AU40+1, BJ$1)))</f>
        <v>2.3788299999999998</v>
      </c>
      <c r="BK40">
        <f ca="1">AVERAGE(INDIRECT(ADDRESS($AU39+2, BK$1)):INDIRECT(ADDRESS($AU40+1, BK$1)))</f>
        <v>1.7726872999999999</v>
      </c>
      <c r="BL40">
        <f ca="1">AVERAGE(INDIRECT(ADDRESS($AU39+2, BL$1)):INDIRECT(ADDRESS($AU40+1, BL$1)))</f>
        <v>3.52199763</v>
      </c>
      <c r="BM40">
        <f ca="1">AVERAGE(INDIRECT(ADDRESS($AU39+2, BM$1)):INDIRECT(ADDRESS($AU40+1, BM$1)))</f>
        <v>4.9526110000000001</v>
      </c>
      <c r="BN40">
        <f ca="1">AVERAGE(INDIRECT(ADDRESS($AU39+2, BN$1)):INDIRECT(ADDRESS($AU40+1, BN$1)))</f>
        <v>1.2412900000000002</v>
      </c>
      <c r="BO40">
        <f ca="1">AVERAGE(INDIRECT(ADDRESS($AU39+2, BO$1)):INDIRECT(ADDRESS($AU40+1, BO$1)))</f>
        <v>1.4483000000000001</v>
      </c>
      <c r="BP40">
        <f ca="1">AVERAGE(INDIRECT(ADDRESS($AU39+2, BP$1)):INDIRECT(ADDRESS($AU40+1, BP$1)))</f>
        <v>2.7178000000000004</v>
      </c>
    </row>
    <row r="41" spans="1:68" x14ac:dyDescent="0.25">
      <c r="A41" s="1">
        <v>2.54331</v>
      </c>
      <c r="B41" s="1">
        <v>4.6207500000000001</v>
      </c>
      <c r="C41" s="1">
        <v>0.97642399999999996</v>
      </c>
      <c r="D41" s="1">
        <v>2.9525600000000001</v>
      </c>
      <c r="E41" s="1">
        <v>3.0359699999999998</v>
      </c>
      <c r="F41" s="1">
        <v>0.318243</v>
      </c>
      <c r="G41" s="1">
        <v>4.8440700000000003</v>
      </c>
      <c r="H41" s="1">
        <v>5.7369300000000001</v>
      </c>
      <c r="I41" s="1" t="s">
        <v>22</v>
      </c>
      <c r="J41" s="1">
        <v>3.3197199999999998</v>
      </c>
      <c r="K41" s="1">
        <v>3.4655800000000001</v>
      </c>
      <c r="L41" s="1">
        <v>4.1266400000000001</v>
      </c>
      <c r="M41" s="1">
        <v>0.95151200000000002</v>
      </c>
      <c r="N41" s="1">
        <v>0.32789299999999999</v>
      </c>
      <c r="O41" s="1">
        <v>6.1750800000000003</v>
      </c>
      <c r="P41" s="1">
        <v>3.0638899999999998</v>
      </c>
      <c r="Q41" s="1">
        <v>3.3704700000000001</v>
      </c>
      <c r="R41" s="1">
        <v>1.78237</v>
      </c>
      <c r="S41" s="1">
        <v>0.242562</v>
      </c>
      <c r="T41" s="1">
        <v>2.1111</v>
      </c>
      <c r="U41" s="1">
        <v>2.9745300000000001</v>
      </c>
      <c r="V41" s="1" t="s">
        <v>23</v>
      </c>
      <c r="W41" s="1">
        <f>ABS(IK_diagnostics_degrees[[#This Row],[Column1]]-A40)</f>
        <v>0.72348999999999997</v>
      </c>
      <c r="X41" s="1">
        <f>ABS(IK_diagnostics_degrees[[#This Row],[Column2]]-B40)</f>
        <v>2.3592200000000001</v>
      </c>
      <c r="Y41" s="1">
        <f>ABS(IK_diagnostics_degrees[[#This Row],[Column3]]-C40)</f>
        <v>2.4205860000000001</v>
      </c>
      <c r="Z41" s="1">
        <f>ABS(IK_diagnostics_degrees[[#This Row],[Column4]]-D40)</f>
        <v>1.2026300000000001</v>
      </c>
      <c r="AA41" s="1">
        <f>ABS(IK_diagnostics_degrees[[#This Row],[Column5]]-E40)</f>
        <v>1.1476999999999999</v>
      </c>
      <c r="AB41" s="1">
        <f>ABS(IK_diagnostics_degrees[[#This Row],[Column6]]-F40)</f>
        <v>4.9099770000000005</v>
      </c>
      <c r="AC41" s="1">
        <f>ABS(IK_diagnostics_degrees[[#This Row],[Column7]]-G40)</f>
        <v>1.2137100000000003</v>
      </c>
      <c r="AD41" s="1">
        <f>ABS(IK_diagnostics_degrees[[#This Row],[Column8]]-H40)</f>
        <v>4.3136799999999997</v>
      </c>
      <c r="AE41" s="1">
        <f>ABS(IK_diagnostics_degrees[[#This Row],[Column9]]-I40)</f>
        <v>3.7856000000000001</v>
      </c>
      <c r="AF41" s="1">
        <f>ABS(IK_diagnostics_degrees[[#This Row],[Column10]]-J40)</f>
        <v>2.2756499999999997</v>
      </c>
      <c r="AG41" s="1">
        <f>ABS(IK_diagnostics_degrees[[#This Row],[Column11]]-K40)</f>
        <v>0.33224999999999971</v>
      </c>
      <c r="AH41" s="1">
        <f>ABS(IK_diagnostics_degrees[[#This Row],[Column12]]-L40)</f>
        <v>1.6993800000000001</v>
      </c>
      <c r="AI41" s="1">
        <f>ABS(IK_diagnostics_degrees[[#This Row],[Column13]]-M40)</f>
        <v>0.89071800000000001</v>
      </c>
      <c r="AJ41" s="1">
        <f>ABS(IK_diagnostics_degrees[[#This Row],[Column14]]-N40)</f>
        <v>3.4216570000000002</v>
      </c>
      <c r="AK41" s="1">
        <f>ABS(IK_diagnostics_degrees[[#This Row],[Column15]]-O40)</f>
        <v>3.5316800000000002</v>
      </c>
      <c r="AL41" s="1">
        <f>ABS(IK_diagnostics_degrees[[#This Row],[Column16]]-P40)</f>
        <v>1.4649299999999998</v>
      </c>
      <c r="AM41" s="1">
        <f>ABS(IK_diagnostics_degrees[[#This Row],[Column17]]-Q40)</f>
        <v>1.9574199999999999</v>
      </c>
      <c r="AN41" s="1">
        <f>ABS(IK_diagnostics_degrees[[#This Row],[Column18]]-R40)</f>
        <v>4.0698499999999997</v>
      </c>
      <c r="AO41" s="1">
        <f>ABS(IK_diagnostics_degrees[[#This Row],[Column19]]-S40)</f>
        <v>3.4739179999999998</v>
      </c>
      <c r="AP41" s="1">
        <f>ABS(IK_diagnostics_degrees[[#This Row],[Column20]]-T40)</f>
        <v>0.59970999999999997</v>
      </c>
      <c r="AQ41" s="1">
        <f>ABS(IK_diagnostics_degrees[[#This Row],[Column21]]-U40)</f>
        <v>2.7962640000000003</v>
      </c>
      <c r="AU41" s="4">
        <f>IK_diagnostics_frames[[#This Row],[Column1]]+AU40</f>
        <v>160</v>
      </c>
      <c r="AV41">
        <f ca="1">AVERAGE(INDIRECT(ADDRESS($AU40+2, AV$1)):INDIRECT(ADDRESS($AU41+1, AV$1)))</f>
        <v>1.8993800000000001</v>
      </c>
      <c r="AW41">
        <f ca="1">AVERAGE(INDIRECT(ADDRESS($AU40+2, AW$1)):INDIRECT(ADDRESS($AU41+1, AW$1)))</f>
        <v>2.0514710000000003</v>
      </c>
      <c r="AX41">
        <f ca="1">AVERAGE(INDIRECT(ADDRESS($AU40+2, AX$1)):INDIRECT(ADDRESS($AU41+1, AX$1)))</f>
        <v>2.1208590000000003</v>
      </c>
      <c r="AY41">
        <f ca="1">AVERAGE(INDIRECT(ADDRESS($AU40+2, AY$1)):INDIRECT(ADDRESS($AU41+1, AY$1)))</f>
        <v>2.2262335800000002</v>
      </c>
      <c r="AZ41">
        <f ca="1">AVERAGE(INDIRECT(ADDRESS($AU40+2, AZ$1)):INDIRECT(ADDRESS($AU41+1, AZ$1)))</f>
        <v>1.9359534000000003</v>
      </c>
      <c r="BA41">
        <f ca="1">AVERAGE(INDIRECT(ADDRESS($AU40+2, BA$1)):INDIRECT(ADDRESS($AU41+1, BA$1)))</f>
        <v>1.1646019999999999</v>
      </c>
      <c r="BB41">
        <f ca="1">AVERAGE(INDIRECT(ADDRESS($AU40+2, BB$1)):INDIRECT(ADDRESS($AU41+1, BB$1)))</f>
        <v>2.9196297650000003</v>
      </c>
      <c r="BC41">
        <f ca="1">AVERAGE(INDIRECT(ADDRESS($AU40+2, BC$1)):INDIRECT(ADDRESS($AU41+1, BC$1)))</f>
        <v>2.6372258999999998</v>
      </c>
      <c r="BD41">
        <f ca="1">AVERAGE(INDIRECT(ADDRESS($AU40+2, BD$1)):INDIRECT(ADDRESS($AU41+1, BD$1)))</f>
        <v>2.0958400000000004</v>
      </c>
      <c r="BE41">
        <f ca="1">AVERAGE(INDIRECT(ADDRESS($AU40+2, BE$1)):INDIRECT(ADDRESS($AU41+1, BE$1)))</f>
        <v>1.5559686139999998</v>
      </c>
      <c r="BF41">
        <f ca="1">AVERAGE(INDIRECT(ADDRESS($AU40+2, BF$1)):INDIRECT(ADDRESS($AU41+1, BF$1)))</f>
        <v>0.77429799999999971</v>
      </c>
      <c r="BG41">
        <f ca="1">AVERAGE(INDIRECT(ADDRESS($AU40+2, BG$1)):INDIRECT(ADDRESS($AU41+1, BG$1)))</f>
        <v>1.0691539999999999</v>
      </c>
      <c r="BH41">
        <f ca="1">AVERAGE(INDIRECT(ADDRESS($AU40+2, BH$1)):INDIRECT(ADDRESS($AU41+1, BH$1)))</f>
        <v>1.46774</v>
      </c>
      <c r="BI41">
        <f ca="1">AVERAGE(INDIRECT(ADDRESS($AU40+2, BI$1)):INDIRECT(ADDRESS($AU41+1, BI$1)))</f>
        <v>2.3277616999999995</v>
      </c>
      <c r="BJ41">
        <f ca="1">AVERAGE(INDIRECT(ADDRESS($AU40+2, BJ$1)):INDIRECT(ADDRESS($AU41+1, BJ$1)))</f>
        <v>1.8107285999999996</v>
      </c>
      <c r="BK41">
        <f ca="1">AVERAGE(INDIRECT(ADDRESS($AU40+2, BK$1)):INDIRECT(ADDRESS($AU41+1, BK$1)))</f>
        <v>1.79525493</v>
      </c>
      <c r="BL41">
        <f ca="1">AVERAGE(INDIRECT(ADDRESS($AU40+2, BL$1)):INDIRECT(ADDRESS($AU41+1, BL$1)))</f>
        <v>1.7641795630000001</v>
      </c>
      <c r="BM41">
        <f ca="1">AVERAGE(INDIRECT(ADDRESS($AU40+2, BM$1)):INDIRECT(ADDRESS($AU41+1, BM$1)))</f>
        <v>2.4378073999999996</v>
      </c>
      <c r="BN41">
        <f ca="1">AVERAGE(INDIRECT(ADDRESS($AU40+2, BN$1)):INDIRECT(ADDRESS($AU41+1, BN$1)))</f>
        <v>2.5041377000000002</v>
      </c>
      <c r="BO41">
        <f ca="1">AVERAGE(INDIRECT(ADDRESS($AU40+2, BO$1)):INDIRECT(ADDRESS($AU41+1, BO$1)))</f>
        <v>2.5643000000000002</v>
      </c>
      <c r="BP41">
        <f ca="1">AVERAGE(INDIRECT(ADDRESS($AU40+2, BP$1)):INDIRECT(ADDRESS($AU41+1, BP$1)))</f>
        <v>1.3373739999999998</v>
      </c>
    </row>
    <row r="42" spans="1:68" x14ac:dyDescent="0.25">
      <c r="A42" s="1">
        <v>6.2686999999999999</v>
      </c>
      <c r="B42" s="1">
        <v>2.4184999999999999</v>
      </c>
      <c r="C42" s="1">
        <v>1.6125400000000001</v>
      </c>
      <c r="D42" s="1">
        <v>1.39534</v>
      </c>
      <c r="E42" s="1">
        <v>1.4356</v>
      </c>
      <c r="F42" s="1">
        <v>3.2061099999999998</v>
      </c>
      <c r="G42" s="1">
        <v>6.2031999999999998</v>
      </c>
      <c r="H42" s="1">
        <v>6.2024699999999999</v>
      </c>
      <c r="I42" s="1">
        <v>4.4160199999999996</v>
      </c>
      <c r="J42" s="1">
        <v>6.2826899999999997</v>
      </c>
      <c r="K42" s="1">
        <v>6.2831900000000003</v>
      </c>
      <c r="L42" s="1">
        <v>1.35084</v>
      </c>
      <c r="M42" s="1">
        <v>6.9102199999999999E-3</v>
      </c>
      <c r="N42" s="1">
        <v>6.2831900000000003</v>
      </c>
      <c r="O42" s="1">
        <v>4.9319899999999999</v>
      </c>
      <c r="P42" s="1">
        <v>3.8261400000000001</v>
      </c>
      <c r="Q42" s="1">
        <v>2.5278499999999999</v>
      </c>
      <c r="R42" s="1">
        <v>3.8731100000000001</v>
      </c>
      <c r="S42" s="1">
        <v>5.5724</v>
      </c>
      <c r="T42" s="1">
        <v>4.2994399999999997</v>
      </c>
      <c r="U42" s="1">
        <v>2.48834</v>
      </c>
      <c r="V42" s="1" t="s">
        <v>23</v>
      </c>
      <c r="W42" s="1">
        <f>ABS(IK_diagnostics_degrees[[#This Row],[Column1]]-A41)</f>
        <v>3.72539</v>
      </c>
      <c r="X42" s="1">
        <f>ABS(IK_diagnostics_degrees[[#This Row],[Column2]]-B41)</f>
        <v>2.2022500000000003</v>
      </c>
      <c r="Y42" s="1">
        <f>ABS(IK_diagnostics_degrees[[#This Row],[Column3]]-C41)</f>
        <v>0.63611600000000013</v>
      </c>
      <c r="Z42" s="1">
        <f>ABS(IK_diagnostics_degrees[[#This Row],[Column4]]-D41)</f>
        <v>1.55722</v>
      </c>
      <c r="AA42" s="1">
        <f>ABS(IK_diagnostics_degrees[[#This Row],[Column5]]-E41)</f>
        <v>1.6003699999999998</v>
      </c>
      <c r="AB42" s="1">
        <f>ABS(IK_diagnostics_degrees[[#This Row],[Column6]]-F41)</f>
        <v>2.887867</v>
      </c>
      <c r="AC42" s="1">
        <f>ABS(IK_diagnostics_degrees[[#This Row],[Column7]]-G41)</f>
        <v>1.3591299999999995</v>
      </c>
      <c r="AD42" s="1">
        <f>ABS(IK_diagnostics_degrees[[#This Row],[Column8]]-H41)</f>
        <v>0.46553999999999984</v>
      </c>
      <c r="AE42" s="1">
        <f>ABS(IK_diagnostics_degrees[[#This Row],[Column9]]-I41)</f>
        <v>4.4160199999999996</v>
      </c>
      <c r="AF42" s="1">
        <f>ABS(IK_diagnostics_degrees[[#This Row],[Column10]]-J41)</f>
        <v>2.9629699999999999</v>
      </c>
      <c r="AG42" s="1">
        <f>ABS(IK_diagnostics_degrees[[#This Row],[Column11]]-K41)</f>
        <v>2.8176100000000002</v>
      </c>
      <c r="AH42" s="1">
        <f>ABS(IK_diagnostics_degrees[[#This Row],[Column12]]-L41)</f>
        <v>2.7758000000000003</v>
      </c>
      <c r="AI42" s="1">
        <f>ABS(IK_diagnostics_degrees[[#This Row],[Column13]]-M41)</f>
        <v>0.94460178000000006</v>
      </c>
      <c r="AJ42" s="1">
        <f>ABS(IK_diagnostics_degrees[[#This Row],[Column14]]-N41)</f>
        <v>5.9552969999999998</v>
      </c>
      <c r="AK42" s="1">
        <f>ABS(IK_diagnostics_degrees[[#This Row],[Column15]]-O41)</f>
        <v>1.2430900000000005</v>
      </c>
      <c r="AL42" s="1">
        <f>ABS(IK_diagnostics_degrees[[#This Row],[Column16]]-P41)</f>
        <v>0.76225000000000032</v>
      </c>
      <c r="AM42" s="1">
        <f>ABS(IK_diagnostics_degrees[[#This Row],[Column17]]-Q41)</f>
        <v>0.84262000000000015</v>
      </c>
      <c r="AN42" s="1">
        <f>ABS(IK_diagnostics_degrees[[#This Row],[Column18]]-R41)</f>
        <v>2.0907400000000003</v>
      </c>
      <c r="AO42" s="1">
        <f>ABS(IK_diagnostics_degrees[[#This Row],[Column19]]-S41)</f>
        <v>5.3298379999999996</v>
      </c>
      <c r="AP42" s="1">
        <f>ABS(IK_diagnostics_degrees[[#This Row],[Column20]]-T41)</f>
        <v>2.1883399999999997</v>
      </c>
      <c r="AQ42" s="1">
        <f>ABS(IK_diagnostics_degrees[[#This Row],[Column21]]-U41)</f>
        <v>0.48619000000000012</v>
      </c>
      <c r="AU42" s="3">
        <f>IK_diagnostics_frames[[#This Row],[Column1]]+AU41</f>
        <v>162</v>
      </c>
      <c r="AV42">
        <f ca="1">AVERAGE(INDIRECT(ADDRESS($AU41+2, AV$1)):INDIRECT(ADDRESS($AU42+1, AV$1)))</f>
        <v>1.750945</v>
      </c>
      <c r="AW42">
        <f ca="1">AVERAGE(INDIRECT(ADDRESS($AU41+2, AW$1)):INDIRECT(ADDRESS($AU42+1, AW$1)))</f>
        <v>2.1446294999999997</v>
      </c>
      <c r="AX42">
        <f ca="1">AVERAGE(INDIRECT(ADDRESS($AU41+2, AX$1)):INDIRECT(ADDRESS($AU42+1, AX$1)))</f>
        <v>2.8179485000000004</v>
      </c>
      <c r="AY42">
        <f ca="1">AVERAGE(INDIRECT(ADDRESS($AU41+2, AY$1)):INDIRECT(ADDRESS($AU42+1, AY$1)))</f>
        <v>1.5040050000000003</v>
      </c>
      <c r="AZ42">
        <f ca="1">AVERAGE(INDIRECT(ADDRESS($AU41+2, AZ$1)):INDIRECT(ADDRESS($AU42+1, AZ$1)))</f>
        <v>3.3340050000000003</v>
      </c>
      <c r="BA42">
        <f ca="1">AVERAGE(INDIRECT(ADDRESS($AU41+2, BA$1)):INDIRECT(ADDRESS($AU42+1, BA$1)))</f>
        <v>0.99457500000000021</v>
      </c>
      <c r="BB42">
        <f ca="1">AVERAGE(INDIRECT(ADDRESS($AU41+2, BB$1)):INDIRECT(ADDRESS($AU42+1, BB$1)))</f>
        <v>0.95894000000000013</v>
      </c>
      <c r="BC42">
        <f ca="1">AVERAGE(INDIRECT(ADDRESS($AU41+2, BC$1)):INDIRECT(ADDRESS($AU42+1, BC$1)))</f>
        <v>2.5445156500000001</v>
      </c>
      <c r="BD42">
        <f ca="1">AVERAGE(INDIRECT(ADDRESS($AU41+2, BD$1)):INDIRECT(ADDRESS($AU42+1, BD$1)))</f>
        <v>1.0897100000000004</v>
      </c>
      <c r="BE42">
        <f ca="1">AVERAGE(INDIRECT(ADDRESS($AU41+2, BE$1)):INDIRECT(ADDRESS($AU42+1, BE$1)))</f>
        <v>1.5241149999999999</v>
      </c>
      <c r="BF42">
        <f ca="1">AVERAGE(INDIRECT(ADDRESS($AU41+2, BF$1)):INDIRECT(ADDRESS($AU42+1, BF$1)))</f>
        <v>2.0280050000000003</v>
      </c>
      <c r="BG42">
        <f ca="1">AVERAGE(INDIRECT(ADDRESS($AU41+2, BG$1)):INDIRECT(ADDRESS($AU42+1, BG$1)))</f>
        <v>1.0553900000000001</v>
      </c>
      <c r="BH42">
        <f ca="1">AVERAGE(INDIRECT(ADDRESS($AU41+2, BH$1)):INDIRECT(ADDRESS($AU42+1, BH$1)))</f>
        <v>0.67936000000000041</v>
      </c>
      <c r="BI42">
        <f ca="1">AVERAGE(INDIRECT(ADDRESS($AU41+2, BI$1)):INDIRECT(ADDRESS($AU42+1, BI$1)))</f>
        <v>1.26393</v>
      </c>
      <c r="BJ42">
        <f ca="1">AVERAGE(INDIRECT(ADDRESS($AU41+2, BJ$1)):INDIRECT(ADDRESS($AU42+1, BJ$1)))</f>
        <v>2.4749480000000004</v>
      </c>
      <c r="BK42">
        <f ca="1">AVERAGE(INDIRECT(ADDRESS($AU41+2, BK$1)):INDIRECT(ADDRESS($AU42+1, BK$1)))</f>
        <v>2.1839949999999999</v>
      </c>
      <c r="BL42">
        <f ca="1">AVERAGE(INDIRECT(ADDRESS($AU41+2, BL$1)):INDIRECT(ADDRESS($AU42+1, BL$1)))</f>
        <v>2.7776021700000002</v>
      </c>
      <c r="BM42">
        <f ca="1">AVERAGE(INDIRECT(ADDRESS($AU41+2, BM$1)):INDIRECT(ADDRESS($AU42+1, BM$1)))</f>
        <v>2.1253299999999999</v>
      </c>
      <c r="BN42">
        <f ca="1">AVERAGE(INDIRECT(ADDRESS($AU41+2, BN$1)):INDIRECT(ADDRESS($AU42+1, BN$1)))</f>
        <v>3.0156602600000002</v>
      </c>
      <c r="BO42">
        <f ca="1">AVERAGE(INDIRECT(ADDRESS($AU41+2, BO$1)):INDIRECT(ADDRESS($AU42+1, BO$1)))</f>
        <v>2.0420400000000001</v>
      </c>
      <c r="BP42">
        <f ca="1">AVERAGE(INDIRECT(ADDRESS($AU41+2, BP$1)):INDIRECT(ADDRESS($AU42+1, BP$1)))</f>
        <v>1.7457449999999999</v>
      </c>
    </row>
    <row r="43" spans="1:68" x14ac:dyDescent="0.25">
      <c r="A43" s="1">
        <v>2.1078999999999999</v>
      </c>
      <c r="B43" s="1">
        <v>4.4267500000000002</v>
      </c>
      <c r="C43" s="1">
        <v>4.9110500000000004</v>
      </c>
      <c r="D43" s="1">
        <v>4.1639699999999999</v>
      </c>
      <c r="E43" s="1">
        <v>4.0552099999999998</v>
      </c>
      <c r="F43" s="1">
        <v>3.3097799999999999</v>
      </c>
      <c r="G43" s="1">
        <v>4.30105</v>
      </c>
      <c r="H43" s="1">
        <v>5.6838899999999999</v>
      </c>
      <c r="I43" s="1">
        <v>0.83851399999999998</v>
      </c>
      <c r="J43" s="1">
        <v>4.1344900000000004</v>
      </c>
      <c r="K43" s="1">
        <v>2.15035</v>
      </c>
      <c r="L43" s="1">
        <v>3.91934</v>
      </c>
      <c r="M43" s="1">
        <v>0.84507699999999997</v>
      </c>
      <c r="N43" s="1">
        <v>3.9414400000000001</v>
      </c>
      <c r="O43" s="1">
        <v>4.2458400000000003</v>
      </c>
      <c r="P43" s="1">
        <v>3.5624199999999999</v>
      </c>
      <c r="Q43" s="1">
        <v>6.1506600000000002</v>
      </c>
      <c r="R43" s="1">
        <v>3.7256100000000001</v>
      </c>
      <c r="S43" s="1" t="s">
        <v>22</v>
      </c>
      <c r="T43" s="1">
        <v>4.0006000000000004</v>
      </c>
      <c r="U43" s="1">
        <v>2.0312899999999998</v>
      </c>
      <c r="V43" s="1" t="s">
        <v>23</v>
      </c>
      <c r="W43" s="1">
        <f>ABS(IK_diagnostics_degrees[[#This Row],[Column1]]-A42)</f>
        <v>4.1608000000000001</v>
      </c>
      <c r="X43" s="1">
        <f>ABS(IK_diagnostics_degrees[[#This Row],[Column2]]-B42)</f>
        <v>2.0082500000000003</v>
      </c>
      <c r="Y43" s="1">
        <f>ABS(IK_diagnostics_degrees[[#This Row],[Column3]]-C42)</f>
        <v>3.2985100000000003</v>
      </c>
      <c r="Z43" s="1">
        <f>ABS(IK_diagnostics_degrees[[#This Row],[Column4]]-D42)</f>
        <v>2.7686299999999999</v>
      </c>
      <c r="AA43" s="1">
        <f>ABS(IK_diagnostics_degrees[[#This Row],[Column5]]-E42)</f>
        <v>2.6196099999999998</v>
      </c>
      <c r="AB43" s="1">
        <f>ABS(IK_diagnostics_degrees[[#This Row],[Column6]]-F42)</f>
        <v>0.10367000000000015</v>
      </c>
      <c r="AC43" s="1">
        <f>ABS(IK_diagnostics_degrees[[#This Row],[Column7]]-G42)</f>
        <v>1.9021499999999998</v>
      </c>
      <c r="AD43" s="1">
        <f>ABS(IK_diagnostics_degrees[[#This Row],[Column8]]-H42)</f>
        <v>0.51858000000000004</v>
      </c>
      <c r="AE43" s="1">
        <f>ABS(IK_diagnostics_degrees[[#This Row],[Column9]]-I42)</f>
        <v>3.5775059999999996</v>
      </c>
      <c r="AF43" s="1">
        <f>ABS(IK_diagnostics_degrees[[#This Row],[Column10]]-J42)</f>
        <v>2.1481999999999992</v>
      </c>
      <c r="AG43" s="1">
        <f>ABS(IK_diagnostics_degrees[[#This Row],[Column11]]-K42)</f>
        <v>4.1328399999999998</v>
      </c>
      <c r="AH43" s="1">
        <f>ABS(IK_diagnostics_degrees[[#This Row],[Column12]]-L42)</f>
        <v>2.5685000000000002</v>
      </c>
      <c r="AI43" s="1">
        <f>ABS(IK_diagnostics_degrees[[#This Row],[Column13]]-M42)</f>
        <v>0.83816678</v>
      </c>
      <c r="AJ43" s="1">
        <f>ABS(IK_diagnostics_degrees[[#This Row],[Column14]]-N42)</f>
        <v>2.3417500000000002</v>
      </c>
      <c r="AK43" s="1">
        <f>ABS(IK_diagnostics_degrees[[#This Row],[Column15]]-O42)</f>
        <v>0.68614999999999959</v>
      </c>
      <c r="AL43" s="1">
        <f>ABS(IK_diagnostics_degrees[[#This Row],[Column16]]-P42)</f>
        <v>0.26372000000000018</v>
      </c>
      <c r="AM43" s="1">
        <f>ABS(IK_diagnostics_degrees[[#This Row],[Column17]]-Q42)</f>
        <v>3.6228100000000003</v>
      </c>
      <c r="AN43" s="1">
        <f>ABS(IK_diagnostics_degrees[[#This Row],[Column18]]-R42)</f>
        <v>0.14749999999999996</v>
      </c>
      <c r="AO43" s="1">
        <f>ABS(IK_diagnostics_degrees[[#This Row],[Column19]]-S42)</f>
        <v>5.5724</v>
      </c>
      <c r="AP43" s="1">
        <f>ABS(IK_diagnostics_degrees[[#This Row],[Column20]]-T42)</f>
        <v>0.29883999999999933</v>
      </c>
      <c r="AQ43" s="1">
        <f>ABS(IK_diagnostics_degrees[[#This Row],[Column21]]-U42)</f>
        <v>0.45705000000000018</v>
      </c>
      <c r="AU43" s="4">
        <f>IK_diagnostics_frames[[#This Row],[Column1]]+AU42</f>
        <v>166</v>
      </c>
      <c r="AV43">
        <f ca="1">AVERAGE(INDIRECT(ADDRESS($AU42+2, AV$1)):INDIRECT(ADDRESS($AU43+1, AV$1)))</f>
        <v>1.7836175000000001</v>
      </c>
      <c r="AW43">
        <f ca="1">AVERAGE(INDIRECT(ADDRESS($AU42+2, AW$1)):INDIRECT(ADDRESS($AU43+1, AW$1)))</f>
        <v>1.85597225</v>
      </c>
      <c r="AX43">
        <f ca="1">AVERAGE(INDIRECT(ADDRESS($AU42+2, AX$1)):INDIRECT(ADDRESS($AU43+1, AX$1)))</f>
        <v>1.1205192500000001</v>
      </c>
      <c r="AY43">
        <f ca="1">AVERAGE(INDIRECT(ADDRESS($AU42+2, AY$1)):INDIRECT(ADDRESS($AU43+1, AY$1)))</f>
        <v>3.5309874999999997</v>
      </c>
      <c r="AZ43">
        <f ca="1">AVERAGE(INDIRECT(ADDRESS($AU42+2, AZ$1)):INDIRECT(ADDRESS($AU43+1, AZ$1)))</f>
        <v>1.9258699999999997</v>
      </c>
      <c r="BA43">
        <f ca="1">AVERAGE(INDIRECT(ADDRESS($AU42+2, BA$1)):INDIRECT(ADDRESS($AU43+1, BA$1)))</f>
        <v>3.2360030000000002</v>
      </c>
      <c r="BB43">
        <f ca="1">AVERAGE(INDIRECT(ADDRESS($AU42+2, BB$1)):INDIRECT(ADDRESS($AU43+1, BB$1)))</f>
        <v>2.0128675</v>
      </c>
      <c r="BC43">
        <f ca="1">AVERAGE(INDIRECT(ADDRESS($AU42+2, BC$1)):INDIRECT(ADDRESS($AU43+1, BC$1)))</f>
        <v>1.217835325</v>
      </c>
      <c r="BD43">
        <f ca="1">AVERAGE(INDIRECT(ADDRESS($AU42+2, BD$1)):INDIRECT(ADDRESS($AU43+1, BD$1)))</f>
        <v>0.9965750000000001</v>
      </c>
      <c r="BE43">
        <f ca="1">AVERAGE(INDIRECT(ADDRESS($AU42+2, BE$1)):INDIRECT(ADDRESS($AU43+1, BE$1)))</f>
        <v>3.5924964919</v>
      </c>
      <c r="BF43">
        <f ca="1">AVERAGE(INDIRECT(ADDRESS($AU42+2, BF$1)):INDIRECT(ADDRESS($AU43+1, BF$1)))</f>
        <v>3.1856475000000004</v>
      </c>
      <c r="BG43">
        <f ca="1">AVERAGE(INDIRECT(ADDRESS($AU42+2, BG$1)):INDIRECT(ADDRESS($AU43+1, BG$1)))</f>
        <v>2.9876953000000004</v>
      </c>
      <c r="BH43">
        <f ca="1">AVERAGE(INDIRECT(ADDRESS($AU42+2, BH$1)):INDIRECT(ADDRESS($AU43+1, BH$1)))</f>
        <v>2.2721442499999998</v>
      </c>
      <c r="BI43">
        <f ca="1">AVERAGE(INDIRECT(ADDRESS($AU42+2, BI$1)):INDIRECT(ADDRESS($AU43+1, BI$1)))</f>
        <v>2.3328324999999999</v>
      </c>
      <c r="BJ43">
        <f ca="1">AVERAGE(INDIRECT(ADDRESS($AU42+2, BJ$1)):INDIRECT(ADDRESS($AU43+1, BJ$1)))</f>
        <v>2.083631</v>
      </c>
      <c r="BK43">
        <f ca="1">AVERAGE(INDIRECT(ADDRESS($AU42+2, BK$1)):INDIRECT(ADDRESS($AU43+1, BK$1)))</f>
        <v>2.5576769999999995</v>
      </c>
      <c r="BL43">
        <f ca="1">AVERAGE(INDIRECT(ADDRESS($AU42+2, BL$1)):INDIRECT(ADDRESS($AU43+1, BL$1)))</f>
        <v>1.3339835849999999</v>
      </c>
      <c r="BM43">
        <f ca="1">AVERAGE(INDIRECT(ADDRESS($AU42+2, BM$1)):INDIRECT(ADDRESS($AU43+1, BM$1)))</f>
        <v>1.9589325000000002</v>
      </c>
      <c r="BN43">
        <f ca="1">AVERAGE(INDIRECT(ADDRESS($AU42+2, BN$1)):INDIRECT(ADDRESS($AU43+1, BN$1)))</f>
        <v>3.2909774999999994</v>
      </c>
      <c r="BO43">
        <f ca="1">AVERAGE(INDIRECT(ADDRESS($AU42+2, BO$1)):INDIRECT(ADDRESS($AU43+1, BO$1)))</f>
        <v>3.0191469999999994</v>
      </c>
      <c r="BP43">
        <f ca="1">AVERAGE(INDIRECT(ADDRESS($AU42+2, BP$1)):INDIRECT(ADDRESS($AU43+1, BP$1)))</f>
        <v>2.7266480000000004</v>
      </c>
    </row>
    <row r="44" spans="1:68" x14ac:dyDescent="0.25">
      <c r="A44" s="1">
        <v>4.8097099999999999</v>
      </c>
      <c r="B44" s="1">
        <v>2.3987099999999999</v>
      </c>
      <c r="C44" s="1">
        <v>0.82304500000000003</v>
      </c>
      <c r="D44" s="1">
        <v>4.8115600000000001</v>
      </c>
      <c r="E44" s="1">
        <v>1.92493</v>
      </c>
      <c r="F44" s="1">
        <v>3.5937700000000001</v>
      </c>
      <c r="G44" s="1">
        <v>4.2395899999999997</v>
      </c>
      <c r="H44" s="1">
        <v>4.1455399999999996</v>
      </c>
      <c r="I44" s="1">
        <v>2.93269</v>
      </c>
      <c r="J44" s="1">
        <v>0.42176599999999997</v>
      </c>
      <c r="K44" s="1">
        <v>3.1378900000000001</v>
      </c>
      <c r="L44" s="1">
        <v>3.2953600000000001</v>
      </c>
      <c r="M44" s="1">
        <v>1.5608500000000001</v>
      </c>
      <c r="N44" s="1">
        <v>1.9082600000000001</v>
      </c>
      <c r="O44" s="1">
        <v>1.3405500000000001E-2</v>
      </c>
      <c r="P44" s="1">
        <v>1.2849699999999999</v>
      </c>
      <c r="Q44" s="1">
        <v>6.2217500000000001</v>
      </c>
      <c r="R44" s="1">
        <v>4.3769600000000004</v>
      </c>
      <c r="S44" s="1">
        <v>2.0198700000000001</v>
      </c>
      <c r="T44" s="1">
        <v>3.8923899999999997E-2</v>
      </c>
      <c r="U44" s="1">
        <v>2.9584600000000001</v>
      </c>
      <c r="V44" s="1" t="s">
        <v>23</v>
      </c>
      <c r="W44" s="1">
        <f>ABS(IK_diagnostics_degrees[[#This Row],[Column1]]-A43)</f>
        <v>2.70181</v>
      </c>
      <c r="X44" s="1">
        <f>ABS(IK_diagnostics_degrees[[#This Row],[Column2]]-B43)</f>
        <v>2.0280400000000003</v>
      </c>
      <c r="Y44" s="1">
        <f>ABS(IK_diagnostics_degrees[[#This Row],[Column3]]-C43)</f>
        <v>4.0880050000000008</v>
      </c>
      <c r="Z44" s="1">
        <f>ABS(IK_diagnostics_degrees[[#This Row],[Column4]]-D43)</f>
        <v>0.64759000000000011</v>
      </c>
      <c r="AA44" s="1">
        <f>ABS(IK_diagnostics_degrees[[#This Row],[Column5]]-E43)</f>
        <v>2.13028</v>
      </c>
      <c r="AB44" s="1">
        <f>ABS(IK_diagnostics_degrees[[#This Row],[Column6]]-F43)</f>
        <v>0.28399000000000019</v>
      </c>
      <c r="AC44" s="1">
        <f>ABS(IK_diagnostics_degrees[[#This Row],[Column7]]-G43)</f>
        <v>6.1460000000000292E-2</v>
      </c>
      <c r="AD44" s="1">
        <f>ABS(IK_diagnostics_degrees[[#This Row],[Column8]]-H43)</f>
        <v>1.5383500000000003</v>
      </c>
      <c r="AE44" s="1">
        <f>ABS(IK_diagnostics_degrees[[#This Row],[Column9]]-I43)</f>
        <v>2.094176</v>
      </c>
      <c r="AF44" s="1">
        <f>ABS(IK_diagnostics_degrees[[#This Row],[Column10]]-J43)</f>
        <v>3.7127240000000006</v>
      </c>
      <c r="AG44" s="1">
        <f>ABS(IK_diagnostics_degrees[[#This Row],[Column11]]-K43)</f>
        <v>0.98754000000000008</v>
      </c>
      <c r="AH44" s="1">
        <f>ABS(IK_diagnostics_degrees[[#This Row],[Column12]]-L43)</f>
        <v>0.62397999999999998</v>
      </c>
      <c r="AI44" s="1">
        <f>ABS(IK_diagnostics_degrees[[#This Row],[Column13]]-M43)</f>
        <v>0.7157730000000001</v>
      </c>
      <c r="AJ44" s="1">
        <f>ABS(IK_diagnostics_degrees[[#This Row],[Column14]]-N43)</f>
        <v>2.0331799999999998</v>
      </c>
      <c r="AK44" s="1">
        <f>ABS(IK_diagnostics_degrees[[#This Row],[Column15]]-O43)</f>
        <v>4.2324345000000001</v>
      </c>
      <c r="AL44" s="1">
        <f>ABS(IK_diagnostics_degrees[[#This Row],[Column16]]-P43)</f>
        <v>2.27745</v>
      </c>
      <c r="AM44" s="1">
        <f>ABS(IK_diagnostics_degrees[[#This Row],[Column17]]-Q43)</f>
        <v>7.1089999999999876E-2</v>
      </c>
      <c r="AN44" s="1">
        <f>ABS(IK_diagnostics_degrees[[#This Row],[Column18]]-R43)</f>
        <v>0.65135000000000032</v>
      </c>
      <c r="AO44" s="1">
        <f>ABS(IK_diagnostics_degrees[[#This Row],[Column19]]-S43)</f>
        <v>2.0198700000000001</v>
      </c>
      <c r="AP44" s="1">
        <f>ABS(IK_diagnostics_degrees[[#This Row],[Column20]]-T43)</f>
        <v>3.9616761000000005</v>
      </c>
      <c r="AQ44" s="1">
        <f>ABS(IK_diagnostics_degrees[[#This Row],[Column21]]-U43)</f>
        <v>0.92717000000000027</v>
      </c>
      <c r="AU44" s="3">
        <f>IK_diagnostics_frames[[#This Row],[Column1]]+AU43</f>
        <v>169</v>
      </c>
      <c r="AV44">
        <f ca="1">AVERAGE(INDIRECT(ADDRESS($AU43+2, AV$1)):INDIRECT(ADDRESS($AU44+1, AV$1)))</f>
        <v>3.768323333333333</v>
      </c>
      <c r="AW44">
        <f ca="1">AVERAGE(INDIRECT(ADDRESS($AU43+2, AW$1)):INDIRECT(ADDRESS($AU44+1, AW$1)))</f>
        <v>2.4819063333333333</v>
      </c>
      <c r="AX44">
        <f ca="1">AVERAGE(INDIRECT(ADDRESS($AU43+2, AX$1)):INDIRECT(ADDRESS($AU44+1, AX$1)))</f>
        <v>2.09259</v>
      </c>
      <c r="AY44">
        <f ca="1">AVERAGE(INDIRECT(ADDRESS($AU43+2, AY$1)):INDIRECT(ADDRESS($AU44+1, AY$1)))</f>
        <v>1.7760706666666666</v>
      </c>
      <c r="AZ44">
        <f ca="1">AVERAGE(INDIRECT(ADDRESS($AU43+2, AZ$1)):INDIRECT(ADDRESS($AU44+1, AZ$1)))</f>
        <v>0.63443666666666643</v>
      </c>
      <c r="BA44">
        <f ca="1">AVERAGE(INDIRECT(ADDRESS($AU43+2, BA$1)):INDIRECT(ADDRESS($AU44+1, BA$1)))</f>
        <v>2.0903966666666669</v>
      </c>
      <c r="BB44">
        <f ca="1">AVERAGE(INDIRECT(ADDRESS($AU43+2, BB$1)):INDIRECT(ADDRESS($AU44+1, BB$1)))</f>
        <v>1.1060466666666666</v>
      </c>
      <c r="BC44">
        <f ca="1">AVERAGE(INDIRECT(ADDRESS($AU43+2, BC$1)):INDIRECT(ADDRESS($AU44+1, BC$1)))</f>
        <v>2.7789250666666665</v>
      </c>
      <c r="BD44">
        <f ca="1">AVERAGE(INDIRECT(ADDRESS($AU43+2, BD$1)):INDIRECT(ADDRESS($AU44+1, BD$1)))</f>
        <v>0.96904999999999986</v>
      </c>
      <c r="BE44">
        <f ca="1">AVERAGE(INDIRECT(ADDRESS($AU43+2, BE$1)):INDIRECT(ADDRESS($AU44+1, BE$1)))</f>
        <v>1.864384</v>
      </c>
      <c r="BF44">
        <f ca="1">AVERAGE(INDIRECT(ADDRESS($AU43+2, BF$1)):INDIRECT(ADDRESS($AU44+1, BF$1)))</f>
        <v>1.9738786666666668</v>
      </c>
      <c r="BG44">
        <f ca="1">AVERAGE(INDIRECT(ADDRESS($AU43+2, BG$1)):INDIRECT(ADDRESS($AU44+1, BG$1)))</f>
        <v>3.4815373999999992</v>
      </c>
      <c r="BH44">
        <f ca="1">AVERAGE(INDIRECT(ADDRESS($AU43+2, BH$1)):INDIRECT(ADDRESS($AU44+1, BH$1)))</f>
        <v>3.4319023333333334</v>
      </c>
      <c r="BI44">
        <f ca="1">AVERAGE(INDIRECT(ADDRESS($AU43+2, BI$1)):INDIRECT(ADDRESS($AU44+1, BI$1)))</f>
        <v>0.9747366666666667</v>
      </c>
      <c r="BJ44">
        <f ca="1">AVERAGE(INDIRECT(ADDRESS($AU43+2, BJ$1)):INDIRECT(ADDRESS($AU44+1, BJ$1)))</f>
        <v>2.4254673333333332</v>
      </c>
      <c r="BK44">
        <f ca="1">AVERAGE(INDIRECT(ADDRESS($AU43+2, BK$1)):INDIRECT(ADDRESS($AU44+1, BK$1)))</f>
        <v>1.708186666666667</v>
      </c>
      <c r="BL44">
        <f ca="1">AVERAGE(INDIRECT(ADDRESS($AU43+2, BL$1)):INDIRECT(ADDRESS($AU44+1, BL$1)))</f>
        <v>4.0745233333333326</v>
      </c>
      <c r="BM44">
        <f ca="1">AVERAGE(INDIRECT(ADDRESS($AU43+2, BM$1)):INDIRECT(ADDRESS($AU44+1, BM$1)))</f>
        <v>2.6142746666666667</v>
      </c>
      <c r="BN44">
        <f ca="1">AVERAGE(INDIRECT(ADDRESS($AU43+2, BN$1)):INDIRECT(ADDRESS($AU44+1, BN$1)))</f>
        <v>1.3459346666666667</v>
      </c>
      <c r="BO44">
        <f ca="1">AVERAGE(INDIRECT(ADDRESS($AU43+2, BO$1)):INDIRECT(ADDRESS($AU44+1, BO$1)))</f>
        <v>2.5123506666666668</v>
      </c>
      <c r="BP44">
        <f ca="1">AVERAGE(INDIRECT(ADDRESS($AU43+2, BP$1)):INDIRECT(ADDRESS($AU44+1, BP$1)))</f>
        <v>1.47298</v>
      </c>
    </row>
    <row r="45" spans="1:68" x14ac:dyDescent="0.25">
      <c r="A45" s="1">
        <v>2.5545100000000001</v>
      </c>
      <c r="B45" s="1">
        <v>4.0775300000000003</v>
      </c>
      <c r="C45" s="1">
        <v>5.1325399999999997</v>
      </c>
      <c r="D45" s="1">
        <v>3.7012200000000002</v>
      </c>
      <c r="E45" s="1">
        <v>3.1735899999999999</v>
      </c>
      <c r="F45" s="1">
        <v>3.2746</v>
      </c>
      <c r="G45" s="1">
        <v>1.43641</v>
      </c>
      <c r="H45" s="1">
        <v>4.9607999999999999</v>
      </c>
      <c r="I45" s="1">
        <v>4.3129200000000001</v>
      </c>
      <c r="J45" s="1">
        <v>2.6317200000000001</v>
      </c>
      <c r="K45" s="1">
        <v>4.7682700000000002</v>
      </c>
      <c r="L45" s="1">
        <v>4.7662000000000004</v>
      </c>
      <c r="M45" s="1">
        <v>0.42564600000000002</v>
      </c>
      <c r="N45" s="1">
        <v>1.9897400000000001</v>
      </c>
      <c r="O45" s="1">
        <v>4.1522300000000003</v>
      </c>
      <c r="P45" s="1">
        <v>3.5857700000000001</v>
      </c>
      <c r="Q45" s="1">
        <v>2.7616399999999999</v>
      </c>
      <c r="R45" s="1">
        <v>5.35175</v>
      </c>
      <c r="S45" s="1">
        <v>2.83365</v>
      </c>
      <c r="T45" s="1">
        <v>3.8699599999999998</v>
      </c>
      <c r="U45" s="1">
        <v>6.2831900000000003</v>
      </c>
      <c r="V45" s="1" t="s">
        <v>23</v>
      </c>
      <c r="W45" s="1">
        <f>ABS(IK_diagnostics_degrees[[#This Row],[Column1]]-A44)</f>
        <v>2.2551999999999999</v>
      </c>
      <c r="X45" s="1">
        <f>ABS(IK_diagnostics_degrees[[#This Row],[Column2]]-B44)</f>
        <v>1.6788200000000004</v>
      </c>
      <c r="Y45" s="1">
        <f>ABS(IK_diagnostics_degrees[[#This Row],[Column3]]-C44)</f>
        <v>4.3094950000000001</v>
      </c>
      <c r="Z45" s="1">
        <f>ABS(IK_diagnostics_degrees[[#This Row],[Column4]]-D44)</f>
        <v>1.1103399999999999</v>
      </c>
      <c r="AA45" s="1">
        <f>ABS(IK_diagnostics_degrees[[#This Row],[Column5]]-E44)</f>
        <v>1.2486599999999999</v>
      </c>
      <c r="AB45" s="1">
        <f>ABS(IK_diagnostics_degrees[[#This Row],[Column6]]-F44)</f>
        <v>0.31917000000000018</v>
      </c>
      <c r="AC45" s="1">
        <f>ABS(IK_diagnostics_degrees[[#This Row],[Column7]]-G44)</f>
        <v>2.8031799999999998</v>
      </c>
      <c r="AD45" s="1">
        <f>ABS(IK_diagnostics_degrees[[#This Row],[Column8]]-H44)</f>
        <v>0.81526000000000032</v>
      </c>
      <c r="AE45" s="1">
        <f>ABS(IK_diagnostics_degrees[[#This Row],[Column9]]-I44)</f>
        <v>1.3802300000000001</v>
      </c>
      <c r="AF45" s="1">
        <f>ABS(IK_diagnostics_degrees[[#This Row],[Column10]]-J44)</f>
        <v>2.2099540000000002</v>
      </c>
      <c r="AG45" s="1">
        <f>ABS(IK_diagnostics_degrees[[#This Row],[Column11]]-K44)</f>
        <v>1.6303800000000002</v>
      </c>
      <c r="AH45" s="1">
        <f>ABS(IK_diagnostics_degrees[[#This Row],[Column12]]-L44)</f>
        <v>1.4708400000000004</v>
      </c>
      <c r="AI45" s="1">
        <f>ABS(IK_diagnostics_degrees[[#This Row],[Column13]]-M44)</f>
        <v>1.1352040000000001</v>
      </c>
      <c r="AJ45" s="1">
        <f>ABS(IK_diagnostics_degrees[[#This Row],[Column14]]-N44)</f>
        <v>8.1479999999999997E-2</v>
      </c>
      <c r="AK45" s="1">
        <f>ABS(IK_diagnostics_degrees[[#This Row],[Column15]]-O44)</f>
        <v>4.1388245000000001</v>
      </c>
      <c r="AL45" s="1">
        <f>ABS(IK_diagnostics_degrees[[#This Row],[Column16]]-P44)</f>
        <v>2.3008000000000002</v>
      </c>
      <c r="AM45" s="1">
        <f>ABS(IK_diagnostics_degrees[[#This Row],[Column17]]-Q44)</f>
        <v>3.4601100000000002</v>
      </c>
      <c r="AN45" s="1">
        <f>ABS(IK_diagnostics_degrees[[#This Row],[Column18]]-R44)</f>
        <v>0.9747899999999996</v>
      </c>
      <c r="AO45" s="1">
        <f>ABS(IK_diagnostics_degrees[[#This Row],[Column19]]-S44)</f>
        <v>0.81377999999999995</v>
      </c>
      <c r="AP45" s="1">
        <f>ABS(IK_diagnostics_degrees[[#This Row],[Column20]]-T44)</f>
        <v>3.8310360999999999</v>
      </c>
      <c r="AQ45" s="1">
        <f>ABS(IK_diagnostics_degrees[[#This Row],[Column21]]-U44)</f>
        <v>3.3247300000000002</v>
      </c>
      <c r="AU45" s="4">
        <f>IK_diagnostics_frames[[#This Row],[Column1]]+AU44</f>
        <v>170</v>
      </c>
      <c r="AV45">
        <f ca="1">AVERAGE(INDIRECT(ADDRESS($AU44+2, AV$1)):INDIRECT(ADDRESS($AU45+1, AV$1)))</f>
        <v>4.7235420000000001</v>
      </c>
      <c r="AW45">
        <f ca="1">AVERAGE(INDIRECT(ADDRESS($AU44+2, AW$1)):INDIRECT(ADDRESS($AU45+1, AW$1)))</f>
        <v>3.0079789999999997</v>
      </c>
      <c r="AX45">
        <f ca="1">AVERAGE(INDIRECT(ADDRESS($AU44+2, AX$1)):INDIRECT(ADDRESS($AU45+1, AX$1)))</f>
        <v>2.3412600000000001</v>
      </c>
      <c r="AY45">
        <f ca="1">AVERAGE(INDIRECT(ADDRESS($AU44+2, AY$1)):INDIRECT(ADDRESS($AU45+1, AY$1)))</f>
        <v>2.9604520000000001</v>
      </c>
      <c r="AZ45">
        <f ca="1">AVERAGE(INDIRECT(ADDRESS($AU44+2, AZ$1)):INDIRECT(ADDRESS($AU45+1, AZ$1)))</f>
        <v>1.6765300000000001</v>
      </c>
      <c r="BA45">
        <f ca="1">AVERAGE(INDIRECT(ADDRESS($AU44+2, BA$1)):INDIRECT(ADDRESS($AU45+1, BA$1)))</f>
        <v>0.35533999999999999</v>
      </c>
      <c r="BB45">
        <f ca="1">AVERAGE(INDIRECT(ADDRESS($AU44+2, BB$1)):INDIRECT(ADDRESS($AU45+1, BB$1)))</f>
        <v>0.77132999999999985</v>
      </c>
      <c r="BC45">
        <f ca="1">AVERAGE(INDIRECT(ADDRESS($AU44+2, BC$1)):INDIRECT(ADDRESS($AU45+1, BC$1)))</f>
        <v>1.9554200000000002</v>
      </c>
      <c r="BD45">
        <f ca="1">AVERAGE(INDIRECT(ADDRESS($AU44+2, BD$1)):INDIRECT(ADDRESS($AU45+1, BD$1)))</f>
        <v>1.6284500000000004</v>
      </c>
      <c r="BE45">
        <f ca="1">AVERAGE(INDIRECT(ADDRESS($AU44+2, BE$1)):INDIRECT(ADDRESS($AU45+1, BE$1)))</f>
        <v>0.28370500000000004</v>
      </c>
      <c r="BF45">
        <f ca="1">AVERAGE(INDIRECT(ADDRESS($AU44+2, BF$1)):INDIRECT(ADDRESS($AU45+1, BF$1)))</f>
        <v>4.3053059999999999</v>
      </c>
      <c r="BG45">
        <f ca="1">AVERAGE(INDIRECT(ADDRESS($AU44+2, BG$1)):INDIRECT(ADDRESS($AU45+1, BG$1)))</f>
        <v>1.6236800000000002</v>
      </c>
      <c r="BH45">
        <f ca="1">AVERAGE(INDIRECT(ADDRESS($AU44+2, BH$1)):INDIRECT(ADDRESS($AU45+1, BH$1)))</f>
        <v>1.1569400000000001</v>
      </c>
      <c r="BI45">
        <f ca="1">AVERAGE(INDIRECT(ADDRESS($AU44+2, BI$1)):INDIRECT(ADDRESS($AU45+1, BI$1)))</f>
        <v>3.6972700000000005</v>
      </c>
      <c r="BJ45">
        <f ca="1">AVERAGE(INDIRECT(ADDRESS($AU44+2, BJ$1)):INDIRECT(ADDRESS($AU45+1, BJ$1)))</f>
        <v>1.1518099999999998</v>
      </c>
      <c r="BK45">
        <f ca="1">AVERAGE(INDIRECT(ADDRESS($AU44+2, BK$1)):INDIRECT(ADDRESS($AU45+1, BK$1)))</f>
        <v>2.5439999999999685E-2</v>
      </c>
      <c r="BL45">
        <f ca="1">AVERAGE(INDIRECT(ADDRESS($AU44+2, BL$1)):INDIRECT(ADDRESS($AU45+1, BL$1)))</f>
        <v>1.7649899999999996</v>
      </c>
      <c r="BM45">
        <f ca="1">AVERAGE(INDIRECT(ADDRESS($AU44+2, BM$1)):INDIRECT(ADDRESS($AU45+1, BM$1)))</f>
        <v>1.2770000000000001</v>
      </c>
      <c r="BN45">
        <f ca="1">AVERAGE(INDIRECT(ADDRESS($AU44+2, BN$1)):INDIRECT(ADDRESS($AU45+1, BN$1)))</f>
        <v>2.0902440000000002</v>
      </c>
      <c r="BO45">
        <f ca="1">AVERAGE(INDIRECT(ADDRESS($AU44+2, BO$1)):INDIRECT(ADDRESS($AU45+1, BO$1)))</f>
        <v>2.29074</v>
      </c>
      <c r="BP45">
        <f ca="1">AVERAGE(INDIRECT(ADDRESS($AU44+2, BP$1)):INDIRECT(ADDRESS($AU45+1, BP$1)))</f>
        <v>2.4530700000000003</v>
      </c>
    </row>
    <row r="46" spans="1:68" x14ac:dyDescent="0.25">
      <c r="A46" s="1">
        <v>2.3819400000000002</v>
      </c>
      <c r="B46" s="1">
        <v>1.3727400000000001</v>
      </c>
      <c r="C46" s="1">
        <v>5.58073</v>
      </c>
      <c r="D46" s="1">
        <v>3.8754</v>
      </c>
      <c r="E46" s="1">
        <v>3.0608200000000001</v>
      </c>
      <c r="F46" s="1">
        <v>0.96070299999999997</v>
      </c>
      <c r="G46" s="1">
        <v>3.8593500000000001</v>
      </c>
      <c r="H46" s="1">
        <v>6.2831900000000003</v>
      </c>
      <c r="I46" s="1">
        <v>4.5657199999999998</v>
      </c>
      <c r="J46" s="1">
        <v>4.8193399999999997E-2</v>
      </c>
      <c r="K46" s="1">
        <v>4.5879500000000002</v>
      </c>
      <c r="L46" s="1">
        <v>2.5912600000000001</v>
      </c>
      <c r="M46" s="1">
        <v>2.64819</v>
      </c>
      <c r="N46" s="1">
        <v>5.8027600000000001</v>
      </c>
      <c r="O46" s="1">
        <v>5.41296</v>
      </c>
      <c r="P46" s="1">
        <v>2.9360300000000001</v>
      </c>
      <c r="Q46" s="1">
        <v>1.89211</v>
      </c>
      <c r="R46" s="1">
        <v>2.1831999999999998</v>
      </c>
      <c r="S46" s="1">
        <v>3.7138</v>
      </c>
      <c r="T46" s="1">
        <v>0.407966</v>
      </c>
      <c r="U46" s="1">
        <v>6.2450099999999997</v>
      </c>
      <c r="V46" s="1" t="s">
        <v>23</v>
      </c>
      <c r="W46" s="1">
        <f>ABS(IK_diagnostics_degrees[[#This Row],[Column1]]-A45)</f>
        <v>0.17256999999999989</v>
      </c>
      <c r="X46" s="1">
        <f>ABS(IK_diagnostics_degrees[[#This Row],[Column2]]-B45)</f>
        <v>2.70479</v>
      </c>
      <c r="Y46" s="1">
        <f>ABS(IK_diagnostics_degrees[[#This Row],[Column3]]-C45)</f>
        <v>0.44819000000000031</v>
      </c>
      <c r="Z46" s="1">
        <f>ABS(IK_diagnostics_degrees[[#This Row],[Column4]]-D45)</f>
        <v>0.17417999999999978</v>
      </c>
      <c r="AA46" s="1">
        <f>ABS(IK_diagnostics_degrees[[#This Row],[Column5]]-E45)</f>
        <v>0.11276999999999981</v>
      </c>
      <c r="AB46" s="1">
        <f>ABS(IK_diagnostics_degrees[[#This Row],[Column6]]-F45)</f>
        <v>2.3138969999999999</v>
      </c>
      <c r="AC46" s="1">
        <f>ABS(IK_diagnostics_degrees[[#This Row],[Column7]]-G45)</f>
        <v>2.4229400000000001</v>
      </c>
      <c r="AD46" s="1">
        <f>ABS(IK_diagnostics_degrees[[#This Row],[Column8]]-H45)</f>
        <v>1.3223900000000004</v>
      </c>
      <c r="AE46" s="1">
        <f>ABS(IK_diagnostics_degrees[[#This Row],[Column9]]-I45)</f>
        <v>0.25279999999999969</v>
      </c>
      <c r="AF46" s="1">
        <f>ABS(IK_diagnostics_degrees[[#This Row],[Column10]]-J45)</f>
        <v>2.5835265999999999</v>
      </c>
      <c r="AG46" s="1">
        <f>ABS(IK_diagnostics_degrees[[#This Row],[Column11]]-K45)</f>
        <v>0.18032000000000004</v>
      </c>
      <c r="AH46" s="1">
        <f>ABS(IK_diagnostics_degrees[[#This Row],[Column12]]-L45)</f>
        <v>2.1749400000000003</v>
      </c>
      <c r="AI46" s="1">
        <f>ABS(IK_diagnostics_degrees[[#This Row],[Column13]]-M45)</f>
        <v>2.2225440000000001</v>
      </c>
      <c r="AJ46" s="1">
        <f>ABS(IK_diagnostics_degrees[[#This Row],[Column14]]-N45)</f>
        <v>3.8130199999999999</v>
      </c>
      <c r="AK46" s="1">
        <f>ABS(IK_diagnostics_degrees[[#This Row],[Column15]]-O45)</f>
        <v>1.2607299999999997</v>
      </c>
      <c r="AL46" s="1">
        <f>ABS(IK_diagnostics_degrees[[#This Row],[Column16]]-P45)</f>
        <v>0.64973999999999998</v>
      </c>
      <c r="AM46" s="1">
        <f>ABS(IK_diagnostics_degrees[[#This Row],[Column17]]-Q45)</f>
        <v>0.86952999999999991</v>
      </c>
      <c r="AN46" s="1">
        <f>ABS(IK_diagnostics_degrees[[#This Row],[Column18]]-R45)</f>
        <v>3.1685500000000002</v>
      </c>
      <c r="AO46" s="1">
        <f>ABS(IK_diagnostics_degrees[[#This Row],[Column19]]-S45)</f>
        <v>0.88014999999999999</v>
      </c>
      <c r="AP46" s="1">
        <f>ABS(IK_diagnostics_degrees[[#This Row],[Column20]]-T45)</f>
        <v>3.4619939999999998</v>
      </c>
      <c r="AQ46" s="1">
        <f>ABS(IK_diagnostics_degrees[[#This Row],[Column21]]-U45)</f>
        <v>3.8180000000000547E-2</v>
      </c>
      <c r="AU46" s="3">
        <f>IK_diagnostics_frames[[#This Row],[Column1]]+AU45</f>
        <v>171</v>
      </c>
      <c r="AV46">
        <f ca="1">AVERAGE(INDIRECT(ADDRESS($AU45+2, AV$1)):INDIRECT(ADDRESS($AU46+1, AV$1)))</f>
        <v>3.359442</v>
      </c>
      <c r="AW46">
        <f ca="1">AVERAGE(INDIRECT(ADDRESS($AU45+2, AW$1)):INDIRECT(ADDRESS($AU46+1, AW$1)))</f>
        <v>2.6917800000000005</v>
      </c>
      <c r="AX46">
        <f ca="1">AVERAGE(INDIRECT(ADDRESS($AU45+2, AX$1)):INDIRECT(ADDRESS($AU46+1, AX$1)))</f>
        <v>4.23088</v>
      </c>
      <c r="AY46">
        <f ca="1">AVERAGE(INDIRECT(ADDRESS($AU45+2, AY$1)):INDIRECT(ADDRESS($AU46+1, AY$1)))</f>
        <v>3.097442</v>
      </c>
      <c r="AZ46">
        <f ca="1">AVERAGE(INDIRECT(ADDRESS($AU45+2, AZ$1)):INDIRECT(ADDRESS($AU46+1, AZ$1)))</f>
        <v>0.26207000000000003</v>
      </c>
      <c r="BA46">
        <f ca="1">AVERAGE(INDIRECT(ADDRESS($AU45+2, BA$1)):INDIRECT(ADDRESS($AU46+1, BA$1)))</f>
        <v>4.118379</v>
      </c>
      <c r="BB46">
        <f ca="1">AVERAGE(INDIRECT(ADDRESS($AU45+2, BB$1)):INDIRECT(ADDRESS($AU46+1, BB$1)))</f>
        <v>0.49245999999999945</v>
      </c>
      <c r="BC46">
        <f ca="1">AVERAGE(INDIRECT(ADDRESS($AU45+2, BC$1)):INDIRECT(ADDRESS($AU46+1, BC$1)))</f>
        <v>0.14723000000000019</v>
      </c>
      <c r="BD46">
        <f ca="1">AVERAGE(INDIRECT(ADDRESS($AU45+2, BD$1)):INDIRECT(ADDRESS($AU46+1, BD$1)))</f>
        <v>0.91173999999999999</v>
      </c>
      <c r="BE46">
        <f ca="1">AVERAGE(INDIRECT(ADDRESS($AU45+2, BE$1)):INDIRECT(ADDRESS($AU46+1, BE$1)))</f>
        <v>4.5879770000000004</v>
      </c>
      <c r="BF46">
        <f ca="1">AVERAGE(INDIRECT(ADDRESS($AU45+2, BF$1)):INDIRECT(ADDRESS($AU46+1, BF$1)))</f>
        <v>0.19323999999999941</v>
      </c>
      <c r="BG46">
        <f ca="1">AVERAGE(INDIRECT(ADDRESS($AU45+2, BG$1)):INDIRECT(ADDRESS($AU46+1, BG$1)))</f>
        <v>2.1555599999999999</v>
      </c>
      <c r="BH46">
        <f ca="1">AVERAGE(INDIRECT(ADDRESS($AU45+2, BH$1)):INDIRECT(ADDRESS($AU46+1, BH$1)))</f>
        <v>4.7455299999999996</v>
      </c>
      <c r="BI46">
        <f ca="1">AVERAGE(INDIRECT(ADDRESS($AU45+2, BI$1)):INDIRECT(ADDRESS($AU46+1, BI$1)))</f>
        <v>3.4758700000000005</v>
      </c>
      <c r="BJ46">
        <f ca="1">AVERAGE(INDIRECT(ADDRESS($AU45+2, BJ$1)):INDIRECT(ADDRESS($AU46+1, BJ$1)))</f>
        <v>2.1026599999999998</v>
      </c>
      <c r="BK46">
        <f ca="1">AVERAGE(INDIRECT(ADDRESS($AU45+2, BK$1)):INDIRECT(ADDRESS($AU46+1, BK$1)))</f>
        <v>4.5721940700000001</v>
      </c>
      <c r="BL46">
        <f ca="1">AVERAGE(INDIRECT(ADDRESS($AU45+2, BL$1)):INDIRECT(ADDRESS($AU46+1, BL$1)))</f>
        <v>1.3999799999999998</v>
      </c>
      <c r="BM46">
        <f ca="1">AVERAGE(INDIRECT(ADDRESS($AU45+2, BM$1)):INDIRECT(ADDRESS($AU46+1, BM$1)))</f>
        <v>0.86719999999999997</v>
      </c>
      <c r="BN46">
        <f ca="1">AVERAGE(INDIRECT(ADDRESS($AU45+2, BN$1)):INDIRECT(ADDRESS($AU46+1, BN$1)))</f>
        <v>0.54894000000000021</v>
      </c>
      <c r="BO46">
        <f ca="1">AVERAGE(INDIRECT(ADDRESS($AU45+2, BO$1)):INDIRECT(ADDRESS($AU46+1, BO$1)))</f>
        <v>3.5594900000000003</v>
      </c>
      <c r="BP46">
        <f ca="1">AVERAGE(INDIRECT(ADDRESS($AU45+2, BP$1)):INDIRECT(ADDRESS($AU46+1, BP$1)))</f>
        <v>1.9975100000000001</v>
      </c>
    </row>
    <row r="47" spans="1:68" x14ac:dyDescent="0.25">
      <c r="A47" s="1">
        <v>5.2202599999999997</v>
      </c>
      <c r="B47" s="1">
        <v>4.3851500000000003</v>
      </c>
      <c r="C47" s="1">
        <v>2.4188700000000001</v>
      </c>
      <c r="D47" s="1">
        <v>5.8839699999999997</v>
      </c>
      <c r="E47" s="1">
        <v>3.25305</v>
      </c>
      <c r="F47" s="1">
        <v>3.57124</v>
      </c>
      <c r="G47" s="1">
        <v>0.64126300000000003</v>
      </c>
      <c r="H47" s="1">
        <v>4.2171599999999998</v>
      </c>
      <c r="I47" s="1">
        <v>2.5452900000000001</v>
      </c>
      <c r="J47" s="1">
        <v>6.04521</v>
      </c>
      <c r="K47" s="1">
        <v>1.3401000000000001</v>
      </c>
      <c r="L47" s="1">
        <v>6.2831900000000003</v>
      </c>
      <c r="M47" s="1">
        <v>4.0377400000000003</v>
      </c>
      <c r="N47" s="1">
        <v>5.0140399999999996</v>
      </c>
      <c r="O47" s="1">
        <v>1.7347699999999999</v>
      </c>
      <c r="P47" s="1">
        <v>1.4442299999999999</v>
      </c>
      <c r="Q47" s="1">
        <v>0.48409999999999997</v>
      </c>
      <c r="R47" s="1">
        <v>2.5214799999999999</v>
      </c>
      <c r="S47" s="1">
        <v>3.6326800000000001</v>
      </c>
      <c r="T47" s="1">
        <v>3.74525</v>
      </c>
      <c r="U47" s="1" t="s">
        <v>22</v>
      </c>
      <c r="V47" s="1" t="s">
        <v>23</v>
      </c>
      <c r="W47" s="1">
        <f>ABS(IK_diagnostics_degrees[[#This Row],[Column1]]-A46)</f>
        <v>2.8383199999999995</v>
      </c>
      <c r="X47" s="1">
        <f>ABS(IK_diagnostics_degrees[[#This Row],[Column2]]-B46)</f>
        <v>3.01241</v>
      </c>
      <c r="Y47" s="1">
        <f>ABS(IK_diagnostics_degrees[[#This Row],[Column3]]-C46)</f>
        <v>3.1618599999999999</v>
      </c>
      <c r="Z47" s="1">
        <f>ABS(IK_diagnostics_degrees[[#This Row],[Column4]]-D46)</f>
        <v>2.0085699999999997</v>
      </c>
      <c r="AA47" s="1">
        <f>ABS(IK_diagnostics_degrees[[#This Row],[Column5]]-E46)</f>
        <v>0.1922299999999999</v>
      </c>
      <c r="AB47" s="1">
        <f>ABS(IK_diagnostics_degrees[[#This Row],[Column6]]-F46)</f>
        <v>2.6105369999999999</v>
      </c>
      <c r="AC47" s="1">
        <f>ABS(IK_diagnostics_degrees[[#This Row],[Column7]]-G46)</f>
        <v>3.2180870000000001</v>
      </c>
      <c r="AD47" s="1">
        <f>ABS(IK_diagnostics_degrees[[#This Row],[Column8]]-H46)</f>
        <v>2.0660300000000005</v>
      </c>
      <c r="AE47" s="1">
        <f>ABS(IK_diagnostics_degrees[[#This Row],[Column9]]-I46)</f>
        <v>2.0204299999999997</v>
      </c>
      <c r="AF47" s="1">
        <f>ABS(IK_diagnostics_degrees[[#This Row],[Column10]]-J46)</f>
        <v>5.9970166000000003</v>
      </c>
      <c r="AG47" s="1">
        <f>ABS(IK_diagnostics_degrees[[#This Row],[Column11]]-K46)</f>
        <v>3.2478500000000001</v>
      </c>
      <c r="AH47" s="1">
        <f>ABS(IK_diagnostics_degrees[[#This Row],[Column12]]-L46)</f>
        <v>3.6919300000000002</v>
      </c>
      <c r="AI47" s="1">
        <f>ABS(IK_diagnostics_degrees[[#This Row],[Column13]]-M46)</f>
        <v>1.3895500000000003</v>
      </c>
      <c r="AJ47" s="1">
        <f>ABS(IK_diagnostics_degrees[[#This Row],[Column14]]-N46)</f>
        <v>0.78872000000000053</v>
      </c>
      <c r="AK47" s="1">
        <f>ABS(IK_diagnostics_degrees[[#This Row],[Column15]]-O46)</f>
        <v>3.6781899999999998</v>
      </c>
      <c r="AL47" s="1">
        <f>ABS(IK_diagnostics_degrees[[#This Row],[Column16]]-P46)</f>
        <v>1.4918000000000002</v>
      </c>
      <c r="AM47" s="1">
        <f>ABS(IK_diagnostics_degrees[[#This Row],[Column17]]-Q46)</f>
        <v>1.40801</v>
      </c>
      <c r="AN47" s="1">
        <f>ABS(IK_diagnostics_degrees[[#This Row],[Column18]]-R46)</f>
        <v>0.33828000000000014</v>
      </c>
      <c r="AO47" s="1">
        <f>ABS(IK_diagnostics_degrees[[#This Row],[Column19]]-S46)</f>
        <v>8.1119999999999859E-2</v>
      </c>
      <c r="AP47" s="1">
        <f>ABS(IK_diagnostics_degrees[[#This Row],[Column20]]-T46)</f>
        <v>3.3372839999999999</v>
      </c>
      <c r="AQ47" s="1">
        <f>ABS(IK_diagnostics_degrees[[#This Row],[Column21]]-U46)</f>
        <v>6.2450099999999997</v>
      </c>
      <c r="AU47" s="4">
        <f>IK_diagnostics_frames[[#This Row],[Column1]]+AU46</f>
        <v>176</v>
      </c>
      <c r="AV47">
        <f ca="1">AVERAGE(INDIRECT(ADDRESS($AU46+2, AV$1)):INDIRECT(ADDRESS($AU47+1, AV$1)))</f>
        <v>1.1502240000000001</v>
      </c>
      <c r="AW47">
        <f ca="1">AVERAGE(INDIRECT(ADDRESS($AU46+2, AW$1)):INDIRECT(ADDRESS($AU47+1, AW$1)))</f>
        <v>1.8714919999999999</v>
      </c>
      <c r="AX47">
        <f ca="1">AVERAGE(INDIRECT(ADDRESS($AU46+2, AX$1)):INDIRECT(ADDRESS($AU47+1, AX$1)))</f>
        <v>0.82012800000000008</v>
      </c>
      <c r="AY47">
        <f ca="1">AVERAGE(INDIRECT(ADDRESS($AU46+2, AY$1)):INDIRECT(ADDRESS($AU47+1, AY$1)))</f>
        <v>2.6951904</v>
      </c>
      <c r="AZ47">
        <f ca="1">AVERAGE(INDIRECT(ADDRESS($AU46+2, AZ$1)):INDIRECT(ADDRESS($AU47+1, AZ$1)))</f>
        <v>1.8212620000000002</v>
      </c>
      <c r="BA47">
        <f ca="1">AVERAGE(INDIRECT(ADDRESS($AU46+2, BA$1)):INDIRECT(ADDRESS($AU47+1, BA$1)))</f>
        <v>1.6895858000000001</v>
      </c>
      <c r="BB47">
        <f ca="1">AVERAGE(INDIRECT(ADDRESS($AU46+2, BB$1)):INDIRECT(ADDRESS($AU47+1, BB$1)))</f>
        <v>1.9032820000000001</v>
      </c>
      <c r="BC47">
        <f ca="1">AVERAGE(INDIRECT(ADDRESS($AU46+2, BC$1)):INDIRECT(ADDRESS($AU47+1, BC$1)))</f>
        <v>2.6395940000000002</v>
      </c>
      <c r="BD47">
        <f ca="1">AVERAGE(INDIRECT(ADDRESS($AU46+2, BD$1)):INDIRECT(ADDRESS($AU47+1, BD$1)))</f>
        <v>2.3437410000000001</v>
      </c>
      <c r="BE47">
        <f ca="1">AVERAGE(INDIRECT(ADDRESS($AU46+2, BE$1)):INDIRECT(ADDRESS($AU47+1, BE$1)))</f>
        <v>2.1759716</v>
      </c>
      <c r="BF47">
        <f ca="1">AVERAGE(INDIRECT(ADDRESS($AU46+2, BF$1)):INDIRECT(ADDRESS($AU47+1, BF$1)))</f>
        <v>2.1380304000000003</v>
      </c>
      <c r="BG47">
        <f ca="1">AVERAGE(INDIRECT(ADDRESS($AU46+2, BG$1)):INDIRECT(ADDRESS($AU47+1, BG$1)))</f>
        <v>1.9739560000000005</v>
      </c>
      <c r="BH47">
        <f ca="1">AVERAGE(INDIRECT(ADDRESS($AU46+2, BH$1)):INDIRECT(ADDRESS($AU47+1, BH$1)))</f>
        <v>2.3908923999999998</v>
      </c>
      <c r="BI47">
        <f ca="1">AVERAGE(INDIRECT(ADDRESS($AU46+2, BI$1)):INDIRECT(ADDRESS($AU47+1, BI$1)))</f>
        <v>1.4472339999999999</v>
      </c>
      <c r="BJ47">
        <f ca="1">AVERAGE(INDIRECT(ADDRESS($AU46+2, BJ$1)):INDIRECT(ADDRESS($AU47+1, BJ$1)))</f>
        <v>1.2155796000000003</v>
      </c>
      <c r="BK47">
        <f ca="1">AVERAGE(INDIRECT(ADDRESS($AU46+2, BK$1)):INDIRECT(ADDRESS($AU47+1, BK$1)))</f>
        <v>3.3193772139999993</v>
      </c>
      <c r="BL47">
        <f ca="1">AVERAGE(INDIRECT(ADDRESS($AU46+2, BL$1)):INDIRECT(ADDRESS($AU47+1, BL$1)))</f>
        <v>2.9700068000000002</v>
      </c>
      <c r="BM47">
        <f ca="1">AVERAGE(INDIRECT(ADDRESS($AU46+2, BM$1)):INDIRECT(ADDRESS($AU47+1, BM$1)))</f>
        <v>1.138252</v>
      </c>
      <c r="BN47">
        <f ca="1">AVERAGE(INDIRECT(ADDRESS($AU46+2, BN$1)):INDIRECT(ADDRESS($AU47+1, BN$1)))</f>
        <v>2.2768000000000006</v>
      </c>
      <c r="BO47">
        <f ca="1">AVERAGE(INDIRECT(ADDRESS($AU46+2, BO$1)):INDIRECT(ADDRESS($AU47+1, BO$1)))</f>
        <v>0.76524199999999998</v>
      </c>
      <c r="BP47">
        <f ca="1">AVERAGE(INDIRECT(ADDRESS($AU46+2, BP$1)):INDIRECT(ADDRESS($AU47+1, BP$1)))</f>
        <v>1.2198652000000001</v>
      </c>
    </row>
    <row r="48" spans="1:68" x14ac:dyDescent="0.25">
      <c r="A48" s="1">
        <v>0.73925799999999997</v>
      </c>
      <c r="B48" s="1">
        <v>0.286993</v>
      </c>
      <c r="C48" s="1">
        <v>4.5443100000000003</v>
      </c>
      <c r="D48" s="1">
        <v>4.0513700000000004</v>
      </c>
      <c r="E48" s="1">
        <v>0.92725999999999997</v>
      </c>
      <c r="F48" s="1">
        <v>3.3898899999999998</v>
      </c>
      <c r="G48" s="1">
        <v>3.1549400000000002E-3</v>
      </c>
      <c r="H48" s="1">
        <v>0.29985699999999998</v>
      </c>
      <c r="I48" s="1">
        <v>4.4294000000000002</v>
      </c>
      <c r="J48" s="1">
        <v>2.0895000000000001</v>
      </c>
      <c r="K48" s="1">
        <v>1.1230800000000001</v>
      </c>
      <c r="L48" s="1">
        <v>0.42127999999999999</v>
      </c>
      <c r="M48" s="1">
        <v>4.9889900000000003</v>
      </c>
      <c r="N48" s="1">
        <v>3.06047</v>
      </c>
      <c r="O48" s="1">
        <v>2.4186999999999999</v>
      </c>
      <c r="P48" s="1">
        <v>1.09989</v>
      </c>
      <c r="Q48" s="1">
        <v>2.4803799999999998</v>
      </c>
      <c r="R48" s="1">
        <v>2.0367999999999999</v>
      </c>
      <c r="S48" s="1">
        <v>2.7516699999999998</v>
      </c>
      <c r="T48" s="1">
        <v>1.75682</v>
      </c>
      <c r="U48" s="1">
        <v>5.15672</v>
      </c>
      <c r="V48" s="1" t="s">
        <v>23</v>
      </c>
      <c r="W48" s="1">
        <f>ABS(IK_diagnostics_degrees[[#This Row],[Column1]]-A47)</f>
        <v>4.4810020000000002</v>
      </c>
      <c r="X48" s="1">
        <f>ABS(IK_diagnostics_degrees[[#This Row],[Column2]]-B47)</f>
        <v>4.0981570000000005</v>
      </c>
      <c r="Y48" s="1">
        <f>ABS(IK_diagnostics_degrees[[#This Row],[Column3]]-C47)</f>
        <v>2.1254400000000002</v>
      </c>
      <c r="Z48" s="1">
        <f>ABS(IK_diagnostics_degrees[[#This Row],[Column4]]-D47)</f>
        <v>1.8325999999999993</v>
      </c>
      <c r="AA48" s="1">
        <f>ABS(IK_diagnostics_degrees[[#This Row],[Column5]]-E47)</f>
        <v>2.32579</v>
      </c>
      <c r="AB48" s="1">
        <f>ABS(IK_diagnostics_degrees[[#This Row],[Column6]]-F47)</f>
        <v>0.18135000000000012</v>
      </c>
      <c r="AC48" s="1">
        <f>ABS(IK_diagnostics_degrees[[#This Row],[Column7]]-G47)</f>
        <v>0.63810805999999998</v>
      </c>
      <c r="AD48" s="1">
        <f>ABS(IK_diagnostics_degrees[[#This Row],[Column8]]-H47)</f>
        <v>3.917303</v>
      </c>
      <c r="AE48" s="1">
        <f>ABS(IK_diagnostics_degrees[[#This Row],[Column9]]-I47)</f>
        <v>1.8841100000000002</v>
      </c>
      <c r="AF48" s="1">
        <f>ABS(IK_diagnostics_degrees[[#This Row],[Column10]]-J47)</f>
        <v>3.9557099999999998</v>
      </c>
      <c r="AG48" s="1">
        <f>ABS(IK_diagnostics_degrees[[#This Row],[Column11]]-K47)</f>
        <v>0.21701999999999999</v>
      </c>
      <c r="AH48" s="1">
        <f>ABS(IK_diagnostics_degrees[[#This Row],[Column12]]-L47)</f>
        <v>5.86191</v>
      </c>
      <c r="AI48" s="1">
        <f>ABS(IK_diagnostics_degrees[[#This Row],[Column13]]-M47)</f>
        <v>0.95124999999999993</v>
      </c>
      <c r="AJ48" s="1">
        <f>ABS(IK_diagnostics_degrees[[#This Row],[Column14]]-N47)</f>
        <v>1.9535699999999996</v>
      </c>
      <c r="AK48" s="1">
        <f>ABS(IK_diagnostics_degrees[[#This Row],[Column15]]-O47)</f>
        <v>0.68392999999999993</v>
      </c>
      <c r="AL48" s="1">
        <f>ABS(IK_diagnostics_degrees[[#This Row],[Column16]]-P47)</f>
        <v>0.34433999999999987</v>
      </c>
      <c r="AM48" s="1">
        <f>ABS(IK_diagnostics_degrees[[#This Row],[Column17]]-Q47)</f>
        <v>1.9962799999999998</v>
      </c>
      <c r="AN48" s="1">
        <f>ABS(IK_diagnostics_degrees[[#This Row],[Column18]]-R47)</f>
        <v>0.48468</v>
      </c>
      <c r="AO48" s="1">
        <f>ABS(IK_diagnostics_degrees[[#This Row],[Column19]]-S47)</f>
        <v>0.88101000000000029</v>
      </c>
      <c r="AP48" s="1">
        <f>ABS(IK_diagnostics_degrees[[#This Row],[Column20]]-T47)</f>
        <v>1.9884299999999999</v>
      </c>
      <c r="AQ48" s="1">
        <f>ABS(IK_diagnostics_degrees[[#This Row],[Column21]]-U47)</f>
        <v>5.15672</v>
      </c>
      <c r="AU48" s="3">
        <f>IK_diagnostics_frames[[#This Row],[Column1]]+AU47</f>
        <v>178</v>
      </c>
      <c r="AV48">
        <f ca="1">AVERAGE(INDIRECT(ADDRESS($AU47+2, AV$1)):INDIRECT(ADDRESS($AU48+1, AV$1)))</f>
        <v>2.7721520000000002</v>
      </c>
      <c r="AW48">
        <f ca="1">AVERAGE(INDIRECT(ADDRESS($AU47+2, AW$1)):INDIRECT(ADDRESS($AU48+1, AW$1)))</f>
        <v>1.3812199999999994</v>
      </c>
      <c r="AX48">
        <f ca="1">AVERAGE(INDIRECT(ADDRESS($AU47+2, AX$1)):INDIRECT(ADDRESS($AU48+1, AX$1)))</f>
        <v>1.2459899999999999</v>
      </c>
      <c r="AY48">
        <f ca="1">AVERAGE(INDIRECT(ADDRESS($AU47+2, AY$1)):INDIRECT(ADDRESS($AU48+1, AY$1)))</f>
        <v>1.629515</v>
      </c>
      <c r="AZ48">
        <f ca="1">AVERAGE(INDIRECT(ADDRESS($AU47+2, AZ$1)):INDIRECT(ADDRESS($AU48+1, AZ$1)))</f>
        <v>2.064295</v>
      </c>
      <c r="BA48">
        <f ca="1">AVERAGE(INDIRECT(ADDRESS($AU47+2, BA$1)):INDIRECT(ADDRESS($AU48+1, BA$1)))</f>
        <v>2.0837275000000002</v>
      </c>
      <c r="BB48">
        <f ca="1">AVERAGE(INDIRECT(ADDRESS($AU47+2, BB$1)):INDIRECT(ADDRESS($AU48+1, BB$1)))</f>
        <v>3.6547750000000008</v>
      </c>
      <c r="BC48">
        <f ca="1">AVERAGE(INDIRECT(ADDRESS($AU47+2, BC$1)):INDIRECT(ADDRESS($AU48+1, BC$1)))</f>
        <v>2.0609440000000001</v>
      </c>
      <c r="BD48">
        <f ca="1">AVERAGE(INDIRECT(ADDRESS($AU47+2, BD$1)):INDIRECT(ADDRESS($AU48+1, BD$1)))</f>
        <v>2.7132474999999996</v>
      </c>
      <c r="BE48">
        <f ca="1">AVERAGE(INDIRECT(ADDRESS($AU47+2, BE$1)):INDIRECT(ADDRESS($AU48+1, BE$1)))</f>
        <v>1.7389849999999998</v>
      </c>
      <c r="BF48">
        <f ca="1">AVERAGE(INDIRECT(ADDRESS($AU47+2, BF$1)):INDIRECT(ADDRESS($AU48+1, BF$1)))</f>
        <v>3.7114950000000002</v>
      </c>
      <c r="BG48">
        <f ca="1">AVERAGE(INDIRECT(ADDRESS($AU47+2, BG$1)):INDIRECT(ADDRESS($AU48+1, BG$1)))</f>
        <v>2.9834049999999999</v>
      </c>
      <c r="BH48">
        <f ca="1">AVERAGE(INDIRECT(ADDRESS($AU47+2, BH$1)):INDIRECT(ADDRESS($AU48+1, BH$1)))</f>
        <v>2.4037950000000006</v>
      </c>
      <c r="BI48">
        <f ca="1">AVERAGE(INDIRECT(ADDRESS($AU47+2, BI$1)):INDIRECT(ADDRESS($AU48+1, BI$1)))</f>
        <v>2.7009449999999999</v>
      </c>
      <c r="BJ48">
        <f ca="1">AVERAGE(INDIRECT(ADDRESS($AU47+2, BJ$1)):INDIRECT(ADDRESS($AU48+1, BJ$1)))</f>
        <v>0.29758999999999991</v>
      </c>
      <c r="BK48">
        <f ca="1">AVERAGE(INDIRECT(ADDRESS($AU47+2, BK$1)):INDIRECT(ADDRESS($AU48+1, BK$1)))</f>
        <v>1.9605459999999999</v>
      </c>
      <c r="BL48">
        <f ca="1">AVERAGE(INDIRECT(ADDRESS($AU47+2, BL$1)):INDIRECT(ADDRESS($AU48+1, BL$1)))</f>
        <v>0.90929999999999978</v>
      </c>
      <c r="BM48">
        <f ca="1">AVERAGE(INDIRECT(ADDRESS($AU47+2, BM$1)):INDIRECT(ADDRESS($AU48+1, BM$1)))</f>
        <v>1.1910399999999999</v>
      </c>
      <c r="BN48">
        <f ca="1">AVERAGE(INDIRECT(ADDRESS($AU47+2, BN$1)):INDIRECT(ADDRESS($AU48+1, BN$1)))</f>
        <v>4.8684630000000002</v>
      </c>
      <c r="BO48">
        <f ca="1">AVERAGE(INDIRECT(ADDRESS($AU47+2, BO$1)):INDIRECT(ADDRESS($AU48+1, BO$1)))</f>
        <v>1.1191550000000001</v>
      </c>
      <c r="BP48">
        <f ca="1">AVERAGE(INDIRECT(ADDRESS($AU47+2, BP$1)):INDIRECT(ADDRESS($AU48+1, BP$1)))</f>
        <v>5.2342634999999991</v>
      </c>
    </row>
    <row r="49" spans="1:68" x14ac:dyDescent="0.25">
      <c r="A49" s="1">
        <v>4.6383599999999996</v>
      </c>
      <c r="B49" s="1">
        <v>0.63733700000000004</v>
      </c>
      <c r="C49" s="1">
        <v>1.3341000000000001</v>
      </c>
      <c r="D49" s="1">
        <v>2.9321600000000001</v>
      </c>
      <c r="E49" s="1">
        <v>4.3574200000000003</v>
      </c>
      <c r="F49" s="1">
        <v>3.4390299999999998</v>
      </c>
      <c r="G49" s="1">
        <v>1.0771599999999999</v>
      </c>
      <c r="H49" s="1">
        <v>3.11809</v>
      </c>
      <c r="I49" s="1">
        <v>2.40334</v>
      </c>
      <c r="J49" s="1">
        <v>3.01755</v>
      </c>
      <c r="K49" s="1">
        <v>5.7115099999999996</v>
      </c>
      <c r="L49" s="1">
        <v>3.27793</v>
      </c>
      <c r="M49" s="1">
        <v>3.3174100000000002</v>
      </c>
      <c r="N49" s="1">
        <v>3.35785</v>
      </c>
      <c r="O49" s="1">
        <v>4.6900700000000004</v>
      </c>
      <c r="P49" s="1">
        <v>3.5603500000000001</v>
      </c>
      <c r="Q49" s="1">
        <v>1.8875200000000001</v>
      </c>
      <c r="R49" s="1">
        <v>2.7787099999999998</v>
      </c>
      <c r="S49" s="1">
        <v>1.57456</v>
      </c>
      <c r="T49" s="1">
        <v>3.3366799999999999</v>
      </c>
      <c r="U49" s="1">
        <v>3.0655999999999999</v>
      </c>
      <c r="V49" s="1" t="s">
        <v>23</v>
      </c>
      <c r="W49" s="1">
        <f>ABS(IK_diagnostics_degrees[[#This Row],[Column1]]-A48)</f>
        <v>3.8991019999999996</v>
      </c>
      <c r="X49" s="1">
        <f>ABS(IK_diagnostics_degrees[[#This Row],[Column2]]-B48)</f>
        <v>0.35034400000000004</v>
      </c>
      <c r="Y49" s="1">
        <f>ABS(IK_diagnostics_degrees[[#This Row],[Column3]]-C48)</f>
        <v>3.21021</v>
      </c>
      <c r="Z49" s="1">
        <f>ABS(IK_diagnostics_degrees[[#This Row],[Column4]]-D48)</f>
        <v>1.1192100000000003</v>
      </c>
      <c r="AA49" s="1">
        <f>ABS(IK_diagnostics_degrees[[#This Row],[Column5]]-E48)</f>
        <v>3.4301600000000003</v>
      </c>
      <c r="AB49" s="1">
        <f>ABS(IK_diagnostics_degrees[[#This Row],[Column6]]-F48)</f>
        <v>4.9139999999999961E-2</v>
      </c>
      <c r="AC49" s="1">
        <f>ABS(IK_diagnostics_degrees[[#This Row],[Column7]]-G48)</f>
        <v>1.07400506</v>
      </c>
      <c r="AD49" s="1">
        <f>ABS(IK_diagnostics_degrees[[#This Row],[Column8]]-H48)</f>
        <v>2.8182330000000002</v>
      </c>
      <c r="AE49" s="1">
        <f>ABS(IK_diagnostics_degrees[[#This Row],[Column9]]-I48)</f>
        <v>2.0260600000000002</v>
      </c>
      <c r="AF49" s="1">
        <f>ABS(IK_diagnostics_degrees[[#This Row],[Column10]]-J48)</f>
        <v>0.92804999999999982</v>
      </c>
      <c r="AG49" s="1">
        <f>ABS(IK_diagnostics_degrees[[#This Row],[Column11]]-K48)</f>
        <v>4.5884299999999998</v>
      </c>
      <c r="AH49" s="1">
        <f>ABS(IK_diagnostics_degrees[[#This Row],[Column12]]-L48)</f>
        <v>2.8566500000000001</v>
      </c>
      <c r="AI49" s="1">
        <f>ABS(IK_diagnostics_degrees[[#This Row],[Column13]]-M48)</f>
        <v>1.6715800000000001</v>
      </c>
      <c r="AJ49" s="1">
        <f>ABS(IK_diagnostics_degrees[[#This Row],[Column14]]-N48)</f>
        <v>0.29737999999999998</v>
      </c>
      <c r="AK49" s="1">
        <f>ABS(IK_diagnostics_degrees[[#This Row],[Column15]]-O48)</f>
        <v>2.2713700000000006</v>
      </c>
      <c r="AL49" s="1">
        <f>ABS(IK_diagnostics_degrees[[#This Row],[Column16]]-P48)</f>
        <v>2.4604600000000003</v>
      </c>
      <c r="AM49" s="1">
        <f>ABS(IK_diagnostics_degrees[[#This Row],[Column17]]-Q48)</f>
        <v>0.59285999999999972</v>
      </c>
      <c r="AN49" s="1">
        <f>ABS(IK_diagnostics_degrees[[#This Row],[Column18]]-R48)</f>
        <v>0.74190999999999985</v>
      </c>
      <c r="AO49" s="1">
        <f>ABS(IK_diagnostics_degrees[[#This Row],[Column19]]-S48)</f>
        <v>1.1771099999999999</v>
      </c>
      <c r="AP49" s="1">
        <f>ABS(IK_diagnostics_degrees[[#This Row],[Column20]]-T48)</f>
        <v>1.5798599999999998</v>
      </c>
      <c r="AQ49" s="1">
        <f>ABS(IK_diagnostics_degrees[[#This Row],[Column21]]-U48)</f>
        <v>2.0911200000000001</v>
      </c>
      <c r="AU49" s="4">
        <f>IK_diagnostics_frames[[#This Row],[Column1]]+AU48</f>
        <v>189</v>
      </c>
      <c r="AV49">
        <f ca="1">AVERAGE(INDIRECT(ADDRESS($AU48+2, AV$1)):INDIRECT(ADDRESS($AU49+1, AV$1)))</f>
        <v>2.1814452727272724</v>
      </c>
      <c r="AW49">
        <f ca="1">AVERAGE(INDIRECT(ADDRESS($AU48+2, AW$1)):INDIRECT(ADDRESS($AU49+1, AW$1)))</f>
        <v>1.5488214545454546</v>
      </c>
      <c r="AX49">
        <f ca="1">AVERAGE(INDIRECT(ADDRESS($AU48+2, AX$1)):INDIRECT(ADDRESS($AU49+1, AX$1)))</f>
        <v>1.9915275090909093</v>
      </c>
      <c r="AY49">
        <f ca="1">AVERAGE(INDIRECT(ADDRESS($AU48+2, AY$1)):INDIRECT(ADDRESS($AU49+1, AY$1)))</f>
        <v>2.2253429090909087</v>
      </c>
      <c r="AZ49">
        <f ca="1">AVERAGE(INDIRECT(ADDRESS($AU48+2, AZ$1)):INDIRECT(ADDRESS($AU49+1, AZ$1)))</f>
        <v>1.7671827272727276</v>
      </c>
      <c r="BA49">
        <f ca="1">AVERAGE(INDIRECT(ADDRESS($AU48+2, BA$1)):INDIRECT(ADDRESS($AU49+1, BA$1)))</f>
        <v>2.2376704545454547</v>
      </c>
      <c r="BB49">
        <f ca="1">AVERAGE(INDIRECT(ADDRESS($AU48+2, BB$1)):INDIRECT(ADDRESS($AU49+1, BB$1)))</f>
        <v>2.9378401818181819</v>
      </c>
      <c r="BC49">
        <f ca="1">AVERAGE(INDIRECT(ADDRESS($AU48+2, BC$1)):INDIRECT(ADDRESS($AU49+1, BC$1)))</f>
        <v>2.4996179999999999</v>
      </c>
      <c r="BD49">
        <f ca="1">AVERAGE(INDIRECT(ADDRESS($AU48+2, BD$1)):INDIRECT(ADDRESS($AU49+1, BD$1)))</f>
        <v>1.2643945454545458</v>
      </c>
      <c r="BE49">
        <f ca="1">AVERAGE(INDIRECT(ADDRESS($AU48+2, BE$1)):INDIRECT(ADDRESS($AU49+1, BE$1)))</f>
        <v>1.7736445454545455</v>
      </c>
      <c r="BF49">
        <f ca="1">AVERAGE(INDIRECT(ADDRESS($AU48+2, BF$1)):INDIRECT(ADDRESS($AU49+1, BF$1)))</f>
        <v>1.8953063636363638</v>
      </c>
      <c r="BG49">
        <f ca="1">AVERAGE(INDIRECT(ADDRESS($AU48+2, BG$1)):INDIRECT(ADDRESS($AU49+1, BG$1)))</f>
        <v>1.308030909090909</v>
      </c>
      <c r="BH49">
        <f ca="1">AVERAGE(INDIRECT(ADDRESS($AU48+2, BH$1)):INDIRECT(ADDRESS($AU49+1, BH$1)))</f>
        <v>1.1543963636363637</v>
      </c>
      <c r="BI49">
        <f ca="1">AVERAGE(INDIRECT(ADDRESS($AU48+2, BI$1)):INDIRECT(ADDRESS($AU49+1, BI$1)))</f>
        <v>1.5945461990909093</v>
      </c>
      <c r="BJ49">
        <f ca="1">AVERAGE(INDIRECT(ADDRESS($AU48+2, BJ$1)):INDIRECT(ADDRESS($AU49+1, BJ$1)))</f>
        <v>1.5548981818181822</v>
      </c>
      <c r="BK49">
        <f ca="1">AVERAGE(INDIRECT(ADDRESS($AU48+2, BK$1)):INDIRECT(ADDRESS($AU49+1, BK$1)))</f>
        <v>1.8451590909090911</v>
      </c>
      <c r="BL49">
        <f ca="1">AVERAGE(INDIRECT(ADDRESS($AU48+2, BL$1)):INDIRECT(ADDRESS($AU49+1, BL$1)))</f>
        <v>2.56362142</v>
      </c>
      <c r="BM49">
        <f ca="1">AVERAGE(INDIRECT(ADDRESS($AU48+2, BM$1)):INDIRECT(ADDRESS($AU49+1, BM$1)))</f>
        <v>2.348482363636363</v>
      </c>
      <c r="BN49">
        <f ca="1">AVERAGE(INDIRECT(ADDRESS($AU48+2, BN$1)):INDIRECT(ADDRESS($AU49+1, BN$1)))</f>
        <v>1.2238052727272728</v>
      </c>
      <c r="BO49">
        <f ca="1">AVERAGE(INDIRECT(ADDRESS($AU48+2, BO$1)):INDIRECT(ADDRESS($AU49+1, BO$1)))</f>
        <v>3.599991516363636</v>
      </c>
      <c r="BP49">
        <f ca="1">AVERAGE(INDIRECT(ADDRESS($AU48+2, BP$1)):INDIRECT(ADDRESS($AU49+1, BP$1)))</f>
        <v>2.6674969636363639</v>
      </c>
    </row>
    <row r="50" spans="1:68" x14ac:dyDescent="0.25">
      <c r="A50" s="1">
        <v>2.99071</v>
      </c>
      <c r="B50" s="1">
        <v>5.1196000000000002</v>
      </c>
      <c r="C50" s="1">
        <v>5.21204</v>
      </c>
      <c r="D50" s="1">
        <v>0.67130000000000001</v>
      </c>
      <c r="E50" s="1">
        <v>1.3977599999999999</v>
      </c>
      <c r="F50" s="1">
        <v>1.45384</v>
      </c>
      <c r="G50" s="1">
        <v>1.4004300000000001</v>
      </c>
      <c r="H50" s="1">
        <v>2.9507099999999999</v>
      </c>
      <c r="I50" s="1">
        <v>3.0775899999999998</v>
      </c>
      <c r="J50" s="1">
        <v>0.48246299999999998</v>
      </c>
      <c r="K50" s="1">
        <v>0.28331499999999998</v>
      </c>
      <c r="L50" s="1">
        <v>3.79251</v>
      </c>
      <c r="M50" s="1">
        <v>2.6692</v>
      </c>
      <c r="N50" s="1">
        <v>4.3538800000000002</v>
      </c>
      <c r="O50" s="1">
        <v>4.6731699999999998</v>
      </c>
      <c r="P50" s="1">
        <v>1.1257200000000001</v>
      </c>
      <c r="Q50" s="1">
        <v>1.59</v>
      </c>
      <c r="R50" s="1">
        <v>1.73847</v>
      </c>
      <c r="S50" s="1">
        <v>5.1101099999999997</v>
      </c>
      <c r="T50" s="1">
        <v>3.4091499999999999</v>
      </c>
      <c r="U50" s="1" t="s">
        <v>22</v>
      </c>
      <c r="V50" s="1" t="s">
        <v>23</v>
      </c>
      <c r="W50" s="1">
        <f>ABS(IK_diagnostics_degrees[[#This Row],[Column1]]-A49)</f>
        <v>1.6476499999999996</v>
      </c>
      <c r="X50" s="1">
        <f>ABS(IK_diagnostics_degrees[[#This Row],[Column2]]-B49)</f>
        <v>4.4822629999999997</v>
      </c>
      <c r="Y50" s="1">
        <f>ABS(IK_diagnostics_degrees[[#This Row],[Column3]]-C49)</f>
        <v>3.8779399999999997</v>
      </c>
      <c r="Z50" s="1">
        <f>ABS(IK_diagnostics_degrees[[#This Row],[Column4]]-D49)</f>
        <v>2.2608600000000001</v>
      </c>
      <c r="AA50" s="1">
        <f>ABS(IK_diagnostics_degrees[[#This Row],[Column5]]-E49)</f>
        <v>2.9596600000000004</v>
      </c>
      <c r="AB50" s="1">
        <f>ABS(IK_diagnostics_degrees[[#This Row],[Column6]]-F49)</f>
        <v>1.9851899999999998</v>
      </c>
      <c r="AC50" s="1">
        <f>ABS(IK_diagnostics_degrees[[#This Row],[Column7]]-G49)</f>
        <v>0.32327000000000017</v>
      </c>
      <c r="AD50" s="1">
        <f>ABS(IK_diagnostics_degrees[[#This Row],[Column8]]-H49)</f>
        <v>0.16738000000000008</v>
      </c>
      <c r="AE50" s="1">
        <f>ABS(IK_diagnostics_degrees[[#This Row],[Column9]]-I49)</f>
        <v>0.67424999999999979</v>
      </c>
      <c r="AF50" s="1">
        <f>ABS(IK_diagnostics_degrees[[#This Row],[Column10]]-J49)</f>
        <v>2.5350869999999999</v>
      </c>
      <c r="AG50" s="1">
        <f>ABS(IK_diagnostics_degrees[[#This Row],[Column11]]-K49)</f>
        <v>5.4281949999999997</v>
      </c>
      <c r="AH50" s="1">
        <f>ABS(IK_diagnostics_degrees[[#This Row],[Column12]]-L49)</f>
        <v>0.51458000000000004</v>
      </c>
      <c r="AI50" s="1">
        <f>ABS(IK_diagnostics_degrees[[#This Row],[Column13]]-M49)</f>
        <v>0.64821000000000017</v>
      </c>
      <c r="AJ50" s="1">
        <f>ABS(IK_diagnostics_degrees[[#This Row],[Column14]]-N49)</f>
        <v>0.99603000000000019</v>
      </c>
      <c r="AK50" s="1">
        <f>ABS(IK_diagnostics_degrees[[#This Row],[Column15]]-O49)</f>
        <v>1.6900000000000581E-2</v>
      </c>
      <c r="AL50" s="1">
        <f>ABS(IK_diagnostics_degrees[[#This Row],[Column16]]-P49)</f>
        <v>2.4346300000000003</v>
      </c>
      <c r="AM50" s="1">
        <f>ABS(IK_diagnostics_degrees[[#This Row],[Column17]]-Q49)</f>
        <v>0.29752000000000001</v>
      </c>
      <c r="AN50" s="1">
        <f>ABS(IK_diagnostics_degrees[[#This Row],[Column18]]-R49)</f>
        <v>1.0402399999999998</v>
      </c>
      <c r="AO50" s="1">
        <f>ABS(IK_diagnostics_degrees[[#This Row],[Column19]]-S49)</f>
        <v>3.5355499999999997</v>
      </c>
      <c r="AP50" s="1">
        <f>ABS(IK_diagnostics_degrees[[#This Row],[Column20]]-T49)</f>
        <v>7.2470000000000034E-2</v>
      </c>
      <c r="AQ50" s="1">
        <f>ABS(IK_diagnostics_degrees[[#This Row],[Column21]]-U49)</f>
        <v>3.0655999999999999</v>
      </c>
      <c r="AU50" s="3">
        <f>IK_diagnostics_frames[[#This Row],[Column1]]+AU49</f>
        <v>194</v>
      </c>
      <c r="AV50">
        <f ca="1">AVERAGE(INDIRECT(ADDRESS($AU49+2, AV$1)):INDIRECT(ADDRESS($AU50+1, AV$1)))</f>
        <v>2.4024565039999999</v>
      </c>
      <c r="AW50">
        <f ca="1">AVERAGE(INDIRECT(ADDRESS($AU49+2, AW$1)):INDIRECT(ADDRESS($AU50+1, AW$1)))</f>
        <v>3.5054891999999995</v>
      </c>
      <c r="AX50">
        <f ca="1">AVERAGE(INDIRECT(ADDRESS($AU49+2, AX$1)):INDIRECT(ADDRESS($AU50+1, AX$1)))</f>
        <v>2.4852175999999999</v>
      </c>
      <c r="AY50">
        <f ca="1">AVERAGE(INDIRECT(ADDRESS($AU49+2, AY$1)):INDIRECT(ADDRESS($AU50+1, AY$1)))</f>
        <v>2.3363427072</v>
      </c>
      <c r="AZ50">
        <f ca="1">AVERAGE(INDIRECT(ADDRESS($AU49+2, AZ$1)):INDIRECT(ADDRESS($AU50+1, AZ$1)))</f>
        <v>2.9761000000000002</v>
      </c>
      <c r="BA50">
        <f ca="1">AVERAGE(INDIRECT(ADDRESS($AU49+2, BA$1)):INDIRECT(ADDRESS($AU50+1, BA$1)))</f>
        <v>1.291404</v>
      </c>
      <c r="BB50">
        <f ca="1">AVERAGE(INDIRECT(ADDRESS($AU49+2, BB$1)):INDIRECT(ADDRESS($AU50+1, BB$1)))</f>
        <v>2.3880403059999997</v>
      </c>
      <c r="BC50">
        <f ca="1">AVERAGE(INDIRECT(ADDRESS($AU49+2, BC$1)):INDIRECT(ADDRESS($AU50+1, BC$1)))</f>
        <v>1.568106</v>
      </c>
      <c r="BD50">
        <f ca="1">AVERAGE(INDIRECT(ADDRESS($AU49+2, BD$1)):INDIRECT(ADDRESS($AU50+1, BD$1)))</f>
        <v>3.1063020000000003</v>
      </c>
      <c r="BE50">
        <f ca="1">AVERAGE(INDIRECT(ADDRESS($AU49+2, BE$1)):INDIRECT(ADDRESS($AU50+1, BE$1)))</f>
        <v>1.4737462000000001</v>
      </c>
      <c r="BF50">
        <f ca="1">AVERAGE(INDIRECT(ADDRESS($AU49+2, BF$1)):INDIRECT(ADDRESS($AU50+1, BF$1)))</f>
        <v>2.6590904000000006</v>
      </c>
      <c r="BG50">
        <f ca="1">AVERAGE(INDIRECT(ADDRESS($AU49+2, BG$1)):INDIRECT(ADDRESS($AU50+1, BG$1)))</f>
        <v>2.1501416000000004</v>
      </c>
      <c r="BH50">
        <f ca="1">AVERAGE(INDIRECT(ADDRESS($AU49+2, BH$1)):INDIRECT(ADDRESS($AU50+1, BH$1)))</f>
        <v>2.213438</v>
      </c>
      <c r="BI50">
        <f ca="1">AVERAGE(INDIRECT(ADDRESS($AU49+2, BI$1)):INDIRECT(ADDRESS($AU50+1, BI$1)))</f>
        <v>1.6554800000000001</v>
      </c>
      <c r="BJ50">
        <f ca="1">AVERAGE(INDIRECT(ADDRESS($AU49+2, BJ$1)):INDIRECT(ADDRESS($AU50+1, BJ$1)))</f>
        <v>2.3340668</v>
      </c>
      <c r="BK50">
        <f ca="1">AVERAGE(INDIRECT(ADDRESS($AU49+2, BK$1)):INDIRECT(ADDRESS($AU50+1, BK$1)))</f>
        <v>2.3457953999999996</v>
      </c>
      <c r="BL50">
        <f ca="1">AVERAGE(INDIRECT(ADDRESS($AU49+2, BL$1)):INDIRECT(ADDRESS($AU50+1, BL$1)))</f>
        <v>1.9257213180000001</v>
      </c>
      <c r="BM50">
        <f ca="1">AVERAGE(INDIRECT(ADDRESS($AU49+2, BM$1)):INDIRECT(ADDRESS($AU50+1, BM$1)))</f>
        <v>0.57969800000000005</v>
      </c>
      <c r="BN50">
        <f ca="1">AVERAGE(INDIRECT(ADDRESS($AU49+2, BN$1)):INDIRECT(ADDRESS($AU50+1, BN$1)))</f>
        <v>1.4727980000000001</v>
      </c>
      <c r="BO50">
        <f ca="1">AVERAGE(INDIRECT(ADDRESS($AU49+2, BO$1)):INDIRECT(ADDRESS($AU50+1, BO$1)))</f>
        <v>2.1189497999999998</v>
      </c>
      <c r="BP50">
        <f ca="1">AVERAGE(INDIRECT(ADDRESS($AU49+2, BP$1)):INDIRECT(ADDRESS($AU50+1, BP$1)))</f>
        <v>3.1093693199999999</v>
      </c>
    </row>
    <row r="51" spans="1:68" x14ac:dyDescent="0.25">
      <c r="A51" s="1">
        <v>2.00312</v>
      </c>
      <c r="B51" s="1">
        <v>1.3906799999999999</v>
      </c>
      <c r="C51" s="1">
        <v>0.25923800000000002</v>
      </c>
      <c r="D51" s="1">
        <v>8.4510500000000002E-2</v>
      </c>
      <c r="E51" s="1">
        <v>3.3801299999999999</v>
      </c>
      <c r="F51" s="1">
        <v>5.6610800000000001</v>
      </c>
      <c r="G51" s="1">
        <v>1.8150500000000001</v>
      </c>
      <c r="H51" s="1">
        <v>2.1079500000000002</v>
      </c>
      <c r="I51" s="1">
        <v>3.1026099999999999</v>
      </c>
      <c r="J51" s="1">
        <v>1.88785</v>
      </c>
      <c r="K51" s="1">
        <v>6.2193199999999997</v>
      </c>
      <c r="L51" s="1">
        <v>1.4252899999999999</v>
      </c>
      <c r="M51" s="1">
        <v>3.2365400000000002</v>
      </c>
      <c r="N51" s="1">
        <v>4.8769200000000001</v>
      </c>
      <c r="O51" s="1">
        <v>0.83022099999999999</v>
      </c>
      <c r="P51" s="1">
        <v>0.65678599999999998</v>
      </c>
      <c r="Q51" s="1">
        <v>2.2210200000000002</v>
      </c>
      <c r="R51" s="1">
        <v>3.2061199999999999</v>
      </c>
      <c r="S51" s="1">
        <v>1.00023</v>
      </c>
      <c r="T51" s="1">
        <v>3.5193300000000001</v>
      </c>
      <c r="U51" s="1">
        <v>3.3913700000000002</v>
      </c>
      <c r="V51" s="1" t="s">
        <v>23</v>
      </c>
      <c r="W51" s="1">
        <f>ABS(IK_diagnostics_degrees[[#This Row],[Column1]]-A50)</f>
        <v>0.98758999999999997</v>
      </c>
      <c r="X51" s="1">
        <f>ABS(IK_diagnostics_degrees[[#This Row],[Column2]]-B50)</f>
        <v>3.7289200000000005</v>
      </c>
      <c r="Y51" s="1">
        <f>ABS(IK_diagnostics_degrees[[#This Row],[Column3]]-C50)</f>
        <v>4.9528020000000001</v>
      </c>
      <c r="Z51" s="1">
        <f>ABS(IK_diagnostics_degrees[[#This Row],[Column4]]-D50)</f>
        <v>0.58678949999999996</v>
      </c>
      <c r="AA51" s="1">
        <f>ABS(IK_diagnostics_degrees[[#This Row],[Column5]]-E50)</f>
        <v>1.98237</v>
      </c>
      <c r="AB51" s="1">
        <f>ABS(IK_diagnostics_degrees[[#This Row],[Column6]]-F50)</f>
        <v>4.2072400000000005</v>
      </c>
      <c r="AC51" s="1">
        <f>ABS(IK_diagnostics_degrees[[#This Row],[Column7]]-G50)</f>
        <v>0.41461999999999999</v>
      </c>
      <c r="AD51" s="1">
        <f>ABS(IK_diagnostics_degrees[[#This Row],[Column8]]-H50)</f>
        <v>0.84275999999999973</v>
      </c>
      <c r="AE51" s="1">
        <f>ABS(IK_diagnostics_degrees[[#This Row],[Column9]]-I50)</f>
        <v>2.5020000000000042E-2</v>
      </c>
      <c r="AF51" s="1">
        <f>ABS(IK_diagnostics_degrees[[#This Row],[Column10]]-J50)</f>
        <v>1.4053870000000002</v>
      </c>
      <c r="AG51" s="1">
        <f>ABS(IK_diagnostics_degrees[[#This Row],[Column11]]-K50)</f>
        <v>5.9360049999999998</v>
      </c>
      <c r="AH51" s="1">
        <f>ABS(IK_diagnostics_degrees[[#This Row],[Column12]]-L50)</f>
        <v>2.3672200000000001</v>
      </c>
      <c r="AI51" s="1">
        <f>ABS(IK_diagnostics_degrees[[#This Row],[Column13]]-M50)</f>
        <v>0.56734000000000018</v>
      </c>
      <c r="AJ51" s="1">
        <f>ABS(IK_diagnostics_degrees[[#This Row],[Column14]]-N50)</f>
        <v>0.52303999999999995</v>
      </c>
      <c r="AK51" s="1">
        <f>ABS(IK_diagnostics_degrees[[#This Row],[Column15]]-O50)</f>
        <v>3.8429489999999999</v>
      </c>
      <c r="AL51" s="1">
        <f>ABS(IK_diagnostics_degrees[[#This Row],[Column16]]-P50)</f>
        <v>0.46893400000000007</v>
      </c>
      <c r="AM51" s="1">
        <f>ABS(IK_diagnostics_degrees[[#This Row],[Column17]]-Q50)</f>
        <v>0.63102000000000014</v>
      </c>
      <c r="AN51" s="1">
        <f>ABS(IK_diagnostics_degrees[[#This Row],[Column18]]-R50)</f>
        <v>1.4676499999999999</v>
      </c>
      <c r="AO51" s="1">
        <f>ABS(IK_diagnostics_degrees[[#This Row],[Column19]]-S50)</f>
        <v>4.1098799999999995</v>
      </c>
      <c r="AP51" s="1">
        <f>ABS(IK_diagnostics_degrees[[#This Row],[Column20]]-T50)</f>
        <v>0.11018000000000017</v>
      </c>
      <c r="AQ51" s="1">
        <f>ABS(IK_diagnostics_degrees[[#This Row],[Column21]]-U50)</f>
        <v>3.3913700000000002</v>
      </c>
      <c r="AU51" s="4">
        <f>IK_diagnostics_frames[[#This Row],[Column1]]+AU50</f>
        <v>195</v>
      </c>
      <c r="AV51">
        <f ca="1">AVERAGE(INDIRECT(ADDRESS($AU50+2, AV$1)):INDIRECT(ADDRESS($AU51+1, AV$1)))</f>
        <v>2.862546</v>
      </c>
      <c r="AW51">
        <f ca="1">AVERAGE(INDIRECT(ADDRESS($AU50+2, AW$1)):INDIRECT(ADDRESS($AU51+1, AW$1)))</f>
        <v>0.92847199999999996</v>
      </c>
      <c r="AX51">
        <f ca="1">AVERAGE(INDIRECT(ADDRESS($AU50+2, AX$1)):INDIRECT(ADDRESS($AU51+1, AX$1)))</f>
        <v>2.7408999999999999</v>
      </c>
      <c r="AY51">
        <f ca="1">AVERAGE(INDIRECT(ADDRESS($AU50+2, AY$1)):INDIRECT(ADDRESS($AU51+1, AY$1)))</f>
        <v>2.6649699999999998</v>
      </c>
      <c r="AZ51">
        <f ca="1">AVERAGE(INDIRECT(ADDRESS($AU50+2, AZ$1)):INDIRECT(ADDRESS($AU51+1, AZ$1)))</f>
        <v>2.3120599999999998</v>
      </c>
      <c r="BA51">
        <f ca="1">AVERAGE(INDIRECT(ADDRESS($AU50+2, BA$1)):INDIRECT(ADDRESS($AU51+1, BA$1)))</f>
        <v>0.58925000000000027</v>
      </c>
      <c r="BB51">
        <f ca="1">AVERAGE(INDIRECT(ADDRESS($AU50+2, BB$1)):INDIRECT(ADDRESS($AU51+1, BB$1)))</f>
        <v>2.8996915300000001</v>
      </c>
      <c r="BC51">
        <f ca="1">AVERAGE(INDIRECT(ADDRESS($AU50+2, BC$1)):INDIRECT(ADDRESS($AU51+1, BC$1)))</f>
        <v>2.2984500000000003</v>
      </c>
      <c r="BD51">
        <f ca="1">AVERAGE(INDIRECT(ADDRESS($AU50+2, BD$1)):INDIRECT(ADDRESS($AU51+1, BD$1)))</f>
        <v>1.0427300000000006</v>
      </c>
      <c r="BE51">
        <f ca="1">AVERAGE(INDIRECT(ADDRESS($AU50+2, BE$1)):INDIRECT(ADDRESS($AU51+1, BE$1)))</f>
        <v>5.2113310000000004</v>
      </c>
      <c r="BF51">
        <f ca="1">AVERAGE(INDIRECT(ADDRESS($AU50+2, BF$1)):INDIRECT(ADDRESS($AU51+1, BF$1)))</f>
        <v>0.16926000000000041</v>
      </c>
      <c r="BG51">
        <f ca="1">AVERAGE(INDIRECT(ADDRESS($AU50+2, BG$1)):INDIRECT(ADDRESS($AU51+1, BG$1)))</f>
        <v>3.46828</v>
      </c>
      <c r="BH51">
        <f ca="1">AVERAGE(INDIRECT(ADDRESS($AU50+2, BH$1)):INDIRECT(ADDRESS($AU51+1, BH$1)))</f>
        <v>3.6526000000000005</v>
      </c>
      <c r="BI51">
        <f ca="1">AVERAGE(INDIRECT(ADDRESS($AU50+2, BI$1)):INDIRECT(ADDRESS($AU51+1, BI$1)))</f>
        <v>3.0933299999999999</v>
      </c>
      <c r="BJ51">
        <f ca="1">AVERAGE(INDIRECT(ADDRESS($AU50+2, BJ$1)):INDIRECT(ADDRESS($AU51+1, BJ$1)))</f>
        <v>2.1438200000000003</v>
      </c>
      <c r="BK51">
        <f ca="1">AVERAGE(INDIRECT(ADDRESS($AU50+2, BK$1)):INDIRECT(ADDRESS($AU51+1, BK$1)))</f>
        <v>2.0838369999999999</v>
      </c>
      <c r="BL51">
        <f ca="1">AVERAGE(INDIRECT(ADDRESS($AU50+2, BL$1)):INDIRECT(ADDRESS($AU51+1, BL$1)))</f>
        <v>6.2809445900000007</v>
      </c>
      <c r="BM51">
        <f ca="1">AVERAGE(INDIRECT(ADDRESS($AU50+2, BM$1)):INDIRECT(ADDRESS($AU51+1, BM$1)))</f>
        <v>2.6316299999999999</v>
      </c>
      <c r="BN51">
        <f ca="1">AVERAGE(INDIRECT(ADDRESS($AU50+2, BN$1)):INDIRECT(ADDRESS($AU51+1, BN$1)))</f>
        <v>0.1185900000000002</v>
      </c>
      <c r="BO51">
        <f ca="1">AVERAGE(INDIRECT(ADDRESS($AU50+2, BO$1)):INDIRECT(ADDRESS($AU51+1, BO$1)))</f>
        <v>1.2393338</v>
      </c>
      <c r="BP51">
        <f ca="1">AVERAGE(INDIRECT(ADDRESS($AU50+2, BP$1)):INDIRECT(ADDRESS($AU51+1, BP$1)))</f>
        <v>3.2202700000000002</v>
      </c>
    </row>
    <row r="52" spans="1:68" x14ac:dyDescent="0.25">
      <c r="A52" s="1">
        <v>5.8475099999999998</v>
      </c>
      <c r="B52" s="1">
        <v>2.5883400000000001</v>
      </c>
      <c r="C52" s="1">
        <v>1.2476</v>
      </c>
      <c r="D52" s="1">
        <v>4.1254600000000003</v>
      </c>
      <c r="E52" s="1">
        <v>5.8216400000000004</v>
      </c>
      <c r="F52" s="1">
        <v>2.8364500000000001</v>
      </c>
      <c r="G52" s="1">
        <v>2.9946799999999999E-2</v>
      </c>
      <c r="H52" s="1">
        <v>5.41371</v>
      </c>
      <c r="I52" s="1">
        <v>2.72749</v>
      </c>
      <c r="J52" s="1">
        <v>5.9698099999999998</v>
      </c>
      <c r="K52" s="1">
        <v>2.6758099999999998</v>
      </c>
      <c r="L52" s="1">
        <v>3.2330700000000001</v>
      </c>
      <c r="M52" s="1">
        <v>1.9897499999999999</v>
      </c>
      <c r="N52" s="1">
        <v>0.65475700000000003</v>
      </c>
      <c r="O52" s="1">
        <v>6.2831900000000003</v>
      </c>
      <c r="P52" s="1">
        <v>2.6311100000000001</v>
      </c>
      <c r="Q52" s="1">
        <v>2.73122</v>
      </c>
      <c r="R52" s="1">
        <v>1.96156</v>
      </c>
      <c r="S52" s="1">
        <v>1.4356899999999999</v>
      </c>
      <c r="T52" s="1">
        <v>3.7194500000000001</v>
      </c>
      <c r="U52" s="1">
        <v>1.4685299999999999</v>
      </c>
      <c r="V52" s="1" t="s">
        <v>23</v>
      </c>
      <c r="W52" s="1">
        <f>ABS(IK_diagnostics_degrees[[#This Row],[Column1]]-A51)</f>
        <v>3.8443899999999998</v>
      </c>
      <c r="X52" s="1">
        <f>ABS(IK_diagnostics_degrees[[#This Row],[Column2]]-B51)</f>
        <v>1.1976600000000002</v>
      </c>
      <c r="Y52" s="1">
        <f>ABS(IK_diagnostics_degrees[[#This Row],[Column3]]-C51)</f>
        <v>0.98836199999999996</v>
      </c>
      <c r="Z52" s="1">
        <f>ABS(IK_diagnostics_degrees[[#This Row],[Column4]]-D51)</f>
        <v>4.0409495</v>
      </c>
      <c r="AA52" s="1">
        <f>ABS(IK_diagnostics_degrees[[#This Row],[Column5]]-E51)</f>
        <v>2.4415100000000005</v>
      </c>
      <c r="AB52" s="1">
        <f>ABS(IK_diagnostics_degrees[[#This Row],[Column6]]-F51)</f>
        <v>2.82463</v>
      </c>
      <c r="AC52" s="1">
        <f>ABS(IK_diagnostics_degrees[[#This Row],[Column7]]-G51)</f>
        <v>1.7851032</v>
      </c>
      <c r="AD52" s="1">
        <f>ABS(IK_diagnostics_degrees[[#This Row],[Column8]]-H51)</f>
        <v>3.3057599999999998</v>
      </c>
      <c r="AE52" s="1">
        <f>ABS(IK_diagnostics_degrees[[#This Row],[Column9]]-I51)</f>
        <v>0.3751199999999999</v>
      </c>
      <c r="AF52" s="1">
        <f>ABS(IK_diagnostics_degrees[[#This Row],[Column10]]-J51)</f>
        <v>4.0819599999999996</v>
      </c>
      <c r="AG52" s="1">
        <f>ABS(IK_diagnostics_degrees[[#This Row],[Column11]]-K51)</f>
        <v>3.5435099999999999</v>
      </c>
      <c r="AH52" s="1">
        <f>ABS(IK_diagnostics_degrees[[#This Row],[Column12]]-L51)</f>
        <v>1.8077800000000002</v>
      </c>
      <c r="AI52" s="1">
        <f>ABS(IK_diagnostics_degrees[[#This Row],[Column13]]-M51)</f>
        <v>1.2467900000000003</v>
      </c>
      <c r="AJ52" s="1">
        <f>ABS(IK_diagnostics_degrees[[#This Row],[Column14]]-N51)</f>
        <v>4.2221630000000001</v>
      </c>
      <c r="AK52" s="1">
        <f>ABS(IK_diagnostics_degrees[[#This Row],[Column15]]-O51)</f>
        <v>5.4529690000000004</v>
      </c>
      <c r="AL52" s="1">
        <f>ABS(IK_diagnostics_degrees[[#This Row],[Column16]]-P51)</f>
        <v>1.9743240000000002</v>
      </c>
      <c r="AM52" s="1">
        <f>ABS(IK_diagnostics_degrees[[#This Row],[Column17]]-Q51)</f>
        <v>0.51019999999999976</v>
      </c>
      <c r="AN52" s="1">
        <f>ABS(IK_diagnostics_degrees[[#This Row],[Column18]]-R51)</f>
        <v>1.2445599999999999</v>
      </c>
      <c r="AO52" s="1">
        <f>ABS(IK_diagnostics_degrees[[#This Row],[Column19]]-S51)</f>
        <v>0.43545999999999996</v>
      </c>
      <c r="AP52" s="1">
        <f>ABS(IK_diagnostics_degrees[[#This Row],[Column20]]-T51)</f>
        <v>0.20012000000000008</v>
      </c>
      <c r="AQ52" s="1">
        <f>ABS(IK_diagnostics_degrees[[#This Row],[Column21]]-U51)</f>
        <v>1.9228400000000003</v>
      </c>
      <c r="AU52" s="3">
        <f>IK_diagnostics_frames[[#This Row],[Column1]]+AU51</f>
        <v>196</v>
      </c>
      <c r="AV52">
        <f ca="1">AVERAGE(INDIRECT(ADDRESS($AU51+2, AV$1)):INDIRECT(ADDRESS($AU52+1, AV$1)))</f>
        <v>3.9653560000000003</v>
      </c>
      <c r="AW52">
        <f ca="1">AVERAGE(INDIRECT(ADDRESS($AU51+2, AW$1)):INDIRECT(ADDRESS($AU52+1, AW$1)))</f>
        <v>3.38565</v>
      </c>
      <c r="AX52">
        <f ca="1">AVERAGE(INDIRECT(ADDRESS($AU51+2, AX$1)):INDIRECT(ADDRESS($AU52+1, AX$1)))</f>
        <v>2.8158499999999997</v>
      </c>
      <c r="AY52">
        <f ca="1">AVERAGE(INDIRECT(ADDRESS($AU51+2, AY$1)):INDIRECT(ADDRESS($AU52+1, AY$1)))</f>
        <v>0.76302000000000003</v>
      </c>
      <c r="AZ52">
        <f ca="1">AVERAGE(INDIRECT(ADDRESS($AU51+2, AZ$1)):INDIRECT(ADDRESS($AU52+1, AZ$1)))</f>
        <v>2.89838</v>
      </c>
      <c r="BA52">
        <f ca="1">AVERAGE(INDIRECT(ADDRESS($AU51+2, BA$1)):INDIRECT(ADDRESS($AU52+1, BA$1)))</f>
        <v>1.8480700000000003</v>
      </c>
      <c r="BB52">
        <f ca="1">AVERAGE(INDIRECT(ADDRESS($AU51+2, BB$1)):INDIRECT(ADDRESS($AU52+1, BB$1)))</f>
        <v>1.3182700000000003</v>
      </c>
      <c r="BC52">
        <f ca="1">AVERAGE(INDIRECT(ADDRESS($AU51+2, BC$1)):INDIRECT(ADDRESS($AU52+1, BC$1)))</f>
        <v>0.1904600000000003</v>
      </c>
      <c r="BD52">
        <f ca="1">AVERAGE(INDIRECT(ADDRESS($AU51+2, BD$1)):INDIRECT(ADDRESS($AU52+1, BD$1)))</f>
        <v>1.7697999999999996</v>
      </c>
      <c r="BE52">
        <f ca="1">AVERAGE(INDIRECT(ADDRESS($AU51+2, BE$1)):INDIRECT(ADDRESS($AU52+1, BE$1)))</f>
        <v>4.2708500000000003</v>
      </c>
      <c r="BF52">
        <f ca="1">AVERAGE(INDIRECT(ADDRESS($AU51+2, BF$1)):INDIRECT(ADDRESS($AU52+1, BF$1)))</f>
        <v>1.66777</v>
      </c>
      <c r="BG52">
        <f ca="1">AVERAGE(INDIRECT(ADDRESS($AU51+2, BG$1)):INDIRECT(ADDRESS($AU52+1, BG$1)))</f>
        <v>2.2160299999999999</v>
      </c>
      <c r="BH52">
        <f ca="1">AVERAGE(INDIRECT(ADDRESS($AU51+2, BH$1)):INDIRECT(ADDRESS($AU52+1, BH$1)))</f>
        <v>0.75652000000000008</v>
      </c>
      <c r="BI52">
        <f ca="1">AVERAGE(INDIRECT(ADDRESS($AU51+2, BI$1)):INDIRECT(ADDRESS($AU52+1, BI$1)))</f>
        <v>2.2164999999999999</v>
      </c>
      <c r="BJ52">
        <f ca="1">AVERAGE(INDIRECT(ADDRESS($AU51+2, BJ$1)):INDIRECT(ADDRESS($AU52+1, BJ$1)))</f>
        <v>0.70704000000000011</v>
      </c>
      <c r="BK52">
        <f ca="1">AVERAGE(INDIRECT(ADDRESS($AU51+2, BK$1)):INDIRECT(ADDRESS($AU52+1, BK$1)))</f>
        <v>0.61980000000000013</v>
      </c>
      <c r="BL52">
        <f ca="1">AVERAGE(INDIRECT(ADDRESS($AU51+2, BL$1)):INDIRECT(ADDRESS($AU52+1, BL$1)))</f>
        <v>3.6715200000000001</v>
      </c>
      <c r="BM52">
        <f ca="1">AVERAGE(INDIRECT(ADDRESS($AU51+2, BM$1)):INDIRECT(ADDRESS($AU52+1, BM$1)))</f>
        <v>0.85566000000000031</v>
      </c>
      <c r="BN52">
        <f ca="1">AVERAGE(INDIRECT(ADDRESS($AU51+2, BN$1)):INDIRECT(ADDRESS($AU52+1, BN$1)))</f>
        <v>2.2591700000000001</v>
      </c>
      <c r="BO52">
        <f ca="1">AVERAGE(INDIRECT(ADDRESS($AU51+2, BO$1)):INDIRECT(ADDRESS($AU52+1, BO$1)))</f>
        <v>0.55442000000000013</v>
      </c>
      <c r="BP52">
        <f ca="1">AVERAGE(INDIRECT(ADDRESS($AU51+2, BP$1)):INDIRECT(ADDRESS($AU52+1, BP$1)))</f>
        <v>0.10366000000000053</v>
      </c>
    </row>
    <row r="53" spans="1:68" x14ac:dyDescent="0.25">
      <c r="A53" s="1">
        <v>1.1168400000000001</v>
      </c>
      <c r="B53" s="1">
        <v>5.7808299999999999</v>
      </c>
      <c r="C53" s="1">
        <v>4.58432</v>
      </c>
      <c r="D53" s="1" t="s">
        <v>22</v>
      </c>
      <c r="E53" s="1">
        <v>3.8513299999999999</v>
      </c>
      <c r="F53" s="1">
        <v>2.3483700000000001</v>
      </c>
      <c r="G53" s="1">
        <v>6.2633400000000004</v>
      </c>
      <c r="H53" s="1">
        <v>5.0434999999999999</v>
      </c>
      <c r="I53" s="1">
        <v>1.62541</v>
      </c>
      <c r="J53" s="1">
        <v>1.7873399999999999</v>
      </c>
      <c r="K53" s="1">
        <v>1.99593</v>
      </c>
      <c r="L53" s="1">
        <v>2.0539100000000001</v>
      </c>
      <c r="M53" s="1">
        <v>3.5903800000000001</v>
      </c>
      <c r="N53" s="1">
        <v>1.26031</v>
      </c>
      <c r="O53" s="1">
        <v>4.1063499999999999</v>
      </c>
      <c r="P53" s="1">
        <v>4.3657500000000002</v>
      </c>
      <c r="Q53" s="1">
        <v>1.29531</v>
      </c>
      <c r="R53" s="1">
        <v>5.0429899999999996</v>
      </c>
      <c r="S53" s="1">
        <v>2.3117299999999998</v>
      </c>
      <c r="T53" s="1">
        <v>6.0030599999999996</v>
      </c>
      <c r="U53" s="1">
        <v>2.9803000000000002</v>
      </c>
      <c r="V53" s="1" t="s">
        <v>23</v>
      </c>
      <c r="W53" s="1">
        <f>ABS(IK_diagnostics_degrees[[#This Row],[Column1]]-A52)</f>
        <v>4.7306699999999999</v>
      </c>
      <c r="X53" s="1">
        <f>ABS(IK_diagnostics_degrees[[#This Row],[Column2]]-B52)</f>
        <v>3.1924899999999998</v>
      </c>
      <c r="Y53" s="1">
        <f>ABS(IK_diagnostics_degrees[[#This Row],[Column3]]-C52)</f>
        <v>3.3367199999999997</v>
      </c>
      <c r="Z53" s="1">
        <f>ABS(IK_diagnostics_degrees[[#This Row],[Column4]]-D52)</f>
        <v>4.1254600000000003</v>
      </c>
      <c r="AA53" s="1">
        <f>ABS(IK_diagnostics_degrees[[#This Row],[Column5]]-E52)</f>
        <v>1.9703100000000004</v>
      </c>
      <c r="AB53" s="1">
        <f>ABS(IK_diagnostics_degrees[[#This Row],[Column6]]-F52)</f>
        <v>0.48808000000000007</v>
      </c>
      <c r="AC53" s="1">
        <f>ABS(IK_diagnostics_degrees[[#This Row],[Column7]]-G52)</f>
        <v>6.2333932000000001</v>
      </c>
      <c r="AD53" s="1">
        <f>ABS(IK_diagnostics_degrees[[#This Row],[Column8]]-H52)</f>
        <v>0.37021000000000015</v>
      </c>
      <c r="AE53" s="1">
        <f>ABS(IK_diagnostics_degrees[[#This Row],[Column9]]-I52)</f>
        <v>1.1020799999999999</v>
      </c>
      <c r="AF53" s="1">
        <f>ABS(IK_diagnostics_degrees[[#This Row],[Column10]]-J52)</f>
        <v>4.1824700000000004</v>
      </c>
      <c r="AG53" s="1">
        <f>ABS(IK_diagnostics_degrees[[#This Row],[Column11]]-K52)</f>
        <v>0.67987999999999982</v>
      </c>
      <c r="AH53" s="1">
        <f>ABS(IK_diagnostics_degrees[[#This Row],[Column12]]-L52)</f>
        <v>1.17916</v>
      </c>
      <c r="AI53" s="1">
        <f>ABS(IK_diagnostics_degrees[[#This Row],[Column13]]-M52)</f>
        <v>1.6006300000000002</v>
      </c>
      <c r="AJ53" s="1">
        <f>ABS(IK_diagnostics_degrees[[#This Row],[Column14]]-N52)</f>
        <v>0.60555300000000001</v>
      </c>
      <c r="AK53" s="1">
        <f>ABS(IK_diagnostics_degrees[[#This Row],[Column15]]-O52)</f>
        <v>2.1768400000000003</v>
      </c>
      <c r="AL53" s="1">
        <f>ABS(IK_diagnostics_degrees[[#This Row],[Column16]]-P52)</f>
        <v>1.7346400000000002</v>
      </c>
      <c r="AM53" s="1">
        <f>ABS(IK_diagnostics_degrees[[#This Row],[Column17]]-Q52)</f>
        <v>1.43591</v>
      </c>
      <c r="AN53" s="1">
        <f>ABS(IK_diagnostics_degrees[[#This Row],[Column18]]-R52)</f>
        <v>3.0814299999999997</v>
      </c>
      <c r="AO53" s="1">
        <f>ABS(IK_diagnostics_degrees[[#This Row],[Column19]]-S52)</f>
        <v>0.87603999999999993</v>
      </c>
      <c r="AP53" s="1">
        <f>ABS(IK_diagnostics_degrees[[#This Row],[Column20]]-T52)</f>
        <v>2.2836099999999995</v>
      </c>
      <c r="AQ53" s="1">
        <f>ABS(IK_diagnostics_degrees[[#This Row],[Column21]]-U52)</f>
        <v>1.5117700000000003</v>
      </c>
      <c r="AU53" s="4">
        <f>IK_diagnostics_frames[[#This Row],[Column1]]+AU52</f>
        <v>198</v>
      </c>
      <c r="AV53">
        <f ca="1">AVERAGE(INDIRECT(ADDRESS($AU52+2, AV$1)):INDIRECT(ADDRESS($AU53+1, AV$1)))</f>
        <v>4.6044020000000003</v>
      </c>
      <c r="AW53">
        <f ca="1">AVERAGE(INDIRECT(ADDRESS($AU52+2, AW$1)):INDIRECT(ADDRESS($AU53+1, AW$1)))</f>
        <v>3.1049200000000003</v>
      </c>
      <c r="AX53">
        <f ca="1">AVERAGE(INDIRECT(ADDRESS($AU52+2, AX$1)):INDIRECT(ADDRESS($AU53+1, AX$1)))</f>
        <v>1.3209366499999999</v>
      </c>
      <c r="AY53">
        <f ca="1">AVERAGE(INDIRECT(ADDRESS($AU52+2, AY$1)):INDIRECT(ADDRESS($AU53+1, AY$1)))</f>
        <v>2.0539926999999998</v>
      </c>
      <c r="AZ53">
        <f ca="1">AVERAGE(INDIRECT(ADDRESS($AU52+2, AZ$1)):INDIRECT(ADDRESS($AU53+1, AZ$1)))</f>
        <v>2.1197100000000004</v>
      </c>
      <c r="BA53">
        <f ca="1">AVERAGE(INDIRECT(ADDRESS($AU52+2, BA$1)):INDIRECT(ADDRESS($AU53+1, BA$1)))</f>
        <v>2.4682499999999998</v>
      </c>
      <c r="BB53">
        <f ca="1">AVERAGE(INDIRECT(ADDRESS($AU52+2, BB$1)):INDIRECT(ADDRESS($AU53+1, BB$1)))</f>
        <v>0.7964739999999999</v>
      </c>
      <c r="BC53">
        <f ca="1">AVERAGE(INDIRECT(ADDRESS($AU52+2, BC$1)):INDIRECT(ADDRESS($AU53+1, BC$1)))</f>
        <v>1.2192600000000002</v>
      </c>
      <c r="BD53">
        <f ca="1">AVERAGE(INDIRECT(ADDRESS($AU52+2, BD$1)):INDIRECT(ADDRESS($AU53+1, BD$1)))</f>
        <v>1.7335463449999999</v>
      </c>
      <c r="BE53">
        <f ca="1">AVERAGE(INDIRECT(ADDRESS($AU52+2, BE$1)):INDIRECT(ADDRESS($AU53+1, BE$1)))</f>
        <v>2.3340049999999999</v>
      </c>
      <c r="BF53">
        <f ca="1">AVERAGE(INDIRECT(ADDRESS($AU52+2, BF$1)):INDIRECT(ADDRESS($AU53+1, BF$1)))</f>
        <v>3.9193980000000002</v>
      </c>
      <c r="BG53">
        <f ca="1">AVERAGE(INDIRECT(ADDRESS($AU52+2, BG$1)):INDIRECT(ADDRESS($AU53+1, BG$1)))</f>
        <v>2.7197500000000003</v>
      </c>
      <c r="BH53">
        <f ca="1">AVERAGE(INDIRECT(ADDRESS($AU52+2, BH$1)):INDIRECT(ADDRESS($AU53+1, BH$1)))</f>
        <v>1.5873550000000005</v>
      </c>
      <c r="BI53">
        <f ca="1">AVERAGE(INDIRECT(ADDRESS($AU52+2, BI$1)):INDIRECT(ADDRESS($AU53+1, BI$1)))</f>
        <v>2.0782449999999999</v>
      </c>
      <c r="BJ53">
        <f ca="1">AVERAGE(INDIRECT(ADDRESS($AU52+2, BJ$1)):INDIRECT(ADDRESS($AU53+1, BJ$1)))</f>
        <v>1.7249949999999998</v>
      </c>
      <c r="BK53">
        <f ca="1">AVERAGE(INDIRECT(ADDRESS($AU52+2, BK$1)):INDIRECT(ADDRESS($AU53+1, BK$1)))</f>
        <v>3.29956</v>
      </c>
      <c r="BL53">
        <f ca="1">AVERAGE(INDIRECT(ADDRESS($AU52+2, BL$1)):INDIRECT(ADDRESS($AU53+1, BL$1)))</f>
        <v>3.1359349999999999</v>
      </c>
      <c r="BM53">
        <f ca="1">AVERAGE(INDIRECT(ADDRESS($AU52+2, BM$1)):INDIRECT(ADDRESS($AU53+1, BM$1)))</f>
        <v>1.3393149999999998</v>
      </c>
      <c r="BN53">
        <f ca="1">AVERAGE(INDIRECT(ADDRESS($AU52+2, BN$1)):INDIRECT(ADDRESS($AU53+1, BN$1)))</f>
        <v>3.1655900000000003</v>
      </c>
      <c r="BO53">
        <f ca="1">AVERAGE(INDIRECT(ADDRESS($AU52+2, BO$1)):INDIRECT(ADDRESS($AU53+1, BO$1)))</f>
        <v>2.9932380000000003</v>
      </c>
      <c r="BP53">
        <f ca="1">AVERAGE(INDIRECT(ADDRESS($AU52+2, BP$1)):INDIRECT(ADDRESS($AU53+1, BP$1)))</f>
        <v>0.70240499999999972</v>
      </c>
    </row>
    <row r="54" spans="1:68" x14ac:dyDescent="0.25">
      <c r="A54" s="1">
        <v>0.54498500000000005</v>
      </c>
      <c r="B54" s="1">
        <v>3.68398</v>
      </c>
      <c r="C54" s="1">
        <v>2.7246700000000001</v>
      </c>
      <c r="D54" s="1">
        <v>4.6643400000000002</v>
      </c>
      <c r="E54" s="1">
        <v>5.9356099999999996</v>
      </c>
      <c r="F54" s="1">
        <v>4.0491099999999998</v>
      </c>
      <c r="G54" s="1">
        <v>3.7697199999999998E-3</v>
      </c>
      <c r="H54" s="1">
        <v>1.3830499999999999</v>
      </c>
      <c r="I54" s="1">
        <v>1.2502500000000001</v>
      </c>
      <c r="J54" s="1">
        <v>3.67326</v>
      </c>
      <c r="K54" s="1">
        <v>0.38880700000000001</v>
      </c>
      <c r="L54" s="1">
        <v>4.5922700000000001</v>
      </c>
      <c r="M54" s="1">
        <v>2.2446000000000002</v>
      </c>
      <c r="N54" s="1">
        <v>1.3515999999999999</v>
      </c>
      <c r="O54" s="1">
        <v>0.37040499999999998</v>
      </c>
      <c r="P54" s="1">
        <v>2.3795700000000002</v>
      </c>
      <c r="Q54" s="1">
        <v>6.2370200000000002E-3</v>
      </c>
      <c r="R54" s="1">
        <v>5.1246600000000004</v>
      </c>
      <c r="S54" s="1">
        <v>4.1158599999999996</v>
      </c>
      <c r="T54" s="1">
        <v>0.19281100000000001</v>
      </c>
      <c r="U54" s="1">
        <v>6.2831900000000003</v>
      </c>
      <c r="V54" s="1" t="s">
        <v>23</v>
      </c>
      <c r="W54" s="1">
        <f>ABS(IK_diagnostics_degrees[[#This Row],[Column1]]-A53)</f>
        <v>0.571855</v>
      </c>
      <c r="X54" s="1">
        <f>ABS(IK_diagnostics_degrees[[#This Row],[Column2]]-B53)</f>
        <v>2.0968499999999999</v>
      </c>
      <c r="Y54" s="1">
        <f>ABS(IK_diagnostics_degrees[[#This Row],[Column3]]-C53)</f>
        <v>1.8596499999999998</v>
      </c>
      <c r="Z54" s="1">
        <f>ABS(IK_diagnostics_degrees[[#This Row],[Column4]]-D53)</f>
        <v>4.6643400000000002</v>
      </c>
      <c r="AA54" s="1">
        <f>ABS(IK_diagnostics_degrees[[#This Row],[Column5]]-E53)</f>
        <v>2.0842799999999997</v>
      </c>
      <c r="AB54" s="1">
        <f>ABS(IK_diagnostics_degrees[[#This Row],[Column6]]-F53)</f>
        <v>1.7007399999999997</v>
      </c>
      <c r="AC54" s="1">
        <f>ABS(IK_diagnostics_degrees[[#This Row],[Column7]]-G53)</f>
        <v>6.2595702800000002</v>
      </c>
      <c r="AD54" s="1">
        <f>ABS(IK_diagnostics_degrees[[#This Row],[Column8]]-H53)</f>
        <v>3.66045</v>
      </c>
      <c r="AE54" s="1">
        <f>ABS(IK_diagnostics_degrees[[#This Row],[Column9]]-I53)</f>
        <v>0.37515999999999994</v>
      </c>
      <c r="AF54" s="1">
        <f>ABS(IK_diagnostics_degrees[[#This Row],[Column10]]-J53)</f>
        <v>1.88592</v>
      </c>
      <c r="AG54" s="1">
        <f>ABS(IK_diagnostics_degrees[[#This Row],[Column11]]-K53)</f>
        <v>1.6071230000000001</v>
      </c>
      <c r="AH54" s="1">
        <f>ABS(IK_diagnostics_degrees[[#This Row],[Column12]]-L53)</f>
        <v>2.5383599999999999</v>
      </c>
      <c r="AI54" s="1">
        <f>ABS(IK_diagnostics_degrees[[#This Row],[Column13]]-M53)</f>
        <v>1.34578</v>
      </c>
      <c r="AJ54" s="1">
        <f>ABS(IK_diagnostics_degrees[[#This Row],[Column14]]-N53)</f>
        <v>9.1289999999999871E-2</v>
      </c>
      <c r="AK54" s="1">
        <f>ABS(IK_diagnostics_degrees[[#This Row],[Column15]]-O53)</f>
        <v>3.7359450000000001</v>
      </c>
      <c r="AL54" s="1">
        <f>ABS(IK_diagnostics_degrees[[#This Row],[Column16]]-P53)</f>
        <v>1.9861800000000001</v>
      </c>
      <c r="AM54" s="1">
        <f>ABS(IK_diagnostics_degrees[[#This Row],[Column17]]-Q53)</f>
        <v>1.28907298</v>
      </c>
      <c r="AN54" s="1">
        <f>ABS(IK_diagnostics_degrees[[#This Row],[Column18]]-R53)</f>
        <v>8.1670000000000798E-2</v>
      </c>
      <c r="AO54" s="1">
        <f>ABS(IK_diagnostics_degrees[[#This Row],[Column19]]-S53)</f>
        <v>1.8041299999999998</v>
      </c>
      <c r="AP54" s="1">
        <f>ABS(IK_diagnostics_degrees[[#This Row],[Column20]]-T53)</f>
        <v>5.8102489999999998</v>
      </c>
      <c r="AQ54" s="1">
        <f>ABS(IK_diagnostics_degrees[[#This Row],[Column21]]-U53)</f>
        <v>3.3028900000000001</v>
      </c>
      <c r="AU54" s="3">
        <f>IK_diagnostics_frames[[#This Row],[Column1]]+AU53</f>
        <v>199</v>
      </c>
      <c r="AV54">
        <f ca="1">AVERAGE(INDIRECT(ADDRESS($AU53+2, AV$1)):INDIRECT(ADDRESS($AU54+1, AV$1)))</f>
        <v>3.0865699999999996</v>
      </c>
      <c r="AW54">
        <f ca="1">AVERAGE(INDIRECT(ADDRESS($AU53+2, AW$1)):INDIRECT(ADDRESS($AU54+1, AW$1)))</f>
        <v>5.6069120000000003</v>
      </c>
      <c r="AX54">
        <f ca="1">AVERAGE(INDIRECT(ADDRESS($AU53+2, AX$1)):INDIRECT(ADDRESS($AU54+1, AX$1)))</f>
        <v>2.7060667</v>
      </c>
      <c r="AY54">
        <f ca="1">AVERAGE(INDIRECT(ADDRESS($AU53+2, AY$1)):INDIRECT(ADDRESS($AU54+1, AY$1)))</f>
        <v>2.7674400000000001</v>
      </c>
      <c r="AZ54">
        <f ca="1">AVERAGE(INDIRECT(ADDRESS($AU53+2, AZ$1)):INDIRECT(ADDRESS($AU54+1, AZ$1)))</f>
        <v>3.9050800000000003</v>
      </c>
      <c r="BA54">
        <f ca="1">AVERAGE(INDIRECT(ADDRESS($AU53+2, BA$1)):INDIRECT(ADDRESS($AU54+1, BA$1)))</f>
        <v>0.32456999999999958</v>
      </c>
      <c r="BB54">
        <f ca="1">AVERAGE(INDIRECT(ADDRESS($AU53+2, BB$1)):INDIRECT(ADDRESS($AU54+1, BB$1)))</f>
        <v>5.2366200000000003</v>
      </c>
      <c r="BC54">
        <f ca="1">AVERAGE(INDIRECT(ADDRESS($AU53+2, BC$1)):INDIRECT(ADDRESS($AU54+1, BC$1)))</f>
        <v>0.95127999999999968</v>
      </c>
      <c r="BD54">
        <f ca="1">AVERAGE(INDIRECT(ADDRESS($AU53+2, BD$1)):INDIRECT(ADDRESS($AU54+1, BD$1)))</f>
        <v>3.3810426899999997</v>
      </c>
      <c r="BE54">
        <f ca="1">AVERAGE(INDIRECT(ADDRESS($AU53+2, BE$1)):INDIRECT(ADDRESS($AU54+1, BE$1)))</f>
        <v>1.7163699999999995</v>
      </c>
      <c r="BF54">
        <f ca="1">AVERAGE(INDIRECT(ADDRESS($AU53+2, BF$1)):INDIRECT(ADDRESS($AU54+1, BF$1)))</f>
        <v>3.9039760000000001</v>
      </c>
      <c r="BG54">
        <f ca="1">AVERAGE(INDIRECT(ADDRESS($AU53+2, BG$1)):INDIRECT(ADDRESS($AU54+1, BG$1)))</f>
        <v>1.2358000000000002</v>
      </c>
      <c r="BH54">
        <f ca="1">AVERAGE(INDIRECT(ADDRESS($AU53+2, BH$1)):INDIRECT(ADDRESS($AU54+1, BH$1)))</f>
        <v>2.4729700000000001</v>
      </c>
      <c r="BI54">
        <f ca="1">AVERAGE(INDIRECT(ADDRESS($AU53+2, BI$1)):INDIRECT(ADDRESS($AU54+1, BI$1)))</f>
        <v>0.62463999999999986</v>
      </c>
      <c r="BJ54">
        <f ca="1">AVERAGE(INDIRECT(ADDRESS($AU53+2, BJ$1)):INDIRECT(ADDRESS($AU54+1, BJ$1)))</f>
        <v>2.9343999999999997</v>
      </c>
      <c r="BK54">
        <f ca="1">AVERAGE(INDIRECT(ADDRESS($AU53+2, BK$1)):INDIRECT(ADDRESS($AU54+1, BK$1)))</f>
        <v>2.3933499999999999</v>
      </c>
      <c r="BL54">
        <f ca="1">AVERAGE(INDIRECT(ADDRESS($AU53+2, BL$1)):INDIRECT(ADDRESS($AU54+1, BL$1)))</f>
        <v>7.4399999999998911E-3</v>
      </c>
      <c r="BM54">
        <f ca="1">AVERAGE(INDIRECT(ADDRESS($AU53+2, BM$1)):INDIRECT(ADDRESS($AU54+1, BM$1)))</f>
        <v>5.6449999999999889E-2</v>
      </c>
      <c r="BN54">
        <f ca="1">AVERAGE(INDIRECT(ADDRESS($AU53+2, BN$1)):INDIRECT(ADDRESS($AU54+1, BN$1)))</f>
        <v>0.30977000000000032</v>
      </c>
      <c r="BO54">
        <f ca="1">AVERAGE(INDIRECT(ADDRESS($AU53+2, BO$1)):INDIRECT(ADDRESS($AU54+1, BO$1)))</f>
        <v>4.2251700000000003</v>
      </c>
      <c r="BP54">
        <f ca="1">AVERAGE(INDIRECT(ADDRESS($AU53+2, BP$1)):INDIRECT(ADDRESS($AU54+1, BP$1)))</f>
        <v>2.9041499999999996</v>
      </c>
    </row>
    <row r="55" spans="1:68" x14ac:dyDescent="0.25">
      <c r="A55" s="1">
        <v>1.5708800000000001</v>
      </c>
      <c r="B55" s="1">
        <v>0.85291499999999998</v>
      </c>
      <c r="C55" s="1">
        <v>4.9584200000000003</v>
      </c>
      <c r="D55" s="1">
        <v>3.5205099999999998</v>
      </c>
      <c r="E55" s="1">
        <v>4.6596200000000003</v>
      </c>
      <c r="F55" s="1">
        <v>2.8802400000000001</v>
      </c>
      <c r="G55" s="1">
        <v>3.4129900000000002</v>
      </c>
      <c r="H55" s="1">
        <v>0.92612899999999998</v>
      </c>
      <c r="I55" s="1">
        <v>3.2416399999999999</v>
      </c>
      <c r="J55" s="1">
        <v>4.4534900000000004</v>
      </c>
      <c r="K55" s="1">
        <v>3.86409</v>
      </c>
      <c r="L55" s="1">
        <v>2.31115</v>
      </c>
      <c r="M55" s="1">
        <v>3.5617399999999999</v>
      </c>
      <c r="N55" s="1">
        <v>1.3322000000000001</v>
      </c>
      <c r="O55" s="1">
        <v>3.6010499999999999</v>
      </c>
      <c r="P55" s="1">
        <v>3.7152599999999998</v>
      </c>
      <c r="Q55" s="1">
        <v>3.3155800000000002</v>
      </c>
      <c r="R55" s="1">
        <v>3.8128299999999999</v>
      </c>
      <c r="S55" s="1">
        <v>3.8890099999999999</v>
      </c>
      <c r="T55" s="1">
        <v>6.2762700000000002</v>
      </c>
      <c r="U55" s="1">
        <v>4.2243300000000001</v>
      </c>
      <c r="V55" s="1" t="s">
        <v>23</v>
      </c>
      <c r="W55" s="1">
        <f>ABS(IK_diagnostics_degrees[[#This Row],[Column1]]-A54)</f>
        <v>1.025895</v>
      </c>
      <c r="X55" s="1">
        <f>ABS(IK_diagnostics_degrees[[#This Row],[Column2]]-B54)</f>
        <v>2.8310650000000002</v>
      </c>
      <c r="Y55" s="1">
        <f>ABS(IK_diagnostics_degrees[[#This Row],[Column3]]-C54)</f>
        <v>2.2337500000000001</v>
      </c>
      <c r="Z55" s="1">
        <f>ABS(IK_diagnostics_degrees[[#This Row],[Column4]]-D54)</f>
        <v>1.1438300000000003</v>
      </c>
      <c r="AA55" s="1">
        <f>ABS(IK_diagnostics_degrees[[#This Row],[Column5]]-E54)</f>
        <v>1.2759899999999993</v>
      </c>
      <c r="AB55" s="1">
        <f>ABS(IK_diagnostics_degrees[[#This Row],[Column6]]-F54)</f>
        <v>1.1688699999999996</v>
      </c>
      <c r="AC55" s="1">
        <f>ABS(IK_diagnostics_degrees[[#This Row],[Column7]]-G54)</f>
        <v>3.40922028</v>
      </c>
      <c r="AD55" s="1">
        <f>ABS(IK_diagnostics_degrees[[#This Row],[Column8]]-H54)</f>
        <v>0.45692099999999991</v>
      </c>
      <c r="AE55" s="1">
        <f>ABS(IK_diagnostics_degrees[[#This Row],[Column9]]-I54)</f>
        <v>1.9913899999999998</v>
      </c>
      <c r="AF55" s="1">
        <f>ABS(IK_diagnostics_degrees[[#This Row],[Column10]]-J54)</f>
        <v>0.78023000000000042</v>
      </c>
      <c r="AG55" s="1">
        <f>ABS(IK_diagnostics_degrees[[#This Row],[Column11]]-K54)</f>
        <v>3.4752830000000001</v>
      </c>
      <c r="AH55" s="1">
        <f>ABS(IK_diagnostics_degrees[[#This Row],[Column12]]-L54)</f>
        <v>2.28112</v>
      </c>
      <c r="AI55" s="1">
        <f>ABS(IK_diagnostics_degrees[[#This Row],[Column13]]-M54)</f>
        <v>1.3171399999999998</v>
      </c>
      <c r="AJ55" s="1">
        <f>ABS(IK_diagnostics_degrees[[#This Row],[Column14]]-N54)</f>
        <v>1.9399999999999862E-2</v>
      </c>
      <c r="AK55" s="1">
        <f>ABS(IK_diagnostics_degrees[[#This Row],[Column15]]-O54)</f>
        <v>3.230645</v>
      </c>
      <c r="AL55" s="1">
        <f>ABS(IK_diagnostics_degrees[[#This Row],[Column16]]-P54)</f>
        <v>1.3356899999999996</v>
      </c>
      <c r="AM55" s="1">
        <f>ABS(IK_diagnostics_degrees[[#This Row],[Column17]]-Q54)</f>
        <v>3.3093429800000003</v>
      </c>
      <c r="AN55" s="1">
        <f>ABS(IK_diagnostics_degrees[[#This Row],[Column18]]-R54)</f>
        <v>1.3118300000000005</v>
      </c>
      <c r="AO55" s="1">
        <f>ABS(IK_diagnostics_degrees[[#This Row],[Column19]]-S54)</f>
        <v>0.22684999999999977</v>
      </c>
      <c r="AP55" s="1">
        <f>ABS(IK_diagnostics_degrees[[#This Row],[Column20]]-T54)</f>
        <v>6.0834590000000004</v>
      </c>
      <c r="AQ55" s="1">
        <f>ABS(IK_diagnostics_degrees[[#This Row],[Column21]]-U54)</f>
        <v>2.0588600000000001</v>
      </c>
      <c r="AU55" s="4">
        <f>IK_diagnostics_frames[[#This Row],[Column1]]+AU54</f>
        <v>201</v>
      </c>
      <c r="AV55">
        <f ca="1">AVERAGE(INDIRECT(ADDRESS($AU54+2, AV$1)):INDIRECT(ADDRESS($AU55+1, AV$1)))</f>
        <v>3.6623299999999999</v>
      </c>
      <c r="AW55">
        <f ca="1">AVERAGE(INDIRECT(ADDRESS($AU54+2, AW$1)):INDIRECT(ADDRESS($AU55+1, AW$1)))</f>
        <v>1.9700959999999998</v>
      </c>
      <c r="AX55">
        <f ca="1">AVERAGE(INDIRECT(ADDRESS($AU54+2, AX$1)):INDIRECT(ADDRESS($AU55+1, AX$1)))</f>
        <v>1.6566350000000001</v>
      </c>
      <c r="AY55">
        <f ca="1">AVERAGE(INDIRECT(ADDRESS($AU54+2, AY$1)):INDIRECT(ADDRESS($AU55+1, AY$1)))</f>
        <v>2.9913750000000001</v>
      </c>
      <c r="AZ55">
        <f ca="1">AVERAGE(INDIRECT(ADDRESS($AU54+2, AZ$1)):INDIRECT(ADDRESS($AU55+1, AZ$1)))</f>
        <v>2.5744199999999999</v>
      </c>
      <c r="BA55">
        <f ca="1">AVERAGE(INDIRECT(ADDRESS($AU54+2, BA$1)):INDIRECT(ADDRESS($AU55+1, BA$1)))</f>
        <v>1.506645</v>
      </c>
      <c r="BB55">
        <f ca="1">AVERAGE(INDIRECT(ADDRESS($AU54+2, BB$1)):INDIRECT(ADDRESS($AU55+1, BB$1)))</f>
        <v>2.5326400000000002</v>
      </c>
      <c r="BC55">
        <f ca="1">AVERAGE(INDIRECT(ADDRESS($AU54+2, BC$1)):INDIRECT(ADDRESS($AU55+1, BC$1)))</f>
        <v>1.753905</v>
      </c>
      <c r="BD55">
        <f ca="1">AVERAGE(INDIRECT(ADDRESS($AU54+2, BD$1)):INDIRECT(ADDRESS($AU55+1, BD$1)))</f>
        <v>4.4810020000000002</v>
      </c>
      <c r="BE55">
        <f ca="1">AVERAGE(INDIRECT(ADDRESS($AU54+2, BE$1)):INDIRECT(ADDRESS($AU55+1, BE$1)))</f>
        <v>3.9346433000000003</v>
      </c>
      <c r="BF55">
        <f ca="1">AVERAGE(INDIRECT(ADDRESS($AU54+2, BF$1)):INDIRECT(ADDRESS($AU55+1, BF$1)))</f>
        <v>0.39239500000000005</v>
      </c>
      <c r="BG55">
        <f ca="1">AVERAGE(INDIRECT(ADDRESS($AU54+2, BG$1)):INDIRECT(ADDRESS($AU55+1, BG$1)))</f>
        <v>2.7086950000000001</v>
      </c>
      <c r="BH55">
        <f ca="1">AVERAGE(INDIRECT(ADDRESS($AU54+2, BH$1)):INDIRECT(ADDRESS($AU55+1, BH$1)))</f>
        <v>2.6804450000000002</v>
      </c>
      <c r="BI55">
        <f ca="1">AVERAGE(INDIRECT(ADDRESS($AU54+2, BI$1)):INDIRECT(ADDRESS($AU55+1, BI$1)))</f>
        <v>4.4481254999999997</v>
      </c>
      <c r="BJ55">
        <f ca="1">AVERAGE(INDIRECT(ADDRESS($AU54+2, BJ$1)):INDIRECT(ADDRESS($AU55+1, BJ$1)))</f>
        <v>0.70693499999999987</v>
      </c>
      <c r="BK55">
        <f ca="1">AVERAGE(INDIRECT(ADDRESS($AU54+2, BK$1)):INDIRECT(ADDRESS($AU55+1, BK$1)))</f>
        <v>1.5816149999999998</v>
      </c>
      <c r="BL55">
        <f ca="1">AVERAGE(INDIRECT(ADDRESS($AU54+2, BL$1)):INDIRECT(ADDRESS($AU55+1, BL$1)))</f>
        <v>4.0780995390000001</v>
      </c>
      <c r="BM55">
        <f ca="1">AVERAGE(INDIRECT(ADDRESS($AU54+2, BM$1)):INDIRECT(ADDRESS($AU55+1, BM$1)))</f>
        <v>3.8714279999999999</v>
      </c>
      <c r="BN55">
        <f ca="1">AVERAGE(INDIRECT(ADDRESS($AU54+2, BN$1)):INDIRECT(ADDRESS($AU55+1, BN$1)))</f>
        <v>2.6883249999999999</v>
      </c>
      <c r="BO55">
        <f ca="1">AVERAGE(INDIRECT(ADDRESS($AU54+2, BO$1)):INDIRECT(ADDRESS($AU55+1, BO$1)))</f>
        <v>2.2731800000000004</v>
      </c>
      <c r="BP55">
        <f ca="1">AVERAGE(INDIRECT(ADDRESS($AU54+2, BP$1)):INDIRECT(ADDRESS($AU55+1, BP$1)))</f>
        <v>2.6466799999999999</v>
      </c>
    </row>
    <row r="56" spans="1:68" x14ac:dyDescent="0.25">
      <c r="A56" s="1">
        <v>4.7463199999999999</v>
      </c>
      <c r="B56" s="1" t="s">
        <v>22</v>
      </c>
      <c r="C56" s="1">
        <v>0.65152100000000002</v>
      </c>
      <c r="D56" s="1">
        <v>4.4276200000000001</v>
      </c>
      <c r="E56" s="1">
        <v>4.0852700000000004</v>
      </c>
      <c r="F56" s="1">
        <v>5.0601399999999996</v>
      </c>
      <c r="G56" s="1">
        <v>2.3049400000000002</v>
      </c>
      <c r="H56" s="1">
        <v>5.08453</v>
      </c>
      <c r="I56" s="1">
        <v>5.4171399999999998</v>
      </c>
      <c r="J56" s="1">
        <v>6.12582</v>
      </c>
      <c r="K56" s="1">
        <v>3.629</v>
      </c>
      <c r="L56" s="1">
        <v>3.4634200000000002</v>
      </c>
      <c r="M56" s="1">
        <v>0.924153</v>
      </c>
      <c r="N56" s="1">
        <v>3.60605E-3</v>
      </c>
      <c r="O56" s="1">
        <v>3.9340600000000001</v>
      </c>
      <c r="P56" s="1">
        <v>6.2831900000000003</v>
      </c>
      <c r="Q56" s="1">
        <v>1.6822699999999999</v>
      </c>
      <c r="R56" s="1">
        <v>2.7747000000000002</v>
      </c>
      <c r="S56" s="1">
        <v>5.3416199999999998</v>
      </c>
      <c r="T56" s="1">
        <v>4.3472499999999998</v>
      </c>
      <c r="U56" s="1">
        <v>0.929454</v>
      </c>
      <c r="V56" s="1" t="s">
        <v>23</v>
      </c>
      <c r="W56" s="1">
        <f>ABS(IK_diagnostics_degrees[[#This Row],[Column1]]-A55)</f>
        <v>3.17544</v>
      </c>
      <c r="X56" s="1">
        <f>ABS(IK_diagnostics_degrees[[#This Row],[Column2]]-B55)</f>
        <v>0.85291499999999998</v>
      </c>
      <c r="Y56" s="1">
        <f>ABS(IK_diagnostics_degrees[[#This Row],[Column3]]-C55)</f>
        <v>4.3068990000000005</v>
      </c>
      <c r="Z56" s="1">
        <f>ABS(IK_diagnostics_degrees[[#This Row],[Column4]]-D55)</f>
        <v>0.9071100000000003</v>
      </c>
      <c r="AA56" s="1">
        <f>ABS(IK_diagnostics_degrees[[#This Row],[Column5]]-E55)</f>
        <v>0.57434999999999992</v>
      </c>
      <c r="AB56" s="1">
        <f>ABS(IK_diagnostics_degrees[[#This Row],[Column6]]-F55)</f>
        <v>2.1798999999999995</v>
      </c>
      <c r="AC56" s="1">
        <f>ABS(IK_diagnostics_degrees[[#This Row],[Column7]]-G55)</f>
        <v>1.10805</v>
      </c>
      <c r="AD56" s="1">
        <f>ABS(IK_diagnostics_degrees[[#This Row],[Column8]]-H55)</f>
        <v>4.1584009999999996</v>
      </c>
      <c r="AE56" s="1">
        <f>ABS(IK_diagnostics_degrees[[#This Row],[Column9]]-I55)</f>
        <v>2.1755</v>
      </c>
      <c r="AF56" s="1">
        <f>ABS(IK_diagnostics_degrees[[#This Row],[Column10]]-J55)</f>
        <v>1.6723299999999997</v>
      </c>
      <c r="AG56" s="1">
        <f>ABS(IK_diagnostics_degrees[[#This Row],[Column11]]-K55)</f>
        <v>0.23509000000000002</v>
      </c>
      <c r="AH56" s="1">
        <f>ABS(IK_diagnostics_degrees[[#This Row],[Column12]]-L55)</f>
        <v>1.1522700000000001</v>
      </c>
      <c r="AI56" s="1">
        <f>ABS(IK_diagnostics_degrees[[#This Row],[Column13]]-M55)</f>
        <v>2.6375869999999999</v>
      </c>
      <c r="AJ56" s="1">
        <f>ABS(IK_diagnostics_degrees[[#This Row],[Column14]]-N55)</f>
        <v>1.3285939500000001</v>
      </c>
      <c r="AK56" s="1">
        <f>ABS(IK_diagnostics_degrees[[#This Row],[Column15]]-O55)</f>
        <v>0.33301000000000025</v>
      </c>
      <c r="AL56" s="1">
        <f>ABS(IK_diagnostics_degrees[[#This Row],[Column16]]-P55)</f>
        <v>2.5679300000000005</v>
      </c>
      <c r="AM56" s="1">
        <f>ABS(IK_diagnostics_degrees[[#This Row],[Column17]]-Q55)</f>
        <v>1.6333100000000003</v>
      </c>
      <c r="AN56" s="1">
        <f>ABS(IK_diagnostics_degrees[[#This Row],[Column18]]-R55)</f>
        <v>1.0381299999999998</v>
      </c>
      <c r="AO56" s="1">
        <f>ABS(IK_diagnostics_degrees[[#This Row],[Column19]]-S55)</f>
        <v>1.45261</v>
      </c>
      <c r="AP56" s="1">
        <f>ABS(IK_diagnostics_degrees[[#This Row],[Column20]]-T55)</f>
        <v>1.9290200000000004</v>
      </c>
      <c r="AQ56" s="1">
        <f>ABS(IK_diagnostics_degrees[[#This Row],[Column21]]-U55)</f>
        <v>3.2948760000000004</v>
      </c>
      <c r="AU56" s="3">
        <f>IK_diagnostics_frames[[#This Row],[Column1]]+AU55</f>
        <v>202</v>
      </c>
      <c r="AV56">
        <f ca="1">AVERAGE(INDIRECT(ADDRESS($AU55+2, AV$1)):INDIRECT(ADDRESS($AU56+1, AV$1)))</f>
        <v>1.2150257253999999</v>
      </c>
      <c r="AW56">
        <f ca="1">AVERAGE(INDIRECT(ADDRESS($AU55+2, AW$1)):INDIRECT(ADDRESS($AU56+1, AW$1)))</f>
        <v>1.5515799999999995</v>
      </c>
      <c r="AX56">
        <f ca="1">AVERAGE(INDIRECT(ADDRESS($AU55+2, AX$1)):INDIRECT(ADDRESS($AU56+1, AX$1)))</f>
        <v>3.3297900000000005</v>
      </c>
      <c r="AY56">
        <f ca="1">AVERAGE(INDIRECT(ADDRESS($AU55+2, AY$1)):INDIRECT(ADDRESS($AU56+1, AY$1)))</f>
        <v>2.14005</v>
      </c>
      <c r="AZ56">
        <f ca="1">AVERAGE(INDIRECT(ADDRESS($AU55+2, AZ$1)):INDIRECT(ADDRESS($AU56+1, AZ$1)))</f>
        <v>0.65080000000000027</v>
      </c>
      <c r="BA56">
        <f ca="1">AVERAGE(INDIRECT(ADDRESS($AU55+2, BA$1)):INDIRECT(ADDRESS($AU56+1, BA$1)))</f>
        <v>1.221571</v>
      </c>
      <c r="BB56">
        <f ca="1">AVERAGE(INDIRECT(ADDRESS($AU55+2, BB$1)):INDIRECT(ADDRESS($AU56+1, BB$1)))</f>
        <v>1.5234299999999998</v>
      </c>
      <c r="BC56">
        <f ca="1">AVERAGE(INDIRECT(ADDRESS($AU55+2, BC$1)):INDIRECT(ADDRESS($AU56+1, BC$1)))</f>
        <v>9.0239999999999876E-2</v>
      </c>
      <c r="BD56">
        <f ca="1">AVERAGE(INDIRECT(ADDRESS($AU55+2, BD$1)):INDIRECT(ADDRESS($AU56+1, BD$1)))</f>
        <v>5.7662110000000002</v>
      </c>
      <c r="BE56">
        <f ca="1">AVERAGE(INDIRECT(ADDRESS($AU55+2, BE$1)):INDIRECT(ADDRESS($AU56+1, BE$1)))</f>
        <v>1.00786</v>
      </c>
      <c r="BF56">
        <f ca="1">AVERAGE(INDIRECT(ADDRESS($AU55+2, BF$1)):INDIRECT(ADDRESS($AU56+1, BF$1)))</f>
        <v>1.4831199999999995</v>
      </c>
      <c r="BG56">
        <f ca="1">AVERAGE(INDIRECT(ADDRESS($AU55+2, BG$1)):INDIRECT(ADDRESS($AU56+1, BG$1)))</f>
        <v>0.83235999999999999</v>
      </c>
      <c r="BH56">
        <f ca="1">AVERAGE(INDIRECT(ADDRESS($AU55+2, BH$1)):INDIRECT(ADDRESS($AU56+1, BH$1)))</f>
        <v>4.3272080000000006</v>
      </c>
      <c r="BI56">
        <f ca="1">AVERAGE(INDIRECT(ADDRESS($AU55+2, BI$1)):INDIRECT(ADDRESS($AU56+1, BI$1)))</f>
        <v>2.7496909999999999</v>
      </c>
      <c r="BJ56">
        <f ca="1">AVERAGE(INDIRECT(ADDRESS($AU55+2, BJ$1)):INDIRECT(ADDRESS($AU56+1, BJ$1)))</f>
        <v>2.2966400000000005</v>
      </c>
      <c r="BK56">
        <f ca="1">AVERAGE(INDIRECT(ADDRESS($AU55+2, BK$1)):INDIRECT(ADDRESS($AU56+1, BK$1)))</f>
        <v>3.4948549999999998</v>
      </c>
      <c r="BL56">
        <f ca="1">AVERAGE(INDIRECT(ADDRESS($AU55+2, BL$1)):INDIRECT(ADDRESS($AU56+1, BL$1)))</f>
        <v>2.9578000000000002</v>
      </c>
      <c r="BM56">
        <f ca="1">AVERAGE(INDIRECT(ADDRESS($AU55+2, BM$1)):INDIRECT(ADDRESS($AU56+1, BM$1)))</f>
        <v>2.9606800000000004</v>
      </c>
      <c r="BN56">
        <f ca="1">AVERAGE(INDIRECT(ADDRESS($AU55+2, BN$1)):INDIRECT(ADDRESS($AU56+1, BN$1)))</f>
        <v>1.6617200000000001</v>
      </c>
      <c r="BO56">
        <f ca="1">AVERAGE(INDIRECT(ADDRESS($AU55+2, BO$1)):INDIRECT(ADDRESS($AU56+1, BO$1)))</f>
        <v>2.3402000000000003</v>
      </c>
      <c r="BP56">
        <f ca="1">AVERAGE(INDIRECT(ADDRESS($AU55+2, BP$1)):INDIRECT(ADDRESS($AU56+1, BP$1)))</f>
        <v>1.0172100000000004</v>
      </c>
    </row>
    <row r="57" spans="1:68" x14ac:dyDescent="0.25">
      <c r="A57" s="1">
        <v>0.59609500000000004</v>
      </c>
      <c r="B57" s="1">
        <v>3.3915299999999999</v>
      </c>
      <c r="C57" s="1">
        <v>3.56386</v>
      </c>
      <c r="D57" s="1">
        <v>4.1774899999999997</v>
      </c>
      <c r="E57" s="1">
        <v>1.90204</v>
      </c>
      <c r="F57" s="1">
        <v>4.6618300000000001</v>
      </c>
      <c r="G57" s="1">
        <v>0.28058100000000002</v>
      </c>
      <c r="H57" s="1">
        <v>5.2465299999999999</v>
      </c>
      <c r="I57" s="1">
        <v>2.17679</v>
      </c>
      <c r="J57" s="1">
        <v>4.1474000000000002</v>
      </c>
      <c r="K57" s="1">
        <v>2.9175800000000001</v>
      </c>
      <c r="L57" s="1">
        <v>1.3091299999999999</v>
      </c>
      <c r="M57" s="1">
        <v>1.6316299999999999</v>
      </c>
      <c r="N57" s="1">
        <v>5.7232399999999997</v>
      </c>
      <c r="O57" s="1">
        <v>1.06419</v>
      </c>
      <c r="P57" s="1">
        <v>3.96191</v>
      </c>
      <c r="Q57" s="1">
        <v>2.5451100000000002</v>
      </c>
      <c r="R57" s="1">
        <v>3.1329199999999999</v>
      </c>
      <c r="S57" s="1">
        <v>0.50473900000000005</v>
      </c>
      <c r="T57" s="1">
        <v>2.88734</v>
      </c>
      <c r="U57" s="1">
        <v>4.1393599999999999</v>
      </c>
      <c r="V57" s="1" t="s">
        <v>23</v>
      </c>
      <c r="W57" s="1">
        <f>ABS(IK_diagnostics_degrees[[#This Row],[Column1]]-A56)</f>
        <v>4.1502249999999998</v>
      </c>
      <c r="X57" s="1">
        <f>ABS(IK_diagnostics_degrees[[#This Row],[Column2]]-B56)</f>
        <v>3.3915299999999999</v>
      </c>
      <c r="Y57" s="1">
        <f>ABS(IK_diagnostics_degrees[[#This Row],[Column3]]-C56)</f>
        <v>2.9123390000000002</v>
      </c>
      <c r="Z57" s="1">
        <f>ABS(IK_diagnostics_degrees[[#This Row],[Column4]]-D56)</f>
        <v>0.25013000000000041</v>
      </c>
      <c r="AA57" s="1">
        <f>ABS(IK_diagnostics_degrees[[#This Row],[Column5]]-E56)</f>
        <v>2.1832300000000004</v>
      </c>
      <c r="AB57" s="1">
        <f>ABS(IK_diagnostics_degrees[[#This Row],[Column6]]-F56)</f>
        <v>0.3983099999999995</v>
      </c>
      <c r="AC57" s="1">
        <f>ABS(IK_diagnostics_degrees[[#This Row],[Column7]]-G56)</f>
        <v>2.024359</v>
      </c>
      <c r="AD57" s="1">
        <f>ABS(IK_diagnostics_degrees[[#This Row],[Column8]]-H56)</f>
        <v>0.16199999999999992</v>
      </c>
      <c r="AE57" s="1">
        <f>ABS(IK_diagnostics_degrees[[#This Row],[Column9]]-I56)</f>
        <v>3.2403499999999998</v>
      </c>
      <c r="AF57" s="1">
        <f>ABS(IK_diagnostics_degrees[[#This Row],[Column10]]-J56)</f>
        <v>1.9784199999999998</v>
      </c>
      <c r="AG57" s="1">
        <f>ABS(IK_diagnostics_degrees[[#This Row],[Column11]]-K56)</f>
        <v>0.71141999999999994</v>
      </c>
      <c r="AH57" s="1">
        <f>ABS(IK_diagnostics_degrees[[#This Row],[Column12]]-L56)</f>
        <v>2.1542900000000005</v>
      </c>
      <c r="AI57" s="1">
        <f>ABS(IK_diagnostics_degrees[[#This Row],[Column13]]-M56)</f>
        <v>0.70747699999999991</v>
      </c>
      <c r="AJ57" s="1">
        <f>ABS(IK_diagnostics_degrees[[#This Row],[Column14]]-N56)</f>
        <v>5.7196339499999995</v>
      </c>
      <c r="AK57" s="1">
        <f>ABS(IK_diagnostics_degrees[[#This Row],[Column15]]-O56)</f>
        <v>2.8698700000000001</v>
      </c>
      <c r="AL57" s="1">
        <f>ABS(IK_diagnostics_degrees[[#This Row],[Column16]]-P56)</f>
        <v>2.3212800000000002</v>
      </c>
      <c r="AM57" s="1">
        <f>ABS(IK_diagnostics_degrees[[#This Row],[Column17]]-Q56)</f>
        <v>0.86284000000000027</v>
      </c>
      <c r="AN57" s="1">
        <f>ABS(IK_diagnostics_degrees[[#This Row],[Column18]]-R56)</f>
        <v>0.35821999999999976</v>
      </c>
      <c r="AO57" s="1">
        <f>ABS(IK_diagnostics_degrees[[#This Row],[Column19]]-S56)</f>
        <v>4.836881</v>
      </c>
      <c r="AP57" s="1">
        <f>ABS(IK_diagnostics_degrees[[#This Row],[Column20]]-T56)</f>
        <v>1.4599099999999998</v>
      </c>
      <c r="AQ57" s="1">
        <f>ABS(IK_diagnostics_degrees[[#This Row],[Column21]]-U56)</f>
        <v>3.2099060000000001</v>
      </c>
      <c r="AU57" s="4">
        <f>IK_diagnostics_frames[[#This Row],[Column1]]+AU56</f>
        <v>204</v>
      </c>
      <c r="AV57">
        <f ca="1">AVERAGE(INDIRECT(ADDRESS($AU56+2, AV$1)):INDIRECT(ADDRESS($AU57+1, AV$1)))</f>
        <v>2.9984678627000001</v>
      </c>
      <c r="AW57">
        <f ca="1">AVERAGE(INDIRECT(ADDRESS($AU56+2, AW$1)):INDIRECT(ADDRESS($AU57+1, AW$1)))</f>
        <v>0.66920499999999983</v>
      </c>
      <c r="AX57">
        <f ca="1">AVERAGE(INDIRECT(ADDRESS($AU56+2, AX$1)):INDIRECT(ADDRESS($AU57+1, AX$1)))</f>
        <v>3.0279050000000005</v>
      </c>
      <c r="AY57">
        <f ca="1">AVERAGE(INDIRECT(ADDRESS($AU56+2, AY$1)):INDIRECT(ADDRESS($AU57+1, AY$1)))</f>
        <v>2.05748</v>
      </c>
      <c r="AZ57">
        <f ca="1">AVERAGE(INDIRECT(ADDRESS($AU56+2, AZ$1)):INDIRECT(ADDRESS($AU57+1, AZ$1)))</f>
        <v>1.3178000000000003</v>
      </c>
      <c r="BA57">
        <f ca="1">AVERAGE(INDIRECT(ADDRESS($AU56+2, BA$1)):INDIRECT(ADDRESS($AU57+1, BA$1)))</f>
        <v>4.4391555</v>
      </c>
      <c r="BB57">
        <f ca="1">AVERAGE(INDIRECT(ADDRESS($AU56+2, BB$1)):INDIRECT(ADDRESS($AU57+1, BB$1)))</f>
        <v>2.2439899999999997</v>
      </c>
      <c r="BC57">
        <f ca="1">AVERAGE(INDIRECT(ADDRESS($AU56+2, BC$1)):INDIRECT(ADDRESS($AU57+1, BC$1)))</f>
        <v>1.0356725</v>
      </c>
      <c r="BD57">
        <f ca="1">AVERAGE(INDIRECT(ADDRESS($AU56+2, BD$1)):INDIRECT(ADDRESS($AU57+1, BD$1)))</f>
        <v>2.8912654999999998</v>
      </c>
      <c r="BE57">
        <f ca="1">AVERAGE(INDIRECT(ADDRESS($AU56+2, BE$1)):INDIRECT(ADDRESS($AU57+1, BE$1)))</f>
        <v>1.700215</v>
      </c>
      <c r="BF57">
        <f ca="1">AVERAGE(INDIRECT(ADDRESS($AU56+2, BF$1)):INDIRECT(ADDRESS($AU57+1, BF$1)))</f>
        <v>2.8919299999999999</v>
      </c>
      <c r="BG57">
        <f ca="1">AVERAGE(INDIRECT(ADDRESS($AU56+2, BG$1)):INDIRECT(ADDRESS($AU57+1, BG$1)))</f>
        <v>2.0283350000000002</v>
      </c>
      <c r="BH57">
        <f ca="1">AVERAGE(INDIRECT(ADDRESS($AU56+2, BH$1)):INDIRECT(ADDRESS($AU57+1, BH$1)))</f>
        <v>3.4336079999999995</v>
      </c>
      <c r="BI57">
        <f ca="1">AVERAGE(INDIRECT(ADDRESS($AU56+2, BI$1)):INDIRECT(ADDRESS($AU57+1, BI$1)))</f>
        <v>2.9002229999999996</v>
      </c>
      <c r="BJ57">
        <f ca="1">AVERAGE(INDIRECT(ADDRESS($AU56+2, BJ$1)):INDIRECT(ADDRESS($AU57+1, BJ$1)))</f>
        <v>5.0461600000000004</v>
      </c>
      <c r="BK57">
        <f ca="1">AVERAGE(INDIRECT(ADDRESS($AU56+2, BK$1)):INDIRECT(ADDRESS($AU57+1, BK$1)))</f>
        <v>1.6961025000000001</v>
      </c>
      <c r="BL57">
        <f ca="1">AVERAGE(INDIRECT(ADDRESS($AU56+2, BL$1)):INDIRECT(ADDRESS($AU57+1, BL$1)))</f>
        <v>2.4527049999999999</v>
      </c>
      <c r="BM57">
        <f ca="1">AVERAGE(INDIRECT(ADDRESS($AU56+2, BM$1)):INDIRECT(ADDRESS($AU57+1, BM$1)))</f>
        <v>2.8446150000000001</v>
      </c>
      <c r="BN57">
        <f ca="1">AVERAGE(INDIRECT(ADDRESS($AU56+2, BN$1)):INDIRECT(ADDRESS($AU57+1, BN$1)))</f>
        <v>2.3060359999999998</v>
      </c>
      <c r="BO57">
        <f ca="1">AVERAGE(INDIRECT(ADDRESS($AU56+2, BO$1)):INDIRECT(ADDRESS($AU57+1, BO$1)))</f>
        <v>2.6284115000000003</v>
      </c>
      <c r="BP57">
        <f ca="1">AVERAGE(INDIRECT(ADDRESS($AU56+2, BP$1)):INDIRECT(ADDRESS($AU57+1, BP$1)))</f>
        <v>1.57928</v>
      </c>
    </row>
    <row r="58" spans="1:68" x14ac:dyDescent="0.25">
      <c r="A58" s="1">
        <v>0.67416900000000002</v>
      </c>
      <c r="B58" s="1">
        <v>2.1644899999999998</v>
      </c>
      <c r="C58" s="1">
        <v>4.84497</v>
      </c>
      <c r="D58" s="1">
        <v>3.1636700000000002</v>
      </c>
      <c r="E58" s="1">
        <v>0.90817899999999996</v>
      </c>
      <c r="F58" s="1">
        <v>5.1984899999999996</v>
      </c>
      <c r="G58" s="1">
        <v>3.4644400000000002</v>
      </c>
      <c r="H58" s="1">
        <v>5.0647700000000002</v>
      </c>
      <c r="I58" s="1">
        <v>0.69332899999999997</v>
      </c>
      <c r="J58" s="1">
        <v>0.84745800000000004</v>
      </c>
      <c r="K58" s="1">
        <v>5.1103300000000003</v>
      </c>
      <c r="L58" s="1">
        <v>4.5912699999999997</v>
      </c>
      <c r="M58" s="1">
        <v>6.2831900000000003</v>
      </c>
      <c r="N58" s="1">
        <v>2.9249900000000001E-3</v>
      </c>
      <c r="O58" s="1">
        <v>1.2421599999999999</v>
      </c>
      <c r="P58" s="1">
        <v>0.36091800000000002</v>
      </c>
      <c r="Q58" s="1">
        <v>3.6953800000000001</v>
      </c>
      <c r="R58" s="1">
        <v>4.6625899999999998</v>
      </c>
      <c r="S58" s="1">
        <v>2.5419299999999998</v>
      </c>
      <c r="T58" s="1">
        <v>1.5507599999999999</v>
      </c>
      <c r="U58" s="1">
        <v>0.88178299999999998</v>
      </c>
      <c r="V58" s="1" t="s">
        <v>23</v>
      </c>
      <c r="W58" s="1">
        <f>ABS(IK_diagnostics_degrees[[#This Row],[Column1]]-A57)</f>
        <v>7.8073999999999977E-2</v>
      </c>
      <c r="X58" s="1">
        <f>ABS(IK_diagnostics_degrees[[#This Row],[Column2]]-B57)</f>
        <v>1.2270400000000001</v>
      </c>
      <c r="Y58" s="1">
        <f>ABS(IK_diagnostics_degrees[[#This Row],[Column3]]-C57)</f>
        <v>1.28111</v>
      </c>
      <c r="Z58" s="1">
        <f>ABS(IK_diagnostics_degrees[[#This Row],[Column4]]-D57)</f>
        <v>1.0138199999999995</v>
      </c>
      <c r="AA58" s="1">
        <f>ABS(IK_diagnostics_degrees[[#This Row],[Column5]]-E57)</f>
        <v>0.99386099999999999</v>
      </c>
      <c r="AB58" s="1">
        <f>ABS(IK_diagnostics_degrees[[#This Row],[Column6]]-F57)</f>
        <v>0.53665999999999947</v>
      </c>
      <c r="AC58" s="1">
        <f>ABS(IK_diagnostics_degrees[[#This Row],[Column7]]-G57)</f>
        <v>3.183859</v>
      </c>
      <c r="AD58" s="1">
        <f>ABS(IK_diagnostics_degrees[[#This Row],[Column8]]-H57)</f>
        <v>0.1817599999999997</v>
      </c>
      <c r="AE58" s="1">
        <f>ABS(IK_diagnostics_degrees[[#This Row],[Column9]]-I57)</f>
        <v>1.4834610000000001</v>
      </c>
      <c r="AF58" s="1">
        <f>ABS(IK_diagnostics_degrees[[#This Row],[Column10]]-J57)</f>
        <v>3.2999420000000002</v>
      </c>
      <c r="AG58" s="1">
        <f>ABS(IK_diagnostics_degrees[[#This Row],[Column11]]-K57)</f>
        <v>2.1927500000000002</v>
      </c>
      <c r="AH58" s="1">
        <f>ABS(IK_diagnostics_degrees[[#This Row],[Column12]]-L57)</f>
        <v>3.2821400000000001</v>
      </c>
      <c r="AI58" s="1">
        <f>ABS(IK_diagnostics_degrees[[#This Row],[Column13]]-M57)</f>
        <v>4.6515599999999999</v>
      </c>
      <c r="AJ58" s="1">
        <f>ABS(IK_diagnostics_degrees[[#This Row],[Column14]]-N57)</f>
        <v>5.7203150099999993</v>
      </c>
      <c r="AK58" s="1">
        <f>ABS(IK_diagnostics_degrees[[#This Row],[Column15]]-O57)</f>
        <v>0.17796999999999996</v>
      </c>
      <c r="AL58" s="1">
        <f>ABS(IK_diagnostics_degrees[[#This Row],[Column16]]-P57)</f>
        <v>3.6009920000000002</v>
      </c>
      <c r="AM58" s="1">
        <f>ABS(IK_diagnostics_degrees[[#This Row],[Column17]]-Q57)</f>
        <v>1.1502699999999999</v>
      </c>
      <c r="AN58" s="1">
        <f>ABS(IK_diagnostics_degrees[[#This Row],[Column18]]-R57)</f>
        <v>1.5296699999999999</v>
      </c>
      <c r="AO58" s="1">
        <f>ABS(IK_diagnostics_degrees[[#This Row],[Column19]]-S57)</f>
        <v>2.037191</v>
      </c>
      <c r="AP58" s="1">
        <f>ABS(IK_diagnostics_degrees[[#This Row],[Column20]]-T57)</f>
        <v>1.3365800000000001</v>
      </c>
      <c r="AQ58" s="1">
        <f>ABS(IK_diagnostics_degrees[[#This Row],[Column21]]-U57)</f>
        <v>3.2575769999999999</v>
      </c>
      <c r="AU58" s="3">
        <f>IK_diagnostics_frames[[#This Row],[Column1]]+AU57</f>
        <v>207</v>
      </c>
      <c r="AV58">
        <f ca="1">AVERAGE(INDIRECT(ADDRESS($AU57+2, AV$1)):INDIRECT(ADDRESS($AU58+1, AV$1)))</f>
        <v>2.2276400000000001</v>
      </c>
      <c r="AW58">
        <f ca="1">AVERAGE(INDIRECT(ADDRESS($AU57+2, AW$1)):INDIRECT(ADDRESS($AU58+1, AW$1)))</f>
        <v>1.5156166666666666</v>
      </c>
      <c r="AX58">
        <f ca="1">AVERAGE(INDIRECT(ADDRESS($AU57+2, AX$1)):INDIRECT(ADDRESS($AU58+1, AX$1)))</f>
        <v>1.2575599999999998</v>
      </c>
      <c r="AY58">
        <f ca="1">AVERAGE(INDIRECT(ADDRESS($AU57+2, AY$1)):INDIRECT(ADDRESS($AU58+1, AY$1)))</f>
        <v>2.2972162199999997</v>
      </c>
      <c r="AZ58">
        <f ca="1">AVERAGE(INDIRECT(ADDRESS($AU57+2, AZ$1)):INDIRECT(ADDRESS($AU58+1, AZ$1)))</f>
        <v>2.6338433333333335</v>
      </c>
      <c r="BA58">
        <f ca="1">AVERAGE(INDIRECT(ADDRESS($AU57+2, BA$1)):INDIRECT(ADDRESS($AU58+1, BA$1)))</f>
        <v>1.0940700000000001</v>
      </c>
      <c r="BB58">
        <f ca="1">AVERAGE(INDIRECT(ADDRESS($AU57+2, BB$1)):INDIRECT(ADDRESS($AU58+1, BB$1)))</f>
        <v>1.1926766666666666</v>
      </c>
      <c r="BC58">
        <f ca="1">AVERAGE(INDIRECT(ADDRESS($AU57+2, BC$1)):INDIRECT(ADDRESS($AU58+1, BC$1)))</f>
        <v>2.3117083333333333</v>
      </c>
      <c r="BD58">
        <f ca="1">AVERAGE(INDIRECT(ADDRESS($AU57+2, BD$1)):INDIRECT(ADDRESS($AU58+1, BD$1)))</f>
        <v>3.2352846666666664</v>
      </c>
      <c r="BE58">
        <f ca="1">AVERAGE(INDIRECT(ADDRESS($AU57+2, BE$1)):INDIRECT(ADDRESS($AU58+1, BE$1)))</f>
        <v>1.3078266666666665</v>
      </c>
      <c r="BF58">
        <f ca="1">AVERAGE(INDIRECT(ADDRESS($AU57+2, BF$1)):INDIRECT(ADDRESS($AU58+1, BF$1)))</f>
        <v>3.9768033333333328</v>
      </c>
      <c r="BG58">
        <f ca="1">AVERAGE(INDIRECT(ADDRESS($AU57+2, BG$1)):INDIRECT(ADDRESS($AU58+1, BG$1)))</f>
        <v>1.329526666666667</v>
      </c>
      <c r="BH58">
        <f ca="1">AVERAGE(INDIRECT(ADDRESS($AU57+2, BH$1)):INDIRECT(ADDRESS($AU58+1, BH$1)))</f>
        <v>3.114376</v>
      </c>
      <c r="BI58">
        <f ca="1">AVERAGE(INDIRECT(ADDRESS($AU57+2, BI$1)):INDIRECT(ADDRESS($AU58+1, BI$1)))</f>
        <v>3.0107986666666662</v>
      </c>
      <c r="BJ58">
        <f ca="1">AVERAGE(INDIRECT(ADDRESS($AU57+2, BJ$1)):INDIRECT(ADDRESS($AU58+1, BJ$1)))</f>
        <v>2.3247400000000003</v>
      </c>
      <c r="BK58">
        <f ca="1">AVERAGE(INDIRECT(ADDRESS($AU57+2, BK$1)):INDIRECT(ADDRESS($AU58+1, BK$1)))</f>
        <v>2.1367423333333337</v>
      </c>
      <c r="BL58">
        <f ca="1">AVERAGE(INDIRECT(ADDRESS($AU57+2, BL$1)):INDIRECT(ADDRESS($AU58+1, BL$1)))</f>
        <v>1.0840766666666666</v>
      </c>
      <c r="BM58">
        <f ca="1">AVERAGE(INDIRECT(ADDRESS($AU57+2, BM$1)):INDIRECT(ADDRESS($AU58+1, BM$1)))</f>
        <v>1.59314</v>
      </c>
      <c r="BN58">
        <f ca="1">AVERAGE(INDIRECT(ADDRESS($AU57+2, BN$1)):INDIRECT(ADDRESS($AU58+1, BN$1)))</f>
        <v>1.683176666666667</v>
      </c>
      <c r="BO58">
        <f ca="1">AVERAGE(INDIRECT(ADDRESS($AU57+2, BO$1)):INDIRECT(ADDRESS($AU58+1, BO$1)))</f>
        <v>1.6411576666666667</v>
      </c>
      <c r="BP58">
        <f ca="1">AVERAGE(INDIRECT(ADDRESS($AU57+2, BP$1)):INDIRECT(ADDRESS($AU58+1, BP$1)))</f>
        <v>1.6641090000000001</v>
      </c>
    </row>
    <row r="59" spans="1:68" x14ac:dyDescent="0.25">
      <c r="A59" s="1">
        <v>5.5599400000000001</v>
      </c>
      <c r="B59" s="1">
        <v>3.88829</v>
      </c>
      <c r="C59" s="1">
        <v>2.1405799999999999</v>
      </c>
      <c r="D59" s="1">
        <v>1.52813</v>
      </c>
      <c r="E59" s="1">
        <v>4.0265500000000003</v>
      </c>
      <c r="F59" s="1">
        <v>3.2962500000000001</v>
      </c>
      <c r="G59" s="1">
        <v>7.9969100000000005E-4</v>
      </c>
      <c r="H59" s="1" t="s">
        <v>22</v>
      </c>
      <c r="I59" s="1">
        <v>3.5506600000000001</v>
      </c>
      <c r="J59" s="1">
        <v>5.2569600000000003</v>
      </c>
      <c r="K59" s="1">
        <v>4.3357999999999999</v>
      </c>
      <c r="L59" s="1">
        <v>1.90608</v>
      </c>
      <c r="M59" s="1">
        <v>5.4900900000000004</v>
      </c>
      <c r="N59" s="1">
        <v>2.56968</v>
      </c>
      <c r="O59" s="1">
        <v>4.1838899999999999</v>
      </c>
      <c r="P59" s="1">
        <v>5.0029700000000004</v>
      </c>
      <c r="Q59" s="1">
        <v>3.4442400000000002</v>
      </c>
      <c r="R59" s="1">
        <v>2.5685699999999998</v>
      </c>
      <c r="S59" s="1">
        <v>3.3794300000000002</v>
      </c>
      <c r="T59" s="1">
        <v>4.0926299999999998</v>
      </c>
      <c r="U59" s="1">
        <v>1.57586</v>
      </c>
      <c r="V59" s="1" t="s">
        <v>23</v>
      </c>
      <c r="W59" s="1">
        <f>ABS(IK_diagnostics_degrees[[#This Row],[Column1]]-A58)</f>
        <v>4.8857710000000001</v>
      </c>
      <c r="X59" s="1">
        <f>ABS(IK_diagnostics_degrees[[#This Row],[Column2]]-B58)</f>
        <v>1.7238000000000002</v>
      </c>
      <c r="Y59" s="1">
        <f>ABS(IK_diagnostics_degrees[[#This Row],[Column3]]-C58)</f>
        <v>2.7043900000000001</v>
      </c>
      <c r="Z59" s="1">
        <f>ABS(IK_diagnostics_degrees[[#This Row],[Column4]]-D58)</f>
        <v>1.6355400000000002</v>
      </c>
      <c r="AA59" s="1">
        <f>ABS(IK_diagnostics_degrees[[#This Row],[Column5]]-E58)</f>
        <v>3.1183710000000002</v>
      </c>
      <c r="AB59" s="1">
        <f>ABS(IK_diagnostics_degrees[[#This Row],[Column6]]-F58)</f>
        <v>1.9022399999999995</v>
      </c>
      <c r="AC59" s="1">
        <f>ABS(IK_diagnostics_degrees[[#This Row],[Column7]]-G58)</f>
        <v>3.4636403090000001</v>
      </c>
      <c r="AD59" s="1">
        <f>ABS(IK_diagnostics_degrees[[#This Row],[Column8]]-H58)</f>
        <v>5.0647700000000002</v>
      </c>
      <c r="AE59" s="1">
        <f>ABS(IK_diagnostics_degrees[[#This Row],[Column9]]-I58)</f>
        <v>2.8573310000000003</v>
      </c>
      <c r="AF59" s="1">
        <f>ABS(IK_diagnostics_degrees[[#This Row],[Column10]]-J58)</f>
        <v>4.4095019999999998</v>
      </c>
      <c r="AG59" s="1">
        <f>ABS(IK_diagnostics_degrees[[#This Row],[Column11]]-K58)</f>
        <v>0.77453000000000038</v>
      </c>
      <c r="AH59" s="1">
        <f>ABS(IK_diagnostics_degrees[[#This Row],[Column12]]-L58)</f>
        <v>2.6851899999999995</v>
      </c>
      <c r="AI59" s="1">
        <f>ABS(IK_diagnostics_degrees[[#This Row],[Column13]]-M58)</f>
        <v>0.79309999999999992</v>
      </c>
      <c r="AJ59" s="1">
        <f>ABS(IK_diagnostics_degrees[[#This Row],[Column14]]-N58)</f>
        <v>2.5667550100000001</v>
      </c>
      <c r="AK59" s="1">
        <f>ABS(IK_diagnostics_degrees[[#This Row],[Column15]]-O58)</f>
        <v>2.9417299999999997</v>
      </c>
      <c r="AL59" s="1">
        <f>ABS(IK_diagnostics_degrees[[#This Row],[Column16]]-P58)</f>
        <v>4.6420520000000005</v>
      </c>
      <c r="AM59" s="1">
        <f>ABS(IK_diagnostics_degrees[[#This Row],[Column17]]-Q58)</f>
        <v>0.25113999999999992</v>
      </c>
      <c r="AN59" s="1">
        <f>ABS(IK_diagnostics_degrees[[#This Row],[Column18]]-R58)</f>
        <v>2.09402</v>
      </c>
      <c r="AO59" s="1">
        <f>ABS(IK_diagnostics_degrees[[#This Row],[Column19]]-S58)</f>
        <v>0.83750000000000036</v>
      </c>
      <c r="AP59" s="1">
        <f>ABS(IK_diagnostics_degrees[[#This Row],[Column20]]-T58)</f>
        <v>2.5418699999999999</v>
      </c>
      <c r="AQ59" s="1">
        <f>ABS(IK_diagnostics_degrees[[#This Row],[Column21]]-U58)</f>
        <v>0.69407700000000006</v>
      </c>
      <c r="AU59" s="4">
        <f>IK_diagnostics_frames[[#This Row],[Column1]]+AU58</f>
        <v>208</v>
      </c>
      <c r="AV59">
        <f ca="1">AVERAGE(INDIRECT(ADDRESS($AU58+2, AV$1)):INDIRECT(ADDRESS($AU59+1, AV$1)))</f>
        <v>2.4571100000000001</v>
      </c>
      <c r="AW59">
        <f ca="1">AVERAGE(INDIRECT(ADDRESS($AU58+2, AW$1)):INDIRECT(ADDRESS($AU59+1, AW$1)))</f>
        <v>1.1809099999999999</v>
      </c>
      <c r="AX59">
        <f ca="1">AVERAGE(INDIRECT(ADDRESS($AU58+2, AX$1)):INDIRECT(ADDRESS($AU59+1, AX$1)))</f>
        <v>2.20913</v>
      </c>
      <c r="AY59">
        <f ca="1">AVERAGE(INDIRECT(ADDRESS($AU58+2, AY$1)):INDIRECT(ADDRESS($AU59+1, AY$1)))</f>
        <v>0.13316000000000017</v>
      </c>
      <c r="AZ59">
        <f ca="1">AVERAGE(INDIRECT(ADDRESS($AU58+2, AZ$1)):INDIRECT(ADDRESS($AU59+1, AZ$1)))</f>
        <v>3.4662610000000003</v>
      </c>
      <c r="BA59">
        <f ca="1">AVERAGE(INDIRECT(ADDRESS($AU58+2, BA$1)):INDIRECT(ADDRESS($AU59+1, BA$1)))</f>
        <v>2.40326</v>
      </c>
      <c r="BB59">
        <f ca="1">AVERAGE(INDIRECT(ADDRESS($AU58+2, BB$1)):INDIRECT(ADDRESS($AU59+1, BB$1)))</f>
        <v>1.4303900000000001</v>
      </c>
      <c r="BC59">
        <f ca="1">AVERAGE(INDIRECT(ADDRESS($AU58+2, BC$1)):INDIRECT(ADDRESS($AU59+1, BC$1)))</f>
        <v>1.7884099999999998</v>
      </c>
      <c r="BD59">
        <f ca="1">AVERAGE(INDIRECT(ADDRESS($AU58+2, BD$1)):INDIRECT(ADDRESS($AU59+1, BD$1)))</f>
        <v>3.1268099999999999</v>
      </c>
      <c r="BE59">
        <f ca="1">AVERAGE(INDIRECT(ADDRESS($AU58+2, BE$1)):INDIRECT(ADDRESS($AU59+1, BE$1)))</f>
        <v>1.1260899999999996</v>
      </c>
      <c r="BF59">
        <f ca="1">AVERAGE(INDIRECT(ADDRESS($AU58+2, BF$1)):INDIRECT(ADDRESS($AU59+1, BF$1)))</f>
        <v>0.9065600000000007</v>
      </c>
      <c r="BG59">
        <f ca="1">AVERAGE(INDIRECT(ADDRESS($AU58+2, BG$1)):INDIRECT(ADDRESS($AU59+1, BG$1)))</f>
        <v>2.198</v>
      </c>
      <c r="BH59">
        <f ca="1">AVERAGE(INDIRECT(ADDRESS($AU58+2, BH$1)):INDIRECT(ADDRESS($AU59+1, BH$1)))</f>
        <v>4.8645800000000001</v>
      </c>
      <c r="BI59">
        <f ca="1">AVERAGE(INDIRECT(ADDRESS($AU58+2, BI$1)):INDIRECT(ADDRESS($AU59+1, BI$1)))</f>
        <v>1.0093999999999999</v>
      </c>
      <c r="BJ59">
        <f ca="1">AVERAGE(INDIRECT(ADDRESS($AU58+2, BJ$1)):INDIRECT(ADDRESS($AU59+1, BJ$1)))</f>
        <v>3.10114</v>
      </c>
      <c r="BK59">
        <f ca="1">AVERAGE(INDIRECT(ADDRESS($AU58+2, BK$1)):INDIRECT(ADDRESS($AU59+1, BK$1)))</f>
        <v>1.7418370000000003</v>
      </c>
      <c r="BL59">
        <f ca="1">AVERAGE(INDIRECT(ADDRESS($AU58+2, BL$1)):INDIRECT(ADDRESS($AU59+1, BL$1)))</f>
        <v>1.84961</v>
      </c>
      <c r="BM59">
        <f ca="1">AVERAGE(INDIRECT(ADDRESS($AU58+2, BM$1)):INDIRECT(ADDRESS($AU59+1, BM$1)))</f>
        <v>0.71919</v>
      </c>
      <c r="BN59">
        <f ca="1">AVERAGE(INDIRECT(ADDRESS($AU58+2, BN$1)):INDIRECT(ADDRESS($AU59+1, BN$1)))</f>
        <v>2.4457300000000002</v>
      </c>
      <c r="BO59">
        <f ca="1">AVERAGE(INDIRECT(ADDRESS($AU58+2, BO$1)):INDIRECT(ADDRESS($AU59+1, BO$1)))</f>
        <v>2.5814400000000002</v>
      </c>
      <c r="BP59">
        <f ca="1">AVERAGE(INDIRECT(ADDRESS($AU58+2, BP$1)):INDIRECT(ADDRESS($AU59+1, BP$1)))</f>
        <v>2.51328</v>
      </c>
    </row>
    <row r="60" spans="1:68" x14ac:dyDescent="0.25">
      <c r="A60" s="1">
        <v>3.7853599999999998</v>
      </c>
      <c r="B60" s="1">
        <v>6.28315</v>
      </c>
      <c r="C60" s="1">
        <v>5.2286299999999999</v>
      </c>
      <c r="D60" s="1">
        <v>3.90666</v>
      </c>
      <c r="E60" s="1">
        <v>3.2648199999999998</v>
      </c>
      <c r="F60" s="1">
        <v>5.1960600000000001</v>
      </c>
      <c r="G60" s="1">
        <v>2.3020399999999999</v>
      </c>
      <c r="H60" s="1">
        <v>1.14219</v>
      </c>
      <c r="I60" s="1">
        <v>1.9919800000000001E-2</v>
      </c>
      <c r="J60" s="1">
        <v>2.07647</v>
      </c>
      <c r="K60" s="1">
        <v>4.12737</v>
      </c>
      <c r="L60" s="1">
        <v>3.2098300000000002</v>
      </c>
      <c r="M60" s="1">
        <v>1.25241</v>
      </c>
      <c r="N60" s="1">
        <v>5.2526900000000003</v>
      </c>
      <c r="O60" s="1">
        <v>0.29497499999999999</v>
      </c>
      <c r="P60" s="1">
        <v>3.9492799999999999</v>
      </c>
      <c r="Q60" s="1">
        <v>2.4671799999999999</v>
      </c>
      <c r="R60" s="1">
        <v>2.8913700000000002</v>
      </c>
      <c r="S60" s="1">
        <v>0.69060999999999995</v>
      </c>
      <c r="T60" s="1">
        <v>2.9393600000000002</v>
      </c>
      <c r="U60" s="1">
        <v>4.6467299999999998</v>
      </c>
      <c r="V60" s="1" t="s">
        <v>23</v>
      </c>
      <c r="W60" s="1">
        <f>ABS(IK_diagnostics_degrees[[#This Row],[Column1]]-A59)</f>
        <v>1.7745800000000003</v>
      </c>
      <c r="X60" s="1">
        <f>ABS(IK_diagnostics_degrees[[#This Row],[Column2]]-B59)</f>
        <v>2.39486</v>
      </c>
      <c r="Y60" s="1">
        <f>ABS(IK_diagnostics_degrees[[#This Row],[Column3]]-C59)</f>
        <v>3.08805</v>
      </c>
      <c r="Z60" s="1">
        <f>ABS(IK_diagnostics_degrees[[#This Row],[Column4]]-D59)</f>
        <v>2.37853</v>
      </c>
      <c r="AA60" s="1">
        <f>ABS(IK_diagnostics_degrees[[#This Row],[Column5]]-E59)</f>
        <v>0.76173000000000046</v>
      </c>
      <c r="AB60" s="1">
        <f>ABS(IK_diagnostics_degrees[[#This Row],[Column6]]-F59)</f>
        <v>1.89981</v>
      </c>
      <c r="AC60" s="1">
        <f>ABS(IK_diagnostics_degrees[[#This Row],[Column7]]-G59)</f>
        <v>2.3012403089999998</v>
      </c>
      <c r="AD60" s="1">
        <f>ABS(IK_diagnostics_degrees[[#This Row],[Column8]]-H59)</f>
        <v>1.14219</v>
      </c>
      <c r="AE60" s="1">
        <f>ABS(IK_diagnostics_degrees[[#This Row],[Column9]]-I59)</f>
        <v>3.5307402000000003</v>
      </c>
      <c r="AF60" s="1">
        <f>ABS(IK_diagnostics_degrees[[#This Row],[Column10]]-J59)</f>
        <v>3.1804900000000003</v>
      </c>
      <c r="AG60" s="1">
        <f>ABS(IK_diagnostics_degrees[[#This Row],[Column11]]-K59)</f>
        <v>0.20842999999999989</v>
      </c>
      <c r="AH60" s="1">
        <f>ABS(IK_diagnostics_degrees[[#This Row],[Column12]]-L59)</f>
        <v>1.3037500000000002</v>
      </c>
      <c r="AI60" s="1">
        <f>ABS(IK_diagnostics_degrees[[#This Row],[Column13]]-M59)</f>
        <v>4.2376800000000001</v>
      </c>
      <c r="AJ60" s="1">
        <f>ABS(IK_diagnostics_degrees[[#This Row],[Column14]]-N59)</f>
        <v>2.6830100000000003</v>
      </c>
      <c r="AK60" s="1">
        <f>ABS(IK_diagnostics_degrees[[#This Row],[Column15]]-O59)</f>
        <v>3.8889149999999999</v>
      </c>
      <c r="AL60" s="1">
        <f>ABS(IK_diagnostics_degrees[[#This Row],[Column16]]-P59)</f>
        <v>1.0536900000000005</v>
      </c>
      <c r="AM60" s="1">
        <f>ABS(IK_diagnostics_degrees[[#This Row],[Column17]]-Q59)</f>
        <v>0.97706000000000026</v>
      </c>
      <c r="AN60" s="1">
        <f>ABS(IK_diagnostics_degrees[[#This Row],[Column18]]-R59)</f>
        <v>0.32280000000000042</v>
      </c>
      <c r="AO60" s="1">
        <f>ABS(IK_diagnostics_degrees[[#This Row],[Column19]]-S59)</f>
        <v>2.6888200000000002</v>
      </c>
      <c r="AP60" s="1">
        <f>ABS(IK_diagnostics_degrees[[#This Row],[Column20]]-T59)</f>
        <v>1.1532699999999996</v>
      </c>
      <c r="AQ60" s="1">
        <f>ABS(IK_diagnostics_degrees[[#This Row],[Column21]]-U59)</f>
        <v>3.0708699999999998</v>
      </c>
      <c r="AU60" s="3">
        <f>IK_diagnostics_frames[[#This Row],[Column1]]+AU59</f>
        <v>209</v>
      </c>
      <c r="AV60">
        <f ca="1">AVERAGE(INDIRECT(ADDRESS($AU59+2, AV$1)):INDIRECT(ADDRESS($AU60+1, AV$1)))</f>
        <v>0.80783000000000005</v>
      </c>
      <c r="AW60">
        <f ca="1">AVERAGE(INDIRECT(ADDRESS($AU59+2, AW$1)):INDIRECT(ADDRESS($AU60+1, AW$1)))</f>
        <v>4.0395399999999997</v>
      </c>
      <c r="AX60">
        <f ca="1">AVERAGE(INDIRECT(ADDRESS($AU59+2, AX$1)):INDIRECT(ADDRESS($AU60+1, AX$1)))</f>
        <v>1.6989700000000001</v>
      </c>
      <c r="AY60">
        <f ca="1">AVERAGE(INDIRECT(ADDRESS($AU59+2, AY$1)):INDIRECT(ADDRESS($AU60+1, AY$1)))</f>
        <v>2.27556</v>
      </c>
      <c r="AZ60">
        <f ca="1">AVERAGE(INDIRECT(ADDRESS($AU59+2, AZ$1)):INDIRECT(ADDRESS($AU60+1, AZ$1)))</f>
        <v>1.4717510000000003</v>
      </c>
      <c r="BA60">
        <f ca="1">AVERAGE(INDIRECT(ADDRESS($AU59+2, BA$1)):INDIRECT(ADDRESS($AU60+1, BA$1)))</f>
        <v>1.2061099999999998</v>
      </c>
      <c r="BB60">
        <f ca="1">AVERAGE(INDIRECT(ADDRESS($AU59+2, BB$1)):INDIRECT(ADDRESS($AU60+1, BB$1)))</f>
        <v>2.9353069999999999</v>
      </c>
      <c r="BC60">
        <f ca="1">AVERAGE(INDIRECT(ADDRESS($AU59+2, BC$1)):INDIRECT(ADDRESS($AU60+1, BC$1)))</f>
        <v>1.75345</v>
      </c>
      <c r="BD60">
        <f ca="1">AVERAGE(INDIRECT(ADDRESS($AU59+2, BD$1)):INDIRECT(ADDRESS($AU60+1, BD$1)))</f>
        <v>0.80066000000000015</v>
      </c>
      <c r="BE60">
        <f ca="1">AVERAGE(INDIRECT(ADDRESS($AU59+2, BE$1)):INDIRECT(ADDRESS($AU60+1, BE$1)))</f>
        <v>0.7019599999999997</v>
      </c>
      <c r="BF60">
        <f ca="1">AVERAGE(INDIRECT(ADDRESS($AU59+2, BF$1)):INDIRECT(ADDRESS($AU60+1, BF$1)))</f>
        <v>2.3908000000000005</v>
      </c>
      <c r="BG60">
        <f ca="1">AVERAGE(INDIRECT(ADDRESS($AU59+2, BG$1)):INDIRECT(ADDRESS($AU60+1, BG$1)))</f>
        <v>1.5332699999999999</v>
      </c>
      <c r="BH60">
        <f ca="1">AVERAGE(INDIRECT(ADDRESS($AU59+2, BH$1)):INDIRECT(ADDRESS($AU60+1, BH$1)))</f>
        <v>3.38707</v>
      </c>
      <c r="BI60">
        <f ca="1">AVERAGE(INDIRECT(ADDRESS($AU59+2, BI$1)):INDIRECT(ADDRESS($AU60+1, BI$1)))</f>
        <v>1.0251199999999998</v>
      </c>
      <c r="BJ60">
        <f ca="1">AVERAGE(INDIRECT(ADDRESS($AU59+2, BJ$1)):INDIRECT(ADDRESS($AU60+1, BJ$1)))</f>
        <v>2.1054537</v>
      </c>
      <c r="BK60">
        <f ca="1">AVERAGE(INDIRECT(ADDRESS($AU59+2, BK$1)):INDIRECT(ADDRESS($AU60+1, BK$1)))</f>
        <v>2.2245400000000002</v>
      </c>
      <c r="BL60">
        <f ca="1">AVERAGE(INDIRECT(ADDRESS($AU59+2, BL$1)):INDIRECT(ADDRESS($AU60+1, BL$1)))</f>
        <v>0.70160999999999984</v>
      </c>
      <c r="BM60">
        <f ca="1">AVERAGE(INDIRECT(ADDRESS($AU59+2, BM$1)):INDIRECT(ADDRESS($AU60+1, BM$1)))</f>
        <v>0.30911900000000003</v>
      </c>
      <c r="BN60">
        <f ca="1">AVERAGE(INDIRECT(ADDRESS($AU59+2, BN$1)):INDIRECT(ADDRESS($AU60+1, BN$1)))</f>
        <v>0.50462000000000007</v>
      </c>
      <c r="BO60">
        <f ca="1">AVERAGE(INDIRECT(ADDRESS($AU59+2, BO$1)):INDIRECT(ADDRESS($AU60+1, BO$1)))</f>
        <v>3.0195000000000003</v>
      </c>
      <c r="BP60">
        <f ca="1">AVERAGE(INDIRECT(ADDRESS($AU59+2, BP$1)):INDIRECT(ADDRESS($AU60+1, BP$1)))</f>
        <v>2.6178900000000001</v>
      </c>
    </row>
    <row r="61" spans="1:68" x14ac:dyDescent="0.25">
      <c r="A61" s="1">
        <v>1.75779</v>
      </c>
      <c r="B61" s="1">
        <v>2.6236999999999999</v>
      </c>
      <c r="C61" s="1">
        <v>4.0668800000000003</v>
      </c>
      <c r="D61" s="1">
        <v>2.4646300000000001</v>
      </c>
      <c r="E61" s="1">
        <v>3.4447399999999999</v>
      </c>
      <c r="F61" s="1">
        <v>4.6760999999999999</v>
      </c>
      <c r="G61" s="1">
        <v>4.1820000000000004</v>
      </c>
      <c r="H61" s="1">
        <v>5.1583699999999997</v>
      </c>
      <c r="I61" s="1">
        <v>4.2366599999999996</v>
      </c>
      <c r="J61" s="1">
        <v>0.70200099999999999</v>
      </c>
      <c r="K61" s="1">
        <v>1.5665899999999999</v>
      </c>
      <c r="L61" s="1">
        <v>4.5442099999999996</v>
      </c>
      <c r="M61" s="1">
        <v>2.1489699999999998</v>
      </c>
      <c r="N61" s="1">
        <v>5.6746800000000004</v>
      </c>
      <c r="O61" s="1">
        <v>0.195524</v>
      </c>
      <c r="P61" s="1">
        <v>3.23841</v>
      </c>
      <c r="Q61" s="1">
        <v>5.7708300000000001</v>
      </c>
      <c r="R61" s="1">
        <v>4.8990099999999996</v>
      </c>
      <c r="S61" s="1">
        <v>1.77294</v>
      </c>
      <c r="T61" s="1">
        <v>5.8381999999999996</v>
      </c>
      <c r="U61" s="1">
        <v>4.8853299999999997</v>
      </c>
      <c r="V61" s="1" t="s">
        <v>23</v>
      </c>
      <c r="W61" s="1">
        <f>ABS(IK_diagnostics_degrees[[#This Row],[Column1]]-A60)</f>
        <v>2.0275699999999999</v>
      </c>
      <c r="X61" s="1">
        <f>ABS(IK_diagnostics_degrees[[#This Row],[Column2]]-B60)</f>
        <v>3.6594500000000001</v>
      </c>
      <c r="Y61" s="1">
        <f>ABS(IK_diagnostics_degrees[[#This Row],[Column3]]-C60)</f>
        <v>1.1617499999999996</v>
      </c>
      <c r="Z61" s="1">
        <f>ABS(IK_diagnostics_degrees[[#This Row],[Column4]]-D60)</f>
        <v>1.4420299999999999</v>
      </c>
      <c r="AA61" s="1">
        <f>ABS(IK_diagnostics_degrees[[#This Row],[Column5]]-E60)</f>
        <v>0.17992000000000008</v>
      </c>
      <c r="AB61" s="1">
        <f>ABS(IK_diagnostics_degrees[[#This Row],[Column6]]-F60)</f>
        <v>0.5199600000000002</v>
      </c>
      <c r="AC61" s="1">
        <f>ABS(IK_diagnostics_degrees[[#This Row],[Column7]]-G60)</f>
        <v>1.8799600000000005</v>
      </c>
      <c r="AD61" s="1">
        <f>ABS(IK_diagnostics_degrees[[#This Row],[Column8]]-H60)</f>
        <v>4.0161799999999994</v>
      </c>
      <c r="AE61" s="1">
        <f>ABS(IK_diagnostics_degrees[[#This Row],[Column9]]-I60)</f>
        <v>4.2167401999999994</v>
      </c>
      <c r="AF61" s="1">
        <f>ABS(IK_diagnostics_degrees[[#This Row],[Column10]]-J60)</f>
        <v>1.3744689999999999</v>
      </c>
      <c r="AG61" s="1">
        <f>ABS(IK_diagnostics_degrees[[#This Row],[Column11]]-K60)</f>
        <v>2.5607800000000003</v>
      </c>
      <c r="AH61" s="1">
        <f>ABS(IK_diagnostics_degrees[[#This Row],[Column12]]-L60)</f>
        <v>1.3343799999999995</v>
      </c>
      <c r="AI61" s="1">
        <f>ABS(IK_diagnostics_degrees[[#This Row],[Column13]]-M60)</f>
        <v>0.8965599999999998</v>
      </c>
      <c r="AJ61" s="1">
        <f>ABS(IK_diagnostics_degrees[[#This Row],[Column14]]-N60)</f>
        <v>0.42199000000000009</v>
      </c>
      <c r="AK61" s="1">
        <f>ABS(IK_diagnostics_degrees[[#This Row],[Column15]]-O60)</f>
        <v>9.9450999999999984E-2</v>
      </c>
      <c r="AL61" s="1">
        <f>ABS(IK_diagnostics_degrees[[#This Row],[Column16]]-P60)</f>
        <v>0.71086999999999989</v>
      </c>
      <c r="AM61" s="1">
        <f>ABS(IK_diagnostics_degrees[[#This Row],[Column17]]-Q60)</f>
        <v>3.3036500000000002</v>
      </c>
      <c r="AN61" s="1">
        <f>ABS(IK_diagnostics_degrees[[#This Row],[Column18]]-R60)</f>
        <v>2.0076399999999994</v>
      </c>
      <c r="AO61" s="1">
        <f>ABS(IK_diagnostics_degrees[[#This Row],[Column19]]-S60)</f>
        <v>1.08233</v>
      </c>
      <c r="AP61" s="1">
        <f>ABS(IK_diagnostics_degrees[[#This Row],[Column20]]-T60)</f>
        <v>2.8988399999999994</v>
      </c>
      <c r="AQ61" s="1">
        <f>ABS(IK_diagnostics_degrees[[#This Row],[Column21]]-U60)</f>
        <v>0.23859999999999992</v>
      </c>
      <c r="AU61" s="4">
        <f>IK_diagnostics_frames[[#This Row],[Column1]]+AU60</f>
        <v>211</v>
      </c>
      <c r="AV61">
        <f ca="1">AVERAGE(INDIRECT(ADDRESS($AU60+2, AV$1)):INDIRECT(ADDRESS($AU61+1, AV$1)))</f>
        <v>3.2507999999999999</v>
      </c>
      <c r="AW61">
        <f ca="1">AVERAGE(INDIRECT(ADDRESS($AU60+2, AW$1)):INDIRECT(ADDRESS($AU61+1, AW$1)))</f>
        <v>2.433408</v>
      </c>
      <c r="AX61">
        <f ca="1">AVERAGE(INDIRECT(ADDRESS($AU60+2, AX$1)):INDIRECT(ADDRESS($AU61+1, AX$1)))</f>
        <v>3.1840095000000002</v>
      </c>
      <c r="AY61">
        <f ca="1">AVERAGE(INDIRECT(ADDRESS($AU60+2, AY$1)):INDIRECT(ADDRESS($AU61+1, AY$1)))</f>
        <v>3.0675149999999998</v>
      </c>
      <c r="AZ61">
        <f ca="1">AVERAGE(INDIRECT(ADDRESS($AU60+2, AZ$1)):INDIRECT(ADDRESS($AU61+1, AZ$1)))</f>
        <v>2.0170749999999997</v>
      </c>
      <c r="BA61">
        <f ca="1">AVERAGE(INDIRECT(ADDRESS($AU60+2, BA$1)):INDIRECT(ADDRESS($AU61+1, BA$1)))</f>
        <v>1.9048799999999999</v>
      </c>
      <c r="BB61">
        <f ca="1">AVERAGE(INDIRECT(ADDRESS($AU60+2, BB$1)):INDIRECT(ADDRESS($AU61+1, BB$1)))</f>
        <v>3.1625184999999996</v>
      </c>
      <c r="BC61">
        <f ca="1">AVERAGE(INDIRECT(ADDRESS($AU60+2, BC$1)):INDIRECT(ADDRESS($AU61+1, BC$1)))</f>
        <v>4.9409190000000009</v>
      </c>
      <c r="BD61">
        <f ca="1">AVERAGE(INDIRECT(ADDRESS($AU60+2, BD$1)):INDIRECT(ADDRESS($AU61+1, BD$1)))</f>
        <v>3.3945150000000006</v>
      </c>
      <c r="BE61">
        <f ca="1">AVERAGE(INDIRECT(ADDRESS($AU60+2, BE$1)):INDIRECT(ADDRESS($AU61+1, BE$1)))</f>
        <v>2.5712524999999999</v>
      </c>
      <c r="BF61">
        <f ca="1">AVERAGE(INDIRECT(ADDRESS($AU60+2, BF$1)):INDIRECT(ADDRESS($AU61+1, BF$1)))</f>
        <v>1.2317599999999995</v>
      </c>
      <c r="BG61">
        <f ca="1">AVERAGE(INDIRECT(ADDRESS($AU60+2, BG$1)):INDIRECT(ADDRESS($AU61+1, BG$1)))</f>
        <v>2.1527700000000003</v>
      </c>
      <c r="BH61">
        <f ca="1">AVERAGE(INDIRECT(ADDRESS($AU60+2, BH$1)):INDIRECT(ADDRESS($AU61+1, BH$1)))</f>
        <v>1.0807300000000002</v>
      </c>
      <c r="BI61">
        <f ca="1">AVERAGE(INDIRECT(ADDRESS($AU60+2, BI$1)):INDIRECT(ADDRESS($AU61+1, BI$1)))</f>
        <v>2.2963209999999998</v>
      </c>
      <c r="BJ61">
        <f ca="1">AVERAGE(INDIRECT(ADDRESS($AU60+2, BJ$1)):INDIRECT(ADDRESS($AU61+1, BJ$1)))</f>
        <v>2.09854685</v>
      </c>
      <c r="BK61">
        <f ca="1">AVERAGE(INDIRECT(ADDRESS($AU60+2, BK$1)):INDIRECT(ADDRESS($AU61+1, BK$1)))</f>
        <v>1.5394600000000001</v>
      </c>
      <c r="BL61">
        <f ca="1">AVERAGE(INDIRECT(ADDRESS($AU60+2, BL$1)):INDIRECT(ADDRESS($AU61+1, BL$1)))</f>
        <v>2.2851349999999999</v>
      </c>
      <c r="BM61">
        <f ca="1">AVERAGE(INDIRECT(ADDRESS($AU60+2, BM$1)):INDIRECT(ADDRESS($AU61+1, BM$1)))</f>
        <v>1.5468595000000001</v>
      </c>
      <c r="BN61">
        <f ca="1">AVERAGE(INDIRECT(ADDRESS($AU60+2, BN$1)):INDIRECT(ADDRESS($AU61+1, BN$1)))</f>
        <v>3.70343</v>
      </c>
      <c r="BO61">
        <f ca="1">AVERAGE(INDIRECT(ADDRESS($AU60+2, BO$1)):INDIRECT(ADDRESS($AU61+1, BO$1)))</f>
        <v>2.2659250000000002</v>
      </c>
      <c r="BP61">
        <f ca="1">AVERAGE(INDIRECT(ADDRESS($AU60+2, BP$1)):INDIRECT(ADDRESS($AU61+1, BP$1)))</f>
        <v>2.2417400000000001</v>
      </c>
    </row>
    <row r="62" spans="1:68" x14ac:dyDescent="0.25">
      <c r="A62" s="1">
        <v>5.1540999999999997</v>
      </c>
      <c r="B62" s="1">
        <v>3.92367</v>
      </c>
      <c r="C62" s="1">
        <v>0.112553</v>
      </c>
      <c r="D62" s="1" t="s">
        <v>22</v>
      </c>
      <c r="E62" s="1">
        <v>4.6977700000000002</v>
      </c>
      <c r="F62" s="1">
        <v>1.98783</v>
      </c>
      <c r="G62" s="1">
        <v>4.3268500000000003</v>
      </c>
      <c r="H62" s="1">
        <v>3.5448200000000001</v>
      </c>
      <c r="I62" s="1">
        <v>2.9449800000000002</v>
      </c>
      <c r="J62" s="1">
        <v>2.6006499999999999</v>
      </c>
      <c r="K62" s="1">
        <v>4.6190600000000002</v>
      </c>
      <c r="L62" s="1">
        <v>3.3376700000000001</v>
      </c>
      <c r="M62" s="1">
        <v>1.99125</v>
      </c>
      <c r="N62" s="1">
        <v>0.83874199999999999</v>
      </c>
      <c r="O62" s="1">
        <v>5.18126</v>
      </c>
      <c r="P62" s="1">
        <v>5.2303300000000004</v>
      </c>
      <c r="Q62" s="1">
        <v>4.8887299999999998</v>
      </c>
      <c r="R62" s="1">
        <v>2.9523700000000002</v>
      </c>
      <c r="S62" s="1">
        <v>2.56887</v>
      </c>
      <c r="T62" s="1">
        <v>2.7788499999999998</v>
      </c>
      <c r="U62" s="1">
        <v>2.9931700000000001</v>
      </c>
      <c r="V62" s="1" t="s">
        <v>23</v>
      </c>
      <c r="W62" s="1">
        <f>ABS(IK_diagnostics_degrees[[#This Row],[Column1]]-A61)</f>
        <v>3.3963099999999997</v>
      </c>
      <c r="X62" s="1">
        <f>ABS(IK_diagnostics_degrees[[#This Row],[Column2]]-B61)</f>
        <v>1.2999700000000001</v>
      </c>
      <c r="Y62" s="1">
        <f>ABS(IK_diagnostics_degrees[[#This Row],[Column3]]-C61)</f>
        <v>3.9543270000000001</v>
      </c>
      <c r="Z62" s="1">
        <f>ABS(IK_diagnostics_degrees[[#This Row],[Column4]]-D61)</f>
        <v>2.4646300000000001</v>
      </c>
      <c r="AA62" s="1">
        <f>ABS(IK_diagnostics_degrees[[#This Row],[Column5]]-E61)</f>
        <v>1.2530300000000003</v>
      </c>
      <c r="AB62" s="1">
        <f>ABS(IK_diagnostics_degrees[[#This Row],[Column6]]-F61)</f>
        <v>2.6882700000000002</v>
      </c>
      <c r="AC62" s="1">
        <f>ABS(IK_diagnostics_degrees[[#This Row],[Column7]]-G61)</f>
        <v>0.14484999999999992</v>
      </c>
      <c r="AD62" s="1">
        <f>ABS(IK_diagnostics_degrees[[#This Row],[Column8]]-H61)</f>
        <v>1.6135499999999996</v>
      </c>
      <c r="AE62" s="1">
        <f>ABS(IK_diagnostics_degrees[[#This Row],[Column9]]-I61)</f>
        <v>1.2916799999999995</v>
      </c>
      <c r="AF62" s="1">
        <f>ABS(IK_diagnostics_degrees[[#This Row],[Column10]]-J61)</f>
        <v>1.8986489999999998</v>
      </c>
      <c r="AG62" s="1">
        <f>ABS(IK_diagnostics_degrees[[#This Row],[Column11]]-K61)</f>
        <v>3.0524700000000005</v>
      </c>
      <c r="AH62" s="1">
        <f>ABS(IK_diagnostics_degrees[[#This Row],[Column12]]-L61)</f>
        <v>1.2065399999999995</v>
      </c>
      <c r="AI62" s="1">
        <f>ABS(IK_diagnostics_degrees[[#This Row],[Column13]]-M61)</f>
        <v>0.15771999999999986</v>
      </c>
      <c r="AJ62" s="1">
        <f>ABS(IK_diagnostics_degrees[[#This Row],[Column14]]-N61)</f>
        <v>4.8359380000000005</v>
      </c>
      <c r="AK62" s="1">
        <f>ABS(IK_diagnostics_degrees[[#This Row],[Column15]]-O61)</f>
        <v>4.9857360000000002</v>
      </c>
      <c r="AL62" s="1">
        <f>ABS(IK_diagnostics_degrees[[#This Row],[Column16]]-P61)</f>
        <v>1.9919200000000004</v>
      </c>
      <c r="AM62" s="1">
        <f>ABS(IK_diagnostics_degrees[[#This Row],[Column17]]-Q61)</f>
        <v>0.88210000000000033</v>
      </c>
      <c r="AN62" s="1">
        <f>ABS(IK_diagnostics_degrees[[#This Row],[Column18]]-R61)</f>
        <v>1.9466399999999995</v>
      </c>
      <c r="AO62" s="1">
        <f>ABS(IK_diagnostics_degrees[[#This Row],[Column19]]-S61)</f>
        <v>0.79593000000000003</v>
      </c>
      <c r="AP62" s="1">
        <f>ABS(IK_diagnostics_degrees[[#This Row],[Column20]]-T61)</f>
        <v>3.0593499999999998</v>
      </c>
      <c r="AQ62" s="1">
        <f>ABS(IK_diagnostics_degrees[[#This Row],[Column21]]-U61)</f>
        <v>1.8921599999999996</v>
      </c>
      <c r="AU62" s="3">
        <f>IK_diagnostics_frames[[#This Row],[Column1]]+AU61</f>
        <v>213</v>
      </c>
      <c r="AV62">
        <f ca="1">AVERAGE(INDIRECT(ADDRESS($AU61+2, AV$1)):INDIRECT(ADDRESS($AU62+1, AV$1)))</f>
        <v>0.74849500000000013</v>
      </c>
      <c r="AW62">
        <f ca="1">AVERAGE(INDIRECT(ADDRESS($AU61+2, AW$1)):INDIRECT(ADDRESS($AU62+1, AW$1)))</f>
        <v>1.4185349999999999</v>
      </c>
      <c r="AX62">
        <f ca="1">AVERAGE(INDIRECT(ADDRESS($AU61+2, AX$1)):INDIRECT(ADDRESS($AU62+1, AX$1)))</f>
        <v>0.98185949999999989</v>
      </c>
      <c r="AY62">
        <f ca="1">AVERAGE(INDIRECT(ADDRESS($AU61+2, AY$1)):INDIRECT(ADDRESS($AU62+1, AY$1)))</f>
        <v>1.7780199999999999</v>
      </c>
      <c r="AZ62">
        <f ca="1">AVERAGE(INDIRECT(ADDRESS($AU61+2, AZ$1)):INDIRECT(ADDRESS($AU62+1, AZ$1)))</f>
        <v>2.88991</v>
      </c>
      <c r="BA62">
        <f ca="1">AVERAGE(INDIRECT(ADDRESS($AU61+2, BA$1)):INDIRECT(ADDRESS($AU62+1, BA$1)))</f>
        <v>2.9822615000000003</v>
      </c>
      <c r="BB62">
        <f ca="1">AVERAGE(INDIRECT(ADDRESS($AU61+2, BB$1)):INDIRECT(ADDRESS($AU62+1, BB$1)))</f>
        <v>1.9341949999999999</v>
      </c>
      <c r="BC62">
        <f ca="1">AVERAGE(INDIRECT(ADDRESS($AU61+2, BC$1)):INDIRECT(ADDRESS($AU62+1, BC$1)))</f>
        <v>3.288125</v>
      </c>
      <c r="BD62">
        <f ca="1">AVERAGE(INDIRECT(ADDRESS($AU61+2, BD$1)):INDIRECT(ADDRESS($AU62+1, BD$1)))</f>
        <v>1.943905</v>
      </c>
      <c r="BE62">
        <f ca="1">AVERAGE(INDIRECT(ADDRESS($AU61+2, BE$1)):INDIRECT(ADDRESS($AU62+1, BE$1)))</f>
        <v>3.0698275000000002</v>
      </c>
      <c r="BF62">
        <f ca="1">AVERAGE(INDIRECT(ADDRESS($AU61+2, BF$1)):INDIRECT(ADDRESS($AU62+1, BF$1)))</f>
        <v>2.6521849999999998</v>
      </c>
      <c r="BG62">
        <f ca="1">AVERAGE(INDIRECT(ADDRESS($AU61+2, BG$1)):INDIRECT(ADDRESS($AU62+1, BG$1)))</f>
        <v>3.8366275000000001</v>
      </c>
      <c r="BH62">
        <f ca="1">AVERAGE(INDIRECT(ADDRESS($AU61+2, BH$1)):INDIRECT(ADDRESS($AU62+1, BH$1)))</f>
        <v>1.9548450000000002</v>
      </c>
      <c r="BI62">
        <f ca="1">AVERAGE(INDIRECT(ADDRESS($AU61+2, BI$1)):INDIRECT(ADDRESS($AU62+1, BI$1)))</f>
        <v>1.5139349999999998</v>
      </c>
      <c r="BJ62">
        <f ca="1">AVERAGE(INDIRECT(ADDRESS($AU61+2, BJ$1)):INDIRECT(ADDRESS($AU62+1, BJ$1)))</f>
        <v>1.2183200000000001</v>
      </c>
      <c r="BK62">
        <f ca="1">AVERAGE(INDIRECT(ADDRESS($AU61+2, BK$1)):INDIRECT(ADDRESS($AU62+1, BK$1)))</f>
        <v>1.0138199999999999</v>
      </c>
      <c r="BL62">
        <f ca="1">AVERAGE(INDIRECT(ADDRESS($AU61+2, BL$1)):INDIRECT(ADDRESS($AU62+1, BL$1)))</f>
        <v>0.50992000000000015</v>
      </c>
      <c r="BM62">
        <f ca="1">AVERAGE(INDIRECT(ADDRESS($AU61+2, BM$1)):INDIRECT(ADDRESS($AU62+1, BM$1)))</f>
        <v>1.2942499999999999</v>
      </c>
      <c r="BN62">
        <f ca="1">AVERAGE(INDIRECT(ADDRESS($AU61+2, BN$1)):INDIRECT(ADDRESS($AU62+1, BN$1)))</f>
        <v>1.4286150000000002</v>
      </c>
      <c r="BO62">
        <f ca="1">AVERAGE(INDIRECT(ADDRESS($AU61+2, BO$1)):INDIRECT(ADDRESS($AU62+1, BO$1)))</f>
        <v>2.4321900000000003</v>
      </c>
      <c r="BP62">
        <f ca="1">AVERAGE(INDIRECT(ADDRESS($AU61+2, BP$1)):INDIRECT(ADDRESS($AU62+1, BP$1)))</f>
        <v>2.5261</v>
      </c>
    </row>
    <row r="63" spans="1:68" x14ac:dyDescent="0.25">
      <c r="A63" s="1">
        <v>6.10121</v>
      </c>
      <c r="B63" s="1">
        <v>2.80829</v>
      </c>
      <c r="C63" s="1">
        <v>1.7739</v>
      </c>
      <c r="D63" s="1">
        <v>4.9578499999999996</v>
      </c>
      <c r="E63" s="1">
        <v>2.6440100000000002</v>
      </c>
      <c r="F63" s="1">
        <v>6.0893499999999996</v>
      </c>
      <c r="G63" s="1">
        <v>2.8462499999999999</v>
      </c>
      <c r="H63" s="1">
        <v>5.0667900000000001</v>
      </c>
      <c r="I63" s="1">
        <v>1.3569599999999999</v>
      </c>
      <c r="J63" s="1">
        <v>0.31843700000000003</v>
      </c>
      <c r="K63" s="1">
        <v>5.7716000000000003</v>
      </c>
      <c r="L63" s="1">
        <v>0.59813499999999997</v>
      </c>
      <c r="M63" s="1">
        <v>4.0704799999999999</v>
      </c>
      <c r="N63" s="1">
        <v>0.71414299999999997</v>
      </c>
      <c r="O63" s="1">
        <v>9.2983200000000002E-2</v>
      </c>
      <c r="P63" s="1">
        <v>0.20689299999999999</v>
      </c>
      <c r="Q63" s="1">
        <v>1.3525100000000001</v>
      </c>
      <c r="R63" s="1">
        <v>4.5023599999999997E-2</v>
      </c>
      <c r="S63" s="1">
        <v>0.33217099999999999</v>
      </c>
      <c r="T63" s="1">
        <v>2.45174</v>
      </c>
      <c r="U63" s="1">
        <v>4.98407</v>
      </c>
      <c r="V63" s="1" t="s">
        <v>23</v>
      </c>
      <c r="W63" s="1">
        <f>ABS(IK_diagnostics_degrees[[#This Row],[Column1]]-A62)</f>
        <v>0.94711000000000034</v>
      </c>
      <c r="X63" s="1">
        <f>ABS(IK_diagnostics_degrees[[#This Row],[Column2]]-B62)</f>
        <v>1.11538</v>
      </c>
      <c r="Y63" s="1">
        <f>ABS(IK_diagnostics_degrees[[#This Row],[Column3]]-C62)</f>
        <v>1.6613470000000001</v>
      </c>
      <c r="Z63" s="1">
        <f>ABS(IK_diagnostics_degrees[[#This Row],[Column4]]-D62)</f>
        <v>4.9578499999999996</v>
      </c>
      <c r="AA63" s="1">
        <f>ABS(IK_diagnostics_degrees[[#This Row],[Column5]]-E62)</f>
        <v>2.05376</v>
      </c>
      <c r="AB63" s="1">
        <f>ABS(IK_diagnostics_degrees[[#This Row],[Column6]]-F62)</f>
        <v>4.1015199999999998</v>
      </c>
      <c r="AC63" s="1">
        <f>ABS(IK_diagnostics_degrees[[#This Row],[Column7]]-G62)</f>
        <v>1.4806000000000004</v>
      </c>
      <c r="AD63" s="1">
        <f>ABS(IK_diagnostics_degrees[[#This Row],[Column8]]-H62)</f>
        <v>1.52197</v>
      </c>
      <c r="AE63" s="1">
        <f>ABS(IK_diagnostics_degrees[[#This Row],[Column9]]-I62)</f>
        <v>1.5880200000000002</v>
      </c>
      <c r="AF63" s="1">
        <f>ABS(IK_diagnostics_degrees[[#This Row],[Column10]]-J62)</f>
        <v>2.282213</v>
      </c>
      <c r="AG63" s="1">
        <f>ABS(IK_diagnostics_degrees[[#This Row],[Column11]]-K62)</f>
        <v>1.1525400000000001</v>
      </c>
      <c r="AH63" s="1">
        <f>ABS(IK_diagnostics_degrees[[#This Row],[Column12]]-L62)</f>
        <v>2.7395350000000001</v>
      </c>
      <c r="AI63" s="1">
        <f>ABS(IK_diagnostics_degrees[[#This Row],[Column13]]-M62)</f>
        <v>2.0792299999999999</v>
      </c>
      <c r="AJ63" s="1">
        <f>ABS(IK_diagnostics_degrees[[#This Row],[Column14]]-N62)</f>
        <v>0.12459900000000002</v>
      </c>
      <c r="AK63" s="1">
        <f>ABS(IK_diagnostics_degrees[[#This Row],[Column15]]-O62)</f>
        <v>5.0882768</v>
      </c>
      <c r="AL63" s="1">
        <f>ABS(IK_diagnostics_degrees[[#This Row],[Column16]]-P62)</f>
        <v>5.0234370000000004</v>
      </c>
      <c r="AM63" s="1">
        <f>ABS(IK_diagnostics_degrees[[#This Row],[Column17]]-Q62)</f>
        <v>3.5362199999999997</v>
      </c>
      <c r="AN63" s="1">
        <f>ABS(IK_diagnostics_degrees[[#This Row],[Column18]]-R62)</f>
        <v>2.9073464000000002</v>
      </c>
      <c r="AO63" s="1">
        <f>ABS(IK_diagnostics_degrees[[#This Row],[Column19]]-S62)</f>
        <v>2.2366989999999998</v>
      </c>
      <c r="AP63" s="1">
        <f>ABS(IK_diagnostics_degrees[[#This Row],[Column20]]-T62)</f>
        <v>0.32710999999999979</v>
      </c>
      <c r="AQ63" s="1">
        <f>ABS(IK_diagnostics_degrees[[#This Row],[Column21]]-U62)</f>
        <v>1.9908999999999999</v>
      </c>
      <c r="AU63" s="4">
        <f>IK_diagnostics_frames[[#This Row],[Column1]]+AU62</f>
        <v>216</v>
      </c>
      <c r="AV63">
        <f ca="1">AVERAGE(INDIRECT(ADDRESS($AU62+2, AV$1)):INDIRECT(ADDRESS($AU63+1, AV$1)))</f>
        <v>2.552182666666666</v>
      </c>
      <c r="AW63">
        <f ca="1">AVERAGE(INDIRECT(ADDRESS($AU62+2, AW$1)):INDIRECT(ADDRESS($AU63+1, AW$1)))</f>
        <v>2.0132166666666667</v>
      </c>
      <c r="AX63">
        <f ca="1">AVERAGE(INDIRECT(ADDRESS($AU62+2, AX$1)):INDIRECT(ADDRESS($AU63+1, AX$1)))</f>
        <v>0.72108333333333319</v>
      </c>
      <c r="AY63">
        <f ca="1">AVERAGE(INDIRECT(ADDRESS($AU62+2, AY$1)):INDIRECT(ADDRESS($AU63+1, AY$1)))</f>
        <v>1.6183080000000001</v>
      </c>
      <c r="AZ63">
        <f ca="1">AVERAGE(INDIRECT(ADDRESS($AU62+2, AZ$1)):INDIRECT(ADDRESS($AU63+1, AZ$1)))</f>
        <v>2.802645333333333</v>
      </c>
      <c r="BA63">
        <f ca="1">AVERAGE(INDIRECT(ADDRESS($AU62+2, BA$1)):INDIRECT(ADDRESS($AU63+1, BA$1)))</f>
        <v>1.710161</v>
      </c>
      <c r="BB63">
        <f ca="1">AVERAGE(INDIRECT(ADDRESS($AU62+2, BB$1)):INDIRECT(ADDRESS($AU63+1, BB$1)))</f>
        <v>1.0571066666666666</v>
      </c>
      <c r="BC63">
        <f ca="1">AVERAGE(INDIRECT(ADDRESS($AU62+2, BC$1)):INDIRECT(ADDRESS($AU63+1, BC$1)))</f>
        <v>1.6929933333333331</v>
      </c>
      <c r="BD63">
        <f ca="1">AVERAGE(INDIRECT(ADDRESS($AU62+2, BD$1)):INDIRECT(ADDRESS($AU63+1, BD$1)))</f>
        <v>2.3518233333333334</v>
      </c>
      <c r="BE63">
        <f ca="1">AVERAGE(INDIRECT(ADDRESS($AU62+2, BE$1)):INDIRECT(ADDRESS($AU63+1, BE$1)))</f>
        <v>2.8758400000000002</v>
      </c>
      <c r="BF63">
        <f ca="1">AVERAGE(INDIRECT(ADDRESS($AU62+2, BF$1)):INDIRECT(ADDRESS($AU63+1, BF$1)))</f>
        <v>1.58612</v>
      </c>
      <c r="BG63">
        <f ca="1">AVERAGE(INDIRECT(ADDRESS($AU62+2, BG$1)):INDIRECT(ADDRESS($AU63+1, BG$1)))</f>
        <v>1.2093749999999999</v>
      </c>
      <c r="BH63">
        <f ca="1">AVERAGE(INDIRECT(ADDRESS($AU62+2, BH$1)):INDIRECT(ADDRESS($AU63+1, BH$1)))</f>
        <v>1.9280316666666666</v>
      </c>
      <c r="BI63">
        <f ca="1">AVERAGE(INDIRECT(ADDRESS($AU62+2, BI$1)):INDIRECT(ADDRESS($AU63+1, BI$1)))</f>
        <v>2.1069826666666667</v>
      </c>
      <c r="BJ63">
        <f ca="1">AVERAGE(INDIRECT(ADDRESS($AU62+2, BJ$1)):INDIRECT(ADDRESS($AU63+1, BJ$1)))</f>
        <v>2.1752309999999997</v>
      </c>
      <c r="BK63">
        <f ca="1">AVERAGE(INDIRECT(ADDRESS($AU62+2, BK$1)):INDIRECT(ADDRESS($AU63+1, BK$1)))</f>
        <v>0.91629333333333352</v>
      </c>
      <c r="BL63">
        <f ca="1">AVERAGE(INDIRECT(ADDRESS($AU62+2, BL$1)):INDIRECT(ADDRESS($AU63+1, BL$1)))</f>
        <v>1.2847799999999998</v>
      </c>
      <c r="BM63">
        <f ca="1">AVERAGE(INDIRECT(ADDRESS($AU62+2, BM$1)):INDIRECT(ADDRESS($AU63+1, BM$1)))</f>
        <v>2.7140066666666667</v>
      </c>
      <c r="BN63">
        <f ca="1">AVERAGE(INDIRECT(ADDRESS($AU62+2, BN$1)):INDIRECT(ADDRESS($AU63+1, BN$1)))</f>
        <v>3.1338966666666663</v>
      </c>
      <c r="BO63">
        <f ca="1">AVERAGE(INDIRECT(ADDRESS($AU62+2, BO$1)):INDIRECT(ADDRESS($AU63+1, BO$1)))</f>
        <v>1.8951623333333334</v>
      </c>
      <c r="BP63">
        <f ca="1">AVERAGE(INDIRECT(ADDRESS($AU62+2, BP$1)):INDIRECT(ADDRESS($AU63+1, BP$1)))</f>
        <v>1.6080033333333332</v>
      </c>
    </row>
    <row r="64" spans="1:68" x14ac:dyDescent="0.25">
      <c r="A64" s="1">
        <v>4.40151</v>
      </c>
      <c r="B64" s="1">
        <v>4.5823299999999998</v>
      </c>
      <c r="C64" s="1">
        <v>1.2483500000000001</v>
      </c>
      <c r="D64" s="1">
        <v>1.5058400000000001</v>
      </c>
      <c r="E64" s="1">
        <v>5.5701099999999997</v>
      </c>
      <c r="F64" s="1">
        <v>6.2716500000000002</v>
      </c>
      <c r="G64" s="1">
        <v>4.1619599999999997</v>
      </c>
      <c r="H64" s="1">
        <v>4.9237000000000002</v>
      </c>
      <c r="I64" s="1">
        <v>1.01491</v>
      </c>
      <c r="J64" s="1">
        <v>1.7960199999999999</v>
      </c>
      <c r="K64" s="1">
        <v>1.3612</v>
      </c>
      <c r="L64" s="1">
        <v>4.5465400000000002</v>
      </c>
      <c r="M64" s="1">
        <v>4.23949</v>
      </c>
      <c r="N64" s="1">
        <v>1.4114800000000001</v>
      </c>
      <c r="O64" s="1">
        <v>2.8327100000000001</v>
      </c>
      <c r="P64" s="1">
        <v>2.9708600000000001</v>
      </c>
      <c r="Q64" s="1">
        <v>4.33589</v>
      </c>
      <c r="R64" s="1">
        <v>0.76186699999999996</v>
      </c>
      <c r="S64" s="1">
        <v>4.6990999999999996</v>
      </c>
      <c r="T64" s="1">
        <v>3.21759</v>
      </c>
      <c r="U64" s="1" t="s">
        <v>22</v>
      </c>
      <c r="V64" s="1" t="s">
        <v>23</v>
      </c>
      <c r="W64" s="1">
        <f>ABS(IK_diagnostics_degrees[[#This Row],[Column1]]-A63)</f>
        <v>1.6997</v>
      </c>
      <c r="X64" s="1">
        <f>ABS(IK_diagnostics_degrees[[#This Row],[Column2]]-B63)</f>
        <v>1.7740399999999998</v>
      </c>
      <c r="Y64" s="1">
        <f>ABS(IK_diagnostics_degrees[[#This Row],[Column3]]-C63)</f>
        <v>0.52554999999999996</v>
      </c>
      <c r="Z64" s="1">
        <f>ABS(IK_diagnostics_degrees[[#This Row],[Column4]]-D63)</f>
        <v>3.4520099999999996</v>
      </c>
      <c r="AA64" s="1">
        <f>ABS(IK_diagnostics_degrees[[#This Row],[Column5]]-E63)</f>
        <v>2.9260999999999995</v>
      </c>
      <c r="AB64" s="1">
        <f>ABS(IK_diagnostics_degrees[[#This Row],[Column6]]-F63)</f>
        <v>0.18230000000000057</v>
      </c>
      <c r="AC64" s="1">
        <f>ABS(IK_diagnostics_degrees[[#This Row],[Column7]]-G63)</f>
        <v>1.3157099999999997</v>
      </c>
      <c r="AD64" s="1">
        <f>ABS(IK_diagnostics_degrees[[#This Row],[Column8]]-H63)</f>
        <v>0.14308999999999994</v>
      </c>
      <c r="AE64" s="1">
        <f>ABS(IK_diagnostics_degrees[[#This Row],[Column9]]-I63)</f>
        <v>0.34204999999999997</v>
      </c>
      <c r="AF64" s="1">
        <f>ABS(IK_diagnostics_degrees[[#This Row],[Column10]]-J63)</f>
        <v>1.4775829999999999</v>
      </c>
      <c r="AG64" s="1">
        <f>ABS(IK_diagnostics_degrees[[#This Row],[Column11]]-K63)</f>
        <v>4.4104000000000001</v>
      </c>
      <c r="AH64" s="1">
        <f>ABS(IK_diagnostics_degrees[[#This Row],[Column12]]-L63)</f>
        <v>3.9484050000000002</v>
      </c>
      <c r="AI64" s="1">
        <f>ABS(IK_diagnostics_degrees[[#This Row],[Column13]]-M63)</f>
        <v>0.1690100000000001</v>
      </c>
      <c r="AJ64" s="1">
        <f>ABS(IK_diagnostics_degrees[[#This Row],[Column14]]-N63)</f>
        <v>0.6973370000000001</v>
      </c>
      <c r="AK64" s="1">
        <f>ABS(IK_diagnostics_degrees[[#This Row],[Column15]]-O63)</f>
        <v>2.7397268000000001</v>
      </c>
      <c r="AL64" s="1">
        <f>ABS(IK_diagnostics_degrees[[#This Row],[Column16]]-P63)</f>
        <v>2.7639670000000001</v>
      </c>
      <c r="AM64" s="1">
        <f>ABS(IK_diagnostics_degrees[[#This Row],[Column17]]-Q63)</f>
        <v>2.9833799999999999</v>
      </c>
      <c r="AN64" s="1">
        <f>ABS(IK_diagnostics_degrees[[#This Row],[Column18]]-R63)</f>
        <v>0.71684339999999991</v>
      </c>
      <c r="AO64" s="1">
        <f>ABS(IK_diagnostics_degrees[[#This Row],[Column19]]-S63)</f>
        <v>4.3669289999999998</v>
      </c>
      <c r="AP64" s="1">
        <f>ABS(IK_diagnostics_degrees[[#This Row],[Column20]]-T63)</f>
        <v>0.76584999999999992</v>
      </c>
      <c r="AQ64" s="1">
        <f>ABS(IK_diagnostics_degrees[[#This Row],[Column21]]-U63)</f>
        <v>4.98407</v>
      </c>
      <c r="AU64" s="3">
        <f>IK_diagnostics_frames[[#This Row],[Column1]]+AU63</f>
        <v>219</v>
      </c>
      <c r="AV64">
        <f ca="1">AVERAGE(INDIRECT(ADDRESS($AU63+2, AV$1)):INDIRECT(ADDRESS($AU64+1, AV$1)))</f>
        <v>2.5349699999999999</v>
      </c>
      <c r="AW64">
        <f ca="1">AVERAGE(INDIRECT(ADDRESS($AU63+2, AW$1)):INDIRECT(ADDRESS($AU64+1, AW$1)))</f>
        <v>1.4971366666666668</v>
      </c>
      <c r="AX64">
        <f ca="1">AVERAGE(INDIRECT(ADDRESS($AU63+2, AX$1)):INDIRECT(ADDRESS($AU64+1, AX$1)))</f>
        <v>1.1998966666666666</v>
      </c>
      <c r="AY64">
        <f ca="1">AVERAGE(INDIRECT(ADDRESS($AU63+2, AY$1)):INDIRECT(ADDRESS($AU64+1, AY$1)))</f>
        <v>1.731544666666667</v>
      </c>
      <c r="AZ64">
        <f ca="1">AVERAGE(INDIRECT(ADDRESS($AU63+2, AZ$1)):INDIRECT(ADDRESS($AU64+1, AZ$1)))</f>
        <v>2.6764986666666668</v>
      </c>
      <c r="BA64">
        <f ca="1">AVERAGE(INDIRECT(ADDRESS($AU63+2, BA$1)):INDIRECT(ADDRESS($AU64+1, BA$1)))</f>
        <v>1.9092</v>
      </c>
      <c r="BB64">
        <f ca="1">AVERAGE(INDIRECT(ADDRESS($AU63+2, BB$1)):INDIRECT(ADDRESS($AU64+1, BB$1)))</f>
        <v>1.1691800000000001</v>
      </c>
      <c r="BC64">
        <f ca="1">AVERAGE(INDIRECT(ADDRESS($AU63+2, BC$1)):INDIRECT(ADDRESS($AU64+1, BC$1)))</f>
        <v>2.3670333333333335</v>
      </c>
      <c r="BD64">
        <f ca="1">AVERAGE(INDIRECT(ADDRESS($AU63+2, BD$1)):INDIRECT(ADDRESS($AU64+1, BD$1)))</f>
        <v>1.5485900000000001</v>
      </c>
      <c r="BE64">
        <f ca="1">AVERAGE(INDIRECT(ADDRESS($AU63+2, BE$1)):INDIRECT(ADDRESS($AU64+1, BE$1)))</f>
        <v>1.2348100000000002</v>
      </c>
      <c r="BF64">
        <f ca="1">AVERAGE(INDIRECT(ADDRESS($AU63+2, BF$1)):INDIRECT(ADDRESS($AU64+1, BF$1)))</f>
        <v>2.763334</v>
      </c>
      <c r="BG64">
        <f ca="1">AVERAGE(INDIRECT(ADDRESS($AU63+2, BG$1)):INDIRECT(ADDRESS($AU64+1, BG$1)))</f>
        <v>2.195346666666667</v>
      </c>
      <c r="BH64">
        <f ca="1">AVERAGE(INDIRECT(ADDRESS($AU63+2, BH$1)):INDIRECT(ADDRESS($AU64+1, BH$1)))</f>
        <v>1.5291350000000004</v>
      </c>
      <c r="BI64">
        <f ca="1">AVERAGE(INDIRECT(ADDRESS($AU63+2, BI$1)):INDIRECT(ADDRESS($AU64+1, BI$1)))</f>
        <v>2.3627299999999996</v>
      </c>
      <c r="BJ64">
        <f ca="1">AVERAGE(INDIRECT(ADDRESS($AU63+2, BJ$1)):INDIRECT(ADDRESS($AU64+1, BJ$1)))</f>
        <v>1.3107597666666668</v>
      </c>
      <c r="BK64">
        <f ca="1">AVERAGE(INDIRECT(ADDRESS($AU63+2, BK$1)):INDIRECT(ADDRESS($AU64+1, BK$1)))</f>
        <v>3.4051166666666668</v>
      </c>
      <c r="BL64">
        <f ca="1">AVERAGE(INDIRECT(ADDRESS($AU63+2, BL$1)):INDIRECT(ADDRESS($AU64+1, BL$1)))</f>
        <v>2.9956200000000002</v>
      </c>
      <c r="BM64">
        <f ca="1">AVERAGE(INDIRECT(ADDRESS($AU63+2, BM$1)):INDIRECT(ADDRESS($AU64+1, BM$1)))</f>
        <v>2.5653533333333338</v>
      </c>
      <c r="BN64">
        <f ca="1">AVERAGE(INDIRECT(ADDRESS($AU63+2, BN$1)):INDIRECT(ADDRESS($AU64+1, BN$1)))</f>
        <v>1.4566399999999999</v>
      </c>
      <c r="BO64">
        <f ca="1">AVERAGE(INDIRECT(ADDRESS($AU63+2, BO$1)):INDIRECT(ADDRESS($AU64+1, BO$1)))</f>
        <v>1.3951523333333335</v>
      </c>
      <c r="BP64">
        <f ca="1">AVERAGE(INDIRECT(ADDRESS($AU63+2, BP$1)):INDIRECT(ADDRESS($AU64+1, BP$1)))</f>
        <v>1.7566276666666667</v>
      </c>
    </row>
    <row r="65" spans="1:68" x14ac:dyDescent="0.25">
      <c r="A65" s="1">
        <v>5.62202</v>
      </c>
      <c r="B65" s="1">
        <v>4.4588999999999999</v>
      </c>
      <c r="C65" s="1">
        <v>1.4866600000000001</v>
      </c>
      <c r="D65" s="1" t="s">
        <v>22</v>
      </c>
      <c r="E65" s="1">
        <v>0.91806500000000002</v>
      </c>
      <c r="F65" s="1">
        <v>1.53921</v>
      </c>
      <c r="G65" s="1">
        <v>5.2539999999999996</v>
      </c>
      <c r="H65" s="1">
        <v>2.9885000000000002</v>
      </c>
      <c r="I65" s="1">
        <v>4.5126099999999996</v>
      </c>
      <c r="J65" s="1">
        <v>3.2581799999999999</v>
      </c>
      <c r="K65" s="1">
        <v>2.9447000000000001</v>
      </c>
      <c r="L65" s="1">
        <v>2.1497999999999999</v>
      </c>
      <c r="M65" s="1">
        <v>4.3127800000000001</v>
      </c>
      <c r="N65" s="1">
        <v>5.7777599999999998</v>
      </c>
      <c r="O65" s="1">
        <v>3.7635700000000001</v>
      </c>
      <c r="P65" s="1">
        <v>2.3147199999999999</v>
      </c>
      <c r="Q65" s="1">
        <v>0.60472800000000004</v>
      </c>
      <c r="R65" s="1">
        <v>4.0957600000000003</v>
      </c>
      <c r="S65" s="1">
        <v>5.56304</v>
      </c>
      <c r="T65" s="1">
        <v>5.1160899999999998</v>
      </c>
      <c r="U65" s="1">
        <v>3.6270899999999999</v>
      </c>
      <c r="V65" s="1" t="s">
        <v>23</v>
      </c>
      <c r="W65" s="1">
        <f>ABS(IK_diagnostics_degrees[[#This Row],[Column1]]-A64)</f>
        <v>1.22051</v>
      </c>
      <c r="X65" s="1">
        <f>ABS(IK_diagnostics_degrees[[#This Row],[Column2]]-B64)</f>
        <v>0.12342999999999993</v>
      </c>
      <c r="Y65" s="1">
        <f>ABS(IK_diagnostics_degrees[[#This Row],[Column3]]-C64)</f>
        <v>0.23831000000000002</v>
      </c>
      <c r="Z65" s="1">
        <f>ABS(IK_diagnostics_degrees[[#This Row],[Column4]]-D64)</f>
        <v>1.5058400000000001</v>
      </c>
      <c r="AA65" s="1">
        <f>ABS(IK_diagnostics_degrees[[#This Row],[Column5]]-E64)</f>
        <v>4.6520449999999993</v>
      </c>
      <c r="AB65" s="1">
        <f>ABS(IK_diagnostics_degrees[[#This Row],[Column6]]-F64)</f>
        <v>4.7324400000000004</v>
      </c>
      <c r="AC65" s="1">
        <f>ABS(IK_diagnostics_degrees[[#This Row],[Column7]]-G64)</f>
        <v>1.0920399999999999</v>
      </c>
      <c r="AD65" s="1">
        <f>ABS(IK_diagnostics_degrees[[#This Row],[Column8]]-H64)</f>
        <v>1.9352</v>
      </c>
      <c r="AE65" s="1">
        <f>ABS(IK_diagnostics_degrees[[#This Row],[Column9]]-I64)</f>
        <v>3.4976999999999996</v>
      </c>
      <c r="AF65" s="1">
        <f>ABS(IK_diagnostics_degrees[[#This Row],[Column10]]-J64)</f>
        <v>1.4621599999999999</v>
      </c>
      <c r="AG65" s="1">
        <f>ABS(IK_diagnostics_degrees[[#This Row],[Column11]]-K64)</f>
        <v>1.5835000000000001</v>
      </c>
      <c r="AH65" s="1">
        <f>ABS(IK_diagnostics_degrees[[#This Row],[Column12]]-L64)</f>
        <v>2.3967400000000003</v>
      </c>
      <c r="AI65" s="1">
        <f>ABS(IK_diagnostics_degrees[[#This Row],[Column13]]-M64)</f>
        <v>7.3290000000000077E-2</v>
      </c>
      <c r="AJ65" s="1">
        <f>ABS(IK_diagnostics_degrees[[#This Row],[Column14]]-N64)</f>
        <v>4.3662799999999997</v>
      </c>
      <c r="AK65" s="1">
        <f>ABS(IK_diagnostics_degrees[[#This Row],[Column15]]-O64)</f>
        <v>0.93086000000000002</v>
      </c>
      <c r="AL65" s="1">
        <f>ABS(IK_diagnostics_degrees[[#This Row],[Column16]]-P64)</f>
        <v>0.65614000000000017</v>
      </c>
      <c r="AM65" s="1">
        <f>ABS(IK_diagnostics_degrees[[#This Row],[Column17]]-Q64)</f>
        <v>3.7311619999999999</v>
      </c>
      <c r="AN65" s="1">
        <f>ABS(IK_diagnostics_degrees[[#This Row],[Column18]]-R64)</f>
        <v>3.3338930000000002</v>
      </c>
      <c r="AO65" s="1">
        <f>ABS(IK_diagnostics_degrees[[#This Row],[Column19]]-S64)</f>
        <v>0.86394000000000037</v>
      </c>
      <c r="AP65" s="1">
        <f>ABS(IK_diagnostics_degrees[[#This Row],[Column20]]-T64)</f>
        <v>1.8984999999999999</v>
      </c>
      <c r="AQ65" s="1">
        <f>ABS(IK_diagnostics_degrees[[#This Row],[Column21]]-U64)</f>
        <v>3.6270899999999999</v>
      </c>
      <c r="AU65" s="4">
        <f>IK_diagnostics_frames[[#This Row],[Column1]]+AU64</f>
        <v>220</v>
      </c>
      <c r="AV65">
        <f ca="1">AVERAGE(INDIRECT(ADDRESS($AU64+2, AV$1)):INDIRECT(ADDRESS($AU65+1, AV$1)))</f>
        <v>0.51927999999999996</v>
      </c>
      <c r="AW65">
        <f ca="1">AVERAGE(INDIRECT(ADDRESS($AU64+2, AW$1)):INDIRECT(ADDRESS($AU65+1, AW$1)))</f>
        <v>1.61416</v>
      </c>
      <c r="AX65">
        <f ca="1">AVERAGE(INDIRECT(ADDRESS($AU64+2, AX$1)):INDIRECT(ADDRESS($AU65+1, AX$1)))</f>
        <v>0.91380000000000017</v>
      </c>
      <c r="AY65">
        <f ca="1">AVERAGE(INDIRECT(ADDRESS($AU64+2, AY$1)):INDIRECT(ADDRESS($AU65+1, AY$1)))</f>
        <v>2.873278</v>
      </c>
      <c r="AZ65">
        <f ca="1">AVERAGE(INDIRECT(ADDRESS($AU64+2, AZ$1)):INDIRECT(ADDRESS($AU65+1, AZ$1)))</f>
        <v>2.8811799999999996</v>
      </c>
      <c r="BA65">
        <f ca="1">AVERAGE(INDIRECT(ADDRESS($AU64+2, BA$1)):INDIRECT(ADDRESS($AU65+1, BA$1)))</f>
        <v>1.8932599999999997</v>
      </c>
      <c r="BB65">
        <f ca="1">AVERAGE(INDIRECT(ADDRESS($AU64+2, BB$1)):INDIRECT(ADDRESS($AU65+1, BB$1)))</f>
        <v>1.2727300000000001</v>
      </c>
      <c r="BC65">
        <f ca="1">AVERAGE(INDIRECT(ADDRESS($AU64+2, BC$1)):INDIRECT(ADDRESS($AU65+1, BC$1)))</f>
        <v>3.0443700000000002</v>
      </c>
      <c r="BD65">
        <f ca="1">AVERAGE(INDIRECT(ADDRESS($AU64+2, BD$1)):INDIRECT(ADDRESS($AU65+1, BD$1)))</f>
        <v>0.94726000000000021</v>
      </c>
      <c r="BE65">
        <f ca="1">AVERAGE(INDIRECT(ADDRESS($AU64+2, BE$1)):INDIRECT(ADDRESS($AU65+1, BE$1)))</f>
        <v>0.12130000000000019</v>
      </c>
      <c r="BF65">
        <f ca="1">AVERAGE(INDIRECT(ADDRESS($AU64+2, BF$1)):INDIRECT(ADDRESS($AU65+1, BF$1)))</f>
        <v>2.3682080000000001</v>
      </c>
      <c r="BG65">
        <f ca="1">AVERAGE(INDIRECT(ADDRESS($AU64+2, BG$1)):INDIRECT(ADDRESS($AU65+1, BG$1)))</f>
        <v>0.79469000000000012</v>
      </c>
      <c r="BH65">
        <f ca="1">AVERAGE(INDIRECT(ADDRESS($AU64+2, BH$1)):INDIRECT(ADDRESS($AU65+1, BH$1)))</f>
        <v>4.1372683799999992</v>
      </c>
      <c r="BI65">
        <f ca="1">AVERAGE(INDIRECT(ADDRESS($AU64+2, BI$1)):INDIRECT(ADDRESS($AU65+1, BI$1)))</f>
        <v>1.1477400000000002</v>
      </c>
      <c r="BJ65">
        <f ca="1">AVERAGE(INDIRECT(ADDRESS($AU64+2, BJ$1)):INDIRECT(ADDRESS($AU65+1, BJ$1)))</f>
        <v>2.5862150000000002</v>
      </c>
      <c r="BK65">
        <f ca="1">AVERAGE(INDIRECT(ADDRESS($AU64+2, BK$1)):INDIRECT(ADDRESS($AU65+1, BK$1)))</f>
        <v>0.94305000000000005</v>
      </c>
      <c r="BL65">
        <f ca="1">AVERAGE(INDIRECT(ADDRESS($AU64+2, BL$1)):INDIRECT(ADDRESS($AU65+1, BL$1)))</f>
        <v>1.02102</v>
      </c>
      <c r="BM65">
        <f ca="1">AVERAGE(INDIRECT(ADDRESS($AU64+2, BM$1)):INDIRECT(ADDRESS($AU65+1, BM$1)))</f>
        <v>1.96089</v>
      </c>
      <c r="BN65">
        <f ca="1">AVERAGE(INDIRECT(ADDRESS($AU64+2, BN$1)):INDIRECT(ADDRESS($AU65+1, BN$1)))</f>
        <v>1.50871</v>
      </c>
      <c r="BO65">
        <f ca="1">AVERAGE(INDIRECT(ADDRESS($AU64+2, BO$1)):INDIRECT(ADDRESS($AU65+1, BO$1)))</f>
        <v>0.56571000000000016</v>
      </c>
      <c r="BP65">
        <f ca="1">AVERAGE(INDIRECT(ADDRESS($AU64+2, BP$1)):INDIRECT(ADDRESS($AU65+1, BP$1)))</f>
        <v>2.3386999999999936E-2</v>
      </c>
    </row>
    <row r="66" spans="1:68" x14ac:dyDescent="0.25">
      <c r="A66" s="1">
        <v>2.504</v>
      </c>
      <c r="B66" s="1">
        <v>1.9069799999999999</v>
      </c>
      <c r="C66" s="1">
        <v>3.8073600000000001</v>
      </c>
      <c r="D66" s="1">
        <v>4.24627</v>
      </c>
      <c r="E66" s="1">
        <v>4.7737499999999997</v>
      </c>
      <c r="F66" s="1">
        <v>0.42155300000000001</v>
      </c>
      <c r="G66" s="1">
        <v>5.9371999999999998</v>
      </c>
      <c r="H66" s="1">
        <v>1.00919</v>
      </c>
      <c r="I66" s="1">
        <v>5.26037</v>
      </c>
      <c r="J66" s="1">
        <v>5.4969599999999996</v>
      </c>
      <c r="K66" s="1">
        <v>2.9655999999999998</v>
      </c>
      <c r="L66" s="1">
        <v>0.95309999999999995</v>
      </c>
      <c r="M66" s="1">
        <v>3.0418400000000001</v>
      </c>
      <c r="N66" s="1">
        <v>0.69970699999999997</v>
      </c>
      <c r="O66" s="1">
        <v>5.4268900000000002</v>
      </c>
      <c r="P66" s="1">
        <v>4.88157</v>
      </c>
      <c r="Q66" s="1">
        <v>1.1380999999999999</v>
      </c>
      <c r="R66" s="1">
        <v>1.6812199999999999</v>
      </c>
      <c r="S66" s="1">
        <v>2.6920099999999998</v>
      </c>
      <c r="T66" s="1">
        <v>2.76213</v>
      </c>
      <c r="U66" s="1">
        <v>3.1085699999999998</v>
      </c>
      <c r="V66" s="1" t="s">
        <v>23</v>
      </c>
      <c r="W66" s="1">
        <f>ABS(IK_diagnostics_degrees[[#This Row],[Column1]]-A65)</f>
        <v>3.11802</v>
      </c>
      <c r="X66" s="1">
        <f>ABS(IK_diagnostics_degrees[[#This Row],[Column2]]-B65)</f>
        <v>2.55192</v>
      </c>
      <c r="Y66" s="1">
        <f>ABS(IK_diagnostics_degrees[[#This Row],[Column3]]-C65)</f>
        <v>2.3207</v>
      </c>
      <c r="Z66" s="1">
        <f>ABS(IK_diagnostics_degrees[[#This Row],[Column4]]-D65)</f>
        <v>4.24627</v>
      </c>
      <c r="AA66" s="1">
        <f>ABS(IK_diagnostics_degrees[[#This Row],[Column5]]-E65)</f>
        <v>3.8556849999999998</v>
      </c>
      <c r="AB66" s="1">
        <f>ABS(IK_diagnostics_degrees[[#This Row],[Column6]]-F65)</f>
        <v>1.1176569999999999</v>
      </c>
      <c r="AC66" s="1">
        <f>ABS(IK_diagnostics_degrees[[#This Row],[Column7]]-G65)</f>
        <v>0.68320000000000025</v>
      </c>
      <c r="AD66" s="1">
        <f>ABS(IK_diagnostics_degrees[[#This Row],[Column8]]-H65)</f>
        <v>1.9793100000000001</v>
      </c>
      <c r="AE66" s="1">
        <f>ABS(IK_diagnostics_degrees[[#This Row],[Column9]]-I65)</f>
        <v>0.74776000000000042</v>
      </c>
      <c r="AF66" s="1">
        <f>ABS(IK_diagnostics_degrees[[#This Row],[Column10]]-J65)</f>
        <v>2.2387799999999998</v>
      </c>
      <c r="AG66" s="1">
        <f>ABS(IK_diagnostics_degrees[[#This Row],[Column11]]-K65)</f>
        <v>2.0899999999999697E-2</v>
      </c>
      <c r="AH66" s="1">
        <f>ABS(IK_diagnostics_degrees[[#This Row],[Column12]]-L65)</f>
        <v>1.1966999999999999</v>
      </c>
      <c r="AI66" s="1">
        <f>ABS(IK_diagnostics_degrees[[#This Row],[Column13]]-M65)</f>
        <v>1.27094</v>
      </c>
      <c r="AJ66" s="1">
        <f>ABS(IK_diagnostics_degrees[[#This Row],[Column14]]-N65)</f>
        <v>5.0780529999999997</v>
      </c>
      <c r="AK66" s="1">
        <f>ABS(IK_diagnostics_degrees[[#This Row],[Column15]]-O65)</f>
        <v>1.6633200000000001</v>
      </c>
      <c r="AL66" s="1">
        <f>ABS(IK_diagnostics_degrees[[#This Row],[Column16]]-P65)</f>
        <v>2.5668500000000001</v>
      </c>
      <c r="AM66" s="1">
        <f>ABS(IK_diagnostics_degrees[[#This Row],[Column17]]-Q65)</f>
        <v>0.53337199999999985</v>
      </c>
      <c r="AN66" s="1">
        <f>ABS(IK_diagnostics_degrees[[#This Row],[Column18]]-R65)</f>
        <v>2.4145400000000006</v>
      </c>
      <c r="AO66" s="1">
        <f>ABS(IK_diagnostics_degrees[[#This Row],[Column19]]-S65)</f>
        <v>2.8710300000000002</v>
      </c>
      <c r="AP66" s="1">
        <f>ABS(IK_diagnostics_degrees[[#This Row],[Column20]]-T65)</f>
        <v>2.3539599999999998</v>
      </c>
      <c r="AQ66" s="1">
        <f>ABS(IK_diagnostics_degrees[[#This Row],[Column21]]-U65)</f>
        <v>0.51852000000000009</v>
      </c>
      <c r="AU66" s="3">
        <f>IK_diagnostics_frames[[#This Row],[Column1]]+AU65</f>
        <v>221</v>
      </c>
      <c r="AV66">
        <f ca="1">AVERAGE(INDIRECT(ADDRESS($AU65+2, AV$1)):INDIRECT(ADDRESS($AU66+1, AV$1)))</f>
        <v>1.1151499999999999</v>
      </c>
      <c r="AW66">
        <f ca="1">AVERAGE(INDIRECT(ADDRESS($AU65+2, AW$1)):INDIRECT(ADDRESS($AU66+1, AW$1)))</f>
        <v>2.1284000000000001</v>
      </c>
      <c r="AX66">
        <f ca="1">AVERAGE(INDIRECT(ADDRESS($AU65+2, AX$1)):INDIRECT(ADDRESS($AU66+1, AX$1)))</f>
        <v>1.5461</v>
      </c>
      <c r="AY66">
        <f ca="1">AVERAGE(INDIRECT(ADDRESS($AU65+2, AY$1)):INDIRECT(ADDRESS($AU66+1, AY$1)))</f>
        <v>3.0252080000000001</v>
      </c>
      <c r="AZ66">
        <f ca="1">AVERAGE(INDIRECT(ADDRESS($AU65+2, AZ$1)):INDIRECT(ADDRESS($AU66+1, AZ$1)))</f>
        <v>4.2544249999999995</v>
      </c>
      <c r="BA66">
        <f ca="1">AVERAGE(INDIRECT(ADDRESS($AU65+2, BA$1)):INDIRECT(ADDRESS($AU66+1, BA$1)))</f>
        <v>2.1017200000000003</v>
      </c>
      <c r="BB66">
        <f ca="1">AVERAGE(INDIRECT(ADDRESS($AU65+2, BB$1)):INDIRECT(ADDRESS($AU66+1, BB$1)))</f>
        <v>1.6158200000000003</v>
      </c>
      <c r="BC66">
        <f ca="1">AVERAGE(INDIRECT(ADDRESS($AU65+2, BC$1)):INDIRECT(ADDRESS($AU66+1, BC$1)))</f>
        <v>2.023857</v>
      </c>
      <c r="BD66">
        <f ca="1">AVERAGE(INDIRECT(ADDRESS($AU65+2, BD$1)):INDIRECT(ADDRESS($AU66+1, BD$1)))</f>
        <v>2.6963600000000003</v>
      </c>
      <c r="BE66">
        <f ca="1">AVERAGE(INDIRECT(ADDRESS($AU65+2, BE$1)):INDIRECT(ADDRESS($AU66+1, BE$1)))</f>
        <v>1.62171</v>
      </c>
      <c r="BF66">
        <f ca="1">AVERAGE(INDIRECT(ADDRESS($AU65+2, BF$1)):INDIRECT(ADDRESS($AU66+1, BF$1)))</f>
        <v>1.4669479999999999</v>
      </c>
      <c r="BG66">
        <f ca="1">AVERAGE(INDIRECT(ADDRESS($AU65+2, BG$1)):INDIRECT(ADDRESS($AU66+1, BG$1)))</f>
        <v>2.82978</v>
      </c>
      <c r="BH66">
        <f ca="1">AVERAGE(INDIRECT(ADDRESS($AU65+2, BH$1)):INDIRECT(ADDRESS($AU66+1, BH$1)))</f>
        <v>2.95253838</v>
      </c>
      <c r="BI66">
        <f ca="1">AVERAGE(INDIRECT(ADDRESS($AU65+2, BI$1)):INDIRECT(ADDRESS($AU66+1, BI$1)))</f>
        <v>1.6106000000000003</v>
      </c>
      <c r="BJ66">
        <f ca="1">AVERAGE(INDIRECT(ADDRESS($AU65+2, BJ$1)):INDIRECT(ADDRESS($AU66+1, BJ$1)))</f>
        <v>1.9913850000000002</v>
      </c>
      <c r="BK66">
        <f ca="1">AVERAGE(INDIRECT(ADDRESS($AU65+2, BK$1)):INDIRECT(ADDRESS($AU66+1, BK$1)))</f>
        <v>2.8016400000000004</v>
      </c>
      <c r="BL66">
        <f ca="1">AVERAGE(INDIRECT(ADDRESS($AU65+2, BL$1)):INDIRECT(ADDRESS($AU66+1, BL$1)))</f>
        <v>0.4657</v>
      </c>
      <c r="BM66">
        <f ca="1">AVERAGE(INDIRECT(ADDRESS($AU65+2, BM$1)):INDIRECT(ADDRESS($AU66+1, BM$1)))</f>
        <v>6.4849999999999852E-2</v>
      </c>
      <c r="BN66">
        <f ca="1">AVERAGE(INDIRECT(ADDRESS($AU65+2, BN$1)):INDIRECT(ADDRESS($AU66+1, BN$1)))</f>
        <v>4.2824799999999996</v>
      </c>
      <c r="BO66">
        <f ca="1">AVERAGE(INDIRECT(ADDRESS($AU65+2, BO$1)):INDIRECT(ADDRESS($AU66+1, BO$1)))</f>
        <v>0.81503000000000014</v>
      </c>
      <c r="BP66">
        <f ca="1">AVERAGE(INDIRECT(ADDRESS($AU65+2, BP$1)):INDIRECT(ADDRESS($AU66+1, BP$1)))</f>
        <v>4.2333699999999999</v>
      </c>
    </row>
    <row r="67" spans="1:68" x14ac:dyDescent="0.25">
      <c r="A67" s="1">
        <v>5.8535300000000001</v>
      </c>
      <c r="B67" s="1">
        <v>5.5923600000000002</v>
      </c>
      <c r="C67" s="1">
        <v>1.33745</v>
      </c>
      <c r="D67" s="1">
        <v>2.4944199999999999</v>
      </c>
      <c r="E67" s="1">
        <v>3.2786499999999998</v>
      </c>
      <c r="F67" s="1">
        <v>4.0054699999999999</v>
      </c>
      <c r="G67" s="1">
        <v>4.8938899999999999</v>
      </c>
      <c r="H67" s="1">
        <v>4.2081900000000001</v>
      </c>
      <c r="I67" s="1">
        <v>1.3523799999999999</v>
      </c>
      <c r="J67" s="1">
        <v>0.98233099999999995</v>
      </c>
      <c r="K67" s="1">
        <v>6.2831900000000003</v>
      </c>
      <c r="L67" s="1">
        <v>4.1336899999999996</v>
      </c>
      <c r="M67" s="1">
        <v>4.7803399999999998</v>
      </c>
      <c r="N67" s="1">
        <v>0.95549499999999998</v>
      </c>
      <c r="O67" s="1">
        <v>2.2438699999999998</v>
      </c>
      <c r="P67" s="1">
        <v>2.3038400000000001</v>
      </c>
      <c r="Q67" s="1">
        <v>2.7425999999999999</v>
      </c>
      <c r="R67" s="1">
        <v>3.3611200000000001</v>
      </c>
      <c r="S67" s="1">
        <v>2.8593099999999998</v>
      </c>
      <c r="T67" s="1">
        <v>3.8431999999999999</v>
      </c>
      <c r="U67" s="1">
        <v>4.06806</v>
      </c>
      <c r="V67" s="1" t="s">
        <v>23</v>
      </c>
      <c r="W67" s="1">
        <f>ABS(IK_diagnostics_degrees[[#This Row],[Column1]]-A66)</f>
        <v>3.3495300000000001</v>
      </c>
      <c r="X67" s="1">
        <f>ABS(IK_diagnostics_degrees[[#This Row],[Column2]]-B66)</f>
        <v>3.6853800000000003</v>
      </c>
      <c r="Y67" s="1">
        <f>ABS(IK_diagnostics_degrees[[#This Row],[Column3]]-C66)</f>
        <v>2.46991</v>
      </c>
      <c r="Z67" s="1">
        <f>ABS(IK_diagnostics_degrees[[#This Row],[Column4]]-D66)</f>
        <v>1.7518500000000001</v>
      </c>
      <c r="AA67" s="1">
        <f>ABS(IK_diagnostics_degrees[[#This Row],[Column5]]-E66)</f>
        <v>1.4950999999999999</v>
      </c>
      <c r="AB67" s="1">
        <f>ABS(IK_diagnostics_degrees[[#This Row],[Column6]]-F66)</f>
        <v>3.583917</v>
      </c>
      <c r="AC67" s="1">
        <f>ABS(IK_diagnostics_degrees[[#This Row],[Column7]]-G66)</f>
        <v>1.04331</v>
      </c>
      <c r="AD67" s="1">
        <f>ABS(IK_diagnostics_degrees[[#This Row],[Column8]]-H66)</f>
        <v>3.1989999999999998</v>
      </c>
      <c r="AE67" s="1">
        <f>ABS(IK_diagnostics_degrees[[#This Row],[Column9]]-I66)</f>
        <v>3.9079899999999999</v>
      </c>
      <c r="AF67" s="1">
        <f>ABS(IK_diagnostics_degrees[[#This Row],[Column10]]-J66)</f>
        <v>4.5146289999999993</v>
      </c>
      <c r="AG67" s="1">
        <f>ABS(IK_diagnostics_degrees[[#This Row],[Column11]]-K66)</f>
        <v>3.3175900000000005</v>
      </c>
      <c r="AH67" s="1">
        <f>ABS(IK_diagnostics_degrees[[#This Row],[Column12]]-L66)</f>
        <v>3.1805899999999996</v>
      </c>
      <c r="AI67" s="1">
        <f>ABS(IK_diagnostics_degrees[[#This Row],[Column13]]-M66)</f>
        <v>1.7384999999999997</v>
      </c>
      <c r="AJ67" s="1">
        <f>ABS(IK_diagnostics_degrees[[#This Row],[Column14]]-N66)</f>
        <v>0.25578800000000002</v>
      </c>
      <c r="AK67" s="1">
        <f>ABS(IK_diagnostics_degrees[[#This Row],[Column15]]-O66)</f>
        <v>3.1830200000000004</v>
      </c>
      <c r="AL67" s="1">
        <f>ABS(IK_diagnostics_degrees[[#This Row],[Column16]]-P66)</f>
        <v>2.5777299999999999</v>
      </c>
      <c r="AM67" s="1">
        <f>ABS(IK_diagnostics_degrees[[#This Row],[Column17]]-Q66)</f>
        <v>1.6045</v>
      </c>
      <c r="AN67" s="1">
        <f>ABS(IK_diagnostics_degrees[[#This Row],[Column18]]-R66)</f>
        <v>1.6799000000000002</v>
      </c>
      <c r="AO67" s="1">
        <f>ABS(IK_diagnostics_degrees[[#This Row],[Column19]]-S66)</f>
        <v>0.1673</v>
      </c>
      <c r="AP67" s="1">
        <f>ABS(IK_diagnostics_degrees[[#This Row],[Column20]]-T66)</f>
        <v>1.08107</v>
      </c>
      <c r="AQ67" s="1">
        <f>ABS(IK_diagnostics_degrees[[#This Row],[Column21]]-U66)</f>
        <v>0.95949000000000018</v>
      </c>
      <c r="AU67" s="4">
        <f>IK_diagnostics_frames[[#This Row],[Column1]]+AU66</f>
        <v>222</v>
      </c>
      <c r="AV67">
        <f ca="1">AVERAGE(INDIRECT(ADDRESS($AU66+2, AV$1)):INDIRECT(ADDRESS($AU67+1, AV$1)))</f>
        <v>3.1830800000000004</v>
      </c>
      <c r="AW67">
        <f ca="1">AVERAGE(INDIRECT(ADDRESS($AU66+2, AW$1)):INDIRECT(ADDRESS($AU67+1, AW$1)))</f>
        <v>0.71974000000000027</v>
      </c>
      <c r="AX67">
        <f ca="1">AVERAGE(INDIRECT(ADDRESS($AU66+2, AX$1)):INDIRECT(ADDRESS($AU67+1, AX$1)))</f>
        <v>4.7130700000000001</v>
      </c>
      <c r="AY67">
        <f ca="1">AVERAGE(INDIRECT(ADDRESS($AU66+2, AY$1)):INDIRECT(ADDRESS($AU67+1, AY$1)))</f>
        <v>1.5615299999999999</v>
      </c>
      <c r="AZ67">
        <f ca="1">AVERAGE(INDIRECT(ADDRESS($AU66+2, AZ$1)):INDIRECT(ADDRESS($AU67+1, AZ$1)))</f>
        <v>4.7298050000000007</v>
      </c>
      <c r="BA67">
        <f ca="1">AVERAGE(INDIRECT(ADDRESS($AU66+2, BA$1)):INDIRECT(ADDRESS($AU67+1, BA$1)))</f>
        <v>1.4863</v>
      </c>
      <c r="BB67">
        <f ca="1">AVERAGE(INDIRECT(ADDRESS($AU66+2, BB$1)):INDIRECT(ADDRESS($AU67+1, BB$1)))</f>
        <v>1.6995</v>
      </c>
      <c r="BC67">
        <f ca="1">AVERAGE(INDIRECT(ADDRESS($AU66+2, BC$1)):INDIRECT(ADDRESS($AU67+1, BC$1)))</f>
        <v>0.22711300000000001</v>
      </c>
      <c r="BD67">
        <f ca="1">AVERAGE(INDIRECT(ADDRESS($AU66+2, BD$1)):INDIRECT(ADDRESS($AU67+1, BD$1)))</f>
        <v>0.40463000000000005</v>
      </c>
      <c r="BE67">
        <f ca="1">AVERAGE(INDIRECT(ADDRESS($AU66+2, BE$1)):INDIRECT(ADDRESS($AU67+1, BE$1)))</f>
        <v>7.9869999999999886E-2</v>
      </c>
      <c r="BF67">
        <f ca="1">AVERAGE(INDIRECT(ADDRESS($AU66+2, BF$1)):INDIRECT(ADDRESS($AU67+1, BF$1)))</f>
        <v>1.5770119999999999</v>
      </c>
      <c r="BG67">
        <f ca="1">AVERAGE(INDIRECT(ADDRESS($AU66+2, BG$1)):INDIRECT(ADDRESS($AU67+1, BG$1)))</f>
        <v>2.8601500000000004</v>
      </c>
      <c r="BH67">
        <f ca="1">AVERAGE(INDIRECT(ADDRESS($AU66+2, BH$1)):INDIRECT(ADDRESS($AU67+1, BH$1)))</f>
        <v>2.95675</v>
      </c>
      <c r="BI67">
        <f ca="1">AVERAGE(INDIRECT(ADDRESS($AU66+2, BI$1)):INDIRECT(ADDRESS($AU67+1, BI$1)))</f>
        <v>1.1888199999999998</v>
      </c>
      <c r="BJ67">
        <f ca="1">AVERAGE(INDIRECT(ADDRESS($AU66+2, BJ$1)):INDIRECT(ADDRESS($AU67+1, BJ$1)))</f>
        <v>1.3709200000000001</v>
      </c>
      <c r="BK67">
        <f ca="1">AVERAGE(INDIRECT(ADDRESS($AU66+2, BK$1)):INDIRECT(ADDRESS($AU67+1, BK$1)))</f>
        <v>2.1772200000000006</v>
      </c>
      <c r="BL67">
        <f ca="1">AVERAGE(INDIRECT(ADDRESS($AU66+2, BL$1)):INDIRECT(ADDRESS($AU67+1, BL$1)))</f>
        <v>1.8404099999999999</v>
      </c>
      <c r="BM67">
        <f ca="1">AVERAGE(INDIRECT(ADDRESS($AU66+2, BM$1)):INDIRECT(ADDRESS($AU67+1, BM$1)))</f>
        <v>1.9506999999999994</v>
      </c>
      <c r="BN67">
        <f ca="1">AVERAGE(INDIRECT(ADDRESS($AU66+2, BN$1)):INDIRECT(ADDRESS($AU67+1, BN$1)))</f>
        <v>3.6968599999999996</v>
      </c>
      <c r="BO67">
        <f ca="1">AVERAGE(INDIRECT(ADDRESS($AU66+2, BO$1)):INDIRECT(ADDRESS($AU67+1, BO$1)))</f>
        <v>4.07287</v>
      </c>
      <c r="BP67">
        <f ca="1">AVERAGE(INDIRECT(ADDRESS($AU66+2, BP$1)):INDIRECT(ADDRESS($AU67+1, BP$1)))</f>
        <v>0.82852000000000015</v>
      </c>
    </row>
    <row r="68" spans="1:68" x14ac:dyDescent="0.25">
      <c r="A68" s="1">
        <v>2.6091299999999999</v>
      </c>
      <c r="B68" s="1">
        <v>4.3561300000000003</v>
      </c>
      <c r="C68" s="1">
        <v>5.86768</v>
      </c>
      <c r="D68" s="1">
        <v>2.5457100000000001</v>
      </c>
      <c r="E68" s="1">
        <v>3.01539</v>
      </c>
      <c r="F68" s="1">
        <v>2.89655</v>
      </c>
      <c r="G68" s="1">
        <v>1.1666300000000001</v>
      </c>
      <c r="H68" s="1">
        <v>3.16743</v>
      </c>
      <c r="I68" s="1">
        <v>4.5290800000000004</v>
      </c>
      <c r="J68" s="1">
        <v>5.87209</v>
      </c>
      <c r="K68" s="1">
        <v>0.15896199999999999</v>
      </c>
      <c r="L68" s="1">
        <v>4.9176299999999999</v>
      </c>
      <c r="M68" s="1">
        <v>3.5741299999999998</v>
      </c>
      <c r="N68" s="1">
        <v>5.84694</v>
      </c>
      <c r="O68" s="1">
        <v>3.9412600000000002</v>
      </c>
      <c r="P68" s="1">
        <v>1.59762</v>
      </c>
      <c r="Q68" s="1">
        <v>3.50109</v>
      </c>
      <c r="R68" s="1">
        <v>5.4605699999999997</v>
      </c>
      <c r="S68" s="1">
        <v>4.0435299999999996</v>
      </c>
      <c r="T68" s="1">
        <v>5.3287000000000004</v>
      </c>
      <c r="U68" s="1">
        <v>3.0238800000000001</v>
      </c>
      <c r="V68" s="1" t="s">
        <v>23</v>
      </c>
      <c r="W68" s="1">
        <f>ABS(IK_diagnostics_degrees[[#This Row],[Column1]]-A67)</f>
        <v>3.2444000000000002</v>
      </c>
      <c r="X68" s="1">
        <f>ABS(IK_diagnostics_degrees[[#This Row],[Column2]]-B67)</f>
        <v>1.2362299999999999</v>
      </c>
      <c r="Y68" s="1">
        <f>ABS(IK_diagnostics_degrees[[#This Row],[Column3]]-C67)</f>
        <v>4.5302299999999995</v>
      </c>
      <c r="Z68" s="1">
        <f>ABS(IK_diagnostics_degrees[[#This Row],[Column4]]-D67)</f>
        <v>5.129000000000028E-2</v>
      </c>
      <c r="AA68" s="1">
        <f>ABS(IK_diagnostics_degrees[[#This Row],[Column5]]-E67)</f>
        <v>0.26325999999999983</v>
      </c>
      <c r="AB68" s="1">
        <f>ABS(IK_diagnostics_degrees[[#This Row],[Column6]]-F67)</f>
        <v>1.1089199999999999</v>
      </c>
      <c r="AC68" s="1">
        <f>ABS(IK_diagnostics_degrees[[#This Row],[Column7]]-G67)</f>
        <v>3.7272599999999998</v>
      </c>
      <c r="AD68" s="1">
        <f>ABS(IK_diagnostics_degrees[[#This Row],[Column8]]-H67)</f>
        <v>1.0407600000000001</v>
      </c>
      <c r="AE68" s="1">
        <f>ABS(IK_diagnostics_degrees[[#This Row],[Column9]]-I67)</f>
        <v>3.1767000000000003</v>
      </c>
      <c r="AF68" s="1">
        <f>ABS(IK_diagnostics_degrees[[#This Row],[Column10]]-J67)</f>
        <v>4.8897589999999997</v>
      </c>
      <c r="AG68" s="1">
        <f>ABS(IK_diagnostics_degrees[[#This Row],[Column11]]-K67)</f>
        <v>6.1242280000000004</v>
      </c>
      <c r="AH68" s="1">
        <f>ABS(IK_diagnostics_degrees[[#This Row],[Column12]]-L67)</f>
        <v>0.7839400000000003</v>
      </c>
      <c r="AI68" s="1">
        <f>ABS(IK_diagnostics_degrees[[#This Row],[Column13]]-M67)</f>
        <v>1.20621</v>
      </c>
      <c r="AJ68" s="1">
        <f>ABS(IK_diagnostics_degrees[[#This Row],[Column14]]-N67)</f>
        <v>4.891445</v>
      </c>
      <c r="AK68" s="1">
        <f>ABS(IK_diagnostics_degrees[[#This Row],[Column15]]-O67)</f>
        <v>1.6973900000000004</v>
      </c>
      <c r="AL68" s="1">
        <f>ABS(IK_diagnostics_degrees[[#This Row],[Column16]]-P67)</f>
        <v>0.70622000000000007</v>
      </c>
      <c r="AM68" s="1">
        <f>ABS(IK_diagnostics_degrees[[#This Row],[Column17]]-Q67)</f>
        <v>0.75849000000000011</v>
      </c>
      <c r="AN68" s="1">
        <f>ABS(IK_diagnostics_degrees[[#This Row],[Column18]]-R67)</f>
        <v>2.0994499999999996</v>
      </c>
      <c r="AO68" s="1">
        <f>ABS(IK_diagnostics_degrees[[#This Row],[Column19]]-S67)</f>
        <v>1.1842199999999998</v>
      </c>
      <c r="AP68" s="1">
        <f>ABS(IK_diagnostics_degrees[[#This Row],[Column20]]-T67)</f>
        <v>1.4855000000000005</v>
      </c>
      <c r="AQ68" s="1">
        <f>ABS(IK_diagnostics_degrees[[#This Row],[Column21]]-U67)</f>
        <v>1.0441799999999999</v>
      </c>
      <c r="AU68" s="3">
        <f>IK_diagnostics_frames[[#This Row],[Column1]]+AU67</f>
        <v>223</v>
      </c>
      <c r="AV68">
        <f ca="1">AVERAGE(INDIRECT(ADDRESS($AU67+2, AV$1)):INDIRECT(ADDRESS($AU68+1, AV$1)))</f>
        <v>2.0203900000000004</v>
      </c>
      <c r="AW68">
        <f ca="1">AVERAGE(INDIRECT(ADDRESS($AU67+2, AW$1)):INDIRECT(ADDRESS($AU68+1, AW$1)))</f>
        <v>2.3307100000000003</v>
      </c>
      <c r="AX68">
        <f ca="1">AVERAGE(INDIRECT(ADDRESS($AU67+2, AX$1)):INDIRECT(ADDRESS($AU68+1, AX$1)))</f>
        <v>0.87349399999999988</v>
      </c>
      <c r="AY68">
        <f ca="1">AVERAGE(INDIRECT(ADDRESS($AU67+2, AY$1)):INDIRECT(ADDRESS($AU68+1, AY$1)))</f>
        <v>2.9043800000000002</v>
      </c>
      <c r="AZ68">
        <f ca="1">AVERAGE(INDIRECT(ADDRESS($AU67+2, AZ$1)):INDIRECT(ADDRESS($AU68+1, AZ$1)))</f>
        <v>0.96401000000000003</v>
      </c>
      <c r="BA68">
        <f ca="1">AVERAGE(INDIRECT(ADDRESS($AU67+2, BA$1)):INDIRECT(ADDRESS($AU68+1, BA$1)))</f>
        <v>5.4956800000000001</v>
      </c>
      <c r="BB68">
        <f ca="1">AVERAGE(INDIRECT(ADDRESS($AU67+2, BB$1)):INDIRECT(ADDRESS($AU68+1, BB$1)))</f>
        <v>0.19159999999999999</v>
      </c>
      <c r="BC68">
        <f ca="1">AVERAGE(INDIRECT(ADDRESS($AU67+2, BC$1)):INDIRECT(ADDRESS($AU68+1, BC$1)))</f>
        <v>5.9929300000000003</v>
      </c>
      <c r="BD68">
        <f ca="1">AVERAGE(INDIRECT(ADDRESS($AU67+2, BD$1)):INDIRECT(ADDRESS($AU68+1, BD$1)))</f>
        <v>0.47904999999999998</v>
      </c>
      <c r="BE68">
        <f ca="1">AVERAGE(INDIRECT(ADDRESS($AU67+2, BE$1)):INDIRECT(ADDRESS($AU68+1, BE$1)))</f>
        <v>2.1280800000000002</v>
      </c>
      <c r="BF68">
        <f ca="1">AVERAGE(INDIRECT(ADDRESS($AU67+2, BF$1)):INDIRECT(ADDRESS($AU68+1, BF$1)))</f>
        <v>4.3122020000000001</v>
      </c>
      <c r="BG68">
        <f ca="1">AVERAGE(INDIRECT(ADDRESS($AU67+2, BG$1)):INDIRECT(ADDRESS($AU68+1, BG$1)))</f>
        <v>9.2309999999999448E-2</v>
      </c>
      <c r="BH68">
        <f ca="1">AVERAGE(INDIRECT(ADDRESS($AU67+2, BH$1)):INDIRECT(ADDRESS($AU68+1, BH$1)))</f>
        <v>0.62055300000000002</v>
      </c>
      <c r="BI68">
        <f ca="1">AVERAGE(INDIRECT(ADDRESS($AU67+2, BI$1)):INDIRECT(ADDRESS($AU68+1, BI$1)))</f>
        <v>0.75675000000000026</v>
      </c>
      <c r="BJ68">
        <f ca="1">AVERAGE(INDIRECT(ADDRESS($AU67+2, BJ$1)):INDIRECT(ADDRESS($AU68+1, BJ$1)))</f>
        <v>1.3405600000000002</v>
      </c>
      <c r="BK68">
        <f ca="1">AVERAGE(INDIRECT(ADDRESS($AU67+2, BK$1)):INDIRECT(ADDRESS($AU68+1, BK$1)))</f>
        <v>2.4064900000000002</v>
      </c>
      <c r="BL68">
        <f ca="1">AVERAGE(INDIRECT(ADDRESS($AU67+2, BL$1)):INDIRECT(ADDRESS($AU68+1, BL$1)))</f>
        <v>1.5247123264</v>
      </c>
      <c r="BM68">
        <f ca="1">AVERAGE(INDIRECT(ADDRESS($AU67+2, BM$1)):INDIRECT(ADDRESS($AU68+1, BM$1)))</f>
        <v>1.5176600000000002</v>
      </c>
      <c r="BN68">
        <f ca="1">AVERAGE(INDIRECT(ADDRESS($AU67+2, BN$1)):INDIRECT(ADDRESS($AU68+1, BN$1)))</f>
        <v>1.9923600000000001</v>
      </c>
      <c r="BO68">
        <f ca="1">AVERAGE(INDIRECT(ADDRESS($AU67+2, BO$1)):INDIRECT(ADDRESS($AU68+1, BO$1)))</f>
        <v>2.6438100000000002</v>
      </c>
      <c r="BP68">
        <f ca="1">AVERAGE(INDIRECT(ADDRESS($AU67+2, BP$1)):INDIRECT(ADDRESS($AU68+1, BP$1)))</f>
        <v>1.0603499999999997</v>
      </c>
    </row>
    <row r="69" spans="1:68" x14ac:dyDescent="0.25">
      <c r="A69" s="1">
        <v>5.2497100000000003</v>
      </c>
      <c r="B69" s="1">
        <v>1.7637499999999999</v>
      </c>
      <c r="C69" s="1">
        <v>1.7178100000000001</v>
      </c>
      <c r="D69" s="1">
        <v>3.5859299999999998</v>
      </c>
      <c r="E69" s="1">
        <v>4.1873399999999998</v>
      </c>
      <c r="F69" s="1">
        <v>1.00861</v>
      </c>
      <c r="G69" s="1">
        <v>2.2584499999999998</v>
      </c>
      <c r="H69" s="1">
        <v>1.4819199999999999</v>
      </c>
      <c r="I69" s="1">
        <v>4.80159</v>
      </c>
      <c r="J69" s="1">
        <v>1.0868</v>
      </c>
      <c r="K69" s="1">
        <v>4.5009899999999998</v>
      </c>
      <c r="L69" s="1">
        <v>4.1542500000000002</v>
      </c>
      <c r="M69" s="1">
        <v>3.8001100000000001</v>
      </c>
      <c r="N69" s="1">
        <v>2.9580500000000001</v>
      </c>
      <c r="O69" s="1">
        <v>2.5857700000000001</v>
      </c>
      <c r="P69" s="1">
        <v>5.65252</v>
      </c>
      <c r="Q69" s="1">
        <v>5.4916</v>
      </c>
      <c r="R69" s="1">
        <v>2.5176699999999999</v>
      </c>
      <c r="S69" s="1">
        <v>6.2761800000000001</v>
      </c>
      <c r="T69" s="1">
        <v>5.5045400000000004</v>
      </c>
      <c r="U69" s="1">
        <v>4.3685</v>
      </c>
      <c r="V69" s="1" t="s">
        <v>23</v>
      </c>
      <c r="W69" s="1">
        <f>ABS(IK_diagnostics_degrees[[#This Row],[Column1]]-A68)</f>
        <v>2.6405800000000004</v>
      </c>
      <c r="X69" s="1">
        <f>ABS(IK_diagnostics_degrees[[#This Row],[Column2]]-B68)</f>
        <v>2.5923800000000004</v>
      </c>
      <c r="Y69" s="1">
        <f>ABS(IK_diagnostics_degrees[[#This Row],[Column3]]-C68)</f>
        <v>4.1498699999999999</v>
      </c>
      <c r="Z69" s="1">
        <f>ABS(IK_diagnostics_degrees[[#This Row],[Column4]]-D68)</f>
        <v>1.0402199999999997</v>
      </c>
      <c r="AA69" s="1">
        <f>ABS(IK_diagnostics_degrees[[#This Row],[Column5]]-E68)</f>
        <v>1.1719499999999998</v>
      </c>
      <c r="AB69" s="1">
        <f>ABS(IK_diagnostics_degrees[[#This Row],[Column6]]-F68)</f>
        <v>1.88794</v>
      </c>
      <c r="AC69" s="1">
        <f>ABS(IK_diagnostics_degrees[[#This Row],[Column7]]-G68)</f>
        <v>1.0918199999999998</v>
      </c>
      <c r="AD69" s="1">
        <f>ABS(IK_diagnostics_degrees[[#This Row],[Column8]]-H68)</f>
        <v>1.6855100000000001</v>
      </c>
      <c r="AE69" s="1">
        <f>ABS(IK_diagnostics_degrees[[#This Row],[Column9]]-I68)</f>
        <v>0.27250999999999959</v>
      </c>
      <c r="AF69" s="1">
        <f>ABS(IK_diagnostics_degrees[[#This Row],[Column10]]-J68)</f>
        <v>4.7852899999999998</v>
      </c>
      <c r="AG69" s="1">
        <f>ABS(IK_diagnostics_degrees[[#This Row],[Column11]]-K68)</f>
        <v>4.342028</v>
      </c>
      <c r="AH69" s="1">
        <f>ABS(IK_diagnostics_degrees[[#This Row],[Column12]]-L68)</f>
        <v>0.76337999999999973</v>
      </c>
      <c r="AI69" s="1">
        <f>ABS(IK_diagnostics_degrees[[#This Row],[Column13]]-M68)</f>
        <v>0.22598000000000029</v>
      </c>
      <c r="AJ69" s="1">
        <f>ABS(IK_diagnostics_degrees[[#This Row],[Column14]]-N68)</f>
        <v>2.88889</v>
      </c>
      <c r="AK69" s="1">
        <f>ABS(IK_diagnostics_degrees[[#This Row],[Column15]]-O68)</f>
        <v>1.3554900000000001</v>
      </c>
      <c r="AL69" s="1">
        <f>ABS(IK_diagnostics_degrees[[#This Row],[Column16]]-P68)</f>
        <v>4.0548999999999999</v>
      </c>
      <c r="AM69" s="1">
        <f>ABS(IK_diagnostics_degrees[[#This Row],[Column17]]-Q68)</f>
        <v>1.99051</v>
      </c>
      <c r="AN69" s="1">
        <f>ABS(IK_diagnostics_degrees[[#This Row],[Column18]]-R68)</f>
        <v>2.9428999999999998</v>
      </c>
      <c r="AO69" s="1">
        <f>ABS(IK_diagnostics_degrees[[#This Row],[Column19]]-S68)</f>
        <v>2.2326500000000005</v>
      </c>
      <c r="AP69" s="1">
        <f>ABS(IK_diagnostics_degrees[[#This Row],[Column20]]-T68)</f>
        <v>0.17584</v>
      </c>
      <c r="AQ69" s="1">
        <f>ABS(IK_diagnostics_degrees[[#This Row],[Column21]]-U68)</f>
        <v>1.3446199999999999</v>
      </c>
      <c r="AU69" s="4">
        <f>IK_diagnostics_frames[[#This Row],[Column1]]+AU68</f>
        <v>224</v>
      </c>
      <c r="AV69">
        <f ca="1">AVERAGE(INDIRECT(ADDRESS($AU68+2, AV$1)):INDIRECT(ADDRESS($AU69+1, AV$1)))</f>
        <v>2.2847000000000004</v>
      </c>
      <c r="AW69">
        <f ca="1">AVERAGE(INDIRECT(ADDRESS($AU68+2, AW$1)):INDIRECT(ADDRESS($AU69+1, AW$1)))</f>
        <v>2.3411400000000002</v>
      </c>
      <c r="AX69">
        <f ca="1">AVERAGE(INDIRECT(ADDRESS($AU68+2, AX$1)):INDIRECT(ADDRESS($AU69+1, AX$1)))</f>
        <v>8.4670000000000023E-2</v>
      </c>
      <c r="AY69">
        <f ca="1">AVERAGE(INDIRECT(ADDRESS($AU68+2, AY$1)):INDIRECT(ADDRESS($AU69+1, AY$1)))</f>
        <v>1.0519400000000005</v>
      </c>
      <c r="AZ69">
        <f ca="1">AVERAGE(INDIRECT(ADDRESS($AU68+2, AZ$1)):INDIRECT(ADDRESS($AU69+1, AZ$1)))</f>
        <v>5.8822290000000006</v>
      </c>
      <c r="BA69">
        <f ca="1">AVERAGE(INDIRECT(ADDRESS($AU68+2, BA$1)):INDIRECT(ADDRESS($AU69+1, BA$1)))</f>
        <v>0.65795000000000048</v>
      </c>
      <c r="BB69">
        <f ca="1">AVERAGE(INDIRECT(ADDRESS($AU68+2, BB$1)):INDIRECT(ADDRESS($AU69+1, BB$1)))</f>
        <v>1.3878600000000001</v>
      </c>
      <c r="BC69">
        <f ca="1">AVERAGE(INDIRECT(ADDRESS($AU68+2, BC$1)):INDIRECT(ADDRESS($AU69+1, BC$1)))</f>
        <v>5.9736945000000006</v>
      </c>
      <c r="BD69">
        <f ca="1">AVERAGE(INDIRECT(ADDRESS($AU68+2, BD$1)):INDIRECT(ADDRESS($AU69+1, BD$1)))</f>
        <v>3.8760280000000003</v>
      </c>
      <c r="BE69">
        <f ca="1">AVERAGE(INDIRECT(ADDRESS($AU68+2, BE$1)):INDIRECT(ADDRESS($AU69+1, BE$1)))</f>
        <v>1.14134</v>
      </c>
      <c r="BF69">
        <f ca="1">AVERAGE(INDIRECT(ADDRESS($AU68+2, BF$1)):INDIRECT(ADDRESS($AU69+1, BF$1)))</f>
        <v>2.3324000000000003</v>
      </c>
      <c r="BG69">
        <f ca="1">AVERAGE(INDIRECT(ADDRESS($AU68+2, BG$1)):INDIRECT(ADDRESS($AU69+1, BG$1)))</f>
        <v>1.3794899999999997</v>
      </c>
      <c r="BH69">
        <f ca="1">AVERAGE(INDIRECT(ADDRESS($AU68+2, BH$1)):INDIRECT(ADDRESS($AU69+1, BH$1)))</f>
        <v>1.5008469999999998</v>
      </c>
      <c r="BI69">
        <f ca="1">AVERAGE(INDIRECT(ADDRESS($AU68+2, BI$1)):INDIRECT(ADDRESS($AU69+1, BI$1)))</f>
        <v>1.0279100000000003</v>
      </c>
      <c r="BJ69">
        <f ca="1">AVERAGE(INDIRECT(ADDRESS($AU68+2, BJ$1)):INDIRECT(ADDRESS($AU69+1, BJ$1)))</f>
        <v>1.0680000000000245E-2</v>
      </c>
      <c r="BK69">
        <f ca="1">AVERAGE(INDIRECT(ADDRESS($AU68+2, BK$1)):INDIRECT(ADDRESS($AU69+1, BK$1)))</f>
        <v>3.7427890000000001</v>
      </c>
      <c r="BL69">
        <f ca="1">AVERAGE(INDIRECT(ADDRESS($AU68+2, BL$1)):INDIRECT(ADDRESS($AU69+1, BL$1)))</f>
        <v>1.9440723263999999</v>
      </c>
      <c r="BM69">
        <f ca="1">AVERAGE(INDIRECT(ADDRESS($AU68+2, BM$1)):INDIRECT(ADDRESS($AU69+1, BM$1)))</f>
        <v>0.2616000000000005</v>
      </c>
      <c r="BN69">
        <f ca="1">AVERAGE(INDIRECT(ADDRESS($AU68+2, BN$1)):INDIRECT(ADDRESS($AU69+1, BN$1)))</f>
        <v>0.52929000000000048</v>
      </c>
      <c r="BO69">
        <f ca="1">AVERAGE(INDIRECT(ADDRESS($AU68+2, BO$1)):INDIRECT(ADDRESS($AU69+1, BO$1)))</f>
        <v>3.6324523900000001</v>
      </c>
      <c r="BP69">
        <f ca="1">AVERAGE(INDIRECT(ADDRESS($AU68+2, BP$1)):INDIRECT(ADDRESS($AU69+1, BP$1)))</f>
        <v>2.6663700000000001</v>
      </c>
    </row>
    <row r="70" spans="1:68" x14ac:dyDescent="0.25">
      <c r="A70" s="1">
        <v>4.8282699999999998</v>
      </c>
      <c r="B70" s="1">
        <v>1.92862</v>
      </c>
      <c r="C70" s="1">
        <v>3.1469</v>
      </c>
      <c r="D70" s="1">
        <v>1.5764800000000001</v>
      </c>
      <c r="E70" s="1">
        <v>2.5348199999999999</v>
      </c>
      <c r="F70" s="1">
        <v>3.6398299999999999</v>
      </c>
      <c r="G70" s="1">
        <v>5.3576600000000001</v>
      </c>
      <c r="H70" s="1">
        <v>5.2302900000000001</v>
      </c>
      <c r="I70" s="1">
        <v>2.4742999999999999</v>
      </c>
      <c r="J70" s="1">
        <v>4.1603700000000003</v>
      </c>
      <c r="K70" s="1">
        <v>3.2686199999999999</v>
      </c>
      <c r="L70" s="1">
        <v>2.6497899999999999</v>
      </c>
      <c r="M70" s="1">
        <v>5.1334400000000002</v>
      </c>
      <c r="N70" s="1">
        <v>1.13121</v>
      </c>
      <c r="O70" s="1">
        <v>0.91251899999999997</v>
      </c>
      <c r="P70" s="1">
        <v>6.1340700000000004</v>
      </c>
      <c r="Q70" s="1">
        <v>2.7095199999999999</v>
      </c>
      <c r="R70" s="1">
        <v>3.92713</v>
      </c>
      <c r="S70" s="1">
        <v>4.6977000000000002</v>
      </c>
      <c r="T70" s="1">
        <v>2.6158199999999998</v>
      </c>
      <c r="U70" s="1">
        <v>3.0728399999999998</v>
      </c>
      <c r="V70" s="1" t="s">
        <v>23</v>
      </c>
      <c r="W70" s="1">
        <f>ABS(IK_diagnostics_degrees[[#This Row],[Column1]]-A69)</f>
        <v>0.42144000000000048</v>
      </c>
      <c r="X70" s="1">
        <f>ABS(IK_diagnostics_degrees[[#This Row],[Column2]]-B69)</f>
        <v>0.16487000000000007</v>
      </c>
      <c r="Y70" s="1">
        <f>ABS(IK_diagnostics_degrees[[#This Row],[Column3]]-C69)</f>
        <v>1.42909</v>
      </c>
      <c r="Z70" s="1">
        <f>ABS(IK_diagnostics_degrees[[#This Row],[Column4]]-D69)</f>
        <v>2.0094499999999997</v>
      </c>
      <c r="AA70" s="1">
        <f>ABS(IK_diagnostics_degrees[[#This Row],[Column5]]-E69)</f>
        <v>1.65252</v>
      </c>
      <c r="AB70" s="1">
        <f>ABS(IK_diagnostics_degrees[[#This Row],[Column6]]-F69)</f>
        <v>2.6312199999999999</v>
      </c>
      <c r="AC70" s="1">
        <f>ABS(IK_diagnostics_degrees[[#This Row],[Column7]]-G69)</f>
        <v>3.0992100000000002</v>
      </c>
      <c r="AD70" s="1">
        <f>ABS(IK_diagnostics_degrees[[#This Row],[Column8]]-H69)</f>
        <v>3.7483700000000004</v>
      </c>
      <c r="AE70" s="1">
        <f>ABS(IK_diagnostics_degrees[[#This Row],[Column9]]-I69)</f>
        <v>2.3272900000000001</v>
      </c>
      <c r="AF70" s="1">
        <f>ABS(IK_diagnostics_degrees[[#This Row],[Column10]]-J69)</f>
        <v>3.0735700000000001</v>
      </c>
      <c r="AG70" s="1">
        <f>ABS(IK_diagnostics_degrees[[#This Row],[Column11]]-K69)</f>
        <v>1.23237</v>
      </c>
      <c r="AH70" s="1">
        <f>ABS(IK_diagnostics_degrees[[#This Row],[Column12]]-L69)</f>
        <v>1.5044600000000004</v>
      </c>
      <c r="AI70" s="1">
        <f>ABS(IK_diagnostics_degrees[[#This Row],[Column13]]-M69)</f>
        <v>1.3333300000000001</v>
      </c>
      <c r="AJ70" s="1">
        <f>ABS(IK_diagnostics_degrees[[#This Row],[Column14]]-N69)</f>
        <v>1.82684</v>
      </c>
      <c r="AK70" s="1">
        <f>ABS(IK_diagnostics_degrees[[#This Row],[Column15]]-O69)</f>
        <v>1.673251</v>
      </c>
      <c r="AL70" s="1">
        <f>ABS(IK_diagnostics_degrees[[#This Row],[Column16]]-P69)</f>
        <v>0.48155000000000037</v>
      </c>
      <c r="AM70" s="1">
        <f>ABS(IK_diagnostics_degrees[[#This Row],[Column17]]-Q69)</f>
        <v>2.7820800000000001</v>
      </c>
      <c r="AN70" s="1">
        <f>ABS(IK_diagnostics_degrees[[#This Row],[Column18]]-R69)</f>
        <v>1.4094600000000002</v>
      </c>
      <c r="AO70" s="1">
        <f>ABS(IK_diagnostics_degrees[[#This Row],[Column19]]-S69)</f>
        <v>1.5784799999999999</v>
      </c>
      <c r="AP70" s="1">
        <f>ABS(IK_diagnostics_degrees[[#This Row],[Column20]]-T69)</f>
        <v>2.8887200000000006</v>
      </c>
      <c r="AQ70" s="1">
        <f>ABS(IK_diagnostics_degrees[[#This Row],[Column21]]-U69)</f>
        <v>1.2956600000000003</v>
      </c>
      <c r="AU70" s="3">
        <f>IK_diagnostics_frames[[#This Row],[Column1]]+AU69</f>
        <v>226</v>
      </c>
      <c r="AV70">
        <f ca="1">AVERAGE(INDIRECT(ADDRESS($AU69+2, AV$1)):INDIRECT(ADDRESS($AU70+1, AV$1)))</f>
        <v>4.2927560000000007</v>
      </c>
      <c r="AW70">
        <f ca="1">AVERAGE(INDIRECT(ADDRESS($AU69+2, AW$1)):INDIRECT(ADDRESS($AU70+1, AW$1)))</f>
        <v>3.4960999999999993</v>
      </c>
      <c r="AX70">
        <f ca="1">AVERAGE(INDIRECT(ADDRESS($AU69+2, AX$1)):INDIRECT(ADDRESS($AU70+1, AX$1)))</f>
        <v>2.9685920000000001</v>
      </c>
      <c r="AY70">
        <f ca="1">AVERAGE(INDIRECT(ADDRESS($AU69+2, AY$1)):INDIRECT(ADDRESS($AU70+1, AY$1)))</f>
        <v>0.7557799999999999</v>
      </c>
      <c r="AZ70">
        <f ca="1">AVERAGE(INDIRECT(ADDRESS($AU69+2, AZ$1)):INDIRECT(ADDRESS($AU70+1, AZ$1)))</f>
        <v>2.4208245000000002</v>
      </c>
      <c r="BA70">
        <f ca="1">AVERAGE(INDIRECT(ADDRESS($AU69+2, BA$1)):INDIRECT(ADDRESS($AU70+1, BA$1)))</f>
        <v>3.3583049999999997</v>
      </c>
      <c r="BB70">
        <f ca="1">AVERAGE(INDIRECT(ADDRESS($AU69+2, BB$1)):INDIRECT(ADDRESS($AU70+1, BB$1)))</f>
        <v>1.6553099999999998</v>
      </c>
      <c r="BC70">
        <f ca="1">AVERAGE(INDIRECT(ADDRESS($AU69+2, BC$1)):INDIRECT(ADDRESS($AU70+1, BC$1)))</f>
        <v>1.9190022499999999</v>
      </c>
      <c r="BD70">
        <f ca="1">AVERAGE(INDIRECT(ADDRESS($AU69+2, BD$1)):INDIRECT(ADDRESS($AU70+1, BD$1)))</f>
        <v>3.4690439999999998</v>
      </c>
      <c r="BE70">
        <f ca="1">AVERAGE(INDIRECT(ADDRESS($AU69+2, BE$1)):INDIRECT(ADDRESS($AU70+1, BE$1)))</f>
        <v>2.2634999999999996</v>
      </c>
      <c r="BF70">
        <f ca="1">AVERAGE(INDIRECT(ADDRESS($AU69+2, BF$1)):INDIRECT(ADDRESS($AU70+1, BF$1)))</f>
        <v>2.0185250000000003</v>
      </c>
      <c r="BG70">
        <f ca="1">AVERAGE(INDIRECT(ADDRESS($AU69+2, BG$1)):INDIRECT(ADDRESS($AU70+1, BG$1)))</f>
        <v>1.24553</v>
      </c>
      <c r="BH70">
        <f ca="1">AVERAGE(INDIRECT(ADDRESS($AU69+2, BH$1)):INDIRECT(ADDRESS($AU70+1, BH$1)))</f>
        <v>2.7213864999999995</v>
      </c>
      <c r="BI70">
        <f ca="1">AVERAGE(INDIRECT(ADDRESS($AU69+2, BI$1)):INDIRECT(ADDRESS($AU70+1, BI$1)))</f>
        <v>4.2511950000000001</v>
      </c>
      <c r="BJ70">
        <f ca="1">AVERAGE(INDIRECT(ADDRESS($AU69+2, BJ$1)):INDIRECT(ADDRESS($AU70+1, BJ$1)))</f>
        <v>2.7408109999999999</v>
      </c>
      <c r="BK70">
        <f ca="1">AVERAGE(INDIRECT(ADDRESS($AU69+2, BK$1)):INDIRECT(ADDRESS($AU70+1, BK$1)))</f>
        <v>2.8387834999999999</v>
      </c>
      <c r="BL70">
        <f ca="1">AVERAGE(INDIRECT(ADDRESS($AU69+2, BL$1)):INDIRECT(ADDRESS($AU70+1, BL$1)))</f>
        <v>1.8171200000000001</v>
      </c>
      <c r="BM70">
        <f ca="1">AVERAGE(INDIRECT(ADDRESS($AU69+2, BM$1)):INDIRECT(ADDRESS($AU70+1, BM$1)))</f>
        <v>0.76866499999999993</v>
      </c>
      <c r="BN70">
        <f ca="1">AVERAGE(INDIRECT(ADDRESS($AU69+2, BN$1)):INDIRECT(ADDRESS($AU70+1, BN$1)))</f>
        <v>1.452493</v>
      </c>
      <c r="BO70">
        <f ca="1">AVERAGE(INDIRECT(ADDRESS($AU69+2, BO$1)):INDIRECT(ADDRESS($AU70+1, BO$1)))</f>
        <v>2.4859136950000003</v>
      </c>
      <c r="BP70">
        <f ca="1">AVERAGE(INDIRECT(ADDRESS($AU69+2, BP$1)):INDIRECT(ADDRESS($AU70+1, BP$1)))</f>
        <v>2.652685</v>
      </c>
    </row>
    <row r="71" spans="1:68" x14ac:dyDescent="0.25">
      <c r="A71" s="1">
        <v>5.3239900000000002</v>
      </c>
      <c r="B71" s="1">
        <v>2.3356300000000001</v>
      </c>
      <c r="C71" s="1">
        <v>1.08924</v>
      </c>
      <c r="D71" s="1">
        <v>5.3978099999999998</v>
      </c>
      <c r="E71" s="1">
        <v>1.82091</v>
      </c>
      <c r="F71" s="1">
        <v>2.3874200000000001</v>
      </c>
      <c r="G71" s="1">
        <v>5.9860899999999999</v>
      </c>
      <c r="H71" s="1">
        <v>2.3788800000000001</v>
      </c>
      <c r="I71" s="1">
        <v>3.17048</v>
      </c>
      <c r="J71" s="1">
        <v>5.9380199999999999</v>
      </c>
      <c r="K71" s="1">
        <v>2.2179799999999998</v>
      </c>
      <c r="L71" s="1">
        <v>2.1194899999999999E-3</v>
      </c>
      <c r="M71" s="1">
        <v>2.47309</v>
      </c>
      <c r="N71" s="1">
        <v>6.2467899999999998</v>
      </c>
      <c r="O71" s="1">
        <v>1.9406399999999999</v>
      </c>
      <c r="P71" s="1">
        <v>7.2935700000000006E-2</v>
      </c>
      <c r="Q71" s="1">
        <v>4.7822800000000001</v>
      </c>
      <c r="R71" s="1">
        <v>0.88541199999999998</v>
      </c>
      <c r="S71" s="1">
        <v>1.53318</v>
      </c>
      <c r="T71" s="1">
        <v>2.8087200000000001</v>
      </c>
      <c r="U71" s="1">
        <v>2.5832999999999999</v>
      </c>
      <c r="V71" s="1" t="s">
        <v>23</v>
      </c>
      <c r="W71" s="1">
        <f>ABS(IK_diagnostics_degrees[[#This Row],[Column1]]-A70)</f>
        <v>0.49572000000000038</v>
      </c>
      <c r="X71" s="1">
        <f>ABS(IK_diagnostics_degrees[[#This Row],[Column2]]-B70)</f>
        <v>0.40701000000000009</v>
      </c>
      <c r="Y71" s="1">
        <f>ABS(IK_diagnostics_degrees[[#This Row],[Column3]]-C70)</f>
        <v>2.0576600000000003</v>
      </c>
      <c r="Z71" s="1">
        <f>ABS(IK_diagnostics_degrees[[#This Row],[Column4]]-D70)</f>
        <v>3.8213299999999997</v>
      </c>
      <c r="AA71" s="1">
        <f>ABS(IK_diagnostics_degrees[[#This Row],[Column5]]-E70)</f>
        <v>0.71390999999999982</v>
      </c>
      <c r="AB71" s="1">
        <f>ABS(IK_diagnostics_degrees[[#This Row],[Column6]]-F70)</f>
        <v>1.2524099999999998</v>
      </c>
      <c r="AC71" s="1">
        <f>ABS(IK_diagnostics_degrees[[#This Row],[Column7]]-G70)</f>
        <v>0.62842999999999982</v>
      </c>
      <c r="AD71" s="1">
        <f>ABS(IK_diagnostics_degrees[[#This Row],[Column8]]-H70)</f>
        <v>2.85141</v>
      </c>
      <c r="AE71" s="1">
        <f>ABS(IK_diagnostics_degrees[[#This Row],[Column9]]-I70)</f>
        <v>0.69618000000000002</v>
      </c>
      <c r="AF71" s="1">
        <f>ABS(IK_diagnostics_degrees[[#This Row],[Column10]]-J70)</f>
        <v>1.7776499999999995</v>
      </c>
      <c r="AG71" s="1">
        <f>ABS(IK_diagnostics_degrees[[#This Row],[Column11]]-K70)</f>
        <v>1.05064</v>
      </c>
      <c r="AH71" s="1">
        <f>ABS(IK_diagnostics_degrees[[#This Row],[Column12]]-L70)</f>
        <v>2.6476705099999998</v>
      </c>
      <c r="AI71" s="1">
        <f>ABS(IK_diagnostics_degrees[[#This Row],[Column13]]-M70)</f>
        <v>2.6603500000000002</v>
      </c>
      <c r="AJ71" s="1">
        <f>ABS(IK_diagnostics_degrees[[#This Row],[Column14]]-N70)</f>
        <v>5.1155799999999996</v>
      </c>
      <c r="AK71" s="1">
        <f>ABS(IK_diagnostics_degrees[[#This Row],[Column15]]-O70)</f>
        <v>1.0281210000000001</v>
      </c>
      <c r="AL71" s="1">
        <f>ABS(IK_diagnostics_degrees[[#This Row],[Column16]]-P70)</f>
        <v>6.0611343</v>
      </c>
      <c r="AM71" s="1">
        <f>ABS(IK_diagnostics_degrees[[#This Row],[Column17]]-Q70)</f>
        <v>2.0727600000000002</v>
      </c>
      <c r="AN71" s="1">
        <f>ABS(IK_diagnostics_degrees[[#This Row],[Column18]]-R70)</f>
        <v>3.0417179999999999</v>
      </c>
      <c r="AO71" s="1">
        <f>ABS(IK_diagnostics_degrees[[#This Row],[Column19]]-S70)</f>
        <v>3.1645200000000004</v>
      </c>
      <c r="AP71" s="1">
        <f>ABS(IK_diagnostics_degrees[[#This Row],[Column20]]-T70)</f>
        <v>0.19290000000000029</v>
      </c>
      <c r="AQ71" s="1">
        <f>ABS(IK_diagnostics_degrees[[#This Row],[Column21]]-U70)</f>
        <v>0.48953999999999986</v>
      </c>
      <c r="AU71" s="4">
        <f>IK_diagnostics_frames[[#This Row],[Column1]]+AU70</f>
        <v>227</v>
      </c>
      <c r="AV71">
        <f ca="1">AVERAGE(INDIRECT(ADDRESS($AU70+2, AV$1)):INDIRECT(ADDRESS($AU71+1, AV$1)))</f>
        <v>1.3777499999999998</v>
      </c>
      <c r="AW71">
        <f ca="1">AVERAGE(INDIRECT(ADDRESS($AU70+2, AW$1)):INDIRECT(ADDRESS($AU71+1, AW$1)))</f>
        <v>2.39758</v>
      </c>
      <c r="AX71">
        <f ca="1">AVERAGE(INDIRECT(ADDRESS($AU70+2, AX$1)):INDIRECT(ADDRESS($AU71+1, AX$1)))</f>
        <v>1.5868360000000001</v>
      </c>
      <c r="AY71">
        <f ca="1">AVERAGE(INDIRECT(ADDRESS($AU70+2, AY$1)):INDIRECT(ADDRESS($AU71+1, AY$1)))</f>
        <v>1.2311299999999994</v>
      </c>
      <c r="AZ71">
        <f ca="1">AVERAGE(INDIRECT(ADDRESS($AU70+2, AZ$1)):INDIRECT(ADDRESS($AU71+1, AZ$1)))</f>
        <v>4.1456499999999998</v>
      </c>
      <c r="BA71">
        <f ca="1">AVERAGE(INDIRECT(ADDRESS($AU70+2, BA$1)):INDIRECT(ADDRESS($AU71+1, BA$1)))</f>
        <v>2.5638699999999996</v>
      </c>
      <c r="BB71">
        <f ca="1">AVERAGE(INDIRECT(ADDRESS($AU70+2, BB$1)):INDIRECT(ADDRESS($AU71+1, BB$1)))</f>
        <v>1.8536700000000002</v>
      </c>
      <c r="BC71">
        <f ca="1">AVERAGE(INDIRECT(ADDRESS($AU70+2, BC$1)):INDIRECT(ADDRESS($AU71+1, BC$1)))</f>
        <v>0.80778000000000016</v>
      </c>
      <c r="BD71">
        <f ca="1">AVERAGE(INDIRECT(ADDRESS($AU70+2, BD$1)):INDIRECT(ADDRESS($AU71+1, BD$1)))</f>
        <v>0.7374900000000002</v>
      </c>
      <c r="BE71">
        <f ca="1">AVERAGE(INDIRECT(ADDRESS($AU70+2, BE$1)):INDIRECT(ADDRESS($AU71+1, BE$1)))</f>
        <v>1.4792199999999998</v>
      </c>
      <c r="BF71">
        <f ca="1">AVERAGE(INDIRECT(ADDRESS($AU70+2, BF$1)):INDIRECT(ADDRESS($AU71+1, BF$1)))</f>
        <v>1.5912600000000001</v>
      </c>
      <c r="BG71">
        <f ca="1">AVERAGE(INDIRECT(ADDRESS($AU70+2, BG$1)):INDIRECT(ADDRESS($AU71+1, BG$1)))</f>
        <v>5.1436129999999993</v>
      </c>
      <c r="BH71">
        <f ca="1">AVERAGE(INDIRECT(ADDRESS($AU70+2, BH$1)):INDIRECT(ADDRESS($AU71+1, BH$1)))</f>
        <v>3.6238730000000006</v>
      </c>
      <c r="BI71">
        <f ca="1">AVERAGE(INDIRECT(ADDRESS($AU70+2, BI$1)):INDIRECT(ADDRESS($AU71+1, BI$1)))</f>
        <v>2.1231599999999999</v>
      </c>
      <c r="BJ71">
        <f ca="1">AVERAGE(INDIRECT(ADDRESS($AU70+2, BJ$1)):INDIRECT(ADDRESS($AU71+1, BJ$1)))</f>
        <v>2.0972499999999998</v>
      </c>
      <c r="BK71">
        <f ca="1">AVERAGE(INDIRECT(ADDRESS($AU70+2, BK$1)):INDIRECT(ADDRESS($AU71+1, BK$1)))</f>
        <v>0.52575799999999995</v>
      </c>
      <c r="BL71">
        <f ca="1">AVERAGE(INDIRECT(ADDRESS($AU70+2, BL$1)):INDIRECT(ADDRESS($AU71+1, BL$1)))</f>
        <v>2.71435</v>
      </c>
      <c r="BM71">
        <f ca="1">AVERAGE(INDIRECT(ADDRESS($AU70+2, BM$1)):INDIRECT(ADDRESS($AU71+1, BM$1)))</f>
        <v>1.4974600000000002</v>
      </c>
      <c r="BN71">
        <f ca="1">AVERAGE(INDIRECT(ADDRESS($AU70+2, BN$1)):INDIRECT(ADDRESS($AU71+1, BN$1)))</f>
        <v>0.57184299999999988</v>
      </c>
      <c r="BO71">
        <f ca="1">AVERAGE(INDIRECT(ADDRESS($AU70+2, BO$1)):INDIRECT(ADDRESS($AU71+1, BO$1)))</f>
        <v>3.2797650000000003</v>
      </c>
      <c r="BP71">
        <f ca="1">AVERAGE(INDIRECT(ADDRESS($AU70+2, BP$1)):INDIRECT(ADDRESS($AU71+1, BP$1)))</f>
        <v>0.26746999999999987</v>
      </c>
    </row>
    <row r="72" spans="1:68" x14ac:dyDescent="0.25">
      <c r="A72" s="1">
        <v>5.3609600000000004</v>
      </c>
      <c r="B72" s="1">
        <v>1.4961500000000001</v>
      </c>
      <c r="C72" s="1" t="s">
        <v>22</v>
      </c>
      <c r="D72" s="1">
        <v>1.61757</v>
      </c>
      <c r="E72" s="1">
        <v>4.2398199999999999</v>
      </c>
      <c r="F72" s="1">
        <v>3.2087400000000001</v>
      </c>
      <c r="G72" s="1">
        <v>4.2482499999999996</v>
      </c>
      <c r="H72" s="1">
        <v>3.2804799999999998</v>
      </c>
      <c r="I72" s="1">
        <v>3.55837</v>
      </c>
      <c r="J72" s="1">
        <v>3.3197700000000001</v>
      </c>
      <c r="K72" s="1">
        <v>1.4090100000000001</v>
      </c>
      <c r="L72" s="1">
        <v>5.0618800000000004</v>
      </c>
      <c r="M72" s="1">
        <v>0.48635099999999998</v>
      </c>
      <c r="N72" s="1">
        <v>6.1152499999999996</v>
      </c>
      <c r="O72" s="1">
        <v>1.7304999999999999</v>
      </c>
      <c r="P72" s="1">
        <v>5.7053099999999999</v>
      </c>
      <c r="Q72" s="1">
        <v>1.12114</v>
      </c>
      <c r="R72" s="1">
        <v>4.3298699999999997</v>
      </c>
      <c r="S72" s="1">
        <v>6.1548999999999996</v>
      </c>
      <c r="T72" s="1">
        <v>3.2480699999999998</v>
      </c>
      <c r="U72" s="1">
        <v>6.2831900000000003</v>
      </c>
      <c r="V72" s="1" t="s">
        <v>23</v>
      </c>
      <c r="W72" s="1">
        <f>ABS(IK_diagnostics_degrees[[#This Row],[Column1]]-A71)</f>
        <v>3.6970000000000169E-2</v>
      </c>
      <c r="X72" s="1">
        <f>ABS(IK_diagnostics_degrees[[#This Row],[Column2]]-B71)</f>
        <v>0.83948</v>
      </c>
      <c r="Y72" s="1">
        <f>ABS(IK_diagnostics_degrees[[#This Row],[Column3]]-C71)</f>
        <v>1.08924</v>
      </c>
      <c r="Z72" s="1">
        <f>ABS(IK_diagnostics_degrees[[#This Row],[Column4]]-D71)</f>
        <v>3.78024</v>
      </c>
      <c r="AA72" s="1">
        <f>ABS(IK_diagnostics_degrees[[#This Row],[Column5]]-E71)</f>
        <v>2.4189099999999999</v>
      </c>
      <c r="AB72" s="1">
        <f>ABS(IK_diagnostics_degrees[[#This Row],[Column6]]-F71)</f>
        <v>0.82132000000000005</v>
      </c>
      <c r="AC72" s="1">
        <f>ABS(IK_diagnostics_degrees[[#This Row],[Column7]]-G71)</f>
        <v>1.7378400000000003</v>
      </c>
      <c r="AD72" s="1">
        <f>ABS(IK_diagnostics_degrees[[#This Row],[Column8]]-H71)</f>
        <v>0.90159999999999973</v>
      </c>
      <c r="AE72" s="1">
        <f>ABS(IK_diagnostics_degrees[[#This Row],[Column9]]-I71)</f>
        <v>0.38789000000000007</v>
      </c>
      <c r="AF72" s="1">
        <f>ABS(IK_diagnostics_degrees[[#This Row],[Column10]]-J71)</f>
        <v>2.6182499999999997</v>
      </c>
      <c r="AG72" s="1">
        <f>ABS(IK_diagnostics_degrees[[#This Row],[Column11]]-K71)</f>
        <v>0.80896999999999974</v>
      </c>
      <c r="AH72" s="1">
        <f>ABS(IK_diagnostics_degrees[[#This Row],[Column12]]-L71)</f>
        <v>5.0597605100000003</v>
      </c>
      <c r="AI72" s="1">
        <f>ABS(IK_diagnostics_degrees[[#This Row],[Column13]]-M71)</f>
        <v>1.986739</v>
      </c>
      <c r="AJ72" s="1">
        <f>ABS(IK_diagnostics_degrees[[#This Row],[Column14]]-N71)</f>
        <v>0.13154000000000021</v>
      </c>
      <c r="AK72" s="1">
        <f>ABS(IK_diagnostics_degrees[[#This Row],[Column15]]-O71)</f>
        <v>0.21013999999999999</v>
      </c>
      <c r="AL72" s="1">
        <f>ABS(IK_diagnostics_degrees[[#This Row],[Column16]]-P71)</f>
        <v>5.6323742999999995</v>
      </c>
      <c r="AM72" s="1">
        <f>ABS(IK_diagnostics_degrees[[#This Row],[Column17]]-Q71)</f>
        <v>3.6611400000000001</v>
      </c>
      <c r="AN72" s="1">
        <f>ABS(IK_diagnostics_degrees[[#This Row],[Column18]]-R71)</f>
        <v>3.4444579999999996</v>
      </c>
      <c r="AO72" s="1">
        <f>ABS(IK_diagnostics_degrees[[#This Row],[Column19]]-S71)</f>
        <v>4.6217199999999998</v>
      </c>
      <c r="AP72" s="1">
        <f>ABS(IK_diagnostics_degrees[[#This Row],[Column20]]-T71)</f>
        <v>0.43934999999999969</v>
      </c>
      <c r="AQ72" s="1">
        <f>ABS(IK_diagnostics_degrees[[#This Row],[Column21]]-U71)</f>
        <v>3.6998900000000003</v>
      </c>
      <c r="AU72" s="3">
        <f>IK_diagnostics_frames[[#This Row],[Column1]]+AU71</f>
        <v>228</v>
      </c>
      <c r="AV72">
        <f ca="1">AVERAGE(INDIRECT(ADDRESS($AU71+2, AV$1)):INDIRECT(ADDRESS($AU72+1, AV$1)))</f>
        <v>0.97879999999999967</v>
      </c>
      <c r="AW72">
        <f ca="1">AVERAGE(INDIRECT(ADDRESS($AU71+2, AW$1)):INDIRECT(ADDRESS($AU72+1, AW$1)))</f>
        <v>2.1554000000000002</v>
      </c>
      <c r="AX72">
        <f ca="1">AVERAGE(INDIRECT(ADDRESS($AU71+2, AX$1)):INDIRECT(ADDRESS($AU72+1, AX$1)))</f>
        <v>1.6273859999999998</v>
      </c>
      <c r="AY72">
        <f ca="1">AVERAGE(INDIRECT(ADDRESS($AU71+2, AY$1)):INDIRECT(ADDRESS($AU72+1, AY$1)))</f>
        <v>3.3517440000000001</v>
      </c>
      <c r="AZ72">
        <f ca="1">AVERAGE(INDIRECT(ADDRESS($AU71+2, AZ$1)):INDIRECT(ADDRESS($AU72+1, AZ$1)))</f>
        <v>4.2432699999999999</v>
      </c>
      <c r="BA72">
        <f ca="1">AVERAGE(INDIRECT(ADDRESS($AU71+2, BA$1)):INDIRECT(ADDRESS($AU72+1, BA$1)))</f>
        <v>0.46030000000000015</v>
      </c>
      <c r="BB72">
        <f ca="1">AVERAGE(INDIRECT(ADDRESS($AU71+2, BB$1)):INDIRECT(ADDRESS($AU72+1, BB$1)))</f>
        <v>0.72320999999999991</v>
      </c>
      <c r="BC72">
        <f ca="1">AVERAGE(INDIRECT(ADDRESS($AU71+2, BC$1)):INDIRECT(ADDRESS($AU72+1, BC$1)))</f>
        <v>0.14866999999999964</v>
      </c>
      <c r="BD72">
        <f ca="1">AVERAGE(INDIRECT(ADDRESS($AU71+2, BD$1)):INDIRECT(ADDRESS($AU72+1, BD$1)))</f>
        <v>2.0594000000000001</v>
      </c>
      <c r="BE72">
        <f ca="1">AVERAGE(INDIRECT(ADDRESS($AU71+2, BE$1)):INDIRECT(ADDRESS($AU72+1, BE$1)))</f>
        <v>4.1752200000000004</v>
      </c>
      <c r="BF72">
        <f ca="1">AVERAGE(INDIRECT(ADDRESS($AU71+2, BF$1)):INDIRECT(ADDRESS($AU72+1, BF$1)))</f>
        <v>4.0609140000000004</v>
      </c>
      <c r="BG72">
        <f ca="1">AVERAGE(INDIRECT(ADDRESS($AU71+2, BG$1)):INDIRECT(ADDRESS($AU72+1, BG$1)))</f>
        <v>4.9609930000000002</v>
      </c>
      <c r="BH72">
        <f ca="1">AVERAGE(INDIRECT(ADDRESS($AU71+2, BH$1)):INDIRECT(ADDRESS($AU72+1, BH$1)))</f>
        <v>2.4337100000000005</v>
      </c>
      <c r="BI72">
        <f ca="1">AVERAGE(INDIRECT(ADDRESS($AU71+2, BI$1)):INDIRECT(ADDRESS($AU72+1, BI$1)))</f>
        <v>3.5231569999999999</v>
      </c>
      <c r="BJ72">
        <f ca="1">AVERAGE(INDIRECT(ADDRESS($AU71+2, BJ$1)):INDIRECT(ADDRESS($AU72+1, BJ$1)))</f>
        <v>0.28721200000000013</v>
      </c>
      <c r="BK72">
        <f ca="1">AVERAGE(INDIRECT(ADDRESS($AU71+2, BK$1)):INDIRECT(ADDRESS($AU72+1, BK$1)))</f>
        <v>1.93479</v>
      </c>
      <c r="BL72">
        <f ca="1">AVERAGE(INDIRECT(ADDRESS($AU71+2, BL$1)):INDIRECT(ADDRESS($AU72+1, BL$1)))</f>
        <v>0.31696000000000035</v>
      </c>
      <c r="BM72">
        <f ca="1">AVERAGE(INDIRECT(ADDRESS($AU71+2, BM$1)):INDIRECT(ADDRESS($AU72+1, BM$1)))</f>
        <v>1.0520300000000002</v>
      </c>
      <c r="BN72">
        <f ca="1">AVERAGE(INDIRECT(ADDRESS($AU71+2, BN$1)):INDIRECT(ADDRESS($AU72+1, BN$1)))</f>
        <v>1.119963</v>
      </c>
      <c r="BO72">
        <f ca="1">AVERAGE(INDIRECT(ADDRESS($AU71+2, BO$1)):INDIRECT(ADDRESS($AU72+1, BO$1)))</f>
        <v>1.2462499999999999</v>
      </c>
      <c r="BP72">
        <f ca="1">AVERAGE(INDIRECT(ADDRESS($AU71+2, BP$1)):INDIRECT(ADDRESS($AU72+1, BP$1)))</f>
        <v>0.57848000000000033</v>
      </c>
    </row>
    <row r="73" spans="1:68" x14ac:dyDescent="0.25">
      <c r="A73" s="1">
        <v>4.6063700000000001</v>
      </c>
      <c r="B73" s="1">
        <v>2.8960400000000002</v>
      </c>
      <c r="C73" s="1">
        <v>2.2360099999999998</v>
      </c>
      <c r="D73" s="1">
        <v>6.2831900000000003</v>
      </c>
      <c r="E73" s="1">
        <v>2.7554500000000002</v>
      </c>
      <c r="F73" s="1">
        <v>4.3140299999999998</v>
      </c>
      <c r="G73" s="1">
        <v>1.5441100000000001</v>
      </c>
      <c r="H73" s="1">
        <v>5.0305400000000002</v>
      </c>
      <c r="I73" s="1">
        <v>0.96626900000000004</v>
      </c>
      <c r="J73" s="1">
        <v>4.8376299999999999</v>
      </c>
      <c r="K73" s="1">
        <v>2.7045400000000002</v>
      </c>
      <c r="L73" s="1">
        <v>2.2667600000000001</v>
      </c>
      <c r="M73" s="1">
        <v>5.5180600000000002</v>
      </c>
      <c r="N73" s="1">
        <v>3.72594</v>
      </c>
      <c r="O73" s="1">
        <v>0.542574</v>
      </c>
      <c r="P73" s="1">
        <v>3.5101300000000002</v>
      </c>
      <c r="Q73" s="1">
        <v>1.67415</v>
      </c>
      <c r="R73" s="1">
        <v>2.5447099999999998</v>
      </c>
      <c r="S73" s="1">
        <v>1.5115099999999999</v>
      </c>
      <c r="T73" s="1">
        <v>0.67932999999999999</v>
      </c>
      <c r="U73" s="1">
        <v>3.2202700000000002</v>
      </c>
      <c r="V73" s="1" t="s">
        <v>23</v>
      </c>
      <c r="W73" s="1">
        <f>ABS(IK_diagnostics_degrees[[#This Row],[Column1]]-A72)</f>
        <v>0.75459000000000032</v>
      </c>
      <c r="X73" s="1">
        <f>ABS(IK_diagnostics_degrees[[#This Row],[Column2]]-B72)</f>
        <v>1.3998900000000001</v>
      </c>
      <c r="Y73" s="1">
        <f>ABS(IK_diagnostics_degrees[[#This Row],[Column3]]-C72)</f>
        <v>2.2360099999999998</v>
      </c>
      <c r="Z73" s="1">
        <f>ABS(IK_diagnostics_degrees[[#This Row],[Column4]]-D72)</f>
        <v>4.6656200000000005</v>
      </c>
      <c r="AA73" s="1">
        <f>ABS(IK_diagnostics_degrees[[#This Row],[Column5]]-E72)</f>
        <v>1.4843699999999997</v>
      </c>
      <c r="AB73" s="1">
        <f>ABS(IK_diagnostics_degrees[[#This Row],[Column6]]-F72)</f>
        <v>1.1052899999999997</v>
      </c>
      <c r="AC73" s="1">
        <f>ABS(IK_diagnostics_degrees[[#This Row],[Column7]]-G72)</f>
        <v>2.7041399999999998</v>
      </c>
      <c r="AD73" s="1">
        <f>ABS(IK_diagnostics_degrees[[#This Row],[Column8]]-H72)</f>
        <v>1.7500600000000004</v>
      </c>
      <c r="AE73" s="1">
        <f>ABS(IK_diagnostics_degrees[[#This Row],[Column9]]-I72)</f>
        <v>2.592101</v>
      </c>
      <c r="AF73" s="1">
        <f>ABS(IK_diagnostics_degrees[[#This Row],[Column10]]-J72)</f>
        <v>1.5178599999999998</v>
      </c>
      <c r="AG73" s="1">
        <f>ABS(IK_diagnostics_degrees[[#This Row],[Column11]]-K72)</f>
        <v>1.2955300000000001</v>
      </c>
      <c r="AH73" s="1">
        <f>ABS(IK_diagnostics_degrees[[#This Row],[Column12]]-L72)</f>
        <v>2.7951200000000003</v>
      </c>
      <c r="AI73" s="1">
        <f>ABS(IK_diagnostics_degrees[[#This Row],[Column13]]-M72)</f>
        <v>5.0317090000000002</v>
      </c>
      <c r="AJ73" s="1">
        <f>ABS(IK_diagnostics_degrees[[#This Row],[Column14]]-N72)</f>
        <v>2.3893099999999996</v>
      </c>
      <c r="AK73" s="1">
        <f>ABS(IK_diagnostics_degrees[[#This Row],[Column15]]-O72)</f>
        <v>1.187926</v>
      </c>
      <c r="AL73" s="1">
        <f>ABS(IK_diagnostics_degrees[[#This Row],[Column16]]-P72)</f>
        <v>2.1951799999999997</v>
      </c>
      <c r="AM73" s="1">
        <f>ABS(IK_diagnostics_degrees[[#This Row],[Column17]]-Q72)</f>
        <v>0.55301</v>
      </c>
      <c r="AN73" s="1">
        <f>ABS(IK_diagnostics_degrees[[#This Row],[Column18]]-R72)</f>
        <v>1.7851599999999999</v>
      </c>
      <c r="AO73" s="1">
        <f>ABS(IK_diagnostics_degrees[[#This Row],[Column19]]-S72)</f>
        <v>4.6433900000000001</v>
      </c>
      <c r="AP73" s="1">
        <f>ABS(IK_diagnostics_degrees[[#This Row],[Column20]]-T72)</f>
        <v>2.56874</v>
      </c>
      <c r="AQ73" s="1">
        <f>ABS(IK_diagnostics_degrees[[#This Row],[Column21]]-U72)</f>
        <v>3.0629200000000001</v>
      </c>
      <c r="AU73" s="4">
        <f>IK_diagnostics_frames[[#This Row],[Column1]]+AU72</f>
        <v>231</v>
      </c>
      <c r="AV73">
        <f ca="1">AVERAGE(INDIRECT(ADDRESS($AU72+2, AV$1)):INDIRECT(ADDRESS($AU73+1, AV$1)))</f>
        <v>2.1622923066666666</v>
      </c>
      <c r="AW73">
        <f ca="1">AVERAGE(INDIRECT(ADDRESS($AU72+2, AW$1)):INDIRECT(ADDRESS($AU73+1, AW$1)))</f>
        <v>2.5755466666666664</v>
      </c>
      <c r="AX73">
        <f ca="1">AVERAGE(INDIRECT(ADDRESS($AU72+2, AX$1)):INDIRECT(ADDRESS($AU73+1, AX$1)))</f>
        <v>0.85648333333333326</v>
      </c>
      <c r="AY73">
        <f ca="1">AVERAGE(INDIRECT(ADDRESS($AU72+2, AY$1)):INDIRECT(ADDRESS($AU73+1, AY$1)))</f>
        <v>2.7853279999999998</v>
      </c>
      <c r="AZ73">
        <f ca="1">AVERAGE(INDIRECT(ADDRESS($AU72+2, AZ$1)):INDIRECT(ADDRESS($AU73+1, AZ$1)))</f>
        <v>1.4990866666666667</v>
      </c>
      <c r="BA73">
        <f ca="1">AVERAGE(INDIRECT(ADDRESS($AU72+2, BA$1)):INDIRECT(ADDRESS($AU73+1, BA$1)))</f>
        <v>3.5041966666666671</v>
      </c>
      <c r="BB73">
        <f ca="1">AVERAGE(INDIRECT(ADDRESS($AU72+2, BB$1)):INDIRECT(ADDRESS($AU73+1, BB$1)))</f>
        <v>2.2209933333333329</v>
      </c>
      <c r="BC73">
        <f ca="1">AVERAGE(INDIRECT(ADDRESS($AU72+2, BC$1)):INDIRECT(ADDRESS($AU73+1, BC$1)))</f>
        <v>1.3795000000000002</v>
      </c>
      <c r="BD73">
        <f ca="1">AVERAGE(INDIRECT(ADDRESS($AU72+2, BD$1)):INDIRECT(ADDRESS($AU73+1, BD$1)))</f>
        <v>2.9058466666666667</v>
      </c>
      <c r="BE73">
        <f ca="1">AVERAGE(INDIRECT(ADDRESS($AU72+2, BE$1)):INDIRECT(ADDRESS($AU73+1, BE$1)))</f>
        <v>3.1425933333333336</v>
      </c>
      <c r="BF73">
        <f ca="1">AVERAGE(INDIRECT(ADDRESS($AU72+2, BF$1)):INDIRECT(ADDRESS($AU73+1, BF$1)))</f>
        <v>1.5826213333333332</v>
      </c>
      <c r="BG73">
        <f ca="1">AVERAGE(INDIRECT(ADDRESS($AU72+2, BG$1)):INDIRECT(ADDRESS($AU73+1, BG$1)))</f>
        <v>1.2379866666666668</v>
      </c>
      <c r="BH73">
        <f ca="1">AVERAGE(INDIRECT(ADDRESS($AU72+2, BH$1)):INDIRECT(ADDRESS($AU73+1, BH$1)))</f>
        <v>1.963322</v>
      </c>
      <c r="BI73">
        <f ca="1">AVERAGE(INDIRECT(ADDRESS($AU72+2, BI$1)):INDIRECT(ADDRESS($AU73+1, BI$1)))</f>
        <v>0.84226566666666658</v>
      </c>
      <c r="BJ73">
        <f ca="1">AVERAGE(INDIRECT(ADDRESS($AU72+2, BJ$1)):INDIRECT(ADDRESS($AU73+1, BJ$1)))</f>
        <v>1.8954926666666665</v>
      </c>
      <c r="BK73">
        <f ca="1">AVERAGE(INDIRECT(ADDRESS($AU72+2, BK$1)):INDIRECT(ADDRESS($AU73+1, BK$1)))</f>
        <v>2.7940084000000005</v>
      </c>
      <c r="BL73">
        <f ca="1">AVERAGE(INDIRECT(ADDRESS($AU72+2, BL$1)):INDIRECT(ADDRESS($AU73+1, BL$1)))</f>
        <v>1.0048423333333334</v>
      </c>
      <c r="BM73">
        <f ca="1">AVERAGE(INDIRECT(ADDRESS($AU72+2, BM$1)):INDIRECT(ADDRESS($AU73+1, BM$1)))</f>
        <v>1.397763333333333</v>
      </c>
      <c r="BN73">
        <f ca="1">AVERAGE(INDIRECT(ADDRESS($AU72+2, BN$1)):INDIRECT(ADDRESS($AU73+1, BN$1)))</f>
        <v>2.5210080000000001</v>
      </c>
      <c r="BO73">
        <f ca="1">AVERAGE(INDIRECT(ADDRESS($AU72+2, BO$1)):INDIRECT(ADDRESS($AU73+1, BO$1)))</f>
        <v>0.69220000000000004</v>
      </c>
      <c r="BP73">
        <f ca="1">AVERAGE(INDIRECT(ADDRESS($AU72+2, BP$1)):INDIRECT(ADDRESS($AU73+1, BP$1)))</f>
        <v>2.6299350000000001</v>
      </c>
    </row>
    <row r="74" spans="1:68" x14ac:dyDescent="0.25">
      <c r="A74" s="1">
        <v>1.4493</v>
      </c>
      <c r="B74" s="1">
        <v>4.2258699999999996</v>
      </c>
      <c r="C74" s="1">
        <v>5.2855999999999996</v>
      </c>
      <c r="D74" s="1">
        <v>4.0361900000000004</v>
      </c>
      <c r="E74" s="1">
        <v>2.1642999999999999</v>
      </c>
      <c r="F74" s="1">
        <v>1.13401</v>
      </c>
      <c r="G74" s="1">
        <v>5.47776</v>
      </c>
      <c r="H74" s="1">
        <v>1.58473</v>
      </c>
      <c r="I74" s="1">
        <v>3.9628199999999998</v>
      </c>
      <c r="J74" s="1">
        <v>2.97465</v>
      </c>
      <c r="K74" s="1">
        <v>4.8388299999999997</v>
      </c>
      <c r="L74" s="1">
        <v>4.2986300000000002</v>
      </c>
      <c r="M74" s="1">
        <v>3.0317599999999998</v>
      </c>
      <c r="N74" s="1">
        <v>4.4383800000000004</v>
      </c>
      <c r="O74" s="1">
        <v>1.0413699999999999</v>
      </c>
      <c r="P74" s="1">
        <v>1.9972099999999999</v>
      </c>
      <c r="Q74" s="1">
        <v>3.7830900000000001</v>
      </c>
      <c r="R74" s="1">
        <v>4.4242999999999997</v>
      </c>
      <c r="S74" s="1">
        <v>2.4348900000000002</v>
      </c>
      <c r="T74" s="1">
        <v>3.50305</v>
      </c>
      <c r="U74" s="1">
        <v>5.89072</v>
      </c>
      <c r="V74" s="1" t="s">
        <v>23</v>
      </c>
      <c r="W74" s="1">
        <f>ABS(IK_diagnostics_degrees[[#This Row],[Column1]]-A73)</f>
        <v>3.15707</v>
      </c>
      <c r="X74" s="1">
        <f>ABS(IK_diagnostics_degrees[[#This Row],[Column2]]-B73)</f>
        <v>1.3298299999999994</v>
      </c>
      <c r="Y74" s="1">
        <f>ABS(IK_diagnostics_degrees[[#This Row],[Column3]]-C73)</f>
        <v>3.0495899999999998</v>
      </c>
      <c r="Z74" s="1">
        <f>ABS(IK_diagnostics_degrees[[#This Row],[Column4]]-D73)</f>
        <v>2.2469999999999999</v>
      </c>
      <c r="AA74" s="1">
        <f>ABS(IK_diagnostics_degrees[[#This Row],[Column5]]-E73)</f>
        <v>0.59115000000000029</v>
      </c>
      <c r="AB74" s="1">
        <f>ABS(IK_diagnostics_degrees[[#This Row],[Column6]]-F73)</f>
        <v>3.1800199999999998</v>
      </c>
      <c r="AC74" s="1">
        <f>ABS(IK_diagnostics_degrees[[#This Row],[Column7]]-G73)</f>
        <v>3.9336500000000001</v>
      </c>
      <c r="AD74" s="1">
        <f>ABS(IK_diagnostics_degrees[[#This Row],[Column8]]-H73)</f>
        <v>3.4458100000000003</v>
      </c>
      <c r="AE74" s="1">
        <f>ABS(IK_diagnostics_degrees[[#This Row],[Column9]]-I73)</f>
        <v>2.9965509999999997</v>
      </c>
      <c r="AF74" s="1">
        <f>ABS(IK_diagnostics_degrees[[#This Row],[Column10]]-J73)</f>
        <v>1.8629799999999999</v>
      </c>
      <c r="AG74" s="1">
        <f>ABS(IK_diagnostics_degrees[[#This Row],[Column11]]-K73)</f>
        <v>2.1342899999999996</v>
      </c>
      <c r="AH74" s="1">
        <f>ABS(IK_diagnostics_degrees[[#This Row],[Column12]]-L73)</f>
        <v>2.0318700000000001</v>
      </c>
      <c r="AI74" s="1">
        <f>ABS(IK_diagnostics_degrees[[#This Row],[Column13]]-M73)</f>
        <v>2.4863000000000004</v>
      </c>
      <c r="AJ74" s="1">
        <f>ABS(IK_diagnostics_degrees[[#This Row],[Column14]]-N73)</f>
        <v>0.71244000000000041</v>
      </c>
      <c r="AK74" s="1">
        <f>ABS(IK_diagnostics_degrees[[#This Row],[Column15]]-O73)</f>
        <v>0.49879599999999991</v>
      </c>
      <c r="AL74" s="1">
        <f>ABS(IK_diagnostics_degrees[[#This Row],[Column16]]-P73)</f>
        <v>1.5129200000000003</v>
      </c>
      <c r="AM74" s="1">
        <f>ABS(IK_diagnostics_degrees[[#This Row],[Column17]]-Q73)</f>
        <v>2.10894</v>
      </c>
      <c r="AN74" s="1">
        <f>ABS(IK_diagnostics_degrees[[#This Row],[Column18]]-R73)</f>
        <v>1.8795899999999999</v>
      </c>
      <c r="AO74" s="1">
        <f>ABS(IK_diagnostics_degrees[[#This Row],[Column19]]-S73)</f>
        <v>0.92338000000000031</v>
      </c>
      <c r="AP74" s="1">
        <f>ABS(IK_diagnostics_degrees[[#This Row],[Column20]]-T73)</f>
        <v>2.8237199999999998</v>
      </c>
      <c r="AQ74" s="1">
        <f>ABS(IK_diagnostics_degrees[[#This Row],[Column21]]-U73)</f>
        <v>2.6704499999999998</v>
      </c>
      <c r="AU74" s="3">
        <f>IK_diagnostics_frames[[#This Row],[Column1]]+AU73</f>
        <v>232</v>
      </c>
      <c r="AV74">
        <f ca="1">AVERAGE(INDIRECT(ADDRESS($AU73+2, AV$1)):INDIRECT(ADDRESS($AU74+1, AV$1)))</f>
        <v>0.69959999999999978</v>
      </c>
      <c r="AW74">
        <f ca="1">AVERAGE(INDIRECT(ADDRESS($AU73+2, AW$1)):INDIRECT(ADDRESS($AU74+1, AW$1)))</f>
        <v>1.7029369999999999</v>
      </c>
      <c r="AX74">
        <f ca="1">AVERAGE(INDIRECT(ADDRESS($AU73+2, AX$1)):INDIRECT(ADDRESS($AU74+1, AX$1)))</f>
        <v>0.78169000000000022</v>
      </c>
      <c r="AY74">
        <f ca="1">AVERAGE(INDIRECT(ADDRESS($AU73+2, AY$1)):INDIRECT(ADDRESS($AU74+1, AY$1)))</f>
        <v>3.8225899999999999</v>
      </c>
      <c r="AZ74">
        <f ca="1">AVERAGE(INDIRECT(ADDRESS($AU73+2, AZ$1)):INDIRECT(ADDRESS($AU74+1, AZ$1)))</f>
        <v>9.9219999999999864E-2</v>
      </c>
      <c r="BA74">
        <f ca="1">AVERAGE(INDIRECT(ADDRESS($AU73+2, BA$1)):INDIRECT(ADDRESS($AU74+1, BA$1)))</f>
        <v>1.6716899999999995</v>
      </c>
      <c r="BB74">
        <f ca="1">AVERAGE(INDIRECT(ADDRESS($AU73+2, BB$1)):INDIRECT(ADDRESS($AU74+1, BB$1)))</f>
        <v>1.7522299999999995</v>
      </c>
      <c r="BC74">
        <f ca="1">AVERAGE(INDIRECT(ADDRESS($AU73+2, BC$1)):INDIRECT(ADDRESS($AU74+1, BC$1)))</f>
        <v>0.68009000000000008</v>
      </c>
      <c r="BD74">
        <f ca="1">AVERAGE(INDIRECT(ADDRESS($AU73+2, BD$1)):INDIRECT(ADDRESS($AU74+1, BD$1)))</f>
        <v>4.0242299999999993</v>
      </c>
      <c r="BE74">
        <f ca="1">AVERAGE(INDIRECT(ADDRESS($AU73+2, BE$1)):INDIRECT(ADDRESS($AU74+1, BE$1)))</f>
        <v>0.7117500000000001</v>
      </c>
      <c r="BF74">
        <f ca="1">AVERAGE(INDIRECT(ADDRESS($AU73+2, BF$1)):INDIRECT(ADDRESS($AU74+1, BF$1)))</f>
        <v>1.9757500000000001</v>
      </c>
      <c r="BG74">
        <f ca="1">AVERAGE(INDIRECT(ADDRESS($AU73+2, BG$1)):INDIRECT(ADDRESS($AU74+1, BG$1)))</f>
        <v>1.0545100000000001</v>
      </c>
      <c r="BH74">
        <f ca="1">AVERAGE(INDIRECT(ADDRESS($AU73+2, BH$1)):INDIRECT(ADDRESS($AU74+1, BH$1)))</f>
        <v>0.36531000000000002</v>
      </c>
      <c r="BI74">
        <f ca="1">AVERAGE(INDIRECT(ADDRESS($AU73+2, BI$1)):INDIRECT(ADDRESS($AU74+1, BI$1)))</f>
        <v>2.2641000000000004</v>
      </c>
      <c r="BJ74">
        <f ca="1">AVERAGE(INDIRECT(ADDRESS($AU73+2, BJ$1)):INDIRECT(ADDRESS($AU74+1, BJ$1)))</f>
        <v>2.5882799999999997</v>
      </c>
      <c r="BK74">
        <f ca="1">AVERAGE(INDIRECT(ADDRESS($AU73+2, BK$1)):INDIRECT(ADDRESS($AU74+1, BK$1)))</f>
        <v>1.0190999999999999</v>
      </c>
      <c r="BL74">
        <f ca="1">AVERAGE(INDIRECT(ADDRESS($AU73+2, BL$1)):INDIRECT(ADDRESS($AU74+1, BL$1)))</f>
        <v>3.0620270000000001</v>
      </c>
      <c r="BM74">
        <f ca="1">AVERAGE(INDIRECT(ADDRESS($AU73+2, BM$1)):INDIRECT(ADDRESS($AU74+1, BM$1)))</f>
        <v>0.42656000000000027</v>
      </c>
      <c r="BN74">
        <f ca="1">AVERAGE(INDIRECT(ADDRESS($AU73+2, BN$1)):INDIRECT(ADDRESS($AU74+1, BN$1)))</f>
        <v>2.1831939999999999</v>
      </c>
      <c r="BO74">
        <f ca="1">AVERAGE(INDIRECT(ADDRESS($AU73+2, BO$1)):INDIRECT(ADDRESS($AU74+1, BO$1)))</f>
        <v>0.83770999999999995</v>
      </c>
      <c r="BP74">
        <f ca="1">AVERAGE(INDIRECT(ADDRESS($AU73+2, BP$1)):INDIRECT(ADDRESS($AU74+1, BP$1)))</f>
        <v>1.092479</v>
      </c>
    </row>
    <row r="75" spans="1:68" x14ac:dyDescent="0.25">
      <c r="A75" s="1">
        <v>5.0657699999999997</v>
      </c>
      <c r="B75" s="1">
        <v>4.3620299999999999</v>
      </c>
      <c r="C75" s="1">
        <v>1.77142</v>
      </c>
      <c r="D75" s="1">
        <v>1.89385</v>
      </c>
      <c r="E75" s="1">
        <v>1.93577</v>
      </c>
      <c r="F75" s="1">
        <v>1.02972</v>
      </c>
      <c r="G75" s="1">
        <v>2.5738699999999999</v>
      </c>
      <c r="H75" s="1">
        <v>3.0300099999999999</v>
      </c>
      <c r="I75" s="1">
        <v>6.2794400000000001</v>
      </c>
      <c r="J75" s="1">
        <v>4.3798500000000002</v>
      </c>
      <c r="K75" s="1">
        <v>4.01858</v>
      </c>
      <c r="L75" s="1">
        <v>4.0087000000000002</v>
      </c>
      <c r="M75" s="1">
        <v>2.58243</v>
      </c>
      <c r="N75" s="1">
        <v>5.4534900000000004</v>
      </c>
      <c r="O75" s="1">
        <v>5.7772500000000004</v>
      </c>
      <c r="P75" s="1">
        <v>2.3478400000000001</v>
      </c>
      <c r="Q75" s="1">
        <v>0.834337</v>
      </c>
      <c r="R75" s="1">
        <v>0.26548899999999998</v>
      </c>
      <c r="S75" s="1">
        <v>2.8112400000000002</v>
      </c>
      <c r="T75" s="1">
        <v>4.64391</v>
      </c>
      <c r="U75" s="1">
        <v>4.5476700000000001</v>
      </c>
      <c r="V75" s="1" t="s">
        <v>23</v>
      </c>
      <c r="W75" s="1">
        <f>ABS(IK_diagnostics_degrees[[#This Row],[Column1]]-A74)</f>
        <v>3.6164699999999996</v>
      </c>
      <c r="X75" s="1">
        <f>ABS(IK_diagnostics_degrees[[#This Row],[Column2]]-B74)</f>
        <v>0.13616000000000028</v>
      </c>
      <c r="Y75" s="1">
        <f>ABS(IK_diagnostics_degrees[[#This Row],[Column3]]-C74)</f>
        <v>3.5141799999999996</v>
      </c>
      <c r="Z75" s="1">
        <f>ABS(IK_diagnostics_degrees[[#This Row],[Column4]]-D74)</f>
        <v>2.1423400000000004</v>
      </c>
      <c r="AA75" s="1">
        <f>ABS(IK_diagnostics_degrees[[#This Row],[Column5]]-E74)</f>
        <v>0.2285299999999999</v>
      </c>
      <c r="AB75" s="1">
        <f>ABS(IK_diagnostics_degrees[[#This Row],[Column6]]-F74)</f>
        <v>0.10428999999999999</v>
      </c>
      <c r="AC75" s="1">
        <f>ABS(IK_diagnostics_degrees[[#This Row],[Column7]]-G74)</f>
        <v>2.9038900000000001</v>
      </c>
      <c r="AD75" s="1">
        <f>ABS(IK_diagnostics_degrees[[#This Row],[Column8]]-H74)</f>
        <v>1.4452799999999999</v>
      </c>
      <c r="AE75" s="1">
        <f>ABS(IK_diagnostics_degrees[[#This Row],[Column9]]-I74)</f>
        <v>2.3166200000000003</v>
      </c>
      <c r="AF75" s="1">
        <f>ABS(IK_diagnostics_degrees[[#This Row],[Column10]]-J74)</f>
        <v>1.4052000000000002</v>
      </c>
      <c r="AG75" s="1">
        <f>ABS(IK_diagnostics_degrees[[#This Row],[Column11]]-K74)</f>
        <v>0.8202499999999997</v>
      </c>
      <c r="AH75" s="1">
        <f>ABS(IK_diagnostics_degrees[[#This Row],[Column12]]-L74)</f>
        <v>0.28993000000000002</v>
      </c>
      <c r="AI75" s="1">
        <f>ABS(IK_diagnostics_degrees[[#This Row],[Column13]]-M74)</f>
        <v>0.44932999999999979</v>
      </c>
      <c r="AJ75" s="1">
        <f>ABS(IK_diagnostics_degrees[[#This Row],[Column14]]-N74)</f>
        <v>1.01511</v>
      </c>
      <c r="AK75" s="1">
        <f>ABS(IK_diagnostics_degrees[[#This Row],[Column15]]-O74)</f>
        <v>4.7358800000000008</v>
      </c>
      <c r="AL75" s="1">
        <f>ABS(IK_diagnostics_degrees[[#This Row],[Column16]]-P74)</f>
        <v>0.35063000000000022</v>
      </c>
      <c r="AM75" s="1">
        <f>ABS(IK_diagnostics_degrees[[#This Row],[Column17]]-Q74)</f>
        <v>2.948753</v>
      </c>
      <c r="AN75" s="1">
        <f>ABS(IK_diagnostics_degrees[[#This Row],[Column18]]-R74)</f>
        <v>4.158811</v>
      </c>
      <c r="AO75" s="1">
        <f>ABS(IK_diagnostics_degrees[[#This Row],[Column19]]-S74)</f>
        <v>0.37634999999999996</v>
      </c>
      <c r="AP75" s="1">
        <f>ABS(IK_diagnostics_degrees[[#This Row],[Column20]]-T74)</f>
        <v>1.14086</v>
      </c>
      <c r="AQ75" s="1">
        <f>ABS(IK_diagnostics_degrees[[#This Row],[Column21]]-U74)</f>
        <v>1.3430499999999999</v>
      </c>
      <c r="AU75" s="4">
        <f>IK_diagnostics_frames[[#This Row],[Column1]]+AU74</f>
        <v>234</v>
      </c>
      <c r="AV75">
        <f ca="1">AVERAGE(INDIRECT(ADDRESS($AU74+2, AV$1)):INDIRECT(ADDRESS($AU75+1, AV$1)))</f>
        <v>1.7932399999999999</v>
      </c>
      <c r="AW75">
        <f ca="1">AVERAGE(INDIRECT(ADDRESS($AU74+2, AW$1)):INDIRECT(ADDRESS($AU75+1, AW$1)))</f>
        <v>1.1469635</v>
      </c>
      <c r="AX75">
        <f ca="1">AVERAGE(INDIRECT(ADDRESS($AU74+2, AX$1)):INDIRECT(ADDRESS($AU75+1, AX$1)))</f>
        <v>2.3084750000000005</v>
      </c>
      <c r="AY75">
        <f ca="1">AVERAGE(INDIRECT(ADDRESS($AU74+2, AY$1)):INDIRECT(ADDRESS($AU75+1, AY$1)))</f>
        <v>2.5765950000000002</v>
      </c>
      <c r="AZ75">
        <f ca="1">AVERAGE(INDIRECT(ADDRESS($AU74+2, AZ$1)):INDIRECT(ADDRESS($AU75+1, AZ$1)))</f>
        <v>3.3914979999999999</v>
      </c>
      <c r="BA75">
        <f ca="1">AVERAGE(INDIRECT(ADDRESS($AU74+2, BA$1)):INDIRECT(ADDRESS($AU75+1, BA$1)))</f>
        <v>2.1100249999999998</v>
      </c>
      <c r="BB75">
        <f ca="1">AVERAGE(INDIRECT(ADDRESS($AU74+2, BB$1)):INDIRECT(ADDRESS($AU75+1, BB$1)))</f>
        <v>2.4932350000000003</v>
      </c>
      <c r="BC75">
        <f ca="1">AVERAGE(INDIRECT(ADDRESS($AU74+2, BC$1)):INDIRECT(ADDRESS($AU75+1, BC$1)))</f>
        <v>2.0888100000000001</v>
      </c>
      <c r="BD75">
        <f ca="1">AVERAGE(INDIRECT(ADDRESS($AU74+2, BD$1)):INDIRECT(ADDRESS($AU75+1, BD$1)))</f>
        <v>1.6147600000000002</v>
      </c>
      <c r="BE75">
        <f ca="1">AVERAGE(INDIRECT(ADDRESS($AU74+2, BE$1)):INDIRECT(ADDRESS($AU75+1, BE$1)))</f>
        <v>0.25281999999999982</v>
      </c>
      <c r="BF75">
        <f ca="1">AVERAGE(INDIRECT(ADDRESS($AU74+2, BF$1)):INDIRECT(ADDRESS($AU75+1, BF$1)))</f>
        <v>1.8184900000000002</v>
      </c>
      <c r="BG75">
        <f ca="1">AVERAGE(INDIRECT(ADDRESS($AU74+2, BG$1)):INDIRECT(ADDRESS($AU75+1, BG$1)))</f>
        <v>4.247617</v>
      </c>
      <c r="BH75">
        <f ca="1">AVERAGE(INDIRECT(ADDRESS($AU74+2, BH$1)):INDIRECT(ADDRESS($AU75+1, BH$1)))</f>
        <v>1.9624250000000001</v>
      </c>
      <c r="BI75">
        <f ca="1">AVERAGE(INDIRECT(ADDRESS($AU74+2, BI$1)):INDIRECT(ADDRESS($AU75+1, BI$1)))</f>
        <v>3.0204900000000001</v>
      </c>
      <c r="BJ75">
        <f ca="1">AVERAGE(INDIRECT(ADDRESS($AU74+2, BJ$1)):INDIRECT(ADDRESS($AU75+1, BJ$1)))</f>
        <v>1.1282050000000001</v>
      </c>
      <c r="BK75">
        <f ca="1">AVERAGE(INDIRECT(ADDRESS($AU74+2, BK$1)):INDIRECT(ADDRESS($AU75+1, BK$1)))</f>
        <v>1.6546050000000001</v>
      </c>
      <c r="BL75">
        <f ca="1">AVERAGE(INDIRECT(ADDRESS($AU74+2, BL$1)):INDIRECT(ADDRESS($AU75+1, BL$1)))</f>
        <v>0.68131499999999989</v>
      </c>
      <c r="BM75">
        <f ca="1">AVERAGE(INDIRECT(ADDRESS($AU74+2, BM$1)):INDIRECT(ADDRESS($AU75+1, BM$1)))</f>
        <v>0.32363500000000012</v>
      </c>
      <c r="BN75">
        <f ca="1">AVERAGE(INDIRECT(ADDRESS($AU74+2, BN$1)):INDIRECT(ADDRESS($AU75+1, BN$1)))</f>
        <v>0.84489999999999998</v>
      </c>
      <c r="BO75">
        <f ca="1">AVERAGE(INDIRECT(ADDRESS($AU74+2, BO$1)):INDIRECT(ADDRESS($AU75+1, BO$1)))</f>
        <v>3.1380350000000004</v>
      </c>
      <c r="BP75">
        <f ca="1">AVERAGE(INDIRECT(ADDRESS($AU74+2, BP$1)):INDIRECT(ADDRESS($AU75+1, BP$1)))</f>
        <v>4.1203149999999997</v>
      </c>
    </row>
    <row r="76" spans="1:68" x14ac:dyDescent="0.25">
      <c r="A76" s="1">
        <v>2.13978</v>
      </c>
      <c r="B76" s="1">
        <v>2.0964100000000001</v>
      </c>
      <c r="C76" s="1">
        <v>4.9721099999999998</v>
      </c>
      <c r="D76" s="1">
        <v>1.2968299999999999</v>
      </c>
      <c r="E76" s="1">
        <v>5.5491299999999999</v>
      </c>
      <c r="F76" s="1">
        <v>0.195774</v>
      </c>
      <c r="G76" s="1">
        <v>6.2831900000000003</v>
      </c>
      <c r="H76" s="1" t="s">
        <v>22</v>
      </c>
      <c r="I76" s="1">
        <v>3.3172600000000001</v>
      </c>
      <c r="J76" s="1">
        <v>0.15076300000000001</v>
      </c>
      <c r="K76" s="1">
        <v>3.23047</v>
      </c>
      <c r="L76" s="1">
        <v>0.630691</v>
      </c>
      <c r="M76" s="1">
        <v>1.5418799999999999</v>
      </c>
      <c r="N76" s="1">
        <v>5.6101200000000002</v>
      </c>
      <c r="O76" s="1">
        <v>2.6197199999999999E-3</v>
      </c>
      <c r="P76" s="1">
        <v>3.50258</v>
      </c>
      <c r="Q76" s="1">
        <v>4.2297900000000004</v>
      </c>
      <c r="R76" s="1">
        <v>3.8420700000000001</v>
      </c>
      <c r="S76" s="1">
        <v>1.1919599999999999</v>
      </c>
      <c r="T76" s="1">
        <v>0.75695800000000002</v>
      </c>
      <c r="U76" s="1" t="s">
        <v>22</v>
      </c>
      <c r="V76" s="1" t="s">
        <v>23</v>
      </c>
      <c r="W76" s="1">
        <f>ABS(IK_diagnostics_degrees[[#This Row],[Column1]]-A75)</f>
        <v>2.9259899999999996</v>
      </c>
      <c r="X76" s="1">
        <f>ABS(IK_diagnostics_degrees[[#This Row],[Column2]]-B75)</f>
        <v>2.2656199999999997</v>
      </c>
      <c r="Y76" s="1">
        <f>ABS(IK_diagnostics_degrees[[#This Row],[Column3]]-C75)</f>
        <v>3.2006899999999998</v>
      </c>
      <c r="Z76" s="1">
        <f>ABS(IK_diagnostics_degrees[[#This Row],[Column4]]-D75)</f>
        <v>0.59702000000000011</v>
      </c>
      <c r="AA76" s="1">
        <f>ABS(IK_diagnostics_degrees[[#This Row],[Column5]]-E75)</f>
        <v>3.6133600000000001</v>
      </c>
      <c r="AB76" s="1">
        <f>ABS(IK_diagnostics_degrees[[#This Row],[Column6]]-F75)</f>
        <v>0.83394599999999997</v>
      </c>
      <c r="AC76" s="1">
        <f>ABS(IK_diagnostics_degrees[[#This Row],[Column7]]-G75)</f>
        <v>3.7093200000000004</v>
      </c>
      <c r="AD76" s="1">
        <f>ABS(IK_diagnostics_degrees[[#This Row],[Column8]]-H75)</f>
        <v>3.0300099999999999</v>
      </c>
      <c r="AE76" s="1">
        <f>ABS(IK_diagnostics_degrees[[#This Row],[Column9]]-I75)</f>
        <v>2.96218</v>
      </c>
      <c r="AF76" s="1">
        <f>ABS(IK_diagnostics_degrees[[#This Row],[Column10]]-J75)</f>
        <v>4.2290869999999998</v>
      </c>
      <c r="AG76" s="1">
        <f>ABS(IK_diagnostics_degrees[[#This Row],[Column11]]-K75)</f>
        <v>0.78811000000000009</v>
      </c>
      <c r="AH76" s="1">
        <f>ABS(IK_diagnostics_degrees[[#This Row],[Column12]]-L75)</f>
        <v>3.378009</v>
      </c>
      <c r="AI76" s="1">
        <f>ABS(IK_diagnostics_degrees[[#This Row],[Column13]]-M75)</f>
        <v>1.0405500000000001</v>
      </c>
      <c r="AJ76" s="1">
        <f>ABS(IK_diagnostics_degrees[[#This Row],[Column14]]-N75)</f>
        <v>0.15662999999999982</v>
      </c>
      <c r="AK76" s="1">
        <f>ABS(IK_diagnostics_degrees[[#This Row],[Column15]]-O75)</f>
        <v>5.7746302800000002</v>
      </c>
      <c r="AL76" s="1">
        <f>ABS(IK_diagnostics_degrees[[#This Row],[Column16]]-P75)</f>
        <v>1.1547399999999999</v>
      </c>
      <c r="AM76" s="1">
        <f>ABS(IK_diagnostics_degrees[[#This Row],[Column17]]-Q75)</f>
        <v>3.3954530000000003</v>
      </c>
      <c r="AN76" s="1">
        <f>ABS(IK_diagnostics_degrees[[#This Row],[Column18]]-R75)</f>
        <v>3.576581</v>
      </c>
      <c r="AO76" s="1">
        <f>ABS(IK_diagnostics_degrees[[#This Row],[Column19]]-S75)</f>
        <v>1.6192800000000003</v>
      </c>
      <c r="AP76" s="1">
        <f>ABS(IK_diagnostics_degrees[[#This Row],[Column20]]-T75)</f>
        <v>3.886952</v>
      </c>
      <c r="AQ76" s="1">
        <f>ABS(IK_diagnostics_degrees[[#This Row],[Column21]]-U75)</f>
        <v>4.5476700000000001</v>
      </c>
      <c r="AU76" s="3">
        <f>IK_diagnostics_frames[[#This Row],[Column1]]+AU75</f>
        <v>238</v>
      </c>
      <c r="AV76">
        <f ca="1">AVERAGE(INDIRECT(ADDRESS($AU75+2, AV$1)):INDIRECT(ADDRESS($AU76+1, AV$1)))</f>
        <v>1.0502974999999999</v>
      </c>
      <c r="AW76">
        <f ca="1">AVERAGE(INDIRECT(ADDRESS($AU75+2, AW$1)):INDIRECT(ADDRESS($AU76+1, AW$1)))</f>
        <v>4.0811204999999999</v>
      </c>
      <c r="AX76">
        <f ca="1">AVERAGE(INDIRECT(ADDRESS($AU75+2, AX$1)):INDIRECT(ADDRESS($AU76+1, AX$1)))</f>
        <v>1.5386424999999999</v>
      </c>
      <c r="AY76">
        <f ca="1">AVERAGE(INDIRECT(ADDRESS($AU75+2, AY$1)):INDIRECT(ADDRESS($AU76+1, AY$1)))</f>
        <v>2.4538850000000005</v>
      </c>
      <c r="AZ76">
        <f ca="1">AVERAGE(INDIRECT(ADDRESS($AU75+2, AZ$1)):INDIRECT(ADDRESS($AU76+1, AZ$1)))</f>
        <v>1.7770174999999997</v>
      </c>
      <c r="BA76">
        <f ca="1">AVERAGE(INDIRECT(ADDRESS($AU75+2, BA$1)):INDIRECT(ADDRESS($AU76+1, BA$1)))</f>
        <v>3.1116182500000003</v>
      </c>
      <c r="BB76">
        <f ca="1">AVERAGE(INDIRECT(ADDRESS($AU75+2, BB$1)):INDIRECT(ADDRESS($AU76+1, BB$1)))</f>
        <v>1.4886790000000003</v>
      </c>
      <c r="BC76">
        <f ca="1">AVERAGE(INDIRECT(ADDRESS($AU75+2, BC$1)):INDIRECT(ADDRESS($AU76+1, BC$1)))</f>
        <v>1.0630299999999999</v>
      </c>
      <c r="BD76">
        <f ca="1">AVERAGE(INDIRECT(ADDRESS($AU75+2, BD$1)):INDIRECT(ADDRESS($AU76+1, BD$1)))</f>
        <v>1.8522275000000001</v>
      </c>
      <c r="BE76">
        <f ca="1">AVERAGE(INDIRECT(ADDRESS($AU75+2, BE$1)):INDIRECT(ADDRESS($AU76+1, BE$1)))</f>
        <v>2.7523424999999997</v>
      </c>
      <c r="BF76">
        <f ca="1">AVERAGE(INDIRECT(ADDRESS($AU75+2, BF$1)):INDIRECT(ADDRESS($AU76+1, BF$1)))</f>
        <v>2.2626945950000001</v>
      </c>
      <c r="BG76">
        <f ca="1">AVERAGE(INDIRECT(ADDRESS($AU75+2, BG$1)):INDIRECT(ADDRESS($AU76+1, BG$1)))</f>
        <v>0.61807949999999978</v>
      </c>
      <c r="BH76">
        <f ca="1">AVERAGE(INDIRECT(ADDRESS($AU75+2, BH$1)):INDIRECT(ADDRESS($AU76+1, BH$1)))</f>
        <v>2.2637899999999993</v>
      </c>
      <c r="BI76">
        <f ca="1">AVERAGE(INDIRECT(ADDRESS($AU75+2, BI$1)):INDIRECT(ADDRESS($AU76+1, BI$1)))</f>
        <v>0.52978750000000008</v>
      </c>
      <c r="BJ76">
        <f ca="1">AVERAGE(INDIRECT(ADDRESS($AU75+2, BJ$1)):INDIRECT(ADDRESS($AU76+1, BJ$1)))</f>
        <v>2.1429930000000001</v>
      </c>
      <c r="BK76">
        <f ca="1">AVERAGE(INDIRECT(ADDRESS($AU75+2, BK$1)):INDIRECT(ADDRESS($AU76+1, BK$1)))</f>
        <v>2.8131705</v>
      </c>
      <c r="BL76">
        <f ca="1">AVERAGE(INDIRECT(ADDRESS($AU75+2, BL$1)):INDIRECT(ADDRESS($AU76+1, BL$1)))</f>
        <v>2.2418049999999998</v>
      </c>
      <c r="BM76">
        <f ca="1">AVERAGE(INDIRECT(ADDRESS($AU75+2, BM$1)):INDIRECT(ADDRESS($AU76+1, BM$1)))</f>
        <v>1.2912224999999999</v>
      </c>
      <c r="BN76">
        <f ca="1">AVERAGE(INDIRECT(ADDRESS($AU75+2, BN$1)):INDIRECT(ADDRESS($AU76+1, BN$1)))</f>
        <v>1.99017</v>
      </c>
      <c r="BO76">
        <f ca="1">AVERAGE(INDIRECT(ADDRESS($AU75+2, BO$1)):INDIRECT(ADDRESS($AU76+1, BO$1)))</f>
        <v>0.48380750000000006</v>
      </c>
      <c r="BP76">
        <f ca="1">AVERAGE(INDIRECT(ADDRESS($AU75+2, BP$1)):INDIRECT(ADDRESS($AU76+1, BP$1)))</f>
        <v>1.8706363500000003</v>
      </c>
    </row>
    <row r="77" spans="1:68" x14ac:dyDescent="0.25">
      <c r="A77" s="1">
        <v>4.4207000000000001</v>
      </c>
      <c r="B77" s="1">
        <v>5.3190200000000001</v>
      </c>
      <c r="C77" s="1">
        <v>0.76758400000000004</v>
      </c>
      <c r="D77" s="1">
        <v>4.0233100000000004</v>
      </c>
      <c r="E77" s="1">
        <v>3.8768799999999999</v>
      </c>
      <c r="F77" s="1">
        <v>3.7439</v>
      </c>
      <c r="G77" s="1">
        <v>5.3207199999999997</v>
      </c>
      <c r="H77" s="1">
        <v>2.09822</v>
      </c>
      <c r="I77" s="1">
        <v>1.51641</v>
      </c>
      <c r="J77" s="1">
        <v>3.8844699999999999</v>
      </c>
      <c r="K77" s="1">
        <v>1.0279</v>
      </c>
      <c r="L77" s="1">
        <v>5.5266500000000001</v>
      </c>
      <c r="M77" s="1">
        <v>1.5822000000000001</v>
      </c>
      <c r="N77" s="1">
        <v>5.4219200000000001</v>
      </c>
      <c r="O77" s="1">
        <v>3.99709</v>
      </c>
      <c r="P77" s="1">
        <v>3.2748400000000002</v>
      </c>
      <c r="Q77" s="1">
        <v>2.99485</v>
      </c>
      <c r="R77" s="1">
        <v>1.0835399999999999</v>
      </c>
      <c r="S77" s="1">
        <v>2.92313</v>
      </c>
      <c r="T77" s="1">
        <v>5.7717499999999999</v>
      </c>
      <c r="U77" s="1">
        <v>3.2779199999999999</v>
      </c>
      <c r="V77" s="1" t="s">
        <v>23</v>
      </c>
      <c r="W77" s="1">
        <f>ABS(IK_diagnostics_degrees[[#This Row],[Column1]]-A76)</f>
        <v>2.2809200000000001</v>
      </c>
      <c r="X77" s="1">
        <f>ABS(IK_diagnostics_degrees[[#This Row],[Column2]]-B76)</f>
        <v>3.22261</v>
      </c>
      <c r="Y77" s="1">
        <f>ABS(IK_diagnostics_degrees[[#This Row],[Column3]]-C76)</f>
        <v>4.2045259999999995</v>
      </c>
      <c r="Z77" s="1">
        <f>ABS(IK_diagnostics_degrees[[#This Row],[Column4]]-D76)</f>
        <v>2.7264800000000005</v>
      </c>
      <c r="AA77" s="1">
        <f>ABS(IK_diagnostics_degrees[[#This Row],[Column5]]-E76)</f>
        <v>1.67225</v>
      </c>
      <c r="AB77" s="1">
        <f>ABS(IK_diagnostics_degrees[[#This Row],[Column6]]-F76)</f>
        <v>3.5481259999999999</v>
      </c>
      <c r="AC77" s="1">
        <f>ABS(IK_diagnostics_degrees[[#This Row],[Column7]]-G76)</f>
        <v>0.9624700000000006</v>
      </c>
      <c r="AD77" s="1">
        <f>ABS(IK_diagnostics_degrees[[#This Row],[Column8]]-H76)</f>
        <v>2.09822</v>
      </c>
      <c r="AE77" s="1">
        <f>ABS(IK_diagnostics_degrees[[#This Row],[Column9]]-I76)</f>
        <v>1.8008500000000001</v>
      </c>
      <c r="AF77" s="1">
        <f>ABS(IK_diagnostics_degrees[[#This Row],[Column10]]-J76)</f>
        <v>3.7337069999999999</v>
      </c>
      <c r="AG77" s="1">
        <f>ABS(IK_diagnostics_degrees[[#This Row],[Column11]]-K76)</f>
        <v>2.2025699999999997</v>
      </c>
      <c r="AH77" s="1">
        <f>ABS(IK_diagnostics_degrees[[#This Row],[Column12]]-L76)</f>
        <v>4.8959590000000004</v>
      </c>
      <c r="AI77" s="1">
        <f>ABS(IK_diagnostics_degrees[[#This Row],[Column13]]-M76)</f>
        <v>4.0320000000000134E-2</v>
      </c>
      <c r="AJ77" s="1">
        <f>ABS(IK_diagnostics_degrees[[#This Row],[Column14]]-N76)</f>
        <v>0.18820000000000014</v>
      </c>
      <c r="AK77" s="1">
        <f>ABS(IK_diagnostics_degrees[[#This Row],[Column15]]-O76)</f>
        <v>3.9944702799999998</v>
      </c>
      <c r="AL77" s="1">
        <f>ABS(IK_diagnostics_degrees[[#This Row],[Column16]]-P76)</f>
        <v>0.22773999999999983</v>
      </c>
      <c r="AM77" s="1">
        <f>ABS(IK_diagnostics_degrees[[#This Row],[Column17]]-Q76)</f>
        <v>1.2349400000000004</v>
      </c>
      <c r="AN77" s="1">
        <f>ABS(IK_diagnostics_degrees[[#This Row],[Column18]]-R76)</f>
        <v>2.7585300000000004</v>
      </c>
      <c r="AO77" s="1">
        <f>ABS(IK_diagnostics_degrees[[#This Row],[Column19]]-S76)</f>
        <v>1.7311700000000001</v>
      </c>
      <c r="AP77" s="1">
        <f>ABS(IK_diagnostics_degrees[[#This Row],[Column20]]-T76)</f>
        <v>5.0147919999999999</v>
      </c>
      <c r="AQ77" s="1">
        <f>ABS(IK_diagnostics_degrees[[#This Row],[Column21]]-U76)</f>
        <v>3.2779199999999999</v>
      </c>
      <c r="AU77" s="4">
        <f>IK_diagnostics_frames[[#This Row],[Column1]]+AU76</f>
        <v>239</v>
      </c>
      <c r="AV77">
        <f ca="1">AVERAGE(INDIRECT(ADDRESS($AU76+2, AV$1)):INDIRECT(ADDRESS($AU77+1, AV$1)))</f>
        <v>0.17199000000000009</v>
      </c>
      <c r="AW77">
        <f ca="1">AVERAGE(INDIRECT(ADDRESS($AU76+2, AW$1)):INDIRECT(ADDRESS($AU77+1, AW$1)))</f>
        <v>3.0276300000000003</v>
      </c>
      <c r="AX77">
        <f ca="1">AVERAGE(INDIRECT(ADDRESS($AU76+2, AX$1)):INDIRECT(ADDRESS($AU77+1, AX$1)))</f>
        <v>0.16359999999999975</v>
      </c>
      <c r="AY77">
        <f ca="1">AVERAGE(INDIRECT(ADDRESS($AU76+2, AY$1)):INDIRECT(ADDRESS($AU77+1, AY$1)))</f>
        <v>1.23407</v>
      </c>
      <c r="AZ77">
        <f ca="1">AVERAGE(INDIRECT(ADDRESS($AU76+2, AZ$1)):INDIRECT(ADDRESS($AU77+1, AZ$1)))</f>
        <v>4.0658659999999998</v>
      </c>
      <c r="BA77">
        <f ca="1">AVERAGE(INDIRECT(ADDRESS($AU76+2, BA$1)):INDIRECT(ADDRESS($AU77+1, BA$1)))</f>
        <v>3.892563</v>
      </c>
      <c r="BB77">
        <f ca="1">AVERAGE(INDIRECT(ADDRESS($AU76+2, BB$1)):INDIRECT(ADDRESS($AU77+1, BB$1)))</f>
        <v>2.8329360000000001</v>
      </c>
      <c r="BC77">
        <f ca="1">AVERAGE(INDIRECT(ADDRESS($AU76+2, BC$1)):INDIRECT(ADDRESS($AU77+1, BC$1)))</f>
        <v>2.1423190000000001</v>
      </c>
      <c r="BD77">
        <f ca="1">AVERAGE(INDIRECT(ADDRESS($AU76+2, BD$1)):INDIRECT(ADDRESS($AU77+1, BD$1)))</f>
        <v>1.8411599999999999</v>
      </c>
      <c r="BE77">
        <f ca="1">AVERAGE(INDIRECT(ADDRESS($AU76+2, BE$1)):INDIRECT(ADDRESS($AU77+1, BE$1)))</f>
        <v>3.3217000000000003</v>
      </c>
      <c r="BF77">
        <f ca="1">AVERAGE(INDIRECT(ADDRESS($AU76+2, BF$1)):INDIRECT(ADDRESS($AU77+1, BF$1)))</f>
        <v>0.23772000000000038</v>
      </c>
      <c r="BG77">
        <f ca="1">AVERAGE(INDIRECT(ADDRESS($AU76+2, BG$1)):INDIRECT(ADDRESS($AU77+1, BG$1)))</f>
        <v>0.60207999999999995</v>
      </c>
      <c r="BH77">
        <f ca="1">AVERAGE(INDIRECT(ADDRESS($AU76+2, BH$1)):INDIRECT(ADDRESS($AU77+1, BH$1)))</f>
        <v>0.22608000000000006</v>
      </c>
      <c r="BI77">
        <f ca="1">AVERAGE(INDIRECT(ADDRESS($AU76+2, BI$1)):INDIRECT(ADDRESS($AU77+1, BI$1)))</f>
        <v>2.467025</v>
      </c>
      <c r="BJ77">
        <f ca="1">AVERAGE(INDIRECT(ADDRESS($AU76+2, BJ$1)):INDIRECT(ADDRESS($AU77+1, BJ$1)))</f>
        <v>0.87151000000000023</v>
      </c>
      <c r="BK77">
        <f ca="1">AVERAGE(INDIRECT(ADDRESS($AU76+2, BK$1)):INDIRECT(ADDRESS($AU77+1, BK$1)))</f>
        <v>1.5861300000000003</v>
      </c>
      <c r="BL77">
        <f ca="1">AVERAGE(INDIRECT(ADDRESS($AU76+2, BL$1)):INDIRECT(ADDRESS($AU77+1, BL$1)))</f>
        <v>1.4343300000000001</v>
      </c>
      <c r="BM77">
        <f ca="1">AVERAGE(INDIRECT(ADDRESS($AU76+2, BM$1)):INDIRECT(ADDRESS($AU77+1, BM$1)))</f>
        <v>0.73945000000000016</v>
      </c>
      <c r="BN77">
        <f ca="1">AVERAGE(INDIRECT(ADDRESS($AU76+2, BN$1)):INDIRECT(ADDRESS($AU77+1, BN$1)))</f>
        <v>0.1730799999999999</v>
      </c>
      <c r="BO77">
        <f ca="1">AVERAGE(INDIRECT(ADDRESS($AU76+2, BO$1)):INDIRECT(ADDRESS($AU77+1, BO$1)))</f>
        <v>0.52798999999999996</v>
      </c>
      <c r="BP77">
        <f ca="1">AVERAGE(INDIRECT(ADDRESS($AU76+2, BP$1)):INDIRECT(ADDRESS($AU77+1, BP$1)))</f>
        <v>1.0419400000000003</v>
      </c>
    </row>
    <row r="78" spans="1:68" x14ac:dyDescent="0.25">
      <c r="A78" s="1" t="s">
        <v>22</v>
      </c>
      <c r="B78" s="1">
        <v>0.70141100000000001</v>
      </c>
      <c r="C78" s="1">
        <v>2.7871700000000001</v>
      </c>
      <c r="D78" s="1">
        <v>1.5246500000000001</v>
      </c>
      <c r="E78" s="1">
        <v>4.2377599999999997</v>
      </c>
      <c r="F78" s="1">
        <v>5.5564299999999998</v>
      </c>
      <c r="G78" s="1">
        <v>2.9460799999999998</v>
      </c>
      <c r="H78" s="1">
        <v>3.4858099999999999</v>
      </c>
      <c r="I78" s="1">
        <v>3.3511099999999998</v>
      </c>
      <c r="J78" s="1">
        <v>2.3815200000000001</v>
      </c>
      <c r="K78" s="1">
        <v>3.2928500000000001</v>
      </c>
      <c r="L78" s="1">
        <v>2.34789</v>
      </c>
      <c r="M78" s="1">
        <v>3.5568300000000002</v>
      </c>
      <c r="N78" s="1">
        <v>0.16163</v>
      </c>
      <c r="O78" s="1">
        <v>5.5426000000000002</v>
      </c>
      <c r="P78" s="1">
        <v>4.5492999999999997</v>
      </c>
      <c r="Q78" s="1">
        <v>6.0518400000000003</v>
      </c>
      <c r="R78" s="1">
        <v>1.34385</v>
      </c>
      <c r="S78" s="1">
        <v>6.2831900000000003</v>
      </c>
      <c r="T78" s="1">
        <v>6.2831900000000003</v>
      </c>
      <c r="U78" s="1">
        <v>5.6162200000000002</v>
      </c>
      <c r="V78" s="1" t="s">
        <v>23</v>
      </c>
      <c r="W78" s="1">
        <f>ABS(IK_diagnostics_degrees[[#This Row],[Column1]]-A77)</f>
        <v>4.4207000000000001</v>
      </c>
      <c r="X78" s="1">
        <f>ABS(IK_diagnostics_degrees[[#This Row],[Column2]]-B77)</f>
        <v>4.6176089999999999</v>
      </c>
      <c r="Y78" s="1">
        <f>ABS(IK_diagnostics_degrees[[#This Row],[Column3]]-C77)</f>
        <v>2.0195860000000003</v>
      </c>
      <c r="Z78" s="1">
        <f>ABS(IK_diagnostics_degrees[[#This Row],[Column4]]-D77)</f>
        <v>2.4986600000000001</v>
      </c>
      <c r="AA78" s="1">
        <f>ABS(IK_diagnostics_degrees[[#This Row],[Column5]]-E77)</f>
        <v>0.36087999999999987</v>
      </c>
      <c r="AB78" s="1">
        <f>ABS(IK_diagnostics_degrees[[#This Row],[Column6]]-F77)</f>
        <v>1.8125299999999998</v>
      </c>
      <c r="AC78" s="1">
        <f>ABS(IK_diagnostics_degrees[[#This Row],[Column7]]-G77)</f>
        <v>2.3746399999999999</v>
      </c>
      <c r="AD78" s="1">
        <f>ABS(IK_diagnostics_degrees[[#This Row],[Column8]]-H77)</f>
        <v>1.3875899999999999</v>
      </c>
      <c r="AE78" s="1">
        <f>ABS(IK_diagnostics_degrees[[#This Row],[Column9]]-I77)</f>
        <v>1.8346999999999998</v>
      </c>
      <c r="AF78" s="1">
        <f>ABS(IK_diagnostics_degrees[[#This Row],[Column10]]-J77)</f>
        <v>1.5029499999999998</v>
      </c>
      <c r="AG78" s="1">
        <f>ABS(IK_diagnostics_degrees[[#This Row],[Column11]]-K77)</f>
        <v>2.2649499999999998</v>
      </c>
      <c r="AH78" s="1">
        <f>ABS(IK_diagnostics_degrees[[#This Row],[Column12]]-L77)</f>
        <v>3.17876</v>
      </c>
      <c r="AI78" s="1">
        <f>ABS(IK_diagnostics_degrees[[#This Row],[Column13]]-M77)</f>
        <v>1.9746300000000001</v>
      </c>
      <c r="AJ78" s="1">
        <f>ABS(IK_diagnostics_degrees[[#This Row],[Column14]]-N77)</f>
        <v>5.2602900000000004</v>
      </c>
      <c r="AK78" s="1">
        <f>ABS(IK_diagnostics_degrees[[#This Row],[Column15]]-O77)</f>
        <v>1.5455100000000002</v>
      </c>
      <c r="AL78" s="1">
        <f>ABS(IK_diagnostics_degrees[[#This Row],[Column16]]-P77)</f>
        <v>1.2744599999999995</v>
      </c>
      <c r="AM78" s="1">
        <f>ABS(IK_diagnostics_degrees[[#This Row],[Column17]]-Q77)</f>
        <v>3.0569900000000003</v>
      </c>
      <c r="AN78" s="1">
        <f>ABS(IK_diagnostics_degrees[[#This Row],[Column18]]-R77)</f>
        <v>0.26031000000000004</v>
      </c>
      <c r="AO78" s="1">
        <f>ABS(IK_diagnostics_degrees[[#This Row],[Column19]]-S77)</f>
        <v>3.3600600000000003</v>
      </c>
      <c r="AP78" s="1">
        <f>ABS(IK_diagnostics_degrees[[#This Row],[Column20]]-T77)</f>
        <v>0.51144000000000034</v>
      </c>
      <c r="AQ78" s="1">
        <f>ABS(IK_diagnostics_degrees[[#This Row],[Column21]]-U77)</f>
        <v>2.3383000000000003</v>
      </c>
      <c r="AU78" s="3">
        <f>IK_diagnostics_frames[[#This Row],[Column1]]+AU77</f>
        <v>245</v>
      </c>
      <c r="AV78">
        <f ca="1">AVERAGE(INDIRECT(ADDRESS($AU77+2, AV$1)):INDIRECT(ADDRESS($AU78+1, AV$1)))</f>
        <v>1.5398801666666666</v>
      </c>
      <c r="AW78">
        <f ca="1">AVERAGE(INDIRECT(ADDRESS($AU77+2, AW$1)):INDIRECT(ADDRESS($AU78+1, AW$1)))</f>
        <v>1.5164249999999999</v>
      </c>
      <c r="AX78">
        <f ca="1">AVERAGE(INDIRECT(ADDRESS($AU77+2, AX$1)):INDIRECT(ADDRESS($AU78+1, AX$1)))</f>
        <v>2.1143783333333332</v>
      </c>
      <c r="AY78">
        <f ca="1">AVERAGE(INDIRECT(ADDRESS($AU77+2, AY$1)):INDIRECT(ADDRESS($AU78+1, AY$1)))</f>
        <v>2.0560799999999997</v>
      </c>
      <c r="AZ78">
        <f ca="1">AVERAGE(INDIRECT(ADDRESS($AU77+2, AZ$1)):INDIRECT(ADDRESS($AU78+1, AZ$1)))</f>
        <v>2.4643219999999997</v>
      </c>
      <c r="BA78">
        <f ca="1">AVERAGE(INDIRECT(ADDRESS($AU77+2, BA$1)):INDIRECT(ADDRESS($AU78+1, BA$1)))</f>
        <v>2.2184933333333334</v>
      </c>
      <c r="BB78">
        <f ca="1">AVERAGE(INDIRECT(ADDRESS($AU77+2, BB$1)):INDIRECT(ADDRESS($AU78+1, BB$1)))</f>
        <v>2.0079316666666664</v>
      </c>
      <c r="BC78">
        <f ca="1">AVERAGE(INDIRECT(ADDRESS($AU77+2, BC$1)):INDIRECT(ADDRESS($AU78+1, BC$1)))</f>
        <v>1.3592031666666669</v>
      </c>
      <c r="BD78">
        <f ca="1">AVERAGE(INDIRECT(ADDRESS($AU77+2, BD$1)):INDIRECT(ADDRESS($AU78+1, BD$1)))</f>
        <v>1.9628650000000001</v>
      </c>
      <c r="BE78">
        <f ca="1">AVERAGE(INDIRECT(ADDRESS($AU77+2, BE$1)):INDIRECT(ADDRESS($AU78+1, BE$1)))</f>
        <v>2.7624849999999999</v>
      </c>
      <c r="BF78">
        <f ca="1">AVERAGE(INDIRECT(ADDRESS($AU77+2, BF$1)):INDIRECT(ADDRESS($AU78+1, BF$1)))</f>
        <v>1.7111600000000002</v>
      </c>
      <c r="BG78">
        <f ca="1">AVERAGE(INDIRECT(ADDRESS($AU77+2, BG$1)):INDIRECT(ADDRESS($AU78+1, BG$1)))</f>
        <v>2.5006216666666665</v>
      </c>
      <c r="BH78">
        <f ca="1">AVERAGE(INDIRECT(ADDRESS($AU77+2, BH$1)):INDIRECT(ADDRESS($AU78+1, BH$1)))</f>
        <v>1.2412266666666667</v>
      </c>
      <c r="BI78">
        <f ca="1">AVERAGE(INDIRECT(ADDRESS($AU77+2, BI$1)):INDIRECT(ADDRESS($AU78+1, BI$1)))</f>
        <v>1.4010274999999999</v>
      </c>
      <c r="BJ78">
        <f ca="1">AVERAGE(INDIRECT(ADDRESS($AU77+2, BJ$1)):INDIRECT(ADDRESS($AU78+1, BJ$1)))</f>
        <v>1.3543633333333334</v>
      </c>
      <c r="BK78">
        <f ca="1">AVERAGE(INDIRECT(ADDRESS($AU77+2, BK$1)):INDIRECT(ADDRESS($AU78+1, BK$1)))</f>
        <v>2.2420599999999999</v>
      </c>
      <c r="BL78">
        <f ca="1">AVERAGE(INDIRECT(ADDRESS($AU77+2, BL$1)):INDIRECT(ADDRESS($AU78+1, BL$1)))</f>
        <v>1.3327683333333333</v>
      </c>
      <c r="BM78">
        <f ca="1">AVERAGE(INDIRECT(ADDRESS($AU77+2, BM$1)):INDIRECT(ADDRESS($AU78+1, BM$1)))</f>
        <v>1.8101340000000004</v>
      </c>
      <c r="BN78">
        <f ca="1">AVERAGE(INDIRECT(ADDRESS($AU77+2, BN$1)):INDIRECT(ADDRESS($AU78+1, BN$1)))</f>
        <v>1.2082266666666668</v>
      </c>
      <c r="BO78">
        <f ca="1">AVERAGE(INDIRECT(ADDRESS($AU77+2, BO$1)):INDIRECT(ADDRESS($AU78+1, BO$1)))</f>
        <v>1.7998750000000001</v>
      </c>
      <c r="BP78">
        <f ca="1">AVERAGE(INDIRECT(ADDRESS($AU77+2, BP$1)):INDIRECT(ADDRESS($AU78+1, BP$1)))</f>
        <v>1.3510966666666668</v>
      </c>
    </row>
    <row r="79" spans="1:68" x14ac:dyDescent="0.25">
      <c r="A79" s="1">
        <v>1.15482</v>
      </c>
      <c r="B79" s="1">
        <v>5.1133199999999999</v>
      </c>
      <c r="C79" s="1">
        <v>3.2027100000000002</v>
      </c>
      <c r="D79" s="1">
        <v>2.9443600000000001</v>
      </c>
      <c r="E79" s="1">
        <v>3.1194999999999999</v>
      </c>
      <c r="F79" s="1">
        <v>4.7444300000000004</v>
      </c>
      <c r="G79" s="1">
        <v>4.1612900000000002</v>
      </c>
      <c r="H79" s="1">
        <v>2.8285200000000001</v>
      </c>
      <c r="I79" s="1">
        <v>0.93761099999999997</v>
      </c>
      <c r="J79" s="1">
        <v>0.932863</v>
      </c>
      <c r="K79" s="1">
        <v>6.0238500000000004</v>
      </c>
      <c r="L79" s="1">
        <v>2.4617</v>
      </c>
      <c r="M79" s="1">
        <v>1.1102000000000001</v>
      </c>
      <c r="N79" s="1">
        <v>6.2767799999999996</v>
      </c>
      <c r="O79" s="1">
        <v>5.0845399999999996</v>
      </c>
      <c r="P79" s="1">
        <v>2.7755800000000002</v>
      </c>
      <c r="Q79" s="1">
        <v>3.8999100000000002</v>
      </c>
      <c r="R79" s="1">
        <v>2.1938200000000001</v>
      </c>
      <c r="S79" s="1">
        <v>1.4973000000000001</v>
      </c>
      <c r="T79" s="1">
        <v>3.4517799999999998</v>
      </c>
      <c r="U79" s="1">
        <v>3.1234999999999999</v>
      </c>
      <c r="V79" s="1" t="s">
        <v>23</v>
      </c>
      <c r="W79" s="1">
        <f>ABS(IK_diagnostics_degrees[[#This Row],[Column1]]-A78)</f>
        <v>1.15482</v>
      </c>
      <c r="X79" s="1">
        <f>ABS(IK_diagnostics_degrees[[#This Row],[Column2]]-B78)</f>
        <v>4.4119089999999996</v>
      </c>
      <c r="Y79" s="1">
        <f>ABS(IK_diagnostics_degrees[[#This Row],[Column3]]-C78)</f>
        <v>0.41554000000000002</v>
      </c>
      <c r="Z79" s="1">
        <f>ABS(IK_diagnostics_degrees[[#This Row],[Column4]]-D78)</f>
        <v>1.41971</v>
      </c>
      <c r="AA79" s="1">
        <f>ABS(IK_diagnostics_degrees[[#This Row],[Column5]]-E78)</f>
        <v>1.1182599999999998</v>
      </c>
      <c r="AB79" s="1">
        <f>ABS(IK_diagnostics_degrees[[#This Row],[Column6]]-F78)</f>
        <v>0.81199999999999939</v>
      </c>
      <c r="AC79" s="1">
        <f>ABS(IK_diagnostics_degrees[[#This Row],[Column7]]-G78)</f>
        <v>1.2152100000000003</v>
      </c>
      <c r="AD79" s="1">
        <f>ABS(IK_diagnostics_degrees[[#This Row],[Column8]]-H78)</f>
        <v>0.65728999999999971</v>
      </c>
      <c r="AE79" s="1">
        <f>ABS(IK_diagnostics_degrees[[#This Row],[Column9]]-I78)</f>
        <v>2.4134989999999998</v>
      </c>
      <c r="AF79" s="1">
        <f>ABS(IK_diagnostics_degrees[[#This Row],[Column10]]-J78)</f>
        <v>1.4486570000000001</v>
      </c>
      <c r="AG79" s="1">
        <f>ABS(IK_diagnostics_degrees[[#This Row],[Column11]]-K78)</f>
        <v>2.7310000000000003</v>
      </c>
      <c r="AH79" s="1">
        <f>ABS(IK_diagnostics_degrees[[#This Row],[Column12]]-L78)</f>
        <v>0.11380999999999997</v>
      </c>
      <c r="AI79" s="1">
        <f>ABS(IK_diagnostics_degrees[[#This Row],[Column13]]-M78)</f>
        <v>2.4466299999999999</v>
      </c>
      <c r="AJ79" s="1">
        <f>ABS(IK_diagnostics_degrees[[#This Row],[Column14]]-N78)</f>
        <v>6.1151499999999999</v>
      </c>
      <c r="AK79" s="1">
        <f>ABS(IK_diagnostics_degrees[[#This Row],[Column15]]-O78)</f>
        <v>0.45806000000000058</v>
      </c>
      <c r="AL79" s="1">
        <f>ABS(IK_diagnostics_degrees[[#This Row],[Column16]]-P78)</f>
        <v>1.7737199999999995</v>
      </c>
      <c r="AM79" s="1">
        <f>ABS(IK_diagnostics_degrees[[#This Row],[Column17]]-Q78)</f>
        <v>2.1519300000000001</v>
      </c>
      <c r="AN79" s="1">
        <f>ABS(IK_diagnostics_degrees[[#This Row],[Column18]]-R78)</f>
        <v>0.84997000000000011</v>
      </c>
      <c r="AO79" s="1">
        <f>ABS(IK_diagnostics_degrees[[#This Row],[Column19]]-S78)</f>
        <v>4.7858900000000002</v>
      </c>
      <c r="AP79" s="1">
        <f>ABS(IK_diagnostics_degrees[[#This Row],[Column20]]-T78)</f>
        <v>2.8314100000000004</v>
      </c>
      <c r="AQ79" s="1">
        <f>ABS(IK_diagnostics_degrees[[#This Row],[Column21]]-U78)</f>
        <v>2.4927200000000003</v>
      </c>
      <c r="AU79" s="4">
        <f>IK_diagnostics_frames[[#This Row],[Column1]]+AU78</f>
        <v>248</v>
      </c>
      <c r="AV79">
        <f ca="1">AVERAGE(INDIRECT(ADDRESS($AU78+2, AV$1)):INDIRECT(ADDRESS($AU79+1, AV$1)))</f>
        <v>2.5406603333333333</v>
      </c>
      <c r="AW79">
        <f ca="1">AVERAGE(INDIRECT(ADDRESS($AU78+2, AW$1)):INDIRECT(ADDRESS($AU79+1, AW$1)))</f>
        <v>1.22106</v>
      </c>
      <c r="AX79">
        <f ca="1">AVERAGE(INDIRECT(ADDRESS($AU78+2, AX$1)):INDIRECT(ADDRESS($AU79+1, AX$1)))</f>
        <v>2.8135300000000001</v>
      </c>
      <c r="AY79">
        <f ca="1">AVERAGE(INDIRECT(ADDRESS($AU78+2, AY$1)):INDIRECT(ADDRESS($AU79+1, AY$1)))</f>
        <v>0.72467866666666669</v>
      </c>
      <c r="AZ79">
        <f ca="1">AVERAGE(INDIRECT(ADDRESS($AU78+2, AZ$1)):INDIRECT(ADDRESS($AU79+1, AZ$1)))</f>
        <v>1.7862366666666667</v>
      </c>
      <c r="BA79">
        <f ca="1">AVERAGE(INDIRECT(ADDRESS($AU78+2, BA$1)):INDIRECT(ADDRESS($AU79+1, BA$1)))</f>
        <v>1.3604266666666669</v>
      </c>
      <c r="BB79">
        <f ca="1">AVERAGE(INDIRECT(ADDRESS($AU78+2, BB$1)):INDIRECT(ADDRESS($AU79+1, BB$1)))</f>
        <v>2.0345066666666667</v>
      </c>
      <c r="BC79">
        <f ca="1">AVERAGE(INDIRECT(ADDRESS($AU78+2, BC$1)):INDIRECT(ADDRESS($AU79+1, BC$1)))</f>
        <v>3.0622166666666666</v>
      </c>
      <c r="BD79">
        <f ca="1">AVERAGE(INDIRECT(ADDRESS($AU78+2, BD$1)):INDIRECT(ADDRESS($AU79+1, BD$1)))</f>
        <v>4.9010593333333334</v>
      </c>
      <c r="BE79">
        <f ca="1">AVERAGE(INDIRECT(ADDRESS($AU78+2, BE$1)):INDIRECT(ADDRESS($AU79+1, BE$1)))</f>
        <v>1.3965333333333332</v>
      </c>
      <c r="BF79">
        <f ca="1">AVERAGE(INDIRECT(ADDRESS($AU78+2, BF$1)):INDIRECT(ADDRESS($AU79+1, BF$1)))</f>
        <v>1.7159960000000003</v>
      </c>
      <c r="BG79">
        <f ca="1">AVERAGE(INDIRECT(ADDRESS($AU78+2, BG$1)):INDIRECT(ADDRESS($AU79+1, BG$1)))</f>
        <v>0.92548666666666701</v>
      </c>
      <c r="BH79">
        <f ca="1">AVERAGE(INDIRECT(ADDRESS($AU78+2, BH$1)):INDIRECT(ADDRESS($AU79+1, BH$1)))</f>
        <v>2.1120966666666665</v>
      </c>
      <c r="BI79">
        <f ca="1">AVERAGE(INDIRECT(ADDRESS($AU78+2, BI$1)):INDIRECT(ADDRESS($AU79+1, BI$1)))</f>
        <v>2.0215133333333335</v>
      </c>
      <c r="BJ79">
        <f ca="1">AVERAGE(INDIRECT(ADDRESS($AU78+2, BJ$1)):INDIRECT(ADDRESS($AU79+1, BJ$1)))</f>
        <v>2.9956100000000006</v>
      </c>
      <c r="BK79">
        <f ca="1">AVERAGE(INDIRECT(ADDRESS($AU78+2, BK$1)):INDIRECT(ADDRESS($AU79+1, BK$1)))</f>
        <v>1.5359033333333336</v>
      </c>
      <c r="BL79">
        <f ca="1">AVERAGE(INDIRECT(ADDRESS($AU78+2, BL$1)):INDIRECT(ADDRESS($AU79+1, BL$1)))</f>
        <v>2.1422099999999999</v>
      </c>
      <c r="BM79">
        <f ca="1">AVERAGE(INDIRECT(ADDRESS($AU78+2, BM$1)):INDIRECT(ADDRESS($AU79+1, BM$1)))</f>
        <v>1.03495</v>
      </c>
      <c r="BN79">
        <f ca="1">AVERAGE(INDIRECT(ADDRESS($AU78+2, BN$1)):INDIRECT(ADDRESS($AU79+1, BN$1)))</f>
        <v>1.6125700000000001</v>
      </c>
      <c r="BO79">
        <f ca="1">AVERAGE(INDIRECT(ADDRESS($AU78+2, BO$1)):INDIRECT(ADDRESS($AU79+1, BO$1)))</f>
        <v>1.13368</v>
      </c>
      <c r="BP79">
        <f ca="1">AVERAGE(INDIRECT(ADDRESS($AU78+2, BP$1)):INDIRECT(ADDRESS($AU79+1, BP$1)))</f>
        <v>2.6304133333333333</v>
      </c>
    </row>
    <row r="80" spans="1:68" x14ac:dyDescent="0.25">
      <c r="A80" s="1">
        <v>2.4421499999999998</v>
      </c>
      <c r="B80" s="1">
        <v>2.6115499999999998</v>
      </c>
      <c r="C80" s="1">
        <v>4.5535399999999999</v>
      </c>
      <c r="D80" s="1">
        <v>2.0231599999999998</v>
      </c>
      <c r="E80" s="1">
        <v>3.4851399999999999</v>
      </c>
      <c r="F80" s="1">
        <v>3.2606799999999998</v>
      </c>
      <c r="G80" s="1" t="s">
        <v>22</v>
      </c>
      <c r="H80" s="1">
        <v>4.6166499999999999</v>
      </c>
      <c r="I80" s="1">
        <v>2.62052</v>
      </c>
      <c r="J80" s="1">
        <v>5.9285600000000001</v>
      </c>
      <c r="K80" s="1">
        <v>0.22045899999999999</v>
      </c>
      <c r="L80" s="1" t="s">
        <v>22</v>
      </c>
      <c r="M80" s="1">
        <v>5.5018200000000004</v>
      </c>
      <c r="N80" s="1">
        <v>0.81719900000000001</v>
      </c>
      <c r="O80" s="1">
        <v>2.9575300000000002</v>
      </c>
      <c r="P80" s="1">
        <v>0.24343000000000001</v>
      </c>
      <c r="Q80" s="1">
        <v>2.6964800000000002</v>
      </c>
      <c r="R80" s="1">
        <v>5.3986499999999999</v>
      </c>
      <c r="S80" s="1">
        <v>1.06331</v>
      </c>
      <c r="T80" s="1">
        <v>4.3263299999999996</v>
      </c>
      <c r="U80" s="1">
        <v>0.47392800000000002</v>
      </c>
      <c r="V80" s="1" t="s">
        <v>23</v>
      </c>
      <c r="W80" s="1">
        <f>ABS(IK_diagnostics_degrees[[#This Row],[Column1]]-A79)</f>
        <v>1.2873299999999999</v>
      </c>
      <c r="X80" s="1">
        <f>ABS(IK_diagnostics_degrees[[#This Row],[Column2]]-B79)</f>
        <v>2.50177</v>
      </c>
      <c r="Y80" s="1">
        <f>ABS(IK_diagnostics_degrees[[#This Row],[Column3]]-C79)</f>
        <v>1.3508299999999998</v>
      </c>
      <c r="Z80" s="1">
        <f>ABS(IK_diagnostics_degrees[[#This Row],[Column4]]-D79)</f>
        <v>0.92120000000000024</v>
      </c>
      <c r="AA80" s="1">
        <f>ABS(IK_diagnostics_degrees[[#This Row],[Column5]]-E79)</f>
        <v>0.36563999999999997</v>
      </c>
      <c r="AB80" s="1">
        <f>ABS(IK_diagnostics_degrees[[#This Row],[Column6]]-F79)</f>
        <v>1.4837500000000006</v>
      </c>
      <c r="AC80" s="1">
        <f>ABS(IK_diagnostics_degrees[[#This Row],[Column7]]-G79)</f>
        <v>4.1612900000000002</v>
      </c>
      <c r="AD80" s="1">
        <f>ABS(IK_diagnostics_degrees[[#This Row],[Column8]]-H79)</f>
        <v>1.7881299999999998</v>
      </c>
      <c r="AE80" s="1">
        <f>ABS(IK_diagnostics_degrees[[#This Row],[Column9]]-I79)</f>
        <v>1.682909</v>
      </c>
      <c r="AF80" s="1">
        <f>ABS(IK_diagnostics_degrees[[#This Row],[Column10]]-J79)</f>
        <v>4.9956969999999998</v>
      </c>
      <c r="AG80" s="1">
        <f>ABS(IK_diagnostics_degrees[[#This Row],[Column11]]-K79)</f>
        <v>5.8033910000000004</v>
      </c>
      <c r="AH80" s="1">
        <f>ABS(IK_diagnostics_degrees[[#This Row],[Column12]]-L79)</f>
        <v>2.4617</v>
      </c>
      <c r="AI80" s="1">
        <f>ABS(IK_diagnostics_degrees[[#This Row],[Column13]]-M79)</f>
        <v>4.3916200000000005</v>
      </c>
      <c r="AJ80" s="1">
        <f>ABS(IK_diagnostics_degrees[[#This Row],[Column14]]-N79)</f>
        <v>5.459581</v>
      </c>
      <c r="AK80" s="1">
        <f>ABS(IK_diagnostics_degrees[[#This Row],[Column15]]-O79)</f>
        <v>2.1270099999999994</v>
      </c>
      <c r="AL80" s="1">
        <f>ABS(IK_diagnostics_degrees[[#This Row],[Column16]]-P79)</f>
        <v>2.5321500000000001</v>
      </c>
      <c r="AM80" s="1">
        <f>ABS(IK_diagnostics_degrees[[#This Row],[Column17]]-Q79)</f>
        <v>1.20343</v>
      </c>
      <c r="AN80" s="1">
        <f>ABS(IK_diagnostics_degrees[[#This Row],[Column18]]-R79)</f>
        <v>3.2048299999999998</v>
      </c>
      <c r="AO80" s="1">
        <f>ABS(IK_diagnostics_degrees[[#This Row],[Column19]]-S79)</f>
        <v>0.4339900000000001</v>
      </c>
      <c r="AP80" s="1">
        <f>ABS(IK_diagnostics_degrees[[#This Row],[Column20]]-T79)</f>
        <v>0.87454999999999972</v>
      </c>
      <c r="AQ80" s="1">
        <f>ABS(IK_diagnostics_degrees[[#This Row],[Column21]]-U79)</f>
        <v>2.649572</v>
      </c>
      <c r="AU80" s="3">
        <f>IK_diagnostics_frames[[#This Row],[Column1]]+AU79</f>
        <v>249</v>
      </c>
      <c r="AV80">
        <f ca="1">AVERAGE(INDIRECT(ADDRESS($AU79+2, AV$1)):INDIRECT(ADDRESS($AU80+1, AV$1)))</f>
        <v>7.9800000000000093E-2</v>
      </c>
      <c r="AW80">
        <f ca="1">AVERAGE(INDIRECT(ADDRESS($AU79+2, AW$1)):INDIRECT(ADDRESS($AU80+1, AW$1)))</f>
        <v>0.85130000000000017</v>
      </c>
      <c r="AX80">
        <f ca="1">AVERAGE(INDIRECT(ADDRESS($AU79+2, AX$1)):INDIRECT(ADDRESS($AU80+1, AX$1)))</f>
        <v>0.39186999999999994</v>
      </c>
      <c r="AY80">
        <f ca="1">AVERAGE(INDIRECT(ADDRESS($AU79+2, AY$1)):INDIRECT(ADDRESS($AU80+1, AY$1)))</f>
        <v>2.2870400000000002</v>
      </c>
      <c r="AZ80">
        <f ca="1">AVERAGE(INDIRECT(ADDRESS($AU79+2, AZ$1)):INDIRECT(ADDRESS($AU80+1, AZ$1)))</f>
        <v>7.1150000000000269E-2</v>
      </c>
      <c r="BA80">
        <f ca="1">AVERAGE(INDIRECT(ADDRESS($AU79+2, BA$1)):INDIRECT(ADDRESS($AU80+1, BA$1)))</f>
        <v>0.87020000000000053</v>
      </c>
      <c r="BB80">
        <f ca="1">AVERAGE(INDIRECT(ADDRESS($AU79+2, BB$1)):INDIRECT(ADDRESS($AU80+1, BB$1)))</f>
        <v>4.2662100000000001</v>
      </c>
      <c r="BC80">
        <f ca="1">AVERAGE(INDIRECT(ADDRESS($AU79+2, BC$1)):INDIRECT(ADDRESS($AU80+1, BC$1)))</f>
        <v>0.50038000000000005</v>
      </c>
      <c r="BD80">
        <f ca="1">AVERAGE(INDIRECT(ADDRESS($AU79+2, BD$1)):INDIRECT(ADDRESS($AU80+1, BD$1)))</f>
        <v>1.6026299999999996</v>
      </c>
      <c r="BE80">
        <f ca="1">AVERAGE(INDIRECT(ADDRESS($AU79+2, BE$1)):INDIRECT(ADDRESS($AU80+1, BE$1)))</f>
        <v>2.5971599999999997</v>
      </c>
      <c r="BF80">
        <f ca="1">AVERAGE(INDIRECT(ADDRESS($AU79+2, BF$1)):INDIRECT(ADDRESS($AU80+1, BF$1)))</f>
        <v>4.7980980000000004</v>
      </c>
      <c r="BG80">
        <f ca="1">AVERAGE(INDIRECT(ADDRESS($AU79+2, BG$1)):INDIRECT(ADDRESS($AU80+1, BG$1)))</f>
        <v>2.8876000000000004</v>
      </c>
      <c r="BH80">
        <f ca="1">AVERAGE(INDIRECT(ADDRESS($AU79+2, BH$1)):INDIRECT(ADDRESS($AU80+1, BH$1)))</f>
        <v>2.1715200000000001</v>
      </c>
      <c r="BI80">
        <f ca="1">AVERAGE(INDIRECT(ADDRESS($AU79+2, BI$1)):INDIRECT(ADDRESS($AU80+1, BI$1)))</f>
        <v>2.0347300000000001</v>
      </c>
      <c r="BJ80">
        <f ca="1">AVERAGE(INDIRECT(ADDRESS($AU79+2, BJ$1)):INDIRECT(ADDRESS($AU80+1, BJ$1)))</f>
        <v>0.90739999999999998</v>
      </c>
      <c r="BK80">
        <f ca="1">AVERAGE(INDIRECT(ADDRESS($AU79+2, BK$1)):INDIRECT(ADDRESS($AU80+1, BK$1)))</f>
        <v>0.58842000000000017</v>
      </c>
      <c r="BL80">
        <f ca="1">AVERAGE(INDIRECT(ADDRESS($AU79+2, BL$1)):INDIRECT(ADDRESS($AU80+1, BL$1)))</f>
        <v>1.8273000000000001</v>
      </c>
      <c r="BM80">
        <f ca="1">AVERAGE(INDIRECT(ADDRESS($AU79+2, BM$1)):INDIRECT(ADDRESS($AU80+1, BM$1)))</f>
        <v>2.3650100000000003</v>
      </c>
      <c r="BN80">
        <f ca="1">AVERAGE(INDIRECT(ADDRESS($AU79+2, BN$1)):INDIRECT(ADDRESS($AU80+1, BN$1)))</f>
        <v>2.6612099999999996</v>
      </c>
      <c r="BO80">
        <f ca="1">AVERAGE(INDIRECT(ADDRESS($AU79+2, BO$1)):INDIRECT(ADDRESS($AU80+1, BO$1)))</f>
        <v>0.67135999999999996</v>
      </c>
      <c r="BP80">
        <f ca="1">AVERAGE(INDIRECT(ADDRESS($AU79+2, BP$1)):INDIRECT(ADDRESS($AU80+1, BP$1)))</f>
        <v>0.25071000000000021</v>
      </c>
    </row>
    <row r="81" spans="1:68" x14ac:dyDescent="0.25">
      <c r="A81" s="1">
        <v>4.7103999999999999</v>
      </c>
      <c r="B81" s="1">
        <v>3.01294</v>
      </c>
      <c r="C81" s="1">
        <v>2.1165500000000002</v>
      </c>
      <c r="D81" s="1">
        <v>6.2776100000000001</v>
      </c>
      <c r="E81" s="1">
        <v>1.38801</v>
      </c>
      <c r="F81" s="1">
        <v>5.3390399999999998</v>
      </c>
      <c r="G81" s="1">
        <v>5.0606799999999996</v>
      </c>
      <c r="H81" s="1">
        <v>4.7877999999999998</v>
      </c>
      <c r="I81" s="1">
        <v>4.7098599999999999</v>
      </c>
      <c r="J81" s="1">
        <v>2.5722100000000001</v>
      </c>
      <c r="K81" s="1">
        <v>2.36816</v>
      </c>
      <c r="L81" s="1">
        <v>4.19658</v>
      </c>
      <c r="M81" s="1">
        <v>0.57352899999999996</v>
      </c>
      <c r="N81" s="1">
        <v>3.12574</v>
      </c>
      <c r="O81" s="1">
        <v>1.2117599999999999</v>
      </c>
      <c r="P81" s="1">
        <v>4.4998300000000002</v>
      </c>
      <c r="Q81" s="1">
        <v>1.2345600000000001</v>
      </c>
      <c r="R81" s="1">
        <v>1.9587399999999999</v>
      </c>
      <c r="S81" s="1">
        <v>3.77962</v>
      </c>
      <c r="T81" s="1">
        <v>6.0537599999999996</v>
      </c>
      <c r="U81" s="1">
        <v>2.8792399999999998</v>
      </c>
      <c r="V81" s="1" t="s">
        <v>23</v>
      </c>
      <c r="W81" s="1">
        <f>ABS(IK_diagnostics_degrees[[#This Row],[Column1]]-A80)</f>
        <v>2.2682500000000001</v>
      </c>
      <c r="X81" s="1">
        <f>ABS(IK_diagnostics_degrees[[#This Row],[Column2]]-B80)</f>
        <v>0.40139000000000014</v>
      </c>
      <c r="Y81" s="1">
        <f>ABS(IK_diagnostics_degrees[[#This Row],[Column3]]-C80)</f>
        <v>2.4369899999999998</v>
      </c>
      <c r="Z81" s="1">
        <f>ABS(IK_diagnostics_degrees[[#This Row],[Column4]]-D80)</f>
        <v>4.2544500000000003</v>
      </c>
      <c r="AA81" s="1">
        <f>ABS(IK_diagnostics_degrees[[#This Row],[Column5]]-E80)</f>
        <v>2.0971299999999999</v>
      </c>
      <c r="AB81" s="1">
        <f>ABS(IK_diagnostics_degrees[[#This Row],[Column6]]-F80)</f>
        <v>2.07836</v>
      </c>
      <c r="AC81" s="1">
        <f>ABS(IK_diagnostics_degrees[[#This Row],[Column7]]-G80)</f>
        <v>5.0606799999999996</v>
      </c>
      <c r="AD81" s="1">
        <f>ABS(IK_diagnostics_degrees[[#This Row],[Column8]]-H80)</f>
        <v>0.17114999999999991</v>
      </c>
      <c r="AE81" s="1">
        <f>ABS(IK_diagnostics_degrees[[#This Row],[Column9]]-I80)</f>
        <v>2.08934</v>
      </c>
      <c r="AF81" s="1">
        <f>ABS(IK_diagnostics_degrees[[#This Row],[Column10]]-J80)</f>
        <v>3.3563499999999999</v>
      </c>
      <c r="AG81" s="1">
        <f>ABS(IK_diagnostics_degrees[[#This Row],[Column11]]-K80)</f>
        <v>2.1477010000000001</v>
      </c>
      <c r="AH81" s="1">
        <f>ABS(IK_diagnostics_degrees[[#This Row],[Column12]]-L80)</f>
        <v>4.19658</v>
      </c>
      <c r="AI81" s="1">
        <f>ABS(IK_diagnostics_degrees[[#This Row],[Column13]]-M80)</f>
        <v>4.9282910000000006</v>
      </c>
      <c r="AJ81" s="1">
        <f>ABS(IK_diagnostics_degrees[[#This Row],[Column14]]-N80)</f>
        <v>2.308541</v>
      </c>
      <c r="AK81" s="1">
        <f>ABS(IK_diagnostics_degrees[[#This Row],[Column15]]-O80)</f>
        <v>1.7457700000000003</v>
      </c>
      <c r="AL81" s="1">
        <f>ABS(IK_diagnostics_degrees[[#This Row],[Column16]]-P80)</f>
        <v>4.2564000000000002</v>
      </c>
      <c r="AM81" s="1">
        <f>ABS(IK_diagnostics_degrees[[#This Row],[Column17]]-Q80)</f>
        <v>1.4619200000000001</v>
      </c>
      <c r="AN81" s="1">
        <f>ABS(IK_diagnostics_degrees[[#This Row],[Column18]]-R80)</f>
        <v>3.4399100000000002</v>
      </c>
      <c r="AO81" s="1">
        <f>ABS(IK_diagnostics_degrees[[#This Row],[Column19]]-S80)</f>
        <v>2.71631</v>
      </c>
      <c r="AP81" s="1">
        <f>ABS(IK_diagnostics_degrees[[#This Row],[Column20]]-T80)</f>
        <v>1.72743</v>
      </c>
      <c r="AQ81" s="1">
        <f>ABS(IK_diagnostics_degrees[[#This Row],[Column21]]-U80)</f>
        <v>2.4053119999999999</v>
      </c>
      <c r="AU81" s="4">
        <f>IK_diagnostics_frames[[#This Row],[Column1]]+AU80</f>
        <v>255</v>
      </c>
      <c r="AV81">
        <f ca="1">AVERAGE(INDIRECT(ADDRESS($AU80+2, AV$1)):INDIRECT(ADDRESS($AU81+1, AV$1)))</f>
        <v>3.3567833766666673</v>
      </c>
      <c r="AW81">
        <f ca="1">AVERAGE(INDIRECT(ADDRESS($AU80+2, AW$1)):INDIRECT(ADDRESS($AU81+1, AW$1)))</f>
        <v>1.5709309999999999</v>
      </c>
      <c r="AX81">
        <f ca="1">AVERAGE(INDIRECT(ADDRESS($AU80+2, AX$1)):INDIRECT(ADDRESS($AU81+1, AX$1)))</f>
        <v>3.2547896666666669</v>
      </c>
      <c r="AY81">
        <f ca="1">AVERAGE(INDIRECT(ADDRESS($AU80+2, AY$1)):INDIRECT(ADDRESS($AU81+1, AY$1)))</f>
        <v>2.333121666666667</v>
      </c>
      <c r="AZ81">
        <f ca="1">AVERAGE(INDIRECT(ADDRESS($AU80+2, AZ$1)):INDIRECT(ADDRESS($AU81+1, AZ$1)))</f>
        <v>1.7173633333333331</v>
      </c>
      <c r="BA81">
        <f ca="1">AVERAGE(INDIRECT(ADDRESS($AU80+2, BA$1)):INDIRECT(ADDRESS($AU81+1, BA$1)))</f>
        <v>2.3784083333333332</v>
      </c>
      <c r="BB81">
        <f ca="1">AVERAGE(INDIRECT(ADDRESS($AU80+2, BB$1)):INDIRECT(ADDRESS($AU81+1, BB$1)))</f>
        <v>1.846276666666667</v>
      </c>
      <c r="BC81">
        <f ca="1">AVERAGE(INDIRECT(ADDRESS($AU80+2, BC$1)):INDIRECT(ADDRESS($AU81+1, BC$1)))</f>
        <v>2.5848806121666663</v>
      </c>
      <c r="BD81">
        <f ca="1">AVERAGE(INDIRECT(ADDRESS($AU80+2, BD$1)):INDIRECT(ADDRESS($AU81+1, BD$1)))</f>
        <v>2.8217303333333335</v>
      </c>
      <c r="BE81">
        <f ca="1">AVERAGE(INDIRECT(ADDRESS($AU80+2, BE$1)):INDIRECT(ADDRESS($AU81+1, BE$1)))</f>
        <v>3.4328374999999998</v>
      </c>
      <c r="BF81">
        <f ca="1">AVERAGE(INDIRECT(ADDRESS($AU80+2, BF$1)):INDIRECT(ADDRESS($AU81+1, BF$1)))</f>
        <v>3.3938931333333335</v>
      </c>
      <c r="BG81">
        <f ca="1">AVERAGE(INDIRECT(ADDRESS($AU80+2, BG$1)):INDIRECT(ADDRESS($AU81+1, BG$1)))</f>
        <v>2.2763528999999996</v>
      </c>
      <c r="BH81">
        <f ca="1">AVERAGE(INDIRECT(ADDRESS($AU80+2, BH$1)):INDIRECT(ADDRESS($AU81+1, BH$1)))</f>
        <v>2.0294300000000001</v>
      </c>
      <c r="BI81">
        <f ca="1">AVERAGE(INDIRECT(ADDRESS($AU80+2, BI$1)):INDIRECT(ADDRESS($AU81+1, BI$1)))</f>
        <v>0.8863766666666667</v>
      </c>
      <c r="BJ81">
        <f ca="1">AVERAGE(INDIRECT(ADDRESS($AU80+2, BJ$1)):INDIRECT(ADDRESS($AU81+1, BJ$1)))</f>
        <v>2.59</v>
      </c>
      <c r="BK81">
        <f ca="1">AVERAGE(INDIRECT(ADDRESS($AU80+2, BK$1)):INDIRECT(ADDRESS($AU81+1, BK$1)))</f>
        <v>2.6754636666666669</v>
      </c>
      <c r="BL81">
        <f ca="1">AVERAGE(INDIRECT(ADDRESS($AU80+2, BL$1)):INDIRECT(ADDRESS($AU81+1, BL$1)))</f>
        <v>1.2923466666666668</v>
      </c>
      <c r="BM81">
        <f ca="1">AVERAGE(INDIRECT(ADDRESS($AU80+2, BM$1)):INDIRECT(ADDRESS($AU81+1, BM$1)))</f>
        <v>2.2721312</v>
      </c>
      <c r="BN81">
        <f ca="1">AVERAGE(INDIRECT(ADDRESS($AU80+2, BN$1)):INDIRECT(ADDRESS($AU81+1, BN$1)))</f>
        <v>2.1158199999999998</v>
      </c>
      <c r="BO81">
        <f ca="1">AVERAGE(INDIRECT(ADDRESS($AU80+2, BO$1)):INDIRECT(ADDRESS($AU81+1, BO$1)))</f>
        <v>1.6764066666666662</v>
      </c>
      <c r="BP81">
        <f ca="1">AVERAGE(INDIRECT(ADDRESS($AU80+2, BP$1)):INDIRECT(ADDRESS($AU81+1, BP$1)))</f>
        <v>2.0971750000000005</v>
      </c>
    </row>
    <row r="82" spans="1:68" x14ac:dyDescent="0.25">
      <c r="A82" s="1">
        <v>4.7900099999999997</v>
      </c>
      <c r="B82" s="1">
        <v>6.9416400000000004E-4</v>
      </c>
      <c r="C82" s="1">
        <v>1.2145300000000001</v>
      </c>
      <c r="D82" s="1">
        <v>4.6649000000000003</v>
      </c>
      <c r="E82" s="1">
        <v>3.74648</v>
      </c>
      <c r="F82" s="1">
        <v>2.29881</v>
      </c>
      <c r="G82" s="1">
        <v>4.8779000000000003</v>
      </c>
      <c r="H82" s="1">
        <v>1.14533E-3</v>
      </c>
      <c r="I82" s="1">
        <v>2.25482</v>
      </c>
      <c r="J82" s="1">
        <v>1.5126599999999999</v>
      </c>
      <c r="K82" s="1">
        <v>3.5413899999999998</v>
      </c>
      <c r="L82" s="1">
        <v>2.50963</v>
      </c>
      <c r="M82" s="1">
        <v>3.6805500000000002</v>
      </c>
      <c r="N82" s="1">
        <v>1.98437</v>
      </c>
      <c r="O82" s="1">
        <v>1.54491</v>
      </c>
      <c r="P82" s="1">
        <v>1.3818600000000001</v>
      </c>
      <c r="Q82" s="1">
        <v>4.2764300000000004</v>
      </c>
      <c r="R82" s="1">
        <v>3.7053600000000002</v>
      </c>
      <c r="S82" s="1">
        <v>4.4081900000000003</v>
      </c>
      <c r="T82" s="1">
        <v>3.4559199999999999</v>
      </c>
      <c r="U82" s="1">
        <v>0.66516699999999995</v>
      </c>
      <c r="V82" s="1" t="s">
        <v>23</v>
      </c>
      <c r="W82" s="1">
        <f>ABS(IK_diagnostics_degrees[[#This Row],[Column1]]-A81)</f>
        <v>7.9609999999999737E-2</v>
      </c>
      <c r="X82" s="1">
        <f>ABS(IK_diagnostics_degrees[[#This Row],[Column2]]-B81)</f>
        <v>3.012245836</v>
      </c>
      <c r="Y82" s="1">
        <f>ABS(IK_diagnostics_degrees[[#This Row],[Column3]]-C81)</f>
        <v>0.90202000000000004</v>
      </c>
      <c r="Z82" s="1">
        <f>ABS(IK_diagnostics_degrees[[#This Row],[Column4]]-D81)</f>
        <v>1.6127099999999999</v>
      </c>
      <c r="AA82" s="1">
        <f>ABS(IK_diagnostics_degrees[[#This Row],[Column5]]-E81)</f>
        <v>2.3584700000000001</v>
      </c>
      <c r="AB82" s="1">
        <f>ABS(IK_diagnostics_degrees[[#This Row],[Column6]]-F81)</f>
        <v>3.0402299999999998</v>
      </c>
      <c r="AC82" s="1">
        <f>ABS(IK_diagnostics_degrees[[#This Row],[Column7]]-G81)</f>
        <v>0.18277999999999928</v>
      </c>
      <c r="AD82" s="1">
        <f>ABS(IK_diagnostics_degrees[[#This Row],[Column8]]-H81)</f>
        <v>4.7866546699999999</v>
      </c>
      <c r="AE82" s="1">
        <f>ABS(IK_diagnostics_degrees[[#This Row],[Column9]]-I81)</f>
        <v>2.4550399999999999</v>
      </c>
      <c r="AF82" s="1">
        <f>ABS(IK_diagnostics_degrees[[#This Row],[Column10]]-J81)</f>
        <v>1.0595500000000002</v>
      </c>
      <c r="AG82" s="1">
        <f>ABS(IK_diagnostics_degrees[[#This Row],[Column11]]-K81)</f>
        <v>1.1732299999999998</v>
      </c>
      <c r="AH82" s="1">
        <f>ABS(IK_diagnostics_degrees[[#This Row],[Column12]]-L81)</f>
        <v>1.6869499999999999</v>
      </c>
      <c r="AI82" s="1">
        <f>ABS(IK_diagnostics_degrees[[#This Row],[Column13]]-M81)</f>
        <v>3.1070210000000005</v>
      </c>
      <c r="AJ82" s="1">
        <f>ABS(IK_diagnostics_degrees[[#This Row],[Column14]]-N81)</f>
        <v>1.14137</v>
      </c>
      <c r="AK82" s="1">
        <f>ABS(IK_diagnostics_degrees[[#This Row],[Column15]]-O81)</f>
        <v>0.33315000000000006</v>
      </c>
      <c r="AL82" s="1">
        <f>ABS(IK_diagnostics_degrees[[#This Row],[Column16]]-P81)</f>
        <v>3.1179700000000001</v>
      </c>
      <c r="AM82" s="1">
        <f>ABS(IK_diagnostics_degrees[[#This Row],[Column17]]-Q81)</f>
        <v>3.0418700000000003</v>
      </c>
      <c r="AN82" s="1">
        <f>ABS(IK_diagnostics_degrees[[#This Row],[Column18]]-R81)</f>
        <v>1.7466200000000003</v>
      </c>
      <c r="AO82" s="1">
        <f>ABS(IK_diagnostics_degrees[[#This Row],[Column19]]-S81)</f>
        <v>0.6285700000000003</v>
      </c>
      <c r="AP82" s="1">
        <f>ABS(IK_diagnostics_degrees[[#This Row],[Column20]]-T81)</f>
        <v>2.5978399999999997</v>
      </c>
      <c r="AQ82" s="1">
        <f>ABS(IK_diagnostics_degrees[[#This Row],[Column21]]-U81)</f>
        <v>2.214073</v>
      </c>
      <c r="AU82" s="3">
        <f>IK_diagnostics_frames[[#This Row],[Column1]]+AU81</f>
        <v>261</v>
      </c>
      <c r="AV82">
        <f ca="1">AVERAGE(INDIRECT(ADDRESS($AU81+2, AV$1)):INDIRECT(ADDRESS($AU82+1, AV$1)))</f>
        <v>2.0273923766666671</v>
      </c>
      <c r="AW82">
        <f ca="1">AVERAGE(INDIRECT(ADDRESS($AU81+2, AW$1)):INDIRECT(ADDRESS($AU82+1, AW$1)))</f>
        <v>1.3406526666666665</v>
      </c>
      <c r="AX82">
        <f ca="1">AVERAGE(INDIRECT(ADDRESS($AU81+2, AX$1)):INDIRECT(ADDRESS($AU82+1, AX$1)))</f>
        <v>1.811066368566667</v>
      </c>
      <c r="AY82">
        <f ca="1">AVERAGE(INDIRECT(ADDRESS($AU81+2, AY$1)):INDIRECT(ADDRESS($AU82+1, AY$1)))</f>
        <v>1.1199066666666668</v>
      </c>
      <c r="AZ82">
        <f ca="1">AVERAGE(INDIRECT(ADDRESS($AU81+2, AZ$1)):INDIRECT(ADDRESS($AU82+1, AZ$1)))</f>
        <v>2.5820100000000004</v>
      </c>
      <c r="BA82">
        <f ca="1">AVERAGE(INDIRECT(ADDRESS($AU81+2, BA$1)):INDIRECT(ADDRESS($AU82+1, BA$1)))</f>
        <v>4.1306155000000002</v>
      </c>
      <c r="BB82">
        <f ca="1">AVERAGE(INDIRECT(ADDRESS($AU81+2, BB$1)):INDIRECT(ADDRESS($AU82+1, BB$1)))</f>
        <v>1.4042350000000001</v>
      </c>
      <c r="BC82">
        <f ca="1">AVERAGE(INDIRECT(ADDRESS($AU81+2, BC$1)):INDIRECT(ADDRESS($AU82+1, BC$1)))</f>
        <v>1.5673066666666664</v>
      </c>
      <c r="BD82">
        <f ca="1">AVERAGE(INDIRECT(ADDRESS($AU81+2, BD$1)):INDIRECT(ADDRESS($AU82+1, BD$1)))</f>
        <v>2.1833130000000001</v>
      </c>
      <c r="BE82">
        <f ca="1">AVERAGE(INDIRECT(ADDRESS($AU81+2, BE$1)):INDIRECT(ADDRESS($AU82+1, BE$1)))</f>
        <v>2.4959238333333329</v>
      </c>
      <c r="BF82">
        <f ca="1">AVERAGE(INDIRECT(ADDRESS($AU81+2, BF$1)):INDIRECT(ADDRESS($AU82+1, BF$1)))</f>
        <v>1.9894486666666664</v>
      </c>
      <c r="BG82">
        <f ca="1">AVERAGE(INDIRECT(ADDRESS($AU81+2, BG$1)):INDIRECT(ADDRESS($AU82+1, BG$1)))</f>
        <v>2.5145465666666671</v>
      </c>
      <c r="BH82">
        <f ca="1">AVERAGE(INDIRECT(ADDRESS($AU81+2, BH$1)):INDIRECT(ADDRESS($AU82+1, BH$1)))</f>
        <v>2.1603523333333334</v>
      </c>
      <c r="BI82">
        <f ca="1">AVERAGE(INDIRECT(ADDRESS($AU81+2, BI$1)):INDIRECT(ADDRESS($AU82+1, BI$1)))</f>
        <v>2.6144913333333335</v>
      </c>
      <c r="BJ82">
        <f ca="1">AVERAGE(INDIRECT(ADDRESS($AU81+2, BJ$1)):INDIRECT(ADDRESS($AU82+1, BJ$1)))</f>
        <v>2.1069566666666666</v>
      </c>
      <c r="BK82">
        <f ca="1">AVERAGE(INDIRECT(ADDRESS($AU81+2, BK$1)):INDIRECT(ADDRESS($AU82+1, BK$1)))</f>
        <v>1.7329456666666665</v>
      </c>
      <c r="BL82">
        <f ca="1">AVERAGE(INDIRECT(ADDRESS($AU81+2, BL$1)):INDIRECT(ADDRESS($AU82+1, BL$1)))</f>
        <v>3.3843313333333334</v>
      </c>
      <c r="BM82">
        <f ca="1">AVERAGE(INDIRECT(ADDRESS($AU81+2, BM$1)):INDIRECT(ADDRESS($AU82+1, BM$1)))</f>
        <v>2.3304103333333335</v>
      </c>
      <c r="BN82">
        <f ca="1">AVERAGE(INDIRECT(ADDRESS($AU81+2, BN$1)):INDIRECT(ADDRESS($AU82+1, BN$1)))</f>
        <v>2.424606666666667</v>
      </c>
      <c r="BO82">
        <f ca="1">AVERAGE(INDIRECT(ADDRESS($AU81+2, BO$1)):INDIRECT(ADDRESS($AU82+1, BO$1)))</f>
        <v>2.042824</v>
      </c>
      <c r="BP82">
        <f ca="1">AVERAGE(INDIRECT(ADDRESS($AU81+2, BP$1)):INDIRECT(ADDRESS($AU82+1, BP$1)))</f>
        <v>2.3147253333333331</v>
      </c>
    </row>
    <row r="83" spans="1:68" x14ac:dyDescent="0.25">
      <c r="A83" s="1">
        <v>6.2831700000000001</v>
      </c>
      <c r="B83" s="1">
        <v>2.1284000000000001</v>
      </c>
      <c r="C83" s="1">
        <v>6.2067399999999999</v>
      </c>
      <c r="D83" s="1">
        <v>3.3016200000000002</v>
      </c>
      <c r="E83" s="1">
        <v>3.1328299999999998</v>
      </c>
      <c r="F83" s="1">
        <v>4.3348800000000001</v>
      </c>
      <c r="G83" s="1">
        <v>1.3674500000000001</v>
      </c>
      <c r="H83" s="1">
        <v>4.63673</v>
      </c>
      <c r="I83" s="1">
        <v>0.15251700000000001</v>
      </c>
      <c r="J83" s="1">
        <v>3.20031</v>
      </c>
      <c r="K83" s="1">
        <v>3.4900500000000001</v>
      </c>
      <c r="L83" s="1">
        <v>5.44536</v>
      </c>
      <c r="M83" s="1">
        <v>0.67900700000000003</v>
      </c>
      <c r="N83" s="1" t="s">
        <v>22</v>
      </c>
      <c r="O83" s="1">
        <v>5.3302899999999998</v>
      </c>
      <c r="P83" s="1">
        <v>5.6503699999999997</v>
      </c>
      <c r="Q83" s="1">
        <v>5.6569500000000001</v>
      </c>
      <c r="R83" s="1">
        <v>2.54358</v>
      </c>
      <c r="S83" s="1">
        <v>6.2831900000000003</v>
      </c>
      <c r="T83" s="1">
        <v>4.7277300000000001E-4</v>
      </c>
      <c r="U83" s="1">
        <v>4.1428200000000004</v>
      </c>
      <c r="V83" s="1" t="s">
        <v>23</v>
      </c>
      <c r="W83" s="1">
        <f>ABS(IK_diagnostics_degrees[[#This Row],[Column1]]-A82)</f>
        <v>1.4931600000000005</v>
      </c>
      <c r="X83" s="1">
        <f>ABS(IK_diagnostics_degrees[[#This Row],[Column2]]-B82)</f>
        <v>2.1277058360000001</v>
      </c>
      <c r="Y83" s="1">
        <f>ABS(IK_diagnostics_degrees[[#This Row],[Column3]]-C82)</f>
        <v>4.99221</v>
      </c>
      <c r="Z83" s="1">
        <f>ABS(IK_diagnostics_degrees[[#This Row],[Column4]]-D82)</f>
        <v>1.36328</v>
      </c>
      <c r="AA83" s="1">
        <f>ABS(IK_diagnostics_degrees[[#This Row],[Column5]]-E82)</f>
        <v>0.61365000000000025</v>
      </c>
      <c r="AB83" s="1">
        <f>ABS(IK_diagnostics_degrees[[#This Row],[Column6]]-F82)</f>
        <v>2.03607</v>
      </c>
      <c r="AC83" s="1">
        <f>ABS(IK_diagnostics_degrees[[#This Row],[Column7]]-G82)</f>
        <v>3.5104500000000005</v>
      </c>
      <c r="AD83" s="1">
        <f>ABS(IK_diagnostics_degrees[[#This Row],[Column8]]-H82)</f>
        <v>4.6355846700000001</v>
      </c>
      <c r="AE83" s="1">
        <f>ABS(IK_diagnostics_degrees[[#This Row],[Column9]]-I82)</f>
        <v>2.102303</v>
      </c>
      <c r="AF83" s="1">
        <f>ABS(IK_diagnostics_degrees[[#This Row],[Column10]]-J82)</f>
        <v>1.6876500000000001</v>
      </c>
      <c r="AG83" s="1">
        <f>ABS(IK_diagnostics_degrees[[#This Row],[Column11]]-K82)</f>
        <v>5.1339999999999719E-2</v>
      </c>
      <c r="AH83" s="1">
        <f>ABS(IK_diagnostics_degrees[[#This Row],[Column12]]-L82)</f>
        <v>2.93573</v>
      </c>
      <c r="AI83" s="1">
        <f>ABS(IK_diagnostics_degrees[[#This Row],[Column13]]-M82)</f>
        <v>3.0015430000000003</v>
      </c>
      <c r="AJ83" s="1">
        <f>ABS(IK_diagnostics_degrees[[#This Row],[Column14]]-N82)</f>
        <v>1.98437</v>
      </c>
      <c r="AK83" s="1">
        <f>ABS(IK_diagnostics_degrees[[#This Row],[Column15]]-O82)</f>
        <v>3.78538</v>
      </c>
      <c r="AL83" s="1">
        <f>ABS(IK_diagnostics_degrees[[#This Row],[Column16]]-P82)</f>
        <v>4.2685099999999991</v>
      </c>
      <c r="AM83" s="1">
        <f>ABS(IK_diagnostics_degrees[[#This Row],[Column17]]-Q82)</f>
        <v>1.3805199999999997</v>
      </c>
      <c r="AN83" s="1">
        <f>ABS(IK_diagnostics_degrees[[#This Row],[Column18]]-R82)</f>
        <v>1.1617800000000003</v>
      </c>
      <c r="AO83" s="1">
        <f>ABS(IK_diagnostics_degrees[[#This Row],[Column19]]-S82)</f>
        <v>1.875</v>
      </c>
      <c r="AP83" s="1">
        <f>ABS(IK_diagnostics_degrees[[#This Row],[Column20]]-T82)</f>
        <v>3.4554472270000001</v>
      </c>
      <c r="AQ83" s="1">
        <f>ABS(IK_diagnostics_degrees[[#This Row],[Column21]]-U82)</f>
        <v>3.4776530000000005</v>
      </c>
      <c r="AU83" s="4">
        <f>IK_diagnostics_frames[[#This Row],[Column1]]+AU82</f>
        <v>262</v>
      </c>
      <c r="AV83">
        <f ca="1">AVERAGE(INDIRECT(ADDRESS($AU82+2, AV$1)):INDIRECT(ADDRESS($AU83+1, AV$1)))</f>
        <v>2.1231900000000001</v>
      </c>
      <c r="AW83">
        <f ca="1">AVERAGE(INDIRECT(ADDRESS($AU82+2, AW$1)):INDIRECT(ADDRESS($AU83+1, AW$1)))</f>
        <v>3.2171699999999994</v>
      </c>
      <c r="AX83">
        <f ca="1">AVERAGE(INDIRECT(ADDRESS($AU82+2, AX$1)):INDIRECT(ADDRESS($AU83+1, AX$1)))</f>
        <v>1.96041</v>
      </c>
      <c r="AY83">
        <f ca="1">AVERAGE(INDIRECT(ADDRESS($AU82+2, AY$1)):INDIRECT(ADDRESS($AU83+1, AY$1)))</f>
        <v>1.77064</v>
      </c>
      <c r="AZ83">
        <f ca="1">AVERAGE(INDIRECT(ADDRESS($AU82+2, AZ$1)):INDIRECT(ADDRESS($AU83+1, AZ$1)))</f>
        <v>2.4788199999999998</v>
      </c>
      <c r="BA83">
        <f ca="1">AVERAGE(INDIRECT(ADDRESS($AU82+2, BA$1)):INDIRECT(ADDRESS($AU83+1, BA$1)))</f>
        <v>2.6654802000000002</v>
      </c>
      <c r="BB83">
        <f ca="1">AVERAGE(INDIRECT(ADDRESS($AU82+2, BB$1)):INDIRECT(ADDRESS($AU83+1, BB$1)))</f>
        <v>0.64265000000000061</v>
      </c>
      <c r="BC83">
        <f ca="1">AVERAGE(INDIRECT(ADDRESS($AU82+2, BC$1)):INDIRECT(ADDRESS($AU83+1, BC$1)))</f>
        <v>7.4649999999999661E-2</v>
      </c>
      <c r="BD83">
        <f ca="1">AVERAGE(INDIRECT(ADDRESS($AU82+2, BD$1)):INDIRECT(ADDRESS($AU83+1, BD$1)))</f>
        <v>0.71466999999999947</v>
      </c>
      <c r="BE83">
        <f ca="1">AVERAGE(INDIRECT(ADDRESS($AU82+2, BE$1)):INDIRECT(ADDRESS($AU83+1, BE$1)))</f>
        <v>3.9335699999999996</v>
      </c>
      <c r="BF83">
        <f ca="1">AVERAGE(INDIRECT(ADDRESS($AU82+2, BF$1)):INDIRECT(ADDRESS($AU83+1, BF$1)))</f>
        <v>0.70165000000000033</v>
      </c>
      <c r="BG83">
        <f ca="1">AVERAGE(INDIRECT(ADDRESS($AU82+2, BG$1)):INDIRECT(ADDRESS($AU83+1, BG$1)))</f>
        <v>1.1107999999999993</v>
      </c>
      <c r="BH83">
        <f ca="1">AVERAGE(INDIRECT(ADDRESS($AU82+2, BH$1)):INDIRECT(ADDRESS($AU83+1, BH$1)))</f>
        <v>0.1766700000000001</v>
      </c>
      <c r="BI83">
        <f ca="1">AVERAGE(INDIRECT(ADDRESS($AU82+2, BI$1)):INDIRECT(ADDRESS($AU83+1, BI$1)))</f>
        <v>1.3740399999999999</v>
      </c>
      <c r="BJ83">
        <f ca="1">AVERAGE(INDIRECT(ADDRESS($AU82+2, BJ$1)):INDIRECT(ADDRESS($AU83+1, BJ$1)))</f>
        <v>5.3743384600000006</v>
      </c>
      <c r="BK83">
        <f ca="1">AVERAGE(INDIRECT(ADDRESS($AU82+2, BK$1)):INDIRECT(ADDRESS($AU83+1, BK$1)))</f>
        <v>3.7446800000000002</v>
      </c>
      <c r="BL83">
        <f ca="1">AVERAGE(INDIRECT(ADDRESS($AU82+2, BL$1)):INDIRECT(ADDRESS($AU83+1, BL$1)))</f>
        <v>2.827232</v>
      </c>
      <c r="BM83">
        <f ca="1">AVERAGE(INDIRECT(ADDRESS($AU82+2, BM$1)):INDIRECT(ADDRESS($AU83+1, BM$1)))</f>
        <v>1.25352</v>
      </c>
      <c r="BN83">
        <f ca="1">AVERAGE(INDIRECT(ADDRESS($AU82+2, BN$1)):INDIRECT(ADDRESS($AU83+1, BN$1)))</f>
        <v>0.57600000000000007</v>
      </c>
      <c r="BO83">
        <f ca="1">AVERAGE(INDIRECT(ADDRESS($AU82+2, BO$1)):INDIRECT(ADDRESS($AU83+1, BO$1)))</f>
        <v>2.5940599999999998</v>
      </c>
      <c r="BP83">
        <f ca="1">AVERAGE(INDIRECT(ADDRESS($AU82+2, BP$1)):INDIRECT(ADDRESS($AU83+1, BP$1)))</f>
        <v>2.0905299999999998</v>
      </c>
    </row>
    <row r="84" spans="1:68" x14ac:dyDescent="0.25">
      <c r="A84" s="1">
        <v>3.2678600000000002</v>
      </c>
      <c r="B84" s="1">
        <v>4.4041699999999997</v>
      </c>
      <c r="C84" s="1">
        <v>0.59824500000000003</v>
      </c>
      <c r="D84" s="1">
        <v>3.2569400000000002</v>
      </c>
      <c r="E84" s="1">
        <v>3.7980800000000001</v>
      </c>
      <c r="F84" s="1">
        <v>2.14852</v>
      </c>
      <c r="G84" s="1">
        <v>1.4016299999999999</v>
      </c>
      <c r="H84" s="1">
        <v>1.75275</v>
      </c>
      <c r="I84" s="1">
        <v>4.3006500000000001</v>
      </c>
      <c r="J84" s="1">
        <v>0.457675</v>
      </c>
      <c r="K84" s="1">
        <v>2.0915400000000002</v>
      </c>
      <c r="L84" s="1">
        <v>2.7760500000000001</v>
      </c>
      <c r="M84" s="1">
        <v>4.5953200000000001</v>
      </c>
      <c r="N84" s="1">
        <v>1.02363</v>
      </c>
      <c r="O84" s="1">
        <v>3.9194</v>
      </c>
      <c r="P84" s="1">
        <v>4.87859</v>
      </c>
      <c r="Q84" s="1">
        <v>0.20041200000000001</v>
      </c>
      <c r="R84" s="1">
        <v>1.74752</v>
      </c>
      <c r="S84" s="1">
        <v>3.8968099999999999</v>
      </c>
      <c r="T84" s="1">
        <v>2.6389100000000001</v>
      </c>
      <c r="U84" s="1">
        <v>0.28288099999999999</v>
      </c>
      <c r="V84" s="1" t="s">
        <v>23</v>
      </c>
      <c r="W84" s="1">
        <f>ABS(IK_diagnostics_degrees[[#This Row],[Column1]]-A83)</f>
        <v>3.0153099999999999</v>
      </c>
      <c r="X84" s="1">
        <f>ABS(IK_diagnostics_degrees[[#This Row],[Column2]]-B83)</f>
        <v>2.2757699999999996</v>
      </c>
      <c r="Y84" s="1">
        <f>ABS(IK_diagnostics_degrees[[#This Row],[Column3]]-C83)</f>
        <v>5.6084949999999996</v>
      </c>
      <c r="Z84" s="1">
        <f>ABS(IK_diagnostics_degrees[[#This Row],[Column4]]-D83)</f>
        <v>4.4680000000000053E-2</v>
      </c>
      <c r="AA84" s="1">
        <f>ABS(IK_diagnostics_degrees[[#This Row],[Column5]]-E83)</f>
        <v>0.66525000000000034</v>
      </c>
      <c r="AB84" s="1">
        <f>ABS(IK_diagnostics_degrees[[#This Row],[Column6]]-F83)</f>
        <v>2.1863600000000001</v>
      </c>
      <c r="AC84" s="1">
        <f>ABS(IK_diagnostics_degrees[[#This Row],[Column7]]-G83)</f>
        <v>3.4179999999999877E-2</v>
      </c>
      <c r="AD84" s="1">
        <f>ABS(IK_diagnostics_degrees[[#This Row],[Column8]]-H83)</f>
        <v>2.8839800000000002</v>
      </c>
      <c r="AE84" s="1">
        <f>ABS(IK_diagnostics_degrees[[#This Row],[Column9]]-I83)</f>
        <v>4.1481329999999996</v>
      </c>
      <c r="AF84" s="1">
        <f>ABS(IK_diagnostics_degrees[[#This Row],[Column10]]-J83)</f>
        <v>2.7426349999999999</v>
      </c>
      <c r="AG84" s="1">
        <f>ABS(IK_diagnostics_degrees[[#This Row],[Column11]]-K83)</f>
        <v>1.3985099999999999</v>
      </c>
      <c r="AH84" s="1">
        <f>ABS(IK_diagnostics_degrees[[#This Row],[Column12]]-L83)</f>
        <v>2.6693099999999998</v>
      </c>
      <c r="AI84" s="1">
        <f>ABS(IK_diagnostics_degrees[[#This Row],[Column13]]-M83)</f>
        <v>3.9163130000000002</v>
      </c>
      <c r="AJ84" s="1">
        <f>ABS(IK_diagnostics_degrees[[#This Row],[Column14]]-N83)</f>
        <v>1.02363</v>
      </c>
      <c r="AK84" s="1">
        <f>ABS(IK_diagnostics_degrees[[#This Row],[Column15]]-O83)</f>
        <v>1.4108899999999998</v>
      </c>
      <c r="AL84" s="1">
        <f>ABS(IK_diagnostics_degrees[[#This Row],[Column16]]-P83)</f>
        <v>0.77177999999999969</v>
      </c>
      <c r="AM84" s="1">
        <f>ABS(IK_diagnostics_degrees[[#This Row],[Column17]]-Q83)</f>
        <v>5.4565380000000001</v>
      </c>
      <c r="AN84" s="1">
        <f>ABS(IK_diagnostics_degrees[[#This Row],[Column18]]-R83)</f>
        <v>0.79605999999999999</v>
      </c>
      <c r="AO84" s="1">
        <f>ABS(IK_diagnostics_degrees[[#This Row],[Column19]]-S83)</f>
        <v>2.3863800000000004</v>
      </c>
      <c r="AP84" s="1">
        <f>ABS(IK_diagnostics_degrees[[#This Row],[Column20]]-T83)</f>
        <v>2.6384372270000003</v>
      </c>
      <c r="AQ84" s="1">
        <f>ABS(IK_diagnostics_degrees[[#This Row],[Column21]]-U83)</f>
        <v>3.8599390000000002</v>
      </c>
      <c r="AU84" s="3">
        <f>IK_diagnostics_frames[[#This Row],[Column1]]+AU83</f>
        <v>264</v>
      </c>
      <c r="AV84">
        <f ca="1">AVERAGE(INDIRECT(ADDRESS($AU83+2, AV$1)):INDIRECT(ADDRESS($AU84+1, AV$1)))</f>
        <v>0.98346</v>
      </c>
      <c r="AW84">
        <f ca="1">AVERAGE(INDIRECT(ADDRESS($AU83+2, AW$1)):INDIRECT(ADDRESS($AU84+1, AW$1)))</f>
        <v>1.6343549999999993</v>
      </c>
      <c r="AX84">
        <f ca="1">AVERAGE(INDIRECT(ADDRESS($AU83+2, AX$1)):INDIRECT(ADDRESS($AU84+1, AX$1)))</f>
        <v>3.8470549999999997</v>
      </c>
      <c r="AY84">
        <f ca="1">AVERAGE(INDIRECT(ADDRESS($AU83+2, AY$1)):INDIRECT(ADDRESS($AU84+1, AY$1)))</f>
        <v>2.8064050000000003</v>
      </c>
      <c r="AZ84">
        <f ca="1">AVERAGE(INDIRECT(ADDRESS($AU83+2, AZ$1)):INDIRECT(ADDRESS($AU84+1, AZ$1)))</f>
        <v>2.24776</v>
      </c>
      <c r="BA84">
        <f ca="1">AVERAGE(INDIRECT(ADDRESS($AU83+2, BA$1)):INDIRECT(ADDRESS($AU84+1, BA$1)))</f>
        <v>1.4023151</v>
      </c>
      <c r="BB84">
        <f ca="1">AVERAGE(INDIRECT(ADDRESS($AU83+2, BB$1)):INDIRECT(ADDRESS($AU84+1, BB$1)))</f>
        <v>2.6812300000000002</v>
      </c>
      <c r="BC84">
        <f ca="1">AVERAGE(INDIRECT(ADDRESS($AU83+2, BC$1)):INDIRECT(ADDRESS($AU84+1, BC$1)))</f>
        <v>2.1556000000000002</v>
      </c>
      <c r="BD84">
        <f ca="1">AVERAGE(INDIRECT(ADDRESS($AU83+2, BD$1)):INDIRECT(ADDRESS($AU84+1, BD$1)))</f>
        <v>0.87040500000000032</v>
      </c>
      <c r="BE84">
        <f ca="1">AVERAGE(INDIRECT(ADDRESS($AU83+2, BE$1)):INDIRECT(ADDRESS($AU84+1, BE$1)))</f>
        <v>1.8642649999999998</v>
      </c>
      <c r="BF84">
        <f ca="1">AVERAGE(INDIRECT(ADDRESS($AU83+2, BF$1)):INDIRECT(ADDRESS($AU84+1, BF$1)))</f>
        <v>0.38648000000000016</v>
      </c>
      <c r="BG84">
        <f ca="1">AVERAGE(INDIRECT(ADDRESS($AU83+2, BG$1)):INDIRECT(ADDRESS($AU84+1, BG$1)))</f>
        <v>2.7295979999999997</v>
      </c>
      <c r="BH84">
        <f ca="1">AVERAGE(INDIRECT(ADDRESS($AU83+2, BH$1)):INDIRECT(ADDRESS($AU84+1, BH$1)))</f>
        <v>1.9990099999999997</v>
      </c>
      <c r="BI84">
        <f ca="1">AVERAGE(INDIRECT(ADDRESS($AU83+2, BI$1)):INDIRECT(ADDRESS($AU84+1, BI$1)))</f>
        <v>3.3102400000000003</v>
      </c>
      <c r="BJ84">
        <f ca="1">AVERAGE(INDIRECT(ADDRESS($AU83+2, BJ$1)):INDIRECT(ADDRESS($AU84+1, BJ$1)))</f>
        <v>3.0313297299999995</v>
      </c>
      <c r="BK84">
        <f ca="1">AVERAGE(INDIRECT(ADDRESS($AU83+2, BK$1)):INDIRECT(ADDRESS($AU84+1, BK$1)))</f>
        <v>1.8750550000000001</v>
      </c>
      <c r="BL84">
        <f ca="1">AVERAGE(INDIRECT(ADDRESS($AU83+2, BL$1)):INDIRECT(ADDRESS($AU84+1, BL$1)))</f>
        <v>1.0838299999999998</v>
      </c>
      <c r="BM84">
        <f ca="1">AVERAGE(INDIRECT(ADDRESS($AU83+2, BM$1)):INDIRECT(ADDRESS($AU84+1, BM$1)))</f>
        <v>2.0390085</v>
      </c>
      <c r="BN84">
        <f ca="1">AVERAGE(INDIRECT(ADDRESS($AU83+2, BN$1)):INDIRECT(ADDRESS($AU84+1, BN$1)))</f>
        <v>1.19774</v>
      </c>
      <c r="BO84">
        <f ca="1">AVERAGE(INDIRECT(ADDRESS($AU83+2, BO$1)):INDIRECT(ADDRESS($AU84+1, BO$1)))</f>
        <v>2.3743400000000001</v>
      </c>
      <c r="BP84">
        <f ca="1">AVERAGE(INDIRECT(ADDRESS($AU83+2, BP$1)):INDIRECT(ADDRESS($AU84+1, BP$1)))</f>
        <v>1.1122500000000002</v>
      </c>
    </row>
    <row r="85" spans="1:68" x14ac:dyDescent="0.25">
      <c r="A85" s="1">
        <v>4.4558299999999997</v>
      </c>
      <c r="B85" s="1">
        <v>3.2572899999999998</v>
      </c>
      <c r="C85" s="1">
        <v>1.6089800000000001</v>
      </c>
      <c r="D85" s="1">
        <v>4.5632000000000001</v>
      </c>
      <c r="E85" s="1">
        <v>3.7659500000000001</v>
      </c>
      <c r="F85" s="1">
        <v>2.51275</v>
      </c>
      <c r="G85" s="1">
        <v>4.5287800000000002</v>
      </c>
      <c r="H85" s="1">
        <v>2.36171</v>
      </c>
      <c r="I85" s="1">
        <v>2.6054499999999998</v>
      </c>
      <c r="J85" s="1">
        <v>5.4191900000000004</v>
      </c>
      <c r="K85" s="1">
        <v>4.8452500000000001</v>
      </c>
      <c r="L85" s="1">
        <v>4.8636699999999999</v>
      </c>
      <c r="M85" s="1">
        <v>2.62418</v>
      </c>
      <c r="N85" s="1">
        <v>6.0925200000000004</v>
      </c>
      <c r="O85" s="1">
        <v>1.13195</v>
      </c>
      <c r="P85" s="1">
        <v>4.1541699999999997</v>
      </c>
      <c r="Q85" s="1">
        <v>0.95177199999999995</v>
      </c>
      <c r="R85" s="1">
        <v>4.5478399999999999</v>
      </c>
      <c r="S85" s="1">
        <v>5.7315500000000004</v>
      </c>
      <c r="T85" s="1">
        <v>6.2831900000000003</v>
      </c>
      <c r="U85" s="1">
        <v>3.6274600000000001</v>
      </c>
      <c r="V85" s="1" t="s">
        <v>23</v>
      </c>
      <c r="W85" s="1">
        <f>ABS(IK_diagnostics_degrees[[#This Row],[Column1]]-A84)</f>
        <v>1.1879699999999995</v>
      </c>
      <c r="X85" s="1">
        <f>ABS(IK_diagnostics_degrees[[#This Row],[Column2]]-B84)</f>
        <v>1.1468799999999999</v>
      </c>
      <c r="Y85" s="1">
        <f>ABS(IK_diagnostics_degrees[[#This Row],[Column3]]-C84)</f>
        <v>1.0107349999999999</v>
      </c>
      <c r="Z85" s="1">
        <f>ABS(IK_diagnostics_degrees[[#This Row],[Column4]]-D84)</f>
        <v>1.30626</v>
      </c>
      <c r="AA85" s="1">
        <f>ABS(IK_diagnostics_degrees[[#This Row],[Column5]]-E84)</f>
        <v>3.2129999999999992E-2</v>
      </c>
      <c r="AB85" s="1">
        <f>ABS(IK_diagnostics_degrees[[#This Row],[Column6]]-F84)</f>
        <v>0.36423000000000005</v>
      </c>
      <c r="AC85" s="1">
        <f>ABS(IK_diagnostics_degrees[[#This Row],[Column7]]-G84)</f>
        <v>3.1271500000000003</v>
      </c>
      <c r="AD85" s="1">
        <f>ABS(IK_diagnostics_degrees[[#This Row],[Column8]]-H84)</f>
        <v>0.60895999999999995</v>
      </c>
      <c r="AE85" s="1">
        <f>ABS(IK_diagnostics_degrees[[#This Row],[Column9]]-I84)</f>
        <v>1.6952000000000003</v>
      </c>
      <c r="AF85" s="1">
        <f>ABS(IK_diagnostics_degrees[[#This Row],[Column10]]-J84)</f>
        <v>4.9615150000000003</v>
      </c>
      <c r="AG85" s="1">
        <f>ABS(IK_diagnostics_degrees[[#This Row],[Column11]]-K84)</f>
        <v>2.7537099999999999</v>
      </c>
      <c r="AH85" s="1">
        <f>ABS(IK_diagnostics_degrees[[#This Row],[Column12]]-L84)</f>
        <v>2.0876199999999998</v>
      </c>
      <c r="AI85" s="1">
        <f>ABS(IK_diagnostics_degrees[[#This Row],[Column13]]-M84)</f>
        <v>1.9711400000000001</v>
      </c>
      <c r="AJ85" s="1">
        <f>ABS(IK_diagnostics_degrees[[#This Row],[Column14]]-N84)</f>
        <v>5.0688900000000006</v>
      </c>
      <c r="AK85" s="1">
        <f>ABS(IK_diagnostics_degrees[[#This Row],[Column15]]-O84)</f>
        <v>2.7874499999999998</v>
      </c>
      <c r="AL85" s="1">
        <f>ABS(IK_diagnostics_degrees[[#This Row],[Column16]]-P84)</f>
        <v>0.72442000000000029</v>
      </c>
      <c r="AM85" s="1">
        <f>ABS(IK_diagnostics_degrees[[#This Row],[Column17]]-Q84)</f>
        <v>0.75135999999999992</v>
      </c>
      <c r="AN85" s="1">
        <f>ABS(IK_diagnostics_degrees[[#This Row],[Column18]]-R84)</f>
        <v>2.8003200000000001</v>
      </c>
      <c r="AO85" s="1">
        <f>ABS(IK_diagnostics_degrees[[#This Row],[Column19]]-S84)</f>
        <v>1.8347400000000005</v>
      </c>
      <c r="AP85" s="1">
        <f>ABS(IK_diagnostics_degrees[[#This Row],[Column20]]-T84)</f>
        <v>3.6442800000000002</v>
      </c>
      <c r="AQ85" s="1">
        <f>ABS(IK_diagnostics_degrees[[#This Row],[Column21]]-U84)</f>
        <v>3.344579</v>
      </c>
      <c r="AU85" s="4">
        <f>IK_diagnostics_frames[[#This Row],[Column1]]+AU84</f>
        <v>267</v>
      </c>
      <c r="AV85">
        <f ca="1">AVERAGE(INDIRECT(ADDRESS($AU84+2, AV$1)):INDIRECT(ADDRESS($AU85+1, AV$1)))</f>
        <v>1.9239299999999997</v>
      </c>
      <c r="AW85">
        <f ca="1">AVERAGE(INDIRECT(ADDRESS($AU84+2, AW$1)):INDIRECT(ADDRESS($AU85+1, AW$1)))</f>
        <v>1.0709966666666668</v>
      </c>
      <c r="AX85">
        <f ca="1">AVERAGE(INDIRECT(ADDRESS($AU84+2, AX$1)):INDIRECT(ADDRESS($AU85+1, AX$1)))</f>
        <v>3.1356376666666663</v>
      </c>
      <c r="AY85">
        <f ca="1">AVERAGE(INDIRECT(ADDRESS($AU84+2, AY$1)):INDIRECT(ADDRESS($AU85+1, AY$1)))</f>
        <v>1.4960833333333337</v>
      </c>
      <c r="AZ85">
        <f ca="1">AVERAGE(INDIRECT(ADDRESS($AU84+2, AZ$1)):INDIRECT(ADDRESS($AU85+1, AZ$1)))</f>
        <v>2.2674226666666666</v>
      </c>
      <c r="BA85">
        <f ca="1">AVERAGE(INDIRECT(ADDRESS($AU84+2, BA$1)):INDIRECT(ADDRESS($AU85+1, BA$1)))</f>
        <v>0.63972333333333342</v>
      </c>
      <c r="BB85">
        <f ca="1">AVERAGE(INDIRECT(ADDRESS($AU84+2, BB$1)):INDIRECT(ADDRESS($AU85+1, BB$1)))</f>
        <v>0.94684666666666661</v>
      </c>
      <c r="BC85">
        <f ca="1">AVERAGE(INDIRECT(ADDRESS($AU84+2, BC$1)):INDIRECT(ADDRESS($AU85+1, BC$1)))</f>
        <v>1.6461966666666665</v>
      </c>
      <c r="BD85">
        <f ca="1">AVERAGE(INDIRECT(ADDRESS($AU84+2, BD$1)):INDIRECT(ADDRESS($AU85+1, BD$1)))</f>
        <v>3.2048450000000002</v>
      </c>
      <c r="BE85">
        <f ca="1">AVERAGE(INDIRECT(ADDRESS($AU84+2, BE$1)):INDIRECT(ADDRESS($AU85+1, BE$1)))</f>
        <v>0.83103333333333307</v>
      </c>
      <c r="BF85">
        <f ca="1">AVERAGE(INDIRECT(ADDRESS($AU84+2, BF$1)):INDIRECT(ADDRESS($AU85+1, BF$1)))</f>
        <v>1.4367999999999999</v>
      </c>
      <c r="BG85">
        <f ca="1">AVERAGE(INDIRECT(ADDRESS($AU84+2, BG$1)):INDIRECT(ADDRESS($AU85+1, BG$1)))</f>
        <v>1.5379440000000002</v>
      </c>
      <c r="BH85">
        <f ca="1">AVERAGE(INDIRECT(ADDRESS($AU84+2, BH$1)):INDIRECT(ADDRESS($AU85+1, BH$1)))</f>
        <v>1.9442820000000001</v>
      </c>
      <c r="BI85">
        <f ca="1">AVERAGE(INDIRECT(ADDRESS($AU84+2, BI$1)):INDIRECT(ADDRESS($AU85+1, BI$1)))</f>
        <v>0.51257333333333333</v>
      </c>
      <c r="BJ85">
        <f ca="1">AVERAGE(INDIRECT(ADDRESS($AU84+2, BJ$1)):INDIRECT(ADDRESS($AU85+1, BJ$1)))</f>
        <v>2.4190803333333331</v>
      </c>
      <c r="BK85">
        <f ca="1">AVERAGE(INDIRECT(ADDRESS($AU84+2, BK$1)):INDIRECT(ADDRESS($AU85+1, BK$1)))</f>
        <v>1.3349283333333331</v>
      </c>
      <c r="BL85">
        <f ca="1">AVERAGE(INDIRECT(ADDRESS($AU84+2, BL$1)):INDIRECT(ADDRESS($AU85+1, BL$1)))</f>
        <v>3.7689633333333332</v>
      </c>
      <c r="BM85">
        <f ca="1">AVERAGE(INDIRECT(ADDRESS($AU84+2, BM$1)):INDIRECT(ADDRESS($AU85+1, BM$1)))</f>
        <v>1.9274023333333332</v>
      </c>
      <c r="BN85">
        <f ca="1">AVERAGE(INDIRECT(ADDRESS($AU84+2, BN$1)):INDIRECT(ADDRESS($AU85+1, BN$1)))</f>
        <v>1.3355100000000002</v>
      </c>
      <c r="BO85">
        <f ca="1">AVERAGE(INDIRECT(ADDRESS($AU84+2, BO$1)):INDIRECT(ADDRESS($AU85+1, BO$1)))</f>
        <v>1.0518433333333335</v>
      </c>
      <c r="BP85">
        <f ca="1">AVERAGE(INDIRECT(ADDRESS($AU84+2, BP$1)):INDIRECT(ADDRESS($AU85+1, BP$1)))</f>
        <v>1.7294429999999998</v>
      </c>
    </row>
    <row r="86" spans="1:68" x14ac:dyDescent="0.25">
      <c r="A86" s="1">
        <v>4.7476000000000003</v>
      </c>
      <c r="B86" s="1">
        <v>6.0897699999999997</v>
      </c>
      <c r="C86" s="1">
        <v>0.47088600000000003</v>
      </c>
      <c r="D86" s="1">
        <v>1.6305000000000001</v>
      </c>
      <c r="E86" s="1">
        <v>2.5518800000000001</v>
      </c>
      <c r="F86" s="1">
        <v>6.2831900000000003</v>
      </c>
      <c r="G86" s="1">
        <v>0.88936700000000002</v>
      </c>
      <c r="H86" s="1">
        <v>1.5733999999999999</v>
      </c>
      <c r="I86" s="1">
        <v>1.1141700000000001</v>
      </c>
      <c r="J86" s="1">
        <v>3.1696</v>
      </c>
      <c r="K86" s="1">
        <v>5.6165000000000003</v>
      </c>
      <c r="L86" s="1">
        <v>4.8624099999999997</v>
      </c>
      <c r="M86" s="1">
        <v>4.8306399999999998</v>
      </c>
      <c r="N86" s="1">
        <v>5.5628399999999996</v>
      </c>
      <c r="O86" s="1">
        <v>6.0122799999999996</v>
      </c>
      <c r="P86" s="1">
        <v>4.0425899999999997</v>
      </c>
      <c r="Q86" s="1">
        <v>2.2964600000000002</v>
      </c>
      <c r="R86" s="1">
        <v>2.2182300000000001</v>
      </c>
      <c r="S86" s="1">
        <v>1.1405000000000001</v>
      </c>
      <c r="T86" s="1">
        <v>2.4380799999999998</v>
      </c>
      <c r="U86" s="1">
        <v>3.2423299999999999</v>
      </c>
      <c r="V86" s="1" t="s">
        <v>23</v>
      </c>
      <c r="W86" s="1">
        <f>ABS(IK_diagnostics_degrees[[#This Row],[Column1]]-A85)</f>
        <v>0.29177000000000053</v>
      </c>
      <c r="X86" s="1">
        <f>ABS(IK_diagnostics_degrees[[#This Row],[Column2]]-B85)</f>
        <v>2.8324799999999999</v>
      </c>
      <c r="Y86" s="1">
        <f>ABS(IK_diagnostics_degrees[[#This Row],[Column3]]-C85)</f>
        <v>1.1380940000000002</v>
      </c>
      <c r="Z86" s="1">
        <f>ABS(IK_diagnostics_degrees[[#This Row],[Column4]]-D85)</f>
        <v>2.9327000000000001</v>
      </c>
      <c r="AA86" s="1">
        <f>ABS(IK_diagnostics_degrees[[#This Row],[Column5]]-E85)</f>
        <v>1.21407</v>
      </c>
      <c r="AB86" s="1">
        <f>ABS(IK_diagnostics_degrees[[#This Row],[Column6]]-F85)</f>
        <v>3.7704400000000002</v>
      </c>
      <c r="AC86" s="1">
        <f>ABS(IK_diagnostics_degrees[[#This Row],[Column7]]-G85)</f>
        <v>3.6394130000000002</v>
      </c>
      <c r="AD86" s="1">
        <f>ABS(IK_diagnostics_degrees[[#This Row],[Column8]]-H85)</f>
        <v>0.78831000000000007</v>
      </c>
      <c r="AE86" s="1">
        <f>ABS(IK_diagnostics_degrees[[#This Row],[Column9]]-I85)</f>
        <v>1.4912799999999997</v>
      </c>
      <c r="AF86" s="1">
        <f>ABS(IK_diagnostics_degrees[[#This Row],[Column10]]-J85)</f>
        <v>2.2495900000000004</v>
      </c>
      <c r="AG86" s="1">
        <f>ABS(IK_diagnostics_degrees[[#This Row],[Column11]]-K85)</f>
        <v>0.77125000000000021</v>
      </c>
      <c r="AH86" s="1">
        <f>ABS(IK_diagnostics_degrees[[#This Row],[Column12]]-L85)</f>
        <v>1.2600000000002609E-3</v>
      </c>
      <c r="AI86" s="1">
        <f>ABS(IK_diagnostics_degrees[[#This Row],[Column13]]-M85)</f>
        <v>2.2064599999999999</v>
      </c>
      <c r="AJ86" s="1">
        <f>ABS(IK_diagnostics_degrees[[#This Row],[Column14]]-N85)</f>
        <v>0.52968000000000082</v>
      </c>
      <c r="AK86" s="1">
        <f>ABS(IK_diagnostics_degrees[[#This Row],[Column15]]-O85)</f>
        <v>4.8803299999999998</v>
      </c>
      <c r="AL86" s="1">
        <f>ABS(IK_diagnostics_degrees[[#This Row],[Column16]]-P85)</f>
        <v>0.11158000000000001</v>
      </c>
      <c r="AM86" s="1">
        <f>ABS(IK_diagnostics_degrees[[#This Row],[Column17]]-Q85)</f>
        <v>1.3446880000000001</v>
      </c>
      <c r="AN86" s="1">
        <f>ABS(IK_diagnostics_degrees[[#This Row],[Column18]]-R85)</f>
        <v>2.3296099999999997</v>
      </c>
      <c r="AO86" s="1">
        <f>ABS(IK_diagnostics_degrees[[#This Row],[Column19]]-S85)</f>
        <v>4.5910500000000001</v>
      </c>
      <c r="AP86" s="1">
        <f>ABS(IK_diagnostics_degrees[[#This Row],[Column20]]-T85)</f>
        <v>3.8451100000000005</v>
      </c>
      <c r="AQ86" s="1">
        <f>ABS(IK_diagnostics_degrees[[#This Row],[Column21]]-U85)</f>
        <v>0.38513000000000019</v>
      </c>
      <c r="AU86" s="3">
        <f>IK_diagnostics_frames[[#This Row],[Column1]]+AU85</f>
        <v>272</v>
      </c>
      <c r="AV86">
        <f ca="1">AVERAGE(INDIRECT(ADDRESS($AU85+2, AV$1)):INDIRECT(ADDRESS($AU86+1, AV$1)))</f>
        <v>2.0238868000000001</v>
      </c>
      <c r="AW86">
        <f ca="1">AVERAGE(INDIRECT(ADDRESS($AU85+2, AW$1)):INDIRECT(ADDRESS($AU86+1, AW$1)))</f>
        <v>2.7445490800000001</v>
      </c>
      <c r="AX86">
        <f ca="1">AVERAGE(INDIRECT(ADDRESS($AU85+2, AX$1)):INDIRECT(ADDRESS($AU86+1, AX$1)))</f>
        <v>2.3049085999999996</v>
      </c>
      <c r="AY86">
        <f ca="1">AVERAGE(INDIRECT(ADDRESS($AU85+2, AY$1)):INDIRECT(ADDRESS($AU86+1, AY$1)))</f>
        <v>1.5231892000000002</v>
      </c>
      <c r="AZ86">
        <f ca="1">AVERAGE(INDIRECT(ADDRESS($AU85+2, AZ$1)):INDIRECT(ADDRESS($AU86+1, AZ$1)))</f>
        <v>1.9058332</v>
      </c>
      <c r="BA86">
        <f ca="1">AVERAGE(INDIRECT(ADDRESS($AU85+2, BA$1)):INDIRECT(ADDRESS($AU86+1, BA$1)))</f>
        <v>1.9206620000000001</v>
      </c>
      <c r="BB86">
        <f ca="1">AVERAGE(INDIRECT(ADDRESS($AU85+2, BB$1)):INDIRECT(ADDRESS($AU86+1, BB$1)))</f>
        <v>3.5288583999999998</v>
      </c>
      <c r="BC86">
        <f ca="1">AVERAGE(INDIRECT(ADDRESS($AU85+2, BC$1)):INDIRECT(ADDRESS($AU86+1, BC$1)))</f>
        <v>1.5580320000000001</v>
      </c>
      <c r="BD86">
        <f ca="1">AVERAGE(INDIRECT(ADDRESS($AU85+2, BD$1)):INDIRECT(ADDRESS($AU86+1, BD$1)))</f>
        <v>1.5016130000000001</v>
      </c>
      <c r="BE86">
        <f ca="1">AVERAGE(INDIRECT(ADDRESS($AU85+2, BE$1)):INDIRECT(ADDRESS($AU86+1, BE$1)))</f>
        <v>1.000516</v>
      </c>
      <c r="BF86">
        <f ca="1">AVERAGE(INDIRECT(ADDRESS($AU85+2, BF$1)):INDIRECT(ADDRESS($AU86+1, BF$1)))</f>
        <v>1.1582353999999999</v>
      </c>
      <c r="BG86">
        <f ca="1">AVERAGE(INDIRECT(ADDRESS($AU85+2, BG$1)):INDIRECT(ADDRESS($AU86+1, BG$1)))</f>
        <v>1.3127620000000004</v>
      </c>
      <c r="BH86">
        <f ca="1">AVERAGE(INDIRECT(ADDRESS($AU85+2, BH$1)):INDIRECT(ADDRESS($AU86+1, BH$1)))</f>
        <v>3.9560432400000005</v>
      </c>
      <c r="BI86">
        <f ca="1">AVERAGE(INDIRECT(ADDRESS($AU85+2, BI$1)):INDIRECT(ADDRESS($AU86+1, BI$1)))</f>
        <v>1.8235400000000002</v>
      </c>
      <c r="BJ86">
        <f ca="1">AVERAGE(INDIRECT(ADDRESS($AU85+2, BJ$1)):INDIRECT(ADDRESS($AU86+1, BJ$1)))</f>
        <v>1.1745131999999998</v>
      </c>
      <c r="BK86">
        <f ca="1">AVERAGE(INDIRECT(ADDRESS($AU85+2, BK$1)):INDIRECT(ADDRESS($AU86+1, BK$1)))</f>
        <v>1.4793830000000001</v>
      </c>
      <c r="BL86">
        <f ca="1">AVERAGE(INDIRECT(ADDRESS($AU85+2, BL$1)):INDIRECT(ADDRESS($AU86+1, BL$1)))</f>
        <v>1.4937780000000003</v>
      </c>
      <c r="BM86">
        <f ca="1">AVERAGE(INDIRECT(ADDRESS($AU85+2, BM$1)):INDIRECT(ADDRESS($AU86+1, BM$1)))</f>
        <v>0.97369440000000007</v>
      </c>
      <c r="BN86">
        <f ca="1">AVERAGE(INDIRECT(ADDRESS($AU85+2, BN$1)):INDIRECT(ADDRESS($AU86+1, BN$1)))</f>
        <v>2.9604956000000002</v>
      </c>
      <c r="BO86">
        <f ca="1">AVERAGE(INDIRECT(ADDRESS($AU85+2, BO$1)):INDIRECT(ADDRESS($AU86+1, BO$1)))</f>
        <v>2.6682788</v>
      </c>
      <c r="BP86">
        <f ca="1">AVERAGE(INDIRECT(ADDRESS($AU85+2, BP$1)):INDIRECT(ADDRESS($AU86+1, BP$1)))</f>
        <v>1.1800113999999997</v>
      </c>
    </row>
    <row r="87" spans="1:68" x14ac:dyDescent="0.25">
      <c r="A87" s="1">
        <v>4.8356300000000001</v>
      </c>
      <c r="B87" s="1">
        <v>3.6774100000000001</v>
      </c>
      <c r="C87" s="1">
        <v>5.8724499999999997</v>
      </c>
      <c r="D87" s="1">
        <v>4.0244900000000001</v>
      </c>
      <c r="E87" s="1">
        <v>3.7210899999999998</v>
      </c>
      <c r="F87" s="1">
        <v>6.2831900000000003</v>
      </c>
      <c r="G87" s="1">
        <v>3.0817399999999999</v>
      </c>
      <c r="H87" s="1">
        <v>0.172208</v>
      </c>
      <c r="I87" s="1">
        <v>0.84512900000000002</v>
      </c>
      <c r="J87" s="1">
        <v>3.9731399999999999</v>
      </c>
      <c r="K87" s="1">
        <v>1.1709799999999999</v>
      </c>
      <c r="L87" s="1">
        <v>5.7972700000000001</v>
      </c>
      <c r="M87" s="1">
        <v>0.310195</v>
      </c>
      <c r="N87" s="1">
        <v>3.2621000000000002</v>
      </c>
      <c r="O87" s="1">
        <v>2.25332</v>
      </c>
      <c r="P87" s="1">
        <v>2.5012500000000002</v>
      </c>
      <c r="Q87" s="1">
        <v>2.9268100000000001</v>
      </c>
      <c r="R87" s="1">
        <v>2.20316</v>
      </c>
      <c r="S87" s="1">
        <v>4.5289700000000002</v>
      </c>
      <c r="T87" s="1">
        <v>5.9699799999999996</v>
      </c>
      <c r="U87" s="1">
        <v>4.6036700000000002</v>
      </c>
      <c r="V87" s="1" t="s">
        <v>23</v>
      </c>
      <c r="W87" s="1">
        <f>ABS(IK_diagnostics_degrees[[#This Row],[Column1]]-A86)</f>
        <v>8.8029999999999831E-2</v>
      </c>
      <c r="X87" s="1">
        <f>ABS(IK_diagnostics_degrees[[#This Row],[Column2]]-B86)</f>
        <v>2.4123599999999996</v>
      </c>
      <c r="Y87" s="1">
        <f>ABS(IK_diagnostics_degrees[[#This Row],[Column3]]-C86)</f>
        <v>5.4015639999999996</v>
      </c>
      <c r="Z87" s="1">
        <f>ABS(IK_diagnostics_degrees[[#This Row],[Column4]]-D86)</f>
        <v>2.3939900000000001</v>
      </c>
      <c r="AA87" s="1">
        <f>ABS(IK_diagnostics_degrees[[#This Row],[Column5]]-E86)</f>
        <v>1.1692099999999996</v>
      </c>
      <c r="AB87" s="1">
        <f>ABS(IK_diagnostics_degrees[[#This Row],[Column6]]-F86)</f>
        <v>0</v>
      </c>
      <c r="AC87" s="1">
        <f>ABS(IK_diagnostics_degrees[[#This Row],[Column7]]-G86)</f>
        <v>2.1923729999999999</v>
      </c>
      <c r="AD87" s="1">
        <f>ABS(IK_diagnostics_degrees[[#This Row],[Column8]]-H86)</f>
        <v>1.401192</v>
      </c>
      <c r="AE87" s="1">
        <f>ABS(IK_diagnostics_degrees[[#This Row],[Column9]]-I86)</f>
        <v>0.26904100000000009</v>
      </c>
      <c r="AF87" s="1">
        <f>ABS(IK_diagnostics_degrees[[#This Row],[Column10]]-J86)</f>
        <v>0.80353999999999992</v>
      </c>
      <c r="AG87" s="1">
        <f>ABS(IK_diagnostics_degrees[[#This Row],[Column11]]-K86)</f>
        <v>4.4455200000000001</v>
      </c>
      <c r="AH87" s="1">
        <f>ABS(IK_diagnostics_degrees[[#This Row],[Column12]]-L86)</f>
        <v>0.93486000000000047</v>
      </c>
      <c r="AI87" s="1">
        <f>ABS(IK_diagnostics_degrees[[#This Row],[Column13]]-M86)</f>
        <v>4.5204449999999996</v>
      </c>
      <c r="AJ87" s="1">
        <f>ABS(IK_diagnostics_degrees[[#This Row],[Column14]]-N86)</f>
        <v>2.3007399999999993</v>
      </c>
      <c r="AK87" s="1">
        <f>ABS(IK_diagnostics_degrees[[#This Row],[Column15]]-O86)</f>
        <v>3.7589599999999996</v>
      </c>
      <c r="AL87" s="1">
        <f>ABS(IK_diagnostics_degrees[[#This Row],[Column16]]-P86)</f>
        <v>1.5413399999999995</v>
      </c>
      <c r="AM87" s="1">
        <f>ABS(IK_diagnostics_degrees[[#This Row],[Column17]]-Q86)</f>
        <v>0.63034999999999997</v>
      </c>
      <c r="AN87" s="1">
        <f>ABS(IK_diagnostics_degrees[[#This Row],[Column18]]-R86)</f>
        <v>1.5070000000000139E-2</v>
      </c>
      <c r="AO87" s="1">
        <f>ABS(IK_diagnostics_degrees[[#This Row],[Column19]]-S86)</f>
        <v>3.3884699999999999</v>
      </c>
      <c r="AP87" s="1">
        <f>ABS(IK_diagnostics_degrees[[#This Row],[Column20]]-T86)</f>
        <v>3.5318999999999998</v>
      </c>
      <c r="AQ87" s="1">
        <f>ABS(IK_diagnostics_degrees[[#This Row],[Column21]]-U86)</f>
        <v>1.3613400000000002</v>
      </c>
      <c r="AU87" s="4">
        <f>IK_diagnostics_frames[[#This Row],[Column1]]+AU86</f>
        <v>276</v>
      </c>
      <c r="AV87">
        <f ca="1">AVERAGE(INDIRECT(ADDRESS($AU86+2, AV$1)):INDIRECT(ADDRESS($AU87+1, AV$1)))</f>
        <v>2.4094750000000005</v>
      </c>
      <c r="AW87">
        <f ca="1">AVERAGE(INDIRECT(ADDRESS($AU86+2, AW$1)):INDIRECT(ADDRESS($AU87+1, AW$1)))</f>
        <v>1.3267964999999999</v>
      </c>
      <c r="AX87">
        <f ca="1">AVERAGE(INDIRECT(ADDRESS($AU86+2, AX$1)):INDIRECT(ADDRESS($AU87+1, AX$1)))</f>
        <v>2.3233375000000001</v>
      </c>
      <c r="AY87">
        <f ca="1">AVERAGE(INDIRECT(ADDRESS($AU86+2, AY$1)):INDIRECT(ADDRESS($AU87+1, AY$1)))</f>
        <v>2.5944751500000001</v>
      </c>
      <c r="AZ87">
        <f ca="1">AVERAGE(INDIRECT(ADDRESS($AU86+2, AZ$1)):INDIRECT(ADDRESS($AU87+1, AZ$1)))</f>
        <v>1.1814139999999997</v>
      </c>
      <c r="BA87">
        <f ca="1">AVERAGE(INDIRECT(ADDRESS($AU86+2, BA$1)):INDIRECT(ADDRESS($AU87+1, BA$1)))</f>
        <v>1.8713875</v>
      </c>
      <c r="BB87">
        <f ca="1">AVERAGE(INDIRECT(ADDRESS($AU86+2, BB$1)):INDIRECT(ADDRESS($AU87+1, BB$1)))</f>
        <v>4.26935325</v>
      </c>
      <c r="BC87">
        <f ca="1">AVERAGE(INDIRECT(ADDRESS($AU86+2, BC$1)):INDIRECT(ADDRESS($AU87+1, BC$1)))</f>
        <v>3.9049130000000005</v>
      </c>
      <c r="BD87">
        <f ca="1">AVERAGE(INDIRECT(ADDRESS($AU86+2, BD$1)):INDIRECT(ADDRESS($AU87+1, BD$1)))</f>
        <v>3.1080824999999996</v>
      </c>
      <c r="BE87">
        <f ca="1">AVERAGE(INDIRECT(ADDRESS($AU86+2, BE$1)):INDIRECT(ADDRESS($AU87+1, BE$1)))</f>
        <v>2.9477469999999997</v>
      </c>
      <c r="BF87">
        <f ca="1">AVERAGE(INDIRECT(ADDRESS($AU86+2, BF$1)):INDIRECT(ADDRESS($AU87+1, BF$1)))</f>
        <v>2.9840292499999999</v>
      </c>
      <c r="BG87">
        <f ca="1">AVERAGE(INDIRECT(ADDRESS($AU86+2, BG$1)):INDIRECT(ADDRESS($AU87+1, BG$1)))</f>
        <v>2.1906300000000001</v>
      </c>
      <c r="BH87">
        <f ca="1">AVERAGE(INDIRECT(ADDRESS($AU86+2, BH$1)):INDIRECT(ADDRESS($AU87+1, BH$1)))</f>
        <v>3.938247955</v>
      </c>
      <c r="BI87">
        <f ca="1">AVERAGE(INDIRECT(ADDRESS($AU86+2, BI$1)):INDIRECT(ADDRESS($AU87+1, BI$1)))</f>
        <v>2.2540000000000004</v>
      </c>
      <c r="BJ87">
        <f ca="1">AVERAGE(INDIRECT(ADDRESS($AU86+2, BJ$1)):INDIRECT(ADDRESS($AU87+1, BJ$1)))</f>
        <v>2.9763519250000003</v>
      </c>
      <c r="BK87">
        <f ca="1">AVERAGE(INDIRECT(ADDRESS($AU86+2, BK$1)):INDIRECT(ADDRESS($AU87+1, BK$1)))</f>
        <v>3.3031119999999996</v>
      </c>
      <c r="BL87">
        <f ca="1">AVERAGE(INDIRECT(ADDRESS($AU86+2, BL$1)):INDIRECT(ADDRESS($AU87+1, BL$1)))</f>
        <v>1.7300202500000001</v>
      </c>
      <c r="BM87">
        <f ca="1">AVERAGE(INDIRECT(ADDRESS($AU86+2, BM$1)):INDIRECT(ADDRESS($AU87+1, BM$1)))</f>
        <v>1.6546615</v>
      </c>
      <c r="BN87">
        <f ca="1">AVERAGE(INDIRECT(ADDRESS($AU86+2, BN$1)):INDIRECT(ADDRESS($AU87+1, BN$1)))</f>
        <v>1.9939309999999999</v>
      </c>
      <c r="BO87">
        <f ca="1">AVERAGE(INDIRECT(ADDRESS($AU86+2, BO$1)):INDIRECT(ADDRESS($AU87+1, BO$1)))</f>
        <v>1.1010974999999998</v>
      </c>
      <c r="BP87">
        <f ca="1">AVERAGE(INDIRECT(ADDRESS($AU86+2, BP$1)):INDIRECT(ADDRESS($AU87+1, BP$1)))</f>
        <v>1.863175</v>
      </c>
    </row>
    <row r="88" spans="1:68" x14ac:dyDescent="0.25">
      <c r="A88" s="1">
        <v>3.6436899999999999</v>
      </c>
      <c r="B88" s="1">
        <v>4.0257699999999996</v>
      </c>
      <c r="C88" s="1">
        <v>6.2831900000000003</v>
      </c>
      <c r="D88" s="1">
        <v>2.5859200000000002</v>
      </c>
      <c r="E88" s="1">
        <v>2.1415799999999998</v>
      </c>
      <c r="F88" s="1">
        <v>3.22187</v>
      </c>
      <c r="G88" s="1">
        <v>2.8599199999999998</v>
      </c>
      <c r="H88" s="1">
        <v>2.1346699999999998</v>
      </c>
      <c r="I88" s="1">
        <v>3.6093500000000001</v>
      </c>
      <c r="J88" s="1">
        <v>1.9131199999999999</v>
      </c>
      <c r="K88" s="1">
        <v>5.4630200000000002</v>
      </c>
      <c r="L88" s="1">
        <v>3.13314</v>
      </c>
      <c r="M88" s="1">
        <v>4.4174699999999998</v>
      </c>
      <c r="N88" s="1">
        <v>5.9331199999999997</v>
      </c>
      <c r="O88" s="1">
        <v>1.7936399999999999</v>
      </c>
      <c r="P88" s="1">
        <v>0.946712</v>
      </c>
      <c r="Q88" s="1">
        <v>2.2725399999999998</v>
      </c>
      <c r="R88" s="1">
        <v>3.3332700000000002</v>
      </c>
      <c r="S88" s="1">
        <v>5.2050700000000001</v>
      </c>
      <c r="T88" s="1">
        <v>3.198</v>
      </c>
      <c r="U88" s="1">
        <v>2.5693299999999999</v>
      </c>
      <c r="V88" s="1" t="s">
        <v>23</v>
      </c>
      <c r="W88" s="1">
        <f>ABS(IK_diagnostics_degrees[[#This Row],[Column1]]-A87)</f>
        <v>1.1919400000000002</v>
      </c>
      <c r="X88" s="1">
        <f>ABS(IK_diagnostics_degrees[[#This Row],[Column2]]-B87)</f>
        <v>0.34835999999999956</v>
      </c>
      <c r="Y88" s="1">
        <f>ABS(IK_diagnostics_degrees[[#This Row],[Column3]]-C87)</f>
        <v>0.41074000000000055</v>
      </c>
      <c r="Z88" s="1">
        <f>ABS(IK_diagnostics_degrees[[#This Row],[Column4]]-D87)</f>
        <v>1.4385699999999999</v>
      </c>
      <c r="AA88" s="1">
        <f>ABS(IK_diagnostics_degrees[[#This Row],[Column5]]-E87)</f>
        <v>1.57951</v>
      </c>
      <c r="AB88" s="1">
        <f>ABS(IK_diagnostics_degrees[[#This Row],[Column6]]-F87)</f>
        <v>3.0613200000000003</v>
      </c>
      <c r="AC88" s="1">
        <f>ABS(IK_diagnostics_degrees[[#This Row],[Column7]]-G87)</f>
        <v>0.22182000000000013</v>
      </c>
      <c r="AD88" s="1">
        <f>ABS(IK_diagnostics_degrees[[#This Row],[Column8]]-H87)</f>
        <v>1.9624619999999999</v>
      </c>
      <c r="AE88" s="1">
        <f>ABS(IK_diagnostics_degrees[[#This Row],[Column9]]-I87)</f>
        <v>2.764221</v>
      </c>
      <c r="AF88" s="1">
        <f>ABS(IK_diagnostics_degrees[[#This Row],[Column10]]-J87)</f>
        <v>2.0600199999999997</v>
      </c>
      <c r="AG88" s="1">
        <f>ABS(IK_diagnostics_degrees[[#This Row],[Column11]]-K87)</f>
        <v>4.2920400000000001</v>
      </c>
      <c r="AH88" s="1">
        <f>ABS(IK_diagnostics_degrees[[#This Row],[Column12]]-L87)</f>
        <v>2.6641300000000001</v>
      </c>
      <c r="AI88" s="1">
        <f>ABS(IK_diagnostics_degrees[[#This Row],[Column13]]-M87)</f>
        <v>4.1072749999999996</v>
      </c>
      <c r="AJ88" s="1">
        <f>ABS(IK_diagnostics_degrees[[#This Row],[Column14]]-N87)</f>
        <v>2.6710199999999995</v>
      </c>
      <c r="AK88" s="1">
        <f>ABS(IK_diagnostics_degrees[[#This Row],[Column15]]-O87)</f>
        <v>0.45968000000000009</v>
      </c>
      <c r="AL88" s="1">
        <f>ABS(IK_diagnostics_degrees[[#This Row],[Column16]]-P87)</f>
        <v>1.5545380000000002</v>
      </c>
      <c r="AM88" s="1">
        <f>ABS(IK_diagnostics_degrees[[#This Row],[Column17]]-Q87)</f>
        <v>0.65427000000000035</v>
      </c>
      <c r="AN88" s="1">
        <f>ABS(IK_diagnostics_degrees[[#This Row],[Column18]]-R87)</f>
        <v>1.1301100000000002</v>
      </c>
      <c r="AO88" s="1">
        <f>ABS(IK_diagnostics_degrees[[#This Row],[Column19]]-S87)</f>
        <v>0.67609999999999992</v>
      </c>
      <c r="AP88" s="1">
        <f>ABS(IK_diagnostics_degrees[[#This Row],[Column20]]-T87)</f>
        <v>2.7719799999999997</v>
      </c>
      <c r="AQ88" s="1">
        <f>ABS(IK_diagnostics_degrees[[#This Row],[Column21]]-U87)</f>
        <v>2.0343400000000003</v>
      </c>
      <c r="AU88" s="3">
        <f>IK_diagnostics_frames[[#This Row],[Column1]]+AU87</f>
        <v>278</v>
      </c>
      <c r="AV88">
        <f ca="1">AVERAGE(INDIRECT(ADDRESS($AU87+2, AV$1)):INDIRECT(ADDRESS($AU88+1, AV$1)))</f>
        <v>3.4883250000000006</v>
      </c>
      <c r="AW88">
        <f ca="1">AVERAGE(INDIRECT(ADDRESS($AU87+2, AW$1)):INDIRECT(ADDRESS($AU88+1, AW$1)))</f>
        <v>1.5086600000000001</v>
      </c>
      <c r="AX88">
        <f ca="1">AVERAGE(INDIRECT(ADDRESS($AU87+2, AX$1)):INDIRECT(ADDRESS($AU88+1, AX$1)))</f>
        <v>0.6828550000000001</v>
      </c>
      <c r="AY88">
        <f ca="1">AVERAGE(INDIRECT(ADDRESS($AU87+2, AY$1)):INDIRECT(ADDRESS($AU88+1, AY$1)))</f>
        <v>0.30691500000000005</v>
      </c>
      <c r="AZ88">
        <f ca="1">AVERAGE(INDIRECT(ADDRESS($AU87+2, AZ$1)):INDIRECT(ADDRESS($AU88+1, AZ$1)))</f>
        <v>0.71843900000000005</v>
      </c>
      <c r="BA88">
        <f ca="1">AVERAGE(INDIRECT(ADDRESS($AU87+2, BA$1)):INDIRECT(ADDRESS($AU88+1, BA$1)))</f>
        <v>1.0589600000000001</v>
      </c>
      <c r="BB88">
        <f ca="1">AVERAGE(INDIRECT(ADDRESS($AU87+2, BB$1)):INDIRECT(ADDRESS($AU88+1, BB$1)))</f>
        <v>2.4819065</v>
      </c>
      <c r="BC88">
        <f ca="1">AVERAGE(INDIRECT(ADDRESS($AU87+2, BC$1)):INDIRECT(ADDRESS($AU88+1, BC$1)))</f>
        <v>0.32216499999999992</v>
      </c>
      <c r="BD88">
        <f ca="1">AVERAGE(INDIRECT(ADDRESS($AU87+2, BD$1)):INDIRECT(ADDRESS($AU88+1, BD$1)))</f>
        <v>0.77611999999999992</v>
      </c>
      <c r="BE88">
        <f ca="1">AVERAGE(INDIRECT(ADDRESS($AU87+2, BE$1)):INDIRECT(ADDRESS($AU88+1, BE$1)))</f>
        <v>2.4674654999999994</v>
      </c>
      <c r="BF88">
        <f ca="1">AVERAGE(INDIRECT(ADDRESS($AU87+2, BF$1)):INDIRECT(ADDRESS($AU88+1, BF$1)))</f>
        <v>5.0611099999999993</v>
      </c>
      <c r="BG88">
        <f ca="1">AVERAGE(INDIRECT(ADDRESS($AU87+2, BG$1)):INDIRECT(ADDRESS($AU88+1, BG$1)))</f>
        <v>5.6202946999999996</v>
      </c>
      <c r="BH88">
        <f ca="1">AVERAGE(INDIRECT(ADDRESS($AU87+2, BH$1)):INDIRECT(ADDRESS($AU88+1, BH$1)))</f>
        <v>0.88455000000000017</v>
      </c>
      <c r="BI88">
        <f ca="1">AVERAGE(INDIRECT(ADDRESS($AU87+2, BI$1)):INDIRECT(ADDRESS($AU88+1, BI$1)))</f>
        <v>1.8646199999999999</v>
      </c>
      <c r="BJ88">
        <f ca="1">AVERAGE(INDIRECT(ADDRESS($AU87+2, BJ$1)):INDIRECT(ADDRESS($AU88+1, BJ$1)))</f>
        <v>2.4067249999999998</v>
      </c>
      <c r="BK88">
        <f ca="1">AVERAGE(INDIRECT(ADDRESS($AU87+2, BK$1)):INDIRECT(ADDRESS($AU88+1, BK$1)))</f>
        <v>0.33960500000000016</v>
      </c>
      <c r="BL88">
        <f ca="1">AVERAGE(INDIRECT(ADDRESS($AU87+2, BL$1)):INDIRECT(ADDRESS($AU88+1, BL$1)))</f>
        <v>2.2585455000000003</v>
      </c>
      <c r="BM88">
        <f ca="1">AVERAGE(INDIRECT(ADDRESS($AU87+2, BM$1)):INDIRECT(ADDRESS($AU88+1, BM$1)))</f>
        <v>1.81586</v>
      </c>
      <c r="BN88">
        <f ca="1">AVERAGE(INDIRECT(ADDRESS($AU87+2, BN$1)):INDIRECT(ADDRESS($AU88+1, BN$1)))</f>
        <v>1.7062350000000002</v>
      </c>
      <c r="BO88">
        <f ca="1">AVERAGE(INDIRECT(ADDRESS($AU87+2, BO$1)):INDIRECT(ADDRESS($AU88+1, BO$1)))</f>
        <v>1.226945</v>
      </c>
      <c r="BP88">
        <f ca="1">AVERAGE(INDIRECT(ADDRESS($AU87+2, BP$1)):INDIRECT(ADDRESS($AU88+1, BP$1)))</f>
        <v>2.8589850000000001</v>
      </c>
    </row>
    <row r="89" spans="1:68" x14ac:dyDescent="0.25">
      <c r="A89" s="1">
        <v>0.29810300000000001</v>
      </c>
      <c r="B89" s="1">
        <v>0.86664099999999999</v>
      </c>
      <c r="C89" s="1">
        <v>0.19402800000000001</v>
      </c>
      <c r="D89" s="1">
        <v>2.97017</v>
      </c>
      <c r="E89" s="1">
        <v>2.3337300000000001</v>
      </c>
      <c r="F89" s="1">
        <v>2.7684600000000001</v>
      </c>
      <c r="G89" s="1">
        <v>1.3741399999999999</v>
      </c>
      <c r="H89" s="1">
        <v>6.0946600000000002</v>
      </c>
      <c r="I89" s="1">
        <v>6.2831900000000003</v>
      </c>
      <c r="J89" s="1">
        <v>1.0443100000000001</v>
      </c>
      <c r="K89" s="1">
        <v>0.98767499999999997</v>
      </c>
      <c r="L89" s="1">
        <v>4.9331800000000001</v>
      </c>
      <c r="M89" s="1">
        <v>0.461422</v>
      </c>
      <c r="N89" s="1">
        <v>2.1917399999999998</v>
      </c>
      <c r="O89" s="1">
        <v>6.2828999999999997</v>
      </c>
      <c r="P89" s="1">
        <v>3.5520800000000001</v>
      </c>
      <c r="Q89" s="1" t="s">
        <v>22</v>
      </c>
      <c r="R89" s="1">
        <v>0.94908300000000001</v>
      </c>
      <c r="S89" s="1">
        <v>4.4306099999999997</v>
      </c>
      <c r="T89" s="1">
        <v>2.3118699999999999</v>
      </c>
      <c r="U89" s="1">
        <v>1.2214600000000001E-2</v>
      </c>
      <c r="V89" s="1" t="s">
        <v>23</v>
      </c>
      <c r="W89" s="1">
        <f>ABS(IK_diagnostics_degrees[[#This Row],[Column1]]-A88)</f>
        <v>3.3455870000000001</v>
      </c>
      <c r="X89" s="1">
        <f>ABS(IK_diagnostics_degrees[[#This Row],[Column2]]-B88)</f>
        <v>3.1591289999999996</v>
      </c>
      <c r="Y89" s="1">
        <f>ABS(IK_diagnostics_degrees[[#This Row],[Column3]]-C88)</f>
        <v>6.089162</v>
      </c>
      <c r="Z89" s="1">
        <f>ABS(IK_diagnostics_degrees[[#This Row],[Column4]]-D88)</f>
        <v>0.38424999999999976</v>
      </c>
      <c r="AA89" s="1">
        <f>ABS(IK_diagnostics_degrees[[#This Row],[Column5]]-E88)</f>
        <v>0.19215000000000027</v>
      </c>
      <c r="AB89" s="1">
        <f>ABS(IK_diagnostics_degrees[[#This Row],[Column6]]-F88)</f>
        <v>0.45340999999999987</v>
      </c>
      <c r="AC89" s="1">
        <f>ABS(IK_diagnostics_degrees[[#This Row],[Column7]]-G88)</f>
        <v>1.4857799999999999</v>
      </c>
      <c r="AD89" s="1">
        <f>ABS(IK_diagnostics_degrees[[#This Row],[Column8]]-H88)</f>
        <v>3.9599900000000003</v>
      </c>
      <c r="AE89" s="1">
        <f>ABS(IK_diagnostics_degrees[[#This Row],[Column9]]-I88)</f>
        <v>2.6738400000000002</v>
      </c>
      <c r="AF89" s="1">
        <f>ABS(IK_diagnostics_degrees[[#This Row],[Column10]]-J88)</f>
        <v>0.86880999999999986</v>
      </c>
      <c r="AG89" s="1">
        <f>ABS(IK_diagnostics_degrees[[#This Row],[Column11]]-K88)</f>
        <v>4.4753449999999999</v>
      </c>
      <c r="AH89" s="1">
        <f>ABS(IK_diagnostics_degrees[[#This Row],[Column12]]-L88)</f>
        <v>1.8000400000000001</v>
      </c>
      <c r="AI89" s="1">
        <f>ABS(IK_diagnostics_degrees[[#This Row],[Column13]]-M88)</f>
        <v>3.956048</v>
      </c>
      <c r="AJ89" s="1">
        <f>ABS(IK_diagnostics_degrees[[#This Row],[Column14]]-N88)</f>
        <v>3.7413799999999999</v>
      </c>
      <c r="AK89" s="1">
        <f>ABS(IK_diagnostics_degrees[[#This Row],[Column15]]-O88)</f>
        <v>4.4892599999999998</v>
      </c>
      <c r="AL89" s="1">
        <f>ABS(IK_diagnostics_degrees[[#This Row],[Column16]]-P88)</f>
        <v>2.6053680000000004</v>
      </c>
      <c r="AM89" s="1">
        <f>ABS(IK_diagnostics_degrees[[#This Row],[Column17]]-Q88)</f>
        <v>2.2725399999999998</v>
      </c>
      <c r="AN89" s="1">
        <f>ABS(IK_diagnostics_degrees[[#This Row],[Column18]]-R88)</f>
        <v>2.3841870000000003</v>
      </c>
      <c r="AO89" s="1">
        <f>ABS(IK_diagnostics_degrees[[#This Row],[Column19]]-S88)</f>
        <v>0.77446000000000037</v>
      </c>
      <c r="AP89" s="1">
        <f>ABS(IK_diagnostics_degrees[[#This Row],[Column20]]-T88)</f>
        <v>0.88613000000000008</v>
      </c>
      <c r="AQ89" s="1">
        <f>ABS(IK_diagnostics_degrees[[#This Row],[Column21]]-U88)</f>
        <v>2.5571153999999998</v>
      </c>
      <c r="AU89" s="4">
        <f>IK_diagnostics_frames[[#This Row],[Column1]]+AU88</f>
        <v>279</v>
      </c>
      <c r="AV89">
        <f ca="1">AVERAGE(INDIRECT(ADDRESS($AU88+2, AV$1)):INDIRECT(ADDRESS($AU89+1, AV$1)))</f>
        <v>0.43705999999999978</v>
      </c>
      <c r="AW89">
        <f ca="1">AVERAGE(INDIRECT(ADDRESS($AU88+2, AW$1)):INDIRECT(ADDRESS($AU89+1, AW$1)))</f>
        <v>0.48842000000000008</v>
      </c>
      <c r="AX89">
        <f ca="1">AVERAGE(INDIRECT(ADDRESS($AU88+2, AX$1)):INDIRECT(ADDRESS($AU89+1, AX$1)))</f>
        <v>0.55299999999999994</v>
      </c>
      <c r="AY89">
        <f ca="1">AVERAGE(INDIRECT(ADDRESS($AU88+2, AY$1)):INDIRECT(ADDRESS($AU89+1, AY$1)))</f>
        <v>2.0753300000000001</v>
      </c>
      <c r="AZ89">
        <f ca="1">AVERAGE(INDIRECT(ADDRESS($AU88+2, AZ$1)):INDIRECT(ADDRESS($AU89+1, AZ$1)))</f>
        <v>4.8953379999999997</v>
      </c>
      <c r="BA89">
        <f ca="1">AVERAGE(INDIRECT(ADDRESS($AU88+2, BA$1)):INDIRECT(ADDRESS($AU89+1, BA$1)))</f>
        <v>2.0205199999999999</v>
      </c>
      <c r="BB89">
        <f ca="1">AVERAGE(INDIRECT(ADDRESS($AU88+2, BB$1)):INDIRECT(ADDRESS($AU89+1, BB$1)))</f>
        <v>1.15916</v>
      </c>
      <c r="BC89">
        <f ca="1">AVERAGE(INDIRECT(ADDRESS($AU88+2, BC$1)):INDIRECT(ADDRESS($AU89+1, BC$1)))</f>
        <v>0.54795999999999978</v>
      </c>
      <c r="BD89">
        <f ca="1">AVERAGE(INDIRECT(ADDRESS($AU88+2, BD$1)):INDIRECT(ADDRESS($AU89+1, BD$1)))</f>
        <v>0.96358000000000033</v>
      </c>
      <c r="BE89">
        <f ca="1">AVERAGE(INDIRECT(ADDRESS($AU88+2, BE$1)):INDIRECT(ADDRESS($AU89+1, BE$1)))</f>
        <v>4.6994009999999999</v>
      </c>
      <c r="BF89">
        <f ca="1">AVERAGE(INDIRECT(ADDRESS($AU88+2, BF$1)):INDIRECT(ADDRESS($AU89+1, BF$1)))</f>
        <v>4.3817299999999992</v>
      </c>
      <c r="BG89">
        <f ca="1">AVERAGE(INDIRECT(ADDRESS($AU88+2, BG$1)):INDIRECT(ADDRESS($AU89+1, BG$1)))</f>
        <v>1.6423499999999995</v>
      </c>
      <c r="BH89">
        <f ca="1">AVERAGE(INDIRECT(ADDRESS($AU88+2, BH$1)):INDIRECT(ADDRESS($AU89+1, BH$1)))</f>
        <v>0.83518000000000026</v>
      </c>
      <c r="BI89">
        <f ca="1">AVERAGE(INDIRECT(ADDRESS($AU88+2, BI$1)):INDIRECT(ADDRESS($AU89+1, BI$1)))</f>
        <v>4.17788</v>
      </c>
      <c r="BJ89">
        <f ca="1">AVERAGE(INDIRECT(ADDRESS($AU88+2, BJ$1)):INDIRECT(ADDRESS($AU89+1, BJ$1)))</f>
        <v>2.3453499999999998</v>
      </c>
      <c r="BK89">
        <f ca="1">AVERAGE(INDIRECT(ADDRESS($AU88+2, BK$1)):INDIRECT(ADDRESS($AU89+1, BK$1)))</f>
        <v>1.3021799999999999</v>
      </c>
      <c r="BL89">
        <f ca="1">AVERAGE(INDIRECT(ADDRESS($AU88+2, BL$1)):INDIRECT(ADDRESS($AU89+1, BL$1)))</f>
        <v>2.9569900000000002</v>
      </c>
      <c r="BM89">
        <f ca="1">AVERAGE(INDIRECT(ADDRESS($AU88+2, BM$1)):INDIRECT(ADDRESS($AU89+1, BM$1)))</f>
        <v>2.7065100000000002</v>
      </c>
      <c r="BN89">
        <f ca="1">AVERAGE(INDIRECT(ADDRESS($AU88+2, BN$1)):INDIRECT(ADDRESS($AU89+1, BN$1)))</f>
        <v>2.9112300000000002</v>
      </c>
      <c r="BO89">
        <f ca="1">AVERAGE(INDIRECT(ADDRESS($AU88+2, BO$1)):INDIRECT(ADDRESS($AU89+1, BO$1)))</f>
        <v>3.6829100000000001</v>
      </c>
      <c r="BP89">
        <f ca="1">AVERAGE(INDIRECT(ADDRESS($AU88+2, BP$1)):INDIRECT(ADDRESS($AU89+1, BP$1)))</f>
        <v>2.7472800000000004</v>
      </c>
    </row>
    <row r="90" spans="1:68" x14ac:dyDescent="0.25">
      <c r="A90" s="1">
        <v>1.6889700000000001</v>
      </c>
      <c r="B90" s="1">
        <v>2.9392900000000002</v>
      </c>
      <c r="C90" s="1">
        <v>3.9011</v>
      </c>
      <c r="D90" s="1">
        <v>6.2741199999999999</v>
      </c>
      <c r="E90" s="1">
        <v>2.3071199999999998</v>
      </c>
      <c r="F90" s="1">
        <v>0.86848499999999995</v>
      </c>
      <c r="G90" s="1">
        <v>5.3885699999999996</v>
      </c>
      <c r="H90" s="1">
        <v>2.2198799999999999</v>
      </c>
      <c r="I90" s="1">
        <v>1.6111899999999999</v>
      </c>
      <c r="J90" s="1">
        <v>2.2355499999999999</v>
      </c>
      <c r="K90" s="1">
        <v>6.0272199999999998</v>
      </c>
      <c r="L90" s="1">
        <v>4.7713999999999999</v>
      </c>
      <c r="M90" s="1">
        <v>3.2178100000000001</v>
      </c>
      <c r="N90" s="1">
        <v>3.47505</v>
      </c>
      <c r="O90" s="1">
        <v>3.20194</v>
      </c>
      <c r="P90" s="1">
        <v>5.1608499999999999</v>
      </c>
      <c r="Q90" s="1">
        <v>4.0209799999999998</v>
      </c>
      <c r="R90" s="1">
        <v>1.8737900000000001</v>
      </c>
      <c r="S90" s="1">
        <v>2.4350299999999998E-2</v>
      </c>
      <c r="T90" s="1">
        <v>3.8265600000000002</v>
      </c>
      <c r="U90" s="1">
        <v>4.1889900000000004</v>
      </c>
      <c r="V90" s="1" t="s">
        <v>23</v>
      </c>
      <c r="W90" s="1">
        <f>ABS(IK_diagnostics_degrees[[#This Row],[Column1]]-A89)</f>
        <v>1.3908670000000001</v>
      </c>
      <c r="X90" s="1">
        <f>ABS(IK_diagnostics_degrees[[#This Row],[Column2]]-B89)</f>
        <v>2.0726490000000002</v>
      </c>
      <c r="Y90" s="1">
        <f>ABS(IK_diagnostics_degrees[[#This Row],[Column3]]-C89)</f>
        <v>3.7070720000000001</v>
      </c>
      <c r="Z90" s="1">
        <f>ABS(IK_diagnostics_degrees[[#This Row],[Column4]]-D89)</f>
        <v>3.3039499999999999</v>
      </c>
      <c r="AA90" s="1">
        <f>ABS(IK_diagnostics_degrees[[#This Row],[Column5]]-E89)</f>
        <v>2.6610000000000245E-2</v>
      </c>
      <c r="AB90" s="1">
        <f>ABS(IK_diagnostics_degrees[[#This Row],[Column6]]-F89)</f>
        <v>1.8999750000000002</v>
      </c>
      <c r="AC90" s="1">
        <f>ABS(IK_diagnostics_degrees[[#This Row],[Column7]]-G89)</f>
        <v>4.0144299999999999</v>
      </c>
      <c r="AD90" s="1">
        <f>ABS(IK_diagnostics_degrees[[#This Row],[Column8]]-H89)</f>
        <v>3.8747800000000003</v>
      </c>
      <c r="AE90" s="1">
        <f>ABS(IK_diagnostics_degrees[[#This Row],[Column9]]-I89)</f>
        <v>4.6720000000000006</v>
      </c>
      <c r="AF90" s="1">
        <f>ABS(IK_diagnostics_degrees[[#This Row],[Column10]]-J89)</f>
        <v>1.1912399999999999</v>
      </c>
      <c r="AG90" s="1">
        <f>ABS(IK_diagnostics_degrees[[#This Row],[Column11]]-K89)</f>
        <v>5.0395449999999995</v>
      </c>
      <c r="AH90" s="1">
        <f>ABS(IK_diagnostics_degrees[[#This Row],[Column12]]-L89)</f>
        <v>0.16178000000000026</v>
      </c>
      <c r="AI90" s="1">
        <f>ABS(IK_diagnostics_degrees[[#This Row],[Column13]]-M89)</f>
        <v>2.7563880000000003</v>
      </c>
      <c r="AJ90" s="1">
        <f>ABS(IK_diagnostics_degrees[[#This Row],[Column14]]-N89)</f>
        <v>1.2833100000000002</v>
      </c>
      <c r="AK90" s="1">
        <f>ABS(IK_diagnostics_degrees[[#This Row],[Column15]]-O89)</f>
        <v>3.0809599999999997</v>
      </c>
      <c r="AL90" s="1">
        <f>ABS(IK_diagnostics_degrees[[#This Row],[Column16]]-P89)</f>
        <v>1.6087699999999998</v>
      </c>
      <c r="AM90" s="1">
        <f>ABS(IK_diagnostics_degrees[[#This Row],[Column17]]-Q89)</f>
        <v>4.0209799999999998</v>
      </c>
      <c r="AN90" s="1">
        <f>ABS(IK_diagnostics_degrees[[#This Row],[Column18]]-R89)</f>
        <v>0.92470700000000006</v>
      </c>
      <c r="AO90" s="1">
        <f>ABS(IK_diagnostics_degrees[[#This Row],[Column19]]-S89)</f>
        <v>4.4062596999999997</v>
      </c>
      <c r="AP90" s="1">
        <f>ABS(IK_diagnostics_degrees[[#This Row],[Column20]]-T89)</f>
        <v>1.5146900000000003</v>
      </c>
      <c r="AQ90" s="1">
        <f>ABS(IK_diagnostics_degrees[[#This Row],[Column21]]-U89)</f>
        <v>4.1767754000000004</v>
      </c>
      <c r="AU90" s="3">
        <f>IK_diagnostics_frames[[#This Row],[Column1]]+AU89</f>
        <v>281</v>
      </c>
      <c r="AV90">
        <f ca="1">AVERAGE(INDIRECT(ADDRESS($AU89+2, AV$1)):INDIRECT(ADDRESS($AU90+1, AV$1)))</f>
        <v>1.0633600000000001</v>
      </c>
      <c r="AW90">
        <f ca="1">AVERAGE(INDIRECT(ADDRESS($AU89+2, AW$1)):INDIRECT(ADDRESS($AU90+1, AW$1)))</f>
        <v>0.93307999999999991</v>
      </c>
      <c r="AX90">
        <f ca="1">AVERAGE(INDIRECT(ADDRESS($AU89+2, AX$1)):INDIRECT(ADDRESS($AU90+1, AX$1)))</f>
        <v>1.2404455000000001</v>
      </c>
      <c r="AY90">
        <f ca="1">AVERAGE(INDIRECT(ADDRESS($AU89+2, AY$1)):INDIRECT(ADDRESS($AU90+1, AY$1)))</f>
        <v>1.603065</v>
      </c>
      <c r="AZ90">
        <f ca="1">AVERAGE(INDIRECT(ADDRESS($AU89+2, AZ$1)):INDIRECT(ADDRESS($AU90+1, AZ$1)))</f>
        <v>2.0963099999999999</v>
      </c>
      <c r="BA90">
        <f ca="1">AVERAGE(INDIRECT(ADDRESS($AU89+2, BA$1)):INDIRECT(ADDRESS($AU90+1, BA$1)))</f>
        <v>0.76505499999999982</v>
      </c>
      <c r="BB90">
        <f ca="1">AVERAGE(INDIRECT(ADDRESS($AU89+2, BB$1)):INDIRECT(ADDRESS($AU90+1, BB$1)))</f>
        <v>1.5143200000000001</v>
      </c>
      <c r="BC90">
        <f ca="1">AVERAGE(INDIRECT(ADDRESS($AU89+2, BC$1)):INDIRECT(ADDRESS($AU90+1, BC$1)))</f>
        <v>2.9381200000000005</v>
      </c>
      <c r="BD90">
        <f ca="1">AVERAGE(INDIRECT(ADDRESS($AU89+2, BD$1)):INDIRECT(ADDRESS($AU90+1, BD$1)))</f>
        <v>1.4770349999999999</v>
      </c>
      <c r="BE90">
        <f ca="1">AVERAGE(INDIRECT(ADDRESS($AU89+2, BE$1)):INDIRECT(ADDRESS($AU90+1, BE$1)))</f>
        <v>2.6418699999999999</v>
      </c>
      <c r="BF90">
        <f ca="1">AVERAGE(INDIRECT(ADDRESS($AU89+2, BF$1)):INDIRECT(ADDRESS($AU90+1, BF$1)))</f>
        <v>1.7669050000000002</v>
      </c>
      <c r="BG90">
        <f ca="1">AVERAGE(INDIRECT(ADDRESS($AU89+2, BG$1)):INDIRECT(ADDRESS($AU90+1, BG$1)))</f>
        <v>0.42637500000000017</v>
      </c>
      <c r="BH90">
        <f ca="1">AVERAGE(INDIRECT(ADDRESS($AU89+2, BH$1)):INDIRECT(ADDRESS($AU90+1, BH$1)))</f>
        <v>1.7361550000000001</v>
      </c>
      <c r="BI90">
        <f ca="1">AVERAGE(INDIRECT(ADDRESS($AU89+2, BI$1)):INDIRECT(ADDRESS($AU90+1, BI$1)))</f>
        <v>1.3956150000000003</v>
      </c>
      <c r="BJ90">
        <f ca="1">AVERAGE(INDIRECT(ADDRESS($AU89+2, BJ$1)):INDIRECT(ADDRESS($AU90+1, BJ$1)))</f>
        <v>0.52534499999999973</v>
      </c>
      <c r="BK90">
        <f ca="1">AVERAGE(INDIRECT(ADDRESS($AU89+2, BK$1)):INDIRECT(ADDRESS($AU90+1, BK$1)))</f>
        <v>3.8212226999999999</v>
      </c>
      <c r="BL90">
        <f ca="1">AVERAGE(INDIRECT(ADDRESS($AU89+2, BL$1)):INDIRECT(ADDRESS($AU90+1, BL$1)))</f>
        <v>1.8835500000000001</v>
      </c>
      <c r="BM90">
        <f ca="1">AVERAGE(INDIRECT(ADDRESS($AU89+2, BM$1)):INDIRECT(ADDRESS($AU90+1, BM$1)))</f>
        <v>0.80021500000000001</v>
      </c>
      <c r="BN90">
        <f ca="1">AVERAGE(INDIRECT(ADDRESS($AU89+2, BN$1)):INDIRECT(ADDRESS($AU90+1, BN$1)))</f>
        <v>0.50846999999999998</v>
      </c>
      <c r="BO90">
        <f ca="1">AVERAGE(INDIRECT(ADDRESS($AU89+2, BO$1)):INDIRECT(ADDRESS($AU90+1, BO$1)))</f>
        <v>0.23069000000000006</v>
      </c>
      <c r="BP90">
        <f ca="1">AVERAGE(INDIRECT(ADDRESS($AU89+2, BP$1)):INDIRECT(ADDRESS($AU90+1, BP$1)))</f>
        <v>0.72907500000000014</v>
      </c>
    </row>
    <row r="91" spans="1:68" x14ac:dyDescent="0.25">
      <c r="A91" s="1">
        <v>1.9774499999999999</v>
      </c>
      <c r="B91" s="1">
        <v>0.95510700000000004</v>
      </c>
      <c r="C91" s="1">
        <v>4.9752999999999998</v>
      </c>
      <c r="D91" s="1">
        <v>2.1408399999999999</v>
      </c>
      <c r="E91" s="1">
        <v>3.8404199999999999</v>
      </c>
      <c r="F91" s="1">
        <v>1.36219</v>
      </c>
      <c r="G91" s="1">
        <v>0.21996399999999999</v>
      </c>
      <c r="H91" s="1">
        <v>4.5097800000000001</v>
      </c>
      <c r="I91" s="1">
        <v>3.12277</v>
      </c>
      <c r="J91" s="1">
        <v>5.2958699999999999</v>
      </c>
      <c r="K91" s="1">
        <v>1.1838299999999999</v>
      </c>
      <c r="L91" s="1">
        <v>4.3567999999999998</v>
      </c>
      <c r="M91" s="1" t="s">
        <v>22</v>
      </c>
      <c r="N91" s="1" t="s">
        <v>22</v>
      </c>
      <c r="O91" s="1">
        <v>1.5202</v>
      </c>
      <c r="P91" s="1">
        <v>1.3883399999999999</v>
      </c>
      <c r="Q91" s="1">
        <v>1.94377</v>
      </c>
      <c r="R91" s="1">
        <v>1.8882399999999999</v>
      </c>
      <c r="S91" s="1">
        <v>5.1073599999999999</v>
      </c>
      <c r="T91" s="1">
        <v>0.38908399999999999</v>
      </c>
      <c r="U91" s="1">
        <v>3.3471500000000001</v>
      </c>
      <c r="V91" s="1" t="s">
        <v>23</v>
      </c>
      <c r="W91" s="1">
        <f>ABS(IK_diagnostics_degrees[[#This Row],[Column1]]-A90)</f>
        <v>0.28847999999999985</v>
      </c>
      <c r="X91" s="1">
        <f>ABS(IK_diagnostics_degrees[[#This Row],[Column2]]-B90)</f>
        <v>1.9841830000000003</v>
      </c>
      <c r="Y91" s="1">
        <f>ABS(IK_diagnostics_degrees[[#This Row],[Column3]]-C90)</f>
        <v>1.0741999999999998</v>
      </c>
      <c r="Z91" s="1">
        <f>ABS(IK_diagnostics_degrees[[#This Row],[Column4]]-D90)</f>
        <v>4.1332800000000001</v>
      </c>
      <c r="AA91" s="1">
        <f>ABS(IK_diagnostics_degrees[[#This Row],[Column5]]-E90)</f>
        <v>1.5333000000000001</v>
      </c>
      <c r="AB91" s="1">
        <f>ABS(IK_diagnostics_degrees[[#This Row],[Column6]]-F90)</f>
        <v>0.49370500000000006</v>
      </c>
      <c r="AC91" s="1">
        <f>ABS(IK_diagnostics_degrees[[#This Row],[Column7]]-G90)</f>
        <v>5.1686059999999996</v>
      </c>
      <c r="AD91" s="1">
        <f>ABS(IK_diagnostics_degrees[[#This Row],[Column8]]-H90)</f>
        <v>2.2899000000000003</v>
      </c>
      <c r="AE91" s="1">
        <f>ABS(IK_diagnostics_degrees[[#This Row],[Column9]]-I90)</f>
        <v>1.5115800000000001</v>
      </c>
      <c r="AF91" s="1">
        <f>ABS(IK_diagnostics_degrees[[#This Row],[Column10]]-J90)</f>
        <v>3.0603199999999999</v>
      </c>
      <c r="AG91" s="1">
        <f>ABS(IK_diagnostics_degrees[[#This Row],[Column11]]-K90)</f>
        <v>4.8433899999999994</v>
      </c>
      <c r="AH91" s="1">
        <f>ABS(IK_diagnostics_degrees[[#This Row],[Column12]]-L90)</f>
        <v>0.41460000000000008</v>
      </c>
      <c r="AI91" s="1">
        <f>ABS(IK_diagnostics_degrees[[#This Row],[Column13]]-M90)</f>
        <v>3.2178100000000001</v>
      </c>
      <c r="AJ91" s="1">
        <f>ABS(IK_diagnostics_degrees[[#This Row],[Column14]]-N90)</f>
        <v>3.47505</v>
      </c>
      <c r="AK91" s="1">
        <f>ABS(IK_diagnostics_degrees[[#This Row],[Column15]]-O90)</f>
        <v>1.68174</v>
      </c>
      <c r="AL91" s="1">
        <f>ABS(IK_diagnostics_degrees[[#This Row],[Column16]]-P90)</f>
        <v>3.77251</v>
      </c>
      <c r="AM91" s="1">
        <f>ABS(IK_diagnostics_degrees[[#This Row],[Column17]]-Q90)</f>
        <v>2.07721</v>
      </c>
      <c r="AN91" s="1">
        <f>ABS(IK_diagnostics_degrees[[#This Row],[Column18]]-R90)</f>
        <v>1.4449999999999852E-2</v>
      </c>
      <c r="AO91" s="1">
        <f>ABS(IK_diagnostics_degrees[[#This Row],[Column19]]-S90)</f>
        <v>5.0830096999999999</v>
      </c>
      <c r="AP91" s="1">
        <f>ABS(IK_diagnostics_degrees[[#This Row],[Column20]]-T90)</f>
        <v>3.4374760000000002</v>
      </c>
      <c r="AQ91" s="1">
        <f>ABS(IK_diagnostics_degrees[[#This Row],[Column21]]-U90)</f>
        <v>0.84184000000000037</v>
      </c>
      <c r="AU91" s="4">
        <f>IK_diagnostics_frames[[#This Row],[Column1]]+AU90</f>
        <v>283</v>
      </c>
      <c r="AV91">
        <f ca="1">AVERAGE(INDIRECT(ADDRESS($AU90+2, AV$1)):INDIRECT(ADDRESS($AU91+1, AV$1)))</f>
        <v>1.2679045</v>
      </c>
      <c r="AW91">
        <f ca="1">AVERAGE(INDIRECT(ADDRESS($AU90+2, AW$1)):INDIRECT(ADDRESS($AU91+1, AW$1)))</f>
        <v>1.5932600000000001</v>
      </c>
      <c r="AX91">
        <f ca="1">AVERAGE(INDIRECT(ADDRESS($AU90+2, AX$1)):INDIRECT(ADDRESS($AU91+1, AX$1)))</f>
        <v>2.1228104999999999</v>
      </c>
      <c r="AY91">
        <f ca="1">AVERAGE(INDIRECT(ADDRESS($AU90+2, AY$1)):INDIRECT(ADDRESS($AU91+1, AY$1)))</f>
        <v>3.7337049999999996</v>
      </c>
      <c r="AZ91">
        <f ca="1">AVERAGE(INDIRECT(ADDRESS($AU90+2, AZ$1)):INDIRECT(ADDRESS($AU91+1, AZ$1)))</f>
        <v>0.92674000000000012</v>
      </c>
      <c r="BA91">
        <f ca="1">AVERAGE(INDIRECT(ADDRESS($AU90+2, BA$1)):INDIRECT(ADDRESS($AU91+1, BA$1)))</f>
        <v>2.9153900000000004</v>
      </c>
      <c r="BB91">
        <f ca="1">AVERAGE(INDIRECT(ADDRESS($AU90+2, BB$1)):INDIRECT(ADDRESS($AU91+1, BB$1)))</f>
        <v>2.4726950000000003</v>
      </c>
      <c r="BC91">
        <f ca="1">AVERAGE(INDIRECT(ADDRESS($AU90+2, BC$1)):INDIRECT(ADDRESS($AU91+1, BC$1)))</f>
        <v>0.84214999999999973</v>
      </c>
      <c r="BD91">
        <f ca="1">AVERAGE(INDIRECT(ADDRESS($AU90+2, BD$1)):INDIRECT(ADDRESS($AU91+1, BD$1)))</f>
        <v>1.9197350000000002</v>
      </c>
      <c r="BE91">
        <f ca="1">AVERAGE(INDIRECT(ADDRESS($AU90+2, BE$1)):INDIRECT(ADDRESS($AU91+1, BE$1)))</f>
        <v>1.6867300000000001</v>
      </c>
      <c r="BF91">
        <f ca="1">AVERAGE(INDIRECT(ADDRESS($AU90+2, BF$1)):INDIRECT(ADDRESS($AU91+1, BF$1)))</f>
        <v>0.89833499999999988</v>
      </c>
      <c r="BG91">
        <f ca="1">AVERAGE(INDIRECT(ADDRESS($AU90+2, BG$1)):INDIRECT(ADDRESS($AU91+1, BG$1)))</f>
        <v>3.047955</v>
      </c>
      <c r="BH91">
        <f ca="1">AVERAGE(INDIRECT(ADDRESS($AU90+2, BH$1)):INDIRECT(ADDRESS($AU91+1, BH$1)))</f>
        <v>1.7297492000000001</v>
      </c>
      <c r="BI91">
        <f ca="1">AVERAGE(INDIRECT(ADDRESS($AU90+2, BI$1)):INDIRECT(ADDRESS($AU91+1, BI$1)))</f>
        <v>2.3850500000000001</v>
      </c>
      <c r="BJ91">
        <f ca="1">AVERAGE(INDIRECT(ADDRESS($AU90+2, BJ$1)):INDIRECT(ADDRESS($AU91+1, BJ$1)))</f>
        <v>1.31446</v>
      </c>
      <c r="BK91">
        <f ca="1">AVERAGE(INDIRECT(ADDRESS($AU90+2, BK$1)):INDIRECT(ADDRESS($AU91+1, BK$1)))</f>
        <v>2.8237239999999999</v>
      </c>
      <c r="BL91">
        <f ca="1">AVERAGE(INDIRECT(ADDRESS($AU90+2, BL$1)):INDIRECT(ADDRESS($AU91+1, BL$1)))</f>
        <v>3.3588820000000004</v>
      </c>
      <c r="BM91">
        <f ca="1">AVERAGE(INDIRECT(ADDRESS($AU90+2, BM$1)):INDIRECT(ADDRESS($AU91+1, BM$1)))</f>
        <v>1.8620399999999999</v>
      </c>
      <c r="BN91">
        <f ca="1">AVERAGE(INDIRECT(ADDRESS($AU90+2, BN$1)):INDIRECT(ADDRESS($AU91+1, BN$1)))</f>
        <v>2.0986704999999999</v>
      </c>
      <c r="BO91">
        <f ca="1">AVERAGE(INDIRECT(ADDRESS($AU90+2, BO$1)):INDIRECT(ADDRESS($AU91+1, BO$1)))</f>
        <v>1.4109899999999997</v>
      </c>
      <c r="BP91">
        <f ca="1">AVERAGE(INDIRECT(ADDRESS($AU90+2, BP$1)):INDIRECT(ADDRESS($AU91+1, BP$1)))</f>
        <v>0.83105999999999991</v>
      </c>
    </row>
    <row r="92" spans="1:68" x14ac:dyDescent="0.25">
      <c r="A92" s="1">
        <v>1.78437</v>
      </c>
      <c r="B92" s="1">
        <v>1.8229900000000001</v>
      </c>
      <c r="C92" s="1">
        <v>5.2329499999999998</v>
      </c>
      <c r="D92" s="1">
        <v>6.2831900000000003</v>
      </c>
      <c r="E92" s="1">
        <v>2.57959</v>
      </c>
      <c r="F92" s="1">
        <v>3.8118300000000001</v>
      </c>
      <c r="G92" s="1">
        <v>6.1372299999999997</v>
      </c>
      <c r="H92" s="1">
        <v>3.1051099999999998</v>
      </c>
      <c r="I92" s="1">
        <v>3.3502900000000002</v>
      </c>
      <c r="J92" s="1">
        <v>4.38626</v>
      </c>
      <c r="K92" s="1" t="s">
        <v>22</v>
      </c>
      <c r="L92" s="1">
        <v>1.40587</v>
      </c>
      <c r="M92" s="1">
        <v>4.7368600000000001</v>
      </c>
      <c r="N92" s="1">
        <v>6.2831900000000003</v>
      </c>
      <c r="O92" s="1">
        <v>3.09809</v>
      </c>
      <c r="P92" s="1">
        <v>0.91802499999999998</v>
      </c>
      <c r="Q92" s="1">
        <v>4.3578299999999999</v>
      </c>
      <c r="R92" s="1">
        <v>1.8879999999999999</v>
      </c>
      <c r="S92" s="1">
        <v>2.4632100000000001</v>
      </c>
      <c r="T92" s="1">
        <v>3.3094899999999998</v>
      </c>
      <c r="U92" s="1">
        <v>4.9007800000000001</v>
      </c>
      <c r="V92" s="1" t="s">
        <v>23</v>
      </c>
      <c r="W92" s="1">
        <f>ABS(IK_diagnostics_degrees[[#This Row],[Column1]]-A91)</f>
        <v>0.19307999999999992</v>
      </c>
      <c r="X92" s="1">
        <f>ABS(IK_diagnostics_degrees[[#This Row],[Column2]]-B91)</f>
        <v>0.86788300000000007</v>
      </c>
      <c r="Y92" s="1">
        <f>ABS(IK_diagnostics_degrees[[#This Row],[Column3]]-C91)</f>
        <v>0.25764999999999993</v>
      </c>
      <c r="Z92" s="1">
        <f>ABS(IK_diagnostics_degrees[[#This Row],[Column4]]-D91)</f>
        <v>4.1423500000000004</v>
      </c>
      <c r="AA92" s="1">
        <f>ABS(IK_diagnostics_degrees[[#This Row],[Column5]]-E91)</f>
        <v>1.2608299999999999</v>
      </c>
      <c r="AB92" s="1">
        <f>ABS(IK_diagnostics_degrees[[#This Row],[Column6]]-F91)</f>
        <v>2.44964</v>
      </c>
      <c r="AC92" s="1">
        <f>ABS(IK_diagnostics_degrees[[#This Row],[Column7]]-G91)</f>
        <v>5.9172659999999997</v>
      </c>
      <c r="AD92" s="1">
        <f>ABS(IK_diagnostics_degrees[[#This Row],[Column8]]-H91)</f>
        <v>1.4046700000000003</v>
      </c>
      <c r="AE92" s="1">
        <f>ABS(IK_diagnostics_degrees[[#This Row],[Column9]]-I91)</f>
        <v>0.22752000000000017</v>
      </c>
      <c r="AF92" s="1">
        <f>ABS(IK_diagnostics_degrees[[#This Row],[Column10]]-J91)</f>
        <v>0.90960999999999981</v>
      </c>
      <c r="AG92" s="1">
        <f>ABS(IK_diagnostics_degrees[[#This Row],[Column11]]-K91)</f>
        <v>1.1838299999999999</v>
      </c>
      <c r="AH92" s="1">
        <f>ABS(IK_diagnostics_degrees[[#This Row],[Column12]]-L91)</f>
        <v>2.9509299999999996</v>
      </c>
      <c r="AI92" s="1">
        <f>ABS(IK_diagnostics_degrees[[#This Row],[Column13]]-M91)</f>
        <v>4.7368600000000001</v>
      </c>
      <c r="AJ92" s="1">
        <f>ABS(IK_diagnostics_degrees[[#This Row],[Column14]]-N91)</f>
        <v>6.2831900000000003</v>
      </c>
      <c r="AK92" s="1">
        <f>ABS(IK_diagnostics_degrees[[#This Row],[Column15]]-O91)</f>
        <v>1.57789</v>
      </c>
      <c r="AL92" s="1">
        <f>ABS(IK_diagnostics_degrees[[#This Row],[Column16]]-P91)</f>
        <v>0.47031499999999993</v>
      </c>
      <c r="AM92" s="1">
        <f>ABS(IK_diagnostics_degrees[[#This Row],[Column17]]-Q91)</f>
        <v>2.4140600000000001</v>
      </c>
      <c r="AN92" s="1">
        <f>ABS(IK_diagnostics_degrees[[#This Row],[Column18]]-R91)</f>
        <v>2.4000000000001798E-4</v>
      </c>
      <c r="AO92" s="1">
        <f>ABS(IK_diagnostics_degrees[[#This Row],[Column19]]-S91)</f>
        <v>2.6441499999999998</v>
      </c>
      <c r="AP92" s="1">
        <f>ABS(IK_diagnostics_degrees[[#This Row],[Column20]]-T91)</f>
        <v>2.9204059999999998</v>
      </c>
      <c r="AQ92" s="1">
        <f>ABS(IK_diagnostics_degrees[[#This Row],[Column21]]-U91)</f>
        <v>1.5536300000000001</v>
      </c>
      <c r="AU92" s="3">
        <f>IK_diagnostics_frames[[#This Row],[Column1]]+AU91</f>
        <v>285</v>
      </c>
      <c r="AV92">
        <f ca="1">AVERAGE(INDIRECT(ADDRESS($AU91+2, AV$1)):INDIRECT(ADDRESS($AU92+1, AV$1)))</f>
        <v>1.5913489999999999</v>
      </c>
      <c r="AW92">
        <f ca="1">AVERAGE(INDIRECT(ADDRESS($AU91+2, AW$1)):INDIRECT(ADDRESS($AU92+1, AW$1)))</f>
        <v>0.90832499999999983</v>
      </c>
      <c r="AX92">
        <f ca="1">AVERAGE(INDIRECT(ADDRESS($AU91+2, AX$1)):INDIRECT(ADDRESS($AU92+1, AX$1)))</f>
        <v>0.64787000000000017</v>
      </c>
      <c r="AY92">
        <f ca="1">AVERAGE(INDIRECT(ADDRESS($AU91+2, AY$1)):INDIRECT(ADDRESS($AU92+1, AY$1)))</f>
        <v>1.7338850000000001</v>
      </c>
      <c r="AZ92">
        <f ca="1">AVERAGE(INDIRECT(ADDRESS($AU91+2, AZ$1)):INDIRECT(ADDRESS($AU92+1, AZ$1)))</f>
        <v>1.939816</v>
      </c>
      <c r="BA92">
        <f ca="1">AVERAGE(INDIRECT(ADDRESS($AU91+2, BA$1)):INDIRECT(ADDRESS($AU92+1, BA$1)))</f>
        <v>4.6480129999999997</v>
      </c>
      <c r="BB92">
        <f ca="1">AVERAGE(INDIRECT(ADDRESS($AU91+2, BB$1)):INDIRECT(ADDRESS($AU92+1, BB$1)))</f>
        <v>2.5308649999999999</v>
      </c>
      <c r="BC92">
        <f ca="1">AVERAGE(INDIRECT(ADDRESS($AU91+2, BC$1)):INDIRECT(ADDRESS($AU92+1, BC$1)))</f>
        <v>2.0706380000000002</v>
      </c>
      <c r="BD92">
        <f ca="1">AVERAGE(INDIRECT(ADDRESS($AU91+2, BD$1)):INDIRECT(ADDRESS($AU92+1, BD$1)))</f>
        <v>1.39222</v>
      </c>
      <c r="BE92">
        <f ca="1">AVERAGE(INDIRECT(ADDRESS($AU91+2, BE$1)):INDIRECT(ADDRESS($AU92+1, BE$1)))</f>
        <v>0.40158000000000027</v>
      </c>
      <c r="BF92">
        <f ca="1">AVERAGE(INDIRECT(ADDRESS($AU91+2, BF$1)):INDIRECT(ADDRESS($AU92+1, BF$1)))</f>
        <v>2.89018</v>
      </c>
      <c r="BG92">
        <f ca="1">AVERAGE(INDIRECT(ADDRESS($AU91+2, BG$1)):INDIRECT(ADDRESS($AU92+1, BG$1)))</f>
        <v>2.6241600000000007</v>
      </c>
      <c r="BH92">
        <f ca="1">AVERAGE(INDIRECT(ADDRESS($AU91+2, BH$1)):INDIRECT(ADDRESS($AU92+1, BH$1)))</f>
        <v>2.3934592000000001</v>
      </c>
      <c r="BI92">
        <f ca="1">AVERAGE(INDIRECT(ADDRESS($AU91+2, BI$1)):INDIRECT(ADDRESS($AU92+1, BI$1)))</f>
        <v>0.3138399999999999</v>
      </c>
      <c r="BJ92">
        <f ca="1">AVERAGE(INDIRECT(ADDRESS($AU91+2, BJ$1)):INDIRECT(ADDRESS($AU92+1, BJ$1)))</f>
        <v>0.72260000000000013</v>
      </c>
      <c r="BK92">
        <f ca="1">AVERAGE(INDIRECT(ADDRESS($AU91+2, BK$1)):INDIRECT(ADDRESS($AU92+1, BK$1)))</f>
        <v>0.11816000000000004</v>
      </c>
      <c r="BL92">
        <f ca="1">AVERAGE(INDIRECT(ADDRESS($AU91+2, BL$1)):INDIRECT(ADDRESS($AU92+1, BL$1)))</f>
        <v>1.7712700000000001</v>
      </c>
      <c r="BM92">
        <f ca="1">AVERAGE(INDIRECT(ADDRESS($AU91+2, BM$1)):INDIRECT(ADDRESS($AU92+1, BM$1)))</f>
        <v>2.9908099999999997</v>
      </c>
      <c r="BN92">
        <f ca="1">AVERAGE(INDIRECT(ADDRESS($AU91+2, BN$1)):INDIRECT(ADDRESS($AU92+1, BN$1)))</f>
        <v>2.6224854999999998</v>
      </c>
      <c r="BO92">
        <f ca="1">AVERAGE(INDIRECT(ADDRESS($AU91+2, BO$1)):INDIRECT(ADDRESS($AU92+1, BO$1)))</f>
        <v>0.39566499999999971</v>
      </c>
      <c r="BP92">
        <f ca="1">AVERAGE(INDIRECT(ADDRESS($AU91+2, BP$1)):INDIRECT(ADDRESS($AU92+1, BP$1)))</f>
        <v>4.1915059999999995</v>
      </c>
    </row>
    <row r="93" spans="1:68" x14ac:dyDescent="0.25">
      <c r="A93" s="1">
        <v>4.5721600000000002</v>
      </c>
      <c r="B93" s="1">
        <v>4.3605700000000001</v>
      </c>
      <c r="C93" s="1">
        <v>5.9248099999999998E-2</v>
      </c>
      <c r="D93" s="1">
        <v>3.7554699999999999</v>
      </c>
      <c r="E93" s="1">
        <v>3.3977300000000001</v>
      </c>
      <c r="F93" s="1">
        <v>5.0883900000000004</v>
      </c>
      <c r="G93" s="1">
        <v>1.2004900000000001</v>
      </c>
      <c r="H93" s="1">
        <v>1.8673299999999999</v>
      </c>
      <c r="I93" s="1">
        <v>5.1176399999999997</v>
      </c>
      <c r="J93" s="1">
        <v>3.0220699999999998</v>
      </c>
      <c r="K93" s="1">
        <v>3.66588</v>
      </c>
      <c r="L93" s="1">
        <v>2.3296999999999999</v>
      </c>
      <c r="M93" s="1">
        <v>5.9929399999999999</v>
      </c>
      <c r="N93" s="1">
        <v>6.1303799999999997</v>
      </c>
      <c r="O93" s="1">
        <v>1.5208900000000001</v>
      </c>
      <c r="P93" s="1">
        <v>2.5825200000000001</v>
      </c>
      <c r="Q93" s="1">
        <v>2.3104399999999998</v>
      </c>
      <c r="R93" s="1">
        <v>1.8704000000000001</v>
      </c>
      <c r="S93" s="1">
        <v>3.5931099999999998</v>
      </c>
      <c r="T93" s="1">
        <v>4.9646600000000003</v>
      </c>
      <c r="U93" s="1">
        <v>3.8781500000000002</v>
      </c>
      <c r="V93" s="1" t="s">
        <v>23</v>
      </c>
      <c r="W93" s="1">
        <f>ABS(IK_diagnostics_degrees[[#This Row],[Column1]]-A92)</f>
        <v>2.7877900000000002</v>
      </c>
      <c r="X93" s="1">
        <f>ABS(IK_diagnostics_degrees[[#This Row],[Column2]]-B92)</f>
        <v>2.5375800000000002</v>
      </c>
      <c r="Y93" s="1">
        <f>ABS(IK_diagnostics_degrees[[#This Row],[Column3]]-C92)</f>
        <v>5.1737019000000002</v>
      </c>
      <c r="Z93" s="1">
        <f>ABS(IK_diagnostics_degrees[[#This Row],[Column4]]-D92)</f>
        <v>2.5277200000000004</v>
      </c>
      <c r="AA93" s="1">
        <f>ABS(IK_diagnostics_degrees[[#This Row],[Column5]]-E92)</f>
        <v>0.81814000000000009</v>
      </c>
      <c r="AB93" s="1">
        <f>ABS(IK_diagnostics_degrees[[#This Row],[Column6]]-F92)</f>
        <v>1.2765600000000004</v>
      </c>
      <c r="AC93" s="1">
        <f>ABS(IK_diagnostics_degrees[[#This Row],[Column7]]-G92)</f>
        <v>4.9367399999999995</v>
      </c>
      <c r="AD93" s="1">
        <f>ABS(IK_diagnostics_degrees[[#This Row],[Column8]]-H92)</f>
        <v>1.2377799999999999</v>
      </c>
      <c r="AE93" s="1">
        <f>ABS(IK_diagnostics_degrees[[#This Row],[Column9]]-I92)</f>
        <v>1.7673499999999995</v>
      </c>
      <c r="AF93" s="1">
        <f>ABS(IK_diagnostics_degrees[[#This Row],[Column10]]-J92)</f>
        <v>1.3641900000000002</v>
      </c>
      <c r="AG93" s="1">
        <f>ABS(IK_diagnostics_degrees[[#This Row],[Column11]]-K92)</f>
        <v>3.66588</v>
      </c>
      <c r="AH93" s="1">
        <f>ABS(IK_diagnostics_degrees[[#This Row],[Column12]]-L92)</f>
        <v>0.92382999999999993</v>
      </c>
      <c r="AI93" s="1">
        <f>ABS(IK_diagnostics_degrees[[#This Row],[Column13]]-M92)</f>
        <v>1.2560799999999999</v>
      </c>
      <c r="AJ93" s="1">
        <f>ABS(IK_diagnostics_degrees[[#This Row],[Column14]]-N92)</f>
        <v>0.15281000000000056</v>
      </c>
      <c r="AK93" s="1">
        <f>ABS(IK_diagnostics_degrees[[#This Row],[Column15]]-O92)</f>
        <v>1.5771999999999999</v>
      </c>
      <c r="AL93" s="1">
        <f>ABS(IK_diagnostics_degrees[[#This Row],[Column16]]-P92)</f>
        <v>1.6644950000000001</v>
      </c>
      <c r="AM93" s="1">
        <f>ABS(IK_diagnostics_degrees[[#This Row],[Column17]]-Q92)</f>
        <v>2.04739</v>
      </c>
      <c r="AN93" s="1">
        <f>ABS(IK_diagnostics_degrees[[#This Row],[Column18]]-R92)</f>
        <v>1.7599999999999838E-2</v>
      </c>
      <c r="AO93" s="1">
        <f>ABS(IK_diagnostics_degrees[[#This Row],[Column19]]-S92)</f>
        <v>1.1298999999999997</v>
      </c>
      <c r="AP93" s="1">
        <f>ABS(IK_diagnostics_degrees[[#This Row],[Column20]]-T92)</f>
        <v>1.6551700000000005</v>
      </c>
      <c r="AQ93" s="1">
        <f>ABS(IK_diagnostics_degrees[[#This Row],[Column21]]-U92)</f>
        <v>1.0226299999999999</v>
      </c>
      <c r="AU93" s="4">
        <f>IK_diagnostics_frames[[#This Row],[Column1]]+AU92</f>
        <v>288</v>
      </c>
      <c r="AV93">
        <f ca="1">AVERAGE(INDIRECT(ADDRESS($AU92+2, AV$1)):INDIRECT(ADDRESS($AU93+1, AV$1)))</f>
        <v>1.3296632666666668</v>
      </c>
      <c r="AW93">
        <f ca="1">AVERAGE(INDIRECT(ADDRESS($AU92+2, AW$1)):INDIRECT(ADDRESS($AU93+1, AW$1)))</f>
        <v>2.0630833333333336</v>
      </c>
      <c r="AX93">
        <f ca="1">AVERAGE(INDIRECT(ADDRESS($AU92+2, AX$1)):INDIRECT(ADDRESS($AU93+1, AX$1)))</f>
        <v>0.66895666666666698</v>
      </c>
      <c r="AY93">
        <f ca="1">AVERAGE(INDIRECT(ADDRESS($AU92+2, AY$1)):INDIRECT(ADDRESS($AU93+1, AY$1)))</f>
        <v>2.9387866666666658</v>
      </c>
      <c r="AZ93">
        <f ca="1">AVERAGE(INDIRECT(ADDRESS($AU92+2, AZ$1)):INDIRECT(ADDRESS($AU93+1, AZ$1)))</f>
        <v>3.5280299999999998</v>
      </c>
      <c r="BA93">
        <f ca="1">AVERAGE(INDIRECT(ADDRESS($AU92+2, BA$1)):INDIRECT(ADDRESS($AU93+1, BA$1)))</f>
        <v>0.49165999999999982</v>
      </c>
      <c r="BB93">
        <f ca="1">AVERAGE(INDIRECT(ADDRESS($AU92+2, BB$1)):INDIRECT(ADDRESS($AU93+1, BB$1)))</f>
        <v>2.5743166666666668</v>
      </c>
      <c r="BC93">
        <f ca="1">AVERAGE(INDIRECT(ADDRESS($AU92+2, BC$1)):INDIRECT(ADDRESS($AU93+1, BC$1)))</f>
        <v>2.4136587333333335</v>
      </c>
      <c r="BD93">
        <f ca="1">AVERAGE(INDIRECT(ADDRESS($AU92+2, BD$1)):INDIRECT(ADDRESS($AU93+1, BD$1)))</f>
        <v>1.2892533333333336</v>
      </c>
      <c r="BE93">
        <f ca="1">AVERAGE(INDIRECT(ADDRESS($AU92+2, BE$1)):INDIRECT(ADDRESS($AU93+1, BE$1)))</f>
        <v>3.2770499999999996</v>
      </c>
      <c r="BF93">
        <f ca="1">AVERAGE(INDIRECT(ADDRESS($AU92+2, BF$1)):INDIRECT(ADDRESS($AU93+1, BF$1)))</f>
        <v>2.0515166666666667</v>
      </c>
      <c r="BG93">
        <f ca="1">AVERAGE(INDIRECT(ADDRESS($AU92+2, BG$1)):INDIRECT(ADDRESS($AU93+1, BG$1)))</f>
        <v>3.4797386666666674</v>
      </c>
      <c r="BH93">
        <f ca="1">AVERAGE(INDIRECT(ADDRESS($AU92+2, BH$1)):INDIRECT(ADDRESS($AU93+1, BH$1)))</f>
        <v>1.1942473333333332</v>
      </c>
      <c r="BI93">
        <f ca="1">AVERAGE(INDIRECT(ADDRESS($AU92+2, BI$1)):INDIRECT(ADDRESS($AU93+1, BI$1)))</f>
        <v>2.3614333333333337</v>
      </c>
      <c r="BJ93">
        <f ca="1">AVERAGE(INDIRECT(ADDRESS($AU92+2, BJ$1)):INDIRECT(ADDRESS($AU93+1, BJ$1)))</f>
        <v>2.4530934826666662</v>
      </c>
      <c r="BK93">
        <f ca="1">AVERAGE(INDIRECT(ADDRESS($AU92+2, BK$1)):INDIRECT(ADDRESS($AU93+1, BK$1)))</f>
        <v>1.0436700000000001</v>
      </c>
      <c r="BL93">
        <f ca="1">AVERAGE(INDIRECT(ADDRESS($AU92+2, BL$1)):INDIRECT(ADDRESS($AU93+1, BL$1)))</f>
        <v>1.8716513333333333</v>
      </c>
      <c r="BM93">
        <f ca="1">AVERAGE(INDIRECT(ADDRESS($AU92+2, BM$1)):INDIRECT(ADDRESS($AU93+1, BM$1)))</f>
        <v>0.65341333333333329</v>
      </c>
      <c r="BN93">
        <f ca="1">AVERAGE(INDIRECT(ADDRESS($AU92+2, BN$1)):INDIRECT(ADDRESS($AU93+1, BN$1)))</f>
        <v>1.9410333333333334</v>
      </c>
      <c r="BO93">
        <f ca="1">AVERAGE(INDIRECT(ADDRESS($AU92+2, BO$1)):INDIRECT(ADDRESS($AU93+1, BO$1)))</f>
        <v>1.4496819999999999</v>
      </c>
      <c r="BP93">
        <f ca="1">AVERAGE(INDIRECT(ADDRESS($AU92+2, BP$1)):INDIRECT(ADDRESS($AU93+1, BP$1)))</f>
        <v>3.5312066666666664</v>
      </c>
    </row>
    <row r="94" spans="1:68" x14ac:dyDescent="0.25">
      <c r="A94" s="1">
        <v>3.00014</v>
      </c>
      <c r="B94" s="1">
        <v>0.59773699999999996</v>
      </c>
      <c r="C94" s="1">
        <v>4.7357699999999996</v>
      </c>
      <c r="D94" s="1">
        <v>6.0441799999999999</v>
      </c>
      <c r="E94" s="1">
        <v>0.87224999999999997</v>
      </c>
      <c r="F94" s="1">
        <v>3.60263</v>
      </c>
      <c r="G94" s="1">
        <v>6.2831900000000003</v>
      </c>
      <c r="H94" s="1">
        <v>4.4754100000000001</v>
      </c>
      <c r="I94" s="1">
        <v>1.7235</v>
      </c>
      <c r="J94" s="1">
        <v>4.6287399999999996</v>
      </c>
      <c r="K94" s="1">
        <v>5.1116799999999998</v>
      </c>
      <c r="L94" s="1">
        <v>2.5107400000000002</v>
      </c>
      <c r="M94" s="1">
        <v>1.66093</v>
      </c>
      <c r="N94" s="1">
        <v>2.9836499999999999</v>
      </c>
      <c r="O94" s="1">
        <v>2.9802499999999998</v>
      </c>
      <c r="P94" s="1">
        <v>4.4760799999999996</v>
      </c>
      <c r="Q94" s="1">
        <v>5.4780100000000003</v>
      </c>
      <c r="R94" s="1">
        <v>1.63205</v>
      </c>
      <c r="S94" s="1">
        <v>6.2831900000000003</v>
      </c>
      <c r="T94" s="1">
        <v>2.43282</v>
      </c>
      <c r="U94" s="1">
        <v>4.6276599999999997</v>
      </c>
      <c r="V94" s="1" t="s">
        <v>23</v>
      </c>
      <c r="W94" s="1">
        <f>ABS(IK_diagnostics_degrees[[#This Row],[Column1]]-A93)</f>
        <v>1.5720200000000002</v>
      </c>
      <c r="X94" s="1">
        <f>ABS(IK_diagnostics_degrees[[#This Row],[Column2]]-B93)</f>
        <v>3.7628330000000001</v>
      </c>
      <c r="Y94" s="1">
        <f>ABS(IK_diagnostics_degrees[[#This Row],[Column3]]-C93)</f>
        <v>4.6765219</v>
      </c>
      <c r="Z94" s="1">
        <f>ABS(IK_diagnostics_degrees[[#This Row],[Column4]]-D93)</f>
        <v>2.28871</v>
      </c>
      <c r="AA94" s="1">
        <f>ABS(IK_diagnostics_degrees[[#This Row],[Column5]]-E93)</f>
        <v>2.5254799999999999</v>
      </c>
      <c r="AB94" s="1">
        <f>ABS(IK_diagnostics_degrees[[#This Row],[Column6]]-F93)</f>
        <v>1.4857600000000004</v>
      </c>
      <c r="AC94" s="1">
        <f>ABS(IK_diagnostics_degrees[[#This Row],[Column7]]-G93)</f>
        <v>5.0827</v>
      </c>
      <c r="AD94" s="1">
        <f>ABS(IK_diagnostics_degrees[[#This Row],[Column8]]-H93)</f>
        <v>2.6080800000000002</v>
      </c>
      <c r="AE94" s="1">
        <f>ABS(IK_diagnostics_degrees[[#This Row],[Column9]]-I93)</f>
        <v>3.3941399999999997</v>
      </c>
      <c r="AF94" s="1">
        <f>ABS(IK_diagnostics_degrees[[#This Row],[Column10]]-J93)</f>
        <v>1.6066699999999998</v>
      </c>
      <c r="AG94" s="1">
        <f>ABS(IK_diagnostics_degrees[[#This Row],[Column11]]-K93)</f>
        <v>1.4457999999999998</v>
      </c>
      <c r="AH94" s="1">
        <f>ABS(IK_diagnostics_degrees[[#This Row],[Column12]]-L93)</f>
        <v>0.18104000000000031</v>
      </c>
      <c r="AI94" s="1">
        <f>ABS(IK_diagnostics_degrees[[#This Row],[Column13]]-M93)</f>
        <v>4.3320100000000004</v>
      </c>
      <c r="AJ94" s="1">
        <f>ABS(IK_diagnostics_degrees[[#This Row],[Column14]]-N93)</f>
        <v>3.1467299999999998</v>
      </c>
      <c r="AK94" s="1">
        <f>ABS(IK_diagnostics_degrees[[#This Row],[Column15]]-O93)</f>
        <v>1.4593599999999998</v>
      </c>
      <c r="AL94" s="1">
        <f>ABS(IK_diagnostics_degrees[[#This Row],[Column16]]-P93)</f>
        <v>1.8935599999999995</v>
      </c>
      <c r="AM94" s="1">
        <f>ABS(IK_diagnostics_degrees[[#This Row],[Column17]]-Q93)</f>
        <v>3.1675700000000004</v>
      </c>
      <c r="AN94" s="1">
        <f>ABS(IK_diagnostics_degrees[[#This Row],[Column18]]-R93)</f>
        <v>0.23835000000000006</v>
      </c>
      <c r="AO94" s="1">
        <f>ABS(IK_diagnostics_degrees[[#This Row],[Column19]]-S93)</f>
        <v>2.6900800000000005</v>
      </c>
      <c r="AP94" s="1">
        <f>ABS(IK_diagnostics_degrees[[#This Row],[Column20]]-T93)</f>
        <v>2.5318400000000003</v>
      </c>
      <c r="AQ94" s="1">
        <f>ABS(IK_diagnostics_degrees[[#This Row],[Column21]]-U93)</f>
        <v>0.74950999999999945</v>
      </c>
      <c r="AU94" s="3">
        <f>IK_diagnostics_frames[[#This Row],[Column1]]+AU93</f>
        <v>291</v>
      </c>
      <c r="AV94">
        <f ca="1">AVERAGE(INDIRECT(ADDRESS($AU93+2, AV$1)):INDIRECT(ADDRESS($AU94+1, AV$1)))</f>
        <v>1.4685056000000001</v>
      </c>
      <c r="AW94">
        <f ca="1">AVERAGE(INDIRECT(ADDRESS($AU93+2, AW$1)):INDIRECT(ADDRESS($AU94+1, AW$1)))</f>
        <v>1.8099366666666665</v>
      </c>
      <c r="AX94">
        <f ca="1">AVERAGE(INDIRECT(ADDRESS($AU93+2, AX$1)):INDIRECT(ADDRESS($AU94+1, AX$1)))</f>
        <v>3.0821866666666664</v>
      </c>
      <c r="AY94">
        <f ca="1">AVERAGE(INDIRECT(ADDRESS($AU93+2, AY$1)):INDIRECT(ADDRESS($AU94+1, AY$1)))</f>
        <v>1.3486613333333333</v>
      </c>
      <c r="AZ94">
        <f ca="1">AVERAGE(INDIRECT(ADDRESS($AU93+2, AZ$1)):INDIRECT(ADDRESS($AU94+1, AZ$1)))</f>
        <v>2.1023800000000001</v>
      </c>
      <c r="BA94">
        <f ca="1">AVERAGE(INDIRECT(ADDRESS($AU93+2, BA$1)):INDIRECT(ADDRESS($AU94+1, BA$1)))</f>
        <v>2.3042966666666667</v>
      </c>
      <c r="BB94">
        <f ca="1">AVERAGE(INDIRECT(ADDRESS($AU93+2, BB$1)):INDIRECT(ADDRESS($AU94+1, BB$1)))</f>
        <v>3.1014080000000006</v>
      </c>
      <c r="BC94">
        <f ca="1">AVERAGE(INDIRECT(ADDRESS($AU93+2, BC$1)):INDIRECT(ADDRESS($AU94+1, BC$1)))</f>
        <v>3.8728511999999995</v>
      </c>
      <c r="BD94">
        <f ca="1">AVERAGE(INDIRECT(ADDRESS($AU93+2, BD$1)):INDIRECT(ADDRESS($AU94+1, BD$1)))</f>
        <v>1.2147166666666662</v>
      </c>
      <c r="BE94">
        <f ca="1">AVERAGE(INDIRECT(ADDRESS($AU93+2, BE$1)):INDIRECT(ADDRESS($AU94+1, BE$1)))</f>
        <v>2.3147263333333332</v>
      </c>
      <c r="BF94">
        <f ca="1">AVERAGE(INDIRECT(ADDRESS($AU93+2, BF$1)):INDIRECT(ADDRESS($AU94+1, BF$1)))</f>
        <v>2.7440193333333336</v>
      </c>
      <c r="BG94">
        <f ca="1">AVERAGE(INDIRECT(ADDRESS($AU93+2, BG$1)):INDIRECT(ADDRESS($AU94+1, BG$1)))</f>
        <v>3.5139847999999998</v>
      </c>
      <c r="BH94">
        <f ca="1">AVERAGE(INDIRECT(ADDRESS($AU93+2, BH$1)):INDIRECT(ADDRESS($AU94+1, BH$1)))</f>
        <v>2.4558959999999996</v>
      </c>
      <c r="BI94">
        <f ca="1">AVERAGE(INDIRECT(ADDRESS($AU93+2, BI$1)):INDIRECT(ADDRESS($AU94+1, BI$1)))</f>
        <v>0.64811666666666667</v>
      </c>
      <c r="BJ94">
        <f ca="1">AVERAGE(INDIRECT(ADDRESS($AU93+2, BJ$1)):INDIRECT(ADDRESS($AU94+1, BJ$1)))</f>
        <v>1.2620366666666667</v>
      </c>
      <c r="BK94">
        <f ca="1">AVERAGE(INDIRECT(ADDRESS($AU93+2, BK$1)):INDIRECT(ADDRESS($AU94+1, BK$1)))</f>
        <v>3.3582860000000001</v>
      </c>
      <c r="BL94">
        <f ca="1">AVERAGE(INDIRECT(ADDRESS($AU93+2, BL$1)):INDIRECT(ADDRESS($AU94+1, BL$1)))</f>
        <v>3.8730639999999994</v>
      </c>
      <c r="BM94">
        <f ca="1">AVERAGE(INDIRECT(ADDRESS($AU93+2, BM$1)):INDIRECT(ADDRESS($AU94+1, BM$1)))</f>
        <v>2.6950526666666668</v>
      </c>
      <c r="BN94">
        <f ca="1">AVERAGE(INDIRECT(ADDRESS($AU93+2, BN$1)):INDIRECT(ADDRESS($AU94+1, BN$1)))</f>
        <v>1.0863066666666665</v>
      </c>
      <c r="BO94">
        <f ca="1">AVERAGE(INDIRECT(ADDRESS($AU93+2, BO$1)):INDIRECT(ADDRESS($AU94+1, BO$1)))</f>
        <v>1.8924153333333333</v>
      </c>
      <c r="BP94">
        <f ca="1">AVERAGE(INDIRECT(ADDRESS($AU93+2, BP$1)):INDIRECT(ADDRESS($AU94+1, BP$1)))</f>
        <v>1.2139666666666666</v>
      </c>
    </row>
    <row r="95" spans="1:68" x14ac:dyDescent="0.25">
      <c r="A95" s="1">
        <v>4.4706599999999996</v>
      </c>
      <c r="B95" s="1">
        <v>2.1537199999999999</v>
      </c>
      <c r="C95" s="1">
        <v>1.88456</v>
      </c>
      <c r="D95" s="1">
        <v>0.87320900000000001</v>
      </c>
      <c r="E95" s="1">
        <v>1.0052000000000001</v>
      </c>
      <c r="F95" s="1">
        <v>4.6152100000000003</v>
      </c>
      <c r="G95" s="1">
        <v>5.0310600000000001</v>
      </c>
      <c r="H95" s="1">
        <v>3.3505199999999999</v>
      </c>
      <c r="I95" s="1">
        <v>0.120089</v>
      </c>
      <c r="J95" s="1">
        <v>4.5556999999999999</v>
      </c>
      <c r="K95" s="1">
        <v>2.5239500000000001</v>
      </c>
      <c r="L95" s="1">
        <v>1.7308399999999999</v>
      </c>
      <c r="M95" s="1">
        <v>0.105076</v>
      </c>
      <c r="N95" s="1">
        <v>2.1803900000000001</v>
      </c>
      <c r="O95" s="1">
        <v>2.78206</v>
      </c>
      <c r="P95" s="1">
        <v>3.74844</v>
      </c>
      <c r="Q95" s="1">
        <v>3.03051</v>
      </c>
      <c r="R95" s="1">
        <v>2.3353799999999998</v>
      </c>
      <c r="S95" s="1">
        <v>5.6351199999999997</v>
      </c>
      <c r="T95" s="1">
        <v>4.4645900000000003</v>
      </c>
      <c r="U95" s="1">
        <v>4.6377800000000002</v>
      </c>
      <c r="V95" s="1" t="s">
        <v>23</v>
      </c>
      <c r="W95" s="1">
        <f>ABS(IK_diagnostics_degrees[[#This Row],[Column1]]-A94)</f>
        <v>1.4705199999999996</v>
      </c>
      <c r="X95" s="1">
        <f>ABS(IK_diagnostics_degrees[[#This Row],[Column2]]-B94)</f>
        <v>1.5559829999999999</v>
      </c>
      <c r="Y95" s="1">
        <f>ABS(IK_diagnostics_degrees[[#This Row],[Column3]]-C94)</f>
        <v>2.8512099999999996</v>
      </c>
      <c r="Z95" s="1">
        <f>ABS(IK_diagnostics_degrees[[#This Row],[Column4]]-D94)</f>
        <v>5.1709709999999998</v>
      </c>
      <c r="AA95" s="1">
        <f>ABS(IK_diagnostics_degrees[[#This Row],[Column5]]-E94)</f>
        <v>0.13295000000000012</v>
      </c>
      <c r="AB95" s="1">
        <f>ABS(IK_diagnostics_degrees[[#This Row],[Column6]]-F94)</f>
        <v>1.0125800000000003</v>
      </c>
      <c r="AC95" s="1">
        <f>ABS(IK_diagnostics_degrees[[#This Row],[Column7]]-G94)</f>
        <v>1.2521300000000002</v>
      </c>
      <c r="AD95" s="1">
        <f>ABS(IK_diagnostics_degrees[[#This Row],[Column8]]-H94)</f>
        <v>1.1248900000000002</v>
      </c>
      <c r="AE95" s="1">
        <f>ABS(IK_diagnostics_degrees[[#This Row],[Column9]]-I94)</f>
        <v>1.6034109999999999</v>
      </c>
      <c r="AF95" s="1">
        <f>ABS(IK_diagnostics_degrees[[#This Row],[Column10]]-J94)</f>
        <v>7.3039999999999772E-2</v>
      </c>
      <c r="AG95" s="1">
        <f>ABS(IK_diagnostics_degrees[[#This Row],[Column11]]-K94)</f>
        <v>2.5877299999999996</v>
      </c>
      <c r="AH95" s="1">
        <f>ABS(IK_diagnostics_degrees[[#This Row],[Column12]]-L94)</f>
        <v>0.77990000000000026</v>
      </c>
      <c r="AI95" s="1">
        <f>ABS(IK_diagnostics_degrees[[#This Row],[Column13]]-M94)</f>
        <v>1.5558540000000001</v>
      </c>
      <c r="AJ95" s="1">
        <f>ABS(IK_diagnostics_degrees[[#This Row],[Column14]]-N94)</f>
        <v>0.80325999999999986</v>
      </c>
      <c r="AK95" s="1">
        <f>ABS(IK_diagnostics_degrees[[#This Row],[Column15]]-O94)</f>
        <v>0.19818999999999987</v>
      </c>
      <c r="AL95" s="1">
        <f>ABS(IK_diagnostics_degrees[[#This Row],[Column16]]-P94)</f>
        <v>0.72763999999999962</v>
      </c>
      <c r="AM95" s="1">
        <f>ABS(IK_diagnostics_degrees[[#This Row],[Column17]]-Q94)</f>
        <v>2.4475000000000002</v>
      </c>
      <c r="AN95" s="1">
        <f>ABS(IK_diagnostics_degrees[[#This Row],[Column18]]-R94)</f>
        <v>0.70332999999999979</v>
      </c>
      <c r="AO95" s="1">
        <f>ABS(IK_diagnostics_degrees[[#This Row],[Column19]]-S94)</f>
        <v>0.64807000000000059</v>
      </c>
      <c r="AP95" s="1">
        <f>ABS(IK_diagnostics_degrees[[#This Row],[Column20]]-T94)</f>
        <v>2.0317700000000003</v>
      </c>
      <c r="AQ95" s="1">
        <f>ABS(IK_diagnostics_degrees[[#This Row],[Column21]]-U94)</f>
        <v>1.0120000000000573E-2</v>
      </c>
      <c r="AU95" s="4">
        <f>IK_diagnostics_frames[[#This Row],[Column1]]+AU94</f>
        <v>293</v>
      </c>
      <c r="AV95">
        <f ca="1">AVERAGE(INDIRECT(ADDRESS($AU94+2, AV$1)):INDIRECT(ADDRESS($AU95+1, AV$1)))</f>
        <v>0.65425999999999962</v>
      </c>
      <c r="AW95">
        <f ca="1">AVERAGE(INDIRECT(ADDRESS($AU94+2, AW$1)):INDIRECT(ADDRESS($AU95+1, AW$1)))</f>
        <v>1.1808649999999998</v>
      </c>
      <c r="AX95">
        <f ca="1">AVERAGE(INDIRECT(ADDRESS($AU94+2, AX$1)):INDIRECT(ADDRESS($AU95+1, AX$1)))</f>
        <v>0.69171000000000005</v>
      </c>
      <c r="AY95">
        <f ca="1">AVERAGE(INDIRECT(ADDRESS($AU94+2, AY$1)):INDIRECT(ADDRESS($AU95+1, AY$1)))</f>
        <v>3.9422500000000005</v>
      </c>
      <c r="AZ95">
        <f ca="1">AVERAGE(INDIRECT(ADDRESS($AU94+2, AZ$1)):INDIRECT(ADDRESS($AU95+1, AZ$1)))</f>
        <v>2.586535</v>
      </c>
      <c r="BA95">
        <f ca="1">AVERAGE(INDIRECT(ADDRESS($AU94+2, BA$1)):INDIRECT(ADDRESS($AU95+1, BA$1)))</f>
        <v>0.83137499999999998</v>
      </c>
      <c r="BB95">
        <f ca="1">AVERAGE(INDIRECT(ADDRESS($AU94+2, BB$1)):INDIRECT(ADDRESS($AU95+1, BB$1)))</f>
        <v>3.5475370000000002</v>
      </c>
      <c r="BC95">
        <f ca="1">AVERAGE(INDIRECT(ADDRESS($AU94+2, BC$1)):INDIRECT(ADDRESS($AU95+1, BC$1)))</f>
        <v>1.80619</v>
      </c>
      <c r="BD95">
        <f ca="1">AVERAGE(INDIRECT(ADDRESS($AU94+2, BD$1)):INDIRECT(ADDRESS($AU95+1, BD$1)))</f>
        <v>1.9758599999999999</v>
      </c>
      <c r="BE95">
        <f ca="1">AVERAGE(INDIRECT(ADDRESS($AU94+2, BE$1)):INDIRECT(ADDRESS($AU95+1, BE$1)))</f>
        <v>2.4497344999999999</v>
      </c>
      <c r="BF95">
        <f ca="1">AVERAGE(INDIRECT(ADDRESS($AU94+2, BF$1)):INDIRECT(ADDRESS($AU95+1, BF$1)))</f>
        <v>1.7849650000000001</v>
      </c>
      <c r="BG95">
        <f ca="1">AVERAGE(INDIRECT(ADDRESS($AU94+2, BG$1)):INDIRECT(ADDRESS($AU95+1, BG$1)))</f>
        <v>0.91235000000000022</v>
      </c>
      <c r="BH95">
        <f ca="1">AVERAGE(INDIRECT(ADDRESS($AU94+2, BH$1)):INDIRECT(ADDRESS($AU95+1, BH$1)))</f>
        <v>2.0065540000000004</v>
      </c>
      <c r="BI95">
        <f ca="1">AVERAGE(INDIRECT(ADDRESS($AU94+2, BI$1)):INDIRECT(ADDRESS($AU95+1, BI$1)))</f>
        <v>1.1026009999999999</v>
      </c>
      <c r="BJ95">
        <f ca="1">AVERAGE(INDIRECT(ADDRESS($AU94+2, BJ$1)):INDIRECT(ADDRESS($AU95+1, BJ$1)))</f>
        <v>1.6489449999999999</v>
      </c>
      <c r="BK95">
        <f ca="1">AVERAGE(INDIRECT(ADDRESS($AU94+2, BK$1)):INDIRECT(ADDRESS($AU95+1, BK$1)))</f>
        <v>1.6788499999999997</v>
      </c>
      <c r="BL95">
        <f ca="1">AVERAGE(INDIRECT(ADDRESS($AU94+2, BL$1)):INDIRECT(ADDRESS($AU95+1, BL$1)))</f>
        <v>3.3433440000000001</v>
      </c>
      <c r="BM95">
        <f ca="1">AVERAGE(INDIRECT(ADDRESS($AU94+2, BM$1)):INDIRECT(ADDRESS($AU95+1, BM$1)))</f>
        <v>0.80570999999999993</v>
      </c>
      <c r="BN95">
        <f ca="1">AVERAGE(INDIRECT(ADDRESS($AU94+2, BN$1)):INDIRECT(ADDRESS($AU95+1, BN$1)))</f>
        <v>0.85187499999999994</v>
      </c>
      <c r="BO95">
        <f ca="1">AVERAGE(INDIRECT(ADDRESS($AU94+2, BO$1)):INDIRECT(ADDRESS($AU95+1, BO$1)))</f>
        <v>1.4186599999999998</v>
      </c>
      <c r="BP95">
        <f ca="1">AVERAGE(INDIRECT(ADDRESS($AU94+2, BP$1)):INDIRECT(ADDRESS($AU95+1, BP$1)))</f>
        <v>2.3518299999999996</v>
      </c>
    </row>
    <row r="96" spans="1:68" x14ac:dyDescent="0.25">
      <c r="A96" s="1">
        <v>1.36473</v>
      </c>
      <c r="B96" s="1">
        <v>2.4436100000000001</v>
      </c>
      <c r="C96" s="1">
        <v>5.0970399999999998</v>
      </c>
      <c r="D96" s="1">
        <v>6.2831900000000003</v>
      </c>
      <c r="E96" s="1">
        <v>3.6853199999999999</v>
      </c>
      <c r="F96" s="1">
        <v>1.92204</v>
      </c>
      <c r="G96" s="1">
        <v>0.98323199999999999</v>
      </c>
      <c r="H96" s="1">
        <v>5.3349000000000002</v>
      </c>
      <c r="I96" s="1">
        <v>3.0274399999999999</v>
      </c>
      <c r="J96" s="1">
        <v>6.2663799999999998</v>
      </c>
      <c r="K96" s="1">
        <v>1.91092</v>
      </c>
      <c r="L96" s="1">
        <v>1.8185100000000001</v>
      </c>
      <c r="M96" s="1">
        <v>0.47007599999999999</v>
      </c>
      <c r="N96" s="1">
        <v>2.5666600000000002</v>
      </c>
      <c r="O96" s="1">
        <v>2.73203</v>
      </c>
      <c r="P96" s="1">
        <v>3.1604899999999998</v>
      </c>
      <c r="Q96" s="1">
        <v>5.3529499999999999</v>
      </c>
      <c r="R96" s="1">
        <v>2.1127199999999999</v>
      </c>
      <c r="S96" s="1">
        <v>6.1376499999999998</v>
      </c>
      <c r="T96" s="1">
        <v>1.1033900000000001</v>
      </c>
      <c r="U96" s="1">
        <v>2.96814</v>
      </c>
      <c r="V96" s="1" t="s">
        <v>23</v>
      </c>
      <c r="W96" s="1">
        <f>ABS(IK_diagnostics_degrees[[#This Row],[Column1]]-A95)</f>
        <v>3.1059299999999999</v>
      </c>
      <c r="X96" s="1">
        <f>ABS(IK_diagnostics_degrees[[#This Row],[Column2]]-B95)</f>
        <v>0.2898900000000002</v>
      </c>
      <c r="Y96" s="1">
        <f>ABS(IK_diagnostics_degrees[[#This Row],[Column3]]-C95)</f>
        <v>3.2124799999999998</v>
      </c>
      <c r="Z96" s="1">
        <f>ABS(IK_diagnostics_degrees[[#This Row],[Column4]]-D95)</f>
        <v>5.4099810000000002</v>
      </c>
      <c r="AA96" s="1">
        <f>ABS(IK_diagnostics_degrees[[#This Row],[Column5]]-E95)</f>
        <v>2.6801199999999996</v>
      </c>
      <c r="AB96" s="1">
        <f>ABS(IK_diagnostics_degrees[[#This Row],[Column6]]-F95)</f>
        <v>2.6931700000000003</v>
      </c>
      <c r="AC96" s="1">
        <f>ABS(IK_diagnostics_degrees[[#This Row],[Column7]]-G95)</f>
        <v>4.047828</v>
      </c>
      <c r="AD96" s="1">
        <f>ABS(IK_diagnostics_degrees[[#This Row],[Column8]]-H95)</f>
        <v>1.9843800000000003</v>
      </c>
      <c r="AE96" s="1">
        <f>ABS(IK_diagnostics_degrees[[#This Row],[Column9]]-I95)</f>
        <v>2.9073509999999998</v>
      </c>
      <c r="AF96" s="1">
        <f>ABS(IK_diagnostics_degrees[[#This Row],[Column10]]-J95)</f>
        <v>1.71068</v>
      </c>
      <c r="AG96" s="1">
        <f>ABS(IK_diagnostics_degrees[[#This Row],[Column11]]-K95)</f>
        <v>0.61303000000000019</v>
      </c>
      <c r="AH96" s="1">
        <f>ABS(IK_diagnostics_degrees[[#This Row],[Column12]]-L95)</f>
        <v>8.7670000000000137E-2</v>
      </c>
      <c r="AI96" s="1">
        <f>ABS(IK_diagnostics_degrees[[#This Row],[Column13]]-M95)</f>
        <v>0.36499999999999999</v>
      </c>
      <c r="AJ96" s="1">
        <f>ABS(IK_diagnostics_degrees[[#This Row],[Column14]]-N95)</f>
        <v>0.38627000000000011</v>
      </c>
      <c r="AK96" s="1">
        <f>ABS(IK_diagnostics_degrees[[#This Row],[Column15]]-O95)</f>
        <v>5.0030000000000019E-2</v>
      </c>
      <c r="AL96" s="1">
        <f>ABS(IK_diagnostics_degrees[[#This Row],[Column16]]-P95)</f>
        <v>0.58795000000000019</v>
      </c>
      <c r="AM96" s="1">
        <f>ABS(IK_diagnostics_degrees[[#This Row],[Column17]]-Q95)</f>
        <v>2.3224399999999998</v>
      </c>
      <c r="AN96" s="1">
        <f>ABS(IK_diagnostics_degrees[[#This Row],[Column18]]-R95)</f>
        <v>0.22265999999999986</v>
      </c>
      <c r="AO96" s="1">
        <f>ABS(IK_diagnostics_degrees[[#This Row],[Column19]]-S95)</f>
        <v>0.50253000000000014</v>
      </c>
      <c r="AP96" s="1">
        <f>ABS(IK_diagnostics_degrees[[#This Row],[Column20]]-T95)</f>
        <v>3.3612000000000002</v>
      </c>
      <c r="AQ96" s="1">
        <f>ABS(IK_diagnostics_degrees[[#This Row],[Column21]]-U95)</f>
        <v>1.6696400000000002</v>
      </c>
      <c r="AU96" s="3">
        <f>IK_diagnostics_frames[[#This Row],[Column1]]+AU95</f>
        <v>294</v>
      </c>
      <c r="AV96">
        <f ca="1">AVERAGE(INDIRECT(ADDRESS($AU95+2, AV$1)):INDIRECT(ADDRESS($AU96+1, AV$1)))</f>
        <v>0.47874999999999979</v>
      </c>
      <c r="AW96">
        <f ca="1">AVERAGE(INDIRECT(ADDRESS($AU95+2, AW$1)):INDIRECT(ADDRESS($AU96+1, AW$1)))</f>
        <v>4.6511899999999997</v>
      </c>
      <c r="AX96">
        <f ca="1">AVERAGE(INDIRECT(ADDRESS($AU95+2, AX$1)):INDIRECT(ADDRESS($AU96+1, AX$1)))</f>
        <v>1.9656370000000001</v>
      </c>
      <c r="AY96">
        <f ca="1">AVERAGE(INDIRECT(ADDRESS($AU95+2, AY$1)):INDIRECT(ADDRESS($AU96+1, AY$1)))</f>
        <v>4.6321500000000002</v>
      </c>
      <c r="AZ96">
        <f ca="1">AVERAGE(INDIRECT(ADDRESS($AU95+2, AZ$1)):INDIRECT(ADDRESS($AU96+1, AZ$1)))</f>
        <v>1.8984399999999999</v>
      </c>
      <c r="BA96">
        <f ca="1">AVERAGE(INDIRECT(ADDRESS($AU95+2, BA$1)):INDIRECT(ADDRESS($AU96+1, BA$1)))</f>
        <v>0.17286000000000001</v>
      </c>
      <c r="BB96">
        <f ca="1">AVERAGE(INDIRECT(ADDRESS($AU95+2, BB$1)):INDIRECT(ADDRESS($AU96+1, BB$1)))</f>
        <v>2.7846000000000002</v>
      </c>
      <c r="BC96">
        <f ca="1">AVERAGE(INDIRECT(ADDRESS($AU95+2, BC$1)):INDIRECT(ADDRESS($AU96+1, BC$1)))</f>
        <v>0.10003999999999991</v>
      </c>
      <c r="BD96">
        <f ca="1">AVERAGE(INDIRECT(ADDRESS($AU95+2, BD$1)):INDIRECT(ADDRESS($AU96+1, BD$1)))</f>
        <v>3.4923500000000001</v>
      </c>
      <c r="BE96">
        <f ca="1">AVERAGE(INDIRECT(ADDRESS($AU95+2, BE$1)):INDIRECT(ADDRESS($AU96+1, BE$1)))</f>
        <v>2.1578039999999996</v>
      </c>
      <c r="BF96">
        <f ca="1">AVERAGE(INDIRECT(ADDRESS($AU95+2, BF$1)):INDIRECT(ADDRESS($AU96+1, BF$1)))</f>
        <v>1.3175180000000002</v>
      </c>
      <c r="BG96">
        <f ca="1">AVERAGE(INDIRECT(ADDRESS($AU95+2, BG$1)):INDIRECT(ADDRESS($AU96+1, BG$1)))</f>
        <v>0.17293000000000003</v>
      </c>
      <c r="BH96">
        <f ca="1">AVERAGE(INDIRECT(ADDRESS($AU95+2, BH$1)):INDIRECT(ADDRESS($AU96+1, BH$1)))</f>
        <v>2.0109000000000004</v>
      </c>
      <c r="BI96">
        <f ca="1">AVERAGE(INDIRECT(ADDRESS($AU95+2, BI$1)):INDIRECT(ADDRESS($AU96+1, BI$1)))</f>
        <v>2.0820240000000001</v>
      </c>
      <c r="BJ96">
        <f ca="1">AVERAGE(INDIRECT(ADDRESS($AU95+2, BJ$1)):INDIRECT(ADDRESS($AU96+1, BJ$1)))</f>
        <v>5.1060719999999993</v>
      </c>
      <c r="BK96">
        <f ca="1">AVERAGE(INDIRECT(ADDRESS($AU95+2, BK$1)):INDIRECT(ADDRESS($AU96+1, BK$1)))</f>
        <v>4.06982</v>
      </c>
      <c r="BL96">
        <f ca="1">AVERAGE(INDIRECT(ADDRESS($AU95+2, BL$1)):INDIRECT(ADDRESS($AU96+1, BL$1)))</f>
        <v>1.4975600000000004</v>
      </c>
      <c r="BM96">
        <f ca="1">AVERAGE(INDIRECT(ADDRESS($AU95+2, BM$1)):INDIRECT(ADDRESS($AU96+1, BM$1)))</f>
        <v>2.0147399999999998</v>
      </c>
      <c r="BN96">
        <f ca="1">AVERAGE(INDIRECT(ADDRESS($AU95+2, BN$1)):INDIRECT(ADDRESS($AU96+1, BN$1)))</f>
        <v>1.2849699999999999</v>
      </c>
      <c r="BO96">
        <f ca="1">AVERAGE(INDIRECT(ADDRESS($AU95+2, BO$1)):INDIRECT(ADDRESS($AU96+1, BO$1)))</f>
        <v>1.4534899999999995</v>
      </c>
      <c r="BP96">
        <f ca="1">AVERAGE(INDIRECT(ADDRESS($AU95+2, BP$1)):INDIRECT(ADDRESS($AU96+1, BP$1)))</f>
        <v>0.51993800000000001</v>
      </c>
    </row>
    <row r="97" spans="1:68" x14ac:dyDescent="0.25">
      <c r="A97" s="1">
        <v>2.7052999999999998</v>
      </c>
      <c r="B97" s="1">
        <v>5.1506600000000002</v>
      </c>
      <c r="C97" s="1">
        <v>4.4874600000000001E-2</v>
      </c>
      <c r="D97" s="1">
        <v>1.2625500000000001</v>
      </c>
      <c r="E97" s="1">
        <v>2.9586000000000001</v>
      </c>
      <c r="F97" s="1">
        <v>2.43852</v>
      </c>
      <c r="G97" s="1">
        <v>5.6113299999999997</v>
      </c>
      <c r="H97" s="1">
        <v>5.6178600000000003</v>
      </c>
      <c r="I97" s="1">
        <v>2.7202099999999998</v>
      </c>
      <c r="J97" s="1" t="s">
        <v>22</v>
      </c>
      <c r="K97" s="1">
        <v>3.9001199999999998</v>
      </c>
      <c r="L97" s="1">
        <v>3.8333300000000001</v>
      </c>
      <c r="M97" s="1">
        <v>3.1533000000000002</v>
      </c>
      <c r="N97" s="1">
        <v>2.79956</v>
      </c>
      <c r="O97" s="1">
        <v>4.2370200000000002</v>
      </c>
      <c r="P97" s="1">
        <v>6.2388700000000004</v>
      </c>
      <c r="Q97" s="1">
        <v>2.2639300000000002</v>
      </c>
      <c r="R97" s="1">
        <v>3.5797099999999999</v>
      </c>
      <c r="S97" s="1">
        <v>4.9378799999999998</v>
      </c>
      <c r="T97" s="1">
        <v>4.3005500000000003</v>
      </c>
      <c r="U97" s="1">
        <v>5.5377700000000001</v>
      </c>
      <c r="V97" s="1" t="s">
        <v>23</v>
      </c>
      <c r="W97" s="1">
        <f>ABS(IK_diagnostics_degrees[[#This Row],[Column1]]-A96)</f>
        <v>1.3405699999999998</v>
      </c>
      <c r="X97" s="1">
        <f>ABS(IK_diagnostics_degrees[[#This Row],[Column2]]-B96)</f>
        <v>2.7070500000000002</v>
      </c>
      <c r="Y97" s="1">
        <f>ABS(IK_diagnostics_degrees[[#This Row],[Column3]]-C96)</f>
        <v>5.0521653999999998</v>
      </c>
      <c r="Z97" s="1">
        <f>ABS(IK_diagnostics_degrees[[#This Row],[Column4]]-D96)</f>
        <v>5.0206400000000002</v>
      </c>
      <c r="AA97" s="1">
        <f>ABS(IK_diagnostics_degrees[[#This Row],[Column5]]-E96)</f>
        <v>0.72671999999999981</v>
      </c>
      <c r="AB97" s="1">
        <f>ABS(IK_diagnostics_degrees[[#This Row],[Column6]]-F96)</f>
        <v>0.51648000000000005</v>
      </c>
      <c r="AC97" s="1">
        <f>ABS(IK_diagnostics_degrees[[#This Row],[Column7]]-G96)</f>
        <v>4.6280979999999996</v>
      </c>
      <c r="AD97" s="1">
        <f>ABS(IK_diagnostics_degrees[[#This Row],[Column8]]-H96)</f>
        <v>0.2829600000000001</v>
      </c>
      <c r="AE97" s="1">
        <f>ABS(IK_diagnostics_degrees[[#This Row],[Column9]]-I96)</f>
        <v>0.30723000000000011</v>
      </c>
      <c r="AF97" s="1">
        <f>ABS(IK_diagnostics_degrees[[#This Row],[Column10]]-J96)</f>
        <v>6.2663799999999998</v>
      </c>
      <c r="AG97" s="1">
        <f>ABS(IK_diagnostics_degrees[[#This Row],[Column11]]-K96)</f>
        <v>1.9891999999999999</v>
      </c>
      <c r="AH97" s="1">
        <f>ABS(IK_diagnostics_degrees[[#This Row],[Column12]]-L96)</f>
        <v>2.0148200000000003</v>
      </c>
      <c r="AI97" s="1">
        <f>ABS(IK_diagnostics_degrees[[#This Row],[Column13]]-M96)</f>
        <v>2.6832240000000001</v>
      </c>
      <c r="AJ97" s="1">
        <f>ABS(IK_diagnostics_degrees[[#This Row],[Column14]]-N96)</f>
        <v>0.23289999999999988</v>
      </c>
      <c r="AK97" s="1">
        <f>ABS(IK_diagnostics_degrees[[#This Row],[Column15]]-O96)</f>
        <v>1.5049900000000003</v>
      </c>
      <c r="AL97" s="1">
        <f>ABS(IK_diagnostics_degrees[[#This Row],[Column16]]-P96)</f>
        <v>3.0783800000000006</v>
      </c>
      <c r="AM97" s="1">
        <f>ABS(IK_diagnostics_degrees[[#This Row],[Column17]]-Q96)</f>
        <v>3.0890199999999997</v>
      </c>
      <c r="AN97" s="1">
        <f>ABS(IK_diagnostics_degrees[[#This Row],[Column18]]-R96)</f>
        <v>1.46699</v>
      </c>
      <c r="AO97" s="1">
        <f>ABS(IK_diagnostics_degrees[[#This Row],[Column19]]-S96)</f>
        <v>1.19977</v>
      </c>
      <c r="AP97" s="1">
        <f>ABS(IK_diagnostics_degrees[[#This Row],[Column20]]-T96)</f>
        <v>3.1971600000000002</v>
      </c>
      <c r="AQ97" s="1">
        <f>ABS(IK_diagnostics_degrees[[#This Row],[Column21]]-U96)</f>
        <v>2.5696300000000001</v>
      </c>
      <c r="AU97" s="4">
        <f>IK_diagnostics_frames[[#This Row],[Column1]]+AU96</f>
        <v>303</v>
      </c>
      <c r="AV97">
        <f ca="1">AVERAGE(INDIRECT(ADDRESS($AU96+2, AV$1)):INDIRECT(ADDRESS($AU97+1, AV$1)))</f>
        <v>1.3147995555555556</v>
      </c>
      <c r="AW97">
        <f ca="1">AVERAGE(INDIRECT(ADDRESS($AU96+2, AW$1)):INDIRECT(ADDRESS($AU97+1, AW$1)))</f>
        <v>2.3335111111111111</v>
      </c>
      <c r="AX97">
        <f ca="1">AVERAGE(INDIRECT(ADDRESS($AU96+2, AX$1)):INDIRECT(ADDRESS($AU97+1, AX$1)))</f>
        <v>2.5047087777777777</v>
      </c>
      <c r="AY97">
        <f ca="1">AVERAGE(INDIRECT(ADDRESS($AU96+2, AY$1)):INDIRECT(ADDRESS($AU97+1, AY$1)))</f>
        <v>1.3023186666666666</v>
      </c>
      <c r="AZ97">
        <f ca="1">AVERAGE(INDIRECT(ADDRESS($AU96+2, AZ$1)):INDIRECT(ADDRESS($AU97+1, AZ$1)))</f>
        <v>2.7253833333333333</v>
      </c>
      <c r="BA97">
        <f ca="1">AVERAGE(INDIRECT(ADDRESS($AU96+2, BA$1)):INDIRECT(ADDRESS($AU97+1, BA$1)))</f>
        <v>2.3370588888888886</v>
      </c>
      <c r="BB97">
        <f ca="1">AVERAGE(INDIRECT(ADDRESS($AU96+2, BB$1)):INDIRECT(ADDRESS($AU97+1, BB$1)))</f>
        <v>1.9989633333333332</v>
      </c>
      <c r="BC97">
        <f ca="1">AVERAGE(INDIRECT(ADDRESS($AU96+2, BC$1)):INDIRECT(ADDRESS($AU97+1, BC$1)))</f>
        <v>3.0154911111111109</v>
      </c>
      <c r="BD97">
        <f ca="1">AVERAGE(INDIRECT(ADDRESS($AU96+2, BD$1)):INDIRECT(ADDRESS($AU97+1, BD$1)))</f>
        <v>1.7330288888888892</v>
      </c>
      <c r="BE97">
        <f ca="1">AVERAGE(INDIRECT(ADDRESS($AU96+2, BE$1)):INDIRECT(ADDRESS($AU97+1, BE$1)))</f>
        <v>1.4699608888888887</v>
      </c>
      <c r="BF97">
        <f ca="1">AVERAGE(INDIRECT(ADDRESS($AU96+2, BF$1)):INDIRECT(ADDRESS($AU97+1, BF$1)))</f>
        <v>1.8868095555555557</v>
      </c>
      <c r="BG97">
        <f ca="1">AVERAGE(INDIRECT(ADDRESS($AU96+2, BG$1)):INDIRECT(ADDRESS($AU97+1, BG$1)))</f>
        <v>2.5136397777777777</v>
      </c>
      <c r="BH97">
        <f ca="1">AVERAGE(INDIRECT(ADDRESS($AU96+2, BH$1)):INDIRECT(ADDRESS($AU97+1, BH$1)))</f>
        <v>2.0163580000000003</v>
      </c>
      <c r="BI97">
        <f ca="1">AVERAGE(INDIRECT(ADDRESS($AU96+2, BI$1)):INDIRECT(ADDRESS($AU97+1, BI$1)))</f>
        <v>1.8371669584444443</v>
      </c>
      <c r="BJ97">
        <f ca="1">AVERAGE(INDIRECT(ADDRESS($AU96+2, BJ$1)):INDIRECT(ADDRESS($AU97+1, BJ$1)))</f>
        <v>1.5359735555555554</v>
      </c>
      <c r="BK97">
        <f ca="1">AVERAGE(INDIRECT(ADDRESS($AU96+2, BK$1)):INDIRECT(ADDRESS($AU97+1, BK$1)))</f>
        <v>1.7500491777777778</v>
      </c>
      <c r="BL97">
        <f ca="1">AVERAGE(INDIRECT(ADDRESS($AU96+2, BL$1)):INDIRECT(ADDRESS($AU97+1, BL$1)))</f>
        <v>1.4714888888888891</v>
      </c>
      <c r="BM97">
        <f ca="1">AVERAGE(INDIRECT(ADDRESS($AU96+2, BM$1)):INDIRECT(ADDRESS($AU97+1, BM$1)))</f>
        <v>2.0131155555555558</v>
      </c>
      <c r="BN97">
        <f ca="1">AVERAGE(INDIRECT(ADDRESS($AU96+2, BN$1)):INDIRECT(ADDRESS($AU97+1, BN$1)))</f>
        <v>1.2617922222222222</v>
      </c>
      <c r="BO97">
        <f ca="1">AVERAGE(INDIRECT(ADDRESS($AU96+2, BO$1)):INDIRECT(ADDRESS($AU97+1, BO$1)))</f>
        <v>2.9771751111111113</v>
      </c>
      <c r="BP97">
        <f ca="1">AVERAGE(INDIRECT(ADDRESS($AU96+2, BP$1)):INDIRECT(ADDRESS($AU97+1, BP$1)))</f>
        <v>2.2563437777777779</v>
      </c>
    </row>
    <row r="98" spans="1:68" x14ac:dyDescent="0.25">
      <c r="A98" s="1">
        <v>5.8916700000000004</v>
      </c>
      <c r="B98" s="1">
        <v>4.8556600000000003</v>
      </c>
      <c r="C98" s="1">
        <v>2.1934900000000002</v>
      </c>
      <c r="D98" s="1">
        <v>5.4024299999999998</v>
      </c>
      <c r="E98" s="1">
        <v>5.1838600000000001</v>
      </c>
      <c r="F98" s="1">
        <v>2.7778299999999998</v>
      </c>
      <c r="G98" s="1">
        <v>6.2831900000000003</v>
      </c>
      <c r="H98" s="1">
        <v>5.9855299999999998</v>
      </c>
      <c r="I98" s="1">
        <v>3.9274800000000001</v>
      </c>
      <c r="J98" s="1">
        <v>0.71224600000000005</v>
      </c>
      <c r="K98" s="1">
        <v>2.8536600000000001</v>
      </c>
      <c r="L98" s="1">
        <v>4.1224400000000001</v>
      </c>
      <c r="M98" s="1">
        <v>4.6145500000000004</v>
      </c>
      <c r="N98" s="1">
        <v>6.2581899999999999</v>
      </c>
      <c r="O98" s="1">
        <v>4.8139399999999997</v>
      </c>
      <c r="P98" s="1">
        <v>5.6086299999999998</v>
      </c>
      <c r="Q98" s="1">
        <v>0.40910000000000002</v>
      </c>
      <c r="R98" s="1">
        <v>6.24038</v>
      </c>
      <c r="S98" s="1">
        <v>2.9705300000000001</v>
      </c>
      <c r="T98" s="1">
        <v>5.1227499999999999</v>
      </c>
      <c r="U98" s="1">
        <v>1.6916599999999999</v>
      </c>
      <c r="V98" s="1" t="s">
        <v>23</v>
      </c>
      <c r="W98" s="1">
        <f>ABS(IK_diagnostics_degrees[[#This Row],[Column1]]-A97)</f>
        <v>3.1863700000000006</v>
      </c>
      <c r="X98" s="1">
        <f>ABS(IK_diagnostics_degrees[[#This Row],[Column2]]-B97)</f>
        <v>0.29499999999999993</v>
      </c>
      <c r="Y98" s="1">
        <f>ABS(IK_diagnostics_degrees[[#This Row],[Column3]]-C97)</f>
        <v>2.1486154000000002</v>
      </c>
      <c r="Z98" s="1">
        <f>ABS(IK_diagnostics_degrees[[#This Row],[Column4]]-D97)</f>
        <v>4.1398799999999998</v>
      </c>
      <c r="AA98" s="1">
        <f>ABS(IK_diagnostics_degrees[[#This Row],[Column5]]-E97)</f>
        <v>2.22526</v>
      </c>
      <c r="AB98" s="1">
        <f>ABS(IK_diagnostics_degrees[[#This Row],[Column6]]-F97)</f>
        <v>0.33930999999999978</v>
      </c>
      <c r="AC98" s="1">
        <f>ABS(IK_diagnostics_degrees[[#This Row],[Column7]]-G97)</f>
        <v>0.67186000000000057</v>
      </c>
      <c r="AD98" s="1">
        <f>ABS(IK_diagnostics_degrees[[#This Row],[Column8]]-H97)</f>
        <v>0.3676699999999995</v>
      </c>
      <c r="AE98" s="1">
        <f>ABS(IK_diagnostics_degrees[[#This Row],[Column9]]-I97)</f>
        <v>1.2072700000000003</v>
      </c>
      <c r="AF98" s="1">
        <f>ABS(IK_diagnostics_degrees[[#This Row],[Column10]]-J97)</f>
        <v>0.71224600000000005</v>
      </c>
      <c r="AG98" s="1">
        <f>ABS(IK_diagnostics_degrees[[#This Row],[Column11]]-K97)</f>
        <v>1.0464599999999997</v>
      </c>
      <c r="AH98" s="1">
        <f>ABS(IK_diagnostics_degrees[[#This Row],[Column12]]-L97)</f>
        <v>0.28910999999999998</v>
      </c>
      <c r="AI98" s="1">
        <f>ABS(IK_diagnostics_degrees[[#This Row],[Column13]]-M97)</f>
        <v>1.4612500000000002</v>
      </c>
      <c r="AJ98" s="1">
        <f>ABS(IK_diagnostics_degrees[[#This Row],[Column14]]-N97)</f>
        <v>3.4586299999999999</v>
      </c>
      <c r="AK98" s="1">
        <f>ABS(IK_diagnostics_degrees[[#This Row],[Column15]]-O97)</f>
        <v>0.57691999999999943</v>
      </c>
      <c r="AL98" s="1">
        <f>ABS(IK_diagnostics_degrees[[#This Row],[Column16]]-P97)</f>
        <v>0.63024000000000058</v>
      </c>
      <c r="AM98" s="1">
        <f>ABS(IK_diagnostics_degrees[[#This Row],[Column17]]-Q97)</f>
        <v>1.8548300000000002</v>
      </c>
      <c r="AN98" s="1">
        <f>ABS(IK_diagnostics_degrees[[#This Row],[Column18]]-R97)</f>
        <v>2.6606700000000001</v>
      </c>
      <c r="AO98" s="1">
        <f>ABS(IK_diagnostics_degrees[[#This Row],[Column19]]-S97)</f>
        <v>1.9673499999999997</v>
      </c>
      <c r="AP98" s="1">
        <f>ABS(IK_diagnostics_degrees[[#This Row],[Column20]]-T97)</f>
        <v>0.8221999999999996</v>
      </c>
      <c r="AQ98" s="1">
        <f>ABS(IK_diagnostics_degrees[[#This Row],[Column21]]-U97)</f>
        <v>3.8461100000000004</v>
      </c>
      <c r="AU98" s="3">
        <f>IK_diagnostics_frames[[#This Row],[Column1]]+AU97</f>
        <v>306</v>
      </c>
      <c r="AV98">
        <f ca="1">AVERAGE(INDIRECT(ADDRESS($AU97+2, AV$1)):INDIRECT(ADDRESS($AU98+1, AV$1)))</f>
        <v>1.1588093333333334</v>
      </c>
      <c r="AW98">
        <f ca="1">AVERAGE(INDIRECT(ADDRESS($AU97+2, AW$1)):INDIRECT(ADDRESS($AU98+1, AW$1)))</f>
        <v>3.0302500000000001</v>
      </c>
      <c r="AX98">
        <f ca="1">AVERAGE(INDIRECT(ADDRESS($AU97+2, AX$1)):INDIRECT(ADDRESS($AU98+1, AX$1)))</f>
        <v>2.8657633333333332</v>
      </c>
      <c r="AY98">
        <f ca="1">AVERAGE(INDIRECT(ADDRESS($AU97+2, AY$1)):INDIRECT(ADDRESS($AU98+1, AY$1)))</f>
        <v>0.72962000000000016</v>
      </c>
      <c r="AZ98">
        <f ca="1">AVERAGE(INDIRECT(ADDRESS($AU97+2, AZ$1)):INDIRECT(ADDRESS($AU98+1, AZ$1)))</f>
        <v>2.2807083533333334</v>
      </c>
      <c r="BA98">
        <f ca="1">AVERAGE(INDIRECT(ADDRESS($AU97+2, BA$1)):INDIRECT(ADDRESS($AU98+1, BA$1)))</f>
        <v>1.4932700000000001</v>
      </c>
      <c r="BB98">
        <f ca="1">AVERAGE(INDIRECT(ADDRESS($AU97+2, BB$1)):INDIRECT(ADDRESS($AU98+1, BB$1)))</f>
        <v>2.7597780000000003</v>
      </c>
      <c r="BC98">
        <f ca="1">AVERAGE(INDIRECT(ADDRESS($AU97+2, BC$1)):INDIRECT(ADDRESS($AU98+1, BC$1)))</f>
        <v>1.6156299999999997</v>
      </c>
      <c r="BD98">
        <f ca="1">AVERAGE(INDIRECT(ADDRESS($AU97+2, BD$1)):INDIRECT(ADDRESS($AU98+1, BD$1)))</f>
        <v>0.98007000000000044</v>
      </c>
      <c r="BE98">
        <f ca="1">AVERAGE(INDIRECT(ADDRESS($AU97+2, BE$1)):INDIRECT(ADDRESS($AU98+1, BE$1)))</f>
        <v>2.3277100000000002</v>
      </c>
      <c r="BF98">
        <f ca="1">AVERAGE(INDIRECT(ADDRESS($AU97+2, BF$1)):INDIRECT(ADDRESS($AU98+1, BF$1)))</f>
        <v>1.1735000000000002</v>
      </c>
      <c r="BG98">
        <f ca="1">AVERAGE(INDIRECT(ADDRESS($AU97+2, BG$1)):INDIRECT(ADDRESS($AU98+1, BG$1)))</f>
        <v>1.3197300000000001</v>
      </c>
      <c r="BH98">
        <f ca="1">AVERAGE(INDIRECT(ADDRESS($AU97+2, BH$1)):INDIRECT(ADDRESS($AU98+1, BH$1)))</f>
        <v>1.1300566666666667</v>
      </c>
      <c r="BI98">
        <f ca="1">AVERAGE(INDIRECT(ADDRESS($AU97+2, BI$1)):INDIRECT(ADDRESS($AU98+1, BI$1)))</f>
        <v>2.1487566666666669</v>
      </c>
      <c r="BJ98">
        <f ca="1">AVERAGE(INDIRECT(ADDRESS($AU97+2, BJ$1)):INDIRECT(ADDRESS($AU98+1, BJ$1)))</f>
        <v>2.071234</v>
      </c>
      <c r="BK98">
        <f ca="1">AVERAGE(INDIRECT(ADDRESS($AU97+2, BK$1)):INDIRECT(ADDRESS($AU98+1, BK$1)))</f>
        <v>1.6187266666666666</v>
      </c>
      <c r="BL98">
        <f ca="1">AVERAGE(INDIRECT(ADDRESS($AU97+2, BL$1)):INDIRECT(ADDRESS($AU98+1, BL$1)))</f>
        <v>2.6199246666666665</v>
      </c>
      <c r="BM98">
        <f ca="1">AVERAGE(INDIRECT(ADDRESS($AU97+2, BM$1)):INDIRECT(ADDRESS($AU98+1, BM$1)))</f>
        <v>1.2909199999999998</v>
      </c>
      <c r="BN98">
        <f ca="1">AVERAGE(INDIRECT(ADDRESS($AU97+2, BN$1)):INDIRECT(ADDRESS($AU98+1, BN$1)))</f>
        <v>2.6415482166666666</v>
      </c>
      <c r="BO98">
        <f ca="1">AVERAGE(INDIRECT(ADDRESS($AU97+2, BO$1)):INDIRECT(ADDRESS($AU98+1, BO$1)))</f>
        <v>4.2597266666666664</v>
      </c>
      <c r="BP98">
        <f ca="1">AVERAGE(INDIRECT(ADDRESS($AU97+2, BP$1)):INDIRECT(ADDRESS($AU98+1, BP$1)))</f>
        <v>1.9915033333333334</v>
      </c>
    </row>
    <row r="99" spans="1:68" x14ac:dyDescent="0.25">
      <c r="A99" s="1">
        <v>1.8551299999999999</v>
      </c>
      <c r="B99" s="1">
        <v>4.4165799999999997</v>
      </c>
      <c r="C99" s="1">
        <v>3.8530000000000002</v>
      </c>
      <c r="D99" s="1">
        <v>6.2821899999999999</v>
      </c>
      <c r="E99" s="1">
        <v>0.52414099999999997</v>
      </c>
      <c r="F99" s="1">
        <v>1.77101</v>
      </c>
      <c r="G99" s="1">
        <v>6.2262000000000004</v>
      </c>
      <c r="H99" s="1">
        <v>6.0497300000000003</v>
      </c>
      <c r="I99" s="1">
        <v>1.0299300000000001E-2</v>
      </c>
      <c r="J99" s="1">
        <v>2.2865199999999999</v>
      </c>
      <c r="K99" s="1">
        <v>3.6656200000000001</v>
      </c>
      <c r="L99" s="1">
        <v>0.65624300000000002</v>
      </c>
      <c r="M99" s="1">
        <v>3.16303</v>
      </c>
      <c r="N99" s="1">
        <v>5.2237400000000003</v>
      </c>
      <c r="O99" s="1">
        <v>3.7550399999999998E-2</v>
      </c>
      <c r="P99" s="1">
        <v>2.33446</v>
      </c>
      <c r="Q99" s="1">
        <v>2.1633800000000001</v>
      </c>
      <c r="R99" s="1">
        <v>5.52203</v>
      </c>
      <c r="S99" s="1">
        <v>2.8264499999999999</v>
      </c>
      <c r="T99" s="1">
        <v>0.75657799999999997</v>
      </c>
      <c r="U99" s="1">
        <v>3.2261500000000001</v>
      </c>
      <c r="V99" s="1" t="s">
        <v>23</v>
      </c>
      <c r="W99" s="1">
        <f>ABS(IK_diagnostics_degrees[[#This Row],[Column1]]-A98)</f>
        <v>4.0365400000000005</v>
      </c>
      <c r="X99" s="1">
        <f>ABS(IK_diagnostics_degrees[[#This Row],[Column2]]-B98)</f>
        <v>0.43908000000000058</v>
      </c>
      <c r="Y99" s="1">
        <f>ABS(IK_diagnostics_degrees[[#This Row],[Column3]]-C98)</f>
        <v>1.65951</v>
      </c>
      <c r="Z99" s="1">
        <f>ABS(IK_diagnostics_degrees[[#This Row],[Column4]]-D98)</f>
        <v>0.8797600000000001</v>
      </c>
      <c r="AA99" s="1">
        <f>ABS(IK_diagnostics_degrees[[#This Row],[Column5]]-E98)</f>
        <v>4.6597189999999999</v>
      </c>
      <c r="AB99" s="1">
        <f>ABS(IK_diagnostics_degrees[[#This Row],[Column6]]-F98)</f>
        <v>1.0068199999999998</v>
      </c>
      <c r="AC99" s="1">
        <f>ABS(IK_diagnostics_degrees[[#This Row],[Column7]]-G98)</f>
        <v>5.6989999999999874E-2</v>
      </c>
      <c r="AD99" s="1">
        <f>ABS(IK_diagnostics_degrees[[#This Row],[Column8]]-H98)</f>
        <v>6.4200000000000479E-2</v>
      </c>
      <c r="AE99" s="1">
        <f>ABS(IK_diagnostics_degrees[[#This Row],[Column9]]-I98)</f>
        <v>3.9171807000000003</v>
      </c>
      <c r="AF99" s="1">
        <f>ABS(IK_diagnostics_degrees[[#This Row],[Column10]]-J98)</f>
        <v>1.574274</v>
      </c>
      <c r="AG99" s="1">
        <f>ABS(IK_diagnostics_degrees[[#This Row],[Column11]]-K98)</f>
        <v>0.81196000000000002</v>
      </c>
      <c r="AH99" s="1">
        <f>ABS(IK_diagnostics_degrees[[#This Row],[Column12]]-L98)</f>
        <v>3.4661970000000002</v>
      </c>
      <c r="AI99" s="1">
        <f>ABS(IK_diagnostics_degrees[[#This Row],[Column13]]-M98)</f>
        <v>1.4515200000000004</v>
      </c>
      <c r="AJ99" s="1">
        <f>ABS(IK_diagnostics_degrees[[#This Row],[Column14]]-N98)</f>
        <v>1.0344499999999996</v>
      </c>
      <c r="AK99" s="1">
        <f>ABS(IK_diagnostics_degrees[[#This Row],[Column15]]-O98)</f>
        <v>4.7763895999999999</v>
      </c>
      <c r="AL99" s="1">
        <f>ABS(IK_diagnostics_degrees[[#This Row],[Column16]]-P98)</f>
        <v>3.2741699999999998</v>
      </c>
      <c r="AM99" s="1">
        <f>ABS(IK_diagnostics_degrees[[#This Row],[Column17]]-Q98)</f>
        <v>1.7542800000000001</v>
      </c>
      <c r="AN99" s="1">
        <f>ABS(IK_diagnostics_degrees[[#This Row],[Column18]]-R98)</f>
        <v>0.71835000000000004</v>
      </c>
      <c r="AO99" s="1">
        <f>ABS(IK_diagnostics_degrees[[#This Row],[Column19]]-S98)</f>
        <v>0.14408000000000021</v>
      </c>
      <c r="AP99" s="1">
        <f>ABS(IK_diagnostics_degrees[[#This Row],[Column20]]-T98)</f>
        <v>4.3661719999999997</v>
      </c>
      <c r="AQ99" s="1">
        <f>ABS(IK_diagnostics_degrees[[#This Row],[Column21]]-U98)</f>
        <v>1.5344900000000001</v>
      </c>
      <c r="AU99" s="4">
        <f>IK_diagnostics_frames[[#This Row],[Column1]]+AU98</f>
        <v>307</v>
      </c>
      <c r="AV99">
        <f ca="1">AVERAGE(INDIRECT(ADDRESS($AU98+2, AV$1)):INDIRECT(ADDRESS($AU99+1, AV$1)))</f>
        <v>1.03589</v>
      </c>
      <c r="AW99">
        <f ca="1">AVERAGE(INDIRECT(ADDRESS($AU98+2, AW$1)):INDIRECT(ADDRESS($AU99+1, AW$1)))</f>
        <v>4.0753500000000003</v>
      </c>
      <c r="AX99">
        <f ca="1">AVERAGE(INDIRECT(ADDRESS($AU98+2, AX$1)):INDIRECT(ADDRESS($AU99+1, AX$1)))</f>
        <v>4.7057549999999999</v>
      </c>
      <c r="AY99">
        <f ca="1">AVERAGE(INDIRECT(ADDRESS($AU98+2, AY$1)):INDIRECT(ADDRESS($AU99+1, AY$1)))</f>
        <v>0.31847999999999965</v>
      </c>
      <c r="AZ99">
        <f ca="1">AVERAGE(INDIRECT(ADDRESS($AU98+2, AZ$1)):INDIRECT(ADDRESS($AU99+1, AZ$1)))</f>
        <v>2.7162280000000001</v>
      </c>
      <c r="BA99">
        <f ca="1">AVERAGE(INDIRECT(ADDRESS($AU98+2, BA$1)):INDIRECT(ADDRESS($AU99+1, BA$1)))</f>
        <v>1.9381400000000006</v>
      </c>
      <c r="BB99">
        <f ca="1">AVERAGE(INDIRECT(ADDRESS($AU98+2, BB$1)):INDIRECT(ADDRESS($AU99+1, BB$1)))</f>
        <v>0.14252299999999996</v>
      </c>
      <c r="BC99">
        <f ca="1">AVERAGE(INDIRECT(ADDRESS($AU98+2, BC$1)):INDIRECT(ADDRESS($AU99+1, BC$1)))</f>
        <v>2.1744999999999997</v>
      </c>
      <c r="BD99">
        <f ca="1">AVERAGE(INDIRECT(ADDRESS($AU98+2, BD$1)):INDIRECT(ADDRESS($AU99+1, BD$1)))</f>
        <v>1.0787300000000002</v>
      </c>
      <c r="BE99">
        <f ca="1">AVERAGE(INDIRECT(ADDRESS($AU98+2, BE$1)):INDIRECT(ADDRESS($AU99+1, BE$1)))</f>
        <v>2.6436700000000002</v>
      </c>
      <c r="BF99">
        <f ca="1">AVERAGE(INDIRECT(ADDRESS($AU98+2, BF$1)):INDIRECT(ADDRESS($AU99+1, BF$1)))</f>
        <v>1.3888099999999999</v>
      </c>
      <c r="BG99">
        <f ca="1">AVERAGE(INDIRECT(ADDRESS($AU98+2, BG$1)):INDIRECT(ADDRESS($AU99+1, BG$1)))</f>
        <v>1.9882700000000004</v>
      </c>
      <c r="BH99">
        <f ca="1">AVERAGE(INDIRECT(ADDRESS($AU98+2, BH$1)):INDIRECT(ADDRESS($AU99+1, BH$1)))</f>
        <v>2.6216900000000001</v>
      </c>
      <c r="BI99">
        <f ca="1">AVERAGE(INDIRECT(ADDRESS($AU98+2, BI$1)):INDIRECT(ADDRESS($AU99+1, BI$1)))</f>
        <v>2.6766999999999999</v>
      </c>
      <c r="BJ99">
        <f ca="1">AVERAGE(INDIRECT(ADDRESS($AU98+2, BJ$1)):INDIRECT(ADDRESS($AU99+1, BJ$1)))</f>
        <v>2.6603899999999996</v>
      </c>
      <c r="BK99">
        <f ca="1">AVERAGE(INDIRECT(ADDRESS($AU98+2, BK$1)):INDIRECT(ADDRESS($AU99+1, BK$1)))</f>
        <v>2.0049999999999901E-2</v>
      </c>
      <c r="BL99">
        <f ca="1">AVERAGE(INDIRECT(ADDRESS($AU98+2, BL$1)):INDIRECT(ADDRESS($AU99+1, BL$1)))</f>
        <v>1.9754800000000001</v>
      </c>
      <c r="BM99">
        <f ca="1">AVERAGE(INDIRECT(ADDRESS($AU98+2, BM$1)):INDIRECT(ADDRESS($AU99+1, BM$1)))</f>
        <v>1.39114</v>
      </c>
      <c r="BN99">
        <f ca="1">AVERAGE(INDIRECT(ADDRESS($AU98+2, BN$1)):INDIRECT(ADDRESS($AU99+1, BN$1)))</f>
        <v>2.0820846500000001</v>
      </c>
      <c r="BO99">
        <f ca="1">AVERAGE(INDIRECT(ADDRESS($AU98+2, BO$1)):INDIRECT(ADDRESS($AU99+1, BO$1)))</f>
        <v>0.45952999999999999</v>
      </c>
      <c r="BP99">
        <f ca="1">AVERAGE(INDIRECT(ADDRESS($AU98+2, BP$1)):INDIRECT(ADDRESS($AU99+1, BP$1)))</f>
        <v>1.2629400000000002</v>
      </c>
    </row>
    <row r="100" spans="1:68" x14ac:dyDescent="0.25">
      <c r="A100" s="1">
        <v>5.1102400000000001</v>
      </c>
      <c r="B100" s="1">
        <v>1.4165099999999999</v>
      </c>
      <c r="C100" s="1">
        <v>1.0056099999999999</v>
      </c>
      <c r="D100" s="1">
        <v>1.68038</v>
      </c>
      <c r="E100" s="1">
        <v>5.2366900000000003</v>
      </c>
      <c r="F100" s="1">
        <v>2.7470599999999998</v>
      </c>
      <c r="G100" s="1">
        <v>2.7199</v>
      </c>
      <c r="H100" s="1">
        <v>2.1723499999999998</v>
      </c>
      <c r="I100" s="1">
        <v>4.1416199999999996</v>
      </c>
      <c r="J100" s="1">
        <v>1.42395</v>
      </c>
      <c r="K100" s="1">
        <v>0.50910100000000003</v>
      </c>
      <c r="L100" s="1">
        <v>4.8795999999999999</v>
      </c>
      <c r="M100" s="1">
        <v>2.26397</v>
      </c>
      <c r="N100" s="1">
        <v>3.2910499999999998</v>
      </c>
      <c r="O100" s="1">
        <v>1.9739100000000001</v>
      </c>
      <c r="P100" s="1" t="s">
        <v>22</v>
      </c>
      <c r="Q100" s="1">
        <v>3.6850000000000001</v>
      </c>
      <c r="R100" s="1">
        <v>2.1065999999999998</v>
      </c>
      <c r="S100" s="1">
        <v>0.88343400000000005</v>
      </c>
      <c r="T100" s="1">
        <v>3.1507800000000001</v>
      </c>
      <c r="U100" s="1">
        <v>3.8190900000000001</v>
      </c>
      <c r="V100" s="1" t="s">
        <v>23</v>
      </c>
      <c r="W100" s="1">
        <f>ABS(IK_diagnostics_degrees[[#This Row],[Column1]]-A99)</f>
        <v>3.2551100000000002</v>
      </c>
      <c r="X100" s="1">
        <f>ABS(IK_diagnostics_degrees[[#This Row],[Column2]]-B99)</f>
        <v>3.00007</v>
      </c>
      <c r="Y100" s="1">
        <f>ABS(IK_diagnostics_degrees[[#This Row],[Column3]]-C99)</f>
        <v>2.8473900000000003</v>
      </c>
      <c r="Z100" s="1">
        <f>ABS(IK_diagnostics_degrees[[#This Row],[Column4]]-D99)</f>
        <v>4.6018100000000004</v>
      </c>
      <c r="AA100" s="1">
        <f>ABS(IK_diagnostics_degrees[[#This Row],[Column5]]-E99)</f>
        <v>4.7125490000000001</v>
      </c>
      <c r="AB100" s="1">
        <f>ABS(IK_diagnostics_degrees[[#This Row],[Column6]]-F99)</f>
        <v>0.97604999999999986</v>
      </c>
      <c r="AC100" s="1">
        <f>ABS(IK_diagnostics_degrees[[#This Row],[Column7]]-G99)</f>
        <v>3.5063000000000004</v>
      </c>
      <c r="AD100" s="1">
        <f>ABS(IK_diagnostics_degrees[[#This Row],[Column8]]-H99)</f>
        <v>3.8773800000000005</v>
      </c>
      <c r="AE100" s="1">
        <f>ABS(IK_diagnostics_degrees[[#This Row],[Column9]]-I99)</f>
        <v>4.1313206999999998</v>
      </c>
      <c r="AF100" s="1">
        <f>ABS(IK_diagnostics_degrees[[#This Row],[Column10]]-J99)</f>
        <v>0.86256999999999984</v>
      </c>
      <c r="AG100" s="1">
        <f>ABS(IK_diagnostics_degrees[[#This Row],[Column11]]-K99)</f>
        <v>3.1565190000000003</v>
      </c>
      <c r="AH100" s="1">
        <f>ABS(IK_diagnostics_degrees[[#This Row],[Column12]]-L99)</f>
        <v>4.223357</v>
      </c>
      <c r="AI100" s="1">
        <f>ABS(IK_diagnostics_degrees[[#This Row],[Column13]]-M99)</f>
        <v>0.89905999999999997</v>
      </c>
      <c r="AJ100" s="1">
        <f>ABS(IK_diagnostics_degrees[[#This Row],[Column14]]-N99)</f>
        <v>1.9326900000000005</v>
      </c>
      <c r="AK100" s="1">
        <f>ABS(IK_diagnostics_degrees[[#This Row],[Column15]]-O99)</f>
        <v>1.9363596000000001</v>
      </c>
      <c r="AL100" s="1">
        <f>ABS(IK_diagnostics_degrees[[#This Row],[Column16]]-P99)</f>
        <v>2.33446</v>
      </c>
      <c r="AM100" s="1">
        <f>ABS(IK_diagnostics_degrees[[#This Row],[Column17]]-Q99)</f>
        <v>1.52162</v>
      </c>
      <c r="AN100" s="1">
        <f>ABS(IK_diagnostics_degrees[[#This Row],[Column18]]-R99)</f>
        <v>3.4154300000000002</v>
      </c>
      <c r="AO100" s="1">
        <f>ABS(IK_diagnostics_degrees[[#This Row],[Column19]]-S99)</f>
        <v>1.9430159999999999</v>
      </c>
      <c r="AP100" s="1">
        <f>ABS(IK_diagnostics_degrees[[#This Row],[Column20]]-T99)</f>
        <v>2.3942019999999999</v>
      </c>
      <c r="AQ100" s="1">
        <f>ABS(IK_diagnostics_degrees[[#This Row],[Column21]]-U99)</f>
        <v>0.59294000000000002</v>
      </c>
      <c r="AU100" s="3">
        <f>IK_diagnostics_frames[[#This Row],[Column1]]+AU99</f>
        <v>308</v>
      </c>
      <c r="AV100">
        <f ca="1">AVERAGE(INDIRECT(ADDRESS($AU99+2, AV$1)):INDIRECT(ADDRESS($AU100+1, AV$1)))</f>
        <v>3.85608</v>
      </c>
      <c r="AW100">
        <f ca="1">AVERAGE(INDIRECT(ADDRESS($AU99+2, AW$1)):INDIRECT(ADDRESS($AU100+1, AW$1)))</f>
        <v>1.8528000000000002</v>
      </c>
      <c r="AX100">
        <f ca="1">AVERAGE(INDIRECT(ADDRESS($AU99+2, AX$1)):INDIRECT(ADDRESS($AU100+1, AX$1)))</f>
        <v>1.2384649999999999</v>
      </c>
      <c r="AY100">
        <f ca="1">AVERAGE(INDIRECT(ADDRESS($AU99+2, AY$1)):INDIRECT(ADDRESS($AU100+1, AY$1)))</f>
        <v>1.3663099999999999</v>
      </c>
      <c r="AZ100">
        <f ca="1">AVERAGE(INDIRECT(ADDRESS($AU99+2, AZ$1)):INDIRECT(ADDRESS($AU100+1, AZ$1)))</f>
        <v>2.229228</v>
      </c>
      <c r="BA100">
        <f ca="1">AVERAGE(INDIRECT(ADDRESS($AU99+2, BA$1)):INDIRECT(ADDRESS($AU100+1, BA$1)))</f>
        <v>1.6246299999999998</v>
      </c>
      <c r="BB100">
        <f ca="1">AVERAGE(INDIRECT(ADDRESS($AU99+2, BB$1)):INDIRECT(ADDRESS($AU100+1, BB$1)))</f>
        <v>0.22056900000000002</v>
      </c>
      <c r="BC100">
        <f ca="1">AVERAGE(INDIRECT(ADDRESS($AU99+2, BC$1)):INDIRECT(ADDRESS($AU100+1, BC$1)))</f>
        <v>1.9725199999999998</v>
      </c>
      <c r="BD100">
        <f ca="1">AVERAGE(INDIRECT(ADDRESS($AU99+2, BD$1)):INDIRECT(ADDRESS($AU100+1, BD$1)))</f>
        <v>0.16094000000000008</v>
      </c>
      <c r="BE100">
        <f ca="1">AVERAGE(INDIRECT(ADDRESS($AU99+2, BE$1)):INDIRECT(ADDRESS($AU100+1, BE$1)))</f>
        <v>3.18947</v>
      </c>
      <c r="BF100">
        <f ca="1">AVERAGE(INDIRECT(ADDRESS($AU99+2, BF$1)):INDIRECT(ADDRESS($AU100+1, BF$1)))</f>
        <v>1.1869800000000001</v>
      </c>
      <c r="BG100">
        <f ca="1">AVERAGE(INDIRECT(ADDRESS($AU99+2, BG$1)):INDIRECT(ADDRESS($AU100+1, BG$1)))</f>
        <v>5.9459758700000007</v>
      </c>
      <c r="BH100">
        <f ca="1">AVERAGE(INDIRECT(ADDRESS($AU99+2, BH$1)):INDIRECT(ADDRESS($AU100+1, BH$1)))</f>
        <v>1.2577400000000001</v>
      </c>
      <c r="BI100">
        <f ca="1">AVERAGE(INDIRECT(ADDRESS($AU99+2, BI$1)):INDIRECT(ADDRESS($AU100+1, BI$1)))</f>
        <v>4.5775899999999998</v>
      </c>
      <c r="BJ100">
        <f ca="1">AVERAGE(INDIRECT(ADDRESS($AU99+2, BJ$1)):INDIRECT(ADDRESS($AU100+1, BJ$1)))</f>
        <v>4.0434000000000001</v>
      </c>
      <c r="BK100">
        <f ca="1">AVERAGE(INDIRECT(ADDRESS($AU99+2, BK$1)):INDIRECT(ADDRESS($AU100+1, BK$1)))</f>
        <v>0.48450000000000015</v>
      </c>
      <c r="BL100">
        <f ca="1">AVERAGE(INDIRECT(ADDRESS($AU99+2, BL$1)):INDIRECT(ADDRESS($AU100+1, BL$1)))</f>
        <v>3.48542</v>
      </c>
      <c r="BM100">
        <f ca="1">AVERAGE(INDIRECT(ADDRESS($AU99+2, BM$1)):INDIRECT(ADDRESS($AU100+1, BM$1)))</f>
        <v>4.7433100000000001</v>
      </c>
      <c r="BN100">
        <f ca="1">AVERAGE(INDIRECT(ADDRESS($AU99+2, BN$1)):INDIRECT(ADDRESS($AU100+1, BN$1)))</f>
        <v>1.3762799999999999</v>
      </c>
      <c r="BO100">
        <f ca="1">AVERAGE(INDIRECT(ADDRESS($AU99+2, BO$1)):INDIRECT(ADDRESS($AU100+1, BO$1)))</f>
        <v>3.4271900000000004</v>
      </c>
      <c r="BP100">
        <f ca="1">AVERAGE(INDIRECT(ADDRESS($AU99+2, BP$1)):INDIRECT(ADDRESS($AU100+1, BP$1)))</f>
        <v>0.75753000000000004</v>
      </c>
    </row>
    <row r="101" spans="1:68" x14ac:dyDescent="0.25">
      <c r="A101" s="1">
        <v>2.0650400000000002</v>
      </c>
      <c r="B101" s="1">
        <v>2.0740599999999998</v>
      </c>
      <c r="C101" s="1">
        <v>3.7869999999999999</v>
      </c>
      <c r="D101" s="1">
        <v>0.87183900000000003</v>
      </c>
      <c r="E101" s="1">
        <v>6.2831900000000003</v>
      </c>
      <c r="F101" s="1">
        <v>0.23851600000000001</v>
      </c>
      <c r="G101" s="1">
        <v>3.5535700000000001</v>
      </c>
      <c r="H101" s="1">
        <v>3.81806</v>
      </c>
      <c r="I101" s="1">
        <v>5.6853600000000002</v>
      </c>
      <c r="J101" s="1">
        <v>6.2308599999999998</v>
      </c>
      <c r="K101" s="1">
        <v>4.5252999999999997</v>
      </c>
      <c r="L101" s="1">
        <v>2.5482100000000001</v>
      </c>
      <c r="M101" s="1">
        <v>3.66499</v>
      </c>
      <c r="N101" s="1">
        <v>4.6677999999999997</v>
      </c>
      <c r="O101" s="1">
        <v>4.8155700000000001</v>
      </c>
      <c r="P101" s="1">
        <v>4.4915099999999999</v>
      </c>
      <c r="Q101" s="1">
        <v>3.33839</v>
      </c>
      <c r="R101" s="1">
        <v>3.18038</v>
      </c>
      <c r="S101" s="1">
        <v>4.5707800000000001</v>
      </c>
      <c r="T101" s="1">
        <v>1.29009</v>
      </c>
      <c r="U101" s="1">
        <v>5.06088</v>
      </c>
      <c r="V101" s="1" t="s">
        <v>23</v>
      </c>
      <c r="W101" s="1">
        <f>ABS(IK_diagnostics_degrees[[#This Row],[Column1]]-A100)</f>
        <v>3.0451999999999999</v>
      </c>
      <c r="X101" s="1">
        <f>ABS(IK_diagnostics_degrees[[#This Row],[Column2]]-B100)</f>
        <v>0.65754999999999986</v>
      </c>
      <c r="Y101" s="1">
        <f>ABS(IK_diagnostics_degrees[[#This Row],[Column3]]-C100)</f>
        <v>2.78139</v>
      </c>
      <c r="Z101" s="1">
        <f>ABS(IK_diagnostics_degrees[[#This Row],[Column4]]-D100)</f>
        <v>0.80854099999999995</v>
      </c>
      <c r="AA101" s="1">
        <f>ABS(IK_diagnostics_degrees[[#This Row],[Column5]]-E100)</f>
        <v>1.0465</v>
      </c>
      <c r="AB101" s="1">
        <f>ABS(IK_diagnostics_degrees[[#This Row],[Column6]]-F100)</f>
        <v>2.5085439999999997</v>
      </c>
      <c r="AC101" s="1">
        <f>ABS(IK_diagnostics_degrees[[#This Row],[Column7]]-G100)</f>
        <v>0.83367000000000013</v>
      </c>
      <c r="AD101" s="1">
        <f>ABS(IK_diagnostics_degrees[[#This Row],[Column8]]-H100)</f>
        <v>1.6457100000000002</v>
      </c>
      <c r="AE101" s="1">
        <f>ABS(IK_diagnostics_degrees[[#This Row],[Column9]]-I100)</f>
        <v>1.5437400000000006</v>
      </c>
      <c r="AF101" s="1">
        <f>ABS(IK_diagnostics_degrees[[#This Row],[Column10]]-J100)</f>
        <v>4.8069100000000002</v>
      </c>
      <c r="AG101" s="1">
        <f>ABS(IK_diagnostics_degrees[[#This Row],[Column11]]-K100)</f>
        <v>4.0161989999999994</v>
      </c>
      <c r="AH101" s="1">
        <f>ABS(IK_diagnostics_degrees[[#This Row],[Column12]]-L100)</f>
        <v>2.3313899999999999</v>
      </c>
      <c r="AI101" s="1">
        <f>ABS(IK_diagnostics_degrees[[#This Row],[Column13]]-M100)</f>
        <v>1.4010199999999999</v>
      </c>
      <c r="AJ101" s="1">
        <f>ABS(IK_diagnostics_degrees[[#This Row],[Column14]]-N100)</f>
        <v>1.3767499999999999</v>
      </c>
      <c r="AK101" s="1">
        <f>ABS(IK_diagnostics_degrees[[#This Row],[Column15]]-O100)</f>
        <v>2.8416600000000001</v>
      </c>
      <c r="AL101" s="1">
        <f>ABS(IK_diagnostics_degrees[[#This Row],[Column16]]-P100)</f>
        <v>4.4915099999999999</v>
      </c>
      <c r="AM101" s="1">
        <f>ABS(IK_diagnostics_degrees[[#This Row],[Column17]]-Q100)</f>
        <v>0.34661000000000008</v>
      </c>
      <c r="AN101" s="1">
        <f>ABS(IK_diagnostics_degrees[[#This Row],[Column18]]-R100)</f>
        <v>1.0737800000000002</v>
      </c>
      <c r="AO101" s="1">
        <f>ABS(IK_diagnostics_degrees[[#This Row],[Column19]]-S100)</f>
        <v>3.6873459999999998</v>
      </c>
      <c r="AP101" s="1">
        <f>ABS(IK_diagnostics_degrees[[#This Row],[Column20]]-T100)</f>
        <v>1.8606900000000002</v>
      </c>
      <c r="AQ101" s="1">
        <f>ABS(IK_diagnostics_degrees[[#This Row],[Column21]]-U100)</f>
        <v>1.2417899999999999</v>
      </c>
      <c r="AU101" s="4">
        <f>IK_diagnostics_frames[[#This Row],[Column1]]+AU100</f>
        <v>311</v>
      </c>
      <c r="AV101">
        <f ca="1">AVERAGE(INDIRECT(ADDRESS($AU100+2, AV$1)):INDIRECT(ADDRESS($AU101+1, AV$1)))</f>
        <v>1.8694133333333334</v>
      </c>
      <c r="AW101">
        <f ca="1">AVERAGE(INDIRECT(ADDRESS($AU100+2, AW$1)):INDIRECT(ADDRESS($AU101+1, AW$1)))</f>
        <v>2.2808600000000001</v>
      </c>
      <c r="AX101">
        <f ca="1">AVERAGE(INDIRECT(ADDRESS($AU100+2, AX$1)):INDIRECT(ADDRESS($AU101+1, AX$1)))</f>
        <v>1.2817800000000001</v>
      </c>
      <c r="AY101">
        <f ca="1">AVERAGE(INDIRECT(ADDRESS($AU100+2, AY$1)):INDIRECT(ADDRESS($AU101+1, AY$1)))</f>
        <v>2.2528400000000004</v>
      </c>
      <c r="AZ101">
        <f ca="1">AVERAGE(INDIRECT(ADDRESS($AU100+2, AZ$1)):INDIRECT(ADDRESS($AU101+1, AZ$1)))</f>
        <v>0.80628333333333346</v>
      </c>
      <c r="BA101">
        <f ca="1">AVERAGE(INDIRECT(ADDRESS($AU100+2, BA$1)):INDIRECT(ADDRESS($AU101+1, BA$1)))</f>
        <v>3.7638599999999998</v>
      </c>
      <c r="BB101">
        <f ca="1">AVERAGE(INDIRECT(ADDRESS($AU100+2, BB$1)):INDIRECT(ADDRESS($AU101+1, BB$1)))</f>
        <v>2.7033600000000004</v>
      </c>
      <c r="BC101">
        <f ca="1">AVERAGE(INDIRECT(ADDRESS($AU100+2, BC$1)):INDIRECT(ADDRESS($AU101+1, BC$1)))</f>
        <v>2.0572899999999996</v>
      </c>
      <c r="BD101">
        <f ca="1">AVERAGE(INDIRECT(ADDRESS($AU100+2, BD$1)):INDIRECT(ADDRESS($AU101+1, BD$1)))</f>
        <v>1.3020366666666667</v>
      </c>
      <c r="BE101">
        <f ca="1">AVERAGE(INDIRECT(ADDRESS($AU100+2, BE$1)):INDIRECT(ADDRESS($AU101+1, BE$1)))</f>
        <v>2.6539446533333333</v>
      </c>
      <c r="BF101">
        <f ca="1">AVERAGE(INDIRECT(ADDRESS($AU100+2, BF$1)):INDIRECT(ADDRESS($AU101+1, BF$1)))</f>
        <v>1.973746666666667</v>
      </c>
      <c r="BG101">
        <f ca="1">AVERAGE(INDIRECT(ADDRESS($AU100+2, BG$1)):INDIRECT(ADDRESS($AU101+1, BG$1)))</f>
        <v>1.8982786233333331</v>
      </c>
      <c r="BH101">
        <f ca="1">AVERAGE(INDIRECT(ADDRESS($AU100+2, BH$1)):INDIRECT(ADDRESS($AU101+1, BH$1)))</f>
        <v>1.0188466666666667</v>
      </c>
      <c r="BI101">
        <f ca="1">AVERAGE(INDIRECT(ADDRESS($AU100+2, BI$1)):INDIRECT(ADDRESS($AU101+1, BI$1)))</f>
        <v>2.0018326666666666</v>
      </c>
      <c r="BJ101">
        <f ca="1">AVERAGE(INDIRECT(ADDRESS($AU100+2, BJ$1)):INDIRECT(ADDRESS($AU101+1, BJ$1)))</f>
        <v>2.0370033333333333</v>
      </c>
      <c r="BK101">
        <f ca="1">AVERAGE(INDIRECT(ADDRESS($AU100+2, BK$1)):INDIRECT(ADDRESS($AU101+1, BK$1)))</f>
        <v>1.1740793333333333</v>
      </c>
      <c r="BL101">
        <f ca="1">AVERAGE(INDIRECT(ADDRESS($AU100+2, BL$1)):INDIRECT(ADDRESS($AU101+1, BL$1)))</f>
        <v>1.3397966666666665</v>
      </c>
      <c r="BM101">
        <f ca="1">AVERAGE(INDIRECT(ADDRESS($AU100+2, BM$1)):INDIRECT(ADDRESS($AU101+1, BM$1)))</f>
        <v>2.5588033333333331</v>
      </c>
      <c r="BN101">
        <f ca="1">AVERAGE(INDIRECT(ADDRESS($AU100+2, BN$1)):INDIRECT(ADDRESS($AU101+1, BN$1)))</f>
        <v>1.6895866666666668</v>
      </c>
      <c r="BO101">
        <f ca="1">AVERAGE(INDIRECT(ADDRESS($AU100+2, BO$1)):INDIRECT(ADDRESS($AU101+1, BO$1)))</f>
        <v>3.7619100000000003</v>
      </c>
      <c r="BP101">
        <f ca="1">AVERAGE(INDIRECT(ADDRESS($AU100+2, BP$1)):INDIRECT(ADDRESS($AU101+1, BP$1)))</f>
        <v>3.7369533333333327</v>
      </c>
    </row>
    <row r="102" spans="1:68" x14ac:dyDescent="0.25">
      <c r="A102" s="1">
        <v>3.7100399999999998</v>
      </c>
      <c r="B102" s="1">
        <v>4.1601299999999997</v>
      </c>
      <c r="C102" s="1">
        <v>5.9960199999999997</v>
      </c>
      <c r="D102" s="1">
        <v>1.96898</v>
      </c>
      <c r="E102" s="1">
        <v>3.14846</v>
      </c>
      <c r="F102" s="1">
        <v>4.7584200000000001</v>
      </c>
      <c r="G102" s="1">
        <v>1.5591200000000001</v>
      </c>
      <c r="H102" s="1">
        <v>6.2648700000000002</v>
      </c>
      <c r="I102" s="1">
        <v>6.2831900000000003</v>
      </c>
      <c r="J102" s="1">
        <v>4.0966300000000002</v>
      </c>
      <c r="K102" s="1">
        <v>6.1749299999999998</v>
      </c>
      <c r="L102" s="1">
        <v>3.9001000000000001</v>
      </c>
      <c r="M102" s="1">
        <v>2.7202999999999999</v>
      </c>
      <c r="N102" s="1">
        <v>3.2100300000000002</v>
      </c>
      <c r="O102" s="1">
        <v>5.4906899999999998</v>
      </c>
      <c r="P102" s="1">
        <v>3.2786400000000002</v>
      </c>
      <c r="Q102" s="1">
        <v>2.9459399999999998</v>
      </c>
      <c r="R102" s="1">
        <v>3.7669700000000002</v>
      </c>
      <c r="S102" s="1">
        <v>4.0133700000000001</v>
      </c>
      <c r="T102" s="1">
        <v>2.9206500000000002</v>
      </c>
      <c r="U102" s="1">
        <v>4.8357200000000002</v>
      </c>
      <c r="V102" s="1" t="s">
        <v>23</v>
      </c>
      <c r="W102" s="1">
        <f>ABS(IK_diagnostics_degrees[[#This Row],[Column1]]-A101)</f>
        <v>1.6449999999999996</v>
      </c>
      <c r="X102" s="1">
        <f>ABS(IK_diagnostics_degrees[[#This Row],[Column2]]-B101)</f>
        <v>2.0860699999999999</v>
      </c>
      <c r="Y102" s="1">
        <f>ABS(IK_diagnostics_degrees[[#This Row],[Column3]]-C101)</f>
        <v>2.2090199999999998</v>
      </c>
      <c r="Z102" s="1">
        <f>ABS(IK_diagnostics_degrees[[#This Row],[Column4]]-D101)</f>
        <v>1.0971409999999999</v>
      </c>
      <c r="AA102" s="1">
        <f>ABS(IK_diagnostics_degrees[[#This Row],[Column5]]-E101)</f>
        <v>3.1347300000000002</v>
      </c>
      <c r="AB102" s="1">
        <f>ABS(IK_diagnostics_degrees[[#This Row],[Column6]]-F101)</f>
        <v>4.5199040000000004</v>
      </c>
      <c r="AC102" s="1">
        <f>ABS(IK_diagnostics_degrees[[#This Row],[Column7]]-G101)</f>
        <v>1.9944500000000001</v>
      </c>
      <c r="AD102" s="1">
        <f>ABS(IK_diagnostics_degrees[[#This Row],[Column8]]-H101)</f>
        <v>2.4468100000000002</v>
      </c>
      <c r="AE102" s="1">
        <f>ABS(IK_diagnostics_degrees[[#This Row],[Column9]]-I101)</f>
        <v>0.59783000000000008</v>
      </c>
      <c r="AF102" s="1">
        <f>ABS(IK_diagnostics_degrees[[#This Row],[Column10]]-J101)</f>
        <v>2.1342299999999996</v>
      </c>
      <c r="AG102" s="1">
        <f>ABS(IK_diagnostics_degrees[[#This Row],[Column11]]-K101)</f>
        <v>1.6496300000000002</v>
      </c>
      <c r="AH102" s="1">
        <f>ABS(IK_diagnostics_degrees[[#This Row],[Column12]]-L101)</f>
        <v>1.35189</v>
      </c>
      <c r="AI102" s="1">
        <f>ABS(IK_diagnostics_degrees[[#This Row],[Column13]]-M101)</f>
        <v>0.94469000000000003</v>
      </c>
      <c r="AJ102" s="1">
        <f>ABS(IK_diagnostics_degrees[[#This Row],[Column14]]-N101)</f>
        <v>1.4577699999999996</v>
      </c>
      <c r="AK102" s="1">
        <f>ABS(IK_diagnostics_degrees[[#This Row],[Column15]]-O101)</f>
        <v>0.67511999999999972</v>
      </c>
      <c r="AL102" s="1">
        <f>ABS(IK_diagnostics_degrees[[#This Row],[Column16]]-P101)</f>
        <v>1.2128699999999997</v>
      </c>
      <c r="AM102" s="1">
        <f>ABS(IK_diagnostics_degrees[[#This Row],[Column17]]-Q101)</f>
        <v>0.39245000000000019</v>
      </c>
      <c r="AN102" s="1">
        <f>ABS(IK_diagnostics_degrees[[#This Row],[Column18]]-R101)</f>
        <v>0.58659000000000017</v>
      </c>
      <c r="AO102" s="1">
        <f>ABS(IK_diagnostics_degrees[[#This Row],[Column19]]-S101)</f>
        <v>0.55740999999999996</v>
      </c>
      <c r="AP102" s="1">
        <f>ABS(IK_diagnostics_degrees[[#This Row],[Column20]]-T101)</f>
        <v>1.6305600000000002</v>
      </c>
      <c r="AQ102" s="1">
        <f>ABS(IK_diagnostics_degrees[[#This Row],[Column21]]-U101)</f>
        <v>0.2251599999999998</v>
      </c>
      <c r="AU102" s="3">
        <f>IK_diagnostics_frames[[#This Row],[Column1]]+AU101</f>
        <v>315</v>
      </c>
      <c r="AV102">
        <f ca="1">AVERAGE(INDIRECT(ADDRESS($AU101+2, AV$1)):INDIRECT(ADDRESS($AU102+1, AV$1)))</f>
        <v>2.3858544999999998</v>
      </c>
      <c r="AW102">
        <f ca="1">AVERAGE(INDIRECT(ADDRESS($AU101+2, AW$1)):INDIRECT(ADDRESS($AU102+1, AW$1)))</f>
        <v>3.3140352479999997</v>
      </c>
      <c r="AX102">
        <f ca="1">AVERAGE(INDIRECT(ADDRESS($AU101+2, AX$1)):INDIRECT(ADDRESS($AU102+1, AX$1)))</f>
        <v>2.5347899999999997</v>
      </c>
      <c r="AY102">
        <f ca="1">AVERAGE(INDIRECT(ADDRESS($AU101+2, AY$1)):INDIRECT(ADDRESS($AU102+1, AY$1)))</f>
        <v>0.80109499999999989</v>
      </c>
      <c r="AZ102">
        <f ca="1">AVERAGE(INDIRECT(ADDRESS($AU101+2, AZ$1)):INDIRECT(ADDRESS($AU102+1, AZ$1)))</f>
        <v>2.0145350000000004</v>
      </c>
      <c r="BA102">
        <f ca="1">AVERAGE(INDIRECT(ADDRESS($AU101+2, BA$1)):INDIRECT(ADDRESS($AU102+1, BA$1)))</f>
        <v>2.5101072499999999</v>
      </c>
      <c r="BB102">
        <f ca="1">AVERAGE(INDIRECT(ADDRESS($AU101+2, BB$1)):INDIRECT(ADDRESS($AU102+1, BB$1)))</f>
        <v>1.3674200000000001</v>
      </c>
      <c r="BC102">
        <f ca="1">AVERAGE(INDIRECT(ADDRESS($AU101+2, BC$1)):INDIRECT(ADDRESS($AU102+1, BC$1)))</f>
        <v>1.3219974999999999</v>
      </c>
      <c r="BD102">
        <f ca="1">AVERAGE(INDIRECT(ADDRESS($AU101+2, BD$1)):INDIRECT(ADDRESS($AU102+1, BD$1)))</f>
        <v>2.7064625500000004</v>
      </c>
      <c r="BE102">
        <f ca="1">AVERAGE(INDIRECT(ADDRESS($AU101+2, BE$1)):INDIRECT(ADDRESS($AU102+1, BE$1)))</f>
        <v>0.43195999999999968</v>
      </c>
      <c r="BF102">
        <f ca="1">AVERAGE(INDIRECT(ADDRESS($AU101+2, BF$1)):INDIRECT(ADDRESS($AU102+1, BF$1)))</f>
        <v>2.3867625000000001</v>
      </c>
      <c r="BG102">
        <f ca="1">AVERAGE(INDIRECT(ADDRESS($AU101+2, BG$1)):INDIRECT(ADDRESS($AU102+1, BG$1)))</f>
        <v>1.0770175</v>
      </c>
      <c r="BH102">
        <f ca="1">AVERAGE(INDIRECT(ADDRESS($AU101+2, BH$1)):INDIRECT(ADDRESS($AU102+1, BH$1)))</f>
        <v>3.4875860000000003</v>
      </c>
      <c r="BI102">
        <f ca="1">AVERAGE(INDIRECT(ADDRESS($AU101+2, BI$1)):INDIRECT(ADDRESS($AU102+1, BI$1)))</f>
        <v>1.65771</v>
      </c>
      <c r="BJ102">
        <f ca="1">AVERAGE(INDIRECT(ADDRESS($AU101+2, BJ$1)):INDIRECT(ADDRESS($AU102+1, BJ$1)))</f>
        <v>1.8340399999999997</v>
      </c>
      <c r="BK102">
        <f ca="1">AVERAGE(INDIRECT(ADDRESS($AU101+2, BK$1)):INDIRECT(ADDRESS($AU102+1, BK$1)))</f>
        <v>1.0907775</v>
      </c>
      <c r="BL102">
        <f ca="1">AVERAGE(INDIRECT(ADDRESS($AU101+2, BL$1)):INDIRECT(ADDRESS($AU102+1, BL$1)))</f>
        <v>0.41262999999999994</v>
      </c>
      <c r="BM102">
        <f ca="1">AVERAGE(INDIRECT(ADDRESS($AU101+2, BM$1)):INDIRECT(ADDRESS($AU102+1, BM$1)))</f>
        <v>1.3568039999999999</v>
      </c>
      <c r="BN102">
        <f ca="1">AVERAGE(INDIRECT(ADDRESS($AU101+2, BN$1)):INDIRECT(ADDRESS($AU102+1, BN$1)))</f>
        <v>1.9728299999999999</v>
      </c>
      <c r="BO102">
        <f ca="1">AVERAGE(INDIRECT(ADDRESS($AU101+2, BO$1)):INDIRECT(ADDRESS($AU102+1, BO$1)))</f>
        <v>1.7027952499999999</v>
      </c>
      <c r="BP102">
        <f ca="1">AVERAGE(INDIRECT(ADDRESS($AU101+2, BP$1)):INDIRECT(ADDRESS($AU102+1, BP$1)))</f>
        <v>1.6076925</v>
      </c>
    </row>
    <row r="103" spans="1:68" x14ac:dyDescent="0.25">
      <c r="A103" s="1">
        <v>2.12642</v>
      </c>
      <c r="B103" s="1">
        <v>4.4609699999999997</v>
      </c>
      <c r="C103" s="1">
        <v>3.7276199999999999</v>
      </c>
      <c r="D103" s="1">
        <v>0.27121200000000001</v>
      </c>
      <c r="E103" s="1">
        <v>2.6366999999999998</v>
      </c>
      <c r="F103" s="1">
        <v>6.2831900000000003</v>
      </c>
      <c r="G103" s="1">
        <v>6.2823700000000002</v>
      </c>
      <c r="H103" s="1">
        <v>1.2137800000000001</v>
      </c>
      <c r="I103" s="1">
        <v>2.0121500000000001</v>
      </c>
      <c r="J103" s="1">
        <v>2.7427000000000001</v>
      </c>
      <c r="K103" s="1">
        <v>5.7934999999999999</v>
      </c>
      <c r="L103" s="1">
        <v>8.7782199999999998E-3</v>
      </c>
      <c r="M103" s="1">
        <v>1.2281500000000001</v>
      </c>
      <c r="N103" s="1">
        <v>2.6038600000000001</v>
      </c>
      <c r="O103" s="1">
        <v>4.4645799999999998</v>
      </c>
      <c r="P103" s="1">
        <v>4.1805199999999996</v>
      </c>
      <c r="Q103" s="1">
        <v>2.8712</v>
      </c>
      <c r="R103" s="1">
        <v>3.5546799999999998</v>
      </c>
      <c r="S103" s="1">
        <v>3.1177800000000002</v>
      </c>
      <c r="T103" s="1">
        <v>4.7530099999999997</v>
      </c>
      <c r="U103" s="1">
        <v>5.3700099999999997</v>
      </c>
      <c r="V103" s="1" t="s">
        <v>23</v>
      </c>
      <c r="W103" s="1">
        <f>ABS(IK_diagnostics_degrees[[#This Row],[Column1]]-A102)</f>
        <v>1.5836199999999998</v>
      </c>
      <c r="X103" s="1">
        <f>ABS(IK_diagnostics_degrees[[#This Row],[Column2]]-B102)</f>
        <v>0.30084</v>
      </c>
      <c r="Y103" s="1">
        <f>ABS(IK_diagnostics_degrees[[#This Row],[Column3]]-C102)</f>
        <v>2.2683999999999997</v>
      </c>
      <c r="Z103" s="1">
        <f>ABS(IK_diagnostics_degrees[[#This Row],[Column4]]-D102)</f>
        <v>1.6977679999999999</v>
      </c>
      <c r="AA103" s="1">
        <f>ABS(IK_diagnostics_degrees[[#This Row],[Column5]]-E102)</f>
        <v>0.51176000000000021</v>
      </c>
      <c r="AB103" s="1">
        <f>ABS(IK_diagnostics_degrees[[#This Row],[Column6]]-F102)</f>
        <v>1.5247700000000002</v>
      </c>
      <c r="AC103" s="1">
        <f>ABS(IK_diagnostics_degrees[[#This Row],[Column7]]-G102)</f>
        <v>4.7232500000000002</v>
      </c>
      <c r="AD103" s="1">
        <f>ABS(IK_diagnostics_degrees[[#This Row],[Column8]]-H102)</f>
        <v>5.0510900000000003</v>
      </c>
      <c r="AE103" s="1">
        <f>ABS(IK_diagnostics_degrees[[#This Row],[Column9]]-I102)</f>
        <v>4.2710400000000002</v>
      </c>
      <c r="AF103" s="1">
        <f>ABS(IK_diagnostics_degrees[[#This Row],[Column10]]-J102)</f>
        <v>1.3539300000000001</v>
      </c>
      <c r="AG103" s="1">
        <f>ABS(IK_diagnostics_degrees[[#This Row],[Column11]]-K102)</f>
        <v>0.38142999999999994</v>
      </c>
      <c r="AH103" s="1">
        <f>ABS(IK_diagnostics_degrees[[#This Row],[Column12]]-L102)</f>
        <v>3.8913217800000002</v>
      </c>
      <c r="AI103" s="1">
        <f>ABS(IK_diagnostics_degrees[[#This Row],[Column13]]-M102)</f>
        <v>1.4921499999999999</v>
      </c>
      <c r="AJ103" s="1">
        <f>ABS(IK_diagnostics_degrees[[#This Row],[Column14]]-N102)</f>
        <v>0.6061700000000001</v>
      </c>
      <c r="AK103" s="1">
        <f>ABS(IK_diagnostics_degrees[[#This Row],[Column15]]-O102)</f>
        <v>1.0261100000000001</v>
      </c>
      <c r="AL103" s="1">
        <f>ABS(IK_diagnostics_degrees[[#This Row],[Column16]]-P102)</f>
        <v>0.90187999999999935</v>
      </c>
      <c r="AM103" s="1">
        <f>ABS(IK_diagnostics_degrees[[#This Row],[Column17]]-Q102)</f>
        <v>7.4739999999999807E-2</v>
      </c>
      <c r="AN103" s="1">
        <f>ABS(IK_diagnostics_degrees[[#This Row],[Column18]]-R102)</f>
        <v>0.21229000000000031</v>
      </c>
      <c r="AO103" s="1">
        <f>ABS(IK_diagnostics_degrees[[#This Row],[Column19]]-S102)</f>
        <v>0.89558999999999989</v>
      </c>
      <c r="AP103" s="1">
        <f>ABS(IK_diagnostics_degrees[[#This Row],[Column20]]-T102)</f>
        <v>1.8323599999999995</v>
      </c>
      <c r="AQ103" s="1">
        <f>ABS(IK_diagnostics_degrees[[#This Row],[Column21]]-U102)</f>
        <v>0.53428999999999949</v>
      </c>
      <c r="AU103" s="4">
        <f>IK_diagnostics_frames[[#This Row],[Column1]]+AU102</f>
        <v>323</v>
      </c>
      <c r="AV103">
        <f ca="1">AVERAGE(INDIRECT(ADDRESS($AU102+2, AV$1)):INDIRECT(ADDRESS($AU103+1, AV$1)))</f>
        <v>1.4889872499999999</v>
      </c>
      <c r="AW103">
        <f ca="1">AVERAGE(INDIRECT(ADDRESS($AU102+2, AW$1)):INDIRECT(ADDRESS($AU103+1, AW$1)))</f>
        <v>1.7922293740000004</v>
      </c>
      <c r="AX103">
        <f ca="1">AVERAGE(INDIRECT(ADDRESS($AU102+2, AX$1)):INDIRECT(ADDRESS($AU103+1, AX$1)))</f>
        <v>2.7647719999999998</v>
      </c>
      <c r="AY103">
        <f ca="1">AVERAGE(INDIRECT(ADDRESS($AU102+2, AY$1)):INDIRECT(ADDRESS($AU103+1, AY$1)))</f>
        <v>2.3323081749999997</v>
      </c>
      <c r="AZ103">
        <f ca="1">AVERAGE(INDIRECT(ADDRESS($AU102+2, AZ$1)):INDIRECT(ADDRESS($AU103+1, AZ$1)))</f>
        <v>1.193608175</v>
      </c>
      <c r="BA103">
        <f ca="1">AVERAGE(INDIRECT(ADDRESS($AU102+2, BA$1)):INDIRECT(ADDRESS($AU103+1, BA$1)))</f>
        <v>1.0531161249999998</v>
      </c>
      <c r="BB103">
        <f ca="1">AVERAGE(INDIRECT(ADDRESS($AU102+2, BB$1)):INDIRECT(ADDRESS($AU103+1, BB$1)))</f>
        <v>1.6835212499999999</v>
      </c>
      <c r="BC103">
        <f ca="1">AVERAGE(INDIRECT(ADDRESS($AU102+2, BC$1)):INDIRECT(ADDRESS($AU103+1, BC$1)))</f>
        <v>2.2155902499999995</v>
      </c>
      <c r="BD103">
        <f ca="1">AVERAGE(INDIRECT(ADDRESS($AU102+2, BD$1)):INDIRECT(ADDRESS($AU103+1, BD$1)))</f>
        <v>3.4371314999999996</v>
      </c>
      <c r="BE103">
        <f ca="1">AVERAGE(INDIRECT(ADDRESS($AU102+2, BE$1)):INDIRECT(ADDRESS($AU103+1, BE$1)))</f>
        <v>2.1134265000000001</v>
      </c>
      <c r="BF103">
        <f ca="1">AVERAGE(INDIRECT(ADDRESS($AU102+2, BF$1)):INDIRECT(ADDRESS($AU103+1, BF$1)))</f>
        <v>2.01093725</v>
      </c>
      <c r="BG103">
        <f ca="1">AVERAGE(INDIRECT(ADDRESS($AU102+2, BG$1)):INDIRECT(ADDRESS($AU103+1, BG$1)))</f>
        <v>2.3255745000000001</v>
      </c>
      <c r="BH103">
        <f ca="1">AVERAGE(INDIRECT(ADDRESS($AU102+2, BH$1)):INDIRECT(ADDRESS($AU103+1, BH$1)))</f>
        <v>1.1493937499999998</v>
      </c>
      <c r="BI103">
        <f ca="1">AVERAGE(INDIRECT(ADDRESS($AU102+2, BI$1)):INDIRECT(ADDRESS($AU103+1, BI$1)))</f>
        <v>1.8415824999999999</v>
      </c>
      <c r="BJ103">
        <f ca="1">AVERAGE(INDIRECT(ADDRESS($AU102+2, BJ$1)):INDIRECT(ADDRESS($AU103+1, BJ$1)))</f>
        <v>3.3813942499999996</v>
      </c>
      <c r="BK103">
        <f ca="1">AVERAGE(INDIRECT(ADDRESS($AU102+2, BK$1)):INDIRECT(ADDRESS($AU103+1, BK$1)))</f>
        <v>1.3859637500000002</v>
      </c>
      <c r="BL103">
        <f ca="1">AVERAGE(INDIRECT(ADDRESS($AU102+2, BL$1)):INDIRECT(ADDRESS($AU103+1, BL$1)))</f>
        <v>1.7587225</v>
      </c>
      <c r="BM103">
        <f ca="1">AVERAGE(INDIRECT(ADDRESS($AU102+2, BM$1)):INDIRECT(ADDRESS($AU103+1, BM$1)))</f>
        <v>2.3114750000000006</v>
      </c>
      <c r="BN103">
        <f ca="1">AVERAGE(INDIRECT(ADDRESS($AU102+2, BN$1)):INDIRECT(ADDRESS($AU103+1, BN$1)))</f>
        <v>2.7294199999999997</v>
      </c>
      <c r="BO103">
        <f ca="1">AVERAGE(INDIRECT(ADDRESS($AU102+2, BO$1)):INDIRECT(ADDRESS($AU103+1, BO$1)))</f>
        <v>2.0221151250000005</v>
      </c>
      <c r="BP103">
        <f ca="1">AVERAGE(INDIRECT(ADDRESS($AU102+2, BP$1)):INDIRECT(ADDRESS($AU103+1, BP$1)))</f>
        <v>2.1448387499999999</v>
      </c>
    </row>
    <row r="104" spans="1:68" x14ac:dyDescent="0.25">
      <c r="A104" s="1">
        <v>3.7503099999999998</v>
      </c>
      <c r="B104" s="1">
        <v>3.9081000000000001</v>
      </c>
      <c r="C104" s="1">
        <v>0.76538899999999999</v>
      </c>
      <c r="D104" s="1">
        <v>3.1999200000000001</v>
      </c>
      <c r="E104" s="1">
        <v>2.23793</v>
      </c>
      <c r="F104" s="1">
        <v>2.89758</v>
      </c>
      <c r="G104" s="1">
        <v>3.25881</v>
      </c>
      <c r="H104" s="1">
        <v>1.63462</v>
      </c>
      <c r="I104" s="1">
        <v>1.5641</v>
      </c>
      <c r="J104" s="1">
        <v>2.35859</v>
      </c>
      <c r="K104" s="1">
        <v>5.1736599999999999</v>
      </c>
      <c r="L104" s="1">
        <v>3.1332</v>
      </c>
      <c r="M104" s="1">
        <v>2.0736300000000001</v>
      </c>
      <c r="N104" s="1">
        <v>3.3019500000000002</v>
      </c>
      <c r="O104" s="1">
        <v>3.3071100000000002</v>
      </c>
      <c r="P104" s="1">
        <v>5.9721599999999997</v>
      </c>
      <c r="Q104" s="1">
        <v>5.5548299999999999</v>
      </c>
      <c r="R104" s="1">
        <v>4.0963399999999996</v>
      </c>
      <c r="S104" s="1">
        <v>3.4894099999999999</v>
      </c>
      <c r="T104" s="1">
        <v>1.40133</v>
      </c>
      <c r="U104" s="1">
        <v>6.2816599999999996</v>
      </c>
      <c r="V104" s="1" t="s">
        <v>23</v>
      </c>
      <c r="W104" s="1">
        <f>ABS(IK_diagnostics_degrees[[#This Row],[Column1]]-A103)</f>
        <v>1.6238899999999998</v>
      </c>
      <c r="X104" s="1">
        <f>ABS(IK_diagnostics_degrees[[#This Row],[Column2]]-B103)</f>
        <v>0.55286999999999953</v>
      </c>
      <c r="Y104" s="1">
        <f>ABS(IK_diagnostics_degrees[[#This Row],[Column3]]-C103)</f>
        <v>2.9622310000000001</v>
      </c>
      <c r="Z104" s="1">
        <f>ABS(IK_diagnostics_degrees[[#This Row],[Column4]]-D103)</f>
        <v>2.9287080000000003</v>
      </c>
      <c r="AA104" s="1">
        <f>ABS(IK_diagnostics_degrees[[#This Row],[Column5]]-E103)</f>
        <v>0.39876999999999985</v>
      </c>
      <c r="AB104" s="1">
        <f>ABS(IK_diagnostics_degrees[[#This Row],[Column6]]-F103)</f>
        <v>3.3856100000000002</v>
      </c>
      <c r="AC104" s="1">
        <f>ABS(IK_diagnostics_degrees[[#This Row],[Column7]]-G103)</f>
        <v>3.0235600000000002</v>
      </c>
      <c r="AD104" s="1">
        <f>ABS(IK_diagnostics_degrees[[#This Row],[Column8]]-H103)</f>
        <v>0.42083999999999988</v>
      </c>
      <c r="AE104" s="1">
        <f>ABS(IK_diagnostics_degrees[[#This Row],[Column9]]-I103)</f>
        <v>0.44805000000000006</v>
      </c>
      <c r="AF104" s="1">
        <f>ABS(IK_diagnostics_degrees[[#This Row],[Column10]]-J103)</f>
        <v>0.38411000000000017</v>
      </c>
      <c r="AG104" s="1">
        <f>ABS(IK_diagnostics_degrees[[#This Row],[Column11]]-K103)</f>
        <v>0.61983999999999995</v>
      </c>
      <c r="AH104" s="1">
        <f>ABS(IK_diagnostics_degrees[[#This Row],[Column12]]-L103)</f>
        <v>3.12442178</v>
      </c>
      <c r="AI104" s="1">
        <f>ABS(IK_diagnostics_degrees[[#This Row],[Column13]]-M103)</f>
        <v>0.84548000000000001</v>
      </c>
      <c r="AJ104" s="1">
        <f>ABS(IK_diagnostics_degrees[[#This Row],[Column14]]-N103)</f>
        <v>0.6980900000000001</v>
      </c>
      <c r="AK104" s="1">
        <f>ABS(IK_diagnostics_degrees[[#This Row],[Column15]]-O103)</f>
        <v>1.1574699999999996</v>
      </c>
      <c r="AL104" s="1">
        <f>ABS(IK_diagnostics_degrees[[#This Row],[Column16]]-P103)</f>
        <v>1.7916400000000001</v>
      </c>
      <c r="AM104" s="1">
        <f>ABS(IK_diagnostics_degrees[[#This Row],[Column17]]-Q103)</f>
        <v>2.68363</v>
      </c>
      <c r="AN104" s="1">
        <f>ABS(IK_diagnostics_degrees[[#This Row],[Column18]]-R103)</f>
        <v>0.54165999999999981</v>
      </c>
      <c r="AO104" s="1">
        <f>ABS(IK_diagnostics_degrees[[#This Row],[Column19]]-S103)</f>
        <v>0.37162999999999968</v>
      </c>
      <c r="AP104" s="1">
        <f>ABS(IK_diagnostics_degrees[[#This Row],[Column20]]-T103)</f>
        <v>3.35168</v>
      </c>
      <c r="AQ104" s="1">
        <f>ABS(IK_diagnostics_degrees[[#This Row],[Column21]]-U103)</f>
        <v>0.91164999999999985</v>
      </c>
      <c r="AU104" s="3">
        <f>IK_diagnostics_frames[[#This Row],[Column1]]+AU103</f>
        <v>324</v>
      </c>
      <c r="AV104">
        <f ca="1">AVERAGE(INDIRECT(ADDRESS($AU103+2, AV$1)):INDIRECT(ADDRESS($AU104+1, AV$1)))</f>
        <v>0.23858999999999986</v>
      </c>
      <c r="AW104">
        <f ca="1">AVERAGE(INDIRECT(ADDRESS($AU103+2, AW$1)):INDIRECT(ADDRESS($AU104+1, AW$1)))</f>
        <v>0.6238699999999997</v>
      </c>
      <c r="AX104">
        <f ca="1">AVERAGE(INDIRECT(ADDRESS($AU103+2, AX$1)):INDIRECT(ADDRESS($AU104+1, AX$1)))</f>
        <v>0.21595000000000009</v>
      </c>
      <c r="AY104">
        <f ca="1">AVERAGE(INDIRECT(ADDRESS($AU103+2, AY$1)):INDIRECT(ADDRESS($AU104+1, AY$1)))</f>
        <v>4.4381354000000002</v>
      </c>
      <c r="AZ104">
        <f ca="1">AVERAGE(INDIRECT(ADDRESS($AU103+2, AZ$1)):INDIRECT(ADDRESS($AU104+1, AZ$1)))</f>
        <v>2.4297170000000001</v>
      </c>
      <c r="BA104">
        <f ca="1">AVERAGE(INDIRECT(ADDRESS($AU103+2, BA$1)):INDIRECT(ADDRESS($AU104+1, BA$1)))</f>
        <v>0.36641000000000012</v>
      </c>
      <c r="BB104">
        <f ca="1">AVERAGE(INDIRECT(ADDRESS($AU103+2, BB$1)):INDIRECT(ADDRESS($AU104+1, BB$1)))</f>
        <v>3.3848199999999995</v>
      </c>
      <c r="BC104">
        <f ca="1">AVERAGE(INDIRECT(ADDRESS($AU103+2, BC$1)):INDIRECT(ADDRESS($AU104+1, BC$1)))</f>
        <v>1.6208399999999998</v>
      </c>
      <c r="BD104">
        <f ca="1">AVERAGE(INDIRECT(ADDRESS($AU103+2, BD$1)):INDIRECT(ADDRESS($AU104+1, BD$1)))</f>
        <v>4.1961899999999996</v>
      </c>
      <c r="BE104">
        <f ca="1">AVERAGE(INDIRECT(ADDRESS($AU103+2, BE$1)):INDIRECT(ADDRESS($AU104+1, BE$1)))</f>
        <v>2.5014900000000004</v>
      </c>
      <c r="BF104">
        <f ca="1">AVERAGE(INDIRECT(ADDRESS($AU103+2, BF$1)):INDIRECT(ADDRESS($AU104+1, BF$1)))</f>
        <v>0.70414000000000021</v>
      </c>
      <c r="BG104">
        <f ca="1">AVERAGE(INDIRECT(ADDRESS($AU103+2, BG$1)):INDIRECT(ADDRESS($AU104+1, BG$1)))</f>
        <v>2.7645099999999996</v>
      </c>
      <c r="BH104">
        <f ca="1">AVERAGE(INDIRECT(ADDRESS($AU103+2, BH$1)):INDIRECT(ADDRESS($AU104+1, BH$1)))</f>
        <v>0.78913999999999973</v>
      </c>
      <c r="BI104">
        <f ca="1">AVERAGE(INDIRECT(ADDRESS($AU103+2, BI$1)):INDIRECT(ADDRESS($AU104+1, BI$1)))</f>
        <v>3.9623500000000003</v>
      </c>
      <c r="BJ104">
        <f ca="1">AVERAGE(INDIRECT(ADDRESS($AU103+2, BJ$1)):INDIRECT(ADDRESS($AU104+1, BJ$1)))</f>
        <v>2.9190179999999999</v>
      </c>
      <c r="BK104">
        <f ca="1">AVERAGE(INDIRECT(ADDRESS($AU103+2, BK$1)):INDIRECT(ADDRESS($AU104+1, BK$1)))</f>
        <v>5.1492069999999996</v>
      </c>
      <c r="BL104">
        <f ca="1">AVERAGE(INDIRECT(ADDRESS($AU103+2, BL$1)):INDIRECT(ADDRESS($AU104+1, BL$1)))</f>
        <v>2.5522100000000001</v>
      </c>
      <c r="BM104">
        <f ca="1">AVERAGE(INDIRECT(ADDRESS($AU103+2, BM$1)):INDIRECT(ADDRESS($AU104+1, BM$1)))</f>
        <v>2.0666500000000001</v>
      </c>
      <c r="BN104">
        <f ca="1">AVERAGE(INDIRECT(ADDRESS($AU103+2, BN$1)):INDIRECT(ADDRESS($AU104+1, BN$1)))</f>
        <v>1.0802399999999999</v>
      </c>
      <c r="BO104">
        <f ca="1">AVERAGE(INDIRECT(ADDRESS($AU103+2, BO$1)):INDIRECT(ADDRESS($AU104+1, BO$1)))</f>
        <v>3.8170759999999997</v>
      </c>
      <c r="BP104">
        <f ca="1">AVERAGE(INDIRECT(ADDRESS($AU103+2, BP$1)):INDIRECT(ADDRESS($AU104+1, BP$1)))</f>
        <v>3.0568999999999997</v>
      </c>
    </row>
    <row r="105" spans="1:68" x14ac:dyDescent="0.25">
      <c r="A105" s="1">
        <v>1.97336</v>
      </c>
      <c r="B105" s="1">
        <v>4.4596999999999998</v>
      </c>
      <c r="C105" s="1">
        <v>4.3141499999999997</v>
      </c>
      <c r="D105" s="1">
        <v>1.16292</v>
      </c>
      <c r="E105" s="1">
        <v>3.0992899999999999</v>
      </c>
      <c r="F105" s="1">
        <v>4.5388099999999998</v>
      </c>
      <c r="G105" s="1">
        <v>0.46757900000000002</v>
      </c>
      <c r="H105" s="1">
        <v>4.51776</v>
      </c>
      <c r="I105" s="1">
        <v>5.99803</v>
      </c>
      <c r="J105" s="1">
        <v>4.5363899999999999</v>
      </c>
      <c r="K105" s="1">
        <v>0.54805700000000002</v>
      </c>
      <c r="L105" s="1">
        <v>5.1652800000000001</v>
      </c>
      <c r="M105" s="1">
        <v>3.6884100000000002</v>
      </c>
      <c r="N105" s="1">
        <v>3.3892699999999998</v>
      </c>
      <c r="O105" s="1">
        <v>5.3456099999999998</v>
      </c>
      <c r="P105" s="1">
        <v>3.14371</v>
      </c>
      <c r="Q105" s="1">
        <v>6.2778</v>
      </c>
      <c r="R105" s="1">
        <v>5.8012899999999998</v>
      </c>
      <c r="S105" s="1">
        <v>0.70902799999999999</v>
      </c>
      <c r="T105" s="1">
        <v>1.86954</v>
      </c>
      <c r="U105" s="1">
        <v>2.4005399999999999</v>
      </c>
      <c r="V105" s="1" t="s">
        <v>23</v>
      </c>
      <c r="W105" s="1">
        <f>ABS(IK_diagnostics_degrees[[#This Row],[Column1]]-A104)</f>
        <v>1.7769499999999998</v>
      </c>
      <c r="X105" s="1">
        <f>ABS(IK_diagnostics_degrees[[#This Row],[Column2]]-B104)</f>
        <v>0.55159999999999965</v>
      </c>
      <c r="Y105" s="1">
        <f>ABS(IK_diagnostics_degrees[[#This Row],[Column3]]-C104)</f>
        <v>3.5487609999999998</v>
      </c>
      <c r="Z105" s="1">
        <f>ABS(IK_diagnostics_degrees[[#This Row],[Column4]]-D104)</f>
        <v>2.0369999999999999</v>
      </c>
      <c r="AA105" s="1">
        <f>ABS(IK_diagnostics_degrees[[#This Row],[Column5]]-E104)</f>
        <v>0.8613599999999999</v>
      </c>
      <c r="AB105" s="1">
        <f>ABS(IK_diagnostics_degrees[[#This Row],[Column6]]-F104)</f>
        <v>1.6412299999999997</v>
      </c>
      <c r="AC105" s="1">
        <f>ABS(IK_diagnostics_degrees[[#This Row],[Column7]]-G104)</f>
        <v>2.7912309999999998</v>
      </c>
      <c r="AD105" s="1">
        <f>ABS(IK_diagnostics_degrees[[#This Row],[Column8]]-H104)</f>
        <v>2.88314</v>
      </c>
      <c r="AE105" s="1">
        <f>ABS(IK_diagnostics_degrees[[#This Row],[Column9]]-I104)</f>
        <v>4.4339300000000001</v>
      </c>
      <c r="AF105" s="1">
        <f>ABS(IK_diagnostics_degrees[[#This Row],[Column10]]-J104)</f>
        <v>2.1778</v>
      </c>
      <c r="AG105" s="1">
        <f>ABS(IK_diagnostics_degrees[[#This Row],[Column11]]-K104)</f>
        <v>4.6256029999999999</v>
      </c>
      <c r="AH105" s="1">
        <f>ABS(IK_diagnostics_degrees[[#This Row],[Column12]]-L104)</f>
        <v>2.0320800000000001</v>
      </c>
      <c r="AI105" s="1">
        <f>ABS(IK_diagnostics_degrees[[#This Row],[Column13]]-M104)</f>
        <v>1.6147800000000001</v>
      </c>
      <c r="AJ105" s="1">
        <f>ABS(IK_diagnostics_degrees[[#This Row],[Column14]]-N104)</f>
        <v>8.731999999999962E-2</v>
      </c>
      <c r="AK105" s="1">
        <f>ABS(IK_diagnostics_degrees[[#This Row],[Column15]]-O104)</f>
        <v>2.0384999999999995</v>
      </c>
      <c r="AL105" s="1">
        <f>ABS(IK_diagnostics_degrees[[#This Row],[Column16]]-P104)</f>
        <v>2.8284499999999997</v>
      </c>
      <c r="AM105" s="1">
        <f>ABS(IK_diagnostics_degrees[[#This Row],[Column17]]-Q104)</f>
        <v>0.72297000000000011</v>
      </c>
      <c r="AN105" s="1">
        <f>ABS(IK_diagnostics_degrees[[#This Row],[Column18]]-R104)</f>
        <v>1.7049500000000002</v>
      </c>
      <c r="AO105" s="1">
        <f>ABS(IK_diagnostics_degrees[[#This Row],[Column19]]-S104)</f>
        <v>2.7803819999999999</v>
      </c>
      <c r="AP105" s="1">
        <f>ABS(IK_diagnostics_degrees[[#This Row],[Column20]]-T104)</f>
        <v>0.46821000000000002</v>
      </c>
      <c r="AQ105" s="1">
        <f>ABS(IK_diagnostics_degrees[[#This Row],[Column21]]-U104)</f>
        <v>3.8811199999999997</v>
      </c>
      <c r="AU105" s="4">
        <f>IK_diagnostics_frames[[#This Row],[Column1]]+AU104</f>
        <v>326</v>
      </c>
      <c r="AV105">
        <f ca="1">AVERAGE(INDIRECT(ADDRESS($AU104+2, AV$1)):INDIRECT(ADDRESS($AU105+1, AV$1)))</f>
        <v>0.96004999999999996</v>
      </c>
      <c r="AW105">
        <f ca="1">AVERAGE(INDIRECT(ADDRESS($AU104+2, AW$1)):INDIRECT(ADDRESS($AU105+1, AW$1)))</f>
        <v>1.4162950000000003</v>
      </c>
      <c r="AX105">
        <f ca="1">AVERAGE(INDIRECT(ADDRESS($AU104+2, AX$1)):INDIRECT(ADDRESS($AU105+1, AX$1)))</f>
        <v>1.4728399999999997</v>
      </c>
      <c r="AY105">
        <f ca="1">AVERAGE(INDIRECT(ADDRESS($AU104+2, AY$1)):INDIRECT(ADDRESS($AU105+1, AY$1)))</f>
        <v>0.16982000000000008</v>
      </c>
      <c r="AZ105">
        <f ca="1">AVERAGE(INDIRECT(ADDRESS($AU104+2, AZ$1)):INDIRECT(ADDRESS($AU105+1, AZ$1)))</f>
        <v>1.6337634999999997</v>
      </c>
      <c r="BA105">
        <f ca="1">AVERAGE(INDIRECT(ADDRESS($AU104+2, BA$1)):INDIRECT(ADDRESS($AU105+1, BA$1)))</f>
        <v>2.093915</v>
      </c>
      <c r="BB105">
        <f ca="1">AVERAGE(INDIRECT(ADDRESS($AU104+2, BB$1)):INDIRECT(ADDRESS($AU105+1, BB$1)))</f>
        <v>1.5015049999999999</v>
      </c>
      <c r="BC105">
        <f ca="1">AVERAGE(INDIRECT(ADDRESS($AU104+2, BC$1)):INDIRECT(ADDRESS($AU105+1, BC$1)))</f>
        <v>3.3127149999999999</v>
      </c>
      <c r="BD105">
        <f ca="1">AVERAGE(INDIRECT(ADDRESS($AU104+2, BD$1)):INDIRECT(ADDRESS($AU105+1, BD$1)))</f>
        <v>1.60242</v>
      </c>
      <c r="BE105">
        <f ca="1">AVERAGE(INDIRECT(ADDRESS($AU104+2, BE$1)):INDIRECT(ADDRESS($AU105+1, BE$1)))</f>
        <v>2.1790430000000001</v>
      </c>
      <c r="BF105">
        <f ca="1">AVERAGE(INDIRECT(ADDRESS($AU104+2, BF$1)):INDIRECT(ADDRESS($AU105+1, BF$1)))</f>
        <v>3.6271149999999999</v>
      </c>
      <c r="BG105">
        <f ca="1">AVERAGE(INDIRECT(ADDRESS($AU104+2, BG$1)):INDIRECT(ADDRESS($AU105+1, BG$1)))</f>
        <v>1.315045</v>
      </c>
      <c r="BH105">
        <f ca="1">AVERAGE(INDIRECT(ADDRESS($AU104+2, BH$1)):INDIRECT(ADDRESS($AU105+1, BH$1)))</f>
        <v>2.0025550000000001</v>
      </c>
      <c r="BI105">
        <f ca="1">AVERAGE(INDIRECT(ADDRESS($AU104+2, BI$1)):INDIRECT(ADDRESS($AU105+1, BI$1)))</f>
        <v>3.93425</v>
      </c>
      <c r="BJ105">
        <f ca="1">AVERAGE(INDIRECT(ADDRESS($AU104+2, BJ$1)):INDIRECT(ADDRESS($AU105+1, BJ$1)))</f>
        <v>1.667899</v>
      </c>
      <c r="BK105">
        <f ca="1">AVERAGE(INDIRECT(ADDRESS($AU104+2, BK$1)):INDIRECT(ADDRESS($AU105+1, BK$1)))</f>
        <v>2.6192885000000001</v>
      </c>
      <c r="BL105">
        <f ca="1">AVERAGE(INDIRECT(ADDRESS($AU104+2, BL$1)):INDIRECT(ADDRESS($AU105+1, BL$1)))</f>
        <v>2.7647659999999998</v>
      </c>
      <c r="BM105">
        <f ca="1">AVERAGE(INDIRECT(ADDRESS($AU104+2, BM$1)):INDIRECT(ADDRESS($AU105+1, BM$1)))</f>
        <v>2.004705</v>
      </c>
      <c r="BN105">
        <f ca="1">AVERAGE(INDIRECT(ADDRESS($AU104+2, BN$1)):INDIRECT(ADDRESS($AU105+1, BN$1)))</f>
        <v>1.5841099999999999</v>
      </c>
      <c r="BO105">
        <f ca="1">AVERAGE(INDIRECT(ADDRESS($AU104+2, BO$1)):INDIRECT(ADDRESS($AU105+1, BO$1)))</f>
        <v>2.7898480000000001</v>
      </c>
      <c r="BP105">
        <f ca="1">AVERAGE(INDIRECT(ADDRESS($AU104+2, BP$1)):INDIRECT(ADDRESS($AU105+1, BP$1)))</f>
        <v>0.48450999999999977</v>
      </c>
    </row>
    <row r="106" spans="1:68" x14ac:dyDescent="0.25">
      <c r="A106" s="1">
        <v>4.2384700000000004</v>
      </c>
      <c r="B106" s="1">
        <v>4.55145</v>
      </c>
      <c r="C106" s="1">
        <v>0.240369</v>
      </c>
      <c r="D106" s="1">
        <v>5.6255899999999999</v>
      </c>
      <c r="E106" s="1">
        <v>0.69847199999999998</v>
      </c>
      <c r="F106" s="1">
        <v>1.5138799999999999</v>
      </c>
      <c r="G106" s="1">
        <v>3.3374899999999998</v>
      </c>
      <c r="H106" s="1">
        <v>4.01898</v>
      </c>
      <c r="I106" s="1">
        <v>3.0575199999999998</v>
      </c>
      <c r="J106" s="1">
        <v>2.7501500000000001</v>
      </c>
      <c r="K106" s="1">
        <v>3.6966199999999998</v>
      </c>
      <c r="L106" s="1">
        <v>2.8391700000000002</v>
      </c>
      <c r="M106" s="1">
        <v>1.6359999999999999</v>
      </c>
      <c r="N106" s="1">
        <v>3.80436</v>
      </c>
      <c r="O106" s="1">
        <v>6.0199100000000003</v>
      </c>
      <c r="P106" s="1">
        <v>1.74197</v>
      </c>
      <c r="Q106" s="1">
        <v>1.0260199999999999</v>
      </c>
      <c r="R106" s="1">
        <v>1.6095900000000001</v>
      </c>
      <c r="S106" s="1">
        <v>3.0277400000000001</v>
      </c>
      <c r="T106" s="1">
        <v>5.8557300000000003</v>
      </c>
      <c r="U106" s="1">
        <v>3.6918700000000002</v>
      </c>
      <c r="V106" s="1" t="s">
        <v>23</v>
      </c>
      <c r="W106" s="1">
        <f>ABS(IK_diagnostics_degrees[[#This Row],[Column1]]-A105)</f>
        <v>2.2651100000000004</v>
      </c>
      <c r="X106" s="1">
        <f>ABS(IK_diagnostics_degrees[[#This Row],[Column2]]-B105)</f>
        <v>9.175000000000022E-2</v>
      </c>
      <c r="Y106" s="1">
        <f>ABS(IK_diagnostics_degrees[[#This Row],[Column3]]-C105)</f>
        <v>4.0737809999999994</v>
      </c>
      <c r="Z106" s="1">
        <f>ABS(IK_diagnostics_degrees[[#This Row],[Column4]]-D105)</f>
        <v>4.4626700000000001</v>
      </c>
      <c r="AA106" s="1">
        <f>ABS(IK_diagnostics_degrees[[#This Row],[Column5]]-E105)</f>
        <v>2.4008180000000001</v>
      </c>
      <c r="AB106" s="1">
        <f>ABS(IK_diagnostics_degrees[[#This Row],[Column6]]-F105)</f>
        <v>3.0249299999999999</v>
      </c>
      <c r="AC106" s="1">
        <f>ABS(IK_diagnostics_degrees[[#This Row],[Column7]]-G105)</f>
        <v>2.8699109999999997</v>
      </c>
      <c r="AD106" s="1">
        <f>ABS(IK_diagnostics_degrees[[#This Row],[Column8]]-H105)</f>
        <v>0.49878</v>
      </c>
      <c r="AE106" s="1">
        <f>ABS(IK_diagnostics_degrees[[#This Row],[Column9]]-I105)</f>
        <v>2.9405100000000002</v>
      </c>
      <c r="AF106" s="1">
        <f>ABS(IK_diagnostics_degrees[[#This Row],[Column10]]-J105)</f>
        <v>1.7862399999999998</v>
      </c>
      <c r="AG106" s="1">
        <f>ABS(IK_diagnostics_degrees[[#This Row],[Column11]]-K105)</f>
        <v>3.1485629999999998</v>
      </c>
      <c r="AH106" s="1">
        <f>ABS(IK_diagnostics_degrees[[#This Row],[Column12]]-L105)</f>
        <v>2.3261099999999999</v>
      </c>
      <c r="AI106" s="1">
        <f>ABS(IK_diagnostics_degrees[[#This Row],[Column13]]-M105)</f>
        <v>2.0524100000000001</v>
      </c>
      <c r="AJ106" s="1">
        <f>ABS(IK_diagnostics_degrees[[#This Row],[Column14]]-N105)</f>
        <v>0.41509000000000018</v>
      </c>
      <c r="AK106" s="1">
        <f>ABS(IK_diagnostics_degrees[[#This Row],[Column15]]-O105)</f>
        <v>0.67430000000000057</v>
      </c>
      <c r="AL106" s="1">
        <f>ABS(IK_diagnostics_degrees[[#This Row],[Column16]]-P105)</f>
        <v>1.40174</v>
      </c>
      <c r="AM106" s="1">
        <f>ABS(IK_diagnostics_degrees[[#This Row],[Column17]]-Q105)</f>
        <v>5.2517800000000001</v>
      </c>
      <c r="AN106" s="1">
        <f>ABS(IK_diagnostics_degrees[[#This Row],[Column18]]-R105)</f>
        <v>4.1917</v>
      </c>
      <c r="AO106" s="1">
        <f>ABS(IK_diagnostics_degrees[[#This Row],[Column19]]-S105)</f>
        <v>2.3187120000000001</v>
      </c>
      <c r="AP106" s="1">
        <f>ABS(IK_diagnostics_degrees[[#This Row],[Column20]]-T105)</f>
        <v>3.9861900000000006</v>
      </c>
      <c r="AQ106" s="1">
        <f>ABS(IK_diagnostics_degrees[[#This Row],[Column21]]-U105)</f>
        <v>1.2913300000000003</v>
      </c>
      <c r="AU106" s="3">
        <f>IK_diagnostics_frames[[#This Row],[Column1]]+AU105</f>
        <v>327</v>
      </c>
      <c r="AV106">
        <f ca="1">AVERAGE(INDIRECT(ADDRESS($AU105+2, AV$1)):INDIRECT(ADDRESS($AU106+1, AV$1)))</f>
        <v>1.75417</v>
      </c>
      <c r="AW106">
        <f ca="1">AVERAGE(INDIRECT(ADDRESS($AU105+2, AW$1)):INDIRECT(ADDRESS($AU106+1, AW$1)))</f>
        <v>3.2847700000000004</v>
      </c>
      <c r="AX106">
        <f ca="1">AVERAGE(INDIRECT(ADDRESS($AU105+2, AX$1)):INDIRECT(ADDRESS($AU106+1, AX$1)))</f>
        <v>0.81082999999999972</v>
      </c>
      <c r="AY106">
        <f ca="1">AVERAGE(INDIRECT(ADDRESS($AU105+2, AY$1)):INDIRECT(ADDRESS($AU106+1, AY$1)))</f>
        <v>3.6869999999999998</v>
      </c>
      <c r="AZ106">
        <f ca="1">AVERAGE(INDIRECT(ADDRESS($AU105+2, AZ$1)):INDIRECT(ADDRESS($AU106+1, AZ$1)))</f>
        <v>3.2043729999999999</v>
      </c>
      <c r="BA106">
        <f ca="1">AVERAGE(INDIRECT(ADDRESS($AU105+2, BA$1)):INDIRECT(ADDRESS($AU106+1, BA$1)))</f>
        <v>6.2188100000000004</v>
      </c>
      <c r="BB106">
        <f ca="1">AVERAGE(INDIRECT(ADDRESS($AU105+2, BB$1)):INDIRECT(ADDRESS($AU106+1, BB$1)))</f>
        <v>1.61985</v>
      </c>
      <c r="BC106">
        <f ca="1">AVERAGE(INDIRECT(ADDRESS($AU105+2, BC$1)):INDIRECT(ADDRESS($AU106+1, BC$1)))</f>
        <v>1.2119300000000002</v>
      </c>
      <c r="BD106">
        <f ca="1">AVERAGE(INDIRECT(ADDRESS($AU105+2, BD$1)):INDIRECT(ADDRESS($AU106+1, BD$1)))</f>
        <v>3.3307699999999998</v>
      </c>
      <c r="BE106">
        <f ca="1">AVERAGE(INDIRECT(ADDRESS($AU105+2, BE$1)):INDIRECT(ADDRESS($AU106+1, BE$1)))</f>
        <v>4.2829800000000002</v>
      </c>
      <c r="BF106">
        <f ca="1">AVERAGE(INDIRECT(ADDRESS($AU105+2, BF$1)):INDIRECT(ADDRESS($AU106+1, BF$1)))</f>
        <v>1.5343699999999998</v>
      </c>
      <c r="BG106">
        <f ca="1">AVERAGE(INDIRECT(ADDRESS($AU105+2, BG$1)):INDIRECT(ADDRESS($AU106+1, BG$1)))</f>
        <v>0.51048000000000027</v>
      </c>
      <c r="BH106">
        <f ca="1">AVERAGE(INDIRECT(ADDRESS($AU105+2, BH$1)):INDIRECT(ADDRESS($AU106+1, BH$1)))</f>
        <v>2.3681700000000001</v>
      </c>
      <c r="BI106">
        <f ca="1">AVERAGE(INDIRECT(ADDRESS($AU105+2, BI$1)):INDIRECT(ADDRESS($AU106+1, BI$1)))</f>
        <v>0.94610000000000039</v>
      </c>
      <c r="BJ106">
        <f ca="1">AVERAGE(INDIRECT(ADDRESS($AU105+2, BJ$1)):INDIRECT(ADDRESS($AU106+1, BJ$1)))</f>
        <v>1.9219999999999793E-2</v>
      </c>
      <c r="BK106">
        <f ca="1">AVERAGE(INDIRECT(ADDRESS($AU105+2, BK$1)):INDIRECT(ADDRESS($AU106+1, BK$1)))</f>
        <v>1.3576799999999998</v>
      </c>
      <c r="BL106">
        <f ca="1">AVERAGE(INDIRECT(ADDRESS($AU105+2, BL$1)):INDIRECT(ADDRESS($AU106+1, BL$1)))</f>
        <v>0.76207199999999997</v>
      </c>
      <c r="BM106">
        <f ca="1">AVERAGE(INDIRECT(ADDRESS($AU105+2, BM$1)):INDIRECT(ADDRESS($AU106+1, BM$1)))</f>
        <v>2.9862E-2</v>
      </c>
      <c r="BN106">
        <f ca="1">AVERAGE(INDIRECT(ADDRESS($AU105+2, BN$1)):INDIRECT(ADDRESS($AU106+1, BN$1)))</f>
        <v>2.89262</v>
      </c>
      <c r="BO106">
        <f ca="1">AVERAGE(INDIRECT(ADDRESS($AU105+2, BO$1)):INDIRECT(ADDRESS($AU106+1, BO$1)))</f>
        <v>5.3621569999999998</v>
      </c>
      <c r="BP106">
        <f ca="1">AVERAGE(INDIRECT(ADDRESS($AU105+2, BP$1)):INDIRECT(ADDRESS($AU106+1, BP$1)))</f>
        <v>1.5233400000000001</v>
      </c>
    </row>
    <row r="107" spans="1:68" x14ac:dyDescent="0.25">
      <c r="A107" s="1">
        <v>5.6105299999999998</v>
      </c>
      <c r="B107" s="1">
        <v>2.5260500000000001</v>
      </c>
      <c r="C107" s="1">
        <v>1.91475</v>
      </c>
      <c r="D107" s="1">
        <v>0.78108200000000005</v>
      </c>
      <c r="E107" s="1">
        <v>3.3433699999999998E-4</v>
      </c>
      <c r="F107" s="1">
        <v>5.8348399999999998</v>
      </c>
      <c r="G107" s="1">
        <v>2.2665500000000001</v>
      </c>
      <c r="H107" s="1">
        <v>4.8465400000000001</v>
      </c>
      <c r="I107" s="1">
        <v>1.5238400000000001</v>
      </c>
      <c r="J107" s="1">
        <v>3.1959200000000001</v>
      </c>
      <c r="K107" s="1">
        <v>4.59924</v>
      </c>
      <c r="L107" s="1">
        <v>4.5180100000000003</v>
      </c>
      <c r="M107" s="1">
        <v>4.2447600000000003</v>
      </c>
      <c r="N107" s="1">
        <v>2.6692100000000001</v>
      </c>
      <c r="O107" s="1">
        <v>3.69963</v>
      </c>
      <c r="P107" s="1">
        <v>1.7618100000000001</v>
      </c>
      <c r="Q107" s="1">
        <v>5.6649399999999996</v>
      </c>
      <c r="R107" s="1">
        <v>4.4434800000000001</v>
      </c>
      <c r="S107" s="1">
        <v>3.66134</v>
      </c>
      <c r="T107" s="1">
        <v>5.9454599999999997</v>
      </c>
      <c r="U107" s="1">
        <v>0.61251100000000003</v>
      </c>
      <c r="V107" s="1" t="s">
        <v>23</v>
      </c>
      <c r="W107" s="1">
        <f>ABS(IK_diagnostics_degrees[[#This Row],[Column1]]-A106)</f>
        <v>1.3720599999999994</v>
      </c>
      <c r="X107" s="1">
        <f>ABS(IK_diagnostics_degrees[[#This Row],[Column2]]-B106)</f>
        <v>2.0253999999999999</v>
      </c>
      <c r="Y107" s="1">
        <f>ABS(IK_diagnostics_degrees[[#This Row],[Column3]]-C106)</f>
        <v>1.6743809999999999</v>
      </c>
      <c r="Z107" s="1">
        <f>ABS(IK_diagnostics_degrees[[#This Row],[Column4]]-D106)</f>
        <v>4.8445079999999994</v>
      </c>
      <c r="AA107" s="1">
        <f>ABS(IK_diagnostics_degrees[[#This Row],[Column5]]-E106)</f>
        <v>0.69813766300000002</v>
      </c>
      <c r="AB107" s="1">
        <f>ABS(IK_diagnostics_degrees[[#This Row],[Column6]]-F106)</f>
        <v>4.3209599999999995</v>
      </c>
      <c r="AC107" s="1">
        <f>ABS(IK_diagnostics_degrees[[#This Row],[Column7]]-G106)</f>
        <v>1.0709399999999998</v>
      </c>
      <c r="AD107" s="1">
        <f>ABS(IK_diagnostics_degrees[[#This Row],[Column8]]-H106)</f>
        <v>0.82756000000000007</v>
      </c>
      <c r="AE107" s="1">
        <f>ABS(IK_diagnostics_degrees[[#This Row],[Column9]]-I106)</f>
        <v>1.5336799999999997</v>
      </c>
      <c r="AF107" s="1">
        <f>ABS(IK_diagnostics_degrees[[#This Row],[Column10]]-J106)</f>
        <v>0.44577</v>
      </c>
      <c r="AG107" s="1">
        <f>ABS(IK_diagnostics_degrees[[#This Row],[Column11]]-K106)</f>
        <v>0.9026200000000002</v>
      </c>
      <c r="AH107" s="1">
        <f>ABS(IK_diagnostics_degrees[[#This Row],[Column12]]-L106)</f>
        <v>1.6788400000000001</v>
      </c>
      <c r="AI107" s="1">
        <f>ABS(IK_diagnostics_degrees[[#This Row],[Column13]]-M106)</f>
        <v>2.6087600000000002</v>
      </c>
      <c r="AJ107" s="1">
        <f>ABS(IK_diagnostics_degrees[[#This Row],[Column14]]-N106)</f>
        <v>1.1351499999999999</v>
      </c>
      <c r="AK107" s="1">
        <f>ABS(IK_diagnostics_degrees[[#This Row],[Column15]]-O106)</f>
        <v>2.3202800000000003</v>
      </c>
      <c r="AL107" s="1">
        <f>ABS(IK_diagnostics_degrees[[#This Row],[Column16]]-P106)</f>
        <v>1.984000000000008E-2</v>
      </c>
      <c r="AM107" s="1">
        <f>ABS(IK_diagnostics_degrees[[#This Row],[Column17]]-Q106)</f>
        <v>4.6389199999999997</v>
      </c>
      <c r="AN107" s="1">
        <f>ABS(IK_diagnostics_degrees[[#This Row],[Column18]]-R106)</f>
        <v>2.8338900000000002</v>
      </c>
      <c r="AO107" s="1">
        <f>ABS(IK_diagnostics_degrees[[#This Row],[Column19]]-S106)</f>
        <v>0.63359999999999994</v>
      </c>
      <c r="AP107" s="1">
        <f>ABS(IK_diagnostics_degrees[[#This Row],[Column20]]-T106)</f>
        <v>8.9729999999999421E-2</v>
      </c>
      <c r="AQ107" s="1">
        <f>ABS(IK_diagnostics_degrees[[#This Row],[Column21]]-U106)</f>
        <v>3.0793590000000002</v>
      </c>
      <c r="AU107" s="4">
        <f>IK_diagnostics_frames[[#This Row],[Column1]]+AU106</f>
        <v>329</v>
      </c>
      <c r="AV107">
        <f ca="1">AVERAGE(INDIRECT(ADDRESS($AU106+2, AV$1)):INDIRECT(ADDRESS($AU107+1, AV$1)))</f>
        <v>0.50773999999999986</v>
      </c>
      <c r="AW107">
        <f ca="1">AVERAGE(INDIRECT(ADDRESS($AU106+2, AW$1)):INDIRECT(ADDRESS($AU107+1, AW$1)))</f>
        <v>2.130585</v>
      </c>
      <c r="AX107">
        <f ca="1">AVERAGE(INDIRECT(ADDRESS($AU106+2, AX$1)):INDIRECT(ADDRESS($AU107+1, AX$1)))</f>
        <v>1.3401049999999999</v>
      </c>
      <c r="AY107">
        <f ca="1">AVERAGE(INDIRECT(ADDRESS($AU106+2, AY$1)):INDIRECT(ADDRESS($AU107+1, AY$1)))</f>
        <v>3.4224800000000002</v>
      </c>
      <c r="AZ107">
        <f ca="1">AVERAGE(INDIRECT(ADDRESS($AU106+2, AZ$1)):INDIRECT(ADDRESS($AU107+1, AZ$1)))</f>
        <v>4.5479085000000001</v>
      </c>
      <c r="BA107">
        <f ca="1">AVERAGE(INDIRECT(ADDRESS($AU106+2, BA$1)):INDIRECT(ADDRESS($AU107+1, BA$1)))</f>
        <v>3.5512249999999996</v>
      </c>
      <c r="BB107">
        <f ca="1">AVERAGE(INDIRECT(ADDRESS($AU106+2, BB$1)):INDIRECT(ADDRESS($AU107+1, BB$1)))</f>
        <v>1.910466</v>
      </c>
      <c r="BC107">
        <f ca="1">AVERAGE(INDIRECT(ADDRESS($AU106+2, BC$1)):INDIRECT(ADDRESS($AU107+1, BC$1)))</f>
        <v>0.80019500000000043</v>
      </c>
      <c r="BD107">
        <f ca="1">AVERAGE(INDIRECT(ADDRESS($AU106+2, BD$1)):INDIRECT(ADDRESS($AU107+1, BD$1)))</f>
        <v>2.6575699999999998</v>
      </c>
      <c r="BE107">
        <f ca="1">AVERAGE(INDIRECT(ADDRESS($AU106+2, BE$1)):INDIRECT(ADDRESS($AU107+1, BE$1)))</f>
        <v>1.94543</v>
      </c>
      <c r="BF107">
        <f ca="1">AVERAGE(INDIRECT(ADDRESS($AU106+2, BF$1)):INDIRECT(ADDRESS($AU107+1, BF$1)))</f>
        <v>1.01312</v>
      </c>
      <c r="BG107">
        <f ca="1">AVERAGE(INDIRECT(ADDRESS($AU106+2, BG$1)):INDIRECT(ADDRESS($AU107+1, BG$1)))</f>
        <v>1.2559300000000002</v>
      </c>
      <c r="BH107">
        <f ca="1">AVERAGE(INDIRECT(ADDRESS($AU106+2, BH$1)):INDIRECT(ADDRESS($AU107+1, BH$1)))</f>
        <v>0.51120499999999991</v>
      </c>
      <c r="BI107">
        <f ca="1">AVERAGE(INDIRECT(ADDRESS($AU106+2, BI$1)):INDIRECT(ADDRESS($AU107+1, BI$1)))</f>
        <v>0.10507500000000025</v>
      </c>
      <c r="BJ107">
        <f ca="1">AVERAGE(INDIRECT(ADDRESS($AU106+2, BJ$1)):INDIRECT(ADDRESS($AU107+1, BJ$1)))</f>
        <v>1.6630170000000002</v>
      </c>
      <c r="BK107">
        <f ca="1">AVERAGE(INDIRECT(ADDRESS($AU106+2, BK$1)):INDIRECT(ADDRESS($AU107+1, BK$1)))</f>
        <v>1.9118339999999998</v>
      </c>
      <c r="BL107">
        <f ca="1">AVERAGE(INDIRECT(ADDRESS($AU106+2, BL$1)):INDIRECT(ADDRESS($AU107+1, BL$1)))</f>
        <v>4.0296469999999998</v>
      </c>
      <c r="BM107">
        <f ca="1">AVERAGE(INDIRECT(ADDRESS($AU106+2, BM$1)):INDIRECT(ADDRESS($AU107+1, BM$1)))</f>
        <v>4.9106630000000004</v>
      </c>
      <c r="BN107">
        <f ca="1">AVERAGE(INDIRECT(ADDRESS($AU106+2, BN$1)):INDIRECT(ADDRESS($AU107+1, BN$1)))</f>
        <v>2.2202850000000001</v>
      </c>
      <c r="BO107">
        <f ca="1">AVERAGE(INDIRECT(ADDRESS($AU106+2, BO$1)):INDIRECT(ADDRESS($AU107+1, BO$1)))</f>
        <v>1.8339435000000002</v>
      </c>
      <c r="BP107">
        <f ca="1">AVERAGE(INDIRECT(ADDRESS($AU106+2, BP$1)):INDIRECT(ADDRESS($AU107+1, BP$1)))</f>
        <v>3.7899590000000001</v>
      </c>
    </row>
    <row r="108" spans="1:68" x14ac:dyDescent="0.25">
      <c r="A108" s="1">
        <v>1.4129799999999999</v>
      </c>
      <c r="B108" s="1">
        <v>2.7496100000000001</v>
      </c>
      <c r="C108" s="1">
        <v>4.5927800000000003</v>
      </c>
      <c r="D108" s="1">
        <v>6.2831900000000003</v>
      </c>
      <c r="E108" s="1">
        <v>0.53004899999999999</v>
      </c>
      <c r="F108" s="1">
        <v>1.47448</v>
      </c>
      <c r="G108" s="1">
        <v>1.2734399999999999</v>
      </c>
      <c r="H108" s="1">
        <v>2.9649800000000002</v>
      </c>
      <c r="I108" s="1">
        <v>2.1349200000000002</v>
      </c>
      <c r="J108" s="1">
        <v>3.5844900000000002</v>
      </c>
      <c r="K108" s="1">
        <v>5.0368900000000001E-2</v>
      </c>
      <c r="L108" s="1">
        <v>1.7882499999999999</v>
      </c>
      <c r="M108" s="1">
        <v>6.2831900000000003</v>
      </c>
      <c r="N108" s="1">
        <v>5.9226099999999997</v>
      </c>
      <c r="O108" s="1">
        <v>5.6841900000000001</v>
      </c>
      <c r="P108" s="1">
        <v>2.1816900000000001</v>
      </c>
      <c r="Q108" s="1">
        <v>9.4339500000000007E-2</v>
      </c>
      <c r="R108" s="1">
        <v>2.34334</v>
      </c>
      <c r="S108" s="1">
        <v>0.95269099999999995</v>
      </c>
      <c r="T108" s="1">
        <v>2.1721200000000001</v>
      </c>
      <c r="U108" s="1">
        <v>1.8984099999999999</v>
      </c>
      <c r="V108" s="1" t="s">
        <v>23</v>
      </c>
      <c r="W108" s="1">
        <f>ABS(IK_diagnostics_degrees[[#This Row],[Column1]]-A107)</f>
        <v>4.1975499999999997</v>
      </c>
      <c r="X108" s="1">
        <f>ABS(IK_diagnostics_degrees[[#This Row],[Column2]]-B107)</f>
        <v>0.22355999999999998</v>
      </c>
      <c r="Y108" s="1">
        <f>ABS(IK_diagnostics_degrees[[#This Row],[Column3]]-C107)</f>
        <v>2.6780300000000006</v>
      </c>
      <c r="Z108" s="1">
        <f>ABS(IK_diagnostics_degrees[[#This Row],[Column4]]-D107)</f>
        <v>5.5021079999999998</v>
      </c>
      <c r="AA108" s="1">
        <f>ABS(IK_diagnostics_degrees[[#This Row],[Column5]]-E107)</f>
        <v>0.52971466300000003</v>
      </c>
      <c r="AB108" s="1">
        <f>ABS(IK_diagnostics_degrees[[#This Row],[Column6]]-F107)</f>
        <v>4.36036</v>
      </c>
      <c r="AC108" s="1">
        <f>ABS(IK_diagnostics_degrees[[#This Row],[Column7]]-G107)</f>
        <v>0.99311000000000016</v>
      </c>
      <c r="AD108" s="1">
        <f>ABS(IK_diagnostics_degrees[[#This Row],[Column8]]-H107)</f>
        <v>1.8815599999999999</v>
      </c>
      <c r="AE108" s="1">
        <f>ABS(IK_diagnostics_degrees[[#This Row],[Column9]]-I107)</f>
        <v>0.61108000000000007</v>
      </c>
      <c r="AF108" s="1">
        <f>ABS(IK_diagnostics_degrees[[#This Row],[Column10]]-J107)</f>
        <v>0.38857000000000008</v>
      </c>
      <c r="AG108" s="1">
        <f>ABS(IK_diagnostics_degrees[[#This Row],[Column11]]-K107)</f>
        <v>4.5488711000000004</v>
      </c>
      <c r="AH108" s="1">
        <f>ABS(IK_diagnostics_degrees[[#This Row],[Column12]]-L107)</f>
        <v>2.7297600000000006</v>
      </c>
      <c r="AI108" s="1">
        <f>ABS(IK_diagnostics_degrees[[#This Row],[Column13]]-M107)</f>
        <v>2.03843</v>
      </c>
      <c r="AJ108" s="1">
        <f>ABS(IK_diagnostics_degrees[[#This Row],[Column14]]-N107)</f>
        <v>3.2533999999999996</v>
      </c>
      <c r="AK108" s="1">
        <f>ABS(IK_diagnostics_degrees[[#This Row],[Column15]]-O107)</f>
        <v>1.9845600000000001</v>
      </c>
      <c r="AL108" s="1">
        <f>ABS(IK_diagnostics_degrees[[#This Row],[Column16]]-P107)</f>
        <v>0.41988000000000003</v>
      </c>
      <c r="AM108" s="1">
        <f>ABS(IK_diagnostics_degrees[[#This Row],[Column17]]-Q107)</f>
        <v>5.5706004999999994</v>
      </c>
      <c r="AN108" s="1">
        <f>ABS(IK_diagnostics_degrees[[#This Row],[Column18]]-R107)</f>
        <v>2.1001400000000001</v>
      </c>
      <c r="AO108" s="1">
        <f>ABS(IK_diagnostics_degrees[[#This Row],[Column19]]-S107)</f>
        <v>2.7086490000000003</v>
      </c>
      <c r="AP108" s="1">
        <f>ABS(IK_diagnostics_degrees[[#This Row],[Column20]]-T107)</f>
        <v>3.7733399999999997</v>
      </c>
      <c r="AQ108" s="1">
        <f>ABS(IK_diagnostics_degrees[[#This Row],[Column21]]-U107)</f>
        <v>1.2858989999999999</v>
      </c>
      <c r="AU108" s="3">
        <f>IK_diagnostics_frames[[#This Row],[Column1]]+AU107</f>
        <v>335</v>
      </c>
      <c r="AV108">
        <f ca="1">AVERAGE(INDIRECT(ADDRESS($AU107+2, AV$1)):INDIRECT(ADDRESS($AU108+1, AV$1)))</f>
        <v>1.9260416666666664</v>
      </c>
      <c r="AW108">
        <f ca="1">AVERAGE(INDIRECT(ADDRESS($AU107+2, AW$1)):INDIRECT(ADDRESS($AU108+1, AW$1)))</f>
        <v>1.338476666666667</v>
      </c>
      <c r="AX108">
        <f ca="1">AVERAGE(INDIRECT(ADDRESS($AU107+2, AX$1)):INDIRECT(ADDRESS($AU108+1, AX$1)))</f>
        <v>1.4635449999999999</v>
      </c>
      <c r="AY108">
        <f ca="1">AVERAGE(INDIRECT(ADDRESS($AU107+2, AY$1)):INDIRECT(ADDRESS($AU108+1, AY$1)))</f>
        <v>1.2684099999999998</v>
      </c>
      <c r="AZ108">
        <f ca="1">AVERAGE(INDIRECT(ADDRESS($AU107+2, AZ$1)):INDIRECT(ADDRESS($AU108+1, AZ$1)))</f>
        <v>2.01877</v>
      </c>
      <c r="BA108">
        <f ca="1">AVERAGE(INDIRECT(ADDRESS($AU107+2, BA$1)):INDIRECT(ADDRESS($AU108+1, BA$1)))</f>
        <v>2.7549189999999997</v>
      </c>
      <c r="BB108">
        <f ca="1">AVERAGE(INDIRECT(ADDRESS($AU107+2, BB$1)):INDIRECT(ADDRESS($AU108+1, BB$1)))</f>
        <v>1.4532266666666667</v>
      </c>
      <c r="BC108">
        <f ca="1">AVERAGE(INDIRECT(ADDRESS($AU107+2, BC$1)):INDIRECT(ADDRESS($AU108+1, BC$1)))</f>
        <v>1.2215</v>
      </c>
      <c r="BD108">
        <f ca="1">AVERAGE(INDIRECT(ADDRESS($AU107+2, BD$1)):INDIRECT(ADDRESS($AU108+1, BD$1)))</f>
        <v>3.0733783333333338</v>
      </c>
      <c r="BE108">
        <f ca="1">AVERAGE(INDIRECT(ADDRESS($AU107+2, BE$1)):INDIRECT(ADDRESS($AU108+1, BE$1)))</f>
        <v>2.8593483333333332</v>
      </c>
      <c r="BF108">
        <f ca="1">AVERAGE(INDIRECT(ADDRESS($AU107+2, BF$1)):INDIRECT(ADDRESS($AU108+1, BF$1)))</f>
        <v>3.6097996666666661</v>
      </c>
      <c r="BG108">
        <f ca="1">AVERAGE(INDIRECT(ADDRESS($AU107+2, BG$1)):INDIRECT(ADDRESS($AU108+1, BG$1)))</f>
        <v>3.0029724666666673</v>
      </c>
      <c r="BH108">
        <f ca="1">AVERAGE(INDIRECT(ADDRESS($AU107+2, BH$1)):INDIRECT(ADDRESS($AU108+1, BH$1)))</f>
        <v>2.0955083333333331</v>
      </c>
      <c r="BI108">
        <f ca="1">AVERAGE(INDIRECT(ADDRESS($AU107+2, BI$1)):INDIRECT(ADDRESS($AU108+1, BI$1)))</f>
        <v>2.1675740000000001</v>
      </c>
      <c r="BJ108">
        <f ca="1">AVERAGE(INDIRECT(ADDRESS($AU107+2, BJ$1)):INDIRECT(ADDRESS($AU108+1, BJ$1)))</f>
        <v>1.861769</v>
      </c>
      <c r="BK108">
        <f ca="1">AVERAGE(INDIRECT(ADDRESS($AU107+2, BK$1)):INDIRECT(ADDRESS($AU108+1, BK$1)))</f>
        <v>3.0203133333333336</v>
      </c>
      <c r="BL108">
        <f ca="1">AVERAGE(INDIRECT(ADDRESS($AU107+2, BL$1)):INDIRECT(ADDRESS($AU108+1, BL$1)))</f>
        <v>2.2016526666666665</v>
      </c>
      <c r="BM108">
        <f ca="1">AVERAGE(INDIRECT(ADDRESS($AU107+2, BM$1)):INDIRECT(ADDRESS($AU108+1, BM$1)))</f>
        <v>2.6960630000000001</v>
      </c>
      <c r="BN108">
        <f ca="1">AVERAGE(INDIRECT(ADDRESS($AU107+2, BN$1)):INDIRECT(ADDRESS($AU108+1, BN$1)))</f>
        <v>3.3856516666666661</v>
      </c>
      <c r="BO108">
        <f ca="1">AVERAGE(INDIRECT(ADDRESS($AU107+2, BO$1)):INDIRECT(ADDRESS($AU108+1, BO$1)))</f>
        <v>1.8526897666666666</v>
      </c>
      <c r="BP108">
        <f ca="1">AVERAGE(INDIRECT(ADDRESS($AU107+2, BP$1)):INDIRECT(ADDRESS($AU108+1, BP$1)))</f>
        <v>2.0697866666666669</v>
      </c>
    </row>
    <row r="109" spans="1:68" x14ac:dyDescent="0.25">
      <c r="A109" s="1">
        <v>4.7960099999999999</v>
      </c>
      <c r="B109" s="1">
        <v>1.23732</v>
      </c>
      <c r="C109" s="1">
        <v>2.1360700000000001</v>
      </c>
      <c r="D109" s="1">
        <v>4.5211199999999998</v>
      </c>
      <c r="E109" s="1">
        <v>2.47566</v>
      </c>
      <c r="F109" s="1">
        <v>2.8981599999999998</v>
      </c>
      <c r="G109" s="1">
        <v>1.67557</v>
      </c>
      <c r="H109" s="1">
        <v>5.0612599999999999</v>
      </c>
      <c r="I109" s="1">
        <v>1.81128</v>
      </c>
      <c r="J109" s="1">
        <v>2.0401400000000001</v>
      </c>
      <c r="K109" s="1">
        <v>3.1616900000000001</v>
      </c>
      <c r="L109" s="1">
        <v>3.0327899999999999</v>
      </c>
      <c r="M109" s="1">
        <v>1.10467</v>
      </c>
      <c r="N109" s="1">
        <v>4.5110099999999997</v>
      </c>
      <c r="O109" s="1">
        <v>1.2704500000000001</v>
      </c>
      <c r="P109" s="1">
        <v>4.5203600000000002</v>
      </c>
      <c r="Q109" s="1">
        <v>3.1296300000000001</v>
      </c>
      <c r="R109" s="1">
        <v>0.67456000000000005</v>
      </c>
      <c r="S109" s="1">
        <v>5.9313700000000003</v>
      </c>
      <c r="T109" s="1">
        <v>2.2020400000000002</v>
      </c>
      <c r="U109" s="1">
        <v>4.8454600000000001</v>
      </c>
      <c r="V109" s="1" t="s">
        <v>23</v>
      </c>
      <c r="W109" s="1">
        <f>ABS(IK_diagnostics_degrees[[#This Row],[Column1]]-A108)</f>
        <v>3.3830299999999998</v>
      </c>
      <c r="X109" s="1">
        <f>ABS(IK_diagnostics_degrees[[#This Row],[Column2]]-B108)</f>
        <v>1.5122900000000001</v>
      </c>
      <c r="Y109" s="1">
        <f>ABS(IK_diagnostics_degrees[[#This Row],[Column3]]-C108)</f>
        <v>2.4567100000000002</v>
      </c>
      <c r="Z109" s="1">
        <f>ABS(IK_diagnostics_degrees[[#This Row],[Column4]]-D108)</f>
        <v>1.7620700000000005</v>
      </c>
      <c r="AA109" s="1">
        <f>ABS(IK_diagnostics_degrees[[#This Row],[Column5]]-E108)</f>
        <v>1.945611</v>
      </c>
      <c r="AB109" s="1">
        <f>ABS(IK_diagnostics_degrees[[#This Row],[Column6]]-F108)</f>
        <v>1.4236799999999998</v>
      </c>
      <c r="AC109" s="1">
        <f>ABS(IK_diagnostics_degrees[[#This Row],[Column7]]-G108)</f>
        <v>0.4021300000000001</v>
      </c>
      <c r="AD109" s="1">
        <f>ABS(IK_diagnostics_degrees[[#This Row],[Column8]]-H108)</f>
        <v>2.0962799999999997</v>
      </c>
      <c r="AE109" s="1">
        <f>ABS(IK_diagnostics_degrees[[#This Row],[Column9]]-I108)</f>
        <v>0.32364000000000015</v>
      </c>
      <c r="AF109" s="1">
        <f>ABS(IK_diagnostics_degrees[[#This Row],[Column10]]-J108)</f>
        <v>1.5443500000000001</v>
      </c>
      <c r="AG109" s="1">
        <f>ABS(IK_diagnostics_degrees[[#This Row],[Column11]]-K108)</f>
        <v>3.1113211000000001</v>
      </c>
      <c r="AH109" s="1">
        <f>ABS(IK_diagnostics_degrees[[#This Row],[Column12]]-L108)</f>
        <v>1.24454</v>
      </c>
      <c r="AI109" s="1">
        <f>ABS(IK_diagnostics_degrees[[#This Row],[Column13]]-M108)</f>
        <v>5.1785200000000007</v>
      </c>
      <c r="AJ109" s="1">
        <f>ABS(IK_diagnostics_degrees[[#This Row],[Column14]]-N108)</f>
        <v>1.4116</v>
      </c>
      <c r="AK109" s="1">
        <f>ABS(IK_diagnostics_degrees[[#This Row],[Column15]]-O108)</f>
        <v>4.4137399999999998</v>
      </c>
      <c r="AL109" s="1">
        <f>ABS(IK_diagnostics_degrees[[#This Row],[Column16]]-P108)</f>
        <v>2.33867</v>
      </c>
      <c r="AM109" s="1">
        <f>ABS(IK_diagnostics_degrees[[#This Row],[Column17]]-Q108)</f>
        <v>3.0352905000000003</v>
      </c>
      <c r="AN109" s="1">
        <f>ABS(IK_diagnostics_degrees[[#This Row],[Column18]]-R108)</f>
        <v>1.6687799999999999</v>
      </c>
      <c r="AO109" s="1">
        <f>ABS(IK_diagnostics_degrees[[#This Row],[Column19]]-S108)</f>
        <v>4.9786790000000005</v>
      </c>
      <c r="AP109" s="1">
        <f>ABS(IK_diagnostics_degrees[[#This Row],[Column20]]-T108)</f>
        <v>2.9920000000000169E-2</v>
      </c>
      <c r="AQ109" s="1">
        <f>ABS(IK_diagnostics_degrees[[#This Row],[Column21]]-U108)</f>
        <v>2.9470499999999999</v>
      </c>
      <c r="AU109" s="4">
        <f>IK_diagnostics_frames[[#This Row],[Column1]]+AU108</f>
        <v>337</v>
      </c>
      <c r="AV109">
        <f ca="1">AVERAGE(INDIRECT(ADDRESS($AU108+2, AV$1)):INDIRECT(ADDRESS($AU109+1, AV$1)))</f>
        <v>3.8133650000000001</v>
      </c>
      <c r="AW109">
        <f ca="1">AVERAGE(INDIRECT(ADDRESS($AU108+2, AW$1)):INDIRECT(ADDRESS($AU109+1, AW$1)))</f>
        <v>4.5882139999999998</v>
      </c>
      <c r="AX109">
        <f ca="1">AVERAGE(INDIRECT(ADDRESS($AU108+2, AX$1)):INDIRECT(ADDRESS($AU109+1, AX$1)))</f>
        <v>2.0559700000000003</v>
      </c>
      <c r="AY109">
        <f ca="1">AVERAGE(INDIRECT(ADDRESS($AU108+2, AY$1)):INDIRECT(ADDRESS($AU109+1, AY$1)))</f>
        <v>2.635065</v>
      </c>
      <c r="AZ109">
        <f ca="1">AVERAGE(INDIRECT(ADDRESS($AU108+2, AZ$1)):INDIRECT(ADDRESS($AU109+1, AZ$1)))</f>
        <v>1.3235250000000001</v>
      </c>
      <c r="BA109">
        <f ca="1">AVERAGE(INDIRECT(ADDRESS($AU108+2, BA$1)):INDIRECT(ADDRESS($AU109+1, BA$1)))</f>
        <v>3.277425</v>
      </c>
      <c r="BB109">
        <f ca="1">AVERAGE(INDIRECT(ADDRESS($AU108+2, BB$1)):INDIRECT(ADDRESS($AU109+1, BB$1)))</f>
        <v>3.3799250000000001</v>
      </c>
      <c r="BC109">
        <f ca="1">AVERAGE(INDIRECT(ADDRESS($AU108+2, BC$1)):INDIRECT(ADDRESS($AU109+1, BC$1)))</f>
        <v>1.3813749999999998</v>
      </c>
      <c r="BD109">
        <f ca="1">AVERAGE(INDIRECT(ADDRESS($AU108+2, BD$1)):INDIRECT(ADDRESS($AU109+1, BD$1)))</f>
        <v>2.7813350000000003</v>
      </c>
      <c r="BE109">
        <f ca="1">AVERAGE(INDIRECT(ADDRESS($AU108+2, BE$1)):INDIRECT(ADDRESS($AU109+1, BE$1)))</f>
        <v>2.468137</v>
      </c>
      <c r="BF109">
        <f ca="1">AVERAGE(INDIRECT(ADDRESS($AU108+2, BF$1)):INDIRECT(ADDRESS($AU109+1, BF$1)))</f>
        <v>2.0108449999999998</v>
      </c>
      <c r="BG109">
        <f ca="1">AVERAGE(INDIRECT(ADDRESS($AU108+2, BG$1)):INDIRECT(ADDRESS($AU109+1, BG$1)))</f>
        <v>3.505925</v>
      </c>
      <c r="BH109">
        <f ca="1">AVERAGE(INDIRECT(ADDRESS($AU108+2, BH$1)):INDIRECT(ADDRESS($AU109+1, BH$1)))</f>
        <v>0.90823999999999994</v>
      </c>
      <c r="BI109">
        <f ca="1">AVERAGE(INDIRECT(ADDRESS($AU108+2, BI$1)):INDIRECT(ADDRESS($AU109+1, BI$1)))</f>
        <v>1.8888230000000001</v>
      </c>
      <c r="BJ109">
        <f ca="1">AVERAGE(INDIRECT(ADDRESS($AU108+2, BJ$1)):INDIRECT(ADDRESS($AU109+1, BJ$1)))</f>
        <v>2.0690255</v>
      </c>
      <c r="BK109">
        <f ca="1">AVERAGE(INDIRECT(ADDRESS($AU108+2, BK$1)):INDIRECT(ADDRESS($AU109+1, BK$1)))</f>
        <v>1.18411</v>
      </c>
      <c r="BL109">
        <f ca="1">AVERAGE(INDIRECT(ADDRESS($AU108+2, BL$1)):INDIRECT(ADDRESS($AU109+1, BL$1)))</f>
        <v>2.8962450000000004</v>
      </c>
      <c r="BM109">
        <f ca="1">AVERAGE(INDIRECT(ADDRESS($AU108+2, BM$1)):INDIRECT(ADDRESS($AU109+1, BM$1)))</f>
        <v>1.2503100000000003</v>
      </c>
      <c r="BN109">
        <f ca="1">AVERAGE(INDIRECT(ADDRESS($AU108+2, BN$1)):INDIRECT(ADDRESS($AU109+1, BN$1)))</f>
        <v>1.11415</v>
      </c>
      <c r="BO109">
        <f ca="1">AVERAGE(INDIRECT(ADDRESS($AU108+2, BO$1)):INDIRECT(ADDRESS($AU109+1, BO$1)))</f>
        <v>1.6779149999999998</v>
      </c>
      <c r="BP109">
        <f ca="1">AVERAGE(INDIRECT(ADDRESS($AU108+2, BP$1)):INDIRECT(ADDRESS($AU109+1, BP$1)))</f>
        <v>2.1427250000000004</v>
      </c>
    </row>
    <row r="110" spans="1:68" x14ac:dyDescent="0.25">
      <c r="A110" s="1">
        <v>1.8083100000000001</v>
      </c>
      <c r="B110" s="1">
        <v>4.65306</v>
      </c>
      <c r="C110" s="1">
        <v>5.2172599999999996</v>
      </c>
      <c r="D110" s="1">
        <v>2.6875499999999999</v>
      </c>
      <c r="E110" s="1">
        <v>3.0878199999999998</v>
      </c>
      <c r="F110" s="1">
        <v>2.3311600000000001</v>
      </c>
      <c r="G110" s="1">
        <v>5.6258499999999998</v>
      </c>
      <c r="H110" s="1">
        <v>2.4291399999999999</v>
      </c>
      <c r="I110" s="1">
        <v>0.49095</v>
      </c>
      <c r="J110" s="1">
        <v>4.6386700000000003</v>
      </c>
      <c r="K110" s="1">
        <v>3.0266199999999999</v>
      </c>
      <c r="L110" s="1">
        <v>5.6484399999999999</v>
      </c>
      <c r="M110" s="1">
        <v>3.68981</v>
      </c>
      <c r="N110" s="1">
        <v>2.00468</v>
      </c>
      <c r="O110" s="1">
        <v>1.7282999999999999</v>
      </c>
      <c r="P110" s="1">
        <v>2.4521999999999999</v>
      </c>
      <c r="Q110" s="1">
        <v>0.10093100000000001</v>
      </c>
      <c r="R110" s="1">
        <v>5.8765900000000002</v>
      </c>
      <c r="S110" s="1">
        <v>2.0324599999999999</v>
      </c>
      <c r="T110" s="1">
        <v>6.2679499999999999</v>
      </c>
      <c r="U110" s="1">
        <v>4.6021999999999998</v>
      </c>
      <c r="V110" s="1" t="s">
        <v>23</v>
      </c>
      <c r="W110" s="1">
        <f>ABS(IK_diagnostics_degrees[[#This Row],[Column1]]-A109)</f>
        <v>2.9876999999999998</v>
      </c>
      <c r="X110" s="1">
        <f>ABS(IK_diagnostics_degrees[[#This Row],[Column2]]-B109)</f>
        <v>3.41574</v>
      </c>
      <c r="Y110" s="1">
        <f>ABS(IK_diagnostics_degrees[[#This Row],[Column3]]-C109)</f>
        <v>3.0811899999999994</v>
      </c>
      <c r="Z110" s="1">
        <f>ABS(IK_diagnostics_degrees[[#This Row],[Column4]]-D109)</f>
        <v>1.8335699999999999</v>
      </c>
      <c r="AA110" s="1">
        <f>ABS(IK_diagnostics_degrees[[#This Row],[Column5]]-E109)</f>
        <v>0.61215999999999982</v>
      </c>
      <c r="AB110" s="1">
        <f>ABS(IK_diagnostics_degrees[[#This Row],[Column6]]-F109)</f>
        <v>0.56699999999999973</v>
      </c>
      <c r="AC110" s="1">
        <f>ABS(IK_diagnostics_degrees[[#This Row],[Column7]]-G109)</f>
        <v>3.9502799999999998</v>
      </c>
      <c r="AD110" s="1">
        <f>ABS(IK_diagnostics_degrees[[#This Row],[Column8]]-H109)</f>
        <v>2.63212</v>
      </c>
      <c r="AE110" s="1">
        <f>ABS(IK_diagnostics_degrees[[#This Row],[Column9]]-I109)</f>
        <v>1.32033</v>
      </c>
      <c r="AF110" s="1">
        <f>ABS(IK_diagnostics_degrees[[#This Row],[Column10]]-J109)</f>
        <v>2.5985300000000002</v>
      </c>
      <c r="AG110" s="1">
        <f>ABS(IK_diagnostics_degrees[[#This Row],[Column11]]-K109)</f>
        <v>0.13507000000000025</v>
      </c>
      <c r="AH110" s="1">
        <f>ABS(IK_diagnostics_degrees[[#This Row],[Column12]]-L109)</f>
        <v>2.61565</v>
      </c>
      <c r="AI110" s="1">
        <f>ABS(IK_diagnostics_degrees[[#This Row],[Column13]]-M109)</f>
        <v>2.58514</v>
      </c>
      <c r="AJ110" s="1">
        <f>ABS(IK_diagnostics_degrees[[#This Row],[Column14]]-N109)</f>
        <v>2.5063299999999997</v>
      </c>
      <c r="AK110" s="1">
        <f>ABS(IK_diagnostics_degrees[[#This Row],[Column15]]-O109)</f>
        <v>0.45784999999999987</v>
      </c>
      <c r="AL110" s="1">
        <f>ABS(IK_diagnostics_degrees[[#This Row],[Column16]]-P109)</f>
        <v>2.0681600000000002</v>
      </c>
      <c r="AM110" s="1">
        <f>ABS(IK_diagnostics_degrees[[#This Row],[Column17]]-Q109)</f>
        <v>3.028699</v>
      </c>
      <c r="AN110" s="1">
        <f>ABS(IK_diagnostics_degrees[[#This Row],[Column18]]-R109)</f>
        <v>5.2020300000000006</v>
      </c>
      <c r="AO110" s="1">
        <f>ABS(IK_diagnostics_degrees[[#This Row],[Column19]]-S109)</f>
        <v>3.8989100000000003</v>
      </c>
      <c r="AP110" s="1">
        <f>ABS(IK_diagnostics_degrees[[#This Row],[Column20]]-T109)</f>
        <v>4.0659099999999997</v>
      </c>
      <c r="AQ110" s="1">
        <f>ABS(IK_diagnostics_degrees[[#This Row],[Column21]]-U109)</f>
        <v>0.24326000000000025</v>
      </c>
      <c r="AU110" s="3">
        <f>IK_diagnostics_frames[[#This Row],[Column1]]+AU109</f>
        <v>338</v>
      </c>
      <c r="AV110">
        <f ca="1">AVERAGE(INDIRECT(ADDRESS($AU109+2, AV$1)):INDIRECT(ADDRESS($AU110+1, AV$1)))</f>
        <v>4.7557497999999994</v>
      </c>
      <c r="AW110">
        <f ca="1">AVERAGE(INDIRECT(ADDRESS($AU109+2, AW$1)):INDIRECT(ADDRESS($AU110+1, AW$1)))</f>
        <v>0.36060999999999943</v>
      </c>
      <c r="AX110">
        <f ca="1">AVERAGE(INDIRECT(ADDRESS($AU109+2, AX$1)):INDIRECT(ADDRESS($AU110+1, AX$1)))</f>
        <v>1.0693999999999999</v>
      </c>
      <c r="AY110">
        <f ca="1">AVERAGE(INDIRECT(ADDRESS($AU109+2, AY$1)):INDIRECT(ADDRESS($AU110+1, AY$1)))</f>
        <v>1.90239</v>
      </c>
      <c r="AZ110">
        <f ca="1">AVERAGE(INDIRECT(ADDRESS($AU109+2, AZ$1)):INDIRECT(ADDRESS($AU110+1, AZ$1)))</f>
        <v>0.78442999999999974</v>
      </c>
      <c r="BA110">
        <f ca="1">AVERAGE(INDIRECT(ADDRESS($AU109+2, BA$1)):INDIRECT(ADDRESS($AU110+1, BA$1)))</f>
        <v>1.7508000000000001</v>
      </c>
      <c r="BB110">
        <f ca="1">AVERAGE(INDIRECT(ADDRESS($AU109+2, BB$1)):INDIRECT(ADDRESS($AU110+1, BB$1)))</f>
        <v>3.1651799999999999</v>
      </c>
      <c r="BC110">
        <f ca="1">AVERAGE(INDIRECT(ADDRESS($AU109+2, BC$1)):INDIRECT(ADDRESS($AU110+1, BC$1)))</f>
        <v>2.52576</v>
      </c>
      <c r="BD110">
        <f ca="1">AVERAGE(INDIRECT(ADDRESS($AU109+2, BD$1)):INDIRECT(ADDRESS($AU110+1, BD$1)))</f>
        <v>2.8176600000000005</v>
      </c>
      <c r="BE110">
        <f ca="1">AVERAGE(INDIRECT(ADDRESS($AU109+2, BE$1)):INDIRECT(ADDRESS($AU110+1, BE$1)))</f>
        <v>1.9425000000000003</v>
      </c>
      <c r="BF110">
        <f ca="1">AVERAGE(INDIRECT(ADDRESS($AU109+2, BF$1)):INDIRECT(ADDRESS($AU110+1, BF$1)))</f>
        <v>0.96720000000000006</v>
      </c>
      <c r="BG110">
        <f ca="1">AVERAGE(INDIRECT(ADDRESS($AU109+2, BG$1)):INDIRECT(ADDRESS($AU110+1, BG$1)))</f>
        <v>2.4232</v>
      </c>
      <c r="BH110">
        <f ca="1">AVERAGE(INDIRECT(ADDRESS($AU109+2, BH$1)):INDIRECT(ADDRESS($AU110+1, BH$1)))</f>
        <v>1.5450699999999999</v>
      </c>
      <c r="BI110">
        <f ca="1">AVERAGE(INDIRECT(ADDRESS($AU109+2, BI$1)):INDIRECT(ADDRESS($AU110+1, BI$1)))</f>
        <v>5.655386</v>
      </c>
      <c r="BJ110">
        <f ca="1">AVERAGE(INDIRECT(ADDRESS($AU109+2, BJ$1)):INDIRECT(ADDRESS($AU110+1, BJ$1)))</f>
        <v>1.8600409999999998</v>
      </c>
      <c r="BK110">
        <f ca="1">AVERAGE(INDIRECT(ADDRESS($AU109+2, BK$1)):INDIRECT(ADDRESS($AU110+1, BK$1)))</f>
        <v>0.25818999999999992</v>
      </c>
      <c r="BL110">
        <f ca="1">AVERAGE(INDIRECT(ADDRESS($AU109+2, BL$1)):INDIRECT(ADDRESS($AU110+1, BL$1)))</f>
        <v>0.83970999999999973</v>
      </c>
      <c r="BM110">
        <f ca="1">AVERAGE(INDIRECT(ADDRESS($AU109+2, BM$1)):INDIRECT(ADDRESS($AU110+1, BM$1)))</f>
        <v>1.22295</v>
      </c>
      <c r="BN110">
        <f ca="1">AVERAGE(INDIRECT(ADDRESS($AU109+2, BN$1)):INDIRECT(ADDRESS($AU110+1, BN$1)))</f>
        <v>0.64023999999999992</v>
      </c>
      <c r="BO110">
        <f ca="1">AVERAGE(INDIRECT(ADDRESS($AU109+2, BO$1)):INDIRECT(ADDRESS($AU110+1, BO$1)))</f>
        <v>6.0159999999999769E-2</v>
      </c>
      <c r="BP110">
        <f ca="1">AVERAGE(INDIRECT(ADDRESS($AU109+2, BP$1)):INDIRECT(ADDRESS($AU110+1, BP$1)))</f>
        <v>1.1387</v>
      </c>
    </row>
    <row r="111" spans="1:68" x14ac:dyDescent="0.25">
      <c r="A111" s="1">
        <v>4.4059400000000002</v>
      </c>
      <c r="B111" s="1">
        <v>2.30037</v>
      </c>
      <c r="C111" s="1">
        <v>3.63062</v>
      </c>
      <c r="D111" s="1">
        <v>0.52735799999999999</v>
      </c>
      <c r="E111" s="1">
        <v>2.3251599999999999</v>
      </c>
      <c r="F111" s="1">
        <v>5.0193899999999996</v>
      </c>
      <c r="G111" s="1">
        <v>0.76365400000000005</v>
      </c>
      <c r="H111" s="1">
        <v>3.6067999999999998</v>
      </c>
      <c r="I111" s="1">
        <v>4.4822899999999999</v>
      </c>
      <c r="J111" s="1">
        <v>0.14258100000000001</v>
      </c>
      <c r="K111" s="1">
        <v>3.1738499999999998</v>
      </c>
      <c r="L111" s="1">
        <v>4.8574900000000003</v>
      </c>
      <c r="M111" s="1">
        <v>1.1529700000000001</v>
      </c>
      <c r="N111" s="1">
        <v>1.3782799999999999</v>
      </c>
      <c r="O111" s="1">
        <v>2.91744</v>
      </c>
      <c r="P111" s="1">
        <v>4.7178399999999998</v>
      </c>
      <c r="Q111" s="1">
        <v>6.2819799999999995E-2</v>
      </c>
      <c r="R111" s="1">
        <v>1.69879E-4</v>
      </c>
      <c r="S111" s="1">
        <v>4.8175100000000004</v>
      </c>
      <c r="T111" s="1">
        <v>1.3340000000000001</v>
      </c>
      <c r="U111" s="1">
        <v>0.52608999999999995</v>
      </c>
      <c r="V111" s="1" t="s">
        <v>23</v>
      </c>
      <c r="W111" s="1">
        <f>ABS(IK_diagnostics_degrees[[#This Row],[Column1]]-A110)</f>
        <v>2.5976300000000001</v>
      </c>
      <c r="X111" s="1">
        <f>ABS(IK_diagnostics_degrees[[#This Row],[Column2]]-B110)</f>
        <v>2.3526899999999999</v>
      </c>
      <c r="Y111" s="1">
        <f>ABS(IK_diagnostics_degrees[[#This Row],[Column3]]-C110)</f>
        <v>1.5866399999999996</v>
      </c>
      <c r="Z111" s="1">
        <f>ABS(IK_diagnostics_degrees[[#This Row],[Column4]]-D110)</f>
        <v>2.1601919999999999</v>
      </c>
      <c r="AA111" s="1">
        <f>ABS(IK_diagnostics_degrees[[#This Row],[Column5]]-E110)</f>
        <v>0.76265999999999989</v>
      </c>
      <c r="AB111" s="1">
        <f>ABS(IK_diagnostics_degrees[[#This Row],[Column6]]-F110)</f>
        <v>2.6882299999999995</v>
      </c>
      <c r="AC111" s="1">
        <f>ABS(IK_diagnostics_degrees[[#This Row],[Column7]]-G110)</f>
        <v>4.862196</v>
      </c>
      <c r="AD111" s="1">
        <f>ABS(IK_diagnostics_degrees[[#This Row],[Column8]]-H110)</f>
        <v>1.1776599999999999</v>
      </c>
      <c r="AE111" s="1">
        <f>ABS(IK_diagnostics_degrees[[#This Row],[Column9]]-I110)</f>
        <v>3.9913400000000001</v>
      </c>
      <c r="AF111" s="1">
        <f>ABS(IK_diagnostics_degrees[[#This Row],[Column10]]-J110)</f>
        <v>4.4960890000000004</v>
      </c>
      <c r="AG111" s="1">
        <f>ABS(IK_diagnostics_degrees[[#This Row],[Column11]]-K110)</f>
        <v>0.14722999999999997</v>
      </c>
      <c r="AH111" s="1">
        <f>ABS(IK_diagnostics_degrees[[#This Row],[Column12]]-L110)</f>
        <v>0.7909499999999996</v>
      </c>
      <c r="AI111" s="1">
        <f>ABS(IK_diagnostics_degrees[[#This Row],[Column13]]-M110)</f>
        <v>2.5368399999999998</v>
      </c>
      <c r="AJ111" s="1">
        <f>ABS(IK_diagnostics_degrees[[#This Row],[Column14]]-N110)</f>
        <v>0.62640000000000007</v>
      </c>
      <c r="AK111" s="1">
        <f>ABS(IK_diagnostics_degrees[[#This Row],[Column15]]-O110)</f>
        <v>1.1891400000000001</v>
      </c>
      <c r="AL111" s="1">
        <f>ABS(IK_diagnostics_degrees[[#This Row],[Column16]]-P110)</f>
        <v>2.2656399999999999</v>
      </c>
      <c r="AM111" s="1">
        <f>ABS(IK_diagnostics_degrees[[#This Row],[Column17]]-Q110)</f>
        <v>3.8111200000000012E-2</v>
      </c>
      <c r="AN111" s="1">
        <f>ABS(IK_diagnostics_degrees[[#This Row],[Column18]]-R110)</f>
        <v>5.8764201209999998</v>
      </c>
      <c r="AO111" s="1">
        <f>ABS(IK_diagnostics_degrees[[#This Row],[Column19]]-S110)</f>
        <v>2.7850500000000005</v>
      </c>
      <c r="AP111" s="1">
        <f>ABS(IK_diagnostics_degrees[[#This Row],[Column20]]-T110)</f>
        <v>4.9339499999999994</v>
      </c>
      <c r="AQ111" s="1">
        <f>ABS(IK_diagnostics_degrees[[#This Row],[Column21]]-U110)</f>
        <v>4.0761099999999999</v>
      </c>
      <c r="AU111" s="4">
        <f>IK_diagnostics_frames[[#This Row],[Column1]]+AU110</f>
        <v>339</v>
      </c>
      <c r="AV111">
        <f ca="1">AVERAGE(INDIRECT(ADDRESS($AU110+2, AV$1)):INDIRECT(ADDRESS($AU111+1, AV$1)))</f>
        <v>5.7964598000000001</v>
      </c>
      <c r="AW111">
        <f ca="1">AVERAGE(INDIRECT(ADDRESS($AU110+2, AW$1)):INDIRECT(ADDRESS($AU111+1, AW$1)))</f>
        <v>0.7757499999999995</v>
      </c>
      <c r="AX111">
        <f ca="1">AVERAGE(INDIRECT(ADDRESS($AU110+2, AX$1)):INDIRECT(ADDRESS($AU111+1, AX$1)))</f>
        <v>0.21718999999999999</v>
      </c>
      <c r="AY111">
        <f ca="1">AVERAGE(INDIRECT(ADDRESS($AU110+2, AY$1)):INDIRECT(ADDRESS($AU111+1, AY$1)))</f>
        <v>1.2399300000000002</v>
      </c>
      <c r="AZ111">
        <f ca="1">AVERAGE(INDIRECT(ADDRESS($AU110+2, AZ$1)):INDIRECT(ADDRESS($AU111+1, AZ$1)))</f>
        <v>0.36063000000000001</v>
      </c>
      <c r="BA111">
        <f ca="1">AVERAGE(INDIRECT(ADDRESS($AU110+2, BA$1)):INDIRECT(ADDRESS($AU111+1, BA$1)))</f>
        <v>2.380922</v>
      </c>
      <c r="BB111">
        <f ca="1">AVERAGE(INDIRECT(ADDRESS($AU110+2, BB$1)):INDIRECT(ADDRESS($AU111+1, BB$1)))</f>
        <v>1.3162499999999997</v>
      </c>
      <c r="BC111">
        <f ca="1">AVERAGE(INDIRECT(ADDRESS($AU110+2, BC$1)):INDIRECT(ADDRESS($AU111+1, BC$1)))</f>
        <v>0.14268999999999998</v>
      </c>
      <c r="BD111">
        <f ca="1">AVERAGE(INDIRECT(ADDRESS($AU110+2, BD$1)):INDIRECT(ADDRESS($AU111+1, BD$1)))</f>
        <v>1.0699299999999998</v>
      </c>
      <c r="BE111">
        <f ca="1">AVERAGE(INDIRECT(ADDRESS($AU110+2, BE$1)):INDIRECT(ADDRESS($AU111+1, BE$1)))</f>
        <v>4.8184300000000002</v>
      </c>
      <c r="BF111">
        <f ca="1">AVERAGE(INDIRECT(ADDRESS($AU110+2, BF$1)):INDIRECT(ADDRESS($AU111+1, BF$1)))</f>
        <v>2.1560600000000001</v>
      </c>
      <c r="BG111">
        <f ca="1">AVERAGE(INDIRECT(ADDRESS($AU110+2, BG$1)):INDIRECT(ADDRESS($AU111+1, BG$1)))</f>
        <v>1.3897529999999998</v>
      </c>
      <c r="BH111">
        <f ca="1">AVERAGE(INDIRECT(ADDRESS($AU110+2, BH$1)):INDIRECT(ADDRESS($AU111+1, BH$1)))</f>
        <v>4.2818799999999992</v>
      </c>
      <c r="BI111">
        <f ca="1">AVERAGE(INDIRECT(ADDRESS($AU110+2, BI$1)):INDIRECT(ADDRESS($AU111+1, BI$1)))</f>
        <v>5.7986049999999993</v>
      </c>
      <c r="BJ111">
        <f ca="1">AVERAGE(INDIRECT(ADDRESS($AU110+2, BJ$1)):INDIRECT(ADDRESS($AU111+1, BJ$1)))</f>
        <v>2.6326999999999998</v>
      </c>
      <c r="BK111">
        <f ca="1">AVERAGE(INDIRECT(ADDRESS($AU110+2, BK$1)):INDIRECT(ADDRESS($AU111+1, BK$1)))</f>
        <v>0.34153000000000011</v>
      </c>
      <c r="BL111">
        <f ca="1">AVERAGE(INDIRECT(ADDRESS($AU110+2, BL$1)):INDIRECT(ADDRESS($AU111+1, BL$1)))</f>
        <v>0.74398000000000053</v>
      </c>
      <c r="BM111">
        <f ca="1">AVERAGE(INDIRECT(ADDRESS($AU110+2, BM$1)):INDIRECT(ADDRESS($AU111+1, BM$1)))</f>
        <v>3.6491699999999998</v>
      </c>
      <c r="BN111">
        <f ca="1">AVERAGE(INDIRECT(ADDRESS($AU110+2, BN$1)):INDIRECT(ADDRESS($AU111+1, BN$1)))</f>
        <v>3.1825870000000003</v>
      </c>
      <c r="BO111">
        <f ca="1">AVERAGE(INDIRECT(ADDRESS($AU110+2, BO$1)):INDIRECT(ADDRESS($AU111+1, BO$1)))</f>
        <v>3.51878</v>
      </c>
      <c r="BP111">
        <f ca="1">AVERAGE(INDIRECT(ADDRESS($AU110+2, BP$1)):INDIRECT(ADDRESS($AU111+1, BP$1)))</f>
        <v>0.24558999999999997</v>
      </c>
    </row>
    <row r="112" spans="1:68" x14ac:dyDescent="0.25">
      <c r="A112" s="1">
        <v>1.5730900000000001</v>
      </c>
      <c r="B112" s="1">
        <v>5.0824100000000003</v>
      </c>
      <c r="C112" s="1">
        <v>3.6286</v>
      </c>
      <c r="D112" s="1">
        <v>4.4184400000000004</v>
      </c>
      <c r="E112" s="1">
        <v>2.71475</v>
      </c>
      <c r="F112" s="1">
        <v>3.5461</v>
      </c>
      <c r="G112" s="1">
        <v>1.526</v>
      </c>
      <c r="H112" s="1">
        <v>6.2831900000000003</v>
      </c>
      <c r="I112" s="1">
        <v>5.4861500000000003</v>
      </c>
      <c r="J112" s="1">
        <v>5.7764300000000004</v>
      </c>
      <c r="K112" s="1">
        <v>6.2831900000000003</v>
      </c>
      <c r="L112" s="1">
        <v>5.7046000000000001</v>
      </c>
      <c r="M112" s="1">
        <v>1.20947</v>
      </c>
      <c r="N112" s="1">
        <v>4.8113700000000001</v>
      </c>
      <c r="O112" s="1" t="s">
        <v>22</v>
      </c>
      <c r="P112" s="1" t="s">
        <v>22</v>
      </c>
      <c r="Q112" s="1" t="s">
        <v>22</v>
      </c>
      <c r="R112" s="1">
        <v>2.8591899999999999</v>
      </c>
      <c r="S112" s="1">
        <v>4.3490799999999998</v>
      </c>
      <c r="T112" s="1">
        <v>5.1666699999999999</v>
      </c>
      <c r="U112" s="1">
        <v>1.73702</v>
      </c>
      <c r="V112" s="1" t="s">
        <v>23</v>
      </c>
      <c r="W112" s="1">
        <f>ABS(IK_diagnostics_degrees[[#This Row],[Column1]]-A111)</f>
        <v>2.8328500000000001</v>
      </c>
      <c r="X112" s="1">
        <f>ABS(IK_diagnostics_degrees[[#This Row],[Column2]]-B111)</f>
        <v>2.7820400000000003</v>
      </c>
      <c r="Y112" s="1">
        <f>ABS(IK_diagnostics_degrees[[#This Row],[Column3]]-C111)</f>
        <v>2.0199999999999108E-3</v>
      </c>
      <c r="Z112" s="1">
        <f>ABS(IK_diagnostics_degrees[[#This Row],[Column4]]-D111)</f>
        <v>3.8910820000000004</v>
      </c>
      <c r="AA112" s="1">
        <f>ABS(IK_diagnostics_degrees[[#This Row],[Column5]]-E111)</f>
        <v>0.3895900000000001</v>
      </c>
      <c r="AB112" s="1">
        <f>ABS(IK_diagnostics_degrees[[#This Row],[Column6]]-F111)</f>
        <v>1.4732899999999995</v>
      </c>
      <c r="AC112" s="1">
        <f>ABS(IK_diagnostics_degrees[[#This Row],[Column7]]-G111)</f>
        <v>0.76234599999999997</v>
      </c>
      <c r="AD112" s="1">
        <f>ABS(IK_diagnostics_degrees[[#This Row],[Column8]]-H111)</f>
        <v>2.6763900000000005</v>
      </c>
      <c r="AE112" s="1">
        <f>ABS(IK_diagnostics_degrees[[#This Row],[Column9]]-I111)</f>
        <v>1.0038600000000004</v>
      </c>
      <c r="AF112" s="1">
        <f>ABS(IK_diagnostics_degrees[[#This Row],[Column10]]-J111)</f>
        <v>5.6338490000000006</v>
      </c>
      <c r="AG112" s="1">
        <f>ABS(IK_diagnostics_degrees[[#This Row],[Column11]]-K111)</f>
        <v>3.1093400000000004</v>
      </c>
      <c r="AH112" s="1">
        <f>ABS(IK_diagnostics_degrees[[#This Row],[Column12]]-L111)</f>
        <v>0.84710999999999981</v>
      </c>
      <c r="AI112" s="1">
        <f>ABS(IK_diagnostics_degrees[[#This Row],[Column13]]-M111)</f>
        <v>5.6499999999999995E-2</v>
      </c>
      <c r="AJ112" s="1">
        <f>ABS(IK_diagnostics_degrees[[#This Row],[Column14]]-N111)</f>
        <v>3.43309</v>
      </c>
      <c r="AK112" s="1">
        <f>ABS(IK_diagnostics_degrees[[#This Row],[Column15]]-O111)</f>
        <v>2.91744</v>
      </c>
      <c r="AL112" s="1">
        <f>ABS(IK_diagnostics_degrees[[#This Row],[Column16]]-P111)</f>
        <v>4.7178399999999998</v>
      </c>
      <c r="AM112" s="1">
        <f>ABS(IK_diagnostics_degrees[[#This Row],[Column17]]-Q111)</f>
        <v>6.2819799999999995E-2</v>
      </c>
      <c r="AN112" s="1">
        <f>ABS(IK_diagnostics_degrees[[#This Row],[Column18]]-R111)</f>
        <v>2.8590201209999999</v>
      </c>
      <c r="AO112" s="1">
        <f>ABS(IK_diagnostics_degrees[[#This Row],[Column19]]-S111)</f>
        <v>0.46843000000000057</v>
      </c>
      <c r="AP112" s="1">
        <f>ABS(IK_diagnostics_degrees[[#This Row],[Column20]]-T111)</f>
        <v>3.8326699999999998</v>
      </c>
      <c r="AQ112" s="1">
        <f>ABS(IK_diagnostics_degrees[[#This Row],[Column21]]-U111)</f>
        <v>1.2109300000000001</v>
      </c>
      <c r="AU112" s="3">
        <f>IK_diagnostics_frames[[#This Row],[Column1]]+AU111</f>
        <v>343</v>
      </c>
      <c r="AV112">
        <f ca="1">AVERAGE(INDIRECT(ADDRESS($AU111+2, AV$1)):INDIRECT(ADDRESS($AU112+1, AV$1)))</f>
        <v>2.6703837500000001</v>
      </c>
      <c r="AW112">
        <f ca="1">AVERAGE(INDIRECT(ADDRESS($AU111+2, AW$1)):INDIRECT(ADDRESS($AU112+1, AW$1)))</f>
        <v>2.2160115</v>
      </c>
      <c r="AX112">
        <f ca="1">AVERAGE(INDIRECT(ADDRESS($AU111+2, AX$1)):INDIRECT(ADDRESS($AU112+1, AX$1)))</f>
        <v>1.683335</v>
      </c>
      <c r="AY112">
        <f ca="1">AVERAGE(INDIRECT(ADDRESS($AU111+2, AY$1)):INDIRECT(ADDRESS($AU112+1, AY$1)))</f>
        <v>0.71044250000000009</v>
      </c>
      <c r="AZ112">
        <f ca="1">AVERAGE(INDIRECT(ADDRESS($AU111+2, AZ$1)):INDIRECT(ADDRESS($AU112+1, AZ$1)))</f>
        <v>2.7457599999999998</v>
      </c>
      <c r="BA112">
        <f ca="1">AVERAGE(INDIRECT(ADDRESS($AU111+2, BA$1)):INDIRECT(ADDRESS($AU112+1, BA$1)))</f>
        <v>2.4456435000000001</v>
      </c>
      <c r="BB112">
        <f ca="1">AVERAGE(INDIRECT(ADDRESS($AU111+2, BB$1)):INDIRECT(ADDRESS($AU112+1, BB$1)))</f>
        <v>2.2241795500000001</v>
      </c>
      <c r="BC112">
        <f ca="1">AVERAGE(INDIRECT(ADDRESS($AU111+2, BC$1)):INDIRECT(ADDRESS($AU112+1, BC$1)))</f>
        <v>3.3015344999999998</v>
      </c>
      <c r="BD112">
        <f ca="1">AVERAGE(INDIRECT(ADDRESS($AU111+2, BD$1)):INDIRECT(ADDRESS($AU112+1, BD$1)))</f>
        <v>3.0047649999999999</v>
      </c>
      <c r="BE112">
        <f ca="1">AVERAGE(INDIRECT(ADDRESS($AU111+2, BE$1)):INDIRECT(ADDRESS($AU112+1, BE$1)))</f>
        <v>1.7161175</v>
      </c>
      <c r="BF112">
        <f ca="1">AVERAGE(INDIRECT(ADDRESS($AU111+2, BF$1)):INDIRECT(ADDRESS($AU112+1, BF$1)))</f>
        <v>1.7514750000000001</v>
      </c>
      <c r="BG112">
        <f ca="1">AVERAGE(INDIRECT(ADDRESS($AU111+2, BG$1)):INDIRECT(ADDRESS($AU112+1, BG$1)))</f>
        <v>3.2949582500000001</v>
      </c>
      <c r="BH112">
        <f ca="1">AVERAGE(INDIRECT(ADDRESS($AU111+2, BH$1)):INDIRECT(ADDRESS($AU112+1, BH$1)))</f>
        <v>2.7594325</v>
      </c>
      <c r="BI112">
        <f ca="1">AVERAGE(INDIRECT(ADDRESS($AU111+2, BI$1)):INDIRECT(ADDRESS($AU112+1, BI$1)))</f>
        <v>2.00987625</v>
      </c>
      <c r="BJ112">
        <f ca="1">AVERAGE(INDIRECT(ADDRESS($AU111+2, BJ$1)):INDIRECT(ADDRESS($AU112+1, BJ$1)))</f>
        <v>2.3231425000000003</v>
      </c>
      <c r="BK112">
        <f ca="1">AVERAGE(INDIRECT(ADDRESS($AU111+2, BK$1)):INDIRECT(ADDRESS($AU112+1, BK$1)))</f>
        <v>1.6221099999999997</v>
      </c>
      <c r="BL112">
        <f ca="1">AVERAGE(INDIRECT(ADDRESS($AU111+2, BL$1)):INDIRECT(ADDRESS($AU112+1, BL$1)))</f>
        <v>1.8538749999999999</v>
      </c>
      <c r="BM112">
        <f ca="1">AVERAGE(INDIRECT(ADDRESS($AU111+2, BM$1)):INDIRECT(ADDRESS($AU112+1, BM$1)))</f>
        <v>1.0794575</v>
      </c>
      <c r="BN112">
        <f ca="1">AVERAGE(INDIRECT(ADDRESS($AU111+2, BN$1)):INDIRECT(ADDRESS($AU112+1, BN$1)))</f>
        <v>1.8183160000000003</v>
      </c>
      <c r="BO112">
        <f ca="1">AVERAGE(INDIRECT(ADDRESS($AU111+2, BO$1)):INDIRECT(ADDRESS($AU112+1, BO$1)))</f>
        <v>1.4591505000000002</v>
      </c>
      <c r="BP112">
        <f ca="1">AVERAGE(INDIRECT(ADDRESS($AU111+2, BP$1)):INDIRECT(ADDRESS($AU112+1, BP$1)))</f>
        <v>2.8080624999999997</v>
      </c>
    </row>
    <row r="113" spans="1:68" x14ac:dyDescent="0.25">
      <c r="A113" s="1">
        <v>1.74549</v>
      </c>
      <c r="B113" s="1">
        <v>3.70078</v>
      </c>
      <c r="C113" s="1">
        <v>4.1056900000000001</v>
      </c>
      <c r="D113" s="1">
        <v>2.1855900000000001E-2</v>
      </c>
      <c r="E113" s="1">
        <v>1.4730300000000001</v>
      </c>
      <c r="F113" s="1">
        <v>2.7293099999999999</v>
      </c>
      <c r="G113" s="1">
        <v>3.0418699999999999</v>
      </c>
      <c r="H113" s="1" t="s">
        <v>22</v>
      </c>
      <c r="I113" s="1">
        <v>1.2757499999999999</v>
      </c>
      <c r="J113" s="1">
        <v>5.04068</v>
      </c>
      <c r="K113" s="1">
        <v>3.8754599999999999</v>
      </c>
      <c r="L113" s="1">
        <v>1.13717</v>
      </c>
      <c r="M113" s="1">
        <v>0.87251100000000004</v>
      </c>
      <c r="N113" s="1">
        <v>0.24191099999999999</v>
      </c>
      <c r="O113" s="1">
        <v>8.94924E-2</v>
      </c>
      <c r="P113" s="1">
        <v>2.6902599999999999</v>
      </c>
      <c r="Q113" s="1">
        <v>5.8113999999999999</v>
      </c>
      <c r="R113" s="1">
        <v>4.1988000000000003</v>
      </c>
      <c r="S113" s="1">
        <v>4.7905800000000003</v>
      </c>
      <c r="T113" s="1">
        <v>6.0172499999999998</v>
      </c>
      <c r="U113" s="1">
        <v>1.4665999999999999</v>
      </c>
      <c r="V113" s="1" t="s">
        <v>23</v>
      </c>
      <c r="W113" s="1">
        <f>ABS(IK_diagnostics_degrees[[#This Row],[Column1]]-A112)</f>
        <v>0.17239999999999989</v>
      </c>
      <c r="X113" s="1">
        <f>ABS(IK_diagnostics_degrees[[#This Row],[Column2]]-B112)</f>
        <v>1.3816300000000004</v>
      </c>
      <c r="Y113" s="1">
        <f>ABS(IK_diagnostics_degrees[[#This Row],[Column3]]-C112)</f>
        <v>0.47709000000000001</v>
      </c>
      <c r="Z113" s="1">
        <f>ABS(IK_diagnostics_degrees[[#This Row],[Column4]]-D112)</f>
        <v>4.3965841000000001</v>
      </c>
      <c r="AA113" s="1">
        <f>ABS(IK_diagnostics_degrees[[#This Row],[Column5]]-E112)</f>
        <v>1.2417199999999999</v>
      </c>
      <c r="AB113" s="1">
        <f>ABS(IK_diagnostics_degrees[[#This Row],[Column6]]-F112)</f>
        <v>0.81679000000000013</v>
      </c>
      <c r="AC113" s="1">
        <f>ABS(IK_diagnostics_degrees[[#This Row],[Column7]]-G112)</f>
        <v>1.5158699999999998</v>
      </c>
      <c r="AD113" s="1">
        <f>ABS(IK_diagnostics_degrees[[#This Row],[Column8]]-H112)</f>
        <v>6.2831900000000003</v>
      </c>
      <c r="AE113" s="1">
        <f>ABS(IK_diagnostics_degrees[[#This Row],[Column9]]-I112)</f>
        <v>4.2103999999999999</v>
      </c>
      <c r="AF113" s="1">
        <f>ABS(IK_diagnostics_degrees[[#This Row],[Column10]]-J112)</f>
        <v>0.73575000000000035</v>
      </c>
      <c r="AG113" s="1">
        <f>ABS(IK_diagnostics_degrees[[#This Row],[Column11]]-K112)</f>
        <v>2.4077300000000004</v>
      </c>
      <c r="AH113" s="1">
        <f>ABS(IK_diagnostics_degrees[[#This Row],[Column12]]-L112)</f>
        <v>4.5674299999999999</v>
      </c>
      <c r="AI113" s="1">
        <f>ABS(IK_diagnostics_degrees[[#This Row],[Column13]]-M112)</f>
        <v>0.33695900000000001</v>
      </c>
      <c r="AJ113" s="1">
        <f>ABS(IK_diagnostics_degrees[[#This Row],[Column14]]-N112)</f>
        <v>4.5694590000000002</v>
      </c>
      <c r="AK113" s="1">
        <f>ABS(IK_diagnostics_degrees[[#This Row],[Column15]]-O112)</f>
        <v>8.94924E-2</v>
      </c>
      <c r="AL113" s="1">
        <f>ABS(IK_diagnostics_degrees[[#This Row],[Column16]]-P112)</f>
        <v>2.6902599999999999</v>
      </c>
      <c r="AM113" s="1">
        <f>ABS(IK_diagnostics_degrees[[#This Row],[Column17]]-Q112)</f>
        <v>5.8113999999999999</v>
      </c>
      <c r="AN113" s="1">
        <f>ABS(IK_diagnostics_degrees[[#This Row],[Column18]]-R112)</f>
        <v>1.3396100000000004</v>
      </c>
      <c r="AO113" s="1">
        <f>ABS(IK_diagnostics_degrees[[#This Row],[Column19]]-S112)</f>
        <v>0.44150000000000045</v>
      </c>
      <c r="AP113" s="1">
        <f>ABS(IK_diagnostics_degrees[[#This Row],[Column20]]-T112)</f>
        <v>0.85057999999999989</v>
      </c>
      <c r="AQ113" s="1">
        <f>ABS(IK_diagnostics_degrees[[#This Row],[Column21]]-U112)</f>
        <v>0.2704200000000001</v>
      </c>
      <c r="AU113" s="4">
        <f>IK_diagnostics_frames[[#This Row],[Column1]]+AU112</f>
        <v>347</v>
      </c>
      <c r="AV113">
        <f ca="1">AVERAGE(INDIRECT(ADDRESS($AU112+2, AV$1)):INDIRECT(ADDRESS($AU113+1, AV$1)))</f>
        <v>1.3240849999999997</v>
      </c>
      <c r="AW113">
        <f ca="1">AVERAGE(INDIRECT(ADDRESS($AU112+2, AW$1)):INDIRECT(ADDRESS($AU113+1, AW$1)))</f>
        <v>3.0794315000000001</v>
      </c>
      <c r="AX113">
        <f ca="1">AVERAGE(INDIRECT(ADDRESS($AU112+2, AX$1)):INDIRECT(ADDRESS($AU113+1, AX$1)))</f>
        <v>3.9667324999999996</v>
      </c>
      <c r="AY113">
        <f ca="1">AVERAGE(INDIRECT(ADDRESS($AU112+2, AY$1)):INDIRECT(ADDRESS($AU113+1, AY$1)))</f>
        <v>1.8289074999999997</v>
      </c>
      <c r="AZ113">
        <f ca="1">AVERAGE(INDIRECT(ADDRESS($AU112+2, AZ$1)):INDIRECT(ADDRESS($AU113+1, AZ$1)))</f>
        <v>0.76307000000000003</v>
      </c>
      <c r="BA113">
        <f ca="1">AVERAGE(INDIRECT(ADDRESS($AU112+2, BA$1)):INDIRECT(ADDRESS($AU113+1, BA$1)))</f>
        <v>1.796373</v>
      </c>
      <c r="BB113">
        <f ca="1">AVERAGE(INDIRECT(ADDRESS($AU112+2, BB$1)):INDIRECT(ADDRESS($AU113+1, BB$1)))</f>
        <v>2.6489320000000003</v>
      </c>
      <c r="BC113">
        <f ca="1">AVERAGE(INDIRECT(ADDRESS($AU112+2, BC$1)):INDIRECT(ADDRESS($AU113+1, BC$1)))</f>
        <v>2.7314704999999999</v>
      </c>
      <c r="BD113">
        <f ca="1">AVERAGE(INDIRECT(ADDRESS($AU112+2, BD$1)):INDIRECT(ADDRESS($AU113+1, BD$1)))</f>
        <v>2.5431295</v>
      </c>
      <c r="BE113">
        <f ca="1">AVERAGE(INDIRECT(ADDRESS($AU112+2, BE$1)):INDIRECT(ADDRESS($AU113+1, BE$1)))</f>
        <v>3.4500942500000003</v>
      </c>
      <c r="BF113">
        <f ca="1">AVERAGE(INDIRECT(ADDRESS($AU112+2, BF$1)):INDIRECT(ADDRESS($AU113+1, BF$1)))</f>
        <v>2.2088000000000001</v>
      </c>
      <c r="BG113">
        <f ca="1">AVERAGE(INDIRECT(ADDRESS($AU112+2, BG$1)):INDIRECT(ADDRESS($AU113+1, BG$1)))</f>
        <v>0.66314499999999998</v>
      </c>
      <c r="BH113">
        <f ca="1">AVERAGE(INDIRECT(ADDRESS($AU112+2, BH$1)):INDIRECT(ADDRESS($AU113+1, BH$1)))</f>
        <v>1.763595</v>
      </c>
      <c r="BI113">
        <f ca="1">AVERAGE(INDIRECT(ADDRESS($AU112+2, BI$1)):INDIRECT(ADDRESS($AU113+1, BI$1)))</f>
        <v>1.3172725000000001</v>
      </c>
      <c r="BJ113">
        <f ca="1">AVERAGE(INDIRECT(ADDRESS($AU112+2, BJ$1)):INDIRECT(ADDRESS($AU113+1, BJ$1)))</f>
        <v>2.4566614853499997</v>
      </c>
      <c r="BK113">
        <f ca="1">AVERAGE(INDIRECT(ADDRESS($AU112+2, BK$1)):INDIRECT(ADDRESS($AU113+1, BK$1)))</f>
        <v>0.78774750000000004</v>
      </c>
      <c r="BL113">
        <f ca="1">AVERAGE(INDIRECT(ADDRESS($AU112+2, BL$1)):INDIRECT(ADDRESS($AU113+1, BL$1)))</f>
        <v>3.4336999000000001</v>
      </c>
      <c r="BM113">
        <f ca="1">AVERAGE(INDIRECT(ADDRESS($AU112+2, BM$1)):INDIRECT(ADDRESS($AU113+1, BM$1)))</f>
        <v>1.3200075</v>
      </c>
      <c r="BN113">
        <f ca="1">AVERAGE(INDIRECT(ADDRESS($AU112+2, BN$1)):INDIRECT(ADDRESS($AU113+1, BN$1)))</f>
        <v>1.9643337500000002</v>
      </c>
      <c r="BO113">
        <f ca="1">AVERAGE(INDIRECT(ADDRESS($AU112+2, BO$1)):INDIRECT(ADDRESS($AU113+1, BO$1)))</f>
        <v>3.4455155</v>
      </c>
      <c r="BP113">
        <f ca="1">AVERAGE(INDIRECT(ADDRESS($AU112+2, BP$1)):INDIRECT(ADDRESS($AU113+1, BP$1)))</f>
        <v>1.5360174999999998</v>
      </c>
    </row>
    <row r="114" spans="1:68" x14ac:dyDescent="0.25">
      <c r="A114" s="1">
        <v>1.6737200000000001</v>
      </c>
      <c r="B114" s="1">
        <v>2.7924699999999998</v>
      </c>
      <c r="C114" s="1">
        <v>3.17509</v>
      </c>
      <c r="D114" s="1">
        <v>3.2444000000000002</v>
      </c>
      <c r="E114" s="1">
        <v>1.4312</v>
      </c>
      <c r="F114" s="1">
        <v>4.2648599999999997</v>
      </c>
      <c r="G114" s="1">
        <v>4.7046200000000002</v>
      </c>
      <c r="H114" s="1">
        <v>4.5079200000000004</v>
      </c>
      <c r="I114" s="1">
        <v>0.83783600000000003</v>
      </c>
      <c r="J114" s="1">
        <v>2.6080399999999999</v>
      </c>
      <c r="K114" s="1">
        <v>2.0567099999999998</v>
      </c>
      <c r="L114" s="1">
        <v>3.7686000000000002</v>
      </c>
      <c r="M114" s="1">
        <v>0.46934900000000002</v>
      </c>
      <c r="N114" s="1">
        <v>6.2831900000000003</v>
      </c>
      <c r="O114" s="1">
        <v>5.11456</v>
      </c>
      <c r="P114" s="1">
        <v>2.29922</v>
      </c>
      <c r="Q114" s="1">
        <v>0.47613800000000001</v>
      </c>
      <c r="R114" s="1" t="s">
        <v>22</v>
      </c>
      <c r="S114" s="1">
        <v>4.2861799999999999</v>
      </c>
      <c r="T114" s="1">
        <v>5.1914100000000003</v>
      </c>
      <c r="U114" s="1">
        <v>0.65020699999999998</v>
      </c>
      <c r="V114" s="1" t="s">
        <v>23</v>
      </c>
      <c r="W114" s="1">
        <f>ABS(IK_diagnostics_degrees[[#This Row],[Column1]]-A113)</f>
        <v>7.1769999999999889E-2</v>
      </c>
      <c r="X114" s="1">
        <f>ABS(IK_diagnostics_degrees[[#This Row],[Column2]]-B113)</f>
        <v>0.90831000000000017</v>
      </c>
      <c r="Y114" s="1">
        <f>ABS(IK_diagnostics_degrees[[#This Row],[Column3]]-C113)</f>
        <v>0.93060000000000009</v>
      </c>
      <c r="Z114" s="1">
        <f>ABS(IK_diagnostics_degrees[[#This Row],[Column4]]-D113)</f>
        <v>3.2225441000000004</v>
      </c>
      <c r="AA114" s="1">
        <f>ABS(IK_diagnostics_degrees[[#This Row],[Column5]]-E113)</f>
        <v>4.1830000000000034E-2</v>
      </c>
      <c r="AB114" s="1">
        <f>ABS(IK_diagnostics_degrees[[#This Row],[Column6]]-F113)</f>
        <v>1.5355499999999997</v>
      </c>
      <c r="AC114" s="1">
        <f>ABS(IK_diagnostics_degrees[[#This Row],[Column7]]-G113)</f>
        <v>1.6627500000000004</v>
      </c>
      <c r="AD114" s="1">
        <f>ABS(IK_diagnostics_degrees[[#This Row],[Column8]]-H113)</f>
        <v>4.5079200000000004</v>
      </c>
      <c r="AE114" s="1">
        <f>ABS(IK_diagnostics_degrees[[#This Row],[Column9]]-I113)</f>
        <v>0.43791399999999991</v>
      </c>
      <c r="AF114" s="1">
        <f>ABS(IK_diagnostics_degrees[[#This Row],[Column10]]-J113)</f>
        <v>2.4326400000000001</v>
      </c>
      <c r="AG114" s="1">
        <f>ABS(IK_diagnostics_degrees[[#This Row],[Column11]]-K113)</f>
        <v>1.8187500000000001</v>
      </c>
      <c r="AH114" s="1">
        <f>ABS(IK_diagnostics_degrees[[#This Row],[Column12]]-L113)</f>
        <v>2.6314299999999999</v>
      </c>
      <c r="AI114" s="1">
        <f>ABS(IK_diagnostics_degrees[[#This Row],[Column13]]-M113)</f>
        <v>0.40316200000000002</v>
      </c>
      <c r="AJ114" s="1">
        <f>ABS(IK_diagnostics_degrees[[#This Row],[Column14]]-N113)</f>
        <v>6.0412790000000003</v>
      </c>
      <c r="AK114" s="1">
        <f>ABS(IK_diagnostics_degrees[[#This Row],[Column15]]-O113)</f>
        <v>5.0250675999999999</v>
      </c>
      <c r="AL114" s="1">
        <f>ABS(IK_diagnostics_degrees[[#This Row],[Column16]]-P113)</f>
        <v>0.39103999999999983</v>
      </c>
      <c r="AM114" s="1">
        <f>ABS(IK_diagnostics_degrees[[#This Row],[Column17]]-Q113)</f>
        <v>5.3352620000000002</v>
      </c>
      <c r="AN114" s="1">
        <f>ABS(IK_diagnostics_degrees[[#This Row],[Column18]]-R113)</f>
        <v>4.1988000000000003</v>
      </c>
      <c r="AO114" s="1">
        <f>ABS(IK_diagnostics_degrees[[#This Row],[Column19]]-S113)</f>
        <v>0.5044000000000004</v>
      </c>
      <c r="AP114" s="1">
        <f>ABS(IK_diagnostics_degrees[[#This Row],[Column20]]-T113)</f>
        <v>0.82583999999999946</v>
      </c>
      <c r="AQ114" s="1">
        <f>ABS(IK_diagnostics_degrees[[#This Row],[Column21]]-U113)</f>
        <v>0.81639299999999992</v>
      </c>
      <c r="AU114" s="3">
        <f>IK_diagnostics_frames[[#This Row],[Column1]]+AU113</f>
        <v>349</v>
      </c>
      <c r="AV114">
        <f ca="1">AVERAGE(INDIRECT(ADDRESS($AU113+2, AV$1)):INDIRECT(ADDRESS($AU114+1, AV$1)))</f>
        <v>3.6288299999999998</v>
      </c>
      <c r="AW114">
        <f ca="1">AVERAGE(INDIRECT(ADDRESS($AU113+2, AW$1)):INDIRECT(ADDRESS($AU114+1, AW$1)))</f>
        <v>2.0049000000000001</v>
      </c>
      <c r="AX114">
        <f ca="1">AVERAGE(INDIRECT(ADDRESS($AU113+2, AX$1)):INDIRECT(ADDRESS($AU114+1, AX$1)))</f>
        <v>4.8450500000000005</v>
      </c>
      <c r="AY114">
        <f ca="1">AVERAGE(INDIRECT(ADDRESS($AU113+2, AY$1)):INDIRECT(ADDRESS($AU114+1, AY$1)))</f>
        <v>0.66559499999999994</v>
      </c>
      <c r="AZ114">
        <f ca="1">AVERAGE(INDIRECT(ADDRESS($AU113+2, AZ$1)):INDIRECT(ADDRESS($AU114+1, AZ$1)))</f>
        <v>2.5520549999999997</v>
      </c>
      <c r="BA114">
        <f ca="1">AVERAGE(INDIRECT(ADDRESS($AU113+2, BA$1)):INDIRECT(ADDRESS($AU114+1, BA$1)))</f>
        <v>1.97021</v>
      </c>
      <c r="BB114">
        <f ca="1">AVERAGE(INDIRECT(ADDRESS($AU113+2, BB$1)):INDIRECT(ADDRESS($AU114+1, BB$1)))</f>
        <v>1.8299400000000001</v>
      </c>
      <c r="BC114">
        <f ca="1">AVERAGE(INDIRECT(ADDRESS($AU113+2, BC$1)):INDIRECT(ADDRESS($AU114+1, BC$1)))</f>
        <v>1.4653199999999997</v>
      </c>
      <c r="BD114">
        <f ca="1">AVERAGE(INDIRECT(ADDRESS($AU113+2, BD$1)):INDIRECT(ADDRESS($AU114+1, BD$1)))</f>
        <v>1.6996749999999998</v>
      </c>
      <c r="BE114">
        <f ca="1">AVERAGE(INDIRECT(ADDRESS($AU113+2, BE$1)):INDIRECT(ADDRESS($AU114+1, BE$1)))</f>
        <v>0.60393749999999979</v>
      </c>
      <c r="BF114">
        <f ca="1">AVERAGE(INDIRECT(ADDRESS($AU113+2, BF$1)):INDIRECT(ADDRESS($AU114+1, BF$1)))</f>
        <v>2.6045800000000003</v>
      </c>
      <c r="BG114">
        <f ca="1">AVERAGE(INDIRECT(ADDRESS($AU113+2, BG$1)):INDIRECT(ADDRESS($AU114+1, BG$1)))</f>
        <v>1.46515</v>
      </c>
      <c r="BH114">
        <f ca="1">AVERAGE(INDIRECT(ADDRESS($AU113+2, BH$1)):INDIRECT(ADDRESS($AU114+1, BH$1)))</f>
        <v>3.3827499999999997</v>
      </c>
      <c r="BI114">
        <f ca="1">AVERAGE(INDIRECT(ADDRESS($AU113+2, BI$1)):INDIRECT(ADDRESS($AU114+1, BI$1)))</f>
        <v>4.3321456400000002</v>
      </c>
      <c r="BJ114">
        <f ca="1">AVERAGE(INDIRECT(ADDRESS($AU113+2, BJ$1)):INDIRECT(ADDRESS($AU114+1, BJ$1)))</f>
        <v>0.65366499999999972</v>
      </c>
      <c r="BK114">
        <f ca="1">AVERAGE(INDIRECT(ADDRESS($AU113+2, BK$1)):INDIRECT(ADDRESS($AU114+1, BK$1)))</f>
        <v>2.0331900000000003</v>
      </c>
      <c r="BL114">
        <f ca="1">AVERAGE(INDIRECT(ADDRESS($AU113+2, BL$1)):INDIRECT(ADDRESS($AU114+1, BL$1)))</f>
        <v>1.5256700000000001</v>
      </c>
      <c r="BM114">
        <f ca="1">AVERAGE(INDIRECT(ADDRESS($AU113+2, BM$1)):INDIRECT(ADDRESS($AU114+1, BM$1)))</f>
        <v>2.4628049999999999</v>
      </c>
      <c r="BN114">
        <f ca="1">AVERAGE(INDIRECT(ADDRESS($AU113+2, BN$1)):INDIRECT(ADDRESS($AU114+1, BN$1)))</f>
        <v>0.37306499999999998</v>
      </c>
      <c r="BO114">
        <f ca="1">AVERAGE(INDIRECT(ADDRESS($AU113+2, BO$1)):INDIRECT(ADDRESS($AU114+1, BO$1)))</f>
        <v>0.67151800000000006</v>
      </c>
      <c r="BP114">
        <f ca="1">AVERAGE(INDIRECT(ADDRESS($AU113+2, BP$1)):INDIRECT(ADDRESS($AU114+1, BP$1)))</f>
        <v>1.8991050000000003</v>
      </c>
    </row>
    <row r="115" spans="1:68" x14ac:dyDescent="0.25">
      <c r="A115" s="1">
        <v>3.2921100000000001</v>
      </c>
      <c r="B115" s="1">
        <v>6.2831900000000003</v>
      </c>
      <c r="C115" s="1">
        <v>3.9213100000000001</v>
      </c>
      <c r="D115" s="1">
        <v>2.0860699999999999</v>
      </c>
      <c r="E115" s="1">
        <v>5.2536800000000001</v>
      </c>
      <c r="F115" s="1">
        <v>2.2531400000000001</v>
      </c>
      <c r="G115" s="1">
        <v>5.2170699999999997</v>
      </c>
      <c r="H115" s="1">
        <v>3.2145999999999999</v>
      </c>
      <c r="I115" s="1">
        <v>2.80674</v>
      </c>
      <c r="J115" s="1">
        <v>3.69902</v>
      </c>
      <c r="K115" s="1">
        <v>2.9654500000000001</v>
      </c>
      <c r="L115" s="1">
        <v>3.5444800000000001</v>
      </c>
      <c r="M115" s="1">
        <v>3.9740500000000001</v>
      </c>
      <c r="N115" s="1">
        <v>5.5026599999999997</v>
      </c>
      <c r="O115" s="1">
        <v>1.80576</v>
      </c>
      <c r="P115" s="1">
        <v>1.1620200000000001</v>
      </c>
      <c r="Q115" s="1">
        <v>5.82118</v>
      </c>
      <c r="R115" s="1">
        <v>2.0802200000000002</v>
      </c>
      <c r="S115" s="1">
        <v>2.3363299999999998</v>
      </c>
      <c r="T115" s="1">
        <v>3.1532100000000001</v>
      </c>
      <c r="U115" s="1">
        <v>4.8768599999999998</v>
      </c>
      <c r="V115" s="1" t="s">
        <v>23</v>
      </c>
      <c r="W115" s="1">
        <f>ABS(IK_diagnostics_degrees[[#This Row],[Column1]]-A114)</f>
        <v>1.61839</v>
      </c>
      <c r="X115" s="1">
        <f>ABS(IK_diagnostics_degrees[[#This Row],[Column2]]-B114)</f>
        <v>3.4907200000000005</v>
      </c>
      <c r="Y115" s="1">
        <f>ABS(IK_diagnostics_degrees[[#This Row],[Column3]]-C114)</f>
        <v>0.74622000000000011</v>
      </c>
      <c r="Z115" s="1">
        <f>ABS(IK_diagnostics_degrees[[#This Row],[Column4]]-D114)</f>
        <v>1.1583300000000003</v>
      </c>
      <c r="AA115" s="1">
        <f>ABS(IK_diagnostics_degrees[[#This Row],[Column5]]-E114)</f>
        <v>3.8224800000000001</v>
      </c>
      <c r="AB115" s="1">
        <f>ABS(IK_diagnostics_degrees[[#This Row],[Column6]]-F114)</f>
        <v>2.0117199999999995</v>
      </c>
      <c r="AC115" s="1">
        <f>ABS(IK_diagnostics_degrees[[#This Row],[Column7]]-G114)</f>
        <v>0.51244999999999941</v>
      </c>
      <c r="AD115" s="1">
        <f>ABS(IK_diagnostics_degrees[[#This Row],[Column8]]-H114)</f>
        <v>1.2933200000000005</v>
      </c>
      <c r="AE115" s="1">
        <f>ABS(IK_diagnostics_degrees[[#This Row],[Column9]]-I114)</f>
        <v>1.968904</v>
      </c>
      <c r="AF115" s="1">
        <f>ABS(IK_diagnostics_degrees[[#This Row],[Column10]]-J114)</f>
        <v>1.0909800000000001</v>
      </c>
      <c r="AG115" s="1">
        <f>ABS(IK_diagnostics_degrees[[#This Row],[Column11]]-K114)</f>
        <v>0.90874000000000033</v>
      </c>
      <c r="AH115" s="1">
        <f>ABS(IK_diagnostics_degrees[[#This Row],[Column12]]-L114)</f>
        <v>0.2241200000000001</v>
      </c>
      <c r="AI115" s="1">
        <f>ABS(IK_diagnostics_degrees[[#This Row],[Column13]]-M114)</f>
        <v>3.5047009999999998</v>
      </c>
      <c r="AJ115" s="1">
        <f>ABS(IK_diagnostics_degrees[[#This Row],[Column14]]-N114)</f>
        <v>0.78053000000000061</v>
      </c>
      <c r="AK115" s="1">
        <f>ABS(IK_diagnostics_degrees[[#This Row],[Column15]]-O114)</f>
        <v>3.3087999999999997</v>
      </c>
      <c r="AL115" s="1">
        <f>ABS(IK_diagnostics_degrees[[#This Row],[Column16]]-P114)</f>
        <v>1.1372</v>
      </c>
      <c r="AM115" s="1">
        <f>ABS(IK_diagnostics_degrees[[#This Row],[Column17]]-Q114)</f>
        <v>5.3450420000000003</v>
      </c>
      <c r="AN115" s="1">
        <f>ABS(IK_diagnostics_degrees[[#This Row],[Column18]]-R114)</f>
        <v>2.0802200000000002</v>
      </c>
      <c r="AO115" s="1">
        <f>ABS(IK_diagnostics_degrees[[#This Row],[Column19]]-S114)</f>
        <v>1.9498500000000001</v>
      </c>
      <c r="AP115" s="1">
        <f>ABS(IK_diagnostics_degrees[[#This Row],[Column20]]-T114)</f>
        <v>2.0382000000000002</v>
      </c>
      <c r="AQ115" s="1">
        <f>ABS(IK_diagnostics_degrees[[#This Row],[Column21]]-U114)</f>
        <v>4.2266529999999998</v>
      </c>
      <c r="AU115" s="4">
        <f>IK_diagnostics_frames[[#This Row],[Column1]]+AU114</f>
        <v>352</v>
      </c>
      <c r="AV115">
        <f ca="1">AVERAGE(INDIRECT(ADDRESS($AU114+2, AV$1)):INDIRECT(ADDRESS($AU115+1, AV$1)))</f>
        <v>2.2375233333333333</v>
      </c>
      <c r="AW115">
        <f ca="1">AVERAGE(INDIRECT(ADDRESS($AU114+2, AW$1)):INDIRECT(ADDRESS($AU115+1, AW$1)))</f>
        <v>0.95105266666666688</v>
      </c>
      <c r="AX115">
        <f ca="1">AVERAGE(INDIRECT(ADDRESS($AU114+2, AX$1)):INDIRECT(ADDRESS($AU115+1, AX$1)))</f>
        <v>1.2724899999999997</v>
      </c>
      <c r="AY115">
        <f ca="1">AVERAGE(INDIRECT(ADDRESS($AU114+2, AY$1)):INDIRECT(ADDRESS($AU115+1, AY$1)))</f>
        <v>1.0437866666666666</v>
      </c>
      <c r="AZ115">
        <f ca="1">AVERAGE(INDIRECT(ADDRESS($AU114+2, AZ$1)):INDIRECT(ADDRESS($AU115+1, AZ$1)))</f>
        <v>0.9088533333333334</v>
      </c>
      <c r="BA115">
        <f ca="1">AVERAGE(INDIRECT(ADDRESS($AU114+2, BA$1)):INDIRECT(ADDRESS($AU115+1, BA$1)))</f>
        <v>0.52440333333333322</v>
      </c>
      <c r="BB115">
        <f ca="1">AVERAGE(INDIRECT(ADDRESS($AU114+2, BB$1)):INDIRECT(ADDRESS($AU115+1, BB$1)))</f>
        <v>1.4354466666666665</v>
      </c>
      <c r="BC115">
        <f ca="1">AVERAGE(INDIRECT(ADDRESS($AU114+2, BC$1)):INDIRECT(ADDRESS($AU115+1, BC$1)))</f>
        <v>2.9702466666666667</v>
      </c>
      <c r="BD115">
        <f ca="1">AVERAGE(INDIRECT(ADDRESS($AU114+2, BD$1)):INDIRECT(ADDRESS($AU115+1, BD$1)))</f>
        <v>1.78932</v>
      </c>
      <c r="BE115">
        <f ca="1">AVERAGE(INDIRECT(ADDRESS($AU114+2, BE$1)):INDIRECT(ADDRESS($AU115+1, BE$1)))</f>
        <v>1.66439</v>
      </c>
      <c r="BF115">
        <f ca="1">AVERAGE(INDIRECT(ADDRESS($AU114+2, BF$1)):INDIRECT(ADDRESS($AU115+1, BF$1)))</f>
        <v>2.498019133333333</v>
      </c>
      <c r="BG115">
        <f ca="1">AVERAGE(INDIRECT(ADDRESS($AU114+2, BG$1)):INDIRECT(ADDRESS($AU115+1, BG$1)))</f>
        <v>2.2973400000000002</v>
      </c>
      <c r="BH115">
        <f ca="1">AVERAGE(INDIRECT(ADDRESS($AU114+2, BH$1)):INDIRECT(ADDRESS($AU115+1, BH$1)))</f>
        <v>2.06073</v>
      </c>
      <c r="BI115">
        <f ca="1">AVERAGE(INDIRECT(ADDRESS($AU114+2, BI$1)):INDIRECT(ADDRESS($AU115+1, BI$1)))</f>
        <v>1.9251466666666666</v>
      </c>
      <c r="BJ115">
        <f ca="1">AVERAGE(INDIRECT(ADDRESS($AU114+2, BJ$1)):INDIRECT(ADDRESS($AU115+1, BJ$1)))</f>
        <v>3.2827466666666667</v>
      </c>
      <c r="BK115">
        <f ca="1">AVERAGE(INDIRECT(ADDRESS($AU114+2, BK$1)):INDIRECT(ADDRESS($AU115+1, BK$1)))</f>
        <v>2.2239900000000001</v>
      </c>
      <c r="BL115">
        <f ca="1">AVERAGE(INDIRECT(ADDRESS($AU114+2, BL$1)):INDIRECT(ADDRESS($AU115+1, BL$1)))</f>
        <v>0.75937333333333346</v>
      </c>
      <c r="BM115">
        <f ca="1">AVERAGE(INDIRECT(ADDRESS($AU114+2, BM$1)):INDIRECT(ADDRESS($AU115+1, BM$1)))</f>
        <v>2.091366666666667</v>
      </c>
      <c r="BN115">
        <f ca="1">AVERAGE(INDIRECT(ADDRESS($AU114+2, BN$1)):INDIRECT(ADDRESS($AU115+1, BN$1)))</f>
        <v>3.5227660000000003</v>
      </c>
      <c r="BO115">
        <f ca="1">AVERAGE(INDIRECT(ADDRESS($AU114+2, BO$1)):INDIRECT(ADDRESS($AU115+1, BO$1)))</f>
        <v>2.7702380000000004</v>
      </c>
      <c r="BP115">
        <f ca="1">AVERAGE(INDIRECT(ADDRESS($AU114+2, BP$1)):INDIRECT(ADDRESS($AU115+1, BP$1)))</f>
        <v>1.8181933333333333</v>
      </c>
    </row>
    <row r="116" spans="1:68" x14ac:dyDescent="0.25">
      <c r="A116" s="1">
        <v>3.6640899999999998</v>
      </c>
      <c r="B116" s="1">
        <v>4.9655399999999998</v>
      </c>
      <c r="C116" s="1">
        <v>9.49382E-2</v>
      </c>
      <c r="D116" s="1">
        <v>2.4598300000000002</v>
      </c>
      <c r="E116" s="1">
        <v>5.4198300000000001</v>
      </c>
      <c r="F116" s="1">
        <v>5.9563899999999999</v>
      </c>
      <c r="G116" s="1">
        <v>8.7069199999999999E-2</v>
      </c>
      <c r="H116" s="1">
        <v>4.7567500000000003</v>
      </c>
      <c r="I116" s="1">
        <v>3.07992</v>
      </c>
      <c r="J116" s="1">
        <v>5.7889299999999997</v>
      </c>
      <c r="K116" s="1">
        <v>2.8034500000000002</v>
      </c>
      <c r="L116" s="1">
        <v>3.3431999999999999</v>
      </c>
      <c r="M116" s="1">
        <v>2.84328</v>
      </c>
      <c r="N116" s="1">
        <v>5.8664199999999997</v>
      </c>
      <c r="O116" s="1">
        <v>2.9366699999999999</v>
      </c>
      <c r="P116" s="1" t="s">
        <v>22</v>
      </c>
      <c r="Q116" s="1">
        <v>3.96848</v>
      </c>
      <c r="R116" s="1">
        <v>2.2918099999999999</v>
      </c>
      <c r="S116" s="1">
        <v>4.1113499999999998</v>
      </c>
      <c r="T116" s="1">
        <v>4.0652799999999996</v>
      </c>
      <c r="U116" s="1">
        <v>1.39059</v>
      </c>
      <c r="V116" s="1" t="s">
        <v>23</v>
      </c>
      <c r="W116" s="1">
        <f>ABS(IK_diagnostics_degrees[[#This Row],[Column1]]-A115)</f>
        <v>0.37197999999999976</v>
      </c>
      <c r="X116" s="1">
        <f>ABS(IK_diagnostics_degrees[[#This Row],[Column2]]-B115)</f>
        <v>1.3176500000000004</v>
      </c>
      <c r="Y116" s="1">
        <f>ABS(IK_diagnostics_degrees[[#This Row],[Column3]]-C115)</f>
        <v>3.8263718</v>
      </c>
      <c r="Z116" s="1">
        <f>ABS(IK_diagnostics_degrees[[#This Row],[Column4]]-D115)</f>
        <v>0.37376000000000031</v>
      </c>
      <c r="AA116" s="1">
        <f>ABS(IK_diagnostics_degrees[[#This Row],[Column5]]-E115)</f>
        <v>0.16615000000000002</v>
      </c>
      <c r="AB116" s="1">
        <f>ABS(IK_diagnostics_degrees[[#This Row],[Column6]]-F115)</f>
        <v>3.7032499999999997</v>
      </c>
      <c r="AC116" s="1">
        <f>ABS(IK_diagnostics_degrees[[#This Row],[Column7]]-G115)</f>
        <v>5.1300007999999995</v>
      </c>
      <c r="AD116" s="1">
        <f>ABS(IK_diagnostics_degrees[[#This Row],[Column8]]-H115)</f>
        <v>1.5421500000000004</v>
      </c>
      <c r="AE116" s="1">
        <f>ABS(IK_diagnostics_degrees[[#This Row],[Column9]]-I115)</f>
        <v>0.27317999999999998</v>
      </c>
      <c r="AF116" s="1">
        <f>ABS(IK_diagnostics_degrees[[#This Row],[Column10]]-J115)</f>
        <v>2.0899099999999997</v>
      </c>
      <c r="AG116" s="1">
        <f>ABS(IK_diagnostics_degrees[[#This Row],[Column11]]-K115)</f>
        <v>0.16199999999999992</v>
      </c>
      <c r="AH116" s="1">
        <f>ABS(IK_diagnostics_degrees[[#This Row],[Column12]]-L115)</f>
        <v>0.20128000000000013</v>
      </c>
      <c r="AI116" s="1">
        <f>ABS(IK_diagnostics_degrees[[#This Row],[Column13]]-M115)</f>
        <v>1.1307700000000001</v>
      </c>
      <c r="AJ116" s="1">
        <f>ABS(IK_diagnostics_degrees[[#This Row],[Column14]]-N115)</f>
        <v>0.36376000000000008</v>
      </c>
      <c r="AK116" s="1">
        <f>ABS(IK_diagnostics_degrees[[#This Row],[Column15]]-O115)</f>
        <v>1.1309099999999999</v>
      </c>
      <c r="AL116" s="1">
        <f>ABS(IK_diagnostics_degrees[[#This Row],[Column16]]-P115)</f>
        <v>1.1620200000000001</v>
      </c>
      <c r="AM116" s="1">
        <f>ABS(IK_diagnostics_degrees[[#This Row],[Column17]]-Q115)</f>
        <v>1.8527</v>
      </c>
      <c r="AN116" s="1">
        <f>ABS(IK_diagnostics_degrees[[#This Row],[Column18]]-R115)</f>
        <v>0.21158999999999972</v>
      </c>
      <c r="AO116" s="1">
        <f>ABS(IK_diagnostics_degrees[[#This Row],[Column19]]-S115)</f>
        <v>1.77502</v>
      </c>
      <c r="AP116" s="1">
        <f>ABS(IK_diagnostics_degrees[[#This Row],[Column20]]-T115)</f>
        <v>0.91206999999999949</v>
      </c>
      <c r="AQ116" s="1">
        <f>ABS(IK_diagnostics_degrees[[#This Row],[Column21]]-U115)</f>
        <v>3.4862699999999998</v>
      </c>
      <c r="AU116" s="3">
        <f>IK_diagnostics_frames[[#This Row],[Column1]]+AU115</f>
        <v>354</v>
      </c>
      <c r="AV116">
        <f ca="1">AVERAGE(INDIRECT(ADDRESS($AU115+2, AV$1)):INDIRECT(ADDRESS($AU116+1, AV$1)))</f>
        <v>1.7200650000000002</v>
      </c>
      <c r="AW116">
        <f ca="1">AVERAGE(INDIRECT(ADDRESS($AU115+2, AW$1)):INDIRECT(ADDRESS($AU116+1, AW$1)))</f>
        <v>2.8950849999999995</v>
      </c>
      <c r="AX116">
        <f ca="1">AVERAGE(INDIRECT(ADDRESS($AU115+2, AX$1)):INDIRECT(ADDRESS($AU116+1, AX$1)))</f>
        <v>2.9708109999999994</v>
      </c>
      <c r="AY116">
        <f ca="1">AVERAGE(INDIRECT(ADDRESS($AU115+2, AY$1)):INDIRECT(ADDRESS($AU116+1, AY$1)))</f>
        <v>3.2845190000000004</v>
      </c>
      <c r="AZ116">
        <f ca="1">AVERAGE(INDIRECT(ADDRESS($AU115+2, AZ$1)):INDIRECT(ADDRESS($AU116+1, AZ$1)))</f>
        <v>0.63803999999999972</v>
      </c>
      <c r="BA116">
        <f ca="1">AVERAGE(INDIRECT(ADDRESS($AU115+2, BA$1)):INDIRECT(ADDRESS($AU116+1, BA$1)))</f>
        <v>3.2610039999999998</v>
      </c>
      <c r="BB116">
        <f ca="1">AVERAGE(INDIRECT(ADDRESS($AU115+2, BB$1)):INDIRECT(ADDRESS($AU116+1, BB$1)))</f>
        <v>1.5428749999999998</v>
      </c>
      <c r="BC116">
        <f ca="1">AVERAGE(INDIRECT(ADDRESS($AU115+2, BC$1)):INDIRECT(ADDRESS($AU116+1, BC$1)))</f>
        <v>3.5300454999999999</v>
      </c>
      <c r="BD116">
        <f ca="1">AVERAGE(INDIRECT(ADDRESS($AU115+2, BD$1)):INDIRECT(ADDRESS($AU116+1, BD$1)))</f>
        <v>3.2337849999999997</v>
      </c>
      <c r="BE116">
        <f ca="1">AVERAGE(INDIRECT(ADDRESS($AU115+2, BE$1)):INDIRECT(ADDRESS($AU116+1, BE$1)))</f>
        <v>3.2459350000000002</v>
      </c>
      <c r="BF116">
        <f ca="1">AVERAGE(INDIRECT(ADDRESS($AU115+2, BF$1)):INDIRECT(ADDRESS($AU116+1, BF$1)))</f>
        <v>1.8936050000000002</v>
      </c>
      <c r="BG116">
        <f ca="1">AVERAGE(INDIRECT(ADDRESS($AU115+2, BG$1)):INDIRECT(ADDRESS($AU116+1, BG$1)))</f>
        <v>0.50612600000000008</v>
      </c>
      <c r="BH116">
        <f ca="1">AVERAGE(INDIRECT(ADDRESS($AU115+2, BH$1)):INDIRECT(ADDRESS($AU116+1, BH$1)))</f>
        <v>1.9001540000000001</v>
      </c>
      <c r="BI116">
        <f ca="1">AVERAGE(INDIRECT(ADDRESS($AU115+2, BI$1)):INDIRECT(ADDRESS($AU116+1, BI$1)))</f>
        <v>2.2772750000000004</v>
      </c>
      <c r="BJ116">
        <f ca="1">AVERAGE(INDIRECT(ADDRESS($AU115+2, BJ$1)):INDIRECT(ADDRESS($AU116+1, BJ$1)))</f>
        <v>3.0790433149999998</v>
      </c>
      <c r="BK116">
        <f ca="1">AVERAGE(INDIRECT(ADDRESS($AU115+2, BK$1)):INDIRECT(ADDRESS($AU116+1, BK$1)))</f>
        <v>2.2275700000000001</v>
      </c>
      <c r="BL116">
        <f ca="1">AVERAGE(INDIRECT(ADDRESS($AU115+2, BL$1)):INDIRECT(ADDRESS($AU116+1, BL$1)))</f>
        <v>0.97454499999999955</v>
      </c>
      <c r="BM116">
        <f ca="1">AVERAGE(INDIRECT(ADDRESS($AU115+2, BM$1)):INDIRECT(ADDRESS($AU116+1, BM$1)))</f>
        <v>1.6469499999999995</v>
      </c>
      <c r="BN116">
        <f ca="1">AVERAGE(INDIRECT(ADDRESS($AU115+2, BN$1)):INDIRECT(ADDRESS($AU116+1, BN$1)))</f>
        <v>0.65916500000000045</v>
      </c>
      <c r="BO116">
        <f ca="1">AVERAGE(INDIRECT(ADDRESS($AU115+2, BO$1)):INDIRECT(ADDRESS($AU116+1, BO$1)))</f>
        <v>1.2064925</v>
      </c>
      <c r="BP116">
        <f ca="1">AVERAGE(INDIRECT(ADDRESS($AU115+2, BP$1)):INDIRECT(ADDRESS($AU116+1, BP$1)))</f>
        <v>2.5236450000000001</v>
      </c>
    </row>
    <row r="117" spans="1:68" x14ac:dyDescent="0.25">
      <c r="A117" s="1">
        <v>4.7804099999999998</v>
      </c>
      <c r="B117" s="1">
        <v>2.74648</v>
      </c>
      <c r="C117" s="1">
        <v>1.5578000000000001</v>
      </c>
      <c r="D117" s="1">
        <v>5.5939300000000003</v>
      </c>
      <c r="E117" s="1">
        <v>3.7909299999999999</v>
      </c>
      <c r="F117" s="1">
        <v>4.5292700000000004</v>
      </c>
      <c r="G117" s="1">
        <v>4.6756799999999998</v>
      </c>
      <c r="H117" s="1">
        <v>2.2619799999999999</v>
      </c>
      <c r="I117" s="1">
        <v>6.0208599999999999</v>
      </c>
      <c r="J117" s="1">
        <v>1.79559</v>
      </c>
      <c r="K117" s="1">
        <v>0.93267299999999997</v>
      </c>
      <c r="L117" s="1">
        <v>5.6141399999999999</v>
      </c>
      <c r="M117" s="1">
        <v>1.5019800000000001</v>
      </c>
      <c r="N117" s="1">
        <v>3.3698000000000001</v>
      </c>
      <c r="O117" s="1">
        <v>3.4370400000000001</v>
      </c>
      <c r="P117" s="1">
        <v>3.5617800000000002</v>
      </c>
      <c r="Q117" s="1">
        <v>3.70709</v>
      </c>
      <c r="R117" s="1">
        <v>4.8746600000000004</v>
      </c>
      <c r="S117" s="1">
        <v>1.7455799999999999</v>
      </c>
      <c r="T117" s="1">
        <v>1.8532599999999999</v>
      </c>
      <c r="U117" s="1">
        <v>5.12087</v>
      </c>
      <c r="V117" s="1" t="s">
        <v>23</v>
      </c>
      <c r="W117" s="1">
        <f>ABS(IK_diagnostics_degrees[[#This Row],[Column1]]-A116)</f>
        <v>1.11632</v>
      </c>
      <c r="X117" s="1">
        <f>ABS(IK_diagnostics_degrees[[#This Row],[Column2]]-B116)</f>
        <v>2.2190599999999998</v>
      </c>
      <c r="Y117" s="1">
        <f>ABS(IK_diagnostics_degrees[[#This Row],[Column3]]-C116)</f>
        <v>1.4628618</v>
      </c>
      <c r="Z117" s="1">
        <f>ABS(IK_diagnostics_degrees[[#This Row],[Column4]]-D116)</f>
        <v>3.1341000000000001</v>
      </c>
      <c r="AA117" s="1">
        <f>ABS(IK_diagnostics_degrees[[#This Row],[Column5]]-E116)</f>
        <v>1.6289000000000002</v>
      </c>
      <c r="AB117" s="1">
        <f>ABS(IK_diagnostics_degrees[[#This Row],[Column6]]-F116)</f>
        <v>1.4271199999999995</v>
      </c>
      <c r="AC117" s="1">
        <f>ABS(IK_diagnostics_degrees[[#This Row],[Column7]]-G116)</f>
        <v>4.5886107999999997</v>
      </c>
      <c r="AD117" s="1">
        <f>ABS(IK_diagnostics_degrees[[#This Row],[Column8]]-H116)</f>
        <v>2.4947700000000004</v>
      </c>
      <c r="AE117" s="1">
        <f>ABS(IK_diagnostics_degrees[[#This Row],[Column9]]-I116)</f>
        <v>2.9409399999999999</v>
      </c>
      <c r="AF117" s="1">
        <f>ABS(IK_diagnostics_degrees[[#This Row],[Column10]]-J116)</f>
        <v>3.9933399999999999</v>
      </c>
      <c r="AG117" s="1">
        <f>ABS(IK_diagnostics_degrees[[#This Row],[Column11]]-K116)</f>
        <v>1.8707770000000004</v>
      </c>
      <c r="AH117" s="1">
        <f>ABS(IK_diagnostics_degrees[[#This Row],[Column12]]-L116)</f>
        <v>2.27094</v>
      </c>
      <c r="AI117" s="1">
        <f>ABS(IK_diagnostics_degrees[[#This Row],[Column13]]-M116)</f>
        <v>1.3412999999999999</v>
      </c>
      <c r="AJ117" s="1">
        <f>ABS(IK_diagnostics_degrees[[#This Row],[Column14]]-N116)</f>
        <v>2.4966199999999996</v>
      </c>
      <c r="AK117" s="1">
        <f>ABS(IK_diagnostics_degrees[[#This Row],[Column15]]-O116)</f>
        <v>0.5003700000000002</v>
      </c>
      <c r="AL117" s="1">
        <f>ABS(IK_diagnostics_degrees[[#This Row],[Column16]]-P116)</f>
        <v>3.5617800000000002</v>
      </c>
      <c r="AM117" s="1">
        <f>ABS(IK_diagnostics_degrees[[#This Row],[Column17]]-Q116)</f>
        <v>0.26139000000000001</v>
      </c>
      <c r="AN117" s="1">
        <f>ABS(IK_diagnostics_degrees[[#This Row],[Column18]]-R116)</f>
        <v>2.5828500000000005</v>
      </c>
      <c r="AO117" s="1">
        <f>ABS(IK_diagnostics_degrees[[#This Row],[Column19]]-S116)</f>
        <v>2.3657699999999999</v>
      </c>
      <c r="AP117" s="1">
        <f>ABS(IK_diagnostics_degrees[[#This Row],[Column20]]-T116)</f>
        <v>2.2120199999999999</v>
      </c>
      <c r="AQ117" s="1">
        <f>ABS(IK_diagnostics_degrees[[#This Row],[Column21]]-U116)</f>
        <v>3.73028</v>
      </c>
      <c r="AU117" s="4">
        <f>IK_diagnostics_frames[[#This Row],[Column1]]+AU116</f>
        <v>358</v>
      </c>
      <c r="AV117">
        <f ca="1">AVERAGE(INDIRECT(ADDRESS($AU116+2, AV$1)):INDIRECT(ADDRESS($AU117+1, AV$1)))</f>
        <v>2.1468224999999999</v>
      </c>
      <c r="AW117">
        <f ca="1">AVERAGE(INDIRECT(ADDRESS($AU116+2, AW$1)):INDIRECT(ADDRESS($AU117+1, AW$1)))</f>
        <v>1.7718889999999998</v>
      </c>
      <c r="AX117">
        <f ca="1">AVERAGE(INDIRECT(ADDRESS($AU116+2, AX$1)):INDIRECT(ADDRESS($AU117+1, AX$1)))</f>
        <v>2.7441300000000002</v>
      </c>
      <c r="AY117">
        <f ca="1">AVERAGE(INDIRECT(ADDRESS($AU116+2, AY$1)):INDIRECT(ADDRESS($AU117+1, AY$1)))</f>
        <v>1.4285050000000001</v>
      </c>
      <c r="AZ117">
        <f ca="1">AVERAGE(INDIRECT(ADDRESS($AU116+2, AZ$1)):INDIRECT(ADDRESS($AU117+1, AZ$1)))</f>
        <v>2.1100049999999997</v>
      </c>
      <c r="BA117">
        <f ca="1">AVERAGE(INDIRECT(ADDRESS($AU116+2, BA$1)):INDIRECT(ADDRESS($AU117+1, BA$1)))</f>
        <v>1.3559174999999999</v>
      </c>
      <c r="BB117">
        <f ca="1">AVERAGE(INDIRECT(ADDRESS($AU116+2, BB$1)):INDIRECT(ADDRESS($AU117+1, BB$1)))</f>
        <v>1.3328180000000001</v>
      </c>
      <c r="BC117">
        <f ca="1">AVERAGE(INDIRECT(ADDRESS($AU116+2, BC$1)):INDIRECT(ADDRESS($AU117+1, BC$1)))</f>
        <v>1.1869767499999999</v>
      </c>
      <c r="BD117">
        <f ca="1">AVERAGE(INDIRECT(ADDRESS($AU116+2, BD$1)):INDIRECT(ADDRESS($AU117+1, BD$1)))</f>
        <v>1.1073875</v>
      </c>
      <c r="BE117">
        <f ca="1">AVERAGE(INDIRECT(ADDRESS($AU116+2, BE$1)):INDIRECT(ADDRESS($AU117+1, BE$1)))</f>
        <v>1.5705925000000001</v>
      </c>
      <c r="BF117">
        <f ca="1">AVERAGE(INDIRECT(ADDRESS($AU116+2, BF$1)):INDIRECT(ADDRESS($AU117+1, BF$1)))</f>
        <v>1.8562806999999999</v>
      </c>
      <c r="BG117">
        <f ca="1">AVERAGE(INDIRECT(ADDRESS($AU116+2, BG$1)):INDIRECT(ADDRESS($AU117+1, BG$1)))</f>
        <v>1.8819724999999998</v>
      </c>
      <c r="BH117">
        <f ca="1">AVERAGE(INDIRECT(ADDRESS($AU116+2, BH$1)):INDIRECT(ADDRESS($AU117+1, BH$1)))</f>
        <v>2.1616869999999997</v>
      </c>
      <c r="BI117">
        <f ca="1">AVERAGE(INDIRECT(ADDRESS($AU116+2, BI$1)):INDIRECT(ADDRESS($AU117+1, BI$1)))</f>
        <v>1.4313399999999996</v>
      </c>
      <c r="BJ117">
        <f ca="1">AVERAGE(INDIRECT(ADDRESS($AU116+2, BJ$1)):INDIRECT(ADDRESS($AU117+1, BJ$1)))</f>
        <v>2.2186521575000002</v>
      </c>
      <c r="BK117">
        <f ca="1">AVERAGE(INDIRECT(ADDRESS($AU116+2, BK$1)):INDIRECT(ADDRESS($AU117+1, BK$1)))</f>
        <v>2.0906125000000002</v>
      </c>
      <c r="BL117">
        <f ca="1">AVERAGE(INDIRECT(ADDRESS($AU116+2, BL$1)):INDIRECT(ADDRESS($AU117+1, BL$1)))</f>
        <v>2.75319</v>
      </c>
      <c r="BM117">
        <f ca="1">AVERAGE(INDIRECT(ADDRESS($AU116+2, BM$1)):INDIRECT(ADDRESS($AU117+1, BM$1)))</f>
        <v>3.2122824999999997</v>
      </c>
      <c r="BN117">
        <f ca="1">AVERAGE(INDIRECT(ADDRESS($AU116+2, BN$1)):INDIRECT(ADDRESS($AU117+1, BN$1)))</f>
        <v>1.0663525</v>
      </c>
      <c r="BO117">
        <f ca="1">AVERAGE(INDIRECT(ADDRESS($AU116+2, BO$1)):INDIRECT(ADDRESS($AU117+1, BO$1)))</f>
        <v>3.2889339907499999</v>
      </c>
      <c r="BP117">
        <f ca="1">AVERAGE(INDIRECT(ADDRESS($AU116+2, BP$1)):INDIRECT(ADDRESS($AU117+1, BP$1)))</f>
        <v>2.8064717500000005</v>
      </c>
    </row>
    <row r="118" spans="1:68" x14ac:dyDescent="0.25">
      <c r="A118" s="1">
        <v>2.6771099999999999</v>
      </c>
      <c r="B118" s="1">
        <v>2.8006000000000002</v>
      </c>
      <c r="C118" s="1">
        <v>3.7070400000000001</v>
      </c>
      <c r="D118" s="1">
        <v>2.6998099999999998</v>
      </c>
      <c r="E118" s="1">
        <v>4.7465099999999998</v>
      </c>
      <c r="F118" s="1">
        <v>4.1285100000000003</v>
      </c>
      <c r="G118" s="1">
        <v>5.4090199999999999</v>
      </c>
      <c r="H118" s="1">
        <v>6.2715500000000004</v>
      </c>
      <c r="I118" s="1">
        <v>1.53661</v>
      </c>
      <c r="J118" s="1">
        <v>4.5159799999999999</v>
      </c>
      <c r="K118" s="1">
        <v>1.40167</v>
      </c>
      <c r="L118" s="1">
        <v>4.7286799999999998</v>
      </c>
      <c r="M118" s="1">
        <v>4.9952100000000002</v>
      </c>
      <c r="N118" s="1">
        <v>3.5483099999999999</v>
      </c>
      <c r="O118" s="1">
        <v>5.2296899999999997</v>
      </c>
      <c r="P118" s="1">
        <v>3.1289600000000002</v>
      </c>
      <c r="Q118" s="1">
        <v>3.5551300000000001</v>
      </c>
      <c r="R118" s="1">
        <v>4.0329899999999999</v>
      </c>
      <c r="S118" s="1">
        <v>2.82891</v>
      </c>
      <c r="T118" s="1">
        <v>3.6916899999999999</v>
      </c>
      <c r="U118" s="1">
        <v>2.51877</v>
      </c>
      <c r="V118" s="1" t="s">
        <v>23</v>
      </c>
      <c r="W118" s="1">
        <f>ABS(IK_diagnostics_degrees[[#This Row],[Column1]]-A117)</f>
        <v>2.1032999999999999</v>
      </c>
      <c r="X118" s="1">
        <f>ABS(IK_diagnostics_degrees[[#This Row],[Column2]]-B117)</f>
        <v>5.4120000000000168E-2</v>
      </c>
      <c r="Y118" s="1">
        <f>ABS(IK_diagnostics_degrees[[#This Row],[Column3]]-C117)</f>
        <v>2.1492399999999998</v>
      </c>
      <c r="Z118" s="1">
        <f>ABS(IK_diagnostics_degrees[[#This Row],[Column4]]-D117)</f>
        <v>2.8941200000000005</v>
      </c>
      <c r="AA118" s="1">
        <f>ABS(IK_diagnostics_degrees[[#This Row],[Column5]]-E117)</f>
        <v>0.95557999999999987</v>
      </c>
      <c r="AB118" s="1">
        <f>ABS(IK_diagnostics_degrees[[#This Row],[Column6]]-F117)</f>
        <v>0.40076000000000001</v>
      </c>
      <c r="AC118" s="1">
        <f>ABS(IK_diagnostics_degrees[[#This Row],[Column7]]-G117)</f>
        <v>0.7333400000000001</v>
      </c>
      <c r="AD118" s="1">
        <f>ABS(IK_diagnostics_degrees[[#This Row],[Column8]]-H117)</f>
        <v>4.0095700000000001</v>
      </c>
      <c r="AE118" s="1">
        <f>ABS(IK_diagnostics_degrees[[#This Row],[Column9]]-I117)</f>
        <v>4.4842499999999994</v>
      </c>
      <c r="AF118" s="1">
        <f>ABS(IK_diagnostics_degrees[[#This Row],[Column10]]-J117)</f>
        <v>2.7203900000000001</v>
      </c>
      <c r="AG118" s="1">
        <f>ABS(IK_diagnostics_degrees[[#This Row],[Column11]]-K117)</f>
        <v>0.468997</v>
      </c>
      <c r="AH118" s="1">
        <f>ABS(IK_diagnostics_degrees[[#This Row],[Column12]]-L117)</f>
        <v>0.88546000000000014</v>
      </c>
      <c r="AI118" s="1">
        <f>ABS(IK_diagnostics_degrees[[#This Row],[Column13]]-M117)</f>
        <v>3.4932300000000001</v>
      </c>
      <c r="AJ118" s="1">
        <f>ABS(IK_diagnostics_degrees[[#This Row],[Column14]]-N117)</f>
        <v>0.17850999999999972</v>
      </c>
      <c r="AK118" s="1">
        <f>ABS(IK_diagnostics_degrees[[#This Row],[Column15]]-O117)</f>
        <v>1.7926499999999996</v>
      </c>
      <c r="AL118" s="1">
        <f>ABS(IK_diagnostics_degrees[[#This Row],[Column16]]-P117)</f>
        <v>0.43281999999999998</v>
      </c>
      <c r="AM118" s="1">
        <f>ABS(IK_diagnostics_degrees[[#This Row],[Column17]]-Q117)</f>
        <v>0.15195999999999987</v>
      </c>
      <c r="AN118" s="1">
        <f>ABS(IK_diagnostics_degrees[[#This Row],[Column18]]-R117)</f>
        <v>0.84167000000000058</v>
      </c>
      <c r="AO118" s="1">
        <f>ABS(IK_diagnostics_degrees[[#This Row],[Column19]]-S117)</f>
        <v>1.0833300000000001</v>
      </c>
      <c r="AP118" s="1">
        <f>ABS(IK_diagnostics_degrees[[#This Row],[Column20]]-T117)</f>
        <v>1.83843</v>
      </c>
      <c r="AQ118" s="1">
        <f>ABS(IK_diagnostics_degrees[[#This Row],[Column21]]-U117)</f>
        <v>2.6021000000000001</v>
      </c>
      <c r="AU118" s="3">
        <f>IK_diagnostics_frames[[#This Row],[Column1]]+AU117</f>
        <v>359</v>
      </c>
      <c r="AV118">
        <f ca="1">AVERAGE(INDIRECT(ADDRESS($AU117+2, AV$1)):INDIRECT(ADDRESS($AU118+1, AV$1)))</f>
        <v>3.0071399999999997</v>
      </c>
      <c r="AW118">
        <f ca="1">AVERAGE(INDIRECT(ADDRESS($AU117+2, AW$1)):INDIRECT(ADDRESS($AU118+1, AW$1)))</f>
        <v>3.2227399999999999</v>
      </c>
      <c r="AX118">
        <f ca="1">AVERAGE(INDIRECT(ADDRESS($AU117+2, AX$1)):INDIRECT(ADDRESS($AU118+1, AX$1)))</f>
        <v>3.7675799999999997</v>
      </c>
      <c r="AY118">
        <f ca="1">AVERAGE(INDIRECT(ADDRESS($AU117+2, AY$1)):INDIRECT(ADDRESS($AU118+1, AY$1)))</f>
        <v>0.51283999999999974</v>
      </c>
      <c r="AZ118">
        <f ca="1">AVERAGE(INDIRECT(ADDRESS($AU117+2, AZ$1)):INDIRECT(ADDRESS($AU118+1, AZ$1)))</f>
        <v>0.12098999999999993</v>
      </c>
      <c r="BA118">
        <f ca="1">AVERAGE(INDIRECT(ADDRESS($AU117+2, BA$1)):INDIRECT(ADDRESS($AU118+1, BA$1)))</f>
        <v>2.0324300000000002</v>
      </c>
      <c r="BB118">
        <f ca="1">AVERAGE(INDIRECT(ADDRESS($AU117+2, BB$1)):INDIRECT(ADDRESS($AU118+1, BB$1)))</f>
        <v>1.4251799999999997</v>
      </c>
      <c r="BC118">
        <f ca="1">AVERAGE(INDIRECT(ADDRESS($AU117+2, BC$1)):INDIRECT(ADDRESS($AU118+1, BC$1)))</f>
        <v>0.28706999999999994</v>
      </c>
      <c r="BD118">
        <f ca="1">AVERAGE(INDIRECT(ADDRESS($AU117+2, BD$1)):INDIRECT(ADDRESS($AU118+1, BD$1)))</f>
        <v>1.86896</v>
      </c>
      <c r="BE118">
        <f ca="1">AVERAGE(INDIRECT(ADDRESS($AU117+2, BE$1)):INDIRECT(ADDRESS($AU118+1, BE$1)))</f>
        <v>2.4401000000000002</v>
      </c>
      <c r="BF118">
        <f ca="1">AVERAGE(INDIRECT(ADDRESS($AU117+2, BF$1)):INDIRECT(ADDRESS($AU118+1, BF$1)))</f>
        <v>4.6702499999999993</v>
      </c>
      <c r="BG118">
        <f ca="1">AVERAGE(INDIRECT(ADDRESS($AU117+2, BG$1)):INDIRECT(ADDRESS($AU118+1, BG$1)))</f>
        <v>0.82658999999999994</v>
      </c>
      <c r="BH118">
        <f ca="1">AVERAGE(INDIRECT(ADDRESS($AU117+2, BH$1)):INDIRECT(ADDRESS($AU118+1, BH$1)))</f>
        <v>1.9405399999999995</v>
      </c>
      <c r="BI118">
        <f ca="1">AVERAGE(INDIRECT(ADDRESS($AU117+2, BI$1)):INDIRECT(ADDRESS($AU118+1, BI$1)))</f>
        <v>1.4151399999999998</v>
      </c>
      <c r="BJ118">
        <f ca="1">AVERAGE(INDIRECT(ADDRESS($AU117+2, BJ$1)):INDIRECT(ADDRESS($AU118+1, BJ$1)))</f>
        <v>1.9361999999999999</v>
      </c>
      <c r="BK118">
        <f ca="1">AVERAGE(INDIRECT(ADDRESS($AU117+2, BK$1)):INDIRECT(ADDRESS($AU118+1, BK$1)))</f>
        <v>3.5348155999999999</v>
      </c>
      <c r="BL118">
        <f ca="1">AVERAGE(INDIRECT(ADDRESS($AU117+2, BL$1)):INDIRECT(ADDRESS($AU118+1, BL$1)))</f>
        <v>2.4244699999999999</v>
      </c>
      <c r="BM118">
        <f ca="1">AVERAGE(INDIRECT(ADDRESS($AU117+2, BM$1)):INDIRECT(ADDRESS($AU118+1, BM$1)))</f>
        <v>3.9420200000000003</v>
      </c>
      <c r="BN118">
        <f ca="1">AVERAGE(INDIRECT(ADDRESS($AU117+2, BN$1)):INDIRECT(ADDRESS($AU118+1, BN$1)))</f>
        <v>2.30471</v>
      </c>
      <c r="BO118">
        <f ca="1">AVERAGE(INDIRECT(ADDRESS($AU117+2, BO$1)):INDIRECT(ADDRESS($AU118+1, BO$1)))</f>
        <v>0.18298000000000014</v>
      </c>
      <c r="BP118">
        <f ca="1">AVERAGE(INDIRECT(ADDRESS($AU117+2, BP$1)):INDIRECT(ADDRESS($AU118+1, BP$1)))</f>
        <v>5.1016670000000008</v>
      </c>
    </row>
    <row r="119" spans="1:68" x14ac:dyDescent="0.25">
      <c r="A119" s="1">
        <v>3.0752799999999998</v>
      </c>
      <c r="B119" s="1">
        <v>3.3433199999999998</v>
      </c>
      <c r="C119" s="1">
        <v>4.8609100000000002E-4</v>
      </c>
      <c r="D119" s="1">
        <v>2.4076599999999999</v>
      </c>
      <c r="E119" s="1">
        <v>1.7479899999999999</v>
      </c>
      <c r="F119" s="1">
        <v>2.3669899999999999</v>
      </c>
      <c r="G119" s="1">
        <v>2.4764200000000001</v>
      </c>
      <c r="H119" s="1">
        <v>4.5932500000000003</v>
      </c>
      <c r="I119" s="1">
        <v>4.8612599999999997</v>
      </c>
      <c r="J119" s="1">
        <v>1.3694900000000001</v>
      </c>
      <c r="K119" s="1">
        <v>5.7294200000000002</v>
      </c>
      <c r="L119" s="1">
        <v>6.2789599999999997</v>
      </c>
      <c r="M119" s="1">
        <v>2.1980200000000001</v>
      </c>
      <c r="N119" s="1">
        <v>2.5678800000000002</v>
      </c>
      <c r="O119" s="1">
        <v>3.4828800000000002</v>
      </c>
      <c r="P119" s="1">
        <v>1.49105</v>
      </c>
      <c r="Q119" s="1">
        <v>2.0418699999999999</v>
      </c>
      <c r="R119" s="1">
        <v>2.1645400000000001</v>
      </c>
      <c r="S119" s="1">
        <v>4.4096500000000001</v>
      </c>
      <c r="T119" s="1">
        <v>5.6287599999999998</v>
      </c>
      <c r="U119" s="1">
        <v>5.7061900000000003</v>
      </c>
      <c r="V119" s="1" t="s">
        <v>23</v>
      </c>
      <c r="W119" s="1">
        <f>ABS(IK_diagnostics_degrees[[#This Row],[Column1]]-A118)</f>
        <v>0.39816999999999991</v>
      </c>
      <c r="X119" s="1">
        <f>ABS(IK_diagnostics_degrees[[#This Row],[Column2]]-B118)</f>
        <v>0.54271999999999965</v>
      </c>
      <c r="Y119" s="1">
        <f>ABS(IK_diagnostics_degrees[[#This Row],[Column3]]-C118)</f>
        <v>3.7065539090000001</v>
      </c>
      <c r="Z119" s="1">
        <f>ABS(IK_diagnostics_degrees[[#This Row],[Column4]]-D118)</f>
        <v>0.29214999999999991</v>
      </c>
      <c r="AA119" s="1">
        <f>ABS(IK_diagnostics_degrees[[#This Row],[Column5]]-E118)</f>
        <v>2.9985200000000001</v>
      </c>
      <c r="AB119" s="1">
        <f>ABS(IK_diagnostics_degrees[[#This Row],[Column6]]-F118)</f>
        <v>1.7615200000000004</v>
      </c>
      <c r="AC119" s="1">
        <f>ABS(IK_diagnostics_degrees[[#This Row],[Column7]]-G118)</f>
        <v>2.9325999999999999</v>
      </c>
      <c r="AD119" s="1">
        <f>ABS(IK_diagnostics_degrees[[#This Row],[Column8]]-H118)</f>
        <v>1.6783000000000001</v>
      </c>
      <c r="AE119" s="1">
        <f>ABS(IK_diagnostics_degrees[[#This Row],[Column9]]-I118)</f>
        <v>3.3246499999999997</v>
      </c>
      <c r="AF119" s="1">
        <f>ABS(IK_diagnostics_degrees[[#This Row],[Column10]]-J118)</f>
        <v>3.14649</v>
      </c>
      <c r="AG119" s="1">
        <f>ABS(IK_diagnostics_degrees[[#This Row],[Column11]]-K118)</f>
        <v>4.32775</v>
      </c>
      <c r="AH119" s="1">
        <f>ABS(IK_diagnostics_degrees[[#This Row],[Column12]]-L118)</f>
        <v>1.5502799999999999</v>
      </c>
      <c r="AI119" s="1">
        <f>ABS(IK_diagnostics_degrees[[#This Row],[Column13]]-M118)</f>
        <v>2.7971900000000001</v>
      </c>
      <c r="AJ119" s="1">
        <f>ABS(IK_diagnostics_degrees[[#This Row],[Column14]]-N118)</f>
        <v>0.98042999999999969</v>
      </c>
      <c r="AK119" s="1">
        <f>ABS(IK_diagnostics_degrees[[#This Row],[Column15]]-O118)</f>
        <v>1.7468099999999995</v>
      </c>
      <c r="AL119" s="1">
        <f>ABS(IK_diagnostics_degrees[[#This Row],[Column16]]-P118)</f>
        <v>1.6379100000000002</v>
      </c>
      <c r="AM119" s="1">
        <f>ABS(IK_diagnostics_degrees[[#This Row],[Column17]]-Q118)</f>
        <v>1.5132600000000003</v>
      </c>
      <c r="AN119" s="1">
        <f>ABS(IK_diagnostics_degrees[[#This Row],[Column18]]-R118)</f>
        <v>1.8684499999999997</v>
      </c>
      <c r="AO119" s="1">
        <f>ABS(IK_diagnostics_degrees[[#This Row],[Column19]]-S118)</f>
        <v>1.58074</v>
      </c>
      <c r="AP119" s="1">
        <f>ABS(IK_diagnostics_degrees[[#This Row],[Column20]]-T118)</f>
        <v>1.9370699999999998</v>
      </c>
      <c r="AQ119" s="1">
        <f>ABS(IK_diagnostics_degrees[[#This Row],[Column21]]-U118)</f>
        <v>3.1874200000000004</v>
      </c>
      <c r="AU119" s="4">
        <f>IK_diagnostics_frames[[#This Row],[Column1]]+AU118</f>
        <v>363</v>
      </c>
      <c r="AV119">
        <f ca="1">AVERAGE(INDIRECT(ADDRESS($AU118+2, AV$1)):INDIRECT(ADDRESS($AU119+1, AV$1)))</f>
        <v>2.47596185</v>
      </c>
      <c r="AW119">
        <f ca="1">AVERAGE(INDIRECT(ADDRESS($AU118+2, AW$1)):INDIRECT(ADDRESS($AU119+1, AW$1)))</f>
        <v>3.6114757500000003</v>
      </c>
      <c r="AX119">
        <f ca="1">AVERAGE(INDIRECT(ADDRESS($AU118+2, AX$1)):INDIRECT(ADDRESS($AU119+1, AX$1)))</f>
        <v>1.6191725000000001</v>
      </c>
      <c r="AY119">
        <f ca="1">AVERAGE(INDIRECT(ADDRESS($AU118+2, AY$1)):INDIRECT(ADDRESS($AU119+1, AY$1)))</f>
        <v>2.3758625000000002</v>
      </c>
      <c r="AZ119">
        <f ca="1">AVERAGE(INDIRECT(ADDRESS($AU118+2, AZ$1)):INDIRECT(ADDRESS($AU119+1, AZ$1)))</f>
        <v>1.7440499999999997</v>
      </c>
      <c r="BA119">
        <f ca="1">AVERAGE(INDIRECT(ADDRESS($AU118+2, BA$1)):INDIRECT(ADDRESS($AU119+1, BA$1)))</f>
        <v>1.9492075</v>
      </c>
      <c r="BB119">
        <f ca="1">AVERAGE(INDIRECT(ADDRESS($AU118+2, BB$1)):INDIRECT(ADDRESS($AU119+1, BB$1)))</f>
        <v>1.5234624999999999</v>
      </c>
      <c r="BC119">
        <f ca="1">AVERAGE(INDIRECT(ADDRESS($AU118+2, BC$1)):INDIRECT(ADDRESS($AU119+1, BC$1)))</f>
        <v>2.6223669999999997</v>
      </c>
      <c r="BD119">
        <f ca="1">AVERAGE(INDIRECT(ADDRESS($AU118+2, BD$1)):INDIRECT(ADDRESS($AU119+1, BD$1)))</f>
        <v>1.8788</v>
      </c>
      <c r="BE119">
        <f ca="1">AVERAGE(INDIRECT(ADDRESS($AU118+2, BE$1)):INDIRECT(ADDRESS($AU119+1, BE$1)))</f>
        <v>2.5531800000000002</v>
      </c>
      <c r="BF119">
        <f ca="1">AVERAGE(INDIRECT(ADDRESS($AU118+2, BF$1)):INDIRECT(ADDRESS($AU119+1, BF$1)))</f>
        <v>1.8736125000000001</v>
      </c>
      <c r="BG119">
        <f ca="1">AVERAGE(INDIRECT(ADDRESS($AU118+2, BG$1)):INDIRECT(ADDRESS($AU119+1, BG$1)))</f>
        <v>1.2576375</v>
      </c>
      <c r="BH119">
        <f ca="1">AVERAGE(INDIRECT(ADDRESS($AU118+2, BH$1)):INDIRECT(ADDRESS($AU119+1, BH$1)))</f>
        <v>3.2109799999999997</v>
      </c>
      <c r="BI119">
        <f ca="1">AVERAGE(INDIRECT(ADDRESS($AU118+2, BI$1)):INDIRECT(ADDRESS($AU119+1, BI$1)))</f>
        <v>2.7978000000000001</v>
      </c>
      <c r="BJ119">
        <f ca="1">AVERAGE(INDIRECT(ADDRESS($AU118+2, BJ$1)):INDIRECT(ADDRESS($AU119+1, BJ$1)))</f>
        <v>2.4668237499999996</v>
      </c>
      <c r="BK119">
        <f ca="1">AVERAGE(INDIRECT(ADDRESS($AU118+2, BK$1)):INDIRECT(ADDRESS($AU119+1, BK$1)))</f>
        <v>1.9491663999999997</v>
      </c>
      <c r="BL119">
        <f ca="1">AVERAGE(INDIRECT(ADDRESS($AU118+2, BL$1)):INDIRECT(ADDRESS($AU119+1, BL$1)))</f>
        <v>2.3988434999999999</v>
      </c>
      <c r="BM119">
        <f ca="1">AVERAGE(INDIRECT(ADDRESS($AU118+2, BM$1)):INDIRECT(ADDRESS($AU119+1, BM$1)))</f>
        <v>3.2610325000000007</v>
      </c>
      <c r="BN119">
        <f ca="1">AVERAGE(INDIRECT(ADDRESS($AU118+2, BN$1)):INDIRECT(ADDRESS($AU119+1, BN$1)))</f>
        <v>1.5013370000000001</v>
      </c>
      <c r="BO119">
        <f ca="1">AVERAGE(INDIRECT(ADDRESS($AU118+2, BO$1)):INDIRECT(ADDRESS($AU119+1, BO$1)))</f>
        <v>0.87178</v>
      </c>
      <c r="BP119">
        <f ca="1">AVERAGE(INDIRECT(ADDRESS($AU118+2, BP$1)):INDIRECT(ADDRESS($AU119+1, BP$1)))</f>
        <v>1.1837975000000003</v>
      </c>
    </row>
    <row r="120" spans="1:68" x14ac:dyDescent="0.25">
      <c r="A120" s="1">
        <v>4.5548299999999999</v>
      </c>
      <c r="B120" s="1">
        <v>4.2501499999999997</v>
      </c>
      <c r="C120" s="1">
        <v>0.86833099999999996</v>
      </c>
      <c r="D120" s="1">
        <v>3.60676</v>
      </c>
      <c r="E120" s="1">
        <v>4.0743099999999997</v>
      </c>
      <c r="F120" s="1">
        <v>3.3459699999999999</v>
      </c>
      <c r="G120" s="1">
        <v>8.5144400000000003E-4</v>
      </c>
      <c r="H120" s="1">
        <v>2.1352699999999998</v>
      </c>
      <c r="I120" s="1">
        <v>5.6042100000000001</v>
      </c>
      <c r="J120" s="1">
        <v>2.8870300000000002</v>
      </c>
      <c r="K120" s="1">
        <v>1.5708299999999999</v>
      </c>
      <c r="L120" s="1">
        <v>4.78423</v>
      </c>
      <c r="M120" s="1">
        <v>4.8261799999999999</v>
      </c>
      <c r="N120" s="1">
        <v>2.7402899999999999</v>
      </c>
      <c r="O120" s="1">
        <v>3.89757</v>
      </c>
      <c r="P120" s="1">
        <v>3.05768</v>
      </c>
      <c r="Q120" s="1">
        <v>6.2733800000000004</v>
      </c>
      <c r="R120" s="1">
        <v>4.3966399999999997</v>
      </c>
      <c r="S120" s="1">
        <v>5.5765000000000002</v>
      </c>
      <c r="T120" s="1">
        <v>3.2673899999999998</v>
      </c>
      <c r="U120" s="1">
        <v>2.4266999999999999</v>
      </c>
      <c r="V120" s="1" t="s">
        <v>23</v>
      </c>
      <c r="W120" s="1">
        <f>ABS(IK_diagnostics_degrees[[#This Row],[Column1]]-A119)</f>
        <v>1.4795500000000001</v>
      </c>
      <c r="X120" s="1">
        <f>ABS(IK_diagnostics_degrees[[#This Row],[Column2]]-B119)</f>
        <v>0.9068299999999998</v>
      </c>
      <c r="Y120" s="1">
        <f>ABS(IK_diagnostics_degrees[[#This Row],[Column3]]-C119)</f>
        <v>0.867844909</v>
      </c>
      <c r="Z120" s="1">
        <f>ABS(IK_diagnostics_degrees[[#This Row],[Column4]]-D119)</f>
        <v>1.1991000000000001</v>
      </c>
      <c r="AA120" s="1">
        <f>ABS(IK_diagnostics_degrees[[#This Row],[Column5]]-E119)</f>
        <v>2.3263199999999999</v>
      </c>
      <c r="AB120" s="1">
        <f>ABS(IK_diagnostics_degrees[[#This Row],[Column6]]-F119)</f>
        <v>0.97897999999999996</v>
      </c>
      <c r="AC120" s="1">
        <f>ABS(IK_diagnostics_degrees[[#This Row],[Column7]]-G119)</f>
        <v>2.4755685560000003</v>
      </c>
      <c r="AD120" s="1">
        <f>ABS(IK_diagnostics_degrees[[#This Row],[Column8]]-H119)</f>
        <v>2.4579800000000005</v>
      </c>
      <c r="AE120" s="1">
        <f>ABS(IK_diagnostics_degrees[[#This Row],[Column9]]-I119)</f>
        <v>0.74295000000000044</v>
      </c>
      <c r="AF120" s="1">
        <f>ABS(IK_diagnostics_degrees[[#This Row],[Column10]]-J119)</f>
        <v>1.5175400000000001</v>
      </c>
      <c r="AG120" s="1">
        <f>ABS(IK_diagnostics_degrees[[#This Row],[Column11]]-K119)</f>
        <v>4.1585900000000002</v>
      </c>
      <c r="AH120" s="1">
        <f>ABS(IK_diagnostics_degrees[[#This Row],[Column12]]-L119)</f>
        <v>1.4947299999999997</v>
      </c>
      <c r="AI120" s="1">
        <f>ABS(IK_diagnostics_degrees[[#This Row],[Column13]]-M119)</f>
        <v>2.6281599999999998</v>
      </c>
      <c r="AJ120" s="1">
        <f>ABS(IK_diagnostics_degrees[[#This Row],[Column14]]-N119)</f>
        <v>0.17240999999999973</v>
      </c>
      <c r="AK120" s="1">
        <f>ABS(IK_diagnostics_degrees[[#This Row],[Column15]]-O119)</f>
        <v>0.41468999999999978</v>
      </c>
      <c r="AL120" s="1">
        <f>ABS(IK_diagnostics_degrees[[#This Row],[Column16]]-P119)</f>
        <v>1.56663</v>
      </c>
      <c r="AM120" s="1">
        <f>ABS(IK_diagnostics_degrees[[#This Row],[Column17]]-Q119)</f>
        <v>4.2315100000000001</v>
      </c>
      <c r="AN120" s="1">
        <f>ABS(IK_diagnostics_degrees[[#This Row],[Column18]]-R119)</f>
        <v>2.2320999999999995</v>
      </c>
      <c r="AO120" s="1">
        <f>ABS(IK_diagnostics_degrees[[#This Row],[Column19]]-S119)</f>
        <v>1.1668500000000002</v>
      </c>
      <c r="AP120" s="1">
        <f>ABS(IK_diagnostics_degrees[[#This Row],[Column20]]-T119)</f>
        <v>2.36137</v>
      </c>
      <c r="AQ120" s="1">
        <f>ABS(IK_diagnostics_degrees[[#This Row],[Column21]]-U119)</f>
        <v>3.2794900000000005</v>
      </c>
      <c r="AU120" s="3">
        <f>IK_diagnostics_frames[[#This Row],[Column1]]+AU119</f>
        <v>367</v>
      </c>
      <c r="AV120">
        <f ca="1">AVERAGE(INDIRECT(ADDRESS($AU119+2, AV$1)):INDIRECT(ADDRESS($AU120+1, AV$1)))</f>
        <v>2.7116543499999999</v>
      </c>
      <c r="AW120">
        <f ca="1">AVERAGE(INDIRECT(ADDRESS($AU119+2, AW$1)):INDIRECT(ADDRESS($AU120+1, AW$1)))</f>
        <v>2.0892090000000003</v>
      </c>
      <c r="AX120">
        <f ca="1">AVERAGE(INDIRECT(ADDRESS($AU119+2, AX$1)):INDIRECT(ADDRESS($AU120+1, AX$1)))</f>
        <v>1.68322175</v>
      </c>
      <c r="AY120">
        <f ca="1">AVERAGE(INDIRECT(ADDRESS($AU119+2, AY$1)):INDIRECT(ADDRESS($AU120+1, AY$1)))</f>
        <v>2.93764</v>
      </c>
      <c r="AZ120">
        <f ca="1">AVERAGE(INDIRECT(ADDRESS($AU119+2, AZ$1)):INDIRECT(ADDRESS($AU120+1, AZ$1)))</f>
        <v>2.2847545</v>
      </c>
      <c r="BA120">
        <f ca="1">AVERAGE(INDIRECT(ADDRESS($AU119+2, BA$1)):INDIRECT(ADDRESS($AU120+1, BA$1)))</f>
        <v>1.4944025000000001</v>
      </c>
      <c r="BB120">
        <f ca="1">AVERAGE(INDIRECT(ADDRESS($AU119+2, BB$1)):INDIRECT(ADDRESS($AU120+1, BB$1)))</f>
        <v>1.040108</v>
      </c>
      <c r="BC120">
        <f ca="1">AVERAGE(INDIRECT(ADDRESS($AU119+2, BC$1)):INDIRECT(ADDRESS($AU120+1, BC$1)))</f>
        <v>1.1052375000000003</v>
      </c>
      <c r="BD120">
        <f ca="1">AVERAGE(INDIRECT(ADDRESS($AU119+2, BD$1)):INDIRECT(ADDRESS($AU120+1, BD$1)))</f>
        <v>2.9251799999999997</v>
      </c>
      <c r="BE120">
        <f ca="1">AVERAGE(INDIRECT(ADDRESS($AU119+2, BE$1)):INDIRECT(ADDRESS($AU120+1, BE$1)))</f>
        <v>1.2138</v>
      </c>
      <c r="BF120">
        <f ca="1">AVERAGE(INDIRECT(ADDRESS($AU119+2, BF$1)):INDIRECT(ADDRESS($AU120+1, BF$1)))</f>
        <v>1.2413000000000003</v>
      </c>
      <c r="BG120">
        <f ca="1">AVERAGE(INDIRECT(ADDRESS($AU119+2, BG$1)):INDIRECT(ADDRESS($AU120+1, BG$1)))</f>
        <v>1.8543687499999999</v>
      </c>
      <c r="BH120">
        <f ca="1">AVERAGE(INDIRECT(ADDRESS($AU119+2, BH$1)):INDIRECT(ADDRESS($AU120+1, BH$1)))</f>
        <v>2.2667299999999999</v>
      </c>
      <c r="BI120">
        <f ca="1">AVERAGE(INDIRECT(ADDRESS($AU119+2, BI$1)):INDIRECT(ADDRESS($AU120+1, BI$1)))</f>
        <v>1.8091125000000001</v>
      </c>
      <c r="BJ120">
        <f ca="1">AVERAGE(INDIRECT(ADDRESS($AU119+2, BJ$1)):INDIRECT(ADDRESS($AU120+1, BJ$1)))</f>
        <v>3.9923311000000004</v>
      </c>
      <c r="BK120">
        <f ca="1">AVERAGE(INDIRECT(ADDRESS($AU119+2, BK$1)):INDIRECT(ADDRESS($AU120+1, BK$1)))</f>
        <v>1.4559874999999998</v>
      </c>
      <c r="BL120">
        <f ca="1">AVERAGE(INDIRECT(ADDRESS($AU119+2, BL$1)):INDIRECT(ADDRESS($AU120+1, BL$1)))</f>
        <v>1.3838404999999998</v>
      </c>
      <c r="BM120">
        <f ca="1">AVERAGE(INDIRECT(ADDRESS($AU119+2, BM$1)):INDIRECT(ADDRESS($AU120+1, BM$1)))</f>
        <v>2.2048549999999998</v>
      </c>
      <c r="BN120">
        <f ca="1">AVERAGE(INDIRECT(ADDRESS($AU119+2, BN$1)):INDIRECT(ADDRESS($AU120+1, BN$1)))</f>
        <v>1.6721540000000001</v>
      </c>
      <c r="BO120">
        <f ca="1">AVERAGE(INDIRECT(ADDRESS($AU119+2, BO$1)):INDIRECT(ADDRESS($AU120+1, BO$1)))</f>
        <v>0.80256249999999985</v>
      </c>
      <c r="BP120">
        <f ca="1">AVERAGE(INDIRECT(ADDRESS($AU119+2, BP$1)):INDIRECT(ADDRESS($AU120+1, BP$1)))</f>
        <v>2.5559025000000002</v>
      </c>
    </row>
    <row r="121" spans="1:68" x14ac:dyDescent="0.25">
      <c r="A121" s="1">
        <v>1.2383</v>
      </c>
      <c r="B121" s="1">
        <v>6.2831599999999996</v>
      </c>
      <c r="C121" s="1">
        <v>4.86449</v>
      </c>
      <c r="D121" s="1">
        <v>4.4543900000000001</v>
      </c>
      <c r="E121" s="1">
        <v>3.83222</v>
      </c>
      <c r="F121" s="1">
        <v>3.38354</v>
      </c>
      <c r="G121" s="1" t="s">
        <v>22</v>
      </c>
      <c r="H121" s="1">
        <v>2.8843999999999999</v>
      </c>
      <c r="I121" s="1">
        <v>6.0335400000000003</v>
      </c>
      <c r="J121" s="1">
        <v>5.5537999999999998</v>
      </c>
      <c r="K121" s="1">
        <v>4.3553800000000003</v>
      </c>
      <c r="L121" s="1">
        <v>4.0784399999999996</v>
      </c>
      <c r="M121" s="1">
        <v>3.1377199999999998</v>
      </c>
      <c r="N121" s="1">
        <v>5.2752100000000004</v>
      </c>
      <c r="O121" s="1">
        <v>5.5679800000000004</v>
      </c>
      <c r="P121" s="1">
        <v>3.3921399999999999</v>
      </c>
      <c r="Q121" s="1">
        <v>0.458123</v>
      </c>
      <c r="R121" s="1" t="s">
        <v>22</v>
      </c>
      <c r="S121" s="1">
        <v>3.9293999999999998</v>
      </c>
      <c r="T121" s="1">
        <v>1.9108099999999999</v>
      </c>
      <c r="U121" s="1">
        <v>4.4797799999999999</v>
      </c>
      <c r="V121" s="1" t="s">
        <v>23</v>
      </c>
      <c r="W121" s="1">
        <f>ABS(IK_diagnostics_degrees[[#This Row],[Column1]]-A120)</f>
        <v>3.3165300000000002</v>
      </c>
      <c r="X121" s="1">
        <f>ABS(IK_diagnostics_degrees[[#This Row],[Column2]]-B120)</f>
        <v>2.03301</v>
      </c>
      <c r="Y121" s="1">
        <f>ABS(IK_diagnostics_degrees[[#This Row],[Column3]]-C120)</f>
        <v>3.996159</v>
      </c>
      <c r="Z121" s="1">
        <f>ABS(IK_diagnostics_degrees[[#This Row],[Column4]]-D120)</f>
        <v>0.84763000000000011</v>
      </c>
      <c r="AA121" s="1">
        <f>ABS(IK_diagnostics_degrees[[#This Row],[Column5]]-E120)</f>
        <v>0.24208999999999969</v>
      </c>
      <c r="AB121" s="1">
        <f>ABS(IK_diagnostics_degrees[[#This Row],[Column6]]-F120)</f>
        <v>3.7570000000000103E-2</v>
      </c>
      <c r="AC121" s="1">
        <f>ABS(IK_diagnostics_degrees[[#This Row],[Column7]]-G120)</f>
        <v>8.5144400000000003E-4</v>
      </c>
      <c r="AD121" s="1">
        <f>ABS(IK_diagnostics_degrees[[#This Row],[Column8]]-H120)</f>
        <v>0.74913000000000007</v>
      </c>
      <c r="AE121" s="1">
        <f>ABS(IK_diagnostics_degrees[[#This Row],[Column9]]-I120)</f>
        <v>0.42933000000000021</v>
      </c>
      <c r="AF121" s="1">
        <f>ABS(IK_diagnostics_degrees[[#This Row],[Column10]]-J120)</f>
        <v>2.6667699999999996</v>
      </c>
      <c r="AG121" s="1">
        <f>ABS(IK_diagnostics_degrees[[#This Row],[Column11]]-K120)</f>
        <v>2.7845500000000003</v>
      </c>
      <c r="AH121" s="1">
        <f>ABS(IK_diagnostics_degrees[[#This Row],[Column12]]-L120)</f>
        <v>0.70579000000000036</v>
      </c>
      <c r="AI121" s="1">
        <f>ABS(IK_diagnostics_degrees[[#This Row],[Column13]]-M120)</f>
        <v>1.6884600000000001</v>
      </c>
      <c r="AJ121" s="1">
        <f>ABS(IK_diagnostics_degrees[[#This Row],[Column14]]-N120)</f>
        <v>2.5349200000000005</v>
      </c>
      <c r="AK121" s="1">
        <f>ABS(IK_diagnostics_degrees[[#This Row],[Column15]]-O120)</f>
        <v>1.6704100000000004</v>
      </c>
      <c r="AL121" s="1">
        <f>ABS(IK_diagnostics_degrees[[#This Row],[Column16]]-P120)</f>
        <v>0.33445999999999998</v>
      </c>
      <c r="AM121" s="1">
        <f>ABS(IK_diagnostics_degrees[[#This Row],[Column17]]-Q120)</f>
        <v>5.8152570000000008</v>
      </c>
      <c r="AN121" s="1">
        <f>ABS(IK_diagnostics_degrees[[#This Row],[Column18]]-R120)</f>
        <v>4.3966399999999997</v>
      </c>
      <c r="AO121" s="1">
        <f>ABS(IK_diagnostics_degrees[[#This Row],[Column19]]-S120)</f>
        <v>1.6471000000000005</v>
      </c>
      <c r="AP121" s="1">
        <f>ABS(IK_diagnostics_degrees[[#This Row],[Column20]]-T120)</f>
        <v>1.3565799999999999</v>
      </c>
      <c r="AQ121" s="1">
        <f>ABS(IK_diagnostics_degrees[[#This Row],[Column21]]-U120)</f>
        <v>2.05308</v>
      </c>
      <c r="AU121" s="4">
        <f>IK_diagnostics_frames[[#This Row],[Column1]]+AU120</f>
        <v>374</v>
      </c>
      <c r="AV121">
        <f ca="1">AVERAGE(INDIRECT(ADDRESS($AU120+2, AV$1)):INDIRECT(ADDRESS($AU121+1, AV$1)))</f>
        <v>2.3451571428571429</v>
      </c>
      <c r="AW121">
        <f ca="1">AVERAGE(INDIRECT(ADDRESS($AU120+2, AW$1)):INDIRECT(ADDRESS($AU121+1, AW$1)))</f>
        <v>3.0820291428571425</v>
      </c>
      <c r="AX121">
        <f ca="1">AVERAGE(INDIRECT(ADDRESS($AU120+2, AX$1)):INDIRECT(ADDRESS($AU121+1, AX$1)))</f>
        <v>2.1125244285714286</v>
      </c>
      <c r="AY121">
        <f ca="1">AVERAGE(INDIRECT(ADDRESS($AU120+2, AY$1)):INDIRECT(ADDRESS($AU121+1, AY$1)))</f>
        <v>1.4007542857142856</v>
      </c>
      <c r="AZ121">
        <f ca="1">AVERAGE(INDIRECT(ADDRESS($AU120+2, AZ$1)):INDIRECT(ADDRESS($AU121+1, AZ$1)))</f>
        <v>2.4650742037142854</v>
      </c>
      <c r="BA121">
        <f ca="1">AVERAGE(INDIRECT(ADDRESS($AU120+2, BA$1)):INDIRECT(ADDRESS($AU121+1, BA$1)))</f>
        <v>1.2632899999999998</v>
      </c>
      <c r="BB121">
        <f ca="1">AVERAGE(INDIRECT(ADDRESS($AU120+2, BB$1)):INDIRECT(ADDRESS($AU121+1, BB$1)))</f>
        <v>1.6274405714285716</v>
      </c>
      <c r="BC121">
        <f ca="1">AVERAGE(INDIRECT(ADDRESS($AU120+2, BC$1)):INDIRECT(ADDRESS($AU121+1, BC$1)))</f>
        <v>0.95254285714285736</v>
      </c>
      <c r="BD121">
        <f ca="1">AVERAGE(INDIRECT(ADDRESS($AU120+2, BD$1)):INDIRECT(ADDRESS($AU121+1, BD$1)))</f>
        <v>2.5733114285714285</v>
      </c>
      <c r="BE121">
        <f ca="1">AVERAGE(INDIRECT(ADDRESS($AU120+2, BE$1)):INDIRECT(ADDRESS($AU121+1, BE$1)))</f>
        <v>1.6048274285714286</v>
      </c>
      <c r="BF121">
        <f ca="1">AVERAGE(INDIRECT(ADDRESS($AU120+2, BF$1)):INDIRECT(ADDRESS($AU121+1, BF$1)))</f>
        <v>1.8679828571428572</v>
      </c>
      <c r="BG121">
        <f ca="1">AVERAGE(INDIRECT(ADDRESS($AU120+2, BG$1)):INDIRECT(ADDRESS($AU121+1, BG$1)))</f>
        <v>1.404425</v>
      </c>
      <c r="BH121">
        <f ca="1">AVERAGE(INDIRECT(ADDRESS($AU120+2, BH$1)):INDIRECT(ADDRESS($AU121+1, BH$1)))</f>
        <v>1.4177942857142856</v>
      </c>
      <c r="BI121">
        <f ca="1">AVERAGE(INDIRECT(ADDRESS($AU120+2, BI$1)):INDIRECT(ADDRESS($AU121+1, BI$1)))</f>
        <v>1.8218105714285715</v>
      </c>
      <c r="BJ121">
        <f ca="1">AVERAGE(INDIRECT(ADDRESS($AU120+2, BJ$1)):INDIRECT(ADDRESS($AU121+1, BJ$1)))</f>
        <v>2.4419291428571426</v>
      </c>
      <c r="BK121">
        <f ca="1">AVERAGE(INDIRECT(ADDRESS($AU120+2, BK$1)):INDIRECT(ADDRESS($AU121+1, BK$1)))</f>
        <v>2.6931914285714287</v>
      </c>
      <c r="BL121">
        <f ca="1">AVERAGE(INDIRECT(ADDRESS($AU120+2, BL$1)):INDIRECT(ADDRESS($AU121+1, BL$1)))</f>
        <v>2.1012885714285718</v>
      </c>
      <c r="BM121">
        <f ca="1">AVERAGE(INDIRECT(ADDRESS($AU120+2, BM$1)):INDIRECT(ADDRESS($AU121+1, BM$1)))</f>
        <v>1.3155385714285714</v>
      </c>
      <c r="BN121">
        <f ca="1">AVERAGE(INDIRECT(ADDRESS($AU120+2, BN$1)):INDIRECT(ADDRESS($AU121+1, BN$1)))</f>
        <v>2.1845234285714286</v>
      </c>
      <c r="BO121">
        <f ca="1">AVERAGE(INDIRECT(ADDRESS($AU120+2, BO$1)):INDIRECT(ADDRESS($AU121+1, BO$1)))</f>
        <v>1.8765801428571431</v>
      </c>
      <c r="BP121">
        <f ca="1">AVERAGE(INDIRECT(ADDRESS($AU120+2, BP$1)):INDIRECT(ADDRESS($AU121+1, BP$1)))</f>
        <v>1.6438717142857142</v>
      </c>
    </row>
    <row r="122" spans="1:68" x14ac:dyDescent="0.25">
      <c r="A122" s="1">
        <v>3.7386200000000001</v>
      </c>
      <c r="B122" s="1">
        <v>0.81281800000000004</v>
      </c>
      <c r="C122" s="1">
        <v>2.97316</v>
      </c>
      <c r="D122" s="1">
        <v>1.2595000000000001</v>
      </c>
      <c r="E122" s="1">
        <v>3.1936599999999999</v>
      </c>
      <c r="F122" s="1">
        <v>0.71164700000000003</v>
      </c>
      <c r="G122" s="1">
        <v>4.6981900000000003</v>
      </c>
      <c r="H122" s="1">
        <v>3.6874199999999999</v>
      </c>
      <c r="I122" s="1" t="s">
        <v>22</v>
      </c>
      <c r="J122" s="1">
        <v>6.1320399999999999</v>
      </c>
      <c r="K122" s="1">
        <v>1.42113</v>
      </c>
      <c r="L122" s="1">
        <v>0.76868000000000003</v>
      </c>
      <c r="M122" s="1">
        <v>2.3157700000000001</v>
      </c>
      <c r="N122" s="1">
        <v>2.8567999999999998</v>
      </c>
      <c r="O122" s="1">
        <v>3.2959900000000002</v>
      </c>
      <c r="P122" s="1">
        <v>1.92517</v>
      </c>
      <c r="Q122" s="1">
        <v>0.95838000000000001</v>
      </c>
      <c r="R122" s="1">
        <v>1.2943</v>
      </c>
      <c r="S122" s="1">
        <v>3.8285499999999999</v>
      </c>
      <c r="T122" s="1">
        <v>5.5799899999999996</v>
      </c>
      <c r="U122" s="1">
        <v>5.2738500000000004</v>
      </c>
      <c r="V122" s="1" t="s">
        <v>23</v>
      </c>
      <c r="W122" s="1">
        <f>ABS(IK_diagnostics_degrees[[#This Row],[Column1]]-A121)</f>
        <v>2.5003200000000003</v>
      </c>
      <c r="X122" s="1">
        <f>ABS(IK_diagnostics_degrees[[#This Row],[Column2]]-B121)</f>
        <v>5.4703419999999996</v>
      </c>
      <c r="Y122" s="1">
        <f>ABS(IK_diagnostics_degrees[[#This Row],[Column3]]-C121)</f>
        <v>1.89133</v>
      </c>
      <c r="Z122" s="1">
        <f>ABS(IK_diagnostics_degrees[[#This Row],[Column4]]-D121)</f>
        <v>3.19489</v>
      </c>
      <c r="AA122" s="1">
        <f>ABS(IK_diagnostics_degrees[[#This Row],[Column5]]-E121)</f>
        <v>0.63856000000000002</v>
      </c>
      <c r="AB122" s="1">
        <f>ABS(IK_diagnostics_degrees[[#This Row],[Column6]]-F121)</f>
        <v>2.6718929999999999</v>
      </c>
      <c r="AC122" s="1">
        <f>ABS(IK_diagnostics_degrees[[#This Row],[Column7]]-G121)</f>
        <v>4.6981900000000003</v>
      </c>
      <c r="AD122" s="1">
        <f>ABS(IK_diagnostics_degrees[[#This Row],[Column8]]-H121)</f>
        <v>0.80302000000000007</v>
      </c>
      <c r="AE122" s="1">
        <f>ABS(IK_diagnostics_degrees[[#This Row],[Column9]]-I121)</f>
        <v>6.0335400000000003</v>
      </c>
      <c r="AF122" s="1">
        <f>ABS(IK_diagnostics_degrees[[#This Row],[Column10]]-J121)</f>
        <v>0.57824000000000009</v>
      </c>
      <c r="AG122" s="1">
        <f>ABS(IK_diagnostics_degrees[[#This Row],[Column11]]-K121)</f>
        <v>2.9342500000000005</v>
      </c>
      <c r="AH122" s="1">
        <f>ABS(IK_diagnostics_degrees[[#This Row],[Column12]]-L121)</f>
        <v>3.3097599999999998</v>
      </c>
      <c r="AI122" s="1">
        <f>ABS(IK_diagnostics_degrees[[#This Row],[Column13]]-M121)</f>
        <v>0.82194999999999974</v>
      </c>
      <c r="AJ122" s="1">
        <f>ABS(IK_diagnostics_degrees[[#This Row],[Column14]]-N121)</f>
        <v>2.4184100000000006</v>
      </c>
      <c r="AK122" s="1">
        <f>ABS(IK_diagnostics_degrees[[#This Row],[Column15]]-O121)</f>
        <v>2.2719900000000002</v>
      </c>
      <c r="AL122" s="1">
        <f>ABS(IK_diagnostics_degrees[[#This Row],[Column16]]-P121)</f>
        <v>1.4669699999999999</v>
      </c>
      <c r="AM122" s="1">
        <f>ABS(IK_diagnostics_degrees[[#This Row],[Column17]]-Q121)</f>
        <v>0.50025699999999995</v>
      </c>
      <c r="AN122" s="1">
        <f>ABS(IK_diagnostics_degrees[[#This Row],[Column18]]-R121)</f>
        <v>1.2943</v>
      </c>
      <c r="AO122" s="1">
        <f>ABS(IK_diagnostics_degrees[[#This Row],[Column19]]-S121)</f>
        <v>0.10084999999999988</v>
      </c>
      <c r="AP122" s="1">
        <f>ABS(IK_diagnostics_degrees[[#This Row],[Column20]]-T121)</f>
        <v>3.6691799999999999</v>
      </c>
      <c r="AQ122" s="1">
        <f>ABS(IK_diagnostics_degrees[[#This Row],[Column21]]-U121)</f>
        <v>0.7940700000000005</v>
      </c>
      <c r="AU122" s="3">
        <f>IK_diagnostics_frames[[#This Row],[Column1]]+AU121</f>
        <v>377</v>
      </c>
      <c r="AV122">
        <f ca="1">AVERAGE(INDIRECT(ADDRESS($AU121+2, AV$1)):INDIRECT(ADDRESS($AU122+1, AV$1)))</f>
        <v>1.9709943333333328</v>
      </c>
      <c r="AW122">
        <f ca="1">AVERAGE(INDIRECT(ADDRESS($AU121+2, AW$1)):INDIRECT(ADDRESS($AU122+1, AW$1)))</f>
        <v>1.0549233333333332</v>
      </c>
      <c r="AX122">
        <f ca="1">AVERAGE(INDIRECT(ADDRESS($AU121+2, AX$1)):INDIRECT(ADDRESS($AU122+1, AX$1)))</f>
        <v>2.9879395</v>
      </c>
      <c r="AY122">
        <f ca="1">AVERAGE(INDIRECT(ADDRESS($AU121+2, AY$1)):INDIRECT(ADDRESS($AU122+1, AY$1)))</f>
        <v>1.7522310000000001</v>
      </c>
      <c r="AZ122">
        <f ca="1">AVERAGE(INDIRECT(ADDRESS($AU121+2, AZ$1)):INDIRECT(ADDRESS($AU122+1, AZ$1)))</f>
        <v>2.4982231419999996</v>
      </c>
      <c r="BA122">
        <f ca="1">AVERAGE(INDIRECT(ADDRESS($AU121+2, BA$1)):INDIRECT(ADDRESS($AU122+1, BA$1)))</f>
        <v>2.4981266666666664</v>
      </c>
      <c r="BB122">
        <f ca="1">AVERAGE(INDIRECT(ADDRESS($AU121+2, BB$1)):INDIRECT(ADDRESS($AU122+1, BB$1)))</f>
        <v>1.3829733333333334</v>
      </c>
      <c r="BC122">
        <f ca="1">AVERAGE(INDIRECT(ADDRESS($AU121+2, BC$1)):INDIRECT(ADDRESS($AU122+1, BC$1)))</f>
        <v>2.2771299999999997</v>
      </c>
      <c r="BD122">
        <f ca="1">AVERAGE(INDIRECT(ADDRESS($AU121+2, BD$1)):INDIRECT(ADDRESS($AU122+1, BD$1)))</f>
        <v>2.4467800000000004</v>
      </c>
      <c r="BE122">
        <f ca="1">AVERAGE(INDIRECT(ADDRESS($AU121+2, BE$1)):INDIRECT(ADDRESS($AU122+1, BE$1)))</f>
        <v>2.2067233333333331</v>
      </c>
      <c r="BF122">
        <f ca="1">AVERAGE(INDIRECT(ADDRESS($AU121+2, BF$1)):INDIRECT(ADDRESS($AU122+1, BF$1)))</f>
        <v>1.2095633333333338</v>
      </c>
      <c r="BG122">
        <f ca="1">AVERAGE(INDIRECT(ADDRESS($AU121+2, BG$1)):INDIRECT(ADDRESS($AU122+1, BG$1)))</f>
        <v>1.9519500000000001</v>
      </c>
      <c r="BH122">
        <f ca="1">AVERAGE(INDIRECT(ADDRESS($AU121+2, BH$1)):INDIRECT(ADDRESS($AU122+1, BH$1)))</f>
        <v>0.86757333333333353</v>
      </c>
      <c r="BI122">
        <f ca="1">AVERAGE(INDIRECT(ADDRESS($AU121+2, BI$1)):INDIRECT(ADDRESS($AU122+1, BI$1)))</f>
        <v>3.2927593106666664</v>
      </c>
      <c r="BJ122">
        <f ca="1">AVERAGE(INDIRECT(ADDRESS($AU121+2, BJ$1)):INDIRECT(ADDRESS($AU122+1, BJ$1)))</f>
        <v>4.6209020000000001</v>
      </c>
      <c r="BK122">
        <f ca="1">AVERAGE(INDIRECT(ADDRESS($AU121+2, BK$1)):INDIRECT(ADDRESS($AU122+1, BK$1)))</f>
        <v>1.9926633333333335</v>
      </c>
      <c r="BL122">
        <f ca="1">AVERAGE(INDIRECT(ADDRESS($AU121+2, BL$1)):INDIRECT(ADDRESS($AU122+1, BL$1)))</f>
        <v>2.7796375999999996</v>
      </c>
      <c r="BM122">
        <f ca="1">AVERAGE(INDIRECT(ADDRESS($AU121+2, BM$1)):INDIRECT(ADDRESS($AU122+1, BM$1)))</f>
        <v>2.3042722333333332</v>
      </c>
      <c r="BN122">
        <f ca="1">AVERAGE(INDIRECT(ADDRESS($AU121+2, BN$1)):INDIRECT(ADDRESS($AU122+1, BN$1)))</f>
        <v>1.8808366666666665</v>
      </c>
      <c r="BO122">
        <f ca="1">AVERAGE(INDIRECT(ADDRESS($AU121+2, BO$1)):INDIRECT(ADDRESS($AU122+1, BO$1)))</f>
        <v>0.85226033333333318</v>
      </c>
      <c r="BP122">
        <f ca="1">AVERAGE(INDIRECT(ADDRESS($AU121+2, BP$1)):INDIRECT(ADDRESS($AU122+1, BP$1)))</f>
        <v>1.7045653333333333</v>
      </c>
    </row>
    <row r="123" spans="1:68" x14ac:dyDescent="0.25">
      <c r="A123" s="1">
        <v>0.25706699999999999</v>
      </c>
      <c r="B123" s="1">
        <v>1.12138</v>
      </c>
      <c r="C123" s="1">
        <v>1.8394900000000001</v>
      </c>
      <c r="D123" s="1">
        <v>3.75678</v>
      </c>
      <c r="E123" s="1">
        <v>2.9937999999999998</v>
      </c>
      <c r="F123" s="1">
        <v>1.6294500000000001</v>
      </c>
      <c r="G123" s="1">
        <v>4.6554200000000003</v>
      </c>
      <c r="H123" s="1">
        <v>0.559697</v>
      </c>
      <c r="I123" s="1">
        <v>5.7799699999999996</v>
      </c>
      <c r="J123" s="1">
        <v>4.0274200000000002</v>
      </c>
      <c r="K123" s="1">
        <v>1.9493400000000001</v>
      </c>
      <c r="L123" s="1">
        <v>3.0446300000000002</v>
      </c>
      <c r="M123" s="1">
        <v>1.26637</v>
      </c>
      <c r="N123" s="1">
        <v>1.8302400000000001</v>
      </c>
      <c r="O123" s="1">
        <v>2.1949000000000001</v>
      </c>
      <c r="P123" s="1">
        <v>0.946797</v>
      </c>
      <c r="Q123" s="1">
        <v>4.2547800000000002</v>
      </c>
      <c r="R123" s="1">
        <v>2.4847399999999999</v>
      </c>
      <c r="S123" s="1">
        <v>3.14941</v>
      </c>
      <c r="T123" s="1">
        <v>3.1711800000000001</v>
      </c>
      <c r="U123" s="1">
        <v>3.0085299999999999</v>
      </c>
      <c r="V123" s="1" t="s">
        <v>23</v>
      </c>
      <c r="W123" s="1">
        <f>ABS(IK_diagnostics_degrees[[#This Row],[Column1]]-A122)</f>
        <v>3.4815529999999999</v>
      </c>
      <c r="X123" s="1">
        <f>ABS(IK_diagnostics_degrees[[#This Row],[Column2]]-B122)</f>
        <v>0.308562</v>
      </c>
      <c r="Y123" s="1">
        <f>ABS(IK_diagnostics_degrees[[#This Row],[Column3]]-C122)</f>
        <v>1.13367</v>
      </c>
      <c r="Z123" s="1">
        <f>ABS(IK_diagnostics_degrees[[#This Row],[Column4]]-D122)</f>
        <v>2.4972799999999999</v>
      </c>
      <c r="AA123" s="1">
        <f>ABS(IK_diagnostics_degrees[[#This Row],[Column5]]-E122)</f>
        <v>0.19986000000000015</v>
      </c>
      <c r="AB123" s="1">
        <f>ABS(IK_diagnostics_degrees[[#This Row],[Column6]]-F122)</f>
        <v>0.91780300000000004</v>
      </c>
      <c r="AC123" s="1">
        <f>ABS(IK_diagnostics_degrees[[#This Row],[Column7]]-G122)</f>
        <v>4.2769999999999975E-2</v>
      </c>
      <c r="AD123" s="1">
        <f>ABS(IK_diagnostics_degrees[[#This Row],[Column8]]-H122)</f>
        <v>3.127723</v>
      </c>
      <c r="AE123" s="1">
        <f>ABS(IK_diagnostics_degrees[[#This Row],[Column9]]-I122)</f>
        <v>5.7799699999999996</v>
      </c>
      <c r="AF123" s="1">
        <f>ABS(IK_diagnostics_degrees[[#This Row],[Column10]]-J122)</f>
        <v>2.1046199999999997</v>
      </c>
      <c r="AG123" s="1">
        <f>ABS(IK_diagnostics_degrees[[#This Row],[Column11]]-K122)</f>
        <v>0.52821000000000007</v>
      </c>
      <c r="AH123" s="1">
        <f>ABS(IK_diagnostics_degrees[[#This Row],[Column12]]-L122)</f>
        <v>2.2759499999999999</v>
      </c>
      <c r="AI123" s="1">
        <f>ABS(IK_diagnostics_degrees[[#This Row],[Column13]]-M122)</f>
        <v>1.0494000000000001</v>
      </c>
      <c r="AJ123" s="1">
        <f>ABS(IK_diagnostics_degrees[[#This Row],[Column14]]-N122)</f>
        <v>1.0265599999999997</v>
      </c>
      <c r="AK123" s="1">
        <f>ABS(IK_diagnostics_degrees[[#This Row],[Column15]]-O122)</f>
        <v>1.1010900000000001</v>
      </c>
      <c r="AL123" s="1">
        <f>ABS(IK_diagnostics_degrees[[#This Row],[Column16]]-P122)</f>
        <v>0.97837300000000005</v>
      </c>
      <c r="AM123" s="1">
        <f>ABS(IK_diagnostics_degrees[[#This Row],[Column17]]-Q122)</f>
        <v>3.2964000000000002</v>
      </c>
      <c r="AN123" s="1">
        <f>ABS(IK_diagnostics_degrees[[#This Row],[Column18]]-R122)</f>
        <v>1.1904399999999999</v>
      </c>
      <c r="AO123" s="1">
        <f>ABS(IK_diagnostics_degrees[[#This Row],[Column19]]-S122)</f>
        <v>0.67913999999999985</v>
      </c>
      <c r="AP123" s="1">
        <f>ABS(IK_diagnostics_degrees[[#This Row],[Column20]]-T122)</f>
        <v>2.4088099999999995</v>
      </c>
      <c r="AQ123" s="1">
        <f>ABS(IK_diagnostics_degrees[[#This Row],[Column21]]-U122)</f>
        <v>2.2653200000000004</v>
      </c>
      <c r="AU123" s="4">
        <f>IK_diagnostics_frames[[#This Row],[Column1]]+AU122</f>
        <v>382</v>
      </c>
      <c r="AV123">
        <f ca="1">AVERAGE(INDIRECT(ADDRESS($AU122+2, AV$1)):INDIRECT(ADDRESS($AU123+1, AV$1)))</f>
        <v>1.5764486</v>
      </c>
      <c r="AW123">
        <f ca="1">AVERAGE(INDIRECT(ADDRESS($AU122+2, AW$1)):INDIRECT(ADDRESS($AU123+1, AW$1)))</f>
        <v>0.94490999999999981</v>
      </c>
      <c r="AX123">
        <f ca="1">AVERAGE(INDIRECT(ADDRESS($AU122+2, AX$1)):INDIRECT(ADDRESS($AU123+1, AX$1)))</f>
        <v>2.1898376999999996</v>
      </c>
      <c r="AY123">
        <f ca="1">AVERAGE(INDIRECT(ADDRESS($AU122+2, AY$1)):INDIRECT(ADDRESS($AU123+1, AY$1)))</f>
        <v>1.9769594000000001</v>
      </c>
      <c r="AZ123">
        <f ca="1">AVERAGE(INDIRECT(ADDRESS($AU122+2, AZ$1)):INDIRECT(ADDRESS($AU123+1, AZ$1)))</f>
        <v>1.3091995999999999</v>
      </c>
      <c r="BA123">
        <f ca="1">AVERAGE(INDIRECT(ADDRESS($AU122+2, BA$1)):INDIRECT(ADDRESS($AU123+1, BA$1)))</f>
        <v>2.962186</v>
      </c>
      <c r="BB123">
        <f ca="1">AVERAGE(INDIRECT(ADDRESS($AU122+2, BB$1)):INDIRECT(ADDRESS($AU123+1, BB$1)))</f>
        <v>3.1494024</v>
      </c>
      <c r="BC123">
        <f ca="1">AVERAGE(INDIRECT(ADDRESS($AU122+2, BC$1)):INDIRECT(ADDRESS($AU123+1, BC$1)))</f>
        <v>2.502672</v>
      </c>
      <c r="BD123">
        <f ca="1">AVERAGE(INDIRECT(ADDRESS($AU122+2, BD$1)):INDIRECT(ADDRESS($AU123+1, BD$1)))</f>
        <v>1.4824679999999999</v>
      </c>
      <c r="BE123">
        <f ca="1">AVERAGE(INDIRECT(ADDRESS($AU122+2, BE$1)):INDIRECT(ADDRESS($AU123+1, BE$1)))</f>
        <v>0.98378600000000005</v>
      </c>
      <c r="BF123">
        <f ca="1">AVERAGE(INDIRECT(ADDRESS($AU122+2, BF$1)):INDIRECT(ADDRESS($AU123+1, BF$1)))</f>
        <v>2.8800317999999998</v>
      </c>
      <c r="BG123">
        <f ca="1">AVERAGE(INDIRECT(ADDRESS($AU122+2, BG$1)):INDIRECT(ADDRESS($AU123+1, BG$1)))</f>
        <v>0.66686199999999995</v>
      </c>
      <c r="BH123">
        <f ca="1">AVERAGE(INDIRECT(ADDRESS($AU122+2, BH$1)):INDIRECT(ADDRESS($AU123+1, BH$1)))</f>
        <v>2.8439587144000003</v>
      </c>
      <c r="BI123">
        <f ca="1">AVERAGE(INDIRECT(ADDRESS($AU122+2, BI$1)):INDIRECT(ADDRESS($AU123+1, BI$1)))</f>
        <v>2.6483020000000002</v>
      </c>
      <c r="BJ123">
        <f ca="1">AVERAGE(INDIRECT(ADDRESS($AU122+2, BJ$1)):INDIRECT(ADDRESS($AU123+1, BJ$1)))</f>
        <v>1.9745779999999999</v>
      </c>
      <c r="BK123">
        <f ca="1">AVERAGE(INDIRECT(ADDRESS($AU122+2, BK$1)):INDIRECT(ADDRESS($AU123+1, BK$1)))</f>
        <v>1.4407319999999999</v>
      </c>
      <c r="BL123">
        <f ca="1">AVERAGE(INDIRECT(ADDRESS($AU122+2, BL$1)):INDIRECT(ADDRESS($AU123+1, BL$1)))</f>
        <v>2.4819874000000004</v>
      </c>
      <c r="BM123">
        <f ca="1">AVERAGE(INDIRECT(ADDRESS($AU122+2, BM$1)):INDIRECT(ADDRESS($AU123+1, BM$1)))</f>
        <v>1.5827973400000004</v>
      </c>
      <c r="BN123">
        <f ca="1">AVERAGE(INDIRECT(ADDRESS($AU122+2, BN$1)):INDIRECT(ADDRESS($AU123+1, BN$1)))</f>
        <v>2.196536</v>
      </c>
      <c r="BO123">
        <f ca="1">AVERAGE(INDIRECT(ADDRESS($AU122+2, BO$1)):INDIRECT(ADDRESS($AU123+1, BO$1)))</f>
        <v>1.8971359999999997</v>
      </c>
      <c r="BP123">
        <f ca="1">AVERAGE(INDIRECT(ADDRESS($AU122+2, BP$1)):INDIRECT(ADDRESS($AU123+1, BP$1)))</f>
        <v>2.6106919999999998</v>
      </c>
    </row>
    <row r="124" spans="1:68" x14ac:dyDescent="0.25">
      <c r="A124" s="1">
        <v>4.4962400000000002</v>
      </c>
      <c r="B124" s="1">
        <v>3.2159499999999999</v>
      </c>
      <c r="C124" s="1">
        <v>6.2831900000000003</v>
      </c>
      <c r="D124" s="1" t="s">
        <v>22</v>
      </c>
      <c r="E124" s="1">
        <v>2.7430400000000001</v>
      </c>
      <c r="F124" s="1">
        <v>1.06982</v>
      </c>
      <c r="G124" s="1">
        <v>1.59857</v>
      </c>
      <c r="H124" s="1">
        <v>3.2212000000000001</v>
      </c>
      <c r="I124" s="1">
        <v>1.8307100000000001</v>
      </c>
      <c r="J124" s="1">
        <v>2.7202000000000002</v>
      </c>
      <c r="K124" s="1">
        <v>5.1478400000000004</v>
      </c>
      <c r="L124" s="1">
        <v>4.7262599999999999</v>
      </c>
      <c r="M124" s="1">
        <v>6.2831900000000003</v>
      </c>
      <c r="N124" s="1">
        <v>3.3600699999999999</v>
      </c>
      <c r="O124" s="1">
        <v>2.8498600000000001</v>
      </c>
      <c r="P124" s="1">
        <v>2.3475899999999998</v>
      </c>
      <c r="Q124" s="1">
        <v>1.2273400000000001</v>
      </c>
      <c r="R124" s="1">
        <v>3.4084599999999998</v>
      </c>
      <c r="S124" s="1">
        <v>1.68326</v>
      </c>
      <c r="T124" s="1">
        <v>1.9575499999999999</v>
      </c>
      <c r="U124" s="1">
        <v>2.92056</v>
      </c>
      <c r="V124" s="1" t="s">
        <v>23</v>
      </c>
      <c r="W124" s="1">
        <f>ABS(IK_diagnostics_degrees[[#This Row],[Column1]]-A123)</f>
        <v>4.2391730000000001</v>
      </c>
      <c r="X124" s="1">
        <f>ABS(IK_diagnostics_degrees[[#This Row],[Column2]]-B123)</f>
        <v>2.09457</v>
      </c>
      <c r="Y124" s="1">
        <f>ABS(IK_diagnostics_degrees[[#This Row],[Column3]]-C123)</f>
        <v>4.4436999999999998</v>
      </c>
      <c r="Z124" s="1">
        <f>ABS(IK_diagnostics_degrees[[#This Row],[Column4]]-D123)</f>
        <v>3.75678</v>
      </c>
      <c r="AA124" s="1">
        <f>ABS(IK_diagnostics_degrees[[#This Row],[Column5]]-E123)</f>
        <v>0.25075999999999965</v>
      </c>
      <c r="AB124" s="1">
        <f>ABS(IK_diagnostics_degrees[[#This Row],[Column6]]-F123)</f>
        <v>0.55963000000000007</v>
      </c>
      <c r="AC124" s="1">
        <f>ABS(IK_diagnostics_degrees[[#This Row],[Column7]]-G123)</f>
        <v>3.0568500000000003</v>
      </c>
      <c r="AD124" s="1">
        <f>ABS(IK_diagnostics_degrees[[#This Row],[Column8]]-H123)</f>
        <v>2.6615030000000002</v>
      </c>
      <c r="AE124" s="1">
        <f>ABS(IK_diagnostics_degrees[[#This Row],[Column9]]-I123)</f>
        <v>3.9492599999999998</v>
      </c>
      <c r="AF124" s="1">
        <f>ABS(IK_diagnostics_degrees[[#This Row],[Column10]]-J123)</f>
        <v>1.30722</v>
      </c>
      <c r="AG124" s="1">
        <f>ABS(IK_diagnostics_degrees[[#This Row],[Column11]]-K123)</f>
        <v>3.1985000000000001</v>
      </c>
      <c r="AH124" s="1">
        <f>ABS(IK_diagnostics_degrees[[#This Row],[Column12]]-L123)</f>
        <v>1.6816299999999997</v>
      </c>
      <c r="AI124" s="1">
        <f>ABS(IK_diagnostics_degrees[[#This Row],[Column13]]-M123)</f>
        <v>5.0168200000000001</v>
      </c>
      <c r="AJ124" s="1">
        <f>ABS(IK_diagnostics_degrees[[#This Row],[Column14]]-N123)</f>
        <v>1.5298299999999998</v>
      </c>
      <c r="AK124" s="1">
        <f>ABS(IK_diagnostics_degrees[[#This Row],[Column15]]-O123)</f>
        <v>0.65495999999999999</v>
      </c>
      <c r="AL124" s="1">
        <f>ABS(IK_diagnostics_degrees[[#This Row],[Column16]]-P123)</f>
        <v>1.4007929999999997</v>
      </c>
      <c r="AM124" s="1">
        <f>ABS(IK_diagnostics_degrees[[#This Row],[Column17]]-Q123)</f>
        <v>3.0274400000000004</v>
      </c>
      <c r="AN124" s="1">
        <f>ABS(IK_diagnostics_degrees[[#This Row],[Column18]]-R123)</f>
        <v>0.92371999999999987</v>
      </c>
      <c r="AO124" s="1">
        <f>ABS(IK_diagnostics_degrees[[#This Row],[Column19]]-S123)</f>
        <v>1.4661500000000001</v>
      </c>
      <c r="AP124" s="1">
        <f>ABS(IK_diagnostics_degrees[[#This Row],[Column20]]-T123)</f>
        <v>1.2136300000000002</v>
      </c>
      <c r="AQ124" s="1">
        <f>ABS(IK_diagnostics_degrees[[#This Row],[Column21]]-U123)</f>
        <v>8.7969999999999882E-2</v>
      </c>
      <c r="AU124" s="3">
        <f>IK_diagnostics_frames[[#This Row],[Column1]]+AU123</f>
        <v>391</v>
      </c>
      <c r="AV124">
        <f ca="1">AVERAGE(INDIRECT(ADDRESS($AU123+2, AV$1)):INDIRECT(ADDRESS($AU124+1, AV$1)))</f>
        <v>2.4373635555555557</v>
      </c>
      <c r="AW124">
        <f ca="1">AVERAGE(INDIRECT(ADDRESS($AU123+2, AW$1)):INDIRECT(ADDRESS($AU124+1, AW$1)))</f>
        <v>2.6103660977777783</v>
      </c>
      <c r="AX124">
        <f ca="1">AVERAGE(INDIRECT(ADDRESS($AU123+2, AX$1)):INDIRECT(ADDRESS($AU124+1, AX$1)))</f>
        <v>2.9477955555555555</v>
      </c>
      <c r="AY124">
        <f ca="1">AVERAGE(INDIRECT(ADDRESS($AU123+2, AY$1)):INDIRECT(ADDRESS($AU124+1, AY$1)))</f>
        <v>2.6970303111111114</v>
      </c>
      <c r="AZ124">
        <f ca="1">AVERAGE(INDIRECT(ADDRESS($AU123+2, AZ$1)):INDIRECT(ADDRESS($AU124+1, AZ$1)))</f>
        <v>1.892088</v>
      </c>
      <c r="BA124">
        <f ca="1">AVERAGE(INDIRECT(ADDRESS($AU123+2, BA$1)):INDIRECT(ADDRESS($AU124+1, BA$1)))</f>
        <v>1.83839</v>
      </c>
      <c r="BB124">
        <f ca="1">AVERAGE(INDIRECT(ADDRESS($AU123+2, BB$1)):INDIRECT(ADDRESS($AU124+1, BB$1)))</f>
        <v>1.9434057777777776</v>
      </c>
      <c r="BC124">
        <f ca="1">AVERAGE(INDIRECT(ADDRESS($AU123+2, BC$1)):INDIRECT(ADDRESS($AU124+1, BC$1)))</f>
        <v>1.9261411111111109</v>
      </c>
      <c r="BD124">
        <f ca="1">AVERAGE(INDIRECT(ADDRESS($AU123+2, BD$1)):INDIRECT(ADDRESS($AU124+1, BD$1)))</f>
        <v>2.3772399999999996</v>
      </c>
      <c r="BE124">
        <f ca="1">AVERAGE(INDIRECT(ADDRESS($AU123+2, BE$1)):INDIRECT(ADDRESS($AU124+1, BE$1)))</f>
        <v>1.7738041111111111</v>
      </c>
      <c r="BF124">
        <f ca="1">AVERAGE(INDIRECT(ADDRESS($AU123+2, BF$1)):INDIRECT(ADDRESS($AU124+1, BF$1)))</f>
        <v>2.2176444444444443</v>
      </c>
      <c r="BG124">
        <f ca="1">AVERAGE(INDIRECT(ADDRESS($AU123+2, BG$1)):INDIRECT(ADDRESS($AU124+1, BG$1)))</f>
        <v>2.1260947777777779</v>
      </c>
      <c r="BH124">
        <f ca="1">AVERAGE(INDIRECT(ADDRESS($AU123+2, BH$1)):INDIRECT(ADDRESS($AU124+1, BH$1)))</f>
        <v>2.4217611111111115</v>
      </c>
      <c r="BI124">
        <f ca="1">AVERAGE(INDIRECT(ADDRESS($AU123+2, BI$1)):INDIRECT(ADDRESS($AU124+1, BI$1)))</f>
        <v>2.3909266666666666</v>
      </c>
      <c r="BJ124">
        <f ca="1">AVERAGE(INDIRECT(ADDRESS($AU123+2, BJ$1)):INDIRECT(ADDRESS($AU124+1, BJ$1)))</f>
        <v>2.0119745555555557</v>
      </c>
      <c r="BK124">
        <f ca="1">AVERAGE(INDIRECT(ADDRESS($AU123+2, BK$1)):INDIRECT(ADDRESS($AU124+1, BK$1)))</f>
        <v>1.3284455555555559</v>
      </c>
      <c r="BL124">
        <f ca="1">AVERAGE(INDIRECT(ADDRESS($AU123+2, BL$1)):INDIRECT(ADDRESS($AU124+1, BL$1)))</f>
        <v>1.7154655555555558</v>
      </c>
      <c r="BM124">
        <f ca="1">AVERAGE(INDIRECT(ADDRESS($AU123+2, BM$1)):INDIRECT(ADDRESS($AU124+1, BM$1)))</f>
        <v>1.4161522222222223</v>
      </c>
      <c r="BN124">
        <f ca="1">AVERAGE(INDIRECT(ADDRESS($AU123+2, BN$1)):INDIRECT(ADDRESS($AU124+1, BN$1)))</f>
        <v>1.8641066666666666</v>
      </c>
      <c r="BO124">
        <f ca="1">AVERAGE(INDIRECT(ADDRESS($AU123+2, BO$1)):INDIRECT(ADDRESS($AU124+1, BO$1)))</f>
        <v>1.8713333333333333</v>
      </c>
      <c r="BP124">
        <f ca="1">AVERAGE(INDIRECT(ADDRESS($AU123+2, BP$1)):INDIRECT(ADDRESS($AU124+1, BP$1)))</f>
        <v>2.2021271111111114</v>
      </c>
    </row>
    <row r="125" spans="1:68" x14ac:dyDescent="0.25">
      <c r="A125" s="1">
        <v>5.7597300000000002</v>
      </c>
      <c r="B125" s="1">
        <v>2.59274</v>
      </c>
      <c r="C125" s="1">
        <v>2.7158600000000002</v>
      </c>
      <c r="D125" s="1">
        <v>2.20445</v>
      </c>
      <c r="E125" s="1">
        <v>0.41809600000000002</v>
      </c>
      <c r="F125" s="1">
        <v>2.8159999999999998</v>
      </c>
      <c r="G125" s="1">
        <v>5.3180399999999999</v>
      </c>
      <c r="H125" s="1">
        <v>6.3461799999999999E-2</v>
      </c>
      <c r="I125" s="1">
        <v>5.1646000000000001</v>
      </c>
      <c r="J125" s="1">
        <v>1.3679399999999999</v>
      </c>
      <c r="K125" s="1">
        <v>3.9528099999999999</v>
      </c>
      <c r="L125" s="1">
        <v>4.1477199999999996</v>
      </c>
      <c r="M125" s="1">
        <v>2.9225599999999998</v>
      </c>
      <c r="N125" s="1">
        <v>2.7039200000000001</v>
      </c>
      <c r="O125" s="1">
        <v>3.7828400000000002</v>
      </c>
      <c r="P125" s="1">
        <v>3.5855399999999999</v>
      </c>
      <c r="Q125" s="1">
        <v>0.80660399999999999</v>
      </c>
      <c r="R125" s="1">
        <v>1.11137</v>
      </c>
      <c r="S125" s="1">
        <v>3.17326</v>
      </c>
      <c r="T125" s="1">
        <v>0.71697900000000003</v>
      </c>
      <c r="U125" s="1" t="s">
        <v>22</v>
      </c>
      <c r="V125" s="1" t="s">
        <v>23</v>
      </c>
      <c r="W125" s="1">
        <f>ABS(IK_diagnostics_degrees[[#This Row],[Column1]]-A124)</f>
        <v>1.26349</v>
      </c>
      <c r="X125" s="1">
        <f>ABS(IK_diagnostics_degrees[[#This Row],[Column2]]-B124)</f>
        <v>0.62320999999999982</v>
      </c>
      <c r="Y125" s="1">
        <f>ABS(IK_diagnostics_degrees[[#This Row],[Column3]]-C124)</f>
        <v>3.5673300000000001</v>
      </c>
      <c r="Z125" s="1">
        <f>ABS(IK_diagnostics_degrees[[#This Row],[Column4]]-D124)</f>
        <v>2.20445</v>
      </c>
      <c r="AA125" s="1">
        <f>ABS(IK_diagnostics_degrees[[#This Row],[Column5]]-E124)</f>
        <v>2.3249440000000003</v>
      </c>
      <c r="AB125" s="1">
        <f>ABS(IK_diagnostics_degrees[[#This Row],[Column6]]-F124)</f>
        <v>1.7461799999999998</v>
      </c>
      <c r="AC125" s="1">
        <f>ABS(IK_diagnostics_degrees[[#This Row],[Column7]]-G124)</f>
        <v>3.7194699999999998</v>
      </c>
      <c r="AD125" s="1">
        <f>ABS(IK_diagnostics_degrees[[#This Row],[Column8]]-H124)</f>
        <v>3.1577382000000003</v>
      </c>
      <c r="AE125" s="1">
        <f>ABS(IK_diagnostics_degrees[[#This Row],[Column9]]-I124)</f>
        <v>3.3338900000000002</v>
      </c>
      <c r="AF125" s="1">
        <f>ABS(IK_diagnostics_degrees[[#This Row],[Column10]]-J124)</f>
        <v>1.3522600000000002</v>
      </c>
      <c r="AG125" s="1">
        <f>ABS(IK_diagnostics_degrees[[#This Row],[Column11]]-K124)</f>
        <v>1.1950300000000005</v>
      </c>
      <c r="AH125" s="1">
        <f>ABS(IK_diagnostics_degrees[[#This Row],[Column12]]-L124)</f>
        <v>0.57854000000000028</v>
      </c>
      <c r="AI125" s="1">
        <f>ABS(IK_diagnostics_degrees[[#This Row],[Column13]]-M124)</f>
        <v>3.3606300000000005</v>
      </c>
      <c r="AJ125" s="1">
        <f>ABS(IK_diagnostics_degrees[[#This Row],[Column14]]-N124)</f>
        <v>0.65614999999999979</v>
      </c>
      <c r="AK125" s="1">
        <f>ABS(IK_diagnostics_degrees[[#This Row],[Column15]]-O124)</f>
        <v>0.93298000000000014</v>
      </c>
      <c r="AL125" s="1">
        <f>ABS(IK_diagnostics_degrees[[#This Row],[Column16]]-P124)</f>
        <v>1.2379500000000001</v>
      </c>
      <c r="AM125" s="1">
        <f>ABS(IK_diagnostics_degrees[[#This Row],[Column17]]-Q124)</f>
        <v>0.42073600000000011</v>
      </c>
      <c r="AN125" s="1">
        <f>ABS(IK_diagnostics_degrees[[#This Row],[Column18]]-R124)</f>
        <v>2.2970899999999999</v>
      </c>
      <c r="AO125" s="1">
        <f>ABS(IK_diagnostics_degrees[[#This Row],[Column19]]-S124)</f>
        <v>1.49</v>
      </c>
      <c r="AP125" s="1">
        <f>ABS(IK_diagnostics_degrees[[#This Row],[Column20]]-T124)</f>
        <v>1.2405709999999999</v>
      </c>
      <c r="AQ125" s="1">
        <f>ABS(IK_diagnostics_degrees[[#This Row],[Column21]]-U124)</f>
        <v>2.92056</v>
      </c>
      <c r="AU125" s="4">
        <f>IK_diagnostics_frames[[#This Row],[Column1]]+AU124</f>
        <v>392</v>
      </c>
      <c r="AV125">
        <f ca="1">AVERAGE(INDIRECT(ADDRESS($AU124+2, AV$1)):INDIRECT(ADDRESS($AU125+1, AV$1)))</f>
        <v>2.4752299999999998</v>
      </c>
      <c r="AW125">
        <f ca="1">AVERAGE(INDIRECT(ADDRESS($AU124+2, AW$1)):INDIRECT(ADDRESS($AU125+1, AW$1)))</f>
        <v>6.4929999999999932E-2</v>
      </c>
      <c r="AX125">
        <f ca="1">AVERAGE(INDIRECT(ADDRESS($AU124+2, AX$1)):INDIRECT(ADDRESS($AU125+1, AX$1)))</f>
        <v>2.8082200000000004</v>
      </c>
      <c r="AY125">
        <f ca="1">AVERAGE(INDIRECT(ADDRESS($AU124+2, AY$1)):INDIRECT(ADDRESS($AU125+1, AY$1)))</f>
        <v>2.9267799999999999</v>
      </c>
      <c r="AZ125">
        <f ca="1">AVERAGE(INDIRECT(ADDRESS($AU124+2, AZ$1)):INDIRECT(ADDRESS($AU125+1, AZ$1)))</f>
        <v>1.0706899999999999</v>
      </c>
      <c r="BA125">
        <f ca="1">AVERAGE(INDIRECT(ADDRESS($AU124+2, BA$1)):INDIRECT(ADDRESS($AU125+1, BA$1)))</f>
        <v>3.75671</v>
      </c>
      <c r="BB125">
        <f ca="1">AVERAGE(INDIRECT(ADDRESS($AU124+2, BB$1)):INDIRECT(ADDRESS($AU125+1, BB$1)))</f>
        <v>2.0266850000000001</v>
      </c>
      <c r="BC125">
        <f ca="1">AVERAGE(INDIRECT(ADDRESS($AU124+2, BC$1)):INDIRECT(ADDRESS($AU125+1, BC$1)))</f>
        <v>0.12857999999999992</v>
      </c>
      <c r="BD125">
        <f ca="1">AVERAGE(INDIRECT(ADDRESS($AU124+2, BD$1)):INDIRECT(ADDRESS($AU125+1, BD$1)))</f>
        <v>3.1753500000000003</v>
      </c>
      <c r="BE125">
        <f ca="1">AVERAGE(INDIRECT(ADDRESS($AU124+2, BE$1)):INDIRECT(ADDRESS($AU125+1, BE$1)))</f>
        <v>0.708175</v>
      </c>
      <c r="BF125">
        <f ca="1">AVERAGE(INDIRECT(ADDRESS($AU124+2, BF$1)):INDIRECT(ADDRESS($AU125+1, BF$1)))</f>
        <v>1.7576849999999999</v>
      </c>
      <c r="BG125">
        <f ca="1">AVERAGE(INDIRECT(ADDRESS($AU124+2, BG$1)):INDIRECT(ADDRESS($AU125+1, BG$1)))</f>
        <v>0.51305200000000006</v>
      </c>
      <c r="BH125">
        <f ca="1">AVERAGE(INDIRECT(ADDRESS($AU124+2, BH$1)):INDIRECT(ADDRESS($AU125+1, BH$1)))</f>
        <v>2.75108</v>
      </c>
      <c r="BI125">
        <f ca="1">AVERAGE(INDIRECT(ADDRESS($AU124+2, BI$1)):INDIRECT(ADDRESS($AU125+1, BI$1)))</f>
        <v>1.08582</v>
      </c>
      <c r="BJ125">
        <f ca="1">AVERAGE(INDIRECT(ADDRESS($AU124+2, BJ$1)):INDIRECT(ADDRESS($AU125+1, BJ$1)))</f>
        <v>2.9709690000000002</v>
      </c>
      <c r="BK125">
        <f ca="1">AVERAGE(INDIRECT(ADDRESS($AU124+2, BK$1)):INDIRECT(ADDRESS($AU125+1, BK$1)))</f>
        <v>1.36836</v>
      </c>
      <c r="BL125">
        <f ca="1">AVERAGE(INDIRECT(ADDRESS($AU124+2, BL$1)):INDIRECT(ADDRESS($AU125+1, BL$1)))</f>
        <v>1.0330700000000004</v>
      </c>
      <c r="BM125">
        <f ca="1">AVERAGE(INDIRECT(ADDRESS($AU124+2, BM$1)):INDIRECT(ADDRESS($AU125+1, BM$1)))</f>
        <v>0.73685999999999985</v>
      </c>
      <c r="BN125">
        <f ca="1">AVERAGE(INDIRECT(ADDRESS($AU124+2, BN$1)):INDIRECT(ADDRESS($AU125+1, BN$1)))</f>
        <v>0.1247100000000001</v>
      </c>
      <c r="BO125">
        <f ca="1">AVERAGE(INDIRECT(ADDRESS($AU124+2, BO$1)):INDIRECT(ADDRESS($AU125+1, BO$1)))</f>
        <v>0.32739000000000029</v>
      </c>
      <c r="BP125">
        <f ca="1">AVERAGE(INDIRECT(ADDRESS($AU124+2, BP$1)):INDIRECT(ADDRESS($AU125+1, BP$1)))</f>
        <v>3.5871310000000003</v>
      </c>
    </row>
    <row r="126" spans="1:68" x14ac:dyDescent="0.25">
      <c r="A126" s="1">
        <v>1.45099</v>
      </c>
      <c r="B126" s="1">
        <v>2.9001999999999999</v>
      </c>
      <c r="C126" s="1">
        <v>5.98163</v>
      </c>
      <c r="D126" s="1" t="s">
        <v>22</v>
      </c>
      <c r="E126" s="1">
        <v>5.3348899999999997</v>
      </c>
      <c r="F126" s="1">
        <v>9.4618499999999994E-2</v>
      </c>
      <c r="G126" s="1">
        <v>3.33555</v>
      </c>
      <c r="H126" s="1">
        <v>5.1000100000000002</v>
      </c>
      <c r="I126" s="1">
        <v>2.54528</v>
      </c>
      <c r="J126" s="1">
        <v>2.8947699999999998</v>
      </c>
      <c r="K126" s="1">
        <v>6.1916500000000001</v>
      </c>
      <c r="L126" s="1">
        <v>0.60175100000000004</v>
      </c>
      <c r="M126" s="1" t="s">
        <v>22</v>
      </c>
      <c r="N126" s="1">
        <v>5.97281</v>
      </c>
      <c r="O126" s="1">
        <v>5.7531100000000004</v>
      </c>
      <c r="P126" s="1">
        <v>3.6978599999999999</v>
      </c>
      <c r="Q126" s="1">
        <v>3.3699499999999998</v>
      </c>
      <c r="R126" s="1">
        <v>4.5343600000000004</v>
      </c>
      <c r="S126" s="1">
        <v>0.74035300000000004</v>
      </c>
      <c r="T126" s="1">
        <v>0.76691200000000004</v>
      </c>
      <c r="U126" s="1" t="s">
        <v>22</v>
      </c>
      <c r="V126" s="1" t="s">
        <v>23</v>
      </c>
      <c r="W126" s="1">
        <f>ABS(IK_diagnostics_degrees[[#This Row],[Column1]]-A125)</f>
        <v>4.3087400000000002</v>
      </c>
      <c r="X126" s="1">
        <f>ABS(IK_diagnostics_degrees[[#This Row],[Column2]]-B125)</f>
        <v>0.30745999999999984</v>
      </c>
      <c r="Y126" s="1">
        <f>ABS(IK_diagnostics_degrees[[#This Row],[Column3]]-C125)</f>
        <v>3.2657699999999998</v>
      </c>
      <c r="Z126" s="1">
        <f>ABS(IK_diagnostics_degrees[[#This Row],[Column4]]-D125)</f>
        <v>2.20445</v>
      </c>
      <c r="AA126" s="1">
        <f>ABS(IK_diagnostics_degrees[[#This Row],[Column5]]-E125)</f>
        <v>4.9167939999999994</v>
      </c>
      <c r="AB126" s="1">
        <f>ABS(IK_diagnostics_degrees[[#This Row],[Column6]]-F125)</f>
        <v>2.7213814999999997</v>
      </c>
      <c r="AC126" s="1">
        <f>ABS(IK_diagnostics_degrees[[#This Row],[Column7]]-G125)</f>
        <v>1.9824899999999999</v>
      </c>
      <c r="AD126" s="1">
        <f>ABS(IK_diagnostics_degrees[[#This Row],[Column8]]-H125)</f>
        <v>5.0365482000000004</v>
      </c>
      <c r="AE126" s="1">
        <f>ABS(IK_diagnostics_degrees[[#This Row],[Column9]]-I125)</f>
        <v>2.6193200000000001</v>
      </c>
      <c r="AF126" s="1">
        <f>ABS(IK_diagnostics_degrees[[#This Row],[Column10]]-J125)</f>
        <v>1.5268299999999999</v>
      </c>
      <c r="AG126" s="1">
        <f>ABS(IK_diagnostics_degrees[[#This Row],[Column11]]-K125)</f>
        <v>2.2388400000000002</v>
      </c>
      <c r="AH126" s="1">
        <f>ABS(IK_diagnostics_degrees[[#This Row],[Column12]]-L125)</f>
        <v>3.5459689999999995</v>
      </c>
      <c r="AI126" s="1">
        <f>ABS(IK_diagnostics_degrees[[#This Row],[Column13]]-M125)</f>
        <v>2.9225599999999998</v>
      </c>
      <c r="AJ126" s="1">
        <f>ABS(IK_diagnostics_degrees[[#This Row],[Column14]]-N125)</f>
        <v>3.2688899999999999</v>
      </c>
      <c r="AK126" s="1">
        <f>ABS(IK_diagnostics_degrees[[#This Row],[Column15]]-O125)</f>
        <v>1.9702700000000002</v>
      </c>
      <c r="AL126" s="1">
        <f>ABS(IK_diagnostics_degrees[[#This Row],[Column16]]-P125)</f>
        <v>0.11231999999999998</v>
      </c>
      <c r="AM126" s="1">
        <f>ABS(IK_diagnostics_degrees[[#This Row],[Column17]]-Q125)</f>
        <v>2.5633459999999997</v>
      </c>
      <c r="AN126" s="1">
        <f>ABS(IK_diagnostics_degrees[[#This Row],[Column18]]-R125)</f>
        <v>3.4229900000000004</v>
      </c>
      <c r="AO126" s="1">
        <f>ABS(IK_diagnostics_degrees[[#This Row],[Column19]]-S125)</f>
        <v>2.4329070000000002</v>
      </c>
      <c r="AP126" s="1">
        <f>ABS(IK_diagnostics_degrees[[#This Row],[Column20]]-T125)</f>
        <v>4.9933000000000005E-2</v>
      </c>
      <c r="AQ126" s="1">
        <f>ABS(IK_diagnostics_degrees[[#This Row],[Column21]]-U125)</f>
        <v>0</v>
      </c>
      <c r="AU126" s="3">
        <f>IK_diagnostics_frames[[#This Row],[Column1]]+AU125</f>
        <v>393</v>
      </c>
      <c r="AV126">
        <f ca="1">AVERAGE(INDIRECT(ADDRESS($AU125+2, AV$1)):INDIRECT(ADDRESS($AU126+1, AV$1)))</f>
        <v>1.29454</v>
      </c>
      <c r="AW126">
        <f ca="1">AVERAGE(INDIRECT(ADDRESS($AU125+2, AW$1)):INDIRECT(ADDRESS($AU126+1, AW$1)))</f>
        <v>2.8889899999999997</v>
      </c>
      <c r="AX126">
        <f ca="1">AVERAGE(INDIRECT(ADDRESS($AU125+2, AX$1)):INDIRECT(ADDRESS($AU126+1, AX$1)))</f>
        <v>2.1290199999999997</v>
      </c>
      <c r="AY126">
        <f ca="1">AVERAGE(INDIRECT(ADDRESS($AU125+2, AY$1)):INDIRECT(ADDRESS($AU126+1, AY$1)))</f>
        <v>1.7099700000000002</v>
      </c>
      <c r="AZ126">
        <f ca="1">AVERAGE(INDIRECT(ADDRESS($AU125+2, AZ$1)):INDIRECT(ADDRESS($AU126+1, AZ$1)))</f>
        <v>0.26808999999999994</v>
      </c>
      <c r="BA126">
        <f ca="1">AVERAGE(INDIRECT(ADDRESS($AU125+2, BA$1)):INDIRECT(ADDRESS($AU126+1, BA$1)))</f>
        <v>0.66219600000000001</v>
      </c>
      <c r="BB126">
        <f ca="1">AVERAGE(INDIRECT(ADDRESS($AU125+2, BB$1)):INDIRECT(ADDRESS($AU126+1, BB$1)))</f>
        <v>6.0520550000000002</v>
      </c>
      <c r="BC126">
        <f ca="1">AVERAGE(INDIRECT(ADDRESS($AU125+2, BC$1)):INDIRECT(ADDRESS($AU126+1, BC$1)))</f>
        <v>2.4786000000000001</v>
      </c>
      <c r="BD126">
        <f ca="1">AVERAGE(INDIRECT(ADDRESS($AU125+2, BD$1)):INDIRECT(ADDRESS($AU126+1, BD$1)))</f>
        <v>3.5744100000000003</v>
      </c>
      <c r="BE126">
        <f ca="1">AVERAGE(INDIRECT(ADDRESS($AU125+2, BE$1)):INDIRECT(ADDRESS($AU126+1, BE$1)))</f>
        <v>3.6865220000000005</v>
      </c>
      <c r="BF126">
        <f ca="1">AVERAGE(INDIRECT(ADDRESS($AU125+2, BF$1)):INDIRECT(ADDRESS($AU126+1, BF$1)))</f>
        <v>0.38302999999999998</v>
      </c>
      <c r="BG126">
        <f ca="1">AVERAGE(INDIRECT(ADDRESS($AU125+2, BG$1)):INDIRECT(ADDRESS($AU126+1, BG$1)))</f>
        <v>1.1958350000000002</v>
      </c>
      <c r="BH126">
        <f ca="1">AVERAGE(INDIRECT(ADDRESS($AU125+2, BH$1)):INDIRECT(ADDRESS($AU126+1, BH$1)))</f>
        <v>2.5764800000000001</v>
      </c>
      <c r="BI126">
        <f ca="1">AVERAGE(INDIRECT(ADDRESS($AU125+2, BI$1)):INDIRECT(ADDRESS($AU126+1, BI$1)))</f>
        <v>1.6038599999999996</v>
      </c>
      <c r="BJ126">
        <f ca="1">AVERAGE(INDIRECT(ADDRESS($AU125+2, BJ$1)):INDIRECT(ADDRESS($AU126+1, BJ$1)))</f>
        <v>3.004591</v>
      </c>
      <c r="BK126">
        <f ca="1">AVERAGE(INDIRECT(ADDRESS($AU125+2, BK$1)):INDIRECT(ADDRESS($AU126+1, BK$1)))</f>
        <v>2.7777800000000004</v>
      </c>
      <c r="BL126">
        <f ca="1">AVERAGE(INDIRECT(ADDRESS($AU125+2, BL$1)):INDIRECT(ADDRESS($AU126+1, BL$1)))</f>
        <v>1.3184199999999997</v>
      </c>
      <c r="BM126">
        <f ca="1">AVERAGE(INDIRECT(ADDRESS($AU125+2, BM$1)):INDIRECT(ADDRESS($AU126+1, BM$1)))</f>
        <v>2.0350200000000003</v>
      </c>
      <c r="BN126">
        <f ca="1">AVERAGE(INDIRECT(ADDRESS($AU125+2, BN$1)):INDIRECT(ADDRESS($AU126+1, BN$1)))</f>
        <v>2.83697</v>
      </c>
      <c r="BO126">
        <f ca="1">AVERAGE(INDIRECT(ADDRESS($AU125+2, BO$1)):INDIRECT(ADDRESS($AU126+1, BO$1)))</f>
        <v>0.39718000000000009</v>
      </c>
      <c r="BP126">
        <f ca="1">AVERAGE(INDIRECT(ADDRESS($AU125+2, BP$1)):INDIRECT(ADDRESS($AU126+1, BP$1)))</f>
        <v>1.7941700000000003</v>
      </c>
    </row>
    <row r="127" spans="1:68" x14ac:dyDescent="0.25">
      <c r="A127" s="1">
        <v>5.3111600000000001</v>
      </c>
      <c r="B127" s="1">
        <v>2.5798299999999998</v>
      </c>
      <c r="C127" s="1">
        <v>1.00299</v>
      </c>
      <c r="D127" s="1">
        <v>6.0014000000000003</v>
      </c>
      <c r="E127" s="1">
        <v>1.05507</v>
      </c>
      <c r="F127" s="1">
        <v>3.0865800000000001</v>
      </c>
      <c r="G127" s="1">
        <v>5.0240900000000002</v>
      </c>
      <c r="H127" s="1">
        <v>1.63571</v>
      </c>
      <c r="I127" s="1">
        <v>4.6338600000000003</v>
      </c>
      <c r="J127" s="1">
        <v>1.4991699999999999</v>
      </c>
      <c r="K127" s="1">
        <v>1.3554299999999999</v>
      </c>
      <c r="L127" s="1">
        <v>5.3897899999999996</v>
      </c>
      <c r="M127" s="1">
        <v>0.62546999999999997</v>
      </c>
      <c r="N127" s="1">
        <v>0.18446599999999999</v>
      </c>
      <c r="O127" s="1">
        <v>1.7492700000000001</v>
      </c>
      <c r="P127" s="1">
        <v>3.2953000000000001</v>
      </c>
      <c r="Q127" s="1">
        <v>4.0169800000000002</v>
      </c>
      <c r="R127" s="1">
        <v>2.6892299999999998</v>
      </c>
      <c r="S127" s="1">
        <v>4.3301699999999999</v>
      </c>
      <c r="T127" s="1">
        <v>2.4203800000000002</v>
      </c>
      <c r="U127" s="1">
        <v>5.8148999999999997</v>
      </c>
      <c r="V127" s="1" t="s">
        <v>23</v>
      </c>
      <c r="W127" s="1">
        <f>ABS(IK_diagnostics_degrees[[#This Row],[Column1]]-A126)</f>
        <v>3.8601700000000001</v>
      </c>
      <c r="X127" s="1">
        <f>ABS(IK_diagnostics_degrees[[#This Row],[Column2]]-B126)</f>
        <v>0.32037000000000004</v>
      </c>
      <c r="Y127" s="1">
        <f>ABS(IK_diagnostics_degrees[[#This Row],[Column3]]-C126)</f>
        <v>4.9786400000000004</v>
      </c>
      <c r="Z127" s="1">
        <f>ABS(IK_diagnostics_degrees[[#This Row],[Column4]]-D126)</f>
        <v>6.0014000000000003</v>
      </c>
      <c r="AA127" s="1">
        <f>ABS(IK_diagnostics_degrees[[#This Row],[Column5]]-E126)</f>
        <v>4.27982</v>
      </c>
      <c r="AB127" s="1">
        <f>ABS(IK_diagnostics_degrees[[#This Row],[Column6]]-F126)</f>
        <v>2.9919614999999999</v>
      </c>
      <c r="AC127" s="1">
        <f>ABS(IK_diagnostics_degrees[[#This Row],[Column7]]-G126)</f>
        <v>1.6885400000000002</v>
      </c>
      <c r="AD127" s="1">
        <f>ABS(IK_diagnostics_degrees[[#This Row],[Column8]]-H126)</f>
        <v>3.4643000000000002</v>
      </c>
      <c r="AE127" s="1">
        <f>ABS(IK_diagnostics_degrees[[#This Row],[Column9]]-I126)</f>
        <v>2.0885800000000003</v>
      </c>
      <c r="AF127" s="1">
        <f>ABS(IK_diagnostics_degrees[[#This Row],[Column10]]-J126)</f>
        <v>1.3956</v>
      </c>
      <c r="AG127" s="1">
        <f>ABS(IK_diagnostics_degrees[[#This Row],[Column11]]-K126)</f>
        <v>4.83622</v>
      </c>
      <c r="AH127" s="1">
        <f>ABS(IK_diagnostics_degrees[[#This Row],[Column12]]-L126)</f>
        <v>4.7880389999999995</v>
      </c>
      <c r="AI127" s="1">
        <f>ABS(IK_diagnostics_degrees[[#This Row],[Column13]]-M126)</f>
        <v>0.62546999999999997</v>
      </c>
      <c r="AJ127" s="1">
        <f>ABS(IK_diagnostics_degrees[[#This Row],[Column14]]-N126)</f>
        <v>5.7883440000000004</v>
      </c>
      <c r="AK127" s="1">
        <f>ABS(IK_diagnostics_degrees[[#This Row],[Column15]]-O126)</f>
        <v>4.0038400000000003</v>
      </c>
      <c r="AL127" s="1">
        <f>ABS(IK_diagnostics_degrees[[#This Row],[Column16]]-P126)</f>
        <v>0.40255999999999981</v>
      </c>
      <c r="AM127" s="1">
        <f>ABS(IK_diagnostics_degrees[[#This Row],[Column17]]-Q126)</f>
        <v>0.64703000000000044</v>
      </c>
      <c r="AN127" s="1">
        <f>ABS(IK_diagnostics_degrees[[#This Row],[Column18]]-R126)</f>
        <v>1.8451300000000006</v>
      </c>
      <c r="AO127" s="1">
        <f>ABS(IK_diagnostics_degrees[[#This Row],[Column19]]-S126)</f>
        <v>3.589817</v>
      </c>
      <c r="AP127" s="1">
        <f>ABS(IK_diagnostics_degrees[[#This Row],[Column20]]-T126)</f>
        <v>1.6534680000000002</v>
      </c>
      <c r="AQ127" s="1">
        <f>ABS(IK_diagnostics_degrees[[#This Row],[Column21]]-U126)</f>
        <v>5.8148999999999997</v>
      </c>
      <c r="AU127" s="4">
        <f>IK_diagnostics_frames[[#This Row],[Column1]]+AU126</f>
        <v>394</v>
      </c>
      <c r="AV127">
        <f ca="1">AVERAGE(INDIRECT(ADDRESS($AU126+2, AV$1)):INDIRECT(ADDRESS($AU127+1, AV$1)))</f>
        <v>2.7588699999999999</v>
      </c>
      <c r="AW127">
        <f ca="1">AVERAGE(INDIRECT(ADDRESS($AU126+2, AW$1)):INDIRECT(ADDRESS($AU127+1, AW$1)))</f>
        <v>1.74457</v>
      </c>
      <c r="AX127">
        <f ca="1">AVERAGE(INDIRECT(ADDRESS($AU126+2, AX$1)):INDIRECT(ADDRESS($AU127+1, AX$1)))</f>
        <v>2.6690899999999997</v>
      </c>
      <c r="AY127">
        <f ca="1">AVERAGE(INDIRECT(ADDRESS($AU126+2, AY$1)):INDIRECT(ADDRESS($AU127+1, AY$1)))</f>
        <v>3.40578</v>
      </c>
      <c r="AZ127">
        <f ca="1">AVERAGE(INDIRECT(ADDRESS($AU126+2, AZ$1)):INDIRECT(ADDRESS($AU127+1, AZ$1)))</f>
        <v>3.3459489999999996</v>
      </c>
      <c r="BA127">
        <f ca="1">AVERAGE(INDIRECT(ADDRESS($AU126+2, BA$1)):INDIRECT(ADDRESS($AU127+1, BA$1)))</f>
        <v>5.5810459999999997</v>
      </c>
      <c r="BB127">
        <f ca="1">AVERAGE(INDIRECT(ADDRESS($AU126+2, BB$1)):INDIRECT(ADDRESS($AU127+1, BB$1)))</f>
        <v>6.2524956000000005</v>
      </c>
      <c r="BC127">
        <f ca="1">AVERAGE(INDIRECT(ADDRESS($AU126+2, BC$1)):INDIRECT(ADDRESS($AU127+1, BC$1)))</f>
        <v>0.14902499999999999</v>
      </c>
      <c r="BD127">
        <f ca="1">AVERAGE(INDIRECT(ADDRESS($AU126+2, BD$1)):INDIRECT(ADDRESS($AU127+1, BD$1)))</f>
        <v>2.003263</v>
      </c>
      <c r="BE127">
        <f ca="1">AVERAGE(INDIRECT(ADDRESS($AU126+2, BE$1)):INDIRECT(ADDRESS($AU127+1, BE$1)))</f>
        <v>0.94817000000000018</v>
      </c>
      <c r="BF127">
        <f ca="1">AVERAGE(INDIRECT(ADDRESS($AU126+2, BF$1)):INDIRECT(ADDRESS($AU127+1, BF$1)))</f>
        <v>3.78607</v>
      </c>
      <c r="BG127">
        <f ca="1">AVERAGE(INDIRECT(ADDRESS($AU126+2, BG$1)):INDIRECT(ADDRESS($AU127+1, BG$1)))</f>
        <v>0.84007999999999994</v>
      </c>
      <c r="BH127">
        <f ca="1">AVERAGE(INDIRECT(ADDRESS($AU126+2, BH$1)):INDIRECT(ADDRESS($AU127+1, BH$1)))</f>
        <v>0.79231300000000005</v>
      </c>
      <c r="BI127">
        <f ca="1">AVERAGE(INDIRECT(ADDRESS($AU126+2, BI$1)):INDIRECT(ADDRESS($AU127+1, BI$1)))</f>
        <v>9.4800000000000217E-2</v>
      </c>
      <c r="BJ127">
        <f ca="1">AVERAGE(INDIRECT(ADDRESS($AU126+2, BJ$1)):INDIRECT(ADDRESS($AU127+1, BJ$1)))</f>
        <v>2.8786909999999999</v>
      </c>
      <c r="BK127">
        <f ca="1">AVERAGE(INDIRECT(ADDRESS($AU126+2, BK$1)):INDIRECT(ADDRESS($AU127+1, BK$1)))</f>
        <v>3.5054099999999999</v>
      </c>
      <c r="BL127">
        <f ca="1">AVERAGE(INDIRECT(ADDRESS($AU126+2, BL$1)):INDIRECT(ADDRESS($AU127+1, BL$1)))</f>
        <v>1.6256899999999996</v>
      </c>
      <c r="BM127">
        <f ca="1">AVERAGE(INDIRECT(ADDRESS($AU126+2, BM$1)):INDIRECT(ADDRESS($AU127+1, BM$1)))</f>
        <v>0.73321999999999976</v>
      </c>
      <c r="BN127">
        <f ca="1">AVERAGE(INDIRECT(ADDRESS($AU126+2, BN$1)):INDIRECT(ADDRESS($AU127+1, BN$1)))</f>
        <v>2.0208399999999997</v>
      </c>
      <c r="BO127">
        <f ca="1">AVERAGE(INDIRECT(ADDRESS($AU126+2, BO$1)):INDIRECT(ADDRESS($AU127+1, BO$1)))</f>
        <v>1.2394400000000001</v>
      </c>
      <c r="BP127">
        <f ca="1">AVERAGE(INDIRECT(ADDRESS($AU126+2, BP$1)):INDIRECT(ADDRESS($AU127+1, BP$1)))</f>
        <v>1.44821</v>
      </c>
    </row>
    <row r="128" spans="1:68" x14ac:dyDescent="0.25">
      <c r="A128" s="1">
        <v>2.2414900000000002</v>
      </c>
      <c r="B128" s="1">
        <v>5.1055299999999999</v>
      </c>
      <c r="C128" s="1">
        <v>5.7737699999999998</v>
      </c>
      <c r="D128" s="1">
        <v>5.5839100000000003E-2</v>
      </c>
      <c r="E128" s="1">
        <v>5.7756400000000001</v>
      </c>
      <c r="F128" s="1">
        <v>5.0935300000000003</v>
      </c>
      <c r="G128" s="1">
        <v>3.0621299999999998</v>
      </c>
      <c r="H128" s="1">
        <v>3.3691200000000001</v>
      </c>
      <c r="I128" s="1">
        <v>4.2578300000000002</v>
      </c>
      <c r="J128" s="1">
        <v>3.3467199999999999</v>
      </c>
      <c r="K128" s="1">
        <v>5.5583799999999997</v>
      </c>
      <c r="L128" s="1">
        <v>1.1713199999999999</v>
      </c>
      <c r="M128" s="1">
        <v>6.0591299999999997</v>
      </c>
      <c r="N128" s="1">
        <v>1.3759399999999999</v>
      </c>
      <c r="O128" s="1">
        <v>3.2265799999999998</v>
      </c>
      <c r="P128" s="1">
        <v>4.8620099999999997</v>
      </c>
      <c r="Q128" s="1">
        <v>4.4160300000000001</v>
      </c>
      <c r="R128" s="1">
        <v>0.46158900000000003</v>
      </c>
      <c r="S128" s="1">
        <v>0.46606500000000001</v>
      </c>
      <c r="T128" s="1">
        <v>4.5810799999999999E-2</v>
      </c>
      <c r="U128" s="1">
        <v>3.15781</v>
      </c>
      <c r="V128" s="1" t="s">
        <v>23</v>
      </c>
      <c r="W128" s="1">
        <f>ABS(IK_diagnostics_degrees[[#This Row],[Column1]]-A127)</f>
        <v>3.0696699999999999</v>
      </c>
      <c r="X128" s="1">
        <f>ABS(IK_diagnostics_degrees[[#This Row],[Column2]]-B127)</f>
        <v>2.5257000000000001</v>
      </c>
      <c r="Y128" s="1">
        <f>ABS(IK_diagnostics_degrees[[#This Row],[Column3]]-C127)</f>
        <v>4.7707800000000002</v>
      </c>
      <c r="Z128" s="1">
        <f>ABS(IK_diagnostics_degrees[[#This Row],[Column4]]-D127)</f>
        <v>5.9455609000000003</v>
      </c>
      <c r="AA128" s="1">
        <f>ABS(IK_diagnostics_degrees[[#This Row],[Column5]]-E127)</f>
        <v>4.7205700000000004</v>
      </c>
      <c r="AB128" s="1">
        <f>ABS(IK_diagnostics_degrees[[#This Row],[Column6]]-F127)</f>
        <v>2.0069500000000002</v>
      </c>
      <c r="AC128" s="1">
        <f>ABS(IK_diagnostics_degrees[[#This Row],[Column7]]-G127)</f>
        <v>1.9619600000000004</v>
      </c>
      <c r="AD128" s="1">
        <f>ABS(IK_diagnostics_degrees[[#This Row],[Column8]]-H127)</f>
        <v>1.7334100000000001</v>
      </c>
      <c r="AE128" s="1">
        <f>ABS(IK_diagnostics_degrees[[#This Row],[Column9]]-I127)</f>
        <v>0.37603000000000009</v>
      </c>
      <c r="AF128" s="1">
        <f>ABS(IK_diagnostics_degrees[[#This Row],[Column10]]-J127)</f>
        <v>1.84755</v>
      </c>
      <c r="AG128" s="1">
        <f>ABS(IK_diagnostics_degrees[[#This Row],[Column11]]-K127)</f>
        <v>4.2029499999999995</v>
      </c>
      <c r="AH128" s="1">
        <f>ABS(IK_diagnostics_degrees[[#This Row],[Column12]]-L127)</f>
        <v>4.2184699999999999</v>
      </c>
      <c r="AI128" s="1">
        <f>ABS(IK_diagnostics_degrees[[#This Row],[Column13]]-M127)</f>
        <v>5.4336599999999997</v>
      </c>
      <c r="AJ128" s="1">
        <f>ABS(IK_diagnostics_degrees[[#This Row],[Column14]]-N127)</f>
        <v>1.1914739999999999</v>
      </c>
      <c r="AK128" s="1">
        <f>ABS(IK_diagnostics_degrees[[#This Row],[Column15]]-O127)</f>
        <v>1.4773099999999997</v>
      </c>
      <c r="AL128" s="1">
        <f>ABS(IK_diagnostics_degrees[[#This Row],[Column16]]-P127)</f>
        <v>1.5667099999999996</v>
      </c>
      <c r="AM128" s="1">
        <f>ABS(IK_diagnostics_degrees[[#This Row],[Column17]]-Q127)</f>
        <v>0.3990499999999999</v>
      </c>
      <c r="AN128" s="1">
        <f>ABS(IK_diagnostics_degrees[[#This Row],[Column18]]-R127)</f>
        <v>2.2276409999999998</v>
      </c>
      <c r="AO128" s="1">
        <f>ABS(IK_diagnostics_degrees[[#This Row],[Column19]]-S127)</f>
        <v>3.8641049999999999</v>
      </c>
      <c r="AP128" s="1">
        <f>ABS(IK_diagnostics_degrees[[#This Row],[Column20]]-T127)</f>
        <v>2.3745692000000003</v>
      </c>
      <c r="AQ128" s="1">
        <f>ABS(IK_diagnostics_degrees[[#This Row],[Column21]]-U127)</f>
        <v>2.6570899999999997</v>
      </c>
      <c r="AU128" s="3">
        <f>IK_diagnostics_frames[[#This Row],[Column1]]+AU127</f>
        <v>395</v>
      </c>
      <c r="AV128">
        <f ca="1">AVERAGE(INDIRECT(ADDRESS($AU127+2, AV$1)):INDIRECT(ADDRESS($AU128+1, AV$1)))</f>
        <v>1.1782140000000001</v>
      </c>
      <c r="AW128">
        <f ca="1">AVERAGE(INDIRECT(ADDRESS($AU127+2, AW$1)):INDIRECT(ADDRESS($AU128+1, AW$1)))</f>
        <v>2.0652300000000001</v>
      </c>
      <c r="AX128">
        <f ca="1">AVERAGE(INDIRECT(ADDRESS($AU127+2, AX$1)):INDIRECT(ADDRESS($AU128+1, AX$1)))</f>
        <v>0.24556999999999984</v>
      </c>
      <c r="AY128">
        <f ca="1">AVERAGE(INDIRECT(ADDRESS($AU127+2, AY$1)):INDIRECT(ADDRESS($AU128+1, AY$1)))</f>
        <v>4.4710000000000001</v>
      </c>
      <c r="AZ128">
        <f ca="1">AVERAGE(INDIRECT(ADDRESS($AU127+2, AZ$1)):INDIRECT(ADDRESS($AU128+1, AZ$1)))</f>
        <v>1.493789</v>
      </c>
      <c r="BA128">
        <f ca="1">AVERAGE(INDIRECT(ADDRESS($AU127+2, BA$1)):INDIRECT(ADDRESS($AU128+1, BA$1)))</f>
        <v>1.1872999999999996</v>
      </c>
      <c r="BB128">
        <f ca="1">AVERAGE(INDIRECT(ADDRESS($AU127+2, BB$1)):INDIRECT(ADDRESS($AU128+1, BB$1)))</f>
        <v>1.1195856</v>
      </c>
      <c r="BC128">
        <f ca="1">AVERAGE(INDIRECT(ADDRESS($AU127+2, BC$1)):INDIRECT(ADDRESS($AU128+1, BC$1)))</f>
        <v>0.224604</v>
      </c>
      <c r="BD128">
        <f ca="1">AVERAGE(INDIRECT(ADDRESS($AU127+2, BD$1)):INDIRECT(ADDRESS($AU128+1, BD$1)))</f>
        <v>1.4942229999999999</v>
      </c>
      <c r="BE128">
        <f ca="1">AVERAGE(INDIRECT(ADDRESS($AU127+2, BE$1)):INDIRECT(ADDRESS($AU128+1, BE$1)))</f>
        <v>1.2524000000000002</v>
      </c>
      <c r="BF128">
        <f ca="1">AVERAGE(INDIRECT(ADDRESS($AU127+2, BF$1)):INDIRECT(ADDRESS($AU128+1, BF$1)))</f>
        <v>3.9878899999999997</v>
      </c>
      <c r="BG128">
        <f ca="1">AVERAGE(INDIRECT(ADDRESS($AU127+2, BG$1)):INDIRECT(ADDRESS($AU128+1, BG$1)))</f>
        <v>2.469471</v>
      </c>
      <c r="BH128">
        <f ca="1">AVERAGE(INDIRECT(ADDRESS($AU127+2, BH$1)):INDIRECT(ADDRESS($AU128+1, BH$1)))</f>
        <v>4.6189530000000003</v>
      </c>
      <c r="BI128">
        <f ca="1">AVERAGE(INDIRECT(ADDRESS($AU127+2, BI$1)):INDIRECT(ADDRESS($AU128+1, BI$1)))</f>
        <v>0.72484000000000037</v>
      </c>
      <c r="BJ128">
        <f ca="1">AVERAGE(INDIRECT(ADDRESS($AU127+2, BJ$1)):INDIRECT(ADDRESS($AU128+1, BJ$1)))</f>
        <v>2.8213300000000001</v>
      </c>
      <c r="BK128">
        <f ca="1">AVERAGE(INDIRECT(ADDRESS($AU127+2, BK$1)):INDIRECT(ADDRESS($AU128+1, BK$1)))</f>
        <v>0.92544400000000004</v>
      </c>
      <c r="BL128">
        <f ca="1">AVERAGE(INDIRECT(ADDRESS($AU127+2, BL$1)):INDIRECT(ADDRESS($AU128+1, BL$1)))</f>
        <v>1.5217299999999998</v>
      </c>
      <c r="BM128">
        <f ca="1">AVERAGE(INDIRECT(ADDRESS($AU127+2, BM$1)):INDIRECT(ADDRESS($AU128+1, BM$1)))</f>
        <v>1.3110900000000001</v>
      </c>
      <c r="BN128">
        <f ca="1">AVERAGE(INDIRECT(ADDRESS($AU127+2, BN$1)):INDIRECT(ADDRESS($AU128+1, BN$1)))</f>
        <v>0.84011999999999998</v>
      </c>
      <c r="BO128">
        <f ca="1">AVERAGE(INDIRECT(ADDRESS($AU127+2, BO$1)):INDIRECT(ADDRESS($AU128+1, BO$1)))</f>
        <v>2.0948099999999998</v>
      </c>
      <c r="BP128">
        <f ca="1">AVERAGE(INDIRECT(ADDRESS($AU127+2, BP$1)):INDIRECT(ADDRESS($AU128+1, BP$1)))</f>
        <v>2.5068700000000002</v>
      </c>
    </row>
    <row r="129" spans="1:68" x14ac:dyDescent="0.25">
      <c r="A129" s="1">
        <v>2.7761999999999999E-3</v>
      </c>
      <c r="B129" s="1">
        <v>4.3289900000000001</v>
      </c>
      <c r="C129" s="1">
        <v>4.0755699999999999</v>
      </c>
      <c r="D129" s="1">
        <v>0.478937</v>
      </c>
      <c r="E129" s="1">
        <v>3.7591299999999999</v>
      </c>
      <c r="F129" s="1">
        <v>4.8365</v>
      </c>
      <c r="G129" s="1">
        <v>2.9229099999999999</v>
      </c>
      <c r="H129" s="1">
        <v>1.5776600000000001</v>
      </c>
      <c r="I129" s="1">
        <v>3.6563599999999998</v>
      </c>
      <c r="J129" s="1">
        <v>1.9326399999999999</v>
      </c>
      <c r="K129" s="1">
        <v>4.53735</v>
      </c>
      <c r="L129" s="1">
        <v>2.9917199999999999</v>
      </c>
      <c r="M129" s="1">
        <v>0.72506800000000005</v>
      </c>
      <c r="N129" s="1">
        <v>1.6655199999999999</v>
      </c>
      <c r="O129" s="1">
        <v>4.0492100000000004</v>
      </c>
      <c r="P129" s="1">
        <v>1.07114</v>
      </c>
      <c r="Q129" s="1">
        <v>0.97162499999999996</v>
      </c>
      <c r="R129" s="1">
        <v>5.5504800000000003</v>
      </c>
      <c r="S129" s="1">
        <v>2.8106200000000001</v>
      </c>
      <c r="T129" s="1">
        <v>3.8924799999999999</v>
      </c>
      <c r="U129" s="1" t="s">
        <v>22</v>
      </c>
      <c r="V129" s="1" t="s">
        <v>23</v>
      </c>
      <c r="W129" s="1">
        <f>ABS(IK_diagnostics_degrees[[#This Row],[Column1]]-A128)</f>
        <v>2.2387138000000002</v>
      </c>
      <c r="X129" s="1">
        <f>ABS(IK_diagnostics_degrees[[#This Row],[Column2]]-B128)</f>
        <v>0.77653999999999979</v>
      </c>
      <c r="Y129" s="1">
        <f>ABS(IK_diagnostics_degrees[[#This Row],[Column3]]-C128)</f>
        <v>1.6981999999999999</v>
      </c>
      <c r="Z129" s="1">
        <f>ABS(IK_diagnostics_degrees[[#This Row],[Column4]]-D128)</f>
        <v>0.42309790000000003</v>
      </c>
      <c r="AA129" s="1">
        <f>ABS(IK_diagnostics_degrees[[#This Row],[Column5]]-E128)</f>
        <v>2.0165100000000002</v>
      </c>
      <c r="AB129" s="1">
        <f>ABS(IK_diagnostics_degrees[[#This Row],[Column6]]-F128)</f>
        <v>0.25703000000000031</v>
      </c>
      <c r="AC129" s="1">
        <f>ABS(IK_diagnostics_degrees[[#This Row],[Column7]]-G128)</f>
        <v>0.1392199999999999</v>
      </c>
      <c r="AD129" s="1">
        <f>ABS(IK_diagnostics_degrees[[#This Row],[Column8]]-H128)</f>
        <v>1.7914600000000001</v>
      </c>
      <c r="AE129" s="1">
        <f>ABS(IK_diagnostics_degrees[[#This Row],[Column9]]-I128)</f>
        <v>0.60147000000000039</v>
      </c>
      <c r="AF129" s="1">
        <f>ABS(IK_diagnostics_degrees[[#This Row],[Column10]]-J128)</f>
        <v>1.41408</v>
      </c>
      <c r="AG129" s="1">
        <f>ABS(IK_diagnostics_degrees[[#This Row],[Column11]]-K128)</f>
        <v>1.0210299999999997</v>
      </c>
      <c r="AH129" s="1">
        <f>ABS(IK_diagnostics_degrees[[#This Row],[Column12]]-L128)</f>
        <v>1.8204</v>
      </c>
      <c r="AI129" s="1">
        <f>ABS(IK_diagnostics_degrees[[#This Row],[Column13]]-M128)</f>
        <v>5.3340619999999994</v>
      </c>
      <c r="AJ129" s="1">
        <f>ABS(IK_diagnostics_degrees[[#This Row],[Column14]]-N128)</f>
        <v>0.28957999999999995</v>
      </c>
      <c r="AK129" s="1">
        <f>ABS(IK_diagnostics_degrees[[#This Row],[Column15]]-O128)</f>
        <v>0.82263000000000064</v>
      </c>
      <c r="AL129" s="1">
        <f>ABS(IK_diagnostics_degrees[[#This Row],[Column16]]-P128)</f>
        <v>3.79087</v>
      </c>
      <c r="AM129" s="1">
        <f>ABS(IK_diagnostics_degrees[[#This Row],[Column17]]-Q128)</f>
        <v>3.4444050000000002</v>
      </c>
      <c r="AN129" s="1">
        <f>ABS(IK_diagnostics_degrees[[#This Row],[Column18]]-R128)</f>
        <v>5.0888910000000003</v>
      </c>
      <c r="AO129" s="1">
        <f>ABS(IK_diagnostics_degrees[[#This Row],[Column19]]-S128)</f>
        <v>2.3445550000000002</v>
      </c>
      <c r="AP129" s="1">
        <f>ABS(IK_diagnostics_degrees[[#This Row],[Column20]]-T128)</f>
        <v>3.8466692</v>
      </c>
      <c r="AQ129" s="1">
        <f>ABS(IK_diagnostics_degrees[[#This Row],[Column21]]-U128)</f>
        <v>3.15781</v>
      </c>
      <c r="AU129" s="4">
        <f>IK_diagnostics_frames[[#This Row],[Column1]]+AU128</f>
        <v>397</v>
      </c>
      <c r="AV129">
        <f ca="1">AVERAGE(INDIRECT(ADDRESS($AU128+2, AV$1)):INDIRECT(ADDRESS($AU129+1, AV$1)))</f>
        <v>1.0619644999999998</v>
      </c>
      <c r="AW129">
        <f ca="1">AVERAGE(INDIRECT(ADDRESS($AU128+2, AW$1)):INDIRECT(ADDRESS($AU129+1, AW$1)))</f>
        <v>1.5903049999999999</v>
      </c>
      <c r="AX129">
        <f ca="1">AVERAGE(INDIRECT(ADDRESS($AU128+2, AX$1)):INDIRECT(ADDRESS($AU129+1, AX$1)))</f>
        <v>1.2675200000000004</v>
      </c>
      <c r="AY129">
        <f ca="1">AVERAGE(INDIRECT(ADDRESS($AU128+2, AY$1)):INDIRECT(ADDRESS($AU129+1, AY$1)))</f>
        <v>2.3723249999999996</v>
      </c>
      <c r="AZ129">
        <f ca="1">AVERAGE(INDIRECT(ADDRESS($AU128+2, AZ$1)):INDIRECT(ADDRESS($AU129+1, AZ$1)))</f>
        <v>2.252745</v>
      </c>
      <c r="BA129">
        <f ca="1">AVERAGE(INDIRECT(ADDRESS($AU128+2, BA$1)):INDIRECT(ADDRESS($AU129+1, BA$1)))</f>
        <v>5.2738694000000006</v>
      </c>
      <c r="BB129">
        <f ca="1">AVERAGE(INDIRECT(ADDRESS($AU128+2, BB$1)):INDIRECT(ADDRESS($AU129+1, BB$1)))</f>
        <v>1.1819950000000001</v>
      </c>
      <c r="BC129">
        <f ca="1">AVERAGE(INDIRECT(ADDRESS($AU128+2, BC$1)):INDIRECT(ADDRESS($AU129+1, BC$1)))</f>
        <v>1.5732005</v>
      </c>
      <c r="BD129">
        <f ca="1">AVERAGE(INDIRECT(ADDRESS($AU128+2, BD$1)):INDIRECT(ADDRESS($AU129+1, BD$1)))</f>
        <v>2.1269255000000005</v>
      </c>
      <c r="BE129">
        <f ca="1">AVERAGE(INDIRECT(ADDRESS($AU128+2, BE$1)):INDIRECT(ADDRESS($AU129+1, BE$1)))</f>
        <v>2.0194649999999998</v>
      </c>
      <c r="BF129">
        <f ca="1">AVERAGE(INDIRECT(ADDRESS($AU128+2, BF$1)):INDIRECT(ADDRESS($AU129+1, BF$1)))</f>
        <v>1.62568</v>
      </c>
      <c r="BG129">
        <f ca="1">AVERAGE(INDIRECT(ADDRESS($AU128+2, BG$1)):INDIRECT(ADDRESS($AU129+1, BG$1)))</f>
        <v>2.5690605</v>
      </c>
      <c r="BH129">
        <f ca="1">AVERAGE(INDIRECT(ADDRESS($AU128+2, BH$1)):INDIRECT(ADDRESS($AU129+1, BH$1)))</f>
        <v>4.0070700000000006</v>
      </c>
      <c r="BI129">
        <f ca="1">AVERAGE(INDIRECT(ADDRESS($AU128+2, BI$1)):INDIRECT(ADDRESS($AU129+1, BI$1)))</f>
        <v>1.1325249999999998</v>
      </c>
      <c r="BJ129">
        <f ca="1">AVERAGE(INDIRECT(ADDRESS($AU128+2, BJ$1)):INDIRECT(ADDRESS($AU129+1, BJ$1)))</f>
        <v>2.1616249999999999</v>
      </c>
      <c r="BK129">
        <f ca="1">AVERAGE(INDIRECT(ADDRESS($AU128+2, BK$1)):INDIRECT(ADDRESS($AU129+1, BK$1)))</f>
        <v>1.5695979999999996</v>
      </c>
      <c r="BL129">
        <f ca="1">AVERAGE(INDIRECT(ADDRESS($AU128+2, BL$1)):INDIRECT(ADDRESS($AU129+1, BL$1)))</f>
        <v>0.51592000000000016</v>
      </c>
      <c r="BM129">
        <f ca="1">AVERAGE(INDIRECT(ADDRESS($AU128+2, BM$1)):INDIRECT(ADDRESS($AU129+1, BM$1)))</f>
        <v>1.93028</v>
      </c>
      <c r="BN129">
        <f ca="1">AVERAGE(INDIRECT(ADDRESS($AU128+2, BN$1)):INDIRECT(ADDRESS($AU129+1, BN$1)))</f>
        <v>2.3976250000000001</v>
      </c>
      <c r="BO129">
        <f ca="1">AVERAGE(INDIRECT(ADDRESS($AU128+2, BO$1)):INDIRECT(ADDRESS($AU129+1, BO$1)))</f>
        <v>2.7262549999999997</v>
      </c>
      <c r="BP129">
        <f ca="1">AVERAGE(INDIRECT(ADDRESS($AU128+2, BP$1)):INDIRECT(ADDRESS($AU129+1, BP$1)))</f>
        <v>1.9939420000000001</v>
      </c>
    </row>
    <row r="130" spans="1:68" x14ac:dyDescent="0.25">
      <c r="A130" s="1">
        <v>0.13726099999999999</v>
      </c>
      <c r="B130" s="1">
        <v>4.42523</v>
      </c>
      <c r="C130" s="1">
        <v>3.1733199999999999</v>
      </c>
      <c r="D130" s="1">
        <v>3.9276499999999999</v>
      </c>
      <c r="E130" s="1">
        <v>4.0409699999999997</v>
      </c>
      <c r="F130" s="1">
        <v>4.6715400000000002</v>
      </c>
      <c r="G130" s="1">
        <v>1.4932399999999999</v>
      </c>
      <c r="H130" s="1">
        <v>0.159556</v>
      </c>
      <c r="I130" s="1">
        <v>3.5022799999999998</v>
      </c>
      <c r="J130" s="1">
        <v>4.5370999999999997</v>
      </c>
      <c r="K130" s="1">
        <v>4.2588999999999997</v>
      </c>
      <c r="L130" s="1">
        <v>4.3593500000000001</v>
      </c>
      <c r="M130" s="1">
        <v>6.2831900000000003</v>
      </c>
      <c r="N130" s="1">
        <v>4.4910899999999998</v>
      </c>
      <c r="O130" s="1">
        <v>2.8939900000000001</v>
      </c>
      <c r="P130" s="1">
        <v>4.59152</v>
      </c>
      <c r="Q130" s="1">
        <v>2.7277800000000001</v>
      </c>
      <c r="R130" s="1">
        <v>3.6272000000000002</v>
      </c>
      <c r="S130" s="1">
        <v>4.0148400000000004</v>
      </c>
      <c r="T130" s="1">
        <v>1.28467</v>
      </c>
      <c r="U130" s="1">
        <v>3.7940499999999999</v>
      </c>
      <c r="V130" s="1" t="s">
        <v>23</v>
      </c>
      <c r="W130" s="1">
        <f>ABS(IK_diagnostics_degrees[[#This Row],[Column1]]-A129)</f>
        <v>0.13448479999999999</v>
      </c>
      <c r="X130" s="1">
        <f>ABS(IK_diagnostics_degrees[[#This Row],[Column2]]-B129)</f>
        <v>9.6239999999999881E-2</v>
      </c>
      <c r="Y130" s="1">
        <f>ABS(IK_diagnostics_degrees[[#This Row],[Column3]]-C129)</f>
        <v>0.90225</v>
      </c>
      <c r="Z130" s="1">
        <f>ABS(IK_diagnostics_degrees[[#This Row],[Column4]]-D129)</f>
        <v>3.4487129999999997</v>
      </c>
      <c r="AA130" s="1">
        <f>ABS(IK_diagnostics_degrees[[#This Row],[Column5]]-E129)</f>
        <v>0.28183999999999987</v>
      </c>
      <c r="AB130" s="1">
        <f>ABS(IK_diagnostics_degrees[[#This Row],[Column6]]-F129)</f>
        <v>0.16495999999999977</v>
      </c>
      <c r="AC130" s="1">
        <f>ABS(IK_diagnostics_degrees[[#This Row],[Column7]]-G129)</f>
        <v>1.42967</v>
      </c>
      <c r="AD130" s="1">
        <f>ABS(IK_diagnostics_degrees[[#This Row],[Column8]]-H129)</f>
        <v>1.418104</v>
      </c>
      <c r="AE130" s="1">
        <f>ABS(IK_diagnostics_degrees[[#This Row],[Column9]]-I129)</f>
        <v>0.15407999999999999</v>
      </c>
      <c r="AF130" s="1">
        <f>ABS(IK_diagnostics_degrees[[#This Row],[Column10]]-J129)</f>
        <v>2.6044599999999996</v>
      </c>
      <c r="AG130" s="1">
        <f>ABS(IK_diagnostics_degrees[[#This Row],[Column11]]-K129)</f>
        <v>0.27845000000000031</v>
      </c>
      <c r="AH130" s="1">
        <f>ABS(IK_diagnostics_degrees[[#This Row],[Column12]]-L129)</f>
        <v>1.3676300000000001</v>
      </c>
      <c r="AI130" s="1">
        <f>ABS(IK_diagnostics_degrees[[#This Row],[Column13]]-M129)</f>
        <v>5.558122</v>
      </c>
      <c r="AJ130" s="1">
        <f>ABS(IK_diagnostics_degrees[[#This Row],[Column14]]-N129)</f>
        <v>2.8255699999999999</v>
      </c>
      <c r="AK130" s="1">
        <f>ABS(IK_diagnostics_degrees[[#This Row],[Column15]]-O129)</f>
        <v>1.1552200000000004</v>
      </c>
      <c r="AL130" s="1">
        <f>ABS(IK_diagnostics_degrees[[#This Row],[Column16]]-P129)</f>
        <v>3.5203800000000003</v>
      </c>
      <c r="AM130" s="1">
        <f>ABS(IK_diagnostics_degrees[[#This Row],[Column17]]-Q129)</f>
        <v>1.7561550000000001</v>
      </c>
      <c r="AN130" s="1">
        <f>ABS(IK_diagnostics_degrees[[#This Row],[Column18]]-R129)</f>
        <v>1.9232800000000001</v>
      </c>
      <c r="AO130" s="1">
        <f>ABS(IK_diagnostics_degrees[[#This Row],[Column19]]-S129)</f>
        <v>1.2042200000000003</v>
      </c>
      <c r="AP130" s="1">
        <f>ABS(IK_diagnostics_degrees[[#This Row],[Column20]]-T129)</f>
        <v>2.6078099999999997</v>
      </c>
      <c r="AQ130" s="1">
        <f>ABS(IK_diagnostics_degrees[[#This Row],[Column21]]-U129)</f>
        <v>3.7940499999999999</v>
      </c>
      <c r="AU130" s="3">
        <f>IK_diagnostics_frames[[#This Row],[Column1]]+AU129</f>
        <v>401</v>
      </c>
      <c r="AV130">
        <f ca="1">AVERAGE(INDIRECT(ADDRESS($AU129+2, AV$1)):INDIRECT(ADDRESS($AU130+1, AV$1)))</f>
        <v>1.3783212499999999</v>
      </c>
      <c r="AW130">
        <f ca="1">AVERAGE(INDIRECT(ADDRESS($AU129+2, AW$1)):INDIRECT(ADDRESS($AU130+1, AW$1)))</f>
        <v>1.4858257500000001</v>
      </c>
      <c r="AX130">
        <f ca="1">AVERAGE(INDIRECT(ADDRESS($AU129+2, AX$1)):INDIRECT(ADDRESS($AU130+1, AX$1)))</f>
        <v>1.6350749999999998</v>
      </c>
      <c r="AY130">
        <f ca="1">AVERAGE(INDIRECT(ADDRESS($AU129+2, AY$1)):INDIRECT(ADDRESS($AU130+1, AY$1)))</f>
        <v>2.0313449999999995</v>
      </c>
      <c r="AZ130">
        <f ca="1">AVERAGE(INDIRECT(ADDRESS($AU129+2, AZ$1)):INDIRECT(ADDRESS($AU130+1, AZ$1)))</f>
        <v>1.7061474999999997</v>
      </c>
      <c r="BA130">
        <f ca="1">AVERAGE(INDIRECT(ADDRESS($AU129+2, BA$1)):INDIRECT(ADDRESS($AU130+1, BA$1)))</f>
        <v>1.5321899999999999</v>
      </c>
      <c r="BB130">
        <f ca="1">AVERAGE(INDIRECT(ADDRESS($AU129+2, BB$1)):INDIRECT(ADDRESS($AU130+1, BB$1)))</f>
        <v>2.2211645</v>
      </c>
      <c r="BC130">
        <f ca="1">AVERAGE(INDIRECT(ADDRESS($AU129+2, BC$1)):INDIRECT(ADDRESS($AU130+1, BC$1)))</f>
        <v>0.98796499999999976</v>
      </c>
      <c r="BD130">
        <f ca="1">AVERAGE(INDIRECT(ADDRESS($AU129+2, BD$1)):INDIRECT(ADDRESS($AU130+1, BD$1)))</f>
        <v>1.4118252500000001</v>
      </c>
      <c r="BE130">
        <f ca="1">AVERAGE(INDIRECT(ADDRESS($AU129+2, BE$1)):INDIRECT(ADDRESS($AU130+1, BE$1)))</f>
        <v>2.2471874999999999</v>
      </c>
      <c r="BF130">
        <f ca="1">AVERAGE(INDIRECT(ADDRESS($AU129+2, BF$1)):INDIRECT(ADDRESS($AU130+1, BF$1)))</f>
        <v>2.535339</v>
      </c>
      <c r="BG130">
        <f ca="1">AVERAGE(INDIRECT(ADDRESS($AU129+2, BG$1)):INDIRECT(ADDRESS($AU130+1, BG$1)))</f>
        <v>1.5657924999999999</v>
      </c>
      <c r="BH130">
        <f ca="1">AVERAGE(INDIRECT(ADDRESS($AU129+2, BH$1)):INDIRECT(ADDRESS($AU130+1, BH$1)))</f>
        <v>0.85845000000000016</v>
      </c>
      <c r="BI130">
        <f ca="1">AVERAGE(INDIRECT(ADDRESS($AU129+2, BI$1)):INDIRECT(ADDRESS($AU130+1, BI$1)))</f>
        <v>1.8115289999999999</v>
      </c>
      <c r="BJ130">
        <f ca="1">AVERAGE(INDIRECT(ADDRESS($AU129+2, BJ$1)):INDIRECT(ADDRESS($AU130+1, BJ$1)))</f>
        <v>3.8064040000000001</v>
      </c>
      <c r="BK130">
        <f ca="1">AVERAGE(INDIRECT(ADDRESS($AU129+2, BK$1)):INDIRECT(ADDRESS($AU130+1, BK$1)))</f>
        <v>1.1922300000000001</v>
      </c>
      <c r="BL130">
        <f ca="1">AVERAGE(INDIRECT(ADDRESS($AU129+2, BL$1)):INDIRECT(ADDRESS($AU130+1, BL$1)))</f>
        <v>1.8846775</v>
      </c>
      <c r="BM130">
        <f ca="1">AVERAGE(INDIRECT(ADDRESS($AU129+2, BM$1)):INDIRECT(ADDRESS($AU130+1, BM$1)))</f>
        <v>1.1586525000000001</v>
      </c>
      <c r="BN130">
        <f ca="1">AVERAGE(INDIRECT(ADDRESS($AU129+2, BN$1)):INDIRECT(ADDRESS($AU130+1, BN$1)))</f>
        <v>2.9956225000000005</v>
      </c>
      <c r="BO130">
        <f ca="1">AVERAGE(INDIRECT(ADDRESS($AU129+2, BO$1)):INDIRECT(ADDRESS($AU130+1, BO$1)))</f>
        <v>2.4076689999999998</v>
      </c>
      <c r="BP130">
        <f ca="1">AVERAGE(INDIRECT(ADDRESS($AU129+2, BP$1)):INDIRECT(ADDRESS($AU130+1, BP$1)))</f>
        <v>1.3130774999999999</v>
      </c>
    </row>
    <row r="131" spans="1:68" x14ac:dyDescent="0.25">
      <c r="A131" s="1">
        <v>4.0827999999999998</v>
      </c>
      <c r="B131" s="1">
        <v>5.2861000000000002</v>
      </c>
      <c r="C131" s="1" t="s">
        <v>22</v>
      </c>
      <c r="D131" s="1">
        <v>3.9099300000000001</v>
      </c>
      <c r="E131" s="1">
        <v>5.4106100000000001</v>
      </c>
      <c r="F131" s="1">
        <v>6.1509400000000003</v>
      </c>
      <c r="G131" s="1">
        <v>4.7751400000000004</v>
      </c>
      <c r="H131" s="1">
        <v>5.0561699999999998</v>
      </c>
      <c r="I131" s="1">
        <v>2.23672</v>
      </c>
      <c r="J131" s="1">
        <v>5.5559900000000004</v>
      </c>
      <c r="K131" s="1">
        <v>1.6760299999999999</v>
      </c>
      <c r="L131" s="1">
        <v>2.2764000000000002</v>
      </c>
      <c r="M131" s="1">
        <v>4.5291899999999998</v>
      </c>
      <c r="N131" s="1">
        <v>2.0783100000000001</v>
      </c>
      <c r="O131" s="1">
        <v>6.2831900000000003</v>
      </c>
      <c r="P131" s="1">
        <v>2.30931</v>
      </c>
      <c r="Q131" s="1">
        <v>3.7246000000000001</v>
      </c>
      <c r="R131" s="1">
        <v>2.49193</v>
      </c>
      <c r="S131" s="1">
        <v>2.6095999999999999</v>
      </c>
      <c r="T131" s="1">
        <v>2.3628499999999999</v>
      </c>
      <c r="U131" s="1">
        <v>2.7400199999999999</v>
      </c>
      <c r="V131" s="1" t="s">
        <v>23</v>
      </c>
      <c r="W131" s="1">
        <f>ABS(IK_diagnostics_degrees[[#This Row],[Column1]]-A130)</f>
        <v>3.9455389999999997</v>
      </c>
      <c r="X131" s="1">
        <f>ABS(IK_diagnostics_degrees[[#This Row],[Column2]]-B130)</f>
        <v>0.86087000000000025</v>
      </c>
      <c r="Y131" s="1">
        <f>ABS(IK_diagnostics_degrees[[#This Row],[Column3]]-C130)</f>
        <v>3.1733199999999999</v>
      </c>
      <c r="Z131" s="1">
        <f>ABS(IK_diagnostics_degrees[[#This Row],[Column4]]-D130)</f>
        <v>1.7719999999999736E-2</v>
      </c>
      <c r="AA131" s="1">
        <f>ABS(IK_diagnostics_degrees[[#This Row],[Column5]]-E130)</f>
        <v>1.3696400000000004</v>
      </c>
      <c r="AB131" s="1">
        <f>ABS(IK_diagnostics_degrees[[#This Row],[Column6]]-F130)</f>
        <v>1.4794</v>
      </c>
      <c r="AC131" s="1">
        <f>ABS(IK_diagnostics_degrees[[#This Row],[Column7]]-G130)</f>
        <v>3.2819000000000003</v>
      </c>
      <c r="AD131" s="1">
        <f>ABS(IK_diagnostics_degrees[[#This Row],[Column8]]-H130)</f>
        <v>4.8966139999999996</v>
      </c>
      <c r="AE131" s="1">
        <f>ABS(IK_diagnostics_degrees[[#This Row],[Column9]]-I130)</f>
        <v>1.2655599999999998</v>
      </c>
      <c r="AF131" s="1">
        <f>ABS(IK_diagnostics_degrees[[#This Row],[Column10]]-J130)</f>
        <v>1.0188900000000007</v>
      </c>
      <c r="AG131" s="1">
        <f>ABS(IK_diagnostics_degrees[[#This Row],[Column11]]-K130)</f>
        <v>2.5828699999999998</v>
      </c>
      <c r="AH131" s="1">
        <f>ABS(IK_diagnostics_degrees[[#This Row],[Column12]]-L130)</f>
        <v>2.0829499999999999</v>
      </c>
      <c r="AI131" s="1">
        <f>ABS(IK_diagnostics_degrees[[#This Row],[Column13]]-M130)</f>
        <v>1.7540000000000004</v>
      </c>
      <c r="AJ131" s="1">
        <f>ABS(IK_diagnostics_degrees[[#This Row],[Column14]]-N130)</f>
        <v>2.4127799999999997</v>
      </c>
      <c r="AK131" s="1">
        <f>ABS(IK_diagnostics_degrees[[#This Row],[Column15]]-O130)</f>
        <v>3.3892000000000002</v>
      </c>
      <c r="AL131" s="1">
        <f>ABS(IK_diagnostics_degrees[[#This Row],[Column16]]-P130)</f>
        <v>2.2822100000000001</v>
      </c>
      <c r="AM131" s="1">
        <f>ABS(IK_diagnostics_degrees[[#This Row],[Column17]]-Q130)</f>
        <v>0.99682000000000004</v>
      </c>
      <c r="AN131" s="1">
        <f>ABS(IK_diagnostics_degrees[[#This Row],[Column18]]-R130)</f>
        <v>1.1352700000000002</v>
      </c>
      <c r="AO131" s="1">
        <f>ABS(IK_diagnostics_degrees[[#This Row],[Column19]]-S130)</f>
        <v>1.4052400000000005</v>
      </c>
      <c r="AP131" s="1">
        <f>ABS(IK_diagnostics_degrees[[#This Row],[Column20]]-T130)</f>
        <v>1.0781799999999999</v>
      </c>
      <c r="AQ131" s="1">
        <f>ABS(IK_diagnostics_degrees[[#This Row],[Column21]]-U130)</f>
        <v>1.05403</v>
      </c>
      <c r="AU131" s="4">
        <f>IK_diagnostics_frames[[#This Row],[Column1]]+AU130</f>
        <v>402</v>
      </c>
      <c r="AV131">
        <f ca="1">AVERAGE(INDIRECT(ADDRESS($AU130+2, AV$1)):INDIRECT(ADDRESS($AU131+1, AV$1)))</f>
        <v>0.16882000000000019</v>
      </c>
      <c r="AW131">
        <f ca="1">AVERAGE(INDIRECT(ADDRESS($AU130+2, AW$1)):INDIRECT(ADDRESS($AU131+1, AW$1)))</f>
        <v>3.2265229999999998</v>
      </c>
      <c r="AX131">
        <f ca="1">AVERAGE(INDIRECT(ADDRESS($AU130+2, AX$1)):INDIRECT(ADDRESS($AU131+1, AX$1)))</f>
        <v>0.1815500000000001</v>
      </c>
      <c r="AY131">
        <f ca="1">AVERAGE(INDIRECT(ADDRESS($AU130+2, AY$1)):INDIRECT(ADDRESS($AU131+1, AY$1)))</f>
        <v>1.37988</v>
      </c>
      <c r="AZ131">
        <f ca="1">AVERAGE(INDIRECT(ADDRESS($AU130+2, AZ$1)):INDIRECT(ADDRESS($AU131+1, AZ$1)))</f>
        <v>1.7313199999999997</v>
      </c>
      <c r="BA131">
        <f ca="1">AVERAGE(INDIRECT(ADDRESS($AU130+2, BA$1)):INDIRECT(ADDRESS($AU131+1, BA$1)))</f>
        <v>0.57535999999999987</v>
      </c>
      <c r="BB131">
        <f ca="1">AVERAGE(INDIRECT(ADDRESS($AU130+2, BB$1)):INDIRECT(ADDRESS($AU131+1, BB$1)))</f>
        <v>0.42190999999999956</v>
      </c>
      <c r="BC131">
        <f ca="1">AVERAGE(INDIRECT(ADDRESS($AU130+2, BC$1)):INDIRECT(ADDRESS($AU131+1, BC$1)))</f>
        <v>1.0658799999999999</v>
      </c>
      <c r="BD131">
        <f ca="1">AVERAGE(INDIRECT(ADDRESS($AU130+2, BD$1)):INDIRECT(ADDRESS($AU131+1, BD$1)))</f>
        <v>7.0940000000000225E-2</v>
      </c>
      <c r="BE131">
        <f ca="1">AVERAGE(INDIRECT(ADDRESS($AU130+2, BE$1)):INDIRECT(ADDRESS($AU131+1, BE$1)))</f>
        <v>1.6539090000000001</v>
      </c>
      <c r="BF131">
        <f ca="1">AVERAGE(INDIRECT(ADDRESS($AU130+2, BF$1)):INDIRECT(ADDRESS($AU131+1, BF$1)))</f>
        <v>1.8880599999999998</v>
      </c>
      <c r="BG131">
        <f ca="1">AVERAGE(INDIRECT(ADDRESS($AU130+2, BG$1)):INDIRECT(ADDRESS($AU131+1, BG$1)))</f>
        <v>1.18923</v>
      </c>
      <c r="BH131">
        <f ca="1">AVERAGE(INDIRECT(ADDRESS($AU130+2, BH$1)):INDIRECT(ADDRESS($AU131+1, BH$1)))</f>
        <v>0.17759000000000036</v>
      </c>
      <c r="BI131">
        <f ca="1">AVERAGE(INDIRECT(ADDRESS($AU130+2, BI$1)):INDIRECT(ADDRESS($AU131+1, BI$1)))</f>
        <v>1.2404500000000001</v>
      </c>
      <c r="BJ131">
        <f ca="1">AVERAGE(INDIRECT(ADDRESS($AU130+2, BJ$1)):INDIRECT(ADDRESS($AU131+1, BJ$1)))</f>
        <v>0.23188999999999993</v>
      </c>
      <c r="BK131">
        <f ca="1">AVERAGE(INDIRECT(ADDRESS($AU130+2, BK$1)):INDIRECT(ADDRESS($AU131+1, BK$1)))</f>
        <v>2.5606700000000004</v>
      </c>
      <c r="BL131">
        <f ca="1">AVERAGE(INDIRECT(ADDRESS($AU130+2, BL$1)):INDIRECT(ADDRESS($AU131+1, BL$1)))</f>
        <v>0.69294000000000011</v>
      </c>
      <c r="BM131">
        <f ca="1">AVERAGE(INDIRECT(ADDRESS($AU130+2, BM$1)):INDIRECT(ADDRESS($AU131+1, BM$1)))</f>
        <v>0.35884399999999994</v>
      </c>
      <c r="BN131">
        <f ca="1">AVERAGE(INDIRECT(ADDRESS($AU130+2, BN$1)):INDIRECT(ADDRESS($AU131+1, BN$1)))</f>
        <v>2.0620938999999998</v>
      </c>
      <c r="BO131">
        <f ca="1">AVERAGE(INDIRECT(ADDRESS($AU130+2, BO$1)):INDIRECT(ADDRESS($AU131+1, BO$1)))</f>
        <v>5.2142859999999995</v>
      </c>
      <c r="BP131">
        <f ca="1">AVERAGE(INDIRECT(ADDRESS($AU130+2, BP$1)):INDIRECT(ADDRESS($AU131+1, BP$1)))</f>
        <v>0.16410999999999998</v>
      </c>
    </row>
    <row r="132" spans="1:68" x14ac:dyDescent="0.25">
      <c r="A132" s="1">
        <v>5.0944399999999996</v>
      </c>
      <c r="B132" s="1">
        <v>1.5095099999999999</v>
      </c>
      <c r="C132" s="1">
        <v>2.6716799999999998</v>
      </c>
      <c r="D132" s="1">
        <v>5.9220300000000003</v>
      </c>
      <c r="E132" s="1">
        <v>3.4051</v>
      </c>
      <c r="F132" s="1">
        <v>5.4787600000000003</v>
      </c>
      <c r="G132" s="1">
        <v>3.0354700000000001</v>
      </c>
      <c r="H132" s="1">
        <v>1.4715199999999999</v>
      </c>
      <c r="I132" s="1">
        <v>0.40709299999999998</v>
      </c>
      <c r="J132" s="1">
        <v>3.3724400000000001</v>
      </c>
      <c r="K132" s="1">
        <v>4.4965900000000003</v>
      </c>
      <c r="L132" s="1">
        <v>4.8655999999999997</v>
      </c>
      <c r="M132" s="1">
        <v>2.5548999999999999E-2</v>
      </c>
      <c r="N132" s="1">
        <v>2.75725</v>
      </c>
      <c r="O132" s="1">
        <v>3.6325599999999998</v>
      </c>
      <c r="P132" s="1">
        <v>0.80877200000000005</v>
      </c>
      <c r="Q132" s="1">
        <v>1.18126</v>
      </c>
      <c r="R132" s="1">
        <v>5.5783800000000001</v>
      </c>
      <c r="S132" s="1">
        <v>2.8391000000000002</v>
      </c>
      <c r="T132" s="1">
        <v>4.4841699999999998</v>
      </c>
      <c r="U132" s="1">
        <v>0.90898999999999996</v>
      </c>
      <c r="V132" s="1" t="s">
        <v>23</v>
      </c>
      <c r="W132" s="1">
        <f>ABS(IK_diagnostics_degrees[[#This Row],[Column1]]-A131)</f>
        <v>1.0116399999999999</v>
      </c>
      <c r="X132" s="1">
        <f>ABS(IK_diagnostics_degrees[[#This Row],[Column2]]-B131)</f>
        <v>3.7765900000000006</v>
      </c>
      <c r="Y132" s="1">
        <f>ABS(IK_diagnostics_degrees[[#This Row],[Column3]]-C131)</f>
        <v>2.6716799999999998</v>
      </c>
      <c r="Z132" s="1">
        <f>ABS(IK_diagnostics_degrees[[#This Row],[Column4]]-D131)</f>
        <v>2.0121000000000002</v>
      </c>
      <c r="AA132" s="1">
        <f>ABS(IK_diagnostics_degrees[[#This Row],[Column5]]-E131)</f>
        <v>2.0055100000000001</v>
      </c>
      <c r="AB132" s="1">
        <f>ABS(IK_diagnostics_degrees[[#This Row],[Column6]]-F131)</f>
        <v>0.67218</v>
      </c>
      <c r="AC132" s="1">
        <f>ABS(IK_diagnostics_degrees[[#This Row],[Column7]]-G131)</f>
        <v>1.7396700000000003</v>
      </c>
      <c r="AD132" s="1">
        <f>ABS(IK_diagnostics_degrees[[#This Row],[Column8]]-H131)</f>
        <v>3.5846499999999999</v>
      </c>
      <c r="AE132" s="1">
        <f>ABS(IK_diagnostics_degrees[[#This Row],[Column9]]-I131)</f>
        <v>1.8296270000000001</v>
      </c>
      <c r="AF132" s="1">
        <f>ABS(IK_diagnostics_degrees[[#This Row],[Column10]]-J131)</f>
        <v>2.1835500000000003</v>
      </c>
      <c r="AG132" s="1">
        <f>ABS(IK_diagnostics_degrees[[#This Row],[Column11]]-K131)</f>
        <v>2.8205600000000004</v>
      </c>
      <c r="AH132" s="1">
        <f>ABS(IK_diagnostics_degrees[[#This Row],[Column12]]-L131)</f>
        <v>2.5891999999999995</v>
      </c>
      <c r="AI132" s="1">
        <f>ABS(IK_diagnostics_degrees[[#This Row],[Column13]]-M131)</f>
        <v>4.503641</v>
      </c>
      <c r="AJ132" s="1">
        <f>ABS(IK_diagnostics_degrees[[#This Row],[Column14]]-N131)</f>
        <v>0.67893999999999988</v>
      </c>
      <c r="AK132" s="1">
        <f>ABS(IK_diagnostics_degrees[[#This Row],[Column15]]-O131)</f>
        <v>2.6506300000000005</v>
      </c>
      <c r="AL132" s="1">
        <f>ABS(IK_diagnostics_degrees[[#This Row],[Column16]]-P131)</f>
        <v>1.5005379999999999</v>
      </c>
      <c r="AM132" s="1">
        <f>ABS(IK_diagnostics_degrees[[#This Row],[Column17]]-Q131)</f>
        <v>2.5433400000000002</v>
      </c>
      <c r="AN132" s="1">
        <f>ABS(IK_diagnostics_degrees[[#This Row],[Column18]]-R131)</f>
        <v>3.0864500000000001</v>
      </c>
      <c r="AO132" s="1">
        <f>ABS(IK_diagnostics_degrees[[#This Row],[Column19]]-S131)</f>
        <v>0.22950000000000026</v>
      </c>
      <c r="AP132" s="1">
        <f>ABS(IK_diagnostics_degrees[[#This Row],[Column20]]-T131)</f>
        <v>2.1213199999999999</v>
      </c>
      <c r="AQ132" s="1">
        <f>ABS(IK_diagnostics_degrees[[#This Row],[Column21]]-U131)</f>
        <v>1.8310299999999999</v>
      </c>
      <c r="AU132" s="3">
        <f>IK_diagnostics_frames[[#This Row],[Column1]]+AU131</f>
        <v>404</v>
      </c>
      <c r="AV132">
        <f ca="1">AVERAGE(INDIRECT(ADDRESS($AU131+2, AV$1)):INDIRECT(ADDRESS($AU132+1, AV$1)))</f>
        <v>0.81092500000000056</v>
      </c>
      <c r="AW132">
        <f ca="1">AVERAGE(INDIRECT(ADDRESS($AU131+2, AW$1)):INDIRECT(ADDRESS($AU132+1, AW$1)))</f>
        <v>1.5946400000000001</v>
      </c>
      <c r="AX132">
        <f ca="1">AVERAGE(INDIRECT(ADDRESS($AU131+2, AX$1)):INDIRECT(ADDRESS($AU132+1, AX$1)))</f>
        <v>1.4302349999999999</v>
      </c>
      <c r="AY132">
        <f ca="1">AVERAGE(INDIRECT(ADDRESS($AU131+2, AY$1)):INDIRECT(ADDRESS($AU132+1, AY$1)))</f>
        <v>2.0447049999999996</v>
      </c>
      <c r="AZ132">
        <f ca="1">AVERAGE(INDIRECT(ADDRESS($AU131+2, AZ$1)):INDIRECT(ADDRESS($AU132+1, AZ$1)))</f>
        <v>1.3754649999999999</v>
      </c>
      <c r="BA132">
        <f ca="1">AVERAGE(INDIRECT(ADDRESS($AU131+2, BA$1)):INDIRECT(ADDRESS($AU132+1, BA$1)))</f>
        <v>2.9669560000000006</v>
      </c>
      <c r="BB132">
        <f ca="1">AVERAGE(INDIRECT(ADDRESS($AU131+2, BB$1)):INDIRECT(ADDRESS($AU132+1, BB$1)))</f>
        <v>3.1551650000000002</v>
      </c>
      <c r="BC132">
        <f ca="1">AVERAGE(INDIRECT(ADDRESS($AU131+2, BC$1)):INDIRECT(ADDRESS($AU132+1, BC$1)))</f>
        <v>1.987185</v>
      </c>
      <c r="BD132">
        <f ca="1">AVERAGE(INDIRECT(ADDRESS($AU131+2, BD$1)):INDIRECT(ADDRESS($AU132+1, BD$1)))</f>
        <v>3.8487800000000005</v>
      </c>
      <c r="BE132">
        <f ca="1">AVERAGE(INDIRECT(ADDRESS($AU131+2, BE$1)):INDIRECT(ADDRESS($AU132+1, BE$1)))</f>
        <v>0.8195945</v>
      </c>
      <c r="BF132">
        <f ca="1">AVERAGE(INDIRECT(ADDRESS($AU131+2, BF$1)):INDIRECT(ADDRESS($AU132+1, BF$1)))</f>
        <v>2.9936769860000001</v>
      </c>
      <c r="BG132">
        <f ca="1">AVERAGE(INDIRECT(ADDRESS($AU131+2, BG$1)):INDIRECT(ADDRESS($AU132+1, BG$1)))</f>
        <v>2.2636149999999997</v>
      </c>
      <c r="BH132">
        <f ca="1">AVERAGE(INDIRECT(ADDRESS($AU131+2, BH$1)):INDIRECT(ADDRESS($AU132+1, BH$1)))</f>
        <v>4.3594849999999994</v>
      </c>
      <c r="BI132">
        <f ca="1">AVERAGE(INDIRECT(ADDRESS($AU131+2, BI$1)):INDIRECT(ADDRESS($AU132+1, BI$1)))</f>
        <v>0.98151500000000014</v>
      </c>
      <c r="BJ132">
        <f ca="1">AVERAGE(INDIRECT(ADDRESS($AU131+2, BJ$1)):INDIRECT(ADDRESS($AU132+1, BJ$1)))</f>
        <v>1.9130699999999998</v>
      </c>
      <c r="BK132">
        <f ca="1">AVERAGE(INDIRECT(ADDRESS($AU131+2, BK$1)):INDIRECT(ADDRESS($AU132+1, BK$1)))</f>
        <v>1.4409549999999995</v>
      </c>
      <c r="BL132">
        <f ca="1">AVERAGE(INDIRECT(ADDRESS($AU131+2, BL$1)):INDIRECT(ADDRESS($AU132+1, BL$1)))</f>
        <v>1.6670449999999999</v>
      </c>
      <c r="BM132">
        <f ca="1">AVERAGE(INDIRECT(ADDRESS($AU131+2, BM$1)):INDIRECT(ADDRESS($AU132+1, BM$1)))</f>
        <v>1.259512</v>
      </c>
      <c r="BN132">
        <f ca="1">AVERAGE(INDIRECT(ADDRESS($AU131+2, BN$1)):INDIRECT(ADDRESS($AU132+1, BN$1)))</f>
        <v>2.1826299000000002</v>
      </c>
      <c r="BO132">
        <f ca="1">AVERAGE(INDIRECT(ADDRESS($AU131+2, BO$1)):INDIRECT(ADDRESS($AU132+1, BO$1)))</f>
        <v>1.4861</v>
      </c>
      <c r="BP132">
        <f ca="1">AVERAGE(INDIRECT(ADDRESS($AU131+2, BP$1)):INDIRECT(ADDRESS($AU132+1, BP$1)))</f>
        <v>1.1608199999999997</v>
      </c>
    </row>
    <row r="133" spans="1:68" x14ac:dyDescent="0.25">
      <c r="A133" s="1">
        <v>1.5513399999999999</v>
      </c>
      <c r="B133" s="1">
        <v>1.7925099999999999E-2</v>
      </c>
      <c r="C133" s="1">
        <v>4.6535900000000003</v>
      </c>
      <c r="D133" s="1">
        <v>0.35856700000000002</v>
      </c>
      <c r="E133" s="1">
        <v>1.7776700000000001</v>
      </c>
      <c r="F133" s="1">
        <v>1.0501499999999999</v>
      </c>
      <c r="G133" s="1">
        <v>5.2886600000000001</v>
      </c>
      <c r="H133" s="1">
        <v>2.9005899999999998</v>
      </c>
      <c r="I133" s="1">
        <v>4.5634699999999997</v>
      </c>
      <c r="J133" s="1">
        <v>1.3740300000000001</v>
      </c>
      <c r="K133" s="1">
        <v>4.6717599999999999</v>
      </c>
      <c r="L133" s="1">
        <v>3.1713399999999998</v>
      </c>
      <c r="M133" s="1">
        <v>4.4251800000000001</v>
      </c>
      <c r="N133" s="1">
        <v>3.82972</v>
      </c>
      <c r="O133" s="1">
        <v>0.59631599999999996</v>
      </c>
      <c r="P133" s="1">
        <v>1.3128599999999999</v>
      </c>
      <c r="Q133" s="1">
        <v>3.4609399999999999</v>
      </c>
      <c r="R133" s="1">
        <v>3.6416400000000002</v>
      </c>
      <c r="S133" s="1">
        <v>2.86104</v>
      </c>
      <c r="T133" s="1">
        <v>4.3140700000000001</v>
      </c>
      <c r="U133" s="1">
        <v>4.3498000000000001</v>
      </c>
      <c r="V133" s="1" t="s">
        <v>23</v>
      </c>
      <c r="W133" s="1">
        <f>ABS(IK_diagnostics_degrees[[#This Row],[Column1]]-A132)</f>
        <v>3.5430999999999999</v>
      </c>
      <c r="X133" s="1">
        <f>ABS(IK_diagnostics_degrees[[#This Row],[Column2]]-B132)</f>
        <v>1.4915848999999999</v>
      </c>
      <c r="Y133" s="1">
        <f>ABS(IK_diagnostics_degrees[[#This Row],[Column3]]-C132)</f>
        <v>1.9819100000000005</v>
      </c>
      <c r="Z133" s="1">
        <f>ABS(IK_diagnostics_degrees[[#This Row],[Column4]]-D132)</f>
        <v>5.5634630000000005</v>
      </c>
      <c r="AA133" s="1">
        <f>ABS(IK_diagnostics_degrees[[#This Row],[Column5]]-E132)</f>
        <v>1.6274299999999999</v>
      </c>
      <c r="AB133" s="1">
        <f>ABS(IK_diagnostics_degrees[[#This Row],[Column6]]-F132)</f>
        <v>4.4286100000000008</v>
      </c>
      <c r="AC133" s="1">
        <f>ABS(IK_diagnostics_degrees[[#This Row],[Column7]]-G132)</f>
        <v>2.25319</v>
      </c>
      <c r="AD133" s="1">
        <f>ABS(IK_diagnostics_degrees[[#This Row],[Column8]]-H132)</f>
        <v>1.4290699999999998</v>
      </c>
      <c r="AE133" s="1">
        <f>ABS(IK_diagnostics_degrees[[#This Row],[Column9]]-I132)</f>
        <v>4.156377</v>
      </c>
      <c r="AF133" s="1">
        <f>ABS(IK_diagnostics_degrees[[#This Row],[Column10]]-J132)</f>
        <v>1.99841</v>
      </c>
      <c r="AG133" s="1">
        <f>ABS(IK_diagnostics_degrees[[#This Row],[Column11]]-K132)</f>
        <v>0.1751699999999996</v>
      </c>
      <c r="AH133" s="1">
        <f>ABS(IK_diagnostics_degrees[[#This Row],[Column12]]-L132)</f>
        <v>1.6942599999999999</v>
      </c>
      <c r="AI133" s="1">
        <f>ABS(IK_diagnostics_degrees[[#This Row],[Column13]]-M132)</f>
        <v>4.3996310000000003</v>
      </c>
      <c r="AJ133" s="1">
        <f>ABS(IK_diagnostics_degrees[[#This Row],[Column14]]-N132)</f>
        <v>1.07247</v>
      </c>
      <c r="AK133" s="1">
        <f>ABS(IK_diagnostics_degrees[[#This Row],[Column15]]-O132)</f>
        <v>3.0362439999999999</v>
      </c>
      <c r="AL133" s="1">
        <f>ABS(IK_diagnostics_degrees[[#This Row],[Column16]]-P132)</f>
        <v>0.50408799999999987</v>
      </c>
      <c r="AM133" s="1">
        <f>ABS(IK_diagnostics_degrees[[#This Row],[Column17]]-Q132)</f>
        <v>2.2796799999999999</v>
      </c>
      <c r="AN133" s="1">
        <f>ABS(IK_diagnostics_degrees[[#This Row],[Column18]]-R132)</f>
        <v>1.9367399999999999</v>
      </c>
      <c r="AO133" s="1">
        <f>ABS(IK_diagnostics_degrees[[#This Row],[Column19]]-S132)</f>
        <v>2.1939999999999849E-2</v>
      </c>
      <c r="AP133" s="1">
        <f>ABS(IK_diagnostics_degrees[[#This Row],[Column20]]-T132)</f>
        <v>0.1700999999999997</v>
      </c>
      <c r="AQ133" s="1">
        <f>ABS(IK_diagnostics_degrees[[#This Row],[Column21]]-U132)</f>
        <v>3.4408099999999999</v>
      </c>
      <c r="AU133" s="4">
        <f>IK_diagnostics_frames[[#This Row],[Column1]]+AU132</f>
        <v>405</v>
      </c>
      <c r="AV133">
        <f ca="1">AVERAGE(INDIRECT(ADDRESS($AU132+2, AV$1)):INDIRECT(ADDRESS($AU133+1, AV$1)))</f>
        <v>3.1307100000000001</v>
      </c>
      <c r="AW133">
        <f ca="1">AVERAGE(INDIRECT(ADDRESS($AU132+2, AW$1)):INDIRECT(ADDRESS($AU133+1, AW$1)))</f>
        <v>0.65791000000000022</v>
      </c>
      <c r="AX133">
        <f ca="1">AVERAGE(INDIRECT(ADDRESS($AU132+2, AX$1)):INDIRECT(ADDRESS($AU133+1, AX$1)))</f>
        <v>3.2265500000000005</v>
      </c>
      <c r="AY133">
        <f ca="1">AVERAGE(INDIRECT(ADDRESS($AU132+2, AY$1)):INDIRECT(ADDRESS($AU133+1, AY$1)))</f>
        <v>1.9141699999999995</v>
      </c>
      <c r="AZ133">
        <f ca="1">AVERAGE(INDIRECT(ADDRESS($AU132+2, AZ$1)):INDIRECT(ADDRESS($AU133+1, AZ$1)))</f>
        <v>0.35546000000000033</v>
      </c>
      <c r="BA133">
        <f ca="1">AVERAGE(INDIRECT(ADDRESS($AU132+2, BA$1)):INDIRECT(ADDRESS($AU133+1, BA$1)))</f>
        <v>1.134152</v>
      </c>
      <c r="BB133">
        <f ca="1">AVERAGE(INDIRECT(ADDRESS($AU132+2, BB$1)):INDIRECT(ADDRESS($AU133+1, BB$1)))</f>
        <v>2.4363800000000002</v>
      </c>
      <c r="BC133">
        <f ca="1">AVERAGE(INDIRECT(ADDRESS($AU132+2, BC$1)):INDIRECT(ADDRESS($AU133+1, BC$1)))</f>
        <v>0.13237000000000032</v>
      </c>
      <c r="BD133">
        <f ca="1">AVERAGE(INDIRECT(ADDRESS($AU132+2, BD$1)):INDIRECT(ADDRESS($AU133+1, BD$1)))</f>
        <v>4.34964</v>
      </c>
      <c r="BE133">
        <f ca="1">AVERAGE(INDIRECT(ADDRESS($AU132+2, BE$1)):INDIRECT(ADDRESS($AU133+1, BE$1)))</f>
        <v>1.0509900000000001</v>
      </c>
      <c r="BF133">
        <f ca="1">AVERAGE(INDIRECT(ADDRESS($AU132+2, BF$1)):INDIRECT(ADDRESS($AU133+1, BF$1)))</f>
        <v>1.8405299999999998</v>
      </c>
      <c r="BG133">
        <f ca="1">AVERAGE(INDIRECT(ADDRESS($AU132+2, BG$1)):INDIRECT(ADDRESS($AU133+1, BG$1)))</f>
        <v>1.8198200000000004</v>
      </c>
      <c r="BH133">
        <f ca="1">AVERAGE(INDIRECT(ADDRESS($AU132+2, BH$1)):INDIRECT(ADDRESS($AU133+1, BH$1)))</f>
        <v>0.2781400000000005</v>
      </c>
      <c r="BI133">
        <f ca="1">AVERAGE(INDIRECT(ADDRESS($AU132+2, BI$1)):INDIRECT(ADDRESS($AU133+1, BI$1)))</f>
        <v>3.1973600000000006</v>
      </c>
      <c r="BJ133">
        <f ca="1">AVERAGE(INDIRECT(ADDRESS($AU132+2, BJ$1)):INDIRECT(ADDRESS($AU133+1, BJ$1)))</f>
        <v>1.67605</v>
      </c>
      <c r="BK133">
        <f ca="1">AVERAGE(INDIRECT(ADDRESS($AU132+2, BK$1)):INDIRECT(ADDRESS($AU133+1, BK$1)))</f>
        <v>0.50370999999999988</v>
      </c>
      <c r="BL133">
        <f ca="1">AVERAGE(INDIRECT(ADDRESS($AU132+2, BL$1)):INDIRECT(ADDRESS($AU133+1, BL$1)))</f>
        <v>1.0969099999999998</v>
      </c>
      <c r="BM133">
        <f ca="1">AVERAGE(INDIRECT(ADDRESS($AU132+2, BM$1)):INDIRECT(ADDRESS($AU133+1, BM$1)))</f>
        <v>9.9739999999999718E-2</v>
      </c>
      <c r="BN133">
        <f ca="1">AVERAGE(INDIRECT(ADDRESS($AU132+2, BN$1)):INDIRECT(ADDRESS($AU133+1, BN$1)))</f>
        <v>3.6184959000000001</v>
      </c>
      <c r="BO133">
        <f ca="1">AVERAGE(INDIRECT(ADDRESS($AU132+2, BO$1)):INDIRECT(ADDRESS($AU133+1, BO$1)))</f>
        <v>0.18853999999999971</v>
      </c>
      <c r="BP133">
        <f ca="1">AVERAGE(INDIRECT(ADDRESS($AU132+2, BP$1)):INDIRECT(ADDRESS($AU133+1, BP$1)))</f>
        <v>1.2805</v>
      </c>
    </row>
    <row r="134" spans="1:68" x14ac:dyDescent="0.25">
      <c r="A134" s="1">
        <v>4.8330000000000002</v>
      </c>
      <c r="B134" s="1">
        <v>0.65506200000000003</v>
      </c>
      <c r="C134" s="1">
        <v>2.16858</v>
      </c>
      <c r="D134" s="1">
        <v>3.5240200000000002</v>
      </c>
      <c r="E134" s="1">
        <v>3.41357</v>
      </c>
      <c r="F134" s="1">
        <v>2.7843800000000001</v>
      </c>
      <c r="G134" s="1">
        <v>3.52081</v>
      </c>
      <c r="H134" s="1">
        <v>2.8079999999999998</v>
      </c>
      <c r="I134" s="1">
        <v>2.9783499999999998</v>
      </c>
      <c r="J134" s="1">
        <v>2.2109299999999998</v>
      </c>
      <c r="K134" s="1">
        <v>4.4962299999999997</v>
      </c>
      <c r="L134" s="1">
        <v>1.98312</v>
      </c>
      <c r="M134" s="1">
        <v>3.76362</v>
      </c>
      <c r="N134" s="1">
        <v>1.0422400000000001</v>
      </c>
      <c r="O134" s="1">
        <v>5.5696099999999999</v>
      </c>
      <c r="P134" s="1">
        <v>0.86319100000000004</v>
      </c>
      <c r="Q134" s="1">
        <v>3.1737000000000002</v>
      </c>
      <c r="R134" s="1">
        <v>0.25978600000000002</v>
      </c>
      <c r="S134" s="1">
        <v>3.1102599999999998</v>
      </c>
      <c r="T134" s="1">
        <v>5.2271299999999998</v>
      </c>
      <c r="U134" s="1">
        <v>2.0929899999999999</v>
      </c>
      <c r="V134" s="1" t="s">
        <v>23</v>
      </c>
      <c r="W134" s="1">
        <f>ABS(IK_diagnostics_degrees[[#This Row],[Column1]]-A133)</f>
        <v>3.2816600000000005</v>
      </c>
      <c r="X134" s="1">
        <f>ABS(IK_diagnostics_degrees[[#This Row],[Column2]]-B133)</f>
        <v>0.63713690000000001</v>
      </c>
      <c r="Y134" s="1">
        <f>ABS(IK_diagnostics_degrees[[#This Row],[Column3]]-C133)</f>
        <v>2.4850100000000004</v>
      </c>
      <c r="Z134" s="1">
        <f>ABS(IK_diagnostics_degrees[[#This Row],[Column4]]-D133)</f>
        <v>3.1654530000000003</v>
      </c>
      <c r="AA134" s="1">
        <f>ABS(IK_diagnostics_degrees[[#This Row],[Column5]]-E133)</f>
        <v>1.6358999999999999</v>
      </c>
      <c r="AB134" s="1">
        <f>ABS(IK_diagnostics_degrees[[#This Row],[Column6]]-F133)</f>
        <v>1.7342300000000002</v>
      </c>
      <c r="AC134" s="1">
        <f>ABS(IK_diagnostics_degrees[[#This Row],[Column7]]-G133)</f>
        <v>1.7678500000000001</v>
      </c>
      <c r="AD134" s="1">
        <f>ABS(IK_diagnostics_degrees[[#This Row],[Column8]]-H133)</f>
        <v>9.258999999999995E-2</v>
      </c>
      <c r="AE134" s="1">
        <f>ABS(IK_diagnostics_degrees[[#This Row],[Column9]]-I133)</f>
        <v>1.5851199999999999</v>
      </c>
      <c r="AF134" s="1">
        <f>ABS(IK_diagnostics_degrees[[#This Row],[Column10]]-J133)</f>
        <v>0.83689999999999976</v>
      </c>
      <c r="AG134" s="1">
        <f>ABS(IK_diagnostics_degrees[[#This Row],[Column11]]-K133)</f>
        <v>0.17553000000000019</v>
      </c>
      <c r="AH134" s="1">
        <f>ABS(IK_diagnostics_degrees[[#This Row],[Column12]]-L133)</f>
        <v>1.1882199999999998</v>
      </c>
      <c r="AI134" s="1">
        <f>ABS(IK_diagnostics_degrees[[#This Row],[Column13]]-M133)</f>
        <v>0.66156000000000015</v>
      </c>
      <c r="AJ134" s="1">
        <f>ABS(IK_diagnostics_degrees[[#This Row],[Column14]]-N133)</f>
        <v>2.78748</v>
      </c>
      <c r="AK134" s="1">
        <f>ABS(IK_diagnostics_degrees[[#This Row],[Column15]]-O133)</f>
        <v>4.9732940000000001</v>
      </c>
      <c r="AL134" s="1">
        <f>ABS(IK_diagnostics_degrees[[#This Row],[Column16]]-P133)</f>
        <v>0.44966899999999987</v>
      </c>
      <c r="AM134" s="1">
        <f>ABS(IK_diagnostics_degrees[[#This Row],[Column17]]-Q133)</f>
        <v>0.28723999999999972</v>
      </c>
      <c r="AN134" s="1">
        <f>ABS(IK_diagnostics_degrees[[#This Row],[Column18]]-R133)</f>
        <v>3.3818540000000001</v>
      </c>
      <c r="AO134" s="1">
        <f>ABS(IK_diagnostics_degrees[[#This Row],[Column19]]-S133)</f>
        <v>0.24921999999999978</v>
      </c>
      <c r="AP134" s="1">
        <f>ABS(IK_diagnostics_degrees[[#This Row],[Column20]]-T133)</f>
        <v>0.91305999999999976</v>
      </c>
      <c r="AQ134" s="1">
        <f>ABS(IK_diagnostics_degrees[[#This Row],[Column21]]-U133)</f>
        <v>2.2568100000000002</v>
      </c>
      <c r="AU134" s="3">
        <f>IK_diagnostics_frames[[#This Row],[Column1]]+AU133</f>
        <v>408</v>
      </c>
      <c r="AV134">
        <f ca="1">AVERAGE(INDIRECT(ADDRESS($AU133+2, AV$1)):INDIRECT(ADDRESS($AU134+1, AV$1)))</f>
        <v>1.9347266666666669</v>
      </c>
      <c r="AW134">
        <f ca="1">AVERAGE(INDIRECT(ADDRESS($AU133+2, AW$1)):INDIRECT(ADDRESS($AU134+1, AW$1)))</f>
        <v>2.4589153333333336</v>
      </c>
      <c r="AX134">
        <f ca="1">AVERAGE(INDIRECT(ADDRESS($AU133+2, AX$1)):INDIRECT(ADDRESS($AU134+1, AX$1)))</f>
        <v>1.41479</v>
      </c>
      <c r="AY134">
        <f ca="1">AVERAGE(INDIRECT(ADDRESS($AU133+2, AY$1)):INDIRECT(ADDRESS($AU134+1, AY$1)))</f>
        <v>2.9802</v>
      </c>
      <c r="AZ134">
        <f ca="1">AVERAGE(INDIRECT(ADDRESS($AU133+2, AZ$1)):INDIRECT(ADDRESS($AU134+1, AZ$1)))</f>
        <v>0.98194999999999988</v>
      </c>
      <c r="BA134">
        <f ca="1">AVERAGE(INDIRECT(ADDRESS($AU133+2, BA$1)):INDIRECT(ADDRESS($AU134+1, BA$1)))</f>
        <v>1.876713333333333</v>
      </c>
      <c r="BB134">
        <f ca="1">AVERAGE(INDIRECT(ADDRESS($AU133+2, BB$1)):INDIRECT(ADDRESS($AU134+1, BB$1)))</f>
        <v>1.1834006666666665</v>
      </c>
      <c r="BC134">
        <f ca="1">AVERAGE(INDIRECT(ADDRESS($AU133+2, BC$1)):INDIRECT(ADDRESS($AU134+1, BC$1)))</f>
        <v>0.89128333333333354</v>
      </c>
      <c r="BD134">
        <f ca="1">AVERAGE(INDIRECT(ADDRESS($AU133+2, BD$1)):INDIRECT(ADDRESS($AU134+1, BD$1)))</f>
        <v>0.99540666666666677</v>
      </c>
      <c r="BE134">
        <f ca="1">AVERAGE(INDIRECT(ADDRESS($AU133+2, BE$1)):INDIRECT(ADDRESS($AU134+1, BE$1)))</f>
        <v>1.0433033333333335</v>
      </c>
      <c r="BF134">
        <f ca="1">AVERAGE(INDIRECT(ADDRESS($AU133+2, BF$1)):INDIRECT(ADDRESS($AU134+1, BF$1)))</f>
        <v>2.0292066666666666</v>
      </c>
      <c r="BG134">
        <f ca="1">AVERAGE(INDIRECT(ADDRESS($AU133+2, BG$1)):INDIRECT(ADDRESS($AU134+1, BG$1)))</f>
        <v>2.0485166666666665</v>
      </c>
      <c r="BH134">
        <f ca="1">AVERAGE(INDIRECT(ADDRESS($AU133+2, BH$1)):INDIRECT(ADDRESS($AU134+1, BH$1)))</f>
        <v>3.8350399999999998</v>
      </c>
      <c r="BI134">
        <f ca="1">AVERAGE(INDIRECT(ADDRESS($AU133+2, BI$1)):INDIRECT(ADDRESS($AU134+1, BI$1)))</f>
        <v>0.82389999999999997</v>
      </c>
      <c r="BJ134">
        <f ca="1">AVERAGE(INDIRECT(ADDRESS($AU133+2, BJ$1)):INDIRECT(ADDRESS($AU134+1, BJ$1)))</f>
        <v>2.6432633333333331</v>
      </c>
      <c r="BK134">
        <f ca="1">AVERAGE(INDIRECT(ADDRESS($AU133+2, BK$1)):INDIRECT(ADDRESS($AU134+1, BK$1)))</f>
        <v>0.89156999999999986</v>
      </c>
      <c r="BL134">
        <f ca="1">AVERAGE(INDIRECT(ADDRESS($AU133+2, BL$1)):INDIRECT(ADDRESS($AU134+1, BL$1)))</f>
        <v>1.4001066666666668</v>
      </c>
      <c r="BM134">
        <f ca="1">AVERAGE(INDIRECT(ADDRESS($AU133+2, BM$1)):INDIRECT(ADDRESS($AU134+1, BM$1)))</f>
        <v>0.5959066666666667</v>
      </c>
      <c r="BN134">
        <f ca="1">AVERAGE(INDIRECT(ADDRESS($AU133+2, BN$1)):INDIRECT(ADDRESS($AU134+1, BN$1)))</f>
        <v>2.519343333333333</v>
      </c>
      <c r="BO134">
        <f ca="1">AVERAGE(INDIRECT(ADDRESS($AU133+2, BO$1)):INDIRECT(ADDRESS($AU134+1, BO$1)))</f>
        <v>2.3301619999999996</v>
      </c>
      <c r="BP134">
        <f ca="1">AVERAGE(INDIRECT(ADDRESS($AU133+2, BP$1)):INDIRECT(ADDRESS($AU134+1, BP$1)))</f>
        <v>0.3968000000000001</v>
      </c>
    </row>
    <row r="135" spans="1:68" x14ac:dyDescent="0.25">
      <c r="A135" s="1">
        <v>4.7159700000000004</v>
      </c>
      <c r="B135" s="1">
        <v>3.86293</v>
      </c>
      <c r="C135" s="1">
        <v>1.8327899999999999</v>
      </c>
      <c r="D135" s="1" t="s">
        <v>22</v>
      </c>
      <c r="E135" s="1">
        <v>3.1372499999999999</v>
      </c>
      <c r="F135" s="1">
        <v>3.49472</v>
      </c>
      <c r="G135" s="1">
        <v>4.3833599999999997</v>
      </c>
      <c r="H135" s="1">
        <v>3.0098799999999999</v>
      </c>
      <c r="I135" s="1">
        <v>5.6278300000000003</v>
      </c>
      <c r="J135" s="1">
        <v>5.3464600000000004</v>
      </c>
      <c r="K135" s="1">
        <v>5.2984900000000001</v>
      </c>
      <c r="L135" s="1">
        <v>3.15063</v>
      </c>
      <c r="M135" s="1" t="s">
        <v>22</v>
      </c>
      <c r="N135" s="1">
        <v>5.7311199999999998</v>
      </c>
      <c r="O135" s="1">
        <v>1.4500500000000001</v>
      </c>
      <c r="P135" s="1">
        <v>5.6561899999999996</v>
      </c>
      <c r="Q135" s="1">
        <v>6.28043</v>
      </c>
      <c r="R135" s="1">
        <v>5.8989900000000004</v>
      </c>
      <c r="S135" s="1">
        <v>1.5205900000000001</v>
      </c>
      <c r="T135" s="1">
        <v>4.4976099999999999</v>
      </c>
      <c r="U135" s="1">
        <v>1.71069</v>
      </c>
      <c r="V135" s="1" t="s">
        <v>23</v>
      </c>
      <c r="W135" s="1">
        <f>ABS(IK_diagnostics_degrees[[#This Row],[Column1]]-A134)</f>
        <v>0.11702999999999975</v>
      </c>
      <c r="X135" s="1">
        <f>ABS(IK_diagnostics_degrees[[#This Row],[Column2]]-B134)</f>
        <v>3.2078679999999999</v>
      </c>
      <c r="Y135" s="1">
        <f>ABS(IK_diagnostics_degrees[[#This Row],[Column3]]-C134)</f>
        <v>0.33579000000000003</v>
      </c>
      <c r="Z135" s="1">
        <f>ABS(IK_diagnostics_degrees[[#This Row],[Column4]]-D134)</f>
        <v>3.5240200000000002</v>
      </c>
      <c r="AA135" s="1">
        <f>ABS(IK_diagnostics_degrees[[#This Row],[Column5]]-E134)</f>
        <v>0.27632000000000012</v>
      </c>
      <c r="AB135" s="1">
        <f>ABS(IK_diagnostics_degrees[[#This Row],[Column6]]-F134)</f>
        <v>0.71033999999999997</v>
      </c>
      <c r="AC135" s="1">
        <f>ABS(IK_diagnostics_degrees[[#This Row],[Column7]]-G134)</f>
        <v>0.86254999999999971</v>
      </c>
      <c r="AD135" s="1">
        <f>ABS(IK_diagnostics_degrees[[#This Row],[Column8]]-H134)</f>
        <v>0.20188000000000006</v>
      </c>
      <c r="AE135" s="1">
        <f>ABS(IK_diagnostics_degrees[[#This Row],[Column9]]-I134)</f>
        <v>2.6494800000000005</v>
      </c>
      <c r="AF135" s="1">
        <f>ABS(IK_diagnostics_degrees[[#This Row],[Column10]]-J134)</f>
        <v>3.1355300000000006</v>
      </c>
      <c r="AG135" s="1">
        <f>ABS(IK_diagnostics_degrees[[#This Row],[Column11]]-K134)</f>
        <v>0.80226000000000042</v>
      </c>
      <c r="AH135" s="1">
        <f>ABS(IK_diagnostics_degrees[[#This Row],[Column12]]-L134)</f>
        <v>1.16751</v>
      </c>
      <c r="AI135" s="1">
        <f>ABS(IK_diagnostics_degrees[[#This Row],[Column13]]-M134)</f>
        <v>3.76362</v>
      </c>
      <c r="AJ135" s="1">
        <f>ABS(IK_diagnostics_degrees[[#This Row],[Column14]]-N134)</f>
        <v>4.6888799999999993</v>
      </c>
      <c r="AK135" s="1">
        <f>ABS(IK_diagnostics_degrees[[#This Row],[Column15]]-O134)</f>
        <v>4.1195599999999999</v>
      </c>
      <c r="AL135" s="1">
        <f>ABS(IK_diagnostics_degrees[[#This Row],[Column16]]-P134)</f>
        <v>4.792999</v>
      </c>
      <c r="AM135" s="1">
        <f>ABS(IK_diagnostics_degrees[[#This Row],[Column17]]-Q134)</f>
        <v>3.1067299999999998</v>
      </c>
      <c r="AN135" s="1">
        <f>ABS(IK_diagnostics_degrees[[#This Row],[Column18]]-R134)</f>
        <v>5.6392040000000003</v>
      </c>
      <c r="AO135" s="1">
        <f>ABS(IK_diagnostics_degrees[[#This Row],[Column19]]-S134)</f>
        <v>1.5896699999999997</v>
      </c>
      <c r="AP135" s="1">
        <f>ABS(IK_diagnostics_degrees[[#This Row],[Column20]]-T134)</f>
        <v>0.72951999999999995</v>
      </c>
      <c r="AQ135" s="1">
        <f>ABS(IK_diagnostics_degrees[[#This Row],[Column21]]-U134)</f>
        <v>0.38229999999999986</v>
      </c>
      <c r="AU135" s="4">
        <f>IK_diagnostics_frames[[#This Row],[Column1]]+AU134</f>
        <v>410</v>
      </c>
      <c r="AV135">
        <f ca="1">AVERAGE(INDIRECT(ADDRESS($AU134+2, AV$1)):INDIRECT(ADDRESS($AU135+1, AV$1)))</f>
        <v>2.6364550000000002</v>
      </c>
      <c r="AW135">
        <f ca="1">AVERAGE(INDIRECT(ADDRESS($AU134+2, AW$1)):INDIRECT(ADDRESS($AU135+1, AW$1)))</f>
        <v>2.1823279999999996</v>
      </c>
      <c r="AX135">
        <f ca="1">AVERAGE(INDIRECT(ADDRESS($AU134+2, AX$1)):INDIRECT(ADDRESS($AU135+1, AX$1)))</f>
        <v>2.1349549999999997</v>
      </c>
      <c r="AY135">
        <f ca="1">AVERAGE(INDIRECT(ADDRESS($AU134+2, AY$1)):INDIRECT(ADDRESS($AU135+1, AY$1)))</f>
        <v>0.50871500000000003</v>
      </c>
      <c r="AZ135">
        <f ca="1">AVERAGE(INDIRECT(ADDRESS($AU134+2, AZ$1)):INDIRECT(ADDRESS($AU135+1, AZ$1)))</f>
        <v>2.3021799999999994</v>
      </c>
      <c r="BA135">
        <f ca="1">AVERAGE(INDIRECT(ADDRESS($AU134+2, BA$1)):INDIRECT(ADDRESS($AU135+1, BA$1)))</f>
        <v>1.9998049999999998</v>
      </c>
      <c r="BB135">
        <f ca="1">AVERAGE(INDIRECT(ADDRESS($AU134+2, BB$1)):INDIRECT(ADDRESS($AU135+1, BB$1)))</f>
        <v>1.755811</v>
      </c>
      <c r="BC135">
        <f ca="1">AVERAGE(INDIRECT(ADDRESS($AU134+2, BC$1)):INDIRECT(ADDRESS($AU135+1, BC$1)))</f>
        <v>3.8008449999999994</v>
      </c>
      <c r="BD135">
        <f ca="1">AVERAGE(INDIRECT(ADDRESS($AU134+2, BD$1)):INDIRECT(ADDRESS($AU135+1, BD$1)))</f>
        <v>0.98195000000000032</v>
      </c>
      <c r="BE135">
        <f ca="1">AVERAGE(INDIRECT(ADDRESS($AU134+2, BE$1)):INDIRECT(ADDRESS($AU135+1, BE$1)))</f>
        <v>2.0491600000000001</v>
      </c>
      <c r="BF135">
        <f ca="1">AVERAGE(INDIRECT(ADDRESS($AU134+2, BF$1)):INDIRECT(ADDRESS($AU135+1, BF$1)))</f>
        <v>1.5756635000000001</v>
      </c>
      <c r="BG135">
        <f ca="1">AVERAGE(INDIRECT(ADDRESS($AU134+2, BG$1)):INDIRECT(ADDRESS($AU135+1, BG$1)))</f>
        <v>0.95840000000000014</v>
      </c>
      <c r="BH135">
        <f ca="1">AVERAGE(INDIRECT(ADDRESS($AU134+2, BH$1)):INDIRECT(ADDRESS($AU135+1, BH$1)))</f>
        <v>1.3010100000000002</v>
      </c>
      <c r="BI135">
        <f ca="1">AVERAGE(INDIRECT(ADDRESS($AU134+2, BI$1)):INDIRECT(ADDRESS($AU135+1, BI$1)))</f>
        <v>2.3069299999999999</v>
      </c>
      <c r="BJ135">
        <f ca="1">AVERAGE(INDIRECT(ADDRESS($AU134+2, BJ$1)):INDIRECT(ADDRESS($AU135+1, BJ$1)))</f>
        <v>1.897815</v>
      </c>
      <c r="BK135">
        <f ca="1">AVERAGE(INDIRECT(ADDRESS($AU134+2, BK$1)):INDIRECT(ADDRESS($AU135+1, BK$1)))</f>
        <v>1.8136619999999999</v>
      </c>
      <c r="BL135">
        <f ca="1">AVERAGE(INDIRECT(ADDRESS($AU134+2, BL$1)):INDIRECT(ADDRESS($AU135+1, BL$1)))</f>
        <v>1.8332999999999999</v>
      </c>
      <c r="BM135">
        <f ca="1">AVERAGE(INDIRECT(ADDRESS($AU134+2, BM$1)):INDIRECT(ADDRESS($AU135+1, BM$1)))</f>
        <v>0.33591000000000015</v>
      </c>
      <c r="BN135">
        <f ca="1">AVERAGE(INDIRECT(ADDRESS($AU134+2, BN$1)):INDIRECT(ADDRESS($AU135+1, BN$1)))</f>
        <v>1.3305500000000001</v>
      </c>
      <c r="BO135">
        <f ca="1">AVERAGE(INDIRECT(ADDRESS($AU134+2, BO$1)):INDIRECT(ADDRESS($AU135+1, BO$1)))</f>
        <v>1.4108449999999999</v>
      </c>
      <c r="BP135">
        <f ca="1">AVERAGE(INDIRECT(ADDRESS($AU134+2, BP$1)):INDIRECT(ADDRESS($AU135+1, BP$1)))</f>
        <v>1.5318299999999998</v>
      </c>
    </row>
    <row r="136" spans="1:68" x14ac:dyDescent="0.25">
      <c r="A136" s="1">
        <v>4.2066499999999998</v>
      </c>
      <c r="B136" s="1">
        <v>1.3724799999999999</v>
      </c>
      <c r="C136" s="1">
        <v>2.2282600000000001</v>
      </c>
      <c r="D136" s="1">
        <v>1.93035</v>
      </c>
      <c r="E136" s="1">
        <v>1.11988</v>
      </c>
      <c r="F136" s="1">
        <v>1.30254</v>
      </c>
      <c r="G136" s="1">
        <v>2.13137</v>
      </c>
      <c r="H136" s="1">
        <v>3.4258000000000002</v>
      </c>
      <c r="I136" s="1">
        <v>0.256332</v>
      </c>
      <c r="J136" s="1">
        <v>5.9616600000000002</v>
      </c>
      <c r="K136" s="1">
        <v>1.2536799999999999</v>
      </c>
      <c r="L136" s="1">
        <v>1.53257</v>
      </c>
      <c r="M136" s="1">
        <v>1.6410400000000001</v>
      </c>
      <c r="N136" s="1">
        <v>3.6087099999999999</v>
      </c>
      <c r="O136" s="1">
        <v>4.1047700000000003</v>
      </c>
      <c r="P136" s="1">
        <v>4.1039399999999997</v>
      </c>
      <c r="Q136" s="1">
        <v>3.9109500000000001</v>
      </c>
      <c r="R136" s="1">
        <v>4.18933</v>
      </c>
      <c r="S136" s="1">
        <v>6.2502800000000001</v>
      </c>
      <c r="T136" s="1">
        <v>4.0453099999999997</v>
      </c>
      <c r="U136" s="1">
        <v>1.4532400000000001</v>
      </c>
      <c r="V136" s="1" t="s">
        <v>23</v>
      </c>
      <c r="W136" s="1">
        <f>ABS(IK_diagnostics_degrees[[#This Row],[Column1]]-A135)</f>
        <v>0.50932000000000066</v>
      </c>
      <c r="X136" s="1">
        <f>ABS(IK_diagnostics_degrees[[#This Row],[Column2]]-B135)</f>
        <v>2.4904500000000001</v>
      </c>
      <c r="Y136" s="1">
        <f>ABS(IK_diagnostics_degrees[[#This Row],[Column3]]-C135)</f>
        <v>0.39547000000000021</v>
      </c>
      <c r="Z136" s="1">
        <f>ABS(IK_diagnostics_degrees[[#This Row],[Column4]]-D135)</f>
        <v>1.93035</v>
      </c>
      <c r="AA136" s="1">
        <f>ABS(IK_diagnostics_degrees[[#This Row],[Column5]]-E135)</f>
        <v>2.0173699999999997</v>
      </c>
      <c r="AB136" s="1">
        <f>ABS(IK_diagnostics_degrees[[#This Row],[Column6]]-F135)</f>
        <v>2.19218</v>
      </c>
      <c r="AC136" s="1">
        <f>ABS(IK_diagnostics_degrees[[#This Row],[Column7]]-G135)</f>
        <v>2.2519899999999997</v>
      </c>
      <c r="AD136" s="1">
        <f>ABS(IK_diagnostics_degrees[[#This Row],[Column8]]-H135)</f>
        <v>0.41592000000000029</v>
      </c>
      <c r="AE136" s="1">
        <f>ABS(IK_diagnostics_degrees[[#This Row],[Column9]]-I135)</f>
        <v>5.3714980000000008</v>
      </c>
      <c r="AF136" s="1">
        <f>ABS(IK_diagnostics_degrees[[#This Row],[Column10]]-J135)</f>
        <v>0.61519999999999975</v>
      </c>
      <c r="AG136" s="1">
        <f>ABS(IK_diagnostics_degrees[[#This Row],[Column11]]-K135)</f>
        <v>4.04481</v>
      </c>
      <c r="AH136" s="1">
        <f>ABS(IK_diagnostics_degrees[[#This Row],[Column12]]-L135)</f>
        <v>1.6180600000000001</v>
      </c>
      <c r="AI136" s="1">
        <f>ABS(IK_diagnostics_degrees[[#This Row],[Column13]]-M135)</f>
        <v>1.6410400000000001</v>
      </c>
      <c r="AJ136" s="1">
        <f>ABS(IK_diagnostics_degrees[[#This Row],[Column14]]-N135)</f>
        <v>2.1224099999999999</v>
      </c>
      <c r="AK136" s="1">
        <f>ABS(IK_diagnostics_degrees[[#This Row],[Column15]]-O135)</f>
        <v>2.6547200000000002</v>
      </c>
      <c r="AL136" s="1">
        <f>ABS(IK_diagnostics_degrees[[#This Row],[Column16]]-P135)</f>
        <v>1.5522499999999999</v>
      </c>
      <c r="AM136" s="1">
        <f>ABS(IK_diagnostics_degrees[[#This Row],[Column17]]-Q135)</f>
        <v>2.3694799999999998</v>
      </c>
      <c r="AN136" s="1">
        <f>ABS(IK_diagnostics_degrees[[#This Row],[Column18]]-R135)</f>
        <v>1.7096600000000004</v>
      </c>
      <c r="AO136" s="1">
        <f>ABS(IK_diagnostics_degrees[[#This Row],[Column19]]-S135)</f>
        <v>4.7296899999999997</v>
      </c>
      <c r="AP136" s="1">
        <f>ABS(IK_diagnostics_degrees[[#This Row],[Column20]]-T135)</f>
        <v>0.45230000000000015</v>
      </c>
      <c r="AQ136" s="1">
        <f>ABS(IK_diagnostics_degrees[[#This Row],[Column21]]-U135)</f>
        <v>0.25744999999999996</v>
      </c>
      <c r="AU136" s="3">
        <f>IK_diagnostics_frames[[#This Row],[Column1]]+AU135</f>
        <v>416</v>
      </c>
      <c r="AV136">
        <f ca="1">AVERAGE(INDIRECT(ADDRESS($AU135+2, AV$1)):INDIRECT(ADDRESS($AU136+1, AV$1)))</f>
        <v>2.2741140000000004</v>
      </c>
      <c r="AW136">
        <f ca="1">AVERAGE(INDIRECT(ADDRESS($AU135+2, AW$1)):INDIRECT(ADDRESS($AU136+1, AW$1)))</f>
        <v>1.4627549999999998</v>
      </c>
      <c r="AX136">
        <f ca="1">AVERAGE(INDIRECT(ADDRESS($AU135+2, AX$1)):INDIRECT(ADDRESS($AU136+1, AX$1)))</f>
        <v>3.0680114333333335</v>
      </c>
      <c r="AY136">
        <f ca="1">AVERAGE(INDIRECT(ADDRESS($AU135+2, AY$1)):INDIRECT(ADDRESS($AU136+1, AY$1)))</f>
        <v>2.2005833333333333</v>
      </c>
      <c r="AZ136">
        <f ca="1">AVERAGE(INDIRECT(ADDRESS($AU135+2, AZ$1)):INDIRECT(ADDRESS($AU136+1, AZ$1)))</f>
        <v>0.91333500000000001</v>
      </c>
      <c r="BA136">
        <f ca="1">AVERAGE(INDIRECT(ADDRESS($AU135+2, BA$1)):INDIRECT(ADDRESS($AU136+1, BA$1)))</f>
        <v>2.3942300000000003</v>
      </c>
      <c r="BB136">
        <f ca="1">AVERAGE(INDIRECT(ADDRESS($AU135+2, BB$1)):INDIRECT(ADDRESS($AU136+1, BB$1)))</f>
        <v>2.0458300855</v>
      </c>
      <c r="BC136">
        <f ca="1">AVERAGE(INDIRECT(ADDRESS($AU135+2, BC$1)):INDIRECT(ADDRESS($AU136+1, BC$1)))</f>
        <v>2.49411</v>
      </c>
      <c r="BD136">
        <f ca="1">AVERAGE(INDIRECT(ADDRESS($AU135+2, BD$1)):INDIRECT(ADDRESS($AU136+1, BD$1)))</f>
        <v>2.1207550000000004</v>
      </c>
      <c r="BE136">
        <f ca="1">AVERAGE(INDIRECT(ADDRESS($AU135+2, BE$1)):INDIRECT(ADDRESS($AU136+1, BE$1)))</f>
        <v>2.1430750000000001</v>
      </c>
      <c r="BF136">
        <f ca="1">AVERAGE(INDIRECT(ADDRESS($AU135+2, BF$1)):INDIRECT(ADDRESS($AU136+1, BF$1)))</f>
        <v>3.2375156666666669</v>
      </c>
      <c r="BG136">
        <f ca="1">AVERAGE(INDIRECT(ADDRESS($AU135+2, BG$1)):INDIRECT(ADDRESS($AU136+1, BG$1)))</f>
        <v>2.6053243333333334</v>
      </c>
      <c r="BH136">
        <f ca="1">AVERAGE(INDIRECT(ADDRESS($AU135+2, BH$1)):INDIRECT(ADDRESS($AU136+1, BH$1)))</f>
        <v>2.3528526666666667</v>
      </c>
      <c r="BI136">
        <f ca="1">AVERAGE(INDIRECT(ADDRESS($AU135+2, BI$1)):INDIRECT(ADDRESS($AU136+1, BI$1)))</f>
        <v>3.195092666666667</v>
      </c>
      <c r="BJ136">
        <f ca="1">AVERAGE(INDIRECT(ADDRESS($AU135+2, BJ$1)):INDIRECT(ADDRESS($AU136+1, BJ$1)))</f>
        <v>3.4493636666666667</v>
      </c>
      <c r="BK136">
        <f ca="1">AVERAGE(INDIRECT(ADDRESS($AU135+2, BK$1)):INDIRECT(ADDRESS($AU136+1, BK$1)))</f>
        <v>1.0016033333333334</v>
      </c>
      <c r="BL136">
        <f ca="1">AVERAGE(INDIRECT(ADDRESS($AU135+2, BL$1)):INDIRECT(ADDRESS($AU136+1, BL$1)))</f>
        <v>2.1838799999999998</v>
      </c>
      <c r="BM136">
        <f ca="1">AVERAGE(INDIRECT(ADDRESS($AU135+2, BM$1)):INDIRECT(ADDRESS($AU136+1, BM$1)))</f>
        <v>2.8472083333333331</v>
      </c>
      <c r="BN136">
        <f ca="1">AVERAGE(INDIRECT(ADDRESS($AU135+2, BN$1)):INDIRECT(ADDRESS($AU136+1, BN$1)))</f>
        <v>1.4702766666666669</v>
      </c>
      <c r="BO136">
        <f ca="1">AVERAGE(INDIRECT(ADDRESS($AU135+2, BO$1)):INDIRECT(ADDRESS($AU136+1, BO$1)))</f>
        <v>2.8773706666666663</v>
      </c>
      <c r="BP136">
        <f ca="1">AVERAGE(INDIRECT(ADDRESS($AU135+2, BP$1)):INDIRECT(ADDRESS($AU136+1, BP$1)))</f>
        <v>1.1804285199999998</v>
      </c>
    </row>
    <row r="137" spans="1:68" x14ac:dyDescent="0.25">
      <c r="A137" s="1">
        <v>2.6560899999999998</v>
      </c>
      <c r="B137" s="1">
        <v>4.0081699999999998</v>
      </c>
      <c r="C137" s="1">
        <v>4.4052100000000003</v>
      </c>
      <c r="D137" s="1">
        <v>4.7611299999999996</v>
      </c>
      <c r="E137" s="1">
        <v>1.0893600000000001</v>
      </c>
      <c r="F137" s="1">
        <v>1.21872</v>
      </c>
      <c r="G137" s="1">
        <v>0.52195599999999998</v>
      </c>
      <c r="H137" s="1">
        <v>5.1889000000000003</v>
      </c>
      <c r="I137" s="1">
        <v>1.21814</v>
      </c>
      <c r="J137" s="1">
        <v>2.9525199999999998</v>
      </c>
      <c r="K137" s="1">
        <v>4.1444599999999996</v>
      </c>
      <c r="L137" s="1">
        <v>3.9201299999999999</v>
      </c>
      <c r="M137" s="1">
        <v>1.8007</v>
      </c>
      <c r="N137" s="1">
        <v>0.50310999999999995</v>
      </c>
      <c r="O137" s="1">
        <v>4.0098200000000004</v>
      </c>
      <c r="P137" s="1">
        <v>3.33345</v>
      </c>
      <c r="Q137" s="1">
        <v>2.7991700000000002</v>
      </c>
      <c r="R137" s="1">
        <v>2.4910999999999999</v>
      </c>
      <c r="S137" s="1">
        <v>3.8283800000000001</v>
      </c>
      <c r="T137" s="1">
        <v>5.1577500000000001</v>
      </c>
      <c r="U137" s="1">
        <v>6.2167300000000001</v>
      </c>
      <c r="V137" s="1" t="s">
        <v>23</v>
      </c>
      <c r="W137" s="1">
        <f>ABS(IK_diagnostics_degrees[[#This Row],[Column1]]-A136)</f>
        <v>1.5505599999999999</v>
      </c>
      <c r="X137" s="1">
        <f>ABS(IK_diagnostics_degrees[[#This Row],[Column2]]-B136)</f>
        <v>2.6356899999999999</v>
      </c>
      <c r="Y137" s="1">
        <f>ABS(IK_diagnostics_degrees[[#This Row],[Column3]]-C136)</f>
        <v>2.1769500000000002</v>
      </c>
      <c r="Z137" s="1">
        <f>ABS(IK_diagnostics_degrees[[#This Row],[Column4]]-D136)</f>
        <v>2.8307799999999999</v>
      </c>
      <c r="AA137" s="1">
        <f>ABS(IK_diagnostics_degrees[[#This Row],[Column5]]-E136)</f>
        <v>3.0519999999999881E-2</v>
      </c>
      <c r="AB137" s="1">
        <f>ABS(IK_diagnostics_degrees[[#This Row],[Column6]]-F136)</f>
        <v>8.3820000000000006E-2</v>
      </c>
      <c r="AC137" s="1">
        <f>ABS(IK_diagnostics_degrees[[#This Row],[Column7]]-G136)</f>
        <v>1.6094140000000001</v>
      </c>
      <c r="AD137" s="1">
        <f>ABS(IK_diagnostics_degrees[[#This Row],[Column8]]-H136)</f>
        <v>1.7631000000000001</v>
      </c>
      <c r="AE137" s="1">
        <f>ABS(IK_diagnostics_degrees[[#This Row],[Column9]]-I136)</f>
        <v>0.961808</v>
      </c>
      <c r="AF137" s="1">
        <f>ABS(IK_diagnostics_degrees[[#This Row],[Column10]]-J136)</f>
        <v>3.0091400000000004</v>
      </c>
      <c r="AG137" s="1">
        <f>ABS(IK_diagnostics_degrees[[#This Row],[Column11]]-K136)</f>
        <v>2.8907799999999995</v>
      </c>
      <c r="AH137" s="1">
        <f>ABS(IK_diagnostics_degrees[[#This Row],[Column12]]-L136)</f>
        <v>2.3875599999999997</v>
      </c>
      <c r="AI137" s="1">
        <f>ABS(IK_diagnostics_degrees[[#This Row],[Column13]]-M136)</f>
        <v>0.15965999999999991</v>
      </c>
      <c r="AJ137" s="1">
        <f>ABS(IK_diagnostics_degrees[[#This Row],[Column14]]-N136)</f>
        <v>3.1055999999999999</v>
      </c>
      <c r="AK137" s="1">
        <f>ABS(IK_diagnostics_degrees[[#This Row],[Column15]]-O136)</f>
        <v>9.4949999999999868E-2</v>
      </c>
      <c r="AL137" s="1">
        <f>ABS(IK_diagnostics_degrees[[#This Row],[Column16]]-P136)</f>
        <v>0.77048999999999968</v>
      </c>
      <c r="AM137" s="1">
        <f>ABS(IK_diagnostics_degrees[[#This Row],[Column17]]-Q136)</f>
        <v>1.11178</v>
      </c>
      <c r="AN137" s="1">
        <f>ABS(IK_diagnostics_degrees[[#This Row],[Column18]]-R136)</f>
        <v>1.6982300000000001</v>
      </c>
      <c r="AO137" s="1">
        <f>ABS(IK_diagnostics_degrees[[#This Row],[Column19]]-S136)</f>
        <v>2.4218999999999999</v>
      </c>
      <c r="AP137" s="1">
        <f>ABS(IK_diagnostics_degrees[[#This Row],[Column20]]-T136)</f>
        <v>1.1124400000000003</v>
      </c>
      <c r="AQ137" s="1">
        <f>ABS(IK_diagnostics_degrees[[#This Row],[Column21]]-U136)</f>
        <v>4.76349</v>
      </c>
      <c r="AU137" s="4">
        <f>IK_diagnostics_frames[[#This Row],[Column1]]+AU136</f>
        <v>417</v>
      </c>
      <c r="AV137">
        <f ca="1">AVERAGE(INDIRECT(ADDRESS($AU136+2, AV$1)):INDIRECT(ADDRESS($AU137+1, AV$1)))</f>
        <v>2.9986699999999997</v>
      </c>
      <c r="AW137">
        <f ca="1">AVERAGE(INDIRECT(ADDRESS($AU136+2, AW$1)):INDIRECT(ADDRESS($AU137+1, AW$1)))</f>
        <v>1.7897500000000002</v>
      </c>
      <c r="AX137">
        <f ca="1">AVERAGE(INDIRECT(ADDRESS($AU136+2, AX$1)):INDIRECT(ADDRESS($AU137+1, AX$1)))</f>
        <v>2.79487</v>
      </c>
      <c r="AY137">
        <f ca="1">AVERAGE(INDIRECT(ADDRESS($AU136+2, AY$1)):INDIRECT(ADDRESS($AU137+1, AY$1)))</f>
        <v>0.95217000000000018</v>
      </c>
      <c r="AZ137">
        <f ca="1">AVERAGE(INDIRECT(ADDRESS($AU136+2, AZ$1)):INDIRECT(ADDRESS($AU137+1, AZ$1)))</f>
        <v>2.3351199999999994</v>
      </c>
      <c r="BA137">
        <f ca="1">AVERAGE(INDIRECT(ADDRESS($AU136+2, BA$1)):INDIRECT(ADDRESS($AU137+1, BA$1)))</f>
        <v>4.2161500000000007</v>
      </c>
      <c r="BB137">
        <f ca="1">AVERAGE(INDIRECT(ADDRESS($AU136+2, BB$1)):INDIRECT(ADDRESS($AU137+1, BB$1)))</f>
        <v>5.4033505130000004</v>
      </c>
      <c r="BC137">
        <f ca="1">AVERAGE(INDIRECT(ADDRESS($AU136+2, BC$1)):INDIRECT(ADDRESS($AU137+1, BC$1)))</f>
        <v>1.879162</v>
      </c>
      <c r="BD137">
        <f ca="1">AVERAGE(INDIRECT(ADDRESS($AU136+2, BD$1)):INDIRECT(ADDRESS($AU137+1, BD$1)))</f>
        <v>1.8001800000000001</v>
      </c>
      <c r="BE137">
        <f ca="1">AVERAGE(INDIRECT(ADDRESS($AU136+2, BE$1)):INDIRECT(ADDRESS($AU137+1, BE$1)))</f>
        <v>4.08134</v>
      </c>
      <c r="BF137">
        <f ca="1">AVERAGE(INDIRECT(ADDRESS($AU136+2, BF$1)):INDIRECT(ADDRESS($AU137+1, BF$1)))</f>
        <v>2.64757</v>
      </c>
      <c r="BG137">
        <f ca="1">AVERAGE(INDIRECT(ADDRESS($AU136+2, BG$1)):INDIRECT(ADDRESS($AU137+1, BG$1)))</f>
        <v>0.55905000000000005</v>
      </c>
      <c r="BH137">
        <f ca="1">AVERAGE(INDIRECT(ADDRESS($AU136+2, BH$1)):INDIRECT(ADDRESS($AU137+1, BH$1)))</f>
        <v>2.3194800000000004</v>
      </c>
      <c r="BI137">
        <f ca="1">AVERAGE(INDIRECT(ADDRESS($AU136+2, BI$1)):INDIRECT(ADDRESS($AU137+1, BI$1)))</f>
        <v>1.1918105699999999</v>
      </c>
      <c r="BJ137">
        <f ca="1">AVERAGE(INDIRECT(ADDRESS($AU136+2, BJ$1)):INDIRECT(ADDRESS($AU137+1, BJ$1)))</f>
        <v>5.0867399999999998</v>
      </c>
      <c r="BK137">
        <f ca="1">AVERAGE(INDIRECT(ADDRESS($AU136+2, BK$1)):INDIRECT(ADDRESS($AU137+1, BK$1)))</f>
        <v>2.30464</v>
      </c>
      <c r="BL137">
        <f ca="1">AVERAGE(INDIRECT(ADDRESS($AU136+2, BL$1)):INDIRECT(ADDRESS($AU137+1, BL$1)))</f>
        <v>0.85047999999999968</v>
      </c>
      <c r="BM137">
        <f ca="1">AVERAGE(INDIRECT(ADDRESS($AU136+2, BM$1)):INDIRECT(ADDRESS($AU137+1, BM$1)))</f>
        <v>2.7815800000000004</v>
      </c>
      <c r="BN137">
        <f ca="1">AVERAGE(INDIRECT(ADDRESS($AU136+2, BN$1)):INDIRECT(ADDRESS($AU137+1, BN$1)))</f>
        <v>2.445776</v>
      </c>
      <c r="BO137">
        <f ca="1">AVERAGE(INDIRECT(ADDRESS($AU136+2, BO$1)):INDIRECT(ADDRESS($AU137+1, BO$1)))</f>
        <v>0.26325999999999983</v>
      </c>
      <c r="BP137">
        <f ca="1">AVERAGE(INDIRECT(ADDRESS($AU136+2, BP$1)):INDIRECT(ADDRESS($AU137+1, BP$1)))</f>
        <v>4.7803000000000004</v>
      </c>
    </row>
    <row r="138" spans="1:68" x14ac:dyDescent="0.25">
      <c r="A138" s="1">
        <v>0.21596199999999999</v>
      </c>
      <c r="B138" s="1">
        <v>1.7667200000000001</v>
      </c>
      <c r="C138" s="1">
        <v>4.8441200000000002</v>
      </c>
      <c r="D138" s="1">
        <v>0.97484499999999996</v>
      </c>
      <c r="E138" s="1">
        <v>5.2831400000000004</v>
      </c>
      <c r="F138" s="1">
        <v>2.22559</v>
      </c>
      <c r="G138" s="1">
        <v>0.28943000000000002</v>
      </c>
      <c r="H138" s="1">
        <v>0.64641199999999999</v>
      </c>
      <c r="I138" s="1">
        <v>6.1841200000000001</v>
      </c>
      <c r="J138" s="1">
        <v>3.3092800000000002</v>
      </c>
      <c r="K138" s="1">
        <v>1.67702</v>
      </c>
      <c r="L138" s="1">
        <v>5.3793600000000001</v>
      </c>
      <c r="M138" s="1">
        <v>3.85684</v>
      </c>
      <c r="N138" s="1">
        <v>2.23447</v>
      </c>
      <c r="O138" s="1">
        <v>4.6196200000000003</v>
      </c>
      <c r="P138" s="1">
        <v>1.6492899999999999</v>
      </c>
      <c r="Q138" s="1">
        <v>1.7327600000000001</v>
      </c>
      <c r="R138" s="1">
        <v>2.2730399999999999</v>
      </c>
      <c r="S138" s="1">
        <v>2.9333</v>
      </c>
      <c r="T138" s="1">
        <v>5.8211700000000004</v>
      </c>
      <c r="U138" s="1">
        <v>3.0517099999999999</v>
      </c>
      <c r="V138" s="1" t="s">
        <v>23</v>
      </c>
      <c r="W138" s="1">
        <f>ABS(IK_diagnostics_degrees[[#This Row],[Column1]]-A137)</f>
        <v>2.4401279999999996</v>
      </c>
      <c r="X138" s="1">
        <f>ABS(IK_diagnostics_degrees[[#This Row],[Column2]]-B137)</f>
        <v>2.2414499999999995</v>
      </c>
      <c r="Y138" s="1">
        <f>ABS(IK_diagnostics_degrees[[#This Row],[Column3]]-C137)</f>
        <v>0.43890999999999991</v>
      </c>
      <c r="Z138" s="1">
        <f>ABS(IK_diagnostics_degrees[[#This Row],[Column4]]-D137)</f>
        <v>3.7862849999999995</v>
      </c>
      <c r="AA138" s="1">
        <f>ABS(IK_diagnostics_degrees[[#This Row],[Column5]]-E137)</f>
        <v>4.1937800000000003</v>
      </c>
      <c r="AB138" s="1">
        <f>ABS(IK_diagnostics_degrees[[#This Row],[Column6]]-F137)</f>
        <v>1.0068699999999999</v>
      </c>
      <c r="AC138" s="1">
        <f>ABS(IK_diagnostics_degrees[[#This Row],[Column7]]-G137)</f>
        <v>0.23252599999999995</v>
      </c>
      <c r="AD138" s="1">
        <f>ABS(IK_diagnostics_degrees[[#This Row],[Column8]]-H137)</f>
        <v>4.5424880000000005</v>
      </c>
      <c r="AE138" s="1">
        <f>ABS(IK_diagnostics_degrees[[#This Row],[Column9]]-I137)</f>
        <v>4.9659800000000001</v>
      </c>
      <c r="AF138" s="1">
        <f>ABS(IK_diagnostics_degrees[[#This Row],[Column10]]-J137)</f>
        <v>0.35676000000000041</v>
      </c>
      <c r="AG138" s="1">
        <f>ABS(IK_diagnostics_degrees[[#This Row],[Column11]]-K137)</f>
        <v>2.4674399999999999</v>
      </c>
      <c r="AH138" s="1">
        <f>ABS(IK_diagnostics_degrees[[#This Row],[Column12]]-L137)</f>
        <v>1.4592300000000002</v>
      </c>
      <c r="AI138" s="1">
        <f>ABS(IK_diagnostics_degrees[[#This Row],[Column13]]-M137)</f>
        <v>2.0561400000000001</v>
      </c>
      <c r="AJ138" s="1">
        <f>ABS(IK_diagnostics_degrees[[#This Row],[Column14]]-N137)</f>
        <v>1.73136</v>
      </c>
      <c r="AK138" s="1">
        <f>ABS(IK_diagnostics_degrees[[#This Row],[Column15]]-O137)</f>
        <v>0.6097999999999999</v>
      </c>
      <c r="AL138" s="1">
        <f>ABS(IK_diagnostics_degrees[[#This Row],[Column16]]-P137)</f>
        <v>1.6841600000000001</v>
      </c>
      <c r="AM138" s="1">
        <f>ABS(IK_diagnostics_degrees[[#This Row],[Column17]]-Q137)</f>
        <v>1.0664100000000001</v>
      </c>
      <c r="AN138" s="1">
        <f>ABS(IK_diagnostics_degrees[[#This Row],[Column18]]-R137)</f>
        <v>0.21805999999999992</v>
      </c>
      <c r="AO138" s="1">
        <f>ABS(IK_diagnostics_degrees[[#This Row],[Column19]]-S137)</f>
        <v>0.8950800000000001</v>
      </c>
      <c r="AP138" s="1">
        <f>ABS(IK_diagnostics_degrees[[#This Row],[Column20]]-T137)</f>
        <v>0.66342000000000034</v>
      </c>
      <c r="AQ138" s="1">
        <f>ABS(IK_diagnostics_degrees[[#This Row],[Column21]]-U137)</f>
        <v>3.1650200000000002</v>
      </c>
      <c r="AU138" s="3">
        <f>IK_diagnostics_frames[[#This Row],[Column1]]+AU137</f>
        <v>423</v>
      </c>
      <c r="AV138">
        <f ca="1">AVERAGE(INDIRECT(ADDRESS($AU137+2, AV$1)):INDIRECT(ADDRESS($AU138+1, AV$1)))</f>
        <v>1.5733166666666669</v>
      </c>
      <c r="AW138">
        <f ca="1">AVERAGE(INDIRECT(ADDRESS($AU137+2, AW$1)):INDIRECT(ADDRESS($AU138+1, AW$1)))</f>
        <v>1.9158299999999999</v>
      </c>
      <c r="AX138">
        <f ca="1">AVERAGE(INDIRECT(ADDRESS($AU137+2, AX$1)):INDIRECT(ADDRESS($AU138+1, AX$1)))</f>
        <v>1.4760333333333333</v>
      </c>
      <c r="AY138">
        <f ca="1">AVERAGE(INDIRECT(ADDRESS($AU137+2, AY$1)):INDIRECT(ADDRESS($AU138+1, AY$1)))</f>
        <v>2.5258763333333341</v>
      </c>
      <c r="AZ138">
        <f ca="1">AVERAGE(INDIRECT(ADDRESS($AU137+2, AZ$1)):INDIRECT(ADDRESS($AU138+1, AZ$1)))</f>
        <v>1.6591350000000002</v>
      </c>
      <c r="BA138">
        <f ca="1">AVERAGE(INDIRECT(ADDRESS($AU137+2, BA$1)):INDIRECT(ADDRESS($AU138+1, BA$1)))</f>
        <v>2.2900486666666668</v>
      </c>
      <c r="BB138">
        <f ca="1">AVERAGE(INDIRECT(ADDRESS($AU137+2, BB$1)):INDIRECT(ADDRESS($AU138+1, BB$1)))</f>
        <v>1.9807039999999996</v>
      </c>
      <c r="BC138">
        <f ca="1">AVERAGE(INDIRECT(ADDRESS($AU137+2, BC$1)):INDIRECT(ADDRESS($AU138+1, BC$1)))</f>
        <v>2.1632390000000004</v>
      </c>
      <c r="BD138">
        <f ca="1">AVERAGE(INDIRECT(ADDRESS($AU137+2, BD$1)):INDIRECT(ADDRESS($AU138+1, BD$1)))</f>
        <v>1.6371346666666664</v>
      </c>
      <c r="BE138">
        <f ca="1">AVERAGE(INDIRECT(ADDRESS($AU137+2, BE$1)):INDIRECT(ADDRESS($AU138+1, BE$1)))</f>
        <v>1.1542643333333333</v>
      </c>
      <c r="BF138">
        <f ca="1">AVERAGE(INDIRECT(ADDRESS($AU137+2, BF$1)):INDIRECT(ADDRESS($AU138+1, BF$1)))</f>
        <v>1.6589216666666668</v>
      </c>
      <c r="BG138">
        <f ca="1">AVERAGE(INDIRECT(ADDRESS($AU137+2, BG$1)):INDIRECT(ADDRESS($AU138+1, BG$1)))</f>
        <v>1.8395716666666668</v>
      </c>
      <c r="BH138">
        <f ca="1">AVERAGE(INDIRECT(ADDRESS($AU137+2, BH$1)):INDIRECT(ADDRESS($AU138+1, BH$1)))</f>
        <v>2.1406464999999999</v>
      </c>
      <c r="BI138">
        <f ca="1">AVERAGE(INDIRECT(ADDRESS($AU137+2, BI$1)):INDIRECT(ADDRESS($AU138+1, BI$1)))</f>
        <v>2.2768967616666664</v>
      </c>
      <c r="BJ138">
        <f ca="1">AVERAGE(INDIRECT(ADDRESS($AU137+2, BJ$1)):INDIRECT(ADDRESS($AU138+1, BJ$1)))</f>
        <v>2.3055481666666666</v>
      </c>
      <c r="BK138">
        <f ca="1">AVERAGE(INDIRECT(ADDRESS($AU137+2, BK$1)):INDIRECT(ADDRESS($AU138+1, BK$1)))</f>
        <v>2.6117500000000002</v>
      </c>
      <c r="BL138">
        <f ca="1">AVERAGE(INDIRECT(ADDRESS($AU137+2, BL$1)):INDIRECT(ADDRESS($AU138+1, BL$1)))</f>
        <v>1.7919813333333332</v>
      </c>
      <c r="BM138">
        <f ca="1">AVERAGE(INDIRECT(ADDRESS($AU137+2, BM$1)):INDIRECT(ADDRESS($AU138+1, BM$1)))</f>
        <v>1.1140056666666664</v>
      </c>
      <c r="BN138">
        <f ca="1">AVERAGE(INDIRECT(ADDRESS($AU137+2, BN$1)):INDIRECT(ADDRESS($AU138+1, BN$1)))</f>
        <v>2.2512286743333334</v>
      </c>
      <c r="BO138">
        <f ca="1">AVERAGE(INDIRECT(ADDRESS($AU137+2, BO$1)):INDIRECT(ADDRESS($AU138+1, BO$1)))</f>
        <v>2.5548450000000003</v>
      </c>
      <c r="BP138">
        <f ca="1">AVERAGE(INDIRECT(ADDRESS($AU137+2, BP$1)):INDIRECT(ADDRESS($AU138+1, BP$1)))</f>
        <v>1.5598496666666666</v>
      </c>
    </row>
    <row r="139" spans="1:68" x14ac:dyDescent="0.25">
      <c r="A139" s="1">
        <v>0.85357400000000005</v>
      </c>
      <c r="B139" s="1">
        <v>0.56088199999999999</v>
      </c>
      <c r="C139" s="1">
        <v>5.4999700000000002</v>
      </c>
      <c r="D139" s="1">
        <v>3.8068599999999999</v>
      </c>
      <c r="E139" s="1">
        <v>1.9997499999999999</v>
      </c>
      <c r="F139" s="1">
        <v>2.0184500000000001</v>
      </c>
      <c r="G139" s="1">
        <v>3.3717100000000002</v>
      </c>
      <c r="H139" s="1">
        <v>1.2881400000000001</v>
      </c>
      <c r="I139" s="1">
        <v>3.3072599999999999</v>
      </c>
      <c r="J139" s="1">
        <v>5.1606399999999999</v>
      </c>
      <c r="K139" s="1">
        <v>0.873448</v>
      </c>
      <c r="L139" s="1">
        <v>3.2948900000000001</v>
      </c>
      <c r="M139" s="1">
        <v>1.8131200000000001</v>
      </c>
      <c r="N139" s="1">
        <v>2.5119199999999999</v>
      </c>
      <c r="O139" s="1">
        <v>2.7143299999999999</v>
      </c>
      <c r="P139" s="1">
        <v>3.12927</v>
      </c>
      <c r="Q139" s="1">
        <v>3.4251999999999998</v>
      </c>
      <c r="R139" s="1">
        <v>4.16751</v>
      </c>
      <c r="S139" s="1">
        <v>1.7553000000000001</v>
      </c>
      <c r="T139" s="1">
        <v>2.93499</v>
      </c>
      <c r="U139" s="1">
        <v>4.0585199999999997</v>
      </c>
      <c r="V139" s="1" t="s">
        <v>23</v>
      </c>
      <c r="W139" s="1">
        <f>ABS(IK_diagnostics_degrees[[#This Row],[Column1]]-A138)</f>
        <v>0.63761200000000007</v>
      </c>
      <c r="X139" s="1">
        <f>ABS(IK_diagnostics_degrees[[#This Row],[Column2]]-B138)</f>
        <v>1.205838</v>
      </c>
      <c r="Y139" s="1">
        <f>ABS(IK_diagnostics_degrees[[#This Row],[Column3]]-C138)</f>
        <v>0.65585000000000004</v>
      </c>
      <c r="Z139" s="1">
        <f>ABS(IK_diagnostics_degrees[[#This Row],[Column4]]-D138)</f>
        <v>2.8320150000000002</v>
      </c>
      <c r="AA139" s="1">
        <f>ABS(IK_diagnostics_degrees[[#This Row],[Column5]]-E138)</f>
        <v>3.2833900000000007</v>
      </c>
      <c r="AB139" s="1">
        <f>ABS(IK_diagnostics_degrees[[#This Row],[Column6]]-F138)</f>
        <v>0.20713999999999988</v>
      </c>
      <c r="AC139" s="1">
        <f>ABS(IK_diagnostics_degrees[[#This Row],[Column7]]-G138)</f>
        <v>3.0822800000000004</v>
      </c>
      <c r="AD139" s="1">
        <f>ABS(IK_diagnostics_degrees[[#This Row],[Column8]]-H138)</f>
        <v>0.64172800000000008</v>
      </c>
      <c r="AE139" s="1">
        <f>ABS(IK_diagnostics_degrees[[#This Row],[Column9]]-I138)</f>
        <v>2.8768600000000002</v>
      </c>
      <c r="AF139" s="1">
        <f>ABS(IK_diagnostics_degrees[[#This Row],[Column10]]-J138)</f>
        <v>1.8513599999999997</v>
      </c>
      <c r="AG139" s="1">
        <f>ABS(IK_diagnostics_degrees[[#This Row],[Column11]]-K138)</f>
        <v>0.80357199999999995</v>
      </c>
      <c r="AH139" s="1">
        <f>ABS(IK_diagnostics_degrees[[#This Row],[Column12]]-L138)</f>
        <v>2.08447</v>
      </c>
      <c r="AI139" s="1">
        <f>ABS(IK_diagnostics_degrees[[#This Row],[Column13]]-M138)</f>
        <v>2.04372</v>
      </c>
      <c r="AJ139" s="1">
        <f>ABS(IK_diagnostics_degrees[[#This Row],[Column14]]-N138)</f>
        <v>0.27744999999999997</v>
      </c>
      <c r="AK139" s="1">
        <f>ABS(IK_diagnostics_degrees[[#This Row],[Column15]]-O138)</f>
        <v>1.9052900000000004</v>
      </c>
      <c r="AL139" s="1">
        <f>ABS(IK_diagnostics_degrees[[#This Row],[Column16]]-P138)</f>
        <v>1.4799800000000001</v>
      </c>
      <c r="AM139" s="1">
        <f>ABS(IK_diagnostics_degrees[[#This Row],[Column17]]-Q138)</f>
        <v>1.6924399999999997</v>
      </c>
      <c r="AN139" s="1">
        <f>ABS(IK_diagnostics_degrees[[#This Row],[Column18]]-R138)</f>
        <v>1.8944700000000001</v>
      </c>
      <c r="AO139" s="1">
        <f>ABS(IK_diagnostics_degrees[[#This Row],[Column19]]-S138)</f>
        <v>1.1779999999999999</v>
      </c>
      <c r="AP139" s="1">
        <f>ABS(IK_diagnostics_degrees[[#This Row],[Column20]]-T138)</f>
        <v>2.8861800000000004</v>
      </c>
      <c r="AQ139" s="1">
        <f>ABS(IK_diagnostics_degrees[[#This Row],[Column21]]-U138)</f>
        <v>1.0068099999999998</v>
      </c>
      <c r="AU139" s="4">
        <f>IK_diagnostics_frames[[#This Row],[Column1]]+AU138</f>
        <v>428</v>
      </c>
      <c r="AV139">
        <f ca="1">AVERAGE(INDIRECT(ADDRESS($AU138+2, AV$1)):INDIRECT(ADDRESS($AU139+1, AV$1)))</f>
        <v>2.9893469600000002</v>
      </c>
      <c r="AW139">
        <f ca="1">AVERAGE(INDIRECT(ADDRESS($AU138+2, AW$1)):INDIRECT(ADDRESS($AU139+1, AW$1)))</f>
        <v>1.794594</v>
      </c>
      <c r="AX139">
        <f ca="1">AVERAGE(INDIRECT(ADDRESS($AU138+2, AX$1)):INDIRECT(ADDRESS($AU139+1, AX$1)))</f>
        <v>2.0260059999999998</v>
      </c>
      <c r="AY139">
        <f ca="1">AVERAGE(INDIRECT(ADDRESS($AU138+2, AY$1)):INDIRECT(ADDRESS($AU139+1, AY$1)))</f>
        <v>2.35411774</v>
      </c>
      <c r="AZ139">
        <f ca="1">AVERAGE(INDIRECT(ADDRESS($AU138+2, AZ$1)):INDIRECT(ADDRESS($AU139+1, AZ$1)))</f>
        <v>2.9125684000000005</v>
      </c>
      <c r="BA139">
        <f ca="1">AVERAGE(INDIRECT(ADDRESS($AU138+2, BA$1)):INDIRECT(ADDRESS($AU139+1, BA$1)))</f>
        <v>3.2275119999999999</v>
      </c>
      <c r="BB139">
        <f ca="1">AVERAGE(INDIRECT(ADDRESS($AU138+2, BB$1)):INDIRECT(ADDRESS($AU139+1, BB$1)))</f>
        <v>1.384908</v>
      </c>
      <c r="BC139">
        <f ca="1">AVERAGE(INDIRECT(ADDRESS($AU138+2, BC$1)):INDIRECT(ADDRESS($AU139+1, BC$1)))</f>
        <v>1.8921439999999996</v>
      </c>
      <c r="BD139">
        <f ca="1">AVERAGE(INDIRECT(ADDRESS($AU138+2, BD$1)):INDIRECT(ADDRESS($AU139+1, BD$1)))</f>
        <v>2.0761704000000001</v>
      </c>
      <c r="BE139">
        <f ca="1">AVERAGE(INDIRECT(ADDRESS($AU138+2, BE$1)):INDIRECT(ADDRESS($AU139+1, BE$1)))</f>
        <v>4.1331514</v>
      </c>
      <c r="BF139">
        <f ca="1">AVERAGE(INDIRECT(ADDRESS($AU138+2, BF$1)):INDIRECT(ADDRESS($AU139+1, BF$1)))</f>
        <v>1.9486470703999998</v>
      </c>
      <c r="BG139">
        <f ca="1">AVERAGE(INDIRECT(ADDRESS($AU138+2, BG$1)):INDIRECT(ADDRESS($AU139+1, BG$1)))</f>
        <v>2.0053220000000005</v>
      </c>
      <c r="BH139">
        <f ca="1">AVERAGE(INDIRECT(ADDRESS($AU138+2, BH$1)):INDIRECT(ADDRESS($AU139+1, BH$1)))</f>
        <v>1.2337698000000004</v>
      </c>
      <c r="BI139">
        <f ca="1">AVERAGE(INDIRECT(ADDRESS($AU138+2, BI$1)):INDIRECT(ADDRESS($AU139+1, BI$1)))</f>
        <v>3.5944611844000001</v>
      </c>
      <c r="BJ139">
        <f ca="1">AVERAGE(INDIRECT(ADDRESS($AU138+2, BJ$1)):INDIRECT(ADDRESS($AU139+1, BJ$1)))</f>
        <v>1.9092861999999999</v>
      </c>
      <c r="BK139">
        <f ca="1">AVERAGE(INDIRECT(ADDRESS($AU138+2, BK$1)):INDIRECT(ADDRESS($AU139+1, BK$1)))</f>
        <v>2.7567279999999998</v>
      </c>
      <c r="BL139">
        <f ca="1">AVERAGE(INDIRECT(ADDRESS($AU138+2, BL$1)):INDIRECT(ADDRESS($AU139+1, BL$1)))</f>
        <v>1.5297824</v>
      </c>
      <c r="BM139">
        <f ca="1">AVERAGE(INDIRECT(ADDRESS($AU138+2, BM$1)):INDIRECT(ADDRESS($AU139+1, BM$1)))</f>
        <v>2.9588448000000001</v>
      </c>
      <c r="BN139">
        <f ca="1">AVERAGE(INDIRECT(ADDRESS($AU138+2, BN$1)):INDIRECT(ADDRESS($AU139+1, BN$1)))</f>
        <v>2.0332332000000002</v>
      </c>
      <c r="BO139">
        <f ca="1">AVERAGE(INDIRECT(ADDRESS($AU138+2, BO$1)):INDIRECT(ADDRESS($AU139+1, BO$1)))</f>
        <v>3.0924159999999996</v>
      </c>
      <c r="BP139">
        <f ca="1">AVERAGE(INDIRECT(ADDRESS($AU138+2, BP$1)):INDIRECT(ADDRESS($AU139+1, BP$1)))</f>
        <v>1.1940319999999998</v>
      </c>
    </row>
    <row r="140" spans="1:68" x14ac:dyDescent="0.25">
      <c r="A140" s="1">
        <v>2.27874</v>
      </c>
      <c r="B140" s="1">
        <v>1.13968</v>
      </c>
      <c r="C140" s="1">
        <v>4.3902000000000001</v>
      </c>
      <c r="D140" s="1">
        <v>2.9004500000000002</v>
      </c>
      <c r="E140" s="1">
        <v>0.59982100000000005</v>
      </c>
      <c r="F140" s="1">
        <v>5.7174899999999997</v>
      </c>
      <c r="G140" s="1">
        <v>3.2404700000000002</v>
      </c>
      <c r="H140" s="1">
        <v>3.83047</v>
      </c>
      <c r="I140" s="1">
        <v>3.7631700000000001</v>
      </c>
      <c r="J140" s="1">
        <v>3.0973099999999998</v>
      </c>
      <c r="K140" s="1">
        <v>3.5237500000000002</v>
      </c>
      <c r="L140" s="1">
        <v>4.0773599999999997</v>
      </c>
      <c r="M140" s="1">
        <v>5.6101900000000002</v>
      </c>
      <c r="N140" s="1">
        <v>6.2831900000000003</v>
      </c>
      <c r="O140" s="1">
        <v>2.4012199999999999</v>
      </c>
      <c r="P140" s="1">
        <v>2.4276499999999999</v>
      </c>
      <c r="Q140" s="1">
        <v>2.3661799999999999</v>
      </c>
      <c r="R140" s="1">
        <v>0.81949300000000003</v>
      </c>
      <c r="S140" s="1">
        <v>3.4870399999999999</v>
      </c>
      <c r="T140" s="1">
        <v>1.48081</v>
      </c>
      <c r="U140" s="1">
        <v>4.9137300000000002</v>
      </c>
      <c r="V140" s="1" t="s">
        <v>23</v>
      </c>
      <c r="W140" s="1">
        <f>ABS(IK_diagnostics_degrees[[#This Row],[Column1]]-A139)</f>
        <v>1.4251659999999999</v>
      </c>
      <c r="X140" s="1">
        <f>ABS(IK_diagnostics_degrees[[#This Row],[Column2]]-B139)</f>
        <v>0.57879800000000003</v>
      </c>
      <c r="Y140" s="1">
        <f>ABS(IK_diagnostics_degrees[[#This Row],[Column3]]-C139)</f>
        <v>1.1097700000000001</v>
      </c>
      <c r="Z140" s="1">
        <f>ABS(IK_diagnostics_degrees[[#This Row],[Column4]]-D139)</f>
        <v>0.90640999999999972</v>
      </c>
      <c r="AA140" s="1">
        <f>ABS(IK_diagnostics_degrees[[#This Row],[Column5]]-E139)</f>
        <v>1.3999289999999998</v>
      </c>
      <c r="AB140" s="1">
        <f>ABS(IK_diagnostics_degrees[[#This Row],[Column6]]-F139)</f>
        <v>3.6990399999999997</v>
      </c>
      <c r="AC140" s="1">
        <f>ABS(IK_diagnostics_degrees[[#This Row],[Column7]]-G139)</f>
        <v>0.13124000000000002</v>
      </c>
      <c r="AD140" s="1">
        <f>ABS(IK_diagnostics_degrees[[#This Row],[Column8]]-H139)</f>
        <v>2.5423299999999998</v>
      </c>
      <c r="AE140" s="1">
        <f>ABS(IK_diagnostics_degrees[[#This Row],[Column9]]-I139)</f>
        <v>0.45591000000000026</v>
      </c>
      <c r="AF140" s="1">
        <f>ABS(IK_diagnostics_degrees[[#This Row],[Column10]]-J139)</f>
        <v>2.0633300000000001</v>
      </c>
      <c r="AG140" s="1">
        <f>ABS(IK_diagnostics_degrees[[#This Row],[Column11]]-K139)</f>
        <v>2.6503019999999999</v>
      </c>
      <c r="AH140" s="1">
        <f>ABS(IK_diagnostics_degrees[[#This Row],[Column12]]-L139)</f>
        <v>0.78246999999999955</v>
      </c>
      <c r="AI140" s="1">
        <f>ABS(IK_diagnostics_degrees[[#This Row],[Column13]]-M139)</f>
        <v>3.7970700000000002</v>
      </c>
      <c r="AJ140" s="1">
        <f>ABS(IK_diagnostics_degrees[[#This Row],[Column14]]-N139)</f>
        <v>3.7712700000000003</v>
      </c>
      <c r="AK140" s="1">
        <f>ABS(IK_diagnostics_degrees[[#This Row],[Column15]]-O139)</f>
        <v>0.31311</v>
      </c>
      <c r="AL140" s="1">
        <f>ABS(IK_diagnostics_degrees[[#This Row],[Column16]]-P139)</f>
        <v>0.70162000000000013</v>
      </c>
      <c r="AM140" s="1">
        <f>ABS(IK_diagnostics_degrees[[#This Row],[Column17]]-Q139)</f>
        <v>1.0590199999999999</v>
      </c>
      <c r="AN140" s="1">
        <f>ABS(IK_diagnostics_degrees[[#This Row],[Column18]]-R139)</f>
        <v>3.348017</v>
      </c>
      <c r="AO140" s="1">
        <f>ABS(IK_diagnostics_degrees[[#This Row],[Column19]]-S139)</f>
        <v>1.7317399999999998</v>
      </c>
      <c r="AP140" s="1">
        <f>ABS(IK_diagnostics_degrees[[#This Row],[Column20]]-T139)</f>
        <v>1.45418</v>
      </c>
      <c r="AQ140" s="1">
        <f>ABS(IK_diagnostics_degrees[[#This Row],[Column21]]-U139)</f>
        <v>0.85521000000000047</v>
      </c>
      <c r="AU140" s="3">
        <f>IK_diagnostics_frames[[#This Row],[Column1]]+AU139</f>
        <v>435</v>
      </c>
      <c r="AV140">
        <f ca="1">AVERAGE(INDIRECT(ADDRESS($AU139+2, AV$1)):INDIRECT(ADDRESS($AU140+1, AV$1)))</f>
        <v>2.3141502857142853</v>
      </c>
      <c r="AW140">
        <f ca="1">AVERAGE(INDIRECT(ADDRESS($AU139+2, AW$1)):INDIRECT(ADDRESS($AU140+1, AW$1)))</f>
        <v>2.0982165714285714</v>
      </c>
      <c r="AX140">
        <f ca="1">AVERAGE(INDIRECT(ADDRESS($AU139+2, AX$1)):INDIRECT(ADDRESS($AU140+1, AX$1)))</f>
        <v>1.8514945714285713</v>
      </c>
      <c r="AY140">
        <f ca="1">AVERAGE(INDIRECT(ADDRESS($AU139+2, AY$1)):INDIRECT(ADDRESS($AU140+1, AY$1)))</f>
        <v>2.0357783857142855</v>
      </c>
      <c r="AZ140">
        <f ca="1">AVERAGE(INDIRECT(ADDRESS($AU139+2, AZ$1)):INDIRECT(ADDRESS($AU140+1, AZ$1)))</f>
        <v>1.2965802857142859</v>
      </c>
      <c r="BA140">
        <f ca="1">AVERAGE(INDIRECT(ADDRESS($AU139+2, BA$1)):INDIRECT(ADDRESS($AU140+1, BA$1)))</f>
        <v>1.2762159999999998</v>
      </c>
      <c r="BB140">
        <f ca="1">AVERAGE(INDIRECT(ADDRESS($AU139+2, BB$1)):INDIRECT(ADDRESS($AU140+1, BB$1)))</f>
        <v>1.8703971428571429</v>
      </c>
      <c r="BC140">
        <f ca="1">AVERAGE(INDIRECT(ADDRESS($AU139+2, BC$1)):INDIRECT(ADDRESS($AU140+1, BC$1)))</f>
        <v>1.9310457142857145</v>
      </c>
      <c r="BD140">
        <f ca="1">AVERAGE(INDIRECT(ADDRESS($AU139+2, BD$1)):INDIRECT(ADDRESS($AU140+1, BD$1)))</f>
        <v>1.1903322857142855</v>
      </c>
      <c r="BE140">
        <f ca="1">AVERAGE(INDIRECT(ADDRESS($AU139+2, BE$1)):INDIRECT(ADDRESS($AU140+1, BE$1)))</f>
        <v>1.8996609428571429</v>
      </c>
      <c r="BF140">
        <f ca="1">AVERAGE(INDIRECT(ADDRESS($AU139+2, BF$1)):INDIRECT(ADDRESS($AU140+1, BF$1)))</f>
        <v>1.7635091428571432</v>
      </c>
      <c r="BG140">
        <f ca="1">AVERAGE(INDIRECT(ADDRESS($AU139+2, BG$1)):INDIRECT(ADDRESS($AU140+1, BG$1)))</f>
        <v>2.160351714285714</v>
      </c>
      <c r="BH140">
        <f ca="1">AVERAGE(INDIRECT(ADDRESS($AU139+2, BH$1)):INDIRECT(ADDRESS($AU140+1, BH$1)))</f>
        <v>2.1341391428571428</v>
      </c>
      <c r="BI140">
        <f ca="1">AVERAGE(INDIRECT(ADDRESS($AU139+2, BI$1)):INDIRECT(ADDRESS($AU140+1, BI$1)))</f>
        <v>1.7696971428571431</v>
      </c>
      <c r="BJ140">
        <f ca="1">AVERAGE(INDIRECT(ADDRESS($AU139+2, BJ$1)):INDIRECT(ADDRESS($AU140+1, BJ$1)))</f>
        <v>3.2513445714285711</v>
      </c>
      <c r="BK140">
        <f ca="1">AVERAGE(INDIRECT(ADDRESS($AU139+2, BK$1)):INDIRECT(ADDRESS($AU140+1, BK$1)))</f>
        <v>1.9100054285714285</v>
      </c>
      <c r="BL140">
        <f ca="1">AVERAGE(INDIRECT(ADDRESS($AU139+2, BL$1)):INDIRECT(ADDRESS($AU140+1, BL$1)))</f>
        <v>1.9506060000000001</v>
      </c>
      <c r="BM140">
        <f ca="1">AVERAGE(INDIRECT(ADDRESS($AU139+2, BM$1)):INDIRECT(ADDRESS($AU140+1, BM$1)))</f>
        <v>2.381372857142857</v>
      </c>
      <c r="BN140">
        <f ca="1">AVERAGE(INDIRECT(ADDRESS($AU139+2, BN$1)):INDIRECT(ADDRESS($AU140+1, BN$1)))</f>
        <v>2.7590857142857144</v>
      </c>
      <c r="BO140">
        <f ca="1">AVERAGE(INDIRECT(ADDRESS($AU139+2, BO$1)):INDIRECT(ADDRESS($AU140+1, BO$1)))</f>
        <v>2.3515220285714284</v>
      </c>
      <c r="BP140">
        <f ca="1">AVERAGE(INDIRECT(ADDRESS($AU139+2, BP$1)):INDIRECT(ADDRESS($AU140+1, BP$1)))</f>
        <v>1.9121702857142857</v>
      </c>
    </row>
    <row r="141" spans="1:68" x14ac:dyDescent="0.25">
      <c r="A141" s="1">
        <v>4.5125799999999998</v>
      </c>
      <c r="B141" s="1">
        <v>0.68827000000000005</v>
      </c>
      <c r="C141" s="1">
        <v>2.1076199999999998</v>
      </c>
      <c r="D141" s="1">
        <v>2.6700499999999998</v>
      </c>
      <c r="E141" s="1">
        <v>3.3184900000000002</v>
      </c>
      <c r="F141" s="1">
        <v>2.18066</v>
      </c>
      <c r="G141" s="1">
        <v>6.7204700000000001E-3</v>
      </c>
      <c r="H141" s="1">
        <v>3.6012300000000002</v>
      </c>
      <c r="I141" s="1">
        <v>2.80803</v>
      </c>
      <c r="J141" s="1">
        <v>3.9714900000000002</v>
      </c>
      <c r="K141" s="1">
        <v>3.20886</v>
      </c>
      <c r="L141" s="1">
        <v>1.71543</v>
      </c>
      <c r="M141" s="1">
        <v>3.9613700000000001</v>
      </c>
      <c r="N141" s="1">
        <v>3.2944200000000001</v>
      </c>
      <c r="O141" s="1">
        <v>1.3793500000000001</v>
      </c>
      <c r="P141" s="1">
        <v>3.7839900000000002</v>
      </c>
      <c r="Q141" s="1">
        <v>1.48969</v>
      </c>
      <c r="R141" s="1">
        <v>8.3200499999999997E-2</v>
      </c>
      <c r="S141" s="1">
        <v>0.97536500000000004</v>
      </c>
      <c r="T141" s="1">
        <v>3.45024</v>
      </c>
      <c r="U141" s="1">
        <v>6.2831900000000003</v>
      </c>
      <c r="V141" s="1" t="s">
        <v>23</v>
      </c>
      <c r="W141" s="1">
        <f>ABS(IK_diagnostics_degrees[[#This Row],[Column1]]-A140)</f>
        <v>2.2338399999999998</v>
      </c>
      <c r="X141" s="1">
        <f>ABS(IK_diagnostics_degrees[[#This Row],[Column2]]-B140)</f>
        <v>0.45140999999999998</v>
      </c>
      <c r="Y141" s="1">
        <f>ABS(IK_diagnostics_degrees[[#This Row],[Column3]]-C140)</f>
        <v>2.2825800000000003</v>
      </c>
      <c r="Z141" s="1">
        <f>ABS(IK_diagnostics_degrees[[#This Row],[Column4]]-D140)</f>
        <v>0.23040000000000038</v>
      </c>
      <c r="AA141" s="1">
        <f>ABS(IK_diagnostics_degrees[[#This Row],[Column5]]-E140)</f>
        <v>2.7186690000000002</v>
      </c>
      <c r="AB141" s="1">
        <f>ABS(IK_diagnostics_degrees[[#This Row],[Column6]]-F140)</f>
        <v>3.5368299999999997</v>
      </c>
      <c r="AC141" s="1">
        <f>ABS(IK_diagnostics_degrees[[#This Row],[Column7]]-G140)</f>
        <v>3.2337495300000003</v>
      </c>
      <c r="AD141" s="1">
        <f>ABS(IK_diagnostics_degrees[[#This Row],[Column8]]-H140)</f>
        <v>0.22923999999999989</v>
      </c>
      <c r="AE141" s="1">
        <f>ABS(IK_diagnostics_degrees[[#This Row],[Column9]]-I140)</f>
        <v>0.9551400000000001</v>
      </c>
      <c r="AF141" s="1">
        <f>ABS(IK_diagnostics_degrees[[#This Row],[Column10]]-J140)</f>
        <v>0.8741800000000004</v>
      </c>
      <c r="AG141" s="1">
        <f>ABS(IK_diagnostics_degrees[[#This Row],[Column11]]-K140)</f>
        <v>0.31489000000000011</v>
      </c>
      <c r="AH141" s="1">
        <f>ABS(IK_diagnostics_degrees[[#This Row],[Column12]]-L140)</f>
        <v>2.3619299999999996</v>
      </c>
      <c r="AI141" s="1">
        <f>ABS(IK_diagnostics_degrees[[#This Row],[Column13]]-M140)</f>
        <v>1.6488200000000002</v>
      </c>
      <c r="AJ141" s="1">
        <f>ABS(IK_diagnostics_degrees[[#This Row],[Column14]]-N140)</f>
        <v>2.9887700000000001</v>
      </c>
      <c r="AK141" s="1">
        <f>ABS(IK_diagnostics_degrees[[#This Row],[Column15]]-O140)</f>
        <v>1.0218699999999998</v>
      </c>
      <c r="AL141" s="1">
        <f>ABS(IK_diagnostics_degrees[[#This Row],[Column16]]-P140)</f>
        <v>1.3563400000000003</v>
      </c>
      <c r="AM141" s="1">
        <f>ABS(IK_diagnostics_degrees[[#This Row],[Column17]]-Q140)</f>
        <v>0.87648999999999999</v>
      </c>
      <c r="AN141" s="1">
        <f>ABS(IK_diagnostics_degrees[[#This Row],[Column18]]-R140)</f>
        <v>0.73629250000000002</v>
      </c>
      <c r="AO141" s="1">
        <f>ABS(IK_diagnostics_degrees[[#This Row],[Column19]]-S140)</f>
        <v>2.5116749999999999</v>
      </c>
      <c r="AP141" s="1">
        <f>ABS(IK_diagnostics_degrees[[#This Row],[Column20]]-T140)</f>
        <v>1.96943</v>
      </c>
      <c r="AQ141" s="1">
        <f>ABS(IK_diagnostics_degrees[[#This Row],[Column21]]-U140)</f>
        <v>1.3694600000000001</v>
      </c>
      <c r="AU141" s="4">
        <f>IK_diagnostics_frames[[#This Row],[Column1]]+AU140</f>
        <v>438</v>
      </c>
      <c r="AV141">
        <f ca="1">AVERAGE(INDIRECT(ADDRESS($AU140+2, AV$1)):INDIRECT(ADDRESS($AU141+1, AV$1)))</f>
        <v>3.6823166666666665</v>
      </c>
      <c r="AW141">
        <f ca="1">AVERAGE(INDIRECT(ADDRESS($AU140+2, AW$1)):INDIRECT(ADDRESS($AU141+1, AW$1)))</f>
        <v>2.6647993333333333</v>
      </c>
      <c r="AX141">
        <f ca="1">AVERAGE(INDIRECT(ADDRESS($AU140+2, AX$1)):INDIRECT(ADDRESS($AU141+1, AX$1)))</f>
        <v>2.4253266666666664</v>
      </c>
      <c r="AY141">
        <f ca="1">AVERAGE(INDIRECT(ADDRESS($AU140+2, AY$1)):INDIRECT(ADDRESS($AU141+1, AY$1)))</f>
        <v>1.2605133333333334</v>
      </c>
      <c r="AZ141">
        <f ca="1">AVERAGE(INDIRECT(ADDRESS($AU140+2, AZ$1)):INDIRECT(ADDRESS($AU141+1, AZ$1)))</f>
        <v>1.7450613333333331</v>
      </c>
      <c r="BA141">
        <f ca="1">AVERAGE(INDIRECT(ADDRESS($AU140+2, BA$1)):INDIRECT(ADDRESS($AU141+1, BA$1)))</f>
        <v>2.3954666666666671</v>
      </c>
      <c r="BB141">
        <f ca="1">AVERAGE(INDIRECT(ADDRESS($AU140+2, BB$1)):INDIRECT(ADDRESS($AU141+1, BB$1)))</f>
        <v>2.2556099999999999</v>
      </c>
      <c r="BC141">
        <f ca="1">AVERAGE(INDIRECT(ADDRESS($AU140+2, BC$1)):INDIRECT(ADDRESS($AU141+1, BC$1)))</f>
        <v>1.57359</v>
      </c>
      <c r="BD141">
        <f ca="1">AVERAGE(INDIRECT(ADDRESS($AU140+2, BD$1)):INDIRECT(ADDRESS($AU141+1, BD$1)))</f>
        <v>2.02115</v>
      </c>
      <c r="BE141">
        <f ca="1">AVERAGE(INDIRECT(ADDRESS($AU140+2, BE$1)):INDIRECT(ADDRESS($AU141+1, BE$1)))</f>
        <v>1.0984596666666666</v>
      </c>
      <c r="BF141">
        <f ca="1">AVERAGE(INDIRECT(ADDRESS($AU140+2, BF$1)):INDIRECT(ADDRESS($AU141+1, BF$1)))</f>
        <v>0.78668466666666659</v>
      </c>
      <c r="BG141">
        <f ca="1">AVERAGE(INDIRECT(ADDRESS($AU140+2, BG$1)):INDIRECT(ADDRESS($AU141+1, BG$1)))</f>
        <v>1.2641166666666668</v>
      </c>
      <c r="BH141">
        <f ca="1">AVERAGE(INDIRECT(ADDRESS($AU140+2, BH$1)):INDIRECT(ADDRESS($AU141+1, BH$1)))</f>
        <v>1.9073693333333335</v>
      </c>
      <c r="BI141">
        <f ca="1">AVERAGE(INDIRECT(ADDRESS($AU140+2, BI$1)):INDIRECT(ADDRESS($AU141+1, BI$1)))</f>
        <v>2.6806233333333336</v>
      </c>
      <c r="BJ141">
        <f ca="1">AVERAGE(INDIRECT(ADDRESS($AU140+2, BJ$1)):INDIRECT(ADDRESS($AU141+1, BJ$1)))</f>
        <v>2.8963533333333338</v>
      </c>
      <c r="BK141">
        <f ca="1">AVERAGE(INDIRECT(ADDRESS($AU140+2, BK$1)):INDIRECT(ADDRESS($AU141+1, BK$1)))</f>
        <v>1.1212800000000003</v>
      </c>
      <c r="BL141">
        <f ca="1">AVERAGE(INDIRECT(ADDRESS($AU140+2, BL$1)):INDIRECT(ADDRESS($AU141+1, BL$1)))</f>
        <v>0.81861999999999979</v>
      </c>
      <c r="BM141">
        <f ca="1">AVERAGE(INDIRECT(ADDRESS($AU140+2, BM$1)):INDIRECT(ADDRESS($AU141+1, BM$1)))</f>
        <v>1.8958166666666665</v>
      </c>
      <c r="BN141">
        <f ca="1">AVERAGE(INDIRECT(ADDRESS($AU140+2, BN$1)):INDIRECT(ADDRESS($AU141+1, BN$1)))</f>
        <v>3.3595923333333331</v>
      </c>
      <c r="BO141">
        <f ca="1">AVERAGE(INDIRECT(ADDRESS($AU140+2, BO$1)):INDIRECT(ADDRESS($AU141+1, BO$1)))</f>
        <v>1.8248639999999998</v>
      </c>
      <c r="BP141">
        <f ca="1">AVERAGE(INDIRECT(ADDRESS($AU140+2, BP$1)):INDIRECT(ADDRESS($AU141+1, BP$1)))</f>
        <v>1.4413366666666665</v>
      </c>
    </row>
    <row r="142" spans="1:68" x14ac:dyDescent="0.25">
      <c r="A142" s="1">
        <v>1.9117</v>
      </c>
      <c r="B142" s="1">
        <v>2.26918</v>
      </c>
      <c r="C142" s="1">
        <v>4.2991000000000001</v>
      </c>
      <c r="D142" s="1">
        <v>2.57809</v>
      </c>
      <c r="E142" s="1">
        <v>9.7742899999999994E-2</v>
      </c>
      <c r="F142" s="1">
        <v>5.4653799999999997</v>
      </c>
      <c r="G142" s="1">
        <v>1.83528</v>
      </c>
      <c r="H142" s="1">
        <v>2.9085000000000001</v>
      </c>
      <c r="I142" s="1">
        <v>3.3023400000000001</v>
      </c>
      <c r="J142" s="1">
        <v>4.4398499999999999</v>
      </c>
      <c r="K142" s="1">
        <v>2.11313</v>
      </c>
      <c r="L142" s="1">
        <v>4.7151399999999999</v>
      </c>
      <c r="M142" s="1">
        <v>0.22219800000000001</v>
      </c>
      <c r="N142" s="1">
        <v>1.42787</v>
      </c>
      <c r="O142" s="1">
        <v>5.8053499999999998</v>
      </c>
      <c r="P142" s="1">
        <v>4.1123500000000002</v>
      </c>
      <c r="Q142" s="1">
        <v>3.0211600000000001</v>
      </c>
      <c r="R142" s="1" t="s">
        <v>22</v>
      </c>
      <c r="S142" s="1">
        <v>2.0345900000000001</v>
      </c>
      <c r="T142" s="1">
        <v>5.2931100000000004</v>
      </c>
      <c r="U142" s="1">
        <v>4.0503900000000002</v>
      </c>
      <c r="V142" s="1" t="s">
        <v>23</v>
      </c>
      <c r="W142" s="1">
        <f>ABS(IK_diagnostics_degrees[[#This Row],[Column1]]-A141)</f>
        <v>2.6008800000000001</v>
      </c>
      <c r="X142" s="1">
        <f>ABS(IK_diagnostics_degrees[[#This Row],[Column2]]-B141)</f>
        <v>1.5809099999999998</v>
      </c>
      <c r="Y142" s="1">
        <f>ABS(IK_diagnostics_degrees[[#This Row],[Column3]]-C141)</f>
        <v>2.1914800000000003</v>
      </c>
      <c r="Z142" s="1">
        <f>ABS(IK_diagnostics_degrees[[#This Row],[Column4]]-D141)</f>
        <v>9.195999999999982E-2</v>
      </c>
      <c r="AA142" s="1">
        <f>ABS(IK_diagnostics_degrees[[#This Row],[Column5]]-E141)</f>
        <v>3.2207471000000001</v>
      </c>
      <c r="AB142" s="1">
        <f>ABS(IK_diagnostics_degrees[[#This Row],[Column6]]-F141)</f>
        <v>3.2847199999999996</v>
      </c>
      <c r="AC142" s="1">
        <f>ABS(IK_diagnostics_degrees[[#This Row],[Column7]]-G141)</f>
        <v>1.8285595299999999</v>
      </c>
      <c r="AD142" s="1">
        <f>ABS(IK_diagnostics_degrees[[#This Row],[Column8]]-H141)</f>
        <v>0.69273000000000007</v>
      </c>
      <c r="AE142" s="1">
        <f>ABS(IK_diagnostics_degrees[[#This Row],[Column9]]-I141)</f>
        <v>0.49431000000000003</v>
      </c>
      <c r="AF142" s="1">
        <f>ABS(IK_diagnostics_degrees[[#This Row],[Column10]]-J141)</f>
        <v>0.46835999999999967</v>
      </c>
      <c r="AG142" s="1">
        <f>ABS(IK_diagnostics_degrees[[#This Row],[Column11]]-K141)</f>
        <v>1.0957300000000001</v>
      </c>
      <c r="AH142" s="1">
        <f>ABS(IK_diagnostics_degrees[[#This Row],[Column12]]-L141)</f>
        <v>2.9997099999999999</v>
      </c>
      <c r="AI142" s="1">
        <f>ABS(IK_diagnostics_degrees[[#This Row],[Column13]]-M141)</f>
        <v>3.7391719999999999</v>
      </c>
      <c r="AJ142" s="1">
        <f>ABS(IK_diagnostics_degrees[[#This Row],[Column14]]-N141)</f>
        <v>1.8665500000000002</v>
      </c>
      <c r="AK142" s="1">
        <f>ABS(IK_diagnostics_degrees[[#This Row],[Column15]]-O141)</f>
        <v>4.4260000000000002</v>
      </c>
      <c r="AL142" s="1">
        <f>ABS(IK_diagnostics_degrees[[#This Row],[Column16]]-P141)</f>
        <v>0.32835999999999999</v>
      </c>
      <c r="AM142" s="1">
        <f>ABS(IK_diagnostics_degrees[[#This Row],[Column17]]-Q141)</f>
        <v>1.5314700000000001</v>
      </c>
      <c r="AN142" s="1">
        <f>ABS(IK_diagnostics_degrees[[#This Row],[Column18]]-R141)</f>
        <v>8.3200499999999997E-2</v>
      </c>
      <c r="AO142" s="1">
        <f>ABS(IK_diagnostics_degrees[[#This Row],[Column19]]-S141)</f>
        <v>1.0592250000000001</v>
      </c>
      <c r="AP142" s="1">
        <f>ABS(IK_diagnostics_degrees[[#This Row],[Column20]]-T141)</f>
        <v>1.8428700000000005</v>
      </c>
      <c r="AQ142" s="1">
        <f>ABS(IK_diagnostics_degrees[[#This Row],[Column21]]-U141)</f>
        <v>2.2328000000000001</v>
      </c>
      <c r="AU142" s="3">
        <f>IK_diagnostics_frames[[#This Row],[Column1]]+AU141</f>
        <v>442</v>
      </c>
      <c r="AV142">
        <f ca="1">AVERAGE(INDIRECT(ADDRESS($AU141+2, AV$1)):INDIRECT(ADDRESS($AU142+1, AV$1)))</f>
        <v>2.2510049999999997</v>
      </c>
      <c r="AW142">
        <f ca="1">AVERAGE(INDIRECT(ADDRESS($AU141+2, AW$1)):INDIRECT(ADDRESS($AU142+1, AW$1)))</f>
        <v>2.9719469999999997</v>
      </c>
      <c r="AX142">
        <f ca="1">AVERAGE(INDIRECT(ADDRESS($AU141+2, AX$1)):INDIRECT(ADDRESS($AU142+1, AX$1)))</f>
        <v>2.3167200000000001</v>
      </c>
      <c r="AY142">
        <f ca="1">AVERAGE(INDIRECT(ADDRESS($AU141+2, AY$1)):INDIRECT(ADDRESS($AU142+1, AY$1)))</f>
        <v>1.2471219999999996</v>
      </c>
      <c r="AZ142">
        <f ca="1">AVERAGE(INDIRECT(ADDRESS($AU141+2, AZ$1)):INDIRECT(ADDRESS($AU142+1, AZ$1)))</f>
        <v>1.4487999999999999</v>
      </c>
      <c r="BA142">
        <f ca="1">AVERAGE(INDIRECT(ADDRESS($AU141+2, BA$1)):INDIRECT(ADDRESS($AU142+1, BA$1)))</f>
        <v>0.94026549999999987</v>
      </c>
      <c r="BB142">
        <f ca="1">AVERAGE(INDIRECT(ADDRESS($AU141+2, BB$1)):INDIRECT(ADDRESS($AU142+1, BB$1)))</f>
        <v>0.94391999999999998</v>
      </c>
      <c r="BC142">
        <f ca="1">AVERAGE(INDIRECT(ADDRESS($AU141+2, BC$1)):INDIRECT(ADDRESS($AU142+1, BC$1)))</f>
        <v>1.2607175000000006</v>
      </c>
      <c r="BD142">
        <f ca="1">AVERAGE(INDIRECT(ADDRESS($AU141+2, BD$1)):INDIRECT(ADDRESS($AU142+1, BD$1)))</f>
        <v>1.7094399999999998</v>
      </c>
      <c r="BE142">
        <f ca="1">AVERAGE(INDIRECT(ADDRESS($AU141+2, BE$1)):INDIRECT(ADDRESS($AU142+1, BE$1)))</f>
        <v>1.2027047500000001</v>
      </c>
      <c r="BF142">
        <f ca="1">AVERAGE(INDIRECT(ADDRESS($AU141+2, BF$1)):INDIRECT(ADDRESS($AU142+1, BF$1)))</f>
        <v>0.79003000000000001</v>
      </c>
      <c r="BG142">
        <f ca="1">AVERAGE(INDIRECT(ADDRESS($AU141+2, BG$1)):INDIRECT(ADDRESS($AU142+1, BG$1)))</f>
        <v>2.2463600000000001</v>
      </c>
      <c r="BH142">
        <f ca="1">AVERAGE(INDIRECT(ADDRESS($AU141+2, BH$1)):INDIRECT(ADDRESS($AU142+1, BH$1)))</f>
        <v>1.8832774999999997</v>
      </c>
      <c r="BI142">
        <f ca="1">AVERAGE(INDIRECT(ADDRESS($AU141+2, BI$1)):INDIRECT(ADDRESS($AU142+1, BI$1)))</f>
        <v>1.7118898250000001</v>
      </c>
      <c r="BJ142">
        <f ca="1">AVERAGE(INDIRECT(ADDRESS($AU141+2, BJ$1)):INDIRECT(ADDRESS($AU142+1, BJ$1)))</f>
        <v>2.6861524999999999</v>
      </c>
      <c r="BK142">
        <f ca="1">AVERAGE(INDIRECT(ADDRESS($AU141+2, BK$1)):INDIRECT(ADDRESS($AU142+1, BK$1)))</f>
        <v>2.1438125000000001</v>
      </c>
      <c r="BL142">
        <f ca="1">AVERAGE(INDIRECT(ADDRESS($AU141+2, BL$1)):INDIRECT(ADDRESS($AU142+1, BL$1)))</f>
        <v>1.9917634049999997</v>
      </c>
      <c r="BM142">
        <f ca="1">AVERAGE(INDIRECT(ADDRESS($AU141+2, BM$1)):INDIRECT(ADDRESS($AU142+1, BM$1)))</f>
        <v>1.8984794999999997</v>
      </c>
      <c r="BN142">
        <f ca="1">AVERAGE(INDIRECT(ADDRESS($AU141+2, BN$1)):INDIRECT(ADDRESS($AU142+1, BN$1)))</f>
        <v>2.5851617500000001</v>
      </c>
      <c r="BO142">
        <f ca="1">AVERAGE(INDIRECT(ADDRESS($AU141+2, BO$1)):INDIRECT(ADDRESS($AU142+1, BO$1)))</f>
        <v>1.3819524999999999</v>
      </c>
      <c r="BP142">
        <f ca="1">AVERAGE(INDIRECT(ADDRESS($AU141+2, BP$1)):INDIRECT(ADDRESS($AU142+1, BP$1)))</f>
        <v>1.9117874999999998</v>
      </c>
    </row>
    <row r="143" spans="1:68" x14ac:dyDescent="0.25">
      <c r="A143" s="1">
        <v>3.67109</v>
      </c>
      <c r="B143" s="1">
        <v>1.9409099999999999</v>
      </c>
      <c r="C143" s="1">
        <v>2.9514499999999999</v>
      </c>
      <c r="D143" s="1">
        <v>1.7105999999999999</v>
      </c>
      <c r="E143" s="1">
        <v>2.7393100000000001</v>
      </c>
      <c r="F143" s="1">
        <v>4.5095599999999996</v>
      </c>
      <c r="G143" s="1">
        <v>2.4694799999999999</v>
      </c>
      <c r="H143" s="1">
        <v>3.16134</v>
      </c>
      <c r="I143" s="1">
        <v>2.3843399999999999</v>
      </c>
      <c r="J143" s="1">
        <v>4.2870900000000001</v>
      </c>
      <c r="K143" s="1">
        <v>4.3331299999999997</v>
      </c>
      <c r="L143" s="1">
        <v>2.10724</v>
      </c>
      <c r="M143" s="1">
        <v>3.1355200000000001</v>
      </c>
      <c r="N143" s="1">
        <v>4.0741800000000001</v>
      </c>
      <c r="O143" s="1">
        <v>3.7275299999999998</v>
      </c>
      <c r="P143" s="1">
        <v>2.1827000000000001</v>
      </c>
      <c r="Q143" s="1">
        <v>3.55335</v>
      </c>
      <c r="R143" s="1">
        <v>6.1737900000000003</v>
      </c>
      <c r="S143" s="1">
        <v>2.4517000000000002</v>
      </c>
      <c r="T143" s="1">
        <v>2.0622199999999999</v>
      </c>
      <c r="U143" s="1">
        <v>1.6997500000000001</v>
      </c>
      <c r="V143" s="1" t="s">
        <v>23</v>
      </c>
      <c r="W143" s="1">
        <f>ABS(IK_diagnostics_degrees[[#This Row],[Column1]]-A142)</f>
        <v>1.75939</v>
      </c>
      <c r="X143" s="1">
        <f>ABS(IK_diagnostics_degrees[[#This Row],[Column2]]-B142)</f>
        <v>0.32827000000000006</v>
      </c>
      <c r="Y143" s="1">
        <f>ABS(IK_diagnostics_degrees[[#This Row],[Column3]]-C142)</f>
        <v>1.3476500000000002</v>
      </c>
      <c r="Z143" s="1">
        <f>ABS(IK_diagnostics_degrees[[#This Row],[Column4]]-D142)</f>
        <v>0.86749000000000009</v>
      </c>
      <c r="AA143" s="1">
        <f>ABS(IK_diagnostics_degrees[[#This Row],[Column5]]-E142)</f>
        <v>2.6415671000000001</v>
      </c>
      <c r="AB143" s="1">
        <f>ABS(IK_diagnostics_degrees[[#This Row],[Column6]]-F142)</f>
        <v>0.95582000000000011</v>
      </c>
      <c r="AC143" s="1">
        <f>ABS(IK_diagnostics_degrees[[#This Row],[Column7]]-G142)</f>
        <v>0.63419999999999987</v>
      </c>
      <c r="AD143" s="1">
        <f>ABS(IK_diagnostics_degrees[[#This Row],[Column8]]-H142)</f>
        <v>0.25283999999999995</v>
      </c>
      <c r="AE143" s="1">
        <f>ABS(IK_diagnostics_degrees[[#This Row],[Column9]]-I142)</f>
        <v>0.91800000000000015</v>
      </c>
      <c r="AF143" s="1">
        <f>ABS(IK_diagnostics_degrees[[#This Row],[Column10]]-J142)</f>
        <v>0.15275999999999978</v>
      </c>
      <c r="AG143" s="1">
        <f>ABS(IK_diagnostics_degrees[[#This Row],[Column11]]-K142)</f>
        <v>2.2199999999999998</v>
      </c>
      <c r="AH143" s="1">
        <f>ABS(IK_diagnostics_degrees[[#This Row],[Column12]]-L142)</f>
        <v>2.6078999999999999</v>
      </c>
      <c r="AI143" s="1">
        <f>ABS(IK_diagnostics_degrees[[#This Row],[Column13]]-M142)</f>
        <v>2.913322</v>
      </c>
      <c r="AJ143" s="1">
        <f>ABS(IK_diagnostics_degrees[[#This Row],[Column14]]-N142)</f>
        <v>2.6463100000000002</v>
      </c>
      <c r="AK143" s="1">
        <f>ABS(IK_diagnostics_degrees[[#This Row],[Column15]]-O142)</f>
        <v>2.07782</v>
      </c>
      <c r="AL143" s="1">
        <f>ABS(IK_diagnostics_degrees[[#This Row],[Column16]]-P142)</f>
        <v>1.9296500000000001</v>
      </c>
      <c r="AM143" s="1">
        <f>ABS(IK_diagnostics_degrees[[#This Row],[Column17]]-Q142)</f>
        <v>0.53218999999999994</v>
      </c>
      <c r="AN143" s="1">
        <f>ABS(IK_diagnostics_degrees[[#This Row],[Column18]]-R142)</f>
        <v>6.1737900000000003</v>
      </c>
      <c r="AO143" s="1">
        <f>ABS(IK_diagnostics_degrees[[#This Row],[Column19]]-S142)</f>
        <v>0.41711000000000009</v>
      </c>
      <c r="AP143" s="1">
        <f>ABS(IK_diagnostics_degrees[[#This Row],[Column20]]-T142)</f>
        <v>3.2308900000000005</v>
      </c>
      <c r="AQ143" s="1">
        <f>ABS(IK_diagnostics_degrees[[#This Row],[Column21]]-U142)</f>
        <v>2.3506400000000003</v>
      </c>
      <c r="AU143" s="4">
        <f>IK_diagnostics_frames[[#This Row],[Column1]]+AU142</f>
        <v>449</v>
      </c>
      <c r="AV143">
        <f ca="1">AVERAGE(INDIRECT(ADDRESS($AU142+2, AV$1)):INDIRECT(ADDRESS($AU143+1, AV$1)))</f>
        <v>1.7981685714285713</v>
      </c>
      <c r="AW143">
        <f ca="1">AVERAGE(INDIRECT(ADDRESS($AU142+2, AW$1)):INDIRECT(ADDRESS($AU143+1, AW$1)))</f>
        <v>1.4433395999999998</v>
      </c>
      <c r="AX143">
        <f ca="1">AVERAGE(INDIRECT(ADDRESS($AU142+2, AX$1)):INDIRECT(ADDRESS($AU143+1, AX$1)))</f>
        <v>2.1933497142857141</v>
      </c>
      <c r="AY143">
        <f ca="1">AVERAGE(INDIRECT(ADDRESS($AU142+2, AY$1)):INDIRECT(ADDRESS($AU143+1, AY$1)))</f>
        <v>1.7396854285714285</v>
      </c>
      <c r="AZ143">
        <f ca="1">AVERAGE(INDIRECT(ADDRESS($AU142+2, AZ$1)):INDIRECT(ADDRESS($AU143+1, AZ$1)))</f>
        <v>1.7755528571428572</v>
      </c>
      <c r="BA143">
        <f ca="1">AVERAGE(INDIRECT(ADDRESS($AU142+2, BA$1)):INDIRECT(ADDRESS($AU143+1, BA$1)))</f>
        <v>3.4318677142857146</v>
      </c>
      <c r="BB143">
        <f ca="1">AVERAGE(INDIRECT(ADDRESS($AU142+2, BB$1)):INDIRECT(ADDRESS($AU143+1, BB$1)))</f>
        <v>1.2365885714285716</v>
      </c>
      <c r="BC143">
        <f ca="1">AVERAGE(INDIRECT(ADDRESS($AU142+2, BC$1)):INDIRECT(ADDRESS($AU143+1, BC$1)))</f>
        <v>1.7999757142857145</v>
      </c>
      <c r="BD143">
        <f ca="1">AVERAGE(INDIRECT(ADDRESS($AU142+2, BD$1)):INDIRECT(ADDRESS($AU143+1, BD$1)))</f>
        <v>2.3227615999999998</v>
      </c>
      <c r="BE143">
        <f ca="1">AVERAGE(INDIRECT(ADDRESS($AU142+2, BE$1)):INDIRECT(ADDRESS($AU143+1, BE$1)))</f>
        <v>2.2361257142857145</v>
      </c>
      <c r="BF143">
        <f ca="1">AVERAGE(INDIRECT(ADDRESS($AU142+2, BF$1)):INDIRECT(ADDRESS($AU143+1, BF$1)))</f>
        <v>1.6339757142857141</v>
      </c>
      <c r="BG143">
        <f ca="1">AVERAGE(INDIRECT(ADDRESS($AU142+2, BG$1)):INDIRECT(ADDRESS($AU143+1, BG$1)))</f>
        <v>2.5049545714285713</v>
      </c>
      <c r="BH143">
        <f ca="1">AVERAGE(INDIRECT(ADDRESS($AU142+2, BH$1)):INDIRECT(ADDRESS($AU143+1, BH$1)))</f>
        <v>2.6468485714285714</v>
      </c>
      <c r="BI143">
        <f ca="1">AVERAGE(INDIRECT(ADDRESS($AU142+2, BI$1)):INDIRECT(ADDRESS($AU143+1, BI$1)))</f>
        <v>2.0248422857142856</v>
      </c>
      <c r="BJ143">
        <f ca="1">AVERAGE(INDIRECT(ADDRESS($AU142+2, BJ$1)):INDIRECT(ADDRESS($AU143+1, BJ$1)))</f>
        <v>1.4952171428571426</v>
      </c>
      <c r="BK143">
        <f ca="1">AVERAGE(INDIRECT(ADDRESS($AU142+2, BK$1)):INDIRECT(ADDRESS($AU143+1, BK$1)))</f>
        <v>1.4705331428571429</v>
      </c>
      <c r="BL143">
        <f ca="1">AVERAGE(INDIRECT(ADDRESS($AU142+2, BL$1)):INDIRECT(ADDRESS($AU143+1, BL$1)))</f>
        <v>2.625155714285714</v>
      </c>
      <c r="BM143">
        <f ca="1">AVERAGE(INDIRECT(ADDRESS($AU142+2, BM$1)):INDIRECT(ADDRESS($AU143+1, BM$1)))</f>
        <v>2.8256205714285718</v>
      </c>
      <c r="BN143">
        <f ca="1">AVERAGE(INDIRECT(ADDRESS($AU142+2, BN$1)):INDIRECT(ADDRESS($AU143+1, BN$1)))</f>
        <v>2.1905951428571426</v>
      </c>
      <c r="BO143">
        <f ca="1">AVERAGE(INDIRECT(ADDRESS($AU142+2, BO$1)):INDIRECT(ADDRESS($AU143+1, BO$1)))</f>
        <v>1.4543825714285714</v>
      </c>
      <c r="BP143">
        <f ca="1">AVERAGE(INDIRECT(ADDRESS($AU142+2, BP$1)):INDIRECT(ADDRESS($AU143+1, BP$1)))</f>
        <v>2.3297914285714283</v>
      </c>
    </row>
    <row r="144" spans="1:68" x14ac:dyDescent="0.25">
      <c r="A144" s="1">
        <v>4.4707499999999998</v>
      </c>
      <c r="B144" s="1">
        <v>2.3312900000000001</v>
      </c>
      <c r="C144" s="1">
        <v>1.4987699999999999</v>
      </c>
      <c r="D144" s="1">
        <v>0.49478800000000001</v>
      </c>
      <c r="E144" s="1">
        <v>0.55959300000000001</v>
      </c>
      <c r="F144" s="1">
        <v>9.9802199999999997E-3</v>
      </c>
      <c r="G144" s="1">
        <v>1.10538</v>
      </c>
      <c r="H144" s="1">
        <v>1.2281</v>
      </c>
      <c r="I144" s="1">
        <v>0.23316100000000001</v>
      </c>
      <c r="J144" s="1">
        <v>4.9541199999999996</v>
      </c>
      <c r="K144" s="1">
        <v>0.74824199999999996</v>
      </c>
      <c r="L144" s="1">
        <v>4.78932</v>
      </c>
      <c r="M144" s="1">
        <v>2.5254300000000001</v>
      </c>
      <c r="N144" s="1">
        <v>5.7614400000000003</v>
      </c>
      <c r="O144" s="1">
        <v>3.50413</v>
      </c>
      <c r="P144" s="1">
        <v>1.58155</v>
      </c>
      <c r="Q144" s="1">
        <v>2.5182600000000002</v>
      </c>
      <c r="R144" s="1">
        <v>4.7245200000000001</v>
      </c>
      <c r="S144" s="1">
        <v>4.4636899999999997</v>
      </c>
      <c r="T144" s="1">
        <v>5.5570700000000004</v>
      </c>
      <c r="U144" s="1">
        <v>2.82307</v>
      </c>
      <c r="V144" s="1" t="s">
        <v>23</v>
      </c>
      <c r="W144" s="1">
        <f>ABS(IK_diagnostics_degrees[[#This Row],[Column1]]-A143)</f>
        <v>0.79965999999999982</v>
      </c>
      <c r="X144" s="1">
        <f>ABS(IK_diagnostics_degrees[[#This Row],[Column2]]-B143)</f>
        <v>0.39038000000000017</v>
      </c>
      <c r="Y144" s="1">
        <f>ABS(IK_diagnostics_degrees[[#This Row],[Column3]]-C143)</f>
        <v>1.45268</v>
      </c>
      <c r="Z144" s="1">
        <f>ABS(IK_diagnostics_degrees[[#This Row],[Column4]]-D143)</f>
        <v>1.2158119999999999</v>
      </c>
      <c r="AA144" s="1">
        <f>ABS(IK_diagnostics_degrees[[#This Row],[Column5]]-E143)</f>
        <v>2.1797170000000001</v>
      </c>
      <c r="AB144" s="1">
        <f>ABS(IK_diagnostics_degrees[[#This Row],[Column6]]-F143)</f>
        <v>4.4995797799999995</v>
      </c>
      <c r="AC144" s="1">
        <f>ABS(IK_diagnostics_degrees[[#This Row],[Column7]]-G143)</f>
        <v>1.3640999999999999</v>
      </c>
      <c r="AD144" s="1">
        <f>ABS(IK_diagnostics_degrees[[#This Row],[Column8]]-H143)</f>
        <v>1.9332400000000001</v>
      </c>
      <c r="AE144" s="1">
        <f>ABS(IK_diagnostics_degrees[[#This Row],[Column9]]-I143)</f>
        <v>2.151179</v>
      </c>
      <c r="AF144" s="1">
        <f>ABS(IK_diagnostics_degrees[[#This Row],[Column10]]-J143)</f>
        <v>0.66702999999999957</v>
      </c>
      <c r="AG144" s="1">
        <f>ABS(IK_diagnostics_degrees[[#This Row],[Column11]]-K143)</f>
        <v>3.5848879999999999</v>
      </c>
      <c r="AH144" s="1">
        <f>ABS(IK_diagnostics_degrees[[#This Row],[Column12]]-L143)</f>
        <v>2.68208</v>
      </c>
      <c r="AI144" s="1">
        <f>ABS(IK_diagnostics_degrees[[#This Row],[Column13]]-M143)</f>
        <v>0.61009000000000002</v>
      </c>
      <c r="AJ144" s="1">
        <f>ABS(IK_diagnostics_degrees[[#This Row],[Column14]]-N143)</f>
        <v>1.6872600000000002</v>
      </c>
      <c r="AK144" s="1">
        <f>ABS(IK_diagnostics_degrees[[#This Row],[Column15]]-O143)</f>
        <v>0.22339999999999982</v>
      </c>
      <c r="AL144" s="1">
        <f>ABS(IK_diagnostics_degrees[[#This Row],[Column16]]-P143)</f>
        <v>0.60115000000000007</v>
      </c>
      <c r="AM144" s="1">
        <f>ABS(IK_diagnostics_degrees[[#This Row],[Column17]]-Q143)</f>
        <v>1.0350899999999998</v>
      </c>
      <c r="AN144" s="1">
        <f>ABS(IK_diagnostics_degrees[[#This Row],[Column18]]-R143)</f>
        <v>1.4492700000000003</v>
      </c>
      <c r="AO144" s="1">
        <f>ABS(IK_diagnostics_degrees[[#This Row],[Column19]]-S143)</f>
        <v>2.0119899999999995</v>
      </c>
      <c r="AP144" s="1">
        <f>ABS(IK_diagnostics_degrees[[#This Row],[Column20]]-T143)</f>
        <v>3.4948500000000005</v>
      </c>
      <c r="AQ144" s="1">
        <f>ABS(IK_diagnostics_degrees[[#This Row],[Column21]]-U143)</f>
        <v>1.1233199999999999</v>
      </c>
      <c r="AU144" s="3">
        <f>IK_diagnostics_frames[[#This Row],[Column1]]+AU143</f>
        <v>453</v>
      </c>
      <c r="AV144">
        <f ca="1">AVERAGE(INDIRECT(ADDRESS($AU143+2, AV$1)):INDIRECT(ADDRESS($AU144+1, AV$1)))</f>
        <v>3.2458974999999999</v>
      </c>
      <c r="AW144">
        <f ca="1">AVERAGE(INDIRECT(ADDRESS($AU143+2, AW$1)):INDIRECT(ADDRESS($AU144+1, AW$1)))</f>
        <v>1.8012874999999997</v>
      </c>
      <c r="AX144">
        <f ca="1">AVERAGE(INDIRECT(ADDRESS($AU143+2, AX$1)):INDIRECT(ADDRESS($AU144+1, AX$1)))</f>
        <v>2.4950000000000001</v>
      </c>
      <c r="AY144">
        <f ca="1">AVERAGE(INDIRECT(ADDRESS($AU143+2, AY$1)):INDIRECT(ADDRESS($AU144+1, AY$1)))</f>
        <v>2.058805</v>
      </c>
      <c r="AZ144">
        <f ca="1">AVERAGE(INDIRECT(ADDRESS($AU143+2, AZ$1)):INDIRECT(ADDRESS($AU144+1, AZ$1)))</f>
        <v>2.8819808</v>
      </c>
      <c r="BA144">
        <f ca="1">AVERAGE(INDIRECT(ADDRESS($AU143+2, BA$1)):INDIRECT(ADDRESS($AU144+1, BA$1)))</f>
        <v>2.6009975000000001</v>
      </c>
      <c r="BB144">
        <f ca="1">AVERAGE(INDIRECT(ADDRESS($AU143+2, BB$1)):INDIRECT(ADDRESS($AU144+1, BB$1)))</f>
        <v>1.1461005000000002</v>
      </c>
      <c r="BC144">
        <f ca="1">AVERAGE(INDIRECT(ADDRESS($AU143+2, BC$1)):INDIRECT(ADDRESS($AU144+1, BC$1)))</f>
        <v>0.74811025000000009</v>
      </c>
      <c r="BD144">
        <f ca="1">AVERAGE(INDIRECT(ADDRESS($AU143+2, BD$1)):INDIRECT(ADDRESS($AU144+1, BD$1)))</f>
        <v>1.971465</v>
      </c>
      <c r="BE144">
        <f ca="1">AVERAGE(INDIRECT(ADDRESS($AU143+2, BE$1)):INDIRECT(ADDRESS($AU144+1, BE$1)))</f>
        <v>2.7409724999999998</v>
      </c>
      <c r="BF144">
        <f ca="1">AVERAGE(INDIRECT(ADDRESS($AU143+2, BF$1)):INDIRECT(ADDRESS($AU144+1, BF$1)))</f>
        <v>1.8739934599999999</v>
      </c>
      <c r="BG144">
        <f ca="1">AVERAGE(INDIRECT(ADDRESS($AU143+2, BG$1)):INDIRECT(ADDRESS($AU144+1, BG$1)))</f>
        <v>2.4007185</v>
      </c>
      <c r="BH144">
        <f ca="1">AVERAGE(INDIRECT(ADDRESS($AU143+2, BH$1)):INDIRECT(ADDRESS($AU144+1, BH$1)))</f>
        <v>2.0981825000000001</v>
      </c>
      <c r="BI144">
        <f ca="1">AVERAGE(INDIRECT(ADDRESS($AU143+2, BI$1)):INDIRECT(ADDRESS($AU144+1, BI$1)))</f>
        <v>1.4855725</v>
      </c>
      <c r="BJ144">
        <f ca="1">AVERAGE(INDIRECT(ADDRESS($AU143+2, BJ$1)):INDIRECT(ADDRESS($AU144+1, BJ$1)))</f>
        <v>0.91889200000000004</v>
      </c>
      <c r="BK144">
        <f ca="1">AVERAGE(INDIRECT(ADDRESS($AU143+2, BK$1)):INDIRECT(ADDRESS($AU144+1, BK$1)))</f>
        <v>0.64477499999999999</v>
      </c>
      <c r="BL144">
        <f ca="1">AVERAGE(INDIRECT(ADDRESS($AU143+2, BL$1)):INDIRECT(ADDRESS($AU144+1, BL$1)))</f>
        <v>1.9089095</v>
      </c>
      <c r="BM144">
        <f ca="1">AVERAGE(INDIRECT(ADDRESS($AU143+2, BM$1)):INDIRECT(ADDRESS($AU144+1, BM$1)))</f>
        <v>1.9294725000000001</v>
      </c>
      <c r="BN144">
        <f ca="1">AVERAGE(INDIRECT(ADDRESS($AU143+2, BN$1)):INDIRECT(ADDRESS($AU144+1, BN$1)))</f>
        <v>2.9693586160000001</v>
      </c>
      <c r="BO144">
        <f ca="1">AVERAGE(INDIRECT(ADDRESS($AU143+2, BO$1)):INDIRECT(ADDRESS($AU144+1, BO$1)))</f>
        <v>1.0742125</v>
      </c>
      <c r="BP144">
        <f ca="1">AVERAGE(INDIRECT(ADDRESS($AU143+2, BP$1)):INDIRECT(ADDRESS($AU144+1, BP$1)))</f>
        <v>1.0122049999999998</v>
      </c>
    </row>
    <row r="145" spans="1:68" x14ac:dyDescent="0.25">
      <c r="A145" s="1">
        <v>1.55461</v>
      </c>
      <c r="B145" s="1">
        <v>4.5129599999999996</v>
      </c>
      <c r="C145" s="1">
        <v>3.5009600000000001</v>
      </c>
      <c r="D145" s="1">
        <v>5.0813300000000003</v>
      </c>
      <c r="E145" s="1">
        <v>3.0727600000000002</v>
      </c>
      <c r="F145" s="1">
        <v>1.10256</v>
      </c>
      <c r="G145" s="1">
        <v>4.7949700000000002</v>
      </c>
      <c r="H145" s="1">
        <v>0.477213</v>
      </c>
      <c r="I145" s="1">
        <v>2.5847899999999999</v>
      </c>
      <c r="J145" s="1">
        <v>4.59579</v>
      </c>
      <c r="K145" s="1">
        <v>0.80073499999999997</v>
      </c>
      <c r="L145" s="1">
        <v>6.2829899999999999</v>
      </c>
      <c r="M145" s="1">
        <v>1.0802499999999999</v>
      </c>
      <c r="N145" s="1">
        <v>4.9289300000000003</v>
      </c>
      <c r="O145" s="1">
        <v>5.6084100000000001</v>
      </c>
      <c r="P145" s="1">
        <v>4.0444399999999998</v>
      </c>
      <c r="Q145" s="1">
        <v>6.2138499999999999</v>
      </c>
      <c r="R145" s="1">
        <v>5.6617600000000001</v>
      </c>
      <c r="S145" s="1">
        <v>5.2627699999999997</v>
      </c>
      <c r="T145" s="1">
        <v>3.7074799999999999</v>
      </c>
      <c r="U145" s="1">
        <v>2.2462399999999998</v>
      </c>
      <c r="V145" s="1" t="s">
        <v>23</v>
      </c>
      <c r="W145" s="1">
        <f>ABS(IK_diagnostics_degrees[[#This Row],[Column1]]-A144)</f>
        <v>2.9161399999999995</v>
      </c>
      <c r="X145" s="1">
        <f>ABS(IK_diagnostics_degrees[[#This Row],[Column2]]-B144)</f>
        <v>2.1816699999999996</v>
      </c>
      <c r="Y145" s="1">
        <f>ABS(IK_diagnostics_degrees[[#This Row],[Column3]]-C144)</f>
        <v>2.0021900000000001</v>
      </c>
      <c r="Z145" s="1">
        <f>ABS(IK_diagnostics_degrees[[#This Row],[Column4]]-D144)</f>
        <v>4.5865420000000006</v>
      </c>
      <c r="AA145" s="1">
        <f>ABS(IK_diagnostics_degrees[[#This Row],[Column5]]-E144)</f>
        <v>2.5131670000000002</v>
      </c>
      <c r="AB145" s="1">
        <f>ABS(IK_diagnostics_degrees[[#This Row],[Column6]]-F144)</f>
        <v>1.0925797799999999</v>
      </c>
      <c r="AC145" s="1">
        <f>ABS(IK_diagnostics_degrees[[#This Row],[Column7]]-G144)</f>
        <v>3.6895899999999999</v>
      </c>
      <c r="AD145" s="1">
        <f>ABS(IK_diagnostics_degrees[[#This Row],[Column8]]-H144)</f>
        <v>0.75088699999999997</v>
      </c>
      <c r="AE145" s="1">
        <f>ABS(IK_diagnostics_degrees[[#This Row],[Column9]]-I144)</f>
        <v>2.351629</v>
      </c>
      <c r="AF145" s="1">
        <f>ABS(IK_diagnostics_degrees[[#This Row],[Column10]]-J144)</f>
        <v>0.35832999999999959</v>
      </c>
      <c r="AG145" s="1">
        <f>ABS(IK_diagnostics_degrees[[#This Row],[Column11]]-K144)</f>
        <v>5.2493000000000012E-2</v>
      </c>
      <c r="AH145" s="1">
        <f>ABS(IK_diagnostics_degrees[[#This Row],[Column12]]-L144)</f>
        <v>1.4936699999999998</v>
      </c>
      <c r="AI145" s="1">
        <f>ABS(IK_diagnostics_degrees[[#This Row],[Column13]]-M144)</f>
        <v>1.4451800000000001</v>
      </c>
      <c r="AJ145" s="1">
        <f>ABS(IK_diagnostics_degrees[[#This Row],[Column14]]-N144)</f>
        <v>0.83251000000000008</v>
      </c>
      <c r="AK145" s="1">
        <f>ABS(IK_diagnostics_degrees[[#This Row],[Column15]]-O144)</f>
        <v>2.1042800000000002</v>
      </c>
      <c r="AL145" s="1">
        <f>ABS(IK_diagnostics_degrees[[#This Row],[Column16]]-P144)</f>
        <v>2.4628899999999998</v>
      </c>
      <c r="AM145" s="1">
        <f>ABS(IK_diagnostics_degrees[[#This Row],[Column17]]-Q144)</f>
        <v>3.6955899999999997</v>
      </c>
      <c r="AN145" s="1">
        <f>ABS(IK_diagnostics_degrees[[#This Row],[Column18]]-R144)</f>
        <v>0.93724000000000007</v>
      </c>
      <c r="AO145" s="1">
        <f>ABS(IK_diagnostics_degrees[[#This Row],[Column19]]-S144)</f>
        <v>0.79908000000000001</v>
      </c>
      <c r="AP145" s="1">
        <f>ABS(IK_diagnostics_degrees[[#This Row],[Column20]]-T144)</f>
        <v>1.8495900000000005</v>
      </c>
      <c r="AQ145" s="1">
        <f>ABS(IK_diagnostics_degrees[[#This Row],[Column21]]-U144)</f>
        <v>0.57683000000000018</v>
      </c>
      <c r="AU145" s="4">
        <f>IK_diagnostics_frames[[#This Row],[Column1]]+AU144</f>
        <v>458</v>
      </c>
      <c r="AV145">
        <f ca="1">AVERAGE(INDIRECT(ADDRESS($AU144+2, AV$1)):INDIRECT(ADDRESS($AU145+1, AV$1)))</f>
        <v>1.6677979999999999</v>
      </c>
      <c r="AW145">
        <f ca="1">AVERAGE(INDIRECT(ADDRESS($AU144+2, AW$1)):INDIRECT(ADDRESS($AU145+1, AW$1)))</f>
        <v>1.6206020000000003</v>
      </c>
      <c r="AX145">
        <f ca="1">AVERAGE(INDIRECT(ADDRESS($AU144+2, AX$1)):INDIRECT(ADDRESS($AU145+1, AX$1)))</f>
        <v>1.3228400000000002</v>
      </c>
      <c r="AY145">
        <f ca="1">AVERAGE(INDIRECT(ADDRESS($AU144+2, AY$1)):INDIRECT(ADDRESS($AU145+1, AY$1)))</f>
        <v>2.9538679999999999</v>
      </c>
      <c r="AZ145">
        <f ca="1">AVERAGE(INDIRECT(ADDRESS($AU144+2, AZ$1)):INDIRECT(ADDRESS($AU145+1, AZ$1)))</f>
        <v>1.7809960000000005</v>
      </c>
      <c r="BA145">
        <f ca="1">AVERAGE(INDIRECT(ADDRESS($AU144+2, BA$1)):INDIRECT(ADDRESS($AU145+1, BA$1)))</f>
        <v>2.3605040000000002</v>
      </c>
      <c r="BB145">
        <f ca="1">AVERAGE(INDIRECT(ADDRESS($AU144+2, BB$1)):INDIRECT(ADDRESS($AU145+1, BB$1)))</f>
        <v>1.7372804000000002</v>
      </c>
      <c r="BC145">
        <f ca="1">AVERAGE(INDIRECT(ADDRESS($AU144+2, BC$1)):INDIRECT(ADDRESS($AU145+1, BC$1)))</f>
        <v>2.4598301999999999</v>
      </c>
      <c r="BD145">
        <f ca="1">AVERAGE(INDIRECT(ADDRESS($AU144+2, BD$1)):INDIRECT(ADDRESS($AU145+1, BD$1)))</f>
        <v>1.9831504000000002</v>
      </c>
      <c r="BE145">
        <f ca="1">AVERAGE(INDIRECT(ADDRESS($AU144+2, BE$1)):INDIRECT(ADDRESS($AU145+1, BE$1)))</f>
        <v>2.3868819999999999</v>
      </c>
      <c r="BF145">
        <f ca="1">AVERAGE(INDIRECT(ADDRESS($AU144+2, BF$1)):INDIRECT(ADDRESS($AU145+1, BF$1)))</f>
        <v>3.3083979999999995</v>
      </c>
      <c r="BG145">
        <f ca="1">AVERAGE(INDIRECT(ADDRESS($AU144+2, BG$1)):INDIRECT(ADDRESS($AU145+1, BG$1)))</f>
        <v>1.6319548000000001</v>
      </c>
      <c r="BH145">
        <f ca="1">AVERAGE(INDIRECT(ADDRESS($AU144+2, BH$1)):INDIRECT(ADDRESS($AU145+1, BH$1)))</f>
        <v>1.3009499999999998</v>
      </c>
      <c r="BI145">
        <f ca="1">AVERAGE(INDIRECT(ADDRESS($AU144+2, BI$1)):INDIRECT(ADDRESS($AU145+1, BI$1)))</f>
        <v>1.3032899999999998</v>
      </c>
      <c r="BJ145">
        <f ca="1">AVERAGE(INDIRECT(ADDRESS($AU144+2, BJ$1)):INDIRECT(ADDRESS($AU145+1, BJ$1)))</f>
        <v>2.0208143999999999</v>
      </c>
      <c r="BK145">
        <f ca="1">AVERAGE(INDIRECT(ADDRESS($AU144+2, BK$1)):INDIRECT(ADDRESS($AU145+1, BK$1)))</f>
        <v>1.3453592000000001</v>
      </c>
      <c r="BL145">
        <f ca="1">AVERAGE(INDIRECT(ADDRESS($AU144+2, BL$1)):INDIRECT(ADDRESS($AU145+1, BL$1)))</f>
        <v>1.6522911999999998</v>
      </c>
      <c r="BM145">
        <f ca="1">AVERAGE(INDIRECT(ADDRESS($AU144+2, BM$1)):INDIRECT(ADDRESS($AU145+1, BM$1)))</f>
        <v>2.4579019999999994</v>
      </c>
      <c r="BN145">
        <f ca="1">AVERAGE(INDIRECT(ADDRESS($AU144+2, BN$1)):INDIRECT(ADDRESS($AU145+1, BN$1)))</f>
        <v>3.0086937800000002</v>
      </c>
      <c r="BO145">
        <f ca="1">AVERAGE(INDIRECT(ADDRESS($AU144+2, BO$1)):INDIRECT(ADDRESS($AU145+1, BO$1)))</f>
        <v>1.4889939999999999</v>
      </c>
      <c r="BP145">
        <f ca="1">AVERAGE(INDIRECT(ADDRESS($AU144+2, BP$1)):INDIRECT(ADDRESS($AU145+1, BP$1)))</f>
        <v>1.0196640000000001</v>
      </c>
    </row>
    <row r="146" spans="1:68" x14ac:dyDescent="0.25">
      <c r="A146" s="1">
        <v>3.9050199999999999</v>
      </c>
      <c r="B146" s="1">
        <v>1.19641</v>
      </c>
      <c r="C146" s="1">
        <v>1.59415</v>
      </c>
      <c r="D146" s="1">
        <v>6.2764499999999996</v>
      </c>
      <c r="E146" s="1">
        <v>2.5864500000000001</v>
      </c>
      <c r="F146" s="1">
        <v>1.57809</v>
      </c>
      <c r="G146" s="1">
        <v>1.8630500000000001</v>
      </c>
      <c r="H146" s="1">
        <v>3.7780499999999999</v>
      </c>
      <c r="I146" s="1">
        <v>3.1767599999999998</v>
      </c>
      <c r="J146" s="1">
        <v>1.63822</v>
      </c>
      <c r="K146" s="1">
        <v>5.2102599999999999</v>
      </c>
      <c r="L146" s="1">
        <v>3.77033</v>
      </c>
      <c r="M146" s="1">
        <v>0.332787</v>
      </c>
      <c r="N146" s="1">
        <v>4.4417200000000001</v>
      </c>
      <c r="O146" s="1">
        <v>3.9523899999999998</v>
      </c>
      <c r="P146" s="1">
        <v>1.76447</v>
      </c>
      <c r="Q146" s="1">
        <v>5.4207799999999997</v>
      </c>
      <c r="R146" s="1">
        <v>3.6423000000000001</v>
      </c>
      <c r="S146" s="1">
        <v>3.6622699999999999</v>
      </c>
      <c r="T146" s="1" t="s">
        <v>22</v>
      </c>
      <c r="U146" s="1">
        <v>2.6103800000000001</v>
      </c>
      <c r="V146" s="1" t="s">
        <v>23</v>
      </c>
      <c r="W146" s="1">
        <f>ABS(IK_diagnostics_degrees[[#This Row],[Column1]]-A145)</f>
        <v>2.3504100000000001</v>
      </c>
      <c r="X146" s="1">
        <f>ABS(IK_diagnostics_degrees[[#This Row],[Column2]]-B145)</f>
        <v>3.3165499999999994</v>
      </c>
      <c r="Y146" s="1">
        <f>ABS(IK_diagnostics_degrees[[#This Row],[Column3]]-C145)</f>
        <v>1.9068100000000001</v>
      </c>
      <c r="Z146" s="1">
        <f>ABS(IK_diagnostics_degrees[[#This Row],[Column4]]-D145)</f>
        <v>1.1951199999999993</v>
      </c>
      <c r="AA146" s="1">
        <f>ABS(IK_diagnostics_degrees[[#This Row],[Column5]]-E145)</f>
        <v>0.48631000000000002</v>
      </c>
      <c r="AB146" s="1">
        <f>ABS(IK_diagnostics_degrees[[#This Row],[Column6]]-F145)</f>
        <v>0.47553000000000001</v>
      </c>
      <c r="AC146" s="1">
        <f>ABS(IK_diagnostics_degrees[[#This Row],[Column7]]-G145)</f>
        <v>2.9319199999999999</v>
      </c>
      <c r="AD146" s="1">
        <f>ABS(IK_diagnostics_degrees[[#This Row],[Column8]]-H145)</f>
        <v>3.300837</v>
      </c>
      <c r="AE146" s="1">
        <f>ABS(IK_diagnostics_degrees[[#This Row],[Column9]]-I145)</f>
        <v>0.59196999999999989</v>
      </c>
      <c r="AF146" s="1">
        <f>ABS(IK_diagnostics_degrees[[#This Row],[Column10]]-J145)</f>
        <v>2.95757</v>
      </c>
      <c r="AG146" s="1">
        <f>ABS(IK_diagnostics_degrees[[#This Row],[Column11]]-K145)</f>
        <v>4.4095250000000004</v>
      </c>
      <c r="AH146" s="1">
        <f>ABS(IK_diagnostics_degrees[[#This Row],[Column12]]-L145)</f>
        <v>2.5126599999999999</v>
      </c>
      <c r="AI146" s="1">
        <f>ABS(IK_diagnostics_degrees[[#This Row],[Column13]]-M145)</f>
        <v>0.74746299999999999</v>
      </c>
      <c r="AJ146" s="1">
        <f>ABS(IK_diagnostics_degrees[[#This Row],[Column14]]-N145)</f>
        <v>0.48721000000000014</v>
      </c>
      <c r="AK146" s="1">
        <f>ABS(IK_diagnostics_degrees[[#This Row],[Column15]]-O145)</f>
        <v>1.6560200000000003</v>
      </c>
      <c r="AL146" s="1">
        <f>ABS(IK_diagnostics_degrees[[#This Row],[Column16]]-P145)</f>
        <v>2.2799699999999996</v>
      </c>
      <c r="AM146" s="1">
        <f>ABS(IK_diagnostics_degrees[[#This Row],[Column17]]-Q145)</f>
        <v>0.79307000000000016</v>
      </c>
      <c r="AN146" s="1">
        <f>ABS(IK_diagnostics_degrees[[#This Row],[Column18]]-R145)</f>
        <v>2.01946</v>
      </c>
      <c r="AO146" s="1">
        <f>ABS(IK_diagnostics_degrees[[#This Row],[Column19]]-S145)</f>
        <v>1.6004999999999998</v>
      </c>
      <c r="AP146" s="1">
        <f>ABS(IK_diagnostics_degrees[[#This Row],[Column20]]-T145)</f>
        <v>3.7074799999999999</v>
      </c>
      <c r="AQ146" s="1">
        <f>ABS(IK_diagnostics_degrees[[#This Row],[Column21]]-U145)</f>
        <v>0.36414000000000035</v>
      </c>
      <c r="AU146" s="3">
        <f>IK_diagnostics_frames[[#This Row],[Column1]]+AU145</f>
        <v>461</v>
      </c>
      <c r="AV146">
        <f ca="1">AVERAGE(INDIRECT(ADDRESS($AU145+2, AV$1)):INDIRECT(ADDRESS($AU146+1, AV$1)))</f>
        <v>1.6411033333333334</v>
      </c>
      <c r="AW146">
        <f ca="1">AVERAGE(INDIRECT(ADDRESS($AU145+2, AW$1)):INDIRECT(ADDRESS($AU146+1, AW$1)))</f>
        <v>2.6533849999999997</v>
      </c>
      <c r="AX146">
        <f ca="1">AVERAGE(INDIRECT(ADDRESS($AU145+2, AX$1)):INDIRECT(ADDRESS($AU146+1, AX$1)))</f>
        <v>2.1244196666666664</v>
      </c>
      <c r="AY146">
        <f ca="1">AVERAGE(INDIRECT(ADDRESS($AU145+2, AY$1)):INDIRECT(ADDRESS($AU146+1, AY$1)))</f>
        <v>1.0929299999999997</v>
      </c>
      <c r="AZ146">
        <f ca="1">AVERAGE(INDIRECT(ADDRESS($AU145+2, AZ$1)):INDIRECT(ADDRESS($AU146+1, AZ$1)))</f>
        <v>1.7168313333333334</v>
      </c>
      <c r="BA146">
        <f ca="1">AVERAGE(INDIRECT(ADDRESS($AU145+2, BA$1)):INDIRECT(ADDRESS($AU146+1, BA$1)))</f>
        <v>0.98631333333333338</v>
      </c>
      <c r="BB146">
        <f ca="1">AVERAGE(INDIRECT(ADDRESS($AU145+2, BB$1)):INDIRECT(ADDRESS($AU146+1, BB$1)))</f>
        <v>3.7265566666666659</v>
      </c>
      <c r="BC146">
        <f ca="1">AVERAGE(INDIRECT(ADDRESS($AU145+2, BC$1)):INDIRECT(ADDRESS($AU146+1, BC$1)))</f>
        <v>1.4655166666666668</v>
      </c>
      <c r="BD146">
        <f ca="1">AVERAGE(INDIRECT(ADDRESS($AU145+2, BD$1)):INDIRECT(ADDRESS($AU146+1, BD$1)))</f>
        <v>2.1679406666666665</v>
      </c>
      <c r="BE146">
        <f ca="1">AVERAGE(INDIRECT(ADDRESS($AU145+2, BE$1)):INDIRECT(ADDRESS($AU146+1, BE$1)))</f>
        <v>1.7862333333333336</v>
      </c>
      <c r="BF146">
        <f ca="1">AVERAGE(INDIRECT(ADDRESS($AU145+2, BF$1)):INDIRECT(ADDRESS($AU146+1, BF$1)))</f>
        <v>1.4841300000000002</v>
      </c>
      <c r="BG146">
        <f ca="1">AVERAGE(INDIRECT(ADDRESS($AU145+2, BG$1)):INDIRECT(ADDRESS($AU146+1, BG$1)))</f>
        <v>1.8424959999999999</v>
      </c>
      <c r="BH146">
        <f ca="1">AVERAGE(INDIRECT(ADDRESS($AU145+2, BH$1)):INDIRECT(ADDRESS($AU146+1, BH$1)))</f>
        <v>1.0611500000000003</v>
      </c>
      <c r="BI146">
        <f ca="1">AVERAGE(INDIRECT(ADDRESS($AU145+2, BI$1)):INDIRECT(ADDRESS($AU146+1, BI$1)))</f>
        <v>1.7702833333333334</v>
      </c>
      <c r="BJ146">
        <f ca="1">AVERAGE(INDIRECT(ADDRESS($AU145+2, BJ$1)):INDIRECT(ADDRESS($AU146+1, BJ$1)))</f>
        <v>1.2111219999999998</v>
      </c>
      <c r="BK146">
        <f ca="1">AVERAGE(INDIRECT(ADDRESS($AU145+2, BK$1)):INDIRECT(ADDRESS($AU146+1, BK$1)))</f>
        <v>1.2223633333333332</v>
      </c>
      <c r="BL146">
        <f ca="1">AVERAGE(INDIRECT(ADDRESS($AU145+2, BL$1)):INDIRECT(ADDRESS($AU146+1, BL$1)))</f>
        <v>1.4872600000000002</v>
      </c>
      <c r="BM146">
        <f ca="1">AVERAGE(INDIRECT(ADDRESS($AU145+2, BM$1)):INDIRECT(ADDRESS($AU146+1, BM$1)))</f>
        <v>2.2359300000000002</v>
      </c>
      <c r="BN146">
        <f ca="1">AVERAGE(INDIRECT(ADDRESS($AU145+2, BN$1)):INDIRECT(ADDRESS($AU146+1, BN$1)))</f>
        <v>1.0739813666666664</v>
      </c>
      <c r="BO146">
        <f ca="1">AVERAGE(INDIRECT(ADDRESS($AU145+2, BO$1)):INDIRECT(ADDRESS($AU146+1, BO$1)))</f>
        <v>3.5241433333333334</v>
      </c>
      <c r="BP146">
        <f ca="1">AVERAGE(INDIRECT(ADDRESS($AU145+2, BP$1)):INDIRECT(ADDRESS($AU146+1, BP$1)))</f>
        <v>1.383123333333333</v>
      </c>
    </row>
    <row r="147" spans="1:68" x14ac:dyDescent="0.25">
      <c r="A147" s="1">
        <v>5.7356100000000003</v>
      </c>
      <c r="B147" s="1">
        <v>2.77007</v>
      </c>
      <c r="C147" s="1">
        <v>1.0832999999999999</v>
      </c>
      <c r="D147" s="1">
        <v>5.91892</v>
      </c>
      <c r="E147" s="1">
        <v>3.85155</v>
      </c>
      <c r="F147" s="1">
        <v>0.70124799999999998</v>
      </c>
      <c r="G147" s="1">
        <v>4.3660500000000004</v>
      </c>
      <c r="H147" s="1">
        <v>0.77705199999999996</v>
      </c>
      <c r="I147" s="1">
        <v>1.4914700000000001</v>
      </c>
      <c r="J147" s="1">
        <v>6.2831900000000003</v>
      </c>
      <c r="K147" s="1">
        <v>0.91660299999999995</v>
      </c>
      <c r="L147" s="1">
        <v>1.06785</v>
      </c>
      <c r="M147" s="1">
        <v>1.8833299999999999</v>
      </c>
      <c r="N147" s="1">
        <v>5.2471500000000004</v>
      </c>
      <c r="O147" s="1">
        <v>1.9504900000000001</v>
      </c>
      <c r="P147" s="1">
        <v>0.222438</v>
      </c>
      <c r="Q147" s="2">
        <v>5.4447799999999997E-5</v>
      </c>
      <c r="R147" s="1">
        <v>6.15381</v>
      </c>
      <c r="S147" s="1">
        <v>5.9513999999999996</v>
      </c>
      <c r="T147" s="1">
        <v>1.2543599999999999</v>
      </c>
      <c r="U147" s="1">
        <v>4.8726099999999999</v>
      </c>
      <c r="V147" s="1" t="s">
        <v>23</v>
      </c>
      <c r="W147" s="1">
        <f>ABS(IK_diagnostics_degrees[[#This Row],[Column1]]-A146)</f>
        <v>1.8305900000000004</v>
      </c>
      <c r="X147" s="1">
        <f>ABS(IK_diagnostics_degrees[[#This Row],[Column2]]-B146)</f>
        <v>1.5736600000000001</v>
      </c>
      <c r="Y147" s="1">
        <f>ABS(IK_diagnostics_degrees[[#This Row],[Column3]]-C146)</f>
        <v>0.51085000000000003</v>
      </c>
      <c r="Z147" s="1">
        <f>ABS(IK_diagnostics_degrees[[#This Row],[Column4]]-D146)</f>
        <v>0.35752999999999968</v>
      </c>
      <c r="AA147" s="1">
        <f>ABS(IK_diagnostics_degrees[[#This Row],[Column5]]-E146)</f>
        <v>1.2650999999999999</v>
      </c>
      <c r="AB147" s="1">
        <f>ABS(IK_diagnostics_degrees[[#This Row],[Column6]]-F146)</f>
        <v>0.87684200000000001</v>
      </c>
      <c r="AC147" s="1">
        <f>ABS(IK_diagnostics_degrees[[#This Row],[Column7]]-G146)</f>
        <v>2.5030000000000001</v>
      </c>
      <c r="AD147" s="1">
        <f>ABS(IK_diagnostics_degrees[[#This Row],[Column8]]-H146)</f>
        <v>3.0009980000000001</v>
      </c>
      <c r="AE147" s="1">
        <f>ABS(IK_diagnostics_degrees[[#This Row],[Column9]]-I146)</f>
        <v>1.6852899999999997</v>
      </c>
      <c r="AF147" s="1">
        <f>ABS(IK_diagnostics_degrees[[#This Row],[Column10]]-J146)</f>
        <v>4.6449700000000007</v>
      </c>
      <c r="AG147" s="1">
        <f>ABS(IK_diagnostics_degrees[[#This Row],[Column11]]-K146)</f>
        <v>4.2936569999999996</v>
      </c>
      <c r="AH147" s="1">
        <f>ABS(IK_diagnostics_degrees[[#This Row],[Column12]]-L146)</f>
        <v>2.70248</v>
      </c>
      <c r="AI147" s="1">
        <f>ABS(IK_diagnostics_degrees[[#This Row],[Column13]]-M146)</f>
        <v>1.550543</v>
      </c>
      <c r="AJ147" s="1">
        <f>ABS(IK_diagnostics_degrees[[#This Row],[Column14]]-N146)</f>
        <v>0.80543000000000031</v>
      </c>
      <c r="AK147" s="1">
        <f>ABS(IK_diagnostics_degrees[[#This Row],[Column15]]-O146)</f>
        <v>2.0019</v>
      </c>
      <c r="AL147" s="1">
        <f>ABS(IK_diagnostics_degrees[[#This Row],[Column16]]-P146)</f>
        <v>1.5420320000000001</v>
      </c>
      <c r="AM147" s="1">
        <f>ABS(IK_diagnostics_degrees[[#This Row],[Column17]]-Q146)</f>
        <v>5.4207255521999995</v>
      </c>
      <c r="AN147" s="1">
        <f>ABS(IK_diagnostics_degrees[[#This Row],[Column18]]-R146)</f>
        <v>2.5115099999999999</v>
      </c>
      <c r="AO147" s="1">
        <f>ABS(IK_diagnostics_degrees[[#This Row],[Column19]]-S146)</f>
        <v>2.2891299999999997</v>
      </c>
      <c r="AP147" s="1">
        <f>ABS(IK_diagnostics_degrees[[#This Row],[Column20]]-T146)</f>
        <v>1.2543599999999999</v>
      </c>
      <c r="AQ147" s="1">
        <f>ABS(IK_diagnostics_degrees[[#This Row],[Column21]]-U146)</f>
        <v>2.2622299999999997</v>
      </c>
      <c r="AU147" s="4">
        <f>IK_diagnostics_frames[[#This Row],[Column1]]+AU146</f>
        <v>463</v>
      </c>
      <c r="AV147">
        <f ca="1">AVERAGE(INDIRECT(ADDRESS($AU146+2, AV$1)):INDIRECT(ADDRESS($AU147+1, AV$1)))</f>
        <v>0.10631000000000013</v>
      </c>
      <c r="AW147">
        <f ca="1">AVERAGE(INDIRECT(ADDRESS($AU146+2, AW$1)):INDIRECT(ADDRESS($AU147+1, AW$1)))</f>
        <v>2.9192165000000001</v>
      </c>
      <c r="AX147">
        <f ca="1">AVERAGE(INDIRECT(ADDRESS($AU146+2, AX$1)):INDIRECT(ADDRESS($AU147+1, AX$1)))</f>
        <v>4.1368099999999997</v>
      </c>
      <c r="AY147">
        <f ca="1">AVERAGE(INDIRECT(ADDRESS($AU146+2, AY$1)):INDIRECT(ADDRESS($AU147+1, AY$1)))</f>
        <v>4.0210160000000004</v>
      </c>
      <c r="AZ147">
        <f ca="1">AVERAGE(INDIRECT(ADDRESS($AU146+2, AZ$1)):INDIRECT(ADDRESS($AU147+1, AZ$1)))</f>
        <v>2.9903900000000001</v>
      </c>
      <c r="BA147">
        <f ca="1">AVERAGE(INDIRECT(ADDRESS($AU146+2, BA$1)):INDIRECT(ADDRESS($AU147+1, BA$1)))</f>
        <v>0.24319999999999986</v>
      </c>
      <c r="BB147">
        <f ca="1">AVERAGE(INDIRECT(ADDRESS($AU146+2, BB$1)):INDIRECT(ADDRESS($AU147+1, BB$1)))</f>
        <v>3.4984199999999994</v>
      </c>
      <c r="BC147">
        <f ca="1">AVERAGE(INDIRECT(ADDRESS($AU146+2, BC$1)):INDIRECT(ADDRESS($AU147+1, BC$1)))</f>
        <v>0.49149500000000002</v>
      </c>
      <c r="BD147">
        <f ca="1">AVERAGE(INDIRECT(ADDRESS($AU146+2, BD$1)):INDIRECT(ADDRESS($AU147+1, BD$1)))</f>
        <v>1.2092300000000002</v>
      </c>
      <c r="BE147">
        <f ca="1">AVERAGE(INDIRECT(ADDRESS($AU146+2, BE$1)):INDIRECT(ADDRESS($AU147+1, BE$1)))</f>
        <v>1.56885634</v>
      </c>
      <c r="BF147">
        <f ca="1">AVERAGE(INDIRECT(ADDRESS($AU146+2, BF$1)):INDIRECT(ADDRESS($AU147+1, BF$1)))</f>
        <v>3.2066910000000002</v>
      </c>
      <c r="BG147">
        <f ca="1">AVERAGE(INDIRECT(ADDRESS($AU146+2, BG$1)):INDIRECT(ADDRESS($AU147+1, BG$1)))</f>
        <v>2.0044225</v>
      </c>
      <c r="BH147">
        <f ca="1">AVERAGE(INDIRECT(ADDRESS($AU146+2, BH$1)):INDIRECT(ADDRESS($AU147+1, BH$1)))</f>
        <v>3.5566140000000002</v>
      </c>
      <c r="BI147">
        <f ca="1">AVERAGE(INDIRECT(ADDRESS($AU146+2, BI$1)):INDIRECT(ADDRESS($AU147+1, BI$1)))</f>
        <v>1.5127950000000001</v>
      </c>
      <c r="BJ147">
        <f ca="1">AVERAGE(INDIRECT(ADDRESS($AU146+2, BJ$1)):INDIRECT(ADDRESS($AU147+1, BJ$1)))</f>
        <v>1.4333600000000002</v>
      </c>
      <c r="BK147">
        <f ca="1">AVERAGE(INDIRECT(ADDRESS($AU146+2, BK$1)):INDIRECT(ADDRESS($AU147+1, BK$1)))</f>
        <v>3.0400840000000002</v>
      </c>
      <c r="BL147">
        <f ca="1">AVERAGE(INDIRECT(ADDRESS($AU146+2, BL$1)):INDIRECT(ADDRESS($AU147+1, BL$1)))</f>
        <v>1.9729399999999999</v>
      </c>
      <c r="BM147">
        <f ca="1">AVERAGE(INDIRECT(ADDRESS($AU146+2, BM$1)):INDIRECT(ADDRESS($AU147+1, BM$1)))</f>
        <v>1.526843</v>
      </c>
      <c r="BN147">
        <f ca="1">AVERAGE(INDIRECT(ADDRESS($AU146+2, BN$1)):INDIRECT(ADDRESS($AU147+1, BN$1)))</f>
        <v>4.8195165000000006</v>
      </c>
      <c r="BO147">
        <f ca="1">AVERAGE(INDIRECT(ADDRESS($AU146+2, BO$1)):INDIRECT(ADDRESS($AU147+1, BO$1)))</f>
        <v>2.1519650000000001</v>
      </c>
      <c r="BP147">
        <f ca="1">AVERAGE(INDIRECT(ADDRESS($AU146+2, BP$1)):INDIRECT(ADDRESS($AU147+1, BP$1)))</f>
        <v>1.725835</v>
      </c>
    </row>
    <row r="148" spans="1:68" x14ac:dyDescent="0.25">
      <c r="A148" s="1">
        <v>1.15303</v>
      </c>
      <c r="B148" s="1">
        <v>1.4715800000000001</v>
      </c>
      <c r="C148" s="1">
        <v>5.3755300000000004</v>
      </c>
      <c r="D148" s="1">
        <v>1.1360600000000001</v>
      </c>
      <c r="E148" s="1">
        <v>3.4906700000000002</v>
      </c>
      <c r="F148" s="1">
        <v>2.7590400000000002</v>
      </c>
      <c r="G148" s="1">
        <v>3.45302</v>
      </c>
      <c r="H148" s="1">
        <v>4.7482199999999999</v>
      </c>
      <c r="I148" s="1">
        <v>0.197048</v>
      </c>
      <c r="J148" s="1">
        <v>1.52972</v>
      </c>
      <c r="K148" s="1">
        <v>3.5488400000000002</v>
      </c>
      <c r="L148" s="1">
        <v>9.53063E-3</v>
      </c>
      <c r="M148" s="1">
        <v>3.95729</v>
      </c>
      <c r="N148" s="1">
        <v>5.34938</v>
      </c>
      <c r="O148" s="1">
        <v>2.8180200000000002</v>
      </c>
      <c r="P148" s="1">
        <v>2.1267900000000002</v>
      </c>
      <c r="Q148" s="1">
        <v>5.1283500000000002</v>
      </c>
      <c r="R148" s="1">
        <v>5.7546600000000003</v>
      </c>
      <c r="S148" s="1">
        <v>3.8698100000000002</v>
      </c>
      <c r="T148" s="1">
        <v>0.56358900000000001</v>
      </c>
      <c r="U148" s="1">
        <v>2.77555</v>
      </c>
      <c r="V148" s="1" t="s">
        <v>23</v>
      </c>
      <c r="W148" s="1">
        <f>ABS(IK_diagnostics_degrees[[#This Row],[Column1]]-A147)</f>
        <v>4.5825800000000001</v>
      </c>
      <c r="X148" s="1">
        <f>ABS(IK_diagnostics_degrees[[#This Row],[Column2]]-B147)</f>
        <v>1.2984899999999999</v>
      </c>
      <c r="Y148" s="1">
        <f>ABS(IK_diagnostics_degrees[[#This Row],[Column3]]-C147)</f>
        <v>4.29223</v>
      </c>
      <c r="Z148" s="1">
        <f>ABS(IK_diagnostics_degrees[[#This Row],[Column4]]-D147)</f>
        <v>4.7828599999999994</v>
      </c>
      <c r="AA148" s="1">
        <f>ABS(IK_diagnostics_degrees[[#This Row],[Column5]]-E147)</f>
        <v>0.36087999999999987</v>
      </c>
      <c r="AB148" s="1">
        <f>ABS(IK_diagnostics_degrees[[#This Row],[Column6]]-F147)</f>
        <v>2.0577920000000001</v>
      </c>
      <c r="AC148" s="1">
        <f>ABS(IK_diagnostics_degrees[[#This Row],[Column7]]-G147)</f>
        <v>0.91303000000000045</v>
      </c>
      <c r="AD148" s="1">
        <f>ABS(IK_diagnostics_degrees[[#This Row],[Column8]]-H147)</f>
        <v>3.971168</v>
      </c>
      <c r="AE148" s="1">
        <f>ABS(IK_diagnostics_degrees[[#This Row],[Column9]]-I147)</f>
        <v>1.294422</v>
      </c>
      <c r="AF148" s="1">
        <f>ABS(IK_diagnostics_degrees[[#This Row],[Column10]]-J147)</f>
        <v>4.7534700000000001</v>
      </c>
      <c r="AG148" s="1">
        <f>ABS(IK_diagnostics_degrees[[#This Row],[Column11]]-K147)</f>
        <v>2.6322370000000004</v>
      </c>
      <c r="AH148" s="1">
        <f>ABS(IK_diagnostics_degrees[[#This Row],[Column12]]-L147)</f>
        <v>1.05831937</v>
      </c>
      <c r="AI148" s="1">
        <f>ABS(IK_diagnostics_degrees[[#This Row],[Column13]]-M147)</f>
        <v>2.07396</v>
      </c>
      <c r="AJ148" s="1">
        <f>ABS(IK_diagnostics_degrees[[#This Row],[Column14]]-N147)</f>
        <v>0.1022299999999996</v>
      </c>
      <c r="AK148" s="1">
        <f>ABS(IK_diagnostics_degrees[[#This Row],[Column15]]-O147)</f>
        <v>0.86753000000000013</v>
      </c>
      <c r="AL148" s="1">
        <f>ABS(IK_diagnostics_degrees[[#This Row],[Column16]]-P147)</f>
        <v>1.9043520000000003</v>
      </c>
      <c r="AM148" s="1">
        <f>ABS(IK_diagnostics_degrees[[#This Row],[Column17]]-Q147)</f>
        <v>5.1282955522</v>
      </c>
      <c r="AN148" s="1">
        <f>ABS(IK_diagnostics_degrees[[#This Row],[Column18]]-R147)</f>
        <v>0.39914999999999967</v>
      </c>
      <c r="AO148" s="1">
        <f>ABS(IK_diagnostics_degrees[[#This Row],[Column19]]-S147)</f>
        <v>2.0815899999999994</v>
      </c>
      <c r="AP148" s="1">
        <f>ABS(IK_diagnostics_degrees[[#This Row],[Column20]]-T147)</f>
        <v>0.69077099999999991</v>
      </c>
      <c r="AQ148" s="1">
        <f>ABS(IK_diagnostics_degrees[[#This Row],[Column21]]-U147)</f>
        <v>2.0970599999999999</v>
      </c>
      <c r="AU148" s="3">
        <f>IK_diagnostics_frames[[#This Row],[Column1]]+AU147</f>
        <v>464</v>
      </c>
      <c r="AV148">
        <f ca="1">AVERAGE(INDIRECT(ADDRESS($AU147+2, AV$1)):INDIRECT(ADDRESS($AU148+1, AV$1)))</f>
        <v>5.6568370000000003</v>
      </c>
      <c r="AW148">
        <f ca="1">AVERAGE(INDIRECT(ADDRESS($AU147+2, AW$1)):INDIRECT(ADDRESS($AU148+1, AW$1)))</f>
        <v>1.4561700000000002</v>
      </c>
      <c r="AX148">
        <f ca="1">AVERAGE(INDIRECT(ADDRESS($AU147+2, AX$1)):INDIRECT(ADDRESS($AU148+1, AX$1)))</f>
        <v>2.6357710000000001</v>
      </c>
      <c r="AY148">
        <f ca="1">AVERAGE(INDIRECT(ADDRESS($AU147+2, AY$1)):INDIRECT(ADDRESS($AU148+1, AY$1)))</f>
        <v>0.63938500000000009</v>
      </c>
      <c r="AZ148">
        <f ca="1">AVERAGE(INDIRECT(ADDRESS($AU147+2, AZ$1)):INDIRECT(ADDRESS($AU148+1, AZ$1)))</f>
        <v>1.7733699999999999</v>
      </c>
      <c r="BA148">
        <f ca="1">AVERAGE(INDIRECT(ADDRESS($AU147+2, BA$1)):INDIRECT(ADDRESS($AU148+1, BA$1)))</f>
        <v>0.6176200000000005</v>
      </c>
      <c r="BB148">
        <f ca="1">AVERAGE(INDIRECT(ADDRESS($AU147+2, BB$1)):INDIRECT(ADDRESS($AU148+1, BB$1)))</f>
        <v>0.88377999999999979</v>
      </c>
      <c r="BC148">
        <f ca="1">AVERAGE(INDIRECT(ADDRESS($AU147+2, BC$1)):INDIRECT(ADDRESS($AU148+1, BC$1)))</f>
        <v>3.9689499999999995</v>
      </c>
      <c r="BD148">
        <f ca="1">AVERAGE(INDIRECT(ADDRESS($AU147+2, BD$1)):INDIRECT(ADDRESS($AU148+1, BD$1)))</f>
        <v>4.9383100000000004</v>
      </c>
      <c r="BE148">
        <f ca="1">AVERAGE(INDIRECT(ADDRESS($AU147+2, BE$1)):INDIRECT(ADDRESS($AU148+1, BE$1)))</f>
        <v>3.3299319999999999</v>
      </c>
      <c r="BF148">
        <f ca="1">AVERAGE(INDIRECT(ADDRESS($AU147+2, BF$1)):INDIRECT(ADDRESS($AU148+1, BF$1)))</f>
        <v>0.36252799999999996</v>
      </c>
      <c r="BG148">
        <f ca="1">AVERAGE(INDIRECT(ADDRESS($AU147+2, BG$1)):INDIRECT(ADDRESS($AU148+1, BG$1)))</f>
        <v>1.031169</v>
      </c>
      <c r="BH148">
        <f ca="1">AVERAGE(INDIRECT(ADDRESS($AU147+2, BH$1)):INDIRECT(ADDRESS($AU148+1, BH$1)))</f>
        <v>4.5871490000000001</v>
      </c>
      <c r="BI148">
        <f ca="1">AVERAGE(INDIRECT(ADDRESS($AU147+2, BI$1)):INDIRECT(ADDRESS($AU148+1, BI$1)))</f>
        <v>0.9619500000000003</v>
      </c>
      <c r="BJ148">
        <f ca="1">AVERAGE(INDIRECT(ADDRESS($AU147+2, BJ$1)):INDIRECT(ADDRESS($AU148+1, BJ$1)))</f>
        <v>0.4943300000000006</v>
      </c>
      <c r="BK148">
        <f ca="1">AVERAGE(INDIRECT(ADDRESS($AU147+2, BK$1)):INDIRECT(ADDRESS($AU148+1, BK$1)))</f>
        <v>3.5808200000000006</v>
      </c>
      <c r="BL148">
        <f ca="1">AVERAGE(INDIRECT(ADDRESS($AU147+2, BL$1)):INDIRECT(ADDRESS($AU148+1, BL$1)))</f>
        <v>3.2852799999999998</v>
      </c>
      <c r="BM148">
        <f ca="1">AVERAGE(INDIRECT(ADDRESS($AU147+2, BM$1)):INDIRECT(ADDRESS($AU148+1, BM$1)))</f>
        <v>0.39212400000000003</v>
      </c>
      <c r="BN148">
        <f ca="1">AVERAGE(INDIRECT(ADDRESS($AU147+2, BN$1)):INDIRECT(ADDRESS($AU148+1, BN$1)))</f>
        <v>4.9940030000000002</v>
      </c>
      <c r="BO148">
        <f ca="1">AVERAGE(INDIRECT(ADDRESS($AU147+2, BO$1)):INDIRECT(ADDRESS($AU148+1, BO$1)))</f>
        <v>1.00943</v>
      </c>
      <c r="BP148">
        <f ca="1">AVERAGE(INDIRECT(ADDRESS($AU147+2, BP$1)):INDIRECT(ADDRESS($AU148+1, BP$1)))</f>
        <v>2.1980070000000005</v>
      </c>
    </row>
    <row r="149" spans="1:68" x14ac:dyDescent="0.25">
      <c r="A149" s="1">
        <v>5.0633800000000004</v>
      </c>
      <c r="B149" s="1">
        <v>5.4838100000000001</v>
      </c>
      <c r="C149" s="1">
        <v>1.1335500000000001</v>
      </c>
      <c r="D149" s="1">
        <v>4.9385300000000001</v>
      </c>
      <c r="E149" s="1">
        <v>1.7844</v>
      </c>
      <c r="F149" s="1">
        <v>2.1667000000000001</v>
      </c>
      <c r="G149" s="1">
        <v>1.1738200000000001</v>
      </c>
      <c r="H149" s="1">
        <v>2.2307999999999999</v>
      </c>
      <c r="I149" s="1">
        <v>6.2831900000000003</v>
      </c>
      <c r="J149" s="1">
        <v>3.3494999999999999</v>
      </c>
      <c r="K149" s="1">
        <v>0.43415599999999999</v>
      </c>
      <c r="L149" s="1">
        <v>4.18588</v>
      </c>
      <c r="M149" s="1">
        <v>4.8329300000000002</v>
      </c>
      <c r="N149" s="1">
        <v>0.38211499999999998</v>
      </c>
      <c r="O149" s="1" t="s">
        <v>22</v>
      </c>
      <c r="P149" s="1">
        <v>6.2831900000000003</v>
      </c>
      <c r="Q149" s="1">
        <v>3.97119</v>
      </c>
      <c r="R149" s="1">
        <v>1.95061</v>
      </c>
      <c r="S149" s="1">
        <v>4.7032699999999998</v>
      </c>
      <c r="T149" s="1">
        <v>3.6936900000000001</v>
      </c>
      <c r="U149" s="1">
        <v>1.75536</v>
      </c>
      <c r="V149" s="1" t="s">
        <v>23</v>
      </c>
      <c r="W149" s="1">
        <f>ABS(IK_diagnostics_degrees[[#This Row],[Column1]]-A148)</f>
        <v>3.9103500000000002</v>
      </c>
      <c r="X149" s="1">
        <f>ABS(IK_diagnostics_degrees[[#This Row],[Column2]]-B148)</f>
        <v>4.0122299999999997</v>
      </c>
      <c r="Y149" s="1">
        <f>ABS(IK_diagnostics_degrees[[#This Row],[Column3]]-C148)</f>
        <v>4.2419799999999999</v>
      </c>
      <c r="Z149" s="1">
        <f>ABS(IK_diagnostics_degrees[[#This Row],[Column4]]-D148)</f>
        <v>3.80247</v>
      </c>
      <c r="AA149" s="1">
        <f>ABS(IK_diagnostics_degrees[[#This Row],[Column5]]-E148)</f>
        <v>1.7062700000000002</v>
      </c>
      <c r="AB149" s="1">
        <f>ABS(IK_diagnostics_degrees[[#This Row],[Column6]]-F148)</f>
        <v>0.59234000000000009</v>
      </c>
      <c r="AC149" s="1">
        <f>ABS(IK_diagnostics_degrees[[#This Row],[Column7]]-G148)</f>
        <v>2.2791999999999999</v>
      </c>
      <c r="AD149" s="1">
        <f>ABS(IK_diagnostics_degrees[[#This Row],[Column8]]-H148)</f>
        <v>2.51742</v>
      </c>
      <c r="AE149" s="1">
        <f>ABS(IK_diagnostics_degrees[[#This Row],[Column9]]-I148)</f>
        <v>6.0861420000000006</v>
      </c>
      <c r="AF149" s="1">
        <f>ABS(IK_diagnostics_degrees[[#This Row],[Column10]]-J148)</f>
        <v>1.81978</v>
      </c>
      <c r="AG149" s="1">
        <f>ABS(IK_diagnostics_degrees[[#This Row],[Column11]]-K148)</f>
        <v>3.1146840000000005</v>
      </c>
      <c r="AH149" s="1">
        <f>ABS(IK_diagnostics_degrees[[#This Row],[Column12]]-L148)</f>
        <v>4.1763493699999996</v>
      </c>
      <c r="AI149" s="1">
        <f>ABS(IK_diagnostics_degrees[[#This Row],[Column13]]-M148)</f>
        <v>0.8756400000000002</v>
      </c>
      <c r="AJ149" s="1">
        <f>ABS(IK_diagnostics_degrees[[#This Row],[Column14]]-N148)</f>
        <v>4.9672650000000003</v>
      </c>
      <c r="AK149" s="1">
        <f>ABS(IK_diagnostics_degrees[[#This Row],[Column15]]-O148)</f>
        <v>2.8180200000000002</v>
      </c>
      <c r="AL149" s="1">
        <f>ABS(IK_diagnostics_degrees[[#This Row],[Column16]]-P148)</f>
        <v>4.1563999999999997</v>
      </c>
      <c r="AM149" s="1">
        <f>ABS(IK_diagnostics_degrees[[#This Row],[Column17]]-Q148)</f>
        <v>1.1571600000000002</v>
      </c>
      <c r="AN149" s="1">
        <f>ABS(IK_diagnostics_degrees[[#This Row],[Column18]]-R148)</f>
        <v>3.8040500000000002</v>
      </c>
      <c r="AO149" s="1">
        <f>ABS(IK_diagnostics_degrees[[#This Row],[Column19]]-S148)</f>
        <v>0.83345999999999965</v>
      </c>
      <c r="AP149" s="1">
        <f>ABS(IK_diagnostics_degrees[[#This Row],[Column20]]-T148)</f>
        <v>3.1301010000000002</v>
      </c>
      <c r="AQ149" s="1">
        <f>ABS(IK_diagnostics_degrees[[#This Row],[Column21]]-U148)</f>
        <v>1.0201899999999999</v>
      </c>
      <c r="AU149" s="4">
        <f>IK_diagnostics_frames[[#This Row],[Column1]]+AU148</f>
        <v>466</v>
      </c>
      <c r="AV149">
        <f ca="1">AVERAGE(INDIRECT(ADDRESS($AU148+2, AV$1)):INDIRECT(ADDRESS($AU149+1, AV$1)))</f>
        <v>1.8184685</v>
      </c>
      <c r="AW149">
        <f ca="1">AVERAGE(INDIRECT(ADDRESS($AU148+2, AW$1)):INDIRECT(ADDRESS($AU149+1, AW$1)))</f>
        <v>2.2315810000000003</v>
      </c>
      <c r="AX149">
        <f ca="1">AVERAGE(INDIRECT(ADDRESS($AU148+2, AX$1)):INDIRECT(ADDRESS($AU149+1, AX$1)))</f>
        <v>0.77455999999999992</v>
      </c>
      <c r="AY149">
        <f ca="1">AVERAGE(INDIRECT(ADDRESS($AU148+2, AY$1)):INDIRECT(ADDRESS($AU149+1, AY$1)))</f>
        <v>1.5034485000000002</v>
      </c>
      <c r="AZ149">
        <f ca="1">AVERAGE(INDIRECT(ADDRESS($AU148+2, AZ$1)):INDIRECT(ADDRESS($AU149+1, AZ$1)))</f>
        <v>0.89534999999999987</v>
      </c>
      <c r="BA149">
        <f ca="1">AVERAGE(INDIRECT(ADDRESS($AU148+2, BA$1)):INDIRECT(ADDRESS($AU149+1, BA$1)))</f>
        <v>1.4216800000000001</v>
      </c>
      <c r="BB149">
        <f ca="1">AVERAGE(INDIRECT(ADDRESS($AU148+2, BB$1)):INDIRECT(ADDRESS($AU149+1, BB$1)))</f>
        <v>2.6780556</v>
      </c>
      <c r="BC149">
        <f ca="1">AVERAGE(INDIRECT(ADDRESS($AU148+2, BC$1)):INDIRECT(ADDRESS($AU149+1, BC$1)))</f>
        <v>3.5172699999999999</v>
      </c>
      <c r="BD149">
        <f ca="1">AVERAGE(INDIRECT(ADDRESS($AU148+2, BD$1)):INDIRECT(ADDRESS($AU149+1, BD$1)))</f>
        <v>1.7740549999999999</v>
      </c>
      <c r="BE149">
        <f ca="1">AVERAGE(INDIRECT(ADDRESS($AU148+2, BE$1)):INDIRECT(ADDRESS($AU149+1, BE$1)))</f>
        <v>1.8829250000000002</v>
      </c>
      <c r="BF149">
        <f ca="1">AVERAGE(INDIRECT(ADDRESS($AU148+2, BF$1)):INDIRECT(ADDRESS($AU149+1, BF$1)))</f>
        <v>1.1993400000000001</v>
      </c>
      <c r="BG149">
        <f ca="1">AVERAGE(INDIRECT(ADDRESS($AU148+2, BG$1)):INDIRECT(ADDRESS($AU149+1, BG$1)))</f>
        <v>1.8789495000000001</v>
      </c>
      <c r="BH149">
        <f ca="1">AVERAGE(INDIRECT(ADDRESS($AU148+2, BH$1)):INDIRECT(ADDRESS($AU149+1, BH$1)))</f>
        <v>2.4315895000000003</v>
      </c>
      <c r="BI149">
        <f ca="1">AVERAGE(INDIRECT(ADDRESS($AU148+2, BI$1)):INDIRECT(ADDRESS($AU149+1, BI$1)))</f>
        <v>1.2494349999999999</v>
      </c>
      <c r="BJ149">
        <f ca="1">AVERAGE(INDIRECT(ADDRESS($AU148+2, BJ$1)):INDIRECT(ADDRESS($AU149+1, BJ$1)))</f>
        <v>2.1918499999999996</v>
      </c>
      <c r="BK149">
        <f ca="1">AVERAGE(INDIRECT(ADDRESS($AU148+2, BK$1)):INDIRECT(ADDRESS($AU149+1, BK$1)))</f>
        <v>2.6594380000000002</v>
      </c>
      <c r="BL149">
        <f ca="1">AVERAGE(INDIRECT(ADDRESS($AU148+2, BL$1)):INDIRECT(ADDRESS($AU149+1, BL$1)))</f>
        <v>0.90156999999999998</v>
      </c>
      <c r="BM149">
        <f ca="1">AVERAGE(INDIRECT(ADDRESS($AU148+2, BM$1)):INDIRECT(ADDRESS($AU149+1, BM$1)))</f>
        <v>1.453106</v>
      </c>
      <c r="BN149">
        <f ca="1">AVERAGE(INDIRECT(ADDRESS($AU148+2, BN$1)):INDIRECT(ADDRESS($AU149+1, BN$1)))</f>
        <v>2.7024150000000002</v>
      </c>
      <c r="BO149">
        <f ca="1">AVERAGE(INDIRECT(ADDRESS($AU148+2, BO$1)):INDIRECT(ADDRESS($AU149+1, BO$1)))</f>
        <v>2.0639499999999997</v>
      </c>
      <c r="BP149">
        <f ca="1">AVERAGE(INDIRECT(ADDRESS($AU148+2, BP$1)):INDIRECT(ADDRESS($AU149+1, BP$1)))</f>
        <v>2.3480615</v>
      </c>
    </row>
    <row r="150" spans="1:68" x14ac:dyDescent="0.25">
      <c r="A150" s="1">
        <v>2.5691099999999998</v>
      </c>
      <c r="B150" s="1">
        <v>3.1939299999999999</v>
      </c>
      <c r="C150" s="1">
        <v>5.72262</v>
      </c>
      <c r="D150" s="1">
        <v>1.2498</v>
      </c>
      <c r="E150" s="1">
        <v>0.59076300000000004</v>
      </c>
      <c r="F150" s="1">
        <v>5.4030500000000004</v>
      </c>
      <c r="G150" s="1">
        <v>4.28735</v>
      </c>
      <c r="H150" s="1">
        <v>1.74133</v>
      </c>
      <c r="I150" s="1">
        <v>5.6020799999999999</v>
      </c>
      <c r="J150" s="1">
        <v>3.1745800000000002</v>
      </c>
      <c r="K150" s="1">
        <v>3.2972899999999998</v>
      </c>
      <c r="L150" s="1">
        <v>4.3912500000000003</v>
      </c>
      <c r="M150" s="1">
        <v>0.238536</v>
      </c>
      <c r="N150" s="1">
        <v>2.8317100000000002</v>
      </c>
      <c r="O150" s="1">
        <v>3.6069499999999999</v>
      </c>
      <c r="P150" s="1">
        <v>1.8357699999999999</v>
      </c>
      <c r="Q150" s="1">
        <v>3.5310299999999999</v>
      </c>
      <c r="R150" s="1">
        <v>0.97996899999999998</v>
      </c>
      <c r="S150" s="1">
        <v>4.6525600000000003</v>
      </c>
      <c r="T150" s="1">
        <v>2.31263</v>
      </c>
      <c r="U150" s="1">
        <v>4.1412500000000003</v>
      </c>
      <c r="V150" s="1" t="s">
        <v>23</v>
      </c>
      <c r="W150" s="1">
        <f>ABS(IK_diagnostics_degrees[[#This Row],[Column1]]-A149)</f>
        <v>2.4942700000000007</v>
      </c>
      <c r="X150" s="1">
        <f>ABS(IK_diagnostics_degrees[[#This Row],[Column2]]-B149)</f>
        <v>2.2898800000000001</v>
      </c>
      <c r="Y150" s="1">
        <f>ABS(IK_diagnostics_degrees[[#This Row],[Column3]]-C149)</f>
        <v>4.5890699999999995</v>
      </c>
      <c r="Z150" s="1">
        <f>ABS(IK_diagnostics_degrees[[#This Row],[Column4]]-D149)</f>
        <v>3.6887300000000001</v>
      </c>
      <c r="AA150" s="1">
        <f>ABS(IK_diagnostics_degrees[[#This Row],[Column5]]-E149)</f>
        <v>1.1936369999999998</v>
      </c>
      <c r="AB150" s="1">
        <f>ABS(IK_diagnostics_degrees[[#This Row],[Column6]]-F149)</f>
        <v>3.2363500000000003</v>
      </c>
      <c r="AC150" s="1">
        <f>ABS(IK_diagnostics_degrees[[#This Row],[Column7]]-G149)</f>
        <v>3.1135299999999999</v>
      </c>
      <c r="AD150" s="1">
        <f>ABS(IK_diagnostics_degrees[[#This Row],[Column8]]-H149)</f>
        <v>0.48946999999999985</v>
      </c>
      <c r="AE150" s="1">
        <f>ABS(IK_diagnostics_degrees[[#This Row],[Column9]]-I149)</f>
        <v>0.68111000000000033</v>
      </c>
      <c r="AF150" s="1">
        <f>ABS(IK_diagnostics_degrees[[#This Row],[Column10]]-J149)</f>
        <v>0.17491999999999974</v>
      </c>
      <c r="AG150" s="1">
        <f>ABS(IK_diagnostics_degrees[[#This Row],[Column11]]-K149)</f>
        <v>2.8631339999999996</v>
      </c>
      <c r="AH150" s="1">
        <f>ABS(IK_diagnostics_degrees[[#This Row],[Column12]]-L149)</f>
        <v>0.20537000000000027</v>
      </c>
      <c r="AI150" s="1">
        <f>ABS(IK_diagnostics_degrees[[#This Row],[Column13]]-M149)</f>
        <v>4.5943940000000003</v>
      </c>
      <c r="AJ150" s="1">
        <f>ABS(IK_diagnostics_degrees[[#This Row],[Column14]]-N149)</f>
        <v>2.4495950000000004</v>
      </c>
      <c r="AK150" s="1">
        <f>ABS(IK_diagnostics_degrees[[#This Row],[Column15]]-O149)</f>
        <v>3.6069499999999999</v>
      </c>
      <c r="AL150" s="1">
        <f>ABS(IK_diagnostics_degrees[[#This Row],[Column16]]-P149)</f>
        <v>4.4474200000000002</v>
      </c>
      <c r="AM150" s="1">
        <f>ABS(IK_diagnostics_degrees[[#This Row],[Column17]]-Q149)</f>
        <v>0.44016000000000011</v>
      </c>
      <c r="AN150" s="1">
        <f>ABS(IK_diagnostics_degrees[[#This Row],[Column18]]-R149)</f>
        <v>0.97064099999999998</v>
      </c>
      <c r="AO150" s="1">
        <f>ABS(IK_diagnostics_degrees[[#This Row],[Column19]]-S149)</f>
        <v>5.0709999999999589E-2</v>
      </c>
      <c r="AP150" s="1">
        <f>ABS(IK_diagnostics_degrees[[#This Row],[Column20]]-T149)</f>
        <v>1.3810600000000002</v>
      </c>
      <c r="AQ150" s="1">
        <f>ABS(IK_diagnostics_degrees[[#This Row],[Column21]]-U149)</f>
        <v>2.3858900000000003</v>
      </c>
      <c r="AU150" s="3">
        <f>IK_diagnostics_frames[[#This Row],[Column1]]+AU149</f>
        <v>471</v>
      </c>
      <c r="AV150">
        <f ca="1">AVERAGE(INDIRECT(ADDRESS($AU149+2, AV$1)):INDIRECT(ADDRESS($AU150+1, AV$1)))</f>
        <v>1.3069343999999998</v>
      </c>
      <c r="AW150">
        <f ca="1">AVERAGE(INDIRECT(ADDRESS($AU149+2, AW$1)):INDIRECT(ADDRESS($AU150+1, AW$1)))</f>
        <v>2.0993504000000001</v>
      </c>
      <c r="AX150">
        <f ca="1">AVERAGE(INDIRECT(ADDRESS($AU149+2, AX$1)):INDIRECT(ADDRESS($AU150+1, AX$1)))</f>
        <v>1.2193520000000002</v>
      </c>
      <c r="AY150">
        <f ca="1">AVERAGE(INDIRECT(ADDRESS($AU149+2, AY$1)):INDIRECT(ADDRESS($AU150+1, AY$1)))</f>
        <v>2.9014160000000002</v>
      </c>
      <c r="AZ150">
        <f ca="1">AVERAGE(INDIRECT(ADDRESS($AU149+2, AZ$1)):INDIRECT(ADDRESS($AU150+1, AZ$1)))</f>
        <v>2.8525918799999999</v>
      </c>
      <c r="BA150">
        <f ca="1">AVERAGE(INDIRECT(ADDRESS($AU149+2, BA$1)):INDIRECT(ADDRESS($AU150+1, BA$1)))</f>
        <v>2.7647140000000006</v>
      </c>
      <c r="BB150">
        <f ca="1">AVERAGE(INDIRECT(ADDRESS($AU149+2, BB$1)):INDIRECT(ADDRESS($AU150+1, BB$1)))</f>
        <v>2.2859762400000001</v>
      </c>
      <c r="BC150">
        <f ca="1">AVERAGE(INDIRECT(ADDRESS($AU149+2, BC$1)):INDIRECT(ADDRESS($AU150+1, BC$1)))</f>
        <v>3.3004007999999998</v>
      </c>
      <c r="BD150">
        <f ca="1">AVERAGE(INDIRECT(ADDRESS($AU149+2, BD$1)):INDIRECT(ADDRESS($AU150+1, BD$1)))</f>
        <v>1.59615</v>
      </c>
      <c r="BE150">
        <f ca="1">AVERAGE(INDIRECT(ADDRESS($AU149+2, BE$1)):INDIRECT(ADDRESS($AU150+1, BE$1)))</f>
        <v>1.8497780000000001</v>
      </c>
      <c r="BF150">
        <f ca="1">AVERAGE(INDIRECT(ADDRESS($AU149+2, BF$1)):INDIRECT(ADDRESS($AU150+1, BF$1)))</f>
        <v>0.80955672724000005</v>
      </c>
      <c r="BG150">
        <f ca="1">AVERAGE(INDIRECT(ADDRESS($AU149+2, BG$1)):INDIRECT(ADDRESS($AU150+1, BG$1)))</f>
        <v>2.8423499999999997</v>
      </c>
      <c r="BH150">
        <f ca="1">AVERAGE(INDIRECT(ADDRESS($AU149+2, BH$1)):INDIRECT(ADDRESS($AU150+1, BH$1)))</f>
        <v>2.2275239999999998</v>
      </c>
      <c r="BI150">
        <f ca="1">AVERAGE(INDIRECT(ADDRESS($AU149+2, BI$1)):INDIRECT(ADDRESS($AU150+1, BI$1)))</f>
        <v>2.9408400000000001</v>
      </c>
      <c r="BJ150">
        <f ca="1">AVERAGE(INDIRECT(ADDRESS($AU149+2, BJ$1)):INDIRECT(ADDRESS($AU150+1, BJ$1)))</f>
        <v>1.0142420000000001</v>
      </c>
      <c r="BK150">
        <f ca="1">AVERAGE(INDIRECT(ADDRESS($AU149+2, BK$1)):INDIRECT(ADDRESS($AU150+1, BK$1)))</f>
        <v>1.8472852</v>
      </c>
      <c r="BL150">
        <f ca="1">AVERAGE(INDIRECT(ADDRESS($AU149+2, BL$1)):INDIRECT(ADDRESS($AU150+1, BL$1)))</f>
        <v>2.4856616000000002</v>
      </c>
      <c r="BM150">
        <f ca="1">AVERAGE(INDIRECT(ADDRESS($AU149+2, BM$1)):INDIRECT(ADDRESS($AU150+1, BM$1)))</f>
        <v>1.1502817999999999</v>
      </c>
      <c r="BN150">
        <f ca="1">AVERAGE(INDIRECT(ADDRESS($AU149+2, BN$1)):INDIRECT(ADDRESS($AU150+1, BN$1)))</f>
        <v>2.0825395999999996</v>
      </c>
      <c r="BO150">
        <f ca="1">AVERAGE(INDIRECT(ADDRESS($AU149+2, BO$1)):INDIRECT(ADDRESS($AU150+1, BO$1)))</f>
        <v>3.2300240000000002</v>
      </c>
      <c r="BP150">
        <f ca="1">AVERAGE(INDIRECT(ADDRESS($AU149+2, BP$1)):INDIRECT(ADDRESS($AU150+1, BP$1)))</f>
        <v>2.5753519999999996</v>
      </c>
    </row>
    <row r="151" spans="1:68" x14ac:dyDescent="0.25">
      <c r="A151" s="1">
        <v>1.3665499999999999</v>
      </c>
      <c r="B151" s="1" t="s">
        <v>22</v>
      </c>
      <c r="C151" s="1">
        <v>4.2567399999999997</v>
      </c>
      <c r="D151" s="1">
        <v>5.7238100000000003</v>
      </c>
      <c r="E151" s="1">
        <v>2.0115799999999999</v>
      </c>
      <c r="F151" s="1">
        <v>2.3719700000000001</v>
      </c>
      <c r="G151" s="1">
        <v>1.51235E-3</v>
      </c>
      <c r="H151" s="1">
        <v>0.92732099999999995</v>
      </c>
      <c r="I151" s="1">
        <v>4.9142200000000003</v>
      </c>
      <c r="J151" s="1">
        <v>3.2082799999999998</v>
      </c>
      <c r="K151" s="1">
        <v>1.9613700000000001</v>
      </c>
      <c r="L151" s="1">
        <v>1.35371</v>
      </c>
      <c r="M151" s="1">
        <v>1.9377</v>
      </c>
      <c r="N151" s="1">
        <v>3.6911399999999999</v>
      </c>
      <c r="O151" s="1">
        <v>1.2281200000000001</v>
      </c>
      <c r="P151" s="1">
        <v>6.3082700000000005E-2</v>
      </c>
      <c r="Q151" s="1">
        <v>9.0323699999999996E-3</v>
      </c>
      <c r="R151" s="1">
        <v>5.9325799999999997</v>
      </c>
      <c r="S151" s="1">
        <v>3.41127</v>
      </c>
      <c r="T151" s="1">
        <v>3.7609300000000001</v>
      </c>
      <c r="U151" s="1">
        <v>1.4234500000000001</v>
      </c>
      <c r="V151" s="1" t="s">
        <v>23</v>
      </c>
      <c r="W151" s="1">
        <f>ABS(IK_diagnostics_degrees[[#This Row],[Column1]]-A150)</f>
        <v>1.2025599999999999</v>
      </c>
      <c r="X151" s="1">
        <f>ABS(IK_diagnostics_degrees[[#This Row],[Column2]]-B150)</f>
        <v>3.1939299999999999</v>
      </c>
      <c r="Y151" s="1">
        <f>ABS(IK_diagnostics_degrees[[#This Row],[Column3]]-C150)</f>
        <v>1.4658800000000003</v>
      </c>
      <c r="Z151" s="1">
        <f>ABS(IK_diagnostics_degrees[[#This Row],[Column4]]-D150)</f>
        <v>4.4740099999999998</v>
      </c>
      <c r="AA151" s="1">
        <f>ABS(IK_diagnostics_degrees[[#This Row],[Column5]]-E150)</f>
        <v>1.420817</v>
      </c>
      <c r="AB151" s="1">
        <f>ABS(IK_diagnostics_degrees[[#This Row],[Column6]]-F150)</f>
        <v>3.0310800000000002</v>
      </c>
      <c r="AC151" s="1">
        <f>ABS(IK_diagnostics_degrees[[#This Row],[Column7]]-G150)</f>
        <v>4.2858376500000004</v>
      </c>
      <c r="AD151" s="1">
        <f>ABS(IK_diagnostics_degrees[[#This Row],[Column8]]-H150)</f>
        <v>0.81400900000000009</v>
      </c>
      <c r="AE151" s="1">
        <f>ABS(IK_diagnostics_degrees[[#This Row],[Column9]]-I150)</f>
        <v>0.68785999999999969</v>
      </c>
      <c r="AF151" s="1">
        <f>ABS(IK_diagnostics_degrees[[#This Row],[Column10]]-J150)</f>
        <v>3.3699999999999619E-2</v>
      </c>
      <c r="AG151" s="1">
        <f>ABS(IK_diagnostics_degrees[[#This Row],[Column11]]-K150)</f>
        <v>1.3359199999999998</v>
      </c>
      <c r="AH151" s="1">
        <f>ABS(IK_diagnostics_degrees[[#This Row],[Column12]]-L150)</f>
        <v>3.0375400000000004</v>
      </c>
      <c r="AI151" s="1">
        <f>ABS(IK_diagnostics_degrees[[#This Row],[Column13]]-M150)</f>
        <v>1.6991639999999999</v>
      </c>
      <c r="AJ151" s="1">
        <f>ABS(IK_diagnostics_degrees[[#This Row],[Column14]]-N150)</f>
        <v>0.85942999999999969</v>
      </c>
      <c r="AK151" s="1">
        <f>ABS(IK_diagnostics_degrees[[#This Row],[Column15]]-O150)</f>
        <v>2.3788299999999998</v>
      </c>
      <c r="AL151" s="1">
        <f>ABS(IK_diagnostics_degrees[[#This Row],[Column16]]-P150)</f>
        <v>1.7726872999999999</v>
      </c>
      <c r="AM151" s="1">
        <f>ABS(IK_diagnostics_degrees[[#This Row],[Column17]]-Q150)</f>
        <v>3.52199763</v>
      </c>
      <c r="AN151" s="1">
        <f>ABS(IK_diagnostics_degrees[[#This Row],[Column18]]-R150)</f>
        <v>4.9526110000000001</v>
      </c>
      <c r="AO151" s="1">
        <f>ABS(IK_diagnostics_degrees[[#This Row],[Column19]]-S150)</f>
        <v>1.2412900000000002</v>
      </c>
      <c r="AP151" s="1">
        <f>ABS(IK_diagnostics_degrees[[#This Row],[Column20]]-T150)</f>
        <v>1.4483000000000001</v>
      </c>
      <c r="AQ151" s="1">
        <f>ABS(IK_diagnostics_degrees[[#This Row],[Column21]]-U150)</f>
        <v>2.7178000000000004</v>
      </c>
      <c r="AU151" s="4">
        <f>IK_diagnostics_frames[[#This Row],[Column1]]+AU150</f>
        <v>474</v>
      </c>
      <c r="AV151">
        <f ca="1">AVERAGE(INDIRECT(ADDRESS($AU150+2, AV$1)):INDIRECT(ADDRESS($AU151+1, AV$1)))</f>
        <v>1.8142006666666666</v>
      </c>
      <c r="AW151">
        <f ca="1">AVERAGE(INDIRECT(ADDRESS($AU150+2, AW$1)):INDIRECT(ADDRESS($AU151+1, AW$1)))</f>
        <v>1.6764566666666665</v>
      </c>
      <c r="AX151">
        <f ca="1">AVERAGE(INDIRECT(ADDRESS($AU150+2, AX$1)):INDIRECT(ADDRESS($AU151+1, AX$1)))</f>
        <v>2.4923586666666666</v>
      </c>
      <c r="AY151">
        <f ca="1">AVERAGE(INDIRECT(ADDRESS($AU150+2, AY$1)):INDIRECT(ADDRESS($AU151+1, AY$1)))</f>
        <v>3.8481870000000007</v>
      </c>
      <c r="AZ151">
        <f ca="1">AVERAGE(INDIRECT(ADDRESS($AU150+2, AZ$1)):INDIRECT(ADDRESS($AU151+1, AZ$1)))</f>
        <v>2.8059876666666668</v>
      </c>
      <c r="BA151">
        <f ca="1">AVERAGE(INDIRECT(ADDRESS($AU150+2, BA$1)):INDIRECT(ADDRESS($AU151+1, BA$1)))</f>
        <v>3.2165566666666661</v>
      </c>
      <c r="BB151">
        <f ca="1">AVERAGE(INDIRECT(ADDRESS($AU150+2, BB$1)):INDIRECT(ADDRESS($AU151+1, BB$1)))</f>
        <v>1.5579466666666664</v>
      </c>
      <c r="BC151">
        <f ca="1">AVERAGE(INDIRECT(ADDRESS($AU150+2, BC$1)):INDIRECT(ADDRESS($AU151+1, BC$1)))</f>
        <v>0.79378633333333326</v>
      </c>
      <c r="BD151">
        <f ca="1">AVERAGE(INDIRECT(ADDRESS($AU150+2, BD$1)):INDIRECT(ADDRESS($AU151+1, BD$1)))</f>
        <v>1.6430266666666666</v>
      </c>
      <c r="BE151">
        <f ca="1">AVERAGE(INDIRECT(ADDRESS($AU150+2, BE$1)):INDIRECT(ADDRESS($AU151+1, BE$1)))</f>
        <v>3.1407799999999995</v>
      </c>
      <c r="BF151">
        <f ca="1">AVERAGE(INDIRECT(ADDRESS($AU150+2, BF$1)):INDIRECT(ADDRESS($AU151+1, BF$1)))</f>
        <v>2.8779904199999997</v>
      </c>
      <c r="BG151">
        <f ca="1">AVERAGE(INDIRECT(ADDRESS($AU150+2, BG$1)):INDIRECT(ADDRESS($AU151+1, BG$1)))</f>
        <v>2.0436434066666664</v>
      </c>
      <c r="BH151">
        <f ca="1">AVERAGE(INDIRECT(ADDRESS($AU150+2, BH$1)):INDIRECT(ADDRESS($AU151+1, BH$1)))</f>
        <v>1.7578200000000004</v>
      </c>
      <c r="BI151">
        <f ca="1">AVERAGE(INDIRECT(ADDRESS($AU150+2, BI$1)):INDIRECT(ADDRESS($AU151+1, BI$1)))</f>
        <v>1.9737033333333331</v>
      </c>
      <c r="BJ151">
        <f ca="1">AVERAGE(INDIRECT(ADDRESS($AU150+2, BJ$1)):INDIRECT(ADDRESS($AU151+1, BJ$1)))</f>
        <v>1.6130993333333337</v>
      </c>
      <c r="BK151">
        <f ca="1">AVERAGE(INDIRECT(ADDRESS($AU150+2, BK$1)):INDIRECT(ADDRESS($AU151+1, BK$1)))</f>
        <v>1.2304766666666673</v>
      </c>
      <c r="BL151">
        <f ca="1">AVERAGE(INDIRECT(ADDRESS($AU150+2, BL$1)):INDIRECT(ADDRESS($AU151+1, BL$1)))</f>
        <v>3.9610466666666664</v>
      </c>
      <c r="BM151">
        <f ca="1">AVERAGE(INDIRECT(ADDRESS($AU150+2, BM$1)):INDIRECT(ADDRESS($AU151+1, BM$1)))</f>
        <v>1.2291093333333334</v>
      </c>
      <c r="BN151">
        <f ca="1">AVERAGE(INDIRECT(ADDRESS($AU150+2, BN$1)):INDIRECT(ADDRESS($AU151+1, BN$1)))</f>
        <v>1.8889533333333333</v>
      </c>
      <c r="BO151">
        <f ca="1">AVERAGE(INDIRECT(ADDRESS($AU150+2, BO$1)):INDIRECT(ADDRESS($AU151+1, BO$1)))</f>
        <v>1.4137300000000004</v>
      </c>
      <c r="BP151">
        <f ca="1">AVERAGE(INDIRECT(ADDRESS($AU150+2, BP$1)):INDIRECT(ADDRESS($AU151+1, BP$1)))</f>
        <v>2.4744079999999999</v>
      </c>
    </row>
    <row r="152" spans="1:68" x14ac:dyDescent="0.25">
      <c r="A152" s="1">
        <v>1.3044199999999999</v>
      </c>
      <c r="B152" s="1">
        <v>2.3047900000000001</v>
      </c>
      <c r="C152" s="1">
        <v>4.7203600000000003</v>
      </c>
      <c r="D152" s="1">
        <v>3.7208399999999999</v>
      </c>
      <c r="E152" s="1">
        <v>4.2575900000000004</v>
      </c>
      <c r="F152" s="1">
        <v>5.8552099999999996</v>
      </c>
      <c r="G152" s="1">
        <v>0.283501</v>
      </c>
      <c r="H152" s="1">
        <v>5.1896699999999996</v>
      </c>
      <c r="I152" s="1">
        <v>3.9333900000000002</v>
      </c>
      <c r="J152" s="1">
        <v>3.7461199999999999</v>
      </c>
      <c r="K152" s="1">
        <v>3.8674599999999999</v>
      </c>
      <c r="L152" s="1">
        <v>4.2842599999999997</v>
      </c>
      <c r="M152" s="1">
        <v>3.3575400000000002</v>
      </c>
      <c r="N152" s="1">
        <v>6.2776399999999999</v>
      </c>
      <c r="O152" s="1">
        <v>0.50769699999999995</v>
      </c>
      <c r="P152" s="1">
        <v>4.4689500000000004</v>
      </c>
      <c r="Q152" s="1">
        <v>3.4852599999999998</v>
      </c>
      <c r="R152" s="1">
        <v>1.26406</v>
      </c>
      <c r="S152" s="1">
        <v>6.2580200000000001</v>
      </c>
      <c r="T152" s="1" t="s">
        <v>22</v>
      </c>
      <c r="U152" s="1">
        <v>4.4450900000000004</v>
      </c>
      <c r="V152" s="1" t="s">
        <v>23</v>
      </c>
      <c r="W152" s="1">
        <f>ABS(IK_diagnostics_degrees[[#This Row],[Column1]]-A151)</f>
        <v>6.2130000000000019E-2</v>
      </c>
      <c r="X152" s="1">
        <f>ABS(IK_diagnostics_degrees[[#This Row],[Column2]]-B151)</f>
        <v>2.3047900000000001</v>
      </c>
      <c r="Y152" s="1">
        <f>ABS(IK_diagnostics_degrees[[#This Row],[Column3]]-C151)</f>
        <v>0.46362000000000059</v>
      </c>
      <c r="Z152" s="1">
        <f>ABS(IK_diagnostics_degrees[[#This Row],[Column4]]-D151)</f>
        <v>2.0029700000000004</v>
      </c>
      <c r="AA152" s="1">
        <f>ABS(IK_diagnostics_degrees[[#This Row],[Column5]]-E151)</f>
        <v>2.2460100000000005</v>
      </c>
      <c r="AB152" s="1">
        <f>ABS(IK_diagnostics_degrees[[#This Row],[Column6]]-F151)</f>
        <v>3.4832399999999994</v>
      </c>
      <c r="AC152" s="1">
        <f>ABS(IK_diagnostics_degrees[[#This Row],[Column7]]-G151)</f>
        <v>0.28198865000000001</v>
      </c>
      <c r="AD152" s="1">
        <f>ABS(IK_diagnostics_degrees[[#This Row],[Column8]]-H151)</f>
        <v>4.2623489999999995</v>
      </c>
      <c r="AE152" s="1">
        <f>ABS(IK_diagnostics_degrees[[#This Row],[Column9]]-I151)</f>
        <v>0.98083000000000009</v>
      </c>
      <c r="AF152" s="1">
        <f>ABS(IK_diagnostics_degrees[[#This Row],[Column10]]-J151)</f>
        <v>0.5378400000000001</v>
      </c>
      <c r="AG152" s="1">
        <f>ABS(IK_diagnostics_degrees[[#This Row],[Column11]]-K151)</f>
        <v>1.9060899999999998</v>
      </c>
      <c r="AH152" s="1">
        <f>ABS(IK_diagnostics_degrees[[#This Row],[Column12]]-L151)</f>
        <v>2.9305499999999998</v>
      </c>
      <c r="AI152" s="1">
        <f>ABS(IK_diagnostics_degrees[[#This Row],[Column13]]-M151)</f>
        <v>1.4198400000000002</v>
      </c>
      <c r="AJ152" s="1">
        <f>ABS(IK_diagnostics_degrees[[#This Row],[Column14]]-N151)</f>
        <v>2.5865</v>
      </c>
      <c r="AK152" s="1">
        <f>ABS(IK_diagnostics_degrees[[#This Row],[Column15]]-O151)</f>
        <v>0.72042300000000015</v>
      </c>
      <c r="AL152" s="1">
        <f>ABS(IK_diagnostics_degrees[[#This Row],[Column16]]-P151)</f>
        <v>4.4058673000000006</v>
      </c>
      <c r="AM152" s="1">
        <f>ABS(IK_diagnostics_degrees[[#This Row],[Column17]]-Q151)</f>
        <v>3.4762276299999999</v>
      </c>
      <c r="AN152" s="1">
        <f>ABS(IK_diagnostics_degrees[[#This Row],[Column18]]-R151)</f>
        <v>4.66852</v>
      </c>
      <c r="AO152" s="1">
        <f>ABS(IK_diagnostics_degrees[[#This Row],[Column19]]-S151)</f>
        <v>2.8467500000000001</v>
      </c>
      <c r="AP152" s="1">
        <f>ABS(IK_diagnostics_degrees[[#This Row],[Column20]]-T151)</f>
        <v>3.7609300000000001</v>
      </c>
      <c r="AQ152" s="1">
        <f>ABS(IK_diagnostics_degrees[[#This Row],[Column21]]-U151)</f>
        <v>3.0216400000000005</v>
      </c>
      <c r="AU152" s="3">
        <f>IK_diagnostics_frames[[#This Row],[Column1]]+AU151</f>
        <v>475</v>
      </c>
      <c r="AV152">
        <f ca="1">AVERAGE(INDIRECT(ADDRESS($AU151+2, AV$1)):INDIRECT(ADDRESS($AU152+1, AV$1)))</f>
        <v>2.6949399999999999</v>
      </c>
      <c r="AW152">
        <f ca="1">AVERAGE(INDIRECT(ADDRESS($AU151+2, AW$1)):INDIRECT(ADDRESS($AU152+1, AW$1)))</f>
        <v>4.9863499999999998</v>
      </c>
      <c r="AX152">
        <f ca="1">AVERAGE(INDIRECT(ADDRESS($AU151+2, AX$1)):INDIRECT(ADDRESS($AU152+1, AX$1)))</f>
        <v>1.7987099999999998</v>
      </c>
      <c r="AY152">
        <f ca="1">AVERAGE(INDIRECT(ADDRESS($AU151+2, AY$1)):INDIRECT(ADDRESS($AU152+1, AY$1)))</f>
        <v>0.8870309999999999</v>
      </c>
      <c r="AZ152">
        <f ca="1">AVERAGE(INDIRECT(ADDRESS($AU151+2, AZ$1)):INDIRECT(ADDRESS($AU152+1, AZ$1)))</f>
        <v>0.68335999999999952</v>
      </c>
      <c r="BA152">
        <f ca="1">AVERAGE(INDIRECT(ADDRESS($AU151+2, BA$1)):INDIRECT(ADDRESS($AU152+1, BA$1)))</f>
        <v>0.88161000000000023</v>
      </c>
      <c r="BB152">
        <f ca="1">AVERAGE(INDIRECT(ADDRESS($AU151+2, BB$1)):INDIRECT(ADDRESS($AU152+1, BB$1)))</f>
        <v>2.6719999999999855E-2</v>
      </c>
      <c r="BC152">
        <f ca="1">AVERAGE(INDIRECT(ADDRESS($AU151+2, BC$1)):INDIRECT(ADDRESS($AU152+1, BC$1)))</f>
        <v>1.111801</v>
      </c>
      <c r="BD152">
        <f ca="1">AVERAGE(INDIRECT(ADDRESS($AU151+2, BD$1)):INDIRECT(ADDRESS($AU152+1, BD$1)))</f>
        <v>1.0762200000000006</v>
      </c>
      <c r="BE152">
        <f ca="1">AVERAGE(INDIRECT(ADDRESS($AU151+2, BE$1)):INDIRECT(ADDRESS($AU152+1, BE$1)))</f>
        <v>0.48633999999999933</v>
      </c>
      <c r="BF152">
        <f ca="1">AVERAGE(INDIRECT(ADDRESS($AU151+2, BF$1)):INDIRECT(ADDRESS($AU152+1, BF$1)))</f>
        <v>0.49385000000000012</v>
      </c>
      <c r="BG152">
        <f ca="1">AVERAGE(INDIRECT(ADDRESS($AU151+2, BG$1)):INDIRECT(ADDRESS($AU152+1, BG$1)))</f>
        <v>1.6576199999999999</v>
      </c>
      <c r="BH152">
        <f ca="1">AVERAGE(INDIRECT(ADDRESS($AU151+2, BH$1)):INDIRECT(ADDRESS($AU152+1, BH$1)))</f>
        <v>0.1921400000000002</v>
      </c>
      <c r="BI152">
        <f ca="1">AVERAGE(INDIRECT(ADDRESS($AU151+2, BI$1)):INDIRECT(ADDRESS($AU152+1, BI$1)))</f>
        <v>1.11808</v>
      </c>
      <c r="BJ152">
        <f ca="1">AVERAGE(INDIRECT(ADDRESS($AU151+2, BJ$1)):INDIRECT(ADDRESS($AU152+1, BJ$1)))</f>
        <v>2.5836889999999997</v>
      </c>
      <c r="BK152">
        <f ca="1">AVERAGE(INDIRECT(ADDRESS($AU151+2, BK$1)):INDIRECT(ADDRESS($AU152+1, BK$1)))</f>
        <v>2.0445900000000004</v>
      </c>
      <c r="BL152">
        <f ca="1">AVERAGE(INDIRECT(ADDRESS($AU151+2, BL$1)):INDIRECT(ADDRESS($AU152+1, BL$1)))</f>
        <v>3.0459399999999999</v>
      </c>
      <c r="BM152">
        <f ca="1">AVERAGE(INDIRECT(ADDRESS($AU151+2, BM$1)):INDIRECT(ADDRESS($AU152+1, BM$1)))</f>
        <v>1.3981999999999999</v>
      </c>
      <c r="BN152">
        <f ca="1">AVERAGE(INDIRECT(ADDRESS($AU151+2, BN$1)):INDIRECT(ADDRESS($AU152+1, BN$1)))</f>
        <v>4.6515278000000002</v>
      </c>
      <c r="BO152">
        <f ca="1">AVERAGE(INDIRECT(ADDRESS($AU151+2, BO$1)):INDIRECT(ADDRESS($AU152+1, BO$1)))</f>
        <v>0.35057000000000027</v>
      </c>
      <c r="BP152">
        <f ca="1">AVERAGE(INDIRECT(ADDRESS($AU151+2, BP$1)):INDIRECT(ADDRESS($AU152+1, BP$1)))</f>
        <v>1.2497289999999999</v>
      </c>
    </row>
    <row r="153" spans="1:68" x14ac:dyDescent="0.25">
      <c r="A153" s="1">
        <v>4.4254899999999999</v>
      </c>
      <c r="B153" s="1">
        <v>5.1549399999999999</v>
      </c>
      <c r="C153" s="1">
        <v>1.32819</v>
      </c>
      <c r="D153" s="1">
        <v>5.9200200000000001</v>
      </c>
      <c r="E153" s="1">
        <v>0.83398300000000003</v>
      </c>
      <c r="F153" s="1">
        <v>4.9292199999999999</v>
      </c>
      <c r="G153" s="1">
        <v>0.87015200000000004</v>
      </c>
      <c r="H153" s="1">
        <v>4.6105299999999998</v>
      </c>
      <c r="I153" s="1">
        <v>1.0946</v>
      </c>
      <c r="J153" s="1">
        <v>0.28898299999999999</v>
      </c>
      <c r="K153" s="1">
        <v>3.51308</v>
      </c>
      <c r="L153" s="1">
        <v>2.7742399999999998</v>
      </c>
      <c r="M153" s="1">
        <v>5.4714499999999999</v>
      </c>
      <c r="N153" s="1">
        <v>1.2665E-3</v>
      </c>
      <c r="O153" s="1">
        <v>4.1420599999999999</v>
      </c>
      <c r="P153" s="1">
        <v>3.83813</v>
      </c>
      <c r="Q153" s="1">
        <v>0.76516300000000004</v>
      </c>
      <c r="R153" s="1">
        <v>3.6292800000000001</v>
      </c>
      <c r="S153" s="1">
        <v>3.3069799999999998</v>
      </c>
      <c r="T153" s="1">
        <v>0.76547299999999996</v>
      </c>
      <c r="U153" s="1">
        <v>2.5579200000000002</v>
      </c>
      <c r="V153" s="1" t="s">
        <v>23</v>
      </c>
      <c r="W153" s="1">
        <f>ABS(IK_diagnostics_degrees[[#This Row],[Column1]]-A152)</f>
        <v>3.12107</v>
      </c>
      <c r="X153" s="1">
        <f>ABS(IK_diagnostics_degrees[[#This Row],[Column2]]-B152)</f>
        <v>2.8501499999999997</v>
      </c>
      <c r="Y153" s="1">
        <f>ABS(IK_diagnostics_degrees[[#This Row],[Column3]]-C152)</f>
        <v>3.3921700000000001</v>
      </c>
      <c r="Z153" s="1">
        <f>ABS(IK_diagnostics_degrees[[#This Row],[Column4]]-D152)</f>
        <v>2.1991800000000001</v>
      </c>
      <c r="AA153" s="1">
        <f>ABS(IK_diagnostics_degrees[[#This Row],[Column5]]-E152)</f>
        <v>3.4236070000000005</v>
      </c>
      <c r="AB153" s="1">
        <f>ABS(IK_diagnostics_degrees[[#This Row],[Column6]]-F152)</f>
        <v>0.92598999999999965</v>
      </c>
      <c r="AC153" s="1">
        <f>ABS(IK_diagnostics_degrees[[#This Row],[Column7]]-G152)</f>
        <v>0.58665100000000003</v>
      </c>
      <c r="AD153" s="1">
        <f>ABS(IK_diagnostics_degrees[[#This Row],[Column8]]-H152)</f>
        <v>0.57913999999999977</v>
      </c>
      <c r="AE153" s="1">
        <f>ABS(IK_diagnostics_degrees[[#This Row],[Column9]]-I152)</f>
        <v>2.8387900000000004</v>
      </c>
      <c r="AF153" s="1">
        <f>ABS(IK_diagnostics_degrees[[#This Row],[Column10]]-J152)</f>
        <v>3.4571369999999999</v>
      </c>
      <c r="AG153" s="1">
        <f>ABS(IK_diagnostics_degrees[[#This Row],[Column11]]-K152)</f>
        <v>0.35437999999999992</v>
      </c>
      <c r="AH153" s="1">
        <f>ABS(IK_diagnostics_degrees[[#This Row],[Column12]]-L152)</f>
        <v>1.5100199999999999</v>
      </c>
      <c r="AI153" s="1">
        <f>ABS(IK_diagnostics_degrees[[#This Row],[Column13]]-M152)</f>
        <v>2.1139099999999997</v>
      </c>
      <c r="AJ153" s="1">
        <f>ABS(IK_diagnostics_degrees[[#This Row],[Column14]]-N152)</f>
        <v>6.2763735</v>
      </c>
      <c r="AK153" s="1">
        <f>ABS(IK_diagnostics_degrees[[#This Row],[Column15]]-O152)</f>
        <v>3.634363</v>
      </c>
      <c r="AL153" s="1">
        <f>ABS(IK_diagnostics_degrees[[#This Row],[Column16]]-P152)</f>
        <v>0.63082000000000038</v>
      </c>
      <c r="AM153" s="1">
        <f>ABS(IK_diagnostics_degrees[[#This Row],[Column17]]-Q152)</f>
        <v>2.720097</v>
      </c>
      <c r="AN153" s="1">
        <f>ABS(IK_diagnostics_degrees[[#This Row],[Column18]]-R152)</f>
        <v>2.3652199999999999</v>
      </c>
      <c r="AO153" s="1">
        <f>ABS(IK_diagnostics_degrees[[#This Row],[Column19]]-S152)</f>
        <v>2.9510400000000003</v>
      </c>
      <c r="AP153" s="1">
        <f>ABS(IK_diagnostics_degrees[[#This Row],[Column20]]-T152)</f>
        <v>0.76547299999999996</v>
      </c>
      <c r="AQ153" s="1">
        <f>ABS(IK_diagnostics_degrees[[#This Row],[Column21]]-U152)</f>
        <v>1.8871700000000002</v>
      </c>
      <c r="AU153" s="4">
        <f>IK_diagnostics_frames[[#This Row],[Column1]]+AU152</f>
        <v>478</v>
      </c>
      <c r="AV153">
        <f ca="1">AVERAGE(INDIRECT(ADDRESS($AU152+2, AV$1)):INDIRECT(ADDRESS($AU153+1, AV$1)))</f>
        <v>2.2482166666666665</v>
      </c>
      <c r="AW153">
        <f ca="1">AVERAGE(INDIRECT(ADDRESS($AU152+2, AW$1)):INDIRECT(ADDRESS($AU153+1, AW$1)))</f>
        <v>1.9675766666666668</v>
      </c>
      <c r="AX153">
        <f ca="1">AVERAGE(INDIRECT(ADDRESS($AU152+2, AX$1)):INDIRECT(ADDRESS($AU153+1, AX$1)))</f>
        <v>2.2849560000000007</v>
      </c>
      <c r="AY153">
        <f ca="1">AVERAGE(INDIRECT(ADDRESS($AU152+2, AY$1)):INDIRECT(ADDRESS($AU153+1, AY$1)))</f>
        <v>2.336341</v>
      </c>
      <c r="AZ153">
        <f ca="1">AVERAGE(INDIRECT(ADDRESS($AU152+2, AZ$1)):INDIRECT(ADDRESS($AU153+1, AZ$1)))</f>
        <v>2.7417400000000001</v>
      </c>
      <c r="BA153">
        <f ca="1">AVERAGE(INDIRECT(ADDRESS($AU152+2, BA$1)):INDIRECT(ADDRESS($AU153+1, BA$1)))</f>
        <v>4.2035533333333328</v>
      </c>
      <c r="BB153">
        <f ca="1">AVERAGE(INDIRECT(ADDRESS($AU152+2, BB$1)):INDIRECT(ADDRESS($AU153+1, BB$1)))</f>
        <v>2.23725</v>
      </c>
      <c r="BC153">
        <f ca="1">AVERAGE(INDIRECT(ADDRESS($AU152+2, BC$1)):INDIRECT(ADDRESS($AU153+1, BC$1)))</f>
        <v>2.0832736666666669</v>
      </c>
      <c r="BD153">
        <f ca="1">AVERAGE(INDIRECT(ADDRESS($AU152+2, BD$1)):INDIRECT(ADDRESS($AU153+1, BD$1)))</f>
        <v>0.90043333333333297</v>
      </c>
      <c r="BE153">
        <f ca="1">AVERAGE(INDIRECT(ADDRESS($AU152+2, BE$1)):INDIRECT(ADDRESS($AU153+1, BE$1)))</f>
        <v>2.4937733333333334</v>
      </c>
      <c r="BF153">
        <f ca="1">AVERAGE(INDIRECT(ADDRESS($AU152+2, BF$1)):INDIRECT(ADDRESS($AU153+1, BF$1)))</f>
        <v>0.9777433333333333</v>
      </c>
      <c r="BG153">
        <f ca="1">AVERAGE(INDIRECT(ADDRESS($AU152+2, BG$1)):INDIRECT(ADDRESS($AU153+1, BG$1)))</f>
        <v>2.4596213333333332</v>
      </c>
      <c r="BH153">
        <f ca="1">AVERAGE(INDIRECT(ADDRESS($AU152+2, BH$1)):INDIRECT(ADDRESS($AU153+1, BH$1)))</f>
        <v>1.5983766666666668</v>
      </c>
      <c r="BI153">
        <f ca="1">AVERAGE(INDIRECT(ADDRESS($AU152+2, BI$1)):INDIRECT(ADDRESS($AU153+1, BI$1)))</f>
        <v>2.5173233333333331</v>
      </c>
      <c r="BJ153">
        <f ca="1">AVERAGE(INDIRECT(ADDRESS($AU152+2, BJ$1)):INDIRECT(ADDRESS($AU153+1, BJ$1)))</f>
        <v>1.3650903333333335</v>
      </c>
      <c r="BK153">
        <f ca="1">AVERAGE(INDIRECT(ADDRESS($AU152+2, BK$1)):INDIRECT(ADDRESS($AU153+1, BK$1)))</f>
        <v>1.1074233333333334</v>
      </c>
      <c r="BL153">
        <f ca="1">AVERAGE(INDIRECT(ADDRESS($AU152+2, BL$1)):INDIRECT(ADDRESS($AU153+1, BL$1)))</f>
        <v>1.2808633333333332</v>
      </c>
      <c r="BM153">
        <f ca="1">AVERAGE(INDIRECT(ADDRESS($AU152+2, BM$1)):INDIRECT(ADDRESS($AU153+1, BM$1)))</f>
        <v>2.5779421666666664</v>
      </c>
      <c r="BN153">
        <f ca="1">AVERAGE(INDIRECT(ADDRESS($AU152+2, BN$1)):INDIRECT(ADDRESS($AU153+1, BN$1)))</f>
        <v>3.2760192666666668</v>
      </c>
      <c r="BO153">
        <f ca="1">AVERAGE(INDIRECT(ADDRESS($AU152+2, BO$1)):INDIRECT(ADDRESS($AU153+1, BO$1)))</f>
        <v>3.0002706666666668</v>
      </c>
      <c r="BP153">
        <f ca="1">AVERAGE(INDIRECT(ADDRESS($AU152+2, BP$1)):INDIRECT(ADDRESS($AU153+1, BP$1)))</f>
        <v>1.0390170000000001</v>
      </c>
    </row>
    <row r="154" spans="1:68" x14ac:dyDescent="0.25">
      <c r="A154" s="1">
        <v>5.8592199999999997</v>
      </c>
      <c r="B154" s="1">
        <v>3.5373100000000002</v>
      </c>
      <c r="C154" s="1">
        <v>1.0789599999999999</v>
      </c>
      <c r="D154" s="1">
        <v>3.1135899999999999</v>
      </c>
      <c r="E154" s="1">
        <v>4.7015900000000004</v>
      </c>
      <c r="F154" s="1">
        <v>3.9640499999999999</v>
      </c>
      <c r="G154" s="1">
        <v>6.2703800000000003</v>
      </c>
      <c r="H154" s="1">
        <v>6.2831900000000003</v>
      </c>
      <c r="I154" s="1">
        <v>6.2831900000000003</v>
      </c>
      <c r="J154" s="1">
        <v>6.8019300000000003E-3</v>
      </c>
      <c r="K154" s="1">
        <v>3.4795099999999999</v>
      </c>
      <c r="L154" s="1">
        <v>3.6688999999999998</v>
      </c>
      <c r="M154" s="1">
        <v>4.18973</v>
      </c>
      <c r="N154" s="1">
        <v>2.6176400000000002</v>
      </c>
      <c r="O154" s="1">
        <v>0.47959099999999999</v>
      </c>
      <c r="P154" s="1">
        <v>4.0057900000000002</v>
      </c>
      <c r="Q154" s="1">
        <v>0.22142700000000001</v>
      </c>
      <c r="R154" s="1">
        <v>4.3826400000000003</v>
      </c>
      <c r="S154" s="1">
        <v>2.2010999999999998</v>
      </c>
      <c r="T154" s="1">
        <v>6.10243</v>
      </c>
      <c r="U154" s="1">
        <v>4.1833499999999999</v>
      </c>
      <c r="V154" s="1" t="s">
        <v>23</v>
      </c>
      <c r="W154" s="1">
        <f>ABS(IK_diagnostics_degrees[[#This Row],[Column1]]-A153)</f>
        <v>1.4337299999999997</v>
      </c>
      <c r="X154" s="1">
        <f>ABS(IK_diagnostics_degrees[[#This Row],[Column2]]-B153)</f>
        <v>1.6176299999999997</v>
      </c>
      <c r="Y154" s="1">
        <f>ABS(IK_diagnostics_degrees[[#This Row],[Column3]]-C153)</f>
        <v>0.24923000000000006</v>
      </c>
      <c r="Z154" s="1">
        <f>ABS(IK_diagnostics_degrees[[#This Row],[Column4]]-D153)</f>
        <v>2.8064300000000002</v>
      </c>
      <c r="AA154" s="1">
        <f>ABS(IK_diagnostics_degrees[[#This Row],[Column5]]-E153)</f>
        <v>3.8676070000000005</v>
      </c>
      <c r="AB154" s="1">
        <f>ABS(IK_diagnostics_degrees[[#This Row],[Column6]]-F153)</f>
        <v>0.96517000000000008</v>
      </c>
      <c r="AC154" s="1">
        <f>ABS(IK_diagnostics_degrees[[#This Row],[Column7]]-G153)</f>
        <v>5.4002280000000003</v>
      </c>
      <c r="AD154" s="1">
        <f>ABS(IK_diagnostics_degrees[[#This Row],[Column8]]-H153)</f>
        <v>1.6726600000000005</v>
      </c>
      <c r="AE154" s="1">
        <f>ABS(IK_diagnostics_degrees[[#This Row],[Column9]]-I153)</f>
        <v>5.1885900000000005</v>
      </c>
      <c r="AF154" s="1">
        <f>ABS(IK_diagnostics_degrees[[#This Row],[Column10]]-J153)</f>
        <v>0.28218106999999998</v>
      </c>
      <c r="AG154" s="1">
        <f>ABS(IK_diagnostics_degrees[[#This Row],[Column11]]-K153)</f>
        <v>3.35700000000001E-2</v>
      </c>
      <c r="AH154" s="1">
        <f>ABS(IK_diagnostics_degrees[[#This Row],[Column12]]-L153)</f>
        <v>0.89466000000000001</v>
      </c>
      <c r="AI154" s="1">
        <f>ABS(IK_diagnostics_degrees[[#This Row],[Column13]]-M153)</f>
        <v>1.28172</v>
      </c>
      <c r="AJ154" s="1">
        <f>ABS(IK_diagnostics_degrees[[#This Row],[Column14]]-N153)</f>
        <v>2.6163735000000004</v>
      </c>
      <c r="AK154" s="1">
        <f>ABS(IK_diagnostics_degrees[[#This Row],[Column15]]-O153)</f>
        <v>3.6624689999999998</v>
      </c>
      <c r="AL154" s="1">
        <f>ABS(IK_diagnostics_degrees[[#This Row],[Column16]]-P153)</f>
        <v>0.16766000000000014</v>
      </c>
      <c r="AM154" s="1">
        <f>ABS(IK_diagnostics_degrees[[#This Row],[Column17]]-Q153)</f>
        <v>0.543736</v>
      </c>
      <c r="AN154" s="1">
        <f>ABS(IK_diagnostics_degrees[[#This Row],[Column18]]-R153)</f>
        <v>0.75336000000000025</v>
      </c>
      <c r="AO154" s="1">
        <f>ABS(IK_diagnostics_degrees[[#This Row],[Column19]]-S153)</f>
        <v>1.10588</v>
      </c>
      <c r="AP154" s="1">
        <f>ABS(IK_diagnostics_degrees[[#This Row],[Column20]]-T153)</f>
        <v>5.336957</v>
      </c>
      <c r="AQ154" s="1">
        <f>ABS(IK_diagnostics_degrees[[#This Row],[Column21]]-U153)</f>
        <v>1.6254299999999997</v>
      </c>
      <c r="AU154" s="3">
        <f>IK_diagnostics_frames[[#This Row],[Column1]]+AU153</f>
        <v>480</v>
      </c>
      <c r="AV154">
        <f ca="1">AVERAGE(INDIRECT(ADDRESS($AU153+2, AV$1)):INDIRECT(ADDRESS($AU154+1, AV$1)))</f>
        <v>0.18031999999999981</v>
      </c>
      <c r="AW154">
        <f ca="1">AVERAGE(INDIRECT(ADDRESS($AU153+2, AW$1)):INDIRECT(ADDRESS($AU154+1, AW$1)))</f>
        <v>2.0317880000000001</v>
      </c>
      <c r="AX154">
        <f ca="1">AVERAGE(INDIRECT(ADDRESS($AU153+2, AX$1)):INDIRECT(ADDRESS($AU154+1, AX$1)))</f>
        <v>0.79700799999999994</v>
      </c>
      <c r="AY154">
        <f ca="1">AVERAGE(INDIRECT(ADDRESS($AU153+2, AY$1)):INDIRECT(ADDRESS($AU154+1, AY$1)))</f>
        <v>1.3155475000000001</v>
      </c>
      <c r="AZ154">
        <f ca="1">AVERAGE(INDIRECT(ADDRESS($AU153+2, AZ$1)):INDIRECT(ADDRESS($AU154+1, AZ$1)))</f>
        <v>0.46852500000000008</v>
      </c>
      <c r="BA154">
        <f ca="1">AVERAGE(INDIRECT(ADDRESS($AU153+2, BA$1)):INDIRECT(ADDRESS($AU154+1, BA$1)))</f>
        <v>1.9308070000000002</v>
      </c>
      <c r="BB154">
        <f ca="1">AVERAGE(INDIRECT(ADDRESS($AU153+2, BB$1)):INDIRECT(ADDRESS($AU154+1, BB$1)))</f>
        <v>1.5129975</v>
      </c>
      <c r="BC154">
        <f ca="1">AVERAGE(INDIRECT(ADDRESS($AU153+2, BC$1)):INDIRECT(ADDRESS($AU154+1, BC$1)))</f>
        <v>1.6003000000000003</v>
      </c>
      <c r="BD154">
        <f ca="1">AVERAGE(INDIRECT(ADDRESS($AU153+2, BD$1)):INDIRECT(ADDRESS($AU154+1, BD$1)))</f>
        <v>1.2634650000000001</v>
      </c>
      <c r="BE154">
        <f ca="1">AVERAGE(INDIRECT(ADDRESS($AU153+2, BE$1)):INDIRECT(ADDRESS($AU154+1, BE$1)))</f>
        <v>0.98453000000000013</v>
      </c>
      <c r="BF154">
        <f ca="1">AVERAGE(INDIRECT(ADDRESS($AU153+2, BF$1)):INDIRECT(ADDRESS($AU154+1, BF$1)))</f>
        <v>1.02579</v>
      </c>
      <c r="BG154">
        <f ca="1">AVERAGE(INDIRECT(ADDRESS($AU153+2, BG$1)):INDIRECT(ADDRESS($AU154+1, BG$1)))</f>
        <v>1.8547600000000002</v>
      </c>
      <c r="BH154">
        <f ca="1">AVERAGE(INDIRECT(ADDRESS($AU153+2, BH$1)):INDIRECT(ADDRESS($AU154+1, BH$1)))</f>
        <v>1.9340200000000003</v>
      </c>
      <c r="BI154">
        <f ca="1">AVERAGE(INDIRECT(ADDRESS($AU153+2, BI$1)):INDIRECT(ADDRESS($AU154+1, BI$1)))</f>
        <v>1.9197900000000001</v>
      </c>
      <c r="BJ154">
        <f ca="1">AVERAGE(INDIRECT(ADDRESS($AU153+2, BJ$1)):INDIRECT(ADDRESS($AU154+1, BJ$1)))</f>
        <v>2.7821630000000002</v>
      </c>
      <c r="BK154">
        <f ca="1">AVERAGE(INDIRECT(ADDRESS($AU153+2, BK$1)):INDIRECT(ADDRESS($AU154+1, BK$1)))</f>
        <v>0.68516999999999983</v>
      </c>
      <c r="BL154">
        <f ca="1">AVERAGE(INDIRECT(ADDRESS($AU153+2, BL$1)):INDIRECT(ADDRESS($AU154+1, BL$1)))</f>
        <v>0.38608750000000003</v>
      </c>
      <c r="BM154">
        <f ca="1">AVERAGE(INDIRECT(ADDRESS($AU153+2, BM$1)):INDIRECT(ADDRESS($AU154+1, BM$1)))</f>
        <v>3.0862682499999998</v>
      </c>
      <c r="BN154">
        <f ca="1">AVERAGE(INDIRECT(ADDRESS($AU153+2, BN$1)):INDIRECT(ADDRESS($AU154+1, BN$1)))</f>
        <v>0.64522000000000035</v>
      </c>
      <c r="BO154">
        <f ca="1">AVERAGE(INDIRECT(ADDRESS($AU153+2, BO$1)):INDIRECT(ADDRESS($AU154+1, BO$1)))</f>
        <v>2.6712800000000003</v>
      </c>
      <c r="BP154">
        <f ca="1">AVERAGE(INDIRECT(ADDRESS($AU153+2, BP$1)):INDIRECT(ADDRESS($AU154+1, BP$1)))</f>
        <v>1.5887199999999997</v>
      </c>
    </row>
    <row r="155" spans="1:68" x14ac:dyDescent="0.25">
      <c r="A155" s="1">
        <v>2.6980499999999998</v>
      </c>
      <c r="B155" s="1">
        <v>1.51023</v>
      </c>
      <c r="C155" s="1">
        <v>5.8399400000000004</v>
      </c>
      <c r="D155" s="1">
        <v>4.7746899999999997</v>
      </c>
      <c r="E155" s="1">
        <v>5.9028700000000001</v>
      </c>
      <c r="F155" s="1">
        <v>2.7263999999999999</v>
      </c>
      <c r="G155" s="1">
        <v>0.69738500000000003</v>
      </c>
      <c r="H155" s="1">
        <v>0.66625999999999996</v>
      </c>
      <c r="I155" s="1" t="s">
        <v>22</v>
      </c>
      <c r="J155" s="1">
        <v>3.1405699999999999</v>
      </c>
      <c r="K155" s="1">
        <v>2.3627400000000001</v>
      </c>
      <c r="L155" s="1">
        <v>3.1861899999999999</v>
      </c>
      <c r="M155" s="1">
        <v>4.4746300000000003</v>
      </c>
      <c r="N155" s="1">
        <v>5.9207599999999996</v>
      </c>
      <c r="O155" s="1" t="s">
        <v>22</v>
      </c>
      <c r="P155" s="1">
        <v>3.4593099999999999</v>
      </c>
      <c r="Q155" s="1">
        <v>1.34456</v>
      </c>
      <c r="R155" s="1">
        <v>0.43391800000000003</v>
      </c>
      <c r="S155" s="1">
        <v>4.1260399999999997</v>
      </c>
      <c r="T155" s="1">
        <v>6.2788000000000004</v>
      </c>
      <c r="U155" s="1">
        <v>4.8250799999999998</v>
      </c>
      <c r="V155" s="1" t="s">
        <v>23</v>
      </c>
      <c r="W155" s="1">
        <f>ABS(IK_diagnostics_degrees[[#This Row],[Column1]]-A154)</f>
        <v>3.1611699999999998</v>
      </c>
      <c r="X155" s="1">
        <f>ABS(IK_diagnostics_degrees[[#This Row],[Column2]]-B154)</f>
        <v>2.0270800000000002</v>
      </c>
      <c r="Y155" s="1">
        <f>ABS(IK_diagnostics_degrees[[#This Row],[Column3]]-C154)</f>
        <v>4.76098</v>
      </c>
      <c r="Z155" s="1">
        <f>ABS(IK_diagnostics_degrees[[#This Row],[Column4]]-D154)</f>
        <v>1.6610999999999998</v>
      </c>
      <c r="AA155" s="1">
        <f>ABS(IK_diagnostics_degrees[[#This Row],[Column5]]-E154)</f>
        <v>1.2012799999999997</v>
      </c>
      <c r="AB155" s="1">
        <f>ABS(IK_diagnostics_degrees[[#This Row],[Column6]]-F154)</f>
        <v>1.2376499999999999</v>
      </c>
      <c r="AC155" s="1">
        <f>ABS(IK_diagnostics_degrees[[#This Row],[Column7]]-G154)</f>
        <v>5.5729950000000006</v>
      </c>
      <c r="AD155" s="1">
        <f>ABS(IK_diagnostics_degrees[[#This Row],[Column8]]-H154)</f>
        <v>5.61693</v>
      </c>
      <c r="AE155" s="1">
        <f>ABS(IK_diagnostics_degrees[[#This Row],[Column9]]-I154)</f>
        <v>6.2831900000000003</v>
      </c>
      <c r="AF155" s="1">
        <f>ABS(IK_diagnostics_degrees[[#This Row],[Column10]]-J154)</f>
        <v>3.1337680699999999</v>
      </c>
      <c r="AG155" s="1">
        <f>ABS(IK_diagnostics_degrees[[#This Row],[Column11]]-K154)</f>
        <v>1.1167699999999998</v>
      </c>
      <c r="AH155" s="1">
        <f>ABS(IK_diagnostics_degrees[[#This Row],[Column12]]-L154)</f>
        <v>0.48270999999999997</v>
      </c>
      <c r="AI155" s="1">
        <f>ABS(IK_diagnostics_degrees[[#This Row],[Column13]]-M154)</f>
        <v>0.28490000000000038</v>
      </c>
      <c r="AJ155" s="1">
        <f>ABS(IK_diagnostics_degrees[[#This Row],[Column14]]-N154)</f>
        <v>3.3031199999999994</v>
      </c>
      <c r="AK155" s="1">
        <f>ABS(IK_diagnostics_degrees[[#This Row],[Column15]]-O154)</f>
        <v>0.47959099999999999</v>
      </c>
      <c r="AL155" s="1">
        <f>ABS(IK_diagnostics_degrees[[#This Row],[Column16]]-P154)</f>
        <v>0.5464800000000003</v>
      </c>
      <c r="AM155" s="1">
        <f>ABS(IK_diagnostics_degrees[[#This Row],[Column17]]-Q154)</f>
        <v>1.1231329999999999</v>
      </c>
      <c r="AN155" s="1">
        <f>ABS(IK_diagnostics_degrees[[#This Row],[Column18]]-R154)</f>
        <v>3.9487220000000001</v>
      </c>
      <c r="AO155" s="1">
        <f>ABS(IK_diagnostics_degrees[[#This Row],[Column19]]-S154)</f>
        <v>1.9249399999999999</v>
      </c>
      <c r="AP155" s="1">
        <f>ABS(IK_diagnostics_degrees[[#This Row],[Column20]]-T154)</f>
        <v>0.17637000000000036</v>
      </c>
      <c r="AQ155" s="1">
        <f>ABS(IK_diagnostics_degrees[[#This Row],[Column21]]-U154)</f>
        <v>0.64172999999999991</v>
      </c>
      <c r="AU155" s="4">
        <f>IK_diagnostics_frames[[#This Row],[Column1]]+AU154</f>
        <v>484</v>
      </c>
      <c r="AV155">
        <f ca="1">AVERAGE(INDIRECT(ADDRESS($AU154+2, AV$1)):INDIRECT(ADDRESS($AU155+1, AV$1)))</f>
        <v>1.0620500000000002</v>
      </c>
      <c r="AW155">
        <f ca="1">AVERAGE(INDIRECT(ADDRESS($AU154+2, AW$1)):INDIRECT(ADDRESS($AU155+1, AW$1)))</f>
        <v>1.6732130000000001</v>
      </c>
      <c r="AX155">
        <f ca="1">AVERAGE(INDIRECT(ADDRESS($AU154+2, AX$1)):INDIRECT(ADDRESS($AU155+1, AX$1)))</f>
        <v>2.9789684999999997</v>
      </c>
      <c r="AY155">
        <f ca="1">AVERAGE(INDIRECT(ADDRESS($AU154+2, AY$1)):INDIRECT(ADDRESS($AU155+1, AY$1)))</f>
        <v>2.1017155000000001</v>
      </c>
      <c r="AZ155">
        <f ca="1">AVERAGE(INDIRECT(ADDRESS($AU154+2, AZ$1)):INDIRECT(ADDRESS($AU155+1, AZ$1)))</f>
        <v>2.2631259999999997</v>
      </c>
      <c r="BA155">
        <f ca="1">AVERAGE(INDIRECT(ADDRESS($AU154+2, BA$1)):INDIRECT(ADDRESS($AU155+1, BA$1)))</f>
        <v>1.4417535000000001</v>
      </c>
      <c r="BB155">
        <f ca="1">AVERAGE(INDIRECT(ADDRESS($AU154+2, BB$1)):INDIRECT(ADDRESS($AU155+1, BB$1)))</f>
        <v>1.16477425</v>
      </c>
      <c r="BC155">
        <f ca="1">AVERAGE(INDIRECT(ADDRESS($AU154+2, BC$1)):INDIRECT(ADDRESS($AU155+1, BC$1)))</f>
        <v>2.1635725000000003</v>
      </c>
      <c r="BD155">
        <f ca="1">AVERAGE(INDIRECT(ADDRESS($AU154+2, BD$1)):INDIRECT(ADDRESS($AU155+1, BD$1)))</f>
        <v>1.0035625000000001</v>
      </c>
      <c r="BE155">
        <f ca="1">AVERAGE(INDIRECT(ADDRESS($AU154+2, BE$1)):INDIRECT(ADDRESS($AU155+1, BE$1)))</f>
        <v>1.4210474999999998</v>
      </c>
      <c r="BF155">
        <f ca="1">AVERAGE(INDIRECT(ADDRESS($AU154+2, BF$1)):INDIRECT(ADDRESS($AU155+1, BF$1)))</f>
        <v>1.5067475000000001</v>
      </c>
      <c r="BG155">
        <f ca="1">AVERAGE(INDIRECT(ADDRESS($AU154+2, BG$1)):INDIRECT(ADDRESS($AU155+1, BG$1)))</f>
        <v>2.8224929999999997</v>
      </c>
      <c r="BH155">
        <f ca="1">AVERAGE(INDIRECT(ADDRESS($AU154+2, BH$1)):INDIRECT(ADDRESS($AU155+1, BH$1)))</f>
        <v>1.6267074999999998</v>
      </c>
      <c r="BI155">
        <f ca="1">AVERAGE(INDIRECT(ADDRESS($AU154+2, BI$1)):INDIRECT(ADDRESS($AU155+1, BI$1)))</f>
        <v>1.1493039999999999</v>
      </c>
      <c r="BJ155">
        <f ca="1">AVERAGE(INDIRECT(ADDRESS($AU154+2, BJ$1)):INDIRECT(ADDRESS($AU155+1, BJ$1)))</f>
        <v>1.8810750000000001</v>
      </c>
      <c r="BK155">
        <f ca="1">AVERAGE(INDIRECT(ADDRESS($AU154+2, BK$1)):INDIRECT(ADDRESS($AU155+1, BK$1)))</f>
        <v>0.92710250000000005</v>
      </c>
      <c r="BL155">
        <f ca="1">AVERAGE(INDIRECT(ADDRESS($AU154+2, BL$1)):INDIRECT(ADDRESS($AU155+1, BL$1)))</f>
        <v>3.45068975</v>
      </c>
      <c r="BM155">
        <f ca="1">AVERAGE(INDIRECT(ADDRESS($AU154+2, BM$1)):INDIRECT(ADDRESS($AU155+1, BM$1)))</f>
        <v>3.0133624999999999</v>
      </c>
      <c r="BN155">
        <f ca="1">AVERAGE(INDIRECT(ADDRESS($AU154+2, BN$1)):INDIRECT(ADDRESS($AU155+1, BN$1)))</f>
        <v>1.05541975</v>
      </c>
      <c r="BO155">
        <f ca="1">AVERAGE(INDIRECT(ADDRESS($AU154+2, BO$1)):INDIRECT(ADDRESS($AU155+1, BO$1)))</f>
        <v>1.4493306749999999</v>
      </c>
      <c r="BP155">
        <f ca="1">AVERAGE(INDIRECT(ADDRESS($AU154+2, BP$1)):INDIRECT(ADDRESS($AU155+1, BP$1)))</f>
        <v>1.7347399999999999</v>
      </c>
    </row>
    <row r="156" spans="1:68" x14ac:dyDescent="0.25">
      <c r="A156" s="1">
        <v>1.1917199999999999</v>
      </c>
      <c r="B156" s="1">
        <v>5.4332399999999996</v>
      </c>
      <c r="C156" s="1">
        <v>3.9171100000000001</v>
      </c>
      <c r="D156" s="1">
        <v>5.7161999999999997</v>
      </c>
      <c r="E156" s="1">
        <v>4.8581000000000003</v>
      </c>
      <c r="F156" s="1">
        <v>2.85256</v>
      </c>
      <c r="G156" s="1">
        <v>4.4479100000000003</v>
      </c>
      <c r="H156" s="1">
        <v>2.8122099999999999</v>
      </c>
      <c r="I156" s="1">
        <v>1.1569700000000001</v>
      </c>
      <c r="J156" s="1">
        <v>3.47532</v>
      </c>
      <c r="K156" s="1">
        <v>3.4536099999999998</v>
      </c>
      <c r="L156" s="1">
        <v>3.6862900000000001</v>
      </c>
      <c r="M156" s="1">
        <v>1.03006</v>
      </c>
      <c r="N156" s="1">
        <v>5.0617400000000004</v>
      </c>
      <c r="O156" s="1">
        <v>1.7365699999999999</v>
      </c>
      <c r="P156" s="1">
        <v>3.32321</v>
      </c>
      <c r="Q156" s="1">
        <v>1.04705</v>
      </c>
      <c r="R156" s="1">
        <v>2.6110500000000001</v>
      </c>
      <c r="S156" s="1">
        <v>5.5388200000000003</v>
      </c>
      <c r="T156" s="1">
        <v>2.7938299999999998</v>
      </c>
      <c r="U156" s="1">
        <v>5.0450999999999997</v>
      </c>
      <c r="V156" s="1" t="s">
        <v>23</v>
      </c>
      <c r="W156" s="1">
        <f>ABS(IK_diagnostics_degrees[[#This Row],[Column1]]-A155)</f>
        <v>1.5063299999999999</v>
      </c>
      <c r="X156" s="1">
        <f>ABS(IK_diagnostics_degrees[[#This Row],[Column2]]-B155)</f>
        <v>3.9230099999999997</v>
      </c>
      <c r="Y156" s="1">
        <f>ABS(IK_diagnostics_degrees[[#This Row],[Column3]]-C155)</f>
        <v>1.9228300000000003</v>
      </c>
      <c r="Z156" s="1">
        <f>ABS(IK_diagnostics_degrees[[#This Row],[Column4]]-D155)</f>
        <v>0.94151000000000007</v>
      </c>
      <c r="AA156" s="1">
        <f>ABS(IK_diagnostics_degrees[[#This Row],[Column5]]-E155)</f>
        <v>1.0447699999999998</v>
      </c>
      <c r="AB156" s="1">
        <f>ABS(IK_diagnostics_degrees[[#This Row],[Column6]]-F155)</f>
        <v>0.12616000000000005</v>
      </c>
      <c r="AC156" s="1">
        <f>ABS(IK_diagnostics_degrees[[#This Row],[Column7]]-G155)</f>
        <v>3.7505250000000001</v>
      </c>
      <c r="AD156" s="1">
        <f>ABS(IK_diagnostics_degrees[[#This Row],[Column8]]-H155)</f>
        <v>2.14595</v>
      </c>
      <c r="AE156" s="1">
        <f>ABS(IK_diagnostics_degrees[[#This Row],[Column9]]-I155)</f>
        <v>1.1569700000000001</v>
      </c>
      <c r="AF156" s="1">
        <f>ABS(IK_diagnostics_degrees[[#This Row],[Column10]]-J155)</f>
        <v>0.3347500000000001</v>
      </c>
      <c r="AG156" s="1">
        <f>ABS(IK_diagnostics_degrees[[#This Row],[Column11]]-K155)</f>
        <v>1.0908699999999998</v>
      </c>
      <c r="AH156" s="1">
        <f>ABS(IK_diagnostics_degrees[[#This Row],[Column12]]-L155)</f>
        <v>0.50010000000000021</v>
      </c>
      <c r="AI156" s="1">
        <f>ABS(IK_diagnostics_degrees[[#This Row],[Column13]]-M155)</f>
        <v>3.4445700000000006</v>
      </c>
      <c r="AJ156" s="1">
        <f>ABS(IK_diagnostics_degrees[[#This Row],[Column14]]-N155)</f>
        <v>0.85901999999999923</v>
      </c>
      <c r="AK156" s="1">
        <f>ABS(IK_diagnostics_degrees[[#This Row],[Column15]]-O155)</f>
        <v>1.7365699999999999</v>
      </c>
      <c r="AL156" s="1">
        <f>ABS(IK_diagnostics_degrees[[#This Row],[Column16]]-P155)</f>
        <v>0.13609999999999989</v>
      </c>
      <c r="AM156" s="1">
        <f>ABS(IK_diagnostics_degrees[[#This Row],[Column17]]-Q155)</f>
        <v>0.29750999999999994</v>
      </c>
      <c r="AN156" s="1">
        <f>ABS(IK_diagnostics_degrees[[#This Row],[Column18]]-R155)</f>
        <v>2.1771320000000003</v>
      </c>
      <c r="AO156" s="1">
        <f>ABS(IK_diagnostics_degrees[[#This Row],[Column19]]-S155)</f>
        <v>1.4127800000000006</v>
      </c>
      <c r="AP156" s="1">
        <f>ABS(IK_diagnostics_degrees[[#This Row],[Column20]]-T155)</f>
        <v>3.4849700000000006</v>
      </c>
      <c r="AQ156" s="1">
        <f>ABS(IK_diagnostics_degrees[[#This Row],[Column21]]-U155)</f>
        <v>0.22001999999999988</v>
      </c>
      <c r="AU156" s="3">
        <f>IK_diagnostics_frames[[#This Row],[Column1]]+AU155</f>
        <v>486</v>
      </c>
      <c r="AV156">
        <f ca="1">AVERAGE(INDIRECT(ADDRESS($AU155+2, AV$1)):INDIRECT(ADDRESS($AU156+1, AV$1)))</f>
        <v>3.7847080000000002</v>
      </c>
      <c r="AW156">
        <f ca="1">AVERAGE(INDIRECT(ADDRESS($AU155+2, AW$1)):INDIRECT(ADDRESS($AU156+1, AW$1)))</f>
        <v>1.637443</v>
      </c>
      <c r="AX156">
        <f ca="1">AVERAGE(INDIRECT(ADDRESS($AU155+2, AX$1)):INDIRECT(ADDRESS($AU156+1, AX$1)))</f>
        <v>3.3044020000000005</v>
      </c>
      <c r="AY156">
        <f ca="1">AVERAGE(INDIRECT(ADDRESS($AU155+2, AY$1)):INDIRECT(ADDRESS($AU156+1, AY$1)))</f>
        <v>1.4566049999999999</v>
      </c>
      <c r="AZ156">
        <f ca="1">AVERAGE(INDIRECT(ADDRESS($AU155+2, AZ$1)):INDIRECT(ADDRESS($AU156+1, AZ$1)))</f>
        <v>0.63955499999999998</v>
      </c>
      <c r="BA156">
        <f ca="1">AVERAGE(INDIRECT(ADDRESS($AU155+2, BA$1)):INDIRECT(ADDRESS($AU156+1, BA$1)))</f>
        <v>1.4331200000000002</v>
      </c>
      <c r="BB156">
        <f ca="1">AVERAGE(INDIRECT(ADDRESS($AU155+2, BB$1)):INDIRECT(ADDRESS($AU156+1, BB$1)))</f>
        <v>1.017795</v>
      </c>
      <c r="BC156">
        <f ca="1">AVERAGE(INDIRECT(ADDRESS($AU155+2, BC$1)):INDIRECT(ADDRESS($AU156+1, BC$1)))</f>
        <v>1.0276749999999999</v>
      </c>
      <c r="BD156">
        <f ca="1">AVERAGE(INDIRECT(ADDRESS($AU155+2, BD$1)):INDIRECT(ADDRESS($AU156+1, BD$1)))</f>
        <v>2.2262750000000002</v>
      </c>
      <c r="BE156">
        <f ca="1">AVERAGE(INDIRECT(ADDRESS($AU155+2, BE$1)):INDIRECT(ADDRESS($AU156+1, BE$1)))</f>
        <v>1.5297340000000001</v>
      </c>
      <c r="BF156">
        <f ca="1">AVERAGE(INDIRECT(ADDRESS($AU155+2, BF$1)):INDIRECT(ADDRESS($AU156+1, BF$1)))</f>
        <v>0.740035</v>
      </c>
      <c r="BG156">
        <f ca="1">AVERAGE(INDIRECT(ADDRESS($AU155+2, BG$1)):INDIRECT(ADDRESS($AU156+1, BG$1)))</f>
        <v>2.5740950000000002</v>
      </c>
      <c r="BH156">
        <f ca="1">AVERAGE(INDIRECT(ADDRESS($AU155+2, BH$1)):INDIRECT(ADDRESS($AU156+1, BH$1)))</f>
        <v>1.1014699999999999</v>
      </c>
      <c r="BI156">
        <f ca="1">AVERAGE(INDIRECT(ADDRESS($AU155+2, BI$1)):INDIRECT(ADDRESS($AU156+1, BI$1)))</f>
        <v>0.95777000000000001</v>
      </c>
      <c r="BJ156">
        <f ca="1">AVERAGE(INDIRECT(ADDRESS($AU155+2, BJ$1)):INDIRECT(ADDRESS($AU156+1, BJ$1)))</f>
        <v>2.1251050000000005</v>
      </c>
      <c r="BK156">
        <f ca="1">AVERAGE(INDIRECT(ADDRESS($AU155+2, BK$1)):INDIRECT(ADDRESS($AU156+1, BK$1)))</f>
        <v>3.6005349999999998</v>
      </c>
      <c r="BL156">
        <f ca="1">AVERAGE(INDIRECT(ADDRESS($AU155+2, BL$1)):INDIRECT(ADDRESS($AU156+1, BL$1)))</f>
        <v>1.3394199999999998</v>
      </c>
      <c r="BM156">
        <f ca="1">AVERAGE(INDIRECT(ADDRESS($AU155+2, BM$1)):INDIRECT(ADDRESS($AU156+1, BM$1)))</f>
        <v>1.1485700000000001</v>
      </c>
      <c r="BN156">
        <f ca="1">AVERAGE(INDIRECT(ADDRESS($AU155+2, BN$1)):INDIRECT(ADDRESS($AU156+1, BN$1)))</f>
        <v>2.1346345000000007</v>
      </c>
      <c r="BO156">
        <f ca="1">AVERAGE(INDIRECT(ADDRESS($AU155+2, BO$1)):INDIRECT(ADDRESS($AU156+1, BO$1)))</f>
        <v>3.10174635</v>
      </c>
      <c r="BP156">
        <f ca="1">AVERAGE(INDIRECT(ADDRESS($AU155+2, BP$1)):INDIRECT(ADDRESS($AU156+1, BP$1)))</f>
        <v>0.9056550000000001</v>
      </c>
    </row>
    <row r="157" spans="1:68" x14ac:dyDescent="0.25">
      <c r="A157" s="1">
        <v>4.3609099999999996</v>
      </c>
      <c r="B157" s="1">
        <v>6.2831900000000003</v>
      </c>
      <c r="C157" s="1">
        <v>6.2831900000000003</v>
      </c>
      <c r="D157" s="1">
        <v>3.3972099999999998E-2</v>
      </c>
      <c r="E157" s="1">
        <v>5.6070599999999997</v>
      </c>
      <c r="F157" s="1">
        <v>2.2505899999999999</v>
      </c>
      <c r="G157" s="1">
        <v>5.7496999999999998</v>
      </c>
      <c r="H157" s="1">
        <v>1.37046</v>
      </c>
      <c r="I157" s="1">
        <v>4.3235700000000001</v>
      </c>
      <c r="J157" s="1">
        <v>1.93428</v>
      </c>
      <c r="K157" s="1">
        <v>3.1423800000000002</v>
      </c>
      <c r="L157" s="1">
        <v>2.7433399999999999</v>
      </c>
      <c r="M157" s="1">
        <v>4.0730899999999997</v>
      </c>
      <c r="N157" s="1">
        <v>2.6113400000000002</v>
      </c>
      <c r="O157" s="1">
        <v>4.4371700000000001</v>
      </c>
      <c r="P157" s="1">
        <v>6.0016299999999996</v>
      </c>
      <c r="Q157" s="1">
        <v>0.20272399999999999</v>
      </c>
      <c r="R157" s="1">
        <v>5.8044000000000002</v>
      </c>
      <c r="S157" s="1">
        <v>5.1772900000000002</v>
      </c>
      <c r="T157" s="1">
        <v>1.81135</v>
      </c>
      <c r="U157" s="1">
        <v>4.8314700000000004</v>
      </c>
      <c r="V157" s="1" t="s">
        <v>23</v>
      </c>
      <c r="W157" s="1">
        <f>ABS(IK_diagnostics_degrees[[#This Row],[Column1]]-A156)</f>
        <v>3.1691899999999995</v>
      </c>
      <c r="X157" s="1">
        <f>ABS(IK_diagnostics_degrees[[#This Row],[Column2]]-B156)</f>
        <v>0.84995000000000065</v>
      </c>
      <c r="Y157" s="1">
        <f>ABS(IK_diagnostics_degrees[[#This Row],[Column3]]-C156)</f>
        <v>2.3660800000000002</v>
      </c>
      <c r="Z157" s="1">
        <f>ABS(IK_diagnostics_degrees[[#This Row],[Column4]]-D156)</f>
        <v>5.6822279</v>
      </c>
      <c r="AA157" s="1">
        <f>ABS(IK_diagnostics_degrees[[#This Row],[Column5]]-E156)</f>
        <v>0.7489599999999994</v>
      </c>
      <c r="AB157" s="1">
        <f>ABS(IK_diagnostics_degrees[[#This Row],[Column6]]-F156)</f>
        <v>0.60197000000000012</v>
      </c>
      <c r="AC157" s="1">
        <f>ABS(IK_diagnostics_degrees[[#This Row],[Column7]]-G156)</f>
        <v>1.3017899999999996</v>
      </c>
      <c r="AD157" s="1">
        <f>ABS(IK_diagnostics_degrees[[#This Row],[Column8]]-H156)</f>
        <v>1.4417499999999999</v>
      </c>
      <c r="AE157" s="1">
        <f>ABS(IK_diagnostics_degrees[[#This Row],[Column9]]-I156)</f>
        <v>3.1665999999999999</v>
      </c>
      <c r="AF157" s="1">
        <f>ABS(IK_diagnostics_degrees[[#This Row],[Column10]]-J156)</f>
        <v>1.54104</v>
      </c>
      <c r="AG157" s="1">
        <f>ABS(IK_diagnostics_degrees[[#This Row],[Column11]]-K156)</f>
        <v>0.31122999999999967</v>
      </c>
      <c r="AH157" s="1">
        <f>ABS(IK_diagnostics_degrees[[#This Row],[Column12]]-L156)</f>
        <v>0.94295000000000018</v>
      </c>
      <c r="AI157" s="1">
        <f>ABS(IK_diagnostics_degrees[[#This Row],[Column13]]-M156)</f>
        <v>3.0430299999999999</v>
      </c>
      <c r="AJ157" s="1">
        <f>ABS(IK_diagnostics_degrees[[#This Row],[Column14]]-N156)</f>
        <v>2.4504000000000001</v>
      </c>
      <c r="AK157" s="1">
        <f>ABS(IK_diagnostics_degrees[[#This Row],[Column15]]-O156)</f>
        <v>2.7006000000000001</v>
      </c>
      <c r="AL157" s="1">
        <f>ABS(IK_diagnostics_degrees[[#This Row],[Column16]]-P156)</f>
        <v>2.6784199999999996</v>
      </c>
      <c r="AM157" s="1">
        <f>ABS(IK_diagnostics_degrees[[#This Row],[Column17]]-Q156)</f>
        <v>0.84432600000000002</v>
      </c>
      <c r="AN157" s="1">
        <f>ABS(IK_diagnostics_degrees[[#This Row],[Column18]]-R156)</f>
        <v>3.1933500000000001</v>
      </c>
      <c r="AO157" s="1">
        <f>ABS(IK_diagnostics_degrees[[#This Row],[Column19]]-S156)</f>
        <v>0.36153000000000013</v>
      </c>
      <c r="AP157" s="1">
        <f>ABS(IK_diagnostics_degrees[[#This Row],[Column20]]-T156)</f>
        <v>0.9824799999999998</v>
      </c>
      <c r="AQ157" s="1">
        <f>ABS(IK_diagnostics_degrees[[#This Row],[Column21]]-U156)</f>
        <v>0.21362999999999932</v>
      </c>
      <c r="AU157" s="4">
        <f>IK_diagnostics_frames[[#This Row],[Column1]]+AU156</f>
        <v>487</v>
      </c>
      <c r="AV157">
        <f ca="1">AVERAGE(INDIRECT(ADDRESS($AU156+2, AV$1)):INDIRECT(ADDRESS($AU157+1, AV$1)))</f>
        <v>3.90083</v>
      </c>
      <c r="AW157">
        <f ca="1">AVERAGE(INDIRECT(ADDRESS($AU156+2, AW$1)):INDIRECT(ADDRESS($AU157+1, AW$1)))</f>
        <v>2.3680200000000005</v>
      </c>
      <c r="AX157">
        <f ca="1">AVERAGE(INDIRECT(ADDRESS($AU156+2, AX$1)):INDIRECT(ADDRESS($AU157+1, AX$1)))</f>
        <v>1.8385500000000006</v>
      </c>
      <c r="AY157">
        <f ca="1">AVERAGE(INDIRECT(ADDRESS($AU156+2, AY$1)):INDIRECT(ADDRESS($AU157+1, AY$1)))</f>
        <v>3.8984299999999998</v>
      </c>
      <c r="AZ157">
        <f ca="1">AVERAGE(INDIRECT(ADDRESS($AU156+2, AZ$1)):INDIRECT(ADDRESS($AU157+1, AZ$1)))</f>
        <v>3.9393899999999999</v>
      </c>
      <c r="BA157">
        <f ca="1">AVERAGE(INDIRECT(ADDRESS($AU156+2, BA$1)):INDIRECT(ADDRESS($AU157+1, BA$1)))</f>
        <v>2.2460399999999998</v>
      </c>
      <c r="BB157">
        <f ca="1">AVERAGE(INDIRECT(ADDRESS($AU156+2, BB$1)):INDIRECT(ADDRESS($AU157+1, BB$1)))</f>
        <v>6.1562090000000005</v>
      </c>
      <c r="BC157">
        <f ca="1">AVERAGE(INDIRECT(ADDRESS($AU156+2, BC$1)):INDIRECT(ADDRESS($AU157+1, BC$1)))</f>
        <v>3.14622</v>
      </c>
      <c r="BD157">
        <f ca="1">AVERAGE(INDIRECT(ADDRESS($AU156+2, BD$1)):INDIRECT(ADDRESS($AU157+1, BD$1)))</f>
        <v>0.76221999999999923</v>
      </c>
      <c r="BE157">
        <f ca="1">AVERAGE(INDIRECT(ADDRESS($AU156+2, BE$1)):INDIRECT(ADDRESS($AU157+1, BE$1)))</f>
        <v>2.6145099999999992</v>
      </c>
      <c r="BF157">
        <f ca="1">AVERAGE(INDIRECT(ADDRESS($AU156+2, BF$1)):INDIRECT(ADDRESS($AU157+1, BF$1)))</f>
        <v>3.8894800000000003</v>
      </c>
      <c r="BG157">
        <f ca="1">AVERAGE(INDIRECT(ADDRESS($AU156+2, BG$1)):INDIRECT(ADDRESS($AU157+1, BG$1)))</f>
        <v>1.7394700000000003</v>
      </c>
      <c r="BH157">
        <f ca="1">AVERAGE(INDIRECT(ADDRESS($AU156+2, BH$1)):INDIRECT(ADDRESS($AU157+1, BH$1)))</f>
        <v>0.4260900000000003</v>
      </c>
      <c r="BI157">
        <f ca="1">AVERAGE(INDIRECT(ADDRESS($AU156+2, BI$1)):INDIRECT(ADDRESS($AU157+1, BI$1)))</f>
        <v>1.2275399999999999</v>
      </c>
      <c r="BJ157">
        <f ca="1">AVERAGE(INDIRECT(ADDRESS($AU156+2, BJ$1)):INDIRECT(ADDRESS($AU157+1, BJ$1)))</f>
        <v>5.2247000000000003</v>
      </c>
      <c r="BK157">
        <f ca="1">AVERAGE(INDIRECT(ADDRESS($AU156+2, BK$1)):INDIRECT(ADDRESS($AU157+1, BK$1)))</f>
        <v>0.39010999999999996</v>
      </c>
      <c r="BL157">
        <f ca="1">AVERAGE(INDIRECT(ADDRESS($AU156+2, BL$1)):INDIRECT(ADDRESS($AU157+1, BL$1)))</f>
        <v>2.2184210000000002</v>
      </c>
      <c r="BM157">
        <f ca="1">AVERAGE(INDIRECT(ADDRESS($AU156+2, BM$1)):INDIRECT(ADDRESS($AU157+1, BM$1)))</f>
        <v>1.6954000000000002</v>
      </c>
      <c r="BN157">
        <f ca="1">AVERAGE(INDIRECT(ADDRESS($AU156+2, BN$1)):INDIRECT(ADDRESS($AU157+1, BN$1)))</f>
        <v>0.80071000000000003</v>
      </c>
      <c r="BO157">
        <f ca="1">AVERAGE(INDIRECT(ADDRESS($AU156+2, BO$1)):INDIRECT(ADDRESS($AU157+1, BO$1)))</f>
        <v>6.2180200000000001</v>
      </c>
      <c r="BP157">
        <f ca="1">AVERAGE(INDIRECT(ADDRESS($AU156+2, BP$1)):INDIRECT(ADDRESS($AU157+1, BP$1)))</f>
        <v>4.4096100000000007</v>
      </c>
    </row>
    <row r="158" spans="1:68" x14ac:dyDescent="0.25">
      <c r="A158" s="1">
        <v>5.3723599999999996</v>
      </c>
      <c r="B158" s="1">
        <v>4.2514799999999999</v>
      </c>
      <c r="C158" s="1">
        <v>2.16933</v>
      </c>
      <c r="D158" s="1">
        <v>2.7296100000000001</v>
      </c>
      <c r="E158" s="1">
        <v>6.2171799999999999</v>
      </c>
      <c r="F158" s="1">
        <v>1.9403600000000001</v>
      </c>
      <c r="G158" s="1">
        <v>5.3237699999999997</v>
      </c>
      <c r="H158" s="1">
        <v>5.0856300000000001</v>
      </c>
      <c r="I158" s="1">
        <v>4.5087200000000003</v>
      </c>
      <c r="J158" s="1">
        <v>2.6199599999999998</v>
      </c>
      <c r="K158" s="1">
        <v>3.8609100000000001</v>
      </c>
      <c r="L158" s="1">
        <v>1.2645299999999999</v>
      </c>
      <c r="M158" s="1">
        <v>2.9041199999999998</v>
      </c>
      <c r="N158" s="1">
        <v>2.2727499999999998</v>
      </c>
      <c r="O158" s="1">
        <v>4.3918600000000003</v>
      </c>
      <c r="P158" s="1">
        <v>2.0738699999999999</v>
      </c>
      <c r="Q158" s="1">
        <v>1.82409</v>
      </c>
      <c r="R158" s="1">
        <v>3.6398899999999998</v>
      </c>
      <c r="S158" s="1">
        <v>0.41547600000000001</v>
      </c>
      <c r="T158" s="1" t="s">
        <v>22</v>
      </c>
      <c r="U158" s="1">
        <v>6.2725600000000004</v>
      </c>
      <c r="V158" s="1" t="s">
        <v>23</v>
      </c>
      <c r="W158" s="1">
        <f>ABS(IK_diagnostics_degrees[[#This Row],[Column1]]-A157)</f>
        <v>1.01145</v>
      </c>
      <c r="X158" s="1">
        <f>ABS(IK_diagnostics_degrees[[#This Row],[Column2]]-B157)</f>
        <v>2.0317100000000003</v>
      </c>
      <c r="Y158" s="1">
        <f>ABS(IK_diagnostics_degrees[[#This Row],[Column3]]-C157)</f>
        <v>4.1138600000000007</v>
      </c>
      <c r="Z158" s="1">
        <f>ABS(IK_diagnostics_degrees[[#This Row],[Column4]]-D157)</f>
        <v>2.6956378999999999</v>
      </c>
      <c r="AA158" s="1">
        <f>ABS(IK_diagnostics_degrees[[#This Row],[Column5]]-E157)</f>
        <v>0.61012000000000022</v>
      </c>
      <c r="AB158" s="1">
        <f>ABS(IK_diagnostics_degrees[[#This Row],[Column6]]-F157)</f>
        <v>0.31022999999999978</v>
      </c>
      <c r="AC158" s="1">
        <f>ABS(IK_diagnostics_degrees[[#This Row],[Column7]]-G157)</f>
        <v>0.42593000000000014</v>
      </c>
      <c r="AD158" s="1">
        <f>ABS(IK_diagnostics_degrees[[#This Row],[Column8]]-H157)</f>
        <v>3.7151700000000001</v>
      </c>
      <c r="AE158" s="1">
        <f>ABS(IK_diagnostics_degrees[[#This Row],[Column9]]-I157)</f>
        <v>0.18515000000000015</v>
      </c>
      <c r="AF158" s="1">
        <f>ABS(IK_diagnostics_degrees[[#This Row],[Column10]]-J157)</f>
        <v>0.68567999999999985</v>
      </c>
      <c r="AG158" s="1">
        <f>ABS(IK_diagnostics_degrees[[#This Row],[Column11]]-K157)</f>
        <v>0.71852999999999989</v>
      </c>
      <c r="AH158" s="1">
        <f>ABS(IK_diagnostics_degrees[[#This Row],[Column12]]-L157)</f>
        <v>1.47881</v>
      </c>
      <c r="AI158" s="1">
        <f>ABS(IK_diagnostics_degrees[[#This Row],[Column13]]-M157)</f>
        <v>1.1689699999999998</v>
      </c>
      <c r="AJ158" s="1">
        <f>ABS(IK_diagnostics_degrees[[#This Row],[Column14]]-N157)</f>
        <v>0.33859000000000039</v>
      </c>
      <c r="AK158" s="1">
        <f>ABS(IK_diagnostics_degrees[[#This Row],[Column15]]-O157)</f>
        <v>4.5309999999999739E-2</v>
      </c>
      <c r="AL158" s="1">
        <f>ABS(IK_diagnostics_degrees[[#This Row],[Column16]]-P157)</f>
        <v>3.9277599999999997</v>
      </c>
      <c r="AM158" s="1">
        <f>ABS(IK_diagnostics_degrees[[#This Row],[Column17]]-Q157)</f>
        <v>1.6213660000000001</v>
      </c>
      <c r="AN158" s="1">
        <f>ABS(IK_diagnostics_degrees[[#This Row],[Column18]]-R157)</f>
        <v>2.1645100000000004</v>
      </c>
      <c r="AO158" s="1">
        <f>ABS(IK_diagnostics_degrees[[#This Row],[Column19]]-S157)</f>
        <v>4.7618140000000002</v>
      </c>
      <c r="AP158" s="1">
        <f>ABS(IK_diagnostics_degrees[[#This Row],[Column20]]-T157)</f>
        <v>1.81135</v>
      </c>
      <c r="AQ158" s="1">
        <f>ABS(IK_diagnostics_degrees[[#This Row],[Column21]]-U157)</f>
        <v>1.44109</v>
      </c>
      <c r="AU158" s="3">
        <f>IK_diagnostics_frames[[#This Row],[Column1]]+AU157</f>
        <v>488</v>
      </c>
      <c r="AV158">
        <f ca="1">AVERAGE(INDIRECT(ADDRESS($AU157+2, AV$1)):INDIRECT(ADDRESS($AU158+1, AV$1)))</f>
        <v>0.74550999999999989</v>
      </c>
      <c r="AW158">
        <f ca="1">AVERAGE(INDIRECT(ADDRESS($AU157+2, AW$1)):INDIRECT(ADDRESS($AU158+1, AW$1)))</f>
        <v>6.9669999999999899E-2</v>
      </c>
      <c r="AX158">
        <f ca="1">AVERAGE(INDIRECT(ADDRESS($AU157+2, AX$1)):INDIRECT(ADDRESS($AU158+1, AX$1)))</f>
        <v>1.8318000000000003</v>
      </c>
      <c r="AY158">
        <f ca="1">AVERAGE(INDIRECT(ADDRESS($AU157+2, AY$1)):INDIRECT(ADDRESS($AU158+1, AY$1)))</f>
        <v>1.0126900000000001</v>
      </c>
      <c r="AZ158">
        <f ca="1">AVERAGE(INDIRECT(ADDRESS($AU157+2, AZ$1)):INDIRECT(ADDRESS($AU158+1, AZ$1)))</f>
        <v>0.26236999999999977</v>
      </c>
      <c r="BA158">
        <f ca="1">AVERAGE(INDIRECT(ADDRESS($AU157+2, BA$1)):INDIRECT(ADDRESS($AU158+1, BA$1)))</f>
        <v>0.95036999999999994</v>
      </c>
      <c r="BB158">
        <f ca="1">AVERAGE(INDIRECT(ADDRESS($AU157+2, BB$1)):INDIRECT(ADDRESS($AU158+1, BB$1)))</f>
        <v>4.627599</v>
      </c>
      <c r="BC158">
        <f ca="1">AVERAGE(INDIRECT(ADDRESS($AU157+2, BC$1)):INDIRECT(ADDRESS($AU158+1, BC$1)))</f>
        <v>0.12826000000000004</v>
      </c>
      <c r="BD158">
        <f ca="1">AVERAGE(INDIRECT(ADDRESS($AU157+2, BD$1)):INDIRECT(ADDRESS($AU158+1, BD$1)))</f>
        <v>3.9771699999999996</v>
      </c>
      <c r="BE158">
        <f ca="1">AVERAGE(INDIRECT(ADDRESS($AU157+2, BE$1)):INDIRECT(ADDRESS($AU158+1, BE$1)))</f>
        <v>1.3959099999999998</v>
      </c>
      <c r="BF158">
        <f ca="1">AVERAGE(INDIRECT(ADDRESS($AU157+2, BF$1)):INDIRECT(ADDRESS($AU158+1, BF$1)))</f>
        <v>1.04908</v>
      </c>
      <c r="BG158">
        <f ca="1">AVERAGE(INDIRECT(ADDRESS($AU157+2, BG$1)):INDIRECT(ADDRESS($AU158+1, BG$1)))</f>
        <v>3.0060549999999999</v>
      </c>
      <c r="BH158">
        <f ca="1">AVERAGE(INDIRECT(ADDRESS($AU157+2, BH$1)):INDIRECT(ADDRESS($AU158+1, BH$1)))</f>
        <v>0.18587000000000042</v>
      </c>
      <c r="BI158">
        <f ca="1">AVERAGE(INDIRECT(ADDRESS($AU157+2, BI$1)):INDIRECT(ADDRESS($AU158+1, BI$1)))</f>
        <v>0.44529999999999959</v>
      </c>
      <c r="BJ158">
        <f ca="1">AVERAGE(INDIRECT(ADDRESS($AU157+2, BJ$1)):INDIRECT(ADDRESS($AU158+1, BJ$1)))</f>
        <v>2.9842400000000002</v>
      </c>
      <c r="BK158">
        <f ca="1">AVERAGE(INDIRECT(ADDRESS($AU157+2, BK$1)):INDIRECT(ADDRESS($AU158+1, BK$1)))</f>
        <v>0.42409999999999992</v>
      </c>
      <c r="BL158">
        <f ca="1">AVERAGE(INDIRECT(ADDRESS($AU157+2, BL$1)):INDIRECT(ADDRESS($AU158+1, BL$1)))</f>
        <v>5.5523609999999994</v>
      </c>
      <c r="BM158">
        <f ca="1">AVERAGE(INDIRECT(ADDRESS($AU157+2, BM$1)):INDIRECT(ADDRESS($AU158+1, BM$1)))</f>
        <v>0.71762000000000015</v>
      </c>
      <c r="BN158">
        <f ca="1">AVERAGE(INDIRECT(ADDRESS($AU157+2, BN$1)):INDIRECT(ADDRESS($AU158+1, BN$1)))</f>
        <v>2.0922300000000003</v>
      </c>
      <c r="BO158">
        <f ca="1">AVERAGE(INDIRECT(ADDRESS($AU157+2, BO$1)):INDIRECT(ADDRESS($AU158+1, BO$1)))</f>
        <v>2.6727599999999998</v>
      </c>
      <c r="BP158">
        <f ca="1">AVERAGE(INDIRECT(ADDRESS($AU157+2, BP$1)):INDIRECT(ADDRESS($AU158+1, BP$1)))</f>
        <v>6.2063017</v>
      </c>
    </row>
    <row r="159" spans="1:68" x14ac:dyDescent="0.25">
      <c r="A159" s="1">
        <v>1.8893800000000001</v>
      </c>
      <c r="B159" s="1">
        <v>6.1966799999999997</v>
      </c>
      <c r="C159" s="1">
        <v>4.4041899999999998</v>
      </c>
      <c r="D159" s="1">
        <v>2.6712400000000001</v>
      </c>
      <c r="E159" s="1">
        <v>4.46854</v>
      </c>
      <c r="F159" s="1">
        <v>3.7816000000000001</v>
      </c>
      <c r="G159" s="1">
        <v>1.68642</v>
      </c>
      <c r="H159" s="1">
        <v>1.6259399999999999</v>
      </c>
      <c r="I159" s="1">
        <v>5.0214699999999999</v>
      </c>
      <c r="J159" s="1">
        <v>4.0215800000000002</v>
      </c>
      <c r="K159" s="1">
        <v>4.0440199999999997</v>
      </c>
      <c r="L159" s="1">
        <v>2.8857599999999999</v>
      </c>
      <c r="M159" s="1">
        <v>4.5597799999999999</v>
      </c>
      <c r="N159" s="1">
        <v>0.68323500000000004</v>
      </c>
      <c r="O159" s="1">
        <v>3.0999599999999998</v>
      </c>
      <c r="P159" s="1">
        <v>0.135884</v>
      </c>
      <c r="Q159" s="1">
        <v>5.6017799999999998</v>
      </c>
      <c r="R159" s="1">
        <v>4.3660800000000002</v>
      </c>
      <c r="S159" s="1">
        <v>5.1247400000000001</v>
      </c>
      <c r="T159" s="1">
        <v>0.17533599999999999</v>
      </c>
      <c r="U159" s="1">
        <v>4.1660199999999996</v>
      </c>
      <c r="V159" s="1" t="s">
        <v>23</v>
      </c>
      <c r="W159" s="1">
        <f>ABS(IK_diagnostics_degrees[[#This Row],[Column1]]-A158)</f>
        <v>3.4829799999999995</v>
      </c>
      <c r="X159" s="1">
        <f>ABS(IK_diagnostics_degrees[[#This Row],[Column2]]-B158)</f>
        <v>1.9451999999999998</v>
      </c>
      <c r="Y159" s="1">
        <f>ABS(IK_diagnostics_degrees[[#This Row],[Column3]]-C158)</f>
        <v>2.2348599999999998</v>
      </c>
      <c r="Z159" s="1">
        <f>ABS(IK_diagnostics_degrees[[#This Row],[Column4]]-D158)</f>
        <v>5.8370000000000033E-2</v>
      </c>
      <c r="AA159" s="1">
        <f>ABS(IK_diagnostics_degrees[[#This Row],[Column5]]-E158)</f>
        <v>1.74864</v>
      </c>
      <c r="AB159" s="1">
        <f>ABS(IK_diagnostics_degrees[[#This Row],[Column6]]-F158)</f>
        <v>1.84124</v>
      </c>
      <c r="AC159" s="1">
        <f>ABS(IK_diagnostics_degrees[[#This Row],[Column7]]-G158)</f>
        <v>3.6373499999999996</v>
      </c>
      <c r="AD159" s="1">
        <f>ABS(IK_diagnostics_degrees[[#This Row],[Column8]]-H158)</f>
        <v>3.4596900000000002</v>
      </c>
      <c r="AE159" s="1">
        <f>ABS(IK_diagnostics_degrees[[#This Row],[Column9]]-I158)</f>
        <v>0.51274999999999959</v>
      </c>
      <c r="AF159" s="1">
        <f>ABS(IK_diagnostics_degrees[[#This Row],[Column10]]-J158)</f>
        <v>1.4016200000000003</v>
      </c>
      <c r="AG159" s="1">
        <f>ABS(IK_diagnostics_degrees[[#This Row],[Column11]]-K158)</f>
        <v>0.18310999999999966</v>
      </c>
      <c r="AH159" s="1">
        <f>ABS(IK_diagnostics_degrees[[#This Row],[Column12]]-L158)</f>
        <v>1.6212299999999999</v>
      </c>
      <c r="AI159" s="1">
        <f>ABS(IK_diagnostics_degrees[[#This Row],[Column13]]-M158)</f>
        <v>1.6556600000000001</v>
      </c>
      <c r="AJ159" s="1">
        <f>ABS(IK_diagnostics_degrees[[#This Row],[Column14]]-N158)</f>
        <v>1.5895149999999998</v>
      </c>
      <c r="AK159" s="1">
        <f>ABS(IK_diagnostics_degrees[[#This Row],[Column15]]-O158)</f>
        <v>1.2919000000000005</v>
      </c>
      <c r="AL159" s="1">
        <f>ABS(IK_diagnostics_degrees[[#This Row],[Column16]]-P158)</f>
        <v>1.937986</v>
      </c>
      <c r="AM159" s="1">
        <f>ABS(IK_diagnostics_degrees[[#This Row],[Column17]]-Q158)</f>
        <v>3.7776899999999998</v>
      </c>
      <c r="AN159" s="1">
        <f>ABS(IK_diagnostics_degrees[[#This Row],[Column18]]-R158)</f>
        <v>0.72619000000000034</v>
      </c>
      <c r="AO159" s="1">
        <f>ABS(IK_diagnostics_degrees[[#This Row],[Column19]]-S158)</f>
        <v>4.7092640000000001</v>
      </c>
      <c r="AP159" s="1">
        <f>ABS(IK_diagnostics_degrees[[#This Row],[Column20]]-T158)</f>
        <v>0.17533599999999999</v>
      </c>
      <c r="AQ159" s="1">
        <f>ABS(IK_diagnostics_degrees[[#This Row],[Column21]]-U158)</f>
        <v>2.1065400000000007</v>
      </c>
      <c r="AU159" s="4">
        <f>IK_diagnostics_frames[[#This Row],[Column1]]+AU158</f>
        <v>491</v>
      </c>
      <c r="AV159">
        <f ca="1">AVERAGE(INDIRECT(ADDRESS($AU158+2, AV$1)):INDIRECT(ADDRESS($AU159+1, AV$1)))</f>
        <v>1.7824733333333338</v>
      </c>
      <c r="AW159">
        <f ca="1">AVERAGE(INDIRECT(ADDRESS($AU158+2, AW$1)):INDIRECT(ADDRESS($AU159+1, AW$1)))</f>
        <v>2.3657800000000004</v>
      </c>
      <c r="AX159">
        <f ca="1">AVERAGE(INDIRECT(ADDRESS($AU158+2, AX$1)):INDIRECT(ADDRESS($AU159+1, AX$1)))</f>
        <v>1.3269333333333331</v>
      </c>
      <c r="AY159">
        <f ca="1">AVERAGE(INDIRECT(ADDRESS($AU158+2, AY$1)):INDIRECT(ADDRESS($AU159+1, AY$1)))</f>
        <v>1.5124233333333332</v>
      </c>
      <c r="AZ159">
        <f ca="1">AVERAGE(INDIRECT(ADDRESS($AU158+2, AZ$1)):INDIRECT(ADDRESS($AU159+1, AZ$1)))</f>
        <v>2.6130866666666663</v>
      </c>
      <c r="BA159">
        <f ca="1">AVERAGE(INDIRECT(ADDRESS($AU158+2, BA$1)):INDIRECT(ADDRESS($AU159+1, BA$1)))</f>
        <v>1.1931233333333333</v>
      </c>
      <c r="BB159">
        <f ca="1">AVERAGE(INDIRECT(ADDRESS($AU158+2, BB$1)):INDIRECT(ADDRESS($AU159+1, BB$1)))</f>
        <v>2.916776</v>
      </c>
      <c r="BC159">
        <f ca="1">AVERAGE(INDIRECT(ADDRESS($AU158+2, BC$1)):INDIRECT(ADDRESS($AU159+1, BC$1)))</f>
        <v>2.6261033333333335</v>
      </c>
      <c r="BD159">
        <f ca="1">AVERAGE(INDIRECT(ADDRESS($AU158+2, BD$1)):INDIRECT(ADDRESS($AU159+1, BD$1)))</f>
        <v>1.0955966666666668</v>
      </c>
      <c r="BE159">
        <f ca="1">AVERAGE(INDIRECT(ADDRESS($AU158+2, BE$1)):INDIRECT(ADDRESS($AU159+1, BE$1)))</f>
        <v>0.47342999999999985</v>
      </c>
      <c r="BF159">
        <f ca="1">AVERAGE(INDIRECT(ADDRESS($AU158+2, BF$1)):INDIRECT(ADDRESS($AU159+1, BF$1)))</f>
        <v>3.2760053333333334</v>
      </c>
      <c r="BG159">
        <f ca="1">AVERAGE(INDIRECT(ADDRESS($AU158+2, BG$1)):INDIRECT(ADDRESS($AU159+1, BG$1)))</f>
        <v>3.6387443333333334</v>
      </c>
      <c r="BH159">
        <f ca="1">AVERAGE(INDIRECT(ADDRESS($AU158+2, BH$1)):INDIRECT(ADDRESS($AU159+1, BH$1)))</f>
        <v>1.7762866666666668</v>
      </c>
      <c r="BI159">
        <f ca="1">AVERAGE(INDIRECT(ADDRESS($AU158+2, BI$1)):INDIRECT(ADDRESS($AU159+1, BI$1)))</f>
        <v>3.5794349333333337</v>
      </c>
      <c r="BJ159">
        <f ca="1">AVERAGE(INDIRECT(ADDRESS($AU158+2, BJ$1)):INDIRECT(ADDRESS($AU159+1, BJ$1)))</f>
        <v>1.3096213333333333</v>
      </c>
      <c r="BK159">
        <f ca="1">AVERAGE(INDIRECT(ADDRESS($AU158+2, BK$1)):INDIRECT(ADDRESS($AU159+1, BK$1)))</f>
        <v>4.4595933333333333</v>
      </c>
      <c r="BL159">
        <f ca="1">AVERAGE(INDIRECT(ADDRESS($AU158+2, BL$1)):INDIRECT(ADDRESS($AU159+1, BL$1)))</f>
        <v>0.67523000000000033</v>
      </c>
      <c r="BM159">
        <f ca="1">AVERAGE(INDIRECT(ADDRESS($AU158+2, BM$1)):INDIRECT(ADDRESS($AU159+1, BM$1)))</f>
        <v>3.1996479666666668</v>
      </c>
      <c r="BN159">
        <f ca="1">AVERAGE(INDIRECT(ADDRESS($AU158+2, BN$1)):INDIRECT(ADDRESS($AU159+1, BN$1)))</f>
        <v>0.93169333333333348</v>
      </c>
      <c r="BO159">
        <f ca="1">AVERAGE(INDIRECT(ADDRESS($AU158+2, BO$1)):INDIRECT(ADDRESS($AU159+1, BO$1)))</f>
        <v>1.6775553333333335</v>
      </c>
      <c r="BP159">
        <f ca="1">AVERAGE(INDIRECT(ADDRESS($AU158+2, BP$1)):INDIRECT(ADDRESS($AU159+1, BP$1)))</f>
        <v>1.9725139</v>
      </c>
    </row>
    <row r="160" spans="1:68" x14ac:dyDescent="0.25">
      <c r="A160" s="1">
        <v>1.67276</v>
      </c>
      <c r="B160" s="1">
        <v>4.12697</v>
      </c>
      <c r="C160" s="1">
        <v>5.1824500000000002</v>
      </c>
      <c r="D160" s="1">
        <v>5.0357000000000003</v>
      </c>
      <c r="E160" s="1">
        <v>2.72994</v>
      </c>
      <c r="F160" s="1">
        <v>4.5775600000000001</v>
      </c>
      <c r="G160" s="1">
        <v>5.6155600000000003</v>
      </c>
      <c r="H160" s="1">
        <v>3.35765</v>
      </c>
      <c r="I160" s="1">
        <v>5.2184200000000001</v>
      </c>
      <c r="J160" s="1">
        <v>5.8563099999999997</v>
      </c>
      <c r="K160" s="1">
        <v>4.8669599999999997</v>
      </c>
      <c r="L160" s="1">
        <v>2.6400999999999999</v>
      </c>
      <c r="M160" s="1">
        <v>4.6084199999999997</v>
      </c>
      <c r="N160" s="1">
        <v>3.2056200000000001</v>
      </c>
      <c r="O160" s="1">
        <v>2.1869399999999999</v>
      </c>
      <c r="P160" s="1">
        <v>3.30646</v>
      </c>
      <c r="Q160" s="1">
        <v>3.9605399999999999</v>
      </c>
      <c r="R160" s="1">
        <v>5.0879599999999998</v>
      </c>
      <c r="S160" s="1">
        <v>1.4928900000000001</v>
      </c>
      <c r="T160" s="1">
        <v>6.2617599999999998</v>
      </c>
      <c r="U160" s="1">
        <v>3.9615499999999999</v>
      </c>
      <c r="V160" s="1" t="s">
        <v>23</v>
      </c>
      <c r="W160" s="1">
        <f>ABS(IK_diagnostics_degrees[[#This Row],[Column1]]-A159)</f>
        <v>0.21662000000000003</v>
      </c>
      <c r="X160" s="1">
        <f>ABS(IK_diagnostics_degrees[[#This Row],[Column2]]-B159)</f>
        <v>2.0697099999999997</v>
      </c>
      <c r="Y160" s="1">
        <f>ABS(IK_diagnostics_degrees[[#This Row],[Column3]]-C159)</f>
        <v>0.7782600000000004</v>
      </c>
      <c r="Z160" s="1">
        <f>ABS(IK_diagnostics_degrees[[#This Row],[Column4]]-D159)</f>
        <v>2.3644600000000002</v>
      </c>
      <c r="AA160" s="1">
        <f>ABS(IK_diagnostics_degrees[[#This Row],[Column5]]-E159)</f>
        <v>1.7385999999999999</v>
      </c>
      <c r="AB160" s="1">
        <f>ABS(IK_diagnostics_degrees[[#This Row],[Column6]]-F159)</f>
        <v>0.79596</v>
      </c>
      <c r="AC160" s="1">
        <f>ABS(IK_diagnostics_degrees[[#This Row],[Column7]]-G159)</f>
        <v>3.9291400000000003</v>
      </c>
      <c r="AD160" s="1">
        <f>ABS(IK_diagnostics_degrees[[#This Row],[Column8]]-H159)</f>
        <v>1.7317100000000001</v>
      </c>
      <c r="AE160" s="1">
        <f>ABS(IK_diagnostics_degrees[[#This Row],[Column9]]-I159)</f>
        <v>0.19695000000000018</v>
      </c>
      <c r="AF160" s="1">
        <f>ABS(IK_diagnostics_degrees[[#This Row],[Column10]]-J159)</f>
        <v>1.8347299999999995</v>
      </c>
      <c r="AG160" s="1">
        <f>ABS(IK_diagnostics_degrees[[#This Row],[Column11]]-K159)</f>
        <v>0.82294</v>
      </c>
      <c r="AH160" s="1">
        <f>ABS(IK_diagnostics_degrees[[#This Row],[Column12]]-L159)</f>
        <v>0.24565999999999999</v>
      </c>
      <c r="AI160" s="1">
        <f>ABS(IK_diagnostics_degrees[[#This Row],[Column13]]-M159)</f>
        <v>4.8639999999999795E-2</v>
      </c>
      <c r="AJ160" s="1">
        <f>ABS(IK_diagnostics_degrees[[#This Row],[Column14]]-N159)</f>
        <v>2.5223849999999999</v>
      </c>
      <c r="AK160" s="1">
        <f>ABS(IK_diagnostics_degrees[[#This Row],[Column15]]-O159)</f>
        <v>0.91301999999999994</v>
      </c>
      <c r="AL160" s="1">
        <f>ABS(IK_diagnostics_degrees[[#This Row],[Column16]]-P159)</f>
        <v>3.1705760000000001</v>
      </c>
      <c r="AM160" s="1">
        <f>ABS(IK_diagnostics_degrees[[#This Row],[Column17]]-Q159)</f>
        <v>1.6412399999999998</v>
      </c>
      <c r="AN160" s="1">
        <f>ABS(IK_diagnostics_degrees[[#This Row],[Column18]]-R159)</f>
        <v>0.72187999999999963</v>
      </c>
      <c r="AO160" s="1">
        <f>ABS(IK_diagnostics_degrees[[#This Row],[Column19]]-S159)</f>
        <v>3.63185</v>
      </c>
      <c r="AP160" s="1">
        <f>ABS(IK_diagnostics_degrees[[#This Row],[Column20]]-T159)</f>
        <v>6.0864240000000001</v>
      </c>
      <c r="AQ160" s="1">
        <f>ABS(IK_diagnostics_degrees[[#This Row],[Column21]]-U159)</f>
        <v>0.20446999999999971</v>
      </c>
      <c r="AU160" s="3">
        <f>IK_diagnostics_frames[[#This Row],[Column1]]+AU159</f>
        <v>492</v>
      </c>
      <c r="AV160">
        <f ca="1">AVERAGE(INDIRECT(ADDRESS($AU159+2, AV$1)):INDIRECT(ADDRESS($AU160+1, AV$1)))</f>
        <v>4.3171419999999996</v>
      </c>
      <c r="AW160">
        <f ca="1">AVERAGE(INDIRECT(ADDRESS($AU159+2, AW$1)):INDIRECT(ADDRESS($AU160+1, AW$1)))</f>
        <v>1.3875899999999999</v>
      </c>
      <c r="AX160">
        <f ca="1">AVERAGE(INDIRECT(ADDRESS($AU159+2, AX$1)):INDIRECT(ADDRESS($AU160+1, AX$1)))</f>
        <v>1.7973100000000004</v>
      </c>
      <c r="AY160">
        <f ca="1">AVERAGE(INDIRECT(ADDRESS($AU159+2, AY$1)):INDIRECT(ADDRESS($AU160+1, AY$1)))</f>
        <v>1.5767499999999999</v>
      </c>
      <c r="AZ160">
        <f ca="1">AVERAGE(INDIRECT(ADDRESS($AU159+2, AZ$1)):INDIRECT(ADDRESS($AU160+1, AZ$1)))</f>
        <v>0.84486999999999979</v>
      </c>
      <c r="BA160">
        <f ca="1">AVERAGE(INDIRECT(ADDRESS($AU159+2, BA$1)):INDIRECT(ADDRESS($AU160+1, BA$1)))</f>
        <v>0.26577000000000028</v>
      </c>
      <c r="BB160">
        <f ca="1">AVERAGE(INDIRECT(ADDRESS($AU159+2, BB$1)):INDIRECT(ADDRESS($AU160+1, BB$1)))</f>
        <v>2.1522600000000001</v>
      </c>
      <c r="BC160">
        <f ca="1">AVERAGE(INDIRECT(ADDRESS($AU159+2, BC$1)):INDIRECT(ADDRESS($AU160+1, BC$1)))</f>
        <v>0.52966000000000024</v>
      </c>
      <c r="BD160">
        <f ca="1">AVERAGE(INDIRECT(ADDRESS($AU159+2, BD$1)):INDIRECT(ADDRESS($AU160+1, BD$1)))</f>
        <v>1.9871900000000005</v>
      </c>
      <c r="BE160">
        <f ca="1">AVERAGE(INDIRECT(ADDRESS($AU159+2, BE$1)):INDIRECT(ADDRESS($AU160+1, BE$1)))</f>
        <v>0.44291999999999998</v>
      </c>
      <c r="BF160">
        <f ca="1">AVERAGE(INDIRECT(ADDRESS($AU159+2, BF$1)):INDIRECT(ADDRESS($AU160+1, BF$1)))</f>
        <v>0.15137</v>
      </c>
      <c r="BG160">
        <f ca="1">AVERAGE(INDIRECT(ADDRESS($AU159+2, BG$1)):INDIRECT(ADDRESS($AU160+1, BG$1)))</f>
        <v>0.19411800000000001</v>
      </c>
      <c r="BH160">
        <f ca="1">AVERAGE(INDIRECT(ADDRESS($AU159+2, BH$1)):INDIRECT(ADDRESS($AU160+1, BH$1)))</f>
        <v>1.6316899999999999</v>
      </c>
      <c r="BI160">
        <f ca="1">AVERAGE(INDIRECT(ADDRESS($AU159+2, BI$1)):INDIRECT(ADDRESS($AU160+1, BI$1)))</f>
        <v>2.8251500000000003</v>
      </c>
      <c r="BJ160">
        <f ca="1">AVERAGE(INDIRECT(ADDRESS($AU159+2, BJ$1)):INDIRECT(ADDRESS($AU160+1, BJ$1)))</f>
        <v>2.0692710000000001</v>
      </c>
      <c r="BK160">
        <f ca="1">AVERAGE(INDIRECT(ADDRESS($AU159+2, BK$1)):INDIRECT(ADDRESS($AU160+1, BK$1)))</f>
        <v>2.7631200000000002</v>
      </c>
      <c r="BL160">
        <f ca="1">AVERAGE(INDIRECT(ADDRESS($AU159+2, BL$1)):INDIRECT(ADDRESS($AU160+1, BL$1)))</f>
        <v>3.0730499999999998</v>
      </c>
      <c r="BM160">
        <f ca="1">AVERAGE(INDIRECT(ADDRESS($AU159+2, BM$1)):INDIRECT(ADDRESS($AU160+1, BM$1)))</f>
        <v>6.0563811000000003</v>
      </c>
      <c r="BN160">
        <f ca="1">AVERAGE(INDIRECT(ADDRESS($AU159+2, BN$1)):INDIRECT(ADDRESS($AU160+1, BN$1)))</f>
        <v>1.4005339999999999</v>
      </c>
      <c r="BO160">
        <f ca="1">AVERAGE(INDIRECT(ADDRESS($AU159+2, BO$1)):INDIRECT(ADDRESS($AU160+1, BO$1)))</f>
        <v>2.0260769999999999</v>
      </c>
      <c r="BP160">
        <f ca="1">AVERAGE(INDIRECT(ADDRESS($AU159+2, BP$1)):INDIRECT(ADDRESS($AU160+1, BP$1)))</f>
        <v>3.7880000000000003</v>
      </c>
    </row>
    <row r="161" spans="1:68" x14ac:dyDescent="0.25">
      <c r="A161" s="1">
        <v>3.5018899999999999</v>
      </c>
      <c r="B161" s="1">
        <v>5.0224500000000001</v>
      </c>
      <c r="C161" s="1">
        <v>6.1091499999999996</v>
      </c>
      <c r="D161" s="1">
        <v>3.1852499999999999</v>
      </c>
      <c r="E161" s="1" t="s">
        <v>22</v>
      </c>
      <c r="F161" s="1">
        <v>5.9359700000000002</v>
      </c>
      <c r="G161" s="1">
        <v>1.30586</v>
      </c>
      <c r="H161" s="1">
        <v>5.1045600000000002</v>
      </c>
      <c r="I161" s="1">
        <v>5.6669999999999998</v>
      </c>
      <c r="J161" s="1">
        <v>3.5053700000000001</v>
      </c>
      <c r="K161" s="1">
        <v>6.0724499999999999</v>
      </c>
      <c r="L161" s="1">
        <v>2.55525</v>
      </c>
      <c r="M161" s="1">
        <v>4.8245800000000001</v>
      </c>
      <c r="N161" s="1">
        <v>3.94096</v>
      </c>
      <c r="O161" s="1">
        <v>5.1099800000000002</v>
      </c>
      <c r="P161" s="1">
        <v>2.9555799999999999</v>
      </c>
      <c r="Q161" s="1">
        <v>5.55701</v>
      </c>
      <c r="R161" s="1">
        <v>1.4287700000000001</v>
      </c>
      <c r="S161" s="1">
        <v>0.157361</v>
      </c>
      <c r="T161" s="1">
        <v>3.1990500000000002</v>
      </c>
      <c r="U161" s="1">
        <v>5.9735699999999996</v>
      </c>
      <c r="V161" s="1" t="s">
        <v>23</v>
      </c>
      <c r="W161" s="1">
        <f>ABS(IK_diagnostics_degrees[[#This Row],[Column1]]-A160)</f>
        <v>1.8291299999999999</v>
      </c>
      <c r="X161" s="1">
        <f>ABS(IK_diagnostics_degrees[[#This Row],[Column2]]-B160)</f>
        <v>0.89548000000000005</v>
      </c>
      <c r="Y161" s="1">
        <f>ABS(IK_diagnostics_degrees[[#This Row],[Column3]]-C160)</f>
        <v>0.92669999999999941</v>
      </c>
      <c r="Z161" s="1">
        <f>ABS(IK_diagnostics_degrees[[#This Row],[Column4]]-D160)</f>
        <v>1.8504500000000004</v>
      </c>
      <c r="AA161" s="1">
        <f>ABS(IK_diagnostics_degrees[[#This Row],[Column5]]-E160)</f>
        <v>2.72994</v>
      </c>
      <c r="AB161" s="1">
        <f>ABS(IK_diagnostics_degrees[[#This Row],[Column6]]-F160)</f>
        <v>1.3584100000000001</v>
      </c>
      <c r="AC161" s="1">
        <f>ABS(IK_diagnostics_degrees[[#This Row],[Column7]]-G160)</f>
        <v>4.3097000000000003</v>
      </c>
      <c r="AD161" s="1">
        <f>ABS(IK_diagnostics_degrees[[#This Row],[Column8]]-H160)</f>
        <v>1.7469100000000002</v>
      </c>
      <c r="AE161" s="1">
        <f>ABS(IK_diagnostics_degrees[[#This Row],[Column9]]-I160)</f>
        <v>0.44857999999999976</v>
      </c>
      <c r="AF161" s="1">
        <f>ABS(IK_diagnostics_degrees[[#This Row],[Column10]]-J160)</f>
        <v>2.3509399999999996</v>
      </c>
      <c r="AG161" s="1">
        <f>ABS(IK_diagnostics_degrees[[#This Row],[Column11]]-K160)</f>
        <v>1.2054900000000002</v>
      </c>
      <c r="AH161" s="1">
        <f>ABS(IK_diagnostics_degrees[[#This Row],[Column12]]-L160)</f>
        <v>8.484999999999987E-2</v>
      </c>
      <c r="AI161" s="1">
        <f>ABS(IK_diagnostics_degrees[[#This Row],[Column13]]-M160)</f>
        <v>0.21616000000000035</v>
      </c>
      <c r="AJ161" s="1">
        <f>ABS(IK_diagnostics_degrees[[#This Row],[Column14]]-N160)</f>
        <v>0.73533999999999988</v>
      </c>
      <c r="AK161" s="1">
        <f>ABS(IK_diagnostics_degrees[[#This Row],[Column15]]-O160)</f>
        <v>2.9230400000000003</v>
      </c>
      <c r="AL161" s="1">
        <f>ABS(IK_diagnostics_degrees[[#This Row],[Column16]]-P160)</f>
        <v>0.35088000000000008</v>
      </c>
      <c r="AM161" s="1">
        <f>ABS(IK_diagnostics_degrees[[#This Row],[Column17]]-Q160)</f>
        <v>1.5964700000000001</v>
      </c>
      <c r="AN161" s="1">
        <f>ABS(IK_diagnostics_degrees[[#This Row],[Column18]]-R160)</f>
        <v>3.6591899999999997</v>
      </c>
      <c r="AO161" s="1">
        <f>ABS(IK_diagnostics_degrees[[#This Row],[Column19]]-S160)</f>
        <v>1.335529</v>
      </c>
      <c r="AP161" s="1">
        <f>ABS(IK_diagnostics_degrees[[#This Row],[Column20]]-T160)</f>
        <v>3.0627099999999996</v>
      </c>
      <c r="AQ161" s="1">
        <f>ABS(IK_diagnostics_degrees[[#This Row],[Column21]]-U160)</f>
        <v>2.0120199999999997</v>
      </c>
      <c r="AU161" s="4">
        <f>IK_diagnostics_frames[[#This Row],[Column1]]+AU160</f>
        <v>495</v>
      </c>
      <c r="AV161">
        <f ca="1">AVERAGE(INDIRECT(ADDRESS($AU160+2, AV$1)):INDIRECT(ADDRESS($AU161+1, AV$1)))</f>
        <v>1.8693506666666664</v>
      </c>
      <c r="AW161">
        <f ca="1">AVERAGE(INDIRECT(ADDRESS($AU160+2, AW$1)):INDIRECT(ADDRESS($AU161+1, AW$1)))</f>
        <v>1.9904399999999998</v>
      </c>
      <c r="AX161">
        <f ca="1">AVERAGE(INDIRECT(ADDRESS($AU160+2, AX$1)):INDIRECT(ADDRESS($AU161+1, AX$1)))</f>
        <v>2.3478000000000003</v>
      </c>
      <c r="AY161">
        <f ca="1">AVERAGE(INDIRECT(ADDRESS($AU160+2, AY$1)):INDIRECT(ADDRESS($AU161+1, AY$1)))</f>
        <v>3.2396966666666667</v>
      </c>
      <c r="AZ161">
        <f ca="1">AVERAGE(INDIRECT(ADDRESS($AU160+2, AZ$1)):INDIRECT(ADDRESS($AU161+1, AZ$1)))</f>
        <v>2.4398133333333334</v>
      </c>
      <c r="BA161">
        <f ca="1">AVERAGE(INDIRECT(ADDRESS($AU160+2, BA$1)):INDIRECT(ADDRESS($AU161+1, BA$1)))</f>
        <v>1.7640360000000002</v>
      </c>
      <c r="BB161">
        <f ca="1">AVERAGE(INDIRECT(ADDRESS($AU160+2, BB$1)):INDIRECT(ADDRESS($AU161+1, BB$1)))</f>
        <v>2.3844533333333335</v>
      </c>
      <c r="BC161">
        <f ca="1">AVERAGE(INDIRECT(ADDRESS($AU160+2, BC$1)):INDIRECT(ADDRESS($AU161+1, BC$1)))</f>
        <v>1.6623302740000001</v>
      </c>
      <c r="BD161">
        <f ca="1">AVERAGE(INDIRECT(ADDRESS($AU160+2, BD$1)):INDIRECT(ADDRESS($AU161+1, BD$1)))</f>
        <v>0.86831000000000003</v>
      </c>
      <c r="BE161">
        <f ca="1">AVERAGE(INDIRECT(ADDRESS($AU160+2, BE$1)):INDIRECT(ADDRESS($AU161+1, BE$1)))</f>
        <v>1.780796666666667</v>
      </c>
      <c r="BF161">
        <f ca="1">AVERAGE(INDIRECT(ADDRESS($AU160+2, BF$1)):INDIRECT(ADDRESS($AU161+1, BF$1)))</f>
        <v>1.38178</v>
      </c>
      <c r="BG161">
        <f ca="1">AVERAGE(INDIRECT(ADDRESS($AU160+2, BG$1)):INDIRECT(ADDRESS($AU161+1, BG$1)))</f>
        <v>2.9847099999999998</v>
      </c>
      <c r="BH161">
        <f ca="1">AVERAGE(INDIRECT(ADDRESS($AU160+2, BH$1)):INDIRECT(ADDRESS($AU161+1, BH$1)))</f>
        <v>1.6916599999999997</v>
      </c>
      <c r="BI161">
        <f ca="1">AVERAGE(INDIRECT(ADDRESS($AU160+2, BI$1)):INDIRECT(ADDRESS($AU161+1, BI$1)))</f>
        <v>2.3444933333333338</v>
      </c>
      <c r="BJ161">
        <f ca="1">AVERAGE(INDIRECT(ADDRESS($AU160+2, BJ$1)):INDIRECT(ADDRESS($AU161+1, BJ$1)))</f>
        <v>2.1628303333333334</v>
      </c>
      <c r="BK161">
        <f ca="1">AVERAGE(INDIRECT(ADDRESS($AU160+2, BK$1)):INDIRECT(ADDRESS($AU161+1, BK$1)))</f>
        <v>3.0340319999999998</v>
      </c>
      <c r="BL161">
        <f ca="1">AVERAGE(INDIRECT(ADDRESS($AU160+2, BL$1)):INDIRECT(ADDRESS($AU161+1, BL$1)))</f>
        <v>2.5970863333333334</v>
      </c>
      <c r="BM161">
        <f ca="1">AVERAGE(INDIRECT(ADDRESS($AU160+2, BM$1)):INDIRECT(ADDRESS($AU161+1, BM$1)))</f>
        <v>2.6969766666666666</v>
      </c>
      <c r="BN161">
        <f ca="1">AVERAGE(INDIRECT(ADDRESS($AU160+2, BN$1)):INDIRECT(ADDRESS($AU161+1, BN$1)))</f>
        <v>1.6771037113333336</v>
      </c>
      <c r="BO161">
        <f ca="1">AVERAGE(INDIRECT(ADDRESS($AU160+2, BO$1)):INDIRECT(ADDRESS($AU161+1, BO$1)))</f>
        <v>2.6323256666666666</v>
      </c>
      <c r="BP161">
        <f ca="1">AVERAGE(INDIRECT(ADDRESS($AU160+2, BP$1)):INDIRECT(ADDRESS($AU161+1, BP$1)))</f>
        <v>2.5327466666666667</v>
      </c>
    </row>
    <row r="162" spans="1:68" x14ac:dyDescent="0.25">
      <c r="A162" s="1">
        <v>6.3822599999999993E-2</v>
      </c>
      <c r="B162" s="1">
        <v>2.0977700000000001</v>
      </c>
      <c r="C162" s="1">
        <v>6.2831900000000003</v>
      </c>
      <c r="D162" s="1">
        <v>4.9595900000000004</v>
      </c>
      <c r="E162" s="1">
        <v>3.6988300000000001</v>
      </c>
      <c r="F162" s="1">
        <v>4.4779299999999997</v>
      </c>
      <c r="G162" s="1">
        <v>1.2177899999999999</v>
      </c>
      <c r="H162" s="1">
        <v>3.26444</v>
      </c>
      <c r="I162" s="1">
        <v>5.8056900000000002</v>
      </c>
      <c r="J162" s="1">
        <v>5.23407</v>
      </c>
      <c r="K162" s="1">
        <v>5.4414699999999998</v>
      </c>
      <c r="L162" s="1">
        <v>4.0420699999999998</v>
      </c>
      <c r="M162" s="1">
        <v>5.7825800000000003</v>
      </c>
      <c r="N162" s="1">
        <v>3.0841699999999999</v>
      </c>
      <c r="O162" s="1">
        <v>3.3851</v>
      </c>
      <c r="P162" s="1">
        <v>1.83022</v>
      </c>
      <c r="Q162" s="1">
        <v>4.7415700000000003</v>
      </c>
      <c r="R162" s="1">
        <v>5.1825099999999997</v>
      </c>
      <c r="S162" s="1">
        <v>7.6602399999999996E-3</v>
      </c>
      <c r="T162" s="1">
        <v>5.43201</v>
      </c>
      <c r="U162" s="1">
        <v>4.7424400000000002</v>
      </c>
      <c r="V162" s="1" t="s">
        <v>23</v>
      </c>
      <c r="W162" s="1">
        <f>ABS(IK_diagnostics_degrees[[#This Row],[Column1]]-A161)</f>
        <v>3.4380674</v>
      </c>
      <c r="X162" s="1">
        <f>ABS(IK_diagnostics_degrees[[#This Row],[Column2]]-B161)</f>
        <v>2.9246799999999999</v>
      </c>
      <c r="Y162" s="1">
        <f>ABS(IK_diagnostics_degrees[[#This Row],[Column3]]-C161)</f>
        <v>0.17404000000000064</v>
      </c>
      <c r="Z162" s="1">
        <f>ABS(IK_diagnostics_degrees[[#This Row],[Column4]]-D161)</f>
        <v>1.7743400000000005</v>
      </c>
      <c r="AA162" s="1">
        <f>ABS(IK_diagnostics_degrees[[#This Row],[Column5]]-E161)</f>
        <v>3.6988300000000001</v>
      </c>
      <c r="AB162" s="1">
        <f>ABS(IK_diagnostics_degrees[[#This Row],[Column6]]-F161)</f>
        <v>1.4580400000000004</v>
      </c>
      <c r="AC162" s="1">
        <f>ABS(IK_diagnostics_degrees[[#This Row],[Column7]]-G161)</f>
        <v>8.8070000000000093E-2</v>
      </c>
      <c r="AD162" s="1">
        <f>ABS(IK_diagnostics_degrees[[#This Row],[Column8]]-H161)</f>
        <v>1.8401200000000002</v>
      </c>
      <c r="AE162" s="1">
        <f>ABS(IK_diagnostics_degrees[[#This Row],[Column9]]-I161)</f>
        <v>0.13869000000000042</v>
      </c>
      <c r="AF162" s="1">
        <f>ABS(IK_diagnostics_degrees[[#This Row],[Column10]]-J161)</f>
        <v>1.7286999999999999</v>
      </c>
      <c r="AG162" s="1">
        <f>ABS(IK_diagnostics_degrees[[#This Row],[Column11]]-K161)</f>
        <v>0.6309800000000001</v>
      </c>
      <c r="AH162" s="1">
        <f>ABS(IK_diagnostics_degrees[[#This Row],[Column12]]-L161)</f>
        <v>1.4868199999999998</v>
      </c>
      <c r="AI162" s="1">
        <f>ABS(IK_diagnostics_degrees[[#This Row],[Column13]]-M161)</f>
        <v>0.95800000000000018</v>
      </c>
      <c r="AJ162" s="1">
        <f>ABS(IK_diagnostics_degrees[[#This Row],[Column14]]-N161)</f>
        <v>0.85679000000000016</v>
      </c>
      <c r="AK162" s="1">
        <f>ABS(IK_diagnostics_degrees[[#This Row],[Column15]]-O161)</f>
        <v>1.7248800000000002</v>
      </c>
      <c r="AL162" s="1">
        <f>ABS(IK_diagnostics_degrees[[#This Row],[Column16]]-P161)</f>
        <v>1.1253599999999999</v>
      </c>
      <c r="AM162" s="1">
        <f>ABS(IK_diagnostics_degrees[[#This Row],[Column17]]-Q161)</f>
        <v>0.81543999999999972</v>
      </c>
      <c r="AN162" s="1">
        <f>ABS(IK_diagnostics_degrees[[#This Row],[Column18]]-R161)</f>
        <v>3.7537399999999996</v>
      </c>
      <c r="AO162" s="1">
        <f>ABS(IK_diagnostics_degrees[[#This Row],[Column19]]-S161)</f>
        <v>0.14970075999999999</v>
      </c>
      <c r="AP162" s="1">
        <f>ABS(IK_diagnostics_degrees[[#This Row],[Column20]]-T161)</f>
        <v>2.2329599999999998</v>
      </c>
      <c r="AQ162" s="1">
        <f>ABS(IK_diagnostics_degrees[[#This Row],[Column21]]-U161)</f>
        <v>1.2311299999999994</v>
      </c>
      <c r="AU162" s="3">
        <f>IK_diagnostics_frames[[#This Row],[Column1]]+AU161</f>
        <v>497</v>
      </c>
      <c r="AV162">
        <f ca="1">AVERAGE(INDIRECT(ADDRESS($AU161+2, AV$1)):INDIRECT(ADDRESS($AU162+1, AV$1)))</f>
        <v>1.4777499999999999</v>
      </c>
      <c r="AW162">
        <f ca="1">AVERAGE(INDIRECT(ADDRESS($AU161+2, AW$1)):INDIRECT(ADDRESS($AU162+1, AW$1)))</f>
        <v>1.3097349999999999</v>
      </c>
      <c r="AX162">
        <f ca="1">AVERAGE(INDIRECT(ADDRESS($AU161+2, AX$1)):INDIRECT(ADDRESS($AU162+1, AX$1)))</f>
        <v>0.62582499999999985</v>
      </c>
      <c r="AY162">
        <f ca="1">AVERAGE(INDIRECT(ADDRESS($AU161+2, AY$1)):INDIRECT(ADDRESS($AU162+1, AY$1)))</f>
        <v>2.6123050000000001</v>
      </c>
      <c r="AZ162">
        <f ca="1">AVERAGE(INDIRECT(ADDRESS($AU161+2, AZ$1)):INDIRECT(ADDRESS($AU162+1, AZ$1)))</f>
        <v>1.407985</v>
      </c>
      <c r="BA162">
        <f ca="1">AVERAGE(INDIRECT(ADDRESS($AU161+2, BA$1)):INDIRECT(ADDRESS($AU162+1, BA$1)))</f>
        <v>1.43912</v>
      </c>
      <c r="BB162">
        <f ca="1">AVERAGE(INDIRECT(ADDRESS($AU161+2, BB$1)):INDIRECT(ADDRESS($AU162+1, BB$1)))</f>
        <v>2.024985</v>
      </c>
      <c r="BC162">
        <f ca="1">AVERAGE(INDIRECT(ADDRESS($AU161+2, BC$1)):INDIRECT(ADDRESS($AU162+1, BC$1)))</f>
        <v>2.6710250000000002</v>
      </c>
      <c r="BD162">
        <f ca="1">AVERAGE(INDIRECT(ADDRESS($AU161+2, BD$1)):INDIRECT(ADDRESS($AU162+1, BD$1)))</f>
        <v>2.6966449999999993</v>
      </c>
      <c r="BE162">
        <f ca="1">AVERAGE(INDIRECT(ADDRESS($AU161+2, BE$1)):INDIRECT(ADDRESS($AU162+1, BE$1)))</f>
        <v>1.0898650000000001</v>
      </c>
      <c r="BF162">
        <f ca="1">AVERAGE(INDIRECT(ADDRESS($AU161+2, BF$1)):INDIRECT(ADDRESS($AU162+1, BF$1)))</f>
        <v>2.330365</v>
      </c>
      <c r="BG162">
        <f ca="1">AVERAGE(INDIRECT(ADDRESS($AU161+2, BG$1)):INDIRECT(ADDRESS($AU162+1, BG$1)))</f>
        <v>1.40811</v>
      </c>
      <c r="BH162">
        <f ca="1">AVERAGE(INDIRECT(ADDRESS($AU161+2, BH$1)):INDIRECT(ADDRESS($AU162+1, BH$1)))</f>
        <v>1.3844000000000001</v>
      </c>
      <c r="BI162">
        <f ca="1">AVERAGE(INDIRECT(ADDRESS($AU161+2, BI$1)):INDIRECT(ADDRESS($AU162+1, BI$1)))</f>
        <v>1.5534049999999999</v>
      </c>
      <c r="BJ162">
        <f ca="1">AVERAGE(INDIRECT(ADDRESS($AU161+2, BJ$1)):INDIRECT(ADDRESS($AU162+1, BJ$1)))</f>
        <v>2.5160265000000002</v>
      </c>
      <c r="BK162">
        <f ca="1">AVERAGE(INDIRECT(ADDRESS($AU161+2, BK$1)):INDIRECT(ADDRESS($AU162+1, BK$1)))</f>
        <v>3.3861595000000002</v>
      </c>
      <c r="BL162">
        <f ca="1">AVERAGE(INDIRECT(ADDRESS($AU161+2, BL$1)):INDIRECT(ADDRESS($AU162+1, BL$1)))</f>
        <v>2.8915345000000001</v>
      </c>
      <c r="BM162">
        <f ca="1">AVERAGE(INDIRECT(ADDRESS($AU161+2, BM$1)):INDIRECT(ADDRESS($AU162+1, BM$1)))</f>
        <v>2.992505</v>
      </c>
      <c r="BN162">
        <f ca="1">AVERAGE(INDIRECT(ADDRESS($AU161+2, BN$1)):INDIRECT(ADDRESS($AU162+1, BN$1)))</f>
        <v>2.0707849999999999</v>
      </c>
      <c r="BO162">
        <f ca="1">AVERAGE(INDIRECT(ADDRESS($AU161+2, BO$1)):INDIRECT(ADDRESS($AU162+1, BO$1)))</f>
        <v>0.94182999999999995</v>
      </c>
      <c r="BP162">
        <f ca="1">AVERAGE(INDIRECT(ADDRESS($AU161+2, BP$1)):INDIRECT(ADDRESS($AU162+1, BP$1)))</f>
        <v>0.80483500000000008</v>
      </c>
    </row>
    <row r="163" spans="1:68" x14ac:dyDescent="0.25">
      <c r="A163" s="1" t="s">
        <v>22</v>
      </c>
      <c r="B163" s="1">
        <v>0.73319100000000004</v>
      </c>
      <c r="C163" s="1">
        <v>0.82133299999999998</v>
      </c>
      <c r="D163" s="1">
        <v>6.1932600000000004</v>
      </c>
      <c r="E163" s="1">
        <v>0.72965000000000002</v>
      </c>
      <c r="F163" s="1">
        <v>5.0090399999999997</v>
      </c>
      <c r="G163" s="1">
        <v>3.0476000000000001</v>
      </c>
      <c r="H163" s="1">
        <v>1.5528699999999999E-2</v>
      </c>
      <c r="I163" s="1">
        <v>3.7649599999999999</v>
      </c>
      <c r="J163" s="1">
        <v>3.9145400000000001</v>
      </c>
      <c r="K163" s="1">
        <v>2.0164399999999998</v>
      </c>
      <c r="L163" s="1">
        <v>4.6660300000000001</v>
      </c>
      <c r="M163" s="1">
        <v>5.3818599999999996</v>
      </c>
      <c r="N163" s="1">
        <v>1.4131</v>
      </c>
      <c r="O163" s="1">
        <v>0.160084</v>
      </c>
      <c r="P163" s="1">
        <v>5.0728499999999999</v>
      </c>
      <c r="Q163" s="1">
        <v>1.8056599999999999E-3</v>
      </c>
      <c r="R163" s="1">
        <v>5.67943</v>
      </c>
      <c r="S163" s="1">
        <v>5.8892800000000003</v>
      </c>
      <c r="T163" s="1">
        <v>3.5808900000000001</v>
      </c>
      <c r="U163" s="1">
        <v>2.4820799999999998</v>
      </c>
      <c r="V163" s="1" t="s">
        <v>23</v>
      </c>
      <c r="W163" s="1">
        <f>ABS(IK_diagnostics_degrees[[#This Row],[Column1]]-A162)</f>
        <v>6.3822599999999993E-2</v>
      </c>
      <c r="X163" s="1">
        <f>ABS(IK_diagnostics_degrees[[#This Row],[Column2]]-B162)</f>
        <v>1.364579</v>
      </c>
      <c r="Y163" s="1">
        <f>ABS(IK_diagnostics_degrees[[#This Row],[Column3]]-C162)</f>
        <v>5.4618570000000002</v>
      </c>
      <c r="Z163" s="1">
        <f>ABS(IK_diagnostics_degrees[[#This Row],[Column4]]-D162)</f>
        <v>1.23367</v>
      </c>
      <c r="AA163" s="1">
        <f>ABS(IK_diagnostics_degrees[[#This Row],[Column5]]-E162)</f>
        <v>2.9691800000000002</v>
      </c>
      <c r="AB163" s="1">
        <f>ABS(IK_diagnostics_degrees[[#This Row],[Column6]]-F162)</f>
        <v>0.53110999999999997</v>
      </c>
      <c r="AC163" s="1">
        <f>ABS(IK_diagnostics_degrees[[#This Row],[Column7]]-G162)</f>
        <v>1.8298100000000002</v>
      </c>
      <c r="AD163" s="1">
        <f>ABS(IK_diagnostics_degrees[[#This Row],[Column8]]-H162)</f>
        <v>3.2489113000000001</v>
      </c>
      <c r="AE163" s="1">
        <f>ABS(IK_diagnostics_degrees[[#This Row],[Column9]]-I162)</f>
        <v>2.0407300000000004</v>
      </c>
      <c r="AF163" s="1">
        <f>ABS(IK_diagnostics_degrees[[#This Row],[Column10]]-J162)</f>
        <v>1.3195299999999999</v>
      </c>
      <c r="AG163" s="1">
        <f>ABS(IK_diagnostics_degrees[[#This Row],[Column11]]-K162)</f>
        <v>3.42503</v>
      </c>
      <c r="AH163" s="1">
        <f>ABS(IK_diagnostics_degrees[[#This Row],[Column12]]-L162)</f>
        <v>0.62396000000000029</v>
      </c>
      <c r="AI163" s="1">
        <f>ABS(IK_diagnostics_degrees[[#This Row],[Column13]]-M162)</f>
        <v>0.40072000000000063</v>
      </c>
      <c r="AJ163" s="1">
        <f>ABS(IK_diagnostics_degrees[[#This Row],[Column14]]-N162)</f>
        <v>1.6710699999999998</v>
      </c>
      <c r="AK163" s="1">
        <f>ABS(IK_diagnostics_degrees[[#This Row],[Column15]]-O162)</f>
        <v>3.2250160000000001</v>
      </c>
      <c r="AL163" s="1">
        <f>ABS(IK_diagnostics_degrees[[#This Row],[Column16]]-P162)</f>
        <v>3.2426300000000001</v>
      </c>
      <c r="AM163" s="1">
        <f>ABS(IK_diagnostics_degrees[[#This Row],[Column17]]-Q162)</f>
        <v>4.7397643400000007</v>
      </c>
      <c r="AN163" s="1">
        <f>ABS(IK_diagnostics_degrees[[#This Row],[Column18]]-R162)</f>
        <v>0.49692000000000025</v>
      </c>
      <c r="AO163" s="1">
        <f>ABS(IK_diagnostics_degrees[[#This Row],[Column19]]-S162)</f>
        <v>5.8816197600000004</v>
      </c>
      <c r="AP163" s="1">
        <f>ABS(IK_diagnostics_degrees[[#This Row],[Column20]]-T162)</f>
        <v>1.8511199999999999</v>
      </c>
      <c r="AQ163" s="1">
        <f>ABS(IK_diagnostics_degrees[[#This Row],[Column21]]-U162)</f>
        <v>2.2603600000000004</v>
      </c>
      <c r="AU163" s="4">
        <f>IK_diagnostics_frames[[#This Row],[Column1]]+AU162</f>
        <v>505</v>
      </c>
      <c r="AV163">
        <f ca="1">AVERAGE(INDIRECT(ADDRESS($AU162+2, AV$1)):INDIRECT(ADDRESS($AU163+1, AV$1)))</f>
        <v>1.6412900000000001</v>
      </c>
      <c r="AW163">
        <f ca="1">AVERAGE(INDIRECT(ADDRESS($AU162+2, AW$1)):INDIRECT(ADDRESS($AU163+1, AW$1)))</f>
        <v>3.1857812500000002</v>
      </c>
      <c r="AX163">
        <f ca="1">AVERAGE(INDIRECT(ADDRESS($AU162+2, AX$1)):INDIRECT(ADDRESS($AU163+1, AX$1)))</f>
        <v>2.2724200000000003</v>
      </c>
      <c r="AY163">
        <f ca="1">AVERAGE(INDIRECT(ADDRESS($AU162+2, AY$1)):INDIRECT(ADDRESS($AU163+1, AY$1)))</f>
        <v>1.6866574999999997</v>
      </c>
      <c r="AZ163">
        <f ca="1">AVERAGE(INDIRECT(ADDRESS($AU162+2, AZ$1)):INDIRECT(ADDRESS($AU163+1, AZ$1)))</f>
        <v>1.5813290000000002</v>
      </c>
      <c r="BA163">
        <f ca="1">AVERAGE(INDIRECT(ADDRESS($AU162+2, BA$1)):INDIRECT(ADDRESS($AU163+1, BA$1)))</f>
        <v>1.9004412500000003</v>
      </c>
      <c r="BB163">
        <f ca="1">AVERAGE(INDIRECT(ADDRESS($AU162+2, BB$1)):INDIRECT(ADDRESS($AU163+1, BB$1)))</f>
        <v>1.2873797499999999</v>
      </c>
      <c r="BC163">
        <f ca="1">AVERAGE(INDIRECT(ADDRESS($AU162+2, BC$1)):INDIRECT(ADDRESS($AU163+1, BC$1)))</f>
        <v>2.9493477500000003</v>
      </c>
      <c r="BD163">
        <f ca="1">AVERAGE(INDIRECT(ADDRESS($AU162+2, BD$1)):INDIRECT(ADDRESS($AU163+1, BD$1)))</f>
        <v>2.1477075000000001</v>
      </c>
      <c r="BE163">
        <f ca="1">AVERAGE(INDIRECT(ADDRESS($AU162+2, BE$1)):INDIRECT(ADDRESS($AU163+1, BE$1)))</f>
        <v>1.7262949999999999</v>
      </c>
      <c r="BF163">
        <f ca="1">AVERAGE(INDIRECT(ADDRESS($AU162+2, BF$1)):INDIRECT(ADDRESS($AU163+1, BF$1)))</f>
        <v>2.3572300000000004</v>
      </c>
      <c r="BG163">
        <f ca="1">AVERAGE(INDIRECT(ADDRESS($AU162+2, BG$1)):INDIRECT(ADDRESS($AU163+1, BG$1)))</f>
        <v>1.4797436365000001</v>
      </c>
      <c r="BH163">
        <f ca="1">AVERAGE(INDIRECT(ADDRESS($AU162+2, BH$1)):INDIRECT(ADDRESS($AU163+1, BH$1)))</f>
        <v>0.92733999999999983</v>
      </c>
      <c r="BI163">
        <f ca="1">AVERAGE(INDIRECT(ADDRESS($AU162+2, BI$1)):INDIRECT(ADDRESS($AU163+1, BI$1)))</f>
        <v>2.8743274999999997</v>
      </c>
      <c r="BJ163">
        <f ca="1">AVERAGE(INDIRECT(ADDRESS($AU162+2, BJ$1)):INDIRECT(ADDRESS($AU163+1, BJ$1)))</f>
        <v>1.2763778749999999</v>
      </c>
      <c r="BK163">
        <f ca="1">AVERAGE(INDIRECT(ADDRESS($AU162+2, BK$1)):INDIRECT(ADDRESS($AU163+1, BK$1)))</f>
        <v>1.1623438450000001</v>
      </c>
      <c r="BL163">
        <f ca="1">AVERAGE(INDIRECT(ADDRESS($AU162+2, BL$1)):INDIRECT(ADDRESS($AU163+1, BL$1)))</f>
        <v>1.9826139999999999</v>
      </c>
      <c r="BM163">
        <f ca="1">AVERAGE(INDIRECT(ADDRESS($AU162+2, BM$1)):INDIRECT(ADDRESS($AU163+1, BM$1)))</f>
        <v>2.1789012500000005</v>
      </c>
      <c r="BN163">
        <f ca="1">AVERAGE(INDIRECT(ADDRESS($AU162+2, BN$1)):INDIRECT(ADDRESS($AU163+1, BN$1)))</f>
        <v>1.8347073625000001</v>
      </c>
      <c r="BO163">
        <f ca="1">AVERAGE(INDIRECT(ADDRESS($AU162+2, BO$1)):INDIRECT(ADDRESS($AU163+1, BO$1)))</f>
        <v>1.5267092499999999</v>
      </c>
      <c r="BP163">
        <f ca="1">AVERAGE(INDIRECT(ADDRESS($AU162+2, BP$1)):INDIRECT(ADDRESS($AU163+1, BP$1)))</f>
        <v>1.4656075</v>
      </c>
    </row>
    <row r="164" spans="1:68" x14ac:dyDescent="0.25">
      <c r="A164" s="1">
        <v>4.67042</v>
      </c>
      <c r="B164" s="1">
        <v>0.18696599999999999</v>
      </c>
      <c r="C164" s="1">
        <v>2.6282000000000001</v>
      </c>
      <c r="D164" s="1" t="s">
        <v>22</v>
      </c>
      <c r="E164" s="1">
        <v>5.5282999999999998</v>
      </c>
      <c r="F164" s="1">
        <v>0.37542900000000001</v>
      </c>
      <c r="G164" s="1">
        <v>6.2831900000000003</v>
      </c>
      <c r="H164" s="1">
        <v>0.55488999999999999</v>
      </c>
      <c r="I164" s="1">
        <v>4.0986599999999997</v>
      </c>
      <c r="J164" s="1">
        <v>6.2831900000000003</v>
      </c>
      <c r="K164" s="1">
        <v>6.2831900000000003</v>
      </c>
      <c r="L164" s="1">
        <v>3.37294E-2</v>
      </c>
      <c r="M164" s="1">
        <v>3.1077400000000002</v>
      </c>
      <c r="N164" s="1">
        <v>0.24013999999999999</v>
      </c>
      <c r="O164" s="1" t="s">
        <v>22</v>
      </c>
      <c r="P164" s="1">
        <v>2.8977599999999999</v>
      </c>
      <c r="Q164" s="1">
        <v>2.6688700000000001</v>
      </c>
      <c r="R164" s="1">
        <v>4.8484699999999998</v>
      </c>
      <c r="S164" s="1">
        <v>1.4373499999999999</v>
      </c>
      <c r="T164" s="1">
        <v>0.45406200000000002</v>
      </c>
      <c r="U164" s="1">
        <v>5.2386600000000003</v>
      </c>
      <c r="V164" s="1" t="s">
        <v>23</v>
      </c>
      <c r="W164" s="1">
        <f>ABS(IK_diagnostics_degrees[[#This Row],[Column1]]-A163)</f>
        <v>4.67042</v>
      </c>
      <c r="X164" s="1">
        <f>ABS(IK_diagnostics_degrees[[#This Row],[Column2]]-B163)</f>
        <v>0.54622500000000007</v>
      </c>
      <c r="Y164" s="1">
        <f>ABS(IK_diagnostics_degrees[[#This Row],[Column3]]-C163)</f>
        <v>1.806867</v>
      </c>
      <c r="Z164" s="1">
        <f>ABS(IK_diagnostics_degrees[[#This Row],[Column4]]-D163)</f>
        <v>6.1932600000000004</v>
      </c>
      <c r="AA164" s="1">
        <f>ABS(IK_diagnostics_degrees[[#This Row],[Column5]]-E163)</f>
        <v>4.7986499999999994</v>
      </c>
      <c r="AB164" s="1">
        <f>ABS(IK_diagnostics_degrees[[#This Row],[Column6]]-F163)</f>
        <v>4.6336110000000001</v>
      </c>
      <c r="AC164" s="1">
        <f>ABS(IK_diagnostics_degrees[[#This Row],[Column7]]-G163)</f>
        <v>3.2355900000000002</v>
      </c>
      <c r="AD164" s="1">
        <f>ABS(IK_diagnostics_degrees[[#This Row],[Column8]]-H163)</f>
        <v>0.53936130000000004</v>
      </c>
      <c r="AE164" s="1">
        <f>ABS(IK_diagnostics_degrees[[#This Row],[Column9]]-I163)</f>
        <v>0.33369999999999989</v>
      </c>
      <c r="AF164" s="1">
        <f>ABS(IK_diagnostics_degrees[[#This Row],[Column10]]-J163)</f>
        <v>2.3686500000000001</v>
      </c>
      <c r="AG164" s="1">
        <f>ABS(IK_diagnostics_degrees[[#This Row],[Column11]]-K163)</f>
        <v>4.26675</v>
      </c>
      <c r="AH164" s="1">
        <f>ABS(IK_diagnostics_degrees[[#This Row],[Column12]]-L163)</f>
        <v>4.6323005999999998</v>
      </c>
      <c r="AI164" s="1">
        <f>ABS(IK_diagnostics_degrees[[#This Row],[Column13]]-M163)</f>
        <v>2.2741199999999995</v>
      </c>
      <c r="AJ164" s="1">
        <f>ABS(IK_diagnostics_degrees[[#This Row],[Column14]]-N163)</f>
        <v>1.17296</v>
      </c>
      <c r="AK164" s="1">
        <f>ABS(IK_diagnostics_degrees[[#This Row],[Column15]]-O163)</f>
        <v>0.160084</v>
      </c>
      <c r="AL164" s="1">
        <f>ABS(IK_diagnostics_degrees[[#This Row],[Column16]]-P163)</f>
        <v>2.17509</v>
      </c>
      <c r="AM164" s="1">
        <f>ABS(IK_diagnostics_degrees[[#This Row],[Column17]]-Q163)</f>
        <v>2.66706434</v>
      </c>
      <c r="AN164" s="1">
        <f>ABS(IK_diagnostics_degrees[[#This Row],[Column18]]-R163)</f>
        <v>0.83096000000000014</v>
      </c>
      <c r="AO164" s="1">
        <f>ABS(IK_diagnostics_degrees[[#This Row],[Column19]]-S163)</f>
        <v>4.4519300000000008</v>
      </c>
      <c r="AP164" s="1">
        <f>ABS(IK_diagnostics_degrees[[#This Row],[Column20]]-T163)</f>
        <v>3.1268280000000002</v>
      </c>
      <c r="AQ164" s="1">
        <f>ABS(IK_diagnostics_degrees[[#This Row],[Column21]]-U163)</f>
        <v>2.7565800000000005</v>
      </c>
      <c r="AU164" s="3">
        <f>IK_diagnostics_frames[[#This Row],[Column1]]+AU163</f>
        <v>508</v>
      </c>
      <c r="AV164">
        <f ca="1">AVERAGE(INDIRECT(ADDRESS($AU163+2, AV$1)):INDIRECT(ADDRESS($AU164+1, AV$1)))</f>
        <v>0.43701666666666678</v>
      </c>
      <c r="AW164">
        <f ca="1">AVERAGE(INDIRECT(ADDRESS($AU163+2, AW$1)):INDIRECT(ADDRESS($AU164+1, AW$1)))</f>
        <v>1.6193233333333332</v>
      </c>
      <c r="AX164">
        <f ca="1">AVERAGE(INDIRECT(ADDRESS($AU163+2, AX$1)):INDIRECT(ADDRESS($AU164+1, AX$1)))</f>
        <v>0.91002833333333344</v>
      </c>
      <c r="AY164">
        <f ca="1">AVERAGE(INDIRECT(ADDRESS($AU163+2, AY$1)):INDIRECT(ADDRESS($AU164+1, AY$1)))</f>
        <v>2.3456079999999999</v>
      </c>
      <c r="AZ164">
        <f ca="1">AVERAGE(INDIRECT(ADDRESS($AU163+2, AZ$1)):INDIRECT(ADDRESS($AU164+1, AZ$1)))</f>
        <v>1.4348866666666666</v>
      </c>
      <c r="BA164">
        <f ca="1">AVERAGE(INDIRECT(ADDRESS($AU163+2, BA$1)):INDIRECT(ADDRESS($AU164+1, BA$1)))</f>
        <v>1.4831866666666669</v>
      </c>
      <c r="BB164">
        <f ca="1">AVERAGE(INDIRECT(ADDRESS($AU163+2, BB$1)):INDIRECT(ADDRESS($AU164+1, BB$1)))</f>
        <v>1.7718266666666667</v>
      </c>
      <c r="BC164">
        <f ca="1">AVERAGE(INDIRECT(ADDRESS($AU163+2, BC$1)):INDIRECT(ADDRESS($AU164+1, BC$1)))</f>
        <v>1.2584133333333332</v>
      </c>
      <c r="BD164">
        <f ca="1">AVERAGE(INDIRECT(ADDRESS($AU163+2, BD$1)):INDIRECT(ADDRESS($AU164+1, BD$1)))</f>
        <v>1.683376</v>
      </c>
      <c r="BE164">
        <f ca="1">AVERAGE(INDIRECT(ADDRESS($AU163+2, BE$1)):INDIRECT(ADDRESS($AU164+1, BE$1)))</f>
        <v>2.4941999999999998</v>
      </c>
      <c r="BF164">
        <f ca="1">AVERAGE(INDIRECT(ADDRESS($AU163+2, BF$1)):INDIRECT(ADDRESS($AU164+1, BF$1)))</f>
        <v>2.4481082000000001</v>
      </c>
      <c r="BG164">
        <f ca="1">AVERAGE(INDIRECT(ADDRESS($AU163+2, BG$1)):INDIRECT(ADDRESS($AU164+1, BG$1)))</f>
        <v>1.3141700000000001</v>
      </c>
      <c r="BH164">
        <f ca="1">AVERAGE(INDIRECT(ADDRESS($AU163+2, BH$1)):INDIRECT(ADDRESS($AU164+1, BH$1)))</f>
        <v>2.8874866666666663</v>
      </c>
      <c r="BI164">
        <f ca="1">AVERAGE(INDIRECT(ADDRESS($AU163+2, BI$1)):INDIRECT(ADDRESS($AU164+1, BI$1)))</f>
        <v>1.6595033333333333</v>
      </c>
      <c r="BJ164">
        <f ca="1">AVERAGE(INDIRECT(ADDRESS($AU163+2, BJ$1)):INDIRECT(ADDRESS($AU164+1, BJ$1)))</f>
        <v>1.1595466666666667</v>
      </c>
      <c r="BK164">
        <f ca="1">AVERAGE(INDIRECT(ADDRESS($AU163+2, BK$1)):INDIRECT(ADDRESS($AU164+1, BK$1)))</f>
        <v>2.9759039999999999</v>
      </c>
      <c r="BL164">
        <f ca="1">AVERAGE(INDIRECT(ADDRESS($AU163+2, BL$1)):INDIRECT(ADDRESS($AU164+1, BL$1)))</f>
        <v>1.0657566666666665</v>
      </c>
      <c r="BM164">
        <f ca="1">AVERAGE(INDIRECT(ADDRESS($AU163+2, BM$1)):INDIRECT(ADDRESS($AU164+1, BM$1)))</f>
        <v>0.40025999999999984</v>
      </c>
      <c r="BN164">
        <f ca="1">AVERAGE(INDIRECT(ADDRESS($AU163+2, BN$1)):INDIRECT(ADDRESS($AU164+1, BN$1)))</f>
        <v>2.6382203666666668</v>
      </c>
      <c r="BO164">
        <f ca="1">AVERAGE(INDIRECT(ADDRESS($AU163+2, BO$1)):INDIRECT(ADDRESS($AU164+1, BO$1)))</f>
        <v>1.1984566666666665</v>
      </c>
      <c r="BP164">
        <f ca="1">AVERAGE(INDIRECT(ADDRESS($AU163+2, BP$1)):INDIRECT(ADDRESS($AU164+1, BP$1)))</f>
        <v>3.944265133333333</v>
      </c>
    </row>
    <row r="165" spans="1:68" x14ac:dyDescent="0.25">
      <c r="A165" s="1">
        <v>2.98285</v>
      </c>
      <c r="B165" s="1">
        <v>4.3991400000000001</v>
      </c>
      <c r="C165" s="1">
        <v>4.7032699999999998</v>
      </c>
      <c r="D165" s="1">
        <v>4.0407000000000002</v>
      </c>
      <c r="E165" s="1">
        <v>4.0497100000000001</v>
      </c>
      <c r="F165" s="1">
        <v>4.4791499999999997</v>
      </c>
      <c r="G165" s="1">
        <v>3.80105</v>
      </c>
      <c r="H165" s="1">
        <v>1.0616699999999999</v>
      </c>
      <c r="I165" s="1">
        <v>3.68615</v>
      </c>
      <c r="J165" s="2">
        <v>5.2016199999999998E-5</v>
      </c>
      <c r="K165" s="1">
        <v>6.0016999999999996</v>
      </c>
      <c r="L165" s="1">
        <v>5.6213800000000003</v>
      </c>
      <c r="M165" s="1">
        <v>5.4590100000000001</v>
      </c>
      <c r="N165" s="1">
        <v>3.4707699999999999</v>
      </c>
      <c r="O165" s="1">
        <v>2.9273600000000002</v>
      </c>
      <c r="P165" s="1">
        <v>4.7731899999999996</v>
      </c>
      <c r="Q165" s="1">
        <v>2.2322600000000001</v>
      </c>
      <c r="R165" s="1">
        <v>4.4414800000000003</v>
      </c>
      <c r="S165" s="1">
        <v>5.4032999999999998</v>
      </c>
      <c r="T165" s="1">
        <v>5.09938</v>
      </c>
      <c r="U165" s="1">
        <v>0.65071900000000005</v>
      </c>
      <c r="V165" s="1" t="s">
        <v>23</v>
      </c>
      <c r="W165" s="1">
        <f>ABS(IK_diagnostics_degrees[[#This Row],[Column1]]-A164)</f>
        <v>1.68757</v>
      </c>
      <c r="X165" s="1">
        <f>ABS(IK_diagnostics_degrees[[#This Row],[Column2]]-B164)</f>
        <v>4.2121740000000001</v>
      </c>
      <c r="Y165" s="1">
        <f>ABS(IK_diagnostics_degrees[[#This Row],[Column3]]-C164)</f>
        <v>2.0750699999999997</v>
      </c>
      <c r="Z165" s="1">
        <f>ABS(IK_diagnostics_degrees[[#This Row],[Column4]]-D164)</f>
        <v>4.0407000000000002</v>
      </c>
      <c r="AA165" s="1">
        <f>ABS(IK_diagnostics_degrees[[#This Row],[Column5]]-E164)</f>
        <v>1.4785899999999996</v>
      </c>
      <c r="AB165" s="1">
        <f>ABS(IK_diagnostics_degrees[[#This Row],[Column6]]-F164)</f>
        <v>4.1037210000000002</v>
      </c>
      <c r="AC165" s="1">
        <f>ABS(IK_diagnostics_degrees[[#This Row],[Column7]]-G164)</f>
        <v>2.4821400000000002</v>
      </c>
      <c r="AD165" s="1">
        <f>ABS(IK_diagnostics_degrees[[#This Row],[Column8]]-H164)</f>
        <v>0.5067799999999999</v>
      </c>
      <c r="AE165" s="1">
        <f>ABS(IK_diagnostics_degrees[[#This Row],[Column9]]-I164)</f>
        <v>0.41250999999999971</v>
      </c>
      <c r="AF165" s="1">
        <f>ABS(IK_diagnostics_degrees[[#This Row],[Column10]]-J164)</f>
        <v>6.2831379838000005</v>
      </c>
      <c r="AG165" s="1">
        <f>ABS(IK_diagnostics_degrees[[#This Row],[Column11]]-K164)</f>
        <v>0.28149000000000068</v>
      </c>
      <c r="AH165" s="1">
        <f>ABS(IK_diagnostics_degrees[[#This Row],[Column12]]-L164)</f>
        <v>5.5876505999999999</v>
      </c>
      <c r="AI165" s="1">
        <f>ABS(IK_diagnostics_degrees[[#This Row],[Column13]]-M164)</f>
        <v>2.35127</v>
      </c>
      <c r="AJ165" s="1">
        <f>ABS(IK_diagnostics_degrees[[#This Row],[Column14]]-N164)</f>
        <v>3.2306300000000001</v>
      </c>
      <c r="AK165" s="1">
        <f>ABS(IK_diagnostics_degrees[[#This Row],[Column15]]-O164)</f>
        <v>2.9273600000000002</v>
      </c>
      <c r="AL165" s="1">
        <f>ABS(IK_diagnostics_degrees[[#This Row],[Column16]]-P164)</f>
        <v>1.8754299999999997</v>
      </c>
      <c r="AM165" s="1">
        <f>ABS(IK_diagnostics_degrees[[#This Row],[Column17]]-Q164)</f>
        <v>0.43660999999999994</v>
      </c>
      <c r="AN165" s="1">
        <f>ABS(IK_diagnostics_degrees[[#This Row],[Column18]]-R164)</f>
        <v>0.40698999999999952</v>
      </c>
      <c r="AO165" s="1">
        <f>ABS(IK_diagnostics_degrees[[#This Row],[Column19]]-S164)</f>
        <v>3.9659499999999999</v>
      </c>
      <c r="AP165" s="1">
        <f>ABS(IK_diagnostics_degrees[[#This Row],[Column20]]-T164)</f>
        <v>4.6453179999999996</v>
      </c>
      <c r="AQ165" s="1">
        <f>ABS(IK_diagnostics_degrees[[#This Row],[Column21]]-U164)</f>
        <v>4.5879410000000007</v>
      </c>
      <c r="AU165" s="4">
        <f>IK_diagnostics_frames[[#This Row],[Column1]]+AU164</f>
        <v>513</v>
      </c>
      <c r="AV165">
        <f ca="1">AVERAGE(INDIRECT(ADDRESS($AU164+2, AV$1)):INDIRECT(ADDRESS($AU165+1, AV$1)))</f>
        <v>2.1552480000000003</v>
      </c>
      <c r="AW165">
        <f ca="1">AVERAGE(INDIRECT(ADDRESS($AU164+2, AW$1)):INDIRECT(ADDRESS($AU165+1, AW$1)))</f>
        <v>2.9055559999999998</v>
      </c>
      <c r="AX165">
        <f ca="1">AVERAGE(INDIRECT(ADDRESS($AU164+2, AX$1)):INDIRECT(ADDRESS($AU165+1, AX$1)))</f>
        <v>1.4030530000000001</v>
      </c>
      <c r="AY165">
        <f ca="1">AVERAGE(INDIRECT(ADDRESS($AU164+2, AY$1)):INDIRECT(ADDRESS($AU165+1, AY$1)))</f>
        <v>2.0935052000000001</v>
      </c>
      <c r="AZ165">
        <f ca="1">AVERAGE(INDIRECT(ADDRESS($AU164+2, AZ$1)):INDIRECT(ADDRESS($AU165+1, AZ$1)))</f>
        <v>1.2813280000000002</v>
      </c>
      <c r="BA165">
        <f ca="1">AVERAGE(INDIRECT(ADDRESS($AU164+2, BA$1)):INDIRECT(ADDRESS($AU165+1, BA$1)))</f>
        <v>1.8739079999999997</v>
      </c>
      <c r="BB165">
        <f ca="1">AVERAGE(INDIRECT(ADDRESS($AU164+2, BB$1)):INDIRECT(ADDRESS($AU165+1, BB$1)))</f>
        <v>1.9926925999999998</v>
      </c>
      <c r="BC165">
        <f ca="1">AVERAGE(INDIRECT(ADDRESS($AU164+2, BC$1)):INDIRECT(ADDRESS($AU165+1, BC$1)))</f>
        <v>1.522872</v>
      </c>
      <c r="BD165">
        <f ca="1">AVERAGE(INDIRECT(ADDRESS($AU164+2, BD$1)):INDIRECT(ADDRESS($AU165+1, BD$1)))</f>
        <v>2.1744580000000004</v>
      </c>
      <c r="BE165">
        <f ca="1">AVERAGE(INDIRECT(ADDRESS($AU164+2, BE$1)):INDIRECT(ADDRESS($AU165+1, BE$1)))</f>
        <v>2.8372809879999998</v>
      </c>
      <c r="BF165">
        <f ca="1">AVERAGE(INDIRECT(ADDRESS($AU164+2, BF$1)):INDIRECT(ADDRESS($AU165+1, BF$1)))</f>
        <v>1.7815871999999999</v>
      </c>
      <c r="BG165">
        <f ca="1">AVERAGE(INDIRECT(ADDRESS($AU164+2, BG$1)):INDIRECT(ADDRESS($AU165+1, BG$1)))</f>
        <v>0.960866</v>
      </c>
      <c r="BH165">
        <f ca="1">AVERAGE(INDIRECT(ADDRESS($AU164+2, BH$1)):INDIRECT(ADDRESS($AU165+1, BH$1)))</f>
        <v>2.9226174800000004</v>
      </c>
      <c r="BI165">
        <f ca="1">AVERAGE(INDIRECT(ADDRESS($AU164+2, BI$1)):INDIRECT(ADDRESS($AU165+1, BI$1)))</f>
        <v>1.0566211999999999</v>
      </c>
      <c r="BJ165">
        <f ca="1">AVERAGE(INDIRECT(ADDRESS($AU164+2, BJ$1)):INDIRECT(ADDRESS($AU165+1, BJ$1)))</f>
        <v>1.3183180000000001</v>
      </c>
      <c r="BK165">
        <f ca="1">AVERAGE(INDIRECT(ADDRESS($AU164+2, BK$1)):INDIRECT(ADDRESS($AU165+1, BK$1)))</f>
        <v>1.7073560000000001</v>
      </c>
      <c r="BL165">
        <f ca="1">AVERAGE(INDIRECT(ADDRESS($AU164+2, BL$1)):INDIRECT(ADDRESS($AU165+1, BL$1)))</f>
        <v>1.2800841999999999</v>
      </c>
      <c r="BM165">
        <f ca="1">AVERAGE(INDIRECT(ADDRESS($AU164+2, BM$1)):INDIRECT(ADDRESS($AU165+1, BM$1)))</f>
        <v>1.9563980000000001</v>
      </c>
      <c r="BN165">
        <f ca="1">AVERAGE(INDIRECT(ADDRESS($AU164+2, BN$1)):INDIRECT(ADDRESS($AU165+1, BN$1)))</f>
        <v>2.8523860000000001</v>
      </c>
      <c r="BO165">
        <f ca="1">AVERAGE(INDIRECT(ADDRESS($AU164+2, BO$1)):INDIRECT(ADDRESS($AU165+1, BO$1)))</f>
        <v>1.4666519999999998</v>
      </c>
      <c r="BP165">
        <f ca="1">AVERAGE(INDIRECT(ADDRESS($AU164+2, BP$1)):INDIRECT(ADDRESS($AU165+1, BP$1)))</f>
        <v>1.8133354799999999</v>
      </c>
    </row>
    <row r="166" spans="1:68" x14ac:dyDescent="0.25">
      <c r="A166" s="1">
        <v>2.9745200000000001</v>
      </c>
      <c r="B166" s="1">
        <v>1.85551</v>
      </c>
      <c r="C166" s="1">
        <v>4.7614000000000001</v>
      </c>
      <c r="D166" s="1">
        <v>2.0414500000000002</v>
      </c>
      <c r="E166" s="1">
        <v>4.2337300000000004</v>
      </c>
      <c r="F166" s="1">
        <v>5.7989199999999999</v>
      </c>
      <c r="G166" s="1">
        <v>2.1959300000000002</v>
      </c>
      <c r="H166" s="1">
        <v>1.2688900000000001</v>
      </c>
      <c r="I166" s="1">
        <v>4.1244300000000003</v>
      </c>
      <c r="J166" s="1">
        <v>3.64906</v>
      </c>
      <c r="K166" s="1">
        <v>1.3774</v>
      </c>
      <c r="L166" s="1">
        <v>4.2707800000000002</v>
      </c>
      <c r="M166" s="1">
        <v>4.3182200000000002</v>
      </c>
      <c r="N166" s="1">
        <v>0.51165499999999997</v>
      </c>
      <c r="O166" s="1">
        <v>5.8712900000000001</v>
      </c>
      <c r="P166" s="1">
        <v>0.34681600000000001</v>
      </c>
      <c r="Q166" s="1">
        <v>1.8632500000000001</v>
      </c>
      <c r="R166" s="1">
        <v>1.39964</v>
      </c>
      <c r="S166" s="1">
        <v>5.6924599999999996</v>
      </c>
      <c r="T166" s="1">
        <v>3.3561100000000001</v>
      </c>
      <c r="U166" s="1">
        <v>2.5015900000000002</v>
      </c>
      <c r="V166" s="1" t="s">
        <v>23</v>
      </c>
      <c r="W166" s="1">
        <f>ABS(IK_diagnostics_degrees[[#This Row],[Column1]]-A165)</f>
        <v>8.3299999999999486E-3</v>
      </c>
      <c r="X166" s="1">
        <f>ABS(IK_diagnostics_degrees[[#This Row],[Column2]]-B165)</f>
        <v>2.5436300000000003</v>
      </c>
      <c r="Y166" s="1">
        <f>ABS(IK_diagnostics_degrees[[#This Row],[Column3]]-C165)</f>
        <v>5.8130000000000237E-2</v>
      </c>
      <c r="Z166" s="1">
        <f>ABS(IK_diagnostics_degrees[[#This Row],[Column4]]-D165)</f>
        <v>1.99925</v>
      </c>
      <c r="AA166" s="1">
        <f>ABS(IK_diagnostics_degrees[[#This Row],[Column5]]-E165)</f>
        <v>0.18402000000000029</v>
      </c>
      <c r="AB166" s="1">
        <f>ABS(IK_diagnostics_degrees[[#This Row],[Column6]]-F165)</f>
        <v>1.3197700000000001</v>
      </c>
      <c r="AC166" s="1">
        <f>ABS(IK_diagnostics_degrees[[#This Row],[Column7]]-G165)</f>
        <v>1.6051199999999999</v>
      </c>
      <c r="AD166" s="1">
        <f>ABS(IK_diagnostics_degrees[[#This Row],[Column8]]-H165)</f>
        <v>0.20722000000000018</v>
      </c>
      <c r="AE166" s="1">
        <f>ABS(IK_diagnostics_degrees[[#This Row],[Column9]]-I165)</f>
        <v>0.43828000000000022</v>
      </c>
      <c r="AF166" s="1">
        <f>ABS(IK_diagnostics_degrees[[#This Row],[Column10]]-J165)</f>
        <v>3.6490079837999998</v>
      </c>
      <c r="AG166" s="1">
        <f>ABS(IK_diagnostics_degrees[[#This Row],[Column11]]-K165)</f>
        <v>4.6242999999999999</v>
      </c>
      <c r="AH166" s="1">
        <f>ABS(IK_diagnostics_degrees[[#This Row],[Column12]]-L165)</f>
        <v>1.3506</v>
      </c>
      <c r="AI166" s="1">
        <f>ABS(IK_diagnostics_degrees[[#This Row],[Column13]]-M165)</f>
        <v>1.14079</v>
      </c>
      <c r="AJ166" s="1">
        <f>ABS(IK_diagnostics_degrees[[#This Row],[Column14]]-N165)</f>
        <v>2.9591149999999997</v>
      </c>
      <c r="AK166" s="1">
        <f>ABS(IK_diagnostics_degrees[[#This Row],[Column15]]-O165)</f>
        <v>2.9439299999999999</v>
      </c>
      <c r="AL166" s="1">
        <f>ABS(IK_diagnostics_degrees[[#This Row],[Column16]]-P165)</f>
        <v>4.4263739999999991</v>
      </c>
      <c r="AM166" s="1">
        <f>ABS(IK_diagnostics_degrees[[#This Row],[Column17]]-Q165)</f>
        <v>0.36901000000000006</v>
      </c>
      <c r="AN166" s="1">
        <f>ABS(IK_diagnostics_degrees[[#This Row],[Column18]]-R165)</f>
        <v>3.0418400000000005</v>
      </c>
      <c r="AO166" s="1">
        <f>ABS(IK_diagnostics_degrees[[#This Row],[Column19]]-S165)</f>
        <v>0.28915999999999986</v>
      </c>
      <c r="AP166" s="1">
        <f>ABS(IK_diagnostics_degrees[[#This Row],[Column20]]-T165)</f>
        <v>1.7432699999999999</v>
      </c>
      <c r="AQ166" s="1">
        <f>ABS(IK_diagnostics_degrees[[#This Row],[Column21]]-U165)</f>
        <v>1.8508710000000002</v>
      </c>
      <c r="AU166" s="3">
        <f>IK_diagnostics_frames[[#This Row],[Column1]]+AU165</f>
        <v>514</v>
      </c>
      <c r="AV166">
        <f ca="1">AVERAGE(INDIRECT(ADDRESS($AU165+2, AV$1)):INDIRECT(ADDRESS($AU166+1, AV$1)))</f>
        <v>3.5055200000000006</v>
      </c>
      <c r="AW166">
        <f ca="1">AVERAGE(INDIRECT(ADDRESS($AU165+2, AW$1)):INDIRECT(ADDRESS($AU166+1, AW$1)))</f>
        <v>3.6317699999999995</v>
      </c>
      <c r="AX166">
        <f ca="1">AVERAGE(INDIRECT(ADDRESS($AU165+2, AX$1)):INDIRECT(ADDRESS($AU166+1, AX$1)))</f>
        <v>2.7393200000000002</v>
      </c>
      <c r="AY166">
        <f ca="1">AVERAGE(INDIRECT(ADDRESS($AU165+2, AY$1)):INDIRECT(ADDRESS($AU166+1, AY$1)))</f>
        <v>1.4508399999999999</v>
      </c>
      <c r="AZ166">
        <f ca="1">AVERAGE(INDIRECT(ADDRESS($AU165+2, AZ$1)):INDIRECT(ADDRESS($AU166+1, AZ$1)))</f>
        <v>2.3111709999999999</v>
      </c>
      <c r="BA166">
        <f ca="1">AVERAGE(INDIRECT(ADDRESS($AU165+2, BA$1)):INDIRECT(ADDRESS($AU166+1, BA$1)))</f>
        <v>2.1395140000000001</v>
      </c>
      <c r="BB166">
        <f ca="1">AVERAGE(INDIRECT(ADDRESS($AU165+2, BB$1)):INDIRECT(ADDRESS($AU166+1, BB$1)))</f>
        <v>1.5062530000000001</v>
      </c>
      <c r="BC166">
        <f ca="1">AVERAGE(INDIRECT(ADDRESS($AU165+2, BC$1)):INDIRECT(ADDRESS($AU166+1, BC$1)))</f>
        <v>2.1711400000000003</v>
      </c>
      <c r="BD166">
        <f ca="1">AVERAGE(INDIRECT(ADDRESS($AU165+2, BD$1)):INDIRECT(ADDRESS($AU166+1, BD$1)))</f>
        <v>1.5129599999999996</v>
      </c>
      <c r="BE166">
        <f ca="1">AVERAGE(INDIRECT(ADDRESS($AU165+2, BE$1)):INDIRECT(ADDRESS($AU166+1, BE$1)))</f>
        <v>2.109076</v>
      </c>
      <c r="BF166">
        <f ca="1">AVERAGE(INDIRECT(ADDRESS($AU165+2, BF$1)):INDIRECT(ADDRESS($AU166+1, BF$1)))</f>
        <v>1.5128200000000001</v>
      </c>
      <c r="BG166">
        <f ca="1">AVERAGE(INDIRECT(ADDRESS($AU165+2, BG$1)):INDIRECT(ADDRESS($AU166+1, BG$1)))</f>
        <v>0.86482999999999999</v>
      </c>
      <c r="BH166">
        <f ca="1">AVERAGE(INDIRECT(ADDRESS($AU165+2, BH$1)):INDIRECT(ADDRESS($AU166+1, BH$1)))</f>
        <v>2.3944000000000001</v>
      </c>
      <c r="BI166">
        <f ca="1">AVERAGE(INDIRECT(ADDRESS($AU165+2, BI$1)):INDIRECT(ADDRESS($AU166+1, BI$1)))</f>
        <v>1.5493799999999998</v>
      </c>
      <c r="BJ166">
        <f ca="1">AVERAGE(INDIRECT(ADDRESS($AU165+2, BJ$1)):INDIRECT(ADDRESS($AU166+1, BJ$1)))</f>
        <v>0.90234000000000014</v>
      </c>
      <c r="BK166">
        <f ca="1">AVERAGE(INDIRECT(ADDRESS($AU165+2, BK$1)):INDIRECT(ADDRESS($AU166+1, BK$1)))</f>
        <v>6.2509600000000001</v>
      </c>
      <c r="BL166">
        <f ca="1">AVERAGE(INDIRECT(ADDRESS($AU165+2, BL$1)):INDIRECT(ADDRESS($AU166+1, BL$1)))</f>
        <v>3.5924269999999998</v>
      </c>
      <c r="BM166">
        <f ca="1">AVERAGE(INDIRECT(ADDRESS($AU165+2, BM$1)):INDIRECT(ADDRESS($AU166+1, BM$1)))</f>
        <v>2.9438</v>
      </c>
      <c r="BN166">
        <f ca="1">AVERAGE(INDIRECT(ADDRESS($AU165+2, BN$1)):INDIRECT(ADDRESS($AU166+1, BN$1)))</f>
        <v>1.30477</v>
      </c>
      <c r="BO166">
        <f ca="1">AVERAGE(INDIRECT(ADDRESS($AU165+2, BO$1)):INDIRECT(ADDRESS($AU166+1, BO$1)))</f>
        <v>1.8138899999999998</v>
      </c>
      <c r="BP166">
        <f ca="1">AVERAGE(INDIRECT(ADDRESS($AU165+2, BP$1)):INDIRECT(ADDRESS($AU166+1, BP$1)))</f>
        <v>2.7840720000000001</v>
      </c>
    </row>
    <row r="167" spans="1:68" x14ac:dyDescent="0.25">
      <c r="A167" s="1">
        <v>2.2063700000000002</v>
      </c>
      <c r="B167" s="1">
        <v>1.7336499999999999</v>
      </c>
      <c r="C167" s="1">
        <v>5.3034100000000004</v>
      </c>
      <c r="D167" s="1">
        <v>3.9321899999999999</v>
      </c>
      <c r="E167" s="1">
        <v>5.4759500000000001</v>
      </c>
      <c r="F167" s="1">
        <v>2.91201</v>
      </c>
      <c r="G167" s="1">
        <v>2.92455</v>
      </c>
      <c r="H167" s="1">
        <v>4.88687</v>
      </c>
      <c r="I167" s="1">
        <v>1.3226199999999999</v>
      </c>
      <c r="J167" s="1">
        <v>5.7182500000000003</v>
      </c>
      <c r="K167" s="1">
        <v>4.9474499999999999</v>
      </c>
      <c r="L167" s="1">
        <v>4.6510100000000003</v>
      </c>
      <c r="M167" s="1">
        <v>0.99582300000000001</v>
      </c>
      <c r="N167" s="1">
        <v>2.48028</v>
      </c>
      <c r="O167" s="1">
        <v>3.5681400000000001</v>
      </c>
      <c r="P167" s="1">
        <v>2.1006300000000002</v>
      </c>
      <c r="Q167" s="1" t="s">
        <v>22</v>
      </c>
      <c r="R167" s="1">
        <v>4.9555800000000003</v>
      </c>
      <c r="S167" s="1">
        <v>1.23559</v>
      </c>
      <c r="T167" s="1">
        <v>0.79493800000000003</v>
      </c>
      <c r="U167" s="1">
        <v>4.21279</v>
      </c>
      <c r="V167" s="1" t="s">
        <v>23</v>
      </c>
      <c r="W167" s="1">
        <f>ABS(IK_diagnostics_degrees[[#This Row],[Column1]]-A166)</f>
        <v>0.76814999999999989</v>
      </c>
      <c r="X167" s="1">
        <f>ABS(IK_diagnostics_degrees[[#This Row],[Column2]]-B166)</f>
        <v>0.12186000000000008</v>
      </c>
      <c r="Y167" s="1">
        <f>ABS(IK_diagnostics_degrees[[#This Row],[Column3]]-C166)</f>
        <v>0.54201000000000032</v>
      </c>
      <c r="Z167" s="1">
        <f>ABS(IK_diagnostics_degrees[[#This Row],[Column4]]-D166)</f>
        <v>1.8907399999999996</v>
      </c>
      <c r="AA167" s="1">
        <f>ABS(IK_diagnostics_degrees[[#This Row],[Column5]]-E166)</f>
        <v>1.2422199999999997</v>
      </c>
      <c r="AB167" s="1">
        <f>ABS(IK_diagnostics_degrees[[#This Row],[Column6]]-F166)</f>
        <v>2.8869099999999999</v>
      </c>
      <c r="AC167" s="1">
        <f>ABS(IK_diagnostics_degrees[[#This Row],[Column7]]-G166)</f>
        <v>0.72861999999999982</v>
      </c>
      <c r="AD167" s="1">
        <f>ABS(IK_diagnostics_degrees[[#This Row],[Column8]]-H166)</f>
        <v>3.6179800000000002</v>
      </c>
      <c r="AE167" s="1">
        <f>ABS(IK_diagnostics_degrees[[#This Row],[Column9]]-I166)</f>
        <v>2.8018100000000006</v>
      </c>
      <c r="AF167" s="1">
        <f>ABS(IK_diagnostics_degrees[[#This Row],[Column10]]-J166)</f>
        <v>2.0691900000000003</v>
      </c>
      <c r="AG167" s="1">
        <f>ABS(IK_diagnostics_degrees[[#This Row],[Column11]]-K166)</f>
        <v>3.5700500000000002</v>
      </c>
      <c r="AH167" s="1">
        <f>ABS(IK_diagnostics_degrees[[#This Row],[Column12]]-L166)</f>
        <v>0.38023000000000007</v>
      </c>
      <c r="AI167" s="1">
        <f>ABS(IK_diagnostics_degrees[[#This Row],[Column13]]-M166)</f>
        <v>3.322397</v>
      </c>
      <c r="AJ167" s="1">
        <f>ABS(IK_diagnostics_degrees[[#This Row],[Column14]]-N166)</f>
        <v>1.9686250000000001</v>
      </c>
      <c r="AK167" s="1">
        <f>ABS(IK_diagnostics_degrees[[#This Row],[Column15]]-O166)</f>
        <v>2.30315</v>
      </c>
      <c r="AL167" s="1">
        <f>ABS(IK_diagnostics_degrees[[#This Row],[Column16]]-P166)</f>
        <v>1.7538140000000002</v>
      </c>
      <c r="AM167" s="1">
        <f>ABS(IK_diagnostics_degrees[[#This Row],[Column17]]-Q166)</f>
        <v>1.8632500000000001</v>
      </c>
      <c r="AN167" s="1">
        <f>ABS(IK_diagnostics_degrees[[#This Row],[Column18]]-R166)</f>
        <v>3.5559400000000005</v>
      </c>
      <c r="AO167" s="1">
        <f>ABS(IK_diagnostics_degrees[[#This Row],[Column19]]-S166)</f>
        <v>4.4568699999999994</v>
      </c>
      <c r="AP167" s="1">
        <f>ABS(IK_diagnostics_degrees[[#This Row],[Column20]]-T166)</f>
        <v>2.561172</v>
      </c>
      <c r="AQ167" s="1">
        <f>ABS(IK_diagnostics_degrees[[#This Row],[Column21]]-U166)</f>
        <v>1.7111999999999998</v>
      </c>
      <c r="AU167" s="4">
        <f>IK_diagnostics_frames[[#This Row],[Column1]]+AU166</f>
        <v>521</v>
      </c>
      <c r="AV167">
        <f ca="1">AVERAGE(INDIRECT(ADDRESS($AU166+2, AV$1)):INDIRECT(ADDRESS($AU167+1, AV$1)))</f>
        <v>1.7423042857142856</v>
      </c>
      <c r="AW167">
        <f ca="1">AVERAGE(INDIRECT(ADDRESS($AU166+2, AW$1)):INDIRECT(ADDRESS($AU167+1, AW$1)))</f>
        <v>2.5190271428571429</v>
      </c>
      <c r="AX167">
        <f ca="1">AVERAGE(INDIRECT(ADDRESS($AU166+2, AX$1)):INDIRECT(ADDRESS($AU167+1, AX$1)))</f>
        <v>1.8771460000000002</v>
      </c>
      <c r="AY167">
        <f ca="1">AVERAGE(INDIRECT(ADDRESS($AU166+2, AY$1)):INDIRECT(ADDRESS($AU167+1, AY$1)))</f>
        <v>2.235115142857143</v>
      </c>
      <c r="AZ167">
        <f ca="1">AVERAGE(INDIRECT(ADDRESS($AU166+2, AZ$1)):INDIRECT(ADDRESS($AU167+1, AZ$1)))</f>
        <v>3.8574650000000004</v>
      </c>
      <c r="BA167">
        <f ca="1">AVERAGE(INDIRECT(ADDRESS($AU166+2, BA$1)):INDIRECT(ADDRESS($AU167+1, BA$1)))</f>
        <v>3.0048271428571427</v>
      </c>
      <c r="BB167">
        <f ca="1">AVERAGE(INDIRECT(ADDRESS($AU166+2, BB$1)):INDIRECT(ADDRESS($AU167+1, BB$1)))</f>
        <v>1.0558662857142858</v>
      </c>
      <c r="BC167">
        <f ca="1">AVERAGE(INDIRECT(ADDRESS($AU166+2, BC$1)):INDIRECT(ADDRESS($AU167+1, BC$1)))</f>
        <v>1.9137604270857145</v>
      </c>
      <c r="BD167">
        <f ca="1">AVERAGE(INDIRECT(ADDRESS($AU166+2, BD$1)):INDIRECT(ADDRESS($AU167+1, BD$1)))</f>
        <v>3.2412625714285719</v>
      </c>
      <c r="BE167">
        <f ca="1">AVERAGE(INDIRECT(ADDRESS($AU166+2, BE$1)):INDIRECT(ADDRESS($AU167+1, BE$1)))</f>
        <v>1.4813159999999999</v>
      </c>
      <c r="BF167">
        <f ca="1">AVERAGE(INDIRECT(ADDRESS($AU166+2, BF$1)):INDIRECT(ADDRESS($AU167+1, BF$1)))</f>
        <v>3.2242071428571428</v>
      </c>
      <c r="BG167">
        <f ca="1">AVERAGE(INDIRECT(ADDRESS($AU166+2, BG$1)):INDIRECT(ADDRESS($AU167+1, BG$1)))</f>
        <v>3.5631791428571424</v>
      </c>
      <c r="BH167">
        <f ca="1">AVERAGE(INDIRECT(ADDRESS($AU166+2, BH$1)):INDIRECT(ADDRESS($AU167+1, BH$1)))</f>
        <v>2.2829885714285711</v>
      </c>
      <c r="BI167">
        <f ca="1">AVERAGE(INDIRECT(ADDRESS($AU166+2, BI$1)):INDIRECT(ADDRESS($AU167+1, BI$1)))</f>
        <v>2.4286088285714285</v>
      </c>
      <c r="BJ167">
        <f ca="1">AVERAGE(INDIRECT(ADDRESS($AU166+2, BJ$1)):INDIRECT(ADDRESS($AU167+1, BJ$1)))</f>
        <v>2.4886548571428575</v>
      </c>
      <c r="BK167">
        <f ca="1">AVERAGE(INDIRECT(ADDRESS($AU166+2, BK$1)):INDIRECT(ADDRESS($AU167+1, BK$1)))</f>
        <v>1.6744414285714286</v>
      </c>
      <c r="BL167">
        <f ca="1">AVERAGE(INDIRECT(ADDRESS($AU166+2, BL$1)):INDIRECT(ADDRESS($AU167+1, BL$1)))</f>
        <v>2.3302842857142858</v>
      </c>
      <c r="BM167">
        <f ca="1">AVERAGE(INDIRECT(ADDRESS($AU166+2, BM$1)):INDIRECT(ADDRESS($AU167+1, BM$1)))</f>
        <v>2.4728382857142859</v>
      </c>
      <c r="BN167">
        <f ca="1">AVERAGE(INDIRECT(ADDRESS($AU166+2, BN$1)):INDIRECT(ADDRESS($AU167+1, BN$1)))</f>
        <v>2.552860857142857</v>
      </c>
      <c r="BO167">
        <f ca="1">AVERAGE(INDIRECT(ADDRESS($AU166+2, BO$1)):INDIRECT(ADDRESS($AU167+1, BO$1)))</f>
        <v>2.6621754268571429</v>
      </c>
      <c r="BP167">
        <f ca="1">AVERAGE(INDIRECT(ADDRESS($AU166+2, BP$1)):INDIRECT(ADDRESS($AU167+1, BP$1)))</f>
        <v>2.2741954285714288</v>
      </c>
    </row>
    <row r="168" spans="1:68" x14ac:dyDescent="0.25">
      <c r="A168" s="1">
        <v>6.2409299999999996</v>
      </c>
      <c r="B168" s="1">
        <v>3.6675499999999999</v>
      </c>
      <c r="C168" s="1">
        <v>3.2905600000000002</v>
      </c>
      <c r="D168" s="1">
        <v>5.0427999999999997</v>
      </c>
      <c r="E168" s="1">
        <v>4.0671200000000001</v>
      </c>
      <c r="F168" s="1">
        <v>4.3936400000000004</v>
      </c>
      <c r="G168" s="1">
        <v>2.9165399999999999</v>
      </c>
      <c r="H168" s="1">
        <v>3.0268600000000001</v>
      </c>
      <c r="I168" s="1">
        <v>3.1539999999999999</v>
      </c>
      <c r="J168" s="1">
        <v>5.0093300000000003</v>
      </c>
      <c r="K168" s="1">
        <v>5.71448</v>
      </c>
      <c r="L168" s="1">
        <v>1.7853899999999999E-2</v>
      </c>
      <c r="M168" s="1">
        <v>5.8121200000000002</v>
      </c>
      <c r="N168" s="1">
        <v>2.7262499999999998</v>
      </c>
      <c r="O168" s="1">
        <v>0.143704</v>
      </c>
      <c r="P168" s="1">
        <v>2.3719700000000001</v>
      </c>
      <c r="Q168" s="1">
        <v>4.3364000000000003</v>
      </c>
      <c r="R168" s="1">
        <v>1.47102</v>
      </c>
      <c r="S168" s="1">
        <v>2.7104200000000001</v>
      </c>
      <c r="T168" s="1">
        <v>2.1503399999999999</v>
      </c>
      <c r="U168" s="1">
        <v>6.2398400000000001</v>
      </c>
      <c r="V168" s="1" t="s">
        <v>23</v>
      </c>
      <c r="W168" s="1">
        <f>ABS(IK_diagnostics_degrees[[#This Row],[Column1]]-A167)</f>
        <v>4.034559999999999</v>
      </c>
      <c r="X168" s="1">
        <f>ABS(IK_diagnostics_degrees[[#This Row],[Column2]]-B167)</f>
        <v>1.9339</v>
      </c>
      <c r="Y168" s="1">
        <f>ABS(IK_diagnostics_degrees[[#This Row],[Column3]]-C167)</f>
        <v>2.0128500000000003</v>
      </c>
      <c r="Z168" s="1">
        <f>ABS(IK_diagnostics_degrees[[#This Row],[Column4]]-D167)</f>
        <v>1.1106099999999999</v>
      </c>
      <c r="AA168" s="1">
        <f>ABS(IK_diagnostics_degrees[[#This Row],[Column5]]-E167)</f>
        <v>1.40883</v>
      </c>
      <c r="AB168" s="1">
        <f>ABS(IK_diagnostics_degrees[[#This Row],[Column6]]-F167)</f>
        <v>1.4816300000000004</v>
      </c>
      <c r="AC168" s="1">
        <f>ABS(IK_diagnostics_degrees[[#This Row],[Column7]]-G167)</f>
        <v>8.0100000000000726E-3</v>
      </c>
      <c r="AD168" s="1">
        <f>ABS(IK_diagnostics_degrees[[#This Row],[Column8]]-H167)</f>
        <v>1.8600099999999999</v>
      </c>
      <c r="AE168" s="1">
        <f>ABS(IK_diagnostics_degrees[[#This Row],[Column9]]-I167)</f>
        <v>1.83138</v>
      </c>
      <c r="AF168" s="1">
        <f>ABS(IK_diagnostics_degrees[[#This Row],[Column10]]-J167)</f>
        <v>0.70891999999999999</v>
      </c>
      <c r="AG168" s="1">
        <f>ABS(IK_diagnostics_degrees[[#This Row],[Column11]]-K167)</f>
        <v>0.7670300000000001</v>
      </c>
      <c r="AH168" s="1">
        <f>ABS(IK_diagnostics_degrees[[#This Row],[Column12]]-L167)</f>
        <v>4.6331560999999999</v>
      </c>
      <c r="AI168" s="1">
        <f>ABS(IK_diagnostics_degrees[[#This Row],[Column13]]-M167)</f>
        <v>4.8162970000000005</v>
      </c>
      <c r="AJ168" s="1">
        <f>ABS(IK_diagnostics_degrees[[#This Row],[Column14]]-N167)</f>
        <v>0.2459699999999998</v>
      </c>
      <c r="AK168" s="1">
        <f>ABS(IK_diagnostics_degrees[[#This Row],[Column15]]-O167)</f>
        <v>3.424436</v>
      </c>
      <c r="AL168" s="1">
        <f>ABS(IK_diagnostics_degrees[[#This Row],[Column16]]-P167)</f>
        <v>0.27133999999999991</v>
      </c>
      <c r="AM168" s="1">
        <f>ABS(IK_diagnostics_degrees[[#This Row],[Column17]]-Q167)</f>
        <v>4.3364000000000003</v>
      </c>
      <c r="AN168" s="1">
        <f>ABS(IK_diagnostics_degrees[[#This Row],[Column18]]-R167)</f>
        <v>3.4845600000000001</v>
      </c>
      <c r="AO168" s="1">
        <f>ABS(IK_diagnostics_degrees[[#This Row],[Column19]]-S167)</f>
        <v>1.4748300000000001</v>
      </c>
      <c r="AP168" s="1">
        <f>ABS(IK_diagnostics_degrees[[#This Row],[Column20]]-T167)</f>
        <v>1.3554019999999998</v>
      </c>
      <c r="AQ168" s="1">
        <f>ABS(IK_diagnostics_degrees[[#This Row],[Column21]]-U167)</f>
        <v>2.02705</v>
      </c>
      <c r="AU168" s="3">
        <f>IK_diagnostics_frames[[#This Row],[Column1]]+AU167</f>
        <v>522</v>
      </c>
      <c r="AV168">
        <f ca="1">AVERAGE(INDIRECT(ADDRESS($AU167+2, AV$1)):INDIRECT(ADDRESS($AU168+1, AV$1)))</f>
        <v>0.24358000000000057</v>
      </c>
      <c r="AW168">
        <f ca="1">AVERAGE(INDIRECT(ADDRESS($AU167+2, AW$1)):INDIRECT(ADDRESS($AU168+1, AW$1)))</f>
        <v>4.961551</v>
      </c>
      <c r="AX168">
        <f ca="1">AVERAGE(INDIRECT(ADDRESS($AU167+2, AX$1)):INDIRECT(ADDRESS($AU168+1, AX$1)))</f>
        <v>0.16988199999999987</v>
      </c>
      <c r="AY168">
        <f ca="1">AVERAGE(INDIRECT(ADDRESS($AU167+2, AY$1)):INDIRECT(ADDRESS($AU168+1, AY$1)))</f>
        <v>3.02562</v>
      </c>
      <c r="AZ168">
        <f ca="1">AVERAGE(INDIRECT(ADDRESS($AU167+2, AZ$1)):INDIRECT(ADDRESS($AU168+1, AZ$1)))</f>
        <v>1.0019099999999996</v>
      </c>
      <c r="BA168">
        <f ca="1">AVERAGE(INDIRECT(ADDRESS($AU167+2, BA$1)):INDIRECT(ADDRESS($AU168+1, BA$1)))</f>
        <v>3.8624100000000006</v>
      </c>
      <c r="BB168">
        <f ca="1">AVERAGE(INDIRECT(ADDRESS($AU167+2, BB$1)):INDIRECT(ADDRESS($AU168+1, BB$1)))</f>
        <v>1.70838</v>
      </c>
      <c r="BC168">
        <f ca="1">AVERAGE(INDIRECT(ADDRESS($AU167+2, BC$1)):INDIRECT(ADDRESS($AU168+1, BC$1)))</f>
        <v>1.73176</v>
      </c>
      <c r="BD168">
        <f ca="1">AVERAGE(INDIRECT(ADDRESS($AU167+2, BD$1)):INDIRECT(ADDRESS($AU168+1, BD$1)))</f>
        <v>1.033474</v>
      </c>
      <c r="BE168">
        <f ca="1">AVERAGE(INDIRECT(ADDRESS($AU167+2, BE$1)):INDIRECT(ADDRESS($AU168+1, BE$1)))</f>
        <v>1.58047</v>
      </c>
      <c r="BF168">
        <f ca="1">AVERAGE(INDIRECT(ADDRESS($AU167+2, BF$1)):INDIRECT(ADDRESS($AU168+1, BF$1)))</f>
        <v>2.3439300000000003</v>
      </c>
      <c r="BG168">
        <f ca="1">AVERAGE(INDIRECT(ADDRESS($AU167+2, BG$1)):INDIRECT(ADDRESS($AU168+1, BG$1)))</f>
        <v>4.6215599999999997</v>
      </c>
      <c r="BH168">
        <f ca="1">AVERAGE(INDIRECT(ADDRESS($AU167+2, BH$1)):INDIRECT(ADDRESS($AU168+1, BH$1)))</f>
        <v>1.9645199999999998</v>
      </c>
      <c r="BI168">
        <f ca="1">AVERAGE(INDIRECT(ADDRESS($AU167+2, BI$1)):INDIRECT(ADDRESS($AU168+1, BI$1)))</f>
        <v>4.08697</v>
      </c>
      <c r="BJ168">
        <f ca="1">AVERAGE(INDIRECT(ADDRESS($AU167+2, BJ$1)):INDIRECT(ADDRESS($AU168+1, BJ$1)))</f>
        <v>0.5912200000000003</v>
      </c>
      <c r="BK168">
        <f ca="1">AVERAGE(INDIRECT(ADDRESS($AU167+2, BK$1)):INDIRECT(ADDRESS($AU168+1, BK$1)))</f>
        <v>1.3843000000000005</v>
      </c>
      <c r="BL168">
        <f ca="1">AVERAGE(INDIRECT(ADDRESS($AU167+2, BL$1)):INDIRECT(ADDRESS($AU168+1, BL$1)))</f>
        <v>3.3932599999999997</v>
      </c>
      <c r="BM168">
        <f ca="1">AVERAGE(INDIRECT(ADDRESS($AU167+2, BM$1)):INDIRECT(ADDRESS($AU168+1, BM$1)))</f>
        <v>2.7402700000000002</v>
      </c>
      <c r="BN168">
        <f ca="1">AVERAGE(INDIRECT(ADDRESS($AU167+2, BN$1)):INDIRECT(ADDRESS($AU168+1, BN$1)))</f>
        <v>9.4739999999999824E-2</v>
      </c>
      <c r="BO168">
        <f ca="1">AVERAGE(INDIRECT(ADDRESS($AU167+2, BO$1)):INDIRECT(ADDRESS($AU168+1, BO$1)))</f>
        <v>2.0035400000000001</v>
      </c>
      <c r="BP168">
        <f ca="1">AVERAGE(INDIRECT(ADDRESS($AU167+2, BP$1)):INDIRECT(ADDRESS($AU168+1, BP$1)))</f>
        <v>5.1042149999999999</v>
      </c>
    </row>
    <row r="169" spans="1:68" x14ac:dyDescent="0.25">
      <c r="A169" s="1">
        <v>2.0974900000000001</v>
      </c>
      <c r="B169" s="1">
        <v>4.7016999999999998</v>
      </c>
      <c r="C169" s="1">
        <v>4.72255</v>
      </c>
      <c r="D169" s="1">
        <v>3.37825</v>
      </c>
      <c r="E169" s="1">
        <v>4.3790899999999997</v>
      </c>
      <c r="F169" s="1">
        <v>2.1787200000000002</v>
      </c>
      <c r="G169" s="1">
        <v>2.0844</v>
      </c>
      <c r="H169" s="1">
        <v>6.5012399999999998E-2</v>
      </c>
      <c r="I169" s="1">
        <v>3.2416999999999998</v>
      </c>
      <c r="J169" s="1">
        <v>3.5199500000000001</v>
      </c>
      <c r="K169" s="1">
        <v>5.2230400000000001</v>
      </c>
      <c r="L169" s="1">
        <v>4.9867999999999997</v>
      </c>
      <c r="M169" s="1">
        <v>1.2960400000000001</v>
      </c>
      <c r="N169" s="1">
        <v>2.64703</v>
      </c>
      <c r="O169" s="1">
        <v>3.96272</v>
      </c>
      <c r="P169" s="1">
        <v>1.03342</v>
      </c>
      <c r="Q169" s="1">
        <v>0.182505</v>
      </c>
      <c r="R169" s="1">
        <v>0.87899799999999995</v>
      </c>
      <c r="S169" s="1">
        <v>2.5979100000000002</v>
      </c>
      <c r="T169" s="1">
        <v>5.8813000000000004</v>
      </c>
      <c r="U169" s="1">
        <v>5.0655700000000001</v>
      </c>
      <c r="V169" s="1" t="s">
        <v>23</v>
      </c>
      <c r="W169" s="1">
        <f>ABS(IK_diagnostics_degrees[[#This Row],[Column1]]-A168)</f>
        <v>4.14344</v>
      </c>
      <c r="X169" s="1">
        <f>ABS(IK_diagnostics_degrees[[#This Row],[Column2]]-B168)</f>
        <v>1.0341499999999999</v>
      </c>
      <c r="Y169" s="1">
        <f>ABS(IK_diagnostics_degrees[[#This Row],[Column3]]-C168)</f>
        <v>1.4319899999999999</v>
      </c>
      <c r="Z169" s="1">
        <f>ABS(IK_diagnostics_degrees[[#This Row],[Column4]]-D168)</f>
        <v>1.6645499999999998</v>
      </c>
      <c r="AA169" s="1">
        <f>ABS(IK_diagnostics_degrees[[#This Row],[Column5]]-E168)</f>
        <v>0.31196999999999964</v>
      </c>
      <c r="AB169" s="1">
        <f>ABS(IK_diagnostics_degrees[[#This Row],[Column6]]-F168)</f>
        <v>2.2149200000000002</v>
      </c>
      <c r="AC169" s="1">
        <f>ABS(IK_diagnostics_degrees[[#This Row],[Column7]]-G168)</f>
        <v>0.83213999999999988</v>
      </c>
      <c r="AD169" s="1">
        <f>ABS(IK_diagnostics_degrees[[#This Row],[Column8]]-H168)</f>
        <v>2.9618476</v>
      </c>
      <c r="AE169" s="1">
        <f>ABS(IK_diagnostics_degrees[[#This Row],[Column9]]-I168)</f>
        <v>8.7699999999999889E-2</v>
      </c>
      <c r="AF169" s="1">
        <f>ABS(IK_diagnostics_degrees[[#This Row],[Column10]]-J168)</f>
        <v>1.4893800000000001</v>
      </c>
      <c r="AG169" s="1">
        <f>ABS(IK_diagnostics_degrees[[#This Row],[Column11]]-K168)</f>
        <v>0.49143999999999988</v>
      </c>
      <c r="AH169" s="1">
        <f>ABS(IK_diagnostics_degrees[[#This Row],[Column12]]-L168)</f>
        <v>4.9689460999999993</v>
      </c>
      <c r="AI169" s="1">
        <f>ABS(IK_diagnostics_degrees[[#This Row],[Column13]]-M168)</f>
        <v>4.5160800000000005</v>
      </c>
      <c r="AJ169" s="1">
        <f>ABS(IK_diagnostics_degrees[[#This Row],[Column14]]-N168)</f>
        <v>7.9219999999999846E-2</v>
      </c>
      <c r="AK169" s="1">
        <f>ABS(IK_diagnostics_degrees[[#This Row],[Column15]]-O168)</f>
        <v>3.819016</v>
      </c>
      <c r="AL169" s="1">
        <f>ABS(IK_diagnostics_degrees[[#This Row],[Column16]]-P168)</f>
        <v>1.3385500000000001</v>
      </c>
      <c r="AM169" s="1">
        <f>ABS(IK_diagnostics_degrees[[#This Row],[Column17]]-Q168)</f>
        <v>4.1538950000000003</v>
      </c>
      <c r="AN169" s="1">
        <f>ABS(IK_diagnostics_degrees[[#This Row],[Column18]]-R168)</f>
        <v>0.59202200000000005</v>
      </c>
      <c r="AO169" s="1">
        <f>ABS(IK_diagnostics_degrees[[#This Row],[Column19]]-S168)</f>
        <v>0.11250999999999989</v>
      </c>
      <c r="AP169" s="1">
        <f>ABS(IK_diagnostics_degrees[[#This Row],[Column20]]-T168)</f>
        <v>3.7309600000000005</v>
      </c>
      <c r="AQ169" s="1">
        <f>ABS(IK_diagnostics_degrees[[#This Row],[Column21]]-U168)</f>
        <v>1.1742699999999999</v>
      </c>
      <c r="AU169" s="4">
        <f>IK_diagnostics_frames[[#This Row],[Column1]]+AU168</f>
        <v>524</v>
      </c>
      <c r="AV169">
        <f ca="1">AVERAGE(INDIRECT(ADDRESS($AU168+2, AV$1)):INDIRECT(ADDRESS($AU169+1, AV$1)))</f>
        <v>2.1697199999999999</v>
      </c>
      <c r="AW169">
        <f ca="1">AVERAGE(INDIRECT(ADDRESS($AU168+2, AW$1)):INDIRECT(ADDRESS($AU169+1, AW$1)))</f>
        <v>0.66337190000000001</v>
      </c>
      <c r="AX169">
        <f ca="1">AVERAGE(INDIRECT(ADDRESS($AU168+2, AX$1)):INDIRECT(ADDRESS($AU169+1, AX$1)))</f>
        <v>3.6500906</v>
      </c>
      <c r="AY169">
        <f ca="1">AVERAGE(INDIRECT(ADDRESS($AU168+2, AY$1)):INDIRECT(ADDRESS($AU169+1, AY$1)))</f>
        <v>3.1770349999999996</v>
      </c>
      <c r="AZ169">
        <f ca="1">AVERAGE(INDIRECT(ADDRESS($AU168+2, AZ$1)):INDIRECT(ADDRESS($AU169+1, AZ$1)))</f>
        <v>1.4018699999999995</v>
      </c>
      <c r="BA169">
        <f ca="1">AVERAGE(INDIRECT(ADDRESS($AU168+2, BA$1)):INDIRECT(ADDRESS($AU169+1, BA$1)))</f>
        <v>4.2047670000000004</v>
      </c>
      <c r="BB169">
        <f ca="1">AVERAGE(INDIRECT(ADDRESS($AU168+2, BB$1)):INDIRECT(ADDRESS($AU169+1, BB$1)))</f>
        <v>1.2879499999999997</v>
      </c>
      <c r="BC169">
        <f ca="1">AVERAGE(INDIRECT(ADDRESS($AU168+2, BC$1)):INDIRECT(ADDRESS($AU169+1, BC$1)))</f>
        <v>2.2363099999999996</v>
      </c>
      <c r="BD169">
        <f ca="1">AVERAGE(INDIRECT(ADDRESS($AU168+2, BD$1)):INDIRECT(ADDRESS($AU169+1, BD$1)))</f>
        <v>1.5707870000000002</v>
      </c>
      <c r="BE169">
        <f ca="1">AVERAGE(INDIRECT(ADDRESS($AU168+2, BE$1)):INDIRECT(ADDRESS($AU169+1, BE$1)))</f>
        <v>1.416855</v>
      </c>
      <c r="BF169">
        <f ca="1">AVERAGE(INDIRECT(ADDRESS($AU168+2, BF$1)):INDIRECT(ADDRESS($AU169+1, BF$1)))</f>
        <v>0.89374500000000001</v>
      </c>
      <c r="BG169">
        <f ca="1">AVERAGE(INDIRECT(ADDRESS($AU168+2, BG$1)):INDIRECT(ADDRESS($AU169+1, BG$1)))</f>
        <v>1.2626149999999994</v>
      </c>
      <c r="BH169">
        <f ca="1">AVERAGE(INDIRECT(ADDRESS($AU168+2, BH$1)):INDIRECT(ADDRESS($AU169+1, BH$1)))</f>
        <v>1.6072550000000003</v>
      </c>
      <c r="BI169">
        <f ca="1">AVERAGE(INDIRECT(ADDRESS($AU168+2, BI$1)):INDIRECT(ADDRESS($AU169+1, BI$1)))</f>
        <v>1.5308599999999997</v>
      </c>
      <c r="BJ169">
        <f ca="1">AVERAGE(INDIRECT(ADDRESS($AU168+2, BJ$1)):INDIRECT(ADDRESS($AU169+1, BJ$1)))</f>
        <v>1.7460145</v>
      </c>
      <c r="BK169">
        <f ca="1">AVERAGE(INDIRECT(ADDRESS($AU168+2, BK$1)):INDIRECT(ADDRESS($AU169+1, BK$1)))</f>
        <v>3.6305339999999999</v>
      </c>
      <c r="BL169">
        <f ca="1">AVERAGE(INDIRECT(ADDRESS($AU168+2, BL$1)):INDIRECT(ADDRESS($AU169+1, BL$1)))</f>
        <v>3.0929900000000004</v>
      </c>
      <c r="BM169">
        <f ca="1">AVERAGE(INDIRECT(ADDRESS($AU168+2, BM$1)):INDIRECT(ADDRESS($AU169+1, BM$1)))</f>
        <v>2.5610200000000001</v>
      </c>
      <c r="BN169">
        <f ca="1">AVERAGE(INDIRECT(ADDRESS($AU168+2, BN$1)):INDIRECT(ADDRESS($AU169+1, BN$1)))</f>
        <v>3.4572250000000002</v>
      </c>
      <c r="BO169">
        <f ca="1">AVERAGE(INDIRECT(ADDRESS($AU168+2, BO$1)):INDIRECT(ADDRESS($AU169+1, BO$1)))</f>
        <v>1.2408200000000003</v>
      </c>
      <c r="BP169">
        <f ca="1">AVERAGE(INDIRECT(ADDRESS($AU168+2, BP$1)):INDIRECT(ADDRESS($AU169+1, BP$1)))</f>
        <v>2.5047775000000003</v>
      </c>
    </row>
    <row r="170" spans="1:68" x14ac:dyDescent="0.25">
      <c r="A170" s="1">
        <v>5.2244599999999997</v>
      </c>
      <c r="B170" s="1">
        <v>0.22403100000000001</v>
      </c>
      <c r="C170" s="1">
        <v>1.8896200000000001</v>
      </c>
      <c r="D170" s="1">
        <v>0.82519799999999999</v>
      </c>
      <c r="E170" s="1">
        <v>4.19658</v>
      </c>
      <c r="F170" s="1">
        <v>4.7533599999999998</v>
      </c>
      <c r="G170" s="1">
        <v>4.5623899999999997</v>
      </c>
      <c r="H170" s="1">
        <v>3.5799300000000001</v>
      </c>
      <c r="I170" s="1">
        <v>2.2536299999999998</v>
      </c>
      <c r="J170" s="1">
        <v>0.12509799999999999</v>
      </c>
      <c r="K170" s="1">
        <v>0.55987399999999998</v>
      </c>
      <c r="L170" s="1">
        <v>4.1442899999999998</v>
      </c>
      <c r="M170" s="1">
        <v>2.2593700000000001</v>
      </c>
      <c r="N170" s="1">
        <v>5.2460500000000003</v>
      </c>
      <c r="O170" s="1">
        <v>3.9956700000000001</v>
      </c>
      <c r="P170" s="1">
        <v>4.5480900000000002</v>
      </c>
      <c r="Q170" s="1">
        <v>3.9157799999999998</v>
      </c>
      <c r="R170" s="1">
        <v>4.6452400000000003</v>
      </c>
      <c r="S170" s="1">
        <v>0.14744599999999999</v>
      </c>
      <c r="T170" s="1">
        <v>3.4306100000000002</v>
      </c>
      <c r="U170" s="1">
        <v>6.2831900000000003</v>
      </c>
      <c r="V170" s="1" t="s">
        <v>23</v>
      </c>
      <c r="W170" s="1">
        <f>ABS(IK_diagnostics_degrees[[#This Row],[Column1]]-A169)</f>
        <v>3.1269699999999996</v>
      </c>
      <c r="X170" s="1">
        <f>ABS(IK_diagnostics_degrees[[#This Row],[Column2]]-B169)</f>
        <v>4.4776689999999997</v>
      </c>
      <c r="Y170" s="1">
        <f>ABS(IK_diagnostics_degrees[[#This Row],[Column3]]-C169)</f>
        <v>2.8329300000000002</v>
      </c>
      <c r="Z170" s="1">
        <f>ABS(IK_diagnostics_degrees[[#This Row],[Column4]]-D169)</f>
        <v>2.5530520000000001</v>
      </c>
      <c r="AA170" s="1">
        <f>ABS(IK_diagnostics_degrees[[#This Row],[Column5]]-E169)</f>
        <v>0.18250999999999973</v>
      </c>
      <c r="AB170" s="1">
        <f>ABS(IK_diagnostics_degrees[[#This Row],[Column6]]-F169)</f>
        <v>2.5746399999999996</v>
      </c>
      <c r="AC170" s="1">
        <f>ABS(IK_diagnostics_degrees[[#This Row],[Column7]]-G169)</f>
        <v>2.4779899999999997</v>
      </c>
      <c r="AD170" s="1">
        <f>ABS(IK_diagnostics_degrees[[#This Row],[Column8]]-H169)</f>
        <v>3.5149176</v>
      </c>
      <c r="AE170" s="1">
        <f>ABS(IK_diagnostics_degrees[[#This Row],[Column9]]-I169)</f>
        <v>0.98807</v>
      </c>
      <c r="AF170" s="1">
        <f>ABS(IK_diagnostics_degrees[[#This Row],[Column10]]-J169)</f>
        <v>3.3948520000000002</v>
      </c>
      <c r="AG170" s="1">
        <f>ABS(IK_diagnostics_degrees[[#This Row],[Column11]]-K169)</f>
        <v>4.6631660000000004</v>
      </c>
      <c r="AH170" s="1">
        <f>ABS(IK_diagnostics_degrees[[#This Row],[Column12]]-L169)</f>
        <v>0.84250999999999987</v>
      </c>
      <c r="AI170" s="1">
        <f>ABS(IK_diagnostics_degrees[[#This Row],[Column13]]-M169)</f>
        <v>0.96333000000000002</v>
      </c>
      <c r="AJ170" s="1">
        <f>ABS(IK_diagnostics_degrees[[#This Row],[Column14]]-N169)</f>
        <v>2.5990200000000003</v>
      </c>
      <c r="AK170" s="1">
        <f>ABS(IK_diagnostics_degrees[[#This Row],[Column15]]-O169)</f>
        <v>3.2950000000000035E-2</v>
      </c>
      <c r="AL170" s="1">
        <f>ABS(IK_diagnostics_degrees[[#This Row],[Column16]]-P169)</f>
        <v>3.5146700000000002</v>
      </c>
      <c r="AM170" s="1">
        <f>ABS(IK_diagnostics_degrees[[#This Row],[Column17]]-Q169)</f>
        <v>3.7332749999999999</v>
      </c>
      <c r="AN170" s="1">
        <f>ABS(IK_diagnostics_degrees[[#This Row],[Column18]]-R169)</f>
        <v>3.7662420000000001</v>
      </c>
      <c r="AO170" s="1">
        <f>ABS(IK_diagnostics_degrees[[#This Row],[Column19]]-S169)</f>
        <v>2.4504640000000002</v>
      </c>
      <c r="AP170" s="1">
        <f>ABS(IK_diagnostics_degrees[[#This Row],[Column20]]-T169)</f>
        <v>2.4506900000000003</v>
      </c>
      <c r="AQ170" s="1">
        <f>ABS(IK_diagnostics_degrees[[#This Row],[Column21]]-U169)</f>
        <v>1.2176200000000001</v>
      </c>
      <c r="AU170" s="3">
        <f>IK_diagnostics_frames[[#This Row],[Column1]]+AU169</f>
        <v>526</v>
      </c>
      <c r="AV170">
        <f ca="1">AVERAGE(INDIRECT(ADDRESS($AU169+2, AV$1)):INDIRECT(ADDRESS($AU170+1, AV$1)))</f>
        <v>1.8522900000000002</v>
      </c>
      <c r="AW170">
        <f ca="1">AVERAGE(INDIRECT(ADDRESS($AU169+2, AW$1)):INDIRECT(ADDRESS($AU170+1, AW$1)))</f>
        <v>2.0609595000000001</v>
      </c>
      <c r="AX170">
        <f ca="1">AVERAGE(INDIRECT(ADDRESS($AU169+2, AX$1)):INDIRECT(ADDRESS($AU170+1, AX$1)))</f>
        <v>2.4525600000000001</v>
      </c>
      <c r="AY170">
        <f ca="1">AVERAGE(INDIRECT(ADDRESS($AU169+2, AY$1)):INDIRECT(ADDRESS($AU170+1, AY$1)))</f>
        <v>4.6891600000000002</v>
      </c>
      <c r="AZ170">
        <f ca="1">AVERAGE(INDIRECT(ADDRESS($AU169+2, AZ$1)):INDIRECT(ADDRESS($AU170+1, AZ$1)))</f>
        <v>3.2098649999999997</v>
      </c>
      <c r="BA170">
        <f ca="1">AVERAGE(INDIRECT(ADDRESS($AU169+2, BA$1)):INDIRECT(ADDRESS($AU170+1, BA$1)))</f>
        <v>2.87649</v>
      </c>
      <c r="BB170">
        <f ca="1">AVERAGE(INDIRECT(ADDRESS($AU169+2, BB$1)):INDIRECT(ADDRESS($AU170+1, BB$1)))</f>
        <v>2.2241300000000002</v>
      </c>
      <c r="BC170">
        <f ca="1">AVERAGE(INDIRECT(ADDRESS($AU169+2, BC$1)):INDIRECT(ADDRESS($AU170+1, BC$1)))</f>
        <v>3.1227300000000002</v>
      </c>
      <c r="BD170">
        <f ca="1">AVERAGE(INDIRECT(ADDRESS($AU169+2, BD$1)):INDIRECT(ADDRESS($AU170+1, BD$1)))</f>
        <v>3.4466200000000002</v>
      </c>
      <c r="BE170">
        <f ca="1">AVERAGE(INDIRECT(ADDRESS($AU169+2, BE$1)):INDIRECT(ADDRESS($AU170+1, BE$1)))</f>
        <v>4.3806518949999997</v>
      </c>
      <c r="BF170">
        <f ca="1">AVERAGE(INDIRECT(ADDRESS($AU169+2, BF$1)):INDIRECT(ADDRESS($AU170+1, BF$1)))</f>
        <v>1.8198050000000001</v>
      </c>
      <c r="BG170">
        <f ca="1">AVERAGE(INDIRECT(ADDRESS($AU169+2, BG$1)):INDIRECT(ADDRESS($AU170+1, BG$1)))</f>
        <v>2.8568884999999997</v>
      </c>
      <c r="BH170">
        <f ca="1">AVERAGE(INDIRECT(ADDRESS($AU169+2, BH$1)):INDIRECT(ADDRESS($AU170+1, BH$1)))</f>
        <v>1.3650850000000001</v>
      </c>
      <c r="BI170">
        <f ca="1">AVERAGE(INDIRECT(ADDRESS($AU169+2, BI$1)):INDIRECT(ADDRESS($AU170+1, BI$1)))</f>
        <v>1.7434349999999998</v>
      </c>
      <c r="BJ170">
        <f ca="1">AVERAGE(INDIRECT(ADDRESS($AU169+2, BJ$1)):INDIRECT(ADDRESS($AU170+1, BJ$1)))</f>
        <v>2.9835294999999995</v>
      </c>
      <c r="BK170">
        <f ca="1">AVERAGE(INDIRECT(ADDRESS($AU169+2, BK$1)):INDIRECT(ADDRESS($AU170+1, BK$1)))</f>
        <v>2.0225149999999998</v>
      </c>
      <c r="BL170">
        <f ca="1">AVERAGE(INDIRECT(ADDRESS($AU169+2, BL$1)):INDIRECT(ADDRESS($AU170+1, BL$1)))</f>
        <v>5.6829999999999714E-2</v>
      </c>
      <c r="BM170">
        <f ca="1">AVERAGE(INDIRECT(ADDRESS($AU169+2, BM$1)):INDIRECT(ADDRESS($AU170+1, BM$1)))</f>
        <v>1.8232999999999999</v>
      </c>
      <c r="BN170">
        <f ca="1">AVERAGE(INDIRECT(ADDRESS($AU169+2, BN$1)):INDIRECT(ADDRESS($AU170+1, BN$1)))</f>
        <v>2.0587200000000001</v>
      </c>
      <c r="BO170">
        <f ca="1">AVERAGE(INDIRECT(ADDRESS($AU169+2, BO$1)):INDIRECT(ADDRESS($AU170+1, BO$1)))</f>
        <v>2.090935</v>
      </c>
      <c r="BP170">
        <f ca="1">AVERAGE(INDIRECT(ADDRESS($AU169+2, BP$1)):INDIRECT(ADDRESS($AU170+1, BP$1)))</f>
        <v>1.597804</v>
      </c>
    </row>
    <row r="171" spans="1:68" x14ac:dyDescent="0.25">
      <c r="A171" s="1">
        <v>0.50091799999999997</v>
      </c>
      <c r="B171" s="1">
        <v>3.2320099999999998</v>
      </c>
      <c r="C171" s="1">
        <v>4.23088</v>
      </c>
      <c r="D171" s="1">
        <v>3.78565</v>
      </c>
      <c r="E171" s="1">
        <v>2.5200499999999999</v>
      </c>
      <c r="F171" s="1">
        <v>5.1086999999999998</v>
      </c>
      <c r="G171" s="1">
        <v>5.3337199999999996</v>
      </c>
      <c r="H171" s="1">
        <v>1.6245099999999999</v>
      </c>
      <c r="I171" s="1">
        <v>3.8820800000000002</v>
      </c>
      <c r="J171" s="1">
        <v>0.40880300000000003</v>
      </c>
      <c r="K171" s="1">
        <v>4.8651799999999996</v>
      </c>
      <c r="L171" s="1">
        <v>5.76797</v>
      </c>
      <c r="M171" s="1">
        <v>1.10243</v>
      </c>
      <c r="N171" s="1">
        <v>1.54878</v>
      </c>
      <c r="O171" s="1">
        <v>5.1474799999999998</v>
      </c>
      <c r="P171" s="1">
        <v>4.5735299999999999</v>
      </c>
      <c r="Q171" s="1">
        <v>2.1507900000000002</v>
      </c>
      <c r="R171" s="1">
        <v>3.3682400000000001</v>
      </c>
      <c r="S171" s="1">
        <v>2.2376900000000002</v>
      </c>
      <c r="T171" s="1">
        <v>5.7213500000000002</v>
      </c>
      <c r="U171" s="1">
        <v>3.83012</v>
      </c>
      <c r="V171" s="1" t="s">
        <v>23</v>
      </c>
      <c r="W171" s="1">
        <f>ABS(IK_diagnostics_degrees[[#This Row],[Column1]]-A170)</f>
        <v>4.7235420000000001</v>
      </c>
      <c r="X171" s="1">
        <f>ABS(IK_diagnostics_degrees[[#This Row],[Column2]]-B170)</f>
        <v>3.0079789999999997</v>
      </c>
      <c r="Y171" s="1">
        <f>ABS(IK_diagnostics_degrees[[#This Row],[Column3]]-C170)</f>
        <v>2.3412600000000001</v>
      </c>
      <c r="Z171" s="1">
        <f>ABS(IK_diagnostics_degrees[[#This Row],[Column4]]-D170)</f>
        <v>2.9604520000000001</v>
      </c>
      <c r="AA171" s="1">
        <f>ABS(IK_diagnostics_degrees[[#This Row],[Column5]]-E170)</f>
        <v>1.6765300000000001</v>
      </c>
      <c r="AB171" s="1">
        <f>ABS(IK_diagnostics_degrees[[#This Row],[Column6]]-F170)</f>
        <v>0.35533999999999999</v>
      </c>
      <c r="AC171" s="1">
        <f>ABS(IK_diagnostics_degrees[[#This Row],[Column7]]-G170)</f>
        <v>0.77132999999999985</v>
      </c>
      <c r="AD171" s="1">
        <f>ABS(IK_diagnostics_degrees[[#This Row],[Column8]]-H170)</f>
        <v>1.9554200000000002</v>
      </c>
      <c r="AE171" s="1">
        <f>ABS(IK_diagnostics_degrees[[#This Row],[Column9]]-I170)</f>
        <v>1.6284500000000004</v>
      </c>
      <c r="AF171" s="1">
        <f>ABS(IK_diagnostics_degrees[[#This Row],[Column10]]-J170)</f>
        <v>0.28370500000000004</v>
      </c>
      <c r="AG171" s="1">
        <f>ABS(IK_diagnostics_degrees[[#This Row],[Column11]]-K170)</f>
        <v>4.3053059999999999</v>
      </c>
      <c r="AH171" s="1">
        <f>ABS(IK_diagnostics_degrees[[#This Row],[Column12]]-L170)</f>
        <v>1.6236800000000002</v>
      </c>
      <c r="AI171" s="1">
        <f>ABS(IK_diagnostics_degrees[[#This Row],[Column13]]-M170)</f>
        <v>1.1569400000000001</v>
      </c>
      <c r="AJ171" s="1">
        <f>ABS(IK_diagnostics_degrees[[#This Row],[Column14]]-N170)</f>
        <v>3.6972700000000005</v>
      </c>
      <c r="AK171" s="1">
        <f>ABS(IK_diagnostics_degrees[[#This Row],[Column15]]-O170)</f>
        <v>1.1518099999999998</v>
      </c>
      <c r="AL171" s="1">
        <f>ABS(IK_diagnostics_degrees[[#This Row],[Column16]]-P170)</f>
        <v>2.5439999999999685E-2</v>
      </c>
      <c r="AM171" s="1">
        <f>ABS(IK_diagnostics_degrees[[#This Row],[Column17]]-Q170)</f>
        <v>1.7649899999999996</v>
      </c>
      <c r="AN171" s="1">
        <f>ABS(IK_diagnostics_degrees[[#This Row],[Column18]]-R170)</f>
        <v>1.2770000000000001</v>
      </c>
      <c r="AO171" s="1">
        <f>ABS(IK_diagnostics_degrees[[#This Row],[Column19]]-S170)</f>
        <v>2.0902440000000002</v>
      </c>
      <c r="AP171" s="1">
        <f>ABS(IK_diagnostics_degrees[[#This Row],[Column20]]-T170)</f>
        <v>2.29074</v>
      </c>
      <c r="AQ171" s="1">
        <f>ABS(IK_diagnostics_degrees[[#This Row],[Column21]]-U170)</f>
        <v>2.4530700000000003</v>
      </c>
      <c r="AU171" s="4">
        <f>IK_diagnostics_frames[[#This Row],[Column1]]+AU170</f>
        <v>533</v>
      </c>
      <c r="AV171">
        <f ca="1">AVERAGE(INDIRECT(ADDRESS($AU170+2, AV$1)):INDIRECT(ADDRESS($AU171+1, AV$1)))</f>
        <v>1.9398421999999997</v>
      </c>
      <c r="AW171">
        <f ca="1">AVERAGE(INDIRECT(ADDRESS($AU170+2, AW$1)):INDIRECT(ADDRESS($AU171+1, AW$1)))</f>
        <v>1.9563631428571429</v>
      </c>
      <c r="AX171">
        <f ca="1">AVERAGE(INDIRECT(ADDRESS($AU170+2, AX$1)):INDIRECT(ADDRESS($AU171+1, AX$1)))</f>
        <v>2.1273462857142857</v>
      </c>
      <c r="AY171">
        <f ca="1">AVERAGE(INDIRECT(ADDRESS($AU170+2, AY$1)):INDIRECT(ADDRESS($AU171+1, AY$1)))</f>
        <v>2.1974642857142861</v>
      </c>
      <c r="AZ171">
        <f ca="1">AVERAGE(INDIRECT(ADDRESS($AU170+2, AZ$1)):INDIRECT(ADDRESS($AU171+1, AZ$1)))</f>
        <v>1.9978802857142857</v>
      </c>
      <c r="BA171">
        <f ca="1">AVERAGE(INDIRECT(ADDRESS($AU170+2, BA$1)):INDIRECT(ADDRESS($AU171+1, BA$1)))</f>
        <v>2.3748091428571425</v>
      </c>
      <c r="BB171">
        <f ca="1">AVERAGE(INDIRECT(ADDRESS($AU170+2, BB$1)):INDIRECT(ADDRESS($AU171+1, BB$1)))</f>
        <v>1.4583642857142856</v>
      </c>
      <c r="BC171">
        <f ca="1">AVERAGE(INDIRECT(ADDRESS($AU170+2, BC$1)):INDIRECT(ADDRESS($AU171+1, BC$1)))</f>
        <v>2.4851454285714287</v>
      </c>
      <c r="BD171">
        <f ca="1">AVERAGE(INDIRECT(ADDRESS($AU170+2, BD$1)):INDIRECT(ADDRESS($AU171+1, BD$1)))</f>
        <v>2.6324688571428569</v>
      </c>
      <c r="BE171">
        <f ca="1">AVERAGE(INDIRECT(ADDRESS($AU170+2, BE$1)):INDIRECT(ADDRESS($AU171+1, BE$1)))</f>
        <v>1.2507885414285713</v>
      </c>
      <c r="BF171">
        <f ca="1">AVERAGE(INDIRECT(ADDRESS($AU170+2, BF$1)):INDIRECT(ADDRESS($AU171+1, BF$1)))</f>
        <v>1.2640471428571429</v>
      </c>
      <c r="BG171">
        <f ca="1">AVERAGE(INDIRECT(ADDRESS($AU170+2, BG$1)):INDIRECT(ADDRESS($AU171+1, BG$1)))</f>
        <v>1.987636142857143</v>
      </c>
      <c r="BH171">
        <f ca="1">AVERAGE(INDIRECT(ADDRESS($AU170+2, BH$1)):INDIRECT(ADDRESS($AU171+1, BH$1)))</f>
        <v>2.6254945714285713</v>
      </c>
      <c r="BI171">
        <f ca="1">AVERAGE(INDIRECT(ADDRESS($AU170+2, BI$1)):INDIRECT(ADDRESS($AU171+1, BI$1)))</f>
        <v>1.6031748571428572</v>
      </c>
      <c r="BJ171">
        <f ca="1">AVERAGE(INDIRECT(ADDRESS($AU170+2, BJ$1)):INDIRECT(ADDRESS($AU171+1, BJ$1)))</f>
        <v>2.2808669428571435</v>
      </c>
      <c r="BK171">
        <f ca="1">AVERAGE(INDIRECT(ADDRESS($AU170+2, BK$1)):INDIRECT(ADDRESS($AU171+1, BK$1)))</f>
        <v>1.7957345714285713</v>
      </c>
      <c r="BL171">
        <f ca="1">AVERAGE(INDIRECT(ADDRESS($AU170+2, BL$1)):INDIRECT(ADDRESS($AU171+1, BL$1)))</f>
        <v>2.621622857142857</v>
      </c>
      <c r="BM171">
        <f ca="1">AVERAGE(INDIRECT(ADDRESS($AU170+2, BM$1)):INDIRECT(ADDRESS($AU171+1, BM$1)))</f>
        <v>2.2739895456285715</v>
      </c>
      <c r="BN171">
        <f ca="1">AVERAGE(INDIRECT(ADDRESS($AU170+2, BN$1)):INDIRECT(ADDRESS($AU171+1, BN$1)))</f>
        <v>1.6684211428571429</v>
      </c>
      <c r="BO171">
        <f ca="1">AVERAGE(INDIRECT(ADDRESS($AU170+2, BO$1)):INDIRECT(ADDRESS($AU171+1, BO$1)))</f>
        <v>2.3633828571428572</v>
      </c>
      <c r="BP171">
        <f ca="1">AVERAGE(INDIRECT(ADDRESS($AU170+2, BP$1)):INDIRECT(ADDRESS($AU171+1, BP$1)))</f>
        <v>2.3630314285714284</v>
      </c>
    </row>
    <row r="172" spans="1:68" x14ac:dyDescent="0.25">
      <c r="A172" s="1">
        <v>3.86036</v>
      </c>
      <c r="B172" s="1">
        <v>5.9237900000000003</v>
      </c>
      <c r="C172" s="1" t="s">
        <v>22</v>
      </c>
      <c r="D172" s="1">
        <v>0.68820800000000004</v>
      </c>
      <c r="E172" s="1">
        <v>2.7821199999999999</v>
      </c>
      <c r="F172" s="1">
        <v>0.99032100000000001</v>
      </c>
      <c r="G172" s="1">
        <v>4.8412600000000001</v>
      </c>
      <c r="H172" s="1">
        <v>1.7717400000000001</v>
      </c>
      <c r="I172" s="1">
        <v>2.9703400000000002</v>
      </c>
      <c r="J172" s="1">
        <v>4.9967800000000002</v>
      </c>
      <c r="K172" s="1">
        <v>4.6719400000000002</v>
      </c>
      <c r="L172" s="1">
        <v>3.6124100000000001</v>
      </c>
      <c r="M172" s="1">
        <v>5.8479599999999996</v>
      </c>
      <c r="N172" s="1">
        <v>5.0246500000000003</v>
      </c>
      <c r="O172" s="1">
        <v>3.0448200000000001</v>
      </c>
      <c r="P172" s="1">
        <v>1.3359299999999999E-3</v>
      </c>
      <c r="Q172" s="1">
        <v>3.55077</v>
      </c>
      <c r="R172" s="1">
        <v>2.5010400000000002</v>
      </c>
      <c r="S172" s="1">
        <v>1.68875</v>
      </c>
      <c r="T172" s="1">
        <v>2.1618599999999999</v>
      </c>
      <c r="U172" s="1">
        <v>5.8276300000000001</v>
      </c>
      <c r="V172" s="1" t="s">
        <v>23</v>
      </c>
      <c r="W172" s="1">
        <f>ABS(IK_diagnostics_degrees[[#This Row],[Column1]]-A171)</f>
        <v>3.359442</v>
      </c>
      <c r="X172" s="1">
        <f>ABS(IK_diagnostics_degrees[[#This Row],[Column2]]-B171)</f>
        <v>2.6917800000000005</v>
      </c>
      <c r="Y172" s="1">
        <f>ABS(IK_diagnostics_degrees[[#This Row],[Column3]]-C171)</f>
        <v>4.23088</v>
      </c>
      <c r="Z172" s="1">
        <f>ABS(IK_diagnostics_degrees[[#This Row],[Column4]]-D171)</f>
        <v>3.097442</v>
      </c>
      <c r="AA172" s="1">
        <f>ABS(IK_diagnostics_degrees[[#This Row],[Column5]]-E171)</f>
        <v>0.26207000000000003</v>
      </c>
      <c r="AB172" s="1">
        <f>ABS(IK_diagnostics_degrees[[#This Row],[Column6]]-F171)</f>
        <v>4.118379</v>
      </c>
      <c r="AC172" s="1">
        <f>ABS(IK_diagnostics_degrees[[#This Row],[Column7]]-G171)</f>
        <v>0.49245999999999945</v>
      </c>
      <c r="AD172" s="1">
        <f>ABS(IK_diagnostics_degrees[[#This Row],[Column8]]-H171)</f>
        <v>0.14723000000000019</v>
      </c>
      <c r="AE172" s="1">
        <f>ABS(IK_diagnostics_degrees[[#This Row],[Column9]]-I171)</f>
        <v>0.91173999999999999</v>
      </c>
      <c r="AF172" s="1">
        <f>ABS(IK_diagnostics_degrees[[#This Row],[Column10]]-J171)</f>
        <v>4.5879770000000004</v>
      </c>
      <c r="AG172" s="1">
        <f>ABS(IK_diagnostics_degrees[[#This Row],[Column11]]-K171)</f>
        <v>0.19323999999999941</v>
      </c>
      <c r="AH172" s="1">
        <f>ABS(IK_diagnostics_degrees[[#This Row],[Column12]]-L171)</f>
        <v>2.1555599999999999</v>
      </c>
      <c r="AI172" s="1">
        <f>ABS(IK_diagnostics_degrees[[#This Row],[Column13]]-M171)</f>
        <v>4.7455299999999996</v>
      </c>
      <c r="AJ172" s="1">
        <f>ABS(IK_diagnostics_degrees[[#This Row],[Column14]]-N171)</f>
        <v>3.4758700000000005</v>
      </c>
      <c r="AK172" s="1">
        <f>ABS(IK_diagnostics_degrees[[#This Row],[Column15]]-O171)</f>
        <v>2.1026599999999998</v>
      </c>
      <c r="AL172" s="1">
        <f>ABS(IK_diagnostics_degrees[[#This Row],[Column16]]-P171)</f>
        <v>4.5721940700000001</v>
      </c>
      <c r="AM172" s="1">
        <f>ABS(IK_diagnostics_degrees[[#This Row],[Column17]]-Q171)</f>
        <v>1.3999799999999998</v>
      </c>
      <c r="AN172" s="1">
        <f>ABS(IK_diagnostics_degrees[[#This Row],[Column18]]-R171)</f>
        <v>0.86719999999999997</v>
      </c>
      <c r="AO172" s="1">
        <f>ABS(IK_diagnostics_degrees[[#This Row],[Column19]]-S171)</f>
        <v>0.54894000000000021</v>
      </c>
      <c r="AP172" s="1">
        <f>ABS(IK_diagnostics_degrees[[#This Row],[Column20]]-T171)</f>
        <v>3.5594900000000003</v>
      </c>
      <c r="AQ172" s="1">
        <f>ABS(IK_diagnostics_degrees[[#This Row],[Column21]]-U171)</f>
        <v>1.9975100000000001</v>
      </c>
      <c r="AU172" s="3">
        <f>IK_diagnostics_frames[[#This Row],[Column1]]+AU171</f>
        <v>534</v>
      </c>
      <c r="AV172">
        <f ca="1">AVERAGE(INDIRECT(ADDRESS($AU171+2, AV$1)):INDIRECT(ADDRESS($AU172+1, AV$1)))</f>
        <v>1.1869999999999998</v>
      </c>
      <c r="AW172">
        <f ca="1">AVERAGE(INDIRECT(ADDRESS($AU171+2, AW$1)):INDIRECT(ADDRESS($AU172+1, AW$1)))</f>
        <v>0.66480000000000006</v>
      </c>
      <c r="AX172">
        <f ca="1">AVERAGE(INDIRECT(ADDRESS($AU171+2, AX$1)):INDIRECT(ADDRESS($AU172+1, AX$1)))</f>
        <v>1.1013700000000002</v>
      </c>
      <c r="AY172">
        <f ca="1">AVERAGE(INDIRECT(ADDRESS($AU171+2, AY$1)):INDIRECT(ADDRESS($AU172+1, AY$1)))</f>
        <v>7.3710000000000164E-2</v>
      </c>
      <c r="AZ172">
        <f ca="1">AVERAGE(INDIRECT(ADDRESS($AU171+2, AZ$1)):INDIRECT(ADDRESS($AU172+1, AZ$1)))</f>
        <v>1.3602099999999999</v>
      </c>
      <c r="BA172">
        <f ca="1">AVERAGE(INDIRECT(ADDRESS($AU171+2, BA$1)):INDIRECT(ADDRESS($AU172+1, BA$1)))</f>
        <v>0.11695000000000011</v>
      </c>
      <c r="BB172">
        <f ca="1">AVERAGE(INDIRECT(ADDRESS($AU171+2, BB$1)):INDIRECT(ADDRESS($AU172+1, BB$1)))</f>
        <v>1.1958899999999999</v>
      </c>
      <c r="BC172">
        <f ca="1">AVERAGE(INDIRECT(ADDRESS($AU171+2, BC$1)):INDIRECT(ADDRESS($AU172+1, BC$1)))</f>
        <v>0.68407999999999991</v>
      </c>
      <c r="BD172">
        <f ca="1">AVERAGE(INDIRECT(ADDRESS($AU171+2, BD$1)):INDIRECT(ADDRESS($AU172+1, BD$1)))</f>
        <v>4.0631000000000004</v>
      </c>
      <c r="BE172">
        <f ca="1">AVERAGE(INDIRECT(ADDRESS($AU171+2, BE$1)):INDIRECT(ADDRESS($AU172+1, BE$1)))</f>
        <v>0.29707999999999934</v>
      </c>
      <c r="BF172">
        <f ca="1">AVERAGE(INDIRECT(ADDRESS($AU171+2, BF$1)):INDIRECT(ADDRESS($AU172+1, BF$1)))</f>
        <v>5.7604660230000002</v>
      </c>
      <c r="BG172">
        <f ca="1">AVERAGE(INDIRECT(ADDRESS($AU171+2, BG$1)):INDIRECT(ADDRESS($AU172+1, BG$1)))</f>
        <v>3.24735</v>
      </c>
      <c r="BH172">
        <f ca="1">AVERAGE(INDIRECT(ADDRESS($AU171+2, BH$1)):INDIRECT(ADDRESS($AU172+1, BH$1)))</f>
        <v>1.2453099999999999</v>
      </c>
      <c r="BI172">
        <f ca="1">AVERAGE(INDIRECT(ADDRESS($AU171+2, BI$1)):INDIRECT(ADDRESS($AU172+1, BI$1)))</f>
        <v>4.9098869999999994</v>
      </c>
      <c r="BJ172">
        <f ca="1">AVERAGE(INDIRECT(ADDRESS($AU171+2, BJ$1)):INDIRECT(ADDRESS($AU172+1, BJ$1)))</f>
        <v>1.4120705999999998</v>
      </c>
      <c r="BK172">
        <f ca="1">AVERAGE(INDIRECT(ADDRESS($AU171+2, BK$1)):INDIRECT(ADDRESS($AU172+1, BK$1)))</f>
        <v>0.47363599999999995</v>
      </c>
      <c r="BL172">
        <f ca="1">AVERAGE(INDIRECT(ADDRESS($AU171+2, BL$1)):INDIRECT(ADDRESS($AU172+1, BL$1)))</f>
        <v>5.9898859999999994</v>
      </c>
      <c r="BM172">
        <f ca="1">AVERAGE(INDIRECT(ADDRESS($AU171+2, BM$1)):INDIRECT(ADDRESS($AU172+1, BM$1)))</f>
        <v>3.8386849999999999</v>
      </c>
      <c r="BN172">
        <f ca="1">AVERAGE(INDIRECT(ADDRESS($AU171+2, BN$1)):INDIRECT(ADDRESS($AU172+1, BN$1)))</f>
        <v>0.6050399999999998</v>
      </c>
      <c r="BO172">
        <f ca="1">AVERAGE(INDIRECT(ADDRESS($AU171+2, BO$1)):INDIRECT(ADDRESS($AU172+1, BO$1)))</f>
        <v>1.3321300000000003</v>
      </c>
      <c r="BP172">
        <f ca="1">AVERAGE(INDIRECT(ADDRESS($AU171+2, BP$1)):INDIRECT(ADDRESS($AU172+1, BP$1)))</f>
        <v>3.6300300000000005</v>
      </c>
    </row>
    <row r="173" spans="1:68" x14ac:dyDescent="0.25">
      <c r="A173" s="1">
        <v>4.1466700000000003</v>
      </c>
      <c r="B173" s="1">
        <v>3.6996500000000001</v>
      </c>
      <c r="C173" s="1">
        <v>0.98784700000000003</v>
      </c>
      <c r="D173" s="1">
        <v>4.9193699999999998</v>
      </c>
      <c r="E173" s="1">
        <v>3.9245100000000002</v>
      </c>
      <c r="F173" s="1">
        <v>2.2530100000000002</v>
      </c>
      <c r="G173" s="1">
        <v>4.2206799999999998</v>
      </c>
      <c r="H173" s="1">
        <v>6.2831900000000003</v>
      </c>
      <c r="I173" s="1" t="s">
        <v>22</v>
      </c>
      <c r="J173" s="1">
        <v>0.16875599999999999</v>
      </c>
      <c r="K173" s="1">
        <v>3.0902500000000002</v>
      </c>
      <c r="L173" s="1">
        <v>1.8863399999999999</v>
      </c>
      <c r="M173" s="1">
        <v>0.60772899999999996</v>
      </c>
      <c r="N173" s="1">
        <v>4.3759199999999998</v>
      </c>
      <c r="O173" s="1">
        <v>0.365396</v>
      </c>
      <c r="P173" s="1">
        <v>3.3949799999999999</v>
      </c>
      <c r="Q173" s="1">
        <v>0.475358</v>
      </c>
      <c r="R173" s="1">
        <v>2.9983599999999999</v>
      </c>
      <c r="S173" s="1">
        <v>6.2749300000000003</v>
      </c>
      <c r="T173" s="1">
        <v>2.7219099999999998</v>
      </c>
      <c r="U173" s="1">
        <v>4.9039000000000001</v>
      </c>
      <c r="V173" s="1" t="s">
        <v>23</v>
      </c>
      <c r="W173" s="1">
        <f>ABS(IK_diagnostics_degrees[[#This Row],[Column1]]-A172)</f>
        <v>0.28631000000000029</v>
      </c>
      <c r="X173" s="1">
        <f>ABS(IK_diagnostics_degrees[[#This Row],[Column2]]-B172)</f>
        <v>2.2241400000000002</v>
      </c>
      <c r="Y173" s="1">
        <f>ABS(IK_diagnostics_degrees[[#This Row],[Column3]]-C172)</f>
        <v>0.98784700000000003</v>
      </c>
      <c r="Z173" s="1">
        <f>ABS(IK_diagnostics_degrees[[#This Row],[Column4]]-D172)</f>
        <v>4.2311619999999994</v>
      </c>
      <c r="AA173" s="1">
        <f>ABS(IK_diagnostics_degrees[[#This Row],[Column5]]-E172)</f>
        <v>1.1423900000000002</v>
      </c>
      <c r="AB173" s="1">
        <f>ABS(IK_diagnostics_degrees[[#This Row],[Column6]]-F172)</f>
        <v>1.2626890000000002</v>
      </c>
      <c r="AC173" s="1">
        <f>ABS(IK_diagnostics_degrees[[#This Row],[Column7]]-G172)</f>
        <v>0.62058000000000035</v>
      </c>
      <c r="AD173" s="1">
        <f>ABS(IK_diagnostics_degrees[[#This Row],[Column8]]-H172)</f>
        <v>4.51145</v>
      </c>
      <c r="AE173" s="1">
        <f>ABS(IK_diagnostics_degrees[[#This Row],[Column9]]-I172)</f>
        <v>2.9703400000000002</v>
      </c>
      <c r="AF173" s="1">
        <f>ABS(IK_diagnostics_degrees[[#This Row],[Column10]]-J172)</f>
        <v>4.8280240000000001</v>
      </c>
      <c r="AG173" s="1">
        <f>ABS(IK_diagnostics_degrees[[#This Row],[Column11]]-K172)</f>
        <v>1.58169</v>
      </c>
      <c r="AH173" s="1">
        <f>ABS(IK_diagnostics_degrees[[#This Row],[Column12]]-L172)</f>
        <v>1.7260700000000002</v>
      </c>
      <c r="AI173" s="1">
        <f>ABS(IK_diagnostics_degrees[[#This Row],[Column13]]-M172)</f>
        <v>5.2402309999999996</v>
      </c>
      <c r="AJ173" s="1">
        <f>ABS(IK_diagnostics_degrees[[#This Row],[Column14]]-N172)</f>
        <v>0.64873000000000047</v>
      </c>
      <c r="AK173" s="1">
        <f>ABS(IK_diagnostics_degrees[[#This Row],[Column15]]-O172)</f>
        <v>2.679424</v>
      </c>
      <c r="AL173" s="1">
        <f>ABS(IK_diagnostics_degrees[[#This Row],[Column16]]-P172)</f>
        <v>3.3936440699999997</v>
      </c>
      <c r="AM173" s="1">
        <f>ABS(IK_diagnostics_degrees[[#This Row],[Column17]]-Q172)</f>
        <v>3.075412</v>
      </c>
      <c r="AN173" s="1">
        <f>ABS(IK_diagnostics_degrees[[#This Row],[Column18]]-R172)</f>
        <v>0.49731999999999976</v>
      </c>
      <c r="AO173" s="1">
        <f>ABS(IK_diagnostics_degrees[[#This Row],[Column19]]-S172)</f>
        <v>4.5861800000000006</v>
      </c>
      <c r="AP173" s="1">
        <f>ABS(IK_diagnostics_degrees[[#This Row],[Column20]]-T172)</f>
        <v>0.56004999999999994</v>
      </c>
      <c r="AQ173" s="1">
        <f>ABS(IK_diagnostics_degrees[[#This Row],[Column21]]-U172)</f>
        <v>0.92372999999999994</v>
      </c>
      <c r="AU173" s="4">
        <f>IK_diagnostics_frames[[#This Row],[Column1]]+AU172</f>
        <v>535</v>
      </c>
      <c r="AV173">
        <f ca="1">AVERAGE(INDIRECT(ADDRESS($AU172+2, AV$1)):INDIRECT(ADDRESS($AU173+1, AV$1)))</f>
        <v>1.86748</v>
      </c>
      <c r="AW173">
        <f ca="1">AVERAGE(INDIRECT(ADDRESS($AU172+2, AW$1)):INDIRECT(ADDRESS($AU173+1, AW$1)))</f>
        <v>1.9200900000000001</v>
      </c>
      <c r="AX173">
        <f ca="1">AVERAGE(INDIRECT(ADDRESS($AU172+2, AX$1)):INDIRECT(ADDRESS($AU173+1, AX$1)))</f>
        <v>0.88251000000000013</v>
      </c>
      <c r="AY173">
        <f ca="1">AVERAGE(INDIRECT(ADDRESS($AU172+2, AY$1)):INDIRECT(ADDRESS($AU173+1, AY$1)))</f>
        <v>2.4289900000000002</v>
      </c>
      <c r="AZ173">
        <f ca="1">AVERAGE(INDIRECT(ADDRESS($AU172+2, AZ$1)):INDIRECT(ADDRESS($AU173+1, AZ$1)))</f>
        <v>2.5529299999999999</v>
      </c>
      <c r="BA173">
        <f ca="1">AVERAGE(INDIRECT(ADDRESS($AU172+2, BA$1)):INDIRECT(ADDRESS($AU173+1, BA$1)))</f>
        <v>0.64536000000000016</v>
      </c>
      <c r="BB173">
        <f ca="1">AVERAGE(INDIRECT(ADDRESS($AU172+2, BB$1)):INDIRECT(ADDRESS($AU173+1, BB$1)))</f>
        <v>1.0528400000000002</v>
      </c>
      <c r="BC173">
        <f ca="1">AVERAGE(INDIRECT(ADDRESS($AU172+2, BC$1)):INDIRECT(ADDRESS($AU173+1, BC$1)))</f>
        <v>0.4900500000000001</v>
      </c>
      <c r="BD173">
        <f ca="1">AVERAGE(INDIRECT(ADDRESS($AU172+2, BD$1)):INDIRECT(ADDRESS($AU173+1, BD$1)))</f>
        <v>5.4314103219999996</v>
      </c>
      <c r="BE173">
        <f ca="1">AVERAGE(INDIRECT(ADDRESS($AU172+2, BE$1)):INDIRECT(ADDRESS($AU173+1, BE$1)))</f>
        <v>3.7367739999999996</v>
      </c>
      <c r="BF173">
        <f ca="1">AVERAGE(INDIRECT(ADDRESS($AU172+2, BF$1)):INDIRECT(ADDRESS($AU173+1, BF$1)))</f>
        <v>0.95337402300000007</v>
      </c>
      <c r="BG173">
        <f ca="1">AVERAGE(INDIRECT(ADDRESS($AU172+2, BG$1)):INDIRECT(ADDRESS($AU173+1, BG$1)))</f>
        <v>1.4706700000000001</v>
      </c>
      <c r="BH173">
        <f ca="1">AVERAGE(INDIRECT(ADDRESS($AU172+2, BH$1)):INDIRECT(ADDRESS($AU173+1, BH$1)))</f>
        <v>0.87795999999999985</v>
      </c>
      <c r="BI173">
        <f ca="1">AVERAGE(INDIRECT(ADDRESS($AU172+2, BI$1)):INDIRECT(ADDRESS($AU173+1, BI$1)))</f>
        <v>2.6788270000000001</v>
      </c>
      <c r="BJ173">
        <f ca="1">AVERAGE(INDIRECT(ADDRESS($AU172+2, BJ$1)):INDIRECT(ADDRESS($AU173+1, BJ$1)))</f>
        <v>0.60445000000000015</v>
      </c>
      <c r="BK173">
        <f ca="1">AVERAGE(INDIRECT(ADDRESS($AU172+2, BK$1)):INDIRECT(ADDRESS($AU173+1, BK$1)))</f>
        <v>0.32507900000000001</v>
      </c>
      <c r="BL173">
        <f ca="1">AVERAGE(INDIRECT(ADDRESS($AU172+2, BL$1)):INDIRECT(ADDRESS($AU173+1, BL$1)))</f>
        <v>3.0242259999999996</v>
      </c>
      <c r="BM173">
        <f ca="1">AVERAGE(INDIRECT(ADDRESS($AU172+2, BM$1)):INDIRECT(ADDRESS($AU173+1, BM$1)))</f>
        <v>1.3241050000000001</v>
      </c>
      <c r="BN173">
        <f ca="1">AVERAGE(INDIRECT(ADDRESS($AU172+2, BN$1)):INDIRECT(ADDRESS($AU173+1, BN$1)))</f>
        <v>1.7728040000000003</v>
      </c>
      <c r="BO173">
        <f ca="1">AVERAGE(INDIRECT(ADDRESS($AU172+2, BO$1)):INDIRECT(ADDRESS($AU173+1, BO$1)))</f>
        <v>1.69177</v>
      </c>
      <c r="BP173">
        <f ca="1">AVERAGE(INDIRECT(ADDRESS($AU172+2, BP$1)):INDIRECT(ADDRESS($AU173+1, BP$1)))</f>
        <v>2.4396400000000003</v>
      </c>
    </row>
    <row r="174" spans="1:68" x14ac:dyDescent="0.25">
      <c r="A174" s="1">
        <v>6.1948299999999996</v>
      </c>
      <c r="B174" s="1">
        <v>5.3897899999999996</v>
      </c>
      <c r="C174" s="1">
        <v>2.06717</v>
      </c>
      <c r="D174" s="1">
        <v>6.0482800000000001</v>
      </c>
      <c r="E174" s="1">
        <v>3.2801999999999998</v>
      </c>
      <c r="F174" s="1">
        <v>3.1970800000000001</v>
      </c>
      <c r="G174" s="1">
        <v>4.6353299999999997</v>
      </c>
      <c r="H174" s="1">
        <v>5.9283000000000001</v>
      </c>
      <c r="I174" s="1">
        <v>4.2392700000000003</v>
      </c>
      <c r="J174" s="1">
        <v>1.3340000000000001</v>
      </c>
      <c r="K174" s="1">
        <v>4.9630000000000001</v>
      </c>
      <c r="L174" s="1">
        <v>4.8936000000000002</v>
      </c>
      <c r="M174" s="1">
        <v>3.9933700000000001</v>
      </c>
      <c r="N174" s="1">
        <v>1.6045400000000001</v>
      </c>
      <c r="O174" s="1">
        <v>1.69886</v>
      </c>
      <c r="P174" s="1">
        <v>6.1740500000000003</v>
      </c>
      <c r="Q174" s="1">
        <v>2.5138400000000001</v>
      </c>
      <c r="R174" s="1">
        <v>3.7881800000000001</v>
      </c>
      <c r="S174" s="1">
        <v>3.6167400000000001</v>
      </c>
      <c r="T174" s="1">
        <v>2.6293199999999999</v>
      </c>
      <c r="U174" s="1">
        <v>3.2004600000000001</v>
      </c>
      <c r="V174" s="1" t="s">
        <v>23</v>
      </c>
      <c r="W174" s="1">
        <f>ABS(IK_diagnostics_degrees[[#This Row],[Column1]]-A173)</f>
        <v>2.0481599999999993</v>
      </c>
      <c r="X174" s="1">
        <f>ABS(IK_diagnostics_degrees[[#This Row],[Column2]]-B173)</f>
        <v>1.6901399999999995</v>
      </c>
      <c r="Y174" s="1">
        <f>ABS(IK_diagnostics_degrees[[#This Row],[Column3]]-C173)</f>
        <v>1.079323</v>
      </c>
      <c r="Z174" s="1">
        <f>ABS(IK_diagnostics_degrees[[#This Row],[Column4]]-D173)</f>
        <v>1.1289100000000003</v>
      </c>
      <c r="AA174" s="1">
        <f>ABS(IK_diagnostics_degrees[[#This Row],[Column5]]-E173)</f>
        <v>0.64431000000000038</v>
      </c>
      <c r="AB174" s="1">
        <f>ABS(IK_diagnostics_degrees[[#This Row],[Column6]]-F173)</f>
        <v>0.94406999999999996</v>
      </c>
      <c r="AC174" s="1">
        <f>ABS(IK_diagnostics_degrees[[#This Row],[Column7]]-G173)</f>
        <v>0.41464999999999996</v>
      </c>
      <c r="AD174" s="1">
        <f>ABS(IK_diagnostics_degrees[[#This Row],[Column8]]-H173)</f>
        <v>0.35489000000000015</v>
      </c>
      <c r="AE174" s="1">
        <f>ABS(IK_diagnostics_degrees[[#This Row],[Column9]]-I173)</f>
        <v>4.2392700000000003</v>
      </c>
      <c r="AF174" s="1">
        <f>ABS(IK_diagnostics_degrees[[#This Row],[Column10]]-J173)</f>
        <v>1.1652440000000002</v>
      </c>
      <c r="AG174" s="1">
        <f>ABS(IK_diagnostics_degrees[[#This Row],[Column11]]-K173)</f>
        <v>1.8727499999999999</v>
      </c>
      <c r="AH174" s="1">
        <f>ABS(IK_diagnostics_degrees[[#This Row],[Column12]]-L173)</f>
        <v>3.0072600000000005</v>
      </c>
      <c r="AI174" s="1">
        <f>ABS(IK_diagnostics_degrees[[#This Row],[Column13]]-M173)</f>
        <v>3.3856410000000001</v>
      </c>
      <c r="AJ174" s="1">
        <f>ABS(IK_diagnostics_degrees[[#This Row],[Column14]]-N173)</f>
        <v>2.7713799999999997</v>
      </c>
      <c r="AK174" s="1">
        <f>ABS(IK_diagnostics_degrees[[#This Row],[Column15]]-O173)</f>
        <v>1.333464</v>
      </c>
      <c r="AL174" s="1">
        <f>ABS(IK_diagnostics_degrees[[#This Row],[Column16]]-P173)</f>
        <v>2.7790700000000004</v>
      </c>
      <c r="AM174" s="1">
        <f>ABS(IK_diagnostics_degrees[[#This Row],[Column17]]-Q173)</f>
        <v>2.0384820000000001</v>
      </c>
      <c r="AN174" s="1">
        <f>ABS(IK_diagnostics_degrees[[#This Row],[Column18]]-R173)</f>
        <v>0.78982000000000019</v>
      </c>
      <c r="AO174" s="1">
        <f>ABS(IK_diagnostics_degrees[[#This Row],[Column19]]-S173)</f>
        <v>2.6581900000000003</v>
      </c>
      <c r="AP174" s="1">
        <f>ABS(IK_diagnostics_degrees[[#This Row],[Column20]]-T173)</f>
        <v>9.258999999999995E-2</v>
      </c>
      <c r="AQ174" s="1">
        <f>ABS(IK_diagnostics_degrees[[#This Row],[Column21]]-U173)</f>
        <v>1.7034400000000001</v>
      </c>
      <c r="AU174" s="3">
        <f>IK_diagnostics_frames[[#This Row],[Column1]]+AU173</f>
        <v>537</v>
      </c>
      <c r="AV174">
        <f ca="1">AVERAGE(INDIRECT(ADDRESS($AU173+2, AV$1)):INDIRECT(ADDRESS($AU174+1, AV$1)))</f>
        <v>2.3150029999999999</v>
      </c>
      <c r="AW174">
        <f ca="1">AVERAGE(INDIRECT(ADDRESS($AU173+2, AW$1)):INDIRECT(ADDRESS($AU174+1, AW$1)))</f>
        <v>5.0691600000000001</v>
      </c>
      <c r="AX174">
        <f ca="1">AVERAGE(INDIRECT(ADDRESS($AU173+2, AX$1)):INDIRECT(ADDRESS($AU174+1, AX$1)))</f>
        <v>2.6440699999999997</v>
      </c>
      <c r="AY174">
        <f ca="1">AVERAGE(INDIRECT(ADDRESS($AU173+2, AY$1)):INDIRECT(ADDRESS($AU174+1, AY$1)))</f>
        <v>3.3001630000000004</v>
      </c>
      <c r="AZ174">
        <f ca="1">AVERAGE(INDIRECT(ADDRESS($AU173+2, AZ$1)):INDIRECT(ADDRESS($AU174+1, AZ$1)))</f>
        <v>2.6254910000000002</v>
      </c>
      <c r="BA174">
        <f ca="1">AVERAGE(INDIRECT(ADDRESS($AU173+2, BA$1)):INDIRECT(ADDRESS($AU174+1, BA$1)))</f>
        <v>1.5675650000000001</v>
      </c>
      <c r="BB174">
        <f ca="1">AVERAGE(INDIRECT(ADDRESS($AU173+2, BB$1)):INDIRECT(ADDRESS($AU174+1, BB$1)))</f>
        <v>3.3037850000000004</v>
      </c>
      <c r="BC174">
        <f ca="1">AVERAGE(INDIRECT(ADDRESS($AU173+2, BC$1)):INDIRECT(ADDRESS($AU174+1, BC$1)))</f>
        <v>2.0335450000000002</v>
      </c>
      <c r="BD174">
        <f ca="1">AVERAGE(INDIRECT(ADDRESS($AU173+2, BD$1)):INDIRECT(ADDRESS($AU174+1, BD$1)))</f>
        <v>2.8069351609999997</v>
      </c>
      <c r="BE174">
        <f ca="1">AVERAGE(INDIRECT(ADDRESS($AU173+2, BE$1)):INDIRECT(ADDRESS($AU174+1, BE$1)))</f>
        <v>1.400744</v>
      </c>
      <c r="BF174">
        <f ca="1">AVERAGE(INDIRECT(ADDRESS($AU173+2, BF$1)):INDIRECT(ADDRESS($AU174+1, BF$1)))</f>
        <v>2.8640959999999995</v>
      </c>
      <c r="BG174">
        <f ca="1">AVERAGE(INDIRECT(ADDRESS($AU173+2, BG$1)):INDIRECT(ADDRESS($AU174+1, BG$1)))</f>
        <v>4.2539981000000004</v>
      </c>
      <c r="BH174">
        <f ca="1">AVERAGE(INDIRECT(ADDRESS($AU173+2, BH$1)):INDIRECT(ADDRESS($AU174+1, BH$1)))</f>
        <v>3.2936000000000001</v>
      </c>
      <c r="BI174">
        <f ca="1">AVERAGE(INDIRECT(ADDRESS($AU173+2, BI$1)):INDIRECT(ADDRESS($AU174+1, BI$1)))</f>
        <v>2.0772040000000001</v>
      </c>
      <c r="BJ174">
        <f ca="1">AVERAGE(INDIRECT(ADDRESS($AU173+2, BJ$1)):INDIRECT(ADDRESS($AU174+1, BJ$1)))</f>
        <v>3.2463549999999999</v>
      </c>
      <c r="BK174">
        <f ca="1">AVERAGE(INDIRECT(ADDRESS($AU173+2, BK$1)):INDIRECT(ADDRESS($AU174+1, BK$1)))</f>
        <v>2.1463685000000003</v>
      </c>
      <c r="BL174">
        <f ca="1">AVERAGE(INDIRECT(ADDRESS($AU173+2, BL$1)):INDIRECT(ADDRESS($AU174+1, BL$1)))</f>
        <v>0.59977499999999973</v>
      </c>
      <c r="BM174">
        <f ca="1">AVERAGE(INDIRECT(ADDRESS($AU173+2, BM$1)):INDIRECT(ADDRESS($AU174+1, BM$1)))</f>
        <v>2.9725644999999998</v>
      </c>
      <c r="BN174">
        <f ca="1">AVERAGE(INDIRECT(ADDRESS($AU173+2, BN$1)):INDIRECT(ADDRESS($AU174+1, BN$1)))</f>
        <v>2.1461570000000005</v>
      </c>
      <c r="BO174">
        <f ca="1">AVERAGE(INDIRECT(ADDRESS($AU173+2, BO$1)):INDIRECT(ADDRESS($AU174+1, BO$1)))</f>
        <v>1.5006600000000003</v>
      </c>
      <c r="BP174">
        <f ca="1">AVERAGE(INDIRECT(ADDRESS($AU173+2, BP$1)):INDIRECT(ADDRESS($AU174+1, BP$1)))</f>
        <v>2.0072999999999999</v>
      </c>
    </row>
    <row r="175" spans="1:68" x14ac:dyDescent="0.25">
      <c r="A175" s="1">
        <v>4.9568000000000003</v>
      </c>
      <c r="B175" s="1">
        <v>6.1779999999999999</v>
      </c>
      <c r="C175" s="1">
        <v>3.1372300000000002</v>
      </c>
      <c r="D175" s="1">
        <v>3.2318600000000002</v>
      </c>
      <c r="E175" s="1">
        <v>1.37409</v>
      </c>
      <c r="F175" s="1">
        <v>0.88211499999999998</v>
      </c>
      <c r="G175" s="1">
        <v>2.6661600000000001</v>
      </c>
      <c r="H175" s="1">
        <v>4.3774699999999998</v>
      </c>
      <c r="I175" s="1">
        <v>4.7969600000000003</v>
      </c>
      <c r="J175" s="1" t="s">
        <v>22</v>
      </c>
      <c r="K175" s="1">
        <v>4.1963999999999997</v>
      </c>
      <c r="L175" s="1">
        <v>2.9662199999999999</v>
      </c>
      <c r="M175" s="1">
        <v>3.2885200000000001</v>
      </c>
      <c r="N175" s="1">
        <v>2.70574</v>
      </c>
      <c r="O175" s="1">
        <v>3.09884</v>
      </c>
      <c r="P175" s="1">
        <v>0.76836199999999999</v>
      </c>
      <c r="Q175" s="1">
        <v>1.5209600000000001</v>
      </c>
      <c r="R175" s="1">
        <v>1.26003</v>
      </c>
      <c r="S175" s="1">
        <v>5.9643600000000001</v>
      </c>
      <c r="T175" s="1">
        <v>1.8889800000000001</v>
      </c>
      <c r="U175" s="1">
        <v>1.04403</v>
      </c>
      <c r="V175" s="1" t="s">
        <v>23</v>
      </c>
      <c r="W175" s="1">
        <f>ABS(IK_diagnostics_degrees[[#This Row],[Column1]]-A174)</f>
        <v>1.2380299999999993</v>
      </c>
      <c r="X175" s="1">
        <f>ABS(IK_diagnostics_degrees[[#This Row],[Column2]]-B174)</f>
        <v>0.7882100000000003</v>
      </c>
      <c r="Y175" s="1">
        <f>ABS(IK_diagnostics_degrees[[#This Row],[Column3]]-C174)</f>
        <v>1.0700600000000002</v>
      </c>
      <c r="Z175" s="1">
        <f>ABS(IK_diagnostics_degrees[[#This Row],[Column4]]-D174)</f>
        <v>2.8164199999999999</v>
      </c>
      <c r="AA175" s="1">
        <f>ABS(IK_diagnostics_degrees[[#This Row],[Column5]]-E174)</f>
        <v>1.9061099999999997</v>
      </c>
      <c r="AB175" s="1">
        <f>ABS(IK_diagnostics_degrees[[#This Row],[Column6]]-F174)</f>
        <v>2.3149649999999999</v>
      </c>
      <c r="AC175" s="1">
        <f>ABS(IK_diagnostics_degrees[[#This Row],[Column7]]-G174)</f>
        <v>1.9691699999999996</v>
      </c>
      <c r="AD175" s="1">
        <f>ABS(IK_diagnostics_degrees[[#This Row],[Column8]]-H174)</f>
        <v>1.5508300000000004</v>
      </c>
      <c r="AE175" s="1">
        <f>ABS(IK_diagnostics_degrees[[#This Row],[Column9]]-I174)</f>
        <v>0.55769000000000002</v>
      </c>
      <c r="AF175" s="1">
        <f>ABS(IK_diagnostics_degrees[[#This Row],[Column10]]-J174)</f>
        <v>1.3340000000000001</v>
      </c>
      <c r="AG175" s="1">
        <f>ABS(IK_diagnostics_degrees[[#This Row],[Column11]]-K174)</f>
        <v>0.76660000000000039</v>
      </c>
      <c r="AH175" s="1">
        <f>ABS(IK_diagnostics_degrees[[#This Row],[Column12]]-L174)</f>
        <v>1.9273800000000003</v>
      </c>
      <c r="AI175" s="1">
        <f>ABS(IK_diagnostics_degrees[[#This Row],[Column13]]-M174)</f>
        <v>0.70484999999999998</v>
      </c>
      <c r="AJ175" s="1">
        <f>ABS(IK_diagnostics_degrees[[#This Row],[Column14]]-N174)</f>
        <v>1.1012</v>
      </c>
      <c r="AK175" s="1">
        <f>ABS(IK_diagnostics_degrees[[#This Row],[Column15]]-O174)</f>
        <v>1.39998</v>
      </c>
      <c r="AL175" s="1">
        <f>ABS(IK_diagnostics_degrees[[#This Row],[Column16]]-P174)</f>
        <v>5.4056880000000005</v>
      </c>
      <c r="AM175" s="1">
        <f>ABS(IK_diagnostics_degrees[[#This Row],[Column17]]-Q174)</f>
        <v>0.99287999999999998</v>
      </c>
      <c r="AN175" s="1">
        <f>ABS(IK_diagnostics_degrees[[#This Row],[Column18]]-R174)</f>
        <v>2.5281500000000001</v>
      </c>
      <c r="AO175" s="1">
        <f>ABS(IK_diagnostics_degrees[[#This Row],[Column19]]-S174)</f>
        <v>2.34762</v>
      </c>
      <c r="AP175" s="1">
        <f>ABS(IK_diagnostics_degrees[[#This Row],[Column20]]-T174)</f>
        <v>0.74033999999999978</v>
      </c>
      <c r="AQ175" s="1">
        <f>ABS(IK_diagnostics_degrees[[#This Row],[Column21]]-U174)</f>
        <v>2.1564300000000003</v>
      </c>
      <c r="AU175" s="4">
        <f>IK_diagnostics_frames[[#This Row],[Column1]]+AU174</f>
        <v>538</v>
      </c>
      <c r="AV175">
        <f ca="1">AVERAGE(INDIRECT(ADDRESS($AU174+2, AV$1)):INDIRECT(ADDRESS($AU175+1, AV$1)))</f>
        <v>5.7074059999999998</v>
      </c>
      <c r="AW175">
        <f ca="1">AVERAGE(INDIRECT(ADDRESS($AU174+2, AW$1)):INDIRECT(ADDRESS($AU175+1, AW$1)))</f>
        <v>1.4202399999999999</v>
      </c>
      <c r="AX175">
        <f ca="1">AVERAGE(INDIRECT(ADDRESS($AU174+2, AX$1)):INDIRECT(ADDRESS($AU175+1, AX$1)))</f>
        <v>3.3463999999999996</v>
      </c>
      <c r="AY175">
        <f ca="1">AVERAGE(INDIRECT(ADDRESS($AU174+2, AY$1)):INDIRECT(ADDRESS($AU175+1, AY$1)))</f>
        <v>1.2270300000000001</v>
      </c>
      <c r="AZ175">
        <f ca="1">AVERAGE(INDIRECT(ADDRESS($AU174+2, AZ$1)):INDIRECT(ADDRESS($AU175+1, AZ$1)))</f>
        <v>1.3241499999999999</v>
      </c>
      <c r="BA175">
        <f ca="1">AVERAGE(INDIRECT(ADDRESS($AU174+2, BA$1)):INDIRECT(ADDRESS($AU175+1, BA$1)))</f>
        <v>0.45655000000000001</v>
      </c>
      <c r="BB175">
        <f ca="1">AVERAGE(INDIRECT(ADDRESS($AU174+2, BB$1)):INDIRECT(ADDRESS($AU175+1, BB$1)))</f>
        <v>0.95031000000000021</v>
      </c>
      <c r="BC175">
        <f ca="1">AVERAGE(INDIRECT(ADDRESS($AU174+2, BC$1)):INDIRECT(ADDRESS($AU175+1, BC$1)))</f>
        <v>5.5662010000000004</v>
      </c>
      <c r="BD175">
        <f ca="1">AVERAGE(INDIRECT(ADDRESS($AU174+2, BD$1)):INDIRECT(ADDRESS($AU175+1, BD$1)))</f>
        <v>4.8525909999999994</v>
      </c>
      <c r="BE175">
        <f ca="1">AVERAGE(INDIRECT(ADDRESS($AU174+2, BE$1)):INDIRECT(ADDRESS($AU175+1, BE$1)))</f>
        <v>3.3499292000000001</v>
      </c>
      <c r="BF175">
        <f ca="1">AVERAGE(INDIRECT(ADDRESS($AU174+2, BF$1)):INDIRECT(ADDRESS($AU175+1, BF$1)))</f>
        <v>2.4529900000000002</v>
      </c>
      <c r="BG175">
        <f ca="1">AVERAGE(INDIRECT(ADDRESS($AU174+2, BG$1)):INDIRECT(ADDRESS($AU175+1, BG$1)))</f>
        <v>2.1227900000000002</v>
      </c>
      <c r="BH175">
        <f ca="1">AVERAGE(INDIRECT(ADDRESS($AU174+2, BH$1)):INDIRECT(ADDRESS($AU175+1, BH$1)))</f>
        <v>0.1827700000000001</v>
      </c>
      <c r="BI175">
        <f ca="1">AVERAGE(INDIRECT(ADDRESS($AU174+2, BI$1)):INDIRECT(ADDRESS($AU175+1, BI$1)))</f>
        <v>2.0886999999999998</v>
      </c>
      <c r="BJ175">
        <f ca="1">AVERAGE(INDIRECT(ADDRESS($AU174+2, BJ$1)):INDIRECT(ADDRESS($AU175+1, BJ$1)))</f>
        <v>2.4353199999999999</v>
      </c>
      <c r="BK175">
        <f ca="1">AVERAGE(INDIRECT(ADDRESS($AU174+2, BK$1)):INDIRECT(ADDRESS($AU175+1, BK$1)))</f>
        <v>0.14578999999999986</v>
      </c>
      <c r="BL175">
        <f ca="1">AVERAGE(INDIRECT(ADDRESS($AU174+2, BL$1)):INDIRECT(ADDRESS($AU175+1, BL$1)))</f>
        <v>1.3653299999999997</v>
      </c>
      <c r="BM175">
        <f ca="1">AVERAGE(INDIRECT(ADDRESS($AU174+2, BM$1)):INDIRECT(ADDRESS($AU175+1, BM$1)))</f>
        <v>3.1238189999999997</v>
      </c>
      <c r="BN175">
        <f ca="1">AVERAGE(INDIRECT(ADDRESS($AU174+2, BN$1)):INDIRECT(ADDRESS($AU175+1, BN$1)))</f>
        <v>1.9359500000000001</v>
      </c>
      <c r="BO175">
        <f ca="1">AVERAGE(INDIRECT(ADDRESS($AU174+2, BO$1)):INDIRECT(ADDRESS($AU175+1, BO$1)))</f>
        <v>0.21861999999999959</v>
      </c>
      <c r="BP175">
        <f ca="1">AVERAGE(INDIRECT(ADDRESS($AU174+2, BP$1)):INDIRECT(ADDRESS($AU175+1, BP$1)))</f>
        <v>0.12216999999999989</v>
      </c>
    </row>
    <row r="176" spans="1:68" x14ac:dyDescent="0.25">
      <c r="A176" s="1">
        <v>3.9502799999999998</v>
      </c>
      <c r="B176" s="1">
        <v>1.8282400000000001</v>
      </c>
      <c r="C176" s="1">
        <v>2.9966900000000001</v>
      </c>
      <c r="D176" s="1">
        <v>4.2656599999999996</v>
      </c>
      <c r="E176" s="1">
        <v>4.24437</v>
      </c>
      <c r="F176" s="1">
        <v>3.1120399999999999</v>
      </c>
      <c r="G176" s="1" t="s">
        <v>22</v>
      </c>
      <c r="H176" s="1">
        <v>6.2831900000000003</v>
      </c>
      <c r="I176" s="1">
        <v>3.74966</v>
      </c>
      <c r="J176" s="1">
        <v>2.43608</v>
      </c>
      <c r="K176" s="1">
        <v>0.78969900000000004</v>
      </c>
      <c r="L176" s="1">
        <v>4.1345900000000002</v>
      </c>
      <c r="M176" s="1">
        <v>2.9428700000000001</v>
      </c>
      <c r="N176" s="1">
        <v>2.45784</v>
      </c>
      <c r="O176" s="1">
        <v>2.6500699999999999</v>
      </c>
      <c r="P176" s="1">
        <v>0.16076399999999999</v>
      </c>
      <c r="Q176" s="1">
        <v>6.2831900000000003</v>
      </c>
      <c r="R176" s="1">
        <v>1.1993799999999999</v>
      </c>
      <c r="S176" s="1">
        <v>5.0149299999999997</v>
      </c>
      <c r="T176" s="1">
        <v>1.25177</v>
      </c>
      <c r="U176" s="1">
        <v>1.6531400000000001</v>
      </c>
      <c r="V176" s="1" t="s">
        <v>23</v>
      </c>
      <c r="W176" s="1">
        <f>ABS(IK_diagnostics_degrees[[#This Row],[Column1]]-A175)</f>
        <v>1.0065200000000005</v>
      </c>
      <c r="X176" s="1">
        <f>ABS(IK_diagnostics_degrees[[#This Row],[Column2]]-B175)</f>
        <v>4.3497599999999998</v>
      </c>
      <c r="Y176" s="1">
        <f>ABS(IK_diagnostics_degrees[[#This Row],[Column3]]-C175)</f>
        <v>0.14054000000000011</v>
      </c>
      <c r="Z176" s="1">
        <f>ABS(IK_diagnostics_degrees[[#This Row],[Column4]]-D175)</f>
        <v>1.0337999999999994</v>
      </c>
      <c r="AA176" s="1">
        <f>ABS(IK_diagnostics_degrees[[#This Row],[Column5]]-E175)</f>
        <v>2.8702800000000002</v>
      </c>
      <c r="AB176" s="1">
        <f>ABS(IK_diagnostics_degrees[[#This Row],[Column6]]-F175)</f>
        <v>2.2299249999999997</v>
      </c>
      <c r="AC176" s="1">
        <f>ABS(IK_diagnostics_degrees[[#This Row],[Column7]]-G175)</f>
        <v>2.6661600000000001</v>
      </c>
      <c r="AD176" s="1">
        <f>ABS(IK_diagnostics_degrees[[#This Row],[Column8]]-H175)</f>
        <v>1.9057200000000005</v>
      </c>
      <c r="AE176" s="1">
        <f>ABS(IK_diagnostics_degrees[[#This Row],[Column9]]-I175)</f>
        <v>1.0473000000000003</v>
      </c>
      <c r="AF176" s="1">
        <f>ABS(IK_diagnostics_degrees[[#This Row],[Column10]]-J175)</f>
        <v>2.43608</v>
      </c>
      <c r="AG176" s="1">
        <f>ABS(IK_diagnostics_degrees[[#This Row],[Column11]]-K175)</f>
        <v>3.4067009999999995</v>
      </c>
      <c r="AH176" s="1">
        <f>ABS(IK_diagnostics_degrees[[#This Row],[Column12]]-L175)</f>
        <v>1.1683700000000004</v>
      </c>
      <c r="AI176" s="1">
        <f>ABS(IK_diagnostics_degrees[[#This Row],[Column13]]-M175)</f>
        <v>0.34565000000000001</v>
      </c>
      <c r="AJ176" s="1">
        <f>ABS(IK_diagnostics_degrees[[#This Row],[Column14]]-N175)</f>
        <v>0.24790000000000001</v>
      </c>
      <c r="AK176" s="1">
        <f>ABS(IK_diagnostics_degrees[[#This Row],[Column15]]-O175)</f>
        <v>0.44877000000000011</v>
      </c>
      <c r="AL176" s="1">
        <f>ABS(IK_diagnostics_degrees[[#This Row],[Column16]]-P175)</f>
        <v>0.60759799999999997</v>
      </c>
      <c r="AM176" s="1">
        <f>ABS(IK_diagnostics_degrees[[#This Row],[Column17]]-Q175)</f>
        <v>4.7622300000000006</v>
      </c>
      <c r="AN176" s="1">
        <f>ABS(IK_diagnostics_degrees[[#This Row],[Column18]]-R175)</f>
        <v>6.0650000000000093E-2</v>
      </c>
      <c r="AO176" s="1">
        <f>ABS(IK_diagnostics_degrees[[#This Row],[Column19]]-S175)</f>
        <v>0.94943000000000044</v>
      </c>
      <c r="AP176" s="1">
        <f>ABS(IK_diagnostics_degrees[[#This Row],[Column20]]-T175)</f>
        <v>0.63721000000000005</v>
      </c>
      <c r="AQ176" s="1">
        <f>ABS(IK_diagnostics_degrees[[#This Row],[Column21]]-U175)</f>
        <v>0.60911000000000004</v>
      </c>
      <c r="AU176" s="3">
        <f>IK_diagnostics_frames[[#This Row],[Column1]]+AU175</f>
        <v>539</v>
      </c>
      <c r="AV176">
        <f ca="1">AVERAGE(INDIRECT(ADDRESS($AU175+2, AV$1)):INDIRECT(ADDRESS($AU176+1, AV$1)))</f>
        <v>2.5829499999999999</v>
      </c>
      <c r="AW176">
        <f ca="1">AVERAGE(INDIRECT(ADDRESS($AU175+2, AW$1)):INDIRECT(ADDRESS($AU176+1, AW$1)))</f>
        <v>2.534532505</v>
      </c>
      <c r="AX176">
        <f ca="1">AVERAGE(INDIRECT(ADDRESS($AU175+2, AX$1)):INDIRECT(ADDRESS($AU176+1, AX$1)))</f>
        <v>0.77422999999999997</v>
      </c>
      <c r="AY176">
        <f ca="1">AVERAGE(INDIRECT(ADDRESS($AU175+2, AY$1)):INDIRECT(ADDRESS($AU176+1, AY$1)))</f>
        <v>0.4443100000000002</v>
      </c>
      <c r="AZ176">
        <f ca="1">AVERAGE(INDIRECT(ADDRESS($AU175+2, AZ$1)):INDIRECT(ADDRESS($AU176+1, AZ$1)))</f>
        <v>1.2157099999999998</v>
      </c>
      <c r="BA176">
        <f ca="1">AVERAGE(INDIRECT(ADDRESS($AU175+2, BA$1)):INDIRECT(ADDRESS($AU176+1, BA$1)))</f>
        <v>0.2523200000000001</v>
      </c>
      <c r="BB176">
        <f ca="1">AVERAGE(INDIRECT(ADDRESS($AU175+2, BB$1)):INDIRECT(ADDRESS($AU176+1, BB$1)))</f>
        <v>0.54834999999999989</v>
      </c>
      <c r="BC176">
        <f ca="1">AVERAGE(INDIRECT(ADDRESS($AU175+2, BC$1)):INDIRECT(ADDRESS($AU176+1, BC$1)))</f>
        <v>4.7728510000000002</v>
      </c>
      <c r="BD176">
        <f ca="1">AVERAGE(INDIRECT(ADDRESS($AU175+2, BD$1)):INDIRECT(ADDRESS($AU176+1, BD$1)))</f>
        <v>5.3754409999999995</v>
      </c>
      <c r="BE176">
        <f ca="1">AVERAGE(INDIRECT(ADDRESS($AU175+2, BE$1)):INDIRECT(ADDRESS($AU176+1, BE$1)))</f>
        <v>5.8660692000000001</v>
      </c>
      <c r="BF176">
        <f ca="1">AVERAGE(INDIRECT(ADDRESS($AU175+2, BF$1)):INDIRECT(ADDRESS($AU176+1, BF$1)))</f>
        <v>1.5011300000000001</v>
      </c>
      <c r="BG176">
        <f ca="1">AVERAGE(INDIRECT(ADDRESS($AU175+2, BG$1)):INDIRECT(ADDRESS($AU176+1, BG$1)))</f>
        <v>1.8729</v>
      </c>
      <c r="BH176">
        <f ca="1">AVERAGE(INDIRECT(ADDRESS($AU175+2, BH$1)):INDIRECT(ADDRESS($AU176+1, BH$1)))</f>
        <v>0.82057000000000002</v>
      </c>
      <c r="BI176">
        <f ca="1">AVERAGE(INDIRECT(ADDRESS($AU175+2, BI$1)):INDIRECT(ADDRESS($AU176+1, BI$1)))</f>
        <v>1.2980399999999999</v>
      </c>
      <c r="BJ176">
        <f ca="1">AVERAGE(INDIRECT(ADDRESS($AU175+2, BJ$1)):INDIRECT(ADDRESS($AU176+1, BJ$1)))</f>
        <v>2.2182199999999996</v>
      </c>
      <c r="BK176">
        <f ca="1">AVERAGE(INDIRECT(ADDRESS($AU175+2, BK$1)):INDIRECT(ADDRESS($AU176+1, BK$1)))</f>
        <v>0.28676999999999975</v>
      </c>
      <c r="BL176">
        <f ca="1">AVERAGE(INDIRECT(ADDRESS($AU175+2, BL$1)):INDIRECT(ADDRESS($AU176+1, BL$1)))</f>
        <v>0.20063999999999993</v>
      </c>
      <c r="BM176">
        <f ca="1">AVERAGE(INDIRECT(ADDRESS($AU175+2, BM$1)):INDIRECT(ADDRESS($AU176+1, BM$1)))</f>
        <v>1.30017</v>
      </c>
      <c r="BN176">
        <f ca="1">AVERAGE(INDIRECT(ADDRESS($AU175+2, BN$1)):INDIRECT(ADDRESS($AU176+1, BN$1)))</f>
        <v>5.3950820000000004</v>
      </c>
      <c r="BO176">
        <f ca="1">AVERAGE(INDIRECT(ADDRESS($AU175+2, BO$1)):INDIRECT(ADDRESS($AU176+1, BO$1)))</f>
        <v>1.1035999999999992</v>
      </c>
      <c r="BP176">
        <f ca="1">AVERAGE(INDIRECT(ADDRESS($AU175+2, BP$1)):INDIRECT(ADDRESS($AU176+1, BP$1)))</f>
        <v>1.1679499999999998</v>
      </c>
    </row>
    <row r="177" spans="1:68" x14ac:dyDescent="0.25">
      <c r="A177" s="1">
        <v>5.1223799999999997</v>
      </c>
      <c r="B177" s="1">
        <v>2.1334499999999998</v>
      </c>
      <c r="C177" s="1">
        <v>2.1738200000000001</v>
      </c>
      <c r="D177" s="1" t="s">
        <v>22</v>
      </c>
      <c r="E177" s="1">
        <v>1.7011499999999999</v>
      </c>
      <c r="F177" s="1">
        <v>4.8083200000000001</v>
      </c>
      <c r="G177" s="1">
        <v>3.84585</v>
      </c>
      <c r="H177" s="1">
        <v>1.40811</v>
      </c>
      <c r="I177" s="1">
        <v>0.84555499999999995</v>
      </c>
      <c r="J177" s="1">
        <v>1.3195699999999999</v>
      </c>
      <c r="K177" s="1">
        <v>3.8521100000000001</v>
      </c>
      <c r="L177" s="1">
        <v>6.1752900000000004</v>
      </c>
      <c r="M177" s="1">
        <v>5.2209599999999998</v>
      </c>
      <c r="N177" s="1">
        <v>4.9248000000000003</v>
      </c>
      <c r="O177" s="1">
        <v>2.4338099999999998</v>
      </c>
      <c r="P177" s="1">
        <v>4.57165</v>
      </c>
      <c r="Q177" s="1">
        <v>2.3021600000000002</v>
      </c>
      <c r="R177" s="1">
        <v>3.0146999999999999</v>
      </c>
      <c r="S177" s="1">
        <v>5.8575100000000004</v>
      </c>
      <c r="T177" s="1">
        <v>3.04779</v>
      </c>
      <c r="U177" s="1">
        <v>0.94652400000000003</v>
      </c>
      <c r="V177" s="1" t="s">
        <v>23</v>
      </c>
      <c r="W177" s="1">
        <f>ABS(IK_diagnostics_degrees[[#This Row],[Column1]]-A176)</f>
        <v>1.1720999999999999</v>
      </c>
      <c r="X177" s="1">
        <f>ABS(IK_diagnostics_degrees[[#This Row],[Column2]]-B176)</f>
        <v>0.30520999999999976</v>
      </c>
      <c r="Y177" s="1">
        <f>ABS(IK_diagnostics_degrees[[#This Row],[Column3]]-C176)</f>
        <v>0.82286999999999999</v>
      </c>
      <c r="Z177" s="1">
        <f>ABS(IK_diagnostics_degrees[[#This Row],[Column4]]-D176)</f>
        <v>4.2656599999999996</v>
      </c>
      <c r="AA177" s="1">
        <f>ABS(IK_diagnostics_degrees[[#This Row],[Column5]]-E176)</f>
        <v>2.5432199999999998</v>
      </c>
      <c r="AB177" s="1">
        <f>ABS(IK_diagnostics_degrees[[#This Row],[Column6]]-F176)</f>
        <v>1.6962800000000002</v>
      </c>
      <c r="AC177" s="1">
        <f>ABS(IK_diagnostics_degrees[[#This Row],[Column7]]-G176)</f>
        <v>3.84585</v>
      </c>
      <c r="AD177" s="1">
        <f>ABS(IK_diagnostics_degrees[[#This Row],[Column8]]-H176)</f>
        <v>4.8750800000000005</v>
      </c>
      <c r="AE177" s="1">
        <f>ABS(IK_diagnostics_degrees[[#This Row],[Column9]]-I176)</f>
        <v>2.9041049999999999</v>
      </c>
      <c r="AF177" s="1">
        <f>ABS(IK_diagnostics_degrees[[#This Row],[Column10]]-J176)</f>
        <v>1.1165100000000001</v>
      </c>
      <c r="AG177" s="1">
        <f>ABS(IK_diagnostics_degrees[[#This Row],[Column11]]-K176)</f>
        <v>3.062411</v>
      </c>
      <c r="AH177" s="1">
        <f>ABS(IK_diagnostics_degrees[[#This Row],[Column12]]-L176)</f>
        <v>2.0407000000000002</v>
      </c>
      <c r="AI177" s="1">
        <f>ABS(IK_diagnostics_degrees[[#This Row],[Column13]]-M176)</f>
        <v>2.2780899999999997</v>
      </c>
      <c r="AJ177" s="1">
        <f>ABS(IK_diagnostics_degrees[[#This Row],[Column14]]-N176)</f>
        <v>2.4669600000000003</v>
      </c>
      <c r="AK177" s="1">
        <f>ABS(IK_diagnostics_degrees[[#This Row],[Column15]]-O176)</f>
        <v>0.21626000000000012</v>
      </c>
      <c r="AL177" s="1">
        <f>ABS(IK_diagnostics_degrees[[#This Row],[Column16]]-P176)</f>
        <v>4.4108859999999996</v>
      </c>
      <c r="AM177" s="1">
        <f>ABS(IK_diagnostics_degrees[[#This Row],[Column17]]-Q176)</f>
        <v>3.9810300000000001</v>
      </c>
      <c r="AN177" s="1">
        <f>ABS(IK_diagnostics_degrees[[#This Row],[Column18]]-R176)</f>
        <v>1.81532</v>
      </c>
      <c r="AO177" s="1">
        <f>ABS(IK_diagnostics_degrees[[#This Row],[Column19]]-S176)</f>
        <v>0.84258000000000077</v>
      </c>
      <c r="AP177" s="1">
        <f>ABS(IK_diagnostics_degrees[[#This Row],[Column20]]-T176)</f>
        <v>1.7960199999999999</v>
      </c>
      <c r="AQ177" s="1">
        <f>ABS(IK_diagnostics_degrees[[#This Row],[Column21]]-U176)</f>
        <v>0.70661600000000002</v>
      </c>
      <c r="AU177" s="4">
        <f>IK_diagnostics_frames[[#This Row],[Column1]]+AU176</f>
        <v>540</v>
      </c>
      <c r="AV177">
        <f ca="1">AVERAGE(INDIRECT(ADDRESS($AU176+2, AV$1)):INDIRECT(ADDRESS($AU177+1, AV$1)))</f>
        <v>2.6063999999999998</v>
      </c>
      <c r="AW177">
        <f ca="1">AVERAGE(INDIRECT(ADDRESS($AU176+2, AW$1)):INDIRECT(ADDRESS($AU177+1, AW$1)))</f>
        <v>3.9742925050000002</v>
      </c>
      <c r="AX177">
        <f ca="1">AVERAGE(INDIRECT(ADDRESS($AU176+2, AX$1)):INDIRECT(ADDRESS($AU177+1, AX$1)))</f>
        <v>1.95217</v>
      </c>
      <c r="AY177">
        <f ca="1">AVERAGE(INDIRECT(ADDRESS($AU176+2, AY$1)):INDIRECT(ADDRESS($AU177+1, AY$1)))</f>
        <v>2.2965500000000003</v>
      </c>
      <c r="AZ177">
        <f ca="1">AVERAGE(INDIRECT(ADDRESS($AU176+2, AZ$1)):INDIRECT(ADDRESS($AU177+1, AZ$1)))</f>
        <v>1.8194399999999999</v>
      </c>
      <c r="BA177">
        <f ca="1">AVERAGE(INDIRECT(ADDRESS($AU176+2, BA$1)):INDIRECT(ADDRESS($AU177+1, BA$1)))</f>
        <v>3.3346999999999998</v>
      </c>
      <c r="BB177">
        <f ca="1">AVERAGE(INDIRECT(ADDRESS($AU176+2, BB$1)):INDIRECT(ADDRESS($AU177+1, BB$1)))</f>
        <v>3.8874200000000005</v>
      </c>
      <c r="BC177">
        <f ca="1">AVERAGE(INDIRECT(ADDRESS($AU176+2, BC$1)):INDIRECT(ADDRESS($AU177+1, BC$1)))</f>
        <v>0.16331999999999969</v>
      </c>
      <c r="BD177">
        <f ca="1">AVERAGE(INDIRECT(ADDRESS($AU176+2, BD$1)):INDIRECT(ADDRESS($AU177+1, BD$1)))</f>
        <v>3.1569499999999997</v>
      </c>
      <c r="BE177">
        <f ca="1">AVERAGE(INDIRECT(ADDRESS($AU176+2, BE$1)):INDIRECT(ADDRESS($AU177+1, BE$1)))</f>
        <v>3.1960800000000003</v>
      </c>
      <c r="BF177">
        <f ca="1">AVERAGE(INDIRECT(ADDRESS($AU176+2, BF$1)):INDIRECT(ADDRESS($AU177+1, BF$1)))</f>
        <v>3.0461600000000004</v>
      </c>
      <c r="BG177">
        <f ca="1">AVERAGE(INDIRECT(ADDRESS($AU176+2, BG$1)):INDIRECT(ADDRESS($AU177+1, BG$1)))</f>
        <v>4.9439200000000003</v>
      </c>
      <c r="BH177">
        <f ca="1">AVERAGE(INDIRECT(ADDRESS($AU176+2, BH$1)):INDIRECT(ADDRESS($AU177+1, BH$1)))</f>
        <v>3.5703800000000001</v>
      </c>
      <c r="BI177">
        <f ca="1">AVERAGE(INDIRECT(ADDRESS($AU176+2, BI$1)):INDIRECT(ADDRESS($AU177+1, BI$1)))</f>
        <v>1.2388499999999998</v>
      </c>
      <c r="BJ177">
        <f ca="1">AVERAGE(INDIRECT(ADDRESS($AU176+2, BJ$1)):INDIRECT(ADDRESS($AU177+1, BJ$1)))</f>
        <v>3.1274040000000003</v>
      </c>
      <c r="BK177">
        <f ca="1">AVERAGE(INDIRECT(ADDRESS($AU176+2, BK$1)):INDIRECT(ADDRESS($AU177+1, BK$1)))</f>
        <v>2.8611900000000006</v>
      </c>
      <c r="BL177">
        <f ca="1">AVERAGE(INDIRECT(ADDRESS($AU176+2, BL$1)):INDIRECT(ADDRESS($AU177+1, BL$1)))</f>
        <v>0.63029000000000002</v>
      </c>
      <c r="BM177">
        <f ca="1">AVERAGE(INDIRECT(ADDRESS($AU176+2, BM$1)):INDIRECT(ADDRESS($AU177+1, BM$1)))</f>
        <v>0.97501999999999978</v>
      </c>
      <c r="BN177">
        <f ca="1">AVERAGE(INDIRECT(ADDRESS($AU176+2, BN$1)):INDIRECT(ADDRESS($AU177+1, BN$1)))</f>
        <v>2.8861619999999997</v>
      </c>
      <c r="BO177">
        <f ca="1">AVERAGE(INDIRECT(ADDRESS($AU176+2, BO$1)):INDIRECT(ADDRESS($AU177+1, BO$1)))</f>
        <v>4.5101669999999991</v>
      </c>
      <c r="BP177">
        <f ca="1">AVERAGE(INDIRECT(ADDRESS($AU176+2, BP$1)):INDIRECT(ADDRESS($AU177+1, BP$1)))</f>
        <v>3.9328799999999999</v>
      </c>
    </row>
    <row r="178" spans="1:68" x14ac:dyDescent="0.25">
      <c r="A178" s="1">
        <v>0.67139800000000005</v>
      </c>
      <c r="B178" s="1">
        <v>4.4758699999999996</v>
      </c>
      <c r="C178" s="1">
        <v>3.3705400000000001</v>
      </c>
      <c r="D178" s="1">
        <v>2.7632500000000002</v>
      </c>
      <c r="E178" s="1">
        <v>2.9448400000000001</v>
      </c>
      <c r="F178" s="1">
        <v>2.7372700000000001</v>
      </c>
      <c r="G178" s="1">
        <v>6.2831900000000003</v>
      </c>
      <c r="H178" s="1">
        <v>0.71558100000000002</v>
      </c>
      <c r="I178" s="1">
        <v>2.23122</v>
      </c>
      <c r="J178" s="1">
        <v>1.5342</v>
      </c>
      <c r="K178" s="1">
        <v>0.95618499999999995</v>
      </c>
      <c r="L178" s="1">
        <v>1.7577100000000001</v>
      </c>
      <c r="M178" s="1">
        <v>6.2831900000000003</v>
      </c>
      <c r="N178" s="1">
        <v>6.2831900000000003</v>
      </c>
      <c r="O178" s="1">
        <v>1.94347</v>
      </c>
      <c r="P178" s="1">
        <v>4.6444999999999999</v>
      </c>
      <c r="Q178" s="1">
        <v>4.1092300000000002</v>
      </c>
      <c r="R178" s="1">
        <v>2.3352300000000001</v>
      </c>
      <c r="S178" s="1">
        <v>0.37573699999999999</v>
      </c>
      <c r="T178" s="1">
        <v>3.9150800000000001</v>
      </c>
      <c r="U178" s="1">
        <v>5.9430899999999998</v>
      </c>
      <c r="V178" s="1" t="s">
        <v>23</v>
      </c>
      <c r="W178" s="1">
        <f>ABS(IK_diagnostics_degrees[[#This Row],[Column1]]-A177)</f>
        <v>4.4509819999999998</v>
      </c>
      <c r="X178" s="1">
        <f>ABS(IK_diagnostics_degrees[[#This Row],[Column2]]-B177)</f>
        <v>2.3424199999999997</v>
      </c>
      <c r="Y178" s="1">
        <f>ABS(IK_diagnostics_degrees[[#This Row],[Column3]]-C177)</f>
        <v>1.19672</v>
      </c>
      <c r="Z178" s="1">
        <f>ABS(IK_diagnostics_degrees[[#This Row],[Column4]]-D177)</f>
        <v>2.7632500000000002</v>
      </c>
      <c r="AA178" s="1">
        <f>ABS(IK_diagnostics_degrees[[#This Row],[Column5]]-E177)</f>
        <v>1.2436900000000002</v>
      </c>
      <c r="AB178" s="1">
        <f>ABS(IK_diagnostics_degrees[[#This Row],[Column6]]-F177)</f>
        <v>2.0710500000000001</v>
      </c>
      <c r="AC178" s="1">
        <f>ABS(IK_diagnostics_degrees[[#This Row],[Column7]]-G177)</f>
        <v>2.4373400000000003</v>
      </c>
      <c r="AD178" s="1">
        <f>ABS(IK_diagnostics_degrees[[#This Row],[Column8]]-H177)</f>
        <v>0.69252899999999995</v>
      </c>
      <c r="AE178" s="1">
        <f>ABS(IK_diagnostics_degrees[[#This Row],[Column9]]-I177)</f>
        <v>1.3856649999999999</v>
      </c>
      <c r="AF178" s="1">
        <f>ABS(IK_diagnostics_degrees[[#This Row],[Column10]]-J177)</f>
        <v>0.2146300000000001</v>
      </c>
      <c r="AG178" s="1">
        <f>ABS(IK_diagnostics_degrees[[#This Row],[Column11]]-K177)</f>
        <v>2.8959250000000001</v>
      </c>
      <c r="AH178" s="1">
        <f>ABS(IK_diagnostics_degrees[[#This Row],[Column12]]-L177)</f>
        <v>4.4175800000000001</v>
      </c>
      <c r="AI178" s="1">
        <f>ABS(IK_diagnostics_degrees[[#This Row],[Column13]]-M177)</f>
        <v>1.0622300000000005</v>
      </c>
      <c r="AJ178" s="1">
        <f>ABS(IK_diagnostics_degrees[[#This Row],[Column14]]-N177)</f>
        <v>1.35839</v>
      </c>
      <c r="AK178" s="1">
        <f>ABS(IK_diagnostics_degrees[[#This Row],[Column15]]-O177)</f>
        <v>0.49033999999999978</v>
      </c>
      <c r="AL178" s="1">
        <f>ABS(IK_diagnostics_degrees[[#This Row],[Column16]]-P177)</f>
        <v>7.2849999999999859E-2</v>
      </c>
      <c r="AM178" s="1">
        <f>ABS(IK_diagnostics_degrees[[#This Row],[Column17]]-Q177)</f>
        <v>1.80707</v>
      </c>
      <c r="AN178" s="1">
        <f>ABS(IK_diagnostics_degrees[[#This Row],[Column18]]-R177)</f>
        <v>0.6794699999999998</v>
      </c>
      <c r="AO178" s="1">
        <f>ABS(IK_diagnostics_degrees[[#This Row],[Column19]]-S177)</f>
        <v>5.4817730000000005</v>
      </c>
      <c r="AP178" s="1">
        <f>ABS(IK_diagnostics_degrees[[#This Row],[Column20]]-T177)</f>
        <v>0.86729000000000012</v>
      </c>
      <c r="AQ178" s="1">
        <f>ABS(IK_diagnostics_degrees[[#This Row],[Column21]]-U177)</f>
        <v>4.9965659999999996</v>
      </c>
      <c r="AU178" s="3">
        <f>IK_diagnostics_frames[[#This Row],[Column1]]+AU177</f>
        <v>541</v>
      </c>
      <c r="AV178">
        <f ca="1">AVERAGE(INDIRECT(ADDRESS($AU177+2, AV$1)):INDIRECT(ADDRESS($AU178+1, AV$1)))</f>
        <v>1.30901</v>
      </c>
      <c r="AW178">
        <f ca="1">AVERAGE(INDIRECT(ADDRESS($AU177+2, AW$1)):INDIRECT(ADDRESS($AU178+1, AW$1)))</f>
        <v>2.0440100000000001</v>
      </c>
      <c r="AX178">
        <f ca="1">AVERAGE(INDIRECT(ADDRESS($AU177+2, AX$1)):INDIRECT(ADDRESS($AU178+1, AX$1)))</f>
        <v>1.1268799999999999</v>
      </c>
      <c r="AY178">
        <f ca="1">AVERAGE(INDIRECT(ADDRESS($AU177+2, AY$1)):INDIRECT(ADDRESS($AU178+1, AY$1)))</f>
        <v>2.1564000000000005</v>
      </c>
      <c r="AZ178">
        <f ca="1">AVERAGE(INDIRECT(ADDRESS($AU177+2, AZ$1)):INDIRECT(ADDRESS($AU178+1, AZ$1)))</f>
        <v>0.96255999999999986</v>
      </c>
      <c r="BA178">
        <f ca="1">AVERAGE(INDIRECT(ADDRESS($AU177+2, BA$1)):INDIRECT(ADDRESS($AU178+1, BA$1)))</f>
        <v>1.0659600000000002</v>
      </c>
      <c r="BB178">
        <f ca="1">AVERAGE(INDIRECT(ADDRESS($AU177+2, BB$1)):INDIRECT(ADDRESS($AU178+1, BB$1)))</f>
        <v>4.8780900000000003</v>
      </c>
      <c r="BC178">
        <f ca="1">AVERAGE(INDIRECT(ADDRESS($AU177+2, BC$1)):INDIRECT(ADDRESS($AU178+1, BC$1)))</f>
        <v>0.85221000000000036</v>
      </c>
      <c r="BD178">
        <f ca="1">AVERAGE(INDIRECT(ADDRESS($AU177+2, BD$1)):INDIRECT(ADDRESS($AU178+1, BD$1)))</f>
        <v>0.20920000000000005</v>
      </c>
      <c r="BE178">
        <f ca="1">AVERAGE(INDIRECT(ADDRESS($AU177+2, BE$1)):INDIRECT(ADDRESS($AU178+1, BE$1)))</f>
        <v>3.3141699999999998</v>
      </c>
      <c r="BF178">
        <f ca="1">AVERAGE(INDIRECT(ADDRESS($AU177+2, BF$1)):INDIRECT(ADDRESS($AU178+1, BF$1)))</f>
        <v>4.2810129999999997</v>
      </c>
      <c r="BG178">
        <f ca="1">AVERAGE(INDIRECT(ADDRESS($AU177+2, BG$1)):INDIRECT(ADDRESS($AU178+1, BG$1)))</f>
        <v>3.2640900000000004</v>
      </c>
      <c r="BH178">
        <f ca="1">AVERAGE(INDIRECT(ADDRESS($AU177+2, BH$1)):INDIRECT(ADDRESS($AU178+1, BH$1)))</f>
        <v>5.6548451200000001</v>
      </c>
      <c r="BI178">
        <f ca="1">AVERAGE(INDIRECT(ADDRESS($AU177+2, BI$1)):INDIRECT(ADDRESS($AU178+1, BI$1)))</f>
        <v>1.6667499999999995</v>
      </c>
      <c r="BJ178">
        <f ca="1">AVERAGE(INDIRECT(ADDRESS($AU177+2, BJ$1)):INDIRECT(ADDRESS($AU178+1, BJ$1)))</f>
        <v>3.7071240000000003</v>
      </c>
      <c r="BK178">
        <f ca="1">AVERAGE(INDIRECT(ADDRESS($AU177+2, BK$1)):INDIRECT(ADDRESS($AU178+1, BK$1)))</f>
        <v>2.6228300000000004</v>
      </c>
      <c r="BL178">
        <f ca="1">AVERAGE(INDIRECT(ADDRESS($AU177+2, BL$1)):INDIRECT(ADDRESS($AU178+1, BL$1)))</f>
        <v>2.1152199999999999</v>
      </c>
      <c r="BM178">
        <f ca="1">AVERAGE(INDIRECT(ADDRESS($AU177+2, BM$1)):INDIRECT(ADDRESS($AU178+1, BM$1)))</f>
        <v>2.5087299999999999</v>
      </c>
      <c r="BN178">
        <f ca="1">AVERAGE(INDIRECT(ADDRESS($AU177+2, BN$1)):INDIRECT(ADDRESS($AU178+1, BN$1)))</f>
        <v>0.76908000000000021</v>
      </c>
      <c r="BO178">
        <f ca="1">AVERAGE(INDIRECT(ADDRESS($AU177+2, BO$1)):INDIRECT(ADDRESS($AU178+1, BO$1)))</f>
        <v>1.0904069999999999</v>
      </c>
      <c r="BP178">
        <f ca="1">AVERAGE(INDIRECT(ADDRESS($AU177+2, BP$1)):INDIRECT(ADDRESS($AU178+1, BP$1)))</f>
        <v>4.2786200000000001</v>
      </c>
    </row>
    <row r="179" spans="1:68" x14ac:dyDescent="0.25">
      <c r="A179" s="1">
        <v>1.7647200000000001</v>
      </c>
      <c r="B179" s="1">
        <v>4.0558500000000004</v>
      </c>
      <c r="C179" s="1">
        <v>4.6657999999999999</v>
      </c>
      <c r="D179" s="1">
        <v>3.2590300000000001</v>
      </c>
      <c r="E179" s="1">
        <v>5.8297400000000001</v>
      </c>
      <c r="F179" s="1">
        <v>0.64086500000000002</v>
      </c>
      <c r="G179" s="1">
        <v>1.4109799999999999</v>
      </c>
      <c r="H179" s="1">
        <v>4.1449400000000001</v>
      </c>
      <c r="I179" s="1">
        <v>6.2720500000000001</v>
      </c>
      <c r="J179" s="1">
        <v>4.7975399999999997</v>
      </c>
      <c r="K179" s="1">
        <v>5.48325</v>
      </c>
      <c r="L179" s="1">
        <v>3.30694</v>
      </c>
      <c r="M179" s="1">
        <v>2.53783</v>
      </c>
      <c r="N179" s="1">
        <v>2.23969</v>
      </c>
      <c r="O179" s="1">
        <v>1.83863</v>
      </c>
      <c r="P179" s="1">
        <v>0.79625800000000002</v>
      </c>
      <c r="Q179" s="1">
        <v>4.1207599999999998</v>
      </c>
      <c r="R179" s="1">
        <v>4.0378400000000001</v>
      </c>
      <c r="S179" s="1">
        <v>4.63089</v>
      </c>
      <c r="T179" s="1">
        <v>2.54406</v>
      </c>
      <c r="U179" s="1">
        <v>0.47112900000000002</v>
      </c>
      <c r="V179" s="1" t="s">
        <v>23</v>
      </c>
      <c r="W179" s="1">
        <f>ABS(IK_diagnostics_degrees[[#This Row],[Column1]]-A178)</f>
        <v>1.0933220000000001</v>
      </c>
      <c r="X179" s="1">
        <f>ABS(IK_diagnostics_degrees[[#This Row],[Column2]]-B178)</f>
        <v>0.42001999999999917</v>
      </c>
      <c r="Y179" s="1">
        <f>ABS(IK_diagnostics_degrees[[#This Row],[Column3]]-C178)</f>
        <v>1.2952599999999999</v>
      </c>
      <c r="Z179" s="1">
        <f>ABS(IK_diagnostics_degrees[[#This Row],[Column4]]-D178)</f>
        <v>0.49577999999999989</v>
      </c>
      <c r="AA179" s="1">
        <f>ABS(IK_diagnostics_degrees[[#This Row],[Column5]]-E178)</f>
        <v>2.8849</v>
      </c>
      <c r="AB179" s="1">
        <f>ABS(IK_diagnostics_degrees[[#This Row],[Column6]]-F178)</f>
        <v>2.0964049999999999</v>
      </c>
      <c r="AC179" s="1">
        <f>ABS(IK_diagnostics_degrees[[#This Row],[Column7]]-G178)</f>
        <v>4.8722100000000008</v>
      </c>
      <c r="AD179" s="1">
        <f>ABS(IK_diagnostics_degrees[[#This Row],[Column8]]-H178)</f>
        <v>3.4293589999999998</v>
      </c>
      <c r="AE179" s="1">
        <f>ABS(IK_diagnostics_degrees[[#This Row],[Column9]]-I178)</f>
        <v>4.0408299999999997</v>
      </c>
      <c r="AF179" s="1">
        <f>ABS(IK_diagnostics_degrees[[#This Row],[Column10]]-J178)</f>
        <v>3.2633399999999995</v>
      </c>
      <c r="AG179" s="1">
        <f>ABS(IK_diagnostics_degrees[[#This Row],[Column11]]-K178)</f>
        <v>4.5270650000000003</v>
      </c>
      <c r="AH179" s="1">
        <f>ABS(IK_diagnostics_degrees[[#This Row],[Column12]]-L178)</f>
        <v>1.5492299999999999</v>
      </c>
      <c r="AI179" s="1">
        <f>ABS(IK_diagnostics_degrees[[#This Row],[Column13]]-M178)</f>
        <v>3.7453600000000002</v>
      </c>
      <c r="AJ179" s="1">
        <f>ABS(IK_diagnostics_degrees[[#This Row],[Column14]]-N178)</f>
        <v>4.0434999999999999</v>
      </c>
      <c r="AK179" s="1">
        <f>ABS(IK_diagnostics_degrees[[#This Row],[Column15]]-O178)</f>
        <v>0.10484000000000004</v>
      </c>
      <c r="AL179" s="1">
        <f>ABS(IK_diagnostics_degrees[[#This Row],[Column16]]-P178)</f>
        <v>3.8482419999999999</v>
      </c>
      <c r="AM179" s="1">
        <f>ABS(IK_diagnostics_degrees[[#This Row],[Column17]]-Q178)</f>
        <v>1.1529999999999596E-2</v>
      </c>
      <c r="AN179" s="1">
        <f>ABS(IK_diagnostics_degrees[[#This Row],[Column18]]-R178)</f>
        <v>1.70261</v>
      </c>
      <c r="AO179" s="1">
        <f>ABS(IK_diagnostics_degrees[[#This Row],[Column19]]-S178)</f>
        <v>4.255153</v>
      </c>
      <c r="AP179" s="1">
        <f>ABS(IK_diagnostics_degrees[[#This Row],[Column20]]-T178)</f>
        <v>1.3710200000000001</v>
      </c>
      <c r="AQ179" s="1">
        <f>ABS(IK_diagnostics_degrees[[#This Row],[Column21]]-U178)</f>
        <v>5.4719609999999994</v>
      </c>
      <c r="AU179" s="4">
        <f>IK_diagnostics_frames[[#This Row],[Column1]]+AU178</f>
        <v>544</v>
      </c>
      <c r="AV179">
        <f ca="1">AVERAGE(INDIRECT(ADDRESS($AU178+2, AV$1)):INDIRECT(ADDRESS($AU179+1, AV$1)))</f>
        <v>1.4608699999999999</v>
      </c>
      <c r="AW179">
        <f ca="1">AVERAGE(INDIRECT(ADDRESS($AU178+2, AW$1)):INDIRECT(ADDRESS($AU179+1, AW$1)))</f>
        <v>1.2378633333333335</v>
      </c>
      <c r="AX179">
        <f ca="1">AVERAGE(INDIRECT(ADDRESS($AU178+2, AX$1)):INDIRECT(ADDRESS($AU179+1, AX$1)))</f>
        <v>1.4754400000000001</v>
      </c>
      <c r="AY179">
        <f ca="1">AVERAGE(INDIRECT(ADDRESS($AU178+2, AY$1)):INDIRECT(ADDRESS($AU179+1, AY$1)))</f>
        <v>1.3273123333333332</v>
      </c>
      <c r="AZ179">
        <f ca="1">AVERAGE(INDIRECT(ADDRESS($AU178+2, AZ$1)):INDIRECT(ADDRESS($AU179+1, AZ$1)))</f>
        <v>3.1293366666666667</v>
      </c>
      <c r="BA179">
        <f ca="1">AVERAGE(INDIRECT(ADDRESS($AU178+2, BA$1)):INDIRECT(ADDRESS($AU179+1, BA$1)))</f>
        <v>1.4001566666666669</v>
      </c>
      <c r="BB179">
        <f ca="1">AVERAGE(INDIRECT(ADDRESS($AU178+2, BB$1)):INDIRECT(ADDRESS($AU179+1, BB$1)))</f>
        <v>2.5984266666666662</v>
      </c>
      <c r="BC179">
        <f ca="1">AVERAGE(INDIRECT(ADDRESS($AU178+2, BC$1)):INDIRECT(ADDRESS($AU179+1, BC$1)))</f>
        <v>1.0475666666666663</v>
      </c>
      <c r="BD179">
        <f ca="1">AVERAGE(INDIRECT(ADDRESS($AU178+2, BD$1)):INDIRECT(ADDRESS($AU179+1, BD$1)))</f>
        <v>0.74775666666666674</v>
      </c>
      <c r="BE179">
        <f ca="1">AVERAGE(INDIRECT(ADDRESS($AU178+2, BE$1)):INDIRECT(ADDRESS($AU179+1, BE$1)))</f>
        <v>3.1401971333333329</v>
      </c>
      <c r="BF179">
        <f ca="1">AVERAGE(INDIRECT(ADDRESS($AU178+2, BF$1)):INDIRECT(ADDRESS($AU179+1, BF$1)))</f>
        <v>2.3225740333333333</v>
      </c>
      <c r="BG179">
        <f ca="1">AVERAGE(INDIRECT(ADDRESS($AU178+2, BG$1)):INDIRECT(ADDRESS($AU179+1, BG$1)))</f>
        <v>0.81650333333333325</v>
      </c>
      <c r="BH179">
        <f ca="1">AVERAGE(INDIRECT(ADDRESS($AU178+2, BH$1)):INDIRECT(ADDRESS($AU179+1, BH$1)))</f>
        <v>3.8268783733333334</v>
      </c>
      <c r="BI179">
        <f ca="1">AVERAGE(INDIRECT(ADDRESS($AU178+2, BI$1)):INDIRECT(ADDRESS($AU179+1, BI$1)))</f>
        <v>2.3018866666666669</v>
      </c>
      <c r="BJ179">
        <f ca="1">AVERAGE(INDIRECT(ADDRESS($AU178+2, BJ$1)):INDIRECT(ADDRESS($AU179+1, BJ$1)))</f>
        <v>3.589847666666667</v>
      </c>
      <c r="BK179">
        <f ca="1">AVERAGE(INDIRECT(ADDRESS($AU178+2, BK$1)):INDIRECT(ADDRESS($AU179+1, BK$1)))</f>
        <v>1.1362400000000004</v>
      </c>
      <c r="BL179">
        <f ca="1">AVERAGE(INDIRECT(ADDRESS($AU178+2, BL$1)):INDIRECT(ADDRESS($AU179+1, BL$1)))</f>
        <v>2.9961133333333332</v>
      </c>
      <c r="BM179">
        <f ca="1">AVERAGE(INDIRECT(ADDRESS($AU178+2, BM$1)):INDIRECT(ADDRESS($AU179+1, BM$1)))</f>
        <v>3.6135459999999999</v>
      </c>
      <c r="BN179">
        <f ca="1">AVERAGE(INDIRECT(ADDRESS($AU178+2, BN$1)):INDIRECT(ADDRESS($AU179+1, BN$1)))</f>
        <v>2.0531760000000001</v>
      </c>
      <c r="BO179">
        <f ca="1">AVERAGE(INDIRECT(ADDRESS($AU178+2, BO$1)):INDIRECT(ADDRESS($AU179+1, BO$1)))</f>
        <v>1.5650166666666669</v>
      </c>
      <c r="BP179">
        <f ca="1">AVERAGE(INDIRECT(ADDRESS($AU178+2, BP$1)):INDIRECT(ADDRESS($AU179+1, BP$1)))</f>
        <v>0.47983999999999988</v>
      </c>
    </row>
    <row r="180" spans="1:68" x14ac:dyDescent="0.25">
      <c r="A180" s="1">
        <v>1.9747300000000001</v>
      </c>
      <c r="B180" s="1">
        <v>0.23846700000000001</v>
      </c>
      <c r="C180" s="1">
        <v>4.7252200000000002</v>
      </c>
      <c r="D180" s="1">
        <v>0.88254900000000003</v>
      </c>
      <c r="E180" s="1">
        <v>6.1781100000000002</v>
      </c>
      <c r="F180" s="1">
        <v>6.2124100000000002</v>
      </c>
      <c r="G180" s="1">
        <v>4.1767099999999999</v>
      </c>
      <c r="H180" s="1">
        <v>5.5970300000000002</v>
      </c>
      <c r="I180" s="1">
        <v>5.1146799999999999</v>
      </c>
      <c r="J180" s="1">
        <v>0.96441500000000002</v>
      </c>
      <c r="K180" s="1" t="s">
        <v>22</v>
      </c>
      <c r="L180" s="1">
        <v>3.0435500000000002</v>
      </c>
      <c r="M180" s="1">
        <v>3.38415</v>
      </c>
      <c r="N180" s="1">
        <v>1.07769</v>
      </c>
      <c r="O180" s="1">
        <v>2.0764499999999999</v>
      </c>
      <c r="P180" s="1">
        <v>0.82803300000000002</v>
      </c>
      <c r="Q180" s="1">
        <v>1.7894600000000001</v>
      </c>
      <c r="R180" s="1">
        <v>6.2831900000000003</v>
      </c>
      <c r="S180" s="1">
        <v>5.2193100000000001</v>
      </c>
      <c r="T180" s="1">
        <v>6.2831900000000003</v>
      </c>
      <c r="U180" s="1">
        <v>3.10928</v>
      </c>
      <c r="V180" s="1" t="s">
        <v>23</v>
      </c>
      <c r="W180" s="1">
        <f>ABS(IK_diagnostics_degrees[[#This Row],[Column1]]-A179)</f>
        <v>0.21001000000000003</v>
      </c>
      <c r="X180" s="1">
        <f>ABS(IK_diagnostics_degrees[[#This Row],[Column2]]-B179)</f>
        <v>3.8173830000000004</v>
      </c>
      <c r="Y180" s="1">
        <f>ABS(IK_diagnostics_degrees[[#This Row],[Column3]]-C179)</f>
        <v>5.942000000000025E-2</v>
      </c>
      <c r="Z180" s="1">
        <f>ABS(IK_diagnostics_degrees[[#This Row],[Column4]]-D179)</f>
        <v>2.3764810000000001</v>
      </c>
      <c r="AA180" s="1">
        <f>ABS(IK_diagnostics_degrees[[#This Row],[Column5]]-E179)</f>
        <v>0.34837000000000007</v>
      </c>
      <c r="AB180" s="1">
        <f>ABS(IK_diagnostics_degrees[[#This Row],[Column6]]-F179)</f>
        <v>5.5715450000000004</v>
      </c>
      <c r="AC180" s="1">
        <f>ABS(IK_diagnostics_degrees[[#This Row],[Column7]]-G179)</f>
        <v>2.76573</v>
      </c>
      <c r="AD180" s="1">
        <f>ABS(IK_diagnostics_degrees[[#This Row],[Column8]]-H179)</f>
        <v>1.4520900000000001</v>
      </c>
      <c r="AE180" s="1">
        <f>ABS(IK_diagnostics_degrees[[#This Row],[Column9]]-I179)</f>
        <v>1.1573700000000002</v>
      </c>
      <c r="AF180" s="1">
        <f>ABS(IK_diagnostics_degrees[[#This Row],[Column10]]-J179)</f>
        <v>3.8331249999999999</v>
      </c>
      <c r="AG180" s="1">
        <f>ABS(IK_diagnostics_degrees[[#This Row],[Column11]]-K179)</f>
        <v>5.48325</v>
      </c>
      <c r="AH180" s="1">
        <f>ABS(IK_diagnostics_degrees[[#This Row],[Column12]]-L179)</f>
        <v>0.26338999999999979</v>
      </c>
      <c r="AI180" s="1">
        <f>ABS(IK_diagnostics_degrees[[#This Row],[Column13]]-M179)</f>
        <v>0.84631999999999996</v>
      </c>
      <c r="AJ180" s="1">
        <f>ABS(IK_diagnostics_degrees[[#This Row],[Column14]]-N179)</f>
        <v>1.1619999999999999</v>
      </c>
      <c r="AK180" s="1">
        <f>ABS(IK_diagnostics_degrees[[#This Row],[Column15]]-O179)</f>
        <v>0.23781999999999992</v>
      </c>
      <c r="AL180" s="1">
        <f>ABS(IK_diagnostics_degrees[[#This Row],[Column16]]-P179)</f>
        <v>3.1774999999999998E-2</v>
      </c>
      <c r="AM180" s="1">
        <f>ABS(IK_diagnostics_degrees[[#This Row],[Column17]]-Q179)</f>
        <v>2.3312999999999997</v>
      </c>
      <c r="AN180" s="1">
        <f>ABS(IK_diagnostics_degrees[[#This Row],[Column18]]-R179)</f>
        <v>2.2453500000000002</v>
      </c>
      <c r="AO180" s="1">
        <f>ABS(IK_diagnostics_degrees[[#This Row],[Column19]]-S179)</f>
        <v>0.58842000000000017</v>
      </c>
      <c r="AP180" s="1">
        <f>ABS(IK_diagnostics_degrees[[#This Row],[Column20]]-T179)</f>
        <v>3.7391300000000003</v>
      </c>
      <c r="AQ180" s="1">
        <f>ABS(IK_diagnostics_degrees[[#This Row],[Column21]]-U179)</f>
        <v>2.6381510000000001</v>
      </c>
      <c r="AU180" s="3">
        <f>IK_diagnostics_frames[[#This Row],[Column1]]+AU179</f>
        <v>546</v>
      </c>
      <c r="AV180">
        <f ca="1">AVERAGE(INDIRECT(ADDRESS($AU179+2, AV$1)):INDIRECT(ADDRESS($AU180+1, AV$1)))</f>
        <v>4.9864979999999992</v>
      </c>
      <c r="AW180">
        <f ca="1">AVERAGE(INDIRECT(ADDRESS($AU179+2, AW$1)):INDIRECT(ADDRESS($AU180+1, AW$1)))</f>
        <v>1.4753849999999997</v>
      </c>
      <c r="AX180">
        <f ca="1">AVERAGE(INDIRECT(ADDRESS($AU179+2, AX$1)):INDIRECT(ADDRESS($AU180+1, AX$1)))</f>
        <v>2.313202</v>
      </c>
      <c r="AY180">
        <f ca="1">AVERAGE(INDIRECT(ADDRESS($AU179+2, AY$1)):INDIRECT(ADDRESS($AU180+1, AY$1)))</f>
        <v>3.0691685</v>
      </c>
      <c r="AZ180">
        <f ca="1">AVERAGE(INDIRECT(ADDRESS($AU179+2, AZ$1)):INDIRECT(ADDRESS($AU180+1, AZ$1)))</f>
        <v>2.6324350000000001</v>
      </c>
      <c r="BA180">
        <f ca="1">AVERAGE(INDIRECT(ADDRESS($AU179+2, BA$1)):INDIRECT(ADDRESS($AU180+1, BA$1)))</f>
        <v>1.9654544999999999</v>
      </c>
      <c r="BB180">
        <f ca="1">AVERAGE(INDIRECT(ADDRESS($AU179+2, BB$1)):INDIRECT(ADDRESS($AU180+1, BB$1)))</f>
        <v>3.2222499999999998</v>
      </c>
      <c r="BC180">
        <f ca="1">AVERAGE(INDIRECT(ADDRESS($AU179+2, BC$1)):INDIRECT(ADDRESS($AU180+1, BC$1)))</f>
        <v>1.4164450000000002</v>
      </c>
      <c r="BD180">
        <f ca="1">AVERAGE(INDIRECT(ADDRESS($AU179+2, BD$1)):INDIRECT(ADDRESS($AU180+1, BD$1)))</f>
        <v>2.2524379999999997</v>
      </c>
      <c r="BE180">
        <f ca="1">AVERAGE(INDIRECT(ADDRESS($AU179+2, BE$1)):INDIRECT(ADDRESS($AU180+1, BE$1)))</f>
        <v>1.0618699999999999</v>
      </c>
      <c r="BF180">
        <f ca="1">AVERAGE(INDIRECT(ADDRESS($AU179+2, BF$1)):INDIRECT(ADDRESS($AU180+1, BF$1)))</f>
        <v>4.9635495499999998</v>
      </c>
      <c r="BG180">
        <f ca="1">AVERAGE(INDIRECT(ADDRESS($AU179+2, BG$1)):INDIRECT(ADDRESS($AU180+1, BG$1)))</f>
        <v>3.3512570000000004</v>
      </c>
      <c r="BH180">
        <f ca="1">AVERAGE(INDIRECT(ADDRESS($AU179+2, BH$1)):INDIRECT(ADDRESS($AU180+1, BH$1)))</f>
        <v>2.5300349999999998</v>
      </c>
      <c r="BI180">
        <f ca="1">AVERAGE(INDIRECT(ADDRESS($AU179+2, BI$1)):INDIRECT(ADDRESS($AU180+1, BI$1)))</f>
        <v>2.4477464999999996</v>
      </c>
      <c r="BJ180">
        <f ca="1">AVERAGE(INDIRECT(ADDRESS($AU179+2, BJ$1)):INDIRECT(ADDRESS($AU180+1, BJ$1)))</f>
        <v>2.0818065000000008</v>
      </c>
      <c r="BK180">
        <f ca="1">AVERAGE(INDIRECT(ADDRESS($AU179+2, BK$1)):INDIRECT(ADDRESS($AU180+1, BK$1)))</f>
        <v>0.77590499999999996</v>
      </c>
      <c r="BL180">
        <f ca="1">AVERAGE(INDIRECT(ADDRESS($AU179+2, BL$1)):INDIRECT(ADDRESS($AU180+1, BL$1)))</f>
        <v>1.9644600000000001</v>
      </c>
      <c r="BM180">
        <f ca="1">AVERAGE(INDIRECT(ADDRESS($AU179+2, BM$1)):INDIRECT(ADDRESS($AU180+1, BM$1)))</f>
        <v>1.9276949999999997</v>
      </c>
      <c r="BN180">
        <f ca="1">AVERAGE(INDIRECT(ADDRESS($AU179+2, BN$1)):INDIRECT(ADDRESS($AU180+1, BN$1)))</f>
        <v>1.784096795</v>
      </c>
      <c r="BO180">
        <f ca="1">AVERAGE(INDIRECT(ADDRESS($AU179+2, BO$1)):INDIRECT(ADDRESS($AU180+1, BO$1)))</f>
        <v>0.81834500000000032</v>
      </c>
      <c r="BP180">
        <f ca="1">AVERAGE(INDIRECT(ADDRESS($AU179+2, BP$1)):INDIRECT(ADDRESS($AU180+1, BP$1)))</f>
        <v>0.77980500000000008</v>
      </c>
    </row>
    <row r="181" spans="1:68" x14ac:dyDescent="0.25">
      <c r="A181" s="1">
        <v>3.4578199999999999</v>
      </c>
      <c r="B181" s="1">
        <v>5.2372500000000004</v>
      </c>
      <c r="C181" s="1">
        <v>5.8871900000000004</v>
      </c>
      <c r="D181" s="1">
        <v>2.25529</v>
      </c>
      <c r="E181" s="1">
        <v>2.8863400000000001</v>
      </c>
      <c r="F181" s="1">
        <v>3.4426700000000001</v>
      </c>
      <c r="G181" s="1">
        <v>2.5879699999999999</v>
      </c>
      <c r="H181" s="1">
        <v>0.74071900000000002</v>
      </c>
      <c r="I181" s="1">
        <v>1.7012400000000001</v>
      </c>
      <c r="J181" s="1">
        <v>1.33751</v>
      </c>
      <c r="K181" s="1">
        <v>3.9189400000000001</v>
      </c>
      <c r="L181" s="1">
        <v>4.5156799999999997</v>
      </c>
      <c r="M181" s="1">
        <v>5.6777600000000001</v>
      </c>
      <c r="N181" s="1">
        <v>6.4790500000000005E-4</v>
      </c>
      <c r="O181" s="1">
        <v>1.8208500000000001</v>
      </c>
      <c r="P181" s="1">
        <v>1.6670700000000001</v>
      </c>
      <c r="Q181" s="1">
        <v>5.4216800000000003</v>
      </c>
      <c r="R181" s="1">
        <v>5.6497099999999998</v>
      </c>
      <c r="S181" s="1">
        <v>2.4728500000000002</v>
      </c>
      <c r="T181" s="1">
        <v>0.24602599999999999</v>
      </c>
      <c r="U181" s="1">
        <v>5.8140999999999998</v>
      </c>
      <c r="V181" s="1" t="s">
        <v>23</v>
      </c>
      <c r="W181" s="1">
        <f>ABS(IK_diagnostics_degrees[[#This Row],[Column1]]-A180)</f>
        <v>1.4830899999999998</v>
      </c>
      <c r="X181" s="1">
        <f>ABS(IK_diagnostics_degrees[[#This Row],[Column2]]-B180)</f>
        <v>4.9987830000000004</v>
      </c>
      <c r="Y181" s="1">
        <f>ABS(IK_diagnostics_degrees[[#This Row],[Column3]]-C180)</f>
        <v>1.1619700000000002</v>
      </c>
      <c r="Z181" s="1">
        <f>ABS(IK_diagnostics_degrees[[#This Row],[Column4]]-D180)</f>
        <v>1.372741</v>
      </c>
      <c r="AA181" s="1">
        <f>ABS(IK_diagnostics_degrees[[#This Row],[Column5]]-E180)</f>
        <v>3.2917700000000001</v>
      </c>
      <c r="AB181" s="1">
        <f>ABS(IK_diagnostics_degrees[[#This Row],[Column6]]-F180)</f>
        <v>2.7697400000000001</v>
      </c>
      <c r="AC181" s="1">
        <f>ABS(IK_diagnostics_degrees[[#This Row],[Column7]]-G180)</f>
        <v>1.58874</v>
      </c>
      <c r="AD181" s="1">
        <f>ABS(IK_diagnostics_degrees[[#This Row],[Column8]]-H180)</f>
        <v>4.8563109999999998</v>
      </c>
      <c r="AE181" s="1">
        <f>ABS(IK_diagnostics_degrees[[#This Row],[Column9]]-I180)</f>
        <v>3.4134399999999996</v>
      </c>
      <c r="AF181" s="1">
        <f>ABS(IK_diagnostics_degrees[[#This Row],[Column10]]-J180)</f>
        <v>0.37309499999999995</v>
      </c>
      <c r="AG181" s="1">
        <f>ABS(IK_diagnostics_degrees[[#This Row],[Column11]]-K180)</f>
        <v>3.9189400000000001</v>
      </c>
      <c r="AH181" s="1">
        <f>ABS(IK_diagnostics_degrees[[#This Row],[Column12]]-L180)</f>
        <v>1.4721299999999995</v>
      </c>
      <c r="AI181" s="1">
        <f>ABS(IK_diagnostics_degrees[[#This Row],[Column13]]-M180)</f>
        <v>2.2936100000000001</v>
      </c>
      <c r="AJ181" s="1">
        <f>ABS(IK_diagnostics_degrees[[#This Row],[Column14]]-N180)</f>
        <v>1.0770420950000001</v>
      </c>
      <c r="AK181" s="1">
        <f>ABS(IK_diagnostics_degrees[[#This Row],[Column15]]-O180)</f>
        <v>0.25559999999999983</v>
      </c>
      <c r="AL181" s="1">
        <f>ABS(IK_diagnostics_degrees[[#This Row],[Column16]]-P180)</f>
        <v>0.83903700000000003</v>
      </c>
      <c r="AM181" s="1">
        <f>ABS(IK_diagnostics_degrees[[#This Row],[Column17]]-Q180)</f>
        <v>3.6322200000000002</v>
      </c>
      <c r="AN181" s="1">
        <f>ABS(IK_diagnostics_degrees[[#This Row],[Column18]]-R180)</f>
        <v>0.63348000000000049</v>
      </c>
      <c r="AO181" s="1">
        <f>ABS(IK_diagnostics_degrees[[#This Row],[Column19]]-S180)</f>
        <v>2.7464599999999999</v>
      </c>
      <c r="AP181" s="1">
        <f>ABS(IK_diagnostics_degrees[[#This Row],[Column20]]-T180)</f>
        <v>6.0371640000000006</v>
      </c>
      <c r="AQ181" s="1">
        <f>ABS(IK_diagnostics_degrees[[#This Row],[Column21]]-U180)</f>
        <v>2.7048199999999998</v>
      </c>
      <c r="AU181" s="4">
        <f>IK_diagnostics_frames[[#This Row],[Column1]]+AU180</f>
        <v>547</v>
      </c>
      <c r="AV181">
        <f ca="1">AVERAGE(INDIRECT(ADDRESS($AU180+2, AV$1)):INDIRECT(ADDRESS($AU181+1, AV$1)))</f>
        <v>2.3670499999999999</v>
      </c>
      <c r="AW181">
        <f ca="1">AVERAGE(INDIRECT(ADDRESS($AU180+2, AW$1)):INDIRECT(ADDRESS($AU181+1, AW$1)))</f>
        <v>2.5371699999999997</v>
      </c>
      <c r="AX181">
        <f ca="1">AVERAGE(INDIRECT(ADDRESS($AU180+2, AX$1)):INDIRECT(ADDRESS($AU181+1, AX$1)))</f>
        <v>4.8274939999999997</v>
      </c>
      <c r="AY181">
        <f ca="1">AVERAGE(INDIRECT(ADDRESS($AU180+2, AY$1)):INDIRECT(ADDRESS($AU181+1, AY$1)))</f>
        <v>1.0000000000065512E-4</v>
      </c>
      <c r="AZ181">
        <f ca="1">AVERAGE(INDIRECT(ADDRESS($AU180+2, AZ$1)):INDIRECT(ADDRESS($AU181+1, AZ$1)))</f>
        <v>1.5903799999999997</v>
      </c>
      <c r="BA181">
        <f ca="1">AVERAGE(INDIRECT(ADDRESS($AU180+2, BA$1)):INDIRECT(ADDRESS($AU181+1, BA$1)))</f>
        <v>0.28418899999999991</v>
      </c>
      <c r="BB181">
        <f ca="1">AVERAGE(INDIRECT(ADDRESS($AU180+2, BB$1)):INDIRECT(ADDRESS($AU181+1, BB$1)))</f>
        <v>0.39030999999999999</v>
      </c>
      <c r="BC181">
        <f ca="1">AVERAGE(INDIRECT(ADDRESS($AU180+2, BC$1)):INDIRECT(ADDRESS($AU181+1, BC$1)))</f>
        <v>1.0468199999999994</v>
      </c>
      <c r="BD181">
        <f ca="1">AVERAGE(INDIRECT(ADDRESS($AU180+2, BD$1)):INDIRECT(ADDRESS($AU181+1, BD$1)))</f>
        <v>1.8109159999999997</v>
      </c>
      <c r="BE181">
        <f ca="1">AVERAGE(INDIRECT(ADDRESS($AU180+2, BE$1)):INDIRECT(ADDRESS($AU181+1, BE$1)))</f>
        <v>2.2544399999999998</v>
      </c>
      <c r="BF181">
        <f ca="1">AVERAGE(INDIRECT(ADDRESS($AU180+2, BF$1)):INDIRECT(ADDRESS($AU181+1, BF$1)))</f>
        <v>1.4556210000000003</v>
      </c>
      <c r="BG181">
        <f ca="1">AVERAGE(INDIRECT(ADDRESS($AU180+2, BG$1)):INDIRECT(ADDRESS($AU181+1, BG$1)))</f>
        <v>5.3956251999999996</v>
      </c>
      <c r="BH181">
        <f ca="1">AVERAGE(INDIRECT(ADDRESS($AU180+2, BH$1)):INDIRECT(ADDRESS($AU181+1, BH$1)))</f>
        <v>3.5047999999999995</v>
      </c>
      <c r="BI181">
        <f ca="1">AVERAGE(INDIRECT(ADDRESS($AU180+2, BI$1)):INDIRECT(ADDRESS($AU181+1, BI$1)))</f>
        <v>2.3710430000000002</v>
      </c>
      <c r="BJ181">
        <f ca="1">AVERAGE(INDIRECT(ADDRESS($AU180+2, BJ$1)):INDIRECT(ADDRESS($AU181+1, BJ$1)))</f>
        <v>0.66400000000000015</v>
      </c>
      <c r="BK181">
        <f ca="1">AVERAGE(INDIRECT(ADDRESS($AU180+2, BK$1)):INDIRECT(ADDRESS($AU181+1, BK$1)))</f>
        <v>2.2124100000000002</v>
      </c>
      <c r="BL181">
        <f ca="1">AVERAGE(INDIRECT(ADDRESS($AU180+2, BL$1)):INDIRECT(ADDRESS($AU181+1, BL$1)))</f>
        <v>4.7489030000000003</v>
      </c>
      <c r="BM181">
        <f ca="1">AVERAGE(INDIRECT(ADDRESS($AU180+2, BM$1)):INDIRECT(ADDRESS($AU181+1, BM$1)))</f>
        <v>1.4255499999999994</v>
      </c>
      <c r="BN181">
        <f ca="1">AVERAGE(INDIRECT(ADDRESS($AU180+2, BN$1)):INDIRECT(ADDRESS($AU181+1, BN$1)))</f>
        <v>0.43045658999999997</v>
      </c>
      <c r="BO181">
        <f ca="1">AVERAGE(INDIRECT(ADDRESS($AU180+2, BO$1)):INDIRECT(ADDRESS($AU181+1, BO$1)))</f>
        <v>1.4844999999999997</v>
      </c>
      <c r="BP181">
        <f ca="1">AVERAGE(INDIRECT(ADDRESS($AU180+2, BP$1)):INDIRECT(ADDRESS($AU181+1, BP$1)))</f>
        <v>1.1825400000000004</v>
      </c>
    </row>
    <row r="182" spans="1:68" x14ac:dyDescent="0.25">
      <c r="A182" s="1">
        <v>4.5835900000000001</v>
      </c>
      <c r="B182" s="1">
        <v>4.7957599999999996</v>
      </c>
      <c r="C182" s="1">
        <v>0.91477600000000003</v>
      </c>
      <c r="D182" s="1">
        <v>5.5385999999999997</v>
      </c>
      <c r="E182" s="1">
        <v>1.3813500000000001</v>
      </c>
      <c r="F182" s="1">
        <v>3.8906000000000001</v>
      </c>
      <c r="G182" s="1">
        <v>3.0526499999999999</v>
      </c>
      <c r="H182" s="1">
        <v>3.0328499999999998</v>
      </c>
      <c r="I182" s="1">
        <v>0.58818899999999996</v>
      </c>
      <c r="J182" s="1">
        <v>5.3173599999999999</v>
      </c>
      <c r="K182" s="1">
        <v>5.2990199999999996</v>
      </c>
      <c r="L182" s="1">
        <v>4.8960499999999998</v>
      </c>
      <c r="M182" s="1">
        <v>3.3529</v>
      </c>
      <c r="N182" s="1">
        <v>2.3741699999999999</v>
      </c>
      <c r="O182" s="1">
        <v>3.1917200000000001</v>
      </c>
      <c r="P182" s="1">
        <v>2.4170600000000002</v>
      </c>
      <c r="Q182" s="1">
        <v>4.2002499999999996</v>
      </c>
      <c r="R182" s="1">
        <v>2.8893900000000001</v>
      </c>
      <c r="S182" s="1">
        <v>2.5431599999999999</v>
      </c>
      <c r="T182" s="1">
        <v>4.9374900000000004</v>
      </c>
      <c r="U182" s="1">
        <v>4.2499700000000002</v>
      </c>
      <c r="V182" s="1" t="s">
        <v>23</v>
      </c>
      <c r="W182" s="1">
        <f>ABS(IK_diagnostics_degrees[[#This Row],[Column1]]-A181)</f>
        <v>1.1257700000000002</v>
      </c>
      <c r="X182" s="1">
        <f>ABS(IK_diagnostics_degrees[[#This Row],[Column2]]-B181)</f>
        <v>0.44149000000000083</v>
      </c>
      <c r="Y182" s="1">
        <f>ABS(IK_diagnostics_degrees[[#This Row],[Column3]]-C181)</f>
        <v>4.9724140000000006</v>
      </c>
      <c r="Z182" s="1">
        <f>ABS(IK_diagnostics_degrees[[#This Row],[Column4]]-D181)</f>
        <v>3.2833099999999997</v>
      </c>
      <c r="AA182" s="1">
        <f>ABS(IK_diagnostics_degrees[[#This Row],[Column5]]-E181)</f>
        <v>1.50499</v>
      </c>
      <c r="AB182" s="1">
        <f>ABS(IK_diagnostics_degrees[[#This Row],[Column6]]-F181)</f>
        <v>0.44792999999999994</v>
      </c>
      <c r="AC182" s="1">
        <f>ABS(IK_diagnostics_degrees[[#This Row],[Column7]]-G181)</f>
        <v>0.46467999999999998</v>
      </c>
      <c r="AD182" s="1">
        <f>ABS(IK_diagnostics_degrees[[#This Row],[Column8]]-H181)</f>
        <v>2.2921309999999999</v>
      </c>
      <c r="AE182" s="1">
        <f>ABS(IK_diagnostics_degrees[[#This Row],[Column9]]-I181)</f>
        <v>1.113051</v>
      </c>
      <c r="AF182" s="1">
        <f>ABS(IK_diagnostics_degrees[[#This Row],[Column10]]-J181)</f>
        <v>3.9798499999999999</v>
      </c>
      <c r="AG182" s="1">
        <f>ABS(IK_diagnostics_degrees[[#This Row],[Column11]]-K181)</f>
        <v>1.3800799999999995</v>
      </c>
      <c r="AH182" s="1">
        <f>ABS(IK_diagnostics_degrees[[#This Row],[Column12]]-L181)</f>
        <v>0.3803700000000001</v>
      </c>
      <c r="AI182" s="1">
        <f>ABS(IK_diagnostics_degrees[[#This Row],[Column13]]-M181)</f>
        <v>2.3248600000000001</v>
      </c>
      <c r="AJ182" s="1">
        <f>ABS(IK_diagnostics_degrees[[#This Row],[Column14]]-N181)</f>
        <v>2.3735220949999998</v>
      </c>
      <c r="AK182" s="1">
        <f>ABS(IK_diagnostics_degrees[[#This Row],[Column15]]-O181)</f>
        <v>1.37087</v>
      </c>
      <c r="AL182" s="1">
        <f>ABS(IK_diagnostics_degrees[[#This Row],[Column16]]-P181)</f>
        <v>0.74999000000000016</v>
      </c>
      <c r="AM182" s="1">
        <f>ABS(IK_diagnostics_degrees[[#This Row],[Column17]]-Q181)</f>
        <v>1.2214300000000007</v>
      </c>
      <c r="AN182" s="1">
        <f>ABS(IK_diagnostics_degrees[[#This Row],[Column18]]-R181)</f>
        <v>2.7603199999999997</v>
      </c>
      <c r="AO182" s="1">
        <f>ABS(IK_diagnostics_degrees[[#This Row],[Column19]]-S181)</f>
        <v>7.0309999999999651E-2</v>
      </c>
      <c r="AP182" s="1">
        <f>ABS(IK_diagnostics_degrees[[#This Row],[Column20]]-T181)</f>
        <v>4.6914640000000007</v>
      </c>
      <c r="AQ182" s="1">
        <f>ABS(IK_diagnostics_degrees[[#This Row],[Column21]]-U181)</f>
        <v>1.5641299999999996</v>
      </c>
      <c r="AU182" s="3">
        <f>IK_diagnostics_frames[[#This Row],[Column1]]+AU181</f>
        <v>548</v>
      </c>
      <c r="AV182">
        <f ca="1">AVERAGE(INDIRECT(ADDRESS($AU181+2, AV$1)):INDIRECT(ADDRESS($AU182+1, AV$1)))</f>
        <v>0.39981</v>
      </c>
      <c r="AW182">
        <f ca="1">AVERAGE(INDIRECT(ADDRESS($AU181+2, AW$1)):INDIRECT(ADDRESS($AU182+1, AW$1)))</f>
        <v>0.65933999999999982</v>
      </c>
      <c r="AX182">
        <f ca="1">AVERAGE(INDIRECT(ADDRESS($AU181+2, AX$1)):INDIRECT(ADDRESS($AU182+1, AX$1)))</f>
        <v>0.86017999999999972</v>
      </c>
      <c r="AY182">
        <f ca="1">AVERAGE(INDIRECT(ADDRESS($AU181+2, AY$1)):INDIRECT(ADDRESS($AU182+1, AY$1)))</f>
        <v>3.7499799999999994</v>
      </c>
      <c r="AZ182">
        <f ca="1">AVERAGE(INDIRECT(ADDRESS($AU181+2, AZ$1)):INDIRECT(ADDRESS($AU182+1, AZ$1)))</f>
        <v>2.5608700000000004</v>
      </c>
      <c r="BA182">
        <f ca="1">AVERAGE(INDIRECT(ADDRESS($AU181+2, BA$1)):INDIRECT(ADDRESS($AU182+1, BA$1)))</f>
        <v>4.0427100000000005</v>
      </c>
      <c r="BB182">
        <f ca="1">AVERAGE(INDIRECT(ADDRESS($AU181+2, BB$1)):INDIRECT(ADDRESS($AU182+1, BB$1)))</f>
        <v>3.2785199999999999</v>
      </c>
      <c r="BC182">
        <f ca="1">AVERAGE(INDIRECT(ADDRESS($AU181+2, BC$1)):INDIRECT(ADDRESS($AU182+1, BC$1)))</f>
        <v>6.2813999999999997</v>
      </c>
      <c r="BD182">
        <f ca="1">AVERAGE(INDIRECT(ADDRESS($AU181+2, BD$1)):INDIRECT(ADDRESS($AU182+1, BD$1)))</f>
        <v>2.0151399999999997</v>
      </c>
      <c r="BE182">
        <f ca="1">AVERAGE(INDIRECT(ADDRESS($AU181+2, BE$1)):INDIRECT(ADDRESS($AU182+1, BE$1)))</f>
        <v>3.0359349999999998</v>
      </c>
      <c r="BF182">
        <f ca="1">AVERAGE(INDIRECT(ADDRESS($AU181+2, BF$1)):INDIRECT(ADDRESS($AU182+1, BF$1)))</f>
        <v>1.9141410000000003</v>
      </c>
      <c r="BG182">
        <f ca="1">AVERAGE(INDIRECT(ADDRESS($AU181+2, BG$1)):INDIRECT(ADDRESS($AU182+1, BG$1)))</f>
        <v>6.2149452000000007</v>
      </c>
      <c r="BH182">
        <f ca="1">AVERAGE(INDIRECT(ADDRESS($AU181+2, BH$1)):INDIRECT(ADDRESS($AU182+1, BH$1)))</f>
        <v>1.1037399999999997</v>
      </c>
      <c r="BI182">
        <f ca="1">AVERAGE(INDIRECT(ADDRESS($AU181+2, BI$1)):INDIRECT(ADDRESS($AU182+1, BI$1)))</f>
        <v>2.4529599999999996</v>
      </c>
      <c r="BJ182">
        <f ca="1">AVERAGE(INDIRECT(ADDRESS($AU181+2, BJ$1)):INDIRECT(ADDRESS($AU182+1, BJ$1)))</f>
        <v>1.1188899999999999</v>
      </c>
      <c r="BK182">
        <f ca="1">AVERAGE(INDIRECT(ADDRESS($AU181+2, BK$1)):INDIRECT(ADDRESS($AU182+1, BK$1)))</f>
        <v>1.4362000000000001</v>
      </c>
      <c r="BL182">
        <f ca="1">AVERAGE(INDIRECT(ADDRESS($AU181+2, BL$1)):INDIRECT(ADDRESS($AU182+1, BL$1)))</f>
        <v>0.16061000000000003</v>
      </c>
      <c r="BM182">
        <f ca="1">AVERAGE(INDIRECT(ADDRESS($AU181+2, BM$1)):INDIRECT(ADDRESS($AU182+1, BM$1)))</f>
        <v>1.4266899999999998</v>
      </c>
      <c r="BN182">
        <f ca="1">AVERAGE(INDIRECT(ADDRESS($AU181+2, BN$1)):INDIRECT(ADDRESS($AU182+1, BN$1)))</f>
        <v>3.1261570000000001</v>
      </c>
      <c r="BO182">
        <f ca="1">AVERAGE(INDIRECT(ADDRESS($AU181+2, BO$1)):INDIRECT(ADDRESS($AU182+1, BO$1)))</f>
        <v>3.0653300000000003</v>
      </c>
      <c r="BP182">
        <f ca="1">AVERAGE(INDIRECT(ADDRESS($AU181+2, BP$1)):INDIRECT(ADDRESS($AU182+1, BP$1)))</f>
        <v>3.0989700000000004</v>
      </c>
    </row>
    <row r="183" spans="1:68" x14ac:dyDescent="0.25">
      <c r="A183" s="1" t="s">
        <v>22</v>
      </c>
      <c r="B183" s="1">
        <v>5.8320499999999997</v>
      </c>
      <c r="C183" s="1">
        <v>1.8231200000000001</v>
      </c>
      <c r="D183" s="1">
        <v>4.6177999999999999</v>
      </c>
      <c r="E183" s="1">
        <v>4.6560300000000003</v>
      </c>
      <c r="F183" s="1">
        <v>1.0875900000000001</v>
      </c>
      <c r="G183" s="1">
        <v>6.2831900000000003</v>
      </c>
      <c r="H183" s="1">
        <v>0.899482</v>
      </c>
      <c r="I183" s="1">
        <v>0.39004</v>
      </c>
      <c r="J183" s="1">
        <v>5.1481599999999998</v>
      </c>
      <c r="K183" s="1">
        <v>5.0881999999999996</v>
      </c>
      <c r="L183" s="1">
        <v>4.8356599999999998</v>
      </c>
      <c r="M183" s="1">
        <v>2.8264499999999999</v>
      </c>
      <c r="N183" s="1">
        <v>5.0366499999999998</v>
      </c>
      <c r="O183" s="1">
        <v>4.2445000000000004</v>
      </c>
      <c r="P183" s="1">
        <v>0.20067599999999999</v>
      </c>
      <c r="Q183" s="1">
        <v>4.4410400000000001</v>
      </c>
      <c r="R183" s="1">
        <v>4.7473799999999997</v>
      </c>
      <c r="S183" s="1">
        <v>1.66615</v>
      </c>
      <c r="T183" s="1">
        <v>6.3136599999999996E-3</v>
      </c>
      <c r="U183" s="1">
        <v>0.94335999999999998</v>
      </c>
      <c r="V183" s="1" t="s">
        <v>23</v>
      </c>
      <c r="W183" s="1">
        <f>ABS(IK_diagnostics_degrees[[#This Row],[Column1]]-A182)</f>
        <v>4.5835900000000001</v>
      </c>
      <c r="X183" s="1">
        <f>ABS(IK_diagnostics_degrees[[#This Row],[Column2]]-B182)</f>
        <v>1.0362900000000002</v>
      </c>
      <c r="Y183" s="1">
        <f>ABS(IK_diagnostics_degrees[[#This Row],[Column3]]-C182)</f>
        <v>0.90834400000000004</v>
      </c>
      <c r="Z183" s="1">
        <f>ABS(IK_diagnostics_degrees[[#This Row],[Column4]]-D182)</f>
        <v>0.92079999999999984</v>
      </c>
      <c r="AA183" s="1">
        <f>ABS(IK_diagnostics_degrees[[#This Row],[Column5]]-E182)</f>
        <v>3.27468</v>
      </c>
      <c r="AB183" s="1">
        <f>ABS(IK_diagnostics_degrees[[#This Row],[Column6]]-F182)</f>
        <v>2.80301</v>
      </c>
      <c r="AC183" s="1">
        <f>ABS(IK_diagnostics_degrees[[#This Row],[Column7]]-G182)</f>
        <v>3.2305400000000004</v>
      </c>
      <c r="AD183" s="1">
        <f>ABS(IK_diagnostics_degrees[[#This Row],[Column8]]-H182)</f>
        <v>2.1333679999999999</v>
      </c>
      <c r="AE183" s="1">
        <f>ABS(IK_diagnostics_degrees[[#This Row],[Column9]]-I182)</f>
        <v>0.19814899999999996</v>
      </c>
      <c r="AF183" s="1">
        <f>ABS(IK_diagnostics_degrees[[#This Row],[Column10]]-J182)</f>
        <v>0.16920000000000002</v>
      </c>
      <c r="AG183" s="1">
        <f>ABS(IK_diagnostics_degrees[[#This Row],[Column11]]-K182)</f>
        <v>0.21082000000000001</v>
      </c>
      <c r="AH183" s="1">
        <f>ABS(IK_diagnostics_degrees[[#This Row],[Column12]]-L182)</f>
        <v>6.0389999999999944E-2</v>
      </c>
      <c r="AI183" s="1">
        <f>ABS(IK_diagnostics_degrees[[#This Row],[Column13]]-M182)</f>
        <v>0.52645000000000008</v>
      </c>
      <c r="AJ183" s="1">
        <f>ABS(IK_diagnostics_degrees[[#This Row],[Column14]]-N182)</f>
        <v>2.66248</v>
      </c>
      <c r="AK183" s="1">
        <f>ABS(IK_diagnostics_degrees[[#This Row],[Column15]]-O182)</f>
        <v>1.0527800000000003</v>
      </c>
      <c r="AL183" s="1">
        <f>ABS(IK_diagnostics_degrees[[#This Row],[Column16]]-P182)</f>
        <v>2.2163840000000001</v>
      </c>
      <c r="AM183" s="1">
        <f>ABS(IK_diagnostics_degrees[[#This Row],[Column17]]-Q182)</f>
        <v>0.2407900000000005</v>
      </c>
      <c r="AN183" s="1">
        <f>ABS(IK_diagnostics_degrees[[#This Row],[Column18]]-R182)</f>
        <v>1.8579899999999996</v>
      </c>
      <c r="AO183" s="1">
        <f>ABS(IK_diagnostics_degrees[[#This Row],[Column19]]-S182)</f>
        <v>0.87700999999999985</v>
      </c>
      <c r="AP183" s="1">
        <f>ABS(IK_diagnostics_degrees[[#This Row],[Column20]]-T182)</f>
        <v>4.9311763400000004</v>
      </c>
      <c r="AQ183" s="1">
        <f>ABS(IK_diagnostics_degrees[[#This Row],[Column21]]-U182)</f>
        <v>3.30661</v>
      </c>
      <c r="AU183" s="4">
        <f>IK_diagnostics_frames[[#This Row],[Column1]]+AU182</f>
        <v>553</v>
      </c>
      <c r="AV183">
        <f ca="1">AVERAGE(INDIRECT(ADDRESS($AU182+2, AV$1)):INDIRECT(ADDRESS($AU183+1, AV$1)))</f>
        <v>1.043126</v>
      </c>
      <c r="AW183">
        <f ca="1">AVERAGE(INDIRECT(ADDRESS($AU182+2, AW$1)):INDIRECT(ADDRESS($AU183+1, AW$1)))</f>
        <v>0.94422800000000007</v>
      </c>
      <c r="AX183">
        <f ca="1">AVERAGE(INDIRECT(ADDRESS($AU182+2, AX$1)):INDIRECT(ADDRESS($AU183+1, AX$1)))</f>
        <v>1.48691</v>
      </c>
      <c r="AY183">
        <f ca="1">AVERAGE(INDIRECT(ADDRESS($AU182+2, AY$1)):INDIRECT(ADDRESS($AU183+1, AY$1)))</f>
        <v>1.3426420000000001</v>
      </c>
      <c r="AZ183">
        <f ca="1">AVERAGE(INDIRECT(ADDRESS($AU182+2, AZ$1)):INDIRECT(ADDRESS($AU183+1, AZ$1)))</f>
        <v>2.8316568000000002</v>
      </c>
      <c r="BA183">
        <f ca="1">AVERAGE(INDIRECT(ADDRESS($AU182+2, BA$1)):INDIRECT(ADDRESS($AU183+1, BA$1)))</f>
        <v>2.8902620000000008</v>
      </c>
      <c r="BB183">
        <f ca="1">AVERAGE(INDIRECT(ADDRESS($AU182+2, BB$1)):INDIRECT(ADDRESS($AU183+1, BB$1)))</f>
        <v>2.8626212000000004</v>
      </c>
      <c r="BC183">
        <f ca="1">AVERAGE(INDIRECT(ADDRESS($AU182+2, BC$1)):INDIRECT(ADDRESS($AU183+1, BC$1)))</f>
        <v>0.64051199999999997</v>
      </c>
      <c r="BD183">
        <f ca="1">AVERAGE(INDIRECT(ADDRESS($AU182+2, BD$1)):INDIRECT(ADDRESS($AU183+1, BD$1)))</f>
        <v>2.1798174800000001</v>
      </c>
      <c r="BE183">
        <f ca="1">AVERAGE(INDIRECT(ADDRESS($AU182+2, BE$1)):INDIRECT(ADDRESS($AU183+1, BE$1)))</f>
        <v>1.9719625999999999</v>
      </c>
      <c r="BF183">
        <f ca="1">AVERAGE(INDIRECT(ADDRESS($AU182+2, BF$1)):INDIRECT(ADDRESS($AU183+1, BF$1)))</f>
        <v>1.3548490799999999</v>
      </c>
      <c r="BG183">
        <f ca="1">AVERAGE(INDIRECT(ADDRESS($AU182+2, BG$1)):INDIRECT(ADDRESS($AU183+1, BG$1)))</f>
        <v>3.0397276</v>
      </c>
      <c r="BH183">
        <f ca="1">AVERAGE(INDIRECT(ADDRESS($AU182+2, BH$1)):INDIRECT(ADDRESS($AU183+1, BH$1)))</f>
        <v>2.2968260000000003</v>
      </c>
      <c r="BI183">
        <f ca="1">AVERAGE(INDIRECT(ADDRESS($AU182+2, BI$1)):INDIRECT(ADDRESS($AU183+1, BI$1)))</f>
        <v>3.5740799999999999</v>
      </c>
      <c r="BJ183">
        <f ca="1">AVERAGE(INDIRECT(ADDRESS($AU182+2, BJ$1)):INDIRECT(ADDRESS($AU183+1, BJ$1)))</f>
        <v>3.030094000000001</v>
      </c>
      <c r="BK183">
        <f ca="1">AVERAGE(INDIRECT(ADDRESS($AU182+2, BK$1)):INDIRECT(ADDRESS($AU183+1, BK$1)))</f>
        <v>1.21414</v>
      </c>
      <c r="BL183">
        <f ca="1">AVERAGE(INDIRECT(ADDRESS($AU182+2, BL$1)):INDIRECT(ADDRESS($AU183+1, BL$1)))</f>
        <v>2.185787908</v>
      </c>
      <c r="BM183">
        <f ca="1">AVERAGE(INDIRECT(ADDRESS($AU182+2, BM$1)):INDIRECT(ADDRESS($AU183+1, BM$1)))</f>
        <v>2.7796319999999999</v>
      </c>
      <c r="BN183">
        <f ca="1">AVERAGE(INDIRECT(ADDRESS($AU182+2, BN$1)):INDIRECT(ADDRESS($AU183+1, BN$1)))</f>
        <v>2.3865715559999998</v>
      </c>
      <c r="BO183">
        <f ca="1">AVERAGE(INDIRECT(ADDRESS($AU182+2, BO$1)):INDIRECT(ADDRESS($AU183+1, BO$1)))</f>
        <v>2.3675013999999996</v>
      </c>
      <c r="BP183">
        <f ca="1">AVERAGE(INDIRECT(ADDRESS($AU182+2, BP$1)):INDIRECT(ADDRESS($AU183+1, BP$1)))</f>
        <v>1.9828872</v>
      </c>
    </row>
    <row r="184" spans="1:68" x14ac:dyDescent="0.25">
      <c r="A184" s="1">
        <v>2.34</v>
      </c>
      <c r="B184" s="1">
        <v>5.74343</v>
      </c>
      <c r="C184" s="1">
        <v>4.7824499999999999</v>
      </c>
      <c r="D184" s="1">
        <v>4.9547999999999996</v>
      </c>
      <c r="E184" s="1">
        <v>5.9554400000000003</v>
      </c>
      <c r="F184" s="1">
        <v>5.6479799999999996</v>
      </c>
      <c r="G184" s="1">
        <v>0.55660200000000004</v>
      </c>
      <c r="H184" s="1">
        <v>3.42075</v>
      </c>
      <c r="I184" s="1">
        <v>0.92889699999999997</v>
      </c>
      <c r="J184" s="1">
        <v>6.1951000000000001</v>
      </c>
      <c r="K184" s="1">
        <v>6.2831900000000003</v>
      </c>
      <c r="L184" s="1">
        <v>2.9034499999999999</v>
      </c>
      <c r="M184" s="1">
        <v>2.8913899999999999</v>
      </c>
      <c r="N184" s="1">
        <v>4.0148400000000004</v>
      </c>
      <c r="O184" s="1">
        <v>1.2050399999999999</v>
      </c>
      <c r="P184" s="1">
        <v>4.9682599999999999</v>
      </c>
      <c r="Q184" s="1">
        <v>6.2831900000000003</v>
      </c>
      <c r="R184" s="1">
        <v>6.2032699999999998</v>
      </c>
      <c r="S184" s="1">
        <v>4.2455299999999996</v>
      </c>
      <c r="T184" s="1">
        <v>5.4855</v>
      </c>
      <c r="U184" s="1">
        <v>1.2255799999999999</v>
      </c>
      <c r="V184" s="1" t="s">
        <v>23</v>
      </c>
      <c r="W184" s="1">
        <f>ABS(IK_diagnostics_degrees[[#This Row],[Column1]]-A183)</f>
        <v>2.34</v>
      </c>
      <c r="X184" s="1">
        <f>ABS(IK_diagnostics_degrees[[#This Row],[Column2]]-B183)</f>
        <v>8.8619999999999699E-2</v>
      </c>
      <c r="Y184" s="1">
        <f>ABS(IK_diagnostics_degrees[[#This Row],[Column3]]-C183)</f>
        <v>2.9593299999999996</v>
      </c>
      <c r="Z184" s="1">
        <f>ABS(IK_diagnostics_degrees[[#This Row],[Column4]]-D183)</f>
        <v>0.33699999999999974</v>
      </c>
      <c r="AA184" s="1">
        <f>ABS(IK_diagnostics_degrees[[#This Row],[Column5]]-E183)</f>
        <v>1.29941</v>
      </c>
      <c r="AB184" s="1">
        <f>ABS(IK_diagnostics_degrees[[#This Row],[Column6]]-F183)</f>
        <v>4.5603899999999999</v>
      </c>
      <c r="AC184" s="1">
        <f>ABS(IK_diagnostics_degrees[[#This Row],[Column7]]-G183)</f>
        <v>5.7265880000000005</v>
      </c>
      <c r="AD184" s="1">
        <f>ABS(IK_diagnostics_degrees[[#This Row],[Column8]]-H183)</f>
        <v>2.5212680000000001</v>
      </c>
      <c r="AE184" s="1">
        <f>ABS(IK_diagnostics_degrees[[#This Row],[Column9]]-I183)</f>
        <v>0.53885699999999992</v>
      </c>
      <c r="AF184" s="1">
        <f>ABS(IK_diagnostics_degrees[[#This Row],[Column10]]-J183)</f>
        <v>1.0469400000000002</v>
      </c>
      <c r="AG184" s="1">
        <f>ABS(IK_diagnostics_degrees[[#This Row],[Column11]]-K183)</f>
        <v>1.1949900000000007</v>
      </c>
      <c r="AH184" s="1">
        <f>ABS(IK_diagnostics_degrees[[#This Row],[Column12]]-L183)</f>
        <v>1.93221</v>
      </c>
      <c r="AI184" s="1">
        <f>ABS(IK_diagnostics_degrees[[#This Row],[Column13]]-M183)</f>
        <v>6.4939999999999998E-2</v>
      </c>
      <c r="AJ184" s="1">
        <f>ABS(IK_diagnostics_degrees[[#This Row],[Column14]]-N183)</f>
        <v>1.0218099999999994</v>
      </c>
      <c r="AK184" s="1">
        <f>ABS(IK_diagnostics_degrees[[#This Row],[Column15]]-O183)</f>
        <v>3.0394600000000005</v>
      </c>
      <c r="AL184" s="1">
        <f>ABS(IK_diagnostics_degrees[[#This Row],[Column16]]-P183)</f>
        <v>4.7675840000000003</v>
      </c>
      <c r="AM184" s="1">
        <f>ABS(IK_diagnostics_degrees[[#This Row],[Column17]]-Q183)</f>
        <v>1.8421500000000002</v>
      </c>
      <c r="AN184" s="1">
        <f>ABS(IK_diagnostics_degrees[[#This Row],[Column18]]-R183)</f>
        <v>1.4558900000000001</v>
      </c>
      <c r="AO184" s="1">
        <f>ABS(IK_diagnostics_degrees[[#This Row],[Column19]]-S183)</f>
        <v>2.5793799999999996</v>
      </c>
      <c r="AP184" s="1">
        <f>ABS(IK_diagnostics_degrees[[#This Row],[Column20]]-T183)</f>
        <v>5.47918634</v>
      </c>
      <c r="AQ184" s="1">
        <f>ABS(IK_diagnostics_degrees[[#This Row],[Column21]]-U183)</f>
        <v>0.28221999999999992</v>
      </c>
      <c r="AU184" s="3">
        <f>IK_diagnostics_frames[[#This Row],[Column1]]+AU183</f>
        <v>554</v>
      </c>
      <c r="AV184">
        <f ca="1">AVERAGE(INDIRECT(ADDRESS($AU183+2, AV$1)):INDIRECT(ADDRESS($AU184+1, AV$1)))</f>
        <v>2.7110500000000002</v>
      </c>
      <c r="AW184">
        <f ca="1">AVERAGE(INDIRECT(ADDRESS($AU183+2, AW$1)):INDIRECT(ADDRESS($AU184+1, AW$1)))</f>
        <v>0.70834999999999981</v>
      </c>
      <c r="AX184">
        <f ca="1">AVERAGE(INDIRECT(ADDRESS($AU183+2, AX$1)):INDIRECT(ADDRESS($AU184+1, AX$1)))</f>
        <v>4.6141300000000003</v>
      </c>
      <c r="AY184">
        <f ca="1">AVERAGE(INDIRECT(ADDRESS($AU183+2, AY$1)):INDIRECT(ADDRESS($AU184+1, AY$1)))</f>
        <v>1.0375200000000002</v>
      </c>
      <c r="AZ184">
        <f ca="1">AVERAGE(INDIRECT(ADDRESS($AU183+2, AZ$1)):INDIRECT(ADDRESS($AU184+1, AZ$1)))</f>
        <v>1.6681900000000001</v>
      </c>
      <c r="BA184">
        <f ca="1">AVERAGE(INDIRECT(ADDRESS($AU183+2, BA$1)):INDIRECT(ADDRESS($AU184+1, BA$1)))</f>
        <v>0.97203000000000017</v>
      </c>
      <c r="BB184">
        <f ca="1">AVERAGE(INDIRECT(ADDRESS($AU183+2, BB$1)):INDIRECT(ADDRESS($AU184+1, BB$1)))</f>
        <v>0.60323000000000015</v>
      </c>
      <c r="BC184">
        <f ca="1">AVERAGE(INDIRECT(ADDRESS($AU183+2, BC$1)):INDIRECT(ADDRESS($AU184+1, BC$1)))</f>
        <v>0.45019000000000009</v>
      </c>
      <c r="BD184">
        <f ca="1">AVERAGE(INDIRECT(ADDRESS($AU183+2, BD$1)):INDIRECT(ADDRESS($AU184+1, BD$1)))</f>
        <v>3.2571699999999999</v>
      </c>
      <c r="BE184">
        <f ca="1">AVERAGE(INDIRECT(ADDRESS($AU183+2, BE$1)):INDIRECT(ADDRESS($AU184+1, BE$1)))</f>
        <v>3.4699210000000003</v>
      </c>
      <c r="BF184">
        <f ca="1">AVERAGE(INDIRECT(ADDRESS($AU183+2, BF$1)):INDIRECT(ADDRESS($AU184+1, BF$1)))</f>
        <v>0.32935999999999988</v>
      </c>
      <c r="BG184">
        <f ca="1">AVERAGE(INDIRECT(ADDRESS($AU183+2, BG$1)):INDIRECT(ADDRESS($AU184+1, BG$1)))</f>
        <v>3.0757490000000001</v>
      </c>
      <c r="BH184">
        <f ca="1">AVERAGE(INDIRECT(ADDRESS($AU183+2, BH$1)):INDIRECT(ADDRESS($AU184+1, BH$1)))</f>
        <v>4.9262499999999996</v>
      </c>
      <c r="BI184">
        <f ca="1">AVERAGE(INDIRECT(ADDRESS($AU183+2, BI$1)):INDIRECT(ADDRESS($AU184+1, BI$1)))</f>
        <v>3.0879600000000003</v>
      </c>
      <c r="BJ184">
        <f ca="1">AVERAGE(INDIRECT(ADDRESS($AU183+2, BJ$1)):INDIRECT(ADDRESS($AU184+1, BJ$1)))</f>
        <v>1.2519199999999999</v>
      </c>
      <c r="BK184">
        <f ca="1">AVERAGE(INDIRECT(ADDRESS($AU183+2, BK$1)):INDIRECT(ADDRESS($AU184+1, BK$1)))</f>
        <v>2.2487200000000001</v>
      </c>
      <c r="BL184">
        <f ca="1">AVERAGE(INDIRECT(ADDRESS($AU183+2, BL$1)):INDIRECT(ADDRESS($AU184+1, BL$1)))</f>
        <v>0.71345900000000007</v>
      </c>
      <c r="BM184">
        <f ca="1">AVERAGE(INDIRECT(ADDRESS($AU183+2, BM$1)):INDIRECT(ADDRESS($AU184+1, BM$1)))</f>
        <v>0.82032000000000016</v>
      </c>
      <c r="BN184">
        <f ca="1">AVERAGE(INDIRECT(ADDRESS($AU183+2, BN$1)):INDIRECT(ADDRESS($AU184+1, BN$1)))</f>
        <v>3.2484200000000003</v>
      </c>
      <c r="BO184">
        <f ca="1">AVERAGE(INDIRECT(ADDRESS($AU183+2, BO$1)):INDIRECT(ADDRESS($AU184+1, BO$1)))</f>
        <v>5.2932370000000004</v>
      </c>
      <c r="BP184">
        <f ca="1">AVERAGE(INDIRECT(ADDRESS($AU183+2, BP$1)):INDIRECT(ADDRESS($AU184+1, BP$1)))</f>
        <v>0.26390000000000002</v>
      </c>
    </row>
    <row r="185" spans="1:68" x14ac:dyDescent="0.25">
      <c r="A185" s="1">
        <v>1.24468</v>
      </c>
      <c r="B185" s="1">
        <v>4.1424799999999999</v>
      </c>
      <c r="C185" s="1">
        <v>3.3233799999999998</v>
      </c>
      <c r="D185" s="1">
        <v>5.3734799999999998</v>
      </c>
      <c r="E185" s="1">
        <v>4.5767800000000003</v>
      </c>
      <c r="F185" s="1">
        <v>5.4295299999999997</v>
      </c>
      <c r="G185" s="1">
        <v>6.2604699999999998</v>
      </c>
      <c r="H185" s="1">
        <v>4.80274</v>
      </c>
      <c r="I185" s="1">
        <v>2.70404</v>
      </c>
      <c r="J185" s="1">
        <v>2.61002</v>
      </c>
      <c r="K185" s="1">
        <v>2.3181500000000002</v>
      </c>
      <c r="L185" s="1">
        <v>2.2365200000000001</v>
      </c>
      <c r="M185" s="1">
        <v>2.5206900000000001</v>
      </c>
      <c r="N185" s="1">
        <v>4.4990100000000002</v>
      </c>
      <c r="O185" s="1">
        <v>2.323</v>
      </c>
      <c r="P185" s="1">
        <v>4.7462600000000004</v>
      </c>
      <c r="Q185" s="1">
        <v>2.1034299999999999</v>
      </c>
      <c r="R185" s="1">
        <v>2.1607500000000002</v>
      </c>
      <c r="S185" s="1">
        <v>3.4420799999999998</v>
      </c>
      <c r="T185" s="1">
        <v>3.1901700000000002</v>
      </c>
      <c r="U185" s="1">
        <v>2.3708100000000001</v>
      </c>
      <c r="V185" s="1" t="s">
        <v>23</v>
      </c>
      <c r="W185" s="1">
        <f>ABS(IK_diagnostics_degrees[[#This Row],[Column1]]-A184)</f>
        <v>1.0953199999999998</v>
      </c>
      <c r="X185" s="1">
        <f>ABS(IK_diagnostics_degrees[[#This Row],[Column2]]-B184)</f>
        <v>1.6009500000000001</v>
      </c>
      <c r="Y185" s="1">
        <f>ABS(IK_diagnostics_degrees[[#This Row],[Column3]]-C184)</f>
        <v>1.4590700000000001</v>
      </c>
      <c r="Z185" s="1">
        <f>ABS(IK_diagnostics_degrees[[#This Row],[Column4]]-D184)</f>
        <v>0.41868000000000016</v>
      </c>
      <c r="AA185" s="1">
        <f>ABS(IK_diagnostics_degrees[[#This Row],[Column5]]-E184)</f>
        <v>1.37866</v>
      </c>
      <c r="AB185" s="1">
        <f>ABS(IK_diagnostics_degrees[[#This Row],[Column6]]-F184)</f>
        <v>0.21844999999999981</v>
      </c>
      <c r="AC185" s="1">
        <f>ABS(IK_diagnostics_degrees[[#This Row],[Column7]]-G184)</f>
        <v>5.7038679999999999</v>
      </c>
      <c r="AD185" s="1">
        <f>ABS(IK_diagnostics_degrees[[#This Row],[Column8]]-H184)</f>
        <v>1.3819900000000001</v>
      </c>
      <c r="AE185" s="1">
        <f>ABS(IK_diagnostics_degrees[[#This Row],[Column9]]-I184)</f>
        <v>1.7751429999999999</v>
      </c>
      <c r="AF185" s="1">
        <f>ABS(IK_diagnostics_degrees[[#This Row],[Column10]]-J184)</f>
        <v>3.58508</v>
      </c>
      <c r="AG185" s="1">
        <f>ABS(IK_diagnostics_degrees[[#This Row],[Column11]]-K184)</f>
        <v>3.9650400000000001</v>
      </c>
      <c r="AH185" s="1">
        <f>ABS(IK_diagnostics_degrees[[#This Row],[Column12]]-L184)</f>
        <v>0.6669299999999998</v>
      </c>
      <c r="AI185" s="1">
        <f>ABS(IK_diagnostics_degrees[[#This Row],[Column13]]-M184)</f>
        <v>0.37069999999999981</v>
      </c>
      <c r="AJ185" s="1">
        <f>ABS(IK_diagnostics_degrees[[#This Row],[Column14]]-N184)</f>
        <v>0.48416999999999977</v>
      </c>
      <c r="AK185" s="1">
        <f>ABS(IK_diagnostics_degrees[[#This Row],[Column15]]-O184)</f>
        <v>1.1179600000000001</v>
      </c>
      <c r="AL185" s="1">
        <f>ABS(IK_diagnostics_degrees[[#This Row],[Column16]]-P184)</f>
        <v>0.22199999999999953</v>
      </c>
      <c r="AM185" s="1">
        <f>ABS(IK_diagnostics_degrees[[#This Row],[Column17]]-Q184)</f>
        <v>4.1797599999999999</v>
      </c>
      <c r="AN185" s="1">
        <f>ABS(IK_diagnostics_degrees[[#This Row],[Column18]]-R184)</f>
        <v>4.0425199999999997</v>
      </c>
      <c r="AO185" s="1">
        <f>ABS(IK_diagnostics_degrees[[#This Row],[Column19]]-S184)</f>
        <v>0.80344999999999978</v>
      </c>
      <c r="AP185" s="1">
        <f>ABS(IK_diagnostics_degrees[[#This Row],[Column20]]-T184)</f>
        <v>2.2953299999999999</v>
      </c>
      <c r="AQ185" s="1">
        <f>ABS(IK_diagnostics_degrees[[#This Row],[Column21]]-U184)</f>
        <v>1.1452300000000002</v>
      </c>
      <c r="AU185" s="4">
        <f>IK_diagnostics_frames[[#This Row],[Column1]]+AU184</f>
        <v>565</v>
      </c>
      <c r="AV185">
        <f ca="1">AVERAGE(INDIRECT(ADDRESS($AU184+2, AV$1)):INDIRECT(ADDRESS($AU185+1, AV$1)))</f>
        <v>2.5941550909090907</v>
      </c>
      <c r="AW185">
        <f ca="1">AVERAGE(INDIRECT(ADDRESS($AU184+2, AW$1)):INDIRECT(ADDRESS($AU185+1, AW$1)))</f>
        <v>1.4843499999999998</v>
      </c>
      <c r="AX185">
        <f ca="1">AVERAGE(INDIRECT(ADDRESS($AU184+2, AX$1)):INDIRECT(ADDRESS($AU185+1, AX$1)))</f>
        <v>2.1739881818181814</v>
      </c>
      <c r="AY185">
        <f ca="1">AVERAGE(INDIRECT(ADDRESS($AU184+2, AY$1)):INDIRECT(ADDRESS($AU185+1, AY$1)))</f>
        <v>1.2445610909090907</v>
      </c>
      <c r="AZ185">
        <f ca="1">AVERAGE(INDIRECT(ADDRESS($AU184+2, AZ$1)):INDIRECT(ADDRESS($AU185+1, AZ$1)))</f>
        <v>2.5444644181818181</v>
      </c>
      <c r="BA185">
        <f ca="1">AVERAGE(INDIRECT(ADDRESS($AU184+2, BA$1)):INDIRECT(ADDRESS($AU185+1, BA$1)))</f>
        <v>1.8105716363636362</v>
      </c>
      <c r="BB185">
        <f ca="1">AVERAGE(INDIRECT(ADDRESS($AU184+2, BB$1)):INDIRECT(ADDRESS($AU185+1, BB$1)))</f>
        <v>2.1659546909090905</v>
      </c>
      <c r="BC185">
        <f ca="1">AVERAGE(INDIRECT(ADDRESS($AU184+2, BC$1)):INDIRECT(ADDRESS($AU185+1, BC$1)))</f>
        <v>3.2139893410909095</v>
      </c>
      <c r="BD185">
        <f ca="1">AVERAGE(INDIRECT(ADDRESS($AU184+2, BD$1)):INDIRECT(ADDRESS($AU185+1, BD$1)))</f>
        <v>1.9368016363636367</v>
      </c>
      <c r="BE185">
        <f ca="1">AVERAGE(INDIRECT(ADDRESS($AU184+2, BE$1)):INDIRECT(ADDRESS($AU185+1, BE$1)))</f>
        <v>2.0255546363636365</v>
      </c>
      <c r="BF185">
        <f ca="1">AVERAGE(INDIRECT(ADDRESS($AU184+2, BF$1)):INDIRECT(ADDRESS($AU185+1, BF$1)))</f>
        <v>2.3867012727272723</v>
      </c>
      <c r="BG185">
        <f ca="1">AVERAGE(INDIRECT(ADDRESS($AU184+2, BG$1)):INDIRECT(ADDRESS($AU185+1, BG$1)))</f>
        <v>1.7455509999999996</v>
      </c>
      <c r="BH185">
        <f ca="1">AVERAGE(INDIRECT(ADDRESS($AU184+2, BH$1)):INDIRECT(ADDRESS($AU185+1, BH$1)))</f>
        <v>3.211848527272728</v>
      </c>
      <c r="BI185">
        <f ca="1">AVERAGE(INDIRECT(ADDRESS($AU184+2, BI$1)):INDIRECT(ADDRESS($AU185+1, BI$1)))</f>
        <v>2.996922090909091</v>
      </c>
      <c r="BJ185">
        <f ca="1">AVERAGE(INDIRECT(ADDRESS($AU184+2, BJ$1)):INDIRECT(ADDRESS($AU185+1, BJ$1)))</f>
        <v>1.9812387272727272</v>
      </c>
      <c r="BK185">
        <f ca="1">AVERAGE(INDIRECT(ADDRESS($AU184+2, BK$1)):INDIRECT(ADDRESS($AU185+1, BK$1)))</f>
        <v>1.0990199999999997</v>
      </c>
      <c r="BL185">
        <f ca="1">AVERAGE(INDIRECT(ADDRESS($AU184+2, BL$1)):INDIRECT(ADDRESS($AU185+1, BL$1)))</f>
        <v>1.6737272727272725</v>
      </c>
      <c r="BM185">
        <f ca="1">AVERAGE(INDIRECT(ADDRESS($AU184+2, BM$1)):INDIRECT(ADDRESS($AU185+1, BM$1)))</f>
        <v>1.1391623490909091</v>
      </c>
      <c r="BN185">
        <f ca="1">AVERAGE(INDIRECT(ADDRESS($AU184+2, BN$1)):INDIRECT(ADDRESS($AU185+1, BN$1)))</f>
        <v>2.5438824363636368</v>
      </c>
      <c r="BO185">
        <f ca="1">AVERAGE(INDIRECT(ADDRESS($AU184+2, BO$1)):INDIRECT(ADDRESS($AU185+1, BO$1)))</f>
        <v>2.6150079818181822</v>
      </c>
      <c r="BP185">
        <f ca="1">AVERAGE(INDIRECT(ADDRESS($AU184+2, BP$1)):INDIRECT(ADDRESS($AU185+1, BP$1)))</f>
        <v>1.2144690909090912</v>
      </c>
    </row>
    <row r="186" spans="1:68" x14ac:dyDescent="0.25">
      <c r="A186" s="1">
        <v>2.5874600000000001</v>
      </c>
      <c r="B186" s="1">
        <v>1.2205699999999999</v>
      </c>
      <c r="C186" s="1">
        <v>4.1048400000000003</v>
      </c>
      <c r="D186" s="1" t="s">
        <v>22</v>
      </c>
      <c r="E186" s="1">
        <v>3.3575200000000001</v>
      </c>
      <c r="F186" s="1">
        <v>2.7634099999999999</v>
      </c>
      <c r="G186" s="1">
        <v>4.0019900000000002</v>
      </c>
      <c r="H186" s="1">
        <v>0.20386000000000001</v>
      </c>
      <c r="I186" s="1">
        <v>1.5518099999999999</v>
      </c>
      <c r="J186" s="1">
        <v>1.97549</v>
      </c>
      <c r="K186" s="1">
        <v>2.62967</v>
      </c>
      <c r="L186" s="1">
        <v>0.56161499999999998</v>
      </c>
      <c r="M186" s="1">
        <v>3.19353</v>
      </c>
      <c r="N186" s="1">
        <v>2.0338400000000001</v>
      </c>
      <c r="O186" s="1">
        <v>5.2816000000000001</v>
      </c>
      <c r="P186" s="1">
        <v>1.9873799999999999</v>
      </c>
      <c r="Q186" s="1">
        <v>6.0327099999999998</v>
      </c>
      <c r="R186" s="1">
        <v>5.3056099999999997</v>
      </c>
      <c r="S186" s="1">
        <v>2.7740499999999999</v>
      </c>
      <c r="T186" s="1">
        <v>0.60412200000000005</v>
      </c>
      <c r="U186" s="1">
        <v>9.1167200000000004E-2</v>
      </c>
      <c r="V186" s="1" t="s">
        <v>23</v>
      </c>
      <c r="W186" s="1">
        <f>ABS(IK_diagnostics_degrees[[#This Row],[Column1]]-A185)</f>
        <v>1.3427800000000001</v>
      </c>
      <c r="X186" s="1">
        <f>ABS(IK_diagnostics_degrees[[#This Row],[Column2]]-B185)</f>
        <v>2.92191</v>
      </c>
      <c r="Y186" s="1">
        <f>ABS(IK_diagnostics_degrees[[#This Row],[Column3]]-C185)</f>
        <v>0.78146000000000049</v>
      </c>
      <c r="Z186" s="1">
        <f>ABS(IK_diagnostics_degrees[[#This Row],[Column4]]-D185)</f>
        <v>5.3734799999999998</v>
      </c>
      <c r="AA186" s="1">
        <f>ABS(IK_diagnostics_degrees[[#This Row],[Column5]]-E185)</f>
        <v>1.2192600000000002</v>
      </c>
      <c r="AB186" s="1">
        <f>ABS(IK_diagnostics_degrees[[#This Row],[Column6]]-F185)</f>
        <v>2.6661199999999998</v>
      </c>
      <c r="AC186" s="1">
        <f>ABS(IK_diagnostics_degrees[[#This Row],[Column7]]-G185)</f>
        <v>2.2584799999999996</v>
      </c>
      <c r="AD186" s="1">
        <f>ABS(IK_diagnostics_degrees[[#This Row],[Column8]]-H185)</f>
        <v>4.5988800000000003</v>
      </c>
      <c r="AE186" s="1">
        <f>ABS(IK_diagnostics_degrees[[#This Row],[Column9]]-I185)</f>
        <v>1.1522300000000001</v>
      </c>
      <c r="AF186" s="1">
        <f>ABS(IK_diagnostics_degrees[[#This Row],[Column10]]-J185)</f>
        <v>0.63453000000000004</v>
      </c>
      <c r="AG186" s="1">
        <f>ABS(IK_diagnostics_degrees[[#This Row],[Column11]]-K185)</f>
        <v>0.3115199999999998</v>
      </c>
      <c r="AH186" s="1">
        <f>ABS(IK_diagnostics_degrees[[#This Row],[Column12]]-L185)</f>
        <v>1.6749050000000001</v>
      </c>
      <c r="AI186" s="1">
        <f>ABS(IK_diagnostics_degrees[[#This Row],[Column13]]-M185)</f>
        <v>0.67283999999999988</v>
      </c>
      <c r="AJ186" s="1">
        <f>ABS(IK_diagnostics_degrees[[#This Row],[Column14]]-N185)</f>
        <v>2.4651700000000001</v>
      </c>
      <c r="AK186" s="1">
        <f>ABS(IK_diagnostics_degrees[[#This Row],[Column15]]-O185)</f>
        <v>2.9586000000000001</v>
      </c>
      <c r="AL186" s="1">
        <f>ABS(IK_diagnostics_degrees[[#This Row],[Column16]]-P185)</f>
        <v>2.7588800000000004</v>
      </c>
      <c r="AM186" s="1">
        <f>ABS(IK_diagnostics_degrees[[#This Row],[Column17]]-Q185)</f>
        <v>3.9292799999999999</v>
      </c>
      <c r="AN186" s="1">
        <f>ABS(IK_diagnostics_degrees[[#This Row],[Column18]]-R185)</f>
        <v>3.1448599999999995</v>
      </c>
      <c r="AO186" s="1">
        <f>ABS(IK_diagnostics_degrees[[#This Row],[Column19]]-S185)</f>
        <v>0.6680299999999999</v>
      </c>
      <c r="AP186" s="1">
        <f>ABS(IK_diagnostics_degrees[[#This Row],[Column20]]-T185)</f>
        <v>2.5860479999999999</v>
      </c>
      <c r="AQ186" s="1">
        <f>ABS(IK_diagnostics_degrees[[#This Row],[Column21]]-U185)</f>
        <v>2.2796428</v>
      </c>
      <c r="AU186" s="3">
        <f>IK_diagnostics_frames[[#This Row],[Column1]]+AU185</f>
        <v>568</v>
      </c>
      <c r="AV186">
        <f ca="1">AVERAGE(INDIRECT(ADDRESS($AU185+2, AV$1)):INDIRECT(ADDRESS($AU186+1, AV$1)))</f>
        <v>2.9683259999999998</v>
      </c>
      <c r="AW186">
        <f ca="1">AVERAGE(INDIRECT(ADDRESS($AU185+2, AW$1)):INDIRECT(ADDRESS($AU186+1, AW$1)))</f>
        <v>1.5218800000000001</v>
      </c>
      <c r="AX186">
        <f ca="1">AVERAGE(INDIRECT(ADDRESS($AU185+2, AX$1)):INDIRECT(ADDRESS($AU186+1, AX$1)))</f>
        <v>1.3630466666666667</v>
      </c>
      <c r="AY186">
        <f ca="1">AVERAGE(INDIRECT(ADDRESS($AU185+2, AY$1)):INDIRECT(ADDRESS($AU186+1, AY$1)))</f>
        <v>1.4392933333333335</v>
      </c>
      <c r="AZ186">
        <f ca="1">AVERAGE(INDIRECT(ADDRESS($AU185+2, AZ$1)):INDIRECT(ADDRESS($AU186+1, AZ$1)))</f>
        <v>1.1086666666666665</v>
      </c>
      <c r="BA186">
        <f ca="1">AVERAGE(INDIRECT(ADDRESS($AU185+2, BA$1)):INDIRECT(ADDRESS($AU186+1, BA$1)))</f>
        <v>2.5911666666666666</v>
      </c>
      <c r="BB186">
        <f ca="1">AVERAGE(INDIRECT(ADDRESS($AU185+2, BB$1)):INDIRECT(ADDRESS($AU186+1, BB$1)))</f>
        <v>1.3252633333333332</v>
      </c>
      <c r="BC186">
        <f ca="1">AVERAGE(INDIRECT(ADDRESS($AU185+2, BC$1)):INDIRECT(ADDRESS($AU186+1, BC$1)))</f>
        <v>2.2137899999999999</v>
      </c>
      <c r="BD186">
        <f ca="1">AVERAGE(INDIRECT(ADDRESS($AU185+2, BD$1)):INDIRECT(ADDRESS($AU186+1, BD$1)))</f>
        <v>1.8111090000000001</v>
      </c>
      <c r="BE186">
        <f ca="1">AVERAGE(INDIRECT(ADDRESS($AU185+2, BE$1)):INDIRECT(ADDRESS($AU186+1, BE$1)))</f>
        <v>0.41659666666666667</v>
      </c>
      <c r="BF186">
        <f ca="1">AVERAGE(INDIRECT(ADDRESS($AU185+2, BF$1)):INDIRECT(ADDRESS($AU186+1, BF$1)))</f>
        <v>1.7823593333333332</v>
      </c>
      <c r="BG186">
        <f ca="1">AVERAGE(INDIRECT(ADDRESS($AU185+2, BG$1)):INDIRECT(ADDRESS($AU186+1, BG$1)))</f>
        <v>1.5705</v>
      </c>
      <c r="BH186">
        <f ca="1">AVERAGE(INDIRECT(ADDRESS($AU185+2, BH$1)):INDIRECT(ADDRESS($AU186+1, BH$1)))</f>
        <v>2.0464233333333337</v>
      </c>
      <c r="BI186">
        <f ca="1">AVERAGE(INDIRECT(ADDRESS($AU185+2, BI$1)):INDIRECT(ADDRESS($AU186+1, BI$1)))</f>
        <v>2.6430399999999996</v>
      </c>
      <c r="BJ186">
        <f ca="1">AVERAGE(INDIRECT(ADDRESS($AU185+2, BJ$1)):INDIRECT(ADDRESS($AU186+1, BJ$1)))</f>
        <v>2.8144966666666669</v>
      </c>
      <c r="BK186">
        <f ca="1">AVERAGE(INDIRECT(ADDRESS($AU185+2, BK$1)):INDIRECT(ADDRESS($AU186+1, BK$1)))</f>
        <v>2.1532420000000001</v>
      </c>
      <c r="BL186">
        <f ca="1">AVERAGE(INDIRECT(ADDRESS($AU185+2, BL$1)):INDIRECT(ADDRESS($AU186+1, BL$1)))</f>
        <v>1.3561966666666667</v>
      </c>
      <c r="BM186">
        <f ca="1">AVERAGE(INDIRECT(ADDRESS($AU185+2, BM$1)):INDIRECT(ADDRESS($AU186+1, BM$1)))</f>
        <v>1.7463079466666667</v>
      </c>
      <c r="BN186">
        <f ca="1">AVERAGE(INDIRECT(ADDRESS($AU185+2, BN$1)):INDIRECT(ADDRESS($AU186+1, BN$1)))</f>
        <v>0.53989666666666658</v>
      </c>
      <c r="BO186">
        <f ca="1">AVERAGE(INDIRECT(ADDRESS($AU185+2, BO$1)):INDIRECT(ADDRESS($AU186+1, BO$1)))</f>
        <v>1.7648433333333333</v>
      </c>
      <c r="BP186">
        <f ca="1">AVERAGE(INDIRECT(ADDRESS($AU185+2, BP$1)):INDIRECT(ADDRESS($AU186+1, BP$1)))</f>
        <v>2.6652957546666669</v>
      </c>
    </row>
    <row r="187" spans="1:68" x14ac:dyDescent="0.25">
      <c r="A187" s="1">
        <v>0.51181600000000005</v>
      </c>
      <c r="B187" s="1">
        <v>2.0084</v>
      </c>
      <c r="C187" s="1">
        <v>1.15944</v>
      </c>
      <c r="D187" s="1">
        <v>5.9684999999999997</v>
      </c>
      <c r="E187" s="1">
        <v>2.0560999999999998</v>
      </c>
      <c r="F187" s="1">
        <v>4.1088399999999998</v>
      </c>
      <c r="G187" s="1">
        <v>0.74965700000000002</v>
      </c>
      <c r="H187" s="1">
        <v>3.4262899999999998</v>
      </c>
      <c r="I187" s="1">
        <v>2.3197199999999998</v>
      </c>
      <c r="J187" s="1">
        <v>4.15395</v>
      </c>
      <c r="K187" s="1">
        <v>4.5139100000000001</v>
      </c>
      <c r="L187" s="1">
        <v>4.4915700000000003</v>
      </c>
      <c r="M187" s="1">
        <v>5.91174</v>
      </c>
      <c r="N187" s="1">
        <v>3.0112000000000001</v>
      </c>
      <c r="O187" s="1">
        <v>1.77739</v>
      </c>
      <c r="P187" s="1">
        <v>5.34924</v>
      </c>
      <c r="Q187" s="1">
        <v>1.62696</v>
      </c>
      <c r="R187" s="1">
        <v>0.350022</v>
      </c>
      <c r="S187" s="1">
        <v>3.83081</v>
      </c>
      <c r="T187" s="1">
        <v>6.1889799999999999</v>
      </c>
      <c r="U187" s="1">
        <v>6.2831900000000003</v>
      </c>
      <c r="V187" s="1" t="s">
        <v>23</v>
      </c>
      <c r="W187" s="1">
        <f>ABS(IK_diagnostics_degrees[[#This Row],[Column1]]-A186)</f>
        <v>2.075644</v>
      </c>
      <c r="X187" s="1">
        <f>ABS(IK_diagnostics_degrees[[#This Row],[Column2]]-B186)</f>
        <v>0.78783000000000003</v>
      </c>
      <c r="Y187" s="1">
        <f>ABS(IK_diagnostics_degrees[[#This Row],[Column3]]-C186)</f>
        <v>2.9454000000000002</v>
      </c>
      <c r="Z187" s="1">
        <f>ABS(IK_diagnostics_degrees[[#This Row],[Column4]]-D186)</f>
        <v>5.9684999999999997</v>
      </c>
      <c r="AA187" s="1">
        <f>ABS(IK_diagnostics_degrees[[#This Row],[Column5]]-E186)</f>
        <v>1.3014200000000002</v>
      </c>
      <c r="AB187" s="1">
        <f>ABS(IK_diagnostics_degrees[[#This Row],[Column6]]-F186)</f>
        <v>1.3454299999999999</v>
      </c>
      <c r="AC187" s="1">
        <f>ABS(IK_diagnostics_degrees[[#This Row],[Column7]]-G186)</f>
        <v>3.2523330000000001</v>
      </c>
      <c r="AD187" s="1">
        <f>ABS(IK_diagnostics_degrees[[#This Row],[Column8]]-H186)</f>
        <v>3.2224299999999997</v>
      </c>
      <c r="AE187" s="1">
        <f>ABS(IK_diagnostics_degrees[[#This Row],[Column9]]-I186)</f>
        <v>0.76790999999999987</v>
      </c>
      <c r="AF187" s="1">
        <f>ABS(IK_diagnostics_degrees[[#This Row],[Column10]]-J186)</f>
        <v>2.1784600000000003</v>
      </c>
      <c r="AG187" s="1">
        <f>ABS(IK_diagnostics_degrees[[#This Row],[Column11]]-K186)</f>
        <v>1.8842400000000001</v>
      </c>
      <c r="AH187" s="1">
        <f>ABS(IK_diagnostics_degrees[[#This Row],[Column12]]-L186)</f>
        <v>3.9299550000000005</v>
      </c>
      <c r="AI187" s="1">
        <f>ABS(IK_diagnostics_degrees[[#This Row],[Column13]]-M186)</f>
        <v>2.71821</v>
      </c>
      <c r="AJ187" s="1">
        <f>ABS(IK_diagnostics_degrees[[#This Row],[Column14]]-N186)</f>
        <v>0.97736000000000001</v>
      </c>
      <c r="AK187" s="1">
        <f>ABS(IK_diagnostics_degrees[[#This Row],[Column15]]-O186)</f>
        <v>3.50421</v>
      </c>
      <c r="AL187" s="1">
        <f>ABS(IK_diagnostics_degrees[[#This Row],[Column16]]-P186)</f>
        <v>3.3618600000000001</v>
      </c>
      <c r="AM187" s="1">
        <f>ABS(IK_diagnostics_degrees[[#This Row],[Column17]]-Q186)</f>
        <v>4.4057499999999994</v>
      </c>
      <c r="AN187" s="1">
        <f>ABS(IK_diagnostics_degrees[[#This Row],[Column18]]-R186)</f>
        <v>4.9555879999999997</v>
      </c>
      <c r="AO187" s="1">
        <f>ABS(IK_diagnostics_degrees[[#This Row],[Column19]]-S186)</f>
        <v>1.0567600000000001</v>
      </c>
      <c r="AP187" s="1">
        <f>ABS(IK_diagnostics_degrees[[#This Row],[Column20]]-T186)</f>
        <v>5.5848579999999997</v>
      </c>
      <c r="AQ187" s="1">
        <f>ABS(IK_diagnostics_degrees[[#This Row],[Column21]]-U186)</f>
        <v>6.1920228000000002</v>
      </c>
      <c r="AU187" s="4">
        <f>IK_diagnostics_frames[[#This Row],[Column1]]+AU186</f>
        <v>575</v>
      </c>
      <c r="AV187">
        <f ca="1">AVERAGE(INDIRECT(ADDRESS($AU186+2, AV$1)):INDIRECT(ADDRESS($AU187+1, AV$1)))</f>
        <v>1.1362561428571427</v>
      </c>
      <c r="AW187">
        <f ca="1">AVERAGE(INDIRECT(ADDRESS($AU186+2, AW$1)):INDIRECT(ADDRESS($AU187+1, AW$1)))</f>
        <v>1.5617785142857143</v>
      </c>
      <c r="AX187">
        <f ca="1">AVERAGE(INDIRECT(ADDRESS($AU186+2, AX$1)):INDIRECT(ADDRESS($AU187+1, AX$1)))</f>
        <v>0.94846142857142868</v>
      </c>
      <c r="AY187">
        <f ca="1">AVERAGE(INDIRECT(ADDRESS($AU186+2, AY$1)):INDIRECT(ADDRESS($AU187+1, AY$1)))</f>
        <v>1.7772314285714288</v>
      </c>
      <c r="AZ187">
        <f ca="1">AVERAGE(INDIRECT(ADDRESS($AU186+2, AZ$1)):INDIRECT(ADDRESS($AU187+1, AZ$1)))</f>
        <v>3.3912826014285709</v>
      </c>
      <c r="BA187">
        <f ca="1">AVERAGE(INDIRECT(ADDRESS($AU186+2, BA$1)):INDIRECT(ADDRESS($AU187+1, BA$1)))</f>
        <v>2.9458828571428568</v>
      </c>
      <c r="BB187">
        <f ca="1">AVERAGE(INDIRECT(ADDRESS($AU186+2, BB$1)):INDIRECT(ADDRESS($AU187+1, BB$1)))</f>
        <v>2.1447859999999999</v>
      </c>
      <c r="BC187">
        <f ca="1">AVERAGE(INDIRECT(ADDRESS($AU186+2, BC$1)):INDIRECT(ADDRESS($AU187+1, BC$1)))</f>
        <v>1.9999997142857144</v>
      </c>
      <c r="BD187">
        <f ca="1">AVERAGE(INDIRECT(ADDRESS($AU186+2, BD$1)):INDIRECT(ADDRESS($AU187+1, BD$1)))</f>
        <v>1.6222410000000003</v>
      </c>
      <c r="BE187">
        <f ca="1">AVERAGE(INDIRECT(ADDRESS($AU186+2, BE$1)):INDIRECT(ADDRESS($AU187+1, BE$1)))</f>
        <v>1.3431928571428575</v>
      </c>
      <c r="BF187">
        <f ca="1">AVERAGE(INDIRECT(ADDRESS($AU186+2, BF$1)):INDIRECT(ADDRESS($AU187+1, BF$1)))</f>
        <v>2.9214677142857144</v>
      </c>
      <c r="BG187">
        <f ca="1">AVERAGE(INDIRECT(ADDRESS($AU186+2, BG$1)):INDIRECT(ADDRESS($AU187+1, BG$1)))</f>
        <v>2.6580219999999999</v>
      </c>
      <c r="BH187">
        <f ca="1">AVERAGE(INDIRECT(ADDRESS($AU186+2, BH$1)):INDIRECT(ADDRESS($AU187+1, BH$1)))</f>
        <v>1.6604639999999997</v>
      </c>
      <c r="BI187">
        <f ca="1">AVERAGE(INDIRECT(ADDRESS($AU186+2, BI$1)):INDIRECT(ADDRESS($AU187+1, BI$1)))</f>
        <v>1.2336114285714286</v>
      </c>
      <c r="BJ187">
        <f ca="1">AVERAGE(INDIRECT(ADDRESS($AU186+2, BJ$1)):INDIRECT(ADDRESS($AU187+1, BJ$1)))</f>
        <v>1.7259757142857144</v>
      </c>
      <c r="BK187">
        <f ca="1">AVERAGE(INDIRECT(ADDRESS($AU186+2, BK$1)):INDIRECT(ADDRESS($AU187+1, BK$1)))</f>
        <v>2.460950285714286</v>
      </c>
      <c r="BL187">
        <f ca="1">AVERAGE(INDIRECT(ADDRESS($AU186+2, BL$1)):INDIRECT(ADDRESS($AU187+1, BL$1)))</f>
        <v>1.9694020000000001</v>
      </c>
      <c r="BM187">
        <f ca="1">AVERAGE(INDIRECT(ADDRESS($AU186+2, BM$1)):INDIRECT(ADDRESS($AU187+1, BM$1)))</f>
        <v>1.382592742857143</v>
      </c>
      <c r="BN187">
        <f ca="1">AVERAGE(INDIRECT(ADDRESS($AU186+2, BN$1)):INDIRECT(ADDRESS($AU187+1, BN$1)))</f>
        <v>1.9927648571428569</v>
      </c>
      <c r="BO187">
        <f ca="1">AVERAGE(INDIRECT(ADDRESS($AU186+2, BO$1)):INDIRECT(ADDRESS($AU187+1, BO$1)))</f>
        <v>1.3201528571428576</v>
      </c>
      <c r="BP187">
        <f ca="1">AVERAGE(INDIRECT(ADDRESS($AU186+2, BP$1)):INDIRECT(ADDRESS($AU187+1, BP$1)))</f>
        <v>2.8668402857142858</v>
      </c>
    </row>
    <row r="188" spans="1:68" x14ac:dyDescent="0.25">
      <c r="A188" s="1">
        <v>0.79640699999999998</v>
      </c>
      <c r="B188" s="1">
        <v>2.5968499999999999</v>
      </c>
      <c r="C188" s="1">
        <v>4.5517700000000001E-2</v>
      </c>
      <c r="D188" s="1">
        <v>2.13184</v>
      </c>
      <c r="E188" s="1">
        <v>4.7804700000000002</v>
      </c>
      <c r="F188" s="1">
        <v>1.57728</v>
      </c>
      <c r="G188" s="1">
        <v>4.1219999999999999</v>
      </c>
      <c r="H188" s="1">
        <v>3.3859699999999999</v>
      </c>
      <c r="I188" s="1">
        <v>3.1868799999999999</v>
      </c>
      <c r="J188" s="1">
        <v>1.3010299999999999</v>
      </c>
      <c r="K188" s="1">
        <v>2.7290299999999998</v>
      </c>
      <c r="L188" s="1">
        <v>3.6765599999999998</v>
      </c>
      <c r="M188" s="1">
        <v>4.9709000000000003</v>
      </c>
      <c r="N188" s="1">
        <v>0.61786300000000005</v>
      </c>
      <c r="O188" s="1">
        <v>4.0301400000000003</v>
      </c>
      <c r="P188" s="1">
        <v>2.7488899999999998</v>
      </c>
      <c r="Q188" s="1">
        <v>0.67832099999999995</v>
      </c>
      <c r="R188" s="1">
        <v>4.0991799999999996</v>
      </c>
      <c r="S188" s="1">
        <v>3.2936000000000001</v>
      </c>
      <c r="T188" s="1">
        <v>3.3293200000000001</v>
      </c>
      <c r="U188" s="1">
        <v>0.65453499999999998</v>
      </c>
      <c r="V188" s="1" t="s">
        <v>23</v>
      </c>
      <c r="W188" s="1">
        <f>ABS(IK_diagnostics_degrees[[#This Row],[Column1]]-A187)</f>
        <v>0.28459099999999993</v>
      </c>
      <c r="X188" s="1">
        <f>ABS(IK_diagnostics_degrees[[#This Row],[Column2]]-B187)</f>
        <v>0.58844999999999992</v>
      </c>
      <c r="Y188" s="1">
        <f>ABS(IK_diagnostics_degrees[[#This Row],[Column3]]-C187)</f>
        <v>1.1139223</v>
      </c>
      <c r="Z188" s="1">
        <f>ABS(IK_diagnostics_degrees[[#This Row],[Column4]]-D187)</f>
        <v>3.8366599999999997</v>
      </c>
      <c r="AA188" s="1">
        <f>ABS(IK_diagnostics_degrees[[#This Row],[Column5]]-E187)</f>
        <v>2.7243700000000004</v>
      </c>
      <c r="AB188" s="1">
        <f>ABS(IK_diagnostics_degrees[[#This Row],[Column6]]-F187)</f>
        <v>2.5315599999999998</v>
      </c>
      <c r="AC188" s="1">
        <f>ABS(IK_diagnostics_degrees[[#This Row],[Column7]]-G187)</f>
        <v>3.3723429999999999</v>
      </c>
      <c r="AD188" s="1">
        <f>ABS(IK_diagnostics_degrees[[#This Row],[Column8]]-H187)</f>
        <v>4.0319999999999911E-2</v>
      </c>
      <c r="AE188" s="1">
        <f>ABS(IK_diagnostics_degrees[[#This Row],[Column9]]-I187)</f>
        <v>0.86716000000000015</v>
      </c>
      <c r="AF188" s="1">
        <f>ABS(IK_diagnostics_degrees[[#This Row],[Column10]]-J187)</f>
        <v>2.8529200000000001</v>
      </c>
      <c r="AG188" s="1">
        <f>ABS(IK_diagnostics_degrees[[#This Row],[Column11]]-K187)</f>
        <v>1.7848800000000002</v>
      </c>
      <c r="AH188" s="1">
        <f>ABS(IK_diagnostics_degrees[[#This Row],[Column12]]-L187)</f>
        <v>0.81501000000000046</v>
      </c>
      <c r="AI188" s="1">
        <f>ABS(IK_diagnostics_degrees[[#This Row],[Column13]]-M187)</f>
        <v>0.94083999999999968</v>
      </c>
      <c r="AJ188" s="1">
        <f>ABS(IK_diagnostics_degrees[[#This Row],[Column14]]-N187)</f>
        <v>2.3933369999999998</v>
      </c>
      <c r="AK188" s="1">
        <f>ABS(IK_diagnostics_degrees[[#This Row],[Column15]]-O187)</f>
        <v>2.2527500000000003</v>
      </c>
      <c r="AL188" s="1">
        <f>ABS(IK_diagnostics_degrees[[#This Row],[Column16]]-P187)</f>
        <v>2.6003500000000002</v>
      </c>
      <c r="AM188" s="1">
        <f>ABS(IK_diagnostics_degrees[[#This Row],[Column17]]-Q187)</f>
        <v>0.94863900000000001</v>
      </c>
      <c r="AN188" s="1">
        <f>ABS(IK_diagnostics_degrees[[#This Row],[Column18]]-R187)</f>
        <v>3.7491579999999995</v>
      </c>
      <c r="AO188" s="1">
        <f>ABS(IK_diagnostics_degrees[[#This Row],[Column19]]-S187)</f>
        <v>0.53720999999999997</v>
      </c>
      <c r="AP188" s="1">
        <f>ABS(IK_diagnostics_degrees[[#This Row],[Column20]]-T187)</f>
        <v>2.8596599999999999</v>
      </c>
      <c r="AQ188" s="1">
        <f>ABS(IK_diagnostics_degrees[[#This Row],[Column21]]-U187)</f>
        <v>5.6286550000000002</v>
      </c>
      <c r="AU188" s="3">
        <f>IK_diagnostics_frames[[#This Row],[Column1]]+AU187</f>
        <v>576</v>
      </c>
      <c r="AV188">
        <f ca="1">AVERAGE(INDIRECT(ADDRESS($AU187+2, AV$1)):INDIRECT(ADDRESS($AU188+1, AV$1)))</f>
        <v>1.4368829999999999</v>
      </c>
      <c r="AW188">
        <f ca="1">AVERAGE(INDIRECT(ADDRESS($AU187+2, AW$1)):INDIRECT(ADDRESS($AU188+1, AW$1)))</f>
        <v>0.43235899999999994</v>
      </c>
      <c r="AX188">
        <f ca="1">AVERAGE(INDIRECT(ADDRESS($AU187+2, AX$1)):INDIRECT(ADDRESS($AU188+1, AX$1)))</f>
        <v>0.90918999999999972</v>
      </c>
      <c r="AY188">
        <f ca="1">AVERAGE(INDIRECT(ADDRESS($AU187+2, AY$1)):INDIRECT(ADDRESS($AU188+1, AY$1)))</f>
        <v>2.4685899999999998</v>
      </c>
      <c r="AZ188">
        <f ca="1">AVERAGE(INDIRECT(ADDRESS($AU187+2, AZ$1)):INDIRECT(ADDRESS($AU188+1, AZ$1)))</f>
        <v>2.5198700000000001</v>
      </c>
      <c r="BA188">
        <f ca="1">AVERAGE(INDIRECT(ADDRESS($AU187+2, BA$1)):INDIRECT(ADDRESS($AU188+1, BA$1)))</f>
        <v>1.4528100000000004</v>
      </c>
      <c r="BB188">
        <f ca="1">AVERAGE(INDIRECT(ADDRESS($AU187+2, BB$1)):INDIRECT(ADDRESS($AU188+1, BB$1)))</f>
        <v>2.0949499999999994</v>
      </c>
      <c r="BC188">
        <f ca="1">AVERAGE(INDIRECT(ADDRESS($AU187+2, BC$1)):INDIRECT(ADDRESS($AU188+1, BC$1)))</f>
        <v>2.5949900000000001</v>
      </c>
      <c r="BD188">
        <f ca="1">AVERAGE(INDIRECT(ADDRESS($AU187+2, BD$1)):INDIRECT(ADDRESS($AU188+1, BD$1)))</f>
        <v>0.77607999999999988</v>
      </c>
      <c r="BE188">
        <f ca="1">AVERAGE(INDIRECT(ADDRESS($AU187+2, BE$1)):INDIRECT(ADDRESS($AU188+1, BE$1)))</f>
        <v>6.2479999999999869E-2</v>
      </c>
      <c r="BF188">
        <f ca="1">AVERAGE(INDIRECT(ADDRESS($AU187+2, BF$1)):INDIRECT(ADDRESS($AU188+1, BF$1)))</f>
        <v>2.6116000000000006</v>
      </c>
      <c r="BG188">
        <f ca="1">AVERAGE(INDIRECT(ADDRESS($AU187+2, BG$1)):INDIRECT(ADDRESS($AU188+1, BG$1)))</f>
        <v>1.2550400000000002</v>
      </c>
      <c r="BH188">
        <f ca="1">AVERAGE(INDIRECT(ADDRESS($AU187+2, BH$1)):INDIRECT(ADDRESS($AU188+1, BH$1)))</f>
        <v>0.85313999999999979</v>
      </c>
      <c r="BI188">
        <f ca="1">AVERAGE(INDIRECT(ADDRESS($AU187+2, BI$1)):INDIRECT(ADDRESS($AU188+1, BI$1)))</f>
        <v>3.0373700000000001</v>
      </c>
      <c r="BJ188">
        <f ca="1">AVERAGE(INDIRECT(ADDRESS($AU187+2, BJ$1)):INDIRECT(ADDRESS($AU188+1, BJ$1)))</f>
        <v>0.20264000000000015</v>
      </c>
      <c r="BK188">
        <f ca="1">AVERAGE(INDIRECT(ADDRESS($AU187+2, BK$1)):INDIRECT(ADDRESS($AU188+1, BK$1)))</f>
        <v>0.36037000000000052</v>
      </c>
      <c r="BL188">
        <f ca="1">AVERAGE(INDIRECT(ADDRESS($AU187+2, BL$1)):INDIRECT(ADDRESS($AU188+1, BL$1)))</f>
        <v>0.70856399999999997</v>
      </c>
      <c r="BM188">
        <f ca="1">AVERAGE(INDIRECT(ADDRESS($AU187+2, BM$1)):INDIRECT(ADDRESS($AU188+1, BM$1)))</f>
        <v>2.8383280000000002</v>
      </c>
      <c r="BN188">
        <f ca="1">AVERAGE(INDIRECT(ADDRESS($AU187+2, BN$1)):INDIRECT(ADDRESS($AU188+1, BN$1)))</f>
        <v>0.43520000000000003</v>
      </c>
      <c r="BO188">
        <f ca="1">AVERAGE(INDIRECT(ADDRESS($AU187+2, BO$1)):INDIRECT(ADDRESS($AU188+1, BO$1)))</f>
        <v>4.90456</v>
      </c>
      <c r="BP188">
        <f ca="1">AVERAGE(INDIRECT(ADDRESS($AU187+2, BP$1)):INDIRECT(ADDRESS($AU188+1, BP$1)))</f>
        <v>0.11133000000000015</v>
      </c>
    </row>
    <row r="189" spans="1:68" x14ac:dyDescent="0.25">
      <c r="A189" s="1">
        <v>6.2831900000000003</v>
      </c>
      <c r="B189" s="1">
        <v>2.3331400000000002</v>
      </c>
      <c r="C189" s="1">
        <v>1.09927</v>
      </c>
      <c r="D189" s="1">
        <v>2.14602</v>
      </c>
      <c r="E189" s="1">
        <v>3.3163499999999999</v>
      </c>
      <c r="F189" s="1">
        <v>2.8712800000000001</v>
      </c>
      <c r="G189" s="1">
        <v>2.6360000000000001</v>
      </c>
      <c r="H189" s="1">
        <v>6.0884</v>
      </c>
      <c r="I189" s="1">
        <v>1.17466</v>
      </c>
      <c r="J189" s="1">
        <v>0.85586499999999999</v>
      </c>
      <c r="K189" s="1">
        <v>2.31677</v>
      </c>
      <c r="L189" s="1">
        <v>1.6484700000000001</v>
      </c>
      <c r="M189" s="1">
        <v>4.3547799999999999</v>
      </c>
      <c r="N189" s="1">
        <v>0.711252</v>
      </c>
      <c r="O189" s="1">
        <v>4.3738200000000003</v>
      </c>
      <c r="P189" s="1">
        <v>2.4552999999999998</v>
      </c>
      <c r="Q189" s="1">
        <v>9.9219E-4</v>
      </c>
      <c r="R189" s="1">
        <v>4.7635199999999998</v>
      </c>
      <c r="S189" s="1">
        <v>0.83826100000000003</v>
      </c>
      <c r="T189" s="1">
        <v>3.3057699999999999</v>
      </c>
      <c r="U189" s="1">
        <v>2.65069</v>
      </c>
      <c r="V189" s="1" t="s">
        <v>23</v>
      </c>
      <c r="W189" s="1">
        <f>ABS(IK_diagnostics_degrees[[#This Row],[Column1]]-A188)</f>
        <v>5.486783</v>
      </c>
      <c r="X189" s="1">
        <f>ABS(IK_diagnostics_degrees[[#This Row],[Column2]]-B188)</f>
        <v>0.26370999999999967</v>
      </c>
      <c r="Y189" s="1">
        <f>ABS(IK_diagnostics_degrees[[#This Row],[Column3]]-C188)</f>
        <v>1.0537523</v>
      </c>
      <c r="Z189" s="1">
        <f>ABS(IK_diagnostics_degrees[[#This Row],[Column4]]-D188)</f>
        <v>1.4180000000000081E-2</v>
      </c>
      <c r="AA189" s="1">
        <f>ABS(IK_diagnostics_degrees[[#This Row],[Column5]]-E188)</f>
        <v>1.4641200000000003</v>
      </c>
      <c r="AB189" s="1">
        <f>ABS(IK_diagnostics_degrees[[#This Row],[Column6]]-F188)</f>
        <v>1.294</v>
      </c>
      <c r="AC189" s="1">
        <f>ABS(IK_diagnostics_degrees[[#This Row],[Column7]]-G188)</f>
        <v>1.4859999999999998</v>
      </c>
      <c r="AD189" s="1">
        <f>ABS(IK_diagnostics_degrees[[#This Row],[Column8]]-H188)</f>
        <v>2.7024300000000001</v>
      </c>
      <c r="AE189" s="1">
        <f>ABS(IK_diagnostics_degrees[[#This Row],[Column9]]-I188)</f>
        <v>2.0122200000000001</v>
      </c>
      <c r="AF189" s="1">
        <f>ABS(IK_diagnostics_degrees[[#This Row],[Column10]]-J188)</f>
        <v>0.44516499999999992</v>
      </c>
      <c r="AG189" s="1">
        <f>ABS(IK_diagnostics_degrees[[#This Row],[Column11]]-K188)</f>
        <v>0.41225999999999985</v>
      </c>
      <c r="AH189" s="1">
        <f>ABS(IK_diagnostics_degrees[[#This Row],[Column12]]-L188)</f>
        <v>2.0280899999999997</v>
      </c>
      <c r="AI189" s="1">
        <f>ABS(IK_diagnostics_degrees[[#This Row],[Column13]]-M188)</f>
        <v>0.61612000000000045</v>
      </c>
      <c r="AJ189" s="1">
        <f>ABS(IK_diagnostics_degrees[[#This Row],[Column14]]-N188)</f>
        <v>9.3388999999999944E-2</v>
      </c>
      <c r="AK189" s="1">
        <f>ABS(IK_diagnostics_degrees[[#This Row],[Column15]]-O188)</f>
        <v>0.34367999999999999</v>
      </c>
      <c r="AL189" s="1">
        <f>ABS(IK_diagnostics_degrees[[#This Row],[Column16]]-P188)</f>
        <v>0.29359000000000002</v>
      </c>
      <c r="AM189" s="1">
        <f>ABS(IK_diagnostics_degrees[[#This Row],[Column17]]-Q188)</f>
        <v>0.67732881</v>
      </c>
      <c r="AN189" s="1">
        <f>ABS(IK_diagnostics_degrees[[#This Row],[Column18]]-R188)</f>
        <v>0.66434000000000015</v>
      </c>
      <c r="AO189" s="1">
        <f>ABS(IK_diagnostics_degrees[[#This Row],[Column19]]-S188)</f>
        <v>2.4553389999999999</v>
      </c>
      <c r="AP189" s="1">
        <f>ABS(IK_diagnostics_degrees[[#This Row],[Column20]]-T188)</f>
        <v>2.3550000000000182E-2</v>
      </c>
      <c r="AQ189" s="1">
        <f>ABS(IK_diagnostics_degrees[[#This Row],[Column21]]-U188)</f>
        <v>1.9961549999999999</v>
      </c>
      <c r="AU189" s="4">
        <f>IK_diagnostics_frames[[#This Row],[Column1]]+AU188</f>
        <v>583</v>
      </c>
      <c r="AV189">
        <f ca="1">AVERAGE(INDIRECT(ADDRESS($AU188+2, AV$1)):INDIRECT(ADDRESS($AU189+1, AV$1)))</f>
        <v>3.2635884857142861</v>
      </c>
      <c r="AW189">
        <f ca="1">AVERAGE(INDIRECT(ADDRESS($AU188+2, AW$1)):INDIRECT(ADDRESS($AU189+1, AW$1)))</f>
        <v>1.7505778571428574</v>
      </c>
      <c r="AX189">
        <f ca="1">AVERAGE(INDIRECT(ADDRESS($AU188+2, AX$1)):INDIRECT(ADDRESS($AU189+1, AX$1)))</f>
        <v>2.5402142857142858</v>
      </c>
      <c r="AY189">
        <f ca="1">AVERAGE(INDIRECT(ADDRESS($AU188+2, AY$1)):INDIRECT(ADDRESS($AU189+1, AY$1)))</f>
        <v>2.8718151428571423</v>
      </c>
      <c r="AZ189">
        <f ca="1">AVERAGE(INDIRECT(ADDRESS($AU188+2, AZ$1)):INDIRECT(ADDRESS($AU189+1, AZ$1)))</f>
        <v>2.4186542857142856</v>
      </c>
      <c r="BA189">
        <f ca="1">AVERAGE(INDIRECT(ADDRESS($AU188+2, BA$1)):INDIRECT(ADDRESS($AU189+1, BA$1)))</f>
        <v>2.8814837142857139</v>
      </c>
      <c r="BB189">
        <f ca="1">AVERAGE(INDIRECT(ADDRESS($AU188+2, BB$1)):INDIRECT(ADDRESS($AU189+1, BB$1)))</f>
        <v>1.8942337142857142</v>
      </c>
      <c r="BC189">
        <f ca="1">AVERAGE(INDIRECT(ADDRESS($AU188+2, BC$1)):INDIRECT(ADDRESS($AU189+1, BC$1)))</f>
        <v>1.2139414285714285</v>
      </c>
      <c r="BD189">
        <f ca="1">AVERAGE(INDIRECT(ADDRESS($AU188+2, BD$1)):INDIRECT(ADDRESS($AU189+1, BD$1)))</f>
        <v>3.0477017142857146</v>
      </c>
      <c r="BE189">
        <f ca="1">AVERAGE(INDIRECT(ADDRESS($AU188+2, BE$1)):INDIRECT(ADDRESS($AU189+1, BE$1)))</f>
        <v>1.5167371428571428</v>
      </c>
      <c r="BF189">
        <f ca="1">AVERAGE(INDIRECT(ADDRESS($AU188+2, BF$1)):INDIRECT(ADDRESS($AU189+1, BF$1)))</f>
        <v>3.0804677142857142</v>
      </c>
      <c r="BG189">
        <f ca="1">AVERAGE(INDIRECT(ADDRESS($AU188+2, BG$1)):INDIRECT(ADDRESS($AU189+1, BG$1)))</f>
        <v>2.5166088571428569</v>
      </c>
      <c r="BH189">
        <f ca="1">AVERAGE(INDIRECT(ADDRESS($AU188+2, BH$1)):INDIRECT(ADDRESS($AU189+1, BH$1)))</f>
        <v>0.88172428571428563</v>
      </c>
      <c r="BI189">
        <f ca="1">AVERAGE(INDIRECT(ADDRESS($AU188+2, BI$1)):INDIRECT(ADDRESS($AU189+1, BI$1)))</f>
        <v>1.7730914285714285</v>
      </c>
      <c r="BJ189">
        <f ca="1">AVERAGE(INDIRECT(ADDRESS($AU188+2, BJ$1)):INDIRECT(ADDRESS($AU189+1, BJ$1)))</f>
        <v>1.120105714285714</v>
      </c>
      <c r="BK189">
        <f ca="1">AVERAGE(INDIRECT(ADDRESS($AU188+2, BK$1)):INDIRECT(ADDRESS($AU189+1, BK$1)))</f>
        <v>1.7304314285714286</v>
      </c>
      <c r="BL189">
        <f ca="1">AVERAGE(INDIRECT(ADDRESS($AU188+2, BL$1)):INDIRECT(ADDRESS($AU189+1, BL$1)))</f>
        <v>2.8619528571428572</v>
      </c>
      <c r="BM189">
        <f ca="1">AVERAGE(INDIRECT(ADDRESS($AU188+2, BM$1)):INDIRECT(ADDRESS($AU189+1, BM$1)))</f>
        <v>1.0850857142857142</v>
      </c>
      <c r="BN189">
        <f ca="1">AVERAGE(INDIRECT(ADDRESS($AU188+2, BN$1)):INDIRECT(ADDRESS($AU189+1, BN$1)))</f>
        <v>2.7581508571428577</v>
      </c>
      <c r="BO189">
        <f ca="1">AVERAGE(INDIRECT(ADDRESS($AU188+2, BO$1)):INDIRECT(ADDRESS($AU189+1, BO$1)))</f>
        <v>1.9323499999999998</v>
      </c>
      <c r="BP189">
        <f ca="1">AVERAGE(INDIRECT(ADDRESS($AU188+2, BP$1)):INDIRECT(ADDRESS($AU189+1, BP$1)))</f>
        <v>2.1574157142857144</v>
      </c>
    </row>
    <row r="190" spans="1:68" x14ac:dyDescent="0.25">
      <c r="A190" s="1">
        <v>2.31487</v>
      </c>
      <c r="B190" s="1">
        <v>1.84152</v>
      </c>
      <c r="C190" s="1">
        <v>5.5909899999999997</v>
      </c>
      <c r="D190" s="1">
        <v>2.72296</v>
      </c>
      <c r="E190" s="1">
        <v>1.6843900000000001</v>
      </c>
      <c r="F190" s="1">
        <v>2.4650799999999999</v>
      </c>
      <c r="G190" s="1">
        <v>5.1029400000000003</v>
      </c>
      <c r="H190" s="1">
        <v>3.7938200000000002</v>
      </c>
      <c r="I190" s="1">
        <v>2.0874700000000002</v>
      </c>
      <c r="J190" s="1">
        <v>1.26759</v>
      </c>
      <c r="K190" s="1">
        <v>2.0144199999999999</v>
      </c>
      <c r="L190" s="1">
        <v>0.48351</v>
      </c>
      <c r="M190" s="1">
        <v>3.0313099999999999</v>
      </c>
      <c r="N190" s="1">
        <v>3.5409799999999998</v>
      </c>
      <c r="O190" s="1">
        <v>3.40367</v>
      </c>
      <c r="P190" s="1" t="s">
        <v>22</v>
      </c>
      <c r="Q190" s="1">
        <v>4.7921800000000001</v>
      </c>
      <c r="R190" s="1">
        <v>5.0873299999999997</v>
      </c>
      <c r="S190" s="1">
        <v>1.9177500000000001</v>
      </c>
      <c r="T190" s="1">
        <v>1.93343</v>
      </c>
      <c r="U190" s="1">
        <v>1.04586</v>
      </c>
      <c r="V190" s="1" t="s">
        <v>23</v>
      </c>
      <c r="W190" s="1">
        <f>ABS(IK_diagnostics_degrees[[#This Row],[Column1]]-A189)</f>
        <v>3.9683200000000003</v>
      </c>
      <c r="X190" s="1">
        <f>ABS(IK_diagnostics_degrees[[#This Row],[Column2]]-B189)</f>
        <v>0.49162000000000017</v>
      </c>
      <c r="Y190" s="1">
        <f>ABS(IK_diagnostics_degrees[[#This Row],[Column3]]-C189)</f>
        <v>4.4917199999999999</v>
      </c>
      <c r="Z190" s="1">
        <f>ABS(IK_diagnostics_degrees[[#This Row],[Column4]]-D189)</f>
        <v>0.57694000000000001</v>
      </c>
      <c r="AA190" s="1">
        <f>ABS(IK_diagnostics_degrees[[#This Row],[Column5]]-E189)</f>
        <v>1.6319599999999999</v>
      </c>
      <c r="AB190" s="1">
        <f>ABS(IK_diagnostics_degrees[[#This Row],[Column6]]-F189)</f>
        <v>0.40620000000000012</v>
      </c>
      <c r="AC190" s="1">
        <f>ABS(IK_diagnostics_degrees[[#This Row],[Column7]]-G189)</f>
        <v>2.4669400000000001</v>
      </c>
      <c r="AD190" s="1">
        <f>ABS(IK_diagnostics_degrees[[#This Row],[Column8]]-H189)</f>
        <v>2.2945799999999998</v>
      </c>
      <c r="AE190" s="1">
        <f>ABS(IK_diagnostics_degrees[[#This Row],[Column9]]-I189)</f>
        <v>0.91281000000000012</v>
      </c>
      <c r="AF190" s="1">
        <f>ABS(IK_diagnostics_degrees[[#This Row],[Column10]]-J189)</f>
        <v>0.41172500000000001</v>
      </c>
      <c r="AG190" s="1">
        <f>ABS(IK_diagnostics_degrees[[#This Row],[Column11]]-K189)</f>
        <v>0.30235000000000012</v>
      </c>
      <c r="AH190" s="1">
        <f>ABS(IK_diagnostics_degrees[[#This Row],[Column12]]-L189)</f>
        <v>1.1649600000000002</v>
      </c>
      <c r="AI190" s="1">
        <f>ABS(IK_diagnostics_degrees[[#This Row],[Column13]]-M189)</f>
        <v>1.3234699999999999</v>
      </c>
      <c r="AJ190" s="1">
        <f>ABS(IK_diagnostics_degrees[[#This Row],[Column14]]-N189)</f>
        <v>2.8297279999999998</v>
      </c>
      <c r="AK190" s="1">
        <f>ABS(IK_diagnostics_degrees[[#This Row],[Column15]]-O189)</f>
        <v>0.97015000000000029</v>
      </c>
      <c r="AL190" s="1">
        <f>ABS(IK_diagnostics_degrees[[#This Row],[Column16]]-P189)</f>
        <v>2.4552999999999998</v>
      </c>
      <c r="AM190" s="1">
        <f>ABS(IK_diagnostics_degrees[[#This Row],[Column17]]-Q189)</f>
        <v>4.7911878100000003</v>
      </c>
      <c r="AN190" s="1">
        <f>ABS(IK_diagnostics_degrees[[#This Row],[Column18]]-R189)</f>
        <v>0.32380999999999993</v>
      </c>
      <c r="AO190" s="1">
        <f>ABS(IK_diagnostics_degrees[[#This Row],[Column19]]-S189)</f>
        <v>1.0794890000000001</v>
      </c>
      <c r="AP190" s="1">
        <f>ABS(IK_diagnostics_degrees[[#This Row],[Column20]]-T189)</f>
        <v>1.3723399999999999</v>
      </c>
      <c r="AQ190" s="1">
        <f>ABS(IK_diagnostics_degrees[[#This Row],[Column21]]-U189)</f>
        <v>1.60483</v>
      </c>
      <c r="AU190" s="3">
        <f>IK_diagnostics_frames[[#This Row],[Column1]]+AU189</f>
        <v>585</v>
      </c>
      <c r="AV190">
        <f ca="1">AVERAGE(INDIRECT(ADDRESS($AU189+2, AV$1)):INDIRECT(ADDRESS($AU190+1, AV$1)))</f>
        <v>1.4218842</v>
      </c>
      <c r="AW190">
        <f ca="1">AVERAGE(INDIRECT(ADDRESS($AU189+2, AW$1)):INDIRECT(ADDRESS($AU190+1, AW$1)))</f>
        <v>1.587545</v>
      </c>
      <c r="AX190">
        <f ca="1">AVERAGE(INDIRECT(ADDRESS($AU189+2, AX$1)):INDIRECT(ADDRESS($AU190+1, AX$1)))</f>
        <v>3.2048835500000004</v>
      </c>
      <c r="AY190">
        <f ca="1">AVERAGE(INDIRECT(ADDRESS($AU189+2, AY$1)):INDIRECT(ADDRESS($AU190+1, AY$1)))</f>
        <v>4.6955850000000003</v>
      </c>
      <c r="AZ190">
        <f ca="1">AVERAGE(INDIRECT(ADDRESS($AU189+2, AZ$1)):INDIRECT(ADDRESS($AU190+1, AZ$1)))</f>
        <v>2.094935</v>
      </c>
      <c r="BA190">
        <f ca="1">AVERAGE(INDIRECT(ADDRESS($AU189+2, BA$1)):INDIRECT(ADDRESS($AU190+1, BA$1)))</f>
        <v>2.0392450000000002</v>
      </c>
      <c r="BB190">
        <f ca="1">AVERAGE(INDIRECT(ADDRESS($AU189+2, BB$1)):INDIRECT(ADDRESS($AU190+1, BB$1)))</f>
        <v>3.2825700000000002</v>
      </c>
      <c r="BC190">
        <f ca="1">AVERAGE(INDIRECT(ADDRESS($AU189+2, BC$1)):INDIRECT(ADDRESS($AU190+1, BC$1)))</f>
        <v>1.5362200000000006</v>
      </c>
      <c r="BD190">
        <f ca="1">AVERAGE(INDIRECT(ADDRESS($AU189+2, BD$1)):INDIRECT(ADDRESS($AU190+1, BD$1)))</f>
        <v>2.3250435</v>
      </c>
      <c r="BE190">
        <f ca="1">AVERAGE(INDIRECT(ADDRESS($AU189+2, BE$1)):INDIRECT(ADDRESS($AU190+1, BE$1)))</f>
        <v>1.6546250000000002</v>
      </c>
      <c r="BF190">
        <f ca="1">AVERAGE(INDIRECT(ADDRESS($AU189+2, BF$1)):INDIRECT(ADDRESS($AU190+1, BF$1)))</f>
        <v>0.41782499999999967</v>
      </c>
      <c r="BG190">
        <f ca="1">AVERAGE(INDIRECT(ADDRESS($AU189+2, BG$1)):INDIRECT(ADDRESS($AU190+1, BG$1)))</f>
        <v>2.5043500000000001</v>
      </c>
      <c r="BH190">
        <f ca="1">AVERAGE(INDIRECT(ADDRESS($AU189+2, BH$1)):INDIRECT(ADDRESS($AU190+1, BH$1)))</f>
        <v>4.4571550000000002</v>
      </c>
      <c r="BI190">
        <f ca="1">AVERAGE(INDIRECT(ADDRESS($AU189+2, BI$1)):INDIRECT(ADDRESS($AU190+1, BI$1)))</f>
        <v>1.0102500000000001</v>
      </c>
      <c r="BJ190">
        <f ca="1">AVERAGE(INDIRECT(ADDRESS($AU189+2, BJ$1)):INDIRECT(ADDRESS($AU190+1, BJ$1)))</f>
        <v>2.0541749999999999</v>
      </c>
      <c r="BK190">
        <f ca="1">AVERAGE(INDIRECT(ADDRESS($AU189+2, BK$1)):INDIRECT(ADDRESS($AU190+1, BK$1)))</f>
        <v>1.9643649999999997</v>
      </c>
      <c r="BL190">
        <f ca="1">AVERAGE(INDIRECT(ADDRESS($AU189+2, BL$1)):INDIRECT(ADDRESS($AU190+1, BL$1)))</f>
        <v>2.8128200000000003</v>
      </c>
      <c r="BM190">
        <f ca="1">AVERAGE(INDIRECT(ADDRESS($AU189+2, BM$1)):INDIRECT(ADDRESS($AU190+1, BM$1)))</f>
        <v>1.6480849999999998</v>
      </c>
      <c r="BN190">
        <f ca="1">AVERAGE(INDIRECT(ADDRESS($AU189+2, BN$1)):INDIRECT(ADDRESS($AU190+1, BN$1)))</f>
        <v>3.2769674999999996</v>
      </c>
      <c r="BO190">
        <f ca="1">AVERAGE(INDIRECT(ADDRESS($AU189+2, BO$1)):INDIRECT(ADDRESS($AU190+1, BO$1)))</f>
        <v>4.2658550000000002</v>
      </c>
      <c r="BP190">
        <f ca="1">AVERAGE(INDIRECT(ADDRESS($AU189+2, BP$1)):INDIRECT(ADDRESS($AU190+1, BP$1)))</f>
        <v>2.6207994999999999</v>
      </c>
    </row>
    <row r="191" spans="1:68" x14ac:dyDescent="0.25">
      <c r="A191" s="1">
        <v>2.0377200000000002</v>
      </c>
      <c r="B191" s="1">
        <v>5.4541399999999998</v>
      </c>
      <c r="C191" s="1">
        <v>3.4649100000000002</v>
      </c>
      <c r="D191" s="1">
        <v>0.88444</v>
      </c>
      <c r="E191" s="1">
        <v>5.1317000000000004</v>
      </c>
      <c r="F191" s="1">
        <v>2.5696599999999998</v>
      </c>
      <c r="G191" s="1">
        <v>4.3684900000000004</v>
      </c>
      <c r="H191" s="1">
        <v>2.34653</v>
      </c>
      <c r="I191" s="1">
        <v>2.9301200000000001</v>
      </c>
      <c r="J191" s="1">
        <v>3.7698800000000001</v>
      </c>
      <c r="K191" s="1">
        <v>5.2948700000000004</v>
      </c>
      <c r="L191" s="1">
        <v>3.56623</v>
      </c>
      <c r="M191" s="1">
        <v>6.1606399999999999</v>
      </c>
      <c r="N191" s="1">
        <v>1.84666</v>
      </c>
      <c r="O191" s="1">
        <v>0.63699300000000003</v>
      </c>
      <c r="P191" s="1">
        <v>1.36473</v>
      </c>
      <c r="Q191" s="1">
        <v>5.4894299999999996</v>
      </c>
      <c r="R191" s="1">
        <v>5.6010299999999997</v>
      </c>
      <c r="S191" s="1">
        <v>1.2968200000000001</v>
      </c>
      <c r="T191" s="1">
        <v>3.7287599999999999</v>
      </c>
      <c r="U191" s="1">
        <v>3.2258</v>
      </c>
      <c r="V191" s="1" t="s">
        <v>23</v>
      </c>
      <c r="W191" s="1">
        <f>ABS(IK_diagnostics_degrees[[#This Row],[Column1]]-A190)</f>
        <v>0.27714999999999979</v>
      </c>
      <c r="X191" s="1">
        <f>ABS(IK_diagnostics_degrees[[#This Row],[Column2]]-B190)</f>
        <v>3.6126199999999997</v>
      </c>
      <c r="Y191" s="1">
        <f>ABS(IK_diagnostics_degrees[[#This Row],[Column3]]-C190)</f>
        <v>2.1260799999999995</v>
      </c>
      <c r="Z191" s="1">
        <f>ABS(IK_diagnostics_degrees[[#This Row],[Column4]]-D190)</f>
        <v>1.8385199999999999</v>
      </c>
      <c r="AA191" s="1">
        <f>ABS(IK_diagnostics_degrees[[#This Row],[Column5]]-E190)</f>
        <v>3.4473100000000003</v>
      </c>
      <c r="AB191" s="1">
        <f>ABS(IK_diagnostics_degrees[[#This Row],[Column6]]-F190)</f>
        <v>0.1045799999999999</v>
      </c>
      <c r="AC191" s="1">
        <f>ABS(IK_diagnostics_degrees[[#This Row],[Column7]]-G190)</f>
        <v>0.73444999999999983</v>
      </c>
      <c r="AD191" s="1">
        <f>ABS(IK_diagnostics_degrees[[#This Row],[Column8]]-H190)</f>
        <v>1.4472900000000002</v>
      </c>
      <c r="AE191" s="1">
        <f>ABS(IK_diagnostics_degrees[[#This Row],[Column9]]-I190)</f>
        <v>0.8426499999999999</v>
      </c>
      <c r="AF191" s="1">
        <f>ABS(IK_diagnostics_degrees[[#This Row],[Column10]]-J190)</f>
        <v>2.5022900000000003</v>
      </c>
      <c r="AG191" s="1">
        <f>ABS(IK_diagnostics_degrees[[#This Row],[Column11]]-K190)</f>
        <v>3.2804500000000005</v>
      </c>
      <c r="AH191" s="1">
        <f>ABS(IK_diagnostics_degrees[[#This Row],[Column12]]-L190)</f>
        <v>3.0827200000000001</v>
      </c>
      <c r="AI191" s="1">
        <f>ABS(IK_diagnostics_degrees[[#This Row],[Column13]]-M190)</f>
        <v>3.1293299999999999</v>
      </c>
      <c r="AJ191" s="1">
        <f>ABS(IK_diagnostics_degrees[[#This Row],[Column14]]-N190)</f>
        <v>1.6943199999999998</v>
      </c>
      <c r="AK191" s="1">
        <f>ABS(IK_diagnostics_degrees[[#This Row],[Column15]]-O190)</f>
        <v>2.7666770000000001</v>
      </c>
      <c r="AL191" s="1">
        <f>ABS(IK_diagnostics_degrees[[#This Row],[Column16]]-P190)</f>
        <v>1.36473</v>
      </c>
      <c r="AM191" s="1">
        <f>ABS(IK_diagnostics_degrees[[#This Row],[Column17]]-Q190)</f>
        <v>0.69724999999999948</v>
      </c>
      <c r="AN191" s="1">
        <f>ABS(IK_diagnostics_degrees[[#This Row],[Column18]]-R190)</f>
        <v>0.51370000000000005</v>
      </c>
      <c r="AO191" s="1">
        <f>ABS(IK_diagnostics_degrees[[#This Row],[Column19]]-S190)</f>
        <v>0.62092999999999998</v>
      </c>
      <c r="AP191" s="1">
        <f>ABS(IK_diagnostics_degrees[[#This Row],[Column20]]-T190)</f>
        <v>1.7953299999999999</v>
      </c>
      <c r="AQ191" s="1">
        <f>ABS(IK_diagnostics_degrees[[#This Row],[Column21]]-U190)</f>
        <v>2.1799400000000002</v>
      </c>
      <c r="AU191" s="4">
        <f>IK_diagnostics_frames[[#This Row],[Column1]]+AU190</f>
        <v>586</v>
      </c>
      <c r="AV191">
        <f ca="1">AVERAGE(INDIRECT(ADDRESS($AU190+2, AV$1)):INDIRECT(ADDRESS($AU191+1, AV$1)))</f>
        <v>3.3115129999999997</v>
      </c>
      <c r="AW191">
        <f ca="1">AVERAGE(INDIRECT(ADDRESS($AU190+2, AW$1)):INDIRECT(ADDRESS($AU191+1, AW$1)))</f>
        <v>1.9351399999999999</v>
      </c>
      <c r="AX191">
        <f ca="1">AVERAGE(INDIRECT(ADDRESS($AU190+2, AX$1)):INDIRECT(ADDRESS($AU191+1, AX$1)))</f>
        <v>2.5662471</v>
      </c>
      <c r="AY191">
        <f ca="1">AVERAGE(INDIRECT(ADDRESS($AU190+2, AY$1)):INDIRECT(ADDRESS($AU191+1, AY$1)))</f>
        <v>0.73597999999999986</v>
      </c>
      <c r="AZ191">
        <f ca="1">AVERAGE(INDIRECT(ADDRESS($AU190+2, AZ$1)):INDIRECT(ADDRESS($AU191+1, AZ$1)))</f>
        <v>3.2014199999999997</v>
      </c>
      <c r="BA191">
        <f ca="1">AVERAGE(INDIRECT(ADDRESS($AU190+2, BA$1)):INDIRECT(ADDRESS($AU191+1, BA$1)))</f>
        <v>0.61629999999999985</v>
      </c>
      <c r="BB191">
        <f ca="1">AVERAGE(INDIRECT(ADDRESS($AU190+2, BB$1)):INDIRECT(ADDRESS($AU191+1, BB$1)))</f>
        <v>4.2474600000000002</v>
      </c>
      <c r="BC191">
        <f ca="1">AVERAGE(INDIRECT(ADDRESS($AU190+2, BC$1)):INDIRECT(ADDRESS($AU191+1, BC$1)))</f>
        <v>5.1751500000000004</v>
      </c>
      <c r="BD191">
        <f ca="1">AVERAGE(INDIRECT(ADDRESS($AU190+2, BD$1)):INDIRECT(ADDRESS($AU191+1, BD$1)))</f>
        <v>4.5152869999999998</v>
      </c>
      <c r="BE191">
        <f ca="1">AVERAGE(INDIRECT(ADDRESS($AU190+2, BE$1)):INDIRECT(ADDRESS($AU191+1, BE$1)))</f>
        <v>0.98212900000000003</v>
      </c>
      <c r="BF191">
        <f ca="1">AVERAGE(INDIRECT(ADDRESS($AU190+2, BF$1)):INDIRECT(ADDRESS($AU191+1, BF$1)))</f>
        <v>1.7306400000000002</v>
      </c>
      <c r="BG191">
        <f ca="1">AVERAGE(INDIRECT(ADDRESS($AU190+2, BG$1)):INDIRECT(ADDRESS($AU191+1, BG$1)))</f>
        <v>3.1529999999999836E-2</v>
      </c>
      <c r="BH191">
        <f ca="1">AVERAGE(INDIRECT(ADDRESS($AU190+2, BH$1)):INDIRECT(ADDRESS($AU191+1, BH$1)))</f>
        <v>2.3127699999999995</v>
      </c>
      <c r="BI191">
        <f ca="1">AVERAGE(INDIRECT(ADDRESS($AU190+2, BI$1)):INDIRECT(ADDRESS($AU191+1, BI$1)))</f>
        <v>3.1285099999999995</v>
      </c>
      <c r="BJ191">
        <f ca="1">AVERAGE(INDIRECT(ADDRESS($AU190+2, BJ$1)):INDIRECT(ADDRESS($AU191+1, BJ$1)))</f>
        <v>0.60816999999999988</v>
      </c>
      <c r="BK191">
        <f ca="1">AVERAGE(INDIRECT(ADDRESS($AU190+2, BK$1)):INDIRECT(ADDRESS($AU191+1, BK$1)))</f>
        <v>4.0526999999999997</v>
      </c>
      <c r="BL191">
        <f ca="1">AVERAGE(INDIRECT(ADDRESS($AU190+2, BL$1)):INDIRECT(ADDRESS($AU191+1, BL$1)))</f>
        <v>5.4814100000000003</v>
      </c>
      <c r="BM191">
        <f ca="1">AVERAGE(INDIRECT(ADDRESS($AU190+2, BM$1)):INDIRECT(ADDRESS($AU191+1, BM$1)))</f>
        <v>2.6698180000000002</v>
      </c>
      <c r="BN191">
        <f ca="1">AVERAGE(INDIRECT(ADDRESS($AU190+2, BN$1)):INDIRECT(ADDRESS($AU191+1, BN$1)))</f>
        <v>5.1617049999999995</v>
      </c>
      <c r="BO191">
        <f ca="1">AVERAGE(INDIRECT(ADDRESS($AU190+2, BO$1)):INDIRECT(ADDRESS($AU191+1, BO$1)))</f>
        <v>1.9742300000000004</v>
      </c>
      <c r="BP191">
        <f ca="1">AVERAGE(INDIRECT(ADDRESS($AU190+2, BP$1)):INDIRECT(ADDRESS($AU191+1, BP$1)))</f>
        <v>2.0446689999999998</v>
      </c>
    </row>
    <row r="192" spans="1:68" x14ac:dyDescent="0.25">
      <c r="A192" s="1">
        <v>8.5987400000000005E-3</v>
      </c>
      <c r="B192" s="1">
        <v>2.28328</v>
      </c>
      <c r="C192" s="1">
        <v>0.181391</v>
      </c>
      <c r="D192" s="1">
        <v>5.0851100000000002</v>
      </c>
      <c r="E192" s="1">
        <v>1.27905</v>
      </c>
      <c r="F192" s="1">
        <v>3.3929499999999999</v>
      </c>
      <c r="G192" s="1">
        <v>2.7593200000000002</v>
      </c>
      <c r="H192" s="1">
        <v>1.80419</v>
      </c>
      <c r="I192" s="1">
        <v>5.9134200000000003</v>
      </c>
      <c r="J192" s="1">
        <v>2.52427</v>
      </c>
      <c r="K192" s="1">
        <v>0.401754</v>
      </c>
      <c r="L192" s="1">
        <v>0.26994200000000002</v>
      </c>
      <c r="M192" s="1">
        <v>2.8516699999999999</v>
      </c>
      <c r="N192" s="1">
        <v>3.77528</v>
      </c>
      <c r="O192" s="1">
        <v>4.8479599999999996</v>
      </c>
      <c r="P192" s="1">
        <v>6.14161</v>
      </c>
      <c r="Q192" s="1">
        <v>2.5761099999999999</v>
      </c>
      <c r="R192" s="1">
        <v>5.1646799999999997</v>
      </c>
      <c r="S192" s="1">
        <v>1.0795399999999999</v>
      </c>
      <c r="T192" s="1">
        <v>3.8531599999999999</v>
      </c>
      <c r="U192" s="1">
        <v>1.0351300000000001</v>
      </c>
      <c r="V192" s="1" t="s">
        <v>23</v>
      </c>
      <c r="W192" s="1">
        <f>ABS(IK_diagnostics_degrees[[#This Row],[Column1]]-A191)</f>
        <v>2.0291212600000001</v>
      </c>
      <c r="X192" s="1">
        <f>ABS(IK_diagnostics_degrees[[#This Row],[Column2]]-B191)</f>
        <v>3.1708599999999998</v>
      </c>
      <c r="Y192" s="1">
        <f>ABS(IK_diagnostics_degrees[[#This Row],[Column3]]-C191)</f>
        <v>3.2835190000000001</v>
      </c>
      <c r="Z192" s="1">
        <f>ABS(IK_diagnostics_degrees[[#This Row],[Column4]]-D191)</f>
        <v>4.2006700000000006</v>
      </c>
      <c r="AA192" s="1">
        <f>ABS(IK_diagnostics_degrees[[#This Row],[Column5]]-E191)</f>
        <v>3.8526500000000006</v>
      </c>
      <c r="AB192" s="1">
        <f>ABS(IK_diagnostics_degrees[[#This Row],[Column6]]-F191)</f>
        <v>0.82329000000000008</v>
      </c>
      <c r="AC192" s="1">
        <f>ABS(IK_diagnostics_degrees[[#This Row],[Column7]]-G191)</f>
        <v>1.6091700000000002</v>
      </c>
      <c r="AD192" s="1">
        <f>ABS(IK_diagnostics_degrees[[#This Row],[Column8]]-H191)</f>
        <v>0.54234000000000004</v>
      </c>
      <c r="AE192" s="1">
        <f>ABS(IK_diagnostics_degrees[[#This Row],[Column9]]-I191)</f>
        <v>2.9833000000000003</v>
      </c>
      <c r="AF192" s="1">
        <f>ABS(IK_diagnostics_degrees[[#This Row],[Column10]]-J191)</f>
        <v>1.2456100000000001</v>
      </c>
      <c r="AG192" s="1">
        <f>ABS(IK_diagnostics_degrees[[#This Row],[Column11]]-K191)</f>
        <v>4.893116</v>
      </c>
      <c r="AH192" s="1">
        <f>ABS(IK_diagnostics_degrees[[#This Row],[Column12]]-L191)</f>
        <v>3.2962880000000001</v>
      </c>
      <c r="AI192" s="1">
        <f>ABS(IK_diagnostics_degrees[[#This Row],[Column13]]-M191)</f>
        <v>3.30897</v>
      </c>
      <c r="AJ192" s="1">
        <f>ABS(IK_diagnostics_degrees[[#This Row],[Column14]]-N191)</f>
        <v>1.92862</v>
      </c>
      <c r="AK192" s="1">
        <f>ABS(IK_diagnostics_degrees[[#This Row],[Column15]]-O191)</f>
        <v>4.2109669999999992</v>
      </c>
      <c r="AL192" s="1">
        <f>ABS(IK_diagnostics_degrees[[#This Row],[Column16]]-P191)</f>
        <v>4.7768800000000002</v>
      </c>
      <c r="AM192" s="1">
        <f>ABS(IK_diagnostics_degrees[[#This Row],[Column17]]-Q191)</f>
        <v>2.9133199999999997</v>
      </c>
      <c r="AN192" s="1">
        <f>ABS(IK_diagnostics_degrees[[#This Row],[Column18]]-R191)</f>
        <v>0.43635000000000002</v>
      </c>
      <c r="AO192" s="1">
        <f>ABS(IK_diagnostics_degrees[[#This Row],[Column19]]-S191)</f>
        <v>0.21728000000000014</v>
      </c>
      <c r="AP192" s="1">
        <f>ABS(IK_diagnostics_degrees[[#This Row],[Column20]]-T191)</f>
        <v>0.12440000000000007</v>
      </c>
      <c r="AQ192" s="1">
        <f>ABS(IK_diagnostics_degrees[[#This Row],[Column21]]-U191)</f>
        <v>2.1906699999999999</v>
      </c>
      <c r="AU192" s="3">
        <f>IK_diagnostics_frames[[#This Row],[Column1]]+AU191</f>
        <v>592</v>
      </c>
      <c r="AV192">
        <f ca="1">AVERAGE(INDIRECT(ADDRESS($AU191+2, AV$1)):INDIRECT(ADDRESS($AU192+1, AV$1)))</f>
        <v>1.3645318333333336</v>
      </c>
      <c r="AW192">
        <f ca="1">AVERAGE(INDIRECT(ADDRESS($AU191+2, AW$1)):INDIRECT(ADDRESS($AU192+1, AW$1)))</f>
        <v>1.5789056333333331</v>
      </c>
      <c r="AX192">
        <f ca="1">AVERAGE(INDIRECT(ADDRESS($AU191+2, AX$1)):INDIRECT(ADDRESS($AU192+1, AX$1)))</f>
        <v>1.553445</v>
      </c>
      <c r="AY192">
        <f ca="1">AVERAGE(INDIRECT(ADDRESS($AU191+2, AY$1)):INDIRECT(ADDRESS($AU192+1, AY$1)))</f>
        <v>2.6578183333333336</v>
      </c>
      <c r="AZ192">
        <f ca="1">AVERAGE(INDIRECT(ADDRESS($AU191+2, AZ$1)):INDIRECT(ADDRESS($AU192+1, AZ$1)))</f>
        <v>1.6711639999999999</v>
      </c>
      <c r="BA192">
        <f ca="1">AVERAGE(INDIRECT(ADDRESS($AU191+2, BA$1)):INDIRECT(ADDRESS($AU192+1, BA$1)))</f>
        <v>1.6192783333333332</v>
      </c>
      <c r="BB192">
        <f ca="1">AVERAGE(INDIRECT(ADDRESS($AU191+2, BB$1)):INDIRECT(ADDRESS($AU192+1, BB$1)))</f>
        <v>2.6031986666666662</v>
      </c>
      <c r="BC192">
        <f ca="1">AVERAGE(INDIRECT(ADDRESS($AU191+2, BC$1)):INDIRECT(ADDRESS($AU192+1, BC$1)))</f>
        <v>2.1712776666666671</v>
      </c>
      <c r="BD192">
        <f ca="1">AVERAGE(INDIRECT(ADDRESS($AU191+2, BD$1)):INDIRECT(ADDRESS($AU192+1, BD$1)))</f>
        <v>2.0493823333333334</v>
      </c>
      <c r="BE192">
        <f ca="1">AVERAGE(INDIRECT(ADDRESS($AU191+2, BE$1)):INDIRECT(ADDRESS($AU192+1, BE$1)))</f>
        <v>2.9558131666666667</v>
      </c>
      <c r="BF192">
        <f ca="1">AVERAGE(INDIRECT(ADDRESS($AU191+2, BF$1)):INDIRECT(ADDRESS($AU192+1, BF$1)))</f>
        <v>1.4439666666666666</v>
      </c>
      <c r="BG192">
        <f ca="1">AVERAGE(INDIRECT(ADDRESS($AU191+2, BG$1)):INDIRECT(ADDRESS($AU192+1, BG$1)))</f>
        <v>1.9703283333333335</v>
      </c>
      <c r="BH192">
        <f ca="1">AVERAGE(INDIRECT(ADDRESS($AU191+2, BH$1)):INDIRECT(ADDRESS($AU192+1, BH$1)))</f>
        <v>2.198158666666667</v>
      </c>
      <c r="BI192">
        <f ca="1">AVERAGE(INDIRECT(ADDRESS($AU191+2, BI$1)):INDIRECT(ADDRESS($AU192+1, BI$1)))</f>
        <v>1.3061006666666666</v>
      </c>
      <c r="BJ192">
        <f ca="1">AVERAGE(INDIRECT(ADDRESS($AU191+2, BJ$1)):INDIRECT(ADDRESS($AU192+1, BJ$1)))</f>
        <v>1.8552250000000001</v>
      </c>
      <c r="BK192">
        <f ca="1">AVERAGE(INDIRECT(ADDRESS($AU191+2, BK$1)):INDIRECT(ADDRESS($AU192+1, BK$1)))</f>
        <v>1.5188253333333332</v>
      </c>
      <c r="BL192">
        <f ca="1">AVERAGE(INDIRECT(ADDRESS($AU191+2, BL$1)):INDIRECT(ADDRESS($AU192+1, BL$1)))</f>
        <v>2.1673821333333332</v>
      </c>
      <c r="BM192">
        <f ca="1">AVERAGE(INDIRECT(ADDRESS($AU191+2, BM$1)):INDIRECT(ADDRESS($AU192+1, BM$1)))</f>
        <v>1.1572213333333332</v>
      </c>
      <c r="BN192">
        <f ca="1">AVERAGE(INDIRECT(ADDRESS($AU191+2, BN$1)):INDIRECT(ADDRESS($AU192+1, BN$1)))</f>
        <v>1.5763116666666666</v>
      </c>
      <c r="BO192">
        <f ca="1">AVERAGE(INDIRECT(ADDRESS($AU191+2, BO$1)):INDIRECT(ADDRESS($AU192+1, BO$1)))</f>
        <v>1.3376983333333332</v>
      </c>
      <c r="BP192">
        <f ca="1">AVERAGE(INDIRECT(ADDRESS($AU191+2, BP$1)):INDIRECT(ADDRESS($AU192+1, BP$1)))</f>
        <v>3.2326136666666669</v>
      </c>
    </row>
    <row r="193" spans="1:68" x14ac:dyDescent="0.25">
      <c r="A193" s="1">
        <v>4.4588299999999998</v>
      </c>
      <c r="B193" s="1">
        <v>0.30284299999999997</v>
      </c>
      <c r="C193" s="1">
        <v>1.8157300000000001</v>
      </c>
      <c r="D193" s="1">
        <v>9.1494700000000005E-4</v>
      </c>
      <c r="E193" s="1">
        <v>4.7313599999999996</v>
      </c>
      <c r="F193" s="1">
        <v>5.6107199999999997</v>
      </c>
      <c r="G193" s="1">
        <v>6.1789399999999999</v>
      </c>
      <c r="H193" s="1">
        <v>1.1182399999999999</v>
      </c>
      <c r="I193" s="1">
        <v>1.9623699999999999</v>
      </c>
      <c r="J193" s="1">
        <v>3.1979700000000002</v>
      </c>
      <c r="K193" s="1">
        <v>3.5598900000000002</v>
      </c>
      <c r="L193" s="1">
        <v>1.13968</v>
      </c>
      <c r="M193" s="1">
        <v>1.01372</v>
      </c>
      <c r="N193" s="1">
        <v>2.40774</v>
      </c>
      <c r="O193" s="1">
        <v>2.3788</v>
      </c>
      <c r="P193" s="1">
        <v>1.95652</v>
      </c>
      <c r="Q193" s="1">
        <v>1.6034E-2</v>
      </c>
      <c r="R193" s="1">
        <v>5.2569699999999999</v>
      </c>
      <c r="S193" s="1">
        <v>0.231215</v>
      </c>
      <c r="T193" s="1">
        <v>6.2730499999999996</v>
      </c>
      <c r="U193" s="1">
        <v>5.3513900000000003</v>
      </c>
      <c r="V193" s="1" t="s">
        <v>23</v>
      </c>
      <c r="W193" s="1">
        <f>ABS(IK_diagnostics_degrees[[#This Row],[Column1]]-A192)</f>
        <v>4.4502312599999998</v>
      </c>
      <c r="X193" s="1">
        <f>ABS(IK_diagnostics_degrees[[#This Row],[Column2]]-B192)</f>
        <v>1.980437</v>
      </c>
      <c r="Y193" s="1">
        <f>ABS(IK_diagnostics_degrees[[#This Row],[Column3]]-C192)</f>
        <v>1.634339</v>
      </c>
      <c r="Z193" s="1">
        <f>ABS(IK_diagnostics_degrees[[#This Row],[Column4]]-D192)</f>
        <v>5.0841950530000002</v>
      </c>
      <c r="AA193" s="1">
        <f>ABS(IK_diagnostics_degrees[[#This Row],[Column5]]-E192)</f>
        <v>3.4523099999999998</v>
      </c>
      <c r="AB193" s="1">
        <f>ABS(IK_diagnostics_degrees[[#This Row],[Column6]]-F192)</f>
        <v>2.2177699999999998</v>
      </c>
      <c r="AC193" s="1">
        <f>ABS(IK_diagnostics_degrees[[#This Row],[Column7]]-G192)</f>
        <v>3.4196199999999997</v>
      </c>
      <c r="AD193" s="1">
        <f>ABS(IK_diagnostics_degrees[[#This Row],[Column8]]-H192)</f>
        <v>0.68595000000000006</v>
      </c>
      <c r="AE193" s="1">
        <f>ABS(IK_diagnostics_degrees[[#This Row],[Column9]]-I192)</f>
        <v>3.9510500000000004</v>
      </c>
      <c r="AF193" s="1">
        <f>ABS(IK_diagnostics_degrees[[#This Row],[Column10]]-J192)</f>
        <v>0.67370000000000019</v>
      </c>
      <c r="AG193" s="1">
        <f>ABS(IK_diagnostics_degrees[[#This Row],[Column11]]-K192)</f>
        <v>3.1581360000000003</v>
      </c>
      <c r="AH193" s="1">
        <f>ABS(IK_diagnostics_degrees[[#This Row],[Column12]]-L192)</f>
        <v>0.86973800000000001</v>
      </c>
      <c r="AI193" s="1">
        <f>ABS(IK_diagnostics_degrees[[#This Row],[Column13]]-M192)</f>
        <v>1.83795</v>
      </c>
      <c r="AJ193" s="1">
        <f>ABS(IK_diagnostics_degrees[[#This Row],[Column14]]-N192)</f>
        <v>1.36754</v>
      </c>
      <c r="AK193" s="1">
        <f>ABS(IK_diagnostics_degrees[[#This Row],[Column15]]-O192)</f>
        <v>2.4691599999999996</v>
      </c>
      <c r="AL193" s="1">
        <f>ABS(IK_diagnostics_degrees[[#This Row],[Column16]]-P192)</f>
        <v>4.1850899999999998</v>
      </c>
      <c r="AM193" s="1">
        <f>ABS(IK_diagnostics_degrees[[#This Row],[Column17]]-Q192)</f>
        <v>2.560076</v>
      </c>
      <c r="AN193" s="1">
        <f>ABS(IK_diagnostics_degrees[[#This Row],[Column18]]-R192)</f>
        <v>9.2290000000000205E-2</v>
      </c>
      <c r="AO193" s="1">
        <f>ABS(IK_diagnostics_degrees[[#This Row],[Column19]]-S192)</f>
        <v>0.848325</v>
      </c>
      <c r="AP193" s="1">
        <f>ABS(IK_diagnostics_degrees[[#This Row],[Column20]]-T192)</f>
        <v>2.4198899999999997</v>
      </c>
      <c r="AQ193" s="1">
        <f>ABS(IK_diagnostics_degrees[[#This Row],[Column21]]-U192)</f>
        <v>4.3162599999999998</v>
      </c>
      <c r="AU193" s="4">
        <f>IK_diagnostics_frames[[#This Row],[Column1]]+AU192</f>
        <v>597</v>
      </c>
      <c r="AV193">
        <f ca="1">AVERAGE(INDIRECT(ADDRESS($AU192+2, AV$1)):INDIRECT(ADDRESS($AU193+1, AV$1)))</f>
        <v>1.7436802</v>
      </c>
      <c r="AW193">
        <f ca="1">AVERAGE(INDIRECT(ADDRESS($AU192+2, AW$1)):INDIRECT(ADDRESS($AU193+1, AW$1)))</f>
        <v>2.7037780000000002</v>
      </c>
      <c r="AX193">
        <f ca="1">AVERAGE(INDIRECT(ADDRESS($AU192+2, AX$1)):INDIRECT(ADDRESS($AU193+1, AX$1)))</f>
        <v>1.8102060000000002</v>
      </c>
      <c r="AY193">
        <f ca="1">AVERAGE(INDIRECT(ADDRESS($AU192+2, AY$1)):INDIRECT(ADDRESS($AU193+1, AY$1)))</f>
        <v>1.5619559999999997</v>
      </c>
      <c r="AZ193">
        <f ca="1">AVERAGE(INDIRECT(ADDRESS($AU192+2, AZ$1)):INDIRECT(ADDRESS($AU193+1, AZ$1)))</f>
        <v>1.8796020000000002</v>
      </c>
      <c r="BA193">
        <f ca="1">AVERAGE(INDIRECT(ADDRESS($AU192+2, BA$1)):INDIRECT(ADDRESS($AU193+1, BA$1)))</f>
        <v>1.3924479999999999</v>
      </c>
      <c r="BB193">
        <f ca="1">AVERAGE(INDIRECT(ADDRESS($AU192+2, BB$1)):INDIRECT(ADDRESS($AU193+1, BB$1)))</f>
        <v>1.9065260000000002</v>
      </c>
      <c r="BC193">
        <f ca="1">AVERAGE(INDIRECT(ADDRESS($AU192+2, BC$1)):INDIRECT(ADDRESS($AU193+1, BC$1)))</f>
        <v>2.4605176000000002</v>
      </c>
      <c r="BD193">
        <f ca="1">AVERAGE(INDIRECT(ADDRESS($AU192+2, BD$1)):INDIRECT(ADDRESS($AU193+1, BD$1)))</f>
        <v>3.0295680480000002</v>
      </c>
      <c r="BE193">
        <f ca="1">AVERAGE(INDIRECT(ADDRESS($AU192+2, BE$1)):INDIRECT(ADDRESS($AU193+1, BE$1)))</f>
        <v>2.4397747999999999</v>
      </c>
      <c r="BF193">
        <f ca="1">AVERAGE(INDIRECT(ADDRESS($AU192+2, BF$1)):INDIRECT(ADDRESS($AU193+1, BF$1)))</f>
        <v>0.70790600000000004</v>
      </c>
      <c r="BG193">
        <f ca="1">AVERAGE(INDIRECT(ADDRESS($AU192+2, BG$1)):INDIRECT(ADDRESS($AU193+1, BG$1)))</f>
        <v>1.8215683999999999</v>
      </c>
      <c r="BH193">
        <f ca="1">AVERAGE(INDIRECT(ADDRESS($AU192+2, BH$1)):INDIRECT(ADDRESS($AU193+1, BH$1)))</f>
        <v>1.479854</v>
      </c>
      <c r="BI193">
        <f ca="1">AVERAGE(INDIRECT(ADDRESS($AU192+2, BI$1)):INDIRECT(ADDRESS($AU193+1, BI$1)))</f>
        <v>2.7916368</v>
      </c>
      <c r="BJ193">
        <f ca="1">AVERAGE(INDIRECT(ADDRESS($AU192+2, BJ$1)):INDIRECT(ADDRESS($AU193+1, BJ$1)))</f>
        <v>2.6461383999999999</v>
      </c>
      <c r="BK193">
        <f ca="1">AVERAGE(INDIRECT(ADDRESS($AU192+2, BK$1)):INDIRECT(ADDRESS($AU193+1, BK$1)))</f>
        <v>1.8453480000000002</v>
      </c>
      <c r="BL193">
        <f ca="1">AVERAGE(INDIRECT(ADDRESS($AU192+2, BL$1)):INDIRECT(ADDRESS($AU193+1, BL$1)))</f>
        <v>2.6526435999999998</v>
      </c>
      <c r="BM193">
        <f ca="1">AVERAGE(INDIRECT(ADDRESS($AU192+2, BM$1)):INDIRECT(ADDRESS($AU193+1, BM$1)))</f>
        <v>3.3738939999999999</v>
      </c>
      <c r="BN193">
        <f ca="1">AVERAGE(INDIRECT(ADDRESS($AU192+2, BN$1)):INDIRECT(ADDRESS($AU193+1, BN$1)))</f>
        <v>1.3112507999999998</v>
      </c>
      <c r="BO193">
        <f ca="1">AVERAGE(INDIRECT(ADDRESS($AU192+2, BO$1)):INDIRECT(ADDRESS($AU193+1, BO$1)))</f>
        <v>1.7752763999999999</v>
      </c>
      <c r="BP193">
        <f ca="1">AVERAGE(INDIRECT(ADDRESS($AU192+2, BP$1)):INDIRECT(ADDRESS($AU193+1, BP$1)))</f>
        <v>1.5012720000000002</v>
      </c>
    </row>
    <row r="194" spans="1:68" x14ac:dyDescent="0.25">
      <c r="A194" s="1">
        <v>1.4313199999999999</v>
      </c>
      <c r="B194" s="1">
        <v>4.9043799999999997</v>
      </c>
      <c r="C194" s="1">
        <v>4.9390900000000002</v>
      </c>
      <c r="D194" s="1">
        <v>1.73232E-4</v>
      </c>
      <c r="E194" s="1">
        <v>5.7448399999999999</v>
      </c>
      <c r="F194" s="1">
        <v>4.7458400000000003</v>
      </c>
      <c r="G194" s="1">
        <v>2.2159200000000001</v>
      </c>
      <c r="H194" s="1">
        <v>5.7860100000000001</v>
      </c>
      <c r="I194" s="1">
        <v>0.24481</v>
      </c>
      <c r="J194" s="1">
        <v>2.8521700000000001</v>
      </c>
      <c r="K194" s="1">
        <v>3.5219999999999998</v>
      </c>
      <c r="L194" s="1">
        <v>0.55299900000000002</v>
      </c>
      <c r="M194" s="1">
        <v>2.90795</v>
      </c>
      <c r="N194" s="1">
        <v>3.9656099999999999</v>
      </c>
      <c r="O194" s="1">
        <v>4.4380800000000002</v>
      </c>
      <c r="P194" s="1">
        <v>2.0003899999999999</v>
      </c>
      <c r="Q194" s="1">
        <v>1.7381200000000001</v>
      </c>
      <c r="R194" s="1">
        <v>4.0346700000000002</v>
      </c>
      <c r="S194" s="1">
        <v>4.67835</v>
      </c>
      <c r="T194" s="1">
        <v>1.8358599999999999E-2</v>
      </c>
      <c r="U194" s="1">
        <v>1.82767E-2</v>
      </c>
      <c r="V194" s="1" t="s">
        <v>23</v>
      </c>
      <c r="W194" s="1">
        <f>ABS(IK_diagnostics_degrees[[#This Row],[Column1]]-A193)</f>
        <v>3.0275099999999999</v>
      </c>
      <c r="X194" s="1">
        <f>ABS(IK_diagnostics_degrees[[#This Row],[Column2]]-B193)</f>
        <v>4.6015369999999995</v>
      </c>
      <c r="Y194" s="1">
        <f>ABS(IK_diagnostics_degrees[[#This Row],[Column3]]-C193)</f>
        <v>3.1233599999999999</v>
      </c>
      <c r="Z194" s="1">
        <f>ABS(IK_diagnostics_degrees[[#This Row],[Column4]]-D193)</f>
        <v>7.41715E-4</v>
      </c>
      <c r="AA194" s="1">
        <f>ABS(IK_diagnostics_degrees[[#This Row],[Column5]]-E193)</f>
        <v>1.0134800000000004</v>
      </c>
      <c r="AB194" s="1">
        <f>ABS(IK_diagnostics_degrees[[#This Row],[Column6]]-F193)</f>
        <v>0.86487999999999943</v>
      </c>
      <c r="AC194" s="1">
        <f>ABS(IK_diagnostics_degrees[[#This Row],[Column7]]-G193)</f>
        <v>3.9630199999999998</v>
      </c>
      <c r="AD194" s="1">
        <f>ABS(IK_diagnostics_degrees[[#This Row],[Column8]]-H193)</f>
        <v>4.66777</v>
      </c>
      <c r="AE194" s="1">
        <f>ABS(IK_diagnostics_degrees[[#This Row],[Column9]]-I193)</f>
        <v>1.71756</v>
      </c>
      <c r="AF194" s="1">
        <f>ABS(IK_diagnostics_degrees[[#This Row],[Column10]]-J193)</f>
        <v>0.34580000000000011</v>
      </c>
      <c r="AG194" s="1">
        <f>ABS(IK_diagnostics_degrees[[#This Row],[Column11]]-K193)</f>
        <v>3.7890000000000423E-2</v>
      </c>
      <c r="AH194" s="1">
        <f>ABS(IK_diagnostics_degrees[[#This Row],[Column12]]-L193)</f>
        <v>0.58668100000000001</v>
      </c>
      <c r="AI194" s="1">
        <f>ABS(IK_diagnostics_degrees[[#This Row],[Column13]]-M193)</f>
        <v>1.8942300000000001</v>
      </c>
      <c r="AJ194" s="1">
        <f>ABS(IK_diagnostics_degrees[[#This Row],[Column14]]-N193)</f>
        <v>1.5578699999999999</v>
      </c>
      <c r="AK194" s="1">
        <f>ABS(IK_diagnostics_degrees[[#This Row],[Column15]]-O193)</f>
        <v>2.0592800000000002</v>
      </c>
      <c r="AL194" s="1">
        <f>ABS(IK_diagnostics_degrees[[#This Row],[Column16]]-P193)</f>
        <v>4.3869999999999854E-2</v>
      </c>
      <c r="AM194" s="1">
        <f>ABS(IK_diagnostics_degrees[[#This Row],[Column17]]-Q193)</f>
        <v>1.722086</v>
      </c>
      <c r="AN194" s="1">
        <f>ABS(IK_diagnostics_degrees[[#This Row],[Column18]]-R193)</f>
        <v>1.2222999999999997</v>
      </c>
      <c r="AO194" s="1">
        <f>ABS(IK_diagnostics_degrees[[#This Row],[Column19]]-S193)</f>
        <v>4.4471350000000003</v>
      </c>
      <c r="AP194" s="1">
        <f>ABS(IK_diagnostics_degrees[[#This Row],[Column20]]-T193)</f>
        <v>6.2546913999999996</v>
      </c>
      <c r="AQ194" s="1">
        <f>ABS(IK_diagnostics_degrees[[#This Row],[Column21]]-U193)</f>
        <v>5.3331132999999999</v>
      </c>
      <c r="AU194" s="3">
        <f>IK_diagnostics_frames[[#This Row],[Column1]]+AU193</f>
        <v>601</v>
      </c>
      <c r="AV194">
        <f ca="1">AVERAGE(INDIRECT(ADDRESS($AU193+2, AV$1)):INDIRECT(ADDRESS($AU194+1, AV$1)))</f>
        <v>1.33137975</v>
      </c>
      <c r="AW194">
        <f ca="1">AVERAGE(INDIRECT(ADDRESS($AU193+2, AW$1)):INDIRECT(ADDRESS($AU194+1, AW$1)))</f>
        <v>1.9698343</v>
      </c>
      <c r="AX194">
        <f ca="1">AVERAGE(INDIRECT(ADDRESS($AU193+2, AX$1)):INDIRECT(ADDRESS($AU194+1, AX$1)))</f>
        <v>2.4572715000000001</v>
      </c>
      <c r="AY194">
        <f ca="1">AVERAGE(INDIRECT(ADDRESS($AU193+2, AY$1)):INDIRECT(ADDRESS($AU194+1, AY$1)))</f>
        <v>2.4986289999999998</v>
      </c>
      <c r="AZ194">
        <f ca="1">AVERAGE(INDIRECT(ADDRESS($AU193+2, AZ$1)):INDIRECT(ADDRESS($AU194+1, AZ$1)))</f>
        <v>1.5789750000000002</v>
      </c>
      <c r="BA194">
        <f ca="1">AVERAGE(INDIRECT(ADDRESS($AU193+2, BA$1)):INDIRECT(ADDRESS($AU194+1, BA$1)))</f>
        <v>1.9626574999999997</v>
      </c>
      <c r="BB194">
        <f ca="1">AVERAGE(INDIRECT(ADDRESS($AU193+2, BB$1)):INDIRECT(ADDRESS($AU194+1, BB$1)))</f>
        <v>1.4579089999999999</v>
      </c>
      <c r="BC194">
        <f ca="1">AVERAGE(INDIRECT(ADDRESS($AU193+2, BC$1)):INDIRECT(ADDRESS($AU194+1, BC$1)))</f>
        <v>1.2981225000000001</v>
      </c>
      <c r="BD194">
        <f ca="1">AVERAGE(INDIRECT(ADDRESS($AU193+2, BD$1)):INDIRECT(ADDRESS($AU194+1, BD$1)))</f>
        <v>3.4134320000000002</v>
      </c>
      <c r="BE194">
        <f ca="1">AVERAGE(INDIRECT(ADDRESS($AU193+2, BE$1)):INDIRECT(ADDRESS($AU194+1, BE$1)))</f>
        <v>0.99108250000000009</v>
      </c>
      <c r="BF194">
        <f ca="1">AVERAGE(INDIRECT(ADDRESS($AU193+2, BF$1)):INDIRECT(ADDRESS($AU194+1, BF$1)))</f>
        <v>2.0251424999999998</v>
      </c>
      <c r="BG194">
        <f ca="1">AVERAGE(INDIRECT(ADDRESS($AU193+2, BG$1)):INDIRECT(ADDRESS($AU194+1, BG$1)))</f>
        <v>2.3099500000000002</v>
      </c>
      <c r="BH194">
        <f ca="1">AVERAGE(INDIRECT(ADDRESS($AU193+2, BH$1)):INDIRECT(ADDRESS($AU194+1, BH$1)))</f>
        <v>1.4573050000000003</v>
      </c>
      <c r="BI194">
        <f ca="1">AVERAGE(INDIRECT(ADDRESS($AU193+2, BI$1)):INDIRECT(ADDRESS($AU194+1, BI$1)))</f>
        <v>2.3494774999999999</v>
      </c>
      <c r="BJ194">
        <f ca="1">AVERAGE(INDIRECT(ADDRESS($AU193+2, BJ$1)):INDIRECT(ADDRESS($AU194+1, BJ$1)))</f>
        <v>0.46038500000000004</v>
      </c>
      <c r="BK194">
        <f ca="1">AVERAGE(INDIRECT(ADDRESS($AU193+2, BK$1)):INDIRECT(ADDRESS($AU194+1, BK$1)))</f>
        <v>2.5406460000000002</v>
      </c>
      <c r="BL194">
        <f ca="1">AVERAGE(INDIRECT(ADDRESS($AU193+2, BL$1)):INDIRECT(ADDRESS($AU194+1, BL$1)))</f>
        <v>0.62690750000000028</v>
      </c>
      <c r="BM194">
        <f ca="1">AVERAGE(INDIRECT(ADDRESS($AU193+2, BM$1)):INDIRECT(ADDRESS($AU194+1, BM$1)))</f>
        <v>2.2072174999999996</v>
      </c>
      <c r="BN194">
        <f ca="1">AVERAGE(INDIRECT(ADDRESS($AU193+2, BN$1)):INDIRECT(ADDRESS($AU194+1, BN$1)))</f>
        <v>1.6338175000000001</v>
      </c>
      <c r="BO194">
        <f ca="1">AVERAGE(INDIRECT(ADDRESS($AU193+2, BO$1)):INDIRECT(ADDRESS($AU194+1, BO$1)))</f>
        <v>3.4077565000000001</v>
      </c>
      <c r="BP194">
        <f ca="1">AVERAGE(INDIRECT(ADDRESS($AU193+2, BP$1)):INDIRECT(ADDRESS($AU194+1, BP$1)))</f>
        <v>3.9012774999999991</v>
      </c>
    </row>
    <row r="195" spans="1:68" x14ac:dyDescent="0.25">
      <c r="A195" s="1">
        <v>3.6595900000000001</v>
      </c>
      <c r="B195" s="1">
        <v>0.74238800000000005</v>
      </c>
      <c r="C195" s="1">
        <v>2.6802999999999999</v>
      </c>
      <c r="D195" s="1">
        <v>0.55776000000000003</v>
      </c>
      <c r="E195" s="1">
        <v>2.63009</v>
      </c>
      <c r="F195" s="1">
        <v>2.2993399999999999</v>
      </c>
      <c r="G195" s="1">
        <v>1.97847E-3</v>
      </c>
      <c r="H195" s="1">
        <v>6.2831900000000003</v>
      </c>
      <c r="I195" s="1">
        <v>6.2817600000000002</v>
      </c>
      <c r="J195" s="1">
        <v>0.25083899999999998</v>
      </c>
      <c r="K195" s="1">
        <v>5.4478600000000004</v>
      </c>
      <c r="L195" s="1">
        <v>3.46828</v>
      </c>
      <c r="M195" s="1">
        <v>2.0112399999999999</v>
      </c>
      <c r="N195" s="1">
        <v>2.2365599999999999</v>
      </c>
      <c r="O195" s="1">
        <v>4.2738300000000002</v>
      </c>
      <c r="P195" s="1">
        <v>0.64198299999999997</v>
      </c>
      <c r="Q195" s="1">
        <v>2.2454100000000002E-3</v>
      </c>
      <c r="R195" s="1">
        <v>3.40082</v>
      </c>
      <c r="S195" s="1">
        <v>3.4480300000000002</v>
      </c>
      <c r="T195" s="1">
        <v>1.8796199999999999E-2</v>
      </c>
      <c r="U195" s="1">
        <v>1.54514</v>
      </c>
      <c r="V195" s="1" t="s">
        <v>23</v>
      </c>
      <c r="W195" s="1">
        <f>ABS(IK_diagnostics_degrees[[#This Row],[Column1]]-A194)</f>
        <v>2.2282700000000002</v>
      </c>
      <c r="X195" s="1">
        <f>ABS(IK_diagnostics_degrees[[#This Row],[Column2]]-B194)</f>
        <v>4.1619919999999997</v>
      </c>
      <c r="Y195" s="1">
        <f>ABS(IK_diagnostics_degrees[[#This Row],[Column3]]-C194)</f>
        <v>2.2587900000000003</v>
      </c>
      <c r="Z195" s="1">
        <f>ABS(IK_diagnostics_degrees[[#This Row],[Column4]]-D194)</f>
        <v>0.55758676800000007</v>
      </c>
      <c r="AA195" s="1">
        <f>ABS(IK_diagnostics_degrees[[#This Row],[Column5]]-E194)</f>
        <v>3.1147499999999999</v>
      </c>
      <c r="AB195" s="1">
        <f>ABS(IK_diagnostics_degrees[[#This Row],[Column6]]-F194)</f>
        <v>2.4465000000000003</v>
      </c>
      <c r="AC195" s="1">
        <f>ABS(IK_diagnostics_degrees[[#This Row],[Column7]]-G194)</f>
        <v>2.21394153</v>
      </c>
      <c r="AD195" s="1">
        <f>ABS(IK_diagnostics_degrees[[#This Row],[Column8]]-H194)</f>
        <v>0.49718000000000018</v>
      </c>
      <c r="AE195" s="1">
        <f>ABS(IK_diagnostics_degrees[[#This Row],[Column9]]-I194)</f>
        <v>6.03695</v>
      </c>
      <c r="AF195" s="1">
        <f>ABS(IK_diagnostics_degrees[[#This Row],[Column10]]-J194)</f>
        <v>2.6013310000000001</v>
      </c>
      <c r="AG195" s="1">
        <f>ABS(IK_diagnostics_degrees[[#This Row],[Column11]]-K194)</f>
        <v>1.9258600000000006</v>
      </c>
      <c r="AH195" s="1">
        <f>ABS(IK_diagnostics_degrees[[#This Row],[Column12]]-L194)</f>
        <v>2.9152810000000002</v>
      </c>
      <c r="AI195" s="1">
        <f>ABS(IK_diagnostics_degrees[[#This Row],[Column13]]-M194)</f>
        <v>0.89671000000000012</v>
      </c>
      <c r="AJ195" s="1">
        <f>ABS(IK_diagnostics_degrees[[#This Row],[Column14]]-N194)</f>
        <v>1.72905</v>
      </c>
      <c r="AK195" s="1">
        <f>ABS(IK_diagnostics_degrees[[#This Row],[Column15]]-O194)</f>
        <v>0.16425000000000001</v>
      </c>
      <c r="AL195" s="1">
        <f>ABS(IK_diagnostics_degrees[[#This Row],[Column16]]-P194)</f>
        <v>1.3584069999999999</v>
      </c>
      <c r="AM195" s="1">
        <f>ABS(IK_diagnostics_degrees[[#This Row],[Column17]]-Q194)</f>
        <v>1.7358745900000001</v>
      </c>
      <c r="AN195" s="1">
        <f>ABS(IK_diagnostics_degrees[[#This Row],[Column18]]-R194)</f>
        <v>0.63385000000000025</v>
      </c>
      <c r="AO195" s="1">
        <f>ABS(IK_diagnostics_degrees[[#This Row],[Column19]]-S194)</f>
        <v>1.2303199999999999</v>
      </c>
      <c r="AP195" s="1">
        <f>ABS(IK_diagnostics_degrees[[#This Row],[Column20]]-T194)</f>
        <v>4.3759999999999979E-4</v>
      </c>
      <c r="AQ195" s="1">
        <f>ABS(IK_diagnostics_degrees[[#This Row],[Column21]]-U194)</f>
        <v>1.5268633</v>
      </c>
      <c r="AU195" s="4">
        <f>IK_diagnostics_frames[[#This Row],[Column1]]+AU194</f>
        <v>608</v>
      </c>
      <c r="AV195">
        <f ca="1">AVERAGE(INDIRECT(ADDRESS($AU194+2, AV$1)):INDIRECT(ADDRESS($AU195+1, AV$1)))</f>
        <v>2.1829492857142858</v>
      </c>
      <c r="AW195">
        <f ca="1">AVERAGE(INDIRECT(ADDRESS($AU194+2, AW$1)):INDIRECT(ADDRESS($AU195+1, AW$1)))</f>
        <v>1.9684918857142857</v>
      </c>
      <c r="AX195">
        <f ca="1">AVERAGE(INDIRECT(ADDRESS($AU194+2, AX$1)):INDIRECT(ADDRESS($AU195+1, AX$1)))</f>
        <v>1.3915711428571427</v>
      </c>
      <c r="AY195">
        <f ca="1">AVERAGE(INDIRECT(ADDRESS($AU194+2, AY$1)):INDIRECT(ADDRESS($AU195+1, AY$1)))</f>
        <v>2.907449542857143</v>
      </c>
      <c r="AZ195">
        <f ca="1">AVERAGE(INDIRECT(ADDRESS($AU194+2, AZ$1)):INDIRECT(ADDRESS($AU195+1, AZ$1)))</f>
        <v>1.7717771428571427</v>
      </c>
      <c r="BA195">
        <f ca="1">AVERAGE(INDIRECT(ADDRESS($AU194+2, BA$1)):INDIRECT(ADDRESS($AU195+1, BA$1)))</f>
        <v>0.90769571428571438</v>
      </c>
      <c r="BB195">
        <f ca="1">AVERAGE(INDIRECT(ADDRESS($AU194+2, BB$1)):INDIRECT(ADDRESS($AU195+1, BB$1)))</f>
        <v>1.9407019999999999</v>
      </c>
      <c r="BC195">
        <f ca="1">AVERAGE(INDIRECT(ADDRESS($AU194+2, BC$1)):INDIRECT(ADDRESS($AU195+1, BC$1)))</f>
        <v>1.7905642857142856</v>
      </c>
      <c r="BD195">
        <f ca="1">AVERAGE(INDIRECT(ADDRESS($AU194+2, BD$1)):INDIRECT(ADDRESS($AU195+1, BD$1)))</f>
        <v>4.1252399942857148</v>
      </c>
      <c r="BE195">
        <f ca="1">AVERAGE(INDIRECT(ADDRESS($AU194+2, BE$1)):INDIRECT(ADDRESS($AU195+1, BE$1)))</f>
        <v>2.4508999999999999</v>
      </c>
      <c r="BF195">
        <f ca="1">AVERAGE(INDIRECT(ADDRESS($AU194+2, BF$1)):INDIRECT(ADDRESS($AU195+1, BF$1)))</f>
        <v>1.6769714285714288</v>
      </c>
      <c r="BG195">
        <f ca="1">AVERAGE(INDIRECT(ADDRESS($AU194+2, BG$1)):INDIRECT(ADDRESS($AU195+1, BG$1)))</f>
        <v>1.6917557142857145</v>
      </c>
      <c r="BH195">
        <f ca="1">AVERAGE(INDIRECT(ADDRESS($AU194+2, BH$1)):INDIRECT(ADDRESS($AU195+1, BH$1)))</f>
        <v>2.6030328571428569</v>
      </c>
      <c r="BI195">
        <f ca="1">AVERAGE(INDIRECT(ADDRESS($AU194+2, BI$1)):INDIRECT(ADDRESS($AU195+1, BI$1)))</f>
        <v>2.1062097142857144</v>
      </c>
      <c r="BJ195">
        <f ca="1">AVERAGE(INDIRECT(ADDRESS($AU194+2, BJ$1)):INDIRECT(ADDRESS($AU195+1, BJ$1)))</f>
        <v>3.1075925714285724</v>
      </c>
      <c r="BK195">
        <f ca="1">AVERAGE(INDIRECT(ADDRESS($AU194+2, BK$1)):INDIRECT(ADDRESS($AU195+1, BK$1)))</f>
        <v>2.7484302857142859</v>
      </c>
      <c r="BL195">
        <f ca="1">AVERAGE(INDIRECT(ADDRESS($AU194+2, BL$1)):INDIRECT(ADDRESS($AU195+1, BL$1)))</f>
        <v>2.0438685714285718</v>
      </c>
      <c r="BM195">
        <f ca="1">AVERAGE(INDIRECT(ADDRESS($AU194+2, BM$1)):INDIRECT(ADDRESS($AU195+1, BM$1)))</f>
        <v>1.2248085714285715</v>
      </c>
      <c r="BN195">
        <f ca="1">AVERAGE(INDIRECT(ADDRESS($AU194+2, BN$1)):INDIRECT(ADDRESS($AU195+1, BN$1)))</f>
        <v>1.9003599999999998</v>
      </c>
      <c r="BO195">
        <f ca="1">AVERAGE(INDIRECT(ADDRESS($AU194+2, BO$1)):INDIRECT(ADDRESS($AU195+1, BO$1)))</f>
        <v>1.1468591428571429</v>
      </c>
      <c r="BP195">
        <f ca="1">AVERAGE(INDIRECT(ADDRESS($AU194+2, BP$1)):INDIRECT(ADDRESS($AU195+1, BP$1)))</f>
        <v>2.1060282857142858</v>
      </c>
    </row>
    <row r="196" spans="1:68" x14ac:dyDescent="0.25">
      <c r="A196" s="1">
        <v>0.79704399999999997</v>
      </c>
      <c r="B196" s="1">
        <v>1.67086</v>
      </c>
      <c r="C196" s="1">
        <v>5.4211999999999998</v>
      </c>
      <c r="D196" s="1">
        <v>3.2227299999999999</v>
      </c>
      <c r="E196" s="1">
        <v>4.9421499999999998</v>
      </c>
      <c r="F196" s="1">
        <v>2.8885900000000002</v>
      </c>
      <c r="G196" s="1">
        <v>2.9016700000000002</v>
      </c>
      <c r="H196" s="1">
        <v>3.9847399999999999</v>
      </c>
      <c r="I196" s="1">
        <v>5.2390299999999996</v>
      </c>
      <c r="J196" s="1">
        <v>5.4621700000000004</v>
      </c>
      <c r="K196" s="1">
        <v>5.2786</v>
      </c>
      <c r="L196" s="1" t="s">
        <v>22</v>
      </c>
      <c r="M196" s="1">
        <v>5.6638400000000004</v>
      </c>
      <c r="N196" s="1">
        <v>5.3298899999999998</v>
      </c>
      <c r="O196" s="1">
        <v>2.13001</v>
      </c>
      <c r="P196" s="1">
        <v>2.7258200000000001</v>
      </c>
      <c r="Q196" s="1">
        <v>6.2831900000000003</v>
      </c>
      <c r="R196" s="1">
        <v>6.0324499999999999</v>
      </c>
      <c r="S196" s="1">
        <v>3.32944</v>
      </c>
      <c r="T196" s="1">
        <v>1.25813</v>
      </c>
      <c r="U196" s="1">
        <v>4.7654100000000001</v>
      </c>
      <c r="V196" s="1" t="s">
        <v>23</v>
      </c>
      <c r="W196" s="1">
        <f>ABS(IK_diagnostics_degrees[[#This Row],[Column1]]-A195)</f>
        <v>2.862546</v>
      </c>
      <c r="X196" s="1">
        <f>ABS(IK_diagnostics_degrees[[#This Row],[Column2]]-B195)</f>
        <v>0.92847199999999996</v>
      </c>
      <c r="Y196" s="1">
        <f>ABS(IK_diagnostics_degrees[[#This Row],[Column3]]-C195)</f>
        <v>2.7408999999999999</v>
      </c>
      <c r="Z196" s="1">
        <f>ABS(IK_diagnostics_degrees[[#This Row],[Column4]]-D195)</f>
        <v>2.6649699999999998</v>
      </c>
      <c r="AA196" s="1">
        <f>ABS(IK_diagnostics_degrees[[#This Row],[Column5]]-E195)</f>
        <v>2.3120599999999998</v>
      </c>
      <c r="AB196" s="1">
        <f>ABS(IK_diagnostics_degrees[[#This Row],[Column6]]-F195)</f>
        <v>0.58925000000000027</v>
      </c>
      <c r="AC196" s="1">
        <f>ABS(IK_diagnostics_degrees[[#This Row],[Column7]]-G195)</f>
        <v>2.8996915300000001</v>
      </c>
      <c r="AD196" s="1">
        <f>ABS(IK_diagnostics_degrees[[#This Row],[Column8]]-H195)</f>
        <v>2.2984500000000003</v>
      </c>
      <c r="AE196" s="1">
        <f>ABS(IK_diagnostics_degrees[[#This Row],[Column9]]-I195)</f>
        <v>1.0427300000000006</v>
      </c>
      <c r="AF196" s="1">
        <f>ABS(IK_diagnostics_degrees[[#This Row],[Column10]]-J195)</f>
        <v>5.2113310000000004</v>
      </c>
      <c r="AG196" s="1">
        <f>ABS(IK_diagnostics_degrees[[#This Row],[Column11]]-K195)</f>
        <v>0.16926000000000041</v>
      </c>
      <c r="AH196" s="1">
        <f>ABS(IK_diagnostics_degrees[[#This Row],[Column12]]-L195)</f>
        <v>3.46828</v>
      </c>
      <c r="AI196" s="1">
        <f>ABS(IK_diagnostics_degrees[[#This Row],[Column13]]-M195)</f>
        <v>3.6526000000000005</v>
      </c>
      <c r="AJ196" s="1">
        <f>ABS(IK_diagnostics_degrees[[#This Row],[Column14]]-N195)</f>
        <v>3.0933299999999999</v>
      </c>
      <c r="AK196" s="1">
        <f>ABS(IK_diagnostics_degrees[[#This Row],[Column15]]-O195)</f>
        <v>2.1438200000000003</v>
      </c>
      <c r="AL196" s="1">
        <f>ABS(IK_diagnostics_degrees[[#This Row],[Column16]]-P195)</f>
        <v>2.0838369999999999</v>
      </c>
      <c r="AM196" s="1">
        <f>ABS(IK_diagnostics_degrees[[#This Row],[Column17]]-Q195)</f>
        <v>6.2809445900000007</v>
      </c>
      <c r="AN196" s="1">
        <f>ABS(IK_diagnostics_degrees[[#This Row],[Column18]]-R195)</f>
        <v>2.6316299999999999</v>
      </c>
      <c r="AO196" s="1">
        <f>ABS(IK_diagnostics_degrees[[#This Row],[Column19]]-S195)</f>
        <v>0.1185900000000002</v>
      </c>
      <c r="AP196" s="1">
        <f>ABS(IK_diagnostics_degrees[[#This Row],[Column20]]-T195)</f>
        <v>1.2393338</v>
      </c>
      <c r="AQ196" s="1">
        <f>ABS(IK_diagnostics_degrees[[#This Row],[Column21]]-U195)</f>
        <v>3.2202700000000002</v>
      </c>
    </row>
    <row r="197" spans="1:68" x14ac:dyDescent="0.25">
      <c r="A197" s="1">
        <v>4.7624000000000004</v>
      </c>
      <c r="B197" s="1">
        <v>5.0565100000000003</v>
      </c>
      <c r="C197" s="1">
        <v>2.6053500000000001</v>
      </c>
      <c r="D197" s="1">
        <v>2.4597099999999998</v>
      </c>
      <c r="E197" s="1">
        <v>2.0437699999999999</v>
      </c>
      <c r="F197" s="1">
        <v>1.0405199999999999</v>
      </c>
      <c r="G197" s="1">
        <v>1.5833999999999999</v>
      </c>
      <c r="H197" s="1">
        <v>4.1752000000000002</v>
      </c>
      <c r="I197" s="1">
        <v>3.46923</v>
      </c>
      <c r="J197" s="1">
        <v>1.1913199999999999</v>
      </c>
      <c r="K197" s="1">
        <v>3.61083</v>
      </c>
      <c r="L197" s="1">
        <v>2.2160299999999999</v>
      </c>
      <c r="M197" s="1">
        <v>4.9073200000000003</v>
      </c>
      <c r="N197" s="1">
        <v>3.1133899999999999</v>
      </c>
      <c r="O197" s="1">
        <v>2.8370500000000001</v>
      </c>
      <c r="P197" s="1">
        <v>2.10602</v>
      </c>
      <c r="Q197" s="1">
        <v>2.6116700000000002</v>
      </c>
      <c r="R197" s="1">
        <v>5.1767899999999996</v>
      </c>
      <c r="S197" s="1">
        <v>1.0702700000000001</v>
      </c>
      <c r="T197" s="1">
        <v>1.8125500000000001</v>
      </c>
      <c r="U197" s="1">
        <v>4.6617499999999996</v>
      </c>
      <c r="V197" s="1" t="s">
        <v>23</v>
      </c>
      <c r="W197" s="1">
        <f>ABS(IK_diagnostics_degrees[[#This Row],[Column1]]-A196)</f>
        <v>3.9653560000000003</v>
      </c>
      <c r="X197" s="1">
        <f>ABS(IK_diagnostics_degrees[[#This Row],[Column2]]-B196)</f>
        <v>3.38565</v>
      </c>
      <c r="Y197" s="1">
        <f>ABS(IK_diagnostics_degrees[[#This Row],[Column3]]-C196)</f>
        <v>2.8158499999999997</v>
      </c>
      <c r="Z197" s="1">
        <f>ABS(IK_diagnostics_degrees[[#This Row],[Column4]]-D196)</f>
        <v>0.76302000000000003</v>
      </c>
      <c r="AA197" s="1">
        <f>ABS(IK_diagnostics_degrees[[#This Row],[Column5]]-E196)</f>
        <v>2.89838</v>
      </c>
      <c r="AB197" s="1">
        <f>ABS(IK_diagnostics_degrees[[#This Row],[Column6]]-F196)</f>
        <v>1.8480700000000003</v>
      </c>
      <c r="AC197" s="1">
        <f>ABS(IK_diagnostics_degrees[[#This Row],[Column7]]-G196)</f>
        <v>1.3182700000000003</v>
      </c>
      <c r="AD197" s="1">
        <f>ABS(IK_diagnostics_degrees[[#This Row],[Column8]]-H196)</f>
        <v>0.1904600000000003</v>
      </c>
      <c r="AE197" s="1">
        <f>ABS(IK_diagnostics_degrees[[#This Row],[Column9]]-I196)</f>
        <v>1.7697999999999996</v>
      </c>
      <c r="AF197" s="1">
        <f>ABS(IK_diagnostics_degrees[[#This Row],[Column10]]-J196)</f>
        <v>4.2708500000000003</v>
      </c>
      <c r="AG197" s="1">
        <f>ABS(IK_diagnostics_degrees[[#This Row],[Column11]]-K196)</f>
        <v>1.66777</v>
      </c>
      <c r="AH197" s="1">
        <f>ABS(IK_diagnostics_degrees[[#This Row],[Column12]]-L196)</f>
        <v>2.2160299999999999</v>
      </c>
      <c r="AI197" s="1">
        <f>ABS(IK_diagnostics_degrees[[#This Row],[Column13]]-M196)</f>
        <v>0.75652000000000008</v>
      </c>
      <c r="AJ197" s="1">
        <f>ABS(IK_diagnostics_degrees[[#This Row],[Column14]]-N196)</f>
        <v>2.2164999999999999</v>
      </c>
      <c r="AK197" s="1">
        <f>ABS(IK_diagnostics_degrees[[#This Row],[Column15]]-O196)</f>
        <v>0.70704000000000011</v>
      </c>
      <c r="AL197" s="1">
        <f>ABS(IK_diagnostics_degrees[[#This Row],[Column16]]-P196)</f>
        <v>0.61980000000000013</v>
      </c>
      <c r="AM197" s="1">
        <f>ABS(IK_diagnostics_degrees[[#This Row],[Column17]]-Q196)</f>
        <v>3.6715200000000001</v>
      </c>
      <c r="AN197" s="1">
        <f>ABS(IK_diagnostics_degrees[[#This Row],[Column18]]-R196)</f>
        <v>0.85566000000000031</v>
      </c>
      <c r="AO197" s="1">
        <f>ABS(IK_diagnostics_degrees[[#This Row],[Column19]]-S196)</f>
        <v>2.2591700000000001</v>
      </c>
      <c r="AP197" s="1">
        <f>ABS(IK_diagnostics_degrees[[#This Row],[Column20]]-T196)</f>
        <v>0.55442000000000013</v>
      </c>
      <c r="AQ197" s="1">
        <f>ABS(IK_diagnostics_degrees[[#This Row],[Column21]]-U196)</f>
        <v>0.10366000000000053</v>
      </c>
      <c r="AT197" t="s">
        <v>659</v>
      </c>
    </row>
    <row r="198" spans="1:68" x14ac:dyDescent="0.25">
      <c r="A198" s="1">
        <v>0.913883</v>
      </c>
      <c r="B198" s="1">
        <v>2.5649299999999999</v>
      </c>
      <c r="C198" s="1" t="s">
        <v>22</v>
      </c>
      <c r="D198" s="1">
        <v>5.84123E-2</v>
      </c>
      <c r="E198" s="1">
        <v>4.45906</v>
      </c>
      <c r="F198" s="1">
        <v>5.39567</v>
      </c>
      <c r="G198" s="1">
        <v>0.51851100000000006</v>
      </c>
      <c r="H198" s="1">
        <v>3.7606199999999999</v>
      </c>
      <c r="I198" s="1">
        <v>3.1335199999999999</v>
      </c>
      <c r="J198" s="1">
        <v>3.6171600000000002</v>
      </c>
      <c r="K198" s="1">
        <v>6.0820600000000002</v>
      </c>
      <c r="L198" s="1">
        <v>6.2831900000000003</v>
      </c>
      <c r="M198" s="1">
        <v>3.7897599999999998</v>
      </c>
      <c r="N198" s="1">
        <v>1.1192</v>
      </c>
      <c r="O198" s="1">
        <v>3.6838199999999999</v>
      </c>
      <c r="P198" s="1">
        <v>4.3525700000000001</v>
      </c>
      <c r="Q198" s="1">
        <v>5.67326</v>
      </c>
      <c r="R198" s="1">
        <v>2.58046</v>
      </c>
      <c r="S198" s="1">
        <v>5.1719400000000002</v>
      </c>
      <c r="T198" s="1">
        <v>0.54489699999999996</v>
      </c>
      <c r="U198" s="1">
        <v>3.7292299999999998</v>
      </c>
      <c r="V198" s="1" t="s">
        <v>23</v>
      </c>
      <c r="W198" s="1">
        <f>ABS(IK_diagnostics_degrees[[#This Row],[Column1]]-A197)</f>
        <v>3.8485170000000002</v>
      </c>
      <c r="X198" s="1">
        <f>ABS(IK_diagnostics_degrees[[#This Row],[Column2]]-B197)</f>
        <v>2.4915800000000004</v>
      </c>
      <c r="Y198" s="1">
        <f>ABS(IK_diagnostics_degrees[[#This Row],[Column3]]-C197)</f>
        <v>2.6053500000000001</v>
      </c>
      <c r="Z198" s="1">
        <f>ABS(IK_diagnostics_degrees[[#This Row],[Column4]]-D197)</f>
        <v>2.4012976999999998</v>
      </c>
      <c r="AA198" s="1">
        <f>ABS(IK_diagnostics_degrees[[#This Row],[Column5]]-E197)</f>
        <v>2.4152900000000002</v>
      </c>
      <c r="AB198" s="1">
        <f>ABS(IK_diagnostics_degrees[[#This Row],[Column6]]-F197)</f>
        <v>4.3551500000000001</v>
      </c>
      <c r="AC198" s="1">
        <f>ABS(IK_diagnostics_degrees[[#This Row],[Column7]]-G197)</f>
        <v>1.064889</v>
      </c>
      <c r="AD198" s="1">
        <f>ABS(IK_diagnostics_degrees[[#This Row],[Column8]]-H197)</f>
        <v>0.41458000000000039</v>
      </c>
      <c r="AE198" s="1">
        <f>ABS(IK_diagnostics_degrees[[#This Row],[Column9]]-I197)</f>
        <v>0.33571000000000017</v>
      </c>
      <c r="AF198" s="1">
        <f>ABS(IK_diagnostics_degrees[[#This Row],[Column10]]-J197)</f>
        <v>2.42584</v>
      </c>
      <c r="AG198" s="1">
        <f>ABS(IK_diagnostics_degrees[[#This Row],[Column11]]-K197)</f>
        <v>2.4712300000000003</v>
      </c>
      <c r="AH198" s="1">
        <f>ABS(IK_diagnostics_degrees[[#This Row],[Column12]]-L197)</f>
        <v>4.0671600000000003</v>
      </c>
      <c r="AI198" s="1">
        <f>ABS(IK_diagnostics_degrees[[#This Row],[Column13]]-M197)</f>
        <v>1.1175600000000006</v>
      </c>
      <c r="AJ198" s="1">
        <f>ABS(IK_diagnostics_degrees[[#This Row],[Column14]]-N197)</f>
        <v>1.9941899999999999</v>
      </c>
      <c r="AK198" s="1">
        <f>ABS(IK_diagnostics_degrees[[#This Row],[Column15]]-O197)</f>
        <v>0.8467699999999998</v>
      </c>
      <c r="AL198" s="1">
        <f>ABS(IK_diagnostics_degrees[[#This Row],[Column16]]-P197)</f>
        <v>2.24655</v>
      </c>
      <c r="AM198" s="1">
        <f>ABS(IK_diagnostics_degrees[[#This Row],[Column17]]-Q197)</f>
        <v>3.0615899999999998</v>
      </c>
      <c r="AN198" s="1">
        <f>ABS(IK_diagnostics_degrees[[#This Row],[Column18]]-R197)</f>
        <v>2.5963299999999996</v>
      </c>
      <c r="AO198" s="1">
        <f>ABS(IK_diagnostics_degrees[[#This Row],[Column19]]-S197)</f>
        <v>4.1016700000000004</v>
      </c>
      <c r="AP198" s="1">
        <f>ABS(IK_diagnostics_degrees[[#This Row],[Column20]]-T197)</f>
        <v>1.2676530000000001</v>
      </c>
      <c r="AQ198" s="1">
        <f>ABS(IK_diagnostics_degrees[[#This Row],[Column21]]-U197)</f>
        <v>0.93251999999999979</v>
      </c>
      <c r="AT198">
        <f ca="1">AVERAGE(AV198:BP198)</f>
        <v>2.044726503200784</v>
      </c>
      <c r="AV198">
        <f ca="1">AVERAGE(AV2:AV195)</f>
        <v>2.0843689796081972</v>
      </c>
      <c r="AW198">
        <f t="shared" ref="AW198:BP198" ca="1" si="0">AVERAGE(AW2:AW195)</f>
        <v>2.0082894042603807</v>
      </c>
      <c r="AX198">
        <f t="shared" ca="1" si="0"/>
        <v>2.0713540003756714</v>
      </c>
      <c r="AY198">
        <f t="shared" ca="1" si="0"/>
        <v>2.141478861106906</v>
      </c>
      <c r="AZ198">
        <f t="shared" ca="1" si="0"/>
        <v>1.9990138776044537</v>
      </c>
      <c r="BA198">
        <f t="shared" ca="1" si="0"/>
        <v>2.022014367899466</v>
      </c>
      <c r="BB198">
        <f t="shared" ca="1" si="0"/>
        <v>2.1268759926729763</v>
      </c>
      <c r="BC198">
        <f t="shared" ca="1" si="0"/>
        <v>1.922696619897204</v>
      </c>
      <c r="BD198">
        <f t="shared" ca="1" si="0"/>
        <v>2.1015427301900296</v>
      </c>
      <c r="BE198">
        <f t="shared" ca="1" si="0"/>
        <v>2.0696798594964201</v>
      </c>
      <c r="BF198">
        <f t="shared" ca="1" si="0"/>
        <v>2.0825673469868442</v>
      </c>
      <c r="BG198">
        <f t="shared" ca="1" si="0"/>
        <v>2.0709578530007127</v>
      </c>
      <c r="BH198">
        <f t="shared" ca="1" si="0"/>
        <v>2.1623591779577382</v>
      </c>
      <c r="BI198">
        <f t="shared" ca="1" si="0"/>
        <v>2.0827647386420547</v>
      </c>
      <c r="BJ198">
        <f t="shared" ca="1" si="0"/>
        <v>2.0723509129157889</v>
      </c>
      <c r="BK198">
        <f t="shared" ca="1" si="0"/>
        <v>1.9434905808827743</v>
      </c>
      <c r="BL198">
        <f t="shared" ca="1" si="0"/>
        <v>2.0179888797358703</v>
      </c>
      <c r="BM198">
        <f t="shared" ca="1" si="0"/>
        <v>1.8797502058259341</v>
      </c>
      <c r="BN198">
        <f t="shared" ca="1" si="0"/>
        <v>1.9918863689672903</v>
      </c>
      <c r="BO198">
        <f t="shared" ca="1" si="0"/>
        <v>2.0482069104546463</v>
      </c>
      <c r="BP198">
        <f t="shared" ca="1" si="0"/>
        <v>2.0396188987350974</v>
      </c>
    </row>
    <row r="199" spans="1:68" x14ac:dyDescent="0.25">
      <c r="A199" s="1">
        <v>6.2741699999999998</v>
      </c>
      <c r="B199" s="1">
        <v>6.2831900000000003</v>
      </c>
      <c r="C199" s="1">
        <v>3.6523300000000002E-2</v>
      </c>
      <c r="D199" s="1">
        <v>1.7650999999999999</v>
      </c>
      <c r="E199" s="1">
        <v>6.2831900000000003</v>
      </c>
      <c r="F199" s="1">
        <v>4.8143200000000004</v>
      </c>
      <c r="G199" s="1">
        <v>1.04657</v>
      </c>
      <c r="H199" s="1">
        <v>5.7845599999999999</v>
      </c>
      <c r="I199" s="1">
        <v>2.1373099999999999E-3</v>
      </c>
      <c r="J199" s="1">
        <v>5.8593299999999999</v>
      </c>
      <c r="K199" s="1">
        <v>0.71449399999999996</v>
      </c>
      <c r="L199" s="1">
        <v>4.9108499999999999</v>
      </c>
      <c r="M199" s="1">
        <v>5.8469100000000003</v>
      </c>
      <c r="N199" s="1">
        <v>3.2814999999999999</v>
      </c>
      <c r="O199" s="1">
        <v>1.0806</v>
      </c>
      <c r="P199" s="1" t="s">
        <v>22</v>
      </c>
      <c r="Q199" s="1">
        <v>2.4629799999999999</v>
      </c>
      <c r="R199" s="1">
        <v>2.66276</v>
      </c>
      <c r="S199" s="1">
        <v>2.9424299999999999</v>
      </c>
      <c r="T199" s="1">
        <v>5.2637200000000002</v>
      </c>
      <c r="U199" s="1">
        <v>3.2569400000000002</v>
      </c>
      <c r="V199" s="1" t="s">
        <v>23</v>
      </c>
      <c r="W199" s="1">
        <f>ABS(IK_diagnostics_degrees[[#This Row],[Column1]]-A198)</f>
        <v>5.3602869999999996</v>
      </c>
      <c r="X199" s="1">
        <f>ABS(IK_diagnostics_degrees[[#This Row],[Column2]]-B198)</f>
        <v>3.7182600000000003</v>
      </c>
      <c r="Y199" s="1">
        <f>ABS(IK_diagnostics_degrees[[#This Row],[Column3]]-C198)</f>
        <v>3.6523300000000002E-2</v>
      </c>
      <c r="Z199" s="1">
        <f>ABS(IK_diagnostics_degrees[[#This Row],[Column4]]-D198)</f>
        <v>1.7066876999999998</v>
      </c>
      <c r="AA199" s="1">
        <f>ABS(IK_diagnostics_degrees[[#This Row],[Column5]]-E198)</f>
        <v>1.8241300000000003</v>
      </c>
      <c r="AB199" s="1">
        <f>ABS(IK_diagnostics_degrees[[#This Row],[Column6]]-F198)</f>
        <v>0.58134999999999959</v>
      </c>
      <c r="AC199" s="1">
        <f>ABS(IK_diagnostics_degrees[[#This Row],[Column7]]-G198)</f>
        <v>0.52805899999999995</v>
      </c>
      <c r="AD199" s="1">
        <f>ABS(IK_diagnostics_degrees[[#This Row],[Column8]]-H198)</f>
        <v>2.0239400000000001</v>
      </c>
      <c r="AE199" s="1">
        <f>ABS(IK_diagnostics_degrees[[#This Row],[Column9]]-I198)</f>
        <v>3.1313826899999997</v>
      </c>
      <c r="AF199" s="1">
        <f>ABS(IK_diagnostics_degrees[[#This Row],[Column10]]-J198)</f>
        <v>2.2421699999999998</v>
      </c>
      <c r="AG199" s="1">
        <f>ABS(IK_diagnostics_degrees[[#This Row],[Column11]]-K198)</f>
        <v>5.3675660000000001</v>
      </c>
      <c r="AH199" s="1">
        <f>ABS(IK_diagnostics_degrees[[#This Row],[Column12]]-L198)</f>
        <v>1.3723400000000003</v>
      </c>
      <c r="AI199" s="1">
        <f>ABS(IK_diagnostics_degrees[[#This Row],[Column13]]-M198)</f>
        <v>2.0571500000000005</v>
      </c>
      <c r="AJ199" s="1">
        <f>ABS(IK_diagnostics_degrees[[#This Row],[Column14]]-N198)</f>
        <v>2.1623000000000001</v>
      </c>
      <c r="AK199" s="1">
        <f>ABS(IK_diagnostics_degrees[[#This Row],[Column15]]-O198)</f>
        <v>2.6032199999999999</v>
      </c>
      <c r="AL199" s="1">
        <f>ABS(IK_diagnostics_degrees[[#This Row],[Column16]]-P198)</f>
        <v>4.3525700000000001</v>
      </c>
      <c r="AM199" s="1">
        <f>ABS(IK_diagnostics_degrees[[#This Row],[Column17]]-Q198)</f>
        <v>3.21028</v>
      </c>
      <c r="AN199" s="1">
        <f>ABS(IK_diagnostics_degrees[[#This Row],[Column18]]-R198)</f>
        <v>8.230000000000004E-2</v>
      </c>
      <c r="AO199" s="1">
        <f>ABS(IK_diagnostics_degrees[[#This Row],[Column19]]-S198)</f>
        <v>2.2295100000000003</v>
      </c>
      <c r="AP199" s="1">
        <f>ABS(IK_diagnostics_degrees[[#This Row],[Column20]]-T198)</f>
        <v>4.7188230000000004</v>
      </c>
      <c r="AQ199" s="1">
        <f>ABS(IK_diagnostics_degrees[[#This Row],[Column21]]-U198)</f>
        <v>0.47228999999999965</v>
      </c>
    </row>
    <row r="200" spans="1:68" x14ac:dyDescent="0.25">
      <c r="A200" s="1">
        <v>3.1876000000000002</v>
      </c>
      <c r="B200" s="1">
        <v>0.67627800000000005</v>
      </c>
      <c r="C200" s="1">
        <v>2.7425899999999999</v>
      </c>
      <c r="D200" s="1">
        <v>4.53254</v>
      </c>
      <c r="E200" s="1">
        <v>2.3781099999999999</v>
      </c>
      <c r="F200" s="1">
        <v>5.13889</v>
      </c>
      <c r="G200" s="1">
        <v>6.2831900000000003</v>
      </c>
      <c r="H200" s="1">
        <v>4.8332800000000002</v>
      </c>
      <c r="I200" s="1">
        <v>3.3831799999999999</v>
      </c>
      <c r="J200" s="1">
        <v>4.1429600000000004</v>
      </c>
      <c r="K200" s="1">
        <v>4.6184700000000003</v>
      </c>
      <c r="L200" s="1">
        <v>6.1466500000000002</v>
      </c>
      <c r="M200" s="1">
        <v>3.3739400000000002</v>
      </c>
      <c r="N200" s="1">
        <v>2.65686</v>
      </c>
      <c r="O200" s="1">
        <v>4.0149999999999997</v>
      </c>
      <c r="P200" s="1">
        <v>2.3933499999999999</v>
      </c>
      <c r="Q200" s="1">
        <v>2.4704199999999998</v>
      </c>
      <c r="R200" s="1">
        <v>2.7192099999999999</v>
      </c>
      <c r="S200" s="1">
        <v>3.2522000000000002</v>
      </c>
      <c r="T200" s="1">
        <v>1.0385500000000001</v>
      </c>
      <c r="U200" s="1">
        <v>6.1610899999999997</v>
      </c>
      <c r="V200" s="1" t="s">
        <v>23</v>
      </c>
      <c r="W200" s="1">
        <f>ABS(IK_diagnostics_degrees[[#This Row],[Column1]]-A199)</f>
        <v>3.0865699999999996</v>
      </c>
      <c r="X200" s="1">
        <f>ABS(IK_diagnostics_degrees[[#This Row],[Column2]]-B199)</f>
        <v>5.6069120000000003</v>
      </c>
      <c r="Y200" s="1">
        <f>ABS(IK_diagnostics_degrees[[#This Row],[Column3]]-C199)</f>
        <v>2.7060667</v>
      </c>
      <c r="Z200" s="1">
        <f>ABS(IK_diagnostics_degrees[[#This Row],[Column4]]-D199)</f>
        <v>2.7674400000000001</v>
      </c>
      <c r="AA200" s="1">
        <f>ABS(IK_diagnostics_degrees[[#This Row],[Column5]]-E199)</f>
        <v>3.9050800000000003</v>
      </c>
      <c r="AB200" s="1">
        <f>ABS(IK_diagnostics_degrees[[#This Row],[Column6]]-F199)</f>
        <v>0.32456999999999958</v>
      </c>
      <c r="AC200" s="1">
        <f>ABS(IK_diagnostics_degrees[[#This Row],[Column7]]-G199)</f>
        <v>5.2366200000000003</v>
      </c>
      <c r="AD200" s="1">
        <f>ABS(IK_diagnostics_degrees[[#This Row],[Column8]]-H199)</f>
        <v>0.95127999999999968</v>
      </c>
      <c r="AE200" s="1">
        <f>ABS(IK_diagnostics_degrees[[#This Row],[Column9]]-I199)</f>
        <v>3.3810426899999997</v>
      </c>
      <c r="AF200" s="1">
        <f>ABS(IK_diagnostics_degrees[[#This Row],[Column10]]-J199)</f>
        <v>1.7163699999999995</v>
      </c>
      <c r="AG200" s="1">
        <f>ABS(IK_diagnostics_degrees[[#This Row],[Column11]]-K199)</f>
        <v>3.9039760000000001</v>
      </c>
      <c r="AH200" s="1">
        <f>ABS(IK_diagnostics_degrees[[#This Row],[Column12]]-L199)</f>
        <v>1.2358000000000002</v>
      </c>
      <c r="AI200" s="1">
        <f>ABS(IK_diagnostics_degrees[[#This Row],[Column13]]-M199)</f>
        <v>2.4729700000000001</v>
      </c>
      <c r="AJ200" s="1">
        <f>ABS(IK_diagnostics_degrees[[#This Row],[Column14]]-N199)</f>
        <v>0.62463999999999986</v>
      </c>
      <c r="AK200" s="1">
        <f>ABS(IK_diagnostics_degrees[[#This Row],[Column15]]-O199)</f>
        <v>2.9343999999999997</v>
      </c>
      <c r="AL200" s="1">
        <f>ABS(IK_diagnostics_degrees[[#This Row],[Column16]]-P199)</f>
        <v>2.3933499999999999</v>
      </c>
      <c r="AM200" s="1">
        <f>ABS(IK_diagnostics_degrees[[#This Row],[Column17]]-Q199)</f>
        <v>7.4399999999998911E-3</v>
      </c>
      <c r="AN200" s="1">
        <f>ABS(IK_diagnostics_degrees[[#This Row],[Column18]]-R199)</f>
        <v>5.6449999999999889E-2</v>
      </c>
      <c r="AO200" s="1">
        <f>ABS(IK_diagnostics_degrees[[#This Row],[Column19]]-S199)</f>
        <v>0.30977000000000032</v>
      </c>
      <c r="AP200" s="1">
        <f>ABS(IK_diagnostics_degrees[[#This Row],[Column20]]-T199)</f>
        <v>4.2251700000000003</v>
      </c>
      <c r="AQ200" s="1">
        <f>ABS(IK_diagnostics_degrees[[#This Row],[Column21]]-U199)</f>
        <v>2.9041499999999996</v>
      </c>
      <c r="AV200">
        <f ca="1">MAX(AV2:BP195)</f>
        <v>6.2813999999999997</v>
      </c>
    </row>
    <row r="201" spans="1:68" x14ac:dyDescent="0.25">
      <c r="A201" s="1">
        <v>5.8636699999999999</v>
      </c>
      <c r="B201" s="1">
        <v>3.3911600000000002</v>
      </c>
      <c r="C201" s="1">
        <v>1.9619800000000001</v>
      </c>
      <c r="D201" s="1">
        <v>1.2266699999999999</v>
      </c>
      <c r="E201" s="1">
        <v>4.7965499999999999</v>
      </c>
      <c r="F201" s="1">
        <v>2.2830599999999999</v>
      </c>
      <c r="G201" s="1">
        <v>2.7340499999999999</v>
      </c>
      <c r="H201" s="1">
        <v>4.7129500000000002</v>
      </c>
      <c r="I201" s="1">
        <v>0.27133800000000002</v>
      </c>
      <c r="J201" s="1">
        <v>2.4786699999999998E-2</v>
      </c>
      <c r="K201" s="1">
        <v>4.9902800000000003</v>
      </c>
      <c r="L201" s="1">
        <v>0.93894999999999995</v>
      </c>
      <c r="M201" s="1">
        <v>1.51701</v>
      </c>
      <c r="N201" s="1">
        <v>6.1767099999999999</v>
      </c>
      <c r="O201" s="1">
        <v>3.9481799999999998</v>
      </c>
      <c r="P201" s="1">
        <v>4.6530199999999997</v>
      </c>
      <c r="Q201" s="1">
        <v>3.3046099999999999E-4</v>
      </c>
      <c r="R201" s="1">
        <v>0.629772</v>
      </c>
      <c r="S201" s="1">
        <v>0.70296999999999998</v>
      </c>
      <c r="T201" s="1">
        <v>4.7009800000000004</v>
      </c>
      <c r="U201" s="1">
        <v>2.5991499999999998</v>
      </c>
      <c r="V201" s="1" t="s">
        <v>23</v>
      </c>
      <c r="W201" s="1">
        <f>ABS(IK_diagnostics_degrees[[#This Row],[Column1]]-A200)</f>
        <v>2.6760699999999997</v>
      </c>
      <c r="X201" s="1">
        <f>ABS(IK_diagnostics_degrees[[#This Row],[Column2]]-B200)</f>
        <v>2.7148820000000002</v>
      </c>
      <c r="Y201" s="1">
        <f>ABS(IK_diagnostics_degrees[[#This Row],[Column3]]-C200)</f>
        <v>0.7806099999999998</v>
      </c>
      <c r="Z201" s="1">
        <f>ABS(IK_diagnostics_degrees[[#This Row],[Column4]]-D200)</f>
        <v>3.3058700000000001</v>
      </c>
      <c r="AA201" s="1">
        <f>ABS(IK_diagnostics_degrees[[#This Row],[Column5]]-E200)</f>
        <v>2.4184399999999999</v>
      </c>
      <c r="AB201" s="1">
        <f>ABS(IK_diagnostics_degrees[[#This Row],[Column6]]-F200)</f>
        <v>2.8558300000000001</v>
      </c>
      <c r="AC201" s="1">
        <f>ABS(IK_diagnostics_degrees[[#This Row],[Column7]]-G200)</f>
        <v>3.5491400000000004</v>
      </c>
      <c r="AD201" s="1">
        <f>ABS(IK_diagnostics_degrees[[#This Row],[Column8]]-H200)</f>
        <v>0.12033000000000005</v>
      </c>
      <c r="AE201" s="1">
        <f>ABS(IK_diagnostics_degrees[[#This Row],[Column9]]-I200)</f>
        <v>3.1118419999999998</v>
      </c>
      <c r="AF201" s="1">
        <f>ABS(IK_diagnostics_degrees[[#This Row],[Column10]]-J200)</f>
        <v>4.1181733000000005</v>
      </c>
      <c r="AG201" s="1">
        <f>ABS(IK_diagnostics_degrees[[#This Row],[Column11]]-K200)</f>
        <v>0.37180999999999997</v>
      </c>
      <c r="AH201" s="1">
        <f>ABS(IK_diagnostics_degrees[[#This Row],[Column12]]-L200)</f>
        <v>5.2077</v>
      </c>
      <c r="AI201" s="1">
        <f>ABS(IK_diagnostics_degrees[[#This Row],[Column13]]-M200)</f>
        <v>1.8569300000000002</v>
      </c>
      <c r="AJ201" s="1">
        <f>ABS(IK_diagnostics_degrees[[#This Row],[Column14]]-N200)</f>
        <v>3.5198499999999999</v>
      </c>
      <c r="AK201" s="1">
        <f>ABS(IK_diagnostics_degrees[[#This Row],[Column15]]-O200)</f>
        <v>6.6819999999999879E-2</v>
      </c>
      <c r="AL201" s="1">
        <f>ABS(IK_diagnostics_degrees[[#This Row],[Column16]]-P200)</f>
        <v>2.2596699999999998</v>
      </c>
      <c r="AM201" s="1">
        <f>ABS(IK_diagnostics_degrees[[#This Row],[Column17]]-Q200)</f>
        <v>2.4700895389999999</v>
      </c>
      <c r="AN201" s="1">
        <f>ABS(IK_diagnostics_degrees[[#This Row],[Column18]]-R200)</f>
        <v>2.0894379999999999</v>
      </c>
      <c r="AO201" s="1">
        <f>ABS(IK_diagnostics_degrees[[#This Row],[Column19]]-S200)</f>
        <v>2.5492300000000001</v>
      </c>
      <c r="AP201" s="1">
        <f>ABS(IK_diagnostics_degrees[[#This Row],[Column20]]-T200)</f>
        <v>3.6624300000000005</v>
      </c>
      <c r="AQ201" s="1">
        <f>ABS(IK_diagnostics_degrees[[#This Row],[Column21]]-U200)</f>
        <v>3.5619399999999999</v>
      </c>
    </row>
    <row r="202" spans="1:68" x14ac:dyDescent="0.25">
      <c r="A202" s="1">
        <v>1.2150799999999999</v>
      </c>
      <c r="B202" s="1">
        <v>4.6164699999999996</v>
      </c>
      <c r="C202" s="1">
        <v>4.4946400000000004</v>
      </c>
      <c r="D202" s="1">
        <v>3.9035500000000001</v>
      </c>
      <c r="E202" s="1">
        <v>2.0661499999999999</v>
      </c>
      <c r="F202" s="1">
        <v>2.1255999999999999</v>
      </c>
      <c r="G202" s="1">
        <v>4.2501899999999999</v>
      </c>
      <c r="H202" s="1">
        <v>1.3254699999999999</v>
      </c>
      <c r="I202" s="1">
        <v>6.1215000000000002</v>
      </c>
      <c r="J202" s="1">
        <v>3.7759</v>
      </c>
      <c r="K202" s="1">
        <v>4.5773000000000001</v>
      </c>
      <c r="L202" s="1">
        <v>1.1486400000000001</v>
      </c>
      <c r="M202" s="1">
        <v>5.0209700000000002</v>
      </c>
      <c r="N202" s="1">
        <v>0.80030900000000005</v>
      </c>
      <c r="O202" s="1">
        <v>2.6011299999999999</v>
      </c>
      <c r="P202" s="1">
        <v>3.74946</v>
      </c>
      <c r="Q202" s="1">
        <v>5.6864400000000002</v>
      </c>
      <c r="R202" s="1">
        <v>6.2831900000000003</v>
      </c>
      <c r="S202" s="1">
        <v>3.5303900000000001</v>
      </c>
      <c r="T202" s="1">
        <v>3.8170500000000001</v>
      </c>
      <c r="U202" s="1">
        <v>4.3305699999999998</v>
      </c>
      <c r="V202" s="1" t="s">
        <v>23</v>
      </c>
      <c r="W202" s="1">
        <f>ABS(IK_diagnostics_degrees[[#This Row],[Column1]]-A201)</f>
        <v>4.6485900000000004</v>
      </c>
      <c r="X202" s="1">
        <f>ABS(IK_diagnostics_degrees[[#This Row],[Column2]]-B201)</f>
        <v>1.2253099999999995</v>
      </c>
      <c r="Y202" s="1">
        <f>ABS(IK_diagnostics_degrees[[#This Row],[Column3]]-C201)</f>
        <v>2.5326600000000004</v>
      </c>
      <c r="Z202" s="1">
        <f>ABS(IK_diagnostics_degrees[[#This Row],[Column4]]-D201)</f>
        <v>2.6768800000000001</v>
      </c>
      <c r="AA202" s="1">
        <f>ABS(IK_diagnostics_degrees[[#This Row],[Column5]]-E201)</f>
        <v>2.7303999999999999</v>
      </c>
      <c r="AB202" s="1">
        <f>ABS(IK_diagnostics_degrees[[#This Row],[Column6]]-F201)</f>
        <v>0.15745999999999993</v>
      </c>
      <c r="AC202" s="1">
        <f>ABS(IK_diagnostics_degrees[[#This Row],[Column7]]-G201)</f>
        <v>1.51614</v>
      </c>
      <c r="AD202" s="1">
        <f>ABS(IK_diagnostics_degrees[[#This Row],[Column8]]-H201)</f>
        <v>3.38748</v>
      </c>
      <c r="AE202" s="1">
        <f>ABS(IK_diagnostics_degrees[[#This Row],[Column9]]-I201)</f>
        <v>5.8501620000000001</v>
      </c>
      <c r="AF202" s="1">
        <f>ABS(IK_diagnostics_degrees[[#This Row],[Column10]]-J201)</f>
        <v>3.7511133000000001</v>
      </c>
      <c r="AG202" s="1">
        <f>ABS(IK_diagnostics_degrees[[#This Row],[Column11]]-K201)</f>
        <v>0.41298000000000012</v>
      </c>
      <c r="AH202" s="1">
        <f>ABS(IK_diagnostics_degrees[[#This Row],[Column12]]-L201)</f>
        <v>0.20969000000000015</v>
      </c>
      <c r="AI202" s="1">
        <f>ABS(IK_diagnostics_degrees[[#This Row],[Column13]]-M201)</f>
        <v>3.5039600000000002</v>
      </c>
      <c r="AJ202" s="1">
        <f>ABS(IK_diagnostics_degrees[[#This Row],[Column14]]-N201)</f>
        <v>5.3764009999999995</v>
      </c>
      <c r="AK202" s="1">
        <f>ABS(IK_diagnostics_degrees[[#This Row],[Column15]]-O201)</f>
        <v>1.3470499999999999</v>
      </c>
      <c r="AL202" s="1">
        <f>ABS(IK_diagnostics_degrees[[#This Row],[Column16]]-P201)</f>
        <v>0.9035599999999997</v>
      </c>
      <c r="AM202" s="1">
        <f>ABS(IK_diagnostics_degrees[[#This Row],[Column17]]-Q201)</f>
        <v>5.6861095390000003</v>
      </c>
      <c r="AN202" s="1">
        <f>ABS(IK_diagnostics_degrees[[#This Row],[Column18]]-R201)</f>
        <v>5.6534180000000003</v>
      </c>
      <c r="AO202" s="1">
        <f>ABS(IK_diagnostics_degrees[[#This Row],[Column19]]-S201)</f>
        <v>2.82742</v>
      </c>
      <c r="AP202" s="1">
        <f>ABS(IK_diagnostics_degrees[[#This Row],[Column20]]-T201)</f>
        <v>0.88393000000000033</v>
      </c>
      <c r="AQ202" s="1">
        <f>ABS(IK_diagnostics_degrees[[#This Row],[Column21]]-U201)</f>
        <v>1.73142</v>
      </c>
    </row>
    <row r="203" spans="1:68" x14ac:dyDescent="0.25">
      <c r="A203" s="2">
        <v>5.4274599999999997E-5</v>
      </c>
      <c r="B203" s="1">
        <v>3.0648900000000001</v>
      </c>
      <c r="C203" s="1">
        <v>1.1648499999999999</v>
      </c>
      <c r="D203" s="1">
        <v>1.7635000000000001</v>
      </c>
      <c r="E203" s="1">
        <v>2.7169500000000002</v>
      </c>
      <c r="F203" s="1">
        <v>0.90402899999999997</v>
      </c>
      <c r="G203" s="1">
        <v>2.7267600000000001</v>
      </c>
      <c r="H203" s="1">
        <v>1.2352300000000001</v>
      </c>
      <c r="I203" s="1">
        <v>0.35528900000000002</v>
      </c>
      <c r="J203" s="1">
        <v>2.7680400000000001</v>
      </c>
      <c r="K203" s="1">
        <v>6.0604199999999997</v>
      </c>
      <c r="L203" s="1">
        <v>1.9810000000000001</v>
      </c>
      <c r="M203" s="1">
        <v>0.69376199999999999</v>
      </c>
      <c r="N203" s="1">
        <v>3.55</v>
      </c>
      <c r="O203" s="1">
        <v>4.8977700000000004</v>
      </c>
      <c r="P203" s="1">
        <v>0.25460500000000003</v>
      </c>
      <c r="Q203" s="1">
        <v>2.72864</v>
      </c>
      <c r="R203" s="1">
        <v>3.3225099999999999</v>
      </c>
      <c r="S203" s="1">
        <v>1.8686700000000001</v>
      </c>
      <c r="T203" s="1">
        <v>6.1572500000000003</v>
      </c>
      <c r="U203" s="1">
        <v>5.3477800000000002</v>
      </c>
      <c r="V203" s="1" t="s">
        <v>23</v>
      </c>
      <c r="W203" s="1">
        <f>ABS(IK_diagnostics_degrees[[#This Row],[Column1]]-A202)</f>
        <v>1.2150257253999999</v>
      </c>
      <c r="X203" s="1">
        <f>ABS(IK_diagnostics_degrees[[#This Row],[Column2]]-B202)</f>
        <v>1.5515799999999995</v>
      </c>
      <c r="Y203" s="1">
        <f>ABS(IK_diagnostics_degrees[[#This Row],[Column3]]-C202)</f>
        <v>3.3297900000000005</v>
      </c>
      <c r="Z203" s="1">
        <f>ABS(IK_diagnostics_degrees[[#This Row],[Column4]]-D202)</f>
        <v>2.14005</v>
      </c>
      <c r="AA203" s="1">
        <f>ABS(IK_diagnostics_degrees[[#This Row],[Column5]]-E202)</f>
        <v>0.65080000000000027</v>
      </c>
      <c r="AB203" s="1">
        <f>ABS(IK_diagnostics_degrees[[#This Row],[Column6]]-F202)</f>
        <v>1.221571</v>
      </c>
      <c r="AC203" s="1">
        <f>ABS(IK_diagnostics_degrees[[#This Row],[Column7]]-G202)</f>
        <v>1.5234299999999998</v>
      </c>
      <c r="AD203" s="1">
        <f>ABS(IK_diagnostics_degrees[[#This Row],[Column8]]-H202)</f>
        <v>9.0239999999999876E-2</v>
      </c>
      <c r="AE203" s="1">
        <f>ABS(IK_diagnostics_degrees[[#This Row],[Column9]]-I202)</f>
        <v>5.7662110000000002</v>
      </c>
      <c r="AF203" s="1">
        <f>ABS(IK_diagnostics_degrees[[#This Row],[Column10]]-J202)</f>
        <v>1.00786</v>
      </c>
      <c r="AG203" s="1">
        <f>ABS(IK_diagnostics_degrees[[#This Row],[Column11]]-K202)</f>
        <v>1.4831199999999995</v>
      </c>
      <c r="AH203" s="1">
        <f>ABS(IK_diagnostics_degrees[[#This Row],[Column12]]-L202)</f>
        <v>0.83235999999999999</v>
      </c>
      <c r="AI203" s="1">
        <f>ABS(IK_diagnostics_degrees[[#This Row],[Column13]]-M202)</f>
        <v>4.3272080000000006</v>
      </c>
      <c r="AJ203" s="1">
        <f>ABS(IK_diagnostics_degrees[[#This Row],[Column14]]-N202)</f>
        <v>2.7496909999999999</v>
      </c>
      <c r="AK203" s="1">
        <f>ABS(IK_diagnostics_degrees[[#This Row],[Column15]]-O202)</f>
        <v>2.2966400000000005</v>
      </c>
      <c r="AL203" s="1">
        <f>ABS(IK_diagnostics_degrees[[#This Row],[Column16]]-P202)</f>
        <v>3.4948549999999998</v>
      </c>
      <c r="AM203" s="1">
        <f>ABS(IK_diagnostics_degrees[[#This Row],[Column17]]-Q202)</f>
        <v>2.9578000000000002</v>
      </c>
      <c r="AN203" s="1">
        <f>ABS(IK_diagnostics_degrees[[#This Row],[Column18]]-R202)</f>
        <v>2.9606800000000004</v>
      </c>
      <c r="AO203" s="1">
        <f>ABS(IK_diagnostics_degrees[[#This Row],[Column19]]-S202)</f>
        <v>1.6617200000000001</v>
      </c>
      <c r="AP203" s="1">
        <f>ABS(IK_diagnostics_degrees[[#This Row],[Column20]]-T202)</f>
        <v>2.3402000000000003</v>
      </c>
      <c r="AQ203" s="1">
        <f>ABS(IK_diagnostics_degrees[[#This Row],[Column21]]-U202)</f>
        <v>1.0172100000000004</v>
      </c>
    </row>
    <row r="204" spans="1:68" x14ac:dyDescent="0.25">
      <c r="A204" s="1">
        <v>2.2154400000000001</v>
      </c>
      <c r="B204" s="1">
        <v>3.5653299999999999</v>
      </c>
      <c r="C204" s="1">
        <v>4.7848100000000002</v>
      </c>
      <c r="D204" s="1">
        <v>3.7410299999999999</v>
      </c>
      <c r="E204" s="1">
        <v>4.4971500000000004</v>
      </c>
      <c r="F204" s="1">
        <v>6.2831900000000003</v>
      </c>
      <c r="G204" s="1">
        <v>4.2419599999999997</v>
      </c>
      <c r="H204" s="1" t="s">
        <v>22</v>
      </c>
      <c r="I204" s="1">
        <v>2.9498500000000001</v>
      </c>
      <c r="J204" s="1">
        <v>5.8026</v>
      </c>
      <c r="K204" s="1">
        <v>1.59928</v>
      </c>
      <c r="L204" s="1">
        <v>4.4287299999999998</v>
      </c>
      <c r="M204" s="1">
        <v>3.7979599999999998</v>
      </c>
      <c r="N204" s="1">
        <v>0.51010699999999998</v>
      </c>
      <c r="O204" s="1">
        <v>0.54432000000000003</v>
      </c>
      <c r="P204" s="1">
        <v>3.5379700000000001</v>
      </c>
      <c r="Q204" s="1">
        <v>5.6452</v>
      </c>
      <c r="R204" s="1">
        <v>5.3376999999999999</v>
      </c>
      <c r="S204" s="1">
        <v>0.70852400000000004</v>
      </c>
      <c r="T204" s="1">
        <v>4.2883100000000001</v>
      </c>
      <c r="U204" s="1">
        <v>3.7585199999999999</v>
      </c>
      <c r="V204" s="1" t="s">
        <v>23</v>
      </c>
      <c r="W204" s="1">
        <f>ABS(IK_diagnostics_degrees[[#This Row],[Column1]]-A203)</f>
        <v>2.2153857254</v>
      </c>
      <c r="X204" s="1">
        <f>ABS(IK_diagnostics_degrees[[#This Row],[Column2]]-B203)</f>
        <v>0.50043999999999977</v>
      </c>
      <c r="Y204" s="1">
        <f>ABS(IK_diagnostics_degrees[[#This Row],[Column3]]-C203)</f>
        <v>3.6199600000000003</v>
      </c>
      <c r="Z204" s="1">
        <f>ABS(IK_diagnostics_degrees[[#This Row],[Column4]]-D203)</f>
        <v>1.9775299999999998</v>
      </c>
      <c r="AA204" s="1">
        <f>ABS(IK_diagnostics_degrees[[#This Row],[Column5]]-E203)</f>
        <v>1.7802000000000002</v>
      </c>
      <c r="AB204" s="1">
        <f>ABS(IK_diagnostics_degrees[[#This Row],[Column6]]-F203)</f>
        <v>5.3791609999999999</v>
      </c>
      <c r="AC204" s="1">
        <f>ABS(IK_diagnostics_degrees[[#This Row],[Column7]]-G203)</f>
        <v>1.5151999999999997</v>
      </c>
      <c r="AD204" s="1">
        <f>ABS(IK_diagnostics_degrees[[#This Row],[Column8]]-H203)</f>
        <v>1.2352300000000001</v>
      </c>
      <c r="AE204" s="1">
        <f>ABS(IK_diagnostics_degrees[[#This Row],[Column9]]-I203)</f>
        <v>2.5945610000000001</v>
      </c>
      <c r="AF204" s="1">
        <f>ABS(IK_diagnostics_degrees[[#This Row],[Column10]]-J203)</f>
        <v>3.0345599999999999</v>
      </c>
      <c r="AG204" s="1">
        <f>ABS(IK_diagnostics_degrees[[#This Row],[Column11]]-K203)</f>
        <v>4.4611399999999994</v>
      </c>
      <c r="AH204" s="1">
        <f>ABS(IK_diagnostics_degrees[[#This Row],[Column12]]-L203)</f>
        <v>2.44773</v>
      </c>
      <c r="AI204" s="1">
        <f>ABS(IK_diagnostics_degrees[[#This Row],[Column13]]-M203)</f>
        <v>3.1041979999999998</v>
      </c>
      <c r="AJ204" s="1">
        <f>ABS(IK_diagnostics_degrees[[#This Row],[Column14]]-N203)</f>
        <v>3.0398929999999997</v>
      </c>
      <c r="AK204" s="1">
        <f>ABS(IK_diagnostics_degrees[[#This Row],[Column15]]-O203)</f>
        <v>4.3534500000000005</v>
      </c>
      <c r="AL204" s="1">
        <f>ABS(IK_diagnostics_degrees[[#This Row],[Column16]]-P203)</f>
        <v>3.2833649999999999</v>
      </c>
      <c r="AM204" s="1">
        <f>ABS(IK_diagnostics_degrees[[#This Row],[Column17]]-Q203)</f>
        <v>2.91656</v>
      </c>
      <c r="AN204" s="1">
        <f>ABS(IK_diagnostics_degrees[[#This Row],[Column18]]-R203)</f>
        <v>2.01519</v>
      </c>
      <c r="AO204" s="1">
        <f>ABS(IK_diagnostics_degrees[[#This Row],[Column19]]-S203)</f>
        <v>1.1601460000000001</v>
      </c>
      <c r="AP204" s="1">
        <f>ABS(IK_diagnostics_degrees[[#This Row],[Column20]]-T203)</f>
        <v>1.8689400000000003</v>
      </c>
      <c r="AQ204" s="1">
        <f>ABS(IK_diagnostics_degrees[[#This Row],[Column21]]-U203)</f>
        <v>1.5892600000000003</v>
      </c>
    </row>
    <row r="205" spans="1:68" x14ac:dyDescent="0.25">
      <c r="A205" s="1">
        <v>5.9969900000000003</v>
      </c>
      <c r="B205" s="1">
        <v>4.4032999999999998</v>
      </c>
      <c r="C205" s="1">
        <v>2.3489599999999999</v>
      </c>
      <c r="D205" s="1">
        <v>1.6035999999999999</v>
      </c>
      <c r="E205" s="1">
        <v>3.64175</v>
      </c>
      <c r="F205" s="1">
        <v>2.7840400000000001</v>
      </c>
      <c r="G205" s="1">
        <v>1.26918</v>
      </c>
      <c r="H205" s="1">
        <v>0.83611500000000005</v>
      </c>
      <c r="I205" s="1">
        <v>6.1378199999999996</v>
      </c>
      <c r="J205" s="1">
        <v>5.4367299999999998</v>
      </c>
      <c r="K205" s="1">
        <v>2.9220000000000002</v>
      </c>
      <c r="L205" s="1">
        <v>6.0376700000000003</v>
      </c>
      <c r="M205" s="1">
        <v>3.4942000000000001E-2</v>
      </c>
      <c r="N205" s="1">
        <v>3.2706599999999999</v>
      </c>
      <c r="O205" s="1">
        <v>6.2831900000000003</v>
      </c>
      <c r="P205" s="1">
        <v>3.4291299999999998</v>
      </c>
      <c r="Q205" s="1">
        <v>3.6563500000000002</v>
      </c>
      <c r="R205" s="1">
        <v>1.6636599999999999</v>
      </c>
      <c r="S205" s="1">
        <v>4.16045</v>
      </c>
      <c r="T205" s="1">
        <v>0.90042699999999998</v>
      </c>
      <c r="U205" s="1">
        <v>2.1892200000000002</v>
      </c>
      <c r="V205" s="1" t="s">
        <v>23</v>
      </c>
      <c r="W205" s="1">
        <f>ABS(IK_diagnostics_degrees[[#This Row],[Column1]]-A204)</f>
        <v>3.7815500000000002</v>
      </c>
      <c r="X205" s="1">
        <f>ABS(IK_diagnostics_degrees[[#This Row],[Column2]]-B204)</f>
        <v>0.83796999999999988</v>
      </c>
      <c r="Y205" s="1">
        <f>ABS(IK_diagnostics_degrees[[#This Row],[Column3]]-C204)</f>
        <v>2.4358500000000003</v>
      </c>
      <c r="Z205" s="1">
        <f>ABS(IK_diagnostics_degrees[[#This Row],[Column4]]-D204)</f>
        <v>2.1374300000000002</v>
      </c>
      <c r="AA205" s="1">
        <f>ABS(IK_diagnostics_degrees[[#This Row],[Column5]]-E204)</f>
        <v>0.85540000000000038</v>
      </c>
      <c r="AB205" s="1">
        <f>ABS(IK_diagnostics_degrees[[#This Row],[Column6]]-F204)</f>
        <v>3.4991500000000002</v>
      </c>
      <c r="AC205" s="1">
        <f>ABS(IK_diagnostics_degrees[[#This Row],[Column7]]-G204)</f>
        <v>2.9727799999999998</v>
      </c>
      <c r="AD205" s="1">
        <f>ABS(IK_diagnostics_degrees[[#This Row],[Column8]]-H204)</f>
        <v>0.83611500000000005</v>
      </c>
      <c r="AE205" s="1">
        <f>ABS(IK_diagnostics_degrees[[#This Row],[Column9]]-I204)</f>
        <v>3.1879699999999995</v>
      </c>
      <c r="AF205" s="1">
        <f>ABS(IK_diagnostics_degrees[[#This Row],[Column10]]-J204)</f>
        <v>0.36587000000000014</v>
      </c>
      <c r="AG205" s="1">
        <f>ABS(IK_diagnostics_degrees[[#This Row],[Column11]]-K204)</f>
        <v>1.3227200000000001</v>
      </c>
      <c r="AH205" s="1">
        <f>ABS(IK_diagnostics_degrees[[#This Row],[Column12]]-L204)</f>
        <v>1.6089400000000005</v>
      </c>
      <c r="AI205" s="1">
        <f>ABS(IK_diagnostics_degrees[[#This Row],[Column13]]-M204)</f>
        <v>3.7630179999999998</v>
      </c>
      <c r="AJ205" s="1">
        <f>ABS(IK_diagnostics_degrees[[#This Row],[Column14]]-N204)</f>
        <v>2.7605529999999998</v>
      </c>
      <c r="AK205" s="1">
        <f>ABS(IK_diagnostics_degrees[[#This Row],[Column15]]-O204)</f>
        <v>5.7388700000000004</v>
      </c>
      <c r="AL205" s="1">
        <f>ABS(IK_diagnostics_degrees[[#This Row],[Column16]]-P204)</f>
        <v>0.10884000000000027</v>
      </c>
      <c r="AM205" s="1">
        <f>ABS(IK_diagnostics_degrees[[#This Row],[Column17]]-Q204)</f>
        <v>1.9888499999999998</v>
      </c>
      <c r="AN205" s="1">
        <f>ABS(IK_diagnostics_degrees[[#This Row],[Column18]]-R204)</f>
        <v>3.6740399999999998</v>
      </c>
      <c r="AO205" s="1">
        <f>ABS(IK_diagnostics_degrees[[#This Row],[Column19]]-S204)</f>
        <v>3.4519259999999998</v>
      </c>
      <c r="AP205" s="1">
        <f>ABS(IK_diagnostics_degrees[[#This Row],[Column20]]-T204)</f>
        <v>3.387883</v>
      </c>
      <c r="AQ205" s="1">
        <f>ABS(IK_diagnostics_degrees[[#This Row],[Column21]]-U204)</f>
        <v>1.5692999999999997</v>
      </c>
    </row>
    <row r="206" spans="1:68" x14ac:dyDescent="0.25">
      <c r="A206" s="1">
        <v>2.1567500000000002</v>
      </c>
      <c r="B206" s="1">
        <v>2.73197</v>
      </c>
      <c r="C206" s="1">
        <v>4.7149099999999997</v>
      </c>
      <c r="D206" s="1">
        <v>7.4906699999999996E-3</v>
      </c>
      <c r="E206" s="1">
        <v>6.14358</v>
      </c>
      <c r="F206" s="1">
        <v>4.6163100000000004</v>
      </c>
      <c r="G206" s="1">
        <v>2.49431</v>
      </c>
      <c r="H206" s="1">
        <v>4.6312600000000002</v>
      </c>
      <c r="I206" s="1">
        <v>4.4301599999999999</v>
      </c>
      <c r="J206" s="1">
        <v>5.1796100000000003</v>
      </c>
      <c r="K206" s="1">
        <v>4.7378900000000002</v>
      </c>
      <c r="L206" s="1">
        <v>5.3692299999999999</v>
      </c>
      <c r="M206" s="1">
        <v>1.4769099999999999</v>
      </c>
      <c r="N206" s="1">
        <v>0.193637</v>
      </c>
      <c r="O206" s="1">
        <v>3.90455</v>
      </c>
      <c r="P206" s="1">
        <v>4.3044599999999997</v>
      </c>
      <c r="Q206" s="1">
        <v>2.4911099999999999</v>
      </c>
      <c r="R206" s="1">
        <v>2.6011899999999999</v>
      </c>
      <c r="S206" s="1">
        <v>4.7589300000000003</v>
      </c>
      <c r="T206" s="1">
        <v>4.3579400000000001</v>
      </c>
      <c r="U206" s="1">
        <v>0.38577</v>
      </c>
      <c r="V206" s="1" t="s">
        <v>23</v>
      </c>
      <c r="W206" s="1">
        <f>ABS(IK_diagnostics_degrees[[#This Row],[Column1]]-A205)</f>
        <v>3.8402400000000001</v>
      </c>
      <c r="X206" s="1">
        <f>ABS(IK_diagnostics_degrees[[#This Row],[Column2]]-B205)</f>
        <v>1.6713299999999998</v>
      </c>
      <c r="Y206" s="1">
        <f>ABS(IK_diagnostics_degrees[[#This Row],[Column3]]-C205)</f>
        <v>2.3659499999999998</v>
      </c>
      <c r="Z206" s="1">
        <f>ABS(IK_diagnostics_degrees[[#This Row],[Column4]]-D205)</f>
        <v>1.59610933</v>
      </c>
      <c r="AA206" s="1">
        <f>ABS(IK_diagnostics_degrees[[#This Row],[Column5]]-E205)</f>
        <v>2.50183</v>
      </c>
      <c r="AB206" s="1">
        <f>ABS(IK_diagnostics_degrees[[#This Row],[Column6]]-F205)</f>
        <v>1.8322700000000003</v>
      </c>
      <c r="AC206" s="1">
        <f>ABS(IK_diagnostics_degrees[[#This Row],[Column7]]-G205)</f>
        <v>1.2251300000000001</v>
      </c>
      <c r="AD206" s="1">
        <f>ABS(IK_diagnostics_degrees[[#This Row],[Column8]]-H205)</f>
        <v>3.7951450000000002</v>
      </c>
      <c r="AE206" s="1">
        <f>ABS(IK_diagnostics_degrees[[#This Row],[Column9]]-I205)</f>
        <v>1.7076599999999997</v>
      </c>
      <c r="AF206" s="1">
        <f>ABS(IK_diagnostics_degrees[[#This Row],[Column10]]-J205)</f>
        <v>0.25711999999999957</v>
      </c>
      <c r="AG206" s="1">
        <f>ABS(IK_diagnostics_degrees[[#This Row],[Column11]]-K205)</f>
        <v>1.81589</v>
      </c>
      <c r="AH206" s="1">
        <f>ABS(IK_diagnostics_degrees[[#This Row],[Column12]]-L205)</f>
        <v>0.66844000000000037</v>
      </c>
      <c r="AI206" s="1">
        <f>ABS(IK_diagnostics_degrees[[#This Row],[Column13]]-M205)</f>
        <v>1.4419679999999999</v>
      </c>
      <c r="AJ206" s="1">
        <f>ABS(IK_diagnostics_degrees[[#This Row],[Column14]]-N205)</f>
        <v>3.0770230000000001</v>
      </c>
      <c r="AK206" s="1">
        <f>ABS(IK_diagnostics_degrees[[#This Row],[Column15]]-O205)</f>
        <v>2.3786400000000003</v>
      </c>
      <c r="AL206" s="1">
        <f>ABS(IK_diagnostics_degrees[[#This Row],[Column16]]-P205)</f>
        <v>0.87532999999999994</v>
      </c>
      <c r="AM206" s="1">
        <f>ABS(IK_diagnostics_degrees[[#This Row],[Column17]]-Q205)</f>
        <v>1.1652400000000003</v>
      </c>
      <c r="AN206" s="1">
        <f>ABS(IK_diagnostics_degrees[[#This Row],[Column18]]-R205)</f>
        <v>0.93752999999999997</v>
      </c>
      <c r="AO206" s="1">
        <f>ABS(IK_diagnostics_degrees[[#This Row],[Column19]]-S205)</f>
        <v>0.59848000000000035</v>
      </c>
      <c r="AP206" s="1">
        <f>ABS(IK_diagnostics_degrees[[#This Row],[Column20]]-T205)</f>
        <v>3.4575130000000001</v>
      </c>
      <c r="AQ206" s="1">
        <f>ABS(IK_diagnostics_degrees[[#This Row],[Column21]]-U205)</f>
        <v>1.8034500000000002</v>
      </c>
    </row>
    <row r="207" spans="1:68" x14ac:dyDescent="0.25">
      <c r="A207" s="1">
        <v>3.3722500000000002</v>
      </c>
      <c r="B207" s="1">
        <v>3.3942000000000001</v>
      </c>
      <c r="C207" s="1">
        <v>5.5296399999999997</v>
      </c>
      <c r="D207" s="1">
        <v>0.82309900000000003</v>
      </c>
      <c r="E207" s="1">
        <v>2.44496</v>
      </c>
      <c r="F207" s="1">
        <v>4.3387500000000001</v>
      </c>
      <c r="G207" s="1">
        <v>1.2299100000000001</v>
      </c>
      <c r="H207" s="1">
        <v>1.7847</v>
      </c>
      <c r="I207" s="1">
        <v>0.69593300000000002</v>
      </c>
      <c r="J207" s="1">
        <v>3.61171</v>
      </c>
      <c r="K207" s="1" t="s">
        <v>22</v>
      </c>
      <c r="L207" s="1">
        <v>5.9628500000000004</v>
      </c>
      <c r="M207" s="1">
        <v>5.3667999999999996</v>
      </c>
      <c r="N207" s="1">
        <v>4.0257699999999996</v>
      </c>
      <c r="O207" s="1">
        <v>2.2771599999999999</v>
      </c>
      <c r="P207" s="1">
        <v>5.1610300000000002</v>
      </c>
      <c r="Q207" s="1">
        <v>4.0175999999999998</v>
      </c>
      <c r="R207" s="1">
        <v>4.1506699999999999</v>
      </c>
      <c r="S207" s="1">
        <v>5.2505800000000002</v>
      </c>
      <c r="T207" s="1">
        <v>5.4868899999999998</v>
      </c>
      <c r="U207" s="1">
        <v>6.8566500000000002E-2</v>
      </c>
      <c r="V207" s="1" t="s">
        <v>23</v>
      </c>
      <c r="W207" s="1">
        <f>ABS(IK_diagnostics_degrees[[#This Row],[Column1]]-A206)</f>
        <v>1.2155</v>
      </c>
      <c r="X207" s="1">
        <f>ABS(IK_diagnostics_degrees[[#This Row],[Column2]]-B206)</f>
        <v>0.6622300000000001</v>
      </c>
      <c r="Y207" s="1">
        <f>ABS(IK_diagnostics_degrees[[#This Row],[Column3]]-C206)</f>
        <v>0.81472999999999995</v>
      </c>
      <c r="Z207" s="1">
        <f>ABS(IK_diagnostics_degrees[[#This Row],[Column4]]-D206)</f>
        <v>0.81560832999999999</v>
      </c>
      <c r="AA207" s="1">
        <f>ABS(IK_diagnostics_degrees[[#This Row],[Column5]]-E206)</f>
        <v>3.69862</v>
      </c>
      <c r="AB207" s="1">
        <f>ABS(IK_diagnostics_degrees[[#This Row],[Column6]]-F206)</f>
        <v>0.27756000000000025</v>
      </c>
      <c r="AC207" s="1">
        <f>ABS(IK_diagnostics_degrees[[#This Row],[Column7]]-G206)</f>
        <v>1.2644</v>
      </c>
      <c r="AD207" s="1">
        <f>ABS(IK_diagnostics_degrees[[#This Row],[Column8]]-H206)</f>
        <v>2.8465600000000002</v>
      </c>
      <c r="AE207" s="1">
        <f>ABS(IK_diagnostics_degrees[[#This Row],[Column9]]-I206)</f>
        <v>3.7342269999999997</v>
      </c>
      <c r="AF207" s="1">
        <f>ABS(IK_diagnostics_degrees[[#This Row],[Column10]]-J206)</f>
        <v>1.5679000000000003</v>
      </c>
      <c r="AG207" s="1">
        <f>ABS(IK_diagnostics_degrees[[#This Row],[Column11]]-K206)</f>
        <v>4.7378900000000002</v>
      </c>
      <c r="AH207" s="1">
        <f>ABS(IK_diagnostics_degrees[[#This Row],[Column12]]-L206)</f>
        <v>0.59362000000000048</v>
      </c>
      <c r="AI207" s="1">
        <f>ABS(IK_diagnostics_degrees[[#This Row],[Column13]]-M206)</f>
        <v>3.8898899999999994</v>
      </c>
      <c r="AJ207" s="1">
        <f>ABS(IK_diagnostics_degrees[[#This Row],[Column14]]-N206)</f>
        <v>3.8321329999999998</v>
      </c>
      <c r="AK207" s="1">
        <f>ABS(IK_diagnostics_degrees[[#This Row],[Column15]]-O206)</f>
        <v>1.6273900000000001</v>
      </c>
      <c r="AL207" s="1">
        <f>ABS(IK_diagnostics_degrees[[#This Row],[Column16]]-P206)</f>
        <v>0.8565700000000005</v>
      </c>
      <c r="AM207" s="1">
        <f>ABS(IK_diagnostics_degrees[[#This Row],[Column17]]-Q206)</f>
        <v>1.5264899999999999</v>
      </c>
      <c r="AN207" s="1">
        <f>ABS(IK_diagnostics_degrees[[#This Row],[Column18]]-R206)</f>
        <v>1.54948</v>
      </c>
      <c r="AO207" s="1">
        <f>ABS(IK_diagnostics_degrees[[#This Row],[Column19]]-S206)</f>
        <v>0.49164999999999992</v>
      </c>
      <c r="AP207" s="1">
        <f>ABS(IK_diagnostics_degrees[[#This Row],[Column20]]-T206)</f>
        <v>1.1289499999999997</v>
      </c>
      <c r="AQ207" s="1">
        <f>ABS(IK_diagnostics_degrees[[#This Row],[Column21]]-U206)</f>
        <v>0.31720349999999997</v>
      </c>
    </row>
    <row r="208" spans="1:68" x14ac:dyDescent="0.25">
      <c r="A208" s="1">
        <v>1.7450699999999999</v>
      </c>
      <c r="B208" s="1">
        <v>1.1809099999999999</v>
      </c>
      <c r="C208" s="1">
        <v>4.93764</v>
      </c>
      <c r="D208" s="1">
        <v>5.3030299999999997</v>
      </c>
      <c r="E208" s="1">
        <v>4.1460400000000002</v>
      </c>
      <c r="F208" s="1">
        <v>3.1663700000000001</v>
      </c>
      <c r="G208" s="1">
        <v>2.3184100000000001</v>
      </c>
      <c r="H208" s="1">
        <v>2.0781200000000002</v>
      </c>
      <c r="I208" s="1">
        <v>4.9599000000000002</v>
      </c>
      <c r="J208" s="1">
        <v>5.7101699999999997</v>
      </c>
      <c r="K208" s="1">
        <v>5.3766299999999996</v>
      </c>
      <c r="L208" s="1">
        <v>3.2363300000000002</v>
      </c>
      <c r="M208" s="1">
        <v>1.3555299999999999</v>
      </c>
      <c r="N208" s="1">
        <v>1.9025300000000001</v>
      </c>
      <c r="O208" s="1">
        <v>5.2453500000000002</v>
      </c>
      <c r="P208" s="1">
        <v>0.48270299999999999</v>
      </c>
      <c r="Q208" s="1">
        <v>3.4571000000000001</v>
      </c>
      <c r="R208" s="1">
        <v>1.85826</v>
      </c>
      <c r="S208" s="1">
        <v>1.29118</v>
      </c>
      <c r="T208" s="1">
        <v>5.8239000000000001</v>
      </c>
      <c r="U208" s="1">
        <v>2.9402400000000002</v>
      </c>
      <c r="V208" s="1" t="s">
        <v>23</v>
      </c>
      <c r="W208" s="1">
        <f>ABS(IK_diagnostics_degrees[[#This Row],[Column1]]-A207)</f>
        <v>1.6271800000000003</v>
      </c>
      <c r="X208" s="1">
        <f>ABS(IK_diagnostics_degrees[[#This Row],[Column2]]-B207)</f>
        <v>2.2132900000000002</v>
      </c>
      <c r="Y208" s="1">
        <f>ABS(IK_diagnostics_degrees[[#This Row],[Column3]]-C207)</f>
        <v>0.59199999999999964</v>
      </c>
      <c r="Z208" s="1">
        <f>ABS(IK_diagnostics_degrees[[#This Row],[Column4]]-D207)</f>
        <v>4.4799309999999997</v>
      </c>
      <c r="AA208" s="1">
        <f>ABS(IK_diagnostics_degrees[[#This Row],[Column5]]-E207)</f>
        <v>1.7010800000000001</v>
      </c>
      <c r="AB208" s="1">
        <f>ABS(IK_diagnostics_degrees[[#This Row],[Column6]]-F207)</f>
        <v>1.17238</v>
      </c>
      <c r="AC208" s="1">
        <f>ABS(IK_diagnostics_degrees[[#This Row],[Column7]]-G207)</f>
        <v>1.0885</v>
      </c>
      <c r="AD208" s="1">
        <f>ABS(IK_diagnostics_degrees[[#This Row],[Column8]]-H207)</f>
        <v>0.29342000000000024</v>
      </c>
      <c r="AE208" s="1">
        <f>ABS(IK_diagnostics_degrees[[#This Row],[Column9]]-I207)</f>
        <v>4.2639670000000001</v>
      </c>
      <c r="AF208" s="1">
        <f>ABS(IK_diagnostics_degrees[[#This Row],[Column10]]-J207)</f>
        <v>2.0984599999999998</v>
      </c>
      <c r="AG208" s="1">
        <f>ABS(IK_diagnostics_degrees[[#This Row],[Column11]]-K207)</f>
        <v>5.3766299999999996</v>
      </c>
      <c r="AH208" s="1">
        <f>ABS(IK_diagnostics_degrees[[#This Row],[Column12]]-L207)</f>
        <v>2.7265200000000003</v>
      </c>
      <c r="AI208" s="1">
        <f>ABS(IK_diagnostics_degrees[[#This Row],[Column13]]-M207)</f>
        <v>4.0112699999999997</v>
      </c>
      <c r="AJ208" s="1">
        <f>ABS(IK_diagnostics_degrees[[#This Row],[Column14]]-N207)</f>
        <v>2.1232399999999996</v>
      </c>
      <c r="AK208" s="1">
        <f>ABS(IK_diagnostics_degrees[[#This Row],[Column15]]-O207)</f>
        <v>2.9681900000000003</v>
      </c>
      <c r="AL208" s="1">
        <f>ABS(IK_diagnostics_degrees[[#This Row],[Column16]]-P207)</f>
        <v>4.6783270000000003</v>
      </c>
      <c r="AM208" s="1">
        <f>ABS(IK_diagnostics_degrees[[#This Row],[Column17]]-Q207)</f>
        <v>0.56049999999999978</v>
      </c>
      <c r="AN208" s="1">
        <f>ABS(IK_diagnostics_degrees[[#This Row],[Column18]]-R207)</f>
        <v>2.2924099999999998</v>
      </c>
      <c r="AO208" s="1">
        <f>ABS(IK_diagnostics_degrees[[#This Row],[Column19]]-S207)</f>
        <v>3.9594000000000005</v>
      </c>
      <c r="AP208" s="1">
        <f>ABS(IK_diagnostics_degrees[[#This Row],[Column20]]-T207)</f>
        <v>0.33701000000000025</v>
      </c>
      <c r="AQ208" s="1">
        <f>ABS(IK_diagnostics_degrees[[#This Row],[Column21]]-U207)</f>
        <v>2.8716735</v>
      </c>
    </row>
    <row r="209" spans="1:43" x14ac:dyDescent="0.25">
      <c r="A209" s="1">
        <v>4.2021800000000002</v>
      </c>
      <c r="B209" s="1" t="s">
        <v>22</v>
      </c>
      <c r="C209" s="1">
        <v>2.72851</v>
      </c>
      <c r="D209" s="1">
        <v>5.4361899999999999</v>
      </c>
      <c r="E209" s="1">
        <v>0.67977900000000002</v>
      </c>
      <c r="F209" s="1">
        <v>5.5696300000000001</v>
      </c>
      <c r="G209" s="1">
        <v>3.7488000000000001</v>
      </c>
      <c r="H209" s="1">
        <v>3.86653</v>
      </c>
      <c r="I209" s="1">
        <v>1.8330900000000001</v>
      </c>
      <c r="J209" s="1">
        <v>4.5840800000000002</v>
      </c>
      <c r="K209" s="1">
        <v>6.2831900000000003</v>
      </c>
      <c r="L209" s="1">
        <v>5.4343300000000001</v>
      </c>
      <c r="M209" s="1">
        <v>6.22011</v>
      </c>
      <c r="N209" s="1">
        <v>2.9119299999999999</v>
      </c>
      <c r="O209" s="1">
        <v>2.1442100000000002</v>
      </c>
      <c r="P209" s="1">
        <v>2.2245400000000002</v>
      </c>
      <c r="Q209" s="1">
        <v>1.6074900000000001</v>
      </c>
      <c r="R209" s="1">
        <v>1.13907</v>
      </c>
      <c r="S209" s="1">
        <v>3.73691</v>
      </c>
      <c r="T209" s="1">
        <v>3.2424599999999999</v>
      </c>
      <c r="U209" s="1">
        <v>5.4535200000000001</v>
      </c>
      <c r="V209" s="1" t="s">
        <v>23</v>
      </c>
      <c r="W209" s="1">
        <f>ABS(IK_diagnostics_degrees[[#This Row],[Column1]]-A208)</f>
        <v>2.4571100000000001</v>
      </c>
      <c r="X209" s="1">
        <f>ABS(IK_diagnostics_degrees[[#This Row],[Column2]]-B208)</f>
        <v>1.1809099999999999</v>
      </c>
      <c r="Y209" s="1">
        <f>ABS(IK_diagnostics_degrees[[#This Row],[Column3]]-C208)</f>
        <v>2.20913</v>
      </c>
      <c r="Z209" s="1">
        <f>ABS(IK_diagnostics_degrees[[#This Row],[Column4]]-D208)</f>
        <v>0.13316000000000017</v>
      </c>
      <c r="AA209" s="1">
        <f>ABS(IK_diagnostics_degrees[[#This Row],[Column5]]-E208)</f>
        <v>3.4662610000000003</v>
      </c>
      <c r="AB209" s="1">
        <f>ABS(IK_diagnostics_degrees[[#This Row],[Column6]]-F208)</f>
        <v>2.40326</v>
      </c>
      <c r="AC209" s="1">
        <f>ABS(IK_diagnostics_degrees[[#This Row],[Column7]]-G208)</f>
        <v>1.4303900000000001</v>
      </c>
      <c r="AD209" s="1">
        <f>ABS(IK_diagnostics_degrees[[#This Row],[Column8]]-H208)</f>
        <v>1.7884099999999998</v>
      </c>
      <c r="AE209" s="1">
        <f>ABS(IK_diagnostics_degrees[[#This Row],[Column9]]-I208)</f>
        <v>3.1268099999999999</v>
      </c>
      <c r="AF209" s="1">
        <f>ABS(IK_diagnostics_degrees[[#This Row],[Column10]]-J208)</f>
        <v>1.1260899999999996</v>
      </c>
      <c r="AG209" s="1">
        <f>ABS(IK_diagnostics_degrees[[#This Row],[Column11]]-K208)</f>
        <v>0.9065600000000007</v>
      </c>
      <c r="AH209" s="1">
        <f>ABS(IK_diagnostics_degrees[[#This Row],[Column12]]-L208)</f>
        <v>2.198</v>
      </c>
      <c r="AI209" s="1">
        <f>ABS(IK_diagnostics_degrees[[#This Row],[Column13]]-M208)</f>
        <v>4.8645800000000001</v>
      </c>
      <c r="AJ209" s="1">
        <f>ABS(IK_diagnostics_degrees[[#This Row],[Column14]]-N208)</f>
        <v>1.0093999999999999</v>
      </c>
      <c r="AK209" s="1">
        <f>ABS(IK_diagnostics_degrees[[#This Row],[Column15]]-O208)</f>
        <v>3.10114</v>
      </c>
      <c r="AL209" s="1">
        <f>ABS(IK_diagnostics_degrees[[#This Row],[Column16]]-P208)</f>
        <v>1.7418370000000003</v>
      </c>
      <c r="AM209" s="1">
        <f>ABS(IK_diagnostics_degrees[[#This Row],[Column17]]-Q208)</f>
        <v>1.84961</v>
      </c>
      <c r="AN209" s="1">
        <f>ABS(IK_diagnostics_degrees[[#This Row],[Column18]]-R208)</f>
        <v>0.71919</v>
      </c>
      <c r="AO209" s="1">
        <f>ABS(IK_diagnostics_degrees[[#This Row],[Column19]]-S208)</f>
        <v>2.4457300000000002</v>
      </c>
      <c r="AP209" s="1">
        <f>ABS(IK_diagnostics_degrees[[#This Row],[Column20]]-T208)</f>
        <v>2.5814400000000002</v>
      </c>
      <c r="AQ209" s="1">
        <f>ABS(IK_diagnostics_degrees[[#This Row],[Column21]]-U208)</f>
        <v>2.51328</v>
      </c>
    </row>
    <row r="210" spans="1:43" x14ac:dyDescent="0.25">
      <c r="A210" s="1">
        <v>5.0100100000000003</v>
      </c>
      <c r="B210" s="1">
        <v>4.0395399999999997</v>
      </c>
      <c r="C210" s="1">
        <v>1.0295399999999999</v>
      </c>
      <c r="D210" s="1">
        <v>3.1606299999999998</v>
      </c>
      <c r="E210" s="1">
        <v>2.1515300000000002</v>
      </c>
      <c r="F210" s="1">
        <v>4.3635200000000003</v>
      </c>
      <c r="G210" s="1">
        <v>0.81349300000000002</v>
      </c>
      <c r="H210" s="1">
        <v>5.61998</v>
      </c>
      <c r="I210" s="1">
        <v>1.03243</v>
      </c>
      <c r="J210" s="1">
        <v>5.2860399999999998</v>
      </c>
      <c r="K210" s="1">
        <v>3.8923899999999998</v>
      </c>
      <c r="L210" s="1">
        <v>3.9010600000000002</v>
      </c>
      <c r="M210" s="1">
        <v>2.83304</v>
      </c>
      <c r="N210" s="1">
        <v>1.8868100000000001</v>
      </c>
      <c r="O210" s="1">
        <v>3.87563E-2</v>
      </c>
      <c r="P210" s="1" t="s">
        <v>22</v>
      </c>
      <c r="Q210" s="1">
        <v>2.3090999999999999</v>
      </c>
      <c r="R210" s="1">
        <v>0.82995099999999999</v>
      </c>
      <c r="S210" s="1">
        <v>3.2322899999999999</v>
      </c>
      <c r="T210" s="1">
        <v>6.2619600000000002</v>
      </c>
      <c r="U210" s="1">
        <v>2.8356300000000001</v>
      </c>
      <c r="V210" s="1" t="s">
        <v>23</v>
      </c>
      <c r="W210" s="1">
        <f>ABS(IK_diagnostics_degrees[[#This Row],[Column1]]-A209)</f>
        <v>0.80783000000000005</v>
      </c>
      <c r="X210" s="1">
        <f>ABS(IK_diagnostics_degrees[[#This Row],[Column2]]-B209)</f>
        <v>4.0395399999999997</v>
      </c>
      <c r="Y210" s="1">
        <f>ABS(IK_diagnostics_degrees[[#This Row],[Column3]]-C209)</f>
        <v>1.6989700000000001</v>
      </c>
      <c r="Z210" s="1">
        <f>ABS(IK_diagnostics_degrees[[#This Row],[Column4]]-D209)</f>
        <v>2.27556</v>
      </c>
      <c r="AA210" s="1">
        <f>ABS(IK_diagnostics_degrees[[#This Row],[Column5]]-E209)</f>
        <v>1.4717510000000003</v>
      </c>
      <c r="AB210" s="1">
        <f>ABS(IK_diagnostics_degrees[[#This Row],[Column6]]-F209)</f>
        <v>1.2061099999999998</v>
      </c>
      <c r="AC210" s="1">
        <f>ABS(IK_diagnostics_degrees[[#This Row],[Column7]]-G209)</f>
        <v>2.9353069999999999</v>
      </c>
      <c r="AD210" s="1">
        <f>ABS(IK_diagnostics_degrees[[#This Row],[Column8]]-H209)</f>
        <v>1.75345</v>
      </c>
      <c r="AE210" s="1">
        <f>ABS(IK_diagnostics_degrees[[#This Row],[Column9]]-I209)</f>
        <v>0.80066000000000015</v>
      </c>
      <c r="AF210" s="1">
        <f>ABS(IK_diagnostics_degrees[[#This Row],[Column10]]-J209)</f>
        <v>0.7019599999999997</v>
      </c>
      <c r="AG210" s="1">
        <f>ABS(IK_diagnostics_degrees[[#This Row],[Column11]]-K209)</f>
        <v>2.3908000000000005</v>
      </c>
      <c r="AH210" s="1">
        <f>ABS(IK_diagnostics_degrees[[#This Row],[Column12]]-L209)</f>
        <v>1.5332699999999999</v>
      </c>
      <c r="AI210" s="1">
        <f>ABS(IK_diagnostics_degrees[[#This Row],[Column13]]-M209)</f>
        <v>3.38707</v>
      </c>
      <c r="AJ210" s="1">
        <f>ABS(IK_diagnostics_degrees[[#This Row],[Column14]]-N209)</f>
        <v>1.0251199999999998</v>
      </c>
      <c r="AK210" s="1">
        <f>ABS(IK_diagnostics_degrees[[#This Row],[Column15]]-O209)</f>
        <v>2.1054537</v>
      </c>
      <c r="AL210" s="1">
        <f>ABS(IK_diagnostics_degrees[[#This Row],[Column16]]-P209)</f>
        <v>2.2245400000000002</v>
      </c>
      <c r="AM210" s="1">
        <f>ABS(IK_diagnostics_degrees[[#This Row],[Column17]]-Q209)</f>
        <v>0.70160999999999984</v>
      </c>
      <c r="AN210" s="1">
        <f>ABS(IK_diagnostics_degrees[[#This Row],[Column18]]-R209)</f>
        <v>0.30911900000000003</v>
      </c>
      <c r="AO210" s="1">
        <f>ABS(IK_diagnostics_degrees[[#This Row],[Column19]]-S209)</f>
        <v>0.50462000000000007</v>
      </c>
      <c r="AP210" s="1">
        <f>ABS(IK_diagnostics_degrees[[#This Row],[Column20]]-T209)</f>
        <v>3.0195000000000003</v>
      </c>
      <c r="AQ210" s="1">
        <f>ABS(IK_diagnostics_degrees[[#This Row],[Column21]]-U209)</f>
        <v>2.6178900000000001</v>
      </c>
    </row>
    <row r="211" spans="1:43" x14ac:dyDescent="0.25">
      <c r="A211" s="1">
        <v>2.1219100000000002</v>
      </c>
      <c r="B211" s="1">
        <v>0.97749200000000003</v>
      </c>
      <c r="C211" s="1">
        <v>4.1555600000000004</v>
      </c>
      <c r="D211" s="1">
        <v>1.18022</v>
      </c>
      <c r="E211" s="1">
        <v>3.0928399999999998</v>
      </c>
      <c r="F211" s="1">
        <v>2.52705</v>
      </c>
      <c r="G211" s="1">
        <v>4.6262299999999996</v>
      </c>
      <c r="H211" s="1">
        <v>0.34249600000000002</v>
      </c>
      <c r="I211" s="1">
        <v>4.8884100000000004</v>
      </c>
      <c r="J211" s="1">
        <v>3.9277000000000002</v>
      </c>
      <c r="K211" s="1">
        <v>3.3666200000000002</v>
      </c>
      <c r="L211" s="1">
        <v>4.7778400000000003</v>
      </c>
      <c r="M211" s="1">
        <v>2.9855200000000002</v>
      </c>
      <c r="N211" s="1">
        <v>0.78549400000000003</v>
      </c>
      <c r="O211" s="1">
        <v>3.21739</v>
      </c>
      <c r="P211" s="1">
        <v>1.4452</v>
      </c>
      <c r="Q211" s="1">
        <v>0.54222999999999999</v>
      </c>
      <c r="R211" s="1">
        <v>2.1661600000000001</v>
      </c>
      <c r="S211" s="1">
        <v>6.2351299999999998</v>
      </c>
      <c r="T211" s="1">
        <v>3.5117099999999999</v>
      </c>
      <c r="U211" s="1">
        <v>1.15768</v>
      </c>
      <c r="V211" s="1" t="s">
        <v>23</v>
      </c>
      <c r="W211" s="1">
        <f>ABS(IK_diagnostics_degrees[[#This Row],[Column1]]-A210)</f>
        <v>2.8881000000000001</v>
      </c>
      <c r="X211" s="1">
        <f>ABS(IK_diagnostics_degrees[[#This Row],[Column2]]-B210)</f>
        <v>3.0620479999999999</v>
      </c>
      <c r="Y211" s="1">
        <f>ABS(IK_diagnostics_degrees[[#This Row],[Column3]]-C210)</f>
        <v>3.1260200000000005</v>
      </c>
      <c r="Z211" s="1">
        <f>ABS(IK_diagnostics_degrees[[#This Row],[Column4]]-D210)</f>
        <v>1.9804099999999998</v>
      </c>
      <c r="AA211" s="1">
        <f>ABS(IK_diagnostics_degrees[[#This Row],[Column5]]-E210)</f>
        <v>0.94130999999999965</v>
      </c>
      <c r="AB211" s="1">
        <f>ABS(IK_diagnostics_degrees[[#This Row],[Column6]]-F210)</f>
        <v>1.8364700000000003</v>
      </c>
      <c r="AC211" s="1">
        <f>ABS(IK_diagnostics_degrees[[#This Row],[Column7]]-G210)</f>
        <v>3.8127369999999994</v>
      </c>
      <c r="AD211" s="1">
        <f>ABS(IK_diagnostics_degrees[[#This Row],[Column8]]-H210)</f>
        <v>5.2774840000000003</v>
      </c>
      <c r="AE211" s="1">
        <f>ABS(IK_diagnostics_degrees[[#This Row],[Column9]]-I210)</f>
        <v>3.8559800000000006</v>
      </c>
      <c r="AF211" s="1">
        <f>ABS(IK_diagnostics_degrees[[#This Row],[Column10]]-J210)</f>
        <v>1.3583399999999997</v>
      </c>
      <c r="AG211" s="1">
        <f>ABS(IK_diagnostics_degrees[[#This Row],[Column11]]-K210)</f>
        <v>0.52576999999999963</v>
      </c>
      <c r="AH211" s="1">
        <f>ABS(IK_diagnostics_degrees[[#This Row],[Column12]]-L210)</f>
        <v>0.87678000000000011</v>
      </c>
      <c r="AI211" s="1">
        <f>ABS(IK_diagnostics_degrees[[#This Row],[Column13]]-M210)</f>
        <v>0.15248000000000017</v>
      </c>
      <c r="AJ211" s="1">
        <f>ABS(IK_diagnostics_degrees[[#This Row],[Column14]]-N210)</f>
        <v>1.1013160000000002</v>
      </c>
      <c r="AK211" s="1">
        <f>ABS(IK_diagnostics_degrees[[#This Row],[Column15]]-O210)</f>
        <v>3.1786336999999998</v>
      </c>
      <c r="AL211" s="1">
        <f>ABS(IK_diagnostics_degrees[[#This Row],[Column16]]-P210)</f>
        <v>1.4452</v>
      </c>
      <c r="AM211" s="1">
        <f>ABS(IK_diagnostics_degrees[[#This Row],[Column17]]-Q210)</f>
        <v>1.7668699999999999</v>
      </c>
      <c r="AN211" s="1">
        <f>ABS(IK_diagnostics_degrees[[#This Row],[Column18]]-R210)</f>
        <v>1.3362090000000002</v>
      </c>
      <c r="AO211" s="1">
        <f>ABS(IK_diagnostics_degrees[[#This Row],[Column19]]-S210)</f>
        <v>3.00284</v>
      </c>
      <c r="AP211" s="1">
        <f>ABS(IK_diagnostics_degrees[[#This Row],[Column20]]-T210)</f>
        <v>2.7502500000000003</v>
      </c>
      <c r="AQ211" s="1">
        <f>ABS(IK_diagnostics_degrees[[#This Row],[Column21]]-U210)</f>
        <v>1.6779500000000001</v>
      </c>
    </row>
    <row r="212" spans="1:43" x14ac:dyDescent="0.25">
      <c r="A212" s="1">
        <v>5.7354099999999999</v>
      </c>
      <c r="B212" s="1">
        <v>2.78226</v>
      </c>
      <c r="C212" s="1">
        <v>0.91356099999999996</v>
      </c>
      <c r="D212" s="1">
        <v>5.3348399999999998</v>
      </c>
      <c r="E212" s="1" t="s">
        <v>22</v>
      </c>
      <c r="F212" s="1">
        <v>4.5003399999999996</v>
      </c>
      <c r="G212" s="1">
        <v>2.1139299999999999</v>
      </c>
      <c r="H212" s="1">
        <v>4.9468500000000004</v>
      </c>
      <c r="I212" s="1">
        <v>1.95536</v>
      </c>
      <c r="J212" s="1">
        <v>0.143535</v>
      </c>
      <c r="K212" s="1">
        <v>5.3043699999999996</v>
      </c>
      <c r="L212" s="1">
        <v>1.3490800000000001</v>
      </c>
      <c r="M212" s="1">
        <v>4.9945000000000004</v>
      </c>
      <c r="N212" s="1">
        <v>4.2768199999999998</v>
      </c>
      <c r="O212" s="1">
        <v>2.1989299999999998</v>
      </c>
      <c r="P212" s="1">
        <v>3.0789200000000001</v>
      </c>
      <c r="Q212" s="1">
        <v>3.3456299999999999</v>
      </c>
      <c r="R212" s="1">
        <v>3.92367</v>
      </c>
      <c r="S212" s="1">
        <v>1.83111</v>
      </c>
      <c r="T212" s="1">
        <v>5.29331</v>
      </c>
      <c r="U212" s="1">
        <v>3.9632100000000001</v>
      </c>
      <c r="V212" s="1" t="s">
        <v>23</v>
      </c>
      <c r="W212" s="1">
        <f>ABS(IK_diagnostics_degrees[[#This Row],[Column1]]-A211)</f>
        <v>3.6134999999999997</v>
      </c>
      <c r="X212" s="1">
        <f>ABS(IK_diagnostics_degrees[[#This Row],[Column2]]-B211)</f>
        <v>1.8047679999999999</v>
      </c>
      <c r="Y212" s="1">
        <f>ABS(IK_diagnostics_degrees[[#This Row],[Column3]]-C211)</f>
        <v>3.2419990000000003</v>
      </c>
      <c r="Z212" s="1">
        <f>ABS(IK_diagnostics_degrees[[#This Row],[Column4]]-D211)</f>
        <v>4.1546199999999995</v>
      </c>
      <c r="AA212" s="1">
        <f>ABS(IK_diagnostics_degrees[[#This Row],[Column5]]-E211)</f>
        <v>3.0928399999999998</v>
      </c>
      <c r="AB212" s="1">
        <f>ABS(IK_diagnostics_degrees[[#This Row],[Column6]]-F211)</f>
        <v>1.9732899999999995</v>
      </c>
      <c r="AC212" s="1">
        <f>ABS(IK_diagnostics_degrees[[#This Row],[Column7]]-G211)</f>
        <v>2.5122999999999998</v>
      </c>
      <c r="AD212" s="1">
        <f>ABS(IK_diagnostics_degrees[[#This Row],[Column8]]-H211)</f>
        <v>4.6043540000000007</v>
      </c>
      <c r="AE212" s="1">
        <f>ABS(IK_diagnostics_degrees[[#This Row],[Column9]]-I211)</f>
        <v>2.9330500000000006</v>
      </c>
      <c r="AF212" s="1">
        <f>ABS(IK_diagnostics_degrees[[#This Row],[Column10]]-J211)</f>
        <v>3.7841650000000002</v>
      </c>
      <c r="AG212" s="1">
        <f>ABS(IK_diagnostics_degrees[[#This Row],[Column11]]-K211)</f>
        <v>1.9377499999999994</v>
      </c>
      <c r="AH212" s="1">
        <f>ABS(IK_diagnostics_degrees[[#This Row],[Column12]]-L211)</f>
        <v>3.4287600000000005</v>
      </c>
      <c r="AI212" s="1">
        <f>ABS(IK_diagnostics_degrees[[#This Row],[Column13]]-M211)</f>
        <v>2.0089800000000002</v>
      </c>
      <c r="AJ212" s="1">
        <f>ABS(IK_diagnostics_degrees[[#This Row],[Column14]]-N211)</f>
        <v>3.4913259999999999</v>
      </c>
      <c r="AK212" s="1">
        <f>ABS(IK_diagnostics_degrees[[#This Row],[Column15]]-O211)</f>
        <v>1.0184600000000001</v>
      </c>
      <c r="AL212" s="1">
        <f>ABS(IK_diagnostics_degrees[[#This Row],[Column16]]-P211)</f>
        <v>1.6337200000000001</v>
      </c>
      <c r="AM212" s="1">
        <f>ABS(IK_diagnostics_degrees[[#This Row],[Column17]]-Q211)</f>
        <v>2.8033999999999999</v>
      </c>
      <c r="AN212" s="1">
        <f>ABS(IK_diagnostics_degrees[[#This Row],[Column18]]-R211)</f>
        <v>1.7575099999999999</v>
      </c>
      <c r="AO212" s="1">
        <f>ABS(IK_diagnostics_degrees[[#This Row],[Column19]]-S211)</f>
        <v>4.40402</v>
      </c>
      <c r="AP212" s="1">
        <f>ABS(IK_diagnostics_degrees[[#This Row],[Column20]]-T211)</f>
        <v>1.7816000000000001</v>
      </c>
      <c r="AQ212" s="1">
        <f>ABS(IK_diagnostics_degrees[[#This Row],[Column21]]-U211)</f>
        <v>2.8055300000000001</v>
      </c>
    </row>
    <row r="213" spans="1:43" x14ac:dyDescent="0.25">
      <c r="A213" s="1">
        <v>4.7015799999999999</v>
      </c>
      <c r="B213" s="1">
        <v>3.7370800000000002</v>
      </c>
      <c r="C213" s="1">
        <v>1.29982</v>
      </c>
      <c r="D213" s="1">
        <v>4.1645300000000001</v>
      </c>
      <c r="E213" s="1">
        <v>5.4457399999999998</v>
      </c>
      <c r="F213" s="1">
        <v>5.2879800000000001</v>
      </c>
      <c r="G213" s="1">
        <v>4.7838900000000004</v>
      </c>
      <c r="H213" s="1">
        <v>1.43712</v>
      </c>
      <c r="I213" s="1">
        <v>3.2664900000000001</v>
      </c>
      <c r="J213" s="1">
        <v>0.88039000000000001</v>
      </c>
      <c r="K213" s="1">
        <v>0.49731199999999998</v>
      </c>
      <c r="L213" s="1">
        <v>4.7822399999999998</v>
      </c>
      <c r="M213" s="1">
        <v>3.5381399999999998</v>
      </c>
      <c r="N213" s="1">
        <v>5.4970999999999997</v>
      </c>
      <c r="O213" s="1">
        <v>4.2080299999999999</v>
      </c>
      <c r="P213" s="1">
        <v>2.97838</v>
      </c>
      <c r="Q213" s="1">
        <v>3.85982</v>
      </c>
      <c r="R213" s="1">
        <v>2.56141</v>
      </c>
      <c r="S213" s="1">
        <v>2.3441700000000001</v>
      </c>
      <c r="T213" s="1">
        <v>6.2831900000000003</v>
      </c>
      <c r="U213" s="1">
        <v>2.2195</v>
      </c>
      <c r="V213" s="1" t="s">
        <v>23</v>
      </c>
      <c r="W213" s="1">
        <f>ABS(IK_diagnostics_degrees[[#This Row],[Column1]]-A212)</f>
        <v>1.03383</v>
      </c>
      <c r="X213" s="1">
        <f>ABS(IK_diagnostics_degrees[[#This Row],[Column2]]-B212)</f>
        <v>0.95482000000000022</v>
      </c>
      <c r="Y213" s="1">
        <f>ABS(IK_diagnostics_degrees[[#This Row],[Column3]]-C212)</f>
        <v>0.38625900000000002</v>
      </c>
      <c r="Z213" s="1">
        <f>ABS(IK_diagnostics_degrees[[#This Row],[Column4]]-D212)</f>
        <v>1.1703099999999997</v>
      </c>
      <c r="AA213" s="1">
        <f>ABS(IK_diagnostics_degrees[[#This Row],[Column5]]-E212)</f>
        <v>5.4457399999999998</v>
      </c>
      <c r="AB213" s="1">
        <f>ABS(IK_diagnostics_degrees[[#This Row],[Column6]]-F212)</f>
        <v>0.78764000000000056</v>
      </c>
      <c r="AC213" s="1">
        <f>ABS(IK_diagnostics_degrees[[#This Row],[Column7]]-G212)</f>
        <v>2.6699600000000006</v>
      </c>
      <c r="AD213" s="1">
        <f>ABS(IK_diagnostics_degrees[[#This Row],[Column8]]-H212)</f>
        <v>3.5097300000000002</v>
      </c>
      <c r="AE213" s="1">
        <f>ABS(IK_diagnostics_degrees[[#This Row],[Column9]]-I212)</f>
        <v>1.3111300000000001</v>
      </c>
      <c r="AF213" s="1">
        <f>ABS(IK_diagnostics_degrees[[#This Row],[Column10]]-J212)</f>
        <v>0.73685500000000004</v>
      </c>
      <c r="AG213" s="1">
        <f>ABS(IK_diagnostics_degrees[[#This Row],[Column11]]-K212)</f>
        <v>4.8070579999999996</v>
      </c>
      <c r="AH213" s="1">
        <f>ABS(IK_diagnostics_degrees[[#This Row],[Column12]]-L212)</f>
        <v>3.43316</v>
      </c>
      <c r="AI213" s="1">
        <f>ABS(IK_diagnostics_degrees[[#This Row],[Column13]]-M212)</f>
        <v>1.4563600000000005</v>
      </c>
      <c r="AJ213" s="1">
        <f>ABS(IK_diagnostics_degrees[[#This Row],[Column14]]-N212)</f>
        <v>1.2202799999999998</v>
      </c>
      <c r="AK213" s="1">
        <f>ABS(IK_diagnostics_degrees[[#This Row],[Column15]]-O212)</f>
        <v>2.0091000000000001</v>
      </c>
      <c r="AL213" s="1">
        <f>ABS(IK_diagnostics_degrees[[#This Row],[Column16]]-P212)</f>
        <v>0.10054000000000007</v>
      </c>
      <c r="AM213" s="1">
        <f>ABS(IK_diagnostics_degrees[[#This Row],[Column17]]-Q212)</f>
        <v>0.51419000000000015</v>
      </c>
      <c r="AN213" s="1">
        <f>ABS(IK_diagnostics_degrees[[#This Row],[Column18]]-R212)</f>
        <v>1.36226</v>
      </c>
      <c r="AO213" s="1">
        <f>ABS(IK_diagnostics_degrees[[#This Row],[Column19]]-S212)</f>
        <v>0.51306000000000007</v>
      </c>
      <c r="AP213" s="1">
        <f>ABS(IK_diagnostics_degrees[[#This Row],[Column20]]-T212)</f>
        <v>0.98988000000000032</v>
      </c>
      <c r="AQ213" s="1">
        <f>ABS(IK_diagnostics_degrees[[#This Row],[Column21]]-U212)</f>
        <v>1.7437100000000001</v>
      </c>
    </row>
    <row r="214" spans="1:43" x14ac:dyDescent="0.25">
      <c r="A214" s="1">
        <v>5.1647400000000001</v>
      </c>
      <c r="B214" s="1">
        <v>5.6193299999999997</v>
      </c>
      <c r="C214" s="1">
        <v>2.8772799999999998</v>
      </c>
      <c r="D214" s="1">
        <v>1.7787999999999999</v>
      </c>
      <c r="E214" s="1">
        <v>5.77982</v>
      </c>
      <c r="F214" s="1">
        <v>0.111097</v>
      </c>
      <c r="G214" s="1">
        <v>5.9823199999999996</v>
      </c>
      <c r="H214" s="1">
        <v>4.5036399999999999</v>
      </c>
      <c r="I214" s="1">
        <v>5.8431699999999998</v>
      </c>
      <c r="J214" s="1">
        <v>6.2831900000000003</v>
      </c>
      <c r="K214" s="1" t="s">
        <v>22</v>
      </c>
      <c r="L214" s="1">
        <v>0.54214499999999999</v>
      </c>
      <c r="M214" s="1">
        <v>5.9914699999999996</v>
      </c>
      <c r="N214" s="1">
        <v>3.6895099999999998</v>
      </c>
      <c r="O214" s="1">
        <v>3.7804899999999999</v>
      </c>
      <c r="P214" s="1">
        <v>4.9054799999999998</v>
      </c>
      <c r="Q214" s="1">
        <v>4.3654700000000002</v>
      </c>
      <c r="R214" s="1">
        <v>1.33517</v>
      </c>
      <c r="S214" s="1" t="s">
        <v>22</v>
      </c>
      <c r="T214" s="1">
        <v>2.40869</v>
      </c>
      <c r="U214" s="1">
        <v>5.52799</v>
      </c>
      <c r="V214" s="1" t="s">
        <v>23</v>
      </c>
      <c r="W214" s="1">
        <f>ABS(IK_diagnostics_degrees[[#This Row],[Column1]]-A213)</f>
        <v>0.46316000000000024</v>
      </c>
      <c r="X214" s="1">
        <f>ABS(IK_diagnostics_degrees[[#This Row],[Column2]]-B213)</f>
        <v>1.8822499999999995</v>
      </c>
      <c r="Y214" s="1">
        <f>ABS(IK_diagnostics_degrees[[#This Row],[Column3]]-C213)</f>
        <v>1.5774599999999999</v>
      </c>
      <c r="Z214" s="1">
        <f>ABS(IK_diagnostics_degrees[[#This Row],[Column4]]-D213)</f>
        <v>2.3857300000000001</v>
      </c>
      <c r="AA214" s="1">
        <f>ABS(IK_diagnostics_degrees[[#This Row],[Column5]]-E213)</f>
        <v>0.33408000000000015</v>
      </c>
      <c r="AB214" s="1">
        <f>ABS(IK_diagnostics_degrees[[#This Row],[Column6]]-F213)</f>
        <v>5.1768830000000001</v>
      </c>
      <c r="AC214" s="1">
        <f>ABS(IK_diagnostics_degrees[[#This Row],[Column7]]-G213)</f>
        <v>1.1984299999999992</v>
      </c>
      <c r="AD214" s="1">
        <f>ABS(IK_diagnostics_degrees[[#This Row],[Column8]]-H213)</f>
        <v>3.0665199999999997</v>
      </c>
      <c r="AE214" s="1">
        <f>ABS(IK_diagnostics_degrees[[#This Row],[Column9]]-I213)</f>
        <v>2.5766799999999996</v>
      </c>
      <c r="AF214" s="1">
        <f>ABS(IK_diagnostics_degrees[[#This Row],[Column10]]-J213)</f>
        <v>5.4028</v>
      </c>
      <c r="AG214" s="1">
        <f>ABS(IK_diagnostics_degrees[[#This Row],[Column11]]-K213)</f>
        <v>0.49731199999999998</v>
      </c>
      <c r="AH214" s="1">
        <f>ABS(IK_diagnostics_degrees[[#This Row],[Column12]]-L213)</f>
        <v>4.2400950000000002</v>
      </c>
      <c r="AI214" s="1">
        <f>ABS(IK_diagnostics_degrees[[#This Row],[Column13]]-M213)</f>
        <v>2.4533299999999998</v>
      </c>
      <c r="AJ214" s="1">
        <f>ABS(IK_diagnostics_degrees[[#This Row],[Column14]]-N213)</f>
        <v>1.8075899999999998</v>
      </c>
      <c r="AK214" s="1">
        <f>ABS(IK_diagnostics_degrees[[#This Row],[Column15]]-O213)</f>
        <v>0.42754000000000003</v>
      </c>
      <c r="AL214" s="1">
        <f>ABS(IK_diagnostics_degrees[[#This Row],[Column16]]-P213)</f>
        <v>1.9270999999999998</v>
      </c>
      <c r="AM214" s="1">
        <f>ABS(IK_diagnostics_degrees[[#This Row],[Column17]]-Q213)</f>
        <v>0.50565000000000015</v>
      </c>
      <c r="AN214" s="1">
        <f>ABS(IK_diagnostics_degrees[[#This Row],[Column18]]-R213)</f>
        <v>1.22624</v>
      </c>
      <c r="AO214" s="1">
        <f>ABS(IK_diagnostics_degrees[[#This Row],[Column19]]-S213)</f>
        <v>2.3441700000000001</v>
      </c>
      <c r="AP214" s="1">
        <f>ABS(IK_diagnostics_degrees[[#This Row],[Column20]]-T213)</f>
        <v>3.8745000000000003</v>
      </c>
      <c r="AQ214" s="1">
        <f>ABS(IK_diagnostics_degrees[[#This Row],[Column21]]-U213)</f>
        <v>3.3084899999999999</v>
      </c>
    </row>
    <row r="215" spans="1:43" x14ac:dyDescent="0.25">
      <c r="A215" s="1">
        <v>0.90870600000000001</v>
      </c>
      <c r="B215" s="1">
        <v>5.4232699999999996</v>
      </c>
      <c r="C215" s="1">
        <v>4.08908</v>
      </c>
      <c r="D215" s="1">
        <v>3.3321800000000001</v>
      </c>
      <c r="E215" s="1">
        <v>3.8797199999999998</v>
      </c>
      <c r="F215" s="1">
        <v>0.75787199999999999</v>
      </c>
      <c r="G215" s="1">
        <v>5.4968700000000004</v>
      </c>
      <c r="H215" s="1">
        <v>5.8654599999999997</v>
      </c>
      <c r="I215" s="1">
        <v>2.91438</v>
      </c>
      <c r="J215" s="1">
        <v>2.61029</v>
      </c>
      <c r="K215" s="1">
        <v>1.2810299999999999</v>
      </c>
      <c r="L215" s="1">
        <v>2.54006</v>
      </c>
      <c r="M215" s="1">
        <v>3.4845100000000002</v>
      </c>
      <c r="N215" s="1">
        <v>0.316826</v>
      </c>
      <c r="O215" s="1">
        <v>5.4400399999999998</v>
      </c>
      <c r="P215" s="1">
        <v>5.9851099999999997</v>
      </c>
      <c r="Q215" s="1">
        <v>6.2831900000000003</v>
      </c>
      <c r="R215" s="1">
        <v>5.25373</v>
      </c>
      <c r="S215" s="1">
        <v>5.13523</v>
      </c>
      <c r="T215" s="1">
        <v>4.1001399999999997</v>
      </c>
      <c r="U215" s="1">
        <v>5.0879399999999997</v>
      </c>
      <c r="V215" s="1" t="s">
        <v>23</v>
      </c>
      <c r="W215" s="1">
        <f>ABS(IK_diagnostics_degrees[[#This Row],[Column1]]-A214)</f>
        <v>4.2560339999999997</v>
      </c>
      <c r="X215" s="1">
        <f>ABS(IK_diagnostics_degrees[[#This Row],[Column2]]-B214)</f>
        <v>0.19606000000000012</v>
      </c>
      <c r="Y215" s="1">
        <f>ABS(IK_diagnostics_degrees[[#This Row],[Column3]]-C214)</f>
        <v>1.2118000000000002</v>
      </c>
      <c r="Z215" s="1">
        <f>ABS(IK_diagnostics_degrees[[#This Row],[Column4]]-D214)</f>
        <v>1.5533800000000002</v>
      </c>
      <c r="AA215" s="1">
        <f>ABS(IK_diagnostics_degrees[[#This Row],[Column5]]-E214)</f>
        <v>1.9001000000000001</v>
      </c>
      <c r="AB215" s="1">
        <f>ABS(IK_diagnostics_degrees[[#This Row],[Column6]]-F214)</f>
        <v>0.64677499999999999</v>
      </c>
      <c r="AC215" s="1">
        <f>ABS(IK_diagnostics_degrees[[#This Row],[Column7]]-G214)</f>
        <v>0.48544999999999927</v>
      </c>
      <c r="AD215" s="1">
        <f>ABS(IK_diagnostics_degrees[[#This Row],[Column8]]-H214)</f>
        <v>1.3618199999999998</v>
      </c>
      <c r="AE215" s="1">
        <f>ABS(IK_diagnostics_degrees[[#This Row],[Column9]]-I214)</f>
        <v>2.9287899999999998</v>
      </c>
      <c r="AF215" s="1">
        <f>ABS(IK_diagnostics_degrees[[#This Row],[Column10]]-J214)</f>
        <v>3.6729000000000003</v>
      </c>
      <c r="AG215" s="1">
        <f>ABS(IK_diagnostics_degrees[[#This Row],[Column11]]-K214)</f>
        <v>1.2810299999999999</v>
      </c>
      <c r="AH215" s="1">
        <f>ABS(IK_diagnostics_degrees[[#This Row],[Column12]]-L214)</f>
        <v>1.9979149999999999</v>
      </c>
      <c r="AI215" s="1">
        <f>ABS(IK_diagnostics_degrees[[#This Row],[Column13]]-M214)</f>
        <v>2.5069599999999994</v>
      </c>
      <c r="AJ215" s="1">
        <f>ABS(IK_diagnostics_degrees[[#This Row],[Column14]]-N214)</f>
        <v>3.372684</v>
      </c>
      <c r="AK215" s="1">
        <f>ABS(IK_diagnostics_degrees[[#This Row],[Column15]]-O214)</f>
        <v>1.6595499999999999</v>
      </c>
      <c r="AL215" s="1">
        <f>ABS(IK_diagnostics_degrees[[#This Row],[Column16]]-P214)</f>
        <v>1.0796299999999999</v>
      </c>
      <c r="AM215" s="1">
        <f>ABS(IK_diagnostics_degrees[[#This Row],[Column17]]-Q214)</f>
        <v>1.9177200000000001</v>
      </c>
      <c r="AN215" s="1">
        <f>ABS(IK_diagnostics_degrees[[#This Row],[Column18]]-R214)</f>
        <v>3.9185600000000003</v>
      </c>
      <c r="AO215" s="1">
        <f>ABS(IK_diagnostics_degrees[[#This Row],[Column19]]-S214)</f>
        <v>5.13523</v>
      </c>
      <c r="AP215" s="1">
        <f>ABS(IK_diagnostics_degrees[[#This Row],[Column20]]-T214)</f>
        <v>1.6914499999999997</v>
      </c>
      <c r="AQ215" s="1">
        <f>ABS(IK_diagnostics_degrees[[#This Row],[Column21]]-U214)</f>
        <v>0.44005000000000027</v>
      </c>
    </row>
    <row r="216" spans="1:43" x14ac:dyDescent="0.25">
      <c r="A216" s="1">
        <v>4.0892099999999996</v>
      </c>
      <c r="B216" s="1">
        <v>0.47766999999999998</v>
      </c>
      <c r="C216" s="1">
        <v>3.2635900000000002</v>
      </c>
      <c r="D216" s="1">
        <v>2.97262</v>
      </c>
      <c r="E216" s="1">
        <v>5.2688100000000002</v>
      </c>
      <c r="F216" s="1">
        <v>3.0117099999999999</v>
      </c>
      <c r="G216" s="1">
        <v>3.2401399999999998</v>
      </c>
      <c r="H216" s="1">
        <v>3.1705899999999998</v>
      </c>
      <c r="I216" s="1">
        <v>1.1407099999999999</v>
      </c>
      <c r="J216" s="1">
        <v>5.9220899999999999</v>
      </c>
      <c r="K216" s="1">
        <v>3.6118399999999999</v>
      </c>
      <c r="L216" s="1">
        <v>1.5038800000000001</v>
      </c>
      <c r="M216" s="1">
        <v>2.21041</v>
      </c>
      <c r="N216" s="1">
        <v>2.8056899999999998</v>
      </c>
      <c r="O216" s="1">
        <v>3.2583299999999999</v>
      </c>
      <c r="P216" s="1">
        <v>4.5397299999999996</v>
      </c>
      <c r="Q216" s="1">
        <v>4.8310700000000004</v>
      </c>
      <c r="R216" s="1">
        <v>5.8585200000000004</v>
      </c>
      <c r="S216" s="1">
        <v>5.3967799999999997</v>
      </c>
      <c r="T216" s="1">
        <v>4.4984799999999998</v>
      </c>
      <c r="U216" s="1">
        <v>1.78973</v>
      </c>
      <c r="V216" s="1" t="s">
        <v>23</v>
      </c>
      <c r="W216" s="1">
        <f>ABS(IK_diagnostics_degrees[[#This Row],[Column1]]-A215)</f>
        <v>3.1805039999999996</v>
      </c>
      <c r="X216" s="1">
        <f>ABS(IK_diagnostics_degrees[[#This Row],[Column2]]-B215)</f>
        <v>4.9455999999999998</v>
      </c>
      <c r="Y216" s="1">
        <f>ABS(IK_diagnostics_degrees[[#This Row],[Column3]]-C215)</f>
        <v>0.82548999999999984</v>
      </c>
      <c r="Z216" s="1">
        <f>ABS(IK_diagnostics_degrees[[#This Row],[Column4]]-D215)</f>
        <v>0.3595600000000001</v>
      </c>
      <c r="AA216" s="1">
        <f>ABS(IK_diagnostics_degrees[[#This Row],[Column5]]-E215)</f>
        <v>1.3890900000000004</v>
      </c>
      <c r="AB216" s="1">
        <f>ABS(IK_diagnostics_degrees[[#This Row],[Column6]]-F215)</f>
        <v>2.253838</v>
      </c>
      <c r="AC216" s="1">
        <f>ABS(IK_diagnostics_degrees[[#This Row],[Column7]]-G215)</f>
        <v>2.2567300000000006</v>
      </c>
      <c r="AD216" s="1">
        <f>ABS(IK_diagnostics_degrees[[#This Row],[Column8]]-H215)</f>
        <v>2.6948699999999999</v>
      </c>
      <c r="AE216" s="1">
        <f>ABS(IK_diagnostics_degrees[[#This Row],[Column9]]-I215)</f>
        <v>1.7736700000000001</v>
      </c>
      <c r="AF216" s="1">
        <f>ABS(IK_diagnostics_degrees[[#This Row],[Column10]]-J215)</f>
        <v>3.3117999999999999</v>
      </c>
      <c r="AG216" s="1">
        <f>ABS(IK_diagnostics_degrees[[#This Row],[Column11]]-K215)</f>
        <v>2.33081</v>
      </c>
      <c r="AH216" s="1">
        <f>ABS(IK_diagnostics_degrees[[#This Row],[Column12]]-L215)</f>
        <v>1.0361799999999999</v>
      </c>
      <c r="AI216" s="1">
        <f>ABS(IK_diagnostics_degrees[[#This Row],[Column13]]-M215)</f>
        <v>1.2741000000000002</v>
      </c>
      <c r="AJ216" s="1">
        <f>ABS(IK_diagnostics_degrees[[#This Row],[Column14]]-N215)</f>
        <v>2.488864</v>
      </c>
      <c r="AK216" s="1">
        <f>ABS(IK_diagnostics_degrees[[#This Row],[Column15]]-O215)</f>
        <v>2.1817099999999998</v>
      </c>
      <c r="AL216" s="1">
        <f>ABS(IK_diagnostics_degrees[[#This Row],[Column16]]-P215)</f>
        <v>1.4453800000000001</v>
      </c>
      <c r="AM216" s="1">
        <f>ABS(IK_diagnostics_degrees[[#This Row],[Column17]]-Q215)</f>
        <v>1.4521199999999999</v>
      </c>
      <c r="AN216" s="1">
        <f>ABS(IK_diagnostics_degrees[[#This Row],[Column18]]-R215)</f>
        <v>0.60479000000000038</v>
      </c>
      <c r="AO216" s="1">
        <f>ABS(IK_diagnostics_degrees[[#This Row],[Column19]]-S215)</f>
        <v>0.26154999999999973</v>
      </c>
      <c r="AP216" s="1">
        <f>ABS(IK_diagnostics_degrees[[#This Row],[Column20]]-T215)</f>
        <v>0.39834000000000014</v>
      </c>
      <c r="AQ216" s="1">
        <f>ABS(IK_diagnostics_degrees[[#This Row],[Column21]]-U215)</f>
        <v>3.2982099999999996</v>
      </c>
    </row>
    <row r="217" spans="1:43" x14ac:dyDescent="0.25">
      <c r="A217" s="1">
        <v>3.8692000000000002</v>
      </c>
      <c r="B217" s="1">
        <v>1.3756600000000001</v>
      </c>
      <c r="C217" s="1">
        <v>3.3895499999999998</v>
      </c>
      <c r="D217" s="1">
        <v>3.0636E-2</v>
      </c>
      <c r="E217" s="1">
        <v>0.150064</v>
      </c>
      <c r="F217" s="1">
        <v>5.2415799999999999</v>
      </c>
      <c r="G217" s="1">
        <v>3.6692800000000001</v>
      </c>
      <c r="H217" s="1">
        <v>4.1928799999999997</v>
      </c>
      <c r="I217" s="1">
        <v>3.4937200000000002</v>
      </c>
      <c r="J217" s="1">
        <v>4.2792700000000004</v>
      </c>
      <c r="K217" s="1">
        <v>2.4653200000000002</v>
      </c>
      <c r="L217" s="1">
        <v>2.0979100000000002</v>
      </c>
      <c r="M217" s="1">
        <v>0.207375</v>
      </c>
      <c r="N217" s="1">
        <v>3.2650899999999998</v>
      </c>
      <c r="O217" s="1">
        <v>0.57389699999999999</v>
      </c>
      <c r="P217" s="1">
        <v>4.7636000000000003</v>
      </c>
      <c r="Q217" s="1">
        <v>5.3155700000000001</v>
      </c>
      <c r="R217" s="1">
        <v>2.2398500000000001</v>
      </c>
      <c r="S217" s="1">
        <v>1.3918699999999999</v>
      </c>
      <c r="T217" s="1">
        <v>0.902783</v>
      </c>
      <c r="U217" s="1">
        <v>2.87548</v>
      </c>
      <c r="V217" s="1" t="s">
        <v>23</v>
      </c>
      <c r="W217" s="1">
        <f>ABS(IK_diagnostics_degrees[[#This Row],[Column1]]-A216)</f>
        <v>0.22000999999999937</v>
      </c>
      <c r="X217" s="1">
        <f>ABS(IK_diagnostics_degrees[[#This Row],[Column2]]-B216)</f>
        <v>0.89799000000000007</v>
      </c>
      <c r="Y217" s="1">
        <f>ABS(IK_diagnostics_degrees[[#This Row],[Column3]]-C216)</f>
        <v>0.12595999999999963</v>
      </c>
      <c r="Z217" s="1">
        <f>ABS(IK_diagnostics_degrees[[#This Row],[Column4]]-D216)</f>
        <v>2.9419840000000002</v>
      </c>
      <c r="AA217" s="1">
        <f>ABS(IK_diagnostics_degrees[[#This Row],[Column5]]-E216)</f>
        <v>5.1187459999999998</v>
      </c>
      <c r="AB217" s="1">
        <f>ABS(IK_diagnostics_degrees[[#This Row],[Column6]]-F216)</f>
        <v>2.22987</v>
      </c>
      <c r="AC217" s="1">
        <f>ABS(IK_diagnostics_degrees[[#This Row],[Column7]]-G216)</f>
        <v>0.4291400000000003</v>
      </c>
      <c r="AD217" s="1">
        <f>ABS(IK_diagnostics_degrees[[#This Row],[Column8]]-H216)</f>
        <v>1.0222899999999999</v>
      </c>
      <c r="AE217" s="1">
        <f>ABS(IK_diagnostics_degrees[[#This Row],[Column9]]-I216)</f>
        <v>2.3530100000000003</v>
      </c>
      <c r="AF217" s="1">
        <f>ABS(IK_diagnostics_degrees[[#This Row],[Column10]]-J216)</f>
        <v>1.6428199999999995</v>
      </c>
      <c r="AG217" s="1">
        <f>ABS(IK_diagnostics_degrees[[#This Row],[Column11]]-K216)</f>
        <v>1.1465199999999998</v>
      </c>
      <c r="AH217" s="1">
        <f>ABS(IK_diagnostics_degrees[[#This Row],[Column12]]-L216)</f>
        <v>0.59403000000000006</v>
      </c>
      <c r="AI217" s="1">
        <f>ABS(IK_diagnostics_degrees[[#This Row],[Column13]]-M216)</f>
        <v>2.0030350000000001</v>
      </c>
      <c r="AJ217" s="1">
        <f>ABS(IK_diagnostics_degrees[[#This Row],[Column14]]-N216)</f>
        <v>0.45940000000000003</v>
      </c>
      <c r="AK217" s="1">
        <f>ABS(IK_diagnostics_degrees[[#This Row],[Column15]]-O216)</f>
        <v>2.6844329999999998</v>
      </c>
      <c r="AL217" s="1">
        <f>ABS(IK_diagnostics_degrees[[#This Row],[Column16]]-P216)</f>
        <v>0.22387000000000068</v>
      </c>
      <c r="AM217" s="1">
        <f>ABS(IK_diagnostics_degrees[[#This Row],[Column17]]-Q216)</f>
        <v>0.48449999999999971</v>
      </c>
      <c r="AN217" s="1">
        <f>ABS(IK_diagnostics_degrees[[#This Row],[Column18]]-R216)</f>
        <v>3.6186700000000003</v>
      </c>
      <c r="AO217" s="1">
        <f>ABS(IK_diagnostics_degrees[[#This Row],[Column19]]-S216)</f>
        <v>4.0049099999999997</v>
      </c>
      <c r="AP217" s="1">
        <f>ABS(IK_diagnostics_degrees[[#This Row],[Column20]]-T216)</f>
        <v>3.5956969999999999</v>
      </c>
      <c r="AQ217" s="1">
        <f>ABS(IK_diagnostics_degrees[[#This Row],[Column21]]-U216)</f>
        <v>1.08575</v>
      </c>
    </row>
    <row r="218" spans="1:43" x14ac:dyDescent="0.25">
      <c r="A218" s="1">
        <v>6.2766400000000004</v>
      </c>
      <c r="B218" s="1">
        <v>4.3395999999999999</v>
      </c>
      <c r="C218" s="1">
        <v>1.8053699999999999</v>
      </c>
      <c r="D218" s="1">
        <v>3.0768900000000001</v>
      </c>
      <c r="E218" s="1">
        <v>0.89872399999999997</v>
      </c>
      <c r="F218" s="1">
        <v>5.4672000000000001</v>
      </c>
      <c r="G218" s="1">
        <v>1.6477900000000001</v>
      </c>
      <c r="H218" s="1">
        <v>1.19356</v>
      </c>
      <c r="I218" s="1">
        <v>4.7174300000000002</v>
      </c>
      <c r="J218" s="1">
        <v>5.4151300000000004</v>
      </c>
      <c r="K218" s="1">
        <v>0.34243400000000002</v>
      </c>
      <c r="L218" s="1">
        <v>3.9394100000000001</v>
      </c>
      <c r="M218" s="1">
        <v>3.9676399999999998</v>
      </c>
      <c r="N218" s="1" t="s">
        <v>22</v>
      </c>
      <c r="O218" s="1">
        <v>2.2788499999999998E-3</v>
      </c>
      <c r="P218" s="1">
        <v>1.78647</v>
      </c>
      <c r="Q218" s="1">
        <v>2.0216099999999999</v>
      </c>
      <c r="R218" s="1">
        <v>1.37616</v>
      </c>
      <c r="S218" s="1">
        <v>3.59836</v>
      </c>
      <c r="T218" s="1">
        <v>2.4424399999999999</v>
      </c>
      <c r="U218" s="1">
        <v>4.4322800000000004</v>
      </c>
      <c r="V218" s="1" t="s">
        <v>23</v>
      </c>
      <c r="W218" s="1">
        <f>ABS(IK_diagnostics_degrees[[#This Row],[Column1]]-A217)</f>
        <v>2.4074400000000002</v>
      </c>
      <c r="X218" s="1">
        <f>ABS(IK_diagnostics_degrees[[#This Row],[Column2]]-B217)</f>
        <v>2.96394</v>
      </c>
      <c r="Y218" s="1">
        <f>ABS(IK_diagnostics_degrees[[#This Row],[Column3]]-C217)</f>
        <v>1.5841799999999999</v>
      </c>
      <c r="Z218" s="1">
        <f>ABS(IK_diagnostics_degrees[[#This Row],[Column4]]-D217)</f>
        <v>3.0462540000000002</v>
      </c>
      <c r="AA218" s="1">
        <f>ABS(IK_diagnostics_degrees[[#This Row],[Column5]]-E217)</f>
        <v>0.74865999999999999</v>
      </c>
      <c r="AB218" s="1">
        <f>ABS(IK_diagnostics_degrees[[#This Row],[Column6]]-F217)</f>
        <v>0.22562000000000015</v>
      </c>
      <c r="AC218" s="1">
        <f>ABS(IK_diagnostics_degrees[[#This Row],[Column7]]-G217)</f>
        <v>2.02149</v>
      </c>
      <c r="AD218" s="1">
        <f>ABS(IK_diagnostics_degrees[[#This Row],[Column8]]-H217)</f>
        <v>2.99932</v>
      </c>
      <c r="AE218" s="1">
        <f>ABS(IK_diagnostics_degrees[[#This Row],[Column9]]-I217)</f>
        <v>1.2237100000000001</v>
      </c>
      <c r="AF218" s="1">
        <f>ABS(IK_diagnostics_degrees[[#This Row],[Column10]]-J217)</f>
        <v>1.1358600000000001</v>
      </c>
      <c r="AG218" s="1">
        <f>ABS(IK_diagnostics_degrees[[#This Row],[Column11]]-K217)</f>
        <v>2.1228860000000003</v>
      </c>
      <c r="AH218" s="1">
        <f>ABS(IK_diagnostics_degrees[[#This Row],[Column12]]-L217)</f>
        <v>1.8414999999999999</v>
      </c>
      <c r="AI218" s="1">
        <f>ABS(IK_diagnostics_degrees[[#This Row],[Column13]]-M217)</f>
        <v>3.760265</v>
      </c>
      <c r="AJ218" s="1">
        <f>ABS(IK_diagnostics_degrees[[#This Row],[Column14]]-N217)</f>
        <v>3.2650899999999998</v>
      </c>
      <c r="AK218" s="1">
        <f>ABS(IK_diagnostics_degrees[[#This Row],[Column15]]-O217)</f>
        <v>0.57161814999999994</v>
      </c>
      <c r="AL218" s="1">
        <f>ABS(IK_diagnostics_degrees[[#This Row],[Column16]]-P217)</f>
        <v>2.9771300000000003</v>
      </c>
      <c r="AM218" s="1">
        <f>ABS(IK_diagnostics_degrees[[#This Row],[Column17]]-Q217)</f>
        <v>3.2939600000000002</v>
      </c>
      <c r="AN218" s="1">
        <f>ABS(IK_diagnostics_degrees[[#This Row],[Column18]]-R217)</f>
        <v>0.86369000000000007</v>
      </c>
      <c r="AO218" s="1">
        <f>ABS(IK_diagnostics_degrees[[#This Row],[Column19]]-S217)</f>
        <v>2.2064900000000001</v>
      </c>
      <c r="AP218" s="1">
        <f>ABS(IK_diagnostics_degrees[[#This Row],[Column20]]-T217)</f>
        <v>1.5396570000000001</v>
      </c>
      <c r="AQ218" s="1">
        <f>ABS(IK_diagnostics_degrees[[#This Row],[Column21]]-U217)</f>
        <v>1.5568000000000004</v>
      </c>
    </row>
    <row r="219" spans="1:43" x14ac:dyDescent="0.25">
      <c r="A219" s="1">
        <v>1.32542</v>
      </c>
      <c r="B219" s="1">
        <v>3.46631</v>
      </c>
      <c r="C219" s="1">
        <v>2.9268800000000001</v>
      </c>
      <c r="D219" s="1">
        <v>2.1795100000000001</v>
      </c>
      <c r="E219" s="1">
        <v>5.0710899999999999</v>
      </c>
      <c r="F219" s="1">
        <v>2.7232500000000002</v>
      </c>
      <c r="G219" s="1">
        <v>2.5215000000000001</v>
      </c>
      <c r="H219" s="1">
        <v>4.1576599999999999</v>
      </c>
      <c r="I219" s="1">
        <v>4.34964</v>
      </c>
      <c r="J219" s="1">
        <v>4.2809900000000001</v>
      </c>
      <c r="K219" s="1">
        <v>4.6051799999999998</v>
      </c>
      <c r="L219" s="1">
        <v>2.1378699999999999</v>
      </c>
      <c r="M219" s="1">
        <v>4.4681300000000004</v>
      </c>
      <c r="N219" s="1">
        <v>2.1027</v>
      </c>
      <c r="O219" s="1">
        <v>1.07802</v>
      </c>
      <c r="P219" s="1">
        <v>4.7301900000000003</v>
      </c>
      <c r="Q219" s="1">
        <v>6.2831900000000003</v>
      </c>
      <c r="R219" s="1">
        <v>6.2831900000000003</v>
      </c>
      <c r="S219" s="1">
        <v>2.2105100000000002</v>
      </c>
      <c r="T219" s="1">
        <v>3.7739400000000001</v>
      </c>
      <c r="U219" s="1">
        <v>4.55884</v>
      </c>
      <c r="V219" s="1" t="s">
        <v>23</v>
      </c>
      <c r="W219" s="1">
        <f>ABS(IK_diagnostics_degrees[[#This Row],[Column1]]-A218)</f>
        <v>4.9512200000000002</v>
      </c>
      <c r="X219" s="1">
        <f>ABS(IK_diagnostics_degrees[[#This Row],[Column2]]-B218)</f>
        <v>0.8732899999999999</v>
      </c>
      <c r="Y219" s="1">
        <f>ABS(IK_diagnostics_degrees[[#This Row],[Column3]]-C218)</f>
        <v>1.1215100000000002</v>
      </c>
      <c r="Z219" s="1">
        <f>ABS(IK_diagnostics_degrees[[#This Row],[Column4]]-D218)</f>
        <v>0.89738000000000007</v>
      </c>
      <c r="AA219" s="1">
        <f>ABS(IK_diagnostics_degrees[[#This Row],[Column5]]-E218)</f>
        <v>4.1723660000000002</v>
      </c>
      <c r="AB219" s="1">
        <f>ABS(IK_diagnostics_degrees[[#This Row],[Column6]]-F218)</f>
        <v>2.7439499999999999</v>
      </c>
      <c r="AC219" s="1">
        <f>ABS(IK_diagnostics_degrees[[#This Row],[Column7]]-G218)</f>
        <v>0.87370999999999999</v>
      </c>
      <c r="AD219" s="1">
        <f>ABS(IK_diagnostics_degrees[[#This Row],[Column8]]-H218)</f>
        <v>2.9641000000000002</v>
      </c>
      <c r="AE219" s="1">
        <f>ABS(IK_diagnostics_degrees[[#This Row],[Column9]]-I218)</f>
        <v>0.36779000000000028</v>
      </c>
      <c r="AF219" s="1">
        <f>ABS(IK_diagnostics_degrees[[#This Row],[Column10]]-J218)</f>
        <v>1.1341400000000004</v>
      </c>
      <c r="AG219" s="1">
        <f>ABS(IK_diagnostics_degrees[[#This Row],[Column11]]-K218)</f>
        <v>4.2627459999999999</v>
      </c>
      <c r="AH219" s="1">
        <f>ABS(IK_diagnostics_degrees[[#This Row],[Column12]]-L218)</f>
        <v>1.8015400000000001</v>
      </c>
      <c r="AI219" s="1">
        <f>ABS(IK_diagnostics_degrees[[#This Row],[Column13]]-M218)</f>
        <v>0.50049000000000055</v>
      </c>
      <c r="AJ219" s="1">
        <f>ABS(IK_diagnostics_degrees[[#This Row],[Column14]]-N218)</f>
        <v>2.1027</v>
      </c>
      <c r="AK219" s="1">
        <f>ABS(IK_diagnostics_degrees[[#This Row],[Column15]]-O218)</f>
        <v>1.07574115</v>
      </c>
      <c r="AL219" s="1">
        <f>ABS(IK_diagnostics_degrees[[#This Row],[Column16]]-P218)</f>
        <v>2.9437200000000003</v>
      </c>
      <c r="AM219" s="1">
        <f>ABS(IK_diagnostics_degrees[[#This Row],[Column17]]-Q218)</f>
        <v>4.2615800000000004</v>
      </c>
      <c r="AN219" s="1">
        <f>ABS(IK_diagnostics_degrees[[#This Row],[Column18]]-R218)</f>
        <v>4.9070300000000007</v>
      </c>
      <c r="AO219" s="1">
        <f>ABS(IK_diagnostics_degrees[[#This Row],[Column19]]-S218)</f>
        <v>1.3878499999999998</v>
      </c>
      <c r="AP219" s="1">
        <f>ABS(IK_diagnostics_degrees[[#This Row],[Column20]]-T218)</f>
        <v>1.3315000000000001</v>
      </c>
      <c r="AQ219" s="1">
        <f>ABS(IK_diagnostics_degrees[[#This Row],[Column21]]-U218)</f>
        <v>0.12655999999999956</v>
      </c>
    </row>
    <row r="220" spans="1:43" x14ac:dyDescent="0.25">
      <c r="A220" s="1">
        <v>1.5716699999999999</v>
      </c>
      <c r="B220" s="1">
        <v>4.1204900000000002</v>
      </c>
      <c r="C220" s="1">
        <v>3.8208799999999998</v>
      </c>
      <c r="D220" s="1">
        <v>3.4305099999999999</v>
      </c>
      <c r="E220" s="1">
        <v>1.96262</v>
      </c>
      <c r="F220" s="1">
        <v>5.4812799999999999</v>
      </c>
      <c r="G220" s="1">
        <v>3.1338400000000002</v>
      </c>
      <c r="H220" s="1">
        <v>5.2953400000000004</v>
      </c>
      <c r="I220" s="1">
        <v>1.2953699999999999</v>
      </c>
      <c r="J220" s="1">
        <v>2.8465600000000002</v>
      </c>
      <c r="K220" s="1">
        <v>2.7008100000000002</v>
      </c>
      <c r="L220" s="1">
        <v>5.08087</v>
      </c>
      <c r="M220" s="1">
        <v>4.1414799999999996</v>
      </c>
      <c r="N220" s="1">
        <v>3.8231000000000002</v>
      </c>
      <c r="O220" s="1">
        <v>3.36294</v>
      </c>
      <c r="P220" s="1">
        <v>0.43569000000000002</v>
      </c>
      <c r="Q220" s="1">
        <v>4.8518699999999999</v>
      </c>
      <c r="R220" s="1">
        <v>4.35785</v>
      </c>
      <c r="S220" s="1">
        <v>2.9860899999999999</v>
      </c>
      <c r="T220" s="1">
        <v>2.4596399999999998</v>
      </c>
      <c r="U220" s="1">
        <v>0.97231699999999999</v>
      </c>
      <c r="V220" s="1" t="s">
        <v>23</v>
      </c>
      <c r="W220" s="1">
        <f>ABS(IK_diagnostics_degrees[[#This Row],[Column1]]-A219)</f>
        <v>0.24624999999999986</v>
      </c>
      <c r="X220" s="1">
        <f>ABS(IK_diagnostics_degrees[[#This Row],[Column2]]-B219)</f>
        <v>0.65418000000000021</v>
      </c>
      <c r="Y220" s="1">
        <f>ABS(IK_diagnostics_degrees[[#This Row],[Column3]]-C219)</f>
        <v>0.89399999999999968</v>
      </c>
      <c r="Z220" s="1">
        <f>ABS(IK_diagnostics_degrees[[#This Row],[Column4]]-D219)</f>
        <v>1.2509999999999999</v>
      </c>
      <c r="AA220" s="1">
        <f>ABS(IK_diagnostics_degrees[[#This Row],[Column5]]-E219)</f>
        <v>3.1084699999999996</v>
      </c>
      <c r="AB220" s="1">
        <f>ABS(IK_diagnostics_degrees[[#This Row],[Column6]]-F219)</f>
        <v>2.7580299999999998</v>
      </c>
      <c r="AC220" s="1">
        <f>ABS(IK_diagnostics_degrees[[#This Row],[Column7]]-G219)</f>
        <v>0.61234000000000011</v>
      </c>
      <c r="AD220" s="1">
        <f>ABS(IK_diagnostics_degrees[[#This Row],[Column8]]-H219)</f>
        <v>1.1376800000000005</v>
      </c>
      <c r="AE220" s="1">
        <f>ABS(IK_diagnostics_degrees[[#This Row],[Column9]]-I219)</f>
        <v>3.0542699999999998</v>
      </c>
      <c r="AF220" s="1">
        <f>ABS(IK_diagnostics_degrees[[#This Row],[Column10]]-J219)</f>
        <v>1.4344299999999999</v>
      </c>
      <c r="AG220" s="1">
        <f>ABS(IK_diagnostics_degrees[[#This Row],[Column11]]-K219)</f>
        <v>1.9043699999999997</v>
      </c>
      <c r="AH220" s="1">
        <f>ABS(IK_diagnostics_degrees[[#This Row],[Column12]]-L219)</f>
        <v>2.9430000000000001</v>
      </c>
      <c r="AI220" s="1">
        <f>ABS(IK_diagnostics_degrees[[#This Row],[Column13]]-M219)</f>
        <v>0.32665000000000077</v>
      </c>
      <c r="AJ220" s="1">
        <f>ABS(IK_diagnostics_degrees[[#This Row],[Column14]]-N219)</f>
        <v>1.7204000000000002</v>
      </c>
      <c r="AK220" s="1">
        <f>ABS(IK_diagnostics_degrees[[#This Row],[Column15]]-O219)</f>
        <v>2.2849200000000001</v>
      </c>
      <c r="AL220" s="1">
        <f>ABS(IK_diagnostics_degrees[[#This Row],[Column16]]-P219)</f>
        <v>4.2945000000000002</v>
      </c>
      <c r="AM220" s="1">
        <f>ABS(IK_diagnostics_degrees[[#This Row],[Column17]]-Q219)</f>
        <v>1.4313200000000004</v>
      </c>
      <c r="AN220" s="1">
        <f>ABS(IK_diagnostics_degrees[[#This Row],[Column18]]-R219)</f>
        <v>1.9253400000000003</v>
      </c>
      <c r="AO220" s="1">
        <f>ABS(IK_diagnostics_degrees[[#This Row],[Column19]]-S219)</f>
        <v>0.77557999999999971</v>
      </c>
      <c r="AP220" s="1">
        <f>ABS(IK_diagnostics_degrees[[#This Row],[Column20]]-T219)</f>
        <v>1.3143000000000002</v>
      </c>
      <c r="AQ220" s="1">
        <f>ABS(IK_diagnostics_degrees[[#This Row],[Column21]]-U219)</f>
        <v>3.5865230000000001</v>
      </c>
    </row>
    <row r="221" spans="1:43" x14ac:dyDescent="0.25">
      <c r="A221" s="1">
        <v>1.0523899999999999</v>
      </c>
      <c r="B221" s="1">
        <v>5.7346500000000002</v>
      </c>
      <c r="C221" s="1">
        <v>4.73468</v>
      </c>
      <c r="D221" s="1">
        <v>0.55723199999999995</v>
      </c>
      <c r="E221" s="1">
        <v>4.8437999999999999</v>
      </c>
      <c r="F221" s="1">
        <v>3.5880200000000002</v>
      </c>
      <c r="G221" s="1">
        <v>4.4065700000000003</v>
      </c>
      <c r="H221" s="1">
        <v>2.2509700000000001</v>
      </c>
      <c r="I221" s="1">
        <v>2.2426300000000001</v>
      </c>
      <c r="J221" s="1">
        <v>2.72526</v>
      </c>
      <c r="K221" s="1">
        <v>0.33260200000000001</v>
      </c>
      <c r="L221" s="1">
        <v>4.2861799999999999</v>
      </c>
      <c r="M221" s="1">
        <v>4.2116200000000001E-3</v>
      </c>
      <c r="N221" s="1">
        <v>2.67536</v>
      </c>
      <c r="O221" s="1">
        <v>0.776725</v>
      </c>
      <c r="P221" s="1">
        <v>1.3787400000000001</v>
      </c>
      <c r="Q221" s="1">
        <v>3.8308499999999999</v>
      </c>
      <c r="R221" s="1">
        <v>2.39696</v>
      </c>
      <c r="S221" s="1">
        <v>1.4773799999999999</v>
      </c>
      <c r="T221" s="1">
        <v>3.02535</v>
      </c>
      <c r="U221" s="1">
        <v>0.94893000000000005</v>
      </c>
      <c r="V221" s="1" t="s">
        <v>23</v>
      </c>
      <c r="W221" s="1">
        <f>ABS(IK_diagnostics_degrees[[#This Row],[Column1]]-A220)</f>
        <v>0.51927999999999996</v>
      </c>
      <c r="X221" s="1">
        <f>ABS(IK_diagnostics_degrees[[#This Row],[Column2]]-B220)</f>
        <v>1.61416</v>
      </c>
      <c r="Y221" s="1">
        <f>ABS(IK_diagnostics_degrees[[#This Row],[Column3]]-C220)</f>
        <v>0.91380000000000017</v>
      </c>
      <c r="Z221" s="1">
        <f>ABS(IK_diagnostics_degrees[[#This Row],[Column4]]-D220)</f>
        <v>2.873278</v>
      </c>
      <c r="AA221" s="1">
        <f>ABS(IK_diagnostics_degrees[[#This Row],[Column5]]-E220)</f>
        <v>2.8811799999999996</v>
      </c>
      <c r="AB221" s="1">
        <f>ABS(IK_diagnostics_degrees[[#This Row],[Column6]]-F220)</f>
        <v>1.8932599999999997</v>
      </c>
      <c r="AC221" s="1">
        <f>ABS(IK_diagnostics_degrees[[#This Row],[Column7]]-G220)</f>
        <v>1.2727300000000001</v>
      </c>
      <c r="AD221" s="1">
        <f>ABS(IK_diagnostics_degrees[[#This Row],[Column8]]-H220)</f>
        <v>3.0443700000000002</v>
      </c>
      <c r="AE221" s="1">
        <f>ABS(IK_diagnostics_degrees[[#This Row],[Column9]]-I220)</f>
        <v>0.94726000000000021</v>
      </c>
      <c r="AF221" s="1">
        <f>ABS(IK_diagnostics_degrees[[#This Row],[Column10]]-J220)</f>
        <v>0.12130000000000019</v>
      </c>
      <c r="AG221" s="1">
        <f>ABS(IK_diagnostics_degrees[[#This Row],[Column11]]-K220)</f>
        <v>2.3682080000000001</v>
      </c>
      <c r="AH221" s="1">
        <f>ABS(IK_diagnostics_degrees[[#This Row],[Column12]]-L220)</f>
        <v>0.79469000000000012</v>
      </c>
      <c r="AI221" s="1">
        <f>ABS(IK_diagnostics_degrees[[#This Row],[Column13]]-M220)</f>
        <v>4.1372683799999992</v>
      </c>
      <c r="AJ221" s="1">
        <f>ABS(IK_diagnostics_degrees[[#This Row],[Column14]]-N220)</f>
        <v>1.1477400000000002</v>
      </c>
      <c r="AK221" s="1">
        <f>ABS(IK_diagnostics_degrees[[#This Row],[Column15]]-O220)</f>
        <v>2.5862150000000002</v>
      </c>
      <c r="AL221" s="1">
        <f>ABS(IK_diagnostics_degrees[[#This Row],[Column16]]-P220)</f>
        <v>0.94305000000000005</v>
      </c>
      <c r="AM221" s="1">
        <f>ABS(IK_diagnostics_degrees[[#This Row],[Column17]]-Q220)</f>
        <v>1.02102</v>
      </c>
      <c r="AN221" s="1">
        <f>ABS(IK_diagnostics_degrees[[#This Row],[Column18]]-R220)</f>
        <v>1.96089</v>
      </c>
      <c r="AO221" s="1">
        <f>ABS(IK_diagnostics_degrees[[#This Row],[Column19]]-S220)</f>
        <v>1.50871</v>
      </c>
      <c r="AP221" s="1">
        <f>ABS(IK_diagnostics_degrees[[#This Row],[Column20]]-T220)</f>
        <v>0.56571000000000016</v>
      </c>
      <c r="AQ221" s="1">
        <f>ABS(IK_diagnostics_degrees[[#This Row],[Column21]]-U220)</f>
        <v>2.3386999999999936E-2</v>
      </c>
    </row>
    <row r="222" spans="1:43" x14ac:dyDescent="0.25">
      <c r="A222" s="1">
        <v>2.1675399999999998</v>
      </c>
      <c r="B222" s="1">
        <v>3.6062500000000002</v>
      </c>
      <c r="C222" s="1">
        <v>6.28078</v>
      </c>
      <c r="D222" s="1">
        <v>3.5824400000000001</v>
      </c>
      <c r="E222" s="1">
        <v>0.58937499999999998</v>
      </c>
      <c r="F222" s="1">
        <v>1.4863</v>
      </c>
      <c r="G222" s="1">
        <v>2.7907500000000001</v>
      </c>
      <c r="H222" s="1">
        <v>0.22711300000000001</v>
      </c>
      <c r="I222" s="1">
        <v>4.9389900000000004</v>
      </c>
      <c r="J222" s="1">
        <v>1.10355</v>
      </c>
      <c r="K222" s="1">
        <v>1.79955</v>
      </c>
      <c r="L222" s="1">
        <v>1.4563999999999999</v>
      </c>
      <c r="M222" s="1">
        <v>2.95675</v>
      </c>
      <c r="N222" s="1">
        <v>4.2859600000000002</v>
      </c>
      <c r="O222" s="1">
        <v>2.7681100000000001</v>
      </c>
      <c r="P222" s="1">
        <v>4.1803800000000004</v>
      </c>
      <c r="Q222" s="1">
        <v>3.3651499999999999</v>
      </c>
      <c r="R222" s="1">
        <v>2.3321100000000001</v>
      </c>
      <c r="S222" s="1">
        <v>5.7598599999999998</v>
      </c>
      <c r="T222" s="1">
        <v>2.2103199999999998</v>
      </c>
      <c r="U222" s="1">
        <v>5.1822999999999997</v>
      </c>
      <c r="V222" s="1" t="s">
        <v>23</v>
      </c>
      <c r="W222" s="1">
        <f>ABS(IK_diagnostics_degrees[[#This Row],[Column1]]-A221)</f>
        <v>1.1151499999999999</v>
      </c>
      <c r="X222" s="1">
        <f>ABS(IK_diagnostics_degrees[[#This Row],[Column2]]-B221)</f>
        <v>2.1284000000000001</v>
      </c>
      <c r="Y222" s="1">
        <f>ABS(IK_diagnostics_degrees[[#This Row],[Column3]]-C221)</f>
        <v>1.5461</v>
      </c>
      <c r="Z222" s="1">
        <f>ABS(IK_diagnostics_degrees[[#This Row],[Column4]]-D221)</f>
        <v>3.0252080000000001</v>
      </c>
      <c r="AA222" s="1">
        <f>ABS(IK_diagnostics_degrees[[#This Row],[Column5]]-E221)</f>
        <v>4.2544249999999995</v>
      </c>
      <c r="AB222" s="1">
        <f>ABS(IK_diagnostics_degrees[[#This Row],[Column6]]-F221)</f>
        <v>2.1017200000000003</v>
      </c>
      <c r="AC222" s="1">
        <f>ABS(IK_diagnostics_degrees[[#This Row],[Column7]]-G221)</f>
        <v>1.6158200000000003</v>
      </c>
      <c r="AD222" s="1">
        <f>ABS(IK_diagnostics_degrees[[#This Row],[Column8]]-H221)</f>
        <v>2.023857</v>
      </c>
      <c r="AE222" s="1">
        <f>ABS(IK_diagnostics_degrees[[#This Row],[Column9]]-I221)</f>
        <v>2.6963600000000003</v>
      </c>
      <c r="AF222" s="1">
        <f>ABS(IK_diagnostics_degrees[[#This Row],[Column10]]-J221)</f>
        <v>1.62171</v>
      </c>
      <c r="AG222" s="1">
        <f>ABS(IK_diagnostics_degrees[[#This Row],[Column11]]-K221)</f>
        <v>1.4669479999999999</v>
      </c>
      <c r="AH222" s="1">
        <f>ABS(IK_diagnostics_degrees[[#This Row],[Column12]]-L221)</f>
        <v>2.82978</v>
      </c>
      <c r="AI222" s="1">
        <f>ABS(IK_diagnostics_degrees[[#This Row],[Column13]]-M221)</f>
        <v>2.95253838</v>
      </c>
      <c r="AJ222" s="1">
        <f>ABS(IK_diagnostics_degrees[[#This Row],[Column14]]-N221)</f>
        <v>1.6106000000000003</v>
      </c>
      <c r="AK222" s="1">
        <f>ABS(IK_diagnostics_degrees[[#This Row],[Column15]]-O221)</f>
        <v>1.9913850000000002</v>
      </c>
      <c r="AL222" s="1">
        <f>ABS(IK_diagnostics_degrees[[#This Row],[Column16]]-P221)</f>
        <v>2.8016400000000004</v>
      </c>
      <c r="AM222" s="1">
        <f>ABS(IK_diagnostics_degrees[[#This Row],[Column17]]-Q221)</f>
        <v>0.4657</v>
      </c>
      <c r="AN222" s="1">
        <f>ABS(IK_diagnostics_degrees[[#This Row],[Column18]]-R221)</f>
        <v>6.4849999999999852E-2</v>
      </c>
      <c r="AO222" s="1">
        <f>ABS(IK_diagnostics_degrees[[#This Row],[Column19]]-S221)</f>
        <v>4.2824799999999996</v>
      </c>
      <c r="AP222" s="1">
        <f>ABS(IK_diagnostics_degrees[[#This Row],[Column20]]-T221)</f>
        <v>0.81503000000000014</v>
      </c>
      <c r="AQ222" s="1">
        <f>ABS(IK_diagnostics_degrees[[#This Row],[Column21]]-U221)</f>
        <v>4.2333699999999999</v>
      </c>
    </row>
    <row r="223" spans="1:43" x14ac:dyDescent="0.25">
      <c r="A223" s="1">
        <v>5.3506200000000002</v>
      </c>
      <c r="B223" s="1">
        <v>2.8865099999999999</v>
      </c>
      <c r="C223" s="1">
        <v>1.5677099999999999</v>
      </c>
      <c r="D223" s="1">
        <v>2.0209100000000002</v>
      </c>
      <c r="E223" s="1">
        <v>5.3191800000000002</v>
      </c>
      <c r="F223" s="1" t="s">
        <v>22</v>
      </c>
      <c r="G223" s="1">
        <v>1.0912500000000001</v>
      </c>
      <c r="H223" s="1" t="s">
        <v>22</v>
      </c>
      <c r="I223" s="1">
        <v>4.5343600000000004</v>
      </c>
      <c r="J223" s="1">
        <v>1.1834199999999999</v>
      </c>
      <c r="K223" s="1">
        <v>0.22253800000000001</v>
      </c>
      <c r="L223" s="1">
        <v>4.3165500000000003</v>
      </c>
      <c r="M223" s="1" t="s">
        <v>22</v>
      </c>
      <c r="N223" s="1">
        <v>5.47478</v>
      </c>
      <c r="O223" s="1">
        <v>1.3971899999999999</v>
      </c>
      <c r="P223" s="1">
        <v>2.0031599999999998</v>
      </c>
      <c r="Q223" s="1">
        <v>1.52474</v>
      </c>
      <c r="R223" s="1">
        <v>4.2828099999999996</v>
      </c>
      <c r="S223" s="1">
        <v>2.0630000000000002</v>
      </c>
      <c r="T223" s="1">
        <v>6.2831900000000003</v>
      </c>
      <c r="U223" s="1">
        <v>6.0108199999999998</v>
      </c>
      <c r="V223" s="1" t="s">
        <v>23</v>
      </c>
      <c r="W223" s="1">
        <f>ABS(IK_diagnostics_degrees[[#This Row],[Column1]]-A222)</f>
        <v>3.1830800000000004</v>
      </c>
      <c r="X223" s="1">
        <f>ABS(IK_diagnostics_degrees[[#This Row],[Column2]]-B222)</f>
        <v>0.71974000000000027</v>
      </c>
      <c r="Y223" s="1">
        <f>ABS(IK_diagnostics_degrees[[#This Row],[Column3]]-C222)</f>
        <v>4.7130700000000001</v>
      </c>
      <c r="Z223" s="1">
        <f>ABS(IK_diagnostics_degrees[[#This Row],[Column4]]-D222)</f>
        <v>1.5615299999999999</v>
      </c>
      <c r="AA223" s="1">
        <f>ABS(IK_diagnostics_degrees[[#This Row],[Column5]]-E222)</f>
        <v>4.7298050000000007</v>
      </c>
      <c r="AB223" s="1">
        <f>ABS(IK_diagnostics_degrees[[#This Row],[Column6]]-F222)</f>
        <v>1.4863</v>
      </c>
      <c r="AC223" s="1">
        <f>ABS(IK_diagnostics_degrees[[#This Row],[Column7]]-G222)</f>
        <v>1.6995</v>
      </c>
      <c r="AD223" s="1">
        <f>ABS(IK_diagnostics_degrees[[#This Row],[Column8]]-H222)</f>
        <v>0.22711300000000001</v>
      </c>
      <c r="AE223" s="1">
        <f>ABS(IK_diagnostics_degrees[[#This Row],[Column9]]-I222)</f>
        <v>0.40463000000000005</v>
      </c>
      <c r="AF223" s="1">
        <f>ABS(IK_diagnostics_degrees[[#This Row],[Column10]]-J222)</f>
        <v>7.9869999999999886E-2</v>
      </c>
      <c r="AG223" s="1">
        <f>ABS(IK_diagnostics_degrees[[#This Row],[Column11]]-K222)</f>
        <v>1.5770119999999999</v>
      </c>
      <c r="AH223" s="1">
        <f>ABS(IK_diagnostics_degrees[[#This Row],[Column12]]-L222)</f>
        <v>2.8601500000000004</v>
      </c>
      <c r="AI223" s="1">
        <f>ABS(IK_diagnostics_degrees[[#This Row],[Column13]]-M222)</f>
        <v>2.95675</v>
      </c>
      <c r="AJ223" s="1">
        <f>ABS(IK_diagnostics_degrees[[#This Row],[Column14]]-N222)</f>
        <v>1.1888199999999998</v>
      </c>
      <c r="AK223" s="1">
        <f>ABS(IK_diagnostics_degrees[[#This Row],[Column15]]-O222)</f>
        <v>1.3709200000000001</v>
      </c>
      <c r="AL223" s="1">
        <f>ABS(IK_diagnostics_degrees[[#This Row],[Column16]]-P222)</f>
        <v>2.1772200000000006</v>
      </c>
      <c r="AM223" s="1">
        <f>ABS(IK_diagnostics_degrees[[#This Row],[Column17]]-Q222)</f>
        <v>1.8404099999999999</v>
      </c>
      <c r="AN223" s="1">
        <f>ABS(IK_diagnostics_degrees[[#This Row],[Column18]]-R222)</f>
        <v>1.9506999999999994</v>
      </c>
      <c r="AO223" s="1">
        <f>ABS(IK_diagnostics_degrees[[#This Row],[Column19]]-S222)</f>
        <v>3.6968599999999996</v>
      </c>
      <c r="AP223" s="1">
        <f>ABS(IK_diagnostics_degrees[[#This Row],[Column20]]-T222)</f>
        <v>4.07287</v>
      </c>
      <c r="AQ223" s="1">
        <f>ABS(IK_diagnostics_degrees[[#This Row],[Column21]]-U222)</f>
        <v>0.82852000000000015</v>
      </c>
    </row>
    <row r="224" spans="1:43" x14ac:dyDescent="0.25">
      <c r="A224" s="1">
        <v>3.3302299999999998</v>
      </c>
      <c r="B224" s="1">
        <v>5.2172200000000002</v>
      </c>
      <c r="C224" s="1">
        <v>0.69421600000000006</v>
      </c>
      <c r="D224" s="1">
        <v>4.9252900000000004</v>
      </c>
      <c r="E224" s="1">
        <v>6.2831900000000003</v>
      </c>
      <c r="F224" s="1">
        <v>5.4956800000000001</v>
      </c>
      <c r="G224" s="1">
        <v>1.28285</v>
      </c>
      <c r="H224" s="1">
        <v>5.9929300000000003</v>
      </c>
      <c r="I224" s="1">
        <v>4.0553100000000004</v>
      </c>
      <c r="J224" s="1">
        <v>3.3115000000000001</v>
      </c>
      <c r="K224" s="1">
        <v>4.5347400000000002</v>
      </c>
      <c r="L224" s="1">
        <v>4.4088599999999998</v>
      </c>
      <c r="M224" s="1">
        <v>0.62055300000000002</v>
      </c>
      <c r="N224" s="1">
        <v>4.7180299999999997</v>
      </c>
      <c r="O224" s="1">
        <v>2.7377500000000001</v>
      </c>
      <c r="P224" s="1">
        <v>4.4096500000000001</v>
      </c>
      <c r="Q224" s="2">
        <v>2.7673599999999999E-5</v>
      </c>
      <c r="R224" s="1">
        <v>5.8004699999999998</v>
      </c>
      <c r="S224" s="1">
        <v>4.0553600000000003</v>
      </c>
      <c r="T224" s="1">
        <v>3.6393800000000001</v>
      </c>
      <c r="U224" s="1">
        <v>4.9504700000000001</v>
      </c>
      <c r="V224" s="1" t="s">
        <v>23</v>
      </c>
      <c r="W224" s="1">
        <f>ABS(IK_diagnostics_degrees[[#This Row],[Column1]]-A223)</f>
        <v>2.0203900000000004</v>
      </c>
      <c r="X224" s="1">
        <f>ABS(IK_diagnostics_degrees[[#This Row],[Column2]]-B223)</f>
        <v>2.3307100000000003</v>
      </c>
      <c r="Y224" s="1">
        <f>ABS(IK_diagnostics_degrees[[#This Row],[Column3]]-C223)</f>
        <v>0.87349399999999988</v>
      </c>
      <c r="Z224" s="1">
        <f>ABS(IK_diagnostics_degrees[[#This Row],[Column4]]-D223)</f>
        <v>2.9043800000000002</v>
      </c>
      <c r="AA224" s="1">
        <f>ABS(IK_diagnostics_degrees[[#This Row],[Column5]]-E223)</f>
        <v>0.96401000000000003</v>
      </c>
      <c r="AB224" s="1">
        <f>ABS(IK_diagnostics_degrees[[#This Row],[Column6]]-F223)</f>
        <v>5.4956800000000001</v>
      </c>
      <c r="AC224" s="1">
        <f>ABS(IK_diagnostics_degrees[[#This Row],[Column7]]-G223)</f>
        <v>0.19159999999999999</v>
      </c>
      <c r="AD224" s="1">
        <f>ABS(IK_diagnostics_degrees[[#This Row],[Column8]]-H223)</f>
        <v>5.9929300000000003</v>
      </c>
      <c r="AE224" s="1">
        <f>ABS(IK_diagnostics_degrees[[#This Row],[Column9]]-I223)</f>
        <v>0.47904999999999998</v>
      </c>
      <c r="AF224" s="1">
        <f>ABS(IK_diagnostics_degrees[[#This Row],[Column10]]-J223)</f>
        <v>2.1280800000000002</v>
      </c>
      <c r="AG224" s="1">
        <f>ABS(IK_diagnostics_degrees[[#This Row],[Column11]]-K223)</f>
        <v>4.3122020000000001</v>
      </c>
      <c r="AH224" s="1">
        <f>ABS(IK_diagnostics_degrees[[#This Row],[Column12]]-L223)</f>
        <v>9.2309999999999448E-2</v>
      </c>
      <c r="AI224" s="1">
        <f>ABS(IK_diagnostics_degrees[[#This Row],[Column13]]-M223)</f>
        <v>0.62055300000000002</v>
      </c>
      <c r="AJ224" s="1">
        <f>ABS(IK_diagnostics_degrees[[#This Row],[Column14]]-N223)</f>
        <v>0.75675000000000026</v>
      </c>
      <c r="AK224" s="1">
        <f>ABS(IK_diagnostics_degrees[[#This Row],[Column15]]-O223)</f>
        <v>1.3405600000000002</v>
      </c>
      <c r="AL224" s="1">
        <f>ABS(IK_diagnostics_degrees[[#This Row],[Column16]]-P223)</f>
        <v>2.4064900000000002</v>
      </c>
      <c r="AM224" s="1">
        <f>ABS(IK_diagnostics_degrees[[#This Row],[Column17]]-Q223)</f>
        <v>1.5247123264</v>
      </c>
      <c r="AN224" s="1">
        <f>ABS(IK_diagnostics_degrees[[#This Row],[Column18]]-R223)</f>
        <v>1.5176600000000002</v>
      </c>
      <c r="AO224" s="1">
        <f>ABS(IK_diagnostics_degrees[[#This Row],[Column19]]-S223)</f>
        <v>1.9923600000000001</v>
      </c>
      <c r="AP224" s="1">
        <f>ABS(IK_diagnostics_degrees[[#This Row],[Column20]]-T223)</f>
        <v>2.6438100000000002</v>
      </c>
      <c r="AQ224" s="1">
        <f>ABS(IK_diagnostics_degrees[[#This Row],[Column21]]-U223)</f>
        <v>1.0603499999999997</v>
      </c>
    </row>
    <row r="225" spans="1:43" x14ac:dyDescent="0.25">
      <c r="A225" s="1">
        <v>5.6149300000000002</v>
      </c>
      <c r="B225" s="1">
        <v>2.87608</v>
      </c>
      <c r="C225" s="1">
        <v>0.60954600000000003</v>
      </c>
      <c r="D225" s="1">
        <v>3.8733499999999998</v>
      </c>
      <c r="E225" s="1">
        <v>0.40096100000000001</v>
      </c>
      <c r="F225" s="1">
        <v>4.8377299999999996</v>
      </c>
      <c r="G225" s="1">
        <v>2.6707100000000001</v>
      </c>
      <c r="H225" s="1">
        <v>1.9235499999999999E-2</v>
      </c>
      <c r="I225" s="1">
        <v>0.179282</v>
      </c>
      <c r="J225" s="1">
        <v>2.1701600000000001</v>
      </c>
      <c r="K225" s="1">
        <v>2.20234</v>
      </c>
      <c r="L225" s="1">
        <v>3.0293700000000001</v>
      </c>
      <c r="M225" s="1">
        <v>2.1214</v>
      </c>
      <c r="N225" s="1">
        <v>5.74594</v>
      </c>
      <c r="O225" s="1">
        <v>2.7270699999999999</v>
      </c>
      <c r="P225" s="1">
        <v>0.66686100000000004</v>
      </c>
      <c r="Q225" s="1">
        <v>1.9440999999999999</v>
      </c>
      <c r="R225" s="1">
        <v>6.0620700000000003</v>
      </c>
      <c r="S225" s="1">
        <v>3.5260699999999998</v>
      </c>
      <c r="T225" s="1">
        <v>6.9276099999999998E-3</v>
      </c>
      <c r="U225" s="1">
        <v>2.2841</v>
      </c>
      <c r="V225" s="1" t="s">
        <v>23</v>
      </c>
      <c r="W225" s="1">
        <f>ABS(IK_diagnostics_degrees[[#This Row],[Column1]]-A224)</f>
        <v>2.2847000000000004</v>
      </c>
      <c r="X225" s="1">
        <f>ABS(IK_diagnostics_degrees[[#This Row],[Column2]]-B224)</f>
        <v>2.3411400000000002</v>
      </c>
      <c r="Y225" s="1">
        <f>ABS(IK_diagnostics_degrees[[#This Row],[Column3]]-C224)</f>
        <v>8.4670000000000023E-2</v>
      </c>
      <c r="Z225" s="1">
        <f>ABS(IK_diagnostics_degrees[[#This Row],[Column4]]-D224)</f>
        <v>1.0519400000000005</v>
      </c>
      <c r="AA225" s="1">
        <f>ABS(IK_diagnostics_degrees[[#This Row],[Column5]]-E224)</f>
        <v>5.8822290000000006</v>
      </c>
      <c r="AB225" s="1">
        <f>ABS(IK_diagnostics_degrees[[#This Row],[Column6]]-F224)</f>
        <v>0.65795000000000048</v>
      </c>
      <c r="AC225" s="1">
        <f>ABS(IK_diagnostics_degrees[[#This Row],[Column7]]-G224)</f>
        <v>1.3878600000000001</v>
      </c>
      <c r="AD225" s="1">
        <f>ABS(IK_diagnostics_degrees[[#This Row],[Column8]]-H224)</f>
        <v>5.9736945000000006</v>
      </c>
      <c r="AE225" s="1">
        <f>ABS(IK_diagnostics_degrees[[#This Row],[Column9]]-I224)</f>
        <v>3.8760280000000003</v>
      </c>
      <c r="AF225" s="1">
        <f>ABS(IK_diagnostics_degrees[[#This Row],[Column10]]-J224)</f>
        <v>1.14134</v>
      </c>
      <c r="AG225" s="1">
        <f>ABS(IK_diagnostics_degrees[[#This Row],[Column11]]-K224)</f>
        <v>2.3324000000000003</v>
      </c>
      <c r="AH225" s="1">
        <f>ABS(IK_diagnostics_degrees[[#This Row],[Column12]]-L224)</f>
        <v>1.3794899999999997</v>
      </c>
      <c r="AI225" s="1">
        <f>ABS(IK_diagnostics_degrees[[#This Row],[Column13]]-M224)</f>
        <v>1.5008469999999998</v>
      </c>
      <c r="AJ225" s="1">
        <f>ABS(IK_diagnostics_degrees[[#This Row],[Column14]]-N224)</f>
        <v>1.0279100000000003</v>
      </c>
      <c r="AK225" s="1">
        <f>ABS(IK_diagnostics_degrees[[#This Row],[Column15]]-O224)</f>
        <v>1.0680000000000245E-2</v>
      </c>
      <c r="AL225" s="1">
        <f>ABS(IK_diagnostics_degrees[[#This Row],[Column16]]-P224)</f>
        <v>3.7427890000000001</v>
      </c>
      <c r="AM225" s="1">
        <f>ABS(IK_diagnostics_degrees[[#This Row],[Column17]]-Q224)</f>
        <v>1.9440723263999999</v>
      </c>
      <c r="AN225" s="1">
        <f>ABS(IK_diagnostics_degrees[[#This Row],[Column18]]-R224)</f>
        <v>0.2616000000000005</v>
      </c>
      <c r="AO225" s="1">
        <f>ABS(IK_diagnostics_degrees[[#This Row],[Column19]]-S224)</f>
        <v>0.52929000000000048</v>
      </c>
      <c r="AP225" s="1">
        <f>ABS(IK_diagnostics_degrees[[#This Row],[Column20]]-T224)</f>
        <v>3.6324523900000001</v>
      </c>
      <c r="AQ225" s="1">
        <f>ABS(IK_diagnostics_degrees[[#This Row],[Column21]]-U224)</f>
        <v>2.6663700000000001</v>
      </c>
    </row>
    <row r="226" spans="1:43" x14ac:dyDescent="0.25">
      <c r="A226" s="1">
        <v>0.58112900000000001</v>
      </c>
      <c r="B226" s="1">
        <v>5.7257999999999996</v>
      </c>
      <c r="C226" s="1">
        <v>4.3101900000000004</v>
      </c>
      <c r="D226" s="1">
        <v>4.9964000000000004</v>
      </c>
      <c r="E226" s="1">
        <v>3.0931999999999999</v>
      </c>
      <c r="F226" s="1">
        <v>2.03654</v>
      </c>
      <c r="G226" s="1">
        <v>5.7475199999999997</v>
      </c>
      <c r="H226" s="1">
        <v>1.80623</v>
      </c>
      <c r="I226" s="1">
        <v>4.7653999999999996</v>
      </c>
      <c r="J226" s="1">
        <v>1.6488</v>
      </c>
      <c r="K226" s="1">
        <v>2.1743600000000001</v>
      </c>
      <c r="L226" s="1">
        <v>3.0291199999999998</v>
      </c>
      <c r="M226" s="1">
        <v>4.1535399999999996</v>
      </c>
      <c r="N226" s="1">
        <v>1.5873699999999999</v>
      </c>
      <c r="O226" s="1">
        <v>0.28062900000000002</v>
      </c>
      <c r="P226" s="1">
        <v>3.4153699999999998</v>
      </c>
      <c r="Q226" s="1">
        <v>5.3884100000000004</v>
      </c>
      <c r="R226" s="1">
        <v>6.2615400000000001</v>
      </c>
      <c r="S226" s="1">
        <v>0.97114199999999995</v>
      </c>
      <c r="T226" s="1">
        <v>2.9459900000000001</v>
      </c>
      <c r="U226" s="1">
        <v>5.1201499999999998</v>
      </c>
      <c r="V226" s="1" t="s">
        <v>23</v>
      </c>
      <c r="W226" s="1">
        <f>ABS(IK_diagnostics_degrees[[#This Row],[Column1]]-A225)</f>
        <v>5.0338010000000004</v>
      </c>
      <c r="X226" s="1">
        <f>ABS(IK_diagnostics_degrees[[#This Row],[Column2]]-B225)</f>
        <v>2.8497199999999996</v>
      </c>
      <c r="Y226" s="1">
        <f>ABS(IK_diagnostics_degrees[[#This Row],[Column3]]-C225)</f>
        <v>3.7006440000000005</v>
      </c>
      <c r="Z226" s="1">
        <f>ABS(IK_diagnostics_degrees[[#This Row],[Column4]]-D225)</f>
        <v>1.1230500000000005</v>
      </c>
      <c r="AA226" s="1">
        <f>ABS(IK_diagnostics_degrees[[#This Row],[Column5]]-E225)</f>
        <v>2.6922389999999998</v>
      </c>
      <c r="AB226" s="1">
        <f>ABS(IK_diagnostics_degrees[[#This Row],[Column6]]-F225)</f>
        <v>2.8011899999999996</v>
      </c>
      <c r="AC226" s="1">
        <f>ABS(IK_diagnostics_degrees[[#This Row],[Column7]]-G225)</f>
        <v>3.0768099999999996</v>
      </c>
      <c r="AD226" s="1">
        <f>ABS(IK_diagnostics_degrees[[#This Row],[Column8]]-H225)</f>
        <v>1.7869945</v>
      </c>
      <c r="AE226" s="1">
        <f>ABS(IK_diagnostics_degrees[[#This Row],[Column9]]-I225)</f>
        <v>4.5861179999999999</v>
      </c>
      <c r="AF226" s="1">
        <f>ABS(IK_diagnostics_degrees[[#This Row],[Column10]]-J225)</f>
        <v>0.52136000000000005</v>
      </c>
      <c r="AG226" s="1">
        <f>ABS(IK_diagnostics_degrees[[#This Row],[Column11]]-K225)</f>
        <v>2.7979999999999894E-2</v>
      </c>
      <c r="AH226" s="1">
        <f>ABS(IK_diagnostics_degrees[[#This Row],[Column12]]-L225)</f>
        <v>2.5000000000030553E-4</v>
      </c>
      <c r="AI226" s="1">
        <f>ABS(IK_diagnostics_degrees[[#This Row],[Column13]]-M225)</f>
        <v>2.0321399999999996</v>
      </c>
      <c r="AJ226" s="1">
        <f>ABS(IK_diagnostics_degrees[[#This Row],[Column14]]-N225)</f>
        <v>4.1585700000000001</v>
      </c>
      <c r="AK226" s="1">
        <f>ABS(IK_diagnostics_degrees[[#This Row],[Column15]]-O225)</f>
        <v>2.4464410000000001</v>
      </c>
      <c r="AL226" s="1">
        <f>ABS(IK_diagnostics_degrees[[#This Row],[Column16]]-P225)</f>
        <v>2.7485089999999999</v>
      </c>
      <c r="AM226" s="1">
        <f>ABS(IK_diagnostics_degrees[[#This Row],[Column17]]-Q225)</f>
        <v>3.4443100000000006</v>
      </c>
      <c r="AN226" s="1">
        <f>ABS(IK_diagnostics_degrees[[#This Row],[Column18]]-R225)</f>
        <v>0.19946999999999981</v>
      </c>
      <c r="AO226" s="1">
        <f>ABS(IK_diagnostics_degrees[[#This Row],[Column19]]-S225)</f>
        <v>2.5549279999999999</v>
      </c>
      <c r="AP226" s="1">
        <f>ABS(IK_diagnostics_degrees[[#This Row],[Column20]]-T225)</f>
        <v>2.9390623900000001</v>
      </c>
      <c r="AQ226" s="1">
        <f>ABS(IK_diagnostics_degrees[[#This Row],[Column21]]-U225)</f>
        <v>2.8360499999999997</v>
      </c>
    </row>
    <row r="227" spans="1:43" x14ac:dyDescent="0.25">
      <c r="A227" s="1">
        <v>4.1328399999999998</v>
      </c>
      <c r="B227" s="1">
        <v>1.5833200000000001</v>
      </c>
      <c r="C227" s="1">
        <v>2.0736500000000002</v>
      </c>
      <c r="D227" s="1">
        <v>5.3849099999999996</v>
      </c>
      <c r="E227" s="1">
        <v>5.24261</v>
      </c>
      <c r="F227" s="1">
        <v>5.9519599999999997</v>
      </c>
      <c r="G227" s="1">
        <v>5.9813299999999998</v>
      </c>
      <c r="H227" s="1">
        <v>3.85724</v>
      </c>
      <c r="I227" s="1">
        <v>2.41343</v>
      </c>
      <c r="J227" s="1">
        <v>5.6544400000000001</v>
      </c>
      <c r="K227" s="1">
        <v>6.1834300000000004</v>
      </c>
      <c r="L227" s="1">
        <v>5.5199299999999996</v>
      </c>
      <c r="M227" s="1">
        <v>0.74290699999999998</v>
      </c>
      <c r="N227" s="1">
        <v>5.93119</v>
      </c>
      <c r="O227" s="1">
        <v>3.3158099999999999</v>
      </c>
      <c r="P227" s="1">
        <v>0.48631200000000002</v>
      </c>
      <c r="Q227" s="1">
        <v>5.5783399999999999</v>
      </c>
      <c r="R227" s="1">
        <v>4.9236800000000001</v>
      </c>
      <c r="S227" s="1">
        <v>1.3211999999999999</v>
      </c>
      <c r="T227" s="1">
        <v>0.91322499999999995</v>
      </c>
      <c r="U227" s="1">
        <v>2.65083</v>
      </c>
      <c r="V227" s="1" t="s">
        <v>23</v>
      </c>
      <c r="W227" s="1">
        <f>ABS(IK_diagnostics_degrees[[#This Row],[Column1]]-A226)</f>
        <v>3.5517110000000001</v>
      </c>
      <c r="X227" s="1">
        <f>ABS(IK_diagnostics_degrees[[#This Row],[Column2]]-B226)</f>
        <v>4.1424799999999991</v>
      </c>
      <c r="Y227" s="1">
        <f>ABS(IK_diagnostics_degrees[[#This Row],[Column3]]-C226)</f>
        <v>2.2365400000000002</v>
      </c>
      <c r="Z227" s="1">
        <f>ABS(IK_diagnostics_degrees[[#This Row],[Column4]]-D226)</f>
        <v>0.38850999999999924</v>
      </c>
      <c r="AA227" s="1">
        <f>ABS(IK_diagnostics_degrees[[#This Row],[Column5]]-E226)</f>
        <v>2.14941</v>
      </c>
      <c r="AB227" s="1">
        <f>ABS(IK_diagnostics_degrees[[#This Row],[Column6]]-F226)</f>
        <v>3.9154199999999997</v>
      </c>
      <c r="AC227" s="1">
        <f>ABS(IK_diagnostics_degrees[[#This Row],[Column7]]-G226)</f>
        <v>0.23381000000000007</v>
      </c>
      <c r="AD227" s="1">
        <f>ABS(IK_diagnostics_degrees[[#This Row],[Column8]]-H226)</f>
        <v>2.0510099999999998</v>
      </c>
      <c r="AE227" s="1">
        <f>ABS(IK_diagnostics_degrees[[#This Row],[Column9]]-I226)</f>
        <v>2.3519699999999997</v>
      </c>
      <c r="AF227" s="1">
        <f>ABS(IK_diagnostics_degrees[[#This Row],[Column10]]-J226)</f>
        <v>4.0056399999999996</v>
      </c>
      <c r="AG227" s="1">
        <f>ABS(IK_diagnostics_degrees[[#This Row],[Column11]]-K226)</f>
        <v>4.0090700000000004</v>
      </c>
      <c r="AH227" s="1">
        <f>ABS(IK_diagnostics_degrees[[#This Row],[Column12]]-L226)</f>
        <v>2.4908099999999997</v>
      </c>
      <c r="AI227" s="1">
        <f>ABS(IK_diagnostics_degrees[[#This Row],[Column13]]-M226)</f>
        <v>3.4106329999999998</v>
      </c>
      <c r="AJ227" s="1">
        <f>ABS(IK_diagnostics_degrees[[#This Row],[Column14]]-N226)</f>
        <v>4.34382</v>
      </c>
      <c r="AK227" s="1">
        <f>ABS(IK_diagnostics_degrees[[#This Row],[Column15]]-O226)</f>
        <v>3.0351809999999997</v>
      </c>
      <c r="AL227" s="1">
        <f>ABS(IK_diagnostics_degrees[[#This Row],[Column16]]-P226)</f>
        <v>2.9290579999999999</v>
      </c>
      <c r="AM227" s="1">
        <f>ABS(IK_diagnostics_degrees[[#This Row],[Column17]]-Q226)</f>
        <v>0.18992999999999949</v>
      </c>
      <c r="AN227" s="1">
        <f>ABS(IK_diagnostics_degrees[[#This Row],[Column18]]-R226)</f>
        <v>1.33786</v>
      </c>
      <c r="AO227" s="1">
        <f>ABS(IK_diagnostics_degrees[[#This Row],[Column19]]-S226)</f>
        <v>0.35005799999999998</v>
      </c>
      <c r="AP227" s="1">
        <f>ABS(IK_diagnostics_degrees[[#This Row],[Column20]]-T226)</f>
        <v>2.0327650000000004</v>
      </c>
      <c r="AQ227" s="1">
        <f>ABS(IK_diagnostics_degrees[[#This Row],[Column21]]-U226)</f>
        <v>2.4693199999999997</v>
      </c>
    </row>
    <row r="228" spans="1:43" x14ac:dyDescent="0.25">
      <c r="A228" s="1">
        <v>5.5105899999999997</v>
      </c>
      <c r="B228" s="1">
        <v>3.9809000000000001</v>
      </c>
      <c r="C228" s="1">
        <v>0.48681400000000002</v>
      </c>
      <c r="D228" s="1">
        <v>4.1537800000000002</v>
      </c>
      <c r="E228" s="1">
        <v>1.0969599999999999</v>
      </c>
      <c r="F228" s="1">
        <v>3.38809</v>
      </c>
      <c r="G228" s="1">
        <v>4.1276599999999997</v>
      </c>
      <c r="H228" s="1">
        <v>3.0494599999999998</v>
      </c>
      <c r="I228" s="1">
        <v>3.1509200000000002</v>
      </c>
      <c r="J228" s="1">
        <v>4.1752200000000004</v>
      </c>
      <c r="K228" s="1">
        <v>4.5921700000000003</v>
      </c>
      <c r="L228" s="1">
        <v>0.37631700000000001</v>
      </c>
      <c r="M228" s="1">
        <v>4.3667800000000003</v>
      </c>
      <c r="N228" s="1">
        <v>3.80803</v>
      </c>
      <c r="O228" s="1">
        <v>1.2185600000000001</v>
      </c>
      <c r="P228" s="1">
        <v>1.01207</v>
      </c>
      <c r="Q228" s="1">
        <v>2.8639899999999998</v>
      </c>
      <c r="R228" s="1">
        <v>3.4262199999999998</v>
      </c>
      <c r="S228" s="1">
        <v>0.74935700000000005</v>
      </c>
      <c r="T228" s="1">
        <v>4.19299</v>
      </c>
      <c r="U228" s="1">
        <v>2.9182999999999999</v>
      </c>
      <c r="V228" s="1" t="s">
        <v>23</v>
      </c>
      <c r="W228" s="1">
        <f>ABS(IK_diagnostics_degrees[[#This Row],[Column1]]-A227)</f>
        <v>1.3777499999999998</v>
      </c>
      <c r="X228" s="1">
        <f>ABS(IK_diagnostics_degrees[[#This Row],[Column2]]-B227)</f>
        <v>2.39758</v>
      </c>
      <c r="Y228" s="1">
        <f>ABS(IK_diagnostics_degrees[[#This Row],[Column3]]-C227)</f>
        <v>1.5868360000000001</v>
      </c>
      <c r="Z228" s="1">
        <f>ABS(IK_diagnostics_degrees[[#This Row],[Column4]]-D227)</f>
        <v>1.2311299999999994</v>
      </c>
      <c r="AA228" s="1">
        <f>ABS(IK_diagnostics_degrees[[#This Row],[Column5]]-E227)</f>
        <v>4.1456499999999998</v>
      </c>
      <c r="AB228" s="1">
        <f>ABS(IK_diagnostics_degrees[[#This Row],[Column6]]-F227)</f>
        <v>2.5638699999999996</v>
      </c>
      <c r="AC228" s="1">
        <f>ABS(IK_diagnostics_degrees[[#This Row],[Column7]]-G227)</f>
        <v>1.8536700000000002</v>
      </c>
      <c r="AD228" s="1">
        <f>ABS(IK_diagnostics_degrees[[#This Row],[Column8]]-H227)</f>
        <v>0.80778000000000016</v>
      </c>
      <c r="AE228" s="1">
        <f>ABS(IK_diagnostics_degrees[[#This Row],[Column9]]-I227)</f>
        <v>0.7374900000000002</v>
      </c>
      <c r="AF228" s="1">
        <f>ABS(IK_diagnostics_degrees[[#This Row],[Column10]]-J227)</f>
        <v>1.4792199999999998</v>
      </c>
      <c r="AG228" s="1">
        <f>ABS(IK_diagnostics_degrees[[#This Row],[Column11]]-K227)</f>
        <v>1.5912600000000001</v>
      </c>
      <c r="AH228" s="1">
        <f>ABS(IK_diagnostics_degrees[[#This Row],[Column12]]-L227)</f>
        <v>5.1436129999999993</v>
      </c>
      <c r="AI228" s="1">
        <f>ABS(IK_diagnostics_degrees[[#This Row],[Column13]]-M227)</f>
        <v>3.6238730000000006</v>
      </c>
      <c r="AJ228" s="1">
        <f>ABS(IK_diagnostics_degrees[[#This Row],[Column14]]-N227)</f>
        <v>2.1231599999999999</v>
      </c>
      <c r="AK228" s="1">
        <f>ABS(IK_diagnostics_degrees[[#This Row],[Column15]]-O227)</f>
        <v>2.0972499999999998</v>
      </c>
      <c r="AL228" s="1">
        <f>ABS(IK_diagnostics_degrees[[#This Row],[Column16]]-P227)</f>
        <v>0.52575799999999995</v>
      </c>
      <c r="AM228" s="1">
        <f>ABS(IK_diagnostics_degrees[[#This Row],[Column17]]-Q227)</f>
        <v>2.71435</v>
      </c>
      <c r="AN228" s="1">
        <f>ABS(IK_diagnostics_degrees[[#This Row],[Column18]]-R227)</f>
        <v>1.4974600000000002</v>
      </c>
      <c r="AO228" s="1">
        <f>ABS(IK_diagnostics_degrees[[#This Row],[Column19]]-S227)</f>
        <v>0.57184299999999988</v>
      </c>
      <c r="AP228" s="1">
        <f>ABS(IK_diagnostics_degrees[[#This Row],[Column20]]-T227)</f>
        <v>3.2797650000000003</v>
      </c>
      <c r="AQ228" s="1">
        <f>ABS(IK_diagnostics_degrees[[#This Row],[Column21]]-U227)</f>
        <v>0.26746999999999987</v>
      </c>
    </row>
    <row r="229" spans="1:43" x14ac:dyDescent="0.25">
      <c r="A229" s="1">
        <v>4.53179</v>
      </c>
      <c r="B229" s="1">
        <v>1.8254999999999999</v>
      </c>
      <c r="C229" s="1">
        <v>2.1141999999999999</v>
      </c>
      <c r="D229" s="1">
        <v>0.80203599999999997</v>
      </c>
      <c r="E229" s="1">
        <v>5.34023</v>
      </c>
      <c r="F229" s="1">
        <v>2.9277899999999999</v>
      </c>
      <c r="G229" s="1">
        <v>4.8508699999999996</v>
      </c>
      <c r="H229" s="1">
        <v>2.9007900000000002</v>
      </c>
      <c r="I229" s="1">
        <v>1.09152</v>
      </c>
      <c r="J229" s="1" t="s">
        <v>22</v>
      </c>
      <c r="K229" s="1">
        <v>0.53125599999999995</v>
      </c>
      <c r="L229" s="1">
        <v>5.3373100000000004</v>
      </c>
      <c r="M229" s="1">
        <v>1.9330700000000001</v>
      </c>
      <c r="N229" s="1">
        <v>0.28487299999999999</v>
      </c>
      <c r="O229" s="1">
        <v>0.93134799999999995</v>
      </c>
      <c r="P229" s="1">
        <v>2.94686</v>
      </c>
      <c r="Q229" s="1">
        <v>3.1809500000000002</v>
      </c>
      <c r="R229" s="1">
        <v>4.4782500000000001</v>
      </c>
      <c r="S229" s="1">
        <v>1.8693200000000001</v>
      </c>
      <c r="T229" s="1">
        <v>2.9467400000000001</v>
      </c>
      <c r="U229" s="1">
        <v>3.4967800000000002</v>
      </c>
      <c r="V229" s="1" t="s">
        <v>23</v>
      </c>
      <c r="W229" s="1">
        <f>ABS(IK_diagnostics_degrees[[#This Row],[Column1]]-A228)</f>
        <v>0.97879999999999967</v>
      </c>
      <c r="X229" s="1">
        <f>ABS(IK_diagnostics_degrees[[#This Row],[Column2]]-B228)</f>
        <v>2.1554000000000002</v>
      </c>
      <c r="Y229" s="1">
        <f>ABS(IK_diagnostics_degrees[[#This Row],[Column3]]-C228)</f>
        <v>1.6273859999999998</v>
      </c>
      <c r="Z229" s="1">
        <f>ABS(IK_diagnostics_degrees[[#This Row],[Column4]]-D228)</f>
        <v>3.3517440000000001</v>
      </c>
      <c r="AA229" s="1">
        <f>ABS(IK_diagnostics_degrees[[#This Row],[Column5]]-E228)</f>
        <v>4.2432699999999999</v>
      </c>
      <c r="AB229" s="1">
        <f>ABS(IK_diagnostics_degrees[[#This Row],[Column6]]-F228)</f>
        <v>0.46030000000000015</v>
      </c>
      <c r="AC229" s="1">
        <f>ABS(IK_diagnostics_degrees[[#This Row],[Column7]]-G228)</f>
        <v>0.72320999999999991</v>
      </c>
      <c r="AD229" s="1">
        <f>ABS(IK_diagnostics_degrees[[#This Row],[Column8]]-H228)</f>
        <v>0.14866999999999964</v>
      </c>
      <c r="AE229" s="1">
        <f>ABS(IK_diagnostics_degrees[[#This Row],[Column9]]-I228)</f>
        <v>2.0594000000000001</v>
      </c>
      <c r="AF229" s="1">
        <f>ABS(IK_diagnostics_degrees[[#This Row],[Column10]]-J228)</f>
        <v>4.1752200000000004</v>
      </c>
      <c r="AG229" s="1">
        <f>ABS(IK_diagnostics_degrees[[#This Row],[Column11]]-K228)</f>
        <v>4.0609140000000004</v>
      </c>
      <c r="AH229" s="1">
        <f>ABS(IK_diagnostics_degrees[[#This Row],[Column12]]-L228)</f>
        <v>4.9609930000000002</v>
      </c>
      <c r="AI229" s="1">
        <f>ABS(IK_diagnostics_degrees[[#This Row],[Column13]]-M228)</f>
        <v>2.4337100000000005</v>
      </c>
      <c r="AJ229" s="1">
        <f>ABS(IK_diagnostics_degrees[[#This Row],[Column14]]-N228)</f>
        <v>3.5231569999999999</v>
      </c>
      <c r="AK229" s="1">
        <f>ABS(IK_diagnostics_degrees[[#This Row],[Column15]]-O228)</f>
        <v>0.28721200000000013</v>
      </c>
      <c r="AL229" s="1">
        <f>ABS(IK_diagnostics_degrees[[#This Row],[Column16]]-P228)</f>
        <v>1.93479</v>
      </c>
      <c r="AM229" s="1">
        <f>ABS(IK_diagnostics_degrees[[#This Row],[Column17]]-Q228)</f>
        <v>0.31696000000000035</v>
      </c>
      <c r="AN229" s="1">
        <f>ABS(IK_diagnostics_degrees[[#This Row],[Column18]]-R228)</f>
        <v>1.0520300000000002</v>
      </c>
      <c r="AO229" s="1">
        <f>ABS(IK_diagnostics_degrees[[#This Row],[Column19]]-S228)</f>
        <v>1.119963</v>
      </c>
      <c r="AP229" s="1">
        <f>ABS(IK_diagnostics_degrees[[#This Row],[Column20]]-T228)</f>
        <v>1.2462499999999999</v>
      </c>
      <c r="AQ229" s="1">
        <f>ABS(IK_diagnostics_degrees[[#This Row],[Column21]]-U228)</f>
        <v>0.57848000000000033</v>
      </c>
    </row>
    <row r="230" spans="1:43" x14ac:dyDescent="0.25">
      <c r="A230" s="1">
        <v>3.65354</v>
      </c>
      <c r="B230" s="1">
        <v>1.2942899999999999</v>
      </c>
      <c r="C230" s="1">
        <v>1.9211400000000001</v>
      </c>
      <c r="D230" s="1">
        <v>3.9976799999999999</v>
      </c>
      <c r="E230" s="1">
        <v>5.1351899999999997</v>
      </c>
      <c r="F230" s="1">
        <v>4.7702400000000003</v>
      </c>
      <c r="G230" s="1">
        <v>1.9097500000000001</v>
      </c>
      <c r="H230" s="1">
        <v>4.4179000000000004</v>
      </c>
      <c r="I230" s="1">
        <v>3.1102300000000001</v>
      </c>
      <c r="J230" s="1">
        <v>5.57585</v>
      </c>
      <c r="K230" s="1">
        <v>3.77597</v>
      </c>
      <c r="L230" s="1">
        <v>2.1913800000000001</v>
      </c>
      <c r="M230" s="1">
        <v>3.0076100000000001</v>
      </c>
      <c r="N230" s="1">
        <v>1.54122</v>
      </c>
      <c r="O230" s="1">
        <v>0.2913</v>
      </c>
      <c r="P230" s="1">
        <v>3.8547899999999999</v>
      </c>
      <c r="Q230" s="1">
        <v>1.11711</v>
      </c>
      <c r="R230" s="1">
        <v>3.15808</v>
      </c>
      <c r="S230" s="1">
        <v>2.0391400000000002</v>
      </c>
      <c r="T230" s="1">
        <v>4.0747</v>
      </c>
      <c r="U230" s="1">
        <v>0.19553200000000001</v>
      </c>
      <c r="V230" s="1" t="s">
        <v>23</v>
      </c>
      <c r="W230" s="1">
        <f>ABS(IK_diagnostics_degrees[[#This Row],[Column1]]-A229)</f>
        <v>0.87824999999999998</v>
      </c>
      <c r="X230" s="1">
        <f>ABS(IK_diagnostics_degrees[[#This Row],[Column2]]-B229)</f>
        <v>0.53120999999999996</v>
      </c>
      <c r="Y230" s="1">
        <f>ABS(IK_diagnostics_degrees[[#This Row],[Column3]]-C229)</f>
        <v>0.19305999999999979</v>
      </c>
      <c r="Z230" s="1">
        <f>ABS(IK_diagnostics_degrees[[#This Row],[Column4]]-D229)</f>
        <v>3.1956439999999997</v>
      </c>
      <c r="AA230" s="1">
        <f>ABS(IK_diagnostics_degrees[[#This Row],[Column5]]-E229)</f>
        <v>0.20504000000000033</v>
      </c>
      <c r="AB230" s="1">
        <f>ABS(IK_diagnostics_degrees[[#This Row],[Column6]]-F229)</f>
        <v>1.8424500000000004</v>
      </c>
      <c r="AC230" s="1">
        <f>ABS(IK_diagnostics_degrees[[#This Row],[Column7]]-G229)</f>
        <v>2.9411199999999997</v>
      </c>
      <c r="AD230" s="1">
        <f>ABS(IK_diagnostics_degrees[[#This Row],[Column8]]-H229)</f>
        <v>1.5171100000000002</v>
      </c>
      <c r="AE230" s="1">
        <f>ABS(IK_diagnostics_degrees[[#This Row],[Column9]]-I229)</f>
        <v>2.01871</v>
      </c>
      <c r="AF230" s="1">
        <f>ABS(IK_diagnostics_degrees[[#This Row],[Column10]]-J229)</f>
        <v>5.57585</v>
      </c>
      <c r="AG230" s="1">
        <f>ABS(IK_diagnostics_degrees[[#This Row],[Column11]]-K229)</f>
        <v>3.2447140000000001</v>
      </c>
      <c r="AH230" s="1">
        <f>ABS(IK_diagnostics_degrees[[#This Row],[Column12]]-L229)</f>
        <v>3.1459300000000003</v>
      </c>
      <c r="AI230" s="1">
        <f>ABS(IK_diagnostics_degrees[[#This Row],[Column13]]-M229)</f>
        <v>1.0745400000000001</v>
      </c>
      <c r="AJ230" s="1">
        <f>ABS(IK_diagnostics_degrees[[#This Row],[Column14]]-N229)</f>
        <v>1.2563470000000001</v>
      </c>
      <c r="AK230" s="1">
        <f>ABS(IK_diagnostics_degrees[[#This Row],[Column15]]-O229)</f>
        <v>0.64004799999999995</v>
      </c>
      <c r="AL230" s="1">
        <f>ABS(IK_diagnostics_degrees[[#This Row],[Column16]]-P229)</f>
        <v>0.9079299999999999</v>
      </c>
      <c r="AM230" s="1">
        <f>ABS(IK_diagnostics_degrees[[#This Row],[Column17]]-Q229)</f>
        <v>2.0638399999999999</v>
      </c>
      <c r="AN230" s="1">
        <f>ABS(IK_diagnostics_degrees[[#This Row],[Column18]]-R229)</f>
        <v>1.3201700000000001</v>
      </c>
      <c r="AO230" s="1">
        <f>ABS(IK_diagnostics_degrees[[#This Row],[Column19]]-S229)</f>
        <v>0.16982000000000008</v>
      </c>
      <c r="AP230" s="1">
        <f>ABS(IK_diagnostics_degrees[[#This Row],[Column20]]-T229)</f>
        <v>1.1279599999999999</v>
      </c>
      <c r="AQ230" s="1">
        <f>ABS(IK_diagnostics_degrees[[#This Row],[Column21]]-U229)</f>
        <v>3.3012480000000002</v>
      </c>
    </row>
    <row r="231" spans="1:43" x14ac:dyDescent="0.25">
      <c r="A231" s="1">
        <v>6.2615400000000003E-3</v>
      </c>
      <c r="B231" s="1">
        <v>5.2327300000000001</v>
      </c>
      <c r="C231" s="1">
        <v>2.8261799999999999</v>
      </c>
      <c r="D231" s="1">
        <v>5.1880600000000001</v>
      </c>
      <c r="E231" s="1">
        <v>2.2511100000000002</v>
      </c>
      <c r="F231" s="1" t="s">
        <v>22</v>
      </c>
      <c r="G231" s="1">
        <v>1.8868</v>
      </c>
      <c r="H231" s="1">
        <v>2.9704199999999998</v>
      </c>
      <c r="I231" s="1">
        <v>0.88348000000000004</v>
      </c>
      <c r="J231" s="1">
        <v>1.9585600000000001</v>
      </c>
      <c r="K231" s="1">
        <v>2.9987499999999998</v>
      </c>
      <c r="L231" s="1">
        <v>1.94021</v>
      </c>
      <c r="M231" s="1">
        <v>0.53233699999999995</v>
      </c>
      <c r="N231" s="1">
        <v>2.3960499999999998</v>
      </c>
      <c r="O231" s="1">
        <v>3.0894599999999999</v>
      </c>
      <c r="P231" s="1">
        <v>6.5827399999999994E-2</v>
      </c>
      <c r="Q231" s="1">
        <v>0.73749600000000004</v>
      </c>
      <c r="R231" s="1">
        <v>1.2608600000000001</v>
      </c>
      <c r="S231" s="1">
        <v>5.0260400000000001</v>
      </c>
      <c r="T231" s="1">
        <v>3.4982199999999999</v>
      </c>
      <c r="U231" s="1">
        <v>2.5023900000000001</v>
      </c>
      <c r="V231" s="1" t="s">
        <v>23</v>
      </c>
      <c r="W231" s="1">
        <f>ABS(IK_diagnostics_degrees[[#This Row],[Column1]]-A230)</f>
        <v>3.6472784599999999</v>
      </c>
      <c r="X231" s="1">
        <f>ABS(IK_diagnostics_degrees[[#This Row],[Column2]]-B230)</f>
        <v>3.9384399999999999</v>
      </c>
      <c r="Y231" s="1">
        <f>ABS(IK_diagnostics_degrees[[#This Row],[Column3]]-C230)</f>
        <v>0.90503999999999984</v>
      </c>
      <c r="Z231" s="1">
        <f>ABS(IK_diagnostics_degrees[[#This Row],[Column4]]-D230)</f>
        <v>1.1903800000000002</v>
      </c>
      <c r="AA231" s="1">
        <f>ABS(IK_diagnostics_degrees[[#This Row],[Column5]]-E230)</f>
        <v>2.8840799999999995</v>
      </c>
      <c r="AB231" s="1">
        <f>ABS(IK_diagnostics_degrees[[#This Row],[Column6]]-F230)</f>
        <v>4.7702400000000003</v>
      </c>
      <c r="AC231" s="1">
        <f>ABS(IK_diagnostics_degrees[[#This Row],[Column7]]-G230)</f>
        <v>2.2950000000000026E-2</v>
      </c>
      <c r="AD231" s="1">
        <f>ABS(IK_diagnostics_degrees[[#This Row],[Column8]]-H230)</f>
        <v>1.4474800000000005</v>
      </c>
      <c r="AE231" s="1">
        <f>ABS(IK_diagnostics_degrees[[#This Row],[Column9]]-I230)</f>
        <v>2.22675</v>
      </c>
      <c r="AF231" s="1">
        <f>ABS(IK_diagnostics_degrees[[#This Row],[Column10]]-J230)</f>
        <v>3.6172899999999997</v>
      </c>
      <c r="AG231" s="1">
        <f>ABS(IK_diagnostics_degrees[[#This Row],[Column11]]-K230)</f>
        <v>0.77722000000000024</v>
      </c>
      <c r="AH231" s="1">
        <f>ABS(IK_diagnostics_degrees[[#This Row],[Column12]]-L230)</f>
        <v>0.25117000000000012</v>
      </c>
      <c r="AI231" s="1">
        <f>ABS(IK_diagnostics_degrees[[#This Row],[Column13]]-M230)</f>
        <v>2.4752730000000001</v>
      </c>
      <c r="AJ231" s="1">
        <f>ABS(IK_diagnostics_degrees[[#This Row],[Column14]]-N230)</f>
        <v>0.85482999999999976</v>
      </c>
      <c r="AK231" s="1">
        <f>ABS(IK_diagnostics_degrees[[#This Row],[Column15]]-O230)</f>
        <v>2.7981599999999998</v>
      </c>
      <c r="AL231" s="1">
        <f>ABS(IK_diagnostics_degrees[[#This Row],[Column16]]-P230)</f>
        <v>3.7889626000000001</v>
      </c>
      <c r="AM231" s="1">
        <f>ABS(IK_diagnostics_degrees[[#This Row],[Column17]]-Q230)</f>
        <v>0.37961400000000001</v>
      </c>
      <c r="AN231" s="1">
        <f>ABS(IK_diagnostics_degrees[[#This Row],[Column18]]-R230)</f>
        <v>1.8972199999999999</v>
      </c>
      <c r="AO231" s="1">
        <f>ABS(IK_diagnostics_degrees[[#This Row],[Column19]]-S230)</f>
        <v>2.9868999999999999</v>
      </c>
      <c r="AP231" s="1">
        <f>ABS(IK_diagnostics_degrees[[#This Row],[Column20]]-T230)</f>
        <v>0.5764800000000001</v>
      </c>
      <c r="AQ231" s="1">
        <f>ABS(IK_diagnostics_degrees[[#This Row],[Column21]]-U230)</f>
        <v>2.3068580000000001</v>
      </c>
    </row>
    <row r="232" spans="1:43" x14ac:dyDescent="0.25">
      <c r="A232" s="1">
        <v>1.9676100000000001</v>
      </c>
      <c r="B232" s="1">
        <v>1.9757400000000001</v>
      </c>
      <c r="C232" s="1">
        <v>4.2975300000000001</v>
      </c>
      <c r="D232" s="1">
        <v>1.2181</v>
      </c>
      <c r="E232" s="1">
        <v>3.6592500000000001</v>
      </c>
      <c r="F232" s="1">
        <v>3.8999000000000001</v>
      </c>
      <c r="G232" s="1">
        <v>5.5857099999999997</v>
      </c>
      <c r="H232" s="1">
        <v>1.7965100000000001</v>
      </c>
      <c r="I232" s="1">
        <v>5.3555599999999997</v>
      </c>
      <c r="J232" s="1">
        <v>1.7239199999999999</v>
      </c>
      <c r="K232" s="1">
        <v>3.7246800000000002</v>
      </c>
      <c r="L232" s="1">
        <v>2.2570700000000001</v>
      </c>
      <c r="M232" s="1">
        <v>2.87249</v>
      </c>
      <c r="N232" s="1">
        <v>2.8116699999999999</v>
      </c>
      <c r="O232" s="1">
        <v>5.3377299999999996</v>
      </c>
      <c r="P232" s="1">
        <v>3.7509600000000001</v>
      </c>
      <c r="Q232" s="1">
        <v>0.16642299999999999</v>
      </c>
      <c r="R232" s="1">
        <v>2.2367599999999999</v>
      </c>
      <c r="S232" s="1">
        <v>0.61973599999999995</v>
      </c>
      <c r="T232" s="1">
        <v>3.8703799999999999</v>
      </c>
      <c r="U232" s="1">
        <v>0.220691</v>
      </c>
      <c r="V232" s="1" t="s">
        <v>23</v>
      </c>
      <c r="W232" s="1">
        <f>ABS(IK_diagnostics_degrees[[#This Row],[Column1]]-A231)</f>
        <v>1.9613484600000002</v>
      </c>
      <c r="X232" s="1">
        <f>ABS(IK_diagnostics_degrees[[#This Row],[Column2]]-B231)</f>
        <v>3.2569900000000001</v>
      </c>
      <c r="Y232" s="1">
        <f>ABS(IK_diagnostics_degrees[[#This Row],[Column3]]-C231)</f>
        <v>1.4713500000000002</v>
      </c>
      <c r="Z232" s="1">
        <f>ABS(IK_diagnostics_degrees[[#This Row],[Column4]]-D231)</f>
        <v>3.9699600000000004</v>
      </c>
      <c r="AA232" s="1">
        <f>ABS(IK_diagnostics_degrees[[#This Row],[Column5]]-E231)</f>
        <v>1.4081399999999999</v>
      </c>
      <c r="AB232" s="1">
        <f>ABS(IK_diagnostics_degrees[[#This Row],[Column6]]-F231)</f>
        <v>3.8999000000000001</v>
      </c>
      <c r="AC232" s="1">
        <f>ABS(IK_diagnostics_degrees[[#This Row],[Column7]]-G231)</f>
        <v>3.6989099999999997</v>
      </c>
      <c r="AD232" s="1">
        <f>ABS(IK_diagnostics_degrees[[#This Row],[Column8]]-H231)</f>
        <v>1.1739099999999998</v>
      </c>
      <c r="AE232" s="1">
        <f>ABS(IK_diagnostics_degrees[[#This Row],[Column9]]-I231)</f>
        <v>4.4720800000000001</v>
      </c>
      <c r="AF232" s="1">
        <f>ABS(IK_diagnostics_degrees[[#This Row],[Column10]]-J231)</f>
        <v>0.23464000000000018</v>
      </c>
      <c r="AG232" s="1">
        <f>ABS(IK_diagnostics_degrees[[#This Row],[Column11]]-K231)</f>
        <v>0.72593000000000041</v>
      </c>
      <c r="AH232" s="1">
        <f>ABS(IK_diagnostics_degrees[[#This Row],[Column12]]-L231)</f>
        <v>0.31686000000000014</v>
      </c>
      <c r="AI232" s="1">
        <f>ABS(IK_diagnostics_degrees[[#This Row],[Column13]]-M231)</f>
        <v>2.3401529999999999</v>
      </c>
      <c r="AJ232" s="1">
        <f>ABS(IK_diagnostics_degrees[[#This Row],[Column14]]-N231)</f>
        <v>0.4156200000000001</v>
      </c>
      <c r="AK232" s="1">
        <f>ABS(IK_diagnostics_degrees[[#This Row],[Column15]]-O231)</f>
        <v>2.2482699999999998</v>
      </c>
      <c r="AL232" s="1">
        <f>ABS(IK_diagnostics_degrees[[#This Row],[Column16]]-P231)</f>
        <v>3.6851326000000002</v>
      </c>
      <c r="AM232" s="1">
        <f>ABS(IK_diagnostics_degrees[[#This Row],[Column17]]-Q231)</f>
        <v>0.57107300000000005</v>
      </c>
      <c r="AN232" s="1">
        <f>ABS(IK_diagnostics_degrees[[#This Row],[Column18]]-R231)</f>
        <v>0.97589999999999977</v>
      </c>
      <c r="AO232" s="1">
        <f>ABS(IK_diagnostics_degrees[[#This Row],[Column19]]-S231)</f>
        <v>4.4063040000000004</v>
      </c>
      <c r="AP232" s="1">
        <f>ABS(IK_diagnostics_degrees[[#This Row],[Column20]]-T231)</f>
        <v>0.37216000000000005</v>
      </c>
      <c r="AQ232" s="1">
        <f>ABS(IK_diagnostics_degrees[[#This Row],[Column21]]-U231)</f>
        <v>2.2816990000000001</v>
      </c>
    </row>
    <row r="233" spans="1:43" x14ac:dyDescent="0.25">
      <c r="A233" s="1">
        <v>2.6672099999999999</v>
      </c>
      <c r="B233" s="1">
        <v>0.27280300000000002</v>
      </c>
      <c r="C233" s="1">
        <v>5.0792200000000003</v>
      </c>
      <c r="D233" s="1">
        <v>5.0406899999999997</v>
      </c>
      <c r="E233" s="1">
        <v>3.75847</v>
      </c>
      <c r="F233" s="1">
        <v>5.5715899999999996</v>
      </c>
      <c r="G233" s="1">
        <v>3.8334800000000002</v>
      </c>
      <c r="H233" s="1">
        <v>1.11642</v>
      </c>
      <c r="I233" s="1">
        <v>1.3313299999999999</v>
      </c>
      <c r="J233" s="1">
        <v>2.43567</v>
      </c>
      <c r="K233" s="1">
        <v>1.7489300000000001</v>
      </c>
      <c r="L233" s="1">
        <v>3.3115800000000002</v>
      </c>
      <c r="M233" s="1">
        <v>2.50718</v>
      </c>
      <c r="N233" s="1">
        <v>5.0757700000000003</v>
      </c>
      <c r="O233" s="1">
        <v>2.7494499999999999</v>
      </c>
      <c r="P233" s="1">
        <v>2.7318600000000002</v>
      </c>
      <c r="Q233" s="1">
        <v>3.22845</v>
      </c>
      <c r="R233" s="1">
        <v>2.6633200000000001</v>
      </c>
      <c r="S233" s="1">
        <v>2.8029299999999999</v>
      </c>
      <c r="T233" s="1">
        <v>3.03267</v>
      </c>
      <c r="U233" s="1">
        <v>1.3131699999999999</v>
      </c>
      <c r="V233" s="1" t="s">
        <v>23</v>
      </c>
      <c r="W233" s="1">
        <f>ABS(IK_diagnostics_degrees[[#This Row],[Column1]]-A232)</f>
        <v>0.69959999999999978</v>
      </c>
      <c r="X233" s="1">
        <f>ABS(IK_diagnostics_degrees[[#This Row],[Column2]]-B232)</f>
        <v>1.7029369999999999</v>
      </c>
      <c r="Y233" s="1">
        <f>ABS(IK_diagnostics_degrees[[#This Row],[Column3]]-C232)</f>
        <v>0.78169000000000022</v>
      </c>
      <c r="Z233" s="1">
        <f>ABS(IK_diagnostics_degrees[[#This Row],[Column4]]-D232)</f>
        <v>3.8225899999999999</v>
      </c>
      <c r="AA233" s="1">
        <f>ABS(IK_diagnostics_degrees[[#This Row],[Column5]]-E232)</f>
        <v>9.9219999999999864E-2</v>
      </c>
      <c r="AB233" s="1">
        <f>ABS(IK_diagnostics_degrees[[#This Row],[Column6]]-F232)</f>
        <v>1.6716899999999995</v>
      </c>
      <c r="AC233" s="1">
        <f>ABS(IK_diagnostics_degrees[[#This Row],[Column7]]-G232)</f>
        <v>1.7522299999999995</v>
      </c>
      <c r="AD233" s="1">
        <f>ABS(IK_diagnostics_degrees[[#This Row],[Column8]]-H232)</f>
        <v>0.68009000000000008</v>
      </c>
      <c r="AE233" s="1">
        <f>ABS(IK_diagnostics_degrees[[#This Row],[Column9]]-I232)</f>
        <v>4.0242299999999993</v>
      </c>
      <c r="AF233" s="1">
        <f>ABS(IK_diagnostics_degrees[[#This Row],[Column10]]-J232)</f>
        <v>0.7117500000000001</v>
      </c>
      <c r="AG233" s="1">
        <f>ABS(IK_diagnostics_degrees[[#This Row],[Column11]]-K232)</f>
        <v>1.9757500000000001</v>
      </c>
      <c r="AH233" s="1">
        <f>ABS(IK_diagnostics_degrees[[#This Row],[Column12]]-L232)</f>
        <v>1.0545100000000001</v>
      </c>
      <c r="AI233" s="1">
        <f>ABS(IK_diagnostics_degrees[[#This Row],[Column13]]-M232)</f>
        <v>0.36531000000000002</v>
      </c>
      <c r="AJ233" s="1">
        <f>ABS(IK_diagnostics_degrees[[#This Row],[Column14]]-N232)</f>
        <v>2.2641000000000004</v>
      </c>
      <c r="AK233" s="1">
        <f>ABS(IK_diagnostics_degrees[[#This Row],[Column15]]-O232)</f>
        <v>2.5882799999999997</v>
      </c>
      <c r="AL233" s="1">
        <f>ABS(IK_diagnostics_degrees[[#This Row],[Column16]]-P232)</f>
        <v>1.0190999999999999</v>
      </c>
      <c r="AM233" s="1">
        <f>ABS(IK_diagnostics_degrees[[#This Row],[Column17]]-Q232)</f>
        <v>3.0620270000000001</v>
      </c>
      <c r="AN233" s="1">
        <f>ABS(IK_diagnostics_degrees[[#This Row],[Column18]]-R232)</f>
        <v>0.42656000000000027</v>
      </c>
      <c r="AO233" s="1">
        <f>ABS(IK_diagnostics_degrees[[#This Row],[Column19]]-S232)</f>
        <v>2.1831939999999999</v>
      </c>
      <c r="AP233" s="1">
        <f>ABS(IK_diagnostics_degrees[[#This Row],[Column20]]-T232)</f>
        <v>0.83770999999999995</v>
      </c>
      <c r="AQ233" s="1">
        <f>ABS(IK_diagnostics_degrees[[#This Row],[Column21]]-U232)</f>
        <v>1.092479</v>
      </c>
    </row>
    <row r="234" spans="1:43" x14ac:dyDescent="0.25">
      <c r="A234" s="1">
        <v>3.9231799999999999</v>
      </c>
      <c r="B234" s="1">
        <v>1.98421</v>
      </c>
      <c r="C234" s="1">
        <v>3.2812899999999998</v>
      </c>
      <c r="D234" s="1">
        <v>1.4107799999999999</v>
      </c>
      <c r="E234" s="1">
        <v>0.86094700000000002</v>
      </c>
      <c r="F234" s="1">
        <v>4.6445600000000002</v>
      </c>
      <c r="G234" s="1">
        <v>0.50007000000000001</v>
      </c>
      <c r="H234" s="1">
        <v>3.7136900000000002</v>
      </c>
      <c r="I234" s="1">
        <v>1.0936699999999999</v>
      </c>
      <c r="J234" s="1">
        <v>2.6250499999999999</v>
      </c>
      <c r="K234" s="1">
        <v>4.2121300000000002</v>
      </c>
      <c r="L234" s="1">
        <v>6.2796099999999999</v>
      </c>
      <c r="M234" s="1">
        <v>1.42502</v>
      </c>
      <c r="N234" s="1">
        <v>1.2760899999999999</v>
      </c>
      <c r="O234" s="1">
        <v>4.9481400000000004</v>
      </c>
      <c r="P234" s="1">
        <v>4.1252599999999999</v>
      </c>
      <c r="Q234" s="1">
        <v>4.3778600000000001</v>
      </c>
      <c r="R234" s="1">
        <v>2.57002</v>
      </c>
      <c r="S234" s="1">
        <v>1.6631800000000001</v>
      </c>
      <c r="T234" s="1">
        <v>6.2831900000000003</v>
      </c>
      <c r="U234" s="1">
        <v>6.1051399999999996</v>
      </c>
      <c r="V234" s="1" t="s">
        <v>23</v>
      </c>
      <c r="W234" s="1">
        <f>ABS(IK_diagnostics_degrees[[#This Row],[Column1]]-A233)</f>
        <v>1.25597</v>
      </c>
      <c r="X234" s="1">
        <f>ABS(IK_diagnostics_degrees[[#This Row],[Column2]]-B233)</f>
        <v>1.7114069999999999</v>
      </c>
      <c r="Y234" s="1">
        <f>ABS(IK_diagnostics_degrees[[#This Row],[Column3]]-C233)</f>
        <v>1.7979300000000005</v>
      </c>
      <c r="Z234" s="1">
        <f>ABS(IK_diagnostics_degrees[[#This Row],[Column4]]-D233)</f>
        <v>3.6299099999999997</v>
      </c>
      <c r="AA234" s="1">
        <f>ABS(IK_diagnostics_degrees[[#This Row],[Column5]]-E233)</f>
        <v>2.8975230000000001</v>
      </c>
      <c r="AB234" s="1">
        <f>ABS(IK_diagnostics_degrees[[#This Row],[Column6]]-F233)</f>
        <v>0.92702999999999935</v>
      </c>
      <c r="AC234" s="1">
        <f>ABS(IK_diagnostics_degrees[[#This Row],[Column7]]-G233)</f>
        <v>3.3334100000000002</v>
      </c>
      <c r="AD234" s="1">
        <f>ABS(IK_diagnostics_degrees[[#This Row],[Column8]]-H233)</f>
        <v>2.59727</v>
      </c>
      <c r="AE234" s="1">
        <f>ABS(IK_diagnostics_degrees[[#This Row],[Column9]]-I233)</f>
        <v>0.23765999999999998</v>
      </c>
      <c r="AF234" s="1">
        <f>ABS(IK_diagnostics_degrees[[#This Row],[Column10]]-J233)</f>
        <v>0.18937999999999988</v>
      </c>
      <c r="AG234" s="1">
        <f>ABS(IK_diagnostics_degrees[[#This Row],[Column11]]-K233)</f>
        <v>2.4632000000000001</v>
      </c>
      <c r="AH234" s="1">
        <f>ABS(IK_diagnostics_degrees[[#This Row],[Column12]]-L233)</f>
        <v>2.9680299999999997</v>
      </c>
      <c r="AI234" s="1">
        <f>ABS(IK_diagnostics_degrees[[#This Row],[Column13]]-M233)</f>
        <v>1.08216</v>
      </c>
      <c r="AJ234" s="1">
        <f>ABS(IK_diagnostics_degrees[[#This Row],[Column14]]-N233)</f>
        <v>3.7996800000000004</v>
      </c>
      <c r="AK234" s="1">
        <f>ABS(IK_diagnostics_degrees[[#This Row],[Column15]]-O233)</f>
        <v>2.1986900000000005</v>
      </c>
      <c r="AL234" s="1">
        <f>ABS(IK_diagnostics_degrees[[#This Row],[Column16]]-P233)</f>
        <v>1.3933999999999997</v>
      </c>
      <c r="AM234" s="1">
        <f>ABS(IK_diagnostics_degrees[[#This Row],[Column17]]-Q233)</f>
        <v>1.14941</v>
      </c>
      <c r="AN234" s="1">
        <f>ABS(IK_diagnostics_degrees[[#This Row],[Column18]]-R233)</f>
        <v>9.3300000000000161E-2</v>
      </c>
      <c r="AO234" s="1">
        <f>ABS(IK_diagnostics_degrees[[#This Row],[Column19]]-S233)</f>
        <v>1.1397499999999998</v>
      </c>
      <c r="AP234" s="1">
        <f>ABS(IK_diagnostics_degrees[[#This Row],[Column20]]-T233)</f>
        <v>3.2505200000000003</v>
      </c>
      <c r="AQ234" s="1">
        <f>ABS(IK_diagnostics_degrees[[#This Row],[Column21]]-U233)</f>
        <v>4.7919699999999992</v>
      </c>
    </row>
    <row r="235" spans="1:43" x14ac:dyDescent="0.25">
      <c r="A235" s="1">
        <v>1.59267</v>
      </c>
      <c r="B235" s="1">
        <v>1.4016900000000001</v>
      </c>
      <c r="C235" s="1">
        <v>6.1003100000000003</v>
      </c>
      <c r="D235" s="1">
        <v>2.9340600000000001</v>
      </c>
      <c r="E235" s="1">
        <v>4.7464199999999996</v>
      </c>
      <c r="F235" s="1">
        <v>1.35154</v>
      </c>
      <c r="G235" s="1">
        <v>2.15313</v>
      </c>
      <c r="H235" s="1">
        <v>2.13334</v>
      </c>
      <c r="I235" s="1">
        <v>4.0855300000000003</v>
      </c>
      <c r="J235" s="1">
        <v>2.3087900000000001</v>
      </c>
      <c r="K235" s="1">
        <v>3.0383499999999999</v>
      </c>
      <c r="L235" s="1">
        <v>0.75240600000000002</v>
      </c>
      <c r="M235" s="1">
        <v>4.2677100000000001</v>
      </c>
      <c r="N235" s="1">
        <v>3.5173899999999998</v>
      </c>
      <c r="O235" s="1">
        <v>5.0058600000000002</v>
      </c>
      <c r="P235" s="1">
        <v>6.0410700000000004</v>
      </c>
      <c r="Q235" s="1">
        <v>4.1646400000000003</v>
      </c>
      <c r="R235" s="1">
        <v>2.0160499999999999</v>
      </c>
      <c r="S235" s="1">
        <v>1.11313</v>
      </c>
      <c r="T235" s="1">
        <v>3.2576399999999999</v>
      </c>
      <c r="U235" s="1">
        <v>2.6564800000000002</v>
      </c>
      <c r="V235" s="1" t="s">
        <v>23</v>
      </c>
      <c r="W235" s="1">
        <f>ABS(IK_diagnostics_degrees[[#This Row],[Column1]]-A234)</f>
        <v>2.3305099999999999</v>
      </c>
      <c r="X235" s="1">
        <f>ABS(IK_diagnostics_degrees[[#This Row],[Column2]]-B234)</f>
        <v>0.58251999999999993</v>
      </c>
      <c r="Y235" s="1">
        <f>ABS(IK_diagnostics_degrees[[#This Row],[Column3]]-C234)</f>
        <v>2.8190200000000005</v>
      </c>
      <c r="Z235" s="1">
        <f>ABS(IK_diagnostics_degrees[[#This Row],[Column4]]-D234)</f>
        <v>1.5232800000000002</v>
      </c>
      <c r="AA235" s="1">
        <f>ABS(IK_diagnostics_degrees[[#This Row],[Column5]]-E234)</f>
        <v>3.8854729999999997</v>
      </c>
      <c r="AB235" s="1">
        <f>ABS(IK_diagnostics_degrees[[#This Row],[Column6]]-F234)</f>
        <v>3.2930200000000003</v>
      </c>
      <c r="AC235" s="1">
        <f>ABS(IK_diagnostics_degrees[[#This Row],[Column7]]-G234)</f>
        <v>1.65306</v>
      </c>
      <c r="AD235" s="1">
        <f>ABS(IK_diagnostics_degrees[[#This Row],[Column8]]-H234)</f>
        <v>1.5803500000000001</v>
      </c>
      <c r="AE235" s="1">
        <f>ABS(IK_diagnostics_degrees[[#This Row],[Column9]]-I234)</f>
        <v>2.9918600000000004</v>
      </c>
      <c r="AF235" s="1">
        <f>ABS(IK_diagnostics_degrees[[#This Row],[Column10]]-J234)</f>
        <v>0.31625999999999976</v>
      </c>
      <c r="AG235" s="1">
        <f>ABS(IK_diagnostics_degrees[[#This Row],[Column11]]-K234)</f>
        <v>1.1737800000000003</v>
      </c>
      <c r="AH235" s="1">
        <f>ABS(IK_diagnostics_degrees[[#This Row],[Column12]]-L234)</f>
        <v>5.5272040000000002</v>
      </c>
      <c r="AI235" s="1">
        <f>ABS(IK_diagnostics_degrees[[#This Row],[Column13]]-M234)</f>
        <v>2.8426900000000002</v>
      </c>
      <c r="AJ235" s="1">
        <f>ABS(IK_diagnostics_degrees[[#This Row],[Column14]]-N234)</f>
        <v>2.2412999999999998</v>
      </c>
      <c r="AK235" s="1">
        <f>ABS(IK_diagnostics_degrees[[#This Row],[Column15]]-O234)</f>
        <v>5.7719999999999771E-2</v>
      </c>
      <c r="AL235" s="1">
        <f>ABS(IK_diagnostics_degrees[[#This Row],[Column16]]-P234)</f>
        <v>1.9158100000000005</v>
      </c>
      <c r="AM235" s="1">
        <f>ABS(IK_diagnostics_degrees[[#This Row],[Column17]]-Q234)</f>
        <v>0.21321999999999974</v>
      </c>
      <c r="AN235" s="1">
        <f>ABS(IK_diagnostics_degrees[[#This Row],[Column18]]-R234)</f>
        <v>0.55397000000000007</v>
      </c>
      <c r="AO235" s="1">
        <f>ABS(IK_diagnostics_degrees[[#This Row],[Column19]]-S234)</f>
        <v>0.55005000000000015</v>
      </c>
      <c r="AP235" s="1">
        <f>ABS(IK_diagnostics_degrees[[#This Row],[Column20]]-T234)</f>
        <v>3.0255500000000004</v>
      </c>
      <c r="AQ235" s="1">
        <f>ABS(IK_diagnostics_degrees[[#This Row],[Column21]]-U234)</f>
        <v>3.4486599999999994</v>
      </c>
    </row>
    <row r="236" spans="1:43" x14ac:dyDescent="0.25">
      <c r="A236" s="1">
        <v>2.2936299999999998</v>
      </c>
      <c r="B236" s="1">
        <v>5.7302200000000001</v>
      </c>
      <c r="C236" s="1">
        <v>4.0744800000000003</v>
      </c>
      <c r="D236" s="1">
        <v>3.3147199999999999</v>
      </c>
      <c r="E236" s="1">
        <v>5.9852499999999997</v>
      </c>
      <c r="F236" s="1">
        <v>4.7402300000000004</v>
      </c>
      <c r="G236" s="1" t="s">
        <v>22</v>
      </c>
      <c r="H236" s="1">
        <v>3.9088099999999999</v>
      </c>
      <c r="I236" s="1">
        <v>3.1689799999999999</v>
      </c>
      <c r="J236" s="1">
        <v>3.6692300000000002</v>
      </c>
      <c r="K236" s="1">
        <v>5.56581E-3</v>
      </c>
      <c r="L236" s="1">
        <v>0.64738399999999996</v>
      </c>
      <c r="M236" s="1">
        <v>6.2659599999999998</v>
      </c>
      <c r="N236" s="1">
        <v>4.0979700000000001</v>
      </c>
      <c r="O236" s="1">
        <v>0.59581399999999995</v>
      </c>
      <c r="P236" s="1">
        <v>3.9546000000000001</v>
      </c>
      <c r="Q236" s="1">
        <v>0.93266000000000004</v>
      </c>
      <c r="R236" s="1">
        <v>2.6920799999999998</v>
      </c>
      <c r="S236" s="1">
        <v>1.40072</v>
      </c>
      <c r="T236" s="1">
        <v>3.7225600000000001</v>
      </c>
      <c r="U236" s="1">
        <v>6.4912300000000006E-2</v>
      </c>
      <c r="V236" s="1" t="s">
        <v>23</v>
      </c>
      <c r="W236" s="1">
        <f>ABS(IK_diagnostics_degrees[[#This Row],[Column1]]-A235)</f>
        <v>0.70095999999999981</v>
      </c>
      <c r="X236" s="1">
        <f>ABS(IK_diagnostics_degrees[[#This Row],[Column2]]-B235)</f>
        <v>4.3285299999999998</v>
      </c>
      <c r="Y236" s="1">
        <f>ABS(IK_diagnostics_degrees[[#This Row],[Column3]]-C235)</f>
        <v>2.02583</v>
      </c>
      <c r="Z236" s="1">
        <f>ABS(IK_diagnostics_degrees[[#This Row],[Column4]]-D235)</f>
        <v>0.38065999999999978</v>
      </c>
      <c r="AA236" s="1">
        <f>ABS(IK_diagnostics_degrees[[#This Row],[Column5]]-E235)</f>
        <v>1.2388300000000001</v>
      </c>
      <c r="AB236" s="1">
        <f>ABS(IK_diagnostics_degrees[[#This Row],[Column6]]-F235)</f>
        <v>3.3886900000000004</v>
      </c>
      <c r="AC236" s="1">
        <f>ABS(IK_diagnostics_degrees[[#This Row],[Column7]]-G235)</f>
        <v>2.15313</v>
      </c>
      <c r="AD236" s="1">
        <f>ABS(IK_diagnostics_degrees[[#This Row],[Column8]]-H235)</f>
        <v>1.7754699999999999</v>
      </c>
      <c r="AE236" s="1">
        <f>ABS(IK_diagnostics_degrees[[#This Row],[Column9]]-I235)</f>
        <v>0.91655000000000042</v>
      </c>
      <c r="AF236" s="1">
        <f>ABS(IK_diagnostics_degrees[[#This Row],[Column10]]-J235)</f>
        <v>1.3604400000000001</v>
      </c>
      <c r="AG236" s="1">
        <f>ABS(IK_diagnostics_degrees[[#This Row],[Column11]]-K235)</f>
        <v>3.0327841900000001</v>
      </c>
      <c r="AH236" s="1">
        <f>ABS(IK_diagnostics_degrees[[#This Row],[Column12]]-L235)</f>
        <v>0.10502200000000006</v>
      </c>
      <c r="AI236" s="1">
        <f>ABS(IK_diagnostics_degrees[[#This Row],[Column13]]-M235)</f>
        <v>1.9982499999999996</v>
      </c>
      <c r="AJ236" s="1">
        <f>ABS(IK_diagnostics_degrees[[#This Row],[Column14]]-N235)</f>
        <v>0.58058000000000032</v>
      </c>
      <c r="AK236" s="1">
        <f>ABS(IK_diagnostics_degrees[[#This Row],[Column15]]-O235)</f>
        <v>4.4100460000000004</v>
      </c>
      <c r="AL236" s="1">
        <f>ABS(IK_diagnostics_degrees[[#This Row],[Column16]]-P235)</f>
        <v>2.0864700000000003</v>
      </c>
      <c r="AM236" s="1">
        <f>ABS(IK_diagnostics_degrees[[#This Row],[Column17]]-Q235)</f>
        <v>3.2319800000000001</v>
      </c>
      <c r="AN236" s="1">
        <f>ABS(IK_diagnostics_degrees[[#This Row],[Column18]]-R235)</f>
        <v>0.67602999999999991</v>
      </c>
      <c r="AO236" s="1">
        <f>ABS(IK_diagnostics_degrees[[#This Row],[Column19]]-S235)</f>
        <v>0.28759000000000001</v>
      </c>
      <c r="AP236" s="1">
        <f>ABS(IK_diagnostics_degrees[[#This Row],[Column20]]-T235)</f>
        <v>0.46492000000000022</v>
      </c>
      <c r="AQ236" s="1">
        <f>ABS(IK_diagnostics_degrees[[#This Row],[Column21]]-U235)</f>
        <v>2.5915677000000001</v>
      </c>
    </row>
    <row r="237" spans="1:43" x14ac:dyDescent="0.25">
      <c r="A237" s="1">
        <v>4.1787099999999997</v>
      </c>
      <c r="B237" s="1">
        <v>0.77424899999999997</v>
      </c>
      <c r="C237" s="1">
        <v>4.3380400000000003</v>
      </c>
      <c r="D237" s="1">
        <v>1.8225199999999999</v>
      </c>
      <c r="E237" s="1">
        <v>1.05355</v>
      </c>
      <c r="F237" s="1">
        <v>2.2519100000000001</v>
      </c>
      <c r="G237" s="1">
        <v>0.96433800000000003</v>
      </c>
      <c r="H237" s="1">
        <v>4.33948</v>
      </c>
      <c r="I237" s="1">
        <v>3.56277</v>
      </c>
      <c r="J237" s="1">
        <v>5.6129499999999997</v>
      </c>
      <c r="K237" s="1">
        <v>4.2245699999999999</v>
      </c>
      <c r="L237" s="1">
        <v>2.6766999999999999</v>
      </c>
      <c r="M237" s="1">
        <v>3.1359400000000002</v>
      </c>
      <c r="N237" s="1">
        <v>2.75407</v>
      </c>
      <c r="O237" s="1">
        <v>2.4338099999999998</v>
      </c>
      <c r="P237" s="1">
        <v>4.86442</v>
      </c>
      <c r="Q237" s="1">
        <v>2.26979</v>
      </c>
      <c r="R237" s="1">
        <v>3.3165</v>
      </c>
      <c r="S237" s="1">
        <v>1.7781400000000001</v>
      </c>
      <c r="T237" s="1">
        <v>3.6444399999999999</v>
      </c>
      <c r="U237" s="1">
        <v>4.3322000000000003</v>
      </c>
      <c r="V237" s="1" t="s">
        <v>23</v>
      </c>
      <c r="W237" s="1">
        <f>ABS(IK_diagnostics_degrees[[#This Row],[Column1]]-A236)</f>
        <v>1.8850799999999999</v>
      </c>
      <c r="X237" s="1">
        <f>ABS(IK_diagnostics_degrees[[#This Row],[Column2]]-B236)</f>
        <v>4.9559709999999999</v>
      </c>
      <c r="Y237" s="1">
        <f>ABS(IK_diagnostics_degrees[[#This Row],[Column3]]-C236)</f>
        <v>0.26356000000000002</v>
      </c>
      <c r="Z237" s="1">
        <f>ABS(IK_diagnostics_degrees[[#This Row],[Column4]]-D236)</f>
        <v>1.4922</v>
      </c>
      <c r="AA237" s="1">
        <f>ABS(IK_diagnostics_degrees[[#This Row],[Column5]]-E236)</f>
        <v>4.9316999999999993</v>
      </c>
      <c r="AB237" s="1">
        <f>ABS(IK_diagnostics_degrees[[#This Row],[Column6]]-F236)</f>
        <v>2.4883200000000003</v>
      </c>
      <c r="AC237" s="1">
        <f>ABS(IK_diagnostics_degrees[[#This Row],[Column7]]-G236)</f>
        <v>0.96433800000000003</v>
      </c>
      <c r="AD237" s="1">
        <f>ABS(IK_diagnostics_degrees[[#This Row],[Column8]]-H236)</f>
        <v>0.43067000000000011</v>
      </c>
      <c r="AE237" s="1">
        <f>ABS(IK_diagnostics_degrees[[#This Row],[Column9]]-I236)</f>
        <v>0.39379000000000008</v>
      </c>
      <c r="AF237" s="1">
        <f>ABS(IK_diagnostics_degrees[[#This Row],[Column10]]-J236)</f>
        <v>1.9437199999999994</v>
      </c>
      <c r="AG237" s="1">
        <f>ABS(IK_diagnostics_degrees[[#This Row],[Column11]]-K236)</f>
        <v>4.2190041899999997</v>
      </c>
      <c r="AH237" s="1">
        <f>ABS(IK_diagnostics_degrees[[#This Row],[Column12]]-L236)</f>
        <v>2.0293159999999997</v>
      </c>
      <c r="AI237" s="1">
        <f>ABS(IK_diagnostics_degrees[[#This Row],[Column13]]-M236)</f>
        <v>3.1300199999999996</v>
      </c>
      <c r="AJ237" s="1">
        <f>ABS(IK_diagnostics_degrees[[#This Row],[Column14]]-N236)</f>
        <v>1.3439000000000001</v>
      </c>
      <c r="AK237" s="1">
        <f>ABS(IK_diagnostics_degrees[[#This Row],[Column15]]-O236)</f>
        <v>1.837996</v>
      </c>
      <c r="AL237" s="1">
        <f>ABS(IK_diagnostics_degrees[[#This Row],[Column16]]-P236)</f>
        <v>0.90981999999999985</v>
      </c>
      <c r="AM237" s="1">
        <f>ABS(IK_diagnostics_degrees[[#This Row],[Column17]]-Q236)</f>
        <v>1.3371299999999999</v>
      </c>
      <c r="AN237" s="1">
        <f>ABS(IK_diagnostics_degrees[[#This Row],[Column18]]-R236)</f>
        <v>0.6244200000000002</v>
      </c>
      <c r="AO237" s="1">
        <f>ABS(IK_diagnostics_degrees[[#This Row],[Column19]]-S236)</f>
        <v>0.37742000000000009</v>
      </c>
      <c r="AP237" s="1">
        <f>ABS(IK_diagnostics_degrees[[#This Row],[Column20]]-T236)</f>
        <v>7.8120000000000189E-2</v>
      </c>
      <c r="AQ237" s="1">
        <f>ABS(IK_diagnostics_degrees[[#This Row],[Column21]]-U236)</f>
        <v>4.2672877000000007</v>
      </c>
    </row>
    <row r="238" spans="1:43" x14ac:dyDescent="0.25">
      <c r="A238" s="1">
        <v>3.86774</v>
      </c>
      <c r="B238" s="1">
        <v>6.2831900000000003</v>
      </c>
      <c r="C238" s="1">
        <v>2.6808900000000002</v>
      </c>
      <c r="D238" s="1">
        <v>5.7048500000000004</v>
      </c>
      <c r="E238" s="1">
        <v>0.43033700000000003</v>
      </c>
      <c r="F238" s="1">
        <v>4.6407499999999997</v>
      </c>
      <c r="G238" s="1">
        <v>2.3378000000000001</v>
      </c>
      <c r="H238" s="1">
        <v>2.4989400000000002</v>
      </c>
      <c r="I238" s="1">
        <v>1.4273899999999999</v>
      </c>
      <c r="J238" s="1">
        <v>1.22756</v>
      </c>
      <c r="K238" s="1">
        <v>4.1595599999999999</v>
      </c>
      <c r="L238" s="1">
        <v>2.5373100000000002</v>
      </c>
      <c r="M238" s="1">
        <v>5.4034599999999999</v>
      </c>
      <c r="N238" s="1">
        <v>2.7741500000000001</v>
      </c>
      <c r="O238" s="1">
        <v>3.4440300000000001</v>
      </c>
      <c r="P238" s="1">
        <v>0.80162900000000004</v>
      </c>
      <c r="Q238" s="1">
        <v>4.46204</v>
      </c>
      <c r="R238" s="1">
        <v>4.9863499999999998</v>
      </c>
      <c r="S238" s="1">
        <v>5.4324599999999998</v>
      </c>
      <c r="T238" s="1">
        <v>2.51431</v>
      </c>
      <c r="U238" s="1">
        <v>4.7746700000000004</v>
      </c>
      <c r="V238" s="1" t="s">
        <v>23</v>
      </c>
      <c r="W238" s="1">
        <f>ABS(IK_diagnostics_degrees[[#This Row],[Column1]]-A237)</f>
        <v>0.31096999999999975</v>
      </c>
      <c r="X238" s="1">
        <f>ABS(IK_diagnostics_degrees[[#This Row],[Column2]]-B237)</f>
        <v>5.5089410000000001</v>
      </c>
      <c r="Y238" s="1">
        <f>ABS(IK_diagnostics_degrees[[#This Row],[Column3]]-C237)</f>
        <v>1.6571500000000001</v>
      </c>
      <c r="Z238" s="1">
        <f>ABS(IK_diagnostics_degrees[[#This Row],[Column4]]-D237)</f>
        <v>3.8823300000000005</v>
      </c>
      <c r="AA238" s="1">
        <f>ABS(IK_diagnostics_degrees[[#This Row],[Column5]]-E237)</f>
        <v>0.62321300000000002</v>
      </c>
      <c r="AB238" s="1">
        <f>ABS(IK_diagnostics_degrees[[#This Row],[Column6]]-F237)</f>
        <v>2.3888399999999996</v>
      </c>
      <c r="AC238" s="1">
        <f>ABS(IK_diagnostics_degrees[[#This Row],[Column7]]-G237)</f>
        <v>1.373462</v>
      </c>
      <c r="AD238" s="1">
        <f>ABS(IK_diagnostics_degrees[[#This Row],[Column8]]-H237)</f>
        <v>1.8405399999999998</v>
      </c>
      <c r="AE238" s="1">
        <f>ABS(IK_diagnostics_degrees[[#This Row],[Column9]]-I237)</f>
        <v>2.1353800000000001</v>
      </c>
      <c r="AF238" s="1">
        <f>ABS(IK_diagnostics_degrees[[#This Row],[Column10]]-J237)</f>
        <v>4.3853899999999992</v>
      </c>
      <c r="AG238" s="1">
        <f>ABS(IK_diagnostics_degrees[[#This Row],[Column11]]-K237)</f>
        <v>6.5010000000000012E-2</v>
      </c>
      <c r="AH238" s="1">
        <f>ABS(IK_diagnostics_degrees[[#This Row],[Column12]]-L237)</f>
        <v>0.13938999999999968</v>
      </c>
      <c r="AI238" s="1">
        <f>ABS(IK_diagnostics_degrees[[#This Row],[Column13]]-M237)</f>
        <v>2.2675199999999998</v>
      </c>
      <c r="AJ238" s="1">
        <f>ABS(IK_diagnostics_degrees[[#This Row],[Column14]]-N237)</f>
        <v>2.0080000000000098E-2</v>
      </c>
      <c r="AK238" s="1">
        <f>ABS(IK_diagnostics_degrees[[#This Row],[Column15]]-O237)</f>
        <v>1.0102200000000003</v>
      </c>
      <c r="AL238" s="1">
        <f>ABS(IK_diagnostics_degrees[[#This Row],[Column16]]-P237)</f>
        <v>4.0627909999999998</v>
      </c>
      <c r="AM238" s="1">
        <f>ABS(IK_diagnostics_degrees[[#This Row],[Column17]]-Q237)</f>
        <v>2.19225</v>
      </c>
      <c r="AN238" s="1">
        <f>ABS(IK_diagnostics_degrees[[#This Row],[Column18]]-R237)</f>
        <v>1.6698499999999998</v>
      </c>
      <c r="AO238" s="1">
        <f>ABS(IK_diagnostics_degrees[[#This Row],[Column19]]-S237)</f>
        <v>3.6543199999999998</v>
      </c>
      <c r="AP238" s="1">
        <f>ABS(IK_diagnostics_degrees[[#This Row],[Column20]]-T237)</f>
        <v>1.1301299999999999</v>
      </c>
      <c r="AQ238" s="1">
        <f>ABS(IK_diagnostics_degrees[[#This Row],[Column21]]-U237)</f>
        <v>0.44247000000000014</v>
      </c>
    </row>
    <row r="239" spans="1:43" x14ac:dyDescent="0.25">
      <c r="A239" s="1">
        <v>2.5635599999999998</v>
      </c>
      <c r="B239" s="1">
        <v>4.7521500000000003</v>
      </c>
      <c r="C239" s="1">
        <v>4.8889199999999997</v>
      </c>
      <c r="D239" s="1">
        <v>1.6445000000000001</v>
      </c>
      <c r="E239" s="1">
        <v>0.74466399999999999</v>
      </c>
      <c r="F239" s="1">
        <v>0.46012700000000001</v>
      </c>
      <c r="G239" s="1">
        <v>0.87401399999999996</v>
      </c>
      <c r="H239" s="1">
        <v>2.70438</v>
      </c>
      <c r="I239" s="1">
        <v>5.3905799999999999</v>
      </c>
      <c r="J239" s="1">
        <v>4.5473800000000004</v>
      </c>
      <c r="K239" s="1">
        <v>5.8935399999999998</v>
      </c>
      <c r="L239" s="1">
        <v>2.7359</v>
      </c>
      <c r="M239" s="1">
        <v>3.7440899999999999</v>
      </c>
      <c r="N239" s="1">
        <v>2.9487399999999999</v>
      </c>
      <c r="O239" s="1">
        <v>2.1303200000000002</v>
      </c>
      <c r="P239" s="1">
        <v>4.9952300000000003</v>
      </c>
      <c r="Q239" s="1">
        <v>2.2561800000000001</v>
      </c>
      <c r="R239" s="1">
        <v>2.79176</v>
      </c>
      <c r="S239" s="1">
        <v>1.79111</v>
      </c>
      <c r="T239" s="1">
        <v>2.77637</v>
      </c>
      <c r="U239" s="1">
        <v>4.9558900000000001</v>
      </c>
      <c r="V239" s="1" t="s">
        <v>23</v>
      </c>
      <c r="W239" s="1">
        <f>ABS(IK_diagnostics_degrees[[#This Row],[Column1]]-A238)</f>
        <v>1.3041800000000001</v>
      </c>
      <c r="X239" s="1">
        <f>ABS(IK_diagnostics_degrees[[#This Row],[Column2]]-B238)</f>
        <v>1.53104</v>
      </c>
      <c r="Y239" s="1">
        <f>ABS(IK_diagnostics_degrees[[#This Row],[Column3]]-C238)</f>
        <v>2.2080299999999995</v>
      </c>
      <c r="Z239" s="1">
        <f>ABS(IK_diagnostics_degrees[[#This Row],[Column4]]-D238)</f>
        <v>4.0603500000000006</v>
      </c>
      <c r="AA239" s="1">
        <f>ABS(IK_diagnostics_degrees[[#This Row],[Column5]]-E238)</f>
        <v>0.31432699999999997</v>
      </c>
      <c r="AB239" s="1">
        <f>ABS(IK_diagnostics_degrees[[#This Row],[Column6]]-F238)</f>
        <v>4.1806229999999998</v>
      </c>
      <c r="AC239" s="1">
        <f>ABS(IK_diagnostics_degrees[[#This Row],[Column7]]-G238)</f>
        <v>1.4637860000000003</v>
      </c>
      <c r="AD239" s="1">
        <f>ABS(IK_diagnostics_degrees[[#This Row],[Column8]]-H238)</f>
        <v>0.20543999999999984</v>
      </c>
      <c r="AE239" s="1">
        <f>ABS(IK_diagnostics_degrees[[#This Row],[Column9]]-I238)</f>
        <v>3.96319</v>
      </c>
      <c r="AF239" s="1">
        <f>ABS(IK_diagnostics_degrees[[#This Row],[Column10]]-J238)</f>
        <v>3.3198200000000004</v>
      </c>
      <c r="AG239" s="1">
        <f>ABS(IK_diagnostics_degrees[[#This Row],[Column11]]-K238)</f>
        <v>1.7339799999999999</v>
      </c>
      <c r="AH239" s="1">
        <f>ABS(IK_diagnostics_degrees[[#This Row],[Column12]]-L238)</f>
        <v>0.19858999999999982</v>
      </c>
      <c r="AI239" s="1">
        <f>ABS(IK_diagnostics_degrees[[#This Row],[Column13]]-M238)</f>
        <v>1.65937</v>
      </c>
      <c r="AJ239" s="1">
        <f>ABS(IK_diagnostics_degrees[[#This Row],[Column14]]-N238)</f>
        <v>0.1745899999999998</v>
      </c>
      <c r="AK239" s="1">
        <f>ABS(IK_diagnostics_degrees[[#This Row],[Column15]]-O238)</f>
        <v>1.3137099999999999</v>
      </c>
      <c r="AL239" s="1">
        <f>ABS(IK_diagnostics_degrees[[#This Row],[Column16]]-P238)</f>
        <v>4.1936010000000001</v>
      </c>
      <c r="AM239" s="1">
        <f>ABS(IK_diagnostics_degrees[[#This Row],[Column17]]-Q238)</f>
        <v>2.2058599999999999</v>
      </c>
      <c r="AN239" s="1">
        <f>ABS(IK_diagnostics_degrees[[#This Row],[Column18]]-R238)</f>
        <v>2.1945899999999998</v>
      </c>
      <c r="AO239" s="1">
        <f>ABS(IK_diagnostics_degrees[[#This Row],[Column19]]-S238)</f>
        <v>3.6413500000000001</v>
      </c>
      <c r="AP239" s="1">
        <f>ABS(IK_diagnostics_degrees[[#This Row],[Column20]]-T238)</f>
        <v>0.26205999999999996</v>
      </c>
      <c r="AQ239" s="1">
        <f>ABS(IK_diagnostics_degrees[[#This Row],[Column21]]-U238)</f>
        <v>0.18121999999999971</v>
      </c>
    </row>
    <row r="240" spans="1:43" x14ac:dyDescent="0.25">
      <c r="A240" s="1">
        <v>2.7355499999999999</v>
      </c>
      <c r="B240" s="1">
        <v>1.7245200000000001</v>
      </c>
      <c r="C240" s="1">
        <v>4.72532</v>
      </c>
      <c r="D240" s="1">
        <v>0.41043000000000002</v>
      </c>
      <c r="E240" s="1">
        <v>4.81053</v>
      </c>
      <c r="F240" s="1">
        <v>4.3526899999999999</v>
      </c>
      <c r="G240" s="1">
        <v>3.70695</v>
      </c>
      <c r="H240" s="1">
        <v>0.56206100000000003</v>
      </c>
      <c r="I240" s="1">
        <v>3.54942</v>
      </c>
      <c r="J240" s="1">
        <v>1.2256800000000001</v>
      </c>
      <c r="K240" s="1">
        <v>6.1312600000000002</v>
      </c>
      <c r="L240" s="1">
        <v>2.1338200000000001</v>
      </c>
      <c r="M240" s="1">
        <v>3.5180099999999999</v>
      </c>
      <c r="N240" s="1">
        <v>0.481715</v>
      </c>
      <c r="O240" s="1">
        <v>1.25881</v>
      </c>
      <c r="P240" s="1">
        <v>3.4091</v>
      </c>
      <c r="Q240" s="1">
        <v>3.6905100000000002</v>
      </c>
      <c r="R240" s="1">
        <v>3.5312100000000002</v>
      </c>
      <c r="S240" s="1">
        <v>1.6180300000000001</v>
      </c>
      <c r="T240" s="1">
        <v>3.30436</v>
      </c>
      <c r="U240" s="1">
        <v>3.9139499999999998</v>
      </c>
      <c r="V240" s="1" t="s">
        <v>23</v>
      </c>
      <c r="W240" s="1">
        <f>ABS(IK_diagnostics_degrees[[#This Row],[Column1]]-A239)</f>
        <v>0.17199000000000009</v>
      </c>
      <c r="X240" s="1">
        <f>ABS(IK_diagnostics_degrees[[#This Row],[Column2]]-B239)</f>
        <v>3.0276300000000003</v>
      </c>
      <c r="Y240" s="1">
        <f>ABS(IK_diagnostics_degrees[[#This Row],[Column3]]-C239)</f>
        <v>0.16359999999999975</v>
      </c>
      <c r="Z240" s="1">
        <f>ABS(IK_diagnostics_degrees[[#This Row],[Column4]]-D239)</f>
        <v>1.23407</v>
      </c>
      <c r="AA240" s="1">
        <f>ABS(IK_diagnostics_degrees[[#This Row],[Column5]]-E239)</f>
        <v>4.0658659999999998</v>
      </c>
      <c r="AB240" s="1">
        <f>ABS(IK_diagnostics_degrees[[#This Row],[Column6]]-F239)</f>
        <v>3.892563</v>
      </c>
      <c r="AC240" s="1">
        <f>ABS(IK_diagnostics_degrees[[#This Row],[Column7]]-G239)</f>
        <v>2.8329360000000001</v>
      </c>
      <c r="AD240" s="1">
        <f>ABS(IK_diagnostics_degrees[[#This Row],[Column8]]-H239)</f>
        <v>2.1423190000000001</v>
      </c>
      <c r="AE240" s="1">
        <f>ABS(IK_diagnostics_degrees[[#This Row],[Column9]]-I239)</f>
        <v>1.8411599999999999</v>
      </c>
      <c r="AF240" s="1">
        <f>ABS(IK_diagnostics_degrees[[#This Row],[Column10]]-J239)</f>
        <v>3.3217000000000003</v>
      </c>
      <c r="AG240" s="1">
        <f>ABS(IK_diagnostics_degrees[[#This Row],[Column11]]-K239)</f>
        <v>0.23772000000000038</v>
      </c>
      <c r="AH240" s="1">
        <f>ABS(IK_diagnostics_degrees[[#This Row],[Column12]]-L239)</f>
        <v>0.60207999999999995</v>
      </c>
      <c r="AI240" s="1">
        <f>ABS(IK_diagnostics_degrees[[#This Row],[Column13]]-M239)</f>
        <v>0.22608000000000006</v>
      </c>
      <c r="AJ240" s="1">
        <f>ABS(IK_diagnostics_degrees[[#This Row],[Column14]]-N239)</f>
        <v>2.467025</v>
      </c>
      <c r="AK240" s="1">
        <f>ABS(IK_diagnostics_degrees[[#This Row],[Column15]]-O239)</f>
        <v>0.87151000000000023</v>
      </c>
      <c r="AL240" s="1">
        <f>ABS(IK_diagnostics_degrees[[#This Row],[Column16]]-P239)</f>
        <v>1.5861300000000003</v>
      </c>
      <c r="AM240" s="1">
        <f>ABS(IK_diagnostics_degrees[[#This Row],[Column17]]-Q239)</f>
        <v>1.4343300000000001</v>
      </c>
      <c r="AN240" s="1">
        <f>ABS(IK_diagnostics_degrees[[#This Row],[Column18]]-R239)</f>
        <v>0.73945000000000016</v>
      </c>
      <c r="AO240" s="1">
        <f>ABS(IK_diagnostics_degrees[[#This Row],[Column19]]-S239)</f>
        <v>0.1730799999999999</v>
      </c>
      <c r="AP240" s="1">
        <f>ABS(IK_diagnostics_degrees[[#This Row],[Column20]]-T239)</f>
        <v>0.52798999999999996</v>
      </c>
      <c r="AQ240" s="1">
        <f>ABS(IK_diagnostics_degrees[[#This Row],[Column21]]-U239)</f>
        <v>1.0419400000000003</v>
      </c>
    </row>
    <row r="241" spans="1:43" x14ac:dyDescent="0.25">
      <c r="A241" s="1">
        <v>1.90401</v>
      </c>
      <c r="B241" s="1">
        <v>5.2938999999999998</v>
      </c>
      <c r="C241" s="1">
        <v>4.5291699999999997</v>
      </c>
      <c r="D241" s="1">
        <v>1.6489400000000001</v>
      </c>
      <c r="E241" s="1">
        <v>0.34148400000000001</v>
      </c>
      <c r="F241" s="1">
        <v>5.7543300000000004</v>
      </c>
      <c r="G241" s="1">
        <v>2.9508200000000002</v>
      </c>
      <c r="H241" s="1">
        <v>1.5213399999999999</v>
      </c>
      <c r="I241" s="1">
        <v>5.2717599999999996</v>
      </c>
      <c r="J241" s="1">
        <v>4.4560199999999996</v>
      </c>
      <c r="K241" s="1">
        <v>1.3922399999999999</v>
      </c>
      <c r="L241" s="1">
        <v>5.4433299999999996</v>
      </c>
      <c r="M241" s="1">
        <v>4.94651</v>
      </c>
      <c r="N241" s="1">
        <v>1.94293</v>
      </c>
      <c r="O241" s="1">
        <v>0.919489</v>
      </c>
      <c r="P241" s="1">
        <v>1.64968</v>
      </c>
      <c r="Q241" s="1">
        <v>6.2831900000000003</v>
      </c>
      <c r="R241" s="1">
        <v>2.68512</v>
      </c>
      <c r="S241" s="1">
        <v>2.6580599999999999</v>
      </c>
      <c r="T241" s="1">
        <v>6.2831900000000003</v>
      </c>
      <c r="U241" s="1">
        <v>4.2366599999999996</v>
      </c>
      <c r="V241" s="1" t="s">
        <v>23</v>
      </c>
      <c r="W241" s="1">
        <f>ABS(IK_diagnostics_degrees[[#This Row],[Column1]]-A240)</f>
        <v>0.83153999999999995</v>
      </c>
      <c r="X241" s="1">
        <f>ABS(IK_diagnostics_degrees[[#This Row],[Column2]]-B240)</f>
        <v>3.5693799999999998</v>
      </c>
      <c r="Y241" s="1">
        <f>ABS(IK_diagnostics_degrees[[#This Row],[Column3]]-C240)</f>
        <v>0.19615000000000027</v>
      </c>
      <c r="Z241" s="1">
        <f>ABS(IK_diagnostics_degrees[[#This Row],[Column4]]-D240)</f>
        <v>1.23851</v>
      </c>
      <c r="AA241" s="1">
        <f>ABS(IK_diagnostics_degrees[[#This Row],[Column5]]-E240)</f>
        <v>4.4690459999999996</v>
      </c>
      <c r="AB241" s="1">
        <f>ABS(IK_diagnostics_degrees[[#This Row],[Column6]]-F240)</f>
        <v>1.4016400000000004</v>
      </c>
      <c r="AC241" s="1">
        <f>ABS(IK_diagnostics_degrees[[#This Row],[Column7]]-G240)</f>
        <v>0.75612999999999975</v>
      </c>
      <c r="AD241" s="1">
        <f>ABS(IK_diagnostics_degrees[[#This Row],[Column8]]-H240)</f>
        <v>0.95927899999999988</v>
      </c>
      <c r="AE241" s="1">
        <f>ABS(IK_diagnostics_degrees[[#This Row],[Column9]]-I240)</f>
        <v>1.7223399999999995</v>
      </c>
      <c r="AF241" s="1">
        <f>ABS(IK_diagnostics_degrees[[#This Row],[Column10]]-J240)</f>
        <v>3.2303399999999995</v>
      </c>
      <c r="AG241" s="1">
        <f>ABS(IK_diagnostics_degrees[[#This Row],[Column11]]-K240)</f>
        <v>4.73902</v>
      </c>
      <c r="AH241" s="1">
        <f>ABS(IK_diagnostics_degrees[[#This Row],[Column12]]-L240)</f>
        <v>3.3095099999999995</v>
      </c>
      <c r="AI241" s="1">
        <f>ABS(IK_diagnostics_degrees[[#This Row],[Column13]]-M240)</f>
        <v>1.4285000000000001</v>
      </c>
      <c r="AJ241" s="1">
        <f>ABS(IK_diagnostics_degrees[[#This Row],[Column14]]-N240)</f>
        <v>1.4612150000000002</v>
      </c>
      <c r="AK241" s="1">
        <f>ABS(IK_diagnostics_degrees[[#This Row],[Column15]]-O240)</f>
        <v>0.33932099999999998</v>
      </c>
      <c r="AL241" s="1">
        <f>ABS(IK_diagnostics_degrees[[#This Row],[Column16]]-P240)</f>
        <v>1.75942</v>
      </c>
      <c r="AM241" s="1">
        <f>ABS(IK_diagnostics_degrees[[#This Row],[Column17]]-Q240)</f>
        <v>2.5926800000000001</v>
      </c>
      <c r="AN241" s="1">
        <f>ABS(IK_diagnostics_degrees[[#This Row],[Column18]]-R240)</f>
        <v>0.84609000000000023</v>
      </c>
      <c r="AO241" s="1">
        <f>ABS(IK_diagnostics_degrees[[#This Row],[Column19]]-S240)</f>
        <v>1.0400299999999998</v>
      </c>
      <c r="AP241" s="1">
        <f>ABS(IK_diagnostics_degrees[[#This Row],[Column20]]-T240)</f>
        <v>2.9788300000000003</v>
      </c>
      <c r="AQ241" s="1">
        <f>ABS(IK_diagnostics_degrees[[#This Row],[Column21]]-U240)</f>
        <v>0.32270999999999983</v>
      </c>
    </row>
    <row r="242" spans="1:43" x14ac:dyDescent="0.25">
      <c r="A242" s="1">
        <v>1.6886000000000001</v>
      </c>
      <c r="B242" s="1">
        <v>4.1414299999999997</v>
      </c>
      <c r="C242" s="1">
        <v>3.0275099999999999</v>
      </c>
      <c r="D242" s="1">
        <v>5.9441499999999996</v>
      </c>
      <c r="E242" s="1">
        <v>1.40167</v>
      </c>
      <c r="F242" s="1">
        <v>1.6520999999999999</v>
      </c>
      <c r="G242" s="1">
        <v>3.17028</v>
      </c>
      <c r="H242" s="1">
        <v>2.1395599999999999</v>
      </c>
      <c r="I242" s="1">
        <v>4.6371399999999996</v>
      </c>
      <c r="J242" s="1">
        <v>2.5614699999999999</v>
      </c>
      <c r="K242" s="1">
        <v>1.3392900000000001</v>
      </c>
      <c r="L242" s="1">
        <v>1.78437</v>
      </c>
      <c r="M242" s="1">
        <v>3.1093500000000001</v>
      </c>
      <c r="N242" s="1">
        <v>5.3785999999999996</v>
      </c>
      <c r="O242" s="1">
        <v>0.76112800000000003</v>
      </c>
      <c r="P242" s="1">
        <v>5.6151400000000002</v>
      </c>
      <c r="Q242" s="1">
        <v>5.3338200000000002</v>
      </c>
      <c r="R242" s="1">
        <v>5.3556299999999997</v>
      </c>
      <c r="S242" s="1">
        <v>3.5283000000000002</v>
      </c>
      <c r="T242" s="1">
        <v>3.0150000000000001</v>
      </c>
      <c r="U242" s="1">
        <v>3.4200200000000001</v>
      </c>
      <c r="V242" s="1" t="s">
        <v>23</v>
      </c>
      <c r="W242" s="1">
        <f>ABS(IK_diagnostics_degrees[[#This Row],[Column1]]-A241)</f>
        <v>0.21540999999999988</v>
      </c>
      <c r="X242" s="1">
        <f>ABS(IK_diagnostics_degrees[[#This Row],[Column2]]-B241)</f>
        <v>1.1524700000000001</v>
      </c>
      <c r="Y242" s="1">
        <f>ABS(IK_diagnostics_degrees[[#This Row],[Column3]]-C241)</f>
        <v>1.5016599999999998</v>
      </c>
      <c r="Z242" s="1">
        <f>ABS(IK_diagnostics_degrees[[#This Row],[Column4]]-D241)</f>
        <v>4.2952099999999991</v>
      </c>
      <c r="AA242" s="1">
        <f>ABS(IK_diagnostics_degrees[[#This Row],[Column5]]-E241)</f>
        <v>1.0601859999999999</v>
      </c>
      <c r="AB242" s="1">
        <f>ABS(IK_diagnostics_degrees[[#This Row],[Column6]]-F241)</f>
        <v>4.1022300000000005</v>
      </c>
      <c r="AC242" s="1">
        <f>ABS(IK_diagnostics_degrees[[#This Row],[Column7]]-G241)</f>
        <v>0.21945999999999977</v>
      </c>
      <c r="AD242" s="1">
        <f>ABS(IK_diagnostics_degrees[[#This Row],[Column8]]-H241)</f>
        <v>0.61821999999999999</v>
      </c>
      <c r="AE242" s="1">
        <f>ABS(IK_diagnostics_degrees[[#This Row],[Column9]]-I241)</f>
        <v>0.63461999999999996</v>
      </c>
      <c r="AF242" s="1">
        <f>ABS(IK_diagnostics_degrees[[#This Row],[Column10]]-J241)</f>
        <v>1.8945499999999997</v>
      </c>
      <c r="AG242" s="1">
        <f>ABS(IK_diagnostics_degrees[[#This Row],[Column11]]-K241)</f>
        <v>5.2949999999999831E-2</v>
      </c>
      <c r="AH242" s="1">
        <f>ABS(IK_diagnostics_degrees[[#This Row],[Column12]]-L241)</f>
        <v>3.6589599999999995</v>
      </c>
      <c r="AI242" s="1">
        <f>ABS(IK_diagnostics_degrees[[#This Row],[Column13]]-M241)</f>
        <v>1.8371599999999999</v>
      </c>
      <c r="AJ242" s="1">
        <f>ABS(IK_diagnostics_degrees[[#This Row],[Column14]]-N241)</f>
        <v>3.4356699999999996</v>
      </c>
      <c r="AK242" s="1">
        <f>ABS(IK_diagnostics_degrees[[#This Row],[Column15]]-O241)</f>
        <v>0.15836099999999997</v>
      </c>
      <c r="AL242" s="1">
        <f>ABS(IK_diagnostics_degrees[[#This Row],[Column16]]-P241)</f>
        <v>3.9654600000000002</v>
      </c>
      <c r="AM242" s="1">
        <f>ABS(IK_diagnostics_degrees[[#This Row],[Column17]]-Q241)</f>
        <v>0.94937000000000005</v>
      </c>
      <c r="AN242" s="1">
        <f>ABS(IK_diagnostics_degrees[[#This Row],[Column18]]-R241)</f>
        <v>2.6705099999999997</v>
      </c>
      <c r="AO242" s="1">
        <f>ABS(IK_diagnostics_degrees[[#This Row],[Column19]]-S241)</f>
        <v>0.87024000000000035</v>
      </c>
      <c r="AP242" s="1">
        <f>ABS(IK_diagnostics_degrees[[#This Row],[Column20]]-T241)</f>
        <v>3.2681900000000002</v>
      </c>
      <c r="AQ242" s="1">
        <f>ABS(IK_diagnostics_degrees[[#This Row],[Column21]]-U241)</f>
        <v>0.81663999999999959</v>
      </c>
    </row>
    <row r="243" spans="1:43" x14ac:dyDescent="0.25">
      <c r="A243" s="1">
        <v>2.2997399999999999</v>
      </c>
      <c r="B243" s="1">
        <v>4.1981799999999998</v>
      </c>
      <c r="C243" s="1">
        <v>6.2151199999999998</v>
      </c>
      <c r="D243" s="1">
        <v>3.4152900000000002</v>
      </c>
      <c r="E243" s="1">
        <v>3.3035100000000002</v>
      </c>
      <c r="F243" s="1">
        <v>2.2272799999999999</v>
      </c>
      <c r="G243" s="1">
        <v>1.3195699999999999</v>
      </c>
      <c r="H243" s="1">
        <v>1.6101300000000001</v>
      </c>
      <c r="I243" s="1">
        <v>3.9281199999999998</v>
      </c>
      <c r="J243" s="1">
        <v>6.0221400000000003</v>
      </c>
      <c r="K243" s="1">
        <v>2.5775399999999999</v>
      </c>
      <c r="L243" s="1">
        <v>4.65557</v>
      </c>
      <c r="M243" s="1">
        <v>3.1088800000000001</v>
      </c>
      <c r="N243" s="1">
        <v>4.5348499999999996</v>
      </c>
      <c r="O243" s="1">
        <v>1.5593300000000001</v>
      </c>
      <c r="P243" s="1">
        <v>4.6430999999999996</v>
      </c>
      <c r="Q243" s="1">
        <v>2.7476799999999999</v>
      </c>
      <c r="R243" s="1">
        <v>2.0811799999999998</v>
      </c>
      <c r="S243" s="1">
        <v>5.6099100000000002</v>
      </c>
      <c r="T243" s="1">
        <v>5.49404</v>
      </c>
      <c r="U243" s="1">
        <v>2.9431500000000002</v>
      </c>
      <c r="V243" s="1" t="s">
        <v>23</v>
      </c>
      <c r="W243" s="1">
        <f>ABS(IK_diagnostics_degrees[[#This Row],[Column1]]-A242)</f>
        <v>0.61113999999999979</v>
      </c>
      <c r="X243" s="1">
        <f>ABS(IK_diagnostics_degrees[[#This Row],[Column2]]-B242)</f>
        <v>5.6750000000000078E-2</v>
      </c>
      <c r="Y243" s="1">
        <f>ABS(IK_diagnostics_degrees[[#This Row],[Column3]]-C242)</f>
        <v>3.1876099999999998</v>
      </c>
      <c r="Z243" s="1">
        <f>ABS(IK_diagnostics_degrees[[#This Row],[Column4]]-D242)</f>
        <v>2.5288599999999994</v>
      </c>
      <c r="AA243" s="1">
        <f>ABS(IK_diagnostics_degrees[[#This Row],[Column5]]-E242)</f>
        <v>1.9018400000000002</v>
      </c>
      <c r="AB243" s="1">
        <f>ABS(IK_diagnostics_degrees[[#This Row],[Column6]]-F242)</f>
        <v>0.57518000000000002</v>
      </c>
      <c r="AC243" s="1">
        <f>ABS(IK_diagnostics_degrees[[#This Row],[Column7]]-G242)</f>
        <v>1.8507100000000001</v>
      </c>
      <c r="AD243" s="1">
        <f>ABS(IK_diagnostics_degrees[[#This Row],[Column8]]-H242)</f>
        <v>0.52942999999999985</v>
      </c>
      <c r="AE243" s="1">
        <f>ABS(IK_diagnostics_degrees[[#This Row],[Column9]]-I242)</f>
        <v>0.70901999999999976</v>
      </c>
      <c r="AF243" s="1">
        <f>ABS(IK_diagnostics_degrees[[#This Row],[Column10]]-J242)</f>
        <v>3.4606700000000004</v>
      </c>
      <c r="AG243" s="1">
        <f>ABS(IK_diagnostics_degrees[[#This Row],[Column11]]-K242)</f>
        <v>1.2382499999999999</v>
      </c>
      <c r="AH243" s="1">
        <f>ABS(IK_diagnostics_degrees[[#This Row],[Column12]]-L242)</f>
        <v>2.8712</v>
      </c>
      <c r="AI243" s="1">
        <f>ABS(IK_diagnostics_degrees[[#This Row],[Column13]]-M242)</f>
        <v>4.6999999999997044E-4</v>
      </c>
      <c r="AJ243" s="1">
        <f>ABS(IK_diagnostics_degrees[[#This Row],[Column14]]-N242)</f>
        <v>0.84375</v>
      </c>
      <c r="AK243" s="1">
        <f>ABS(IK_diagnostics_degrees[[#This Row],[Column15]]-O242)</f>
        <v>0.79820200000000008</v>
      </c>
      <c r="AL243" s="1">
        <f>ABS(IK_diagnostics_degrees[[#This Row],[Column16]]-P242)</f>
        <v>0.97204000000000068</v>
      </c>
      <c r="AM243" s="1">
        <f>ABS(IK_diagnostics_degrees[[#This Row],[Column17]]-Q242)</f>
        <v>2.5861400000000003</v>
      </c>
      <c r="AN243" s="1">
        <f>ABS(IK_diagnostics_degrees[[#This Row],[Column18]]-R242)</f>
        <v>3.2744499999999999</v>
      </c>
      <c r="AO243" s="1">
        <f>ABS(IK_diagnostics_degrees[[#This Row],[Column19]]-S242)</f>
        <v>2.08161</v>
      </c>
      <c r="AP243" s="1">
        <f>ABS(IK_diagnostics_degrees[[#This Row],[Column20]]-T242)</f>
        <v>2.4790399999999999</v>
      </c>
      <c r="AQ243" s="1">
        <f>ABS(IK_diagnostics_degrees[[#This Row],[Column21]]-U242)</f>
        <v>0.47686999999999991</v>
      </c>
    </row>
    <row r="244" spans="1:43" x14ac:dyDescent="0.25">
      <c r="A244" s="1">
        <v>3.73007</v>
      </c>
      <c r="B244" s="1">
        <v>3.7992400000000002</v>
      </c>
      <c r="C244" s="1">
        <v>6.2755400000000003</v>
      </c>
      <c r="D244" s="1">
        <v>4.66059</v>
      </c>
      <c r="E244" s="1">
        <v>1.5547599999999999</v>
      </c>
      <c r="F244" s="1">
        <v>3.0029300000000001</v>
      </c>
      <c r="G244" s="1">
        <v>2.2796400000000001</v>
      </c>
      <c r="H244" s="1">
        <v>4.4378900000000003</v>
      </c>
      <c r="I244" s="1">
        <v>0.39026499999999997</v>
      </c>
      <c r="J244" s="1">
        <v>1.4632499999999999</v>
      </c>
      <c r="K244" s="1">
        <v>4.1269999999999998</v>
      </c>
      <c r="L244" s="1">
        <v>2.9751300000000001</v>
      </c>
      <c r="M244" s="1">
        <v>4.2518500000000001</v>
      </c>
      <c r="N244" s="1">
        <v>5.0059199999999997</v>
      </c>
      <c r="O244" s="1">
        <v>0.168322</v>
      </c>
      <c r="P244" s="1">
        <v>1.21624</v>
      </c>
      <c r="Q244" s="1">
        <v>2.4178199999999999</v>
      </c>
      <c r="R244" s="1">
        <v>2.1205400000000001</v>
      </c>
      <c r="S244" s="1">
        <v>5.17089</v>
      </c>
      <c r="T244" s="1">
        <v>4.3135300000000001</v>
      </c>
      <c r="U244" s="1">
        <v>6.2547600000000001</v>
      </c>
      <c r="V244" s="1" t="s">
        <v>23</v>
      </c>
      <c r="W244" s="1">
        <f>ABS(IK_diagnostics_degrees[[#This Row],[Column1]]-A243)</f>
        <v>1.4303300000000001</v>
      </c>
      <c r="X244" s="1">
        <f>ABS(IK_diagnostics_degrees[[#This Row],[Column2]]-B243)</f>
        <v>0.39893999999999963</v>
      </c>
      <c r="Y244" s="1">
        <f>ABS(IK_diagnostics_degrees[[#This Row],[Column3]]-C243)</f>
        <v>6.0420000000000584E-2</v>
      </c>
      <c r="Z244" s="1">
        <f>ABS(IK_diagnostics_degrees[[#This Row],[Column4]]-D243)</f>
        <v>1.2452999999999999</v>
      </c>
      <c r="AA244" s="1">
        <f>ABS(IK_diagnostics_degrees[[#This Row],[Column5]]-E243)</f>
        <v>1.7487500000000002</v>
      </c>
      <c r="AB244" s="1">
        <f>ABS(IK_diagnostics_degrees[[#This Row],[Column6]]-F243)</f>
        <v>0.77565000000000017</v>
      </c>
      <c r="AC244" s="1">
        <f>ABS(IK_diagnostics_degrees[[#This Row],[Column7]]-G243)</f>
        <v>0.9600700000000002</v>
      </c>
      <c r="AD244" s="1">
        <f>ABS(IK_diagnostics_degrees[[#This Row],[Column8]]-H243)</f>
        <v>2.8277600000000005</v>
      </c>
      <c r="AE244" s="1">
        <f>ABS(IK_diagnostics_degrees[[#This Row],[Column9]]-I243)</f>
        <v>3.537855</v>
      </c>
      <c r="AF244" s="1">
        <f>ABS(IK_diagnostics_degrees[[#This Row],[Column10]]-J243)</f>
        <v>4.5588899999999999</v>
      </c>
      <c r="AG244" s="1">
        <f>ABS(IK_diagnostics_degrees[[#This Row],[Column11]]-K243)</f>
        <v>1.5494599999999998</v>
      </c>
      <c r="AH244" s="1">
        <f>ABS(IK_diagnostics_degrees[[#This Row],[Column12]]-L243)</f>
        <v>1.6804399999999999</v>
      </c>
      <c r="AI244" s="1">
        <f>ABS(IK_diagnostics_degrees[[#This Row],[Column13]]-M243)</f>
        <v>1.14297</v>
      </c>
      <c r="AJ244" s="1">
        <f>ABS(IK_diagnostics_degrees[[#This Row],[Column14]]-N243)</f>
        <v>0.4710700000000001</v>
      </c>
      <c r="AK244" s="1">
        <f>ABS(IK_diagnostics_degrees[[#This Row],[Column15]]-O243)</f>
        <v>1.391008</v>
      </c>
      <c r="AL244" s="1">
        <f>ABS(IK_diagnostics_degrees[[#This Row],[Column16]]-P243)</f>
        <v>3.4268599999999996</v>
      </c>
      <c r="AM244" s="1">
        <f>ABS(IK_diagnostics_degrees[[#This Row],[Column17]]-Q243)</f>
        <v>0.32986000000000004</v>
      </c>
      <c r="AN244" s="1">
        <f>ABS(IK_diagnostics_degrees[[#This Row],[Column18]]-R243)</f>
        <v>3.9360000000000284E-2</v>
      </c>
      <c r="AO244" s="1">
        <f>ABS(IK_diagnostics_degrees[[#This Row],[Column19]]-S243)</f>
        <v>0.43902000000000019</v>
      </c>
      <c r="AP244" s="1">
        <f>ABS(IK_diagnostics_degrees[[#This Row],[Column20]]-T243)</f>
        <v>1.1805099999999999</v>
      </c>
      <c r="AQ244" s="1">
        <f>ABS(IK_diagnostics_degrees[[#This Row],[Column21]]-U243)</f>
        <v>3.3116099999999999</v>
      </c>
    </row>
    <row r="245" spans="1:43" x14ac:dyDescent="0.25">
      <c r="A245" s="1">
        <v>5.1225500000000004</v>
      </c>
      <c r="B245" s="1">
        <v>5.8246099999999998</v>
      </c>
      <c r="C245" s="1">
        <v>0.92911500000000002</v>
      </c>
      <c r="D245" s="1">
        <v>4.0337399999999999</v>
      </c>
      <c r="E245" s="1">
        <v>4.9713399999999996</v>
      </c>
      <c r="F245" s="1">
        <v>5.6495800000000003</v>
      </c>
      <c r="G245" s="1" t="s">
        <v>22</v>
      </c>
      <c r="H245" s="1">
        <v>3.7462900000000001</v>
      </c>
      <c r="I245" s="1">
        <v>3.5030700000000001</v>
      </c>
      <c r="J245" s="1">
        <v>3.1405799999999999</v>
      </c>
      <c r="K245" s="1">
        <v>6.2831900000000003</v>
      </c>
      <c r="L245" s="1">
        <v>1.3346199999999999</v>
      </c>
      <c r="M245" s="1">
        <v>4.6531399999999996</v>
      </c>
      <c r="N245" s="1">
        <v>4.3813399999999998</v>
      </c>
      <c r="O245" s="1">
        <v>0.96906899999999996</v>
      </c>
      <c r="P245" s="1">
        <v>2.2724099999999998</v>
      </c>
      <c r="Q245" s="1">
        <v>2.9543400000000002</v>
      </c>
      <c r="R245" s="1">
        <v>0.56531299999999995</v>
      </c>
      <c r="S245" s="1">
        <v>3.3373400000000002</v>
      </c>
      <c r="T245" s="1">
        <v>5.1227400000000003</v>
      </c>
      <c r="U245" s="1">
        <v>4.4427899999999996</v>
      </c>
      <c r="V245" s="1" t="s">
        <v>23</v>
      </c>
      <c r="W245" s="1">
        <f>ABS(IK_diagnostics_degrees[[#This Row],[Column1]]-A244)</f>
        <v>1.3924800000000004</v>
      </c>
      <c r="X245" s="1">
        <f>ABS(IK_diagnostics_degrees[[#This Row],[Column2]]-B244)</f>
        <v>2.0253699999999997</v>
      </c>
      <c r="Y245" s="1">
        <f>ABS(IK_diagnostics_degrees[[#This Row],[Column3]]-C244)</f>
        <v>5.346425</v>
      </c>
      <c r="Z245" s="1">
        <f>ABS(IK_diagnostics_degrees[[#This Row],[Column4]]-D244)</f>
        <v>0.62685000000000013</v>
      </c>
      <c r="AA245" s="1">
        <f>ABS(IK_diagnostics_degrees[[#This Row],[Column5]]-E244)</f>
        <v>3.4165799999999997</v>
      </c>
      <c r="AB245" s="1">
        <f>ABS(IK_diagnostics_degrees[[#This Row],[Column6]]-F244)</f>
        <v>2.6466500000000002</v>
      </c>
      <c r="AC245" s="1">
        <f>ABS(IK_diagnostics_degrees[[#This Row],[Column7]]-G244)</f>
        <v>2.2796400000000001</v>
      </c>
      <c r="AD245" s="1">
        <f>ABS(IK_diagnostics_degrees[[#This Row],[Column8]]-H244)</f>
        <v>0.69160000000000021</v>
      </c>
      <c r="AE245" s="1">
        <f>ABS(IK_diagnostics_degrees[[#This Row],[Column9]]-I244)</f>
        <v>3.1128050000000003</v>
      </c>
      <c r="AF245" s="1">
        <f>ABS(IK_diagnostics_degrees[[#This Row],[Column10]]-J244)</f>
        <v>1.67733</v>
      </c>
      <c r="AG245" s="1">
        <f>ABS(IK_diagnostics_degrees[[#This Row],[Column11]]-K244)</f>
        <v>2.1561900000000005</v>
      </c>
      <c r="AH245" s="1">
        <f>ABS(IK_diagnostics_degrees[[#This Row],[Column12]]-L244)</f>
        <v>1.6405100000000001</v>
      </c>
      <c r="AI245" s="1">
        <f>ABS(IK_diagnostics_degrees[[#This Row],[Column13]]-M244)</f>
        <v>0.40128999999999948</v>
      </c>
      <c r="AJ245" s="1">
        <f>ABS(IK_diagnostics_degrees[[#This Row],[Column14]]-N244)</f>
        <v>0.62457999999999991</v>
      </c>
      <c r="AK245" s="1">
        <f>ABS(IK_diagnostics_degrees[[#This Row],[Column15]]-O244)</f>
        <v>0.80074699999999999</v>
      </c>
      <c r="AL245" s="1">
        <f>ABS(IK_diagnostics_degrees[[#This Row],[Column16]]-P244)</f>
        <v>1.0561699999999998</v>
      </c>
      <c r="AM245" s="1">
        <f>ABS(IK_diagnostics_degrees[[#This Row],[Column17]]-Q244)</f>
        <v>0.53652000000000033</v>
      </c>
      <c r="AN245" s="1">
        <f>ABS(IK_diagnostics_degrees[[#This Row],[Column18]]-R244)</f>
        <v>1.5552270000000001</v>
      </c>
      <c r="AO245" s="1">
        <f>ABS(IK_diagnostics_degrees[[#This Row],[Column19]]-S244)</f>
        <v>1.8335499999999998</v>
      </c>
      <c r="AP245" s="1">
        <f>ABS(IK_diagnostics_degrees[[#This Row],[Column20]]-T244)</f>
        <v>0.80921000000000021</v>
      </c>
      <c r="AQ245" s="1">
        <f>ABS(IK_diagnostics_degrees[[#This Row],[Column21]]-U244)</f>
        <v>1.8119700000000005</v>
      </c>
    </row>
    <row r="246" spans="1:43" x14ac:dyDescent="0.25">
      <c r="A246" s="1">
        <v>0.36416900000000002</v>
      </c>
      <c r="B246" s="1">
        <v>3.9289700000000001</v>
      </c>
      <c r="C246" s="1">
        <v>3.3231199999999999</v>
      </c>
      <c r="D246" s="1">
        <v>1.6319900000000001</v>
      </c>
      <c r="E246" s="1">
        <v>2.7818100000000001</v>
      </c>
      <c r="F246" s="1">
        <v>1.8399700000000001</v>
      </c>
      <c r="G246" s="1">
        <v>5.9815800000000001</v>
      </c>
      <c r="H246" s="1">
        <v>6.27522</v>
      </c>
      <c r="I246" s="1">
        <v>1.44252</v>
      </c>
      <c r="J246" s="1">
        <v>4.8937099999999996</v>
      </c>
      <c r="K246" s="1">
        <v>5.7521000000000004</v>
      </c>
      <c r="L246" s="1">
        <v>3.1777299999999999</v>
      </c>
      <c r="M246" s="1">
        <v>2.0161699999999998</v>
      </c>
      <c r="N246" s="1">
        <v>2.8114599999999998</v>
      </c>
      <c r="O246" s="1">
        <v>5.6076100000000002</v>
      </c>
      <c r="P246" s="1" t="s">
        <v>22</v>
      </c>
      <c r="Q246" s="1">
        <v>3.9563799999999998</v>
      </c>
      <c r="R246" s="1">
        <v>3.0404800000000001</v>
      </c>
      <c r="S246" s="1">
        <v>4.3222500000000004</v>
      </c>
      <c r="T246" s="1">
        <v>5.0392700000000001</v>
      </c>
      <c r="U246" s="1">
        <v>5.8095699999999999</v>
      </c>
      <c r="V246" s="1" t="s">
        <v>23</v>
      </c>
      <c r="W246" s="1">
        <f>ABS(IK_diagnostics_degrees[[#This Row],[Column1]]-A245)</f>
        <v>4.758381</v>
      </c>
      <c r="X246" s="1">
        <f>ABS(IK_diagnostics_degrees[[#This Row],[Column2]]-B245)</f>
        <v>1.8956399999999998</v>
      </c>
      <c r="Y246" s="1">
        <f>ABS(IK_diagnostics_degrees[[#This Row],[Column3]]-C245)</f>
        <v>2.3940049999999999</v>
      </c>
      <c r="Z246" s="1">
        <f>ABS(IK_diagnostics_degrees[[#This Row],[Column4]]-D245)</f>
        <v>2.4017499999999998</v>
      </c>
      <c r="AA246" s="1">
        <f>ABS(IK_diagnostics_degrees[[#This Row],[Column5]]-E245)</f>
        <v>2.1895299999999995</v>
      </c>
      <c r="AB246" s="1">
        <f>ABS(IK_diagnostics_degrees[[#This Row],[Column6]]-F245)</f>
        <v>3.8096100000000002</v>
      </c>
      <c r="AC246" s="1">
        <f>ABS(IK_diagnostics_degrees[[#This Row],[Column7]]-G245)</f>
        <v>5.9815800000000001</v>
      </c>
      <c r="AD246" s="1">
        <f>ABS(IK_diagnostics_degrees[[#This Row],[Column8]]-H245)</f>
        <v>2.5289299999999999</v>
      </c>
      <c r="AE246" s="1">
        <f>ABS(IK_diagnostics_degrees[[#This Row],[Column9]]-I245)</f>
        <v>2.0605500000000001</v>
      </c>
      <c r="AF246" s="1">
        <f>ABS(IK_diagnostics_degrees[[#This Row],[Column10]]-J245)</f>
        <v>1.7531299999999996</v>
      </c>
      <c r="AG246" s="1">
        <f>ABS(IK_diagnostics_degrees[[#This Row],[Column11]]-K245)</f>
        <v>0.53108999999999984</v>
      </c>
      <c r="AH246" s="1">
        <f>ABS(IK_diagnostics_degrees[[#This Row],[Column12]]-L245)</f>
        <v>1.84311</v>
      </c>
      <c r="AI246" s="1">
        <f>ABS(IK_diagnostics_degrees[[#This Row],[Column13]]-M245)</f>
        <v>2.6369699999999998</v>
      </c>
      <c r="AJ246" s="1">
        <f>ABS(IK_diagnostics_degrees[[#This Row],[Column14]]-N245)</f>
        <v>1.5698799999999999</v>
      </c>
      <c r="AK246" s="1">
        <f>ABS(IK_diagnostics_degrees[[#This Row],[Column15]]-O245)</f>
        <v>4.638541</v>
      </c>
      <c r="AL246" s="1">
        <f>ABS(IK_diagnostics_degrees[[#This Row],[Column16]]-P245)</f>
        <v>2.2724099999999998</v>
      </c>
      <c r="AM246" s="1">
        <f>ABS(IK_diagnostics_degrees[[#This Row],[Column17]]-Q245)</f>
        <v>1.0020399999999996</v>
      </c>
      <c r="AN246" s="1">
        <f>ABS(IK_diagnostics_degrees[[#This Row],[Column18]]-R245)</f>
        <v>2.4751669999999999</v>
      </c>
      <c r="AO246" s="1">
        <f>ABS(IK_diagnostics_degrees[[#This Row],[Column19]]-S245)</f>
        <v>0.98491000000000017</v>
      </c>
      <c r="AP246" s="1">
        <f>ABS(IK_diagnostics_degrees[[#This Row],[Column20]]-T245)</f>
        <v>8.3470000000000155E-2</v>
      </c>
      <c r="AQ246" s="1">
        <f>ABS(IK_diagnostics_degrees[[#This Row],[Column21]]-U245)</f>
        <v>1.3667800000000003</v>
      </c>
    </row>
    <row r="247" spans="1:43" x14ac:dyDescent="0.25">
      <c r="A247" s="1">
        <v>0.20197399999999999</v>
      </c>
      <c r="B247" s="1">
        <v>2.1390199999999999</v>
      </c>
      <c r="C247" s="1">
        <v>4.9840600000000004</v>
      </c>
      <c r="D247" s="1">
        <v>0.975082</v>
      </c>
      <c r="E247" s="1">
        <v>1.61937</v>
      </c>
      <c r="F247" s="1">
        <v>0.882355</v>
      </c>
      <c r="G247" s="1">
        <v>6.0425500000000003</v>
      </c>
      <c r="H247" s="1">
        <v>1.07145</v>
      </c>
      <c r="I247" s="1">
        <v>6.1253200000000003</v>
      </c>
      <c r="J247" s="1">
        <v>3.6351399999999998</v>
      </c>
      <c r="K247" s="1">
        <v>5.7454400000000003</v>
      </c>
      <c r="L247" s="1">
        <v>4.6748900000000004</v>
      </c>
      <c r="M247" s="1">
        <v>5.1795999999999998</v>
      </c>
      <c r="N247" s="1" t="s">
        <v>22</v>
      </c>
      <c r="O247" s="1" t="s">
        <v>22</v>
      </c>
      <c r="P247" s="1">
        <v>1.8694299999999999</v>
      </c>
      <c r="Q247" s="1">
        <v>1.39947</v>
      </c>
      <c r="R247" s="1">
        <v>4.2986599999999999</v>
      </c>
      <c r="S247" s="1">
        <v>2.6569699999999998</v>
      </c>
      <c r="T247" s="1">
        <v>5.0915400000000002</v>
      </c>
      <c r="U247" s="1">
        <v>0.89539000000000002</v>
      </c>
      <c r="V247" s="1" t="s">
        <v>23</v>
      </c>
      <c r="W247" s="1">
        <f>ABS(IK_diagnostics_degrees[[#This Row],[Column1]]-A246)</f>
        <v>0.16219500000000003</v>
      </c>
      <c r="X247" s="1">
        <f>ABS(IK_diagnostics_degrees[[#This Row],[Column2]]-B246)</f>
        <v>1.7899500000000002</v>
      </c>
      <c r="Y247" s="1">
        <f>ABS(IK_diagnostics_degrees[[#This Row],[Column3]]-C246)</f>
        <v>1.6609400000000005</v>
      </c>
      <c r="Z247" s="1">
        <f>ABS(IK_diagnostics_degrees[[#This Row],[Column4]]-D246)</f>
        <v>0.65690800000000005</v>
      </c>
      <c r="AA247" s="1">
        <f>ABS(IK_diagnostics_degrees[[#This Row],[Column5]]-E246)</f>
        <v>1.1624400000000001</v>
      </c>
      <c r="AB247" s="1">
        <f>ABS(IK_diagnostics_degrees[[#This Row],[Column6]]-F246)</f>
        <v>0.95761500000000011</v>
      </c>
      <c r="AC247" s="1">
        <f>ABS(IK_diagnostics_degrees[[#This Row],[Column7]]-G246)</f>
        <v>6.0970000000000191E-2</v>
      </c>
      <c r="AD247" s="1">
        <f>ABS(IK_diagnostics_degrees[[#This Row],[Column8]]-H246)</f>
        <v>5.2037700000000005</v>
      </c>
      <c r="AE247" s="1">
        <f>ABS(IK_diagnostics_degrees[[#This Row],[Column9]]-I246)</f>
        <v>4.6828000000000003</v>
      </c>
      <c r="AF247" s="1">
        <f>ABS(IK_diagnostics_degrees[[#This Row],[Column10]]-J246)</f>
        <v>1.2585699999999997</v>
      </c>
      <c r="AG247" s="1">
        <f>ABS(IK_diagnostics_degrees[[#This Row],[Column11]]-K246)</f>
        <v>6.6600000000001103E-3</v>
      </c>
      <c r="AH247" s="1">
        <f>ABS(IK_diagnostics_degrees[[#This Row],[Column12]]-L246)</f>
        <v>1.4971600000000005</v>
      </c>
      <c r="AI247" s="1">
        <f>ABS(IK_diagnostics_degrees[[#This Row],[Column13]]-M246)</f>
        <v>3.16343</v>
      </c>
      <c r="AJ247" s="1">
        <f>ABS(IK_diagnostics_degrees[[#This Row],[Column14]]-N246)</f>
        <v>2.8114599999999998</v>
      </c>
      <c r="AK247" s="1">
        <f>ABS(IK_diagnostics_degrees[[#This Row],[Column15]]-O246)</f>
        <v>5.6076100000000002</v>
      </c>
      <c r="AL247" s="1">
        <f>ABS(IK_diagnostics_degrees[[#This Row],[Column16]]-P246)</f>
        <v>1.8694299999999999</v>
      </c>
      <c r="AM247" s="1">
        <f>ABS(IK_diagnostics_degrees[[#This Row],[Column17]]-Q246)</f>
        <v>2.5569099999999998</v>
      </c>
      <c r="AN247" s="1">
        <f>ABS(IK_diagnostics_degrees[[#This Row],[Column18]]-R246)</f>
        <v>1.2581799999999999</v>
      </c>
      <c r="AO247" s="1">
        <f>ABS(IK_diagnostics_degrees[[#This Row],[Column19]]-S246)</f>
        <v>1.6652800000000005</v>
      </c>
      <c r="AP247" s="1">
        <f>ABS(IK_diagnostics_degrees[[#This Row],[Column20]]-T246)</f>
        <v>5.2270000000000039E-2</v>
      </c>
      <c r="AQ247" s="1">
        <f>ABS(IK_diagnostics_degrees[[#This Row],[Column21]]-U246)</f>
        <v>4.91418</v>
      </c>
    </row>
    <row r="248" spans="1:43" x14ac:dyDescent="0.25">
      <c r="A248" s="1">
        <v>4.77738</v>
      </c>
      <c r="B248" s="1">
        <v>3.9247000000000001</v>
      </c>
      <c r="C248" s="1">
        <v>1.24417</v>
      </c>
      <c r="D248" s="1">
        <v>2.38801</v>
      </c>
      <c r="E248" s="1">
        <v>0.76288999999999996</v>
      </c>
      <c r="F248" s="1">
        <v>1.9975700000000001</v>
      </c>
      <c r="G248" s="1">
        <v>0.976464</v>
      </c>
      <c r="H248" s="1">
        <v>3.23719</v>
      </c>
      <c r="I248" s="1">
        <v>0.102951</v>
      </c>
      <c r="J248" s="1">
        <v>2.4230499999999999</v>
      </c>
      <c r="K248" s="1">
        <v>2.8740199999999998</v>
      </c>
      <c r="L248" s="1">
        <v>3.8448000000000002</v>
      </c>
      <c r="M248" s="1">
        <v>2.41872</v>
      </c>
      <c r="N248" s="1">
        <v>3.16032</v>
      </c>
      <c r="O248" s="1">
        <v>2.5277799999999999</v>
      </c>
      <c r="P248" s="1">
        <v>3.6818300000000002</v>
      </c>
      <c r="Q248" s="1">
        <v>2.0280900000000002</v>
      </c>
      <c r="R248" s="1">
        <v>3.18499</v>
      </c>
      <c r="S248" s="1">
        <v>5.2984799999999996</v>
      </c>
      <c r="T248" s="1">
        <v>4.4854399999999996</v>
      </c>
      <c r="U248" s="1">
        <v>3.00549</v>
      </c>
      <c r="V248" s="1" t="s">
        <v>23</v>
      </c>
      <c r="W248" s="1">
        <f>ABS(IK_diagnostics_degrees[[#This Row],[Column1]]-A247)</f>
        <v>4.5754060000000001</v>
      </c>
      <c r="X248" s="1">
        <f>ABS(IK_diagnostics_degrees[[#This Row],[Column2]]-B247)</f>
        <v>1.7856800000000002</v>
      </c>
      <c r="Y248" s="1">
        <f>ABS(IK_diagnostics_degrees[[#This Row],[Column3]]-C247)</f>
        <v>3.7398900000000004</v>
      </c>
      <c r="Z248" s="1">
        <f>ABS(IK_diagnostics_degrees[[#This Row],[Column4]]-D247)</f>
        <v>1.412928</v>
      </c>
      <c r="AA248" s="1">
        <f>ABS(IK_diagnostics_degrees[[#This Row],[Column5]]-E247)</f>
        <v>0.85648000000000002</v>
      </c>
      <c r="AB248" s="1">
        <f>ABS(IK_diagnostics_degrees[[#This Row],[Column6]]-F247)</f>
        <v>1.1152150000000001</v>
      </c>
      <c r="AC248" s="1">
        <f>ABS(IK_diagnostics_degrees[[#This Row],[Column7]]-G247)</f>
        <v>5.0660860000000003</v>
      </c>
      <c r="AD248" s="1">
        <f>ABS(IK_diagnostics_degrees[[#This Row],[Column8]]-H247)</f>
        <v>2.16574</v>
      </c>
      <c r="AE248" s="1">
        <f>ABS(IK_diagnostics_degrees[[#This Row],[Column9]]-I247)</f>
        <v>6.0223690000000003</v>
      </c>
      <c r="AF248" s="1">
        <f>ABS(IK_diagnostics_degrees[[#This Row],[Column10]]-J247)</f>
        <v>1.2120899999999999</v>
      </c>
      <c r="AG248" s="1">
        <f>ABS(IK_diagnostics_degrees[[#This Row],[Column11]]-K247)</f>
        <v>2.8714200000000005</v>
      </c>
      <c r="AH248" s="1">
        <f>ABS(IK_diagnostics_degrees[[#This Row],[Column12]]-L247)</f>
        <v>0.83009000000000022</v>
      </c>
      <c r="AI248" s="1">
        <f>ABS(IK_diagnostics_degrees[[#This Row],[Column13]]-M247)</f>
        <v>2.7608799999999998</v>
      </c>
      <c r="AJ248" s="1">
        <f>ABS(IK_diagnostics_degrees[[#This Row],[Column14]]-N247)</f>
        <v>3.16032</v>
      </c>
      <c r="AK248" s="1">
        <f>ABS(IK_diagnostics_degrees[[#This Row],[Column15]]-O247)</f>
        <v>2.5277799999999999</v>
      </c>
      <c r="AL248" s="1">
        <f>ABS(IK_diagnostics_degrees[[#This Row],[Column16]]-P247)</f>
        <v>1.8124000000000002</v>
      </c>
      <c r="AM248" s="1">
        <f>ABS(IK_diagnostics_degrees[[#This Row],[Column17]]-Q247)</f>
        <v>0.62862000000000018</v>
      </c>
      <c r="AN248" s="1">
        <f>ABS(IK_diagnostics_degrees[[#This Row],[Column18]]-R247)</f>
        <v>1.1136699999999999</v>
      </c>
      <c r="AO248" s="1">
        <f>ABS(IK_diagnostics_degrees[[#This Row],[Column19]]-S247)</f>
        <v>2.6415099999999998</v>
      </c>
      <c r="AP248" s="1">
        <f>ABS(IK_diagnostics_degrees[[#This Row],[Column20]]-T247)</f>
        <v>0.60610000000000053</v>
      </c>
      <c r="AQ248" s="1">
        <f>ABS(IK_diagnostics_degrees[[#This Row],[Column21]]-U247)</f>
        <v>2.1101000000000001</v>
      </c>
    </row>
    <row r="249" spans="1:43" x14ac:dyDescent="0.25">
      <c r="A249" s="1">
        <v>1.893</v>
      </c>
      <c r="B249" s="1">
        <v>4.0122499999999999</v>
      </c>
      <c r="C249" s="1">
        <v>4.2839299999999998</v>
      </c>
      <c r="D249" s="1">
        <v>2.2838099999999999</v>
      </c>
      <c r="E249" s="1">
        <v>4.1026800000000003</v>
      </c>
      <c r="F249" s="1">
        <v>4.0060200000000004</v>
      </c>
      <c r="G249" s="1" t="s">
        <v>22</v>
      </c>
      <c r="H249" s="1">
        <v>1.42005</v>
      </c>
      <c r="I249" s="1">
        <v>4.1009599999999997</v>
      </c>
      <c r="J249" s="1">
        <v>4.1419899999999998</v>
      </c>
      <c r="K249" s="1">
        <v>0.60411199999999998</v>
      </c>
      <c r="L249" s="1">
        <v>3.3955899999999999</v>
      </c>
      <c r="M249" s="1">
        <v>2.8307000000000002</v>
      </c>
      <c r="N249" s="1">
        <v>3.2530800000000002</v>
      </c>
      <c r="O249" s="1">
        <v>3.3792200000000001</v>
      </c>
      <c r="P249" s="1">
        <v>2.7559499999999999</v>
      </c>
      <c r="Q249" s="1">
        <v>5.26919</v>
      </c>
      <c r="R249" s="1">
        <v>3.9179900000000001</v>
      </c>
      <c r="S249" s="1">
        <v>4.7675599999999996</v>
      </c>
      <c r="T249" s="1">
        <v>1.7427699999999999</v>
      </c>
      <c r="U249" s="1">
        <v>2.1385299999999998</v>
      </c>
      <c r="V249" s="1" t="s">
        <v>23</v>
      </c>
      <c r="W249" s="1">
        <f>ABS(IK_diagnostics_degrees[[#This Row],[Column1]]-A248)</f>
        <v>2.8843800000000002</v>
      </c>
      <c r="X249" s="1">
        <f>ABS(IK_diagnostics_degrees[[#This Row],[Column2]]-B248)</f>
        <v>8.7549999999999795E-2</v>
      </c>
      <c r="Y249" s="1">
        <f>ABS(IK_diagnostics_degrees[[#This Row],[Column3]]-C248)</f>
        <v>3.0397599999999998</v>
      </c>
      <c r="Z249" s="1">
        <f>ABS(IK_diagnostics_degrees[[#This Row],[Column4]]-D248)</f>
        <v>0.10420000000000007</v>
      </c>
      <c r="AA249" s="1">
        <f>ABS(IK_diagnostics_degrees[[#This Row],[Column5]]-E248)</f>
        <v>3.3397900000000003</v>
      </c>
      <c r="AB249" s="1">
        <f>ABS(IK_diagnostics_degrees[[#This Row],[Column6]]-F248)</f>
        <v>2.0084500000000003</v>
      </c>
      <c r="AC249" s="1">
        <f>ABS(IK_diagnostics_degrees[[#This Row],[Column7]]-G248)</f>
        <v>0.976464</v>
      </c>
      <c r="AD249" s="1">
        <f>ABS(IK_diagnostics_degrees[[#This Row],[Column8]]-H248)</f>
        <v>1.81714</v>
      </c>
      <c r="AE249" s="1">
        <f>ABS(IK_diagnostics_degrees[[#This Row],[Column9]]-I248)</f>
        <v>3.9980089999999997</v>
      </c>
      <c r="AF249" s="1">
        <f>ABS(IK_diagnostics_degrees[[#This Row],[Column10]]-J248)</f>
        <v>1.7189399999999999</v>
      </c>
      <c r="AG249" s="1">
        <f>ABS(IK_diagnostics_degrees[[#This Row],[Column11]]-K248)</f>
        <v>2.269908</v>
      </c>
      <c r="AH249" s="1">
        <f>ABS(IK_diagnostics_degrees[[#This Row],[Column12]]-L248)</f>
        <v>0.44921000000000033</v>
      </c>
      <c r="AI249" s="1">
        <f>ABS(IK_diagnostics_degrees[[#This Row],[Column13]]-M248)</f>
        <v>0.41198000000000023</v>
      </c>
      <c r="AJ249" s="1">
        <f>ABS(IK_diagnostics_degrees[[#This Row],[Column14]]-N248)</f>
        <v>9.2760000000000176E-2</v>
      </c>
      <c r="AK249" s="1">
        <f>ABS(IK_diagnostics_degrees[[#This Row],[Column15]]-O248)</f>
        <v>0.8514400000000002</v>
      </c>
      <c r="AL249" s="1">
        <f>ABS(IK_diagnostics_degrees[[#This Row],[Column16]]-P248)</f>
        <v>0.92588000000000026</v>
      </c>
      <c r="AM249" s="1">
        <f>ABS(IK_diagnostics_degrees[[#This Row],[Column17]]-Q248)</f>
        <v>3.2410999999999999</v>
      </c>
      <c r="AN249" s="1">
        <f>ABS(IK_diagnostics_degrees[[#This Row],[Column18]]-R248)</f>
        <v>0.7330000000000001</v>
      </c>
      <c r="AO249" s="1">
        <f>ABS(IK_diagnostics_degrees[[#This Row],[Column19]]-S248)</f>
        <v>0.53092000000000006</v>
      </c>
      <c r="AP249" s="1">
        <f>ABS(IK_diagnostics_degrees[[#This Row],[Column20]]-T248)</f>
        <v>2.7426699999999995</v>
      </c>
      <c r="AQ249" s="1">
        <f>ABS(IK_diagnostics_degrees[[#This Row],[Column21]]-U248)</f>
        <v>0.86696000000000017</v>
      </c>
    </row>
    <row r="250" spans="1:43" x14ac:dyDescent="0.25">
      <c r="A250" s="1">
        <v>1.8131999999999999</v>
      </c>
      <c r="B250" s="1">
        <v>4.86355</v>
      </c>
      <c r="C250" s="1">
        <v>4.6757999999999997</v>
      </c>
      <c r="D250" s="1">
        <v>4.5708500000000001</v>
      </c>
      <c r="E250" s="1">
        <v>4.0315300000000001</v>
      </c>
      <c r="F250" s="1">
        <v>3.1358199999999998</v>
      </c>
      <c r="G250" s="1">
        <v>4.2662100000000001</v>
      </c>
      <c r="H250" s="1">
        <v>1.9204300000000001</v>
      </c>
      <c r="I250" s="1">
        <v>2.4983300000000002</v>
      </c>
      <c r="J250" s="1">
        <v>1.5448299999999999</v>
      </c>
      <c r="K250" s="1">
        <v>5.4022100000000002</v>
      </c>
      <c r="L250" s="1">
        <v>6.2831900000000003</v>
      </c>
      <c r="M250" s="1">
        <v>5.0022200000000003</v>
      </c>
      <c r="N250" s="1">
        <v>1.21835</v>
      </c>
      <c r="O250" s="1">
        <v>4.2866200000000001</v>
      </c>
      <c r="P250" s="1">
        <v>3.3443700000000001</v>
      </c>
      <c r="Q250" s="1">
        <v>3.4418899999999999</v>
      </c>
      <c r="R250" s="1">
        <v>6.2830000000000004</v>
      </c>
      <c r="S250" s="1">
        <v>2.1063499999999999</v>
      </c>
      <c r="T250" s="1">
        <v>1.07141</v>
      </c>
      <c r="U250" s="1">
        <v>2.38924</v>
      </c>
      <c r="V250" s="1" t="s">
        <v>23</v>
      </c>
      <c r="W250" s="1">
        <f>ABS(IK_diagnostics_degrees[[#This Row],[Column1]]-A249)</f>
        <v>7.9800000000000093E-2</v>
      </c>
      <c r="X250" s="1">
        <f>ABS(IK_diagnostics_degrees[[#This Row],[Column2]]-B249)</f>
        <v>0.85130000000000017</v>
      </c>
      <c r="Y250" s="1">
        <f>ABS(IK_diagnostics_degrees[[#This Row],[Column3]]-C249)</f>
        <v>0.39186999999999994</v>
      </c>
      <c r="Z250" s="1">
        <f>ABS(IK_diagnostics_degrees[[#This Row],[Column4]]-D249)</f>
        <v>2.2870400000000002</v>
      </c>
      <c r="AA250" s="1">
        <f>ABS(IK_diagnostics_degrees[[#This Row],[Column5]]-E249)</f>
        <v>7.1150000000000269E-2</v>
      </c>
      <c r="AB250" s="1">
        <f>ABS(IK_diagnostics_degrees[[#This Row],[Column6]]-F249)</f>
        <v>0.87020000000000053</v>
      </c>
      <c r="AC250" s="1">
        <f>ABS(IK_diagnostics_degrees[[#This Row],[Column7]]-G249)</f>
        <v>4.2662100000000001</v>
      </c>
      <c r="AD250" s="1">
        <f>ABS(IK_diagnostics_degrees[[#This Row],[Column8]]-H249)</f>
        <v>0.50038000000000005</v>
      </c>
      <c r="AE250" s="1">
        <f>ABS(IK_diagnostics_degrees[[#This Row],[Column9]]-I249)</f>
        <v>1.6026299999999996</v>
      </c>
      <c r="AF250" s="1">
        <f>ABS(IK_diagnostics_degrees[[#This Row],[Column10]]-J249)</f>
        <v>2.5971599999999997</v>
      </c>
      <c r="AG250" s="1">
        <f>ABS(IK_diagnostics_degrees[[#This Row],[Column11]]-K249)</f>
        <v>4.7980980000000004</v>
      </c>
      <c r="AH250" s="1">
        <f>ABS(IK_diagnostics_degrees[[#This Row],[Column12]]-L249)</f>
        <v>2.8876000000000004</v>
      </c>
      <c r="AI250" s="1">
        <f>ABS(IK_diagnostics_degrees[[#This Row],[Column13]]-M249)</f>
        <v>2.1715200000000001</v>
      </c>
      <c r="AJ250" s="1">
        <f>ABS(IK_diagnostics_degrees[[#This Row],[Column14]]-N249)</f>
        <v>2.0347300000000001</v>
      </c>
      <c r="AK250" s="1">
        <f>ABS(IK_diagnostics_degrees[[#This Row],[Column15]]-O249)</f>
        <v>0.90739999999999998</v>
      </c>
      <c r="AL250" s="1">
        <f>ABS(IK_diagnostics_degrees[[#This Row],[Column16]]-P249)</f>
        <v>0.58842000000000017</v>
      </c>
      <c r="AM250" s="1">
        <f>ABS(IK_diagnostics_degrees[[#This Row],[Column17]]-Q249)</f>
        <v>1.8273000000000001</v>
      </c>
      <c r="AN250" s="1">
        <f>ABS(IK_diagnostics_degrees[[#This Row],[Column18]]-R249)</f>
        <v>2.3650100000000003</v>
      </c>
      <c r="AO250" s="1">
        <f>ABS(IK_diagnostics_degrees[[#This Row],[Column19]]-S249)</f>
        <v>2.6612099999999996</v>
      </c>
      <c r="AP250" s="1">
        <f>ABS(IK_diagnostics_degrees[[#This Row],[Column20]]-T249)</f>
        <v>0.67135999999999996</v>
      </c>
      <c r="AQ250" s="1">
        <f>ABS(IK_diagnostics_degrees[[#This Row],[Column21]]-U249)</f>
        <v>0.25071000000000021</v>
      </c>
    </row>
    <row r="251" spans="1:43" x14ac:dyDescent="0.25">
      <c r="A251" s="1">
        <v>5.4258600000000001</v>
      </c>
      <c r="B251" s="1">
        <v>1.8977999999999999</v>
      </c>
      <c r="C251" s="1">
        <v>1.9553799999999999</v>
      </c>
      <c r="D251" s="1">
        <v>1.38327</v>
      </c>
      <c r="E251" s="1">
        <v>5.8404299999999996</v>
      </c>
      <c r="F251" s="1">
        <v>6.2831900000000003</v>
      </c>
      <c r="G251" s="1" t="s">
        <v>22</v>
      </c>
      <c r="H251" s="1">
        <v>0.77460399999999996</v>
      </c>
      <c r="I251" s="1">
        <v>2.4659399999999998</v>
      </c>
      <c r="J251" s="1">
        <v>4.3411999999999997</v>
      </c>
      <c r="K251" s="1">
        <v>3.30721</v>
      </c>
      <c r="L251" s="1">
        <v>5.3253500000000003</v>
      </c>
      <c r="M251" s="1">
        <v>1.7613000000000001</v>
      </c>
      <c r="N251" s="1">
        <v>1.5200400000000001</v>
      </c>
      <c r="O251" s="1">
        <v>1.74335</v>
      </c>
      <c r="P251" s="1">
        <v>0.86443400000000004</v>
      </c>
      <c r="Q251" s="1">
        <v>3.2898299999999998</v>
      </c>
      <c r="R251" s="1">
        <v>3.1782300000000001</v>
      </c>
      <c r="S251" s="1">
        <v>1.60049</v>
      </c>
      <c r="T251" s="1">
        <v>1.8550599999999999</v>
      </c>
      <c r="U251" s="1">
        <v>3.26329</v>
      </c>
      <c r="V251" s="1" t="s">
        <v>23</v>
      </c>
      <c r="W251" s="1">
        <f>ABS(IK_diagnostics_degrees[[#This Row],[Column1]]-A250)</f>
        <v>3.61266</v>
      </c>
      <c r="X251" s="1">
        <f>ABS(IK_diagnostics_degrees[[#This Row],[Column2]]-B250)</f>
        <v>2.9657499999999999</v>
      </c>
      <c r="Y251" s="1">
        <f>ABS(IK_diagnostics_degrees[[#This Row],[Column3]]-C250)</f>
        <v>2.7204199999999998</v>
      </c>
      <c r="Z251" s="1">
        <f>ABS(IK_diagnostics_degrees[[#This Row],[Column4]]-D250)</f>
        <v>3.1875800000000001</v>
      </c>
      <c r="AA251" s="1">
        <f>ABS(IK_diagnostics_degrees[[#This Row],[Column5]]-E250)</f>
        <v>1.8088999999999995</v>
      </c>
      <c r="AB251" s="1">
        <f>ABS(IK_diagnostics_degrees[[#This Row],[Column6]]-F250)</f>
        <v>3.1473700000000004</v>
      </c>
      <c r="AC251" s="1">
        <f>ABS(IK_diagnostics_degrees[[#This Row],[Column7]]-G250)</f>
        <v>4.2662100000000001</v>
      </c>
      <c r="AD251" s="1">
        <f>ABS(IK_diagnostics_degrees[[#This Row],[Column8]]-H250)</f>
        <v>1.145826</v>
      </c>
      <c r="AE251" s="1">
        <f>ABS(IK_diagnostics_degrees[[#This Row],[Column9]]-I250)</f>
        <v>3.2390000000000363E-2</v>
      </c>
      <c r="AF251" s="1">
        <f>ABS(IK_diagnostics_degrees[[#This Row],[Column10]]-J250)</f>
        <v>2.7963699999999996</v>
      </c>
      <c r="AG251" s="1">
        <f>ABS(IK_diagnostics_degrees[[#This Row],[Column11]]-K250)</f>
        <v>2.0950000000000002</v>
      </c>
      <c r="AH251" s="1">
        <f>ABS(IK_diagnostics_degrees[[#This Row],[Column12]]-L250)</f>
        <v>0.95784000000000002</v>
      </c>
      <c r="AI251" s="1">
        <f>ABS(IK_diagnostics_degrees[[#This Row],[Column13]]-M250)</f>
        <v>3.24092</v>
      </c>
      <c r="AJ251" s="1">
        <f>ABS(IK_diagnostics_degrees[[#This Row],[Column14]]-N250)</f>
        <v>0.30169000000000001</v>
      </c>
      <c r="AK251" s="1">
        <f>ABS(IK_diagnostics_degrees[[#This Row],[Column15]]-O250)</f>
        <v>2.5432700000000001</v>
      </c>
      <c r="AL251" s="1">
        <f>ABS(IK_diagnostics_degrees[[#This Row],[Column16]]-P250)</f>
        <v>2.4799359999999999</v>
      </c>
      <c r="AM251" s="1">
        <f>ABS(IK_diagnostics_degrees[[#This Row],[Column17]]-Q250)</f>
        <v>0.15206000000000008</v>
      </c>
      <c r="AN251" s="1">
        <f>ABS(IK_diagnostics_degrees[[#This Row],[Column18]]-R250)</f>
        <v>3.1047700000000003</v>
      </c>
      <c r="AO251" s="1">
        <f>ABS(IK_diagnostics_degrees[[#This Row],[Column19]]-S250)</f>
        <v>0.50585999999999998</v>
      </c>
      <c r="AP251" s="1">
        <f>ABS(IK_diagnostics_degrees[[#This Row],[Column20]]-T250)</f>
        <v>0.78364999999999996</v>
      </c>
      <c r="AQ251" s="1">
        <f>ABS(IK_diagnostics_degrees[[#This Row],[Column21]]-U250)</f>
        <v>0.87404999999999999</v>
      </c>
    </row>
    <row r="252" spans="1:43" x14ac:dyDescent="0.25">
      <c r="A252" s="1">
        <v>0.73044200000000004</v>
      </c>
      <c r="B252" s="1">
        <v>1.74363</v>
      </c>
      <c r="C252" s="1">
        <v>6.2831900000000003</v>
      </c>
      <c r="D252" s="1">
        <v>3.7016399999999998</v>
      </c>
      <c r="E252" s="1">
        <v>3.9128099999999999</v>
      </c>
      <c r="F252" s="1">
        <v>3.0772900000000001</v>
      </c>
      <c r="G252" s="1">
        <v>2.2316699999999998</v>
      </c>
      <c r="H252" s="1" t="s">
        <v>22</v>
      </c>
      <c r="I252" s="1">
        <v>5.6425099999999997</v>
      </c>
      <c r="J252" s="1">
        <v>1.24875</v>
      </c>
      <c r="K252" s="1">
        <v>6.2831900000000003</v>
      </c>
      <c r="L252" s="1">
        <v>2.7602600000000002</v>
      </c>
      <c r="M252" s="1">
        <v>4.0580800000000004</v>
      </c>
      <c r="N252" s="1">
        <v>3.6071300000000002</v>
      </c>
      <c r="O252" s="1">
        <v>0.63443499999999997</v>
      </c>
      <c r="P252" s="1">
        <v>2.8790200000000001</v>
      </c>
      <c r="Q252" s="1">
        <v>4.9477399999999996</v>
      </c>
      <c r="R252" s="1">
        <v>1.6868799999999999</v>
      </c>
      <c r="S252" s="1">
        <v>0.77605999999999997</v>
      </c>
      <c r="T252" s="1">
        <v>3.4322499999999998</v>
      </c>
      <c r="U252" s="1">
        <v>4.2212399999999999</v>
      </c>
      <c r="V252" s="1" t="s">
        <v>23</v>
      </c>
      <c r="W252" s="1">
        <f>ABS(IK_diagnostics_degrees[[#This Row],[Column1]]-A251)</f>
        <v>4.6954180000000001</v>
      </c>
      <c r="X252" s="1">
        <f>ABS(IK_diagnostics_degrees[[#This Row],[Column2]]-B251)</f>
        <v>0.15416999999999992</v>
      </c>
      <c r="Y252" s="1">
        <f>ABS(IK_diagnostics_degrees[[#This Row],[Column3]]-C251)</f>
        <v>4.3278100000000004</v>
      </c>
      <c r="Z252" s="1">
        <f>ABS(IK_diagnostics_degrees[[#This Row],[Column4]]-D251)</f>
        <v>2.3183699999999998</v>
      </c>
      <c r="AA252" s="1">
        <f>ABS(IK_diagnostics_degrees[[#This Row],[Column5]]-E251)</f>
        <v>1.9276199999999997</v>
      </c>
      <c r="AB252" s="1">
        <f>ABS(IK_diagnostics_degrees[[#This Row],[Column6]]-F251)</f>
        <v>3.2059000000000002</v>
      </c>
      <c r="AC252" s="1">
        <f>ABS(IK_diagnostics_degrees[[#This Row],[Column7]]-G251)</f>
        <v>2.2316699999999998</v>
      </c>
      <c r="AD252" s="1">
        <f>ABS(IK_diagnostics_degrees[[#This Row],[Column8]]-H251)</f>
        <v>0.77460399999999996</v>
      </c>
      <c r="AE252" s="1">
        <f>ABS(IK_diagnostics_degrees[[#This Row],[Column9]]-I251)</f>
        <v>3.1765699999999999</v>
      </c>
      <c r="AF252" s="1">
        <f>ABS(IK_diagnostics_degrees[[#This Row],[Column10]]-J251)</f>
        <v>3.0924499999999995</v>
      </c>
      <c r="AG252" s="1">
        <f>ABS(IK_diagnostics_degrees[[#This Row],[Column11]]-K251)</f>
        <v>2.9759800000000003</v>
      </c>
      <c r="AH252" s="1">
        <f>ABS(IK_diagnostics_degrees[[#This Row],[Column12]]-L251)</f>
        <v>2.5650900000000001</v>
      </c>
      <c r="AI252" s="1">
        <f>ABS(IK_diagnostics_degrees[[#This Row],[Column13]]-M251)</f>
        <v>2.29678</v>
      </c>
      <c r="AJ252" s="1">
        <f>ABS(IK_diagnostics_degrees[[#This Row],[Column14]]-N251)</f>
        <v>2.0870899999999999</v>
      </c>
      <c r="AK252" s="1">
        <f>ABS(IK_diagnostics_degrees[[#This Row],[Column15]]-O251)</f>
        <v>1.1089150000000001</v>
      </c>
      <c r="AL252" s="1">
        <f>ABS(IK_diagnostics_degrees[[#This Row],[Column16]]-P251)</f>
        <v>2.014586</v>
      </c>
      <c r="AM252" s="1">
        <f>ABS(IK_diagnostics_degrees[[#This Row],[Column17]]-Q251)</f>
        <v>1.6579099999999998</v>
      </c>
      <c r="AN252" s="1">
        <f>ABS(IK_diagnostics_degrees[[#This Row],[Column18]]-R251)</f>
        <v>1.4913500000000002</v>
      </c>
      <c r="AO252" s="1">
        <f>ABS(IK_diagnostics_degrees[[#This Row],[Column19]]-S251)</f>
        <v>0.82443</v>
      </c>
      <c r="AP252" s="1">
        <f>ABS(IK_diagnostics_degrees[[#This Row],[Column20]]-T251)</f>
        <v>1.5771899999999999</v>
      </c>
      <c r="AQ252" s="1">
        <f>ABS(IK_diagnostics_degrees[[#This Row],[Column21]]-U251)</f>
        <v>0.95794999999999986</v>
      </c>
    </row>
    <row r="253" spans="1:43" x14ac:dyDescent="0.25">
      <c r="A253" s="1">
        <v>0.87839599999999995</v>
      </c>
      <c r="B253" s="1">
        <v>2.8818999999999999</v>
      </c>
      <c r="C253" s="1">
        <v>6.1598600000000001</v>
      </c>
      <c r="D253" s="1">
        <v>1.6547400000000001</v>
      </c>
      <c r="E253" s="1">
        <v>1.8141700000000001</v>
      </c>
      <c r="F253" s="1">
        <v>1.0443199999999999</v>
      </c>
      <c r="G253" s="1">
        <v>3.3887800000000001</v>
      </c>
      <c r="H253" s="1">
        <v>1.5617300000000001</v>
      </c>
      <c r="I253" s="1">
        <v>3.4567199999999998</v>
      </c>
      <c r="J253" s="1">
        <v>2.96414</v>
      </c>
      <c r="K253" s="1">
        <v>4.1445800000000004</v>
      </c>
      <c r="L253" s="1">
        <v>4.1501900000000003</v>
      </c>
      <c r="M253" s="1">
        <v>3.8275199999999998</v>
      </c>
      <c r="N253" s="1">
        <v>3.4826299999999999</v>
      </c>
      <c r="O253" s="1">
        <v>2.1855000000000002</v>
      </c>
      <c r="P253" s="1">
        <v>6.2831900000000003</v>
      </c>
      <c r="Q253" s="1">
        <v>2.5209199999999998</v>
      </c>
      <c r="R253" s="1">
        <v>2.6133500000000001</v>
      </c>
      <c r="S253" s="1">
        <v>4.9059799999999996</v>
      </c>
      <c r="T253" s="1">
        <v>2.5502699999999998</v>
      </c>
      <c r="U253" s="1">
        <v>2.20303</v>
      </c>
      <c r="V253" s="1" t="s">
        <v>23</v>
      </c>
      <c r="W253" s="1">
        <f>ABS(IK_diagnostics_degrees[[#This Row],[Column1]]-A252)</f>
        <v>0.14795399999999992</v>
      </c>
      <c r="X253" s="1">
        <f>ABS(IK_diagnostics_degrees[[#This Row],[Column2]]-B252)</f>
        <v>1.1382699999999999</v>
      </c>
      <c r="Y253" s="1">
        <f>ABS(IK_diagnostics_degrees[[#This Row],[Column3]]-C252)</f>
        <v>0.12333000000000016</v>
      </c>
      <c r="Z253" s="1">
        <f>ABS(IK_diagnostics_degrees[[#This Row],[Column4]]-D252)</f>
        <v>2.0468999999999999</v>
      </c>
      <c r="AA253" s="1">
        <f>ABS(IK_diagnostics_degrees[[#This Row],[Column5]]-E252)</f>
        <v>2.0986399999999996</v>
      </c>
      <c r="AB253" s="1">
        <f>ABS(IK_diagnostics_degrees[[#This Row],[Column6]]-F252)</f>
        <v>2.0329700000000002</v>
      </c>
      <c r="AC253" s="1">
        <f>ABS(IK_diagnostics_degrees[[#This Row],[Column7]]-G252)</f>
        <v>1.1571100000000003</v>
      </c>
      <c r="AD253" s="1">
        <f>ABS(IK_diagnostics_degrees[[#This Row],[Column8]]-H252)</f>
        <v>1.5617300000000001</v>
      </c>
      <c r="AE253" s="1">
        <f>ABS(IK_diagnostics_degrees[[#This Row],[Column9]]-I252)</f>
        <v>2.1857899999999999</v>
      </c>
      <c r="AF253" s="1">
        <f>ABS(IK_diagnostics_degrees[[#This Row],[Column10]]-J252)</f>
        <v>1.71539</v>
      </c>
      <c r="AG253" s="1">
        <f>ABS(IK_diagnostics_degrees[[#This Row],[Column11]]-K252)</f>
        <v>2.1386099999999999</v>
      </c>
      <c r="AH253" s="1">
        <f>ABS(IK_diagnostics_degrees[[#This Row],[Column12]]-L252)</f>
        <v>1.3899300000000001</v>
      </c>
      <c r="AI253" s="1">
        <f>ABS(IK_diagnostics_degrees[[#This Row],[Column13]]-M252)</f>
        <v>0.23056000000000054</v>
      </c>
      <c r="AJ253" s="1">
        <f>ABS(IK_diagnostics_degrees[[#This Row],[Column14]]-N252)</f>
        <v>0.12450000000000028</v>
      </c>
      <c r="AK253" s="1">
        <f>ABS(IK_diagnostics_degrees[[#This Row],[Column15]]-O252)</f>
        <v>1.5510650000000004</v>
      </c>
      <c r="AL253" s="1">
        <f>ABS(IK_diagnostics_degrees[[#This Row],[Column16]]-P252)</f>
        <v>3.4041700000000001</v>
      </c>
      <c r="AM253" s="1">
        <f>ABS(IK_diagnostics_degrees[[#This Row],[Column17]]-Q252)</f>
        <v>2.4268199999999998</v>
      </c>
      <c r="AN253" s="1">
        <f>ABS(IK_diagnostics_degrees[[#This Row],[Column18]]-R252)</f>
        <v>0.92647000000000013</v>
      </c>
      <c r="AO253" s="1">
        <f>ABS(IK_diagnostics_degrees[[#This Row],[Column19]]-S252)</f>
        <v>4.1299199999999994</v>
      </c>
      <c r="AP253" s="1">
        <f>ABS(IK_diagnostics_degrees[[#This Row],[Column20]]-T252)</f>
        <v>0.88197999999999999</v>
      </c>
      <c r="AQ253" s="1">
        <f>ABS(IK_diagnostics_degrees[[#This Row],[Column21]]-U252)</f>
        <v>2.0182099999999998</v>
      </c>
    </row>
    <row r="254" spans="1:43" x14ac:dyDescent="0.25">
      <c r="A254" s="1">
        <v>4.7517500000000004</v>
      </c>
      <c r="B254" s="1">
        <v>4.4099399999999997</v>
      </c>
      <c r="C254" s="1">
        <v>0.68822499999999998</v>
      </c>
      <c r="D254" s="1">
        <v>4.4439700000000002</v>
      </c>
      <c r="E254" s="1">
        <v>5.4730600000000003</v>
      </c>
      <c r="F254" s="1">
        <v>5.3834900000000001</v>
      </c>
      <c r="G254" s="1">
        <v>2.5400399999999999</v>
      </c>
      <c r="H254" s="2">
        <v>3.8163500000000001E-5</v>
      </c>
      <c r="I254" s="1">
        <v>5.2499900000000004</v>
      </c>
      <c r="J254" s="1">
        <v>0.99118399999999995</v>
      </c>
      <c r="K254" s="1">
        <v>2.5410599999999998E-2</v>
      </c>
      <c r="L254" s="1">
        <v>4.16751</v>
      </c>
      <c r="M254" s="1">
        <v>3.2227399999999999</v>
      </c>
      <c r="N254" s="1">
        <v>2.70445</v>
      </c>
      <c r="O254" s="1">
        <v>4.3018200000000002</v>
      </c>
      <c r="P254" s="1">
        <v>3.8985099999999999</v>
      </c>
      <c r="Q254" s="1">
        <v>3.5029300000000001</v>
      </c>
      <c r="R254" s="1">
        <v>2.2126400000000001E-2</v>
      </c>
      <c r="S254" s="1">
        <v>4.8402500000000002</v>
      </c>
      <c r="T254" s="1" t="s">
        <v>22</v>
      </c>
      <c r="U254" s="1">
        <v>1.5085299999999999</v>
      </c>
      <c r="V254" s="1" t="s">
        <v>23</v>
      </c>
      <c r="W254" s="1">
        <f>ABS(IK_diagnostics_degrees[[#This Row],[Column1]]-A253)</f>
        <v>3.8733540000000004</v>
      </c>
      <c r="X254" s="1">
        <f>ABS(IK_diagnostics_degrees[[#This Row],[Column2]]-B253)</f>
        <v>1.5280399999999998</v>
      </c>
      <c r="Y254" s="1">
        <f>ABS(IK_diagnostics_degrees[[#This Row],[Column3]]-C253)</f>
        <v>5.471635</v>
      </c>
      <c r="Z254" s="1">
        <f>ABS(IK_diagnostics_degrees[[#This Row],[Column4]]-D253)</f>
        <v>2.7892299999999999</v>
      </c>
      <c r="AA254" s="1">
        <f>ABS(IK_diagnostics_degrees[[#This Row],[Column5]]-E253)</f>
        <v>3.6588900000000004</v>
      </c>
      <c r="AB254" s="1">
        <f>ABS(IK_diagnostics_degrees[[#This Row],[Column6]]-F253)</f>
        <v>4.3391700000000002</v>
      </c>
      <c r="AC254" s="1">
        <f>ABS(IK_diagnostics_degrees[[#This Row],[Column7]]-G253)</f>
        <v>0.84874000000000027</v>
      </c>
      <c r="AD254" s="1">
        <f>ABS(IK_diagnostics_degrees[[#This Row],[Column8]]-H253)</f>
        <v>1.5616918365000001</v>
      </c>
      <c r="AE254" s="1">
        <f>ABS(IK_diagnostics_degrees[[#This Row],[Column9]]-I253)</f>
        <v>1.7932700000000006</v>
      </c>
      <c r="AF254" s="1">
        <f>ABS(IK_diagnostics_degrees[[#This Row],[Column10]]-J253)</f>
        <v>1.9729559999999999</v>
      </c>
      <c r="AG254" s="1">
        <f>ABS(IK_diagnostics_degrees[[#This Row],[Column11]]-K253)</f>
        <v>4.1191694000000005</v>
      </c>
      <c r="AH254" s="1">
        <f>ABS(IK_diagnostics_degrees[[#This Row],[Column12]]-L253)</f>
        <v>1.731999999999978E-2</v>
      </c>
      <c r="AI254" s="1">
        <f>ABS(IK_diagnostics_degrees[[#This Row],[Column13]]-M253)</f>
        <v>0.60477999999999987</v>
      </c>
      <c r="AJ254" s="1">
        <f>ABS(IK_diagnostics_degrees[[#This Row],[Column14]]-N253)</f>
        <v>0.77817999999999987</v>
      </c>
      <c r="AK254" s="1">
        <f>ABS(IK_diagnostics_degrees[[#This Row],[Column15]]-O253)</f>
        <v>2.11632</v>
      </c>
      <c r="AL254" s="1">
        <f>ABS(IK_diagnostics_degrees[[#This Row],[Column16]]-P253)</f>
        <v>2.3846800000000004</v>
      </c>
      <c r="AM254" s="1">
        <f>ABS(IK_diagnostics_degrees[[#This Row],[Column17]]-Q253)</f>
        <v>0.98201000000000027</v>
      </c>
      <c r="AN254" s="1">
        <f>ABS(IK_diagnostics_degrees[[#This Row],[Column18]]-R253)</f>
        <v>2.5912236000000002</v>
      </c>
      <c r="AO254" s="1">
        <f>ABS(IK_diagnostics_degrees[[#This Row],[Column19]]-S253)</f>
        <v>6.57299999999994E-2</v>
      </c>
      <c r="AP254" s="1">
        <f>ABS(IK_diagnostics_degrees[[#This Row],[Column20]]-T253)</f>
        <v>2.5502699999999998</v>
      </c>
      <c r="AQ254" s="1">
        <f>ABS(IK_diagnostics_degrees[[#This Row],[Column21]]-U253)</f>
        <v>0.69450000000000012</v>
      </c>
    </row>
    <row r="255" spans="1:43" x14ac:dyDescent="0.25">
      <c r="A255" s="1">
        <v>6.2830300000000001</v>
      </c>
      <c r="B255" s="1">
        <v>4.1487400000000001</v>
      </c>
      <c r="C255" s="1">
        <v>3.95309</v>
      </c>
      <c r="D255" s="1">
        <v>5.6172700000000004</v>
      </c>
      <c r="E255" s="1">
        <v>5.7726699999999997</v>
      </c>
      <c r="F255" s="1">
        <v>5.0604899999999997</v>
      </c>
      <c r="G255" s="1">
        <v>3.4432999999999998</v>
      </c>
      <c r="H255" s="1">
        <v>6.27827</v>
      </c>
      <c r="I255" s="1">
        <v>0.45371899999999998</v>
      </c>
      <c r="J255" s="1">
        <v>6.2831900000000003</v>
      </c>
      <c r="K255" s="1">
        <v>6.2831799999999998</v>
      </c>
      <c r="L255" s="1">
        <v>2.7926300000000001E-2</v>
      </c>
      <c r="M255" s="1">
        <v>0.69380500000000001</v>
      </c>
      <c r="N255" s="1">
        <v>2.5986899999999999</v>
      </c>
      <c r="O255" s="1">
        <v>1.1822900000000001</v>
      </c>
      <c r="P255" s="1">
        <v>5.3767699999999996</v>
      </c>
      <c r="Q255" s="1">
        <v>5.2572400000000004</v>
      </c>
      <c r="R255" s="1">
        <v>2.0399799999999999</v>
      </c>
      <c r="S255" s="1">
        <v>1.3747199999999999</v>
      </c>
      <c r="T255" s="1">
        <v>3.3709899999999999</v>
      </c>
      <c r="U255" s="1">
        <v>6.2831900000000003</v>
      </c>
      <c r="V255" s="1" t="s">
        <v>23</v>
      </c>
      <c r="W255" s="1">
        <f>ABS(IK_diagnostics_degrees[[#This Row],[Column1]]-A254)</f>
        <v>1.5312799999999998</v>
      </c>
      <c r="X255" s="1">
        <f>ABS(IK_diagnostics_degrees[[#This Row],[Column2]]-B254)</f>
        <v>0.26119999999999965</v>
      </c>
      <c r="Y255" s="1">
        <f>ABS(IK_diagnostics_degrees[[#This Row],[Column3]]-C254)</f>
        <v>3.2648649999999999</v>
      </c>
      <c r="Z255" s="1">
        <f>ABS(IK_diagnostics_degrees[[#This Row],[Column4]]-D254)</f>
        <v>1.1733000000000002</v>
      </c>
      <c r="AA255" s="1">
        <f>ABS(IK_diagnostics_degrees[[#This Row],[Column5]]-E254)</f>
        <v>0.29960999999999949</v>
      </c>
      <c r="AB255" s="1">
        <f>ABS(IK_diagnostics_degrees[[#This Row],[Column6]]-F254)</f>
        <v>0.3230000000000004</v>
      </c>
      <c r="AC255" s="1">
        <f>ABS(IK_diagnostics_degrees[[#This Row],[Column7]]-G254)</f>
        <v>0.90325999999999995</v>
      </c>
      <c r="AD255" s="1">
        <f>ABS(IK_diagnostics_degrees[[#This Row],[Column8]]-H254)</f>
        <v>6.2782318364999998</v>
      </c>
      <c r="AE255" s="1">
        <f>ABS(IK_diagnostics_degrees[[#This Row],[Column9]]-I254)</f>
        <v>4.7962710000000008</v>
      </c>
      <c r="AF255" s="1">
        <f>ABS(IK_diagnostics_degrees[[#This Row],[Column10]]-J254)</f>
        <v>5.2920060000000007</v>
      </c>
      <c r="AG255" s="1">
        <f>ABS(IK_diagnostics_degrees[[#This Row],[Column11]]-K254)</f>
        <v>6.2577693999999999</v>
      </c>
      <c r="AH255" s="1">
        <f>ABS(IK_diagnostics_degrees[[#This Row],[Column12]]-L254)</f>
        <v>4.1395837000000002</v>
      </c>
      <c r="AI255" s="1">
        <f>ABS(IK_diagnostics_degrees[[#This Row],[Column13]]-M254)</f>
        <v>2.5289349999999997</v>
      </c>
      <c r="AJ255" s="1">
        <f>ABS(IK_diagnostics_degrees[[#This Row],[Column14]]-N254)</f>
        <v>0.10576000000000008</v>
      </c>
      <c r="AK255" s="1">
        <f>ABS(IK_diagnostics_degrees[[#This Row],[Column15]]-O254)</f>
        <v>3.1195300000000001</v>
      </c>
      <c r="AL255" s="1">
        <f>ABS(IK_diagnostics_degrees[[#This Row],[Column16]]-P254)</f>
        <v>1.4782599999999997</v>
      </c>
      <c r="AM255" s="1">
        <f>ABS(IK_diagnostics_degrees[[#This Row],[Column17]]-Q254)</f>
        <v>1.7543100000000003</v>
      </c>
      <c r="AN255" s="1">
        <f>ABS(IK_diagnostics_degrees[[#This Row],[Column18]]-R254)</f>
        <v>2.0178536</v>
      </c>
      <c r="AO255" s="1">
        <f>ABS(IK_diagnostics_degrees[[#This Row],[Column19]]-S254)</f>
        <v>3.4655300000000002</v>
      </c>
      <c r="AP255" s="1">
        <f>ABS(IK_diagnostics_degrees[[#This Row],[Column20]]-T254)</f>
        <v>3.3709899999999999</v>
      </c>
      <c r="AQ255" s="1">
        <f>ABS(IK_diagnostics_degrees[[#This Row],[Column21]]-U254)</f>
        <v>4.7746600000000008</v>
      </c>
    </row>
    <row r="256" spans="1:43" x14ac:dyDescent="0.25">
      <c r="A256" s="1">
        <v>2.9957400000000002E-3</v>
      </c>
      <c r="B256" s="1">
        <v>0.77058400000000005</v>
      </c>
      <c r="C256" s="1">
        <v>0.33241199999999999</v>
      </c>
      <c r="D256" s="1">
        <v>3.1339199999999998</v>
      </c>
      <c r="E256" s="1">
        <v>6.2831900000000003</v>
      </c>
      <c r="F256" s="1">
        <v>6.2825300000000004</v>
      </c>
      <c r="G256" s="1">
        <v>5.1139700000000001</v>
      </c>
      <c r="H256" s="1">
        <v>2.0910700000000002</v>
      </c>
      <c r="I256" s="1">
        <v>5.3998100000000004</v>
      </c>
      <c r="J256" s="1">
        <v>0.55533699999999997</v>
      </c>
      <c r="K256" s="1">
        <v>3.5063499999999999</v>
      </c>
      <c r="L256" s="1">
        <v>4.6162799999999997</v>
      </c>
      <c r="M256" s="1">
        <v>3.96841</v>
      </c>
      <c r="N256" s="1">
        <v>4.51973</v>
      </c>
      <c r="O256" s="1">
        <v>6.2831900000000003</v>
      </c>
      <c r="P256" s="1">
        <v>1.08562</v>
      </c>
      <c r="Q256" s="1">
        <v>6.0382100000000003</v>
      </c>
      <c r="R256" s="1">
        <v>5.5411000000000001</v>
      </c>
      <c r="S256" s="1">
        <v>5.0781700000000001</v>
      </c>
      <c r="T256" s="1">
        <v>2.4766300000000001</v>
      </c>
      <c r="U256" s="1">
        <v>3.0195099999999999</v>
      </c>
      <c r="V256" s="1" t="s">
        <v>23</v>
      </c>
      <c r="W256" s="1">
        <f>ABS(IK_diagnostics_degrees[[#This Row],[Column1]]-A255)</f>
        <v>6.2800342599999999</v>
      </c>
      <c r="X256" s="1">
        <f>ABS(IK_diagnostics_degrees[[#This Row],[Column2]]-B255)</f>
        <v>3.3781560000000002</v>
      </c>
      <c r="Y256" s="1">
        <f>ABS(IK_diagnostics_degrees[[#This Row],[Column3]]-C255)</f>
        <v>3.6206779999999998</v>
      </c>
      <c r="Z256" s="1">
        <f>ABS(IK_diagnostics_degrees[[#This Row],[Column4]]-D255)</f>
        <v>2.4833500000000006</v>
      </c>
      <c r="AA256" s="1">
        <f>ABS(IK_diagnostics_degrees[[#This Row],[Column5]]-E255)</f>
        <v>0.51052000000000053</v>
      </c>
      <c r="AB256" s="1">
        <f>ABS(IK_diagnostics_degrees[[#This Row],[Column6]]-F255)</f>
        <v>1.2220400000000007</v>
      </c>
      <c r="AC256" s="1">
        <f>ABS(IK_diagnostics_degrees[[#This Row],[Column7]]-G255)</f>
        <v>1.6706700000000003</v>
      </c>
      <c r="AD256" s="1">
        <f>ABS(IK_diagnostics_degrees[[#This Row],[Column8]]-H255)</f>
        <v>4.1871999999999998</v>
      </c>
      <c r="AE256" s="1">
        <f>ABS(IK_diagnostics_degrees[[#This Row],[Column9]]-I255)</f>
        <v>4.9460910000000009</v>
      </c>
      <c r="AF256" s="1">
        <f>ABS(IK_diagnostics_degrees[[#This Row],[Column10]]-J255)</f>
        <v>5.7278530000000005</v>
      </c>
      <c r="AG256" s="1">
        <f>ABS(IK_diagnostics_degrees[[#This Row],[Column11]]-K255)</f>
        <v>2.7768299999999999</v>
      </c>
      <c r="AH256" s="1">
        <f>ABS(IK_diagnostics_degrees[[#This Row],[Column12]]-L255)</f>
        <v>4.5883536999999999</v>
      </c>
      <c r="AI256" s="1">
        <f>ABS(IK_diagnostics_degrees[[#This Row],[Column13]]-M255)</f>
        <v>3.2746050000000002</v>
      </c>
      <c r="AJ256" s="1">
        <f>ABS(IK_diagnostics_degrees[[#This Row],[Column14]]-N255)</f>
        <v>1.9210400000000001</v>
      </c>
      <c r="AK256" s="1">
        <f>ABS(IK_diagnostics_degrees[[#This Row],[Column15]]-O255)</f>
        <v>5.1009000000000002</v>
      </c>
      <c r="AL256" s="1">
        <f>ABS(IK_diagnostics_degrees[[#This Row],[Column16]]-P255)</f>
        <v>4.29115</v>
      </c>
      <c r="AM256" s="1">
        <f>ABS(IK_diagnostics_degrees[[#This Row],[Column17]]-Q255)</f>
        <v>0.78096999999999994</v>
      </c>
      <c r="AN256" s="1">
        <f>ABS(IK_diagnostics_degrees[[#This Row],[Column18]]-R255)</f>
        <v>3.5011200000000002</v>
      </c>
      <c r="AO256" s="1">
        <f>ABS(IK_diagnostics_degrees[[#This Row],[Column19]]-S255)</f>
        <v>3.7034500000000001</v>
      </c>
      <c r="AP256" s="1">
        <f>ABS(IK_diagnostics_degrees[[#This Row],[Column20]]-T255)</f>
        <v>0.89435999999999982</v>
      </c>
      <c r="AQ256" s="1">
        <f>ABS(IK_diagnostics_degrees[[#This Row],[Column21]]-U255)</f>
        <v>3.2636800000000004</v>
      </c>
    </row>
    <row r="257" spans="1:43" x14ac:dyDescent="0.25">
      <c r="A257" s="1">
        <v>0.31265100000000001</v>
      </c>
      <c r="B257" s="1">
        <v>1.5178499999999999</v>
      </c>
      <c r="C257" s="1">
        <v>8.3879799999999997E-4</v>
      </c>
      <c r="D257" s="1">
        <v>6.1471900000000002</v>
      </c>
      <c r="E257" s="1">
        <v>0.59938499999999995</v>
      </c>
      <c r="F257" s="1">
        <v>1.17257E-2</v>
      </c>
      <c r="G257" s="1">
        <v>4.0754700000000001</v>
      </c>
      <c r="H257" s="1">
        <v>3.3756900000000001</v>
      </c>
      <c r="I257" s="1">
        <v>4.7018500000000003</v>
      </c>
      <c r="J257" s="1">
        <v>2.0148299999999999</v>
      </c>
      <c r="K257" s="1">
        <v>1.19217</v>
      </c>
      <c r="L257" s="1">
        <v>2.26017</v>
      </c>
      <c r="M257" s="1">
        <v>4.39107</v>
      </c>
      <c r="N257" s="1">
        <v>2.16378</v>
      </c>
      <c r="O257" s="1">
        <v>6.2831900000000003</v>
      </c>
      <c r="P257" s="1">
        <v>0.50338300000000002</v>
      </c>
      <c r="Q257" s="1">
        <v>1.9826999999999999</v>
      </c>
      <c r="R257" s="1">
        <v>0.63530399999999998</v>
      </c>
      <c r="S257" s="1">
        <v>3.6682800000000002</v>
      </c>
      <c r="T257" s="1">
        <v>4.8209799999999996</v>
      </c>
      <c r="U257" s="1">
        <v>0.88826899999999998</v>
      </c>
      <c r="V257" s="1" t="s">
        <v>23</v>
      </c>
      <c r="W257" s="1">
        <f>ABS(IK_diagnostics_degrees[[#This Row],[Column1]]-A256)</f>
        <v>0.30965525999999999</v>
      </c>
      <c r="X257" s="1">
        <f>ABS(IK_diagnostics_degrees[[#This Row],[Column2]]-B256)</f>
        <v>0.74726599999999987</v>
      </c>
      <c r="Y257" s="1">
        <f>ABS(IK_diagnostics_degrees[[#This Row],[Column3]]-C256)</f>
        <v>0.33157320200000001</v>
      </c>
      <c r="Z257" s="1">
        <f>ABS(IK_diagnostics_degrees[[#This Row],[Column4]]-D256)</f>
        <v>3.0132700000000003</v>
      </c>
      <c r="AA257" s="1">
        <f>ABS(IK_diagnostics_degrees[[#This Row],[Column5]]-E256)</f>
        <v>5.6838050000000004</v>
      </c>
      <c r="AB257" s="1">
        <f>ABS(IK_diagnostics_degrees[[#This Row],[Column6]]-F256)</f>
        <v>6.2708043</v>
      </c>
      <c r="AC257" s="1">
        <f>ABS(IK_diagnostics_degrees[[#This Row],[Column7]]-G256)</f>
        <v>1.0385</v>
      </c>
      <c r="AD257" s="1">
        <f>ABS(IK_diagnostics_degrees[[#This Row],[Column8]]-H256)</f>
        <v>1.2846199999999999</v>
      </c>
      <c r="AE257" s="1">
        <f>ABS(IK_diagnostics_degrees[[#This Row],[Column9]]-I256)</f>
        <v>0.69796000000000014</v>
      </c>
      <c r="AF257" s="1">
        <f>ABS(IK_diagnostics_degrees[[#This Row],[Column10]]-J256)</f>
        <v>1.4594929999999999</v>
      </c>
      <c r="AG257" s="1">
        <f>ABS(IK_diagnostics_degrees[[#This Row],[Column11]]-K256)</f>
        <v>2.3141799999999999</v>
      </c>
      <c r="AH257" s="1">
        <f>ABS(IK_diagnostics_degrees[[#This Row],[Column12]]-L256)</f>
        <v>2.3561099999999997</v>
      </c>
      <c r="AI257" s="1">
        <f>ABS(IK_diagnostics_degrees[[#This Row],[Column13]]-M256)</f>
        <v>0.42266000000000004</v>
      </c>
      <c r="AJ257" s="1">
        <f>ABS(IK_diagnostics_degrees[[#This Row],[Column14]]-N256)</f>
        <v>2.35595</v>
      </c>
      <c r="AK257" s="1">
        <f>ABS(IK_diagnostics_degrees[[#This Row],[Column15]]-O256)</f>
        <v>0</v>
      </c>
      <c r="AL257" s="1">
        <f>ABS(IK_diagnostics_degrees[[#This Row],[Column16]]-P256)</f>
        <v>0.582237</v>
      </c>
      <c r="AM257" s="1">
        <f>ABS(IK_diagnostics_degrees[[#This Row],[Column17]]-Q256)</f>
        <v>4.0555099999999999</v>
      </c>
      <c r="AN257" s="1">
        <f>ABS(IK_diagnostics_degrees[[#This Row],[Column18]]-R256)</f>
        <v>4.9057960000000005</v>
      </c>
      <c r="AO257" s="1">
        <f>ABS(IK_diagnostics_degrees[[#This Row],[Column19]]-S256)</f>
        <v>1.4098899999999999</v>
      </c>
      <c r="AP257" s="1">
        <f>ABS(IK_diagnostics_degrees[[#This Row],[Column20]]-T256)</f>
        <v>2.3443499999999995</v>
      </c>
      <c r="AQ257" s="1">
        <f>ABS(IK_diagnostics_degrees[[#This Row],[Column21]]-U256)</f>
        <v>2.1312410000000002</v>
      </c>
    </row>
    <row r="258" spans="1:43" x14ac:dyDescent="0.25">
      <c r="A258" s="1">
        <v>5.1242900000000002</v>
      </c>
      <c r="B258" s="1">
        <v>2.1217299999999999</v>
      </c>
      <c r="C258" s="1">
        <v>0.40868900000000002</v>
      </c>
      <c r="D258" s="1">
        <v>6.1071600000000004</v>
      </c>
      <c r="E258" s="1">
        <v>4.6007400000000001</v>
      </c>
      <c r="F258" s="1">
        <v>6.2663000000000002</v>
      </c>
      <c r="G258" s="1">
        <v>4.7068000000000003</v>
      </c>
      <c r="H258" s="1">
        <v>4.3790800000000001</v>
      </c>
      <c r="I258" s="1">
        <v>6.2831900000000003</v>
      </c>
      <c r="J258" s="1">
        <v>4.0502500000000001</v>
      </c>
      <c r="K258" s="1">
        <v>0.148369</v>
      </c>
      <c r="L258" s="1">
        <v>6.5925300000000006E-2</v>
      </c>
      <c r="M258" s="1">
        <v>0.58352300000000001</v>
      </c>
      <c r="N258" s="1">
        <v>2.5702099999999999</v>
      </c>
      <c r="O258" s="1">
        <v>1.8574299999999999</v>
      </c>
      <c r="P258" s="1">
        <v>3.0182199999999999</v>
      </c>
      <c r="Q258" s="1">
        <v>0.40074199999999999</v>
      </c>
      <c r="R258" s="1">
        <v>0.89962200000000003</v>
      </c>
      <c r="S258" s="1">
        <v>5.4791800000000004</v>
      </c>
      <c r="T258" s="1">
        <v>0.68419799999999997</v>
      </c>
      <c r="U258" s="1">
        <v>4.0662900000000004</v>
      </c>
      <c r="V258" s="1" t="s">
        <v>23</v>
      </c>
      <c r="W258" s="1">
        <f>ABS(IK_diagnostics_degrees[[#This Row],[Column1]]-A257)</f>
        <v>4.8116390000000004</v>
      </c>
      <c r="X258" s="1">
        <f>ABS(IK_diagnostics_degrees[[#This Row],[Column2]]-B257)</f>
        <v>0.60387999999999997</v>
      </c>
      <c r="Y258" s="1">
        <f>ABS(IK_diagnostics_degrees[[#This Row],[Column3]]-C257)</f>
        <v>0.40785020200000005</v>
      </c>
      <c r="Z258" s="1">
        <f>ABS(IK_diagnostics_degrees[[#This Row],[Column4]]-D257)</f>
        <v>4.0029999999999788E-2</v>
      </c>
      <c r="AA258" s="1">
        <f>ABS(IK_diagnostics_degrees[[#This Row],[Column5]]-E257)</f>
        <v>4.0013550000000002</v>
      </c>
      <c r="AB258" s="1">
        <f>ABS(IK_diagnostics_degrees[[#This Row],[Column6]]-F257)</f>
        <v>6.2545742999999998</v>
      </c>
      <c r="AC258" s="1">
        <f>ABS(IK_diagnostics_degrees[[#This Row],[Column7]]-G257)</f>
        <v>0.63133000000000017</v>
      </c>
      <c r="AD258" s="1">
        <f>ABS(IK_diagnostics_degrees[[#This Row],[Column8]]-H257)</f>
        <v>1.00339</v>
      </c>
      <c r="AE258" s="1">
        <f>ABS(IK_diagnostics_degrees[[#This Row],[Column9]]-I257)</f>
        <v>1.58134</v>
      </c>
      <c r="AF258" s="1">
        <f>ABS(IK_diagnostics_degrees[[#This Row],[Column10]]-J257)</f>
        <v>2.0354200000000002</v>
      </c>
      <c r="AG258" s="1">
        <f>ABS(IK_diagnostics_degrees[[#This Row],[Column11]]-K257)</f>
        <v>1.043801</v>
      </c>
      <c r="AH258" s="1">
        <f>ABS(IK_diagnostics_degrees[[#This Row],[Column12]]-L257)</f>
        <v>2.1942447</v>
      </c>
      <c r="AI258" s="1">
        <f>ABS(IK_diagnostics_degrees[[#This Row],[Column13]]-M257)</f>
        <v>3.807547</v>
      </c>
      <c r="AJ258" s="1">
        <f>ABS(IK_diagnostics_degrees[[#This Row],[Column14]]-N257)</f>
        <v>0.40642999999999985</v>
      </c>
      <c r="AK258" s="1">
        <f>ABS(IK_diagnostics_degrees[[#This Row],[Column15]]-O257)</f>
        <v>4.4257600000000004</v>
      </c>
      <c r="AL258" s="1">
        <f>ABS(IK_diagnostics_degrees[[#This Row],[Column16]]-P257)</f>
        <v>2.514837</v>
      </c>
      <c r="AM258" s="1">
        <f>ABS(IK_diagnostics_degrees[[#This Row],[Column17]]-Q257)</f>
        <v>1.581958</v>
      </c>
      <c r="AN258" s="1">
        <f>ABS(IK_diagnostics_degrees[[#This Row],[Column18]]-R257)</f>
        <v>0.26431800000000005</v>
      </c>
      <c r="AO258" s="1">
        <f>ABS(IK_diagnostics_degrees[[#This Row],[Column19]]-S257)</f>
        <v>1.8109000000000002</v>
      </c>
      <c r="AP258" s="1">
        <f>ABS(IK_diagnostics_degrees[[#This Row],[Column20]]-T257)</f>
        <v>4.1367819999999993</v>
      </c>
      <c r="AQ258" s="1">
        <f>ABS(IK_diagnostics_degrees[[#This Row],[Column21]]-U257)</f>
        <v>3.1780210000000002</v>
      </c>
    </row>
    <row r="259" spans="1:43" x14ac:dyDescent="0.25">
      <c r="A259" s="1">
        <v>1.51173</v>
      </c>
      <c r="B259" s="1">
        <v>0.61171500000000001</v>
      </c>
      <c r="C259" s="1">
        <v>4.2485600000000003</v>
      </c>
      <c r="D259" s="1">
        <v>5.0831</v>
      </c>
      <c r="E259" s="1">
        <v>4.4406999999999996</v>
      </c>
      <c r="F259" s="1">
        <v>2.5679400000000001</v>
      </c>
      <c r="G259" s="1">
        <v>4.1040599999999996</v>
      </c>
      <c r="H259" s="1">
        <v>1.9428000000000001</v>
      </c>
      <c r="I259" s="1">
        <v>1.0279499999999999</v>
      </c>
      <c r="J259" s="1">
        <v>1.89093</v>
      </c>
      <c r="K259" s="1">
        <v>2.5350100000000002</v>
      </c>
      <c r="L259" s="1">
        <v>3.7655599999999998</v>
      </c>
      <c r="M259" s="1">
        <v>1.83456</v>
      </c>
      <c r="N259" s="1">
        <v>6.2831900000000003</v>
      </c>
      <c r="O259" s="1">
        <v>0.35596499999999998</v>
      </c>
      <c r="P259" s="1">
        <v>4.8505799999999999</v>
      </c>
      <c r="Q259" s="1">
        <v>3.10155</v>
      </c>
      <c r="R259" s="1">
        <v>5.1685600000000003</v>
      </c>
      <c r="S259" s="1">
        <v>3.6198899999999998</v>
      </c>
      <c r="T259" s="1">
        <v>3.2761</v>
      </c>
      <c r="U259" s="1">
        <v>4.56379</v>
      </c>
      <c r="V259" s="1" t="s">
        <v>23</v>
      </c>
      <c r="W259" s="1">
        <f>ABS(IK_diagnostics_degrees[[#This Row],[Column1]]-A258)</f>
        <v>3.6125600000000002</v>
      </c>
      <c r="X259" s="1">
        <f>ABS(IK_diagnostics_degrees[[#This Row],[Column2]]-B258)</f>
        <v>1.5100149999999999</v>
      </c>
      <c r="Y259" s="1">
        <f>ABS(IK_diagnostics_degrees[[#This Row],[Column3]]-C258)</f>
        <v>3.8398710000000005</v>
      </c>
      <c r="Z259" s="1">
        <f>ABS(IK_diagnostics_degrees[[#This Row],[Column4]]-D258)</f>
        <v>1.0240600000000004</v>
      </c>
      <c r="AA259" s="1">
        <f>ABS(IK_diagnostics_degrees[[#This Row],[Column5]]-E258)</f>
        <v>0.1600400000000004</v>
      </c>
      <c r="AB259" s="1">
        <f>ABS(IK_diagnostics_degrees[[#This Row],[Column6]]-F258)</f>
        <v>3.6983600000000001</v>
      </c>
      <c r="AC259" s="1">
        <f>ABS(IK_diagnostics_degrees[[#This Row],[Column7]]-G258)</f>
        <v>0.60274000000000072</v>
      </c>
      <c r="AD259" s="1">
        <f>ABS(IK_diagnostics_degrees[[#This Row],[Column8]]-H258)</f>
        <v>2.43628</v>
      </c>
      <c r="AE259" s="1">
        <f>ABS(IK_diagnostics_degrees[[#This Row],[Column9]]-I258)</f>
        <v>5.2552400000000006</v>
      </c>
      <c r="AF259" s="1">
        <f>ABS(IK_diagnostics_degrees[[#This Row],[Column10]]-J258)</f>
        <v>2.1593200000000001</v>
      </c>
      <c r="AG259" s="1">
        <f>ABS(IK_diagnostics_degrees[[#This Row],[Column11]]-K258)</f>
        <v>2.386641</v>
      </c>
      <c r="AH259" s="1">
        <f>ABS(IK_diagnostics_degrees[[#This Row],[Column12]]-L258)</f>
        <v>3.6996346999999998</v>
      </c>
      <c r="AI259" s="1">
        <f>ABS(IK_diagnostics_degrees[[#This Row],[Column13]]-M258)</f>
        <v>1.251037</v>
      </c>
      <c r="AJ259" s="1">
        <f>ABS(IK_diagnostics_degrees[[#This Row],[Column14]]-N258)</f>
        <v>3.7129800000000004</v>
      </c>
      <c r="AK259" s="1">
        <f>ABS(IK_diagnostics_degrees[[#This Row],[Column15]]-O258)</f>
        <v>1.501465</v>
      </c>
      <c r="AL259" s="1">
        <f>ABS(IK_diagnostics_degrees[[#This Row],[Column16]]-P258)</f>
        <v>1.83236</v>
      </c>
      <c r="AM259" s="1">
        <f>ABS(IK_diagnostics_degrees[[#This Row],[Column17]]-Q258)</f>
        <v>2.7008079999999999</v>
      </c>
      <c r="AN259" s="1">
        <f>ABS(IK_diagnostics_degrees[[#This Row],[Column18]]-R258)</f>
        <v>4.2689380000000003</v>
      </c>
      <c r="AO259" s="1">
        <f>ABS(IK_diagnostics_degrees[[#This Row],[Column19]]-S258)</f>
        <v>1.8592900000000006</v>
      </c>
      <c r="AP259" s="1">
        <f>ABS(IK_diagnostics_degrees[[#This Row],[Column20]]-T258)</f>
        <v>2.5919020000000002</v>
      </c>
      <c r="AQ259" s="1">
        <f>ABS(IK_diagnostics_degrees[[#This Row],[Column21]]-U258)</f>
        <v>0.49749999999999961</v>
      </c>
    </row>
    <row r="260" spans="1:43" x14ac:dyDescent="0.25">
      <c r="A260" s="1">
        <v>3.14344</v>
      </c>
      <c r="B260" s="1">
        <v>4.6432099999999998</v>
      </c>
      <c r="C260" s="2">
        <v>6.8096300000000001E-5</v>
      </c>
      <c r="D260" s="1">
        <v>3.9844499999999998</v>
      </c>
      <c r="E260" s="1">
        <v>6.2831900000000003</v>
      </c>
      <c r="F260" s="1">
        <v>2.89628E-2</v>
      </c>
      <c r="G260" s="1">
        <v>1.83768</v>
      </c>
      <c r="H260" s="1">
        <v>0.47275499999999998</v>
      </c>
      <c r="I260" s="1">
        <v>0.40309099999999998</v>
      </c>
      <c r="J260" s="1">
        <v>6.1950099999999999</v>
      </c>
      <c r="K260" s="1">
        <v>6.2831900000000003</v>
      </c>
      <c r="L260" s="1">
        <v>4.60318</v>
      </c>
      <c r="M260" s="1">
        <v>5.1691200000000004</v>
      </c>
      <c r="N260" s="1">
        <v>5.1075999999999997</v>
      </c>
      <c r="O260" s="1">
        <v>2.2522099999999998</v>
      </c>
      <c r="P260" s="1">
        <v>5.9051099999999996</v>
      </c>
      <c r="Q260" s="1">
        <v>0.26034000000000002</v>
      </c>
      <c r="R260" s="1">
        <v>5.1063900000000002</v>
      </c>
      <c r="S260" s="1">
        <v>4.5966800000000001</v>
      </c>
      <c r="T260" s="1">
        <v>2.5759300000000001</v>
      </c>
      <c r="U260" s="1">
        <v>6.2156799999999999</v>
      </c>
      <c r="V260" s="1" t="s">
        <v>23</v>
      </c>
      <c r="W260" s="1">
        <f>ABS(IK_diagnostics_degrees[[#This Row],[Column1]]-A259)</f>
        <v>1.63171</v>
      </c>
      <c r="X260" s="1">
        <f>ABS(IK_diagnostics_degrees[[#This Row],[Column2]]-B259)</f>
        <v>4.0314949999999996</v>
      </c>
      <c r="Y260" s="1">
        <f>ABS(IK_diagnostics_degrees[[#This Row],[Column3]]-C259)</f>
        <v>4.2484919037000006</v>
      </c>
      <c r="Z260" s="1">
        <f>ABS(IK_diagnostics_degrees[[#This Row],[Column4]]-D259)</f>
        <v>1.0986500000000001</v>
      </c>
      <c r="AA260" s="1">
        <f>ABS(IK_diagnostics_degrees[[#This Row],[Column5]]-E259)</f>
        <v>1.8424900000000006</v>
      </c>
      <c r="AB260" s="1">
        <f>ABS(IK_diagnostics_degrees[[#This Row],[Column6]]-F259)</f>
        <v>2.5389772000000002</v>
      </c>
      <c r="AC260" s="1">
        <f>ABS(IK_diagnostics_degrees[[#This Row],[Column7]]-G259)</f>
        <v>2.2663799999999998</v>
      </c>
      <c r="AD260" s="1">
        <f>ABS(IK_diagnostics_degrees[[#This Row],[Column8]]-H259)</f>
        <v>1.470045</v>
      </c>
      <c r="AE260" s="1">
        <f>ABS(IK_diagnostics_degrees[[#This Row],[Column9]]-I259)</f>
        <v>0.62485899999999994</v>
      </c>
      <c r="AF260" s="1">
        <f>ABS(IK_diagnostics_degrees[[#This Row],[Column10]]-J259)</f>
        <v>4.3040799999999999</v>
      </c>
      <c r="AG260" s="1">
        <f>ABS(IK_diagnostics_degrees[[#This Row],[Column11]]-K259)</f>
        <v>3.7481800000000001</v>
      </c>
      <c r="AH260" s="1">
        <f>ABS(IK_diagnostics_degrees[[#This Row],[Column12]]-L259)</f>
        <v>0.83762000000000025</v>
      </c>
      <c r="AI260" s="1">
        <f>ABS(IK_diagnostics_degrees[[#This Row],[Column13]]-M259)</f>
        <v>3.3345600000000006</v>
      </c>
      <c r="AJ260" s="1">
        <f>ABS(IK_diagnostics_degrees[[#This Row],[Column14]]-N259)</f>
        <v>1.1755900000000006</v>
      </c>
      <c r="AK260" s="1">
        <f>ABS(IK_diagnostics_degrees[[#This Row],[Column15]]-O259)</f>
        <v>1.896245</v>
      </c>
      <c r="AL260" s="1">
        <f>ABS(IK_diagnostics_degrees[[#This Row],[Column16]]-P259)</f>
        <v>1.0545299999999997</v>
      </c>
      <c r="AM260" s="1">
        <f>ABS(IK_diagnostics_degrees[[#This Row],[Column17]]-Q259)</f>
        <v>2.8412100000000002</v>
      </c>
      <c r="AN260" s="1">
        <f>ABS(IK_diagnostics_degrees[[#This Row],[Column18]]-R259)</f>
        <v>6.2170000000000059E-2</v>
      </c>
      <c r="AO260" s="1">
        <f>ABS(IK_diagnostics_degrees[[#This Row],[Column19]]-S259)</f>
        <v>0.97679000000000027</v>
      </c>
      <c r="AP260" s="1">
        <f>ABS(IK_diagnostics_degrees[[#This Row],[Column20]]-T259)</f>
        <v>0.70016999999999996</v>
      </c>
      <c r="AQ260" s="1">
        <f>ABS(IK_diagnostics_degrees[[#This Row],[Column21]]-U259)</f>
        <v>1.6518899999999999</v>
      </c>
    </row>
    <row r="261" spans="1:43" x14ac:dyDescent="0.25">
      <c r="A261" s="1">
        <v>3.3666399999999999</v>
      </c>
      <c r="B261" s="1">
        <v>5.3984699999999997</v>
      </c>
      <c r="C261" s="1">
        <v>0.26306299999999999</v>
      </c>
      <c r="D261" s="1">
        <v>3.9761500000000001</v>
      </c>
      <c r="E261" s="1">
        <v>3.7766500000000001</v>
      </c>
      <c r="F261" s="1">
        <v>4.36442</v>
      </c>
      <c r="G261" s="1">
        <v>4.8235400000000004</v>
      </c>
      <c r="H261" s="1">
        <v>1.5867899999999999</v>
      </c>
      <c r="I261" s="1">
        <v>4.5856399999999997</v>
      </c>
      <c r="J261" s="1">
        <v>6.1194499999999996</v>
      </c>
      <c r="K261" s="1">
        <v>6.2439</v>
      </c>
      <c r="L261" s="1">
        <v>1.6742999999999999</v>
      </c>
      <c r="M261" s="1">
        <v>2.02318</v>
      </c>
      <c r="N261" s="1">
        <v>0.433226</v>
      </c>
      <c r="O261" s="1">
        <v>6.2229700000000001</v>
      </c>
      <c r="P261" s="1">
        <v>2.3665699999999998</v>
      </c>
      <c r="Q261" s="1">
        <v>4.9857699999999996</v>
      </c>
      <c r="R261" s="1">
        <v>1.7320800000000001</v>
      </c>
      <c r="S261" s="1" t="s">
        <v>22</v>
      </c>
      <c r="T261" s="1">
        <v>1.3639300000000001</v>
      </c>
      <c r="U261" s="1">
        <v>2.4200900000000001</v>
      </c>
      <c r="V261" s="1" t="s">
        <v>23</v>
      </c>
      <c r="W261" s="1">
        <f>ABS(IK_diagnostics_degrees[[#This Row],[Column1]]-A260)</f>
        <v>0.22319999999999984</v>
      </c>
      <c r="X261" s="1">
        <f>ABS(IK_diagnostics_degrees[[#This Row],[Column2]]-B260)</f>
        <v>0.75525999999999982</v>
      </c>
      <c r="Y261" s="1">
        <f>ABS(IK_diagnostics_degrees[[#This Row],[Column3]]-C260)</f>
        <v>0.2629949037</v>
      </c>
      <c r="Z261" s="1">
        <f>ABS(IK_diagnostics_degrees[[#This Row],[Column4]]-D260)</f>
        <v>8.299999999999752E-3</v>
      </c>
      <c r="AA261" s="1">
        <f>ABS(IK_diagnostics_degrees[[#This Row],[Column5]]-E260)</f>
        <v>2.5065400000000002</v>
      </c>
      <c r="AB261" s="1">
        <f>ABS(IK_diagnostics_degrees[[#This Row],[Column6]]-F260)</f>
        <v>4.3354571999999996</v>
      </c>
      <c r="AC261" s="1">
        <f>ABS(IK_diagnostics_degrees[[#This Row],[Column7]]-G260)</f>
        <v>2.9858600000000006</v>
      </c>
      <c r="AD261" s="1">
        <f>ABS(IK_diagnostics_degrees[[#This Row],[Column8]]-H260)</f>
        <v>1.1140349999999999</v>
      </c>
      <c r="AE261" s="1">
        <f>ABS(IK_diagnostics_degrees[[#This Row],[Column9]]-I260)</f>
        <v>4.1825489999999999</v>
      </c>
      <c r="AF261" s="1">
        <f>ABS(IK_diagnostics_degrees[[#This Row],[Column10]]-J260)</f>
        <v>7.5560000000000294E-2</v>
      </c>
      <c r="AG261" s="1">
        <f>ABS(IK_diagnostics_degrees[[#This Row],[Column11]]-K260)</f>
        <v>3.9290000000000269E-2</v>
      </c>
      <c r="AH261" s="1">
        <f>ABS(IK_diagnostics_degrees[[#This Row],[Column12]]-L260)</f>
        <v>2.9288800000000004</v>
      </c>
      <c r="AI261" s="1">
        <f>ABS(IK_diagnostics_degrees[[#This Row],[Column13]]-M260)</f>
        <v>3.1459400000000004</v>
      </c>
      <c r="AJ261" s="1">
        <f>ABS(IK_diagnostics_degrees[[#This Row],[Column14]]-N260)</f>
        <v>4.6743739999999994</v>
      </c>
      <c r="AK261" s="1">
        <f>ABS(IK_diagnostics_degrees[[#This Row],[Column15]]-O260)</f>
        <v>3.9707600000000003</v>
      </c>
      <c r="AL261" s="1">
        <f>ABS(IK_diagnostics_degrees[[#This Row],[Column16]]-P260)</f>
        <v>3.5385399999999998</v>
      </c>
      <c r="AM261" s="1">
        <f>ABS(IK_diagnostics_degrees[[#This Row],[Column17]]-Q260)</f>
        <v>4.7254299999999994</v>
      </c>
      <c r="AN261" s="1">
        <f>ABS(IK_diagnostics_degrees[[#This Row],[Column18]]-R260)</f>
        <v>3.3743100000000004</v>
      </c>
      <c r="AO261" s="1">
        <f>ABS(IK_diagnostics_degrees[[#This Row],[Column19]]-S260)</f>
        <v>4.5966800000000001</v>
      </c>
      <c r="AP261" s="1">
        <f>ABS(IK_diagnostics_degrees[[#This Row],[Column20]]-T260)</f>
        <v>1.212</v>
      </c>
      <c r="AQ261" s="1">
        <f>ABS(IK_diagnostics_degrees[[#This Row],[Column21]]-U260)</f>
        <v>3.7955899999999998</v>
      </c>
    </row>
    <row r="262" spans="1:43" x14ac:dyDescent="0.25">
      <c r="A262" s="1">
        <v>4.9422300000000003</v>
      </c>
      <c r="B262" s="1">
        <v>5.0024699999999998</v>
      </c>
      <c r="C262" s="1">
        <v>2.0386799999999998</v>
      </c>
      <c r="D262" s="1">
        <v>2.44102</v>
      </c>
      <c r="E262" s="1">
        <v>2.4788199999999998</v>
      </c>
      <c r="F262" s="1">
        <v>2.6789000000000001</v>
      </c>
      <c r="G262" s="1">
        <v>5.7241400000000002</v>
      </c>
      <c r="H262" s="1">
        <v>3.6822599999999999</v>
      </c>
      <c r="I262" s="1">
        <v>3.8277100000000002</v>
      </c>
      <c r="J262" s="1">
        <v>1.17778</v>
      </c>
      <c r="K262" s="1">
        <v>3.8393000000000002</v>
      </c>
      <c r="L262" s="1">
        <v>4.7450900000000003</v>
      </c>
      <c r="M262" s="1">
        <v>3.0235500000000002</v>
      </c>
      <c r="N262" s="1">
        <v>3.7948499999999998</v>
      </c>
      <c r="O262" s="1">
        <v>5.3754600000000003</v>
      </c>
      <c r="P262" s="1">
        <v>1.4914000000000001</v>
      </c>
      <c r="Q262" s="1">
        <v>0.58469800000000005</v>
      </c>
      <c r="R262" s="1">
        <v>2.83901</v>
      </c>
      <c r="S262" s="1">
        <v>3.8940899999999998</v>
      </c>
      <c r="T262" s="1">
        <v>2.6356700000000002</v>
      </c>
      <c r="U262" s="1">
        <v>5.0541999999999998</v>
      </c>
      <c r="V262" s="1" t="s">
        <v>23</v>
      </c>
      <c r="W262" s="1">
        <f>ABS(IK_diagnostics_degrees[[#This Row],[Column1]]-A261)</f>
        <v>1.5755900000000005</v>
      </c>
      <c r="X262" s="1">
        <f>ABS(IK_diagnostics_degrees[[#This Row],[Column2]]-B261)</f>
        <v>0.39599999999999991</v>
      </c>
      <c r="Y262" s="1">
        <f>ABS(IK_diagnostics_degrees[[#This Row],[Column3]]-C261)</f>
        <v>1.7756169999999998</v>
      </c>
      <c r="Z262" s="1">
        <f>ABS(IK_diagnostics_degrees[[#This Row],[Column4]]-D261)</f>
        <v>1.5351300000000001</v>
      </c>
      <c r="AA262" s="1">
        <f>ABS(IK_diagnostics_degrees[[#This Row],[Column5]]-E261)</f>
        <v>1.2978300000000003</v>
      </c>
      <c r="AB262" s="1">
        <f>ABS(IK_diagnostics_degrees[[#This Row],[Column6]]-F261)</f>
        <v>1.6855199999999999</v>
      </c>
      <c r="AC262" s="1">
        <f>ABS(IK_diagnostics_degrees[[#This Row],[Column7]]-G261)</f>
        <v>0.90059999999999985</v>
      </c>
      <c r="AD262" s="1">
        <f>ABS(IK_diagnostics_degrees[[#This Row],[Column8]]-H261)</f>
        <v>2.0954699999999997</v>
      </c>
      <c r="AE262" s="1">
        <f>ABS(IK_diagnostics_degrees[[#This Row],[Column9]]-I261)</f>
        <v>0.75792999999999955</v>
      </c>
      <c r="AF262" s="1">
        <f>ABS(IK_diagnostics_degrees[[#This Row],[Column10]]-J261)</f>
        <v>4.9416699999999993</v>
      </c>
      <c r="AG262" s="1">
        <f>ABS(IK_diagnostics_degrees[[#This Row],[Column11]]-K261)</f>
        <v>2.4045999999999998</v>
      </c>
      <c r="AH262" s="1">
        <f>ABS(IK_diagnostics_degrees[[#This Row],[Column12]]-L261)</f>
        <v>3.0707900000000006</v>
      </c>
      <c r="AI262" s="1">
        <f>ABS(IK_diagnostics_degrees[[#This Row],[Column13]]-M261)</f>
        <v>1.0003700000000002</v>
      </c>
      <c r="AJ262" s="1">
        <f>ABS(IK_diagnostics_degrees[[#This Row],[Column14]]-N261)</f>
        <v>3.3616239999999999</v>
      </c>
      <c r="AK262" s="1">
        <f>ABS(IK_diagnostics_degrees[[#This Row],[Column15]]-O261)</f>
        <v>0.84750999999999976</v>
      </c>
      <c r="AL262" s="1">
        <f>ABS(IK_diagnostics_degrees[[#This Row],[Column16]]-P261)</f>
        <v>0.87516999999999978</v>
      </c>
      <c r="AM262" s="1">
        <f>ABS(IK_diagnostics_degrees[[#This Row],[Column17]]-Q261)</f>
        <v>4.4010719999999992</v>
      </c>
      <c r="AN262" s="1">
        <f>ABS(IK_diagnostics_degrees[[#This Row],[Column18]]-R261)</f>
        <v>1.10693</v>
      </c>
      <c r="AO262" s="1">
        <f>ABS(IK_diagnostics_degrees[[#This Row],[Column19]]-S261)</f>
        <v>3.8940899999999998</v>
      </c>
      <c r="AP262" s="1">
        <f>ABS(IK_diagnostics_degrees[[#This Row],[Column20]]-T261)</f>
        <v>1.2717400000000001</v>
      </c>
      <c r="AQ262" s="1">
        <f>ABS(IK_diagnostics_degrees[[#This Row],[Column21]]-U261)</f>
        <v>2.6341099999999997</v>
      </c>
    </row>
    <row r="263" spans="1:43" x14ac:dyDescent="0.25">
      <c r="A263" s="1">
        <v>2.8190400000000002</v>
      </c>
      <c r="B263" s="1">
        <v>1.7853000000000001</v>
      </c>
      <c r="C263" s="1">
        <v>3.9990899999999998</v>
      </c>
      <c r="D263" s="1">
        <v>0.67037999999999998</v>
      </c>
      <c r="E263" s="1" t="s">
        <v>22</v>
      </c>
      <c r="F263" s="1">
        <v>1.3419800000000001E-2</v>
      </c>
      <c r="G263" s="1">
        <v>5.0814899999999996</v>
      </c>
      <c r="H263" s="1">
        <v>3.6076100000000002</v>
      </c>
      <c r="I263" s="1">
        <v>4.5423799999999996</v>
      </c>
      <c r="J263" s="1">
        <v>5.1113499999999998</v>
      </c>
      <c r="K263" s="1">
        <v>3.1376499999999998</v>
      </c>
      <c r="L263" s="1">
        <v>5.8558899999999996</v>
      </c>
      <c r="M263" s="1">
        <v>2.8468800000000001</v>
      </c>
      <c r="N263" s="1">
        <v>2.4208099999999999</v>
      </c>
      <c r="O263" s="1">
        <v>1.1215400000000001E-3</v>
      </c>
      <c r="P263" s="1">
        <v>5.2360800000000003</v>
      </c>
      <c r="Q263" s="1">
        <v>3.4119299999999999</v>
      </c>
      <c r="R263" s="1">
        <v>4.09253</v>
      </c>
      <c r="S263" s="1">
        <v>4.4700899999999999</v>
      </c>
      <c r="T263" s="1">
        <v>5.22973</v>
      </c>
      <c r="U263" s="1">
        <v>2.96367</v>
      </c>
      <c r="V263" s="1" t="s">
        <v>23</v>
      </c>
      <c r="W263" s="1">
        <f>ABS(IK_diagnostics_degrees[[#This Row],[Column1]]-A262)</f>
        <v>2.1231900000000001</v>
      </c>
      <c r="X263" s="1">
        <f>ABS(IK_diagnostics_degrees[[#This Row],[Column2]]-B262)</f>
        <v>3.2171699999999994</v>
      </c>
      <c r="Y263" s="1">
        <f>ABS(IK_diagnostics_degrees[[#This Row],[Column3]]-C262)</f>
        <v>1.96041</v>
      </c>
      <c r="Z263" s="1">
        <f>ABS(IK_diagnostics_degrees[[#This Row],[Column4]]-D262)</f>
        <v>1.77064</v>
      </c>
      <c r="AA263" s="1">
        <f>ABS(IK_diagnostics_degrees[[#This Row],[Column5]]-E262)</f>
        <v>2.4788199999999998</v>
      </c>
      <c r="AB263" s="1">
        <f>ABS(IK_diagnostics_degrees[[#This Row],[Column6]]-F262)</f>
        <v>2.6654802000000002</v>
      </c>
      <c r="AC263" s="1">
        <f>ABS(IK_diagnostics_degrees[[#This Row],[Column7]]-G262)</f>
        <v>0.64265000000000061</v>
      </c>
      <c r="AD263" s="1">
        <f>ABS(IK_diagnostics_degrees[[#This Row],[Column8]]-H262)</f>
        <v>7.4649999999999661E-2</v>
      </c>
      <c r="AE263" s="1">
        <f>ABS(IK_diagnostics_degrees[[#This Row],[Column9]]-I262)</f>
        <v>0.71466999999999947</v>
      </c>
      <c r="AF263" s="1">
        <f>ABS(IK_diagnostics_degrees[[#This Row],[Column10]]-J262)</f>
        <v>3.9335699999999996</v>
      </c>
      <c r="AG263" s="1">
        <f>ABS(IK_diagnostics_degrees[[#This Row],[Column11]]-K262)</f>
        <v>0.70165000000000033</v>
      </c>
      <c r="AH263" s="1">
        <f>ABS(IK_diagnostics_degrees[[#This Row],[Column12]]-L262)</f>
        <v>1.1107999999999993</v>
      </c>
      <c r="AI263" s="1">
        <f>ABS(IK_diagnostics_degrees[[#This Row],[Column13]]-M262)</f>
        <v>0.1766700000000001</v>
      </c>
      <c r="AJ263" s="1">
        <f>ABS(IK_diagnostics_degrees[[#This Row],[Column14]]-N262)</f>
        <v>1.3740399999999999</v>
      </c>
      <c r="AK263" s="1">
        <f>ABS(IK_diagnostics_degrees[[#This Row],[Column15]]-O262)</f>
        <v>5.3743384600000006</v>
      </c>
      <c r="AL263" s="1">
        <f>ABS(IK_diagnostics_degrees[[#This Row],[Column16]]-P262)</f>
        <v>3.7446800000000002</v>
      </c>
      <c r="AM263" s="1">
        <f>ABS(IK_diagnostics_degrees[[#This Row],[Column17]]-Q262)</f>
        <v>2.827232</v>
      </c>
      <c r="AN263" s="1">
        <f>ABS(IK_diagnostics_degrees[[#This Row],[Column18]]-R262)</f>
        <v>1.25352</v>
      </c>
      <c r="AO263" s="1">
        <f>ABS(IK_diagnostics_degrees[[#This Row],[Column19]]-S262)</f>
        <v>0.57600000000000007</v>
      </c>
      <c r="AP263" s="1">
        <f>ABS(IK_diagnostics_degrees[[#This Row],[Column20]]-T262)</f>
        <v>2.5940599999999998</v>
      </c>
      <c r="AQ263" s="1">
        <f>ABS(IK_diagnostics_degrees[[#This Row],[Column21]]-U262)</f>
        <v>2.0905299999999998</v>
      </c>
    </row>
    <row r="264" spans="1:43" x14ac:dyDescent="0.25">
      <c r="A264" s="1">
        <v>2.4384800000000002</v>
      </c>
      <c r="B264" s="1">
        <v>4.6874399999999996</v>
      </c>
      <c r="C264" s="1">
        <v>5.8465999999999996</v>
      </c>
      <c r="D264" s="1">
        <v>4.6776</v>
      </c>
      <c r="E264" s="1">
        <v>1.56613</v>
      </c>
      <c r="F264" s="1">
        <v>1.5416300000000001</v>
      </c>
      <c r="G264" s="1">
        <v>5.7650600000000001</v>
      </c>
      <c r="H264" s="1">
        <v>2.0478700000000001</v>
      </c>
      <c r="I264" s="1">
        <v>4.6653599999999997</v>
      </c>
      <c r="J264" s="1">
        <v>5.5049799999999998</v>
      </c>
      <c r="K264" s="1">
        <v>3.5295399999999999</v>
      </c>
      <c r="L264" s="1">
        <v>1.95763</v>
      </c>
      <c r="M264" s="1">
        <v>1.6470800000000001</v>
      </c>
      <c r="N264" s="1">
        <v>5.3057800000000004</v>
      </c>
      <c r="O264" s="1">
        <v>3.4247999999999998</v>
      </c>
      <c r="P264" s="1">
        <v>2.68791</v>
      </c>
      <c r="Q264" s="1">
        <v>3.5581</v>
      </c>
      <c r="R264" s="1">
        <v>3.4842900000000001</v>
      </c>
      <c r="S264" s="1">
        <v>3.9802200000000001</v>
      </c>
      <c r="T264" s="1">
        <v>2.04914</v>
      </c>
      <c r="U264" s="1">
        <v>5.0727200000000003</v>
      </c>
      <c r="V264" s="1" t="s">
        <v>23</v>
      </c>
      <c r="W264" s="1">
        <f>ABS(IK_diagnostics_degrees[[#This Row],[Column1]]-A263)</f>
        <v>0.38056000000000001</v>
      </c>
      <c r="X264" s="1">
        <f>ABS(IK_diagnostics_degrees[[#This Row],[Column2]]-B263)</f>
        <v>2.9021399999999993</v>
      </c>
      <c r="Y264" s="1">
        <f>ABS(IK_diagnostics_degrees[[#This Row],[Column3]]-C263)</f>
        <v>1.8475099999999998</v>
      </c>
      <c r="Z264" s="1">
        <f>ABS(IK_diagnostics_degrees[[#This Row],[Column4]]-D263)</f>
        <v>4.0072200000000002</v>
      </c>
      <c r="AA264" s="1">
        <f>ABS(IK_diagnostics_degrees[[#This Row],[Column5]]-E263)</f>
        <v>1.56613</v>
      </c>
      <c r="AB264" s="1">
        <f>ABS(IK_diagnostics_degrees[[#This Row],[Column6]]-F263)</f>
        <v>1.5282102</v>
      </c>
      <c r="AC264" s="1">
        <f>ABS(IK_diagnostics_degrees[[#This Row],[Column7]]-G263)</f>
        <v>0.68357000000000046</v>
      </c>
      <c r="AD264" s="1">
        <f>ABS(IK_diagnostics_degrees[[#This Row],[Column8]]-H263)</f>
        <v>1.5597400000000001</v>
      </c>
      <c r="AE264" s="1">
        <f>ABS(IK_diagnostics_degrees[[#This Row],[Column9]]-I263)</f>
        <v>0.12298000000000009</v>
      </c>
      <c r="AF264" s="1">
        <f>ABS(IK_diagnostics_degrees[[#This Row],[Column10]]-J263)</f>
        <v>0.39362999999999992</v>
      </c>
      <c r="AG264" s="1">
        <f>ABS(IK_diagnostics_degrees[[#This Row],[Column11]]-K263)</f>
        <v>0.39189000000000007</v>
      </c>
      <c r="AH264" s="1">
        <f>ABS(IK_diagnostics_degrees[[#This Row],[Column12]]-L263)</f>
        <v>3.8982599999999996</v>
      </c>
      <c r="AI264" s="1">
        <f>ABS(IK_diagnostics_degrees[[#This Row],[Column13]]-M263)</f>
        <v>1.1998</v>
      </c>
      <c r="AJ264" s="1">
        <f>ABS(IK_diagnostics_degrees[[#This Row],[Column14]]-N263)</f>
        <v>2.8849700000000005</v>
      </c>
      <c r="AK264" s="1">
        <f>ABS(IK_diagnostics_degrees[[#This Row],[Column15]]-O263)</f>
        <v>3.4236784599999996</v>
      </c>
      <c r="AL264" s="1">
        <f>ABS(IK_diagnostics_degrees[[#This Row],[Column16]]-P263)</f>
        <v>2.5481700000000003</v>
      </c>
      <c r="AM264" s="1">
        <f>ABS(IK_diagnostics_degrees[[#This Row],[Column17]]-Q263)</f>
        <v>0.14617000000000013</v>
      </c>
      <c r="AN264" s="1">
        <f>ABS(IK_diagnostics_degrees[[#This Row],[Column18]]-R263)</f>
        <v>0.60823999999999989</v>
      </c>
      <c r="AO264" s="1">
        <f>ABS(IK_diagnostics_degrees[[#This Row],[Column19]]-S263)</f>
        <v>0.48986999999999981</v>
      </c>
      <c r="AP264" s="1">
        <f>ABS(IK_diagnostics_degrees[[#This Row],[Column20]]-T263)</f>
        <v>3.18059</v>
      </c>
      <c r="AQ264" s="1">
        <f>ABS(IK_diagnostics_degrees[[#This Row],[Column21]]-U263)</f>
        <v>2.1090500000000003</v>
      </c>
    </row>
    <row r="265" spans="1:43" x14ac:dyDescent="0.25">
      <c r="A265" s="1">
        <v>4.0248400000000002</v>
      </c>
      <c r="B265" s="1">
        <v>4.3208700000000002</v>
      </c>
      <c r="C265" s="1" t="s">
        <v>22</v>
      </c>
      <c r="D265" s="1">
        <v>6.2831900000000003</v>
      </c>
      <c r="E265" s="1">
        <v>4.49552</v>
      </c>
      <c r="F265" s="1">
        <v>2.8180499999999999</v>
      </c>
      <c r="G265" s="1">
        <v>1.0861700000000001</v>
      </c>
      <c r="H265" s="1">
        <v>4.7993300000000003</v>
      </c>
      <c r="I265" s="1">
        <v>6.2831900000000003</v>
      </c>
      <c r="J265" s="1">
        <v>2.17008</v>
      </c>
      <c r="K265" s="1">
        <v>3.9106100000000001</v>
      </c>
      <c r="L265" s="1">
        <v>0.39669399999999999</v>
      </c>
      <c r="M265" s="1">
        <v>4.4452999999999996</v>
      </c>
      <c r="N265" s="1">
        <v>1.5702700000000001</v>
      </c>
      <c r="O265" s="1">
        <v>0.78581900000000005</v>
      </c>
      <c r="P265" s="1">
        <v>3.88985</v>
      </c>
      <c r="Q265" s="1">
        <v>5.5795899999999996</v>
      </c>
      <c r="R265" s="1">
        <v>1.4513E-2</v>
      </c>
      <c r="S265" s="1">
        <v>2.0746099999999998</v>
      </c>
      <c r="T265" s="1">
        <v>3.6172300000000002</v>
      </c>
      <c r="U265" s="1">
        <v>5.1881700000000004</v>
      </c>
      <c r="V265" s="1" t="s">
        <v>23</v>
      </c>
      <c r="W265" s="1">
        <f>ABS(IK_diagnostics_degrees[[#This Row],[Column1]]-A264)</f>
        <v>1.58636</v>
      </c>
      <c r="X265" s="1">
        <f>ABS(IK_diagnostics_degrees[[#This Row],[Column2]]-B264)</f>
        <v>0.3665699999999994</v>
      </c>
      <c r="Y265" s="1">
        <f>ABS(IK_diagnostics_degrees[[#This Row],[Column3]]-C264)</f>
        <v>5.8465999999999996</v>
      </c>
      <c r="Z265" s="1">
        <f>ABS(IK_diagnostics_degrees[[#This Row],[Column4]]-D264)</f>
        <v>1.6055900000000003</v>
      </c>
      <c r="AA265" s="1">
        <f>ABS(IK_diagnostics_degrees[[#This Row],[Column5]]-E264)</f>
        <v>2.9293899999999997</v>
      </c>
      <c r="AB265" s="1">
        <f>ABS(IK_diagnostics_degrees[[#This Row],[Column6]]-F264)</f>
        <v>1.2764199999999999</v>
      </c>
      <c r="AC265" s="1">
        <f>ABS(IK_diagnostics_degrees[[#This Row],[Column7]]-G264)</f>
        <v>4.67889</v>
      </c>
      <c r="AD265" s="1">
        <f>ABS(IK_diagnostics_degrees[[#This Row],[Column8]]-H264)</f>
        <v>2.7514600000000002</v>
      </c>
      <c r="AE265" s="1">
        <f>ABS(IK_diagnostics_degrees[[#This Row],[Column9]]-I264)</f>
        <v>1.6178300000000005</v>
      </c>
      <c r="AF265" s="1">
        <f>ABS(IK_diagnostics_degrees[[#This Row],[Column10]]-J264)</f>
        <v>3.3348999999999998</v>
      </c>
      <c r="AG265" s="1">
        <f>ABS(IK_diagnostics_degrees[[#This Row],[Column11]]-K264)</f>
        <v>0.38107000000000024</v>
      </c>
      <c r="AH265" s="1">
        <f>ABS(IK_diagnostics_degrees[[#This Row],[Column12]]-L264)</f>
        <v>1.5609359999999999</v>
      </c>
      <c r="AI265" s="1">
        <f>ABS(IK_diagnostics_degrees[[#This Row],[Column13]]-M264)</f>
        <v>2.7982199999999997</v>
      </c>
      <c r="AJ265" s="1">
        <f>ABS(IK_diagnostics_degrees[[#This Row],[Column14]]-N264)</f>
        <v>3.7355100000000006</v>
      </c>
      <c r="AK265" s="1">
        <f>ABS(IK_diagnostics_degrees[[#This Row],[Column15]]-O264)</f>
        <v>2.6389809999999998</v>
      </c>
      <c r="AL265" s="1">
        <f>ABS(IK_diagnostics_degrees[[#This Row],[Column16]]-P264)</f>
        <v>1.20194</v>
      </c>
      <c r="AM265" s="1">
        <f>ABS(IK_diagnostics_degrees[[#This Row],[Column17]]-Q264)</f>
        <v>2.0214899999999996</v>
      </c>
      <c r="AN265" s="1">
        <f>ABS(IK_diagnostics_degrees[[#This Row],[Column18]]-R264)</f>
        <v>3.4697770000000001</v>
      </c>
      <c r="AO265" s="1">
        <f>ABS(IK_diagnostics_degrees[[#This Row],[Column19]]-S264)</f>
        <v>1.9056100000000002</v>
      </c>
      <c r="AP265" s="1">
        <f>ABS(IK_diagnostics_degrees[[#This Row],[Column20]]-T264)</f>
        <v>1.5680900000000002</v>
      </c>
      <c r="AQ265" s="1">
        <f>ABS(IK_diagnostics_degrees[[#This Row],[Column21]]-U264)</f>
        <v>0.11545000000000005</v>
      </c>
    </row>
    <row r="266" spans="1:43" x14ac:dyDescent="0.25">
      <c r="A266" s="1">
        <v>4.1276700000000002</v>
      </c>
      <c r="B266" s="1">
        <v>2.6432699999999998</v>
      </c>
      <c r="C266" s="1">
        <v>2.0426600000000001</v>
      </c>
      <c r="D266" s="1">
        <v>4.4422699999999997</v>
      </c>
      <c r="E266" s="1">
        <v>0.87289600000000001</v>
      </c>
      <c r="F266" s="1">
        <v>2.5943700000000001</v>
      </c>
      <c r="G266" s="1">
        <v>3.02759</v>
      </c>
      <c r="H266" s="1">
        <v>5.3450199999999999</v>
      </c>
      <c r="I266" s="1">
        <v>2.87039</v>
      </c>
      <c r="J266" s="1">
        <v>3.1551499999999999</v>
      </c>
      <c r="K266" s="1">
        <v>3.9068200000000002</v>
      </c>
      <c r="L266" s="1">
        <v>1.2401500000000001</v>
      </c>
      <c r="M266" s="1">
        <v>2.6079699999999999</v>
      </c>
      <c r="N266" s="1">
        <v>1.31199</v>
      </c>
      <c r="O266" s="1">
        <v>3.8220200000000002</v>
      </c>
      <c r="P266" s="1">
        <v>4.3445799999999997</v>
      </c>
      <c r="Q266" s="1">
        <v>2.8263600000000002</v>
      </c>
      <c r="R266" s="1">
        <v>3.21712</v>
      </c>
      <c r="S266" s="1">
        <v>2.4409200000000002</v>
      </c>
      <c r="T266" s="1">
        <v>1.7234100000000001</v>
      </c>
      <c r="U266" s="1">
        <v>5.3358999999999996</v>
      </c>
      <c r="V266" s="1" t="s">
        <v>23</v>
      </c>
      <c r="W266" s="1">
        <f>ABS(IK_diagnostics_degrees[[#This Row],[Column1]]-A265)</f>
        <v>0.10282999999999998</v>
      </c>
      <c r="X266" s="1">
        <f>ABS(IK_diagnostics_degrees[[#This Row],[Column2]]-B265)</f>
        <v>1.6776000000000004</v>
      </c>
      <c r="Y266" s="1">
        <f>ABS(IK_diagnostics_degrees[[#This Row],[Column3]]-C265)</f>
        <v>2.0426600000000001</v>
      </c>
      <c r="Z266" s="1">
        <f>ABS(IK_diagnostics_degrees[[#This Row],[Column4]]-D265)</f>
        <v>1.8409200000000006</v>
      </c>
      <c r="AA266" s="1">
        <f>ABS(IK_diagnostics_degrees[[#This Row],[Column5]]-E265)</f>
        <v>3.6226240000000001</v>
      </c>
      <c r="AB266" s="1">
        <f>ABS(IK_diagnostics_degrees[[#This Row],[Column6]]-F265)</f>
        <v>0.22367999999999988</v>
      </c>
      <c r="AC266" s="1">
        <f>ABS(IK_diagnostics_degrees[[#This Row],[Column7]]-G265)</f>
        <v>1.9414199999999999</v>
      </c>
      <c r="AD266" s="1">
        <f>ABS(IK_diagnostics_degrees[[#This Row],[Column8]]-H265)</f>
        <v>0.54568999999999956</v>
      </c>
      <c r="AE266" s="1">
        <f>ABS(IK_diagnostics_degrees[[#This Row],[Column9]]-I265)</f>
        <v>3.4128000000000003</v>
      </c>
      <c r="AF266" s="1">
        <f>ABS(IK_diagnostics_degrees[[#This Row],[Column10]]-J265)</f>
        <v>0.98506999999999989</v>
      </c>
      <c r="AG266" s="1">
        <f>ABS(IK_diagnostics_degrees[[#This Row],[Column11]]-K265)</f>
        <v>3.7899999999999601E-3</v>
      </c>
      <c r="AH266" s="1">
        <f>ABS(IK_diagnostics_degrees[[#This Row],[Column12]]-L265)</f>
        <v>0.84345600000000009</v>
      </c>
      <c r="AI266" s="1">
        <f>ABS(IK_diagnostics_degrees[[#This Row],[Column13]]-M265)</f>
        <v>1.8373299999999997</v>
      </c>
      <c r="AJ266" s="1">
        <f>ABS(IK_diagnostics_degrees[[#This Row],[Column14]]-N265)</f>
        <v>0.25828000000000007</v>
      </c>
      <c r="AK266" s="1">
        <f>ABS(IK_diagnostics_degrees[[#This Row],[Column15]]-O265)</f>
        <v>3.0362010000000001</v>
      </c>
      <c r="AL266" s="1">
        <f>ABS(IK_diagnostics_degrees[[#This Row],[Column16]]-P265)</f>
        <v>0.45472999999999963</v>
      </c>
      <c r="AM266" s="1">
        <f>ABS(IK_diagnostics_degrees[[#This Row],[Column17]]-Q265)</f>
        <v>2.7532299999999994</v>
      </c>
      <c r="AN266" s="1">
        <f>ABS(IK_diagnostics_degrees[[#This Row],[Column18]]-R265)</f>
        <v>3.202607</v>
      </c>
      <c r="AO266" s="1">
        <f>ABS(IK_diagnostics_degrees[[#This Row],[Column19]]-S265)</f>
        <v>0.36631000000000036</v>
      </c>
      <c r="AP266" s="1">
        <f>ABS(IK_diagnostics_degrees[[#This Row],[Column20]]-T265)</f>
        <v>1.8938200000000001</v>
      </c>
      <c r="AQ266" s="1">
        <f>ABS(IK_diagnostics_degrees[[#This Row],[Column21]]-U265)</f>
        <v>0.14772999999999925</v>
      </c>
    </row>
    <row r="267" spans="1:43" x14ac:dyDescent="0.25">
      <c r="A267" s="1">
        <v>1.87504</v>
      </c>
      <c r="B267" s="1">
        <v>1.8393299999999999</v>
      </c>
      <c r="C267" s="1">
        <v>4.8212999999999999</v>
      </c>
      <c r="D267" s="1">
        <v>2.67571</v>
      </c>
      <c r="E267" s="1">
        <v>2.9910800000000002</v>
      </c>
      <c r="F267" s="1">
        <v>2.3709899999999999</v>
      </c>
      <c r="G267" s="1">
        <v>2.7108099999999999</v>
      </c>
      <c r="H267" s="1">
        <v>5.48081</v>
      </c>
      <c r="I267" s="1">
        <v>4.7498699999999996</v>
      </c>
      <c r="J267" s="1">
        <v>4.2086499999999996</v>
      </c>
      <c r="K267" s="1">
        <v>4.79826</v>
      </c>
      <c r="L267" s="1">
        <v>0.88838700000000004</v>
      </c>
      <c r="M267" s="1">
        <v>0.92224200000000001</v>
      </c>
      <c r="N267" s="1">
        <v>2.0811799999999998</v>
      </c>
      <c r="O267" s="1">
        <v>1.5577000000000001</v>
      </c>
      <c r="P267" s="1">
        <v>2.1730700000000001</v>
      </c>
      <c r="Q267" s="1" t="s">
        <v>22</v>
      </c>
      <c r="R267" s="1">
        <v>3.8020999999999998</v>
      </c>
      <c r="S267" s="1">
        <v>3.0405700000000002</v>
      </c>
      <c r="T267" s="1">
        <v>2.57138</v>
      </c>
      <c r="U267" s="1">
        <v>0.51210199999999995</v>
      </c>
      <c r="V267" s="1" t="s">
        <v>23</v>
      </c>
      <c r="W267" s="1">
        <f>ABS(IK_diagnostics_degrees[[#This Row],[Column1]]-A266)</f>
        <v>2.2526299999999999</v>
      </c>
      <c r="X267" s="1">
        <f>ABS(IK_diagnostics_degrees[[#This Row],[Column2]]-B266)</f>
        <v>0.80393999999999988</v>
      </c>
      <c r="Y267" s="1">
        <f>ABS(IK_diagnostics_degrees[[#This Row],[Column3]]-C266)</f>
        <v>2.7786399999999998</v>
      </c>
      <c r="Z267" s="1">
        <f>ABS(IK_diagnostics_degrees[[#This Row],[Column4]]-D266)</f>
        <v>1.7665599999999997</v>
      </c>
      <c r="AA267" s="1">
        <f>ABS(IK_diagnostics_degrees[[#This Row],[Column5]]-E266)</f>
        <v>2.1181840000000003</v>
      </c>
      <c r="AB267" s="1">
        <f>ABS(IK_diagnostics_degrees[[#This Row],[Column6]]-F266)</f>
        <v>0.22338000000000013</v>
      </c>
      <c r="AC267" s="1">
        <f>ABS(IK_diagnostics_degrees[[#This Row],[Column7]]-G266)</f>
        <v>0.31678000000000006</v>
      </c>
      <c r="AD267" s="1">
        <f>ABS(IK_diagnostics_degrees[[#This Row],[Column8]]-H266)</f>
        <v>0.13579000000000008</v>
      </c>
      <c r="AE267" s="1">
        <f>ABS(IK_diagnostics_degrees[[#This Row],[Column9]]-I266)</f>
        <v>1.8794799999999996</v>
      </c>
      <c r="AF267" s="1">
        <f>ABS(IK_diagnostics_degrees[[#This Row],[Column10]]-J266)</f>
        <v>1.0534999999999997</v>
      </c>
      <c r="AG267" s="1">
        <f>ABS(IK_diagnostics_degrees[[#This Row],[Column11]]-K266)</f>
        <v>0.89143999999999979</v>
      </c>
      <c r="AH267" s="1">
        <f>ABS(IK_diagnostics_degrees[[#This Row],[Column12]]-L266)</f>
        <v>0.35176300000000005</v>
      </c>
      <c r="AI267" s="1">
        <f>ABS(IK_diagnostics_degrees[[#This Row],[Column13]]-M266)</f>
        <v>1.6857279999999999</v>
      </c>
      <c r="AJ267" s="1">
        <f>ABS(IK_diagnostics_degrees[[#This Row],[Column14]]-N266)</f>
        <v>0.76918999999999982</v>
      </c>
      <c r="AK267" s="1">
        <f>ABS(IK_diagnostics_degrees[[#This Row],[Column15]]-O266)</f>
        <v>2.2643200000000001</v>
      </c>
      <c r="AL267" s="1">
        <f>ABS(IK_diagnostics_degrees[[#This Row],[Column16]]-P266)</f>
        <v>2.1715099999999996</v>
      </c>
      <c r="AM267" s="1">
        <f>ABS(IK_diagnostics_degrees[[#This Row],[Column17]]-Q266)</f>
        <v>2.8263600000000002</v>
      </c>
      <c r="AN267" s="1">
        <f>ABS(IK_diagnostics_degrees[[#This Row],[Column18]]-R266)</f>
        <v>0.58497999999999983</v>
      </c>
      <c r="AO267" s="1">
        <f>ABS(IK_diagnostics_degrees[[#This Row],[Column19]]-S266)</f>
        <v>0.59965000000000002</v>
      </c>
      <c r="AP267" s="1">
        <f>ABS(IK_diagnostics_degrees[[#This Row],[Column20]]-T266)</f>
        <v>0.84796999999999989</v>
      </c>
      <c r="AQ267" s="1">
        <f>ABS(IK_diagnostics_degrees[[#This Row],[Column21]]-U266)</f>
        <v>4.823798</v>
      </c>
    </row>
    <row r="268" spans="1:43" x14ac:dyDescent="0.25">
      <c r="A268" s="1">
        <v>5.2913699999999997</v>
      </c>
      <c r="B268" s="1">
        <v>1.10788</v>
      </c>
      <c r="C268" s="1">
        <v>0.23568700000000001</v>
      </c>
      <c r="D268" s="1">
        <v>1.79494</v>
      </c>
      <c r="E268" s="1">
        <v>4.0525399999999996</v>
      </c>
      <c r="F268" s="1">
        <v>3.8431000000000002</v>
      </c>
      <c r="G268" s="1">
        <v>2.1284700000000001</v>
      </c>
      <c r="H268" s="1">
        <v>1.2237</v>
      </c>
      <c r="I268" s="1">
        <v>0.42761500000000002</v>
      </c>
      <c r="J268" s="1">
        <v>3.7541199999999999</v>
      </c>
      <c r="K268" s="1">
        <v>1.3830899999999999</v>
      </c>
      <c r="L268" s="1">
        <v>4.3070000000000004</v>
      </c>
      <c r="M268" s="1">
        <v>3.23203</v>
      </c>
      <c r="N268" s="1">
        <v>2.5914299999999999</v>
      </c>
      <c r="O268" s="1">
        <v>3.5144199999999999</v>
      </c>
      <c r="P268" s="1">
        <v>0.79452500000000004</v>
      </c>
      <c r="Q268" s="1">
        <v>5.7272999999999996</v>
      </c>
      <c r="R268" s="1">
        <v>1.80748</v>
      </c>
      <c r="S268" s="1" t="s">
        <v>22</v>
      </c>
      <c r="T268" s="1">
        <v>2.1576399999999998</v>
      </c>
      <c r="U268" s="1">
        <v>0.72890299999999997</v>
      </c>
      <c r="V268" s="1" t="s">
        <v>23</v>
      </c>
      <c r="W268" s="1">
        <f>ABS(IK_diagnostics_degrees[[#This Row],[Column1]]-A267)</f>
        <v>3.4163299999999994</v>
      </c>
      <c r="X268" s="1">
        <f>ABS(IK_diagnostics_degrees[[#This Row],[Column2]]-B267)</f>
        <v>0.73144999999999993</v>
      </c>
      <c r="Y268" s="1">
        <f>ABS(IK_diagnostics_degrees[[#This Row],[Column3]]-C267)</f>
        <v>4.5856129999999995</v>
      </c>
      <c r="Z268" s="1">
        <f>ABS(IK_diagnostics_degrees[[#This Row],[Column4]]-D267)</f>
        <v>0.88077000000000005</v>
      </c>
      <c r="AA268" s="1">
        <f>ABS(IK_diagnostics_degrees[[#This Row],[Column5]]-E267)</f>
        <v>1.0614599999999994</v>
      </c>
      <c r="AB268" s="1">
        <f>ABS(IK_diagnostics_degrees[[#This Row],[Column6]]-F267)</f>
        <v>1.4721100000000003</v>
      </c>
      <c r="AC268" s="1">
        <f>ABS(IK_diagnostics_degrees[[#This Row],[Column7]]-G267)</f>
        <v>0.58233999999999986</v>
      </c>
      <c r="AD268" s="1">
        <f>ABS(IK_diagnostics_degrees[[#This Row],[Column8]]-H267)</f>
        <v>4.2571099999999999</v>
      </c>
      <c r="AE268" s="1">
        <f>ABS(IK_diagnostics_degrees[[#This Row],[Column9]]-I267)</f>
        <v>4.3222549999999993</v>
      </c>
      <c r="AF268" s="1">
        <f>ABS(IK_diagnostics_degrees[[#This Row],[Column10]]-J267)</f>
        <v>0.45452999999999966</v>
      </c>
      <c r="AG268" s="1">
        <f>ABS(IK_diagnostics_degrees[[#This Row],[Column11]]-K267)</f>
        <v>3.4151699999999998</v>
      </c>
      <c r="AH268" s="1">
        <f>ABS(IK_diagnostics_degrees[[#This Row],[Column12]]-L267)</f>
        <v>3.4186130000000006</v>
      </c>
      <c r="AI268" s="1">
        <f>ABS(IK_diagnostics_degrees[[#This Row],[Column13]]-M267)</f>
        <v>2.3097880000000002</v>
      </c>
      <c r="AJ268" s="1">
        <f>ABS(IK_diagnostics_degrees[[#This Row],[Column14]]-N267)</f>
        <v>0.51025000000000009</v>
      </c>
      <c r="AK268" s="1">
        <f>ABS(IK_diagnostics_degrees[[#This Row],[Column15]]-O267)</f>
        <v>1.9567199999999998</v>
      </c>
      <c r="AL268" s="1">
        <f>ABS(IK_diagnostics_degrees[[#This Row],[Column16]]-P267)</f>
        <v>1.3785449999999999</v>
      </c>
      <c r="AM268" s="1">
        <f>ABS(IK_diagnostics_degrees[[#This Row],[Column17]]-Q267)</f>
        <v>5.7272999999999996</v>
      </c>
      <c r="AN268" s="1">
        <f>ABS(IK_diagnostics_degrees[[#This Row],[Column18]]-R267)</f>
        <v>1.9946199999999998</v>
      </c>
      <c r="AO268" s="1">
        <f>ABS(IK_diagnostics_degrees[[#This Row],[Column19]]-S267)</f>
        <v>3.0405700000000002</v>
      </c>
      <c r="AP268" s="1">
        <f>ABS(IK_diagnostics_degrees[[#This Row],[Column20]]-T267)</f>
        <v>0.41374000000000022</v>
      </c>
      <c r="AQ268" s="1">
        <f>ABS(IK_diagnostics_degrees[[#This Row],[Column21]]-U267)</f>
        <v>0.21680100000000002</v>
      </c>
    </row>
    <row r="269" spans="1:43" x14ac:dyDescent="0.25">
      <c r="A269" s="1">
        <v>2.57212</v>
      </c>
      <c r="B269" s="1">
        <v>5.6922100000000002</v>
      </c>
      <c r="C269" s="1">
        <v>4.1529999999999996</v>
      </c>
      <c r="D269" s="1">
        <v>0.18635199999999999</v>
      </c>
      <c r="E269" s="1">
        <v>2.0309900000000001</v>
      </c>
      <c r="F269" s="1">
        <v>1.3318300000000001</v>
      </c>
      <c r="G269" s="1">
        <v>6.1213800000000003</v>
      </c>
      <c r="H269" s="1">
        <v>1.87263</v>
      </c>
      <c r="I269" s="1">
        <v>2.0518999999999998</v>
      </c>
      <c r="J269" s="1">
        <v>4.0023999999999997</v>
      </c>
      <c r="K269" s="1">
        <v>4.02888</v>
      </c>
      <c r="L269" s="1">
        <v>3.54453</v>
      </c>
      <c r="M269" s="1">
        <v>1.92845E-2</v>
      </c>
      <c r="N269" s="1">
        <v>1.7468999999999999</v>
      </c>
      <c r="O269" s="1">
        <v>2.2881499999999999</v>
      </c>
      <c r="P269" s="1">
        <v>3.7884500000000001</v>
      </c>
      <c r="Q269" s="1">
        <v>2.7381199999999999</v>
      </c>
      <c r="R269" s="1">
        <v>1.2465200000000001</v>
      </c>
      <c r="S269" s="1">
        <v>2.4935800000000001</v>
      </c>
      <c r="T269" s="1">
        <v>4.1276999999999999</v>
      </c>
      <c r="U269" s="1">
        <v>1.8792199999999999</v>
      </c>
      <c r="V269" s="1" t="s">
        <v>23</v>
      </c>
      <c r="W269" s="1">
        <f>ABS(IK_diagnostics_degrees[[#This Row],[Column1]]-A268)</f>
        <v>2.7192499999999997</v>
      </c>
      <c r="X269" s="1">
        <f>ABS(IK_diagnostics_degrees[[#This Row],[Column2]]-B268)</f>
        <v>4.5843300000000005</v>
      </c>
      <c r="Y269" s="1">
        <f>ABS(IK_diagnostics_degrees[[#This Row],[Column3]]-C268)</f>
        <v>3.9173129999999996</v>
      </c>
      <c r="Z269" s="1">
        <f>ABS(IK_diagnostics_degrees[[#This Row],[Column4]]-D268)</f>
        <v>1.6085879999999999</v>
      </c>
      <c r="AA269" s="1">
        <f>ABS(IK_diagnostics_degrees[[#This Row],[Column5]]-E268)</f>
        <v>2.0215499999999995</v>
      </c>
      <c r="AB269" s="1">
        <f>ABS(IK_diagnostics_degrees[[#This Row],[Column6]]-F268)</f>
        <v>2.5112700000000001</v>
      </c>
      <c r="AC269" s="1">
        <f>ABS(IK_diagnostics_degrees[[#This Row],[Column7]]-G268)</f>
        <v>3.9929100000000002</v>
      </c>
      <c r="AD269" s="1">
        <f>ABS(IK_diagnostics_degrees[[#This Row],[Column8]]-H268)</f>
        <v>0.64893000000000001</v>
      </c>
      <c r="AE269" s="1">
        <f>ABS(IK_diagnostics_degrees[[#This Row],[Column9]]-I268)</f>
        <v>1.6242849999999998</v>
      </c>
      <c r="AF269" s="1">
        <f>ABS(IK_diagnostics_degrees[[#This Row],[Column10]]-J268)</f>
        <v>0.24827999999999983</v>
      </c>
      <c r="AG269" s="1">
        <f>ABS(IK_diagnostics_degrees[[#This Row],[Column11]]-K268)</f>
        <v>2.6457899999999999</v>
      </c>
      <c r="AH269" s="1">
        <f>ABS(IK_diagnostics_degrees[[#This Row],[Column12]]-L268)</f>
        <v>0.76247000000000043</v>
      </c>
      <c r="AI269" s="1">
        <f>ABS(IK_diagnostics_degrees[[#This Row],[Column13]]-M268)</f>
        <v>3.2127455</v>
      </c>
      <c r="AJ269" s="1">
        <f>ABS(IK_diagnostics_degrees[[#This Row],[Column14]]-N268)</f>
        <v>0.84453</v>
      </c>
      <c r="AK269" s="1">
        <f>ABS(IK_diagnostics_degrees[[#This Row],[Column15]]-O268)</f>
        <v>1.22627</v>
      </c>
      <c r="AL269" s="1">
        <f>ABS(IK_diagnostics_degrees[[#This Row],[Column16]]-P268)</f>
        <v>2.9939249999999999</v>
      </c>
      <c r="AM269" s="1">
        <f>ABS(IK_diagnostics_degrees[[#This Row],[Column17]]-Q268)</f>
        <v>2.9891799999999997</v>
      </c>
      <c r="AN269" s="1">
        <f>ABS(IK_diagnostics_degrees[[#This Row],[Column18]]-R268)</f>
        <v>0.5609599999999999</v>
      </c>
      <c r="AO269" s="1">
        <f>ABS(IK_diagnostics_degrees[[#This Row],[Column19]]-S268)</f>
        <v>2.4935800000000001</v>
      </c>
      <c r="AP269" s="1">
        <f>ABS(IK_diagnostics_degrees[[#This Row],[Column20]]-T268)</f>
        <v>1.9700600000000001</v>
      </c>
      <c r="AQ269" s="1">
        <f>ABS(IK_diagnostics_degrees[[#This Row],[Column21]]-U268)</f>
        <v>1.1503169999999998</v>
      </c>
    </row>
    <row r="270" spans="1:43" x14ac:dyDescent="0.25">
      <c r="A270" s="1">
        <v>2.19956</v>
      </c>
      <c r="B270" s="1">
        <v>9.4502299999999997E-2</v>
      </c>
      <c r="C270" s="1">
        <v>4.89588</v>
      </c>
      <c r="D270" s="1">
        <v>0.31107600000000002</v>
      </c>
      <c r="E270" s="1">
        <v>2.8843100000000002</v>
      </c>
      <c r="F270" s="1">
        <v>3.5847799999999999</v>
      </c>
      <c r="G270" s="1">
        <v>1.38012</v>
      </c>
      <c r="H270" s="1">
        <v>4.7429300000000003</v>
      </c>
      <c r="I270" s="1">
        <v>5.1052400000000002</v>
      </c>
      <c r="J270" s="1">
        <v>4.4283400000000004</v>
      </c>
      <c r="K270" s="1">
        <v>1.69109</v>
      </c>
      <c r="L270" s="1">
        <v>2.0131899999999998</v>
      </c>
      <c r="M270" s="1">
        <v>6.2508699999999999</v>
      </c>
      <c r="N270" s="1">
        <v>2.5571700000000002</v>
      </c>
      <c r="O270" s="1">
        <v>0.93688199999999999</v>
      </c>
      <c r="P270" s="1">
        <v>2.8982899999999998</v>
      </c>
      <c r="Q270" s="1">
        <v>4.4614700000000003</v>
      </c>
      <c r="R270" s="1">
        <v>0.56302399999999997</v>
      </c>
      <c r="S270" s="1">
        <v>0.54636600000000002</v>
      </c>
      <c r="T270" s="1">
        <v>0.480628</v>
      </c>
      <c r="U270" s="1">
        <v>3.1460499999999998</v>
      </c>
      <c r="V270" s="1" t="s">
        <v>23</v>
      </c>
      <c r="W270" s="1">
        <f>ABS(IK_diagnostics_degrees[[#This Row],[Column1]]-A269)</f>
        <v>0.37256</v>
      </c>
      <c r="X270" s="1">
        <f>ABS(IK_diagnostics_degrees[[#This Row],[Column2]]-B269)</f>
        <v>5.5977077</v>
      </c>
      <c r="Y270" s="1">
        <f>ABS(IK_diagnostics_degrees[[#This Row],[Column3]]-C269)</f>
        <v>0.74288000000000043</v>
      </c>
      <c r="Z270" s="1">
        <f>ABS(IK_diagnostics_degrees[[#This Row],[Column4]]-D269)</f>
        <v>0.12472400000000003</v>
      </c>
      <c r="AA270" s="1">
        <f>ABS(IK_diagnostics_degrees[[#This Row],[Column5]]-E269)</f>
        <v>0.85332000000000008</v>
      </c>
      <c r="AB270" s="1">
        <f>ABS(IK_diagnostics_degrees[[#This Row],[Column6]]-F269)</f>
        <v>2.2529499999999998</v>
      </c>
      <c r="AC270" s="1">
        <f>ABS(IK_diagnostics_degrees[[#This Row],[Column7]]-G269)</f>
        <v>4.7412600000000005</v>
      </c>
      <c r="AD270" s="1">
        <f>ABS(IK_diagnostics_degrees[[#This Row],[Column8]]-H269)</f>
        <v>2.8703000000000003</v>
      </c>
      <c r="AE270" s="1">
        <f>ABS(IK_diagnostics_degrees[[#This Row],[Column9]]-I269)</f>
        <v>3.0533400000000004</v>
      </c>
      <c r="AF270" s="1">
        <f>ABS(IK_diagnostics_degrees[[#This Row],[Column10]]-J269)</f>
        <v>0.42594000000000065</v>
      </c>
      <c r="AG270" s="1">
        <f>ABS(IK_diagnostics_degrees[[#This Row],[Column11]]-K269)</f>
        <v>2.33779</v>
      </c>
      <c r="AH270" s="1">
        <f>ABS(IK_diagnostics_degrees[[#This Row],[Column12]]-L269)</f>
        <v>1.5313400000000001</v>
      </c>
      <c r="AI270" s="1">
        <f>ABS(IK_diagnostics_degrees[[#This Row],[Column13]]-M269)</f>
        <v>6.2315854999999996</v>
      </c>
      <c r="AJ270" s="1">
        <f>ABS(IK_diagnostics_degrees[[#This Row],[Column14]]-N269)</f>
        <v>0.81027000000000027</v>
      </c>
      <c r="AK270" s="1">
        <f>ABS(IK_diagnostics_degrees[[#This Row],[Column15]]-O269)</f>
        <v>1.3512679999999999</v>
      </c>
      <c r="AL270" s="1">
        <f>ABS(IK_diagnostics_degrees[[#This Row],[Column16]]-P269)</f>
        <v>0.89016000000000028</v>
      </c>
      <c r="AM270" s="1">
        <f>ABS(IK_diagnostics_degrees[[#This Row],[Column17]]-Q269)</f>
        <v>1.7233500000000004</v>
      </c>
      <c r="AN270" s="1">
        <f>ABS(IK_diagnostics_degrees[[#This Row],[Column18]]-R269)</f>
        <v>0.6834960000000001</v>
      </c>
      <c r="AO270" s="1">
        <f>ABS(IK_diagnostics_degrees[[#This Row],[Column19]]-S269)</f>
        <v>1.9472140000000002</v>
      </c>
      <c r="AP270" s="1">
        <f>ABS(IK_diagnostics_degrees[[#This Row],[Column20]]-T269)</f>
        <v>3.6470720000000001</v>
      </c>
      <c r="AQ270" s="1">
        <f>ABS(IK_diagnostics_degrees[[#This Row],[Column21]]-U269)</f>
        <v>1.2668299999999999</v>
      </c>
    </row>
    <row r="271" spans="1:43" x14ac:dyDescent="0.25">
      <c r="A271" s="1">
        <v>0.16667299999999999</v>
      </c>
      <c r="B271" s="1">
        <v>2.4837600000000002</v>
      </c>
      <c r="C271" s="1">
        <v>1.7744800000000001</v>
      </c>
      <c r="D271" s="1">
        <v>2.2386599999999999</v>
      </c>
      <c r="E271" s="1">
        <v>5.1889500000000002</v>
      </c>
      <c r="F271" s="1">
        <v>1.9766999999999999</v>
      </c>
      <c r="G271" s="1">
        <v>3.91201</v>
      </c>
      <c r="H271" s="1">
        <v>4.40543</v>
      </c>
      <c r="I271" s="1">
        <v>3.9695999999999998</v>
      </c>
      <c r="J271" s="1">
        <v>2.7288700000000001</v>
      </c>
      <c r="K271" s="1">
        <v>1.4409400000000001</v>
      </c>
      <c r="L271" s="1">
        <v>2.7416800000000001</v>
      </c>
      <c r="M271" s="1">
        <v>7.4592400000000003E-2</v>
      </c>
      <c r="N271" s="1">
        <v>3.5020799999999999</v>
      </c>
      <c r="O271" s="1">
        <v>2.2735400000000001</v>
      </c>
      <c r="P271" s="1">
        <v>3.3908700000000001</v>
      </c>
      <c r="Q271" s="1">
        <v>3.8625699999999998</v>
      </c>
      <c r="R271" s="1">
        <v>2.66906</v>
      </c>
      <c r="S271" s="1">
        <v>4.2750399999999997</v>
      </c>
      <c r="T271" s="1">
        <v>3.1563099999999999</v>
      </c>
      <c r="U271" s="1">
        <v>4.6521999999999997</v>
      </c>
      <c r="V271" s="1" t="s">
        <v>23</v>
      </c>
      <c r="W271" s="1">
        <f>ABS(IK_diagnostics_degrees[[#This Row],[Column1]]-A270)</f>
        <v>2.0328870000000001</v>
      </c>
      <c r="X271" s="1">
        <f>ABS(IK_diagnostics_degrees[[#This Row],[Column2]]-B270)</f>
        <v>2.3892577000000004</v>
      </c>
      <c r="Y271" s="1">
        <f>ABS(IK_diagnostics_degrees[[#This Row],[Column3]]-C270)</f>
        <v>3.1214</v>
      </c>
      <c r="Z271" s="1">
        <f>ABS(IK_diagnostics_degrees[[#This Row],[Column4]]-D270)</f>
        <v>1.927584</v>
      </c>
      <c r="AA271" s="1">
        <f>ABS(IK_diagnostics_degrees[[#This Row],[Column5]]-E270)</f>
        <v>2.30464</v>
      </c>
      <c r="AB271" s="1">
        <f>ABS(IK_diagnostics_degrees[[#This Row],[Column6]]-F270)</f>
        <v>1.60808</v>
      </c>
      <c r="AC271" s="1">
        <f>ABS(IK_diagnostics_degrees[[#This Row],[Column7]]-G270)</f>
        <v>2.5318899999999998</v>
      </c>
      <c r="AD271" s="1">
        <f>ABS(IK_diagnostics_degrees[[#This Row],[Column8]]-H270)</f>
        <v>0.33750000000000036</v>
      </c>
      <c r="AE271" s="1">
        <f>ABS(IK_diagnostics_degrees[[#This Row],[Column9]]-I270)</f>
        <v>1.1356400000000004</v>
      </c>
      <c r="AF271" s="1">
        <f>ABS(IK_diagnostics_degrees[[#This Row],[Column10]]-J270)</f>
        <v>1.6994700000000003</v>
      </c>
      <c r="AG271" s="1">
        <f>ABS(IK_diagnostics_degrees[[#This Row],[Column11]]-K270)</f>
        <v>0.25014999999999987</v>
      </c>
      <c r="AH271" s="1">
        <f>ABS(IK_diagnostics_degrees[[#This Row],[Column12]]-L270)</f>
        <v>0.7284900000000003</v>
      </c>
      <c r="AI271" s="1">
        <f>ABS(IK_diagnostics_degrees[[#This Row],[Column13]]-M270)</f>
        <v>6.1762775999999997</v>
      </c>
      <c r="AJ271" s="1">
        <f>ABS(IK_diagnostics_degrees[[#This Row],[Column14]]-N270)</f>
        <v>0.94490999999999969</v>
      </c>
      <c r="AK271" s="1">
        <f>ABS(IK_diagnostics_degrees[[#This Row],[Column15]]-O270)</f>
        <v>1.3366580000000001</v>
      </c>
      <c r="AL271" s="1">
        <f>ABS(IK_diagnostics_degrees[[#This Row],[Column16]]-P270)</f>
        <v>0.49258000000000024</v>
      </c>
      <c r="AM271" s="1">
        <f>ABS(IK_diagnostics_degrees[[#This Row],[Column17]]-Q270)</f>
        <v>0.59890000000000043</v>
      </c>
      <c r="AN271" s="1">
        <f>ABS(IK_diagnostics_degrees[[#This Row],[Column18]]-R270)</f>
        <v>2.106036</v>
      </c>
      <c r="AO271" s="1">
        <f>ABS(IK_diagnostics_degrees[[#This Row],[Column19]]-S270)</f>
        <v>3.7286739999999998</v>
      </c>
      <c r="AP271" s="1">
        <f>ABS(IK_diagnostics_degrees[[#This Row],[Column20]]-T270)</f>
        <v>2.6756820000000001</v>
      </c>
      <c r="AQ271" s="1">
        <f>ABS(IK_diagnostics_degrees[[#This Row],[Column21]]-U270)</f>
        <v>1.5061499999999999</v>
      </c>
    </row>
    <row r="272" spans="1:43" x14ac:dyDescent="0.25">
      <c r="A272" s="1">
        <v>3.4755199999999999</v>
      </c>
      <c r="B272" s="1">
        <v>1.98987</v>
      </c>
      <c r="C272" s="1">
        <v>3.9274100000000001</v>
      </c>
      <c r="D272" s="1">
        <v>2.8073100000000002</v>
      </c>
      <c r="E272" s="1">
        <v>2.6993900000000002</v>
      </c>
      <c r="F272" s="1">
        <v>3.16012</v>
      </c>
      <c r="G272" s="1">
        <v>0.56413899999999995</v>
      </c>
      <c r="H272" s="1">
        <v>1.80914</v>
      </c>
      <c r="I272" s="1">
        <v>4.1510199999999999</v>
      </c>
      <c r="J272" s="1">
        <v>3.84483</v>
      </c>
      <c r="K272" s="1">
        <v>1.3971800000000001</v>
      </c>
      <c r="L272" s="1">
        <v>3.83196</v>
      </c>
      <c r="M272" s="1">
        <v>3.4181400000000002</v>
      </c>
      <c r="N272" s="1">
        <v>5.6369100000000003</v>
      </c>
      <c r="O272" s="1">
        <v>3.6635800000000001</v>
      </c>
      <c r="P272" s="1">
        <v>2.6427299999999998</v>
      </c>
      <c r="Q272" s="1">
        <v>3.93865</v>
      </c>
      <c r="R272" s="1">
        <v>4.0948000000000002</v>
      </c>
      <c r="S272" s="1">
        <v>6.2831900000000003</v>
      </c>
      <c r="T272" s="1">
        <v>2.06542</v>
      </c>
      <c r="U272" s="1">
        <v>3.0728399999999998</v>
      </c>
      <c r="V272" s="1" t="s">
        <v>23</v>
      </c>
      <c r="W272" s="1">
        <f>ABS(IK_diagnostics_degrees[[#This Row],[Column1]]-A271)</f>
        <v>3.3088470000000001</v>
      </c>
      <c r="X272" s="1">
        <f>ABS(IK_diagnostics_degrees[[#This Row],[Column2]]-B271)</f>
        <v>0.49389000000000016</v>
      </c>
      <c r="Y272" s="1">
        <f>ABS(IK_diagnostics_degrees[[#This Row],[Column3]]-C271)</f>
        <v>2.15293</v>
      </c>
      <c r="Z272" s="1">
        <f>ABS(IK_diagnostics_degrees[[#This Row],[Column4]]-D271)</f>
        <v>0.56865000000000032</v>
      </c>
      <c r="AA272" s="1">
        <f>ABS(IK_diagnostics_degrees[[#This Row],[Column5]]-E271)</f>
        <v>2.48956</v>
      </c>
      <c r="AB272" s="1">
        <f>ABS(IK_diagnostics_degrees[[#This Row],[Column6]]-F271)</f>
        <v>1.1834200000000001</v>
      </c>
      <c r="AC272" s="1">
        <f>ABS(IK_diagnostics_degrees[[#This Row],[Column7]]-G271)</f>
        <v>3.347871</v>
      </c>
      <c r="AD272" s="1">
        <f>ABS(IK_diagnostics_degrees[[#This Row],[Column8]]-H271)</f>
        <v>2.5962899999999998</v>
      </c>
      <c r="AE272" s="1">
        <f>ABS(IK_diagnostics_degrees[[#This Row],[Column9]]-I271)</f>
        <v>0.18142000000000014</v>
      </c>
      <c r="AF272" s="1">
        <f>ABS(IK_diagnostics_degrees[[#This Row],[Column10]]-J271)</f>
        <v>1.1159599999999998</v>
      </c>
      <c r="AG272" s="1">
        <f>ABS(IK_diagnostics_degrees[[#This Row],[Column11]]-K271)</f>
        <v>4.3760000000000021E-2</v>
      </c>
      <c r="AH272" s="1">
        <f>ABS(IK_diagnostics_degrees[[#This Row],[Column12]]-L271)</f>
        <v>1.0902799999999999</v>
      </c>
      <c r="AI272" s="1">
        <f>ABS(IK_diagnostics_degrees[[#This Row],[Column13]]-M271)</f>
        <v>3.3435476</v>
      </c>
      <c r="AJ272" s="1">
        <f>ABS(IK_diagnostics_degrees[[#This Row],[Column14]]-N271)</f>
        <v>2.1348300000000004</v>
      </c>
      <c r="AK272" s="1">
        <f>ABS(IK_diagnostics_degrees[[#This Row],[Column15]]-O271)</f>
        <v>1.3900399999999999</v>
      </c>
      <c r="AL272" s="1">
        <f>ABS(IK_diagnostics_degrees[[#This Row],[Column16]]-P271)</f>
        <v>0.74814000000000025</v>
      </c>
      <c r="AM272" s="1">
        <f>ABS(IK_diagnostics_degrees[[#This Row],[Column17]]-Q271)</f>
        <v>7.6080000000000148E-2</v>
      </c>
      <c r="AN272" s="1">
        <f>ABS(IK_diagnostics_degrees[[#This Row],[Column18]]-R271)</f>
        <v>1.4257400000000002</v>
      </c>
      <c r="AO272" s="1">
        <f>ABS(IK_diagnostics_degrees[[#This Row],[Column19]]-S271)</f>
        <v>2.0081500000000005</v>
      </c>
      <c r="AP272" s="1">
        <f>ABS(IK_diagnostics_degrees[[#This Row],[Column20]]-T271)</f>
        <v>1.0908899999999999</v>
      </c>
      <c r="AQ272" s="1">
        <f>ABS(IK_diagnostics_degrees[[#This Row],[Column21]]-U271)</f>
        <v>1.5793599999999999</v>
      </c>
    </row>
    <row r="273" spans="1:43" x14ac:dyDescent="0.25">
      <c r="A273" s="1">
        <v>5.1614100000000001</v>
      </c>
      <c r="B273" s="1">
        <v>1.3323100000000001</v>
      </c>
      <c r="C273" s="1">
        <v>2.3373900000000001</v>
      </c>
      <c r="D273" s="1">
        <v>6.1937100000000003</v>
      </c>
      <c r="E273" s="1">
        <v>0.83929399999999998</v>
      </c>
      <c r="F273" s="1">
        <v>5.2077099999999996</v>
      </c>
      <c r="G273" s="1">
        <v>3.5945</v>
      </c>
      <c r="H273" s="1">
        <v>3.14628</v>
      </c>
      <c r="I273" s="1">
        <v>2.6376400000000002</v>
      </c>
      <c r="J273" s="1">
        <v>2.3319000000000001</v>
      </c>
      <c r="K273" s="1">
        <v>0.88349299999999997</v>
      </c>
      <c r="L273" s="1">
        <v>6.2831900000000003</v>
      </c>
      <c r="M273" s="1">
        <v>4.2342000000000004</v>
      </c>
      <c r="N273" s="1">
        <v>1.2537499999999999</v>
      </c>
      <c r="O273" s="1">
        <v>3.0952500000000001</v>
      </c>
      <c r="P273" s="1">
        <v>0.37062</v>
      </c>
      <c r="Q273" s="1">
        <v>6.0200300000000002</v>
      </c>
      <c r="R273" s="1">
        <v>4.0025599999999999</v>
      </c>
      <c r="S273" s="1">
        <v>1.6583300000000001</v>
      </c>
      <c r="T273" s="1">
        <v>6.02311</v>
      </c>
      <c r="U273" s="1">
        <v>2.67544</v>
      </c>
      <c r="V273" s="1" t="s">
        <v>23</v>
      </c>
      <c r="W273" s="1">
        <f>ABS(IK_diagnostics_degrees[[#This Row],[Column1]]-A272)</f>
        <v>1.6858900000000001</v>
      </c>
      <c r="X273" s="1">
        <f>ABS(IK_diagnostics_degrees[[#This Row],[Column2]]-B272)</f>
        <v>0.65755999999999992</v>
      </c>
      <c r="Y273" s="1">
        <f>ABS(IK_diagnostics_degrees[[#This Row],[Column3]]-C272)</f>
        <v>1.59002</v>
      </c>
      <c r="Z273" s="1">
        <f>ABS(IK_diagnostics_degrees[[#This Row],[Column4]]-D272)</f>
        <v>3.3864000000000001</v>
      </c>
      <c r="AA273" s="1">
        <f>ABS(IK_diagnostics_degrees[[#This Row],[Column5]]-E272)</f>
        <v>1.8600960000000002</v>
      </c>
      <c r="AB273" s="1">
        <f>ABS(IK_diagnostics_degrees[[#This Row],[Column6]]-F272)</f>
        <v>2.0475899999999996</v>
      </c>
      <c r="AC273" s="1">
        <f>ABS(IK_diagnostics_degrees[[#This Row],[Column7]]-G272)</f>
        <v>3.0303610000000001</v>
      </c>
      <c r="AD273" s="1">
        <f>ABS(IK_diagnostics_degrees[[#This Row],[Column8]]-H272)</f>
        <v>1.33714</v>
      </c>
      <c r="AE273" s="1">
        <f>ABS(IK_diagnostics_degrees[[#This Row],[Column9]]-I272)</f>
        <v>1.5133799999999997</v>
      </c>
      <c r="AF273" s="1">
        <f>ABS(IK_diagnostics_degrees[[#This Row],[Column10]]-J272)</f>
        <v>1.5129299999999999</v>
      </c>
      <c r="AG273" s="1">
        <f>ABS(IK_diagnostics_degrees[[#This Row],[Column11]]-K272)</f>
        <v>0.51368700000000012</v>
      </c>
      <c r="AH273" s="1">
        <f>ABS(IK_diagnostics_degrees[[#This Row],[Column12]]-L272)</f>
        <v>2.4512300000000002</v>
      </c>
      <c r="AI273" s="1">
        <f>ABS(IK_diagnostics_degrees[[#This Row],[Column13]]-M272)</f>
        <v>0.81606000000000023</v>
      </c>
      <c r="AJ273" s="1">
        <f>ABS(IK_diagnostics_degrees[[#This Row],[Column14]]-N272)</f>
        <v>4.3831600000000002</v>
      </c>
      <c r="AK273" s="1">
        <f>ABS(IK_diagnostics_degrees[[#This Row],[Column15]]-O272)</f>
        <v>0.56833</v>
      </c>
      <c r="AL273" s="1">
        <f>ABS(IK_diagnostics_degrees[[#This Row],[Column16]]-P272)</f>
        <v>2.2721099999999996</v>
      </c>
      <c r="AM273" s="1">
        <f>ABS(IK_diagnostics_degrees[[#This Row],[Column17]]-Q272)</f>
        <v>2.0813800000000002</v>
      </c>
      <c r="AN273" s="1">
        <f>ABS(IK_diagnostics_degrees[[#This Row],[Column18]]-R272)</f>
        <v>9.2240000000000322E-2</v>
      </c>
      <c r="AO273" s="1">
        <f>ABS(IK_diagnostics_degrees[[#This Row],[Column19]]-S272)</f>
        <v>4.62486</v>
      </c>
      <c r="AP273" s="1">
        <f>ABS(IK_diagnostics_degrees[[#This Row],[Column20]]-T272)</f>
        <v>3.9576899999999999</v>
      </c>
      <c r="AQ273" s="1">
        <f>ABS(IK_diagnostics_degrees[[#This Row],[Column21]]-U272)</f>
        <v>0.39739999999999975</v>
      </c>
    </row>
    <row r="274" spans="1:43" x14ac:dyDescent="0.25">
      <c r="A274" s="1">
        <v>3.1338699999999999</v>
      </c>
      <c r="B274" s="1">
        <v>0.78286500000000003</v>
      </c>
      <c r="C274" s="1">
        <v>3.3240599999999998</v>
      </c>
      <c r="D274" s="1">
        <v>0.69669000000000003</v>
      </c>
      <c r="E274" s="1">
        <v>1.8925799999999999</v>
      </c>
      <c r="F274" s="1">
        <v>1.66588</v>
      </c>
      <c r="G274" s="1">
        <v>6.2611999999999997</v>
      </c>
      <c r="H274" s="1">
        <v>6.1844000000000001</v>
      </c>
      <c r="I274" s="1">
        <v>0.94476499999999997</v>
      </c>
      <c r="J274" s="1">
        <v>5.5323799999999999</v>
      </c>
      <c r="K274" s="1">
        <v>5.6256199999999996</v>
      </c>
      <c r="L274" s="1">
        <v>5.85581</v>
      </c>
      <c r="M274" s="1">
        <v>9.3240900000000002E-3</v>
      </c>
      <c r="N274" s="1">
        <v>2.4049</v>
      </c>
      <c r="O274" s="1">
        <v>3.5815E-4</v>
      </c>
      <c r="P274" s="1">
        <v>5.3134199999999998</v>
      </c>
      <c r="Q274" s="1">
        <v>3.6562999999999999</v>
      </c>
      <c r="R274" s="1">
        <v>4.9492799999999999</v>
      </c>
      <c r="S274" s="1">
        <v>0.65750699999999995</v>
      </c>
      <c r="T274" s="1">
        <v>2.8208600000000001</v>
      </c>
      <c r="U274" s="1">
        <v>0.99393799999999999</v>
      </c>
      <c r="V274" s="1" t="s">
        <v>23</v>
      </c>
      <c r="W274" s="1">
        <f>ABS(IK_diagnostics_degrees[[#This Row],[Column1]]-A273)</f>
        <v>2.0275400000000001</v>
      </c>
      <c r="X274" s="1">
        <f>ABS(IK_diagnostics_degrees[[#This Row],[Column2]]-B273)</f>
        <v>0.54944500000000007</v>
      </c>
      <c r="Y274" s="1">
        <f>ABS(IK_diagnostics_degrees[[#This Row],[Column3]]-C273)</f>
        <v>0.98666999999999971</v>
      </c>
      <c r="Z274" s="1">
        <f>ABS(IK_diagnostics_degrees[[#This Row],[Column4]]-D273)</f>
        <v>5.49702</v>
      </c>
      <c r="AA274" s="1">
        <f>ABS(IK_diagnostics_degrees[[#This Row],[Column5]]-E273)</f>
        <v>1.0532859999999999</v>
      </c>
      <c r="AB274" s="1">
        <f>ABS(IK_diagnostics_degrees[[#This Row],[Column6]]-F273)</f>
        <v>3.5418299999999996</v>
      </c>
      <c r="AC274" s="1">
        <f>ABS(IK_diagnostics_degrees[[#This Row],[Column7]]-G273)</f>
        <v>2.6666999999999996</v>
      </c>
      <c r="AD274" s="1">
        <f>ABS(IK_diagnostics_degrees[[#This Row],[Column8]]-H273)</f>
        <v>3.0381200000000002</v>
      </c>
      <c r="AE274" s="1">
        <f>ABS(IK_diagnostics_degrees[[#This Row],[Column9]]-I273)</f>
        <v>1.6928750000000004</v>
      </c>
      <c r="AF274" s="1">
        <f>ABS(IK_diagnostics_degrees[[#This Row],[Column10]]-J273)</f>
        <v>3.2004799999999998</v>
      </c>
      <c r="AG274" s="1">
        <f>ABS(IK_diagnostics_degrees[[#This Row],[Column11]]-K273)</f>
        <v>4.742127</v>
      </c>
      <c r="AH274" s="1">
        <f>ABS(IK_diagnostics_degrees[[#This Row],[Column12]]-L273)</f>
        <v>0.42738000000000032</v>
      </c>
      <c r="AI274" s="1">
        <f>ABS(IK_diagnostics_degrees[[#This Row],[Column13]]-M273)</f>
        <v>4.2248759100000006</v>
      </c>
      <c r="AJ274" s="1">
        <f>ABS(IK_diagnostics_degrees[[#This Row],[Column14]]-N273)</f>
        <v>1.1511500000000001</v>
      </c>
      <c r="AK274" s="1">
        <f>ABS(IK_diagnostics_degrees[[#This Row],[Column15]]-O273)</f>
        <v>3.0948918500000002</v>
      </c>
      <c r="AL274" s="1">
        <f>ABS(IK_diagnostics_degrees[[#This Row],[Column16]]-P273)</f>
        <v>4.9428000000000001</v>
      </c>
      <c r="AM274" s="1">
        <f>ABS(IK_diagnostics_degrees[[#This Row],[Column17]]-Q273)</f>
        <v>2.3637300000000003</v>
      </c>
      <c r="AN274" s="1">
        <f>ABS(IK_diagnostics_degrees[[#This Row],[Column18]]-R273)</f>
        <v>0.94672000000000001</v>
      </c>
      <c r="AO274" s="1">
        <f>ABS(IK_diagnostics_degrees[[#This Row],[Column19]]-S273)</f>
        <v>1.000823</v>
      </c>
      <c r="AP274" s="1">
        <f>ABS(IK_diagnostics_degrees[[#This Row],[Column20]]-T273)</f>
        <v>3.2022499999999998</v>
      </c>
      <c r="AQ274" s="1">
        <f>ABS(IK_diagnostics_degrees[[#This Row],[Column21]]-U273)</f>
        <v>1.6815020000000001</v>
      </c>
    </row>
    <row r="275" spans="1:43" x14ac:dyDescent="0.25">
      <c r="A275" s="1">
        <v>5.1394000000000002</v>
      </c>
      <c r="B275" s="1">
        <v>0.644737</v>
      </c>
      <c r="C275" s="1">
        <v>1.6837599999999999</v>
      </c>
      <c r="D275" s="1">
        <v>1.1291500000000001</v>
      </c>
      <c r="E275" s="1">
        <v>2.5716199999999998</v>
      </c>
      <c r="F275" s="1">
        <v>3.6070099999999998</v>
      </c>
      <c r="G275" s="1">
        <v>2.0047100000000002</v>
      </c>
      <c r="H275" s="1">
        <v>0.48864400000000002</v>
      </c>
      <c r="I275" s="1">
        <v>6.1780999999999997</v>
      </c>
      <c r="J275" s="1">
        <v>0.45858199999999999</v>
      </c>
      <c r="K275" s="1">
        <v>6.2831900000000003</v>
      </c>
      <c r="L275" s="1">
        <v>1.6491899999999999</v>
      </c>
      <c r="M275" s="1">
        <v>5.4240899999999996</v>
      </c>
      <c r="N275" s="1">
        <v>1.35717</v>
      </c>
      <c r="O275" s="1">
        <v>3.2532999999999999</v>
      </c>
      <c r="P275" s="1">
        <v>0.52499099999999999</v>
      </c>
      <c r="Q275" s="1">
        <v>4.58432</v>
      </c>
      <c r="R275" s="1">
        <v>2.9737</v>
      </c>
      <c r="S275" s="1">
        <v>3.9636</v>
      </c>
      <c r="T275" s="1">
        <v>3.4656600000000002</v>
      </c>
      <c r="U275" s="1" t="s">
        <v>22</v>
      </c>
      <c r="V275" s="1" t="s">
        <v>23</v>
      </c>
      <c r="W275" s="1">
        <f>ABS(IK_diagnostics_degrees[[#This Row],[Column1]]-A274)</f>
        <v>2.0055300000000003</v>
      </c>
      <c r="X275" s="1">
        <f>ABS(IK_diagnostics_degrees[[#This Row],[Column2]]-B274)</f>
        <v>0.13812800000000003</v>
      </c>
      <c r="Y275" s="1">
        <f>ABS(IK_diagnostics_degrees[[#This Row],[Column3]]-C274)</f>
        <v>1.6402999999999999</v>
      </c>
      <c r="Z275" s="1">
        <f>ABS(IK_diagnostics_degrees[[#This Row],[Column4]]-D274)</f>
        <v>0.43246000000000007</v>
      </c>
      <c r="AA275" s="1">
        <f>ABS(IK_diagnostics_degrees[[#This Row],[Column5]]-E274)</f>
        <v>0.67903999999999987</v>
      </c>
      <c r="AB275" s="1">
        <f>ABS(IK_diagnostics_degrees[[#This Row],[Column6]]-F274)</f>
        <v>1.9411299999999998</v>
      </c>
      <c r="AC275" s="1">
        <f>ABS(IK_diagnostics_degrees[[#This Row],[Column7]]-G274)</f>
        <v>4.2564899999999994</v>
      </c>
      <c r="AD275" s="1">
        <f>ABS(IK_diagnostics_degrees[[#This Row],[Column8]]-H274)</f>
        <v>5.6957560000000003</v>
      </c>
      <c r="AE275" s="1">
        <f>ABS(IK_diagnostics_degrees[[#This Row],[Column9]]-I274)</f>
        <v>5.2333349999999994</v>
      </c>
      <c r="AF275" s="1">
        <f>ABS(IK_diagnostics_degrees[[#This Row],[Column10]]-J274)</f>
        <v>5.073798</v>
      </c>
      <c r="AG275" s="1">
        <f>ABS(IK_diagnostics_degrees[[#This Row],[Column11]]-K274)</f>
        <v>0.65757000000000065</v>
      </c>
      <c r="AH275" s="1">
        <f>ABS(IK_diagnostics_degrees[[#This Row],[Column12]]-L274)</f>
        <v>4.20662</v>
      </c>
      <c r="AI275" s="1">
        <f>ABS(IK_diagnostics_degrees[[#This Row],[Column13]]-M274)</f>
        <v>5.4147659099999998</v>
      </c>
      <c r="AJ275" s="1">
        <f>ABS(IK_diagnostics_degrees[[#This Row],[Column14]]-N274)</f>
        <v>1.0477300000000001</v>
      </c>
      <c r="AK275" s="1">
        <f>ABS(IK_diagnostics_degrees[[#This Row],[Column15]]-O274)</f>
        <v>3.25294185</v>
      </c>
      <c r="AL275" s="1">
        <f>ABS(IK_diagnostics_degrees[[#This Row],[Column16]]-P274)</f>
        <v>4.7884289999999998</v>
      </c>
      <c r="AM275" s="1">
        <f>ABS(IK_diagnostics_degrees[[#This Row],[Column17]]-Q274)</f>
        <v>0.92802000000000007</v>
      </c>
      <c r="AN275" s="1">
        <f>ABS(IK_diagnostics_degrees[[#This Row],[Column18]]-R274)</f>
        <v>1.9755799999999999</v>
      </c>
      <c r="AO275" s="1">
        <f>ABS(IK_diagnostics_degrees[[#This Row],[Column19]]-S274)</f>
        <v>3.3060930000000002</v>
      </c>
      <c r="AP275" s="1">
        <f>ABS(IK_diagnostics_degrees[[#This Row],[Column20]]-T274)</f>
        <v>0.64480000000000004</v>
      </c>
      <c r="AQ275" s="1">
        <f>ABS(IK_diagnostics_degrees[[#This Row],[Column21]]-U274)</f>
        <v>0.99393799999999999</v>
      </c>
    </row>
    <row r="276" spans="1:43" x14ac:dyDescent="0.25">
      <c r="A276" s="1">
        <v>2.4317299999999999</v>
      </c>
      <c r="B276" s="1">
        <v>2.6996699999999998</v>
      </c>
      <c r="C276" s="1">
        <v>5.1462399999999997</v>
      </c>
      <c r="D276" s="1">
        <v>2.40497E-2</v>
      </c>
      <c r="E276" s="1">
        <v>3.7757299999999998</v>
      </c>
      <c r="F276" s="1">
        <v>2.65184</v>
      </c>
      <c r="G276" s="1">
        <v>6.2831900000000003</v>
      </c>
      <c r="H276" s="1">
        <v>4.4722400000000002</v>
      </c>
      <c r="I276" s="1">
        <v>1.7083299999999999</v>
      </c>
      <c r="J276" s="1">
        <v>0.12732099999999999</v>
      </c>
      <c r="K276" s="1">
        <v>2.1442800000000002</v>
      </c>
      <c r="L276" s="1">
        <v>3.7369400000000002</v>
      </c>
      <c r="M276" s="1">
        <v>2.3437800000000002</v>
      </c>
      <c r="N276" s="1">
        <v>6.2831900000000003</v>
      </c>
      <c r="O276" s="1">
        <v>0.64219800000000005</v>
      </c>
      <c r="P276" s="1">
        <v>1.15021</v>
      </c>
      <c r="Q276" s="1">
        <v>2.86069</v>
      </c>
      <c r="R276" s="1">
        <v>0.91983700000000002</v>
      </c>
      <c r="S276" s="1">
        <v>0.81579599999999997</v>
      </c>
      <c r="T276" s="1">
        <v>3.8578000000000001</v>
      </c>
      <c r="U276" s="1">
        <v>2.38863</v>
      </c>
      <c r="V276" s="1" t="s">
        <v>23</v>
      </c>
      <c r="W276" s="1">
        <f>ABS(IK_diagnostics_degrees[[#This Row],[Column1]]-A275)</f>
        <v>2.7076700000000002</v>
      </c>
      <c r="X276" s="1">
        <f>ABS(IK_diagnostics_degrees[[#This Row],[Column2]]-B275)</f>
        <v>2.0549329999999997</v>
      </c>
      <c r="Y276" s="1">
        <f>ABS(IK_diagnostics_degrees[[#This Row],[Column3]]-C275)</f>
        <v>3.4624799999999998</v>
      </c>
      <c r="Z276" s="1">
        <f>ABS(IK_diagnostics_degrees[[#This Row],[Column4]]-D275)</f>
        <v>1.1051003000000001</v>
      </c>
      <c r="AA276" s="1">
        <f>ABS(IK_diagnostics_degrees[[#This Row],[Column5]]-E275)</f>
        <v>1.20411</v>
      </c>
      <c r="AB276" s="1">
        <f>ABS(IK_diagnostics_degrees[[#This Row],[Column6]]-F275)</f>
        <v>0.95516999999999985</v>
      </c>
      <c r="AC276" s="1">
        <f>ABS(IK_diagnostics_degrees[[#This Row],[Column7]]-G275)</f>
        <v>4.2784800000000001</v>
      </c>
      <c r="AD276" s="1">
        <f>ABS(IK_diagnostics_degrees[[#This Row],[Column8]]-H275)</f>
        <v>3.9835960000000004</v>
      </c>
      <c r="AE276" s="1">
        <f>ABS(IK_diagnostics_degrees[[#This Row],[Column9]]-I275)</f>
        <v>4.4697699999999996</v>
      </c>
      <c r="AF276" s="1">
        <f>ABS(IK_diagnostics_degrees[[#This Row],[Column10]]-J275)</f>
        <v>0.33126100000000003</v>
      </c>
      <c r="AG276" s="1">
        <f>ABS(IK_diagnostics_degrees[[#This Row],[Column11]]-K275)</f>
        <v>4.1389100000000001</v>
      </c>
      <c r="AH276" s="1">
        <f>ABS(IK_diagnostics_degrees[[#This Row],[Column12]]-L275)</f>
        <v>2.0877500000000002</v>
      </c>
      <c r="AI276" s="1">
        <f>ABS(IK_diagnostics_degrees[[#This Row],[Column13]]-M275)</f>
        <v>3.0803099999999994</v>
      </c>
      <c r="AJ276" s="1">
        <f>ABS(IK_diagnostics_degrees[[#This Row],[Column14]]-N275)</f>
        <v>4.9260200000000003</v>
      </c>
      <c r="AK276" s="1">
        <f>ABS(IK_diagnostics_degrees[[#This Row],[Column15]]-O275)</f>
        <v>2.6111019999999998</v>
      </c>
      <c r="AL276" s="1">
        <f>ABS(IK_diagnostics_degrees[[#This Row],[Column16]]-P275)</f>
        <v>0.62521899999999997</v>
      </c>
      <c r="AM276" s="1">
        <f>ABS(IK_diagnostics_degrees[[#This Row],[Column17]]-Q275)</f>
        <v>1.72363</v>
      </c>
      <c r="AN276" s="1">
        <f>ABS(IK_diagnostics_degrees[[#This Row],[Column18]]-R275)</f>
        <v>2.0538629999999998</v>
      </c>
      <c r="AO276" s="1">
        <f>ABS(IK_diagnostics_degrees[[#This Row],[Column19]]-S275)</f>
        <v>3.1478039999999998</v>
      </c>
      <c r="AP276" s="1">
        <f>ABS(IK_diagnostics_degrees[[#This Row],[Column20]]-T275)</f>
        <v>0.39213999999999993</v>
      </c>
      <c r="AQ276" s="1">
        <f>ABS(IK_diagnostics_degrees[[#This Row],[Column21]]-U275)</f>
        <v>2.38863</v>
      </c>
    </row>
    <row r="277" spans="1:43" x14ac:dyDescent="0.25">
      <c r="A277" s="1">
        <v>5.3288900000000003</v>
      </c>
      <c r="B277" s="1">
        <v>5.2643500000000003</v>
      </c>
      <c r="C277" s="1">
        <v>1.94234</v>
      </c>
      <c r="D277" s="1">
        <v>3.3673700000000002</v>
      </c>
      <c r="E277" s="1">
        <v>1.98651</v>
      </c>
      <c r="F277" s="1">
        <v>3.6992600000000002</v>
      </c>
      <c r="G277" s="1">
        <v>0.407447</v>
      </c>
      <c r="H277" s="1">
        <v>1.57006</v>
      </c>
      <c r="I277" s="1">
        <v>2.7446799999999998</v>
      </c>
      <c r="J277" s="1">
        <v>3.31277</v>
      </c>
      <c r="K277" s="1">
        <v>4.5417899999999998</v>
      </c>
      <c r="L277" s="1">
        <v>5.7777099999999999</v>
      </c>
      <c r="M277" s="1">
        <v>5.3768200000000004</v>
      </c>
      <c r="N277" s="1">
        <v>4.3920899999999996</v>
      </c>
      <c r="O277" s="1">
        <v>3.58867</v>
      </c>
      <c r="P277" s="1">
        <v>4.0062100000000003</v>
      </c>
      <c r="Q277" s="1">
        <v>0.95598899999999998</v>
      </c>
      <c r="R277" s="1">
        <v>2.5623200000000002</v>
      </c>
      <c r="S277" s="1">
        <v>1.3368</v>
      </c>
      <c r="T277" s="1">
        <v>3.6926000000000001</v>
      </c>
      <c r="U277" s="1" t="s">
        <v>22</v>
      </c>
      <c r="V277" s="1" t="s">
        <v>23</v>
      </c>
      <c r="W277" s="1">
        <f>ABS(IK_diagnostics_degrees[[#This Row],[Column1]]-A276)</f>
        <v>2.8971600000000004</v>
      </c>
      <c r="X277" s="1">
        <f>ABS(IK_diagnostics_degrees[[#This Row],[Column2]]-B276)</f>
        <v>2.5646800000000005</v>
      </c>
      <c r="Y277" s="1">
        <f>ABS(IK_diagnostics_degrees[[#This Row],[Column3]]-C276)</f>
        <v>3.2039</v>
      </c>
      <c r="Z277" s="1">
        <f>ABS(IK_diagnostics_degrees[[#This Row],[Column4]]-D276)</f>
        <v>3.3433203000000002</v>
      </c>
      <c r="AA277" s="1">
        <f>ABS(IK_diagnostics_degrees[[#This Row],[Column5]]-E276)</f>
        <v>1.7892199999999998</v>
      </c>
      <c r="AB277" s="1">
        <f>ABS(IK_diagnostics_degrees[[#This Row],[Column6]]-F276)</f>
        <v>1.0474200000000002</v>
      </c>
      <c r="AC277" s="1">
        <f>ABS(IK_diagnostics_degrees[[#This Row],[Column7]]-G276)</f>
        <v>5.8757429999999999</v>
      </c>
      <c r="AD277" s="1">
        <f>ABS(IK_diagnostics_degrees[[#This Row],[Column8]]-H276)</f>
        <v>2.9021800000000004</v>
      </c>
      <c r="AE277" s="1">
        <f>ABS(IK_diagnostics_degrees[[#This Row],[Column9]]-I276)</f>
        <v>1.0363499999999999</v>
      </c>
      <c r="AF277" s="1">
        <f>ABS(IK_diagnostics_degrees[[#This Row],[Column10]]-J276)</f>
        <v>3.1854490000000002</v>
      </c>
      <c r="AG277" s="1">
        <f>ABS(IK_diagnostics_degrees[[#This Row],[Column11]]-K276)</f>
        <v>2.3975099999999996</v>
      </c>
      <c r="AH277" s="1">
        <f>ABS(IK_diagnostics_degrees[[#This Row],[Column12]]-L276)</f>
        <v>2.0407699999999998</v>
      </c>
      <c r="AI277" s="1">
        <f>ABS(IK_diagnostics_degrees[[#This Row],[Column13]]-M276)</f>
        <v>3.0330400000000002</v>
      </c>
      <c r="AJ277" s="1">
        <f>ABS(IK_diagnostics_degrees[[#This Row],[Column14]]-N276)</f>
        <v>1.8911000000000007</v>
      </c>
      <c r="AK277" s="1">
        <f>ABS(IK_diagnostics_degrees[[#This Row],[Column15]]-O276)</f>
        <v>2.946472</v>
      </c>
      <c r="AL277" s="1">
        <f>ABS(IK_diagnostics_degrees[[#This Row],[Column16]]-P276)</f>
        <v>2.8560000000000003</v>
      </c>
      <c r="AM277" s="1">
        <f>ABS(IK_diagnostics_degrees[[#This Row],[Column17]]-Q276)</f>
        <v>1.904701</v>
      </c>
      <c r="AN277" s="1">
        <f>ABS(IK_diagnostics_degrees[[#This Row],[Column18]]-R276)</f>
        <v>1.6424830000000001</v>
      </c>
      <c r="AO277" s="1">
        <f>ABS(IK_diagnostics_degrees[[#This Row],[Column19]]-S276)</f>
        <v>0.52100400000000002</v>
      </c>
      <c r="AP277" s="1">
        <f>ABS(IK_diagnostics_degrees[[#This Row],[Column20]]-T276)</f>
        <v>0.16520000000000001</v>
      </c>
      <c r="AQ277" s="1">
        <f>ABS(IK_diagnostics_degrees[[#This Row],[Column21]]-U276)</f>
        <v>2.38863</v>
      </c>
    </row>
    <row r="278" spans="1:43" x14ac:dyDescent="0.25">
      <c r="A278" s="1">
        <v>1.7351799999999999</v>
      </c>
      <c r="B278" s="1">
        <v>4.7815300000000001</v>
      </c>
      <c r="C278" s="1">
        <v>2.9463300000000001</v>
      </c>
      <c r="D278" s="1">
        <v>3.2499199999999999</v>
      </c>
      <c r="E278" s="1">
        <v>1.23699</v>
      </c>
      <c r="F278" s="1">
        <v>3.66615</v>
      </c>
      <c r="G278" s="1">
        <v>3.7765599999999999</v>
      </c>
      <c r="H278" s="1">
        <v>1.9581</v>
      </c>
      <c r="I278" s="1">
        <v>3.6672199999999999</v>
      </c>
      <c r="J278" s="1">
        <v>4.4160199999999996</v>
      </c>
      <c r="K278" s="1" t="s">
        <v>22</v>
      </c>
      <c r="L278" s="1">
        <v>2.2330300000000001E-2</v>
      </c>
      <c r="M278" s="1">
        <v>3.7214</v>
      </c>
      <c r="N278" s="1">
        <v>4.4269499999999997</v>
      </c>
      <c r="O278" s="1">
        <v>1.68967</v>
      </c>
      <c r="P278" s="1">
        <v>3.7146400000000002</v>
      </c>
      <c r="Q278" s="1">
        <v>3.05721</v>
      </c>
      <c r="R278" s="1">
        <v>3.8860199999999998</v>
      </c>
      <c r="S278" s="1">
        <v>1.67824</v>
      </c>
      <c r="T278" s="1">
        <v>3.8326600000000002</v>
      </c>
      <c r="U278" s="1">
        <v>4.3485500000000004</v>
      </c>
      <c r="V278" s="1" t="s">
        <v>23</v>
      </c>
      <c r="W278" s="1">
        <f>ABS(IK_diagnostics_degrees[[#This Row],[Column1]]-A277)</f>
        <v>3.5937100000000006</v>
      </c>
      <c r="X278" s="1">
        <f>ABS(IK_diagnostics_degrees[[#This Row],[Column2]]-B277)</f>
        <v>0.48282000000000025</v>
      </c>
      <c r="Y278" s="1">
        <f>ABS(IK_diagnostics_degrees[[#This Row],[Column3]]-C277)</f>
        <v>1.0039900000000002</v>
      </c>
      <c r="Z278" s="1">
        <f>ABS(IK_diagnostics_degrees[[#This Row],[Column4]]-D277)</f>
        <v>0.11745000000000028</v>
      </c>
      <c r="AA278" s="1">
        <f>ABS(IK_diagnostics_degrees[[#This Row],[Column5]]-E277)</f>
        <v>0.74951999999999996</v>
      </c>
      <c r="AB278" s="1">
        <f>ABS(IK_diagnostics_degrees[[#This Row],[Column6]]-F277)</f>
        <v>3.3110000000000195E-2</v>
      </c>
      <c r="AC278" s="1">
        <f>ABS(IK_diagnostics_degrees[[#This Row],[Column7]]-G277)</f>
        <v>3.369113</v>
      </c>
      <c r="AD278" s="1">
        <f>ABS(IK_diagnostics_degrees[[#This Row],[Column8]]-H277)</f>
        <v>0.38803999999999994</v>
      </c>
      <c r="AE278" s="1">
        <f>ABS(IK_diagnostics_degrees[[#This Row],[Column9]]-I277)</f>
        <v>0.92254000000000014</v>
      </c>
      <c r="AF278" s="1">
        <f>ABS(IK_diagnostics_degrees[[#This Row],[Column10]]-J277)</f>
        <v>1.1032499999999996</v>
      </c>
      <c r="AG278" s="1">
        <f>ABS(IK_diagnostics_degrees[[#This Row],[Column11]]-K277)</f>
        <v>4.5417899999999998</v>
      </c>
      <c r="AH278" s="1">
        <f>ABS(IK_diagnostics_degrees[[#This Row],[Column12]]-L277)</f>
        <v>5.7553796999999998</v>
      </c>
      <c r="AI278" s="1">
        <f>ABS(IK_diagnostics_degrees[[#This Row],[Column13]]-M277)</f>
        <v>1.6554200000000003</v>
      </c>
      <c r="AJ278" s="1">
        <f>ABS(IK_diagnostics_degrees[[#This Row],[Column14]]-N277)</f>
        <v>3.4860000000000113E-2</v>
      </c>
      <c r="AK278" s="1">
        <f>ABS(IK_diagnostics_degrees[[#This Row],[Column15]]-O277)</f>
        <v>1.899</v>
      </c>
      <c r="AL278" s="1">
        <f>ABS(IK_diagnostics_degrees[[#This Row],[Column16]]-P277)</f>
        <v>0.29157000000000011</v>
      </c>
      <c r="AM278" s="1">
        <f>ABS(IK_diagnostics_degrees[[#This Row],[Column17]]-Q277)</f>
        <v>2.1012209999999998</v>
      </c>
      <c r="AN278" s="1">
        <f>ABS(IK_diagnostics_degrees[[#This Row],[Column18]]-R277)</f>
        <v>1.3236999999999997</v>
      </c>
      <c r="AO278" s="1">
        <f>ABS(IK_diagnostics_degrees[[#This Row],[Column19]]-S277)</f>
        <v>0.34143999999999997</v>
      </c>
      <c r="AP278" s="1">
        <f>ABS(IK_diagnostics_degrees[[#This Row],[Column20]]-T277)</f>
        <v>0.14006000000000007</v>
      </c>
      <c r="AQ278" s="1">
        <f>ABS(IK_diagnostics_degrees[[#This Row],[Column21]]-U277)</f>
        <v>4.3485500000000004</v>
      </c>
    </row>
    <row r="279" spans="1:43" x14ac:dyDescent="0.25">
      <c r="A279" s="1">
        <v>5.1181200000000002</v>
      </c>
      <c r="B279" s="1">
        <v>2.2470300000000001</v>
      </c>
      <c r="C279" s="1">
        <v>3.3080500000000002</v>
      </c>
      <c r="D279" s="1">
        <v>2.7535400000000001</v>
      </c>
      <c r="E279" s="1">
        <v>0.54963200000000001</v>
      </c>
      <c r="F279" s="1">
        <v>1.58134</v>
      </c>
      <c r="G279" s="1">
        <v>5.3712600000000004</v>
      </c>
      <c r="H279" s="1">
        <v>2.2143899999999999</v>
      </c>
      <c r="I279" s="1">
        <v>3.0375200000000002</v>
      </c>
      <c r="J279" s="1">
        <v>0.58433900000000005</v>
      </c>
      <c r="K279" s="1">
        <v>5.5804299999999998</v>
      </c>
      <c r="L279" s="1">
        <v>5.5075399999999997</v>
      </c>
      <c r="M279" s="1">
        <v>3.60772</v>
      </c>
      <c r="N279" s="1">
        <v>0.73257000000000005</v>
      </c>
      <c r="O279" s="1">
        <v>4.60412</v>
      </c>
      <c r="P279" s="1">
        <v>3.327</v>
      </c>
      <c r="Q279" s="1">
        <v>5.4730800000000004</v>
      </c>
      <c r="R279" s="1">
        <v>6.1940400000000002</v>
      </c>
      <c r="S279" s="1">
        <v>4.7492700000000001</v>
      </c>
      <c r="T279" s="1">
        <v>6.14649</v>
      </c>
      <c r="U279" s="1">
        <v>5.7179700000000002</v>
      </c>
      <c r="V279" s="1" t="s">
        <v>23</v>
      </c>
      <c r="W279" s="1">
        <f>ABS(IK_diagnostics_degrees[[#This Row],[Column1]]-A278)</f>
        <v>3.3829400000000005</v>
      </c>
      <c r="X279" s="1">
        <f>ABS(IK_diagnostics_degrees[[#This Row],[Column2]]-B278)</f>
        <v>2.5345</v>
      </c>
      <c r="Y279" s="1">
        <f>ABS(IK_diagnostics_degrees[[#This Row],[Column3]]-C278)</f>
        <v>0.36172000000000004</v>
      </c>
      <c r="Z279" s="1">
        <f>ABS(IK_diagnostics_degrees[[#This Row],[Column4]]-D278)</f>
        <v>0.49637999999999982</v>
      </c>
      <c r="AA279" s="1">
        <f>ABS(IK_diagnostics_degrees[[#This Row],[Column5]]-E278)</f>
        <v>0.68735800000000002</v>
      </c>
      <c r="AB279" s="1">
        <f>ABS(IK_diagnostics_degrees[[#This Row],[Column6]]-F278)</f>
        <v>2.0848100000000001</v>
      </c>
      <c r="AC279" s="1">
        <f>ABS(IK_diagnostics_degrees[[#This Row],[Column7]]-G278)</f>
        <v>1.5947000000000005</v>
      </c>
      <c r="AD279" s="1">
        <f>ABS(IK_diagnostics_degrees[[#This Row],[Column8]]-H278)</f>
        <v>0.25628999999999991</v>
      </c>
      <c r="AE279" s="1">
        <f>ABS(IK_diagnostics_degrees[[#This Row],[Column9]]-I278)</f>
        <v>0.6296999999999997</v>
      </c>
      <c r="AF279" s="1">
        <f>ABS(IK_diagnostics_degrees[[#This Row],[Column10]]-J278)</f>
        <v>3.8316809999999997</v>
      </c>
      <c r="AG279" s="1">
        <f>ABS(IK_diagnostics_degrees[[#This Row],[Column11]]-K278)</f>
        <v>5.5804299999999998</v>
      </c>
      <c r="AH279" s="1">
        <f>ABS(IK_diagnostics_degrees[[#This Row],[Column12]]-L278)</f>
        <v>5.4852096999999995</v>
      </c>
      <c r="AI279" s="1">
        <f>ABS(IK_diagnostics_degrees[[#This Row],[Column13]]-M278)</f>
        <v>0.11368</v>
      </c>
      <c r="AJ279" s="1">
        <f>ABS(IK_diagnostics_degrees[[#This Row],[Column14]]-N278)</f>
        <v>3.6943799999999998</v>
      </c>
      <c r="AK279" s="1">
        <f>ABS(IK_diagnostics_degrees[[#This Row],[Column15]]-O278)</f>
        <v>2.91445</v>
      </c>
      <c r="AL279" s="1">
        <f>ABS(IK_diagnostics_degrees[[#This Row],[Column16]]-P278)</f>
        <v>0.38764000000000021</v>
      </c>
      <c r="AM279" s="1">
        <f>ABS(IK_diagnostics_degrees[[#This Row],[Column17]]-Q278)</f>
        <v>2.4158700000000004</v>
      </c>
      <c r="AN279" s="1">
        <f>ABS(IK_diagnostics_degrees[[#This Row],[Column18]]-R278)</f>
        <v>2.3080200000000004</v>
      </c>
      <c r="AO279" s="1">
        <f>ABS(IK_diagnostics_degrees[[#This Row],[Column19]]-S278)</f>
        <v>3.0710300000000004</v>
      </c>
      <c r="AP279" s="1">
        <f>ABS(IK_diagnostics_degrees[[#This Row],[Column20]]-T278)</f>
        <v>2.3138299999999998</v>
      </c>
      <c r="AQ279" s="1">
        <f>ABS(IK_diagnostics_degrees[[#This Row],[Column21]]-U278)</f>
        <v>1.3694199999999999</v>
      </c>
    </row>
    <row r="280" spans="1:43" x14ac:dyDescent="0.25">
      <c r="A280" s="1">
        <v>5.55518</v>
      </c>
      <c r="B280" s="1">
        <v>2.7354500000000002</v>
      </c>
      <c r="C280" s="1">
        <v>2.7550500000000002</v>
      </c>
      <c r="D280" s="1">
        <v>4.8288700000000002</v>
      </c>
      <c r="E280" s="1">
        <v>5.4449699999999996</v>
      </c>
      <c r="F280" s="1">
        <v>3.6018599999999998</v>
      </c>
      <c r="G280" s="1">
        <v>4.2121000000000004</v>
      </c>
      <c r="H280" s="1">
        <v>1.6664300000000001</v>
      </c>
      <c r="I280" s="1">
        <v>2.0739399999999999</v>
      </c>
      <c r="J280" s="1">
        <v>5.2837399999999999</v>
      </c>
      <c r="K280" s="1">
        <v>1.1987000000000001</v>
      </c>
      <c r="L280" s="1">
        <v>3.8651900000000001</v>
      </c>
      <c r="M280" s="1">
        <v>2.7725399999999998</v>
      </c>
      <c r="N280" s="1">
        <v>4.91045</v>
      </c>
      <c r="O280" s="1">
        <v>2.2587700000000002</v>
      </c>
      <c r="P280" s="1">
        <v>4.6291799999999999</v>
      </c>
      <c r="Q280" s="1">
        <v>2.5160900000000002</v>
      </c>
      <c r="R280" s="1">
        <v>3.48753</v>
      </c>
      <c r="S280" s="1">
        <v>1.8380399999999999</v>
      </c>
      <c r="T280" s="1">
        <v>2.4635799999999999</v>
      </c>
      <c r="U280" s="1">
        <v>2.9706899999999998</v>
      </c>
      <c r="V280" s="1" t="s">
        <v>23</v>
      </c>
      <c r="W280" s="1">
        <f>ABS(IK_diagnostics_degrees[[#This Row],[Column1]]-A279)</f>
        <v>0.43705999999999978</v>
      </c>
      <c r="X280" s="1">
        <f>ABS(IK_diagnostics_degrees[[#This Row],[Column2]]-B279)</f>
        <v>0.48842000000000008</v>
      </c>
      <c r="Y280" s="1">
        <f>ABS(IK_diagnostics_degrees[[#This Row],[Column3]]-C279)</f>
        <v>0.55299999999999994</v>
      </c>
      <c r="Z280" s="1">
        <f>ABS(IK_diagnostics_degrees[[#This Row],[Column4]]-D279)</f>
        <v>2.0753300000000001</v>
      </c>
      <c r="AA280" s="1">
        <f>ABS(IK_diagnostics_degrees[[#This Row],[Column5]]-E279)</f>
        <v>4.8953379999999997</v>
      </c>
      <c r="AB280" s="1">
        <f>ABS(IK_diagnostics_degrees[[#This Row],[Column6]]-F279)</f>
        <v>2.0205199999999999</v>
      </c>
      <c r="AC280" s="1">
        <f>ABS(IK_diagnostics_degrees[[#This Row],[Column7]]-G279)</f>
        <v>1.15916</v>
      </c>
      <c r="AD280" s="1">
        <f>ABS(IK_diagnostics_degrees[[#This Row],[Column8]]-H279)</f>
        <v>0.54795999999999978</v>
      </c>
      <c r="AE280" s="1">
        <f>ABS(IK_diagnostics_degrees[[#This Row],[Column9]]-I279)</f>
        <v>0.96358000000000033</v>
      </c>
      <c r="AF280" s="1">
        <f>ABS(IK_diagnostics_degrees[[#This Row],[Column10]]-J279)</f>
        <v>4.6994009999999999</v>
      </c>
      <c r="AG280" s="1">
        <f>ABS(IK_diagnostics_degrees[[#This Row],[Column11]]-K279)</f>
        <v>4.3817299999999992</v>
      </c>
      <c r="AH280" s="1">
        <f>ABS(IK_diagnostics_degrees[[#This Row],[Column12]]-L279)</f>
        <v>1.6423499999999995</v>
      </c>
      <c r="AI280" s="1">
        <f>ABS(IK_diagnostics_degrees[[#This Row],[Column13]]-M279)</f>
        <v>0.83518000000000026</v>
      </c>
      <c r="AJ280" s="1">
        <f>ABS(IK_diagnostics_degrees[[#This Row],[Column14]]-N279)</f>
        <v>4.17788</v>
      </c>
      <c r="AK280" s="1">
        <f>ABS(IK_diagnostics_degrees[[#This Row],[Column15]]-O279)</f>
        <v>2.3453499999999998</v>
      </c>
      <c r="AL280" s="1">
        <f>ABS(IK_diagnostics_degrees[[#This Row],[Column16]]-P279)</f>
        <v>1.3021799999999999</v>
      </c>
      <c r="AM280" s="1">
        <f>ABS(IK_diagnostics_degrees[[#This Row],[Column17]]-Q279)</f>
        <v>2.9569900000000002</v>
      </c>
      <c r="AN280" s="1">
        <f>ABS(IK_diagnostics_degrees[[#This Row],[Column18]]-R279)</f>
        <v>2.7065100000000002</v>
      </c>
      <c r="AO280" s="1">
        <f>ABS(IK_diagnostics_degrees[[#This Row],[Column19]]-S279)</f>
        <v>2.9112300000000002</v>
      </c>
      <c r="AP280" s="1">
        <f>ABS(IK_diagnostics_degrees[[#This Row],[Column20]]-T279)</f>
        <v>3.6829100000000001</v>
      </c>
      <c r="AQ280" s="1">
        <f>ABS(IK_diagnostics_degrees[[#This Row],[Column21]]-U279)</f>
        <v>2.7472800000000004</v>
      </c>
    </row>
    <row r="281" spans="1:43" x14ac:dyDescent="0.25">
      <c r="A281" s="1">
        <v>4.6455200000000003</v>
      </c>
      <c r="B281" s="1">
        <v>4.3273900000000003</v>
      </c>
      <c r="C281" s="1">
        <v>0.72997000000000001</v>
      </c>
      <c r="D281" s="1">
        <v>2.5807500000000001</v>
      </c>
      <c r="E281" s="1">
        <v>2.25786</v>
      </c>
      <c r="F281" s="1">
        <v>2.5766399999999998</v>
      </c>
      <c r="G281" s="1">
        <v>2.9573800000000001</v>
      </c>
      <c r="H281" s="1">
        <v>5.1758300000000004</v>
      </c>
      <c r="I281" s="1">
        <v>3.1668799999999999</v>
      </c>
      <c r="J281" s="1">
        <v>2.2432099999999999</v>
      </c>
      <c r="K281" s="1">
        <v>4.3910499999999999</v>
      </c>
      <c r="L281" s="1">
        <v>3.2057699999999998</v>
      </c>
      <c r="M281" s="1">
        <v>4.8803000000000001</v>
      </c>
      <c r="N281" s="1">
        <v>2.4828899999999998</v>
      </c>
      <c r="O281" s="1">
        <v>3.0836199999999998</v>
      </c>
      <c r="P281" s="1">
        <v>7.5802300000000003E-2</v>
      </c>
      <c r="Q281" s="1">
        <v>5.0462800000000003</v>
      </c>
      <c r="R281" s="1">
        <v>2.9940099999999998</v>
      </c>
      <c r="S281" s="1">
        <v>2.2915399999999999</v>
      </c>
      <c r="T281" s="1">
        <v>2.3044199999999999</v>
      </c>
      <c r="U281" s="1">
        <v>3.2932000000000001</v>
      </c>
      <c r="V281" s="1" t="s">
        <v>23</v>
      </c>
      <c r="W281" s="1">
        <f>ABS(IK_diagnostics_degrees[[#This Row],[Column1]]-A280)</f>
        <v>0.90965999999999969</v>
      </c>
      <c r="X281" s="1">
        <f>ABS(IK_diagnostics_degrees[[#This Row],[Column2]]-B280)</f>
        <v>1.5919400000000001</v>
      </c>
      <c r="Y281" s="1">
        <f>ABS(IK_diagnostics_degrees[[#This Row],[Column3]]-C280)</f>
        <v>2.02508</v>
      </c>
      <c r="Z281" s="1">
        <f>ABS(IK_diagnostics_degrees[[#This Row],[Column4]]-D280)</f>
        <v>2.2481200000000001</v>
      </c>
      <c r="AA281" s="1">
        <f>ABS(IK_diagnostics_degrees[[#This Row],[Column5]]-E280)</f>
        <v>3.1871099999999997</v>
      </c>
      <c r="AB281" s="1">
        <f>ABS(IK_diagnostics_degrees[[#This Row],[Column6]]-F280)</f>
        <v>1.02522</v>
      </c>
      <c r="AC281" s="1">
        <f>ABS(IK_diagnostics_degrees[[#This Row],[Column7]]-G280)</f>
        <v>1.2547200000000003</v>
      </c>
      <c r="AD281" s="1">
        <f>ABS(IK_diagnostics_degrees[[#This Row],[Column8]]-H280)</f>
        <v>3.5094000000000003</v>
      </c>
      <c r="AE281" s="1">
        <f>ABS(IK_diagnostics_degrees[[#This Row],[Column9]]-I280)</f>
        <v>1.09294</v>
      </c>
      <c r="AF281" s="1">
        <f>ABS(IK_diagnostics_degrees[[#This Row],[Column10]]-J280)</f>
        <v>3.04053</v>
      </c>
      <c r="AG281" s="1">
        <f>ABS(IK_diagnostics_degrees[[#This Row],[Column11]]-K280)</f>
        <v>3.1923499999999998</v>
      </c>
      <c r="AH281" s="1">
        <f>ABS(IK_diagnostics_degrees[[#This Row],[Column12]]-L280)</f>
        <v>0.65942000000000034</v>
      </c>
      <c r="AI281" s="1">
        <f>ABS(IK_diagnostics_degrees[[#This Row],[Column13]]-M280)</f>
        <v>2.1077600000000003</v>
      </c>
      <c r="AJ281" s="1">
        <f>ABS(IK_diagnostics_degrees[[#This Row],[Column14]]-N280)</f>
        <v>2.4275600000000002</v>
      </c>
      <c r="AK281" s="1">
        <f>ABS(IK_diagnostics_degrees[[#This Row],[Column15]]-O280)</f>
        <v>0.82484999999999964</v>
      </c>
      <c r="AL281" s="1">
        <f>ABS(IK_diagnostics_degrees[[#This Row],[Column16]]-P280)</f>
        <v>4.5533776999999995</v>
      </c>
      <c r="AM281" s="1">
        <f>ABS(IK_diagnostics_degrees[[#This Row],[Column17]]-Q280)</f>
        <v>2.5301900000000002</v>
      </c>
      <c r="AN281" s="1">
        <f>ABS(IK_diagnostics_degrees[[#This Row],[Column18]]-R280)</f>
        <v>0.49352000000000018</v>
      </c>
      <c r="AO281" s="1">
        <f>ABS(IK_diagnostics_degrees[[#This Row],[Column19]]-S280)</f>
        <v>0.45350000000000001</v>
      </c>
      <c r="AP281" s="1">
        <f>ABS(IK_diagnostics_degrees[[#This Row],[Column20]]-T280)</f>
        <v>0.15915999999999997</v>
      </c>
      <c r="AQ281" s="1">
        <f>ABS(IK_diagnostics_degrees[[#This Row],[Column21]]-U280)</f>
        <v>0.3225100000000003</v>
      </c>
    </row>
    <row r="282" spans="1:43" x14ac:dyDescent="0.25">
      <c r="A282" s="1">
        <v>3.4284599999999998</v>
      </c>
      <c r="B282" s="1">
        <v>4.60161</v>
      </c>
      <c r="C282" s="1">
        <v>0.27415899999999999</v>
      </c>
      <c r="D282" s="1">
        <v>1.6227400000000001</v>
      </c>
      <c r="E282" s="1">
        <v>3.2633700000000001</v>
      </c>
      <c r="F282" s="1">
        <v>2.0717500000000002</v>
      </c>
      <c r="G282" s="1">
        <v>4.7313000000000001</v>
      </c>
      <c r="H282" s="1">
        <v>2.8089900000000001</v>
      </c>
      <c r="I282" s="1">
        <v>1.30575</v>
      </c>
      <c r="J282" s="1" t="s">
        <v>22</v>
      </c>
      <c r="K282" s="1">
        <v>4.7325100000000004</v>
      </c>
      <c r="L282" s="1">
        <v>3.3990999999999998</v>
      </c>
      <c r="M282" s="1">
        <v>3.5157500000000002</v>
      </c>
      <c r="N282" s="1">
        <v>2.8465600000000002</v>
      </c>
      <c r="O282" s="1">
        <v>2.85778</v>
      </c>
      <c r="P282" s="1">
        <v>3.1648700000000001</v>
      </c>
      <c r="Q282" s="1">
        <v>6.2831900000000003</v>
      </c>
      <c r="R282" s="1">
        <v>1.8871</v>
      </c>
      <c r="S282" s="1">
        <v>1.7281</v>
      </c>
      <c r="T282" s="1">
        <v>2.6066400000000001</v>
      </c>
      <c r="U282" s="1">
        <v>2.1575600000000001</v>
      </c>
      <c r="V282" s="1" t="s">
        <v>23</v>
      </c>
      <c r="W282" s="1">
        <f>ABS(IK_diagnostics_degrees[[#This Row],[Column1]]-A281)</f>
        <v>1.2170600000000005</v>
      </c>
      <c r="X282" s="1">
        <f>ABS(IK_diagnostics_degrees[[#This Row],[Column2]]-B281)</f>
        <v>0.27421999999999969</v>
      </c>
      <c r="Y282" s="1">
        <f>ABS(IK_diagnostics_degrees[[#This Row],[Column3]]-C281)</f>
        <v>0.45581100000000002</v>
      </c>
      <c r="Z282" s="1">
        <f>ABS(IK_diagnostics_degrees[[#This Row],[Column4]]-D281)</f>
        <v>0.95801000000000003</v>
      </c>
      <c r="AA282" s="1">
        <f>ABS(IK_diagnostics_degrees[[#This Row],[Column5]]-E281)</f>
        <v>1.0055100000000001</v>
      </c>
      <c r="AB282" s="1">
        <f>ABS(IK_diagnostics_degrees[[#This Row],[Column6]]-F281)</f>
        <v>0.50488999999999962</v>
      </c>
      <c r="AC282" s="1">
        <f>ABS(IK_diagnostics_degrees[[#This Row],[Column7]]-G281)</f>
        <v>1.7739199999999999</v>
      </c>
      <c r="AD282" s="1">
        <f>ABS(IK_diagnostics_degrees[[#This Row],[Column8]]-H281)</f>
        <v>2.3668400000000003</v>
      </c>
      <c r="AE282" s="1">
        <f>ABS(IK_diagnostics_degrees[[#This Row],[Column9]]-I281)</f>
        <v>1.86113</v>
      </c>
      <c r="AF282" s="1">
        <f>ABS(IK_diagnostics_degrees[[#This Row],[Column10]]-J281)</f>
        <v>2.2432099999999999</v>
      </c>
      <c r="AG282" s="1">
        <f>ABS(IK_diagnostics_degrees[[#This Row],[Column11]]-K281)</f>
        <v>0.34146000000000054</v>
      </c>
      <c r="AH282" s="1">
        <f>ABS(IK_diagnostics_degrees[[#This Row],[Column12]]-L281)</f>
        <v>0.19333</v>
      </c>
      <c r="AI282" s="1">
        <f>ABS(IK_diagnostics_degrees[[#This Row],[Column13]]-M281)</f>
        <v>1.3645499999999999</v>
      </c>
      <c r="AJ282" s="1">
        <f>ABS(IK_diagnostics_degrees[[#This Row],[Column14]]-N281)</f>
        <v>0.36367000000000038</v>
      </c>
      <c r="AK282" s="1">
        <f>ABS(IK_diagnostics_degrees[[#This Row],[Column15]]-O281)</f>
        <v>0.22583999999999982</v>
      </c>
      <c r="AL282" s="1">
        <f>ABS(IK_diagnostics_degrees[[#This Row],[Column16]]-P281)</f>
        <v>3.0890677000000002</v>
      </c>
      <c r="AM282" s="1">
        <f>ABS(IK_diagnostics_degrees[[#This Row],[Column17]]-Q281)</f>
        <v>1.23691</v>
      </c>
      <c r="AN282" s="1">
        <f>ABS(IK_diagnostics_degrees[[#This Row],[Column18]]-R281)</f>
        <v>1.1069099999999998</v>
      </c>
      <c r="AO282" s="1">
        <f>ABS(IK_diagnostics_degrees[[#This Row],[Column19]]-S281)</f>
        <v>0.56343999999999994</v>
      </c>
      <c r="AP282" s="1">
        <f>ABS(IK_diagnostics_degrees[[#This Row],[Column20]]-T281)</f>
        <v>0.30222000000000016</v>
      </c>
      <c r="AQ282" s="1">
        <f>ABS(IK_diagnostics_degrees[[#This Row],[Column21]]-U281)</f>
        <v>1.13564</v>
      </c>
    </row>
    <row r="283" spans="1:43" x14ac:dyDescent="0.25">
      <c r="A283" s="1">
        <v>1.96299</v>
      </c>
      <c r="B283" s="1">
        <v>4.7519200000000001</v>
      </c>
      <c r="C283" s="1">
        <v>4.1086799999999997</v>
      </c>
      <c r="D283" s="1">
        <v>5.84321</v>
      </c>
      <c r="E283" s="1">
        <v>3.6277400000000002</v>
      </c>
      <c r="F283" s="1">
        <v>1.2620800000000001</v>
      </c>
      <c r="G283" s="1">
        <v>2.7825199999999999</v>
      </c>
      <c r="H283" s="1">
        <v>3.9237199999999999</v>
      </c>
      <c r="I283" s="1">
        <v>4.9397599999999997</v>
      </c>
      <c r="J283" s="1">
        <v>2.5376599999999998</v>
      </c>
      <c r="K283" s="1">
        <v>5.4473500000000001</v>
      </c>
      <c r="L283" s="1">
        <v>5.8618499999999996</v>
      </c>
      <c r="M283" s="1">
        <v>0.36632599999999998</v>
      </c>
      <c r="N283" s="1">
        <v>5.7232500000000002</v>
      </c>
      <c r="O283" s="1">
        <v>2.2667000000000002</v>
      </c>
      <c r="P283" s="1">
        <v>0.20153099999999999</v>
      </c>
      <c r="Q283" s="1">
        <v>0.97556799999999999</v>
      </c>
      <c r="R283" s="1">
        <v>4.75162</v>
      </c>
      <c r="S283" s="1">
        <v>3.2965200000000001</v>
      </c>
      <c r="T283" s="1">
        <v>4.9637200000000004</v>
      </c>
      <c r="U283" s="1">
        <v>3.1113400000000002</v>
      </c>
      <c r="V283" s="1" t="s">
        <v>23</v>
      </c>
      <c r="W283" s="1">
        <f>ABS(IK_diagnostics_degrees[[#This Row],[Column1]]-A282)</f>
        <v>1.4654699999999998</v>
      </c>
      <c r="X283" s="1">
        <f>ABS(IK_diagnostics_degrees[[#This Row],[Column2]]-B282)</f>
        <v>0.15031000000000017</v>
      </c>
      <c r="Y283" s="1">
        <f>ABS(IK_diagnostics_degrees[[#This Row],[Column3]]-C282)</f>
        <v>3.8345209999999996</v>
      </c>
      <c r="Z283" s="1">
        <f>ABS(IK_diagnostics_degrees[[#This Row],[Column4]]-D282)</f>
        <v>4.2204699999999997</v>
      </c>
      <c r="AA283" s="1">
        <f>ABS(IK_diagnostics_degrees[[#This Row],[Column5]]-E282)</f>
        <v>0.36437000000000008</v>
      </c>
      <c r="AB283" s="1">
        <f>ABS(IK_diagnostics_degrees[[#This Row],[Column6]]-F282)</f>
        <v>0.80967000000000011</v>
      </c>
      <c r="AC283" s="1">
        <f>ABS(IK_diagnostics_degrees[[#This Row],[Column7]]-G282)</f>
        <v>1.9487800000000002</v>
      </c>
      <c r="AD283" s="1">
        <f>ABS(IK_diagnostics_degrees[[#This Row],[Column8]]-H282)</f>
        <v>1.1147299999999998</v>
      </c>
      <c r="AE283" s="1">
        <f>ABS(IK_diagnostics_degrees[[#This Row],[Column9]]-I282)</f>
        <v>3.63401</v>
      </c>
      <c r="AF283" s="1">
        <f>ABS(IK_diagnostics_degrees[[#This Row],[Column10]]-J282)</f>
        <v>2.5376599999999998</v>
      </c>
      <c r="AG283" s="1">
        <f>ABS(IK_diagnostics_degrees[[#This Row],[Column11]]-K282)</f>
        <v>0.7148399999999997</v>
      </c>
      <c r="AH283" s="1">
        <f>ABS(IK_diagnostics_degrees[[#This Row],[Column12]]-L282)</f>
        <v>2.4627499999999998</v>
      </c>
      <c r="AI283" s="1">
        <f>ABS(IK_diagnostics_degrees[[#This Row],[Column13]]-M282)</f>
        <v>3.1494240000000002</v>
      </c>
      <c r="AJ283" s="1">
        <f>ABS(IK_diagnostics_degrees[[#This Row],[Column14]]-N282)</f>
        <v>2.87669</v>
      </c>
      <c r="AK283" s="1">
        <f>ABS(IK_diagnostics_degrees[[#This Row],[Column15]]-O282)</f>
        <v>0.59107999999999983</v>
      </c>
      <c r="AL283" s="1">
        <f>ABS(IK_diagnostics_degrees[[#This Row],[Column16]]-P282)</f>
        <v>2.9633389999999999</v>
      </c>
      <c r="AM283" s="1">
        <f>ABS(IK_diagnostics_degrees[[#This Row],[Column17]]-Q282)</f>
        <v>5.3076220000000003</v>
      </c>
      <c r="AN283" s="1">
        <f>ABS(IK_diagnostics_degrees[[#This Row],[Column18]]-R282)</f>
        <v>2.8645199999999997</v>
      </c>
      <c r="AO283" s="1">
        <f>ABS(IK_diagnostics_degrees[[#This Row],[Column19]]-S282)</f>
        <v>1.5684200000000001</v>
      </c>
      <c r="AP283" s="1">
        <f>ABS(IK_diagnostics_degrees[[#This Row],[Column20]]-T282)</f>
        <v>2.3570800000000003</v>
      </c>
      <c r="AQ283" s="1">
        <f>ABS(IK_diagnostics_degrees[[#This Row],[Column21]]-U282)</f>
        <v>0.95378000000000007</v>
      </c>
    </row>
    <row r="284" spans="1:43" x14ac:dyDescent="0.25">
      <c r="A284" s="1">
        <v>0.89265099999999997</v>
      </c>
      <c r="B284" s="1">
        <v>1.7157100000000001</v>
      </c>
      <c r="C284" s="1">
        <v>4.5197799999999999</v>
      </c>
      <c r="D284" s="1">
        <v>2.5962700000000001</v>
      </c>
      <c r="E284" s="1">
        <v>2.13863</v>
      </c>
      <c r="F284" s="1">
        <v>6.2831900000000003</v>
      </c>
      <c r="G284" s="1">
        <v>5.7791300000000003</v>
      </c>
      <c r="H284" s="1">
        <v>3.3541500000000002</v>
      </c>
      <c r="I284" s="1">
        <v>5.1452200000000001</v>
      </c>
      <c r="J284" s="1">
        <v>3.3734600000000001</v>
      </c>
      <c r="K284" s="1">
        <v>4.3655200000000001</v>
      </c>
      <c r="L284" s="1">
        <v>2.2286899999999998</v>
      </c>
      <c r="M284" s="1">
        <v>5.6251599999999999E-2</v>
      </c>
      <c r="N284" s="1">
        <v>3.8298399999999999</v>
      </c>
      <c r="O284" s="1">
        <v>4.3045400000000003</v>
      </c>
      <c r="P284" s="1">
        <v>2.88564</v>
      </c>
      <c r="Q284" s="1">
        <v>2.38571</v>
      </c>
      <c r="R284" s="1">
        <v>3.8920599999999999</v>
      </c>
      <c r="S284" s="1">
        <v>0.66759900000000005</v>
      </c>
      <c r="T284" s="1">
        <v>5.4286199999999996</v>
      </c>
      <c r="U284" s="1">
        <v>3.81968</v>
      </c>
      <c r="V284" s="1" t="s">
        <v>23</v>
      </c>
      <c r="W284" s="1">
        <f>ABS(IK_diagnostics_degrees[[#This Row],[Column1]]-A283)</f>
        <v>1.0703390000000002</v>
      </c>
      <c r="X284" s="1">
        <f>ABS(IK_diagnostics_degrees[[#This Row],[Column2]]-B283)</f>
        <v>3.0362100000000001</v>
      </c>
      <c r="Y284" s="1">
        <f>ABS(IK_diagnostics_degrees[[#This Row],[Column3]]-C283)</f>
        <v>0.41110000000000024</v>
      </c>
      <c r="Z284" s="1">
        <f>ABS(IK_diagnostics_degrees[[#This Row],[Column4]]-D283)</f>
        <v>3.2469399999999999</v>
      </c>
      <c r="AA284" s="1">
        <f>ABS(IK_diagnostics_degrees[[#This Row],[Column5]]-E283)</f>
        <v>1.4891100000000002</v>
      </c>
      <c r="AB284" s="1">
        <f>ABS(IK_diagnostics_degrees[[#This Row],[Column6]]-F283)</f>
        <v>5.0211100000000002</v>
      </c>
      <c r="AC284" s="1">
        <f>ABS(IK_diagnostics_degrees[[#This Row],[Column7]]-G283)</f>
        <v>2.9966100000000004</v>
      </c>
      <c r="AD284" s="1">
        <f>ABS(IK_diagnostics_degrees[[#This Row],[Column8]]-H283)</f>
        <v>0.56956999999999969</v>
      </c>
      <c r="AE284" s="1">
        <f>ABS(IK_diagnostics_degrees[[#This Row],[Column9]]-I283)</f>
        <v>0.20546000000000042</v>
      </c>
      <c r="AF284" s="1">
        <f>ABS(IK_diagnostics_degrees[[#This Row],[Column10]]-J283)</f>
        <v>0.83580000000000032</v>
      </c>
      <c r="AG284" s="1">
        <f>ABS(IK_diagnostics_degrees[[#This Row],[Column11]]-K283)</f>
        <v>1.0818300000000001</v>
      </c>
      <c r="AH284" s="1">
        <f>ABS(IK_diagnostics_degrees[[#This Row],[Column12]]-L283)</f>
        <v>3.6331599999999997</v>
      </c>
      <c r="AI284" s="1">
        <f>ABS(IK_diagnostics_degrees[[#This Row],[Column13]]-M283)</f>
        <v>0.31007439999999997</v>
      </c>
      <c r="AJ284" s="1">
        <f>ABS(IK_diagnostics_degrees[[#This Row],[Column14]]-N283)</f>
        <v>1.8934100000000003</v>
      </c>
      <c r="AK284" s="1">
        <f>ABS(IK_diagnostics_degrees[[#This Row],[Column15]]-O283)</f>
        <v>2.0378400000000001</v>
      </c>
      <c r="AL284" s="1">
        <f>ABS(IK_diagnostics_degrees[[#This Row],[Column16]]-P283)</f>
        <v>2.6841089999999999</v>
      </c>
      <c r="AM284" s="1">
        <f>ABS(IK_diagnostics_degrees[[#This Row],[Column17]]-Q283)</f>
        <v>1.410142</v>
      </c>
      <c r="AN284" s="1">
        <f>ABS(IK_diagnostics_degrees[[#This Row],[Column18]]-R283)</f>
        <v>0.8595600000000001</v>
      </c>
      <c r="AO284" s="1">
        <f>ABS(IK_diagnostics_degrees[[#This Row],[Column19]]-S283)</f>
        <v>2.6289210000000001</v>
      </c>
      <c r="AP284" s="1">
        <f>ABS(IK_diagnostics_degrees[[#This Row],[Column20]]-T283)</f>
        <v>0.4648999999999992</v>
      </c>
      <c r="AQ284" s="1">
        <f>ABS(IK_diagnostics_degrees[[#This Row],[Column21]]-U283)</f>
        <v>0.70833999999999975</v>
      </c>
    </row>
    <row r="285" spans="1:43" x14ac:dyDescent="0.25">
      <c r="A285" s="1">
        <v>2.5130499999999998</v>
      </c>
      <c r="B285" s="1">
        <v>2.5115099999999999</v>
      </c>
      <c r="C285" s="1">
        <v>5.3511300000000004</v>
      </c>
      <c r="D285" s="1">
        <v>4.0956200000000003</v>
      </c>
      <c r="E285" s="1">
        <v>0.20401900000000001</v>
      </c>
      <c r="F285" s="1">
        <v>0.85686200000000001</v>
      </c>
      <c r="G285" s="1">
        <v>1.38567</v>
      </c>
      <c r="H285" s="1">
        <v>4.2297000000000002</v>
      </c>
      <c r="I285" s="1">
        <v>2.6368800000000001</v>
      </c>
      <c r="J285" s="1">
        <v>3.2985099999999998</v>
      </c>
      <c r="K285" s="1">
        <v>5.75563</v>
      </c>
      <c r="L285" s="1">
        <v>4.4197300000000004</v>
      </c>
      <c r="M285" s="1">
        <v>3.24133</v>
      </c>
      <c r="N285" s="1">
        <v>3.5733600000000001</v>
      </c>
      <c r="O285" s="1">
        <v>3.62033</v>
      </c>
      <c r="P285" s="1">
        <v>2.9326500000000002</v>
      </c>
      <c r="Q285" s="1">
        <v>2.3872900000000001</v>
      </c>
      <c r="R285" s="1">
        <v>5.7824099999999996</v>
      </c>
      <c r="S285" s="1">
        <v>4.7104299999999997</v>
      </c>
      <c r="T285" s="1">
        <v>4.8683399999999999</v>
      </c>
      <c r="U285" s="1">
        <v>0.60201400000000005</v>
      </c>
      <c r="V285" s="1" t="s">
        <v>23</v>
      </c>
      <c r="W285" s="1">
        <f>ABS(IK_diagnostics_degrees[[#This Row],[Column1]]-A284)</f>
        <v>1.6203989999999999</v>
      </c>
      <c r="X285" s="1">
        <f>ABS(IK_diagnostics_degrees[[#This Row],[Column2]]-B284)</f>
        <v>0.79579999999999984</v>
      </c>
      <c r="Y285" s="1">
        <f>ABS(IK_diagnostics_degrees[[#This Row],[Column3]]-C284)</f>
        <v>0.83135000000000048</v>
      </c>
      <c r="Z285" s="1">
        <f>ABS(IK_diagnostics_degrees[[#This Row],[Column4]]-D284)</f>
        <v>1.4993500000000002</v>
      </c>
      <c r="AA285" s="1">
        <f>ABS(IK_diagnostics_degrees[[#This Row],[Column5]]-E284)</f>
        <v>1.9346110000000001</v>
      </c>
      <c r="AB285" s="1">
        <f>ABS(IK_diagnostics_degrees[[#This Row],[Column6]]-F284)</f>
        <v>5.4263279999999998</v>
      </c>
      <c r="AC285" s="1">
        <f>ABS(IK_diagnostics_degrees[[#This Row],[Column7]]-G284)</f>
        <v>4.3934600000000001</v>
      </c>
      <c r="AD285" s="1">
        <f>ABS(IK_diagnostics_degrees[[#This Row],[Column8]]-H284)</f>
        <v>0.87555000000000005</v>
      </c>
      <c r="AE285" s="1">
        <f>ABS(IK_diagnostics_degrees[[#This Row],[Column9]]-I284)</f>
        <v>2.50834</v>
      </c>
      <c r="AF285" s="1">
        <f>ABS(IK_diagnostics_degrees[[#This Row],[Column10]]-J284)</f>
        <v>7.4950000000000294E-2</v>
      </c>
      <c r="AG285" s="1">
        <f>ABS(IK_diagnostics_degrees[[#This Row],[Column11]]-K284)</f>
        <v>1.39011</v>
      </c>
      <c r="AH285" s="1">
        <f>ABS(IK_diagnostics_degrees[[#This Row],[Column12]]-L284)</f>
        <v>2.1910400000000005</v>
      </c>
      <c r="AI285" s="1">
        <f>ABS(IK_diagnostics_degrees[[#This Row],[Column13]]-M284)</f>
        <v>3.1850784000000001</v>
      </c>
      <c r="AJ285" s="1">
        <f>ABS(IK_diagnostics_degrees[[#This Row],[Column14]]-N284)</f>
        <v>0.25647999999999982</v>
      </c>
      <c r="AK285" s="1">
        <f>ABS(IK_diagnostics_degrees[[#This Row],[Column15]]-O284)</f>
        <v>0.68421000000000021</v>
      </c>
      <c r="AL285" s="1">
        <f>ABS(IK_diagnostics_degrees[[#This Row],[Column16]]-P284)</f>
        <v>4.7010000000000218E-2</v>
      </c>
      <c r="AM285" s="1">
        <f>ABS(IK_diagnostics_degrees[[#This Row],[Column17]]-Q284)</f>
        <v>1.5800000000001369E-3</v>
      </c>
      <c r="AN285" s="1">
        <f>ABS(IK_diagnostics_degrees[[#This Row],[Column18]]-R284)</f>
        <v>1.8903499999999998</v>
      </c>
      <c r="AO285" s="1">
        <f>ABS(IK_diagnostics_degrees[[#This Row],[Column19]]-S284)</f>
        <v>4.0428309999999996</v>
      </c>
      <c r="AP285" s="1">
        <f>ABS(IK_diagnostics_degrees[[#This Row],[Column20]]-T284)</f>
        <v>0.56027999999999967</v>
      </c>
      <c r="AQ285" s="1">
        <f>ABS(IK_diagnostics_degrees[[#This Row],[Column21]]-U284)</f>
        <v>3.2176659999999999</v>
      </c>
    </row>
    <row r="286" spans="1:43" x14ac:dyDescent="0.25">
      <c r="A286" s="1">
        <v>0.95075100000000001</v>
      </c>
      <c r="B286" s="1">
        <v>1.4906600000000001</v>
      </c>
      <c r="C286" s="1">
        <v>5.8155200000000002</v>
      </c>
      <c r="D286" s="1">
        <v>2.1272000000000002</v>
      </c>
      <c r="E286" s="1">
        <v>2.1490399999999998</v>
      </c>
      <c r="F286" s="1">
        <v>4.7265600000000001</v>
      </c>
      <c r="G286" s="1">
        <v>2.0539399999999999</v>
      </c>
      <c r="H286" s="1">
        <v>0.963974</v>
      </c>
      <c r="I286" s="1">
        <v>2.9129800000000001</v>
      </c>
      <c r="J286" s="1">
        <v>4.0267200000000001</v>
      </c>
      <c r="K286" s="1">
        <v>1.36538</v>
      </c>
      <c r="L286" s="1">
        <v>1.3624499999999999</v>
      </c>
      <c r="M286" s="1">
        <v>1.6394899999999999</v>
      </c>
      <c r="N286" s="1">
        <v>3.2021600000000001</v>
      </c>
      <c r="O286" s="1">
        <v>2.85934</v>
      </c>
      <c r="P286" s="1">
        <v>3.1219600000000001</v>
      </c>
      <c r="Q286" s="1">
        <v>5.9282500000000002</v>
      </c>
      <c r="R286" s="1">
        <v>1.6911400000000001</v>
      </c>
      <c r="S286" s="1">
        <v>5.9125699999999997</v>
      </c>
      <c r="T286" s="1">
        <v>4.6372900000000001</v>
      </c>
      <c r="U286" s="1">
        <v>5.76736</v>
      </c>
      <c r="V286" s="1" t="s">
        <v>23</v>
      </c>
      <c r="W286" s="1">
        <f>ABS(IK_diagnostics_degrees[[#This Row],[Column1]]-A285)</f>
        <v>1.5622989999999999</v>
      </c>
      <c r="X286" s="1">
        <f>ABS(IK_diagnostics_degrees[[#This Row],[Column2]]-B285)</f>
        <v>1.0208499999999998</v>
      </c>
      <c r="Y286" s="1">
        <f>ABS(IK_diagnostics_degrees[[#This Row],[Column3]]-C285)</f>
        <v>0.46438999999999986</v>
      </c>
      <c r="Z286" s="1">
        <f>ABS(IK_diagnostics_degrees[[#This Row],[Column4]]-D285)</f>
        <v>1.9684200000000001</v>
      </c>
      <c r="AA286" s="1">
        <f>ABS(IK_diagnostics_degrees[[#This Row],[Column5]]-E285)</f>
        <v>1.9450209999999999</v>
      </c>
      <c r="AB286" s="1">
        <f>ABS(IK_diagnostics_degrees[[#This Row],[Column6]]-F285)</f>
        <v>3.8696980000000001</v>
      </c>
      <c r="AC286" s="1">
        <f>ABS(IK_diagnostics_degrees[[#This Row],[Column7]]-G285)</f>
        <v>0.66826999999999992</v>
      </c>
      <c r="AD286" s="1">
        <f>ABS(IK_diagnostics_degrees[[#This Row],[Column8]]-H285)</f>
        <v>3.2657260000000004</v>
      </c>
      <c r="AE286" s="1">
        <f>ABS(IK_diagnostics_degrees[[#This Row],[Column9]]-I285)</f>
        <v>0.27610000000000001</v>
      </c>
      <c r="AF286" s="1">
        <f>ABS(IK_diagnostics_degrees[[#This Row],[Column10]]-J285)</f>
        <v>0.72821000000000025</v>
      </c>
      <c r="AG286" s="1">
        <f>ABS(IK_diagnostics_degrees[[#This Row],[Column11]]-K285)</f>
        <v>4.39025</v>
      </c>
      <c r="AH286" s="1">
        <f>ABS(IK_diagnostics_degrees[[#This Row],[Column12]]-L285)</f>
        <v>3.0572800000000004</v>
      </c>
      <c r="AI286" s="1">
        <f>ABS(IK_diagnostics_degrees[[#This Row],[Column13]]-M285)</f>
        <v>1.6018400000000002</v>
      </c>
      <c r="AJ286" s="1">
        <f>ABS(IK_diagnostics_degrees[[#This Row],[Column14]]-N285)</f>
        <v>0.37119999999999997</v>
      </c>
      <c r="AK286" s="1">
        <f>ABS(IK_diagnostics_degrees[[#This Row],[Column15]]-O285)</f>
        <v>0.76099000000000006</v>
      </c>
      <c r="AL286" s="1">
        <f>ABS(IK_diagnostics_degrees[[#This Row],[Column16]]-P285)</f>
        <v>0.18930999999999987</v>
      </c>
      <c r="AM286" s="1">
        <f>ABS(IK_diagnostics_degrees[[#This Row],[Column17]]-Q285)</f>
        <v>3.5409600000000001</v>
      </c>
      <c r="AN286" s="1">
        <f>ABS(IK_diagnostics_degrees[[#This Row],[Column18]]-R285)</f>
        <v>4.0912699999999997</v>
      </c>
      <c r="AO286" s="1">
        <f>ABS(IK_diagnostics_degrees[[#This Row],[Column19]]-S285)</f>
        <v>1.20214</v>
      </c>
      <c r="AP286" s="1">
        <f>ABS(IK_diagnostics_degrees[[#This Row],[Column20]]-T285)</f>
        <v>0.23104999999999976</v>
      </c>
      <c r="AQ286" s="1">
        <f>ABS(IK_diagnostics_degrees[[#This Row],[Column21]]-U285)</f>
        <v>5.1653459999999995</v>
      </c>
    </row>
    <row r="287" spans="1:43" x14ac:dyDescent="0.25">
      <c r="A287" s="1">
        <v>2.0941900000000002</v>
      </c>
      <c r="B287" s="1">
        <v>4.50406</v>
      </c>
      <c r="C287" s="1">
        <v>5.67638</v>
      </c>
      <c r="D287" s="1">
        <v>5.9808899999999996</v>
      </c>
      <c r="E287" s="1">
        <v>5.75129</v>
      </c>
      <c r="F287" s="1">
        <v>5.1651699999999998</v>
      </c>
      <c r="G287" s="1">
        <v>1.6212500000000001</v>
      </c>
      <c r="H287" s="1">
        <v>4.1081300000000001</v>
      </c>
      <c r="I287" s="1">
        <v>4.5514200000000002</v>
      </c>
      <c r="J287" s="1">
        <v>1.86683</v>
      </c>
      <c r="K287" s="1">
        <v>5.3836300000000001</v>
      </c>
      <c r="L287" s="1">
        <v>5.3565500000000004</v>
      </c>
      <c r="M287" s="1">
        <v>0.94952899999999996</v>
      </c>
      <c r="N287" s="1">
        <v>1.08727</v>
      </c>
      <c r="O287" s="1">
        <v>4.4318099999999996</v>
      </c>
      <c r="P287" s="1">
        <v>3.2575500000000002</v>
      </c>
      <c r="Q287" s="1">
        <v>4.8876999999999997</v>
      </c>
      <c r="R287" s="1">
        <v>2.92401</v>
      </c>
      <c r="S287" s="1">
        <v>3.6510400000000001</v>
      </c>
      <c r="T287" s="1">
        <v>3.2988400000000002</v>
      </c>
      <c r="U287" s="1">
        <v>6.1629199999999997</v>
      </c>
      <c r="V287" s="1" t="s">
        <v>23</v>
      </c>
      <c r="W287" s="1">
        <f>ABS(IK_diagnostics_degrees[[#This Row],[Column1]]-A286)</f>
        <v>1.1434390000000003</v>
      </c>
      <c r="X287" s="1">
        <f>ABS(IK_diagnostics_degrees[[#This Row],[Column2]]-B286)</f>
        <v>3.0133999999999999</v>
      </c>
      <c r="Y287" s="1">
        <f>ABS(IK_diagnostics_degrees[[#This Row],[Column3]]-C286)</f>
        <v>0.13914000000000026</v>
      </c>
      <c r="Z287" s="1">
        <f>ABS(IK_diagnostics_degrees[[#This Row],[Column4]]-D286)</f>
        <v>3.8536899999999994</v>
      </c>
      <c r="AA287" s="1">
        <f>ABS(IK_diagnostics_degrees[[#This Row],[Column5]]-E286)</f>
        <v>3.6022500000000002</v>
      </c>
      <c r="AB287" s="1">
        <f>ABS(IK_diagnostics_degrees[[#This Row],[Column6]]-F286)</f>
        <v>0.43860999999999972</v>
      </c>
      <c r="AC287" s="1">
        <f>ABS(IK_diagnostics_degrees[[#This Row],[Column7]]-G286)</f>
        <v>0.4326899999999998</v>
      </c>
      <c r="AD287" s="1">
        <f>ABS(IK_diagnostics_degrees[[#This Row],[Column8]]-H286)</f>
        <v>3.1441560000000002</v>
      </c>
      <c r="AE287" s="1">
        <f>ABS(IK_diagnostics_degrees[[#This Row],[Column9]]-I286)</f>
        <v>1.6384400000000001</v>
      </c>
      <c r="AF287" s="1">
        <f>ABS(IK_diagnostics_degrees[[#This Row],[Column10]]-J286)</f>
        <v>2.1598899999999999</v>
      </c>
      <c r="AG287" s="1">
        <f>ABS(IK_diagnostics_degrees[[#This Row],[Column11]]-K286)</f>
        <v>4.0182500000000001</v>
      </c>
      <c r="AH287" s="1">
        <f>ABS(IK_diagnostics_degrees[[#This Row],[Column12]]-L286)</f>
        <v>3.9941000000000004</v>
      </c>
      <c r="AI287" s="1">
        <f>ABS(IK_diagnostics_degrees[[#This Row],[Column13]]-M286)</f>
        <v>0.68996099999999994</v>
      </c>
      <c r="AJ287" s="1">
        <f>ABS(IK_diagnostics_degrees[[#This Row],[Column14]]-N286)</f>
        <v>2.1148899999999999</v>
      </c>
      <c r="AK287" s="1">
        <f>ABS(IK_diagnostics_degrees[[#This Row],[Column15]]-O286)</f>
        <v>1.5724699999999996</v>
      </c>
      <c r="AL287" s="1">
        <f>ABS(IK_diagnostics_degrees[[#This Row],[Column16]]-P286)</f>
        <v>0.1355900000000001</v>
      </c>
      <c r="AM287" s="1">
        <f>ABS(IK_diagnostics_degrees[[#This Row],[Column17]]-Q286)</f>
        <v>1.0405500000000005</v>
      </c>
      <c r="AN287" s="1">
        <f>ABS(IK_diagnostics_degrees[[#This Row],[Column18]]-R286)</f>
        <v>1.2328699999999999</v>
      </c>
      <c r="AO287" s="1">
        <f>ABS(IK_diagnostics_degrees[[#This Row],[Column19]]-S286)</f>
        <v>2.2615299999999996</v>
      </c>
      <c r="AP287" s="1">
        <f>ABS(IK_diagnostics_degrees[[#This Row],[Column20]]-T286)</f>
        <v>1.3384499999999999</v>
      </c>
      <c r="AQ287" s="1">
        <f>ABS(IK_diagnostics_degrees[[#This Row],[Column21]]-U286)</f>
        <v>0.39555999999999969</v>
      </c>
    </row>
    <row r="288" spans="1:43" x14ac:dyDescent="0.25">
      <c r="A288" s="1">
        <v>2.4756</v>
      </c>
      <c r="B288" s="1">
        <v>3.4098700000000002</v>
      </c>
      <c r="C288" s="1">
        <v>5.0459199999999997</v>
      </c>
      <c r="D288" s="1">
        <v>1.8701300000000001</v>
      </c>
      <c r="E288" s="1">
        <v>2.03545</v>
      </c>
      <c r="F288" s="1">
        <v>4.5552700000000002</v>
      </c>
      <c r="G288" s="1">
        <v>5.7159000000000004</v>
      </c>
      <c r="H288" s="1">
        <v>3.20695</v>
      </c>
      <c r="I288" s="1">
        <v>3.66533</v>
      </c>
      <c r="J288" s="1">
        <v>5.8080499999999997</v>
      </c>
      <c r="K288" s="1">
        <v>3.6998500000000001</v>
      </c>
      <c r="L288" s="1">
        <v>0.71778200000000003</v>
      </c>
      <c r="M288" s="1">
        <v>3.40096</v>
      </c>
      <c r="N288" s="1">
        <v>4.5251900000000003</v>
      </c>
      <c r="O288" s="1">
        <v>4.74776E-4</v>
      </c>
      <c r="P288" s="1">
        <v>5.0484600000000004</v>
      </c>
      <c r="Q288" s="1">
        <v>1.4206799999999999</v>
      </c>
      <c r="R288" s="1">
        <v>3.2058</v>
      </c>
      <c r="S288" s="1">
        <v>4.3368700000000002</v>
      </c>
      <c r="T288" s="1">
        <v>3.2489699999999999</v>
      </c>
      <c r="U288" s="1" t="s">
        <v>22</v>
      </c>
      <c r="V288" s="1" t="s">
        <v>23</v>
      </c>
      <c r="W288" s="1">
        <f>ABS(IK_diagnostics_degrees[[#This Row],[Column1]]-A287)</f>
        <v>0.3814099999999998</v>
      </c>
      <c r="X288" s="1">
        <f>ABS(IK_diagnostics_degrees[[#This Row],[Column2]]-B287)</f>
        <v>1.0941899999999998</v>
      </c>
      <c r="Y288" s="1">
        <f>ABS(IK_diagnostics_degrees[[#This Row],[Column3]]-C287)</f>
        <v>0.63046000000000024</v>
      </c>
      <c r="Z288" s="1">
        <f>ABS(IK_diagnostics_degrees[[#This Row],[Column4]]-D287)</f>
        <v>4.1107599999999991</v>
      </c>
      <c r="AA288" s="1">
        <f>ABS(IK_diagnostics_degrees[[#This Row],[Column5]]-E287)</f>
        <v>3.71584</v>
      </c>
      <c r="AB288" s="1">
        <f>ABS(IK_diagnostics_degrees[[#This Row],[Column6]]-F287)</f>
        <v>0.60989999999999966</v>
      </c>
      <c r="AC288" s="1">
        <f>ABS(IK_diagnostics_degrees[[#This Row],[Column7]]-G287)</f>
        <v>4.0946500000000006</v>
      </c>
      <c r="AD288" s="1">
        <f>ABS(IK_diagnostics_degrees[[#This Row],[Column8]]-H287)</f>
        <v>0.90118000000000009</v>
      </c>
      <c r="AE288" s="1">
        <f>ABS(IK_diagnostics_degrees[[#This Row],[Column9]]-I287)</f>
        <v>0.88609000000000027</v>
      </c>
      <c r="AF288" s="1">
        <f>ABS(IK_diagnostics_degrees[[#This Row],[Column10]]-J287)</f>
        <v>3.9412199999999995</v>
      </c>
      <c r="AG288" s="1">
        <f>ABS(IK_diagnostics_degrees[[#This Row],[Column11]]-K287)</f>
        <v>1.6837800000000001</v>
      </c>
      <c r="AH288" s="1">
        <f>ABS(IK_diagnostics_degrees[[#This Row],[Column12]]-L287)</f>
        <v>4.6387680000000007</v>
      </c>
      <c r="AI288" s="1">
        <f>ABS(IK_diagnostics_degrees[[#This Row],[Column13]]-M287)</f>
        <v>2.4514309999999999</v>
      </c>
      <c r="AJ288" s="1">
        <f>ABS(IK_diagnostics_degrees[[#This Row],[Column14]]-N287)</f>
        <v>3.4379200000000001</v>
      </c>
      <c r="AK288" s="1">
        <f>ABS(IK_diagnostics_degrees[[#This Row],[Column15]]-O287)</f>
        <v>4.4313352239999997</v>
      </c>
      <c r="AL288" s="1">
        <f>ABS(IK_diagnostics_degrees[[#This Row],[Column16]]-P287)</f>
        <v>1.7909100000000002</v>
      </c>
      <c r="AM288" s="1">
        <f>ABS(IK_diagnostics_degrees[[#This Row],[Column17]]-Q287)</f>
        <v>3.4670199999999998</v>
      </c>
      <c r="AN288" s="1">
        <f>ABS(IK_diagnostics_degrees[[#This Row],[Column18]]-R287)</f>
        <v>0.28178999999999998</v>
      </c>
      <c r="AO288" s="1">
        <f>ABS(IK_diagnostics_degrees[[#This Row],[Column19]]-S287)</f>
        <v>0.68583000000000016</v>
      </c>
      <c r="AP288" s="1">
        <f>ABS(IK_diagnostics_degrees[[#This Row],[Column20]]-T287)</f>
        <v>4.9870000000000303E-2</v>
      </c>
      <c r="AQ288" s="1">
        <f>ABS(IK_diagnostics_degrees[[#This Row],[Column21]]-U287)</f>
        <v>6.1629199999999997</v>
      </c>
    </row>
    <row r="289" spans="1:43" x14ac:dyDescent="0.25">
      <c r="A289" s="1">
        <v>1.1459199999999999E-2</v>
      </c>
      <c r="B289" s="1">
        <v>1.3282099999999999</v>
      </c>
      <c r="C289" s="1">
        <v>6.2831900000000003</v>
      </c>
      <c r="D289" s="1">
        <v>2.7220399999999998</v>
      </c>
      <c r="E289" s="1">
        <v>5.30145</v>
      </c>
      <c r="F289" s="1">
        <v>4.9817400000000003</v>
      </c>
      <c r="G289" s="1">
        <v>2.5202900000000001</v>
      </c>
      <c r="H289" s="1">
        <v>1.13098E-2</v>
      </c>
      <c r="I289" s="1">
        <v>5.0085600000000001</v>
      </c>
      <c r="J289" s="1">
        <v>2.0780099999999999</v>
      </c>
      <c r="K289" s="1">
        <v>3.2473299999999998</v>
      </c>
      <c r="L289" s="1">
        <v>2.52413</v>
      </c>
      <c r="M289" s="1">
        <v>2.9596100000000001</v>
      </c>
      <c r="N289" s="1">
        <v>2.9937</v>
      </c>
      <c r="O289" s="1">
        <v>1.35595</v>
      </c>
      <c r="P289" s="1">
        <v>6.2529700000000004</v>
      </c>
      <c r="Q289" s="1">
        <v>0.31329600000000002</v>
      </c>
      <c r="R289" s="1">
        <v>2.7602199999999999</v>
      </c>
      <c r="S289" s="1">
        <v>1.46113</v>
      </c>
      <c r="T289" s="1">
        <v>0.288244</v>
      </c>
      <c r="U289" s="1">
        <v>4.0351400000000002</v>
      </c>
      <c r="V289" s="1" t="s">
        <v>23</v>
      </c>
      <c r="W289" s="1">
        <f>ABS(IK_diagnostics_degrees[[#This Row],[Column1]]-A288)</f>
        <v>2.4641408</v>
      </c>
      <c r="X289" s="1">
        <f>ABS(IK_diagnostics_degrees[[#This Row],[Column2]]-B288)</f>
        <v>2.0816600000000003</v>
      </c>
      <c r="Y289" s="1">
        <f>ABS(IK_diagnostics_degrees[[#This Row],[Column3]]-C288)</f>
        <v>1.2372700000000005</v>
      </c>
      <c r="Z289" s="1">
        <f>ABS(IK_diagnostics_degrees[[#This Row],[Column4]]-D288)</f>
        <v>0.85190999999999972</v>
      </c>
      <c r="AA289" s="1">
        <f>ABS(IK_diagnostics_degrees[[#This Row],[Column5]]-E288)</f>
        <v>3.266</v>
      </c>
      <c r="AB289" s="1">
        <f>ABS(IK_diagnostics_degrees[[#This Row],[Column6]]-F288)</f>
        <v>0.42647000000000013</v>
      </c>
      <c r="AC289" s="1">
        <f>ABS(IK_diagnostics_degrees[[#This Row],[Column7]]-G288)</f>
        <v>3.1956100000000003</v>
      </c>
      <c r="AD289" s="1">
        <f>ABS(IK_diagnostics_degrees[[#This Row],[Column8]]-H288)</f>
        <v>3.1956402000000002</v>
      </c>
      <c r="AE289" s="1">
        <f>ABS(IK_diagnostics_degrees[[#This Row],[Column9]]-I288)</f>
        <v>1.3432300000000001</v>
      </c>
      <c r="AF289" s="1">
        <f>ABS(IK_diagnostics_degrees[[#This Row],[Column10]]-J288)</f>
        <v>3.7300399999999998</v>
      </c>
      <c r="AG289" s="1">
        <f>ABS(IK_diagnostics_degrees[[#This Row],[Column11]]-K288)</f>
        <v>0.45252000000000026</v>
      </c>
      <c r="AH289" s="1">
        <f>ABS(IK_diagnostics_degrees[[#This Row],[Column12]]-L288)</f>
        <v>1.8063479999999998</v>
      </c>
      <c r="AI289" s="1">
        <f>ABS(IK_diagnostics_degrees[[#This Row],[Column13]]-M288)</f>
        <v>0.44134999999999991</v>
      </c>
      <c r="AJ289" s="1">
        <f>ABS(IK_diagnostics_degrees[[#This Row],[Column14]]-N288)</f>
        <v>1.5314900000000002</v>
      </c>
      <c r="AK289" s="1">
        <f>ABS(IK_diagnostics_degrees[[#This Row],[Column15]]-O288)</f>
        <v>1.3554752240000001</v>
      </c>
      <c r="AL289" s="1">
        <f>ABS(IK_diagnostics_degrees[[#This Row],[Column16]]-P288)</f>
        <v>1.20451</v>
      </c>
      <c r="AM289" s="1">
        <f>ABS(IK_diagnostics_degrees[[#This Row],[Column17]]-Q288)</f>
        <v>1.1073839999999999</v>
      </c>
      <c r="AN289" s="1">
        <f>ABS(IK_diagnostics_degrees[[#This Row],[Column18]]-R288)</f>
        <v>0.44558000000000009</v>
      </c>
      <c r="AO289" s="1">
        <f>ABS(IK_diagnostics_degrees[[#This Row],[Column19]]-S288)</f>
        <v>2.8757400000000004</v>
      </c>
      <c r="AP289" s="1">
        <f>ABS(IK_diagnostics_degrees[[#This Row],[Column20]]-T288)</f>
        <v>2.9607259999999997</v>
      </c>
      <c r="AQ289" s="1">
        <f>ABS(IK_diagnostics_degrees[[#This Row],[Column21]]-U288)</f>
        <v>4.0351400000000002</v>
      </c>
    </row>
    <row r="290" spans="1:43" x14ac:dyDescent="0.25">
      <c r="A290" s="1">
        <v>0.93247599999999997</v>
      </c>
      <c r="B290" s="1">
        <v>3.6221700000000001</v>
      </c>
      <c r="C290" s="1">
        <v>2.6392199999999999</v>
      </c>
      <c r="D290" s="1">
        <v>2.0592700000000002</v>
      </c>
      <c r="E290" s="1">
        <v>2.6387499999999999</v>
      </c>
      <c r="F290" s="1">
        <v>1.29034</v>
      </c>
      <c r="G290" s="1">
        <v>6.1898200000000001</v>
      </c>
      <c r="H290" s="1">
        <v>4.1874700000000002</v>
      </c>
      <c r="I290" s="1">
        <v>5.1356599999999997</v>
      </c>
      <c r="J290" s="1">
        <v>1.66445</v>
      </c>
      <c r="K290" s="1">
        <v>0.21504100000000001</v>
      </c>
      <c r="L290" s="1">
        <v>5.4833699999999999</v>
      </c>
      <c r="M290" s="1">
        <v>4.7716599999999998</v>
      </c>
      <c r="N290" s="1">
        <v>2.9607399999999999</v>
      </c>
      <c r="O290" s="1">
        <v>2.2477200000000002</v>
      </c>
      <c r="P290" s="1">
        <v>0.833816</v>
      </c>
      <c r="Q290" s="1">
        <v>5.4921899999999999</v>
      </c>
      <c r="R290" s="1">
        <v>0.20261100000000001</v>
      </c>
      <c r="S290" s="1">
        <v>1.6065799999999999</v>
      </c>
      <c r="T290" s="1">
        <v>4.1569700000000003</v>
      </c>
      <c r="U290" s="1">
        <v>2.8849900000000002</v>
      </c>
      <c r="V290" s="1" t="s">
        <v>23</v>
      </c>
      <c r="W290" s="1">
        <f>ABS(IK_diagnostics_degrees[[#This Row],[Column1]]-A289)</f>
        <v>0.92101679999999997</v>
      </c>
      <c r="X290" s="1">
        <f>ABS(IK_diagnostics_degrees[[#This Row],[Column2]]-B289)</f>
        <v>2.2939600000000002</v>
      </c>
      <c r="Y290" s="1">
        <f>ABS(IK_diagnostics_degrees[[#This Row],[Column3]]-C289)</f>
        <v>3.6439700000000004</v>
      </c>
      <c r="Z290" s="1">
        <f>ABS(IK_diagnostics_degrees[[#This Row],[Column4]]-D289)</f>
        <v>0.66276999999999964</v>
      </c>
      <c r="AA290" s="1">
        <f>ABS(IK_diagnostics_degrees[[#This Row],[Column5]]-E289)</f>
        <v>2.6627000000000001</v>
      </c>
      <c r="AB290" s="1">
        <f>ABS(IK_diagnostics_degrees[[#This Row],[Column6]]-F289)</f>
        <v>3.6914000000000002</v>
      </c>
      <c r="AC290" s="1">
        <f>ABS(IK_diagnostics_degrees[[#This Row],[Column7]]-G289)</f>
        <v>3.66953</v>
      </c>
      <c r="AD290" s="1">
        <f>ABS(IK_diagnostics_degrees[[#This Row],[Column8]]-H289)</f>
        <v>4.1761602</v>
      </c>
      <c r="AE290" s="1">
        <f>ABS(IK_diagnostics_degrees[[#This Row],[Column9]]-I289)</f>
        <v>0.12709999999999955</v>
      </c>
      <c r="AF290" s="1">
        <f>ABS(IK_diagnostics_degrees[[#This Row],[Column10]]-J289)</f>
        <v>0.41355999999999993</v>
      </c>
      <c r="AG290" s="1">
        <f>ABS(IK_diagnostics_degrees[[#This Row],[Column11]]-K289)</f>
        <v>3.032289</v>
      </c>
      <c r="AH290" s="1">
        <f>ABS(IK_diagnostics_degrees[[#This Row],[Column12]]-L289)</f>
        <v>2.9592399999999999</v>
      </c>
      <c r="AI290" s="1">
        <f>ABS(IK_diagnostics_degrees[[#This Row],[Column13]]-M289)</f>
        <v>1.8120499999999997</v>
      </c>
      <c r="AJ290" s="1">
        <f>ABS(IK_diagnostics_degrees[[#This Row],[Column14]]-N289)</f>
        <v>3.29600000000001E-2</v>
      </c>
      <c r="AK290" s="1">
        <f>ABS(IK_diagnostics_degrees[[#This Row],[Column15]]-O289)</f>
        <v>0.89177000000000017</v>
      </c>
      <c r="AL290" s="1">
        <f>ABS(IK_diagnostics_degrees[[#This Row],[Column16]]-P289)</f>
        <v>5.4191540000000007</v>
      </c>
      <c r="AM290" s="1">
        <f>ABS(IK_diagnostics_degrees[[#This Row],[Column17]]-Q289)</f>
        <v>5.1788939999999997</v>
      </c>
      <c r="AN290" s="1">
        <f>ABS(IK_diagnostics_degrees[[#This Row],[Column18]]-R289)</f>
        <v>2.5576089999999998</v>
      </c>
      <c r="AO290" s="1">
        <f>ABS(IK_diagnostics_degrees[[#This Row],[Column19]]-S289)</f>
        <v>0.14544999999999986</v>
      </c>
      <c r="AP290" s="1">
        <f>ABS(IK_diagnostics_degrees[[#This Row],[Column20]]-T289)</f>
        <v>3.8687260000000001</v>
      </c>
      <c r="AQ290" s="1">
        <f>ABS(IK_diagnostics_degrees[[#This Row],[Column21]]-U289)</f>
        <v>1.15015</v>
      </c>
    </row>
    <row r="291" spans="1:43" x14ac:dyDescent="0.25">
      <c r="A291" s="1">
        <v>0.32846799999999998</v>
      </c>
      <c r="B291" s="1">
        <v>1.92943</v>
      </c>
      <c r="C291" s="1">
        <v>6.2794499999999998</v>
      </c>
      <c r="D291" s="1">
        <v>0.359568</v>
      </c>
      <c r="E291" s="1">
        <v>5.1899600000000001</v>
      </c>
      <c r="F291" s="1">
        <v>4.3368500000000001</v>
      </c>
      <c r="G291" s="1">
        <v>5.4072399999999998</v>
      </c>
      <c r="H291" s="1">
        <v>1.88983E-2</v>
      </c>
      <c r="I291" s="1">
        <v>2.9346299999999998</v>
      </c>
      <c r="J291" s="1">
        <v>4.27468</v>
      </c>
      <c r="K291" s="1">
        <v>0.58352700000000002</v>
      </c>
      <c r="L291" s="1">
        <v>1.2432800000000001E-2</v>
      </c>
      <c r="M291" s="1">
        <v>5.6373600000000001</v>
      </c>
      <c r="N291" s="1">
        <v>3.42787</v>
      </c>
      <c r="O291" s="1">
        <v>3.5084200000000001</v>
      </c>
      <c r="P291" s="1">
        <v>2.7562700000000002</v>
      </c>
      <c r="Q291" s="1">
        <v>6.1635099999999996</v>
      </c>
      <c r="R291" s="1">
        <v>5.0348600000000001</v>
      </c>
      <c r="S291" s="1">
        <v>4.3467799999999999</v>
      </c>
      <c r="T291" s="1">
        <v>2.3792900000000001</v>
      </c>
      <c r="U291" s="1">
        <v>1.75624</v>
      </c>
      <c r="V291" s="1" t="s">
        <v>23</v>
      </c>
      <c r="W291" s="1">
        <f>ABS(IK_diagnostics_degrees[[#This Row],[Column1]]-A290)</f>
        <v>0.60400799999999999</v>
      </c>
      <c r="X291" s="1">
        <f>ABS(IK_diagnostics_degrees[[#This Row],[Column2]]-B290)</f>
        <v>1.6927400000000001</v>
      </c>
      <c r="Y291" s="1">
        <f>ABS(IK_diagnostics_degrees[[#This Row],[Column3]]-C290)</f>
        <v>3.6402299999999999</v>
      </c>
      <c r="Z291" s="1">
        <f>ABS(IK_diagnostics_degrees[[#This Row],[Column4]]-D290)</f>
        <v>1.6997020000000003</v>
      </c>
      <c r="AA291" s="1">
        <f>ABS(IK_diagnostics_degrees[[#This Row],[Column5]]-E290)</f>
        <v>2.5512100000000002</v>
      </c>
      <c r="AB291" s="1">
        <f>ABS(IK_diagnostics_degrees[[#This Row],[Column6]]-F290)</f>
        <v>3.0465100000000001</v>
      </c>
      <c r="AC291" s="1">
        <f>ABS(IK_diagnostics_degrees[[#This Row],[Column7]]-G290)</f>
        <v>0.78258000000000028</v>
      </c>
      <c r="AD291" s="1">
        <f>ABS(IK_diagnostics_degrees[[#This Row],[Column8]]-H290)</f>
        <v>4.1685717000000002</v>
      </c>
      <c r="AE291" s="1">
        <f>ABS(IK_diagnostics_degrees[[#This Row],[Column9]]-I290)</f>
        <v>2.2010299999999998</v>
      </c>
      <c r="AF291" s="1">
        <f>ABS(IK_diagnostics_degrees[[#This Row],[Column10]]-J290)</f>
        <v>2.6102300000000001</v>
      </c>
      <c r="AG291" s="1">
        <f>ABS(IK_diagnostics_degrees[[#This Row],[Column11]]-K290)</f>
        <v>0.36848599999999998</v>
      </c>
      <c r="AH291" s="1">
        <f>ABS(IK_diagnostics_degrees[[#This Row],[Column12]]-L290)</f>
        <v>5.4709371999999998</v>
      </c>
      <c r="AI291" s="1">
        <f>ABS(IK_diagnostics_degrees[[#This Row],[Column13]]-M290)</f>
        <v>0.86570000000000036</v>
      </c>
      <c r="AJ291" s="1">
        <f>ABS(IK_diagnostics_degrees[[#This Row],[Column14]]-N290)</f>
        <v>0.46713000000000005</v>
      </c>
      <c r="AK291" s="1">
        <f>ABS(IK_diagnostics_degrees[[#This Row],[Column15]]-O290)</f>
        <v>1.2606999999999999</v>
      </c>
      <c r="AL291" s="1">
        <f>ABS(IK_diagnostics_degrees[[#This Row],[Column16]]-P290)</f>
        <v>1.9224540000000001</v>
      </c>
      <c r="AM291" s="1">
        <f>ABS(IK_diagnostics_degrees[[#This Row],[Column17]]-Q290)</f>
        <v>0.67131999999999969</v>
      </c>
      <c r="AN291" s="1">
        <f>ABS(IK_diagnostics_degrees[[#This Row],[Column18]]-R290)</f>
        <v>4.832249</v>
      </c>
      <c r="AO291" s="1">
        <f>ABS(IK_diagnostics_degrees[[#This Row],[Column19]]-S290)</f>
        <v>2.7401999999999997</v>
      </c>
      <c r="AP291" s="1">
        <f>ABS(IK_diagnostics_degrees[[#This Row],[Column20]]-T290)</f>
        <v>1.7776800000000001</v>
      </c>
      <c r="AQ291" s="1">
        <f>ABS(IK_diagnostics_degrees[[#This Row],[Column21]]-U290)</f>
        <v>1.1287500000000001</v>
      </c>
    </row>
    <row r="292" spans="1:43" x14ac:dyDescent="0.25">
      <c r="A292" s="1">
        <v>3.2089599999999998</v>
      </c>
      <c r="B292" s="1">
        <v>3.3725399999999999</v>
      </c>
      <c r="C292" s="1">
        <v>4.3170900000000003</v>
      </c>
      <c r="D292" s="1">
        <v>2.0430799999999998</v>
      </c>
      <c r="E292" s="1">
        <v>6.2831900000000003</v>
      </c>
      <c r="F292" s="1">
        <v>4.1618700000000004</v>
      </c>
      <c r="G292" s="1">
        <v>0.55512600000000001</v>
      </c>
      <c r="H292" s="1">
        <v>3.2927200000000001</v>
      </c>
      <c r="I292" s="1">
        <v>1.6186100000000001</v>
      </c>
      <c r="J292" s="1">
        <v>0.35429100000000002</v>
      </c>
      <c r="K292" s="1">
        <v>5.4148100000000001</v>
      </c>
      <c r="L292" s="1">
        <v>2.1242100000000002</v>
      </c>
      <c r="M292" s="1">
        <v>0.94742199999999999</v>
      </c>
      <c r="N292" s="1">
        <v>1.9836100000000001</v>
      </c>
      <c r="O292" s="1">
        <v>5.1420599999999999</v>
      </c>
      <c r="P292" s="1">
        <v>5.4895199999999997</v>
      </c>
      <c r="Q292" s="1">
        <v>0.39453199999999999</v>
      </c>
      <c r="R292" s="1">
        <v>5.7301599999999997</v>
      </c>
      <c r="S292" s="1">
        <v>3.9735100000000001</v>
      </c>
      <c r="T292" s="1">
        <v>2.4101300000000001</v>
      </c>
      <c r="U292" s="1">
        <v>3.11924</v>
      </c>
      <c r="V292" s="1" t="s">
        <v>23</v>
      </c>
      <c r="W292" s="1">
        <f>ABS(IK_diagnostics_degrees[[#This Row],[Column1]]-A291)</f>
        <v>2.8804919999999998</v>
      </c>
      <c r="X292" s="1">
        <f>ABS(IK_diagnostics_degrees[[#This Row],[Column2]]-B291)</f>
        <v>1.4431099999999999</v>
      </c>
      <c r="Y292" s="1">
        <f>ABS(IK_diagnostics_degrees[[#This Row],[Column3]]-C291)</f>
        <v>1.9623599999999994</v>
      </c>
      <c r="Z292" s="1">
        <f>ABS(IK_diagnostics_degrees[[#This Row],[Column4]]-D291)</f>
        <v>1.6835119999999999</v>
      </c>
      <c r="AA292" s="1">
        <f>ABS(IK_diagnostics_degrees[[#This Row],[Column5]]-E291)</f>
        <v>1.0932300000000001</v>
      </c>
      <c r="AB292" s="1">
        <f>ABS(IK_diagnostics_degrees[[#This Row],[Column6]]-F291)</f>
        <v>0.17497999999999969</v>
      </c>
      <c r="AC292" s="1">
        <f>ABS(IK_diagnostics_degrees[[#This Row],[Column7]]-G291)</f>
        <v>4.8521140000000003</v>
      </c>
      <c r="AD292" s="1">
        <f>ABS(IK_diagnostics_degrees[[#This Row],[Column8]]-H291)</f>
        <v>3.2738217000000001</v>
      </c>
      <c r="AE292" s="1">
        <f>ABS(IK_diagnostics_degrees[[#This Row],[Column9]]-I291)</f>
        <v>1.3160199999999997</v>
      </c>
      <c r="AF292" s="1">
        <f>ABS(IK_diagnostics_degrees[[#This Row],[Column10]]-J291)</f>
        <v>3.9203890000000001</v>
      </c>
      <c r="AG292" s="1">
        <f>ABS(IK_diagnostics_degrees[[#This Row],[Column11]]-K291)</f>
        <v>4.831283</v>
      </c>
      <c r="AH292" s="1">
        <f>ABS(IK_diagnostics_degrees[[#This Row],[Column12]]-L291)</f>
        <v>2.1117772000000001</v>
      </c>
      <c r="AI292" s="1">
        <f>ABS(IK_diagnostics_degrees[[#This Row],[Column13]]-M291)</f>
        <v>4.6899379999999997</v>
      </c>
      <c r="AJ292" s="1">
        <f>ABS(IK_diagnostics_degrees[[#This Row],[Column14]]-N291)</f>
        <v>1.4442599999999999</v>
      </c>
      <c r="AK292" s="1">
        <f>ABS(IK_diagnostics_degrees[[#This Row],[Column15]]-O291)</f>
        <v>1.6336399999999998</v>
      </c>
      <c r="AL292" s="1">
        <f>ABS(IK_diagnostics_degrees[[#This Row],[Column16]]-P291)</f>
        <v>2.7332499999999995</v>
      </c>
      <c r="AM292" s="1">
        <f>ABS(IK_diagnostics_degrees[[#This Row],[Column17]]-Q291)</f>
        <v>5.7689779999999997</v>
      </c>
      <c r="AN292" s="1">
        <f>ABS(IK_diagnostics_degrees[[#This Row],[Column18]]-R291)</f>
        <v>0.69529999999999959</v>
      </c>
      <c r="AO292" s="1">
        <f>ABS(IK_diagnostics_degrees[[#This Row],[Column19]]-S291)</f>
        <v>0.37326999999999977</v>
      </c>
      <c r="AP292" s="1">
        <f>ABS(IK_diagnostics_degrees[[#This Row],[Column20]]-T291)</f>
        <v>3.0839999999999979E-2</v>
      </c>
      <c r="AQ292" s="1">
        <f>ABS(IK_diagnostics_degrees[[#This Row],[Column21]]-U291)</f>
        <v>1.363</v>
      </c>
    </row>
    <row r="293" spans="1:43" x14ac:dyDescent="0.25">
      <c r="A293" s="1">
        <v>3.1827200000000002</v>
      </c>
      <c r="B293" s="1">
        <v>1.6453899999999999</v>
      </c>
      <c r="C293" s="1">
        <v>3.6901000000000002</v>
      </c>
      <c r="D293" s="1">
        <v>5.3225600000000002</v>
      </c>
      <c r="E293" s="1">
        <v>2.2669600000000001</v>
      </c>
      <c r="F293" s="1">
        <v>3.9293800000000001</v>
      </c>
      <c r="G293" s="1">
        <v>4.6009799999999998</v>
      </c>
      <c r="H293" s="1">
        <v>1.2238100000000001</v>
      </c>
      <c r="I293" s="1">
        <v>5.4265499999999998</v>
      </c>
      <c r="J293" s="1">
        <v>4.0332499999999998</v>
      </c>
      <c r="K293" s="1">
        <v>3.0174699999999999</v>
      </c>
      <c r="L293" s="1">
        <v>1.3467199999999999</v>
      </c>
      <c r="M293" s="1">
        <v>4.6910800000000004</v>
      </c>
      <c r="N293" s="1">
        <v>0.29482199999999997</v>
      </c>
      <c r="O293" s="1">
        <v>3.8031899999999998</v>
      </c>
      <c r="P293" s="1">
        <v>3.1008200000000001</v>
      </c>
      <c r="Q293" s="1">
        <v>6.2818300000000002</v>
      </c>
      <c r="R293" s="1">
        <v>5.1917299999999997</v>
      </c>
      <c r="S293" s="1">
        <v>3.99166</v>
      </c>
      <c r="T293" s="1">
        <v>4.0180899999999999</v>
      </c>
      <c r="U293" s="1">
        <v>3.9114499999999999</v>
      </c>
      <c r="V293" s="1" t="s">
        <v>23</v>
      </c>
      <c r="W293" s="1">
        <f>ABS(IK_diagnostics_degrees[[#This Row],[Column1]]-A292)</f>
        <v>2.6239999999999597E-2</v>
      </c>
      <c r="X293" s="1">
        <f>ABS(IK_diagnostics_degrees[[#This Row],[Column2]]-B292)</f>
        <v>1.72715</v>
      </c>
      <c r="Y293" s="1">
        <f>ABS(IK_diagnostics_degrees[[#This Row],[Column3]]-C292)</f>
        <v>0.62699000000000016</v>
      </c>
      <c r="Z293" s="1">
        <f>ABS(IK_diagnostics_degrees[[#This Row],[Column4]]-D292)</f>
        <v>3.2794800000000004</v>
      </c>
      <c r="AA293" s="1">
        <f>ABS(IK_diagnostics_degrees[[#This Row],[Column5]]-E292)</f>
        <v>4.0162300000000002</v>
      </c>
      <c r="AB293" s="1">
        <f>ABS(IK_diagnostics_degrees[[#This Row],[Column6]]-F292)</f>
        <v>0.23249000000000031</v>
      </c>
      <c r="AC293" s="1">
        <f>ABS(IK_diagnostics_degrees[[#This Row],[Column7]]-G292)</f>
        <v>4.0458540000000003</v>
      </c>
      <c r="AD293" s="1">
        <f>ABS(IK_diagnostics_degrees[[#This Row],[Column8]]-H292)</f>
        <v>2.0689099999999998</v>
      </c>
      <c r="AE293" s="1">
        <f>ABS(IK_diagnostics_degrees[[#This Row],[Column9]]-I292)</f>
        <v>3.8079399999999994</v>
      </c>
      <c r="AF293" s="1">
        <f>ABS(IK_diagnostics_degrees[[#This Row],[Column10]]-J292)</f>
        <v>3.6789589999999999</v>
      </c>
      <c r="AG293" s="1">
        <f>ABS(IK_diagnostics_degrees[[#This Row],[Column11]]-K292)</f>
        <v>2.3973400000000002</v>
      </c>
      <c r="AH293" s="1">
        <f>ABS(IK_diagnostics_degrees[[#This Row],[Column12]]-L292)</f>
        <v>0.77749000000000024</v>
      </c>
      <c r="AI293" s="1">
        <f>ABS(IK_diagnostics_degrees[[#This Row],[Column13]]-M292)</f>
        <v>3.7436580000000004</v>
      </c>
      <c r="AJ293" s="1">
        <f>ABS(IK_diagnostics_degrees[[#This Row],[Column14]]-N292)</f>
        <v>1.6887880000000002</v>
      </c>
      <c r="AK293" s="1">
        <f>ABS(IK_diagnostics_degrees[[#This Row],[Column15]]-O292)</f>
        <v>1.33887</v>
      </c>
      <c r="AL293" s="1">
        <f>ABS(IK_diagnostics_degrees[[#This Row],[Column16]]-P292)</f>
        <v>2.3886999999999996</v>
      </c>
      <c r="AM293" s="1">
        <f>ABS(IK_diagnostics_degrees[[#This Row],[Column17]]-Q292)</f>
        <v>5.8872980000000004</v>
      </c>
      <c r="AN293" s="1">
        <f>ABS(IK_diagnostics_degrees[[#This Row],[Column18]]-R292)</f>
        <v>0.53842999999999996</v>
      </c>
      <c r="AO293" s="1">
        <f>ABS(IK_diagnostics_degrees[[#This Row],[Column19]]-S292)</f>
        <v>1.8149999999999888E-2</v>
      </c>
      <c r="AP293" s="1">
        <f>ABS(IK_diagnostics_degrees[[#This Row],[Column20]]-T292)</f>
        <v>1.6079599999999998</v>
      </c>
      <c r="AQ293" s="1">
        <f>ABS(IK_diagnostics_degrees[[#This Row],[Column21]]-U292)</f>
        <v>0.79220999999999986</v>
      </c>
    </row>
    <row r="294" spans="1:43" x14ac:dyDescent="0.25">
      <c r="A294" s="1">
        <v>4.4649999999999999</v>
      </c>
      <c r="B294" s="1">
        <v>1.01081</v>
      </c>
      <c r="C294" s="1">
        <v>2.9336700000000002</v>
      </c>
      <c r="D294" s="1">
        <v>0.71753999999999996</v>
      </c>
      <c r="E294" s="1">
        <v>3.4238</v>
      </c>
      <c r="F294" s="1">
        <v>5.3596399999999997</v>
      </c>
      <c r="G294" s="1">
        <v>1.55176</v>
      </c>
      <c r="H294" s="1">
        <v>2.76728</v>
      </c>
      <c r="I294" s="1">
        <v>5.5703300000000002</v>
      </c>
      <c r="J294" s="1">
        <v>2.8127399999999998</v>
      </c>
      <c r="K294" s="1">
        <v>1.8448800000000001</v>
      </c>
      <c r="L294" s="1">
        <v>2.3939300000000001</v>
      </c>
      <c r="M294" s="1">
        <v>4.4216300000000004</v>
      </c>
      <c r="N294" s="1">
        <v>0.81123599999999996</v>
      </c>
      <c r="O294" s="1">
        <v>5.7622099999999996</v>
      </c>
      <c r="P294" s="1">
        <v>4.06982</v>
      </c>
      <c r="Q294" s="1">
        <v>5.4824400000000004</v>
      </c>
      <c r="R294" s="1">
        <v>6.2647199999999996</v>
      </c>
      <c r="S294" s="1">
        <v>2.30606</v>
      </c>
      <c r="T294" s="1">
        <v>5.2474499999999997</v>
      </c>
      <c r="U294" s="1" t="s">
        <v>22</v>
      </c>
      <c r="V294" s="1" t="s">
        <v>23</v>
      </c>
      <c r="W294" s="1">
        <f>ABS(IK_diagnostics_degrees[[#This Row],[Column1]]-A293)</f>
        <v>1.2822799999999996</v>
      </c>
      <c r="X294" s="1">
        <f>ABS(IK_diagnostics_degrees[[#This Row],[Column2]]-B293)</f>
        <v>0.63457999999999992</v>
      </c>
      <c r="Y294" s="1">
        <f>ABS(IK_diagnostics_degrees[[#This Row],[Column3]]-C293)</f>
        <v>0.75642999999999994</v>
      </c>
      <c r="Z294" s="1">
        <f>ABS(IK_diagnostics_degrees[[#This Row],[Column4]]-D293)</f>
        <v>4.6050200000000006</v>
      </c>
      <c r="AA294" s="1">
        <f>ABS(IK_diagnostics_degrees[[#This Row],[Column5]]-E293)</f>
        <v>1.1568399999999999</v>
      </c>
      <c r="AB294" s="1">
        <f>ABS(IK_diagnostics_degrees[[#This Row],[Column6]]-F293)</f>
        <v>1.4302599999999996</v>
      </c>
      <c r="AC294" s="1">
        <f>ABS(IK_diagnostics_degrees[[#This Row],[Column7]]-G293)</f>
        <v>3.04922</v>
      </c>
      <c r="AD294" s="1">
        <f>ABS(IK_diagnostics_degrees[[#This Row],[Column8]]-H293)</f>
        <v>1.5434699999999999</v>
      </c>
      <c r="AE294" s="1">
        <f>ABS(IK_diagnostics_degrees[[#This Row],[Column9]]-I293)</f>
        <v>0.14378000000000046</v>
      </c>
      <c r="AF294" s="1">
        <f>ABS(IK_diagnostics_degrees[[#This Row],[Column10]]-J293)</f>
        <v>1.22051</v>
      </c>
      <c r="AG294" s="1">
        <f>ABS(IK_diagnostics_degrees[[#This Row],[Column11]]-K293)</f>
        <v>1.1725899999999998</v>
      </c>
      <c r="AH294" s="1">
        <f>ABS(IK_diagnostics_degrees[[#This Row],[Column12]]-L293)</f>
        <v>1.0472100000000002</v>
      </c>
      <c r="AI294" s="1">
        <f>ABS(IK_diagnostics_degrees[[#This Row],[Column13]]-M293)</f>
        <v>0.26944999999999997</v>
      </c>
      <c r="AJ294" s="1">
        <f>ABS(IK_diagnostics_degrees[[#This Row],[Column14]]-N293)</f>
        <v>0.51641399999999993</v>
      </c>
      <c r="AK294" s="1">
        <f>ABS(IK_diagnostics_degrees[[#This Row],[Column15]]-O293)</f>
        <v>1.9590199999999998</v>
      </c>
      <c r="AL294" s="1">
        <f>ABS(IK_diagnostics_degrees[[#This Row],[Column16]]-P293)</f>
        <v>0.96899999999999986</v>
      </c>
      <c r="AM294" s="1">
        <f>ABS(IK_diagnostics_degrees[[#This Row],[Column17]]-Q293)</f>
        <v>0.79938999999999982</v>
      </c>
      <c r="AN294" s="1">
        <f>ABS(IK_diagnostics_degrees[[#This Row],[Column18]]-R293)</f>
        <v>1.0729899999999999</v>
      </c>
      <c r="AO294" s="1">
        <f>ABS(IK_diagnostics_degrees[[#This Row],[Column19]]-S293)</f>
        <v>1.6856</v>
      </c>
      <c r="AP294" s="1">
        <f>ABS(IK_diagnostics_degrees[[#This Row],[Column20]]-T293)</f>
        <v>1.2293599999999998</v>
      </c>
      <c r="AQ294" s="1">
        <f>ABS(IK_diagnostics_degrees[[#This Row],[Column21]]-U293)</f>
        <v>3.9114499999999999</v>
      </c>
    </row>
    <row r="295" spans="1:43" x14ac:dyDescent="0.25">
      <c r="A295" s="1">
        <v>3.9862500000000001</v>
      </c>
      <c r="B295" s="1">
        <v>5.6619999999999999</v>
      </c>
      <c r="C295" s="1">
        <v>0.96803300000000003</v>
      </c>
      <c r="D295" s="1">
        <v>5.3496899999999998</v>
      </c>
      <c r="E295" s="1">
        <v>5.3222399999999999</v>
      </c>
      <c r="F295" s="1">
        <v>5.5324999999999998</v>
      </c>
      <c r="G295" s="1">
        <v>4.33636</v>
      </c>
      <c r="H295" s="1">
        <v>2.8673199999999999</v>
      </c>
      <c r="I295" s="1">
        <v>2.0779800000000002</v>
      </c>
      <c r="J295" s="1">
        <v>0.65493599999999996</v>
      </c>
      <c r="K295" s="1">
        <v>0.527362</v>
      </c>
      <c r="L295" s="1">
        <v>2.5668600000000001</v>
      </c>
      <c r="M295" s="1">
        <v>2.41073</v>
      </c>
      <c r="N295" s="1">
        <v>2.8932600000000002</v>
      </c>
      <c r="O295" s="1">
        <v>0.656138</v>
      </c>
      <c r="P295" s="1" t="s">
        <v>22</v>
      </c>
      <c r="Q295" s="1">
        <v>3.98488</v>
      </c>
      <c r="R295" s="1">
        <v>4.2499799999999999</v>
      </c>
      <c r="S295" s="1">
        <v>3.5910299999999999</v>
      </c>
      <c r="T295" s="1">
        <v>3.7939600000000002</v>
      </c>
      <c r="U295" s="1">
        <v>0.51993800000000001</v>
      </c>
      <c r="V295" s="1" t="s">
        <v>23</v>
      </c>
      <c r="W295" s="1">
        <f>ABS(IK_diagnostics_degrees[[#This Row],[Column1]]-A294)</f>
        <v>0.47874999999999979</v>
      </c>
      <c r="X295" s="1">
        <f>ABS(IK_diagnostics_degrees[[#This Row],[Column2]]-B294)</f>
        <v>4.6511899999999997</v>
      </c>
      <c r="Y295" s="1">
        <f>ABS(IK_diagnostics_degrees[[#This Row],[Column3]]-C294)</f>
        <v>1.9656370000000001</v>
      </c>
      <c r="Z295" s="1">
        <f>ABS(IK_diagnostics_degrees[[#This Row],[Column4]]-D294)</f>
        <v>4.6321500000000002</v>
      </c>
      <c r="AA295" s="1">
        <f>ABS(IK_diagnostics_degrees[[#This Row],[Column5]]-E294)</f>
        <v>1.8984399999999999</v>
      </c>
      <c r="AB295" s="1">
        <f>ABS(IK_diagnostics_degrees[[#This Row],[Column6]]-F294)</f>
        <v>0.17286000000000001</v>
      </c>
      <c r="AC295" s="1">
        <f>ABS(IK_diagnostics_degrees[[#This Row],[Column7]]-G294)</f>
        <v>2.7846000000000002</v>
      </c>
      <c r="AD295" s="1">
        <f>ABS(IK_diagnostics_degrees[[#This Row],[Column8]]-H294)</f>
        <v>0.10003999999999991</v>
      </c>
      <c r="AE295" s="1">
        <f>ABS(IK_diagnostics_degrees[[#This Row],[Column9]]-I294)</f>
        <v>3.4923500000000001</v>
      </c>
      <c r="AF295" s="1">
        <f>ABS(IK_diagnostics_degrees[[#This Row],[Column10]]-J294)</f>
        <v>2.1578039999999996</v>
      </c>
      <c r="AG295" s="1">
        <f>ABS(IK_diagnostics_degrees[[#This Row],[Column11]]-K294)</f>
        <v>1.3175180000000002</v>
      </c>
      <c r="AH295" s="1">
        <f>ABS(IK_diagnostics_degrees[[#This Row],[Column12]]-L294)</f>
        <v>0.17293000000000003</v>
      </c>
      <c r="AI295" s="1">
        <f>ABS(IK_diagnostics_degrees[[#This Row],[Column13]]-M294)</f>
        <v>2.0109000000000004</v>
      </c>
      <c r="AJ295" s="1">
        <f>ABS(IK_diagnostics_degrees[[#This Row],[Column14]]-N294)</f>
        <v>2.0820240000000001</v>
      </c>
      <c r="AK295" s="1">
        <f>ABS(IK_diagnostics_degrees[[#This Row],[Column15]]-O294)</f>
        <v>5.1060719999999993</v>
      </c>
      <c r="AL295" s="1">
        <f>ABS(IK_diagnostics_degrees[[#This Row],[Column16]]-P294)</f>
        <v>4.06982</v>
      </c>
      <c r="AM295" s="1">
        <f>ABS(IK_diagnostics_degrees[[#This Row],[Column17]]-Q294)</f>
        <v>1.4975600000000004</v>
      </c>
      <c r="AN295" s="1">
        <f>ABS(IK_diagnostics_degrees[[#This Row],[Column18]]-R294)</f>
        <v>2.0147399999999998</v>
      </c>
      <c r="AO295" s="1">
        <f>ABS(IK_diagnostics_degrees[[#This Row],[Column19]]-S294)</f>
        <v>1.2849699999999999</v>
      </c>
      <c r="AP295" s="1">
        <f>ABS(IK_diagnostics_degrees[[#This Row],[Column20]]-T294)</f>
        <v>1.4534899999999995</v>
      </c>
      <c r="AQ295" s="1">
        <f>ABS(IK_diagnostics_degrees[[#This Row],[Column21]]-U294)</f>
        <v>0.51993800000000001</v>
      </c>
    </row>
    <row r="296" spans="1:43" x14ac:dyDescent="0.25">
      <c r="A296" s="1">
        <v>3.1858399999999998</v>
      </c>
      <c r="B296" s="1">
        <v>1.7874000000000001</v>
      </c>
      <c r="C296" s="1">
        <v>4.8196199999999996</v>
      </c>
      <c r="D296" s="1">
        <v>4.02928</v>
      </c>
      <c r="E296" s="1">
        <v>1.65002</v>
      </c>
      <c r="F296" s="1">
        <v>1.1672899999999999</v>
      </c>
      <c r="G296" s="1">
        <v>1.16635</v>
      </c>
      <c r="H296" s="1">
        <v>1.79558</v>
      </c>
      <c r="I296" s="1">
        <v>3.79556</v>
      </c>
      <c r="J296" s="1">
        <v>1.2663899999999999</v>
      </c>
      <c r="K296" s="1">
        <v>4.1631600000000004</v>
      </c>
      <c r="L296" s="1">
        <v>1.2570600000000001</v>
      </c>
      <c r="M296" s="1">
        <v>1.7133100000000001</v>
      </c>
      <c r="N296" s="1">
        <v>3.8868699999999997E-4</v>
      </c>
      <c r="O296" s="1">
        <v>4.5469099999999996</v>
      </c>
      <c r="P296" s="1">
        <v>1.19903</v>
      </c>
      <c r="Q296" s="1">
        <v>2.7859099999999999</v>
      </c>
      <c r="R296" s="1">
        <v>2.87826</v>
      </c>
      <c r="S296" s="1">
        <v>1.3871</v>
      </c>
      <c r="T296" s="1">
        <v>1.2368600000000001</v>
      </c>
      <c r="U296" s="1">
        <v>0.15296199999999999</v>
      </c>
      <c r="V296" s="1" t="s">
        <v>23</v>
      </c>
      <c r="W296" s="1">
        <f>ABS(IK_diagnostics_degrees[[#This Row],[Column1]]-A295)</f>
        <v>0.80041000000000029</v>
      </c>
      <c r="X296" s="1">
        <f>ABS(IK_diagnostics_degrees[[#This Row],[Column2]]-B295)</f>
        <v>3.8746</v>
      </c>
      <c r="Y296" s="1">
        <f>ABS(IK_diagnostics_degrees[[#This Row],[Column3]]-C295)</f>
        <v>3.8515869999999994</v>
      </c>
      <c r="Z296" s="1">
        <f>ABS(IK_diagnostics_degrees[[#This Row],[Column4]]-D295)</f>
        <v>1.3204099999999999</v>
      </c>
      <c r="AA296" s="1">
        <f>ABS(IK_diagnostics_degrees[[#This Row],[Column5]]-E295)</f>
        <v>3.6722199999999998</v>
      </c>
      <c r="AB296" s="1">
        <f>ABS(IK_diagnostics_degrees[[#This Row],[Column6]]-F295)</f>
        <v>4.3652099999999994</v>
      </c>
      <c r="AC296" s="1">
        <f>ABS(IK_diagnostics_degrees[[#This Row],[Column7]]-G295)</f>
        <v>3.17001</v>
      </c>
      <c r="AD296" s="1">
        <f>ABS(IK_diagnostics_degrees[[#This Row],[Column8]]-H295)</f>
        <v>1.0717399999999999</v>
      </c>
      <c r="AE296" s="1">
        <f>ABS(IK_diagnostics_degrees[[#This Row],[Column9]]-I295)</f>
        <v>1.7175799999999999</v>
      </c>
      <c r="AF296" s="1">
        <f>ABS(IK_diagnostics_degrees[[#This Row],[Column10]]-J295)</f>
        <v>0.61145399999999994</v>
      </c>
      <c r="AG296" s="1">
        <f>ABS(IK_diagnostics_degrees[[#This Row],[Column11]]-K295)</f>
        <v>3.6357980000000003</v>
      </c>
      <c r="AH296" s="1">
        <f>ABS(IK_diagnostics_degrees[[#This Row],[Column12]]-L295)</f>
        <v>1.3098000000000001</v>
      </c>
      <c r="AI296" s="1">
        <f>ABS(IK_diagnostics_degrees[[#This Row],[Column13]]-M295)</f>
        <v>0.69741999999999993</v>
      </c>
      <c r="AJ296" s="1">
        <f>ABS(IK_diagnostics_degrees[[#This Row],[Column14]]-N295)</f>
        <v>2.8928713130000001</v>
      </c>
      <c r="AK296" s="1">
        <f>ABS(IK_diagnostics_degrees[[#This Row],[Column15]]-O295)</f>
        <v>3.8907719999999997</v>
      </c>
      <c r="AL296" s="1">
        <f>ABS(IK_diagnostics_degrees[[#This Row],[Column16]]-P295)</f>
        <v>1.19903</v>
      </c>
      <c r="AM296" s="1">
        <f>ABS(IK_diagnostics_degrees[[#This Row],[Column17]]-Q295)</f>
        <v>1.1989700000000001</v>
      </c>
      <c r="AN296" s="1">
        <f>ABS(IK_diagnostics_degrees[[#This Row],[Column18]]-R295)</f>
        <v>1.3717199999999998</v>
      </c>
      <c r="AO296" s="1">
        <f>ABS(IK_diagnostics_degrees[[#This Row],[Column19]]-S295)</f>
        <v>2.2039299999999997</v>
      </c>
      <c r="AP296" s="1">
        <f>ABS(IK_diagnostics_degrees[[#This Row],[Column20]]-T295)</f>
        <v>2.5571000000000002</v>
      </c>
      <c r="AQ296" s="1">
        <f>ABS(IK_diagnostics_degrees[[#This Row],[Column21]]-U295)</f>
        <v>0.36697600000000002</v>
      </c>
    </row>
    <row r="297" spans="1:43" x14ac:dyDescent="0.25">
      <c r="A297" s="1">
        <v>4.5639500000000002</v>
      </c>
      <c r="B297" s="1">
        <v>5.3583400000000001</v>
      </c>
      <c r="C297" s="1">
        <v>1.11686</v>
      </c>
      <c r="D297" s="1">
        <v>6.0297999999999998</v>
      </c>
      <c r="E297" s="1">
        <v>6.2831900000000003</v>
      </c>
      <c r="F297" s="1">
        <v>5.0988899999999999</v>
      </c>
      <c r="G297" s="1">
        <v>1.4908600000000001</v>
      </c>
      <c r="H297" s="1">
        <v>4.2524800000000003</v>
      </c>
      <c r="I297" s="1">
        <v>2.6691400000000001</v>
      </c>
      <c r="J297" s="1">
        <v>1.5423800000000001</v>
      </c>
      <c r="K297" s="1">
        <v>0.90887600000000002</v>
      </c>
      <c r="L297" s="1">
        <v>2.1648700000000001</v>
      </c>
      <c r="M297" s="1">
        <v>0.61285999999999996</v>
      </c>
      <c r="N297" s="1">
        <v>3.6438000000000001</v>
      </c>
      <c r="O297" s="1">
        <v>5.6547799999999997</v>
      </c>
      <c r="P297" s="1">
        <v>2.1975899999999999</v>
      </c>
      <c r="Q297" s="1">
        <v>4.4598500000000003</v>
      </c>
      <c r="R297" s="1">
        <v>2.1301800000000002</v>
      </c>
      <c r="S297" s="1">
        <v>1.12731</v>
      </c>
      <c r="T297" s="1">
        <v>2.1044900000000002</v>
      </c>
      <c r="U297" s="1">
        <v>3.4264700000000001</v>
      </c>
      <c r="V297" s="1" t="s">
        <v>23</v>
      </c>
      <c r="W297" s="1">
        <f>ABS(IK_diagnostics_degrees[[#This Row],[Column1]]-A296)</f>
        <v>1.3781100000000004</v>
      </c>
      <c r="X297" s="1">
        <f>ABS(IK_diagnostics_degrees[[#This Row],[Column2]]-B296)</f>
        <v>3.5709400000000002</v>
      </c>
      <c r="Y297" s="1">
        <f>ABS(IK_diagnostics_degrees[[#This Row],[Column3]]-C296)</f>
        <v>3.7027599999999996</v>
      </c>
      <c r="Z297" s="1">
        <f>ABS(IK_diagnostics_degrees[[#This Row],[Column4]]-D296)</f>
        <v>2.0005199999999999</v>
      </c>
      <c r="AA297" s="1">
        <f>ABS(IK_diagnostics_degrees[[#This Row],[Column5]]-E296)</f>
        <v>4.6331699999999998</v>
      </c>
      <c r="AB297" s="1">
        <f>ABS(IK_diagnostics_degrees[[#This Row],[Column6]]-F296)</f>
        <v>3.9316</v>
      </c>
      <c r="AC297" s="1">
        <f>ABS(IK_diagnostics_degrees[[#This Row],[Column7]]-G296)</f>
        <v>0.32451000000000008</v>
      </c>
      <c r="AD297" s="1">
        <f>ABS(IK_diagnostics_degrees[[#This Row],[Column8]]-H296)</f>
        <v>2.4569000000000001</v>
      </c>
      <c r="AE297" s="1">
        <f>ABS(IK_diagnostics_degrees[[#This Row],[Column9]]-I296)</f>
        <v>1.12642</v>
      </c>
      <c r="AF297" s="1">
        <f>ABS(IK_diagnostics_degrees[[#This Row],[Column10]]-J296)</f>
        <v>0.27599000000000018</v>
      </c>
      <c r="AG297" s="1">
        <f>ABS(IK_diagnostics_degrees[[#This Row],[Column11]]-K296)</f>
        <v>3.2542840000000002</v>
      </c>
      <c r="AH297" s="1">
        <f>ABS(IK_diagnostics_degrees[[#This Row],[Column12]]-L296)</f>
        <v>0.90781000000000001</v>
      </c>
      <c r="AI297" s="1">
        <f>ABS(IK_diagnostics_degrees[[#This Row],[Column13]]-M296)</f>
        <v>1.1004500000000002</v>
      </c>
      <c r="AJ297" s="1">
        <f>ABS(IK_diagnostics_degrees[[#This Row],[Column14]]-N296)</f>
        <v>3.6434113130000001</v>
      </c>
      <c r="AK297" s="1">
        <f>ABS(IK_diagnostics_degrees[[#This Row],[Column15]]-O296)</f>
        <v>1.1078700000000001</v>
      </c>
      <c r="AL297" s="1">
        <f>ABS(IK_diagnostics_degrees[[#This Row],[Column16]]-P296)</f>
        <v>0.99855999999999989</v>
      </c>
      <c r="AM297" s="1">
        <f>ABS(IK_diagnostics_degrees[[#This Row],[Column17]]-Q296)</f>
        <v>1.6739400000000004</v>
      </c>
      <c r="AN297" s="1">
        <f>ABS(IK_diagnostics_degrees[[#This Row],[Column18]]-R296)</f>
        <v>0.74807999999999986</v>
      </c>
      <c r="AO297" s="1">
        <f>ABS(IK_diagnostics_degrees[[#This Row],[Column19]]-S296)</f>
        <v>0.25978999999999997</v>
      </c>
      <c r="AP297" s="1">
        <f>ABS(IK_diagnostics_degrees[[#This Row],[Column20]]-T296)</f>
        <v>0.86763000000000012</v>
      </c>
      <c r="AQ297" s="1">
        <f>ABS(IK_diagnostics_degrees[[#This Row],[Column21]]-U296)</f>
        <v>3.2735080000000001</v>
      </c>
    </row>
    <row r="298" spans="1:43" x14ac:dyDescent="0.25">
      <c r="A298" s="1">
        <v>2.0028600000000001</v>
      </c>
      <c r="B298" s="1">
        <v>3.8140000000000001</v>
      </c>
      <c r="C298" s="1">
        <v>4.0235200000000004</v>
      </c>
      <c r="D298" s="1">
        <v>4.3378899999999998</v>
      </c>
      <c r="E298" s="1">
        <v>1.53579</v>
      </c>
      <c r="F298" s="1">
        <v>2.9297300000000002</v>
      </c>
      <c r="G298" s="1">
        <v>2.2677</v>
      </c>
      <c r="H298" s="1">
        <v>4.51776</v>
      </c>
      <c r="I298" s="1">
        <v>3.0169999999999999</v>
      </c>
      <c r="J298" s="1">
        <v>1.2144600000000001</v>
      </c>
      <c r="K298" s="1">
        <v>3.2716799999999999</v>
      </c>
      <c r="L298" s="1">
        <v>4.0110200000000003</v>
      </c>
      <c r="M298" s="1">
        <v>0.25439099999999998</v>
      </c>
      <c r="N298" s="1">
        <v>2.1981799999999998</v>
      </c>
      <c r="O298" s="1">
        <v>6.2108999999999996</v>
      </c>
      <c r="P298" s="1">
        <v>5.4334899999999999</v>
      </c>
      <c r="Q298" s="1">
        <v>3.1703700000000001</v>
      </c>
      <c r="R298" s="1">
        <v>5.2285500000000003</v>
      </c>
      <c r="S298" s="1">
        <v>1.76047</v>
      </c>
      <c r="T298" s="1">
        <v>5.2431299999999998</v>
      </c>
      <c r="U298" s="1">
        <v>2.8684400000000001</v>
      </c>
      <c r="V298" s="1" t="s">
        <v>23</v>
      </c>
      <c r="W298" s="1">
        <f>ABS(IK_diagnostics_degrees[[#This Row],[Column1]]-A297)</f>
        <v>2.5610900000000001</v>
      </c>
      <c r="X298" s="1">
        <f>ABS(IK_diagnostics_degrees[[#This Row],[Column2]]-B297)</f>
        <v>1.54434</v>
      </c>
      <c r="Y298" s="1">
        <f>ABS(IK_diagnostics_degrees[[#This Row],[Column3]]-C297)</f>
        <v>2.9066600000000005</v>
      </c>
      <c r="Z298" s="1">
        <f>ABS(IK_diagnostics_degrees[[#This Row],[Column4]]-D297)</f>
        <v>1.69191</v>
      </c>
      <c r="AA298" s="1">
        <f>ABS(IK_diagnostics_degrees[[#This Row],[Column5]]-E297)</f>
        <v>4.7474000000000007</v>
      </c>
      <c r="AB298" s="1">
        <f>ABS(IK_diagnostics_degrees[[#This Row],[Column6]]-F297)</f>
        <v>2.1691599999999998</v>
      </c>
      <c r="AC298" s="1">
        <f>ABS(IK_diagnostics_degrees[[#This Row],[Column7]]-G297)</f>
        <v>0.77683999999999997</v>
      </c>
      <c r="AD298" s="1">
        <f>ABS(IK_diagnostics_degrees[[#This Row],[Column8]]-H297)</f>
        <v>0.26527999999999974</v>
      </c>
      <c r="AE298" s="1">
        <f>ABS(IK_diagnostics_degrees[[#This Row],[Column9]]-I297)</f>
        <v>0.34785999999999984</v>
      </c>
      <c r="AF298" s="1">
        <f>ABS(IK_diagnostics_degrees[[#This Row],[Column10]]-J297)</f>
        <v>0.32791999999999999</v>
      </c>
      <c r="AG298" s="1">
        <f>ABS(IK_diagnostics_degrees[[#This Row],[Column11]]-K297)</f>
        <v>2.3628039999999997</v>
      </c>
      <c r="AH298" s="1">
        <f>ABS(IK_diagnostics_degrees[[#This Row],[Column12]]-L297)</f>
        <v>1.8461500000000002</v>
      </c>
      <c r="AI298" s="1">
        <f>ABS(IK_diagnostics_degrees[[#This Row],[Column13]]-M297)</f>
        <v>0.35846899999999998</v>
      </c>
      <c r="AJ298" s="1">
        <f>ABS(IK_diagnostics_degrees[[#This Row],[Column14]]-N297)</f>
        <v>1.4456200000000003</v>
      </c>
      <c r="AK298" s="1">
        <f>ABS(IK_diagnostics_degrees[[#This Row],[Column15]]-O297)</f>
        <v>0.55611999999999995</v>
      </c>
      <c r="AL298" s="1">
        <f>ABS(IK_diagnostics_degrees[[#This Row],[Column16]]-P297)</f>
        <v>3.2359</v>
      </c>
      <c r="AM298" s="1">
        <f>ABS(IK_diagnostics_degrees[[#This Row],[Column17]]-Q297)</f>
        <v>1.2894800000000002</v>
      </c>
      <c r="AN298" s="1">
        <f>ABS(IK_diagnostics_degrees[[#This Row],[Column18]]-R297)</f>
        <v>3.0983700000000001</v>
      </c>
      <c r="AO298" s="1">
        <f>ABS(IK_diagnostics_degrees[[#This Row],[Column19]]-S297)</f>
        <v>0.63315999999999995</v>
      </c>
      <c r="AP298" s="1">
        <f>ABS(IK_diagnostics_degrees[[#This Row],[Column20]]-T297)</f>
        <v>3.1386399999999997</v>
      </c>
      <c r="AQ298" s="1">
        <f>ABS(IK_diagnostics_degrees[[#This Row],[Column21]]-U297)</f>
        <v>0.55803000000000003</v>
      </c>
    </row>
    <row r="299" spans="1:43" x14ac:dyDescent="0.25">
      <c r="A299" s="1">
        <v>3.6878099999999998</v>
      </c>
      <c r="B299" s="1">
        <v>6.2831900000000003</v>
      </c>
      <c r="C299" s="1">
        <v>0.99368400000000001</v>
      </c>
      <c r="D299" s="1">
        <v>3.75346</v>
      </c>
      <c r="E299" s="1">
        <v>4.5637400000000001</v>
      </c>
      <c r="F299" s="1">
        <v>3.5887500000000001</v>
      </c>
      <c r="G299" s="1">
        <v>6.2831900000000003</v>
      </c>
      <c r="H299" s="1">
        <v>4.7654199999999998</v>
      </c>
      <c r="I299" s="1">
        <v>6.2422500000000003</v>
      </c>
      <c r="J299" s="1">
        <v>5.4081599999999996</v>
      </c>
      <c r="K299" s="1">
        <v>4.7286099999999998</v>
      </c>
      <c r="L299" s="1">
        <v>1.6334500000000001</v>
      </c>
      <c r="M299" s="1">
        <v>3.3405399999999998</v>
      </c>
      <c r="N299" s="1">
        <v>3.5770900000000001</v>
      </c>
      <c r="O299" s="1">
        <v>4.3131700000000004</v>
      </c>
      <c r="P299" s="1">
        <v>3.99336</v>
      </c>
      <c r="Q299" s="1">
        <v>3.28531</v>
      </c>
      <c r="R299" s="1">
        <v>2.6310500000000001</v>
      </c>
      <c r="S299" s="1">
        <v>1.9287799999999999</v>
      </c>
      <c r="T299" s="1">
        <v>0.16667599999999999</v>
      </c>
      <c r="U299" s="1">
        <v>1.13889</v>
      </c>
      <c r="V299" s="1" t="s">
        <v>23</v>
      </c>
      <c r="W299" s="1">
        <f>ABS(IK_diagnostics_degrees[[#This Row],[Column1]]-A298)</f>
        <v>1.6849499999999997</v>
      </c>
      <c r="X299" s="1">
        <f>ABS(IK_diagnostics_degrees[[#This Row],[Column2]]-B298)</f>
        <v>2.4691900000000002</v>
      </c>
      <c r="Y299" s="1">
        <f>ABS(IK_diagnostics_degrees[[#This Row],[Column3]]-C298)</f>
        <v>3.0298360000000004</v>
      </c>
      <c r="Z299" s="1">
        <f>ABS(IK_diagnostics_degrees[[#This Row],[Column4]]-D298)</f>
        <v>0.58442999999999978</v>
      </c>
      <c r="AA299" s="1">
        <f>ABS(IK_diagnostics_degrees[[#This Row],[Column5]]-E298)</f>
        <v>3.0279500000000001</v>
      </c>
      <c r="AB299" s="1">
        <f>ABS(IK_diagnostics_degrees[[#This Row],[Column6]]-F298)</f>
        <v>0.65901999999999994</v>
      </c>
      <c r="AC299" s="1">
        <f>ABS(IK_diagnostics_degrees[[#This Row],[Column7]]-G298)</f>
        <v>4.0154899999999998</v>
      </c>
      <c r="AD299" s="1">
        <f>ABS(IK_diagnostics_degrees[[#This Row],[Column8]]-H298)</f>
        <v>0.24765999999999977</v>
      </c>
      <c r="AE299" s="1">
        <f>ABS(IK_diagnostics_degrees[[#This Row],[Column9]]-I298)</f>
        <v>3.2252500000000004</v>
      </c>
      <c r="AF299" s="1">
        <f>ABS(IK_diagnostics_degrees[[#This Row],[Column10]]-J298)</f>
        <v>4.1936999999999998</v>
      </c>
      <c r="AG299" s="1">
        <f>ABS(IK_diagnostics_degrees[[#This Row],[Column11]]-K298)</f>
        <v>1.4569299999999998</v>
      </c>
      <c r="AH299" s="1">
        <f>ABS(IK_diagnostics_degrees[[#This Row],[Column12]]-L298)</f>
        <v>2.3775700000000004</v>
      </c>
      <c r="AI299" s="1">
        <f>ABS(IK_diagnostics_degrees[[#This Row],[Column13]]-M298)</f>
        <v>3.0861489999999998</v>
      </c>
      <c r="AJ299" s="1">
        <f>ABS(IK_diagnostics_degrees[[#This Row],[Column14]]-N298)</f>
        <v>1.3789100000000003</v>
      </c>
      <c r="AK299" s="1">
        <f>ABS(IK_diagnostics_degrees[[#This Row],[Column15]]-O298)</f>
        <v>1.8977299999999993</v>
      </c>
      <c r="AL299" s="1">
        <f>ABS(IK_diagnostics_degrees[[#This Row],[Column16]]-P298)</f>
        <v>1.4401299999999999</v>
      </c>
      <c r="AM299" s="1">
        <f>ABS(IK_diagnostics_degrees[[#This Row],[Column17]]-Q298)</f>
        <v>0.11493999999999982</v>
      </c>
      <c r="AN299" s="1">
        <f>ABS(IK_diagnostics_degrees[[#This Row],[Column18]]-R298)</f>
        <v>2.5975000000000001</v>
      </c>
      <c r="AO299" s="1">
        <f>ABS(IK_diagnostics_degrees[[#This Row],[Column19]]-S298)</f>
        <v>0.16830999999999996</v>
      </c>
      <c r="AP299" s="1">
        <f>ABS(IK_diagnostics_degrees[[#This Row],[Column20]]-T298)</f>
        <v>5.076454</v>
      </c>
      <c r="AQ299" s="1">
        <f>ABS(IK_diagnostics_degrees[[#This Row],[Column21]]-U298)</f>
        <v>1.7295500000000001</v>
      </c>
    </row>
    <row r="300" spans="1:43" x14ac:dyDescent="0.25">
      <c r="A300" s="1">
        <v>2.2384499999999998</v>
      </c>
      <c r="B300" s="1">
        <v>0.839777</v>
      </c>
      <c r="C300" s="1">
        <v>5.1241399999999997</v>
      </c>
      <c r="D300" s="1">
        <v>0.61663299999999999</v>
      </c>
      <c r="E300" s="1">
        <v>0.38631500000000002</v>
      </c>
      <c r="F300" s="1">
        <v>6.2689300000000001</v>
      </c>
      <c r="G300" s="1">
        <v>4.9680099999999996</v>
      </c>
      <c r="H300" s="1" t="s">
        <v>22</v>
      </c>
      <c r="I300" s="1">
        <v>3.8259699999999999</v>
      </c>
      <c r="J300" s="1">
        <v>2.86687</v>
      </c>
      <c r="K300" s="1">
        <v>5.6582699999999999</v>
      </c>
      <c r="L300" s="1">
        <v>5.2050599999999996</v>
      </c>
      <c r="M300" s="1">
        <v>0.98599300000000001</v>
      </c>
      <c r="N300" s="1">
        <v>4.3944000000000001</v>
      </c>
      <c r="O300" s="1">
        <v>4.7343599999999997</v>
      </c>
      <c r="P300" s="1">
        <v>3.8118699999999998E-2</v>
      </c>
      <c r="Q300" s="1">
        <v>2.5238399999999999</v>
      </c>
      <c r="R300" s="1">
        <v>2.82212</v>
      </c>
      <c r="S300" s="1">
        <v>1.54819</v>
      </c>
      <c r="T300" s="1">
        <v>1.2008399999999999</v>
      </c>
      <c r="U300" s="1">
        <v>5.5868000000000002</v>
      </c>
      <c r="V300" s="1" t="s">
        <v>23</v>
      </c>
      <c r="W300" s="1">
        <f>ABS(IK_diagnostics_degrees[[#This Row],[Column1]]-A299)</f>
        <v>1.44936</v>
      </c>
      <c r="X300" s="1">
        <f>ABS(IK_diagnostics_degrees[[#This Row],[Column2]]-B299)</f>
        <v>5.4434130000000005</v>
      </c>
      <c r="Y300" s="1">
        <f>ABS(IK_diagnostics_degrees[[#This Row],[Column3]]-C299)</f>
        <v>4.1304559999999997</v>
      </c>
      <c r="Z300" s="1">
        <f>ABS(IK_diagnostics_degrees[[#This Row],[Column4]]-D299)</f>
        <v>3.1368270000000003</v>
      </c>
      <c r="AA300" s="1">
        <f>ABS(IK_diagnostics_degrees[[#This Row],[Column5]]-E299)</f>
        <v>4.1774250000000004</v>
      </c>
      <c r="AB300" s="1">
        <f>ABS(IK_diagnostics_degrees[[#This Row],[Column6]]-F299)</f>
        <v>2.68018</v>
      </c>
      <c r="AC300" s="1">
        <f>ABS(IK_diagnostics_degrees[[#This Row],[Column7]]-G299)</f>
        <v>1.3151800000000007</v>
      </c>
      <c r="AD300" s="1">
        <f>ABS(IK_diagnostics_degrees[[#This Row],[Column8]]-H299)</f>
        <v>4.7654199999999998</v>
      </c>
      <c r="AE300" s="1">
        <f>ABS(IK_diagnostics_degrees[[#This Row],[Column9]]-I299)</f>
        <v>2.4162800000000004</v>
      </c>
      <c r="AF300" s="1">
        <f>ABS(IK_diagnostics_degrees[[#This Row],[Column10]]-J299)</f>
        <v>2.5412899999999996</v>
      </c>
      <c r="AG300" s="1">
        <f>ABS(IK_diagnostics_degrees[[#This Row],[Column11]]-K299)</f>
        <v>0.92966000000000015</v>
      </c>
      <c r="AH300" s="1">
        <f>ABS(IK_diagnostics_degrees[[#This Row],[Column12]]-L299)</f>
        <v>3.5716099999999997</v>
      </c>
      <c r="AI300" s="1">
        <f>ABS(IK_diagnostics_degrees[[#This Row],[Column13]]-M299)</f>
        <v>2.3545469999999997</v>
      </c>
      <c r="AJ300" s="1">
        <f>ABS(IK_diagnostics_degrees[[#This Row],[Column14]]-N299)</f>
        <v>0.81730999999999998</v>
      </c>
      <c r="AK300" s="1">
        <f>ABS(IK_diagnostics_degrees[[#This Row],[Column15]]-O299)</f>
        <v>0.42118999999999929</v>
      </c>
      <c r="AL300" s="1">
        <f>ABS(IK_diagnostics_degrees[[#This Row],[Column16]]-P299)</f>
        <v>3.9552413</v>
      </c>
      <c r="AM300" s="1">
        <f>ABS(IK_diagnostics_degrees[[#This Row],[Column17]]-Q299)</f>
        <v>0.76147000000000009</v>
      </c>
      <c r="AN300" s="1">
        <f>ABS(IK_diagnostics_degrees[[#This Row],[Column18]]-R299)</f>
        <v>0.19106999999999985</v>
      </c>
      <c r="AO300" s="1">
        <f>ABS(IK_diagnostics_degrees[[#This Row],[Column19]]-S299)</f>
        <v>0.38058999999999998</v>
      </c>
      <c r="AP300" s="1">
        <f>ABS(IK_diagnostics_degrees[[#This Row],[Column20]]-T299)</f>
        <v>1.0341639999999999</v>
      </c>
      <c r="AQ300" s="1">
        <f>ABS(IK_diagnostics_degrees[[#This Row],[Column21]]-U299)</f>
        <v>4.4479100000000003</v>
      </c>
    </row>
    <row r="301" spans="1:43" x14ac:dyDescent="0.25">
      <c r="A301" s="1">
        <v>0.84176700000000004</v>
      </c>
      <c r="B301" s="1" t="s">
        <v>22</v>
      </c>
      <c r="C301" s="1">
        <v>6.0451600000000001</v>
      </c>
      <c r="D301" s="1">
        <v>0.599796</v>
      </c>
      <c r="E301" s="1">
        <v>2.7289500000000002</v>
      </c>
      <c r="F301" s="1">
        <v>5.9676200000000001</v>
      </c>
      <c r="G301" s="1">
        <v>2.1861299999999999</v>
      </c>
      <c r="H301" s="1">
        <v>5.8398000000000003</v>
      </c>
      <c r="I301" s="1">
        <v>1.37957</v>
      </c>
      <c r="J301" s="1">
        <v>2.8460399999999999</v>
      </c>
      <c r="K301" s="1">
        <v>3.2600500000000001</v>
      </c>
      <c r="L301" s="1">
        <v>2.2764799999999998</v>
      </c>
      <c r="M301" s="1">
        <v>3.6749200000000002</v>
      </c>
      <c r="N301" s="1">
        <v>5.1494299999999997</v>
      </c>
      <c r="O301" s="1">
        <v>4.7740099999999996</v>
      </c>
      <c r="P301" s="1">
        <v>0.506969</v>
      </c>
      <c r="Q301" s="1">
        <v>3.0524800000000001</v>
      </c>
      <c r="R301" s="1">
        <v>3.7261000000000002</v>
      </c>
      <c r="S301" s="1">
        <v>1.8037300000000001</v>
      </c>
      <c r="T301" s="1">
        <v>2.9383900000000001</v>
      </c>
      <c r="U301" s="1">
        <v>1.79796</v>
      </c>
      <c r="V301" s="1" t="s">
        <v>23</v>
      </c>
      <c r="W301" s="1">
        <f>ABS(IK_diagnostics_degrees[[#This Row],[Column1]]-A300)</f>
        <v>1.3966829999999999</v>
      </c>
      <c r="X301" s="1">
        <f>ABS(IK_diagnostics_degrees[[#This Row],[Column2]]-B300)</f>
        <v>0.839777</v>
      </c>
      <c r="Y301" s="1">
        <f>ABS(IK_diagnostics_degrees[[#This Row],[Column3]]-C300)</f>
        <v>0.92102000000000039</v>
      </c>
      <c r="Z301" s="1">
        <f>ABS(IK_diagnostics_degrees[[#This Row],[Column4]]-D300)</f>
        <v>1.6836999999999991E-2</v>
      </c>
      <c r="AA301" s="1">
        <f>ABS(IK_diagnostics_degrees[[#This Row],[Column5]]-E300)</f>
        <v>2.342635</v>
      </c>
      <c r="AB301" s="1">
        <f>ABS(IK_diagnostics_degrees[[#This Row],[Column6]]-F300)</f>
        <v>0.30130999999999997</v>
      </c>
      <c r="AC301" s="1">
        <f>ABS(IK_diagnostics_degrees[[#This Row],[Column7]]-G300)</f>
        <v>2.7818799999999997</v>
      </c>
      <c r="AD301" s="1">
        <f>ABS(IK_diagnostics_degrees[[#This Row],[Column8]]-H300)</f>
        <v>5.8398000000000003</v>
      </c>
      <c r="AE301" s="1">
        <f>ABS(IK_diagnostics_degrees[[#This Row],[Column9]]-I300)</f>
        <v>2.4463999999999997</v>
      </c>
      <c r="AF301" s="1">
        <f>ABS(IK_diagnostics_degrees[[#This Row],[Column10]]-J300)</f>
        <v>2.0830000000000126E-2</v>
      </c>
      <c r="AG301" s="1">
        <f>ABS(IK_diagnostics_degrees[[#This Row],[Column11]]-K300)</f>
        <v>2.3982199999999998</v>
      </c>
      <c r="AH301" s="1">
        <f>ABS(IK_diagnostics_degrees[[#This Row],[Column12]]-L300)</f>
        <v>2.9285799999999997</v>
      </c>
      <c r="AI301" s="1">
        <f>ABS(IK_diagnostics_degrees[[#This Row],[Column13]]-M300)</f>
        <v>2.6889270000000001</v>
      </c>
      <c r="AJ301" s="1">
        <f>ABS(IK_diagnostics_degrees[[#This Row],[Column14]]-N300)</f>
        <v>0.75502999999999965</v>
      </c>
      <c r="AK301" s="1">
        <f>ABS(IK_diagnostics_degrees[[#This Row],[Column15]]-O300)</f>
        <v>3.9649999999999963E-2</v>
      </c>
      <c r="AL301" s="1">
        <f>ABS(IK_diagnostics_degrees[[#This Row],[Column16]]-P300)</f>
        <v>0.4688503</v>
      </c>
      <c r="AM301" s="1">
        <f>ABS(IK_diagnostics_degrees[[#This Row],[Column17]]-Q300)</f>
        <v>0.52864000000000022</v>
      </c>
      <c r="AN301" s="1">
        <f>ABS(IK_diagnostics_degrees[[#This Row],[Column18]]-R300)</f>
        <v>0.90398000000000023</v>
      </c>
      <c r="AO301" s="1">
        <f>ABS(IK_diagnostics_degrees[[#This Row],[Column19]]-S300)</f>
        <v>0.2555400000000001</v>
      </c>
      <c r="AP301" s="1">
        <f>ABS(IK_diagnostics_degrees[[#This Row],[Column20]]-T300)</f>
        <v>1.7375500000000001</v>
      </c>
      <c r="AQ301" s="1">
        <f>ABS(IK_diagnostics_degrees[[#This Row],[Column21]]-U300)</f>
        <v>3.7888400000000004</v>
      </c>
    </row>
    <row r="302" spans="1:43" x14ac:dyDescent="0.25">
      <c r="A302" s="1">
        <v>1.1881600000000001</v>
      </c>
      <c r="B302" s="1">
        <v>2.5188199999999998</v>
      </c>
      <c r="C302" s="1">
        <v>4.8508699999999996</v>
      </c>
      <c r="D302" s="1">
        <v>1.0740099999999999</v>
      </c>
      <c r="E302" s="1">
        <v>3.3095300000000001</v>
      </c>
      <c r="F302" s="1">
        <v>2.0708899999999999</v>
      </c>
      <c r="G302" s="1">
        <v>2.6926899999999998</v>
      </c>
      <c r="H302" s="1">
        <v>1.3035600000000001</v>
      </c>
      <c r="I302" s="1">
        <v>2.3416899999999998</v>
      </c>
      <c r="J302" s="1">
        <v>0.96130300000000002</v>
      </c>
      <c r="K302" s="1">
        <v>3.4297599999999999</v>
      </c>
      <c r="L302" s="1">
        <v>0.32489099999999999</v>
      </c>
      <c r="M302" s="1">
        <v>5.9704699999999997</v>
      </c>
      <c r="N302" s="1">
        <v>2.0800800000000002</v>
      </c>
      <c r="O302" s="1">
        <v>1.9901899999999999</v>
      </c>
      <c r="P302" s="1">
        <v>1.03525</v>
      </c>
      <c r="Q302" s="1" t="s">
        <v>22</v>
      </c>
      <c r="R302" s="1">
        <v>5.75617</v>
      </c>
      <c r="S302" s="1">
        <v>4.62927</v>
      </c>
      <c r="T302" s="1">
        <v>6.2831900000000003</v>
      </c>
      <c r="U302" s="1">
        <v>5.4163399999999999</v>
      </c>
      <c r="V302" s="1" t="s">
        <v>23</v>
      </c>
      <c r="W302" s="1">
        <f>ABS(IK_diagnostics_degrees[[#This Row],[Column1]]-A301)</f>
        <v>0.34639300000000006</v>
      </c>
      <c r="X302" s="1">
        <f>ABS(IK_diagnostics_degrees[[#This Row],[Column2]]-B301)</f>
        <v>2.5188199999999998</v>
      </c>
      <c r="Y302" s="1">
        <f>ABS(IK_diagnostics_degrees[[#This Row],[Column3]]-C301)</f>
        <v>1.1942900000000005</v>
      </c>
      <c r="Z302" s="1">
        <f>ABS(IK_diagnostics_degrees[[#This Row],[Column4]]-D301)</f>
        <v>0.47421399999999991</v>
      </c>
      <c r="AA302" s="1">
        <f>ABS(IK_diagnostics_degrees[[#This Row],[Column5]]-E301)</f>
        <v>0.58057999999999987</v>
      </c>
      <c r="AB302" s="1">
        <f>ABS(IK_diagnostics_degrees[[#This Row],[Column6]]-F301)</f>
        <v>3.8967300000000002</v>
      </c>
      <c r="AC302" s="1">
        <f>ABS(IK_diagnostics_degrees[[#This Row],[Column7]]-G301)</f>
        <v>0.5065599999999999</v>
      </c>
      <c r="AD302" s="1">
        <f>ABS(IK_diagnostics_degrees[[#This Row],[Column8]]-H301)</f>
        <v>4.5362400000000003</v>
      </c>
      <c r="AE302" s="1">
        <f>ABS(IK_diagnostics_degrees[[#This Row],[Column9]]-I301)</f>
        <v>0.96211999999999986</v>
      </c>
      <c r="AF302" s="1">
        <f>ABS(IK_diagnostics_degrees[[#This Row],[Column10]]-J301)</f>
        <v>1.8847369999999999</v>
      </c>
      <c r="AG302" s="1">
        <f>ABS(IK_diagnostics_degrees[[#This Row],[Column11]]-K301)</f>
        <v>0.16970999999999981</v>
      </c>
      <c r="AH302" s="1">
        <f>ABS(IK_diagnostics_degrees[[#This Row],[Column12]]-L301)</f>
        <v>1.9515889999999998</v>
      </c>
      <c r="AI302" s="1">
        <f>ABS(IK_diagnostics_degrees[[#This Row],[Column13]]-M301)</f>
        <v>2.2955499999999995</v>
      </c>
      <c r="AJ302" s="1">
        <f>ABS(IK_diagnostics_degrees[[#This Row],[Column14]]-N301)</f>
        <v>3.0693499999999996</v>
      </c>
      <c r="AK302" s="1">
        <f>ABS(IK_diagnostics_degrees[[#This Row],[Column15]]-O301)</f>
        <v>2.7838199999999995</v>
      </c>
      <c r="AL302" s="1">
        <f>ABS(IK_diagnostics_degrees[[#This Row],[Column16]]-P301)</f>
        <v>0.528281</v>
      </c>
      <c r="AM302" s="1">
        <f>ABS(IK_diagnostics_degrees[[#This Row],[Column17]]-Q301)</f>
        <v>3.0524800000000001</v>
      </c>
      <c r="AN302" s="1">
        <f>ABS(IK_diagnostics_degrees[[#This Row],[Column18]]-R301)</f>
        <v>2.0300699999999998</v>
      </c>
      <c r="AO302" s="1">
        <f>ABS(IK_diagnostics_degrees[[#This Row],[Column19]]-S301)</f>
        <v>2.8255400000000002</v>
      </c>
      <c r="AP302" s="1">
        <f>ABS(IK_diagnostics_degrees[[#This Row],[Column20]]-T301)</f>
        <v>3.3448000000000002</v>
      </c>
      <c r="AQ302" s="1">
        <f>ABS(IK_diagnostics_degrees[[#This Row],[Column21]]-U301)</f>
        <v>3.6183800000000002</v>
      </c>
    </row>
    <row r="303" spans="1:43" x14ac:dyDescent="0.25">
      <c r="A303" s="1">
        <v>3.1192799999999998</v>
      </c>
      <c r="B303" s="1">
        <v>1.8573299999999999</v>
      </c>
      <c r="C303" s="1">
        <v>2.76431</v>
      </c>
      <c r="D303" s="1">
        <v>3.3107000000000002</v>
      </c>
      <c r="E303" s="1">
        <v>2.1711100000000001</v>
      </c>
      <c r="F303" s="1">
        <v>4.0011999999999999</v>
      </c>
      <c r="G303" s="1">
        <v>5.7079599999999999</v>
      </c>
      <c r="H303" s="1">
        <v>5.7465799999999998</v>
      </c>
      <c r="I303" s="1">
        <v>5.2662000000000004</v>
      </c>
      <c r="J303" s="1">
        <v>3.3706800000000001</v>
      </c>
      <c r="K303" s="1">
        <v>1.7219199999999999</v>
      </c>
      <c r="L303" s="1">
        <v>4.0272699999999997</v>
      </c>
      <c r="M303" s="1">
        <v>2.4946199999999998</v>
      </c>
      <c r="N303" s="1">
        <v>1.88365</v>
      </c>
      <c r="O303" s="1">
        <v>4.88673</v>
      </c>
      <c r="P303" s="1">
        <v>3.96421</v>
      </c>
      <c r="Q303" s="1">
        <v>3.0301200000000001</v>
      </c>
      <c r="R303" s="1">
        <v>1.65872</v>
      </c>
      <c r="S303" s="1">
        <v>3.39832</v>
      </c>
      <c r="T303" s="1">
        <v>0.105086</v>
      </c>
      <c r="U303" s="1">
        <v>2.99939</v>
      </c>
      <c r="V303" s="1" t="s">
        <v>23</v>
      </c>
      <c r="W303" s="1">
        <f>ABS(IK_diagnostics_degrees[[#This Row],[Column1]]-A302)</f>
        <v>1.9311199999999997</v>
      </c>
      <c r="X303" s="1">
        <f>ABS(IK_diagnostics_degrees[[#This Row],[Column2]]-B302)</f>
        <v>0.66148999999999991</v>
      </c>
      <c r="Y303" s="1">
        <f>ABS(IK_diagnostics_degrees[[#This Row],[Column3]]-C302)</f>
        <v>2.0865599999999995</v>
      </c>
      <c r="Z303" s="1">
        <f>ABS(IK_diagnostics_degrees[[#This Row],[Column4]]-D302)</f>
        <v>2.2366900000000003</v>
      </c>
      <c r="AA303" s="1">
        <f>ABS(IK_diagnostics_degrees[[#This Row],[Column5]]-E302)</f>
        <v>1.13842</v>
      </c>
      <c r="AB303" s="1">
        <f>ABS(IK_diagnostics_degrees[[#This Row],[Column6]]-F302)</f>
        <v>1.93031</v>
      </c>
      <c r="AC303" s="1">
        <f>ABS(IK_diagnostics_degrees[[#This Row],[Column7]]-G302)</f>
        <v>3.0152700000000001</v>
      </c>
      <c r="AD303" s="1">
        <f>ABS(IK_diagnostics_degrees[[#This Row],[Column8]]-H302)</f>
        <v>4.4430199999999997</v>
      </c>
      <c r="AE303" s="1">
        <f>ABS(IK_diagnostics_degrees[[#This Row],[Column9]]-I302)</f>
        <v>2.9245100000000006</v>
      </c>
      <c r="AF303" s="1">
        <f>ABS(IK_diagnostics_degrees[[#This Row],[Column10]]-J302)</f>
        <v>2.4093770000000001</v>
      </c>
      <c r="AG303" s="1">
        <f>ABS(IK_diagnostics_degrees[[#This Row],[Column11]]-K302)</f>
        <v>1.70784</v>
      </c>
      <c r="AH303" s="1">
        <f>ABS(IK_diagnostics_degrees[[#This Row],[Column12]]-L302)</f>
        <v>3.7023789999999996</v>
      </c>
      <c r="AI303" s="1">
        <f>ABS(IK_diagnostics_degrees[[#This Row],[Column13]]-M302)</f>
        <v>3.4758499999999999</v>
      </c>
      <c r="AJ303" s="1">
        <f>ABS(IK_diagnostics_degrees[[#This Row],[Column14]]-N302)</f>
        <v>0.1964300000000001</v>
      </c>
      <c r="AK303" s="1">
        <f>ABS(IK_diagnostics_degrees[[#This Row],[Column15]]-O302)</f>
        <v>2.8965399999999999</v>
      </c>
      <c r="AL303" s="1">
        <f>ABS(IK_diagnostics_degrees[[#This Row],[Column16]]-P302)</f>
        <v>2.92896</v>
      </c>
      <c r="AM303" s="1">
        <f>ABS(IK_diagnostics_degrees[[#This Row],[Column17]]-Q302)</f>
        <v>3.0301200000000001</v>
      </c>
      <c r="AN303" s="1">
        <f>ABS(IK_diagnostics_degrees[[#This Row],[Column18]]-R302)</f>
        <v>4.0974500000000003</v>
      </c>
      <c r="AO303" s="1">
        <f>ABS(IK_diagnostics_degrees[[#This Row],[Column19]]-S302)</f>
        <v>1.23095</v>
      </c>
      <c r="AP303" s="1">
        <f>ABS(IK_diagnostics_degrees[[#This Row],[Column20]]-T302)</f>
        <v>6.1781040000000003</v>
      </c>
      <c r="AQ303" s="1">
        <f>ABS(IK_diagnostics_degrees[[#This Row],[Column21]]-U302)</f>
        <v>2.4169499999999999</v>
      </c>
    </row>
    <row r="304" spans="1:43" x14ac:dyDescent="0.25">
      <c r="A304" s="1">
        <v>3.4043600000000001</v>
      </c>
      <c r="B304" s="1">
        <v>1.7783</v>
      </c>
      <c r="C304" s="1">
        <v>3.4835199999999999</v>
      </c>
      <c r="D304" s="1">
        <v>3.0516700000000001</v>
      </c>
      <c r="E304" s="1">
        <v>2.3797600000000001</v>
      </c>
      <c r="F304" s="1">
        <v>2.9011900000000002</v>
      </c>
      <c r="G304" s="1">
        <v>3.62303</v>
      </c>
      <c r="H304" s="1">
        <v>2.2332200000000002</v>
      </c>
      <c r="I304" s="1">
        <v>4.8353599999999997</v>
      </c>
      <c r="J304" s="1">
        <v>2.4063300000000001</v>
      </c>
      <c r="K304" s="1">
        <v>2.78796</v>
      </c>
      <c r="L304" s="1" t="s">
        <v>22</v>
      </c>
      <c r="M304" s="1">
        <v>4.5844800000000001</v>
      </c>
      <c r="N304" s="1">
        <v>4.21922</v>
      </c>
      <c r="O304" s="1">
        <v>4.6566599999999996</v>
      </c>
      <c r="P304" s="1">
        <v>2.9687199999999998</v>
      </c>
      <c r="Q304" s="1">
        <v>4.6234799999999998</v>
      </c>
      <c r="R304" s="1">
        <v>4.7385200000000003</v>
      </c>
      <c r="S304" s="1" t="s">
        <v>22</v>
      </c>
      <c r="T304" s="1">
        <v>2.96522</v>
      </c>
      <c r="U304" s="1">
        <v>2.8924400000000001</v>
      </c>
      <c r="V304" s="1" t="s">
        <v>23</v>
      </c>
      <c r="W304" s="1">
        <f>ABS(IK_diagnostics_degrees[[#This Row],[Column1]]-A303)</f>
        <v>0.28508000000000022</v>
      </c>
      <c r="X304" s="1">
        <f>ABS(IK_diagnostics_degrees[[#This Row],[Column2]]-B303)</f>
        <v>7.9029999999999934E-2</v>
      </c>
      <c r="Y304" s="1">
        <f>ABS(IK_diagnostics_degrees[[#This Row],[Column3]]-C303)</f>
        <v>0.7192099999999999</v>
      </c>
      <c r="Z304" s="1">
        <f>ABS(IK_diagnostics_degrees[[#This Row],[Column4]]-D303)</f>
        <v>0.25903000000000009</v>
      </c>
      <c r="AA304" s="1">
        <f>ABS(IK_diagnostics_degrees[[#This Row],[Column5]]-E303)</f>
        <v>0.20865</v>
      </c>
      <c r="AB304" s="1">
        <f>ABS(IK_diagnostics_degrees[[#This Row],[Column6]]-F303)</f>
        <v>1.1000099999999997</v>
      </c>
      <c r="AC304" s="1">
        <f>ABS(IK_diagnostics_degrees[[#This Row],[Column7]]-G303)</f>
        <v>2.0849299999999999</v>
      </c>
      <c r="AD304" s="1">
        <f>ABS(IK_diagnostics_degrees[[#This Row],[Column8]]-H303)</f>
        <v>3.5133599999999996</v>
      </c>
      <c r="AE304" s="1">
        <f>ABS(IK_diagnostics_degrees[[#This Row],[Column9]]-I303)</f>
        <v>0.43084000000000078</v>
      </c>
      <c r="AF304" s="1">
        <f>ABS(IK_diagnostics_degrees[[#This Row],[Column10]]-J303)</f>
        <v>0.96435000000000004</v>
      </c>
      <c r="AG304" s="1">
        <f>ABS(IK_diagnostics_degrees[[#This Row],[Column11]]-K303)</f>
        <v>1.0660400000000001</v>
      </c>
      <c r="AH304" s="1">
        <f>ABS(IK_diagnostics_degrees[[#This Row],[Column12]]-L303)</f>
        <v>4.0272699999999997</v>
      </c>
      <c r="AI304" s="1">
        <f>ABS(IK_diagnostics_degrees[[#This Row],[Column13]]-M303)</f>
        <v>2.0898600000000003</v>
      </c>
      <c r="AJ304" s="1">
        <f>ABS(IK_diagnostics_degrees[[#This Row],[Column14]]-N303)</f>
        <v>2.3355699999999997</v>
      </c>
      <c r="AK304" s="1">
        <f>ABS(IK_diagnostics_degrees[[#This Row],[Column15]]-O303)</f>
        <v>0.23007000000000044</v>
      </c>
      <c r="AL304" s="1">
        <f>ABS(IK_diagnostics_degrees[[#This Row],[Column16]]-P303)</f>
        <v>0.99549000000000021</v>
      </c>
      <c r="AM304" s="1">
        <f>ABS(IK_diagnostics_degrees[[#This Row],[Column17]]-Q303)</f>
        <v>1.5933599999999997</v>
      </c>
      <c r="AN304" s="1">
        <f>ABS(IK_diagnostics_degrees[[#This Row],[Column18]]-R303)</f>
        <v>3.0798000000000005</v>
      </c>
      <c r="AO304" s="1">
        <f>ABS(IK_diagnostics_degrees[[#This Row],[Column19]]-S303)</f>
        <v>3.39832</v>
      </c>
      <c r="AP304" s="1">
        <f>ABS(IK_diagnostics_degrees[[#This Row],[Column20]]-T303)</f>
        <v>2.860134</v>
      </c>
      <c r="AQ304" s="1">
        <f>ABS(IK_diagnostics_degrees[[#This Row],[Column21]]-U303)</f>
        <v>0.10694999999999988</v>
      </c>
    </row>
    <row r="305" spans="1:43" x14ac:dyDescent="0.25">
      <c r="A305" s="1">
        <v>1.08667</v>
      </c>
      <c r="B305" s="1">
        <v>2.2929300000000001</v>
      </c>
      <c r="C305" s="1" t="s">
        <v>22</v>
      </c>
      <c r="D305" s="1">
        <v>2.65788</v>
      </c>
      <c r="E305" s="1">
        <v>1.6624700000000001E-3</v>
      </c>
      <c r="F305" s="1">
        <v>2.1934200000000001</v>
      </c>
      <c r="G305" s="1">
        <v>6.2831900000000003</v>
      </c>
      <c r="H305" s="1">
        <v>4.4798299999999998</v>
      </c>
      <c r="I305" s="1">
        <v>5.3668800000000001</v>
      </c>
      <c r="J305" s="1">
        <v>2.6423700000000001</v>
      </c>
      <c r="K305" s="1">
        <v>4.1498400000000002</v>
      </c>
      <c r="L305" s="1">
        <v>0.82690300000000005</v>
      </c>
      <c r="M305" s="1">
        <v>3.9936199999999999</v>
      </c>
      <c r="N305" s="1">
        <v>6.2831900000000003</v>
      </c>
      <c r="O305" s="1">
        <v>0.48334899999999997</v>
      </c>
      <c r="P305" s="1">
        <v>2.4667400000000002</v>
      </c>
      <c r="Q305" s="1">
        <v>0.87778800000000001</v>
      </c>
      <c r="R305" s="1">
        <v>4.3678400000000002</v>
      </c>
      <c r="S305" s="1">
        <v>3.9651399999999999</v>
      </c>
      <c r="T305" s="1">
        <v>6.2457200000000004</v>
      </c>
      <c r="U305" s="1">
        <v>1.83389</v>
      </c>
      <c r="V305" s="1" t="s">
        <v>23</v>
      </c>
      <c r="W305" s="1">
        <f>ABS(IK_diagnostics_degrees[[#This Row],[Column1]]-A304)</f>
        <v>2.3176899999999998</v>
      </c>
      <c r="X305" s="1">
        <f>ABS(IK_diagnostics_degrees[[#This Row],[Column2]]-B304)</f>
        <v>0.51463000000000014</v>
      </c>
      <c r="Y305" s="1">
        <f>ABS(IK_diagnostics_degrees[[#This Row],[Column3]]-C304)</f>
        <v>3.4835199999999999</v>
      </c>
      <c r="Z305" s="1">
        <f>ABS(IK_diagnostics_degrees[[#This Row],[Column4]]-D304)</f>
        <v>0.39379000000000008</v>
      </c>
      <c r="AA305" s="1">
        <f>ABS(IK_diagnostics_degrees[[#This Row],[Column5]]-E304)</f>
        <v>2.3780975300000002</v>
      </c>
      <c r="AB305" s="1">
        <f>ABS(IK_diagnostics_degrees[[#This Row],[Column6]]-F304)</f>
        <v>0.70777000000000001</v>
      </c>
      <c r="AC305" s="1">
        <f>ABS(IK_diagnostics_degrees[[#This Row],[Column7]]-G304)</f>
        <v>2.6601600000000003</v>
      </c>
      <c r="AD305" s="1">
        <f>ABS(IK_diagnostics_degrees[[#This Row],[Column8]]-H304)</f>
        <v>2.2466099999999996</v>
      </c>
      <c r="AE305" s="1">
        <f>ABS(IK_diagnostics_degrees[[#This Row],[Column9]]-I304)</f>
        <v>0.53152000000000044</v>
      </c>
      <c r="AF305" s="1">
        <f>ABS(IK_diagnostics_degrees[[#This Row],[Column10]]-J304)</f>
        <v>0.23604000000000003</v>
      </c>
      <c r="AG305" s="1">
        <f>ABS(IK_diagnostics_degrees[[#This Row],[Column11]]-K304)</f>
        <v>1.3618800000000002</v>
      </c>
      <c r="AH305" s="1">
        <f>ABS(IK_diagnostics_degrees[[#This Row],[Column12]]-L304)</f>
        <v>0.82690300000000005</v>
      </c>
      <c r="AI305" s="1">
        <f>ABS(IK_diagnostics_degrees[[#This Row],[Column13]]-M304)</f>
        <v>0.59086000000000016</v>
      </c>
      <c r="AJ305" s="1">
        <f>ABS(IK_diagnostics_degrees[[#This Row],[Column14]]-N304)</f>
        <v>2.0639700000000003</v>
      </c>
      <c r="AK305" s="1">
        <f>ABS(IK_diagnostics_degrees[[#This Row],[Column15]]-O304)</f>
        <v>4.173311</v>
      </c>
      <c r="AL305" s="1">
        <f>ABS(IK_diagnostics_degrees[[#This Row],[Column16]]-P304)</f>
        <v>0.50197999999999965</v>
      </c>
      <c r="AM305" s="1">
        <f>ABS(IK_diagnostics_degrees[[#This Row],[Column17]]-Q304)</f>
        <v>3.745692</v>
      </c>
      <c r="AN305" s="1">
        <f>ABS(IK_diagnostics_degrees[[#This Row],[Column18]]-R304)</f>
        <v>0.37068000000000012</v>
      </c>
      <c r="AO305" s="1">
        <f>ABS(IK_diagnostics_degrees[[#This Row],[Column19]]-S304)</f>
        <v>3.9651399999999999</v>
      </c>
      <c r="AP305" s="1">
        <f>ABS(IK_diagnostics_degrees[[#This Row],[Column20]]-T304)</f>
        <v>3.2805000000000004</v>
      </c>
      <c r="AQ305" s="1">
        <f>ABS(IK_diagnostics_degrees[[#This Row],[Column21]]-U304)</f>
        <v>1.0585500000000001</v>
      </c>
    </row>
    <row r="306" spans="1:43" x14ac:dyDescent="0.25">
      <c r="A306" s="1">
        <v>0.48191099999999998</v>
      </c>
      <c r="B306" s="1" t="s">
        <v>22</v>
      </c>
      <c r="C306" s="1">
        <v>4.9379099999999996</v>
      </c>
      <c r="D306" s="1">
        <v>1.7252799999999999</v>
      </c>
      <c r="E306" s="1">
        <v>3.8303199999999999</v>
      </c>
      <c r="F306" s="1">
        <v>5.0717699999999999</v>
      </c>
      <c r="G306" s="1">
        <v>2.3572799999999998</v>
      </c>
      <c r="H306" s="1">
        <v>6.2317099999999996</v>
      </c>
      <c r="I306" s="1">
        <v>5.4927400000000004</v>
      </c>
      <c r="J306" s="1">
        <v>6.2831900000000003</v>
      </c>
      <c r="K306" s="1">
        <v>2.22295</v>
      </c>
      <c r="L306" s="1">
        <v>1.15242</v>
      </c>
      <c r="M306" s="1">
        <v>5.3756300000000001</v>
      </c>
      <c r="N306" s="1">
        <v>2.93431</v>
      </c>
      <c r="O306" s="1">
        <v>2.4895800000000001</v>
      </c>
      <c r="P306" s="1">
        <v>4.5834400000000004</v>
      </c>
      <c r="Q306" s="1">
        <v>4.2340200000000001</v>
      </c>
      <c r="R306" s="1">
        <v>5.3887299999999998</v>
      </c>
      <c r="S306" s="1">
        <v>2.4915099999999999</v>
      </c>
      <c r="T306" s="1" t="s">
        <v>22</v>
      </c>
      <c r="U306" s="1">
        <v>4.2469200000000003</v>
      </c>
      <c r="V306" s="1" t="s">
        <v>23</v>
      </c>
      <c r="W306" s="1">
        <f>ABS(IK_diagnostics_degrees[[#This Row],[Column1]]-A305)</f>
        <v>0.60475900000000005</v>
      </c>
      <c r="X306" s="1">
        <f>ABS(IK_diagnostics_degrees[[#This Row],[Column2]]-B305)</f>
        <v>2.2929300000000001</v>
      </c>
      <c r="Y306" s="1">
        <f>ABS(IK_diagnostics_degrees[[#This Row],[Column3]]-C305)</f>
        <v>4.9379099999999996</v>
      </c>
      <c r="Z306" s="1">
        <f>ABS(IK_diagnostics_degrees[[#This Row],[Column4]]-D305)</f>
        <v>0.9326000000000001</v>
      </c>
      <c r="AA306" s="1">
        <f>ABS(IK_diagnostics_degrees[[#This Row],[Column5]]-E305)</f>
        <v>3.8286575300000001</v>
      </c>
      <c r="AB306" s="1">
        <f>ABS(IK_diagnostics_degrees[[#This Row],[Column6]]-F305)</f>
        <v>2.8783499999999997</v>
      </c>
      <c r="AC306" s="1">
        <f>ABS(IK_diagnostics_degrees[[#This Row],[Column7]]-G305)</f>
        <v>3.9259100000000005</v>
      </c>
      <c r="AD306" s="1">
        <f>ABS(IK_diagnostics_degrees[[#This Row],[Column8]]-H305)</f>
        <v>1.7518799999999999</v>
      </c>
      <c r="AE306" s="1">
        <f>ABS(IK_diagnostics_degrees[[#This Row],[Column9]]-I305)</f>
        <v>0.1258600000000003</v>
      </c>
      <c r="AF306" s="1">
        <f>ABS(IK_diagnostics_degrees[[#This Row],[Column10]]-J305)</f>
        <v>3.6408200000000002</v>
      </c>
      <c r="AG306" s="1">
        <f>ABS(IK_diagnostics_degrees[[#This Row],[Column11]]-K305)</f>
        <v>1.9268900000000002</v>
      </c>
      <c r="AH306" s="1">
        <f>ABS(IK_diagnostics_degrees[[#This Row],[Column12]]-L305)</f>
        <v>0.32551699999999995</v>
      </c>
      <c r="AI306" s="1">
        <f>ABS(IK_diagnostics_degrees[[#This Row],[Column13]]-M305)</f>
        <v>1.3820100000000002</v>
      </c>
      <c r="AJ306" s="1">
        <f>ABS(IK_diagnostics_degrees[[#This Row],[Column14]]-N305)</f>
        <v>3.3488800000000003</v>
      </c>
      <c r="AK306" s="1">
        <f>ABS(IK_diagnostics_degrees[[#This Row],[Column15]]-O305)</f>
        <v>2.0062310000000001</v>
      </c>
      <c r="AL306" s="1">
        <f>ABS(IK_diagnostics_degrees[[#This Row],[Column16]]-P305)</f>
        <v>2.1167000000000002</v>
      </c>
      <c r="AM306" s="1">
        <f>ABS(IK_diagnostics_degrees[[#This Row],[Column17]]-Q305)</f>
        <v>3.3562320000000003</v>
      </c>
      <c r="AN306" s="1">
        <f>ABS(IK_diagnostics_degrees[[#This Row],[Column18]]-R305)</f>
        <v>1.0208899999999996</v>
      </c>
      <c r="AO306" s="1">
        <f>ABS(IK_diagnostics_degrees[[#This Row],[Column19]]-S305)</f>
        <v>1.47363</v>
      </c>
      <c r="AP306" s="1">
        <f>ABS(IK_diagnostics_degrees[[#This Row],[Column20]]-T305)</f>
        <v>6.2457200000000004</v>
      </c>
      <c r="AQ306" s="1">
        <f>ABS(IK_diagnostics_degrees[[#This Row],[Column21]]-U305)</f>
        <v>2.41303</v>
      </c>
    </row>
    <row r="307" spans="1:43" x14ac:dyDescent="0.25">
      <c r="A307" s="1">
        <v>1.03589</v>
      </c>
      <c r="B307" s="1">
        <v>6.2831900000000003</v>
      </c>
      <c r="C307" s="1">
        <v>5.1137699999999997</v>
      </c>
      <c r="D307" s="1">
        <v>2.5877500000000002</v>
      </c>
      <c r="E307" s="1">
        <v>3.19495</v>
      </c>
      <c r="F307" s="1">
        <v>4.1780799999999996</v>
      </c>
      <c r="G307" s="1">
        <v>0.66401600000000005</v>
      </c>
      <c r="H307" s="1">
        <v>5.3833099999999998</v>
      </c>
      <c r="I307" s="1">
        <v>3.2099099999999998</v>
      </c>
      <c r="J307" s="1">
        <v>3.17692</v>
      </c>
      <c r="K307" s="1">
        <v>2.4546800000000002</v>
      </c>
      <c r="L307" s="1">
        <v>3.95919</v>
      </c>
      <c r="M307" s="1">
        <v>3.9583300000000001</v>
      </c>
      <c r="N307" s="1">
        <v>1.90089</v>
      </c>
      <c r="O307" s="1">
        <v>2.5237400000000001</v>
      </c>
      <c r="P307" s="1">
        <v>2.3459400000000001</v>
      </c>
      <c r="Q307" s="1">
        <v>3.4761700000000002</v>
      </c>
      <c r="R307" s="1">
        <v>2.90754</v>
      </c>
      <c r="S307" s="1">
        <v>5.6353499999999999E-3</v>
      </c>
      <c r="T307" s="1">
        <v>3.2529599999999999</v>
      </c>
      <c r="U307" s="1">
        <v>1.7439899999999999</v>
      </c>
      <c r="V307" s="1" t="s">
        <v>23</v>
      </c>
      <c r="W307" s="1">
        <f>ABS(IK_diagnostics_degrees[[#This Row],[Column1]]-A306)</f>
        <v>0.553979</v>
      </c>
      <c r="X307" s="1">
        <f>ABS(IK_diagnostics_degrees[[#This Row],[Column2]]-B306)</f>
        <v>6.2831900000000003</v>
      </c>
      <c r="Y307" s="1">
        <f>ABS(IK_diagnostics_degrees[[#This Row],[Column3]]-C306)</f>
        <v>0.17586000000000013</v>
      </c>
      <c r="Z307" s="1">
        <f>ABS(IK_diagnostics_degrees[[#This Row],[Column4]]-D306)</f>
        <v>0.86247000000000029</v>
      </c>
      <c r="AA307" s="1">
        <f>ABS(IK_diagnostics_degrees[[#This Row],[Column5]]-E306)</f>
        <v>0.63536999999999999</v>
      </c>
      <c r="AB307" s="1">
        <f>ABS(IK_diagnostics_degrees[[#This Row],[Column6]]-F306)</f>
        <v>0.89369000000000032</v>
      </c>
      <c r="AC307" s="1">
        <f>ABS(IK_diagnostics_degrees[[#This Row],[Column7]]-G306)</f>
        <v>1.6932639999999997</v>
      </c>
      <c r="AD307" s="1">
        <f>ABS(IK_diagnostics_degrees[[#This Row],[Column8]]-H306)</f>
        <v>0.84839999999999982</v>
      </c>
      <c r="AE307" s="1">
        <f>ABS(IK_diagnostics_degrees[[#This Row],[Column9]]-I306)</f>
        <v>2.2828300000000006</v>
      </c>
      <c r="AF307" s="1">
        <f>ABS(IK_diagnostics_degrees[[#This Row],[Column10]]-J306)</f>
        <v>3.1062700000000003</v>
      </c>
      <c r="AG307" s="1">
        <f>ABS(IK_diagnostics_degrees[[#This Row],[Column11]]-K306)</f>
        <v>0.23173000000000021</v>
      </c>
      <c r="AH307" s="1">
        <f>ABS(IK_diagnostics_degrees[[#This Row],[Column12]]-L306)</f>
        <v>2.8067700000000002</v>
      </c>
      <c r="AI307" s="1">
        <f>ABS(IK_diagnostics_degrees[[#This Row],[Column13]]-M306)</f>
        <v>1.4173</v>
      </c>
      <c r="AJ307" s="1">
        <f>ABS(IK_diagnostics_degrees[[#This Row],[Column14]]-N306)</f>
        <v>1.03342</v>
      </c>
      <c r="AK307" s="1">
        <f>ABS(IK_diagnostics_degrees[[#This Row],[Column15]]-O306)</f>
        <v>3.4159999999999968E-2</v>
      </c>
      <c r="AL307" s="1">
        <f>ABS(IK_diagnostics_degrees[[#This Row],[Column16]]-P306)</f>
        <v>2.2375000000000003</v>
      </c>
      <c r="AM307" s="1">
        <f>ABS(IK_diagnostics_degrees[[#This Row],[Column17]]-Q306)</f>
        <v>0.75784999999999991</v>
      </c>
      <c r="AN307" s="1">
        <f>ABS(IK_diagnostics_degrees[[#This Row],[Column18]]-R306)</f>
        <v>2.4811899999999998</v>
      </c>
      <c r="AO307" s="1">
        <f>ABS(IK_diagnostics_degrees[[#This Row],[Column19]]-S306)</f>
        <v>2.48587465</v>
      </c>
      <c r="AP307" s="1">
        <f>ABS(IK_diagnostics_degrees[[#This Row],[Column20]]-T306)</f>
        <v>3.2529599999999999</v>
      </c>
      <c r="AQ307" s="1">
        <f>ABS(IK_diagnostics_degrees[[#This Row],[Column21]]-U306)</f>
        <v>2.5029300000000001</v>
      </c>
    </row>
    <row r="308" spans="1:43" x14ac:dyDescent="0.25">
      <c r="A308" s="1" t="s">
        <v>22</v>
      </c>
      <c r="B308" s="1">
        <v>2.20784</v>
      </c>
      <c r="C308" s="1">
        <v>0.40801500000000002</v>
      </c>
      <c r="D308" s="1">
        <v>2.9062299999999999</v>
      </c>
      <c r="E308" s="1">
        <v>0.47872199999999998</v>
      </c>
      <c r="F308" s="1">
        <v>6.1162200000000002</v>
      </c>
      <c r="G308" s="1">
        <v>0.80653900000000001</v>
      </c>
      <c r="H308" s="1">
        <v>3.2088100000000002</v>
      </c>
      <c r="I308" s="1">
        <v>4.28864</v>
      </c>
      <c r="J308" s="1">
        <v>5.8205900000000002</v>
      </c>
      <c r="K308" s="1">
        <v>3.8434900000000001</v>
      </c>
      <c r="L308" s="1">
        <v>5.9474600000000004</v>
      </c>
      <c r="M308" s="1">
        <v>1.3366400000000001</v>
      </c>
      <c r="N308" s="1">
        <v>4.5775899999999998</v>
      </c>
      <c r="O308" s="1">
        <v>5.1841299999999997</v>
      </c>
      <c r="P308" s="1">
        <v>2.36599</v>
      </c>
      <c r="Q308" s="1">
        <v>1.5006900000000001</v>
      </c>
      <c r="R308" s="1">
        <v>1.5164</v>
      </c>
      <c r="S308" s="1">
        <v>2.08772</v>
      </c>
      <c r="T308" s="1">
        <v>2.7934299999999999</v>
      </c>
      <c r="U308" s="1">
        <v>3.0069300000000001</v>
      </c>
      <c r="V308" s="1" t="s">
        <v>23</v>
      </c>
      <c r="W308" s="1">
        <f>ABS(IK_diagnostics_degrees[[#This Row],[Column1]]-A307)</f>
        <v>1.03589</v>
      </c>
      <c r="X308" s="1">
        <f>ABS(IK_diagnostics_degrees[[#This Row],[Column2]]-B307)</f>
        <v>4.0753500000000003</v>
      </c>
      <c r="Y308" s="1">
        <f>ABS(IK_diagnostics_degrees[[#This Row],[Column3]]-C307)</f>
        <v>4.7057549999999999</v>
      </c>
      <c r="Z308" s="1">
        <f>ABS(IK_diagnostics_degrees[[#This Row],[Column4]]-D307)</f>
        <v>0.31847999999999965</v>
      </c>
      <c r="AA308" s="1">
        <f>ABS(IK_diagnostics_degrees[[#This Row],[Column5]]-E307)</f>
        <v>2.7162280000000001</v>
      </c>
      <c r="AB308" s="1">
        <f>ABS(IK_diagnostics_degrees[[#This Row],[Column6]]-F307)</f>
        <v>1.9381400000000006</v>
      </c>
      <c r="AC308" s="1">
        <f>ABS(IK_diagnostics_degrees[[#This Row],[Column7]]-G307)</f>
        <v>0.14252299999999996</v>
      </c>
      <c r="AD308" s="1">
        <f>ABS(IK_diagnostics_degrees[[#This Row],[Column8]]-H307)</f>
        <v>2.1744999999999997</v>
      </c>
      <c r="AE308" s="1">
        <f>ABS(IK_diagnostics_degrees[[#This Row],[Column9]]-I307)</f>
        <v>1.0787300000000002</v>
      </c>
      <c r="AF308" s="1">
        <f>ABS(IK_diagnostics_degrees[[#This Row],[Column10]]-J307)</f>
        <v>2.6436700000000002</v>
      </c>
      <c r="AG308" s="1">
        <f>ABS(IK_diagnostics_degrees[[#This Row],[Column11]]-K307)</f>
        <v>1.3888099999999999</v>
      </c>
      <c r="AH308" s="1">
        <f>ABS(IK_diagnostics_degrees[[#This Row],[Column12]]-L307)</f>
        <v>1.9882700000000004</v>
      </c>
      <c r="AI308" s="1">
        <f>ABS(IK_diagnostics_degrees[[#This Row],[Column13]]-M307)</f>
        <v>2.6216900000000001</v>
      </c>
      <c r="AJ308" s="1">
        <f>ABS(IK_diagnostics_degrees[[#This Row],[Column14]]-N307)</f>
        <v>2.6766999999999999</v>
      </c>
      <c r="AK308" s="1">
        <f>ABS(IK_diagnostics_degrees[[#This Row],[Column15]]-O307)</f>
        <v>2.6603899999999996</v>
      </c>
      <c r="AL308" s="1">
        <f>ABS(IK_diagnostics_degrees[[#This Row],[Column16]]-P307)</f>
        <v>2.0049999999999901E-2</v>
      </c>
      <c r="AM308" s="1">
        <f>ABS(IK_diagnostics_degrees[[#This Row],[Column17]]-Q307)</f>
        <v>1.9754800000000001</v>
      </c>
      <c r="AN308" s="1">
        <f>ABS(IK_diagnostics_degrees[[#This Row],[Column18]]-R307)</f>
        <v>1.39114</v>
      </c>
      <c r="AO308" s="1">
        <f>ABS(IK_diagnostics_degrees[[#This Row],[Column19]]-S307)</f>
        <v>2.0820846500000001</v>
      </c>
      <c r="AP308" s="1">
        <f>ABS(IK_diagnostics_degrees[[#This Row],[Column20]]-T307)</f>
        <v>0.45952999999999999</v>
      </c>
      <c r="AQ308" s="1">
        <f>ABS(IK_diagnostics_degrees[[#This Row],[Column21]]-U307)</f>
        <v>1.2629400000000002</v>
      </c>
    </row>
    <row r="309" spans="1:43" x14ac:dyDescent="0.25">
      <c r="A309" s="1">
        <v>3.85608</v>
      </c>
      <c r="B309" s="1">
        <v>4.0606400000000002</v>
      </c>
      <c r="C309" s="1">
        <v>1.6464799999999999</v>
      </c>
      <c r="D309" s="1">
        <v>1.53992</v>
      </c>
      <c r="E309" s="1">
        <v>2.7079499999999999</v>
      </c>
      <c r="F309" s="1">
        <v>4.4915900000000004</v>
      </c>
      <c r="G309" s="1">
        <v>0.58596999999999999</v>
      </c>
      <c r="H309" s="1">
        <v>5.18133</v>
      </c>
      <c r="I309" s="1">
        <v>4.1276999999999999</v>
      </c>
      <c r="J309" s="1">
        <v>2.6311200000000001</v>
      </c>
      <c r="K309" s="1">
        <v>5.0304700000000002</v>
      </c>
      <c r="L309" s="1">
        <v>1.48413E-3</v>
      </c>
      <c r="M309" s="1">
        <v>2.5943800000000001</v>
      </c>
      <c r="N309" s="1" t="s">
        <v>22</v>
      </c>
      <c r="O309" s="1">
        <v>1.14073</v>
      </c>
      <c r="P309" s="1">
        <v>2.8504900000000002</v>
      </c>
      <c r="Q309" s="1">
        <v>4.98611</v>
      </c>
      <c r="R309" s="1">
        <v>6.2597100000000001</v>
      </c>
      <c r="S309" s="1">
        <v>3.464</v>
      </c>
      <c r="T309" s="1">
        <v>6.2206200000000003</v>
      </c>
      <c r="U309" s="1">
        <v>2.2494000000000001</v>
      </c>
      <c r="V309" s="1" t="s">
        <v>23</v>
      </c>
      <c r="W309" s="1">
        <f>ABS(IK_diagnostics_degrees[[#This Row],[Column1]]-A308)</f>
        <v>3.85608</v>
      </c>
      <c r="X309" s="1">
        <f>ABS(IK_diagnostics_degrees[[#This Row],[Column2]]-B308)</f>
        <v>1.8528000000000002</v>
      </c>
      <c r="Y309" s="1">
        <f>ABS(IK_diagnostics_degrees[[#This Row],[Column3]]-C308)</f>
        <v>1.2384649999999999</v>
      </c>
      <c r="Z309" s="1">
        <f>ABS(IK_diagnostics_degrees[[#This Row],[Column4]]-D308)</f>
        <v>1.3663099999999999</v>
      </c>
      <c r="AA309" s="1">
        <f>ABS(IK_diagnostics_degrees[[#This Row],[Column5]]-E308)</f>
        <v>2.229228</v>
      </c>
      <c r="AB309" s="1">
        <f>ABS(IK_diagnostics_degrees[[#This Row],[Column6]]-F308)</f>
        <v>1.6246299999999998</v>
      </c>
      <c r="AC309" s="1">
        <f>ABS(IK_diagnostics_degrees[[#This Row],[Column7]]-G308)</f>
        <v>0.22056900000000002</v>
      </c>
      <c r="AD309" s="1">
        <f>ABS(IK_diagnostics_degrees[[#This Row],[Column8]]-H308)</f>
        <v>1.9725199999999998</v>
      </c>
      <c r="AE309" s="1">
        <f>ABS(IK_diagnostics_degrees[[#This Row],[Column9]]-I308)</f>
        <v>0.16094000000000008</v>
      </c>
      <c r="AF309" s="1">
        <f>ABS(IK_diagnostics_degrees[[#This Row],[Column10]]-J308)</f>
        <v>3.18947</v>
      </c>
      <c r="AG309" s="1">
        <f>ABS(IK_diagnostics_degrees[[#This Row],[Column11]]-K308)</f>
        <v>1.1869800000000001</v>
      </c>
      <c r="AH309" s="1">
        <f>ABS(IK_diagnostics_degrees[[#This Row],[Column12]]-L308)</f>
        <v>5.9459758700000007</v>
      </c>
      <c r="AI309" s="1">
        <f>ABS(IK_diagnostics_degrees[[#This Row],[Column13]]-M308)</f>
        <v>1.2577400000000001</v>
      </c>
      <c r="AJ309" s="1">
        <f>ABS(IK_diagnostics_degrees[[#This Row],[Column14]]-N308)</f>
        <v>4.5775899999999998</v>
      </c>
      <c r="AK309" s="1">
        <f>ABS(IK_diagnostics_degrees[[#This Row],[Column15]]-O308)</f>
        <v>4.0434000000000001</v>
      </c>
      <c r="AL309" s="1">
        <f>ABS(IK_diagnostics_degrees[[#This Row],[Column16]]-P308)</f>
        <v>0.48450000000000015</v>
      </c>
      <c r="AM309" s="1">
        <f>ABS(IK_diagnostics_degrees[[#This Row],[Column17]]-Q308)</f>
        <v>3.48542</v>
      </c>
      <c r="AN309" s="1">
        <f>ABS(IK_diagnostics_degrees[[#This Row],[Column18]]-R308)</f>
        <v>4.7433100000000001</v>
      </c>
      <c r="AO309" s="1">
        <f>ABS(IK_diagnostics_degrees[[#This Row],[Column19]]-S308)</f>
        <v>1.3762799999999999</v>
      </c>
      <c r="AP309" s="1">
        <f>ABS(IK_diagnostics_degrees[[#This Row],[Column20]]-T308)</f>
        <v>3.4271900000000004</v>
      </c>
      <c r="AQ309" s="1">
        <f>ABS(IK_diagnostics_degrees[[#This Row],[Column21]]-U308)</f>
        <v>0.75753000000000004</v>
      </c>
    </row>
    <row r="310" spans="1:43" x14ac:dyDescent="0.25">
      <c r="A310" s="1">
        <v>1.7590300000000001</v>
      </c>
      <c r="B310" s="1">
        <v>5.3234700000000004</v>
      </c>
      <c r="C310" s="1">
        <v>3.7459600000000002</v>
      </c>
      <c r="D310" s="1">
        <v>4.7812299999999999</v>
      </c>
      <c r="E310" s="1">
        <v>3.4018299999999999</v>
      </c>
      <c r="F310" s="1">
        <v>1.9542299999999999</v>
      </c>
      <c r="G310" s="1">
        <v>1.8633900000000001</v>
      </c>
      <c r="H310" s="1">
        <v>3.0838700000000001</v>
      </c>
      <c r="I310" s="1">
        <v>4.58697</v>
      </c>
      <c r="J310" s="1">
        <v>3.2835700000000001</v>
      </c>
      <c r="K310" s="1">
        <v>2.0032299999999998</v>
      </c>
      <c r="L310" s="1">
        <v>3.8942600000000001</v>
      </c>
      <c r="M310" s="1">
        <v>2.1686299999999998</v>
      </c>
      <c r="N310" s="1">
        <v>1.6923299999999999</v>
      </c>
      <c r="O310" s="1">
        <v>2.13991</v>
      </c>
      <c r="P310" s="1">
        <v>0.71329600000000004</v>
      </c>
      <c r="Q310" s="1">
        <v>5.242</v>
      </c>
      <c r="R310" s="1">
        <v>1.2399500000000001</v>
      </c>
      <c r="S310" s="1">
        <v>1.86494</v>
      </c>
      <c r="T310" s="1" t="s">
        <v>22</v>
      </c>
      <c r="U310" s="1">
        <v>0.20430000000000001</v>
      </c>
      <c r="V310" s="1" t="s">
        <v>23</v>
      </c>
      <c r="W310" s="1">
        <f>ABS(IK_diagnostics_degrees[[#This Row],[Column1]]-A309)</f>
        <v>2.0970499999999999</v>
      </c>
      <c r="X310" s="1">
        <f>ABS(IK_diagnostics_degrees[[#This Row],[Column2]]-B309)</f>
        <v>1.2628300000000001</v>
      </c>
      <c r="Y310" s="1">
        <f>ABS(IK_diagnostics_degrees[[#This Row],[Column3]]-C309)</f>
        <v>2.0994800000000002</v>
      </c>
      <c r="Z310" s="1">
        <f>ABS(IK_diagnostics_degrees[[#This Row],[Column4]]-D309)</f>
        <v>3.2413099999999999</v>
      </c>
      <c r="AA310" s="1">
        <f>ABS(IK_diagnostics_degrees[[#This Row],[Column5]]-E309)</f>
        <v>0.69388000000000005</v>
      </c>
      <c r="AB310" s="1">
        <f>ABS(IK_diagnostics_degrees[[#This Row],[Column6]]-F309)</f>
        <v>2.5373600000000005</v>
      </c>
      <c r="AC310" s="1">
        <f>ABS(IK_diagnostics_degrees[[#This Row],[Column7]]-G309)</f>
        <v>1.2774200000000002</v>
      </c>
      <c r="AD310" s="1">
        <f>ABS(IK_diagnostics_degrees[[#This Row],[Column8]]-H309)</f>
        <v>2.0974599999999999</v>
      </c>
      <c r="AE310" s="1">
        <f>ABS(IK_diagnostics_degrees[[#This Row],[Column9]]-I309)</f>
        <v>0.45927000000000007</v>
      </c>
      <c r="AF310" s="1">
        <f>ABS(IK_diagnostics_degrees[[#This Row],[Column10]]-J309)</f>
        <v>0.65244999999999997</v>
      </c>
      <c r="AG310" s="1">
        <f>ABS(IK_diagnostics_degrees[[#This Row],[Column11]]-K309)</f>
        <v>3.0272400000000004</v>
      </c>
      <c r="AH310" s="1">
        <f>ABS(IK_diagnostics_degrees[[#This Row],[Column12]]-L309)</f>
        <v>3.8927758699999999</v>
      </c>
      <c r="AI310" s="1">
        <f>ABS(IK_diagnostics_degrees[[#This Row],[Column13]]-M309)</f>
        <v>0.42575000000000029</v>
      </c>
      <c r="AJ310" s="1">
        <f>ABS(IK_diagnostics_degrees[[#This Row],[Column14]]-N309)</f>
        <v>1.6923299999999999</v>
      </c>
      <c r="AK310" s="1">
        <f>ABS(IK_diagnostics_degrees[[#This Row],[Column15]]-O309)</f>
        <v>0.99917999999999996</v>
      </c>
      <c r="AL310" s="1">
        <f>ABS(IK_diagnostics_degrees[[#This Row],[Column16]]-P309)</f>
        <v>2.137194</v>
      </c>
      <c r="AM310" s="1">
        <f>ABS(IK_diagnostics_degrees[[#This Row],[Column17]]-Q309)</f>
        <v>0.25588999999999995</v>
      </c>
      <c r="AN310" s="1">
        <f>ABS(IK_diagnostics_degrees[[#This Row],[Column18]]-R309)</f>
        <v>5.0197599999999998</v>
      </c>
      <c r="AO310" s="1">
        <f>ABS(IK_diagnostics_degrees[[#This Row],[Column19]]-S309)</f>
        <v>1.5990599999999999</v>
      </c>
      <c r="AP310" s="1">
        <f>ABS(IK_diagnostics_degrees[[#This Row],[Column20]]-T309)</f>
        <v>6.2206200000000003</v>
      </c>
      <c r="AQ310" s="1">
        <f>ABS(IK_diagnostics_degrees[[#This Row],[Column21]]-U309)</f>
        <v>2.0451000000000001</v>
      </c>
    </row>
    <row r="311" spans="1:43" x14ac:dyDescent="0.25">
      <c r="A311" s="1">
        <v>4.8589500000000001</v>
      </c>
      <c r="B311" s="1">
        <v>6.2831900000000003</v>
      </c>
      <c r="C311" s="1">
        <v>2.13198</v>
      </c>
      <c r="D311" s="1">
        <v>1.7974699999999999</v>
      </c>
      <c r="E311" s="1">
        <v>3.8071799999999998</v>
      </c>
      <c r="F311" s="1">
        <v>6.2831900000000003</v>
      </c>
      <c r="G311" s="1">
        <v>5.4247500000000004</v>
      </c>
      <c r="H311" s="1">
        <v>5.6218399999999997</v>
      </c>
      <c r="I311" s="1">
        <v>2.57158</v>
      </c>
      <c r="J311" s="1">
        <v>1.31802E-3</v>
      </c>
      <c r="K311" s="1">
        <v>2.45906</v>
      </c>
      <c r="L311" s="1">
        <v>3.9474999999999998</v>
      </c>
      <c r="M311" s="1">
        <v>3.22743</v>
      </c>
      <c r="N311" s="1">
        <v>0.788771</v>
      </c>
      <c r="O311" s="1">
        <v>5.4847000000000001</v>
      </c>
      <c r="P311" s="1">
        <v>1.07721</v>
      </c>
      <c r="Q311" s="1">
        <v>2.0044200000000001</v>
      </c>
      <c r="R311" s="1">
        <v>3.4148299999999998</v>
      </c>
      <c r="S311" s="1">
        <v>3.4190800000000001</v>
      </c>
      <c r="T311" s="1">
        <v>2.0058099999999999</v>
      </c>
      <c r="U311" s="1">
        <v>6.2754899999999996</v>
      </c>
      <c r="V311" s="1" t="s">
        <v>23</v>
      </c>
      <c r="W311" s="1">
        <f>ABS(IK_diagnostics_degrees[[#This Row],[Column1]]-A310)</f>
        <v>3.09992</v>
      </c>
      <c r="X311" s="1">
        <f>ABS(IK_diagnostics_degrees[[#This Row],[Column2]]-B310)</f>
        <v>0.95971999999999991</v>
      </c>
      <c r="Y311" s="1">
        <f>ABS(IK_diagnostics_degrees[[#This Row],[Column3]]-C310)</f>
        <v>1.6139800000000002</v>
      </c>
      <c r="Z311" s="1">
        <f>ABS(IK_diagnostics_degrees[[#This Row],[Column4]]-D310)</f>
        <v>2.9837600000000002</v>
      </c>
      <c r="AA311" s="1">
        <f>ABS(IK_diagnostics_degrees[[#This Row],[Column5]]-E310)</f>
        <v>0.40534999999999988</v>
      </c>
      <c r="AB311" s="1">
        <f>ABS(IK_diagnostics_degrees[[#This Row],[Column6]]-F310)</f>
        <v>4.3289600000000004</v>
      </c>
      <c r="AC311" s="1">
        <f>ABS(IK_diagnostics_degrees[[#This Row],[Column7]]-G310)</f>
        <v>3.5613600000000005</v>
      </c>
      <c r="AD311" s="1">
        <f>ABS(IK_diagnostics_degrees[[#This Row],[Column8]]-H310)</f>
        <v>2.5379699999999996</v>
      </c>
      <c r="AE311" s="1">
        <f>ABS(IK_diagnostics_degrees[[#This Row],[Column9]]-I310)</f>
        <v>2.01539</v>
      </c>
      <c r="AF311" s="1">
        <f>ABS(IK_diagnostics_degrees[[#This Row],[Column10]]-J310)</f>
        <v>3.2822519800000003</v>
      </c>
      <c r="AG311" s="1">
        <f>ABS(IK_diagnostics_degrees[[#This Row],[Column11]]-K310)</f>
        <v>0.45583000000000018</v>
      </c>
      <c r="AH311" s="1">
        <f>ABS(IK_diagnostics_degrees[[#This Row],[Column12]]-L310)</f>
        <v>5.3239999999999732E-2</v>
      </c>
      <c r="AI311" s="1">
        <f>ABS(IK_diagnostics_degrees[[#This Row],[Column13]]-M310)</f>
        <v>1.0588000000000002</v>
      </c>
      <c r="AJ311" s="1">
        <f>ABS(IK_diagnostics_degrees[[#This Row],[Column14]]-N310)</f>
        <v>0.90355899999999989</v>
      </c>
      <c r="AK311" s="1">
        <f>ABS(IK_diagnostics_degrees[[#This Row],[Column15]]-O310)</f>
        <v>3.3447900000000002</v>
      </c>
      <c r="AL311" s="1">
        <f>ABS(IK_diagnostics_degrees[[#This Row],[Column16]]-P310)</f>
        <v>0.36391399999999996</v>
      </c>
      <c r="AM311" s="1">
        <f>ABS(IK_diagnostics_degrees[[#This Row],[Column17]]-Q310)</f>
        <v>3.2375799999999999</v>
      </c>
      <c r="AN311" s="1">
        <f>ABS(IK_diagnostics_degrees[[#This Row],[Column18]]-R310)</f>
        <v>2.1748799999999999</v>
      </c>
      <c r="AO311" s="1">
        <f>ABS(IK_diagnostics_degrees[[#This Row],[Column19]]-S310)</f>
        <v>1.5541400000000001</v>
      </c>
      <c r="AP311" s="1">
        <f>ABS(IK_diagnostics_degrees[[#This Row],[Column20]]-T310)</f>
        <v>2.0058099999999999</v>
      </c>
      <c r="AQ311" s="1">
        <f>ABS(IK_diagnostics_degrees[[#This Row],[Column21]]-U310)</f>
        <v>6.0711899999999996</v>
      </c>
    </row>
    <row r="312" spans="1:43" x14ac:dyDescent="0.25">
      <c r="A312" s="1">
        <v>5.2702200000000001</v>
      </c>
      <c r="B312" s="1">
        <v>1.66316</v>
      </c>
      <c r="C312" s="1">
        <v>2.0001000000000002</v>
      </c>
      <c r="D312" s="1">
        <v>2.3309199999999999</v>
      </c>
      <c r="E312" s="1">
        <v>5.1268000000000002</v>
      </c>
      <c r="F312" s="1">
        <v>1.8579300000000001</v>
      </c>
      <c r="G312" s="1">
        <v>2.1534499999999999</v>
      </c>
      <c r="H312" s="1">
        <v>4.0853999999999999</v>
      </c>
      <c r="I312" s="1">
        <v>1.1401300000000001</v>
      </c>
      <c r="J312" s="1">
        <v>4.0284500000000003</v>
      </c>
      <c r="K312" s="1">
        <v>4.8972300000000004</v>
      </c>
      <c r="L312" s="1">
        <v>2.19868</v>
      </c>
      <c r="M312" s="1">
        <v>4.7994199999999996</v>
      </c>
      <c r="N312" s="1">
        <v>4.1983800000000002</v>
      </c>
      <c r="O312" s="1">
        <v>3.71766</v>
      </c>
      <c r="P312" s="1">
        <v>2.0983399999999999</v>
      </c>
      <c r="Q312" s="1">
        <v>2.5303399999999998</v>
      </c>
      <c r="R312" s="1">
        <v>3.8965999999999998</v>
      </c>
      <c r="S312" s="1">
        <v>5.3346400000000003</v>
      </c>
      <c r="T312" s="1">
        <v>5.0651099999999998</v>
      </c>
      <c r="U312" s="1">
        <v>3.18092</v>
      </c>
      <c r="V312" s="1" t="s">
        <v>23</v>
      </c>
      <c r="W312" s="1">
        <f>ABS(IK_diagnostics_degrees[[#This Row],[Column1]]-A311)</f>
        <v>0.41127000000000002</v>
      </c>
      <c r="X312" s="1">
        <f>ABS(IK_diagnostics_degrees[[#This Row],[Column2]]-B311)</f>
        <v>4.6200299999999999</v>
      </c>
      <c r="Y312" s="1">
        <f>ABS(IK_diagnostics_degrees[[#This Row],[Column3]]-C311)</f>
        <v>0.13187999999999978</v>
      </c>
      <c r="Z312" s="1">
        <f>ABS(IK_diagnostics_degrees[[#This Row],[Column4]]-D311)</f>
        <v>0.53344999999999998</v>
      </c>
      <c r="AA312" s="1">
        <f>ABS(IK_diagnostics_degrees[[#This Row],[Column5]]-E311)</f>
        <v>1.3196200000000005</v>
      </c>
      <c r="AB312" s="1">
        <f>ABS(IK_diagnostics_degrees[[#This Row],[Column6]]-F311)</f>
        <v>4.4252599999999997</v>
      </c>
      <c r="AC312" s="1">
        <f>ABS(IK_diagnostics_degrees[[#This Row],[Column7]]-G311)</f>
        <v>3.2713000000000005</v>
      </c>
      <c r="AD312" s="1">
        <f>ABS(IK_diagnostics_degrees[[#This Row],[Column8]]-H311)</f>
        <v>1.5364399999999998</v>
      </c>
      <c r="AE312" s="1">
        <f>ABS(IK_diagnostics_degrees[[#This Row],[Column9]]-I311)</f>
        <v>1.4314499999999999</v>
      </c>
      <c r="AF312" s="1">
        <f>ABS(IK_diagnostics_degrees[[#This Row],[Column10]]-J311)</f>
        <v>4.0271319800000001</v>
      </c>
      <c r="AG312" s="1">
        <f>ABS(IK_diagnostics_degrees[[#This Row],[Column11]]-K311)</f>
        <v>2.4381700000000004</v>
      </c>
      <c r="AH312" s="1">
        <f>ABS(IK_diagnostics_degrees[[#This Row],[Column12]]-L311)</f>
        <v>1.7488199999999998</v>
      </c>
      <c r="AI312" s="1">
        <f>ABS(IK_diagnostics_degrees[[#This Row],[Column13]]-M311)</f>
        <v>1.5719899999999996</v>
      </c>
      <c r="AJ312" s="1">
        <f>ABS(IK_diagnostics_degrees[[#This Row],[Column14]]-N311)</f>
        <v>3.4096090000000001</v>
      </c>
      <c r="AK312" s="1">
        <f>ABS(IK_diagnostics_degrees[[#This Row],[Column15]]-O311)</f>
        <v>1.7670400000000002</v>
      </c>
      <c r="AL312" s="1">
        <f>ABS(IK_diagnostics_degrees[[#This Row],[Column16]]-P311)</f>
        <v>1.0211299999999999</v>
      </c>
      <c r="AM312" s="1">
        <f>ABS(IK_diagnostics_degrees[[#This Row],[Column17]]-Q311)</f>
        <v>0.52591999999999972</v>
      </c>
      <c r="AN312" s="1">
        <f>ABS(IK_diagnostics_degrees[[#This Row],[Column18]]-R311)</f>
        <v>0.48177000000000003</v>
      </c>
      <c r="AO312" s="1">
        <f>ABS(IK_diagnostics_degrees[[#This Row],[Column19]]-S311)</f>
        <v>1.9155600000000002</v>
      </c>
      <c r="AP312" s="1">
        <f>ABS(IK_diagnostics_degrees[[#This Row],[Column20]]-T311)</f>
        <v>3.0592999999999999</v>
      </c>
      <c r="AQ312" s="1">
        <f>ABS(IK_diagnostics_degrees[[#This Row],[Column21]]-U311)</f>
        <v>3.0945699999999996</v>
      </c>
    </row>
    <row r="313" spans="1:43" x14ac:dyDescent="0.25">
      <c r="A313" s="1">
        <v>0.35613600000000001</v>
      </c>
      <c r="B313" s="1">
        <v>3.4932699999999999</v>
      </c>
      <c r="C313" s="1">
        <v>2.6171500000000001</v>
      </c>
      <c r="D313" s="1">
        <v>3.0719699999999999</v>
      </c>
      <c r="E313" s="1">
        <v>1.5634999999999999</v>
      </c>
      <c r="F313" s="1">
        <v>5.6492000000000004</v>
      </c>
      <c r="G313" s="1">
        <v>3.8460200000000002</v>
      </c>
      <c r="H313" s="1">
        <v>3.22174</v>
      </c>
      <c r="I313" s="1">
        <v>3.8211900000000001</v>
      </c>
      <c r="J313" s="1">
        <v>4.7892099999999997</v>
      </c>
      <c r="K313" s="1">
        <v>6.2238100000000003</v>
      </c>
      <c r="L313" s="1">
        <v>1.7869900000000001</v>
      </c>
      <c r="M313" s="1">
        <v>3.2618999999999998</v>
      </c>
      <c r="N313" s="1">
        <v>3.1320100000000002</v>
      </c>
      <c r="O313" s="1">
        <v>0.65424000000000004</v>
      </c>
      <c r="P313" s="1">
        <v>1.4308399999999999</v>
      </c>
      <c r="Q313" s="1">
        <v>2.4054199999999999</v>
      </c>
      <c r="R313" s="1">
        <v>3.39161</v>
      </c>
      <c r="S313" s="1">
        <v>4.5474399999999999</v>
      </c>
      <c r="T313" s="1">
        <v>3.7584200000000001</v>
      </c>
      <c r="U313" s="1">
        <v>1.51667</v>
      </c>
      <c r="V313" s="1" t="s">
        <v>23</v>
      </c>
      <c r="W313" s="1">
        <f>ABS(IK_diagnostics_degrees[[#This Row],[Column1]]-A312)</f>
        <v>4.9140839999999999</v>
      </c>
      <c r="X313" s="1">
        <f>ABS(IK_diagnostics_degrees[[#This Row],[Column2]]-B312)</f>
        <v>1.8301099999999999</v>
      </c>
      <c r="Y313" s="1">
        <f>ABS(IK_diagnostics_degrees[[#This Row],[Column3]]-C312)</f>
        <v>0.61704999999999988</v>
      </c>
      <c r="Z313" s="1">
        <f>ABS(IK_diagnostics_degrees[[#This Row],[Column4]]-D312)</f>
        <v>0.74104999999999999</v>
      </c>
      <c r="AA313" s="1">
        <f>ABS(IK_diagnostics_degrees[[#This Row],[Column5]]-E312)</f>
        <v>3.5633000000000004</v>
      </c>
      <c r="AB313" s="1">
        <f>ABS(IK_diagnostics_degrees[[#This Row],[Column6]]-F312)</f>
        <v>3.7912700000000004</v>
      </c>
      <c r="AC313" s="1">
        <f>ABS(IK_diagnostics_degrees[[#This Row],[Column7]]-G312)</f>
        <v>1.6925700000000004</v>
      </c>
      <c r="AD313" s="1">
        <f>ABS(IK_diagnostics_degrees[[#This Row],[Column8]]-H312)</f>
        <v>0.86365999999999987</v>
      </c>
      <c r="AE313" s="1">
        <f>ABS(IK_diagnostics_degrees[[#This Row],[Column9]]-I312)</f>
        <v>2.68106</v>
      </c>
      <c r="AF313" s="1">
        <f>ABS(IK_diagnostics_degrees[[#This Row],[Column10]]-J312)</f>
        <v>0.76075999999999944</v>
      </c>
      <c r="AG313" s="1">
        <f>ABS(IK_diagnostics_degrees[[#This Row],[Column11]]-K312)</f>
        <v>1.3265799999999999</v>
      </c>
      <c r="AH313" s="1">
        <f>ABS(IK_diagnostics_degrees[[#This Row],[Column12]]-L312)</f>
        <v>0.41168999999999989</v>
      </c>
      <c r="AI313" s="1">
        <f>ABS(IK_diagnostics_degrees[[#This Row],[Column13]]-M312)</f>
        <v>1.5375199999999998</v>
      </c>
      <c r="AJ313" s="1">
        <f>ABS(IK_diagnostics_degrees[[#This Row],[Column14]]-N312)</f>
        <v>1.06637</v>
      </c>
      <c r="AK313" s="1">
        <f>ABS(IK_diagnostics_degrees[[#This Row],[Column15]]-O312)</f>
        <v>3.0634199999999998</v>
      </c>
      <c r="AL313" s="1">
        <f>ABS(IK_diagnostics_degrees[[#This Row],[Column16]]-P312)</f>
        <v>0.66749999999999998</v>
      </c>
      <c r="AM313" s="1">
        <f>ABS(IK_diagnostics_degrees[[#This Row],[Column17]]-Q312)</f>
        <v>0.12491999999999992</v>
      </c>
      <c r="AN313" s="1">
        <f>ABS(IK_diagnostics_degrees[[#This Row],[Column18]]-R312)</f>
        <v>0.50498999999999983</v>
      </c>
      <c r="AO313" s="1">
        <f>ABS(IK_diagnostics_degrees[[#This Row],[Column19]]-S312)</f>
        <v>0.78720000000000034</v>
      </c>
      <c r="AP313" s="1">
        <f>ABS(IK_diagnostics_degrees[[#This Row],[Column20]]-T312)</f>
        <v>1.3066899999999997</v>
      </c>
      <c r="AQ313" s="1">
        <f>ABS(IK_diagnostics_degrees[[#This Row],[Column21]]-U312)</f>
        <v>1.66425</v>
      </c>
    </row>
    <row r="314" spans="1:43" x14ac:dyDescent="0.25">
      <c r="A314" s="1">
        <v>1.11266</v>
      </c>
      <c r="B314" s="1">
        <v>0.89847200000000005</v>
      </c>
      <c r="C314" s="1">
        <v>6.0283199999999999</v>
      </c>
      <c r="D314" s="1">
        <v>3.6420499999999998</v>
      </c>
      <c r="E314" s="1">
        <v>4.1352900000000004</v>
      </c>
      <c r="F314" s="1">
        <v>6.2777500000000002</v>
      </c>
      <c r="G314" s="1">
        <v>4.5137400000000003</v>
      </c>
      <c r="H314" s="1">
        <v>3.6011600000000001</v>
      </c>
      <c r="I314" s="1">
        <v>7.8794900000000001E-2</v>
      </c>
      <c r="J314" s="1">
        <v>4.6371900000000004</v>
      </c>
      <c r="K314" s="1">
        <v>2.7012700000000001</v>
      </c>
      <c r="L314" s="1">
        <v>2.1861600000000001</v>
      </c>
      <c r="M314" s="1">
        <v>5.3777299999999997</v>
      </c>
      <c r="N314" s="1">
        <v>2.0707399999999998</v>
      </c>
      <c r="O314" s="1">
        <v>2.4412099999999999</v>
      </c>
      <c r="P314" s="1">
        <v>1.18384</v>
      </c>
      <c r="Q314" s="1">
        <v>2.7693400000000001</v>
      </c>
      <c r="R314" s="1">
        <v>3.5289700000000002</v>
      </c>
      <c r="S314" s="1">
        <v>1.1753400000000001</v>
      </c>
      <c r="T314" s="1">
        <v>2.7432699999999999</v>
      </c>
      <c r="U314" s="1">
        <v>2.1792500000000001</v>
      </c>
      <c r="V314" s="1" t="s">
        <v>23</v>
      </c>
      <c r="W314" s="1">
        <f>ABS(IK_diagnostics_degrees[[#This Row],[Column1]]-A313)</f>
        <v>0.75652399999999997</v>
      </c>
      <c r="X314" s="1">
        <f>ABS(IK_diagnostics_degrees[[#This Row],[Column2]]-B313)</f>
        <v>2.5947979999999999</v>
      </c>
      <c r="Y314" s="1">
        <f>ABS(IK_diagnostics_degrees[[#This Row],[Column3]]-C313)</f>
        <v>3.4111699999999998</v>
      </c>
      <c r="Z314" s="1">
        <f>ABS(IK_diagnostics_degrees[[#This Row],[Column4]]-D313)</f>
        <v>0.57007999999999992</v>
      </c>
      <c r="AA314" s="1">
        <f>ABS(IK_diagnostics_degrees[[#This Row],[Column5]]-E313)</f>
        <v>2.5717900000000005</v>
      </c>
      <c r="AB314" s="1">
        <f>ABS(IK_diagnostics_degrees[[#This Row],[Column6]]-F313)</f>
        <v>0.62854999999999972</v>
      </c>
      <c r="AC314" s="1">
        <f>ABS(IK_diagnostics_degrees[[#This Row],[Column7]]-G313)</f>
        <v>0.66772000000000009</v>
      </c>
      <c r="AD314" s="1">
        <f>ABS(IK_diagnostics_degrees[[#This Row],[Column8]]-H313)</f>
        <v>0.37942000000000009</v>
      </c>
      <c r="AE314" s="1">
        <f>ABS(IK_diagnostics_degrees[[#This Row],[Column9]]-I313)</f>
        <v>3.7423951</v>
      </c>
      <c r="AF314" s="1">
        <f>ABS(IK_diagnostics_degrees[[#This Row],[Column10]]-J313)</f>
        <v>0.15201999999999938</v>
      </c>
      <c r="AG314" s="1">
        <f>ABS(IK_diagnostics_degrees[[#This Row],[Column11]]-K313)</f>
        <v>3.5225400000000002</v>
      </c>
      <c r="AH314" s="1">
        <f>ABS(IK_diagnostics_degrees[[#This Row],[Column12]]-L313)</f>
        <v>0.39917000000000002</v>
      </c>
      <c r="AI314" s="1">
        <f>ABS(IK_diagnostics_degrees[[#This Row],[Column13]]-M313)</f>
        <v>2.1158299999999999</v>
      </c>
      <c r="AJ314" s="1">
        <f>ABS(IK_diagnostics_degrees[[#This Row],[Column14]]-N313)</f>
        <v>1.0612700000000004</v>
      </c>
      <c r="AK314" s="1">
        <f>ABS(IK_diagnostics_degrees[[#This Row],[Column15]]-O313)</f>
        <v>1.7869699999999997</v>
      </c>
      <c r="AL314" s="1">
        <f>ABS(IK_diagnostics_degrees[[#This Row],[Column16]]-P313)</f>
        <v>0.24699999999999989</v>
      </c>
      <c r="AM314" s="1">
        <f>ABS(IK_diagnostics_degrees[[#This Row],[Column17]]-Q313)</f>
        <v>0.36392000000000024</v>
      </c>
      <c r="AN314" s="1">
        <f>ABS(IK_diagnostics_degrees[[#This Row],[Column18]]-R313)</f>
        <v>0.13736000000000015</v>
      </c>
      <c r="AO314" s="1">
        <f>ABS(IK_diagnostics_degrees[[#This Row],[Column19]]-S313)</f>
        <v>3.3720999999999997</v>
      </c>
      <c r="AP314" s="1">
        <f>ABS(IK_diagnostics_degrees[[#This Row],[Column20]]-T313)</f>
        <v>1.0151500000000002</v>
      </c>
      <c r="AQ314" s="1">
        <f>ABS(IK_diagnostics_degrees[[#This Row],[Column21]]-U313)</f>
        <v>0.66258000000000017</v>
      </c>
    </row>
    <row r="315" spans="1:43" x14ac:dyDescent="0.25">
      <c r="A315" s="1">
        <v>0.32670500000000002</v>
      </c>
      <c r="B315" s="1">
        <v>4.86517</v>
      </c>
      <c r="C315" s="1">
        <v>2.6928100000000001</v>
      </c>
      <c r="D315" s="1">
        <v>3.28288</v>
      </c>
      <c r="E315" s="1">
        <v>2.3875700000000002</v>
      </c>
      <c r="F315" s="1">
        <v>3.2583500000000001</v>
      </c>
      <c r="G315" s="1">
        <v>5.0114900000000002</v>
      </c>
      <c r="H315" s="1">
        <v>2.19516</v>
      </c>
      <c r="I315" s="1">
        <v>4.2085600000000003</v>
      </c>
      <c r="J315" s="1">
        <v>5.26938</v>
      </c>
      <c r="K315" s="1">
        <v>4.7553900000000002</v>
      </c>
      <c r="L315" s="1">
        <v>3.6514899999999999</v>
      </c>
      <c r="M315" s="1">
        <v>0.15865799999999999</v>
      </c>
      <c r="N315" s="1">
        <v>1.50874</v>
      </c>
      <c r="O315" s="1">
        <v>2.3585500000000001</v>
      </c>
      <c r="P315" s="1">
        <v>3.1817799999999998</v>
      </c>
      <c r="Q315" s="1">
        <v>3.8485499999999999</v>
      </c>
      <c r="R315" s="1">
        <v>0.92142199999999996</v>
      </c>
      <c r="S315" s="1">
        <v>2.9264700000000001</v>
      </c>
      <c r="T315" s="1">
        <v>3.9807299999999999</v>
      </c>
      <c r="U315" s="1">
        <v>2.2021999999999999</v>
      </c>
      <c r="V315" s="1" t="s">
        <v>23</v>
      </c>
      <c r="W315" s="1">
        <f>ABS(IK_diagnostics_degrees[[#This Row],[Column1]]-A314)</f>
        <v>0.78595499999999996</v>
      </c>
      <c r="X315" s="1">
        <f>ABS(IK_diagnostics_degrees[[#This Row],[Column2]]-B314)</f>
        <v>3.9666980000000001</v>
      </c>
      <c r="Y315" s="1">
        <f>ABS(IK_diagnostics_degrees[[#This Row],[Column3]]-C314)</f>
        <v>3.3355099999999998</v>
      </c>
      <c r="Z315" s="1">
        <f>ABS(IK_diagnostics_degrees[[#This Row],[Column4]]-D314)</f>
        <v>0.35916999999999977</v>
      </c>
      <c r="AA315" s="1">
        <f>ABS(IK_diagnostics_degrees[[#This Row],[Column5]]-E314)</f>
        <v>1.7477200000000002</v>
      </c>
      <c r="AB315" s="1">
        <f>ABS(IK_diagnostics_degrees[[#This Row],[Column6]]-F314)</f>
        <v>3.0194000000000001</v>
      </c>
      <c r="AC315" s="1">
        <f>ABS(IK_diagnostics_degrees[[#This Row],[Column7]]-G314)</f>
        <v>0.49774999999999991</v>
      </c>
      <c r="AD315" s="1">
        <f>ABS(IK_diagnostics_degrees[[#This Row],[Column8]]-H314)</f>
        <v>1.4060000000000001</v>
      </c>
      <c r="AE315" s="1">
        <f>ABS(IK_diagnostics_degrees[[#This Row],[Column9]]-I314)</f>
        <v>4.1297651000000002</v>
      </c>
      <c r="AF315" s="1">
        <f>ABS(IK_diagnostics_degrees[[#This Row],[Column10]]-J314)</f>
        <v>0.63218999999999959</v>
      </c>
      <c r="AG315" s="1">
        <f>ABS(IK_diagnostics_degrees[[#This Row],[Column11]]-K314)</f>
        <v>2.0541200000000002</v>
      </c>
      <c r="AH315" s="1">
        <f>ABS(IK_diagnostics_degrees[[#This Row],[Column12]]-L314)</f>
        <v>1.4653299999999998</v>
      </c>
      <c r="AI315" s="1">
        <f>ABS(IK_diagnostics_degrees[[#This Row],[Column13]]-M314)</f>
        <v>5.2190719999999997</v>
      </c>
      <c r="AJ315" s="1">
        <f>ABS(IK_diagnostics_degrees[[#This Row],[Column14]]-N314)</f>
        <v>0.56199999999999983</v>
      </c>
      <c r="AK315" s="1">
        <f>ABS(IK_diagnostics_degrees[[#This Row],[Column15]]-O314)</f>
        <v>8.2659999999999734E-2</v>
      </c>
      <c r="AL315" s="1">
        <f>ABS(IK_diagnostics_degrees[[#This Row],[Column16]]-P314)</f>
        <v>1.9979399999999998</v>
      </c>
      <c r="AM315" s="1">
        <f>ABS(IK_diagnostics_degrees[[#This Row],[Column17]]-Q314)</f>
        <v>1.0792099999999998</v>
      </c>
      <c r="AN315" s="1">
        <f>ABS(IK_diagnostics_degrees[[#This Row],[Column18]]-R314)</f>
        <v>2.6075480000000004</v>
      </c>
      <c r="AO315" s="1">
        <f>ABS(IK_diagnostics_degrees[[#This Row],[Column19]]-S314)</f>
        <v>1.7511300000000001</v>
      </c>
      <c r="AP315" s="1">
        <f>ABS(IK_diagnostics_degrees[[#This Row],[Column20]]-T314)</f>
        <v>1.23746</v>
      </c>
      <c r="AQ315" s="1">
        <f>ABS(IK_diagnostics_degrees[[#This Row],[Column21]]-U314)</f>
        <v>2.2949999999999804E-2</v>
      </c>
    </row>
    <row r="316" spans="1:43" x14ac:dyDescent="0.25">
      <c r="A316" s="1">
        <v>3.4135599999999999</v>
      </c>
      <c r="B316" s="1">
        <v>6.3500799999999995E-4</v>
      </c>
      <c r="C316" s="1">
        <v>5.4682399999999998</v>
      </c>
      <c r="D316" s="1">
        <v>1.7487999999999999</v>
      </c>
      <c r="E316" s="1">
        <v>2.5629</v>
      </c>
      <c r="F316" s="1">
        <v>0.65714099999999998</v>
      </c>
      <c r="G316" s="1">
        <v>2.3998499999999998</v>
      </c>
      <c r="H316" s="1">
        <v>4.8340699999999996</v>
      </c>
      <c r="I316" s="1">
        <v>3.9359299999999999</v>
      </c>
      <c r="J316" s="1">
        <v>5.0865099999999996</v>
      </c>
      <c r="K316" s="1">
        <v>2.11158</v>
      </c>
      <c r="L316" s="1">
        <v>1.61961</v>
      </c>
      <c r="M316" s="1">
        <v>5.23658</v>
      </c>
      <c r="N316" s="1">
        <v>5.4499399999999998</v>
      </c>
      <c r="O316" s="1">
        <v>4.76166</v>
      </c>
      <c r="P316" s="1">
        <v>1.7311099999999999</v>
      </c>
      <c r="Q316" s="1">
        <v>3.7660800000000001</v>
      </c>
      <c r="R316" s="1">
        <v>3.0987399999999998</v>
      </c>
      <c r="S316" s="1">
        <v>4.9073599999999997</v>
      </c>
      <c r="T316" s="1">
        <v>0.72884899999999997</v>
      </c>
      <c r="U316" s="1">
        <v>6.2831900000000003</v>
      </c>
      <c r="V316" s="1" t="s">
        <v>23</v>
      </c>
      <c r="W316" s="1">
        <f>ABS(IK_diagnostics_degrees[[#This Row],[Column1]]-A315)</f>
        <v>3.0868549999999999</v>
      </c>
      <c r="X316" s="1">
        <f>ABS(IK_diagnostics_degrees[[#This Row],[Column2]]-B315)</f>
        <v>4.8645349920000003</v>
      </c>
      <c r="Y316" s="1">
        <f>ABS(IK_diagnostics_degrees[[#This Row],[Column3]]-C315)</f>
        <v>2.7754299999999996</v>
      </c>
      <c r="Z316" s="1">
        <f>ABS(IK_diagnostics_degrees[[#This Row],[Column4]]-D315)</f>
        <v>1.5340800000000001</v>
      </c>
      <c r="AA316" s="1">
        <f>ABS(IK_diagnostics_degrees[[#This Row],[Column5]]-E315)</f>
        <v>0.17532999999999976</v>
      </c>
      <c r="AB316" s="1">
        <f>ABS(IK_diagnostics_degrees[[#This Row],[Column6]]-F315)</f>
        <v>2.6012089999999999</v>
      </c>
      <c r="AC316" s="1">
        <f>ABS(IK_diagnostics_degrees[[#This Row],[Column7]]-G315)</f>
        <v>2.6116400000000004</v>
      </c>
      <c r="AD316" s="1">
        <f>ABS(IK_diagnostics_degrees[[#This Row],[Column8]]-H315)</f>
        <v>2.6389099999999996</v>
      </c>
      <c r="AE316" s="1">
        <f>ABS(IK_diagnostics_degrees[[#This Row],[Column9]]-I315)</f>
        <v>0.27263000000000037</v>
      </c>
      <c r="AF316" s="1">
        <f>ABS(IK_diagnostics_degrees[[#This Row],[Column10]]-J315)</f>
        <v>0.18287000000000031</v>
      </c>
      <c r="AG316" s="1">
        <f>ABS(IK_diagnostics_degrees[[#This Row],[Column11]]-K315)</f>
        <v>2.6438100000000002</v>
      </c>
      <c r="AH316" s="1">
        <f>ABS(IK_diagnostics_degrees[[#This Row],[Column12]]-L315)</f>
        <v>2.0318800000000001</v>
      </c>
      <c r="AI316" s="1">
        <f>ABS(IK_diagnostics_degrees[[#This Row],[Column13]]-M315)</f>
        <v>5.077922</v>
      </c>
      <c r="AJ316" s="1">
        <f>ABS(IK_diagnostics_degrees[[#This Row],[Column14]]-N315)</f>
        <v>3.9411999999999998</v>
      </c>
      <c r="AK316" s="1">
        <f>ABS(IK_diagnostics_degrees[[#This Row],[Column15]]-O315)</f>
        <v>2.4031099999999999</v>
      </c>
      <c r="AL316" s="1">
        <f>ABS(IK_diagnostics_degrees[[#This Row],[Column16]]-P315)</f>
        <v>1.4506699999999999</v>
      </c>
      <c r="AM316" s="1">
        <f>ABS(IK_diagnostics_degrees[[#This Row],[Column17]]-Q315)</f>
        <v>8.2469999999999821E-2</v>
      </c>
      <c r="AN316" s="1">
        <f>ABS(IK_diagnostics_degrees[[#This Row],[Column18]]-R315)</f>
        <v>2.1773179999999996</v>
      </c>
      <c r="AO316" s="1">
        <f>ABS(IK_diagnostics_degrees[[#This Row],[Column19]]-S315)</f>
        <v>1.9808899999999996</v>
      </c>
      <c r="AP316" s="1">
        <f>ABS(IK_diagnostics_degrees[[#This Row],[Column20]]-T315)</f>
        <v>3.251881</v>
      </c>
      <c r="AQ316" s="1">
        <f>ABS(IK_diagnostics_degrees[[#This Row],[Column21]]-U315)</f>
        <v>4.0809899999999999</v>
      </c>
    </row>
    <row r="317" spans="1:43" x14ac:dyDescent="0.25">
      <c r="A317" s="1">
        <v>4.9486699999999999</v>
      </c>
      <c r="B317" s="1">
        <v>4.2431200000000002</v>
      </c>
      <c r="C317" s="1" t="s">
        <v>22</v>
      </c>
      <c r="D317" s="1">
        <v>1.0123500000000001</v>
      </c>
      <c r="E317" s="1">
        <v>4.3479599999999996</v>
      </c>
      <c r="F317" s="1">
        <v>1.9148799999999999</v>
      </c>
      <c r="G317" s="1">
        <v>4.5952500000000001</v>
      </c>
      <c r="H317" s="1">
        <v>0.22272900000000001</v>
      </c>
      <c r="I317" s="1">
        <v>4.8546399999999998</v>
      </c>
      <c r="J317" s="1">
        <v>1.7153</v>
      </c>
      <c r="K317" s="1">
        <v>3.3199200000000002</v>
      </c>
      <c r="L317" s="1">
        <v>2.0503399999999998</v>
      </c>
      <c r="M317" s="1">
        <v>4.97567</v>
      </c>
      <c r="N317" s="1">
        <v>6.1868499999999997</v>
      </c>
      <c r="O317" s="1">
        <v>0.25240899999999999</v>
      </c>
      <c r="P317" s="1">
        <v>4.1263899999999998</v>
      </c>
      <c r="Q317" s="1">
        <v>1.395</v>
      </c>
      <c r="R317" s="1">
        <v>5.3875599999999997</v>
      </c>
      <c r="S317" s="1">
        <v>1.06488</v>
      </c>
      <c r="T317" s="1">
        <v>4.5930900000000001</v>
      </c>
      <c r="U317" s="1">
        <v>2.3529399999999998</v>
      </c>
      <c r="V317" s="1" t="s">
        <v>23</v>
      </c>
      <c r="W317" s="1">
        <f>ABS(IK_diagnostics_degrees[[#This Row],[Column1]]-A316)</f>
        <v>1.53511</v>
      </c>
      <c r="X317" s="1">
        <f>ABS(IK_diagnostics_degrees[[#This Row],[Column2]]-B316)</f>
        <v>4.2424849920000005</v>
      </c>
      <c r="Y317" s="1">
        <f>ABS(IK_diagnostics_degrees[[#This Row],[Column3]]-C316)</f>
        <v>5.4682399999999998</v>
      </c>
      <c r="Z317" s="1">
        <f>ABS(IK_diagnostics_degrees[[#This Row],[Column4]]-D316)</f>
        <v>0.73644999999999983</v>
      </c>
      <c r="AA317" s="1">
        <f>ABS(IK_diagnostics_degrees[[#This Row],[Column5]]-E316)</f>
        <v>1.7850599999999996</v>
      </c>
      <c r="AB317" s="1">
        <f>ABS(IK_diagnostics_degrees[[#This Row],[Column6]]-F316)</f>
        <v>1.2577389999999999</v>
      </c>
      <c r="AC317" s="1">
        <f>ABS(IK_diagnostics_degrees[[#This Row],[Column7]]-G316)</f>
        <v>2.1954000000000002</v>
      </c>
      <c r="AD317" s="1">
        <f>ABS(IK_diagnostics_degrees[[#This Row],[Column8]]-H316)</f>
        <v>4.6113409999999995</v>
      </c>
      <c r="AE317" s="1">
        <f>ABS(IK_diagnostics_degrees[[#This Row],[Column9]]-I316)</f>
        <v>0.91870999999999992</v>
      </c>
      <c r="AF317" s="1">
        <f>ABS(IK_diagnostics_degrees[[#This Row],[Column10]]-J316)</f>
        <v>3.3712099999999996</v>
      </c>
      <c r="AG317" s="1">
        <f>ABS(IK_diagnostics_degrees[[#This Row],[Column11]]-K316)</f>
        <v>1.2083400000000002</v>
      </c>
      <c r="AH317" s="1">
        <f>ABS(IK_diagnostics_degrees[[#This Row],[Column12]]-L316)</f>
        <v>0.43072999999999984</v>
      </c>
      <c r="AI317" s="1">
        <f>ABS(IK_diagnostics_degrees[[#This Row],[Column13]]-M316)</f>
        <v>0.26090999999999998</v>
      </c>
      <c r="AJ317" s="1">
        <f>ABS(IK_diagnostics_degrees[[#This Row],[Column14]]-N316)</f>
        <v>0.73690999999999995</v>
      </c>
      <c r="AK317" s="1">
        <f>ABS(IK_diagnostics_degrees[[#This Row],[Column15]]-O316)</f>
        <v>4.5092509999999999</v>
      </c>
      <c r="AL317" s="1">
        <f>ABS(IK_diagnostics_degrees[[#This Row],[Column16]]-P316)</f>
        <v>2.3952799999999996</v>
      </c>
      <c r="AM317" s="1">
        <f>ABS(IK_diagnostics_degrees[[#This Row],[Column17]]-Q316)</f>
        <v>2.3710800000000001</v>
      </c>
      <c r="AN317" s="1">
        <f>ABS(IK_diagnostics_degrees[[#This Row],[Column18]]-R316)</f>
        <v>2.2888199999999999</v>
      </c>
      <c r="AO317" s="1">
        <f>ABS(IK_diagnostics_degrees[[#This Row],[Column19]]-S316)</f>
        <v>3.8424799999999997</v>
      </c>
      <c r="AP317" s="1">
        <f>ABS(IK_diagnostics_degrees[[#This Row],[Column20]]-T316)</f>
        <v>3.8642410000000003</v>
      </c>
      <c r="AQ317" s="1">
        <f>ABS(IK_diagnostics_degrees[[#This Row],[Column21]]-U316)</f>
        <v>3.9302500000000005</v>
      </c>
    </row>
    <row r="318" spans="1:43" x14ac:dyDescent="0.25">
      <c r="A318" s="1">
        <v>0.99469200000000002</v>
      </c>
      <c r="B318" s="1">
        <v>4.7758599999999998</v>
      </c>
      <c r="C318" s="1">
        <v>4.2298299999999998</v>
      </c>
      <c r="D318" s="1">
        <v>3.5711599999999999</v>
      </c>
      <c r="E318" s="1">
        <v>3.9829599999999998</v>
      </c>
      <c r="F318" s="1">
        <v>2.09423</v>
      </c>
      <c r="G318" s="1">
        <v>4.6371000000000002</v>
      </c>
      <c r="H318" s="1">
        <v>0.28567900000000002</v>
      </c>
      <c r="I318" s="1" t="s">
        <v>22</v>
      </c>
      <c r="J318" s="1">
        <v>0.28174399999999999</v>
      </c>
      <c r="K318" s="1">
        <v>3.31657</v>
      </c>
      <c r="L318" s="1">
        <v>0.44755400000000001</v>
      </c>
      <c r="M318" s="1">
        <v>3.41404</v>
      </c>
      <c r="N318" s="1">
        <v>2.8735300000000001</v>
      </c>
      <c r="O318" s="1">
        <v>4.8480999999999996</v>
      </c>
      <c r="P318" s="1">
        <v>1.80128</v>
      </c>
      <c r="Q318" s="1">
        <v>5.1902200000000001</v>
      </c>
      <c r="R318" s="1">
        <v>4.7933700000000004</v>
      </c>
      <c r="S318" s="1">
        <v>6.0260800000000003</v>
      </c>
      <c r="T318" s="1">
        <v>3.1586799999999999</v>
      </c>
      <c r="U318" s="1">
        <v>2.7109899999999998</v>
      </c>
      <c r="V318" s="1" t="s">
        <v>23</v>
      </c>
      <c r="W318" s="1">
        <f>ABS(IK_diagnostics_degrees[[#This Row],[Column1]]-A317)</f>
        <v>3.9539779999999998</v>
      </c>
      <c r="X318" s="1">
        <f>ABS(IK_diagnostics_degrees[[#This Row],[Column2]]-B317)</f>
        <v>0.53273999999999955</v>
      </c>
      <c r="Y318" s="1">
        <f>ABS(IK_diagnostics_degrees[[#This Row],[Column3]]-C317)</f>
        <v>4.2298299999999998</v>
      </c>
      <c r="Z318" s="1">
        <f>ABS(IK_diagnostics_degrees[[#This Row],[Column4]]-D317)</f>
        <v>2.5588099999999998</v>
      </c>
      <c r="AA318" s="1">
        <f>ABS(IK_diagnostics_degrees[[#This Row],[Column5]]-E317)</f>
        <v>0.36499999999999977</v>
      </c>
      <c r="AB318" s="1">
        <f>ABS(IK_diagnostics_degrees[[#This Row],[Column6]]-F317)</f>
        <v>0.17935000000000012</v>
      </c>
      <c r="AC318" s="1">
        <f>ABS(IK_diagnostics_degrees[[#This Row],[Column7]]-G317)</f>
        <v>4.1850000000000165E-2</v>
      </c>
      <c r="AD318" s="1">
        <f>ABS(IK_diagnostics_degrees[[#This Row],[Column8]]-H317)</f>
        <v>6.2950000000000006E-2</v>
      </c>
      <c r="AE318" s="1">
        <f>ABS(IK_diagnostics_degrees[[#This Row],[Column9]]-I317)</f>
        <v>4.8546399999999998</v>
      </c>
      <c r="AF318" s="1">
        <f>ABS(IK_diagnostics_degrees[[#This Row],[Column10]]-J317)</f>
        <v>1.4335560000000001</v>
      </c>
      <c r="AG318" s="1">
        <f>ABS(IK_diagnostics_degrees[[#This Row],[Column11]]-K317)</f>
        <v>3.3500000000001862E-3</v>
      </c>
      <c r="AH318" s="1">
        <f>ABS(IK_diagnostics_degrees[[#This Row],[Column12]]-L317)</f>
        <v>1.6027859999999998</v>
      </c>
      <c r="AI318" s="1">
        <f>ABS(IK_diagnostics_degrees[[#This Row],[Column13]]-M317)</f>
        <v>1.5616300000000001</v>
      </c>
      <c r="AJ318" s="1">
        <f>ABS(IK_diagnostics_degrees[[#This Row],[Column14]]-N317)</f>
        <v>3.3133199999999996</v>
      </c>
      <c r="AK318" s="1">
        <f>ABS(IK_diagnostics_degrees[[#This Row],[Column15]]-O317)</f>
        <v>4.5956909999999995</v>
      </c>
      <c r="AL318" s="1">
        <f>ABS(IK_diagnostics_degrees[[#This Row],[Column16]]-P317)</f>
        <v>2.3251099999999996</v>
      </c>
      <c r="AM318" s="1">
        <f>ABS(IK_diagnostics_degrees[[#This Row],[Column17]]-Q317)</f>
        <v>3.79522</v>
      </c>
      <c r="AN318" s="1">
        <f>ABS(IK_diagnostics_degrees[[#This Row],[Column18]]-R317)</f>
        <v>0.59418999999999933</v>
      </c>
      <c r="AO318" s="1">
        <f>ABS(IK_diagnostics_degrees[[#This Row],[Column19]]-S317)</f>
        <v>4.9611999999999998</v>
      </c>
      <c r="AP318" s="1">
        <f>ABS(IK_diagnostics_degrees[[#This Row],[Column20]]-T317)</f>
        <v>1.4344100000000002</v>
      </c>
      <c r="AQ318" s="1">
        <f>ABS(IK_diagnostics_degrees[[#This Row],[Column21]]-U317)</f>
        <v>0.35804999999999998</v>
      </c>
    </row>
    <row r="319" spans="1:43" x14ac:dyDescent="0.25">
      <c r="A319" s="1">
        <v>2.17089</v>
      </c>
      <c r="B319" s="1">
        <v>4.9315899999999999</v>
      </c>
      <c r="C319" s="1">
        <v>5.6735800000000003</v>
      </c>
      <c r="D319" s="1">
        <v>2.9063699999999999</v>
      </c>
      <c r="E319" s="1">
        <v>2.8569499999999999</v>
      </c>
      <c r="F319" s="1">
        <v>1.85554</v>
      </c>
      <c r="G319" s="1">
        <v>4.99627</v>
      </c>
      <c r="H319" s="1">
        <v>4.7928899999999999</v>
      </c>
      <c r="I319" s="1">
        <v>6.2831900000000003</v>
      </c>
      <c r="J319" s="1">
        <v>3.14656</v>
      </c>
      <c r="K319" s="1">
        <v>0.49260399999999999</v>
      </c>
      <c r="L319" s="1">
        <v>3.2722000000000002</v>
      </c>
      <c r="M319" s="1">
        <v>3.7730399999999999</v>
      </c>
      <c r="N319" s="1">
        <v>3.0852200000000001</v>
      </c>
      <c r="O319" s="1">
        <v>4.9649900000000002</v>
      </c>
      <c r="P319" s="1">
        <v>4.08453</v>
      </c>
      <c r="Q319" s="1">
        <v>4.6636699999999998</v>
      </c>
      <c r="R319" s="1">
        <v>3.2898800000000001</v>
      </c>
      <c r="S319" s="1">
        <v>3.9886400000000002</v>
      </c>
      <c r="T319" s="1">
        <v>2.8867500000000001</v>
      </c>
      <c r="U319" s="1" t="s">
        <v>22</v>
      </c>
      <c r="V319" s="1" t="s">
        <v>23</v>
      </c>
      <c r="W319" s="1">
        <f>ABS(IK_diagnostics_degrees[[#This Row],[Column1]]-A318)</f>
        <v>1.1761979999999999</v>
      </c>
      <c r="X319" s="1">
        <f>ABS(IK_diagnostics_degrees[[#This Row],[Column2]]-B318)</f>
        <v>0.15573000000000015</v>
      </c>
      <c r="Y319" s="1">
        <f>ABS(IK_diagnostics_degrees[[#This Row],[Column3]]-C318)</f>
        <v>1.4437500000000005</v>
      </c>
      <c r="Z319" s="1">
        <f>ABS(IK_diagnostics_degrees[[#This Row],[Column4]]-D318)</f>
        <v>0.66478999999999999</v>
      </c>
      <c r="AA319" s="1">
        <f>ABS(IK_diagnostics_degrees[[#This Row],[Column5]]-E318)</f>
        <v>1.12601</v>
      </c>
      <c r="AB319" s="1">
        <f>ABS(IK_diagnostics_degrees[[#This Row],[Column6]]-F318)</f>
        <v>0.23869000000000007</v>
      </c>
      <c r="AC319" s="1">
        <f>ABS(IK_diagnostics_degrees[[#This Row],[Column7]]-G318)</f>
        <v>0.35916999999999977</v>
      </c>
      <c r="AD319" s="1">
        <f>ABS(IK_diagnostics_degrees[[#This Row],[Column8]]-H318)</f>
        <v>4.5072109999999999</v>
      </c>
      <c r="AE319" s="1">
        <f>ABS(IK_diagnostics_degrees[[#This Row],[Column9]]-I318)</f>
        <v>6.2831900000000003</v>
      </c>
      <c r="AF319" s="1">
        <f>ABS(IK_diagnostics_degrees[[#This Row],[Column10]]-J318)</f>
        <v>2.8648160000000003</v>
      </c>
      <c r="AG319" s="1">
        <f>ABS(IK_diagnostics_degrees[[#This Row],[Column11]]-K318)</f>
        <v>2.823966</v>
      </c>
      <c r="AH319" s="1">
        <f>ABS(IK_diagnostics_degrees[[#This Row],[Column12]]-L318)</f>
        <v>2.8246460000000004</v>
      </c>
      <c r="AI319" s="1">
        <f>ABS(IK_diagnostics_degrees[[#This Row],[Column13]]-M318)</f>
        <v>0.35899999999999999</v>
      </c>
      <c r="AJ319" s="1">
        <f>ABS(IK_diagnostics_degrees[[#This Row],[Column14]]-N318)</f>
        <v>0.21168999999999993</v>
      </c>
      <c r="AK319" s="1">
        <f>ABS(IK_diagnostics_degrees[[#This Row],[Column15]]-O318)</f>
        <v>0.1168900000000006</v>
      </c>
      <c r="AL319" s="1">
        <f>ABS(IK_diagnostics_degrees[[#This Row],[Column16]]-P318)</f>
        <v>2.2832499999999998</v>
      </c>
      <c r="AM319" s="1">
        <f>ABS(IK_diagnostics_degrees[[#This Row],[Column17]]-Q318)</f>
        <v>0.5265500000000003</v>
      </c>
      <c r="AN319" s="1">
        <f>ABS(IK_diagnostics_degrees[[#This Row],[Column18]]-R318)</f>
        <v>1.5034900000000002</v>
      </c>
      <c r="AO319" s="1">
        <f>ABS(IK_diagnostics_degrees[[#This Row],[Column19]]-S318)</f>
        <v>2.0374400000000001</v>
      </c>
      <c r="AP319" s="1">
        <f>ABS(IK_diagnostics_degrees[[#This Row],[Column20]]-T318)</f>
        <v>0.27192999999999978</v>
      </c>
      <c r="AQ319" s="1">
        <f>ABS(IK_diagnostics_degrees[[#This Row],[Column21]]-U318)</f>
        <v>2.7109899999999998</v>
      </c>
    </row>
    <row r="320" spans="1:43" x14ac:dyDescent="0.25">
      <c r="A320" s="1">
        <v>1.0109399999999999</v>
      </c>
      <c r="B320" s="1">
        <v>5.2609000000000004</v>
      </c>
      <c r="C320" s="1">
        <v>3.7041200000000001</v>
      </c>
      <c r="D320" s="1">
        <v>5.1499100000000002</v>
      </c>
      <c r="E320" s="1">
        <v>5.3297299999999999E-2</v>
      </c>
      <c r="F320" s="1">
        <v>1.0491900000000001</v>
      </c>
      <c r="G320" s="1">
        <v>4.06325</v>
      </c>
      <c r="H320" s="1">
        <v>6.2795699999999997</v>
      </c>
      <c r="I320" s="1">
        <v>0.66730100000000003</v>
      </c>
      <c r="J320" s="1">
        <v>4.3971299999999998</v>
      </c>
      <c r="K320" s="1">
        <v>4.4900399999999996</v>
      </c>
      <c r="L320" s="1">
        <v>1.7652399999999999</v>
      </c>
      <c r="M320" s="1">
        <v>5.2599200000000002</v>
      </c>
      <c r="N320" s="1">
        <v>3.7126199999999998</v>
      </c>
      <c r="O320" s="1">
        <v>0.185613</v>
      </c>
      <c r="P320" s="1">
        <v>4.7435600000000004</v>
      </c>
      <c r="Q320" s="1">
        <v>1.90802</v>
      </c>
      <c r="R320" s="1">
        <v>6.1142799999999999</v>
      </c>
      <c r="S320" s="1">
        <v>1.6232</v>
      </c>
      <c r="T320" s="1">
        <v>1.7368399999999999</v>
      </c>
      <c r="U320" s="1">
        <v>1.51248</v>
      </c>
      <c r="V320" s="1" t="s">
        <v>23</v>
      </c>
      <c r="W320" s="1">
        <f>ABS(IK_diagnostics_degrees[[#This Row],[Column1]]-A319)</f>
        <v>1.15995</v>
      </c>
      <c r="X320" s="1">
        <f>ABS(IK_diagnostics_degrees[[#This Row],[Column2]]-B319)</f>
        <v>0.32931000000000044</v>
      </c>
      <c r="Y320" s="1">
        <f>ABS(IK_diagnostics_degrees[[#This Row],[Column3]]-C319)</f>
        <v>1.9694600000000002</v>
      </c>
      <c r="Z320" s="1">
        <f>ABS(IK_diagnostics_degrees[[#This Row],[Column4]]-D319)</f>
        <v>2.2435400000000003</v>
      </c>
      <c r="AA320" s="1">
        <f>ABS(IK_diagnostics_degrees[[#This Row],[Column5]]-E319)</f>
        <v>2.8036526999999998</v>
      </c>
      <c r="AB320" s="1">
        <f>ABS(IK_diagnostics_degrees[[#This Row],[Column6]]-F319)</f>
        <v>0.8063499999999999</v>
      </c>
      <c r="AC320" s="1">
        <f>ABS(IK_diagnostics_degrees[[#This Row],[Column7]]-G319)</f>
        <v>0.93301999999999996</v>
      </c>
      <c r="AD320" s="1">
        <f>ABS(IK_diagnostics_degrees[[#This Row],[Column8]]-H319)</f>
        <v>1.4866799999999998</v>
      </c>
      <c r="AE320" s="1">
        <f>ABS(IK_diagnostics_degrees[[#This Row],[Column9]]-I319)</f>
        <v>5.6158890000000001</v>
      </c>
      <c r="AF320" s="1">
        <f>ABS(IK_diagnostics_degrees[[#This Row],[Column10]]-J319)</f>
        <v>1.2505699999999997</v>
      </c>
      <c r="AG320" s="1">
        <f>ABS(IK_diagnostics_degrees[[#This Row],[Column11]]-K319)</f>
        <v>3.9974359999999995</v>
      </c>
      <c r="AH320" s="1">
        <f>ABS(IK_diagnostics_degrees[[#This Row],[Column12]]-L319)</f>
        <v>1.5069600000000003</v>
      </c>
      <c r="AI320" s="1">
        <f>ABS(IK_diagnostics_degrees[[#This Row],[Column13]]-M319)</f>
        <v>1.4868800000000002</v>
      </c>
      <c r="AJ320" s="1">
        <f>ABS(IK_diagnostics_degrees[[#This Row],[Column14]]-N319)</f>
        <v>0.62739999999999974</v>
      </c>
      <c r="AK320" s="1">
        <f>ABS(IK_diagnostics_degrees[[#This Row],[Column15]]-O319)</f>
        <v>4.7793770000000002</v>
      </c>
      <c r="AL320" s="1">
        <f>ABS(IK_diagnostics_degrees[[#This Row],[Column16]]-P319)</f>
        <v>0.65903000000000045</v>
      </c>
      <c r="AM320" s="1">
        <f>ABS(IK_diagnostics_degrees[[#This Row],[Column17]]-Q319)</f>
        <v>2.7556499999999997</v>
      </c>
      <c r="AN320" s="1">
        <f>ABS(IK_diagnostics_degrees[[#This Row],[Column18]]-R319)</f>
        <v>2.8243999999999998</v>
      </c>
      <c r="AO320" s="1">
        <f>ABS(IK_diagnostics_degrees[[#This Row],[Column19]]-S319)</f>
        <v>2.3654400000000004</v>
      </c>
      <c r="AP320" s="1">
        <f>ABS(IK_diagnostics_degrees[[#This Row],[Column20]]-T319)</f>
        <v>1.1499100000000002</v>
      </c>
      <c r="AQ320" s="1">
        <f>ABS(IK_diagnostics_degrees[[#This Row],[Column21]]-U319)</f>
        <v>1.51248</v>
      </c>
    </row>
    <row r="321" spans="1:43" x14ac:dyDescent="0.25">
      <c r="A321" s="1">
        <v>0.53122400000000003</v>
      </c>
      <c r="B321" s="1">
        <v>1.5904400000000001</v>
      </c>
      <c r="C321" s="1">
        <v>6.2733299999999996</v>
      </c>
      <c r="D321" s="1">
        <v>2.6351100000000001</v>
      </c>
      <c r="E321" s="1">
        <v>1.4410499999999999</v>
      </c>
      <c r="F321" s="1">
        <v>1.5475300000000001</v>
      </c>
      <c r="G321" s="1">
        <v>2.85067</v>
      </c>
      <c r="H321" s="1">
        <v>4.4642400000000002</v>
      </c>
      <c r="I321" s="1">
        <v>2.6535099999999998</v>
      </c>
      <c r="J321" s="1">
        <v>1.4932399999999999</v>
      </c>
      <c r="K321" s="1">
        <v>3.24417</v>
      </c>
      <c r="L321" s="1">
        <v>1.3912899999999999</v>
      </c>
      <c r="M321" s="1">
        <v>2.1589900000000002</v>
      </c>
      <c r="N321" s="1">
        <v>2.7814100000000002</v>
      </c>
      <c r="O321" s="1">
        <v>5.3629100000000003</v>
      </c>
      <c r="P321" s="1">
        <v>4.4259399999999998</v>
      </c>
      <c r="Q321" s="1">
        <v>2.2806199999999999</v>
      </c>
      <c r="R321" s="1">
        <v>4.0328600000000003</v>
      </c>
      <c r="S321" s="1">
        <v>4.3402700000000003</v>
      </c>
      <c r="T321" s="1">
        <v>6.2509699999999997</v>
      </c>
      <c r="U321" s="1">
        <v>3.86456</v>
      </c>
      <c r="V321" s="1" t="s">
        <v>23</v>
      </c>
      <c r="W321" s="1">
        <f>ABS(IK_diagnostics_degrees[[#This Row],[Column1]]-A320)</f>
        <v>0.47971599999999992</v>
      </c>
      <c r="X321" s="1">
        <f>ABS(IK_diagnostics_degrees[[#This Row],[Column2]]-B320)</f>
        <v>3.6704600000000003</v>
      </c>
      <c r="Y321" s="1">
        <f>ABS(IK_diagnostics_degrees[[#This Row],[Column3]]-C320)</f>
        <v>2.5692099999999995</v>
      </c>
      <c r="Z321" s="1">
        <f>ABS(IK_diagnostics_degrees[[#This Row],[Column4]]-D320)</f>
        <v>2.5148000000000001</v>
      </c>
      <c r="AA321" s="1">
        <f>ABS(IK_diagnostics_degrees[[#This Row],[Column5]]-E320)</f>
        <v>1.3877526999999998</v>
      </c>
      <c r="AB321" s="1">
        <f>ABS(IK_diagnostics_degrees[[#This Row],[Column6]]-F320)</f>
        <v>0.49834000000000001</v>
      </c>
      <c r="AC321" s="1">
        <f>ABS(IK_diagnostics_degrees[[#This Row],[Column7]]-G320)</f>
        <v>1.21258</v>
      </c>
      <c r="AD321" s="1">
        <f>ABS(IK_diagnostics_degrees[[#This Row],[Column8]]-H320)</f>
        <v>1.8153299999999994</v>
      </c>
      <c r="AE321" s="1">
        <f>ABS(IK_diagnostics_degrees[[#This Row],[Column9]]-I320)</f>
        <v>1.9862089999999997</v>
      </c>
      <c r="AF321" s="1">
        <f>ABS(IK_diagnostics_degrees[[#This Row],[Column10]]-J320)</f>
        <v>2.9038899999999996</v>
      </c>
      <c r="AG321" s="1">
        <f>ABS(IK_diagnostics_degrees[[#This Row],[Column11]]-K320)</f>
        <v>1.2458699999999996</v>
      </c>
      <c r="AH321" s="1">
        <f>ABS(IK_diagnostics_degrees[[#This Row],[Column12]]-L320)</f>
        <v>0.37395</v>
      </c>
      <c r="AI321" s="1">
        <f>ABS(IK_diagnostics_degrees[[#This Row],[Column13]]-M320)</f>
        <v>3.10093</v>
      </c>
      <c r="AJ321" s="1">
        <f>ABS(IK_diagnostics_degrees[[#This Row],[Column14]]-N320)</f>
        <v>0.93120999999999965</v>
      </c>
      <c r="AK321" s="1">
        <f>ABS(IK_diagnostics_degrees[[#This Row],[Column15]]-O320)</f>
        <v>5.1772970000000003</v>
      </c>
      <c r="AL321" s="1">
        <f>ABS(IK_diagnostics_degrees[[#This Row],[Column16]]-P320)</f>
        <v>0.31762000000000068</v>
      </c>
      <c r="AM321" s="1">
        <f>ABS(IK_diagnostics_degrees[[#This Row],[Column17]]-Q320)</f>
        <v>0.37259999999999982</v>
      </c>
      <c r="AN321" s="1">
        <f>ABS(IK_diagnostics_degrees[[#This Row],[Column18]]-R320)</f>
        <v>2.0814199999999996</v>
      </c>
      <c r="AO321" s="1">
        <f>ABS(IK_diagnostics_degrees[[#This Row],[Column19]]-S320)</f>
        <v>2.7170700000000005</v>
      </c>
      <c r="AP321" s="1">
        <f>ABS(IK_diagnostics_degrees[[#This Row],[Column20]]-T320)</f>
        <v>4.5141299999999998</v>
      </c>
      <c r="AQ321" s="1">
        <f>ABS(IK_diagnostics_degrees[[#This Row],[Column21]]-U320)</f>
        <v>2.3520799999999999</v>
      </c>
    </row>
    <row r="322" spans="1:43" x14ac:dyDescent="0.25">
      <c r="A322" s="1">
        <v>2.44049</v>
      </c>
      <c r="B322" s="1">
        <v>1.22672</v>
      </c>
      <c r="C322" s="1">
        <v>4.5737500000000004</v>
      </c>
      <c r="D322" s="1">
        <v>2.1518999999999999</v>
      </c>
      <c r="E322" s="1">
        <v>3.25257</v>
      </c>
      <c r="F322" s="1">
        <v>2.85209</v>
      </c>
      <c r="G322" s="1">
        <v>5.1502299999999996</v>
      </c>
      <c r="H322" s="1">
        <v>4.6211099999999998</v>
      </c>
      <c r="I322" s="1">
        <v>2.4813900000000002</v>
      </c>
      <c r="J322" s="1">
        <v>1.90228</v>
      </c>
      <c r="K322" s="1">
        <v>2.9822899999999999</v>
      </c>
      <c r="L322" s="1">
        <v>4.3940999999999999</v>
      </c>
      <c r="M322" s="1">
        <v>2.8764099999999999</v>
      </c>
      <c r="N322" s="1">
        <v>2.05741</v>
      </c>
      <c r="O322" s="1">
        <v>5.4337499999999999</v>
      </c>
      <c r="P322" s="1">
        <v>3.6922299999999999</v>
      </c>
      <c r="Q322" s="1">
        <v>3.7371699999999999</v>
      </c>
      <c r="R322" s="1">
        <v>0.49414000000000002</v>
      </c>
      <c r="S322" s="1">
        <v>5.6469899999999997</v>
      </c>
      <c r="T322" s="1">
        <v>3.51084</v>
      </c>
      <c r="U322" s="1">
        <v>5.6603000000000003</v>
      </c>
      <c r="V322" s="1" t="s">
        <v>23</v>
      </c>
      <c r="W322" s="1">
        <f>ABS(IK_diagnostics_degrees[[#This Row],[Column1]]-A321)</f>
        <v>1.9092660000000001</v>
      </c>
      <c r="X322" s="1">
        <f>ABS(IK_diagnostics_degrees[[#This Row],[Column2]]-B321)</f>
        <v>0.36372000000000004</v>
      </c>
      <c r="Y322" s="1">
        <f>ABS(IK_diagnostics_degrees[[#This Row],[Column3]]-C321)</f>
        <v>1.6995799999999992</v>
      </c>
      <c r="Z322" s="1">
        <f>ABS(IK_diagnostics_degrees[[#This Row],[Column4]]-D321)</f>
        <v>0.48321000000000014</v>
      </c>
      <c r="AA322" s="1">
        <f>ABS(IK_diagnostics_degrees[[#This Row],[Column5]]-E321)</f>
        <v>1.81152</v>
      </c>
      <c r="AB322" s="1">
        <f>ABS(IK_diagnostics_degrees[[#This Row],[Column6]]-F321)</f>
        <v>1.3045599999999999</v>
      </c>
      <c r="AC322" s="1">
        <f>ABS(IK_diagnostics_degrees[[#This Row],[Column7]]-G321)</f>
        <v>2.2995599999999996</v>
      </c>
      <c r="AD322" s="1">
        <f>ABS(IK_diagnostics_degrees[[#This Row],[Column8]]-H321)</f>
        <v>0.15686999999999962</v>
      </c>
      <c r="AE322" s="1">
        <f>ABS(IK_diagnostics_degrees[[#This Row],[Column9]]-I321)</f>
        <v>0.17211999999999961</v>
      </c>
      <c r="AF322" s="1">
        <f>ABS(IK_diagnostics_degrees[[#This Row],[Column10]]-J321)</f>
        <v>0.40904000000000007</v>
      </c>
      <c r="AG322" s="1">
        <f>ABS(IK_diagnostics_degrees[[#This Row],[Column11]]-K321)</f>
        <v>0.26188000000000011</v>
      </c>
      <c r="AH322" s="1">
        <f>ABS(IK_diagnostics_degrees[[#This Row],[Column12]]-L321)</f>
        <v>3.0028100000000002</v>
      </c>
      <c r="AI322" s="1">
        <f>ABS(IK_diagnostics_degrees[[#This Row],[Column13]]-M321)</f>
        <v>0.71741999999999972</v>
      </c>
      <c r="AJ322" s="1">
        <f>ABS(IK_diagnostics_degrees[[#This Row],[Column14]]-N321)</f>
        <v>0.7240000000000002</v>
      </c>
      <c r="AK322" s="1">
        <f>ABS(IK_diagnostics_degrees[[#This Row],[Column15]]-O321)</f>
        <v>7.083999999999957E-2</v>
      </c>
      <c r="AL322" s="1">
        <f>ABS(IK_diagnostics_degrees[[#This Row],[Column16]]-P321)</f>
        <v>0.73370999999999986</v>
      </c>
      <c r="AM322" s="1">
        <f>ABS(IK_diagnostics_degrees[[#This Row],[Column17]]-Q321)</f>
        <v>1.45655</v>
      </c>
      <c r="AN322" s="1">
        <f>ABS(IK_diagnostics_degrees[[#This Row],[Column18]]-R321)</f>
        <v>3.5387200000000005</v>
      </c>
      <c r="AO322" s="1">
        <f>ABS(IK_diagnostics_degrees[[#This Row],[Column19]]-S321)</f>
        <v>1.3067199999999994</v>
      </c>
      <c r="AP322" s="1">
        <f>ABS(IK_diagnostics_degrees[[#This Row],[Column20]]-T321)</f>
        <v>2.7401299999999997</v>
      </c>
      <c r="AQ322" s="1">
        <f>ABS(IK_diagnostics_degrees[[#This Row],[Column21]]-U321)</f>
        <v>1.7957400000000003</v>
      </c>
    </row>
    <row r="323" spans="1:43" x14ac:dyDescent="0.25">
      <c r="A323" s="1">
        <v>2.5297100000000001</v>
      </c>
      <c r="B323" s="1">
        <v>4.3701600000000003</v>
      </c>
      <c r="C323" s="1">
        <v>0.729487</v>
      </c>
      <c r="D323" s="1">
        <v>5.8121099999999997</v>
      </c>
      <c r="E323" s="1">
        <v>3.09334</v>
      </c>
      <c r="F323" s="1">
        <v>4.6946899999999996</v>
      </c>
      <c r="G323" s="1">
        <v>1.9107400000000001</v>
      </c>
      <c r="H323" s="1">
        <v>1.3419300000000001</v>
      </c>
      <c r="I323" s="1">
        <v>0.200238</v>
      </c>
      <c r="J323" s="1">
        <v>1.7555700000000001</v>
      </c>
      <c r="K323" s="1">
        <v>0.238482</v>
      </c>
      <c r="L323" s="1">
        <v>0.110703</v>
      </c>
      <c r="M323" s="1">
        <v>4.0608399999999998</v>
      </c>
      <c r="N323" s="1">
        <v>6.2831900000000003</v>
      </c>
      <c r="O323" s="1">
        <v>0.59175599999999995</v>
      </c>
      <c r="P323" s="1">
        <v>3.41615</v>
      </c>
      <c r="Q323" s="1">
        <v>5.1301399999999999</v>
      </c>
      <c r="R323" s="1">
        <v>5.0831499999999998</v>
      </c>
      <c r="S323" s="1">
        <v>1.12043</v>
      </c>
      <c r="T323" s="1">
        <v>5.0400900000000002</v>
      </c>
      <c r="U323" s="1">
        <v>4.0357700000000003</v>
      </c>
      <c r="V323" s="1" t="s">
        <v>23</v>
      </c>
      <c r="W323" s="1">
        <f>ABS(IK_diagnostics_degrees[[#This Row],[Column1]]-A322)</f>
        <v>8.9220000000000077E-2</v>
      </c>
      <c r="X323" s="1">
        <f>ABS(IK_diagnostics_degrees[[#This Row],[Column2]]-B322)</f>
        <v>3.14344</v>
      </c>
      <c r="Y323" s="1">
        <f>ABS(IK_diagnostics_degrees[[#This Row],[Column3]]-C322)</f>
        <v>3.8442630000000007</v>
      </c>
      <c r="Z323" s="1">
        <f>ABS(IK_diagnostics_degrees[[#This Row],[Column4]]-D322)</f>
        <v>3.6602099999999997</v>
      </c>
      <c r="AA323" s="1">
        <f>ABS(IK_diagnostics_degrees[[#This Row],[Column5]]-E322)</f>
        <v>0.15922999999999998</v>
      </c>
      <c r="AB323" s="1">
        <f>ABS(IK_diagnostics_degrees[[#This Row],[Column6]]-F322)</f>
        <v>1.8425999999999996</v>
      </c>
      <c r="AC323" s="1">
        <f>ABS(IK_diagnostics_degrees[[#This Row],[Column7]]-G322)</f>
        <v>3.2394899999999995</v>
      </c>
      <c r="AD323" s="1">
        <f>ABS(IK_diagnostics_degrees[[#This Row],[Column8]]-H322)</f>
        <v>3.2791799999999998</v>
      </c>
      <c r="AE323" s="1">
        <f>ABS(IK_diagnostics_degrees[[#This Row],[Column9]]-I322)</f>
        <v>2.2811520000000001</v>
      </c>
      <c r="AF323" s="1">
        <f>ABS(IK_diagnostics_degrees[[#This Row],[Column10]]-J322)</f>
        <v>0.1467099999999999</v>
      </c>
      <c r="AG323" s="1">
        <f>ABS(IK_diagnostics_degrees[[#This Row],[Column11]]-K322)</f>
        <v>2.743808</v>
      </c>
      <c r="AH323" s="1">
        <f>ABS(IK_diagnostics_degrees[[#This Row],[Column12]]-L322)</f>
        <v>4.2833969999999999</v>
      </c>
      <c r="AI323" s="1">
        <f>ABS(IK_diagnostics_degrees[[#This Row],[Column13]]-M322)</f>
        <v>1.1844299999999999</v>
      </c>
      <c r="AJ323" s="1">
        <f>ABS(IK_diagnostics_degrees[[#This Row],[Column14]]-N322)</f>
        <v>4.2257800000000003</v>
      </c>
      <c r="AK323" s="1">
        <f>ABS(IK_diagnostics_degrees[[#This Row],[Column15]]-O322)</f>
        <v>4.8419939999999997</v>
      </c>
      <c r="AL323" s="1">
        <f>ABS(IK_diagnostics_degrees[[#This Row],[Column16]]-P322)</f>
        <v>0.27607999999999988</v>
      </c>
      <c r="AM323" s="1">
        <f>ABS(IK_diagnostics_degrees[[#This Row],[Column17]]-Q322)</f>
        <v>1.39297</v>
      </c>
      <c r="AN323" s="1">
        <f>ABS(IK_diagnostics_degrees[[#This Row],[Column18]]-R322)</f>
        <v>4.58901</v>
      </c>
      <c r="AO323" s="1">
        <f>ABS(IK_diagnostics_degrees[[#This Row],[Column19]]-S322)</f>
        <v>4.5265599999999999</v>
      </c>
      <c r="AP323" s="1">
        <f>ABS(IK_diagnostics_degrees[[#This Row],[Column20]]-T322)</f>
        <v>1.5292500000000002</v>
      </c>
      <c r="AQ323" s="1">
        <f>ABS(IK_diagnostics_degrees[[#This Row],[Column21]]-U322)</f>
        <v>1.62453</v>
      </c>
    </row>
    <row r="324" spans="1:43" x14ac:dyDescent="0.25">
      <c r="A324" s="1">
        <v>4.1381699999999997</v>
      </c>
      <c r="B324" s="1">
        <v>2.4702099999999998</v>
      </c>
      <c r="C324" s="1">
        <v>1.6233299999999999</v>
      </c>
      <c r="D324" s="1">
        <v>1.5454600000000001E-2</v>
      </c>
      <c r="E324" s="1">
        <v>3.2039800000000001</v>
      </c>
      <c r="F324" s="1">
        <v>2.3973900000000001</v>
      </c>
      <c r="G324" s="1">
        <v>5.0978399999999997</v>
      </c>
      <c r="H324" s="1">
        <v>3.1470899999999999</v>
      </c>
      <c r="I324" s="1">
        <v>5.5853799999999998</v>
      </c>
      <c r="J324" s="1">
        <v>6.2831900000000003</v>
      </c>
      <c r="K324" s="1">
        <v>4.0413300000000003</v>
      </c>
      <c r="L324" s="1">
        <v>4.6900199999999996</v>
      </c>
      <c r="M324" s="1">
        <v>4.5847899999999999</v>
      </c>
      <c r="N324" s="1">
        <v>2.32084</v>
      </c>
      <c r="O324" s="1">
        <v>3.5515699999999999</v>
      </c>
      <c r="P324" s="1">
        <v>5.5137799999999997</v>
      </c>
      <c r="Q324" s="1">
        <v>3.7309800000000002</v>
      </c>
      <c r="R324" s="1">
        <v>4.0114000000000001</v>
      </c>
      <c r="S324" s="1">
        <v>1.1988799999999999</v>
      </c>
      <c r="T324" s="1">
        <v>4.3671699999999998</v>
      </c>
      <c r="U324" s="1">
        <v>1.1611800000000001</v>
      </c>
      <c r="V324" s="1" t="s">
        <v>23</v>
      </c>
      <c r="W324" s="1">
        <f>ABS(IK_diagnostics_degrees[[#This Row],[Column1]]-A323)</f>
        <v>1.6084599999999996</v>
      </c>
      <c r="X324" s="1">
        <f>ABS(IK_diagnostics_degrees[[#This Row],[Column2]]-B323)</f>
        <v>1.8999500000000005</v>
      </c>
      <c r="Y324" s="1">
        <f>ABS(IK_diagnostics_degrees[[#This Row],[Column3]]-C323)</f>
        <v>0.89384299999999994</v>
      </c>
      <c r="Z324" s="1">
        <f>ABS(IK_diagnostics_degrees[[#This Row],[Column4]]-D323)</f>
        <v>5.7966553999999997</v>
      </c>
      <c r="AA324" s="1">
        <f>ABS(IK_diagnostics_degrees[[#This Row],[Column5]]-E323)</f>
        <v>0.11064000000000007</v>
      </c>
      <c r="AB324" s="1">
        <f>ABS(IK_diagnostics_degrees[[#This Row],[Column6]]-F323)</f>
        <v>2.2972999999999995</v>
      </c>
      <c r="AC324" s="1">
        <f>ABS(IK_diagnostics_degrees[[#This Row],[Column7]]-G323)</f>
        <v>3.1870999999999996</v>
      </c>
      <c r="AD324" s="1">
        <f>ABS(IK_diagnostics_degrees[[#This Row],[Column8]]-H323)</f>
        <v>1.8051599999999999</v>
      </c>
      <c r="AE324" s="1">
        <f>ABS(IK_diagnostics_degrees[[#This Row],[Column9]]-I323)</f>
        <v>5.3851420000000001</v>
      </c>
      <c r="AF324" s="1">
        <f>ABS(IK_diagnostics_degrees[[#This Row],[Column10]]-J323)</f>
        <v>4.5276200000000006</v>
      </c>
      <c r="AG324" s="1">
        <f>ABS(IK_diagnostics_degrees[[#This Row],[Column11]]-K323)</f>
        <v>3.8028480000000005</v>
      </c>
      <c r="AH324" s="1">
        <f>ABS(IK_diagnostics_degrees[[#This Row],[Column12]]-L323)</f>
        <v>4.5793169999999996</v>
      </c>
      <c r="AI324" s="1">
        <f>ABS(IK_diagnostics_degrees[[#This Row],[Column13]]-M323)</f>
        <v>0.52395000000000014</v>
      </c>
      <c r="AJ324" s="1">
        <f>ABS(IK_diagnostics_degrees[[#This Row],[Column14]]-N323)</f>
        <v>3.9623500000000003</v>
      </c>
      <c r="AK324" s="1">
        <f>ABS(IK_diagnostics_degrees[[#This Row],[Column15]]-O323)</f>
        <v>2.9598139999999997</v>
      </c>
      <c r="AL324" s="1">
        <f>ABS(IK_diagnostics_degrees[[#This Row],[Column16]]-P323)</f>
        <v>2.0976299999999997</v>
      </c>
      <c r="AM324" s="1">
        <f>ABS(IK_diagnostics_degrees[[#This Row],[Column17]]-Q323)</f>
        <v>1.3991599999999997</v>
      </c>
      <c r="AN324" s="1">
        <f>ABS(IK_diagnostics_degrees[[#This Row],[Column18]]-R323)</f>
        <v>1.0717499999999998</v>
      </c>
      <c r="AO324" s="1">
        <f>ABS(IK_diagnostics_degrees[[#This Row],[Column19]]-S323)</f>
        <v>7.8449999999999909E-2</v>
      </c>
      <c r="AP324" s="1">
        <f>ABS(IK_diagnostics_degrees[[#This Row],[Column20]]-T323)</f>
        <v>0.67292000000000041</v>
      </c>
      <c r="AQ324" s="1">
        <f>ABS(IK_diagnostics_degrees[[#This Row],[Column21]]-U323)</f>
        <v>2.8745900000000004</v>
      </c>
    </row>
    <row r="325" spans="1:43" x14ac:dyDescent="0.25">
      <c r="A325" s="1">
        <v>3.8995799999999998</v>
      </c>
      <c r="B325" s="1">
        <v>1.8463400000000001</v>
      </c>
      <c r="C325" s="1">
        <v>1.83928</v>
      </c>
      <c r="D325" s="1">
        <v>4.4535900000000002</v>
      </c>
      <c r="E325" s="1">
        <v>0.77426300000000003</v>
      </c>
      <c r="F325" s="1">
        <v>2.03098</v>
      </c>
      <c r="G325" s="1">
        <v>1.71302</v>
      </c>
      <c r="H325" s="1">
        <v>1.5262500000000001</v>
      </c>
      <c r="I325" s="1">
        <v>1.3891899999999999</v>
      </c>
      <c r="J325" s="1">
        <v>3.7816999999999998</v>
      </c>
      <c r="K325" s="1">
        <v>3.3371900000000001</v>
      </c>
      <c r="L325" s="1">
        <v>1.9255100000000001</v>
      </c>
      <c r="M325" s="1">
        <v>5.3739299999999997</v>
      </c>
      <c r="N325" s="1">
        <v>6.2831900000000003</v>
      </c>
      <c r="O325" s="1">
        <v>0.632552</v>
      </c>
      <c r="P325" s="1">
        <v>0.36457299999999998</v>
      </c>
      <c r="Q325" s="1">
        <v>6.2831900000000003</v>
      </c>
      <c r="R325" s="1">
        <v>1.94475</v>
      </c>
      <c r="S325" s="1">
        <v>2.2791199999999998</v>
      </c>
      <c r="T325" s="1">
        <v>0.55009399999999997</v>
      </c>
      <c r="U325" s="1">
        <v>4.2180799999999996</v>
      </c>
      <c r="V325" s="1" t="s">
        <v>23</v>
      </c>
      <c r="W325" s="1">
        <f>ABS(IK_diagnostics_degrees[[#This Row],[Column1]]-A324)</f>
        <v>0.23858999999999986</v>
      </c>
      <c r="X325" s="1">
        <f>ABS(IK_diagnostics_degrees[[#This Row],[Column2]]-B324)</f>
        <v>0.6238699999999997</v>
      </c>
      <c r="Y325" s="1">
        <f>ABS(IK_diagnostics_degrees[[#This Row],[Column3]]-C324)</f>
        <v>0.21595000000000009</v>
      </c>
      <c r="Z325" s="1">
        <f>ABS(IK_diagnostics_degrees[[#This Row],[Column4]]-D324)</f>
        <v>4.4381354000000002</v>
      </c>
      <c r="AA325" s="1">
        <f>ABS(IK_diagnostics_degrees[[#This Row],[Column5]]-E324)</f>
        <v>2.4297170000000001</v>
      </c>
      <c r="AB325" s="1">
        <f>ABS(IK_diagnostics_degrees[[#This Row],[Column6]]-F324)</f>
        <v>0.36641000000000012</v>
      </c>
      <c r="AC325" s="1">
        <f>ABS(IK_diagnostics_degrees[[#This Row],[Column7]]-G324)</f>
        <v>3.3848199999999995</v>
      </c>
      <c r="AD325" s="1">
        <f>ABS(IK_diagnostics_degrees[[#This Row],[Column8]]-H324)</f>
        <v>1.6208399999999998</v>
      </c>
      <c r="AE325" s="1">
        <f>ABS(IK_diagnostics_degrees[[#This Row],[Column9]]-I324)</f>
        <v>4.1961899999999996</v>
      </c>
      <c r="AF325" s="1">
        <f>ABS(IK_diagnostics_degrees[[#This Row],[Column10]]-J324)</f>
        <v>2.5014900000000004</v>
      </c>
      <c r="AG325" s="1">
        <f>ABS(IK_diagnostics_degrees[[#This Row],[Column11]]-K324)</f>
        <v>0.70414000000000021</v>
      </c>
      <c r="AH325" s="1">
        <f>ABS(IK_diagnostics_degrees[[#This Row],[Column12]]-L324)</f>
        <v>2.7645099999999996</v>
      </c>
      <c r="AI325" s="1">
        <f>ABS(IK_diagnostics_degrees[[#This Row],[Column13]]-M324)</f>
        <v>0.78913999999999973</v>
      </c>
      <c r="AJ325" s="1">
        <f>ABS(IK_diagnostics_degrees[[#This Row],[Column14]]-N324)</f>
        <v>3.9623500000000003</v>
      </c>
      <c r="AK325" s="1">
        <f>ABS(IK_diagnostics_degrees[[#This Row],[Column15]]-O324)</f>
        <v>2.9190179999999999</v>
      </c>
      <c r="AL325" s="1">
        <f>ABS(IK_diagnostics_degrees[[#This Row],[Column16]]-P324)</f>
        <v>5.1492069999999996</v>
      </c>
      <c r="AM325" s="1">
        <f>ABS(IK_diagnostics_degrees[[#This Row],[Column17]]-Q324)</f>
        <v>2.5522100000000001</v>
      </c>
      <c r="AN325" s="1">
        <f>ABS(IK_diagnostics_degrees[[#This Row],[Column18]]-R324)</f>
        <v>2.0666500000000001</v>
      </c>
      <c r="AO325" s="1">
        <f>ABS(IK_diagnostics_degrees[[#This Row],[Column19]]-S324)</f>
        <v>1.0802399999999999</v>
      </c>
      <c r="AP325" s="1">
        <f>ABS(IK_diagnostics_degrees[[#This Row],[Column20]]-T324)</f>
        <v>3.8170759999999997</v>
      </c>
      <c r="AQ325" s="1">
        <f>ABS(IK_diagnostics_degrees[[#This Row],[Column21]]-U324)</f>
        <v>3.0568999999999997</v>
      </c>
    </row>
    <row r="326" spans="1:43" x14ac:dyDescent="0.25">
      <c r="A326" s="1">
        <v>2.04575</v>
      </c>
      <c r="B326" s="1">
        <v>1.8391</v>
      </c>
      <c r="C326" s="1">
        <v>4.0675299999999996</v>
      </c>
      <c r="D326" s="1">
        <v>4.3096899999999998</v>
      </c>
      <c r="E326" s="1">
        <v>1.8377600000000001</v>
      </c>
      <c r="F326" s="1">
        <v>3.6542599999999998</v>
      </c>
      <c r="G326" s="1">
        <v>3.6022699999999999</v>
      </c>
      <c r="H326" s="1">
        <v>5.6039500000000002</v>
      </c>
      <c r="I326" s="1">
        <v>3.6837399999999998</v>
      </c>
      <c r="J326" s="1">
        <v>0.497807</v>
      </c>
      <c r="K326" s="1">
        <v>5.87582</v>
      </c>
      <c r="L326" s="1">
        <v>3.4595099999999999</v>
      </c>
      <c r="M326" s="1">
        <v>2.4541300000000001</v>
      </c>
      <c r="N326" s="1">
        <v>1.4819500000000001</v>
      </c>
      <c r="O326" s="1">
        <v>3.4431400000000001</v>
      </c>
      <c r="P326" s="1">
        <v>4.5693000000000001</v>
      </c>
      <c r="Q326" s="1">
        <v>2.3919600000000001</v>
      </c>
      <c r="R326" s="1">
        <v>2.9770799999999999</v>
      </c>
      <c r="S326" s="1">
        <v>1.73847</v>
      </c>
      <c r="T326" s="1">
        <v>5.3682299999999996</v>
      </c>
      <c r="U326" s="1">
        <v>3.7839</v>
      </c>
      <c r="V326" s="1" t="s">
        <v>23</v>
      </c>
      <c r="W326" s="1">
        <f>ABS(IK_diagnostics_degrees[[#This Row],[Column1]]-A325)</f>
        <v>1.8538299999999999</v>
      </c>
      <c r="X326" s="1">
        <f>ABS(IK_diagnostics_degrees[[#This Row],[Column2]]-B325)</f>
        <v>7.2400000000001352E-3</v>
      </c>
      <c r="Y326" s="1">
        <f>ABS(IK_diagnostics_degrees[[#This Row],[Column3]]-C325)</f>
        <v>2.2282499999999996</v>
      </c>
      <c r="Z326" s="1">
        <f>ABS(IK_diagnostics_degrees[[#This Row],[Column4]]-D325)</f>
        <v>0.14390000000000036</v>
      </c>
      <c r="AA326" s="1">
        <f>ABS(IK_diagnostics_degrees[[#This Row],[Column5]]-E325)</f>
        <v>1.0634969999999999</v>
      </c>
      <c r="AB326" s="1">
        <f>ABS(IK_diagnostics_degrees[[#This Row],[Column6]]-F325)</f>
        <v>1.6232799999999998</v>
      </c>
      <c r="AC326" s="1">
        <f>ABS(IK_diagnostics_degrees[[#This Row],[Column7]]-G325)</f>
        <v>1.8892499999999999</v>
      </c>
      <c r="AD326" s="1">
        <f>ABS(IK_diagnostics_degrees[[#This Row],[Column8]]-H325)</f>
        <v>4.0777000000000001</v>
      </c>
      <c r="AE326" s="1">
        <f>ABS(IK_diagnostics_degrees[[#This Row],[Column9]]-I325)</f>
        <v>2.2945500000000001</v>
      </c>
      <c r="AF326" s="1">
        <f>ABS(IK_diagnostics_degrees[[#This Row],[Column10]]-J325)</f>
        <v>3.283893</v>
      </c>
      <c r="AG326" s="1">
        <f>ABS(IK_diagnostics_degrees[[#This Row],[Column11]]-K325)</f>
        <v>2.5386299999999999</v>
      </c>
      <c r="AH326" s="1">
        <f>ABS(IK_diagnostics_degrees[[#This Row],[Column12]]-L325)</f>
        <v>1.5339999999999998</v>
      </c>
      <c r="AI326" s="1">
        <f>ABS(IK_diagnostics_degrees[[#This Row],[Column13]]-M325)</f>
        <v>2.9197999999999995</v>
      </c>
      <c r="AJ326" s="1">
        <f>ABS(IK_diagnostics_degrees[[#This Row],[Column14]]-N325)</f>
        <v>4.80124</v>
      </c>
      <c r="AK326" s="1">
        <f>ABS(IK_diagnostics_degrees[[#This Row],[Column15]]-O325)</f>
        <v>2.8105880000000001</v>
      </c>
      <c r="AL326" s="1">
        <f>ABS(IK_diagnostics_degrees[[#This Row],[Column16]]-P325)</f>
        <v>4.2047270000000001</v>
      </c>
      <c r="AM326" s="1">
        <f>ABS(IK_diagnostics_degrees[[#This Row],[Column17]]-Q325)</f>
        <v>3.8912300000000002</v>
      </c>
      <c r="AN326" s="1">
        <f>ABS(IK_diagnostics_degrees[[#This Row],[Column18]]-R325)</f>
        <v>1.03233</v>
      </c>
      <c r="AO326" s="1">
        <f>ABS(IK_diagnostics_degrees[[#This Row],[Column19]]-S325)</f>
        <v>0.54064999999999985</v>
      </c>
      <c r="AP326" s="1">
        <f>ABS(IK_diagnostics_degrees[[#This Row],[Column20]]-T325)</f>
        <v>4.818136</v>
      </c>
      <c r="AQ326" s="1">
        <f>ABS(IK_diagnostics_degrees[[#This Row],[Column21]]-U325)</f>
        <v>0.43417999999999957</v>
      </c>
    </row>
    <row r="327" spans="1:43" x14ac:dyDescent="0.25">
      <c r="A327" s="1">
        <v>1.9794799999999999</v>
      </c>
      <c r="B327" s="1">
        <v>4.6644500000000004</v>
      </c>
      <c r="C327" s="1">
        <v>3.3500999999999999</v>
      </c>
      <c r="D327" s="1">
        <v>4.11395</v>
      </c>
      <c r="E327" s="1">
        <v>4.0417899999999998</v>
      </c>
      <c r="F327" s="1">
        <v>6.2188100000000004</v>
      </c>
      <c r="G327" s="1">
        <v>2.4885100000000002</v>
      </c>
      <c r="H327" s="1">
        <v>3.0562200000000002</v>
      </c>
      <c r="I327" s="1">
        <v>2.77345</v>
      </c>
      <c r="J327" s="1">
        <v>1.5720000000000001</v>
      </c>
      <c r="K327" s="1">
        <v>1.16022</v>
      </c>
      <c r="L327" s="1">
        <v>4.5556000000000001</v>
      </c>
      <c r="M327" s="1">
        <v>1.3688199999999999</v>
      </c>
      <c r="N327" s="1">
        <v>4.5492100000000004</v>
      </c>
      <c r="O327" s="1">
        <v>2.9179300000000001</v>
      </c>
      <c r="P327" s="1">
        <v>3.53545</v>
      </c>
      <c r="Q327" s="1">
        <v>0.75365800000000005</v>
      </c>
      <c r="R327" s="1" t="s">
        <v>22</v>
      </c>
      <c r="S327" s="1">
        <v>4.3660399999999999</v>
      </c>
      <c r="T327" s="1">
        <v>6.1297899999999998</v>
      </c>
      <c r="U327" s="1">
        <v>4.31874</v>
      </c>
      <c r="V327" s="1" t="s">
        <v>23</v>
      </c>
      <c r="W327" s="1">
        <f>ABS(IK_diagnostics_degrees[[#This Row],[Column1]]-A326)</f>
        <v>6.6270000000000051E-2</v>
      </c>
      <c r="X327" s="1">
        <f>ABS(IK_diagnostics_degrees[[#This Row],[Column2]]-B326)</f>
        <v>2.8253500000000003</v>
      </c>
      <c r="Y327" s="1">
        <f>ABS(IK_diagnostics_degrees[[#This Row],[Column3]]-C326)</f>
        <v>0.71742999999999979</v>
      </c>
      <c r="Z327" s="1">
        <f>ABS(IK_diagnostics_degrees[[#This Row],[Column4]]-D326)</f>
        <v>0.1957399999999998</v>
      </c>
      <c r="AA327" s="1">
        <f>ABS(IK_diagnostics_degrees[[#This Row],[Column5]]-E326)</f>
        <v>2.2040299999999995</v>
      </c>
      <c r="AB327" s="1">
        <f>ABS(IK_diagnostics_degrees[[#This Row],[Column6]]-F326)</f>
        <v>2.5645500000000006</v>
      </c>
      <c r="AC327" s="1">
        <f>ABS(IK_diagnostics_degrees[[#This Row],[Column7]]-G326)</f>
        <v>1.1137599999999996</v>
      </c>
      <c r="AD327" s="1">
        <f>ABS(IK_diagnostics_degrees[[#This Row],[Column8]]-H326)</f>
        <v>2.5477300000000001</v>
      </c>
      <c r="AE327" s="1">
        <f>ABS(IK_diagnostics_degrees[[#This Row],[Column9]]-I326)</f>
        <v>0.91028999999999982</v>
      </c>
      <c r="AF327" s="1">
        <f>ABS(IK_diagnostics_degrees[[#This Row],[Column10]]-J326)</f>
        <v>1.0741930000000002</v>
      </c>
      <c r="AG327" s="1">
        <f>ABS(IK_diagnostics_degrees[[#This Row],[Column11]]-K326)</f>
        <v>4.7156000000000002</v>
      </c>
      <c r="AH327" s="1">
        <f>ABS(IK_diagnostics_degrees[[#This Row],[Column12]]-L326)</f>
        <v>1.0960900000000002</v>
      </c>
      <c r="AI327" s="1">
        <f>ABS(IK_diagnostics_degrees[[#This Row],[Column13]]-M326)</f>
        <v>1.0853100000000002</v>
      </c>
      <c r="AJ327" s="1">
        <f>ABS(IK_diagnostics_degrees[[#This Row],[Column14]]-N326)</f>
        <v>3.0672600000000001</v>
      </c>
      <c r="AK327" s="1">
        <f>ABS(IK_diagnostics_degrees[[#This Row],[Column15]]-O326)</f>
        <v>0.52520999999999995</v>
      </c>
      <c r="AL327" s="1">
        <f>ABS(IK_diagnostics_degrees[[#This Row],[Column16]]-P326)</f>
        <v>1.0338500000000002</v>
      </c>
      <c r="AM327" s="1">
        <f>ABS(IK_diagnostics_degrees[[#This Row],[Column17]]-Q326)</f>
        <v>1.6383019999999999</v>
      </c>
      <c r="AN327" s="1">
        <f>ABS(IK_diagnostics_degrees[[#This Row],[Column18]]-R326)</f>
        <v>2.9770799999999999</v>
      </c>
      <c r="AO327" s="1">
        <f>ABS(IK_diagnostics_degrees[[#This Row],[Column19]]-S326)</f>
        <v>2.62757</v>
      </c>
      <c r="AP327" s="1">
        <f>ABS(IK_diagnostics_degrees[[#This Row],[Column20]]-T326)</f>
        <v>0.76156000000000024</v>
      </c>
      <c r="AQ327" s="1">
        <f>ABS(IK_diagnostics_degrees[[#This Row],[Column21]]-U326)</f>
        <v>0.53483999999999998</v>
      </c>
    </row>
    <row r="328" spans="1:43" x14ac:dyDescent="0.25">
      <c r="A328" s="1">
        <v>3.7336499999999999</v>
      </c>
      <c r="B328" s="1">
        <v>1.37968</v>
      </c>
      <c r="C328" s="1">
        <v>2.5392700000000001</v>
      </c>
      <c r="D328" s="1">
        <v>0.42695</v>
      </c>
      <c r="E328" s="1">
        <v>0.83741699999999997</v>
      </c>
      <c r="F328" s="1" t="s">
        <v>22</v>
      </c>
      <c r="G328" s="1">
        <v>4.1083600000000002</v>
      </c>
      <c r="H328" s="1">
        <v>4.2681500000000003</v>
      </c>
      <c r="I328" s="1">
        <v>6.1042199999999998</v>
      </c>
      <c r="J328" s="1">
        <v>5.8549800000000003</v>
      </c>
      <c r="K328" s="1">
        <v>2.6945899999999998</v>
      </c>
      <c r="L328" s="1">
        <v>5.0660800000000004</v>
      </c>
      <c r="M328" s="1">
        <v>3.73699</v>
      </c>
      <c r="N328" s="1">
        <v>3.60311</v>
      </c>
      <c r="O328" s="1">
        <v>2.9371499999999999</v>
      </c>
      <c r="P328" s="1">
        <v>2.1777700000000002</v>
      </c>
      <c r="Q328" s="1">
        <v>1.51573</v>
      </c>
      <c r="R328" s="1">
        <v>2.9862E-2</v>
      </c>
      <c r="S328" s="1">
        <v>1.47342</v>
      </c>
      <c r="T328" s="1">
        <v>0.76763300000000001</v>
      </c>
      <c r="U328" s="1">
        <v>5.8420800000000002</v>
      </c>
      <c r="V328" s="1" t="s">
        <v>23</v>
      </c>
      <c r="W328" s="1">
        <f>ABS(IK_diagnostics_degrees[[#This Row],[Column1]]-A327)</f>
        <v>1.75417</v>
      </c>
      <c r="X328" s="1">
        <f>ABS(IK_diagnostics_degrees[[#This Row],[Column2]]-B327)</f>
        <v>3.2847700000000004</v>
      </c>
      <c r="Y328" s="1">
        <f>ABS(IK_diagnostics_degrees[[#This Row],[Column3]]-C327)</f>
        <v>0.81082999999999972</v>
      </c>
      <c r="Z328" s="1">
        <f>ABS(IK_diagnostics_degrees[[#This Row],[Column4]]-D327)</f>
        <v>3.6869999999999998</v>
      </c>
      <c r="AA328" s="1">
        <f>ABS(IK_diagnostics_degrees[[#This Row],[Column5]]-E327)</f>
        <v>3.2043729999999999</v>
      </c>
      <c r="AB328" s="1">
        <f>ABS(IK_diagnostics_degrees[[#This Row],[Column6]]-F327)</f>
        <v>6.2188100000000004</v>
      </c>
      <c r="AC328" s="1">
        <f>ABS(IK_diagnostics_degrees[[#This Row],[Column7]]-G327)</f>
        <v>1.61985</v>
      </c>
      <c r="AD328" s="1">
        <f>ABS(IK_diagnostics_degrees[[#This Row],[Column8]]-H327)</f>
        <v>1.2119300000000002</v>
      </c>
      <c r="AE328" s="1">
        <f>ABS(IK_diagnostics_degrees[[#This Row],[Column9]]-I327)</f>
        <v>3.3307699999999998</v>
      </c>
      <c r="AF328" s="1">
        <f>ABS(IK_diagnostics_degrees[[#This Row],[Column10]]-J327)</f>
        <v>4.2829800000000002</v>
      </c>
      <c r="AG328" s="1">
        <f>ABS(IK_diagnostics_degrees[[#This Row],[Column11]]-K327)</f>
        <v>1.5343699999999998</v>
      </c>
      <c r="AH328" s="1">
        <f>ABS(IK_diagnostics_degrees[[#This Row],[Column12]]-L327)</f>
        <v>0.51048000000000027</v>
      </c>
      <c r="AI328" s="1">
        <f>ABS(IK_diagnostics_degrees[[#This Row],[Column13]]-M327)</f>
        <v>2.3681700000000001</v>
      </c>
      <c r="AJ328" s="1">
        <f>ABS(IK_diagnostics_degrees[[#This Row],[Column14]]-N327)</f>
        <v>0.94610000000000039</v>
      </c>
      <c r="AK328" s="1">
        <f>ABS(IK_diagnostics_degrees[[#This Row],[Column15]]-O327)</f>
        <v>1.9219999999999793E-2</v>
      </c>
      <c r="AL328" s="1">
        <f>ABS(IK_diagnostics_degrees[[#This Row],[Column16]]-P327)</f>
        <v>1.3576799999999998</v>
      </c>
      <c r="AM328" s="1">
        <f>ABS(IK_diagnostics_degrees[[#This Row],[Column17]]-Q327)</f>
        <v>0.76207199999999997</v>
      </c>
      <c r="AN328" s="1">
        <f>ABS(IK_diagnostics_degrees[[#This Row],[Column18]]-R327)</f>
        <v>2.9862E-2</v>
      </c>
      <c r="AO328" s="1">
        <f>ABS(IK_diagnostics_degrees[[#This Row],[Column19]]-S327)</f>
        <v>2.89262</v>
      </c>
      <c r="AP328" s="1">
        <f>ABS(IK_diagnostics_degrees[[#This Row],[Column20]]-T327)</f>
        <v>5.3621569999999998</v>
      </c>
      <c r="AQ328" s="1">
        <f>ABS(IK_diagnostics_degrees[[#This Row],[Column21]]-U327)</f>
        <v>1.5233400000000001</v>
      </c>
    </row>
    <row r="329" spans="1:43" x14ac:dyDescent="0.25">
      <c r="A329" s="1">
        <v>2.9075500000000001</v>
      </c>
      <c r="B329" s="1">
        <v>5.2120100000000003</v>
      </c>
      <c r="C329" s="1">
        <v>4.8190200000000001</v>
      </c>
      <c r="D329" s="1">
        <v>5.8272599999999999</v>
      </c>
      <c r="E329" s="1">
        <v>5.4040600000000003</v>
      </c>
      <c r="F329" s="1">
        <v>5.8356899999999996</v>
      </c>
      <c r="G329" s="1">
        <v>0.76648899999999998</v>
      </c>
      <c r="H329" s="1">
        <v>3.6589999999999998</v>
      </c>
      <c r="I329" s="1">
        <v>1.0257000000000001</v>
      </c>
      <c r="J329" s="1">
        <v>4.3892800000000003</v>
      </c>
      <c r="K329" s="1">
        <v>1.78989</v>
      </c>
      <c r="L329" s="1">
        <v>4.08249</v>
      </c>
      <c r="M329" s="1">
        <v>2.8882599999999998</v>
      </c>
      <c r="N329" s="1">
        <v>3.4841099999999998</v>
      </c>
      <c r="O329" s="1">
        <v>3.5710000000000002</v>
      </c>
      <c r="P329" s="1">
        <v>0.83203099999999997</v>
      </c>
      <c r="Q329" s="1">
        <v>4.9949199999999996</v>
      </c>
      <c r="R329" s="1">
        <v>5.1214000000000004</v>
      </c>
      <c r="S329" s="1">
        <v>2.7989799999999998</v>
      </c>
      <c r="T329" s="1">
        <v>1.3102</v>
      </c>
      <c r="U329" s="1">
        <v>0.81114600000000003</v>
      </c>
      <c r="V329" s="1" t="s">
        <v>23</v>
      </c>
      <c r="W329" s="1">
        <f>ABS(IK_diagnostics_degrees[[#This Row],[Column1]]-A328)</f>
        <v>0.82609999999999983</v>
      </c>
      <c r="X329" s="1">
        <f>ABS(IK_diagnostics_degrees[[#This Row],[Column2]]-B328)</f>
        <v>3.8323300000000002</v>
      </c>
      <c r="Y329" s="1">
        <f>ABS(IK_diagnostics_degrees[[#This Row],[Column3]]-C328)</f>
        <v>2.2797499999999999</v>
      </c>
      <c r="Z329" s="1">
        <f>ABS(IK_diagnostics_degrees[[#This Row],[Column4]]-D328)</f>
        <v>5.4003100000000002</v>
      </c>
      <c r="AA329" s="1">
        <f>ABS(IK_diagnostics_degrees[[#This Row],[Column5]]-E328)</f>
        <v>4.566643</v>
      </c>
      <c r="AB329" s="1">
        <f>ABS(IK_diagnostics_degrees[[#This Row],[Column6]]-F328)</f>
        <v>5.8356899999999996</v>
      </c>
      <c r="AC329" s="1">
        <f>ABS(IK_diagnostics_degrees[[#This Row],[Column7]]-G328)</f>
        <v>3.3418710000000003</v>
      </c>
      <c r="AD329" s="1">
        <f>ABS(IK_diagnostics_degrees[[#This Row],[Column8]]-H328)</f>
        <v>0.60915000000000052</v>
      </c>
      <c r="AE329" s="1">
        <f>ABS(IK_diagnostics_degrees[[#This Row],[Column9]]-I328)</f>
        <v>5.0785199999999993</v>
      </c>
      <c r="AF329" s="1">
        <f>ABS(IK_diagnostics_degrees[[#This Row],[Column10]]-J328)</f>
        <v>1.4657</v>
      </c>
      <c r="AG329" s="1">
        <f>ABS(IK_diagnostics_degrees[[#This Row],[Column11]]-K328)</f>
        <v>0.90469999999999984</v>
      </c>
      <c r="AH329" s="1">
        <f>ABS(IK_diagnostics_degrees[[#This Row],[Column12]]-L328)</f>
        <v>0.98359000000000041</v>
      </c>
      <c r="AI329" s="1">
        <f>ABS(IK_diagnostics_degrees[[#This Row],[Column13]]-M328)</f>
        <v>0.84873000000000021</v>
      </c>
      <c r="AJ329" s="1">
        <f>ABS(IK_diagnostics_degrees[[#This Row],[Column14]]-N328)</f>
        <v>0.11900000000000022</v>
      </c>
      <c r="AK329" s="1">
        <f>ABS(IK_diagnostics_degrees[[#This Row],[Column15]]-O328)</f>
        <v>0.63385000000000025</v>
      </c>
      <c r="AL329" s="1">
        <f>ABS(IK_diagnostics_degrees[[#This Row],[Column16]]-P328)</f>
        <v>1.3457390000000002</v>
      </c>
      <c r="AM329" s="1">
        <f>ABS(IK_diagnostics_degrees[[#This Row],[Column17]]-Q328)</f>
        <v>3.4791899999999996</v>
      </c>
      <c r="AN329" s="1">
        <f>ABS(IK_diagnostics_degrees[[#This Row],[Column18]]-R328)</f>
        <v>5.0915380000000008</v>
      </c>
      <c r="AO329" s="1">
        <f>ABS(IK_diagnostics_degrees[[#This Row],[Column19]]-S328)</f>
        <v>1.3255599999999998</v>
      </c>
      <c r="AP329" s="1">
        <f>ABS(IK_diagnostics_degrees[[#This Row],[Column20]]-T328)</f>
        <v>0.54256700000000002</v>
      </c>
      <c r="AQ329" s="1">
        <f>ABS(IK_diagnostics_degrees[[#This Row],[Column21]]-U328)</f>
        <v>5.0309340000000002</v>
      </c>
    </row>
    <row r="330" spans="1:43" x14ac:dyDescent="0.25">
      <c r="A330" s="1">
        <v>3.09693</v>
      </c>
      <c r="B330" s="1">
        <v>5.6408500000000004</v>
      </c>
      <c r="C330" s="1">
        <v>5.2194799999999999</v>
      </c>
      <c r="D330" s="1">
        <v>4.3826099999999997</v>
      </c>
      <c r="E330" s="1">
        <v>0.87488600000000005</v>
      </c>
      <c r="F330" s="1">
        <v>4.5689299999999999</v>
      </c>
      <c r="G330" s="1">
        <v>1.2455499999999999</v>
      </c>
      <c r="H330" s="1">
        <v>4.6502400000000002</v>
      </c>
      <c r="I330" s="1">
        <v>1.2623200000000001</v>
      </c>
      <c r="J330" s="1">
        <v>1.9641200000000001</v>
      </c>
      <c r="K330" s="1">
        <v>2.9114300000000002</v>
      </c>
      <c r="L330" s="1">
        <v>5.61076</v>
      </c>
      <c r="M330" s="1">
        <v>2.7145800000000002</v>
      </c>
      <c r="N330" s="1">
        <v>3.5752600000000001</v>
      </c>
      <c r="O330" s="1">
        <v>0.87881600000000004</v>
      </c>
      <c r="P330" s="1">
        <v>3.3099599999999998</v>
      </c>
      <c r="Q330" s="1">
        <v>0.41481600000000002</v>
      </c>
      <c r="R330" s="1">
        <v>0.39161200000000002</v>
      </c>
      <c r="S330" s="1">
        <v>5.9139900000000001</v>
      </c>
      <c r="T330" s="1">
        <v>4.4355200000000004</v>
      </c>
      <c r="U330" s="1">
        <v>3.3601299999999998</v>
      </c>
      <c r="V330" s="1" t="s">
        <v>23</v>
      </c>
      <c r="W330" s="1">
        <f>ABS(IK_diagnostics_degrees[[#This Row],[Column1]]-A329)</f>
        <v>0.18937999999999988</v>
      </c>
      <c r="X330" s="1">
        <f>ABS(IK_diagnostics_degrees[[#This Row],[Column2]]-B329)</f>
        <v>0.42884000000000011</v>
      </c>
      <c r="Y330" s="1">
        <f>ABS(IK_diagnostics_degrees[[#This Row],[Column3]]-C329)</f>
        <v>0.40045999999999982</v>
      </c>
      <c r="Z330" s="1">
        <f>ABS(IK_diagnostics_degrees[[#This Row],[Column4]]-D329)</f>
        <v>1.4446500000000002</v>
      </c>
      <c r="AA330" s="1">
        <f>ABS(IK_diagnostics_degrees[[#This Row],[Column5]]-E329)</f>
        <v>4.5291740000000003</v>
      </c>
      <c r="AB330" s="1">
        <f>ABS(IK_diagnostics_degrees[[#This Row],[Column6]]-F329)</f>
        <v>1.2667599999999997</v>
      </c>
      <c r="AC330" s="1">
        <f>ABS(IK_diagnostics_degrees[[#This Row],[Column7]]-G329)</f>
        <v>0.47906099999999996</v>
      </c>
      <c r="AD330" s="1">
        <f>ABS(IK_diagnostics_degrees[[#This Row],[Column8]]-H329)</f>
        <v>0.99124000000000034</v>
      </c>
      <c r="AE330" s="1">
        <f>ABS(IK_diagnostics_degrees[[#This Row],[Column9]]-I329)</f>
        <v>0.23662000000000005</v>
      </c>
      <c r="AF330" s="1">
        <f>ABS(IK_diagnostics_degrees[[#This Row],[Column10]]-J329)</f>
        <v>2.42516</v>
      </c>
      <c r="AG330" s="1">
        <f>ABS(IK_diagnostics_degrees[[#This Row],[Column11]]-K329)</f>
        <v>1.1215400000000002</v>
      </c>
      <c r="AH330" s="1">
        <f>ABS(IK_diagnostics_degrees[[#This Row],[Column12]]-L329)</f>
        <v>1.52827</v>
      </c>
      <c r="AI330" s="1">
        <f>ABS(IK_diagnostics_degrees[[#This Row],[Column13]]-M329)</f>
        <v>0.17367999999999961</v>
      </c>
      <c r="AJ330" s="1">
        <f>ABS(IK_diagnostics_degrees[[#This Row],[Column14]]-N329)</f>
        <v>9.1150000000000286E-2</v>
      </c>
      <c r="AK330" s="1">
        <f>ABS(IK_diagnostics_degrees[[#This Row],[Column15]]-O329)</f>
        <v>2.6921840000000001</v>
      </c>
      <c r="AL330" s="1">
        <f>ABS(IK_diagnostics_degrees[[#This Row],[Column16]]-P329)</f>
        <v>2.4779289999999996</v>
      </c>
      <c r="AM330" s="1">
        <f>ABS(IK_diagnostics_degrees[[#This Row],[Column17]]-Q329)</f>
        <v>4.5801039999999995</v>
      </c>
      <c r="AN330" s="1">
        <f>ABS(IK_diagnostics_degrees[[#This Row],[Column18]]-R329)</f>
        <v>4.7297880000000001</v>
      </c>
      <c r="AO330" s="1">
        <f>ABS(IK_diagnostics_degrees[[#This Row],[Column19]]-S329)</f>
        <v>3.1150100000000003</v>
      </c>
      <c r="AP330" s="1">
        <f>ABS(IK_diagnostics_degrees[[#This Row],[Column20]]-T329)</f>
        <v>3.1253200000000003</v>
      </c>
      <c r="AQ330" s="1">
        <f>ABS(IK_diagnostics_degrees[[#This Row],[Column21]]-U329)</f>
        <v>2.5489839999999999</v>
      </c>
    </row>
    <row r="331" spans="1:43" x14ac:dyDescent="0.25">
      <c r="A331" s="1">
        <v>1.0566500000000001</v>
      </c>
      <c r="B331" s="1">
        <v>4.9636699999999996</v>
      </c>
      <c r="C331" s="1">
        <v>5.1808500000000004</v>
      </c>
      <c r="D331" s="1">
        <v>2.8662299999999998</v>
      </c>
      <c r="E331" s="1">
        <v>3.5916899999999998</v>
      </c>
      <c r="F331" s="1">
        <v>0.43282300000000001</v>
      </c>
      <c r="G331" s="1" t="s">
        <v>22</v>
      </c>
      <c r="H331" s="1">
        <v>4.04331</v>
      </c>
      <c r="I331" s="1">
        <v>2.7255799999999999</v>
      </c>
      <c r="J331" s="1">
        <v>4.9195900000000004</v>
      </c>
      <c r="K331" s="1">
        <v>1.0785199999999999</v>
      </c>
      <c r="L331" s="1">
        <v>1.82176E-2</v>
      </c>
      <c r="M331" s="1">
        <v>5.3574000000000002</v>
      </c>
      <c r="N331" s="1">
        <v>0.84194800000000003</v>
      </c>
      <c r="O331" s="1">
        <v>4.5070300000000003</v>
      </c>
      <c r="P331" s="1">
        <v>5.2870100000000004</v>
      </c>
      <c r="Q331" s="1">
        <v>3.3930699999999998</v>
      </c>
      <c r="R331" s="1">
        <v>2.6924199999999998</v>
      </c>
      <c r="S331" s="1" t="s">
        <v>22</v>
      </c>
      <c r="T331" s="1">
        <v>4.5158300000000002</v>
      </c>
      <c r="U331" s="1">
        <v>4.3971</v>
      </c>
      <c r="V331" s="1" t="s">
        <v>23</v>
      </c>
      <c r="W331" s="1">
        <f>ABS(IK_diagnostics_degrees[[#This Row],[Column1]]-A330)</f>
        <v>2.0402800000000001</v>
      </c>
      <c r="X331" s="1">
        <f>ABS(IK_diagnostics_degrees[[#This Row],[Column2]]-B330)</f>
        <v>0.67718000000000078</v>
      </c>
      <c r="Y331" s="1">
        <f>ABS(IK_diagnostics_degrees[[#This Row],[Column3]]-C330)</f>
        <v>3.8629999999999498E-2</v>
      </c>
      <c r="Z331" s="1">
        <f>ABS(IK_diagnostics_degrees[[#This Row],[Column4]]-D330)</f>
        <v>1.5163799999999998</v>
      </c>
      <c r="AA331" s="1">
        <f>ABS(IK_diagnostics_degrees[[#This Row],[Column5]]-E330)</f>
        <v>2.7168039999999998</v>
      </c>
      <c r="AB331" s="1">
        <f>ABS(IK_diagnostics_degrees[[#This Row],[Column6]]-F330)</f>
        <v>4.136107</v>
      </c>
      <c r="AC331" s="1">
        <f>ABS(IK_diagnostics_degrees[[#This Row],[Column7]]-G330)</f>
        <v>1.2455499999999999</v>
      </c>
      <c r="AD331" s="1">
        <f>ABS(IK_diagnostics_degrees[[#This Row],[Column8]]-H330)</f>
        <v>0.60693000000000019</v>
      </c>
      <c r="AE331" s="1">
        <f>ABS(IK_diagnostics_degrees[[#This Row],[Column9]]-I330)</f>
        <v>1.4632599999999998</v>
      </c>
      <c r="AF331" s="1">
        <f>ABS(IK_diagnostics_degrees[[#This Row],[Column10]]-J330)</f>
        <v>2.95547</v>
      </c>
      <c r="AG331" s="1">
        <f>ABS(IK_diagnostics_degrees[[#This Row],[Column11]]-K330)</f>
        <v>1.8329100000000003</v>
      </c>
      <c r="AH331" s="1">
        <f>ABS(IK_diagnostics_degrees[[#This Row],[Column12]]-L330)</f>
        <v>5.5925424000000001</v>
      </c>
      <c r="AI331" s="1">
        <f>ABS(IK_diagnostics_degrees[[#This Row],[Column13]]-M330)</f>
        <v>2.6428199999999999</v>
      </c>
      <c r="AJ331" s="1">
        <f>ABS(IK_diagnostics_degrees[[#This Row],[Column14]]-N330)</f>
        <v>2.7333120000000002</v>
      </c>
      <c r="AK331" s="1">
        <f>ABS(IK_diagnostics_degrees[[#This Row],[Column15]]-O330)</f>
        <v>3.6282140000000003</v>
      </c>
      <c r="AL331" s="1">
        <f>ABS(IK_diagnostics_degrees[[#This Row],[Column16]]-P330)</f>
        <v>1.9770500000000006</v>
      </c>
      <c r="AM331" s="1">
        <f>ABS(IK_diagnostics_degrees[[#This Row],[Column17]]-Q330)</f>
        <v>2.9782539999999997</v>
      </c>
      <c r="AN331" s="1">
        <f>ABS(IK_diagnostics_degrees[[#This Row],[Column18]]-R330)</f>
        <v>2.300808</v>
      </c>
      <c r="AO331" s="1">
        <f>ABS(IK_diagnostics_degrees[[#This Row],[Column19]]-S330)</f>
        <v>5.9139900000000001</v>
      </c>
      <c r="AP331" s="1">
        <f>ABS(IK_diagnostics_degrees[[#This Row],[Column20]]-T330)</f>
        <v>8.0309999999999881E-2</v>
      </c>
      <c r="AQ331" s="1">
        <f>ABS(IK_diagnostics_degrees[[#This Row],[Column21]]-U330)</f>
        <v>1.0369700000000002</v>
      </c>
    </row>
    <row r="332" spans="1:43" x14ac:dyDescent="0.25">
      <c r="A332" s="1">
        <v>5.5636000000000001</v>
      </c>
      <c r="B332" s="1">
        <v>5.6595000000000004</v>
      </c>
      <c r="C332" s="1">
        <v>1.3607</v>
      </c>
      <c r="D332" s="1">
        <v>2.1678600000000001</v>
      </c>
      <c r="E332" s="1">
        <v>0.60660199999999997</v>
      </c>
      <c r="F332" s="1">
        <v>5.7138999999999998</v>
      </c>
      <c r="G332" s="1">
        <v>0.63247799999999998</v>
      </c>
      <c r="H332" s="1">
        <v>3.5280800000000001</v>
      </c>
      <c r="I332" s="1">
        <v>4.9473099999999999</v>
      </c>
      <c r="J332" s="1">
        <v>6.2831900000000003</v>
      </c>
      <c r="K332" s="1">
        <v>5.6647699999999999</v>
      </c>
      <c r="L332" s="1">
        <v>3.3759899999999998</v>
      </c>
      <c r="M332" s="1" t="s">
        <v>22</v>
      </c>
      <c r="N332" s="1">
        <v>3.9296199999999999</v>
      </c>
      <c r="O332" s="1">
        <v>3.5071599999999998</v>
      </c>
      <c r="P332" s="1">
        <v>1.75237</v>
      </c>
      <c r="Q332" s="1">
        <v>1.5381</v>
      </c>
      <c r="R332" s="1" t="s">
        <v>22</v>
      </c>
      <c r="S332" s="1">
        <v>4.0284899999999997</v>
      </c>
      <c r="T332" s="1">
        <v>1.04965</v>
      </c>
      <c r="U332" s="1">
        <v>2.6751800000000001</v>
      </c>
      <c r="V332" s="1" t="s">
        <v>23</v>
      </c>
      <c r="W332" s="1">
        <f>ABS(IK_diagnostics_degrees[[#This Row],[Column1]]-A331)</f>
        <v>4.5069499999999998</v>
      </c>
      <c r="X332" s="1">
        <f>ABS(IK_diagnostics_degrees[[#This Row],[Column2]]-B331)</f>
        <v>0.69583000000000084</v>
      </c>
      <c r="Y332" s="1">
        <f>ABS(IK_diagnostics_degrees[[#This Row],[Column3]]-C331)</f>
        <v>3.8201500000000004</v>
      </c>
      <c r="Z332" s="1">
        <f>ABS(IK_diagnostics_degrees[[#This Row],[Column4]]-D331)</f>
        <v>0.69836999999999971</v>
      </c>
      <c r="AA332" s="1">
        <f>ABS(IK_diagnostics_degrees[[#This Row],[Column5]]-E331)</f>
        <v>2.9850879999999997</v>
      </c>
      <c r="AB332" s="1">
        <f>ABS(IK_diagnostics_degrees[[#This Row],[Column6]]-F331)</f>
        <v>5.2810769999999998</v>
      </c>
      <c r="AC332" s="1">
        <f>ABS(IK_diagnostics_degrees[[#This Row],[Column7]]-G331)</f>
        <v>0.63247799999999998</v>
      </c>
      <c r="AD332" s="1">
        <f>ABS(IK_diagnostics_degrees[[#This Row],[Column8]]-H331)</f>
        <v>0.51522999999999985</v>
      </c>
      <c r="AE332" s="1">
        <f>ABS(IK_diagnostics_degrees[[#This Row],[Column9]]-I331)</f>
        <v>2.22173</v>
      </c>
      <c r="AF332" s="1">
        <f>ABS(IK_diagnostics_degrees[[#This Row],[Column10]]-J331)</f>
        <v>1.3635999999999999</v>
      </c>
      <c r="AG332" s="1">
        <f>ABS(IK_diagnostics_degrees[[#This Row],[Column11]]-K331)</f>
        <v>4.5862499999999997</v>
      </c>
      <c r="AH332" s="1">
        <f>ABS(IK_diagnostics_degrees[[#This Row],[Column12]]-L331)</f>
        <v>3.3577724</v>
      </c>
      <c r="AI332" s="1">
        <f>ABS(IK_diagnostics_degrees[[#This Row],[Column13]]-M331)</f>
        <v>5.3574000000000002</v>
      </c>
      <c r="AJ332" s="1">
        <f>ABS(IK_diagnostics_degrees[[#This Row],[Column14]]-N331)</f>
        <v>3.087672</v>
      </c>
      <c r="AK332" s="1">
        <f>ABS(IK_diagnostics_degrees[[#This Row],[Column15]]-O331)</f>
        <v>0.99987000000000048</v>
      </c>
      <c r="AL332" s="1">
        <f>ABS(IK_diagnostics_degrees[[#This Row],[Column16]]-P331)</f>
        <v>3.5346400000000004</v>
      </c>
      <c r="AM332" s="1">
        <f>ABS(IK_diagnostics_degrees[[#This Row],[Column17]]-Q331)</f>
        <v>1.8549699999999998</v>
      </c>
      <c r="AN332" s="1">
        <f>ABS(IK_diagnostics_degrees[[#This Row],[Column18]]-R331)</f>
        <v>2.6924199999999998</v>
      </c>
      <c r="AO332" s="1">
        <f>ABS(IK_diagnostics_degrees[[#This Row],[Column19]]-S331)</f>
        <v>4.0284899999999997</v>
      </c>
      <c r="AP332" s="1">
        <f>ABS(IK_diagnostics_degrees[[#This Row],[Column20]]-T331)</f>
        <v>3.4661800000000005</v>
      </c>
      <c r="AQ332" s="1">
        <f>ABS(IK_diagnostics_degrees[[#This Row],[Column21]]-U331)</f>
        <v>1.7219199999999999</v>
      </c>
    </row>
    <row r="333" spans="1:43" x14ac:dyDescent="0.25">
      <c r="A333" s="1">
        <v>5.8822299999999998</v>
      </c>
      <c r="B333" s="1">
        <v>5.4909499999999998</v>
      </c>
      <c r="C333" s="1">
        <v>2.3832900000000001</v>
      </c>
      <c r="D333" s="1">
        <v>3.8716699999999999</v>
      </c>
      <c r="E333" s="1">
        <v>2.4198</v>
      </c>
      <c r="F333" s="1">
        <v>2.2198099999999998</v>
      </c>
      <c r="G333" s="1">
        <v>4.9305899999999996</v>
      </c>
      <c r="H333" s="1">
        <v>1.9565699999999999</v>
      </c>
      <c r="I333" s="1">
        <v>2.1657199999999999</v>
      </c>
      <c r="J333" s="1">
        <v>1.1371500000000001</v>
      </c>
      <c r="K333" s="1">
        <v>2.9778799999999999</v>
      </c>
      <c r="L333" s="1">
        <v>0.29582999999999998</v>
      </c>
      <c r="M333" s="1">
        <v>0.50931899999999997</v>
      </c>
      <c r="N333" s="1">
        <v>4.6608299999999998</v>
      </c>
      <c r="O333" s="1">
        <v>2.4651299999999998</v>
      </c>
      <c r="P333" s="1">
        <v>5.1932099999999997</v>
      </c>
      <c r="Q333" s="1">
        <v>1.6204000000000001</v>
      </c>
      <c r="R333" s="1">
        <v>3.9718</v>
      </c>
      <c r="S333" s="1">
        <v>0.24016999999999999</v>
      </c>
      <c r="T333" s="1">
        <v>8.3130700000000002E-2</v>
      </c>
      <c r="U333" s="1">
        <v>2.71644</v>
      </c>
      <c r="V333" s="1" t="s">
        <v>23</v>
      </c>
      <c r="W333" s="1">
        <f>ABS(IK_diagnostics_degrees[[#This Row],[Column1]]-A332)</f>
        <v>0.31862999999999975</v>
      </c>
      <c r="X333" s="1">
        <f>ABS(IK_diagnostics_degrees[[#This Row],[Column2]]-B332)</f>
        <v>0.16855000000000064</v>
      </c>
      <c r="Y333" s="1">
        <f>ABS(IK_diagnostics_degrees[[#This Row],[Column3]]-C332)</f>
        <v>1.0225900000000001</v>
      </c>
      <c r="Z333" s="1">
        <f>ABS(IK_diagnostics_degrees[[#This Row],[Column4]]-D332)</f>
        <v>1.7038099999999998</v>
      </c>
      <c r="AA333" s="1">
        <f>ABS(IK_diagnostics_degrees[[#This Row],[Column5]]-E332)</f>
        <v>1.8131979999999999</v>
      </c>
      <c r="AB333" s="1">
        <f>ABS(IK_diagnostics_degrees[[#This Row],[Column6]]-F332)</f>
        <v>3.4940899999999999</v>
      </c>
      <c r="AC333" s="1">
        <f>ABS(IK_diagnostics_degrees[[#This Row],[Column7]]-G332)</f>
        <v>4.2981119999999997</v>
      </c>
      <c r="AD333" s="1">
        <f>ABS(IK_diagnostics_degrees[[#This Row],[Column8]]-H332)</f>
        <v>1.5715100000000002</v>
      </c>
      <c r="AE333" s="1">
        <f>ABS(IK_diagnostics_degrees[[#This Row],[Column9]]-I332)</f>
        <v>2.78159</v>
      </c>
      <c r="AF333" s="1">
        <f>ABS(IK_diagnostics_degrees[[#This Row],[Column10]]-J332)</f>
        <v>5.1460400000000002</v>
      </c>
      <c r="AG333" s="1">
        <f>ABS(IK_diagnostics_degrees[[#This Row],[Column11]]-K332)</f>
        <v>2.68689</v>
      </c>
      <c r="AH333" s="1">
        <f>ABS(IK_diagnostics_degrees[[#This Row],[Column12]]-L332)</f>
        <v>3.0801599999999998</v>
      </c>
      <c r="AI333" s="1">
        <f>ABS(IK_diagnostics_degrees[[#This Row],[Column13]]-M332)</f>
        <v>0.50931899999999997</v>
      </c>
      <c r="AJ333" s="1">
        <f>ABS(IK_diagnostics_degrees[[#This Row],[Column14]]-N332)</f>
        <v>0.73120999999999992</v>
      </c>
      <c r="AK333" s="1">
        <f>ABS(IK_diagnostics_degrees[[#This Row],[Column15]]-O332)</f>
        <v>1.04203</v>
      </c>
      <c r="AL333" s="1">
        <f>ABS(IK_diagnostics_degrees[[#This Row],[Column16]]-P332)</f>
        <v>3.4408399999999997</v>
      </c>
      <c r="AM333" s="1">
        <f>ABS(IK_diagnostics_degrees[[#This Row],[Column17]]-Q332)</f>
        <v>8.230000000000004E-2</v>
      </c>
      <c r="AN333" s="1">
        <f>ABS(IK_diagnostics_degrees[[#This Row],[Column18]]-R332)</f>
        <v>3.9718</v>
      </c>
      <c r="AO333" s="1">
        <f>ABS(IK_diagnostics_degrees[[#This Row],[Column19]]-S332)</f>
        <v>3.7883199999999997</v>
      </c>
      <c r="AP333" s="1">
        <f>ABS(IK_diagnostics_degrees[[#This Row],[Column20]]-T332)</f>
        <v>0.96651929999999997</v>
      </c>
      <c r="AQ333" s="1">
        <f>ABS(IK_diagnostics_degrees[[#This Row],[Column21]]-U332)</f>
        <v>4.1259999999999852E-2</v>
      </c>
    </row>
    <row r="334" spans="1:43" x14ac:dyDescent="0.25">
      <c r="A334" s="1">
        <v>6.2812299999999999</v>
      </c>
      <c r="B334" s="1">
        <v>4.5869299999999997</v>
      </c>
      <c r="C334" s="1">
        <v>2.9419499999999998</v>
      </c>
      <c r="D334" s="1">
        <v>3.0011299999999999</v>
      </c>
      <c r="E334" s="1">
        <v>4.3188300000000002</v>
      </c>
      <c r="F334" s="1">
        <v>2.5004300000000002</v>
      </c>
      <c r="G334" s="1">
        <v>3.4068499999999999</v>
      </c>
      <c r="H334" s="1">
        <v>3.2959499999999999</v>
      </c>
      <c r="I334" s="1">
        <v>6.2831900000000003</v>
      </c>
      <c r="J334" s="1">
        <v>4.7903000000000002</v>
      </c>
      <c r="K334" s="1">
        <v>0.34549600000000003</v>
      </c>
      <c r="L334" s="1">
        <v>2.2337899999999999</v>
      </c>
      <c r="M334" s="1">
        <v>0.983823</v>
      </c>
      <c r="N334" s="1">
        <v>2.06915</v>
      </c>
      <c r="O334" s="1">
        <v>3.15761</v>
      </c>
      <c r="P334" s="1">
        <v>1.10727</v>
      </c>
      <c r="Q334" s="1">
        <v>0.65837400000000001</v>
      </c>
      <c r="R334" s="1">
        <v>5.8142699999999996</v>
      </c>
      <c r="S334" s="1">
        <v>4.3164800000000003</v>
      </c>
      <c r="T334" s="1">
        <v>4.7941599999999998</v>
      </c>
      <c r="U334" s="1">
        <v>1.9969600000000001</v>
      </c>
      <c r="V334" s="1" t="s">
        <v>23</v>
      </c>
      <c r="W334" s="1">
        <f>ABS(IK_diagnostics_degrees[[#This Row],[Column1]]-A333)</f>
        <v>0.39900000000000002</v>
      </c>
      <c r="X334" s="1">
        <f>ABS(IK_diagnostics_degrees[[#This Row],[Column2]]-B333)</f>
        <v>0.90402000000000005</v>
      </c>
      <c r="Y334" s="1">
        <f>ABS(IK_diagnostics_degrees[[#This Row],[Column3]]-C333)</f>
        <v>0.55865999999999971</v>
      </c>
      <c r="Z334" s="1">
        <f>ABS(IK_diagnostics_degrees[[#This Row],[Column4]]-D333)</f>
        <v>0.87054000000000009</v>
      </c>
      <c r="AA334" s="1">
        <f>ABS(IK_diagnostics_degrees[[#This Row],[Column5]]-E333)</f>
        <v>1.8990300000000002</v>
      </c>
      <c r="AB334" s="1">
        <f>ABS(IK_diagnostics_degrees[[#This Row],[Column6]]-F333)</f>
        <v>0.28062000000000031</v>
      </c>
      <c r="AC334" s="1">
        <f>ABS(IK_diagnostics_degrees[[#This Row],[Column7]]-G333)</f>
        <v>1.5237399999999997</v>
      </c>
      <c r="AD334" s="1">
        <f>ABS(IK_diagnostics_degrees[[#This Row],[Column8]]-H333)</f>
        <v>1.33938</v>
      </c>
      <c r="AE334" s="1">
        <f>ABS(IK_diagnostics_degrees[[#This Row],[Column9]]-I333)</f>
        <v>4.1174700000000009</v>
      </c>
      <c r="AF334" s="1">
        <f>ABS(IK_diagnostics_degrees[[#This Row],[Column10]]-J333)</f>
        <v>3.6531500000000001</v>
      </c>
      <c r="AG334" s="1">
        <f>ABS(IK_diagnostics_degrees[[#This Row],[Column11]]-K333)</f>
        <v>2.6323840000000001</v>
      </c>
      <c r="AH334" s="1">
        <f>ABS(IK_diagnostics_degrees[[#This Row],[Column12]]-L333)</f>
        <v>1.9379599999999999</v>
      </c>
      <c r="AI334" s="1">
        <f>ABS(IK_diagnostics_degrees[[#This Row],[Column13]]-M333)</f>
        <v>0.47450400000000004</v>
      </c>
      <c r="AJ334" s="1">
        <f>ABS(IK_diagnostics_degrees[[#This Row],[Column14]]-N333)</f>
        <v>2.5916799999999998</v>
      </c>
      <c r="AK334" s="1">
        <f>ABS(IK_diagnostics_degrees[[#This Row],[Column15]]-O333)</f>
        <v>0.69248000000000021</v>
      </c>
      <c r="AL334" s="1">
        <f>ABS(IK_diagnostics_degrees[[#This Row],[Column16]]-P333)</f>
        <v>4.0859399999999999</v>
      </c>
      <c r="AM334" s="1">
        <f>ABS(IK_diagnostics_degrees[[#This Row],[Column17]]-Q333)</f>
        <v>0.96202600000000005</v>
      </c>
      <c r="AN334" s="1">
        <f>ABS(IK_diagnostics_degrees[[#This Row],[Column18]]-R333)</f>
        <v>1.8424699999999996</v>
      </c>
      <c r="AO334" s="1">
        <f>ABS(IK_diagnostics_degrees[[#This Row],[Column19]]-S333)</f>
        <v>4.0763100000000003</v>
      </c>
      <c r="AP334" s="1">
        <f>ABS(IK_diagnostics_degrees[[#This Row],[Column20]]-T333)</f>
        <v>4.7110292999999999</v>
      </c>
      <c r="AQ334" s="1">
        <f>ABS(IK_diagnostics_degrees[[#This Row],[Column21]]-U333)</f>
        <v>0.7194799999999999</v>
      </c>
    </row>
    <row r="335" spans="1:43" x14ac:dyDescent="0.25">
      <c r="A335" s="1">
        <v>2.6127600000000002</v>
      </c>
      <c r="B335" s="1">
        <v>1.9633100000000001</v>
      </c>
      <c r="C335" s="1">
        <v>3.36036</v>
      </c>
      <c r="D335" s="1">
        <v>2.43391</v>
      </c>
      <c r="E335" s="1">
        <v>3.09212</v>
      </c>
      <c r="F335" s="1">
        <v>4.77393</v>
      </c>
      <c r="G335" s="1">
        <v>3.5464699999999998</v>
      </c>
      <c r="H335" s="1">
        <v>1.17991</v>
      </c>
      <c r="I335" s="1">
        <v>1.1430899999999999</v>
      </c>
      <c r="J335" s="1">
        <v>5.9035399999999996</v>
      </c>
      <c r="K335" s="1">
        <v>6.28308</v>
      </c>
      <c r="L335" s="1">
        <v>5.47438</v>
      </c>
      <c r="M335" s="1">
        <v>3.7668699999999999</v>
      </c>
      <c r="N335" s="1">
        <v>4.33596</v>
      </c>
      <c r="O335" s="1">
        <v>1.06915</v>
      </c>
      <c r="P335" s="1">
        <v>3.0953400000000002</v>
      </c>
      <c r="Q335" s="1">
        <v>5.26234</v>
      </c>
      <c r="R335" s="1">
        <v>2.4366400000000001</v>
      </c>
      <c r="S335" s="1">
        <v>3.7265799999999998</v>
      </c>
      <c r="T335" s="1">
        <v>3.3772199999999999</v>
      </c>
      <c r="U335" s="1">
        <v>6.0635700000000003</v>
      </c>
      <c r="V335" s="1" t="s">
        <v>23</v>
      </c>
      <c r="W335" s="1">
        <f>ABS(IK_diagnostics_degrees[[#This Row],[Column1]]-A334)</f>
        <v>3.6684699999999997</v>
      </c>
      <c r="X335" s="1">
        <f>ABS(IK_diagnostics_degrees[[#This Row],[Column2]]-B334)</f>
        <v>2.6236199999999998</v>
      </c>
      <c r="Y335" s="1">
        <f>ABS(IK_diagnostics_degrees[[#This Row],[Column3]]-C334)</f>
        <v>0.41841000000000017</v>
      </c>
      <c r="Z335" s="1">
        <f>ABS(IK_diagnostics_degrees[[#This Row],[Column4]]-D334)</f>
        <v>0.56721999999999984</v>
      </c>
      <c r="AA335" s="1">
        <f>ABS(IK_diagnostics_degrees[[#This Row],[Column5]]-E334)</f>
        <v>1.2267100000000002</v>
      </c>
      <c r="AB335" s="1">
        <f>ABS(IK_diagnostics_degrees[[#This Row],[Column6]]-F334)</f>
        <v>2.2734999999999999</v>
      </c>
      <c r="AC335" s="1">
        <f>ABS(IK_diagnostics_degrees[[#This Row],[Column7]]-G334)</f>
        <v>0.13961999999999986</v>
      </c>
      <c r="AD335" s="1">
        <f>ABS(IK_diagnostics_degrees[[#This Row],[Column8]]-H334)</f>
        <v>2.1160399999999999</v>
      </c>
      <c r="AE335" s="1">
        <f>ABS(IK_diagnostics_degrees[[#This Row],[Column9]]-I334)</f>
        <v>5.1401000000000003</v>
      </c>
      <c r="AF335" s="1">
        <f>ABS(IK_diagnostics_degrees[[#This Row],[Column10]]-J334)</f>
        <v>1.1132399999999993</v>
      </c>
      <c r="AG335" s="1">
        <f>ABS(IK_diagnostics_degrees[[#This Row],[Column11]]-K334)</f>
        <v>5.9375840000000002</v>
      </c>
      <c r="AH335" s="1">
        <f>ABS(IK_diagnostics_degrees[[#This Row],[Column12]]-L334)</f>
        <v>3.2405900000000001</v>
      </c>
      <c r="AI335" s="1">
        <f>ABS(IK_diagnostics_degrees[[#This Row],[Column13]]-M334)</f>
        <v>2.7830469999999998</v>
      </c>
      <c r="AJ335" s="1">
        <f>ABS(IK_diagnostics_degrees[[#This Row],[Column14]]-N334)</f>
        <v>2.26681</v>
      </c>
      <c r="AK335" s="1">
        <f>ABS(IK_diagnostics_degrees[[#This Row],[Column15]]-O334)</f>
        <v>2.08846</v>
      </c>
      <c r="AL335" s="1">
        <f>ABS(IK_diagnostics_degrees[[#This Row],[Column16]]-P334)</f>
        <v>1.9880700000000002</v>
      </c>
      <c r="AM335" s="1">
        <f>ABS(IK_diagnostics_degrees[[#This Row],[Column17]]-Q334)</f>
        <v>4.6039659999999998</v>
      </c>
      <c r="AN335" s="1">
        <f>ABS(IK_diagnostics_degrees[[#This Row],[Column18]]-R334)</f>
        <v>3.3776299999999995</v>
      </c>
      <c r="AO335" s="1">
        <f>ABS(IK_diagnostics_degrees[[#This Row],[Column19]]-S334)</f>
        <v>0.58990000000000054</v>
      </c>
      <c r="AP335" s="1">
        <f>ABS(IK_diagnostics_degrees[[#This Row],[Column20]]-T334)</f>
        <v>1.4169399999999999</v>
      </c>
      <c r="AQ335" s="1">
        <f>ABS(IK_diagnostics_degrees[[#This Row],[Column21]]-U334)</f>
        <v>4.0666100000000007</v>
      </c>
    </row>
    <row r="336" spans="1:43" x14ac:dyDescent="0.25">
      <c r="A336" s="1">
        <v>3.2356799999999999</v>
      </c>
      <c r="B336" s="1">
        <v>4.9249700000000001</v>
      </c>
      <c r="C336" s="1">
        <v>6.2831900000000003</v>
      </c>
      <c r="D336" s="1">
        <v>4.6880499999999996</v>
      </c>
      <c r="E336" s="1">
        <v>4.5639099999999999</v>
      </c>
      <c r="F336" s="1">
        <v>3.7098100000000001</v>
      </c>
      <c r="G336" s="1">
        <v>2.6666099999999999</v>
      </c>
      <c r="H336" s="1" t="s">
        <v>22</v>
      </c>
      <c r="I336" s="1">
        <v>3.85921</v>
      </c>
      <c r="J336" s="1">
        <v>2.9789500000000002</v>
      </c>
      <c r="K336" s="1">
        <v>2.3003</v>
      </c>
      <c r="L336" s="1">
        <v>6.2831900000000003</v>
      </c>
      <c r="M336" s="1">
        <v>4.5728299999999997</v>
      </c>
      <c r="N336" s="1">
        <v>2.7412000000000001</v>
      </c>
      <c r="O336" s="1">
        <v>3.78871</v>
      </c>
      <c r="P336" s="1" t="s">
        <v>22</v>
      </c>
      <c r="Q336" s="1">
        <v>2.5339399999999999</v>
      </c>
      <c r="R336" s="1">
        <v>4.4278899999999997</v>
      </c>
      <c r="S336" s="1">
        <v>1.80968</v>
      </c>
      <c r="T336" s="1">
        <v>2.9020600000000001</v>
      </c>
      <c r="U336" s="1">
        <v>1.23109</v>
      </c>
      <c r="V336" s="1" t="s">
        <v>23</v>
      </c>
      <c r="W336" s="1">
        <f>ABS(IK_diagnostics_degrees[[#This Row],[Column1]]-A335)</f>
        <v>0.6229199999999997</v>
      </c>
      <c r="X336" s="1">
        <f>ABS(IK_diagnostics_degrees[[#This Row],[Column2]]-B335)</f>
        <v>2.9616600000000002</v>
      </c>
      <c r="Y336" s="1">
        <f>ABS(IK_diagnostics_degrees[[#This Row],[Column3]]-C335)</f>
        <v>2.9228300000000003</v>
      </c>
      <c r="Z336" s="1">
        <f>ABS(IK_diagnostics_degrees[[#This Row],[Column4]]-D335)</f>
        <v>2.2541399999999996</v>
      </c>
      <c r="AA336" s="1">
        <f>ABS(IK_diagnostics_degrees[[#This Row],[Column5]]-E335)</f>
        <v>1.4717899999999999</v>
      </c>
      <c r="AB336" s="1">
        <f>ABS(IK_diagnostics_degrees[[#This Row],[Column6]]-F335)</f>
        <v>1.06412</v>
      </c>
      <c r="AC336" s="1">
        <f>ABS(IK_diagnostics_degrees[[#This Row],[Column7]]-G335)</f>
        <v>0.87985999999999986</v>
      </c>
      <c r="AD336" s="1">
        <f>ABS(IK_diagnostics_degrees[[#This Row],[Column8]]-H335)</f>
        <v>1.17991</v>
      </c>
      <c r="AE336" s="1">
        <f>ABS(IK_diagnostics_degrees[[#This Row],[Column9]]-I335)</f>
        <v>2.7161200000000001</v>
      </c>
      <c r="AF336" s="1">
        <f>ABS(IK_diagnostics_degrees[[#This Row],[Column10]]-J335)</f>
        <v>2.9245899999999994</v>
      </c>
      <c r="AG336" s="1">
        <f>ABS(IK_diagnostics_degrees[[#This Row],[Column11]]-K335)</f>
        <v>3.98278</v>
      </c>
      <c r="AH336" s="1">
        <f>ABS(IK_diagnostics_degrees[[#This Row],[Column12]]-L335)</f>
        <v>0.80881000000000025</v>
      </c>
      <c r="AI336" s="1">
        <f>ABS(IK_diagnostics_degrees[[#This Row],[Column13]]-M335)</f>
        <v>0.80595999999999979</v>
      </c>
      <c r="AJ336" s="1">
        <f>ABS(IK_diagnostics_degrees[[#This Row],[Column14]]-N335)</f>
        <v>1.59476</v>
      </c>
      <c r="AK336" s="1">
        <f>ABS(IK_diagnostics_degrees[[#This Row],[Column15]]-O335)</f>
        <v>2.71956</v>
      </c>
      <c r="AL336" s="1">
        <f>ABS(IK_diagnostics_degrees[[#This Row],[Column16]]-P335)</f>
        <v>3.0953400000000002</v>
      </c>
      <c r="AM336" s="1">
        <f>ABS(IK_diagnostics_degrees[[#This Row],[Column17]]-Q335)</f>
        <v>2.7284000000000002</v>
      </c>
      <c r="AN336" s="1">
        <f>ABS(IK_diagnostics_degrees[[#This Row],[Column18]]-R335)</f>
        <v>1.9912499999999995</v>
      </c>
      <c r="AO336" s="1">
        <f>ABS(IK_diagnostics_degrees[[#This Row],[Column19]]-S335)</f>
        <v>1.9168999999999998</v>
      </c>
      <c r="AP336" s="1">
        <f>ABS(IK_diagnostics_degrees[[#This Row],[Column20]]-T335)</f>
        <v>0.4751599999999998</v>
      </c>
      <c r="AQ336" s="1">
        <f>ABS(IK_diagnostics_degrees[[#This Row],[Column21]]-U335)</f>
        <v>4.8324800000000003</v>
      </c>
    </row>
    <row r="337" spans="1:43" x14ac:dyDescent="0.25">
      <c r="A337" s="1">
        <v>0.21026</v>
      </c>
      <c r="B337" s="1">
        <v>0.41167100000000001</v>
      </c>
      <c r="C337" s="1">
        <v>5.2530900000000003</v>
      </c>
      <c r="D337" s="1">
        <v>0.85331999999999997</v>
      </c>
      <c r="E337" s="1">
        <v>1.93947</v>
      </c>
      <c r="F337" s="1">
        <v>5.6974499999999999</v>
      </c>
      <c r="G337" s="1">
        <v>5.1062200000000004</v>
      </c>
      <c r="H337" s="1">
        <v>2.4344999999999999</v>
      </c>
      <c r="I337" s="1">
        <v>2.2877299999999998</v>
      </c>
      <c r="J337" s="1">
        <v>0.83446799999999999</v>
      </c>
      <c r="K337" s="1">
        <v>4.2556099999999999</v>
      </c>
      <c r="L337" s="1">
        <v>1.8490500000000001</v>
      </c>
      <c r="M337" s="1">
        <v>3.3837899999999999</v>
      </c>
      <c r="N337" s="1">
        <v>3.4422100000000002</v>
      </c>
      <c r="O337" s="1">
        <v>4.34971</v>
      </c>
      <c r="P337" s="1">
        <v>0.79882500000000001</v>
      </c>
      <c r="Q337" s="1">
        <v>5.8332300000000004</v>
      </c>
      <c r="R337" s="1">
        <v>5.46014</v>
      </c>
      <c r="S337" s="1">
        <v>3.6751</v>
      </c>
      <c r="T337" s="1">
        <v>4.4458799999999998</v>
      </c>
      <c r="U337" s="1">
        <v>3.3361200000000002</v>
      </c>
      <c r="V337" s="1" t="s">
        <v>23</v>
      </c>
      <c r="W337" s="1">
        <f>ABS(IK_diagnostics_degrees[[#This Row],[Column1]]-A336)</f>
        <v>3.02542</v>
      </c>
      <c r="X337" s="1">
        <f>ABS(IK_diagnostics_degrees[[#This Row],[Column2]]-B336)</f>
        <v>4.5132989999999999</v>
      </c>
      <c r="Y337" s="1">
        <f>ABS(IK_diagnostics_degrees[[#This Row],[Column3]]-C336)</f>
        <v>1.0301</v>
      </c>
      <c r="Z337" s="1">
        <f>ABS(IK_diagnostics_degrees[[#This Row],[Column4]]-D336)</f>
        <v>3.8347299999999995</v>
      </c>
      <c r="AA337" s="1">
        <f>ABS(IK_diagnostics_degrees[[#This Row],[Column5]]-E336)</f>
        <v>2.6244399999999999</v>
      </c>
      <c r="AB337" s="1">
        <f>ABS(IK_diagnostics_degrees[[#This Row],[Column6]]-F336)</f>
        <v>1.9876399999999999</v>
      </c>
      <c r="AC337" s="1">
        <f>ABS(IK_diagnostics_degrees[[#This Row],[Column7]]-G336)</f>
        <v>2.4396100000000005</v>
      </c>
      <c r="AD337" s="1">
        <f>ABS(IK_diagnostics_degrees[[#This Row],[Column8]]-H336)</f>
        <v>2.4344999999999999</v>
      </c>
      <c r="AE337" s="1">
        <f>ABS(IK_diagnostics_degrees[[#This Row],[Column9]]-I336)</f>
        <v>1.5714800000000002</v>
      </c>
      <c r="AF337" s="1">
        <f>ABS(IK_diagnostics_degrees[[#This Row],[Column10]]-J336)</f>
        <v>2.144482</v>
      </c>
      <c r="AG337" s="1">
        <f>ABS(IK_diagnostics_degrees[[#This Row],[Column11]]-K336)</f>
        <v>1.9553099999999999</v>
      </c>
      <c r="AH337" s="1">
        <f>ABS(IK_diagnostics_degrees[[#This Row],[Column12]]-L336)</f>
        <v>4.4341400000000002</v>
      </c>
      <c r="AI337" s="1">
        <f>ABS(IK_diagnostics_degrees[[#This Row],[Column13]]-M336)</f>
        <v>1.1890399999999999</v>
      </c>
      <c r="AJ337" s="1">
        <f>ABS(IK_diagnostics_degrees[[#This Row],[Column14]]-N336)</f>
        <v>0.70101000000000013</v>
      </c>
      <c r="AK337" s="1">
        <f>ABS(IK_diagnostics_degrees[[#This Row],[Column15]]-O336)</f>
        <v>0.56099999999999994</v>
      </c>
      <c r="AL337" s="1">
        <f>ABS(IK_diagnostics_degrees[[#This Row],[Column16]]-P336)</f>
        <v>0.79882500000000001</v>
      </c>
      <c r="AM337" s="1">
        <f>ABS(IK_diagnostics_degrees[[#This Row],[Column17]]-Q336)</f>
        <v>3.2992900000000005</v>
      </c>
      <c r="AN337" s="1">
        <f>ABS(IK_diagnostics_degrees[[#This Row],[Column18]]-R336)</f>
        <v>1.0322500000000003</v>
      </c>
      <c r="AO337" s="1">
        <f>ABS(IK_diagnostics_degrees[[#This Row],[Column19]]-S336)</f>
        <v>1.8654200000000001</v>
      </c>
      <c r="AP337" s="1">
        <f>ABS(IK_diagnostics_degrees[[#This Row],[Column20]]-T336)</f>
        <v>1.5438199999999997</v>
      </c>
      <c r="AQ337" s="1">
        <f>ABS(IK_diagnostics_degrees[[#This Row],[Column21]]-U336)</f>
        <v>2.1050300000000002</v>
      </c>
    </row>
    <row r="338" spans="1:43" x14ac:dyDescent="0.25">
      <c r="A338" s="1">
        <v>4.8115699999999997</v>
      </c>
      <c r="B338" s="1">
        <v>5.0747999999999998</v>
      </c>
      <c r="C338" s="1">
        <v>2.1712500000000001</v>
      </c>
      <c r="D338" s="1">
        <v>2.2887200000000001</v>
      </c>
      <c r="E338" s="1">
        <v>1.96208</v>
      </c>
      <c r="F338" s="1">
        <v>1.1302399999999999</v>
      </c>
      <c r="G338" s="1">
        <v>0.78598000000000001</v>
      </c>
      <c r="H338" s="1">
        <v>2.1062500000000002</v>
      </c>
      <c r="I338" s="1">
        <v>6.2789200000000003</v>
      </c>
      <c r="J338" s="1">
        <v>3.6262599999999998</v>
      </c>
      <c r="K338" s="1">
        <v>2.1892299999999998</v>
      </c>
      <c r="L338" s="1">
        <v>4.4267599999999998</v>
      </c>
      <c r="M338" s="1">
        <v>2.7563499999999999</v>
      </c>
      <c r="N338" s="1">
        <v>0.36557400000000001</v>
      </c>
      <c r="O338" s="1">
        <v>0.77265899999999998</v>
      </c>
      <c r="P338" s="1">
        <v>2.36822</v>
      </c>
      <c r="Q338" s="1">
        <v>3.3400300000000001</v>
      </c>
      <c r="R338" s="1">
        <v>3.9917699999999998</v>
      </c>
      <c r="S338" s="1">
        <v>4.0379800000000001</v>
      </c>
      <c r="T338" s="1">
        <v>6.2578899999999997</v>
      </c>
      <c r="U338" s="1">
        <v>1.1556999999999999</v>
      </c>
      <c r="V338" s="1" t="s">
        <v>23</v>
      </c>
      <c r="W338" s="1">
        <f>ABS(IK_diagnostics_degrees[[#This Row],[Column1]]-A337)</f>
        <v>4.6013099999999998</v>
      </c>
      <c r="X338" s="1">
        <f>ABS(IK_diagnostics_degrees[[#This Row],[Column2]]-B337)</f>
        <v>4.6631289999999996</v>
      </c>
      <c r="Y338" s="1">
        <f>ABS(IK_diagnostics_degrees[[#This Row],[Column3]]-C337)</f>
        <v>3.0818400000000001</v>
      </c>
      <c r="Z338" s="1">
        <f>ABS(IK_diagnostics_degrees[[#This Row],[Column4]]-D337)</f>
        <v>1.4354</v>
      </c>
      <c r="AA338" s="1">
        <f>ABS(IK_diagnostics_degrees[[#This Row],[Column5]]-E337)</f>
        <v>2.2610000000000019E-2</v>
      </c>
      <c r="AB338" s="1">
        <f>ABS(IK_diagnostics_degrees[[#This Row],[Column6]]-F337)</f>
        <v>4.5672100000000002</v>
      </c>
      <c r="AC338" s="1">
        <f>ABS(IK_diagnostics_degrees[[#This Row],[Column7]]-G337)</f>
        <v>4.3202400000000001</v>
      </c>
      <c r="AD338" s="1">
        <f>ABS(IK_diagnostics_degrees[[#This Row],[Column8]]-H337)</f>
        <v>0.32824999999999971</v>
      </c>
      <c r="AE338" s="1">
        <f>ABS(IK_diagnostics_degrees[[#This Row],[Column9]]-I337)</f>
        <v>3.9911900000000005</v>
      </c>
      <c r="AF338" s="1">
        <f>ABS(IK_diagnostics_degrees[[#This Row],[Column10]]-J337)</f>
        <v>2.7917920000000001</v>
      </c>
      <c r="AG338" s="1">
        <f>ABS(IK_diagnostics_degrees[[#This Row],[Column11]]-K337)</f>
        <v>2.0663800000000001</v>
      </c>
      <c r="AH338" s="1">
        <f>ABS(IK_diagnostics_degrees[[#This Row],[Column12]]-L337)</f>
        <v>2.5777099999999997</v>
      </c>
      <c r="AI338" s="1">
        <f>ABS(IK_diagnostics_degrees[[#This Row],[Column13]]-M337)</f>
        <v>0.62744</v>
      </c>
      <c r="AJ338" s="1">
        <f>ABS(IK_diagnostics_degrees[[#This Row],[Column14]]-N337)</f>
        <v>3.0766360000000001</v>
      </c>
      <c r="AK338" s="1">
        <f>ABS(IK_diagnostics_degrees[[#This Row],[Column15]]-O337)</f>
        <v>3.577051</v>
      </c>
      <c r="AL338" s="1">
        <f>ABS(IK_diagnostics_degrees[[#This Row],[Column16]]-P337)</f>
        <v>1.5693950000000001</v>
      </c>
      <c r="AM338" s="1">
        <f>ABS(IK_diagnostics_degrees[[#This Row],[Column17]]-Q337)</f>
        <v>2.4932000000000003</v>
      </c>
      <c r="AN338" s="1">
        <f>ABS(IK_diagnostics_degrees[[#This Row],[Column18]]-R337)</f>
        <v>1.4683700000000002</v>
      </c>
      <c r="AO338" s="1">
        <f>ABS(IK_diagnostics_degrees[[#This Row],[Column19]]-S337)</f>
        <v>0.36288000000000009</v>
      </c>
      <c r="AP338" s="1">
        <f>ABS(IK_diagnostics_degrees[[#This Row],[Column20]]-T337)</f>
        <v>1.8120099999999999</v>
      </c>
      <c r="AQ338" s="1">
        <f>ABS(IK_diagnostics_degrees[[#This Row],[Column21]]-U337)</f>
        <v>2.1804200000000002</v>
      </c>
    </row>
    <row r="339" spans="1:43" x14ac:dyDescent="0.25">
      <c r="A339" s="1">
        <v>5.58202E-2</v>
      </c>
      <c r="B339" s="1">
        <v>4.7141900000000003</v>
      </c>
      <c r="C339" s="1">
        <v>3.24065</v>
      </c>
      <c r="D339" s="1">
        <v>4.1911100000000001</v>
      </c>
      <c r="E339" s="1">
        <v>2.7465099999999998</v>
      </c>
      <c r="F339" s="1">
        <v>2.88104</v>
      </c>
      <c r="G339" s="1">
        <v>3.9511599999999998</v>
      </c>
      <c r="H339" s="1">
        <v>4.6320100000000002</v>
      </c>
      <c r="I339" s="1">
        <v>3.4612599999999998</v>
      </c>
      <c r="J339" s="1">
        <v>5.5687600000000002</v>
      </c>
      <c r="K339" s="1">
        <v>3.1564299999999998</v>
      </c>
      <c r="L339" s="1">
        <v>2.0035599999999998</v>
      </c>
      <c r="M339" s="1">
        <v>1.2112799999999999</v>
      </c>
      <c r="N339" s="1">
        <v>6.0209599999999996</v>
      </c>
      <c r="O339" s="1">
        <v>2.6326999999999998</v>
      </c>
      <c r="P339" s="1">
        <v>2.1100300000000001</v>
      </c>
      <c r="Q339" s="1">
        <v>4.1797399999999998</v>
      </c>
      <c r="R339" s="1">
        <v>5.2147199999999998</v>
      </c>
      <c r="S339" s="1">
        <v>3.3977400000000002</v>
      </c>
      <c r="T339" s="1">
        <v>6.19773</v>
      </c>
      <c r="U339" s="1">
        <v>2.2944</v>
      </c>
      <c r="V339" s="1" t="s">
        <v>23</v>
      </c>
      <c r="W339" s="1">
        <f>ABS(IK_diagnostics_degrees[[#This Row],[Column1]]-A338)</f>
        <v>4.7557497999999994</v>
      </c>
      <c r="X339" s="1">
        <f>ABS(IK_diagnostics_degrees[[#This Row],[Column2]]-B338)</f>
        <v>0.36060999999999943</v>
      </c>
      <c r="Y339" s="1">
        <f>ABS(IK_diagnostics_degrees[[#This Row],[Column3]]-C338)</f>
        <v>1.0693999999999999</v>
      </c>
      <c r="Z339" s="1">
        <f>ABS(IK_diagnostics_degrees[[#This Row],[Column4]]-D338)</f>
        <v>1.90239</v>
      </c>
      <c r="AA339" s="1">
        <f>ABS(IK_diagnostics_degrees[[#This Row],[Column5]]-E338)</f>
        <v>0.78442999999999974</v>
      </c>
      <c r="AB339" s="1">
        <f>ABS(IK_diagnostics_degrees[[#This Row],[Column6]]-F338)</f>
        <v>1.7508000000000001</v>
      </c>
      <c r="AC339" s="1">
        <f>ABS(IK_diagnostics_degrees[[#This Row],[Column7]]-G338)</f>
        <v>3.1651799999999999</v>
      </c>
      <c r="AD339" s="1">
        <f>ABS(IK_diagnostics_degrees[[#This Row],[Column8]]-H338)</f>
        <v>2.52576</v>
      </c>
      <c r="AE339" s="1">
        <f>ABS(IK_diagnostics_degrees[[#This Row],[Column9]]-I338)</f>
        <v>2.8176600000000005</v>
      </c>
      <c r="AF339" s="1">
        <f>ABS(IK_diagnostics_degrees[[#This Row],[Column10]]-J338)</f>
        <v>1.9425000000000003</v>
      </c>
      <c r="AG339" s="1">
        <f>ABS(IK_diagnostics_degrees[[#This Row],[Column11]]-K338)</f>
        <v>0.96720000000000006</v>
      </c>
      <c r="AH339" s="1">
        <f>ABS(IK_diagnostics_degrees[[#This Row],[Column12]]-L338)</f>
        <v>2.4232</v>
      </c>
      <c r="AI339" s="1">
        <f>ABS(IK_diagnostics_degrees[[#This Row],[Column13]]-M338)</f>
        <v>1.5450699999999999</v>
      </c>
      <c r="AJ339" s="1">
        <f>ABS(IK_diagnostics_degrees[[#This Row],[Column14]]-N338)</f>
        <v>5.655386</v>
      </c>
      <c r="AK339" s="1">
        <f>ABS(IK_diagnostics_degrees[[#This Row],[Column15]]-O338)</f>
        <v>1.8600409999999998</v>
      </c>
      <c r="AL339" s="1">
        <f>ABS(IK_diagnostics_degrees[[#This Row],[Column16]]-P338)</f>
        <v>0.25818999999999992</v>
      </c>
      <c r="AM339" s="1">
        <f>ABS(IK_diagnostics_degrees[[#This Row],[Column17]]-Q338)</f>
        <v>0.83970999999999973</v>
      </c>
      <c r="AN339" s="1">
        <f>ABS(IK_diagnostics_degrees[[#This Row],[Column18]]-R338)</f>
        <v>1.22295</v>
      </c>
      <c r="AO339" s="1">
        <f>ABS(IK_diagnostics_degrees[[#This Row],[Column19]]-S338)</f>
        <v>0.64023999999999992</v>
      </c>
      <c r="AP339" s="1">
        <f>ABS(IK_diagnostics_degrees[[#This Row],[Column20]]-T338)</f>
        <v>6.0159999999999769E-2</v>
      </c>
      <c r="AQ339" s="1">
        <f>ABS(IK_diagnostics_degrees[[#This Row],[Column21]]-U338)</f>
        <v>1.1387</v>
      </c>
    </row>
    <row r="340" spans="1:43" x14ac:dyDescent="0.25">
      <c r="A340" s="1">
        <v>5.8522800000000004</v>
      </c>
      <c r="B340" s="1">
        <v>5.4899399999999998</v>
      </c>
      <c r="C340" s="1">
        <v>3.45784</v>
      </c>
      <c r="D340" s="1">
        <v>2.9511799999999999</v>
      </c>
      <c r="E340" s="1">
        <v>3.1071399999999998</v>
      </c>
      <c r="F340" s="1">
        <v>0.50011799999999995</v>
      </c>
      <c r="G340" s="1">
        <v>2.6349100000000001</v>
      </c>
      <c r="H340" s="1">
        <v>4.7747000000000002</v>
      </c>
      <c r="I340" s="1">
        <v>4.5311899999999996</v>
      </c>
      <c r="J340" s="1">
        <v>0.75033000000000005</v>
      </c>
      <c r="K340" s="1">
        <v>1.00037</v>
      </c>
      <c r="L340" s="1">
        <v>0.61380699999999999</v>
      </c>
      <c r="M340" s="1">
        <v>5.4931599999999996</v>
      </c>
      <c r="N340" s="1">
        <v>0.222355</v>
      </c>
      <c r="O340" s="1" t="s">
        <v>22</v>
      </c>
      <c r="P340" s="1">
        <v>1.7685</v>
      </c>
      <c r="Q340" s="1">
        <v>4.9237200000000003</v>
      </c>
      <c r="R340" s="1">
        <v>1.56555</v>
      </c>
      <c r="S340" s="1">
        <v>0.21515300000000001</v>
      </c>
      <c r="T340" s="1">
        <v>2.6789499999999999</v>
      </c>
      <c r="U340" s="1">
        <v>2.04881</v>
      </c>
      <c r="V340" s="1" t="s">
        <v>23</v>
      </c>
      <c r="W340" s="1">
        <f>ABS(IK_diagnostics_degrees[[#This Row],[Column1]]-A339)</f>
        <v>5.7964598000000001</v>
      </c>
      <c r="X340" s="1">
        <f>ABS(IK_diagnostics_degrees[[#This Row],[Column2]]-B339)</f>
        <v>0.7757499999999995</v>
      </c>
      <c r="Y340" s="1">
        <f>ABS(IK_diagnostics_degrees[[#This Row],[Column3]]-C339)</f>
        <v>0.21718999999999999</v>
      </c>
      <c r="Z340" s="1">
        <f>ABS(IK_diagnostics_degrees[[#This Row],[Column4]]-D339)</f>
        <v>1.2399300000000002</v>
      </c>
      <c r="AA340" s="1">
        <f>ABS(IK_diagnostics_degrees[[#This Row],[Column5]]-E339)</f>
        <v>0.36063000000000001</v>
      </c>
      <c r="AB340" s="1">
        <f>ABS(IK_diagnostics_degrees[[#This Row],[Column6]]-F339)</f>
        <v>2.380922</v>
      </c>
      <c r="AC340" s="1">
        <f>ABS(IK_diagnostics_degrees[[#This Row],[Column7]]-G339)</f>
        <v>1.3162499999999997</v>
      </c>
      <c r="AD340" s="1">
        <f>ABS(IK_diagnostics_degrees[[#This Row],[Column8]]-H339)</f>
        <v>0.14268999999999998</v>
      </c>
      <c r="AE340" s="1">
        <f>ABS(IK_diagnostics_degrees[[#This Row],[Column9]]-I339)</f>
        <v>1.0699299999999998</v>
      </c>
      <c r="AF340" s="1">
        <f>ABS(IK_diagnostics_degrees[[#This Row],[Column10]]-J339)</f>
        <v>4.8184300000000002</v>
      </c>
      <c r="AG340" s="1">
        <f>ABS(IK_diagnostics_degrees[[#This Row],[Column11]]-K339)</f>
        <v>2.1560600000000001</v>
      </c>
      <c r="AH340" s="1">
        <f>ABS(IK_diagnostics_degrees[[#This Row],[Column12]]-L339)</f>
        <v>1.3897529999999998</v>
      </c>
      <c r="AI340" s="1">
        <f>ABS(IK_diagnostics_degrees[[#This Row],[Column13]]-M339)</f>
        <v>4.2818799999999992</v>
      </c>
      <c r="AJ340" s="1">
        <f>ABS(IK_diagnostics_degrees[[#This Row],[Column14]]-N339)</f>
        <v>5.7986049999999993</v>
      </c>
      <c r="AK340" s="1">
        <f>ABS(IK_diagnostics_degrees[[#This Row],[Column15]]-O339)</f>
        <v>2.6326999999999998</v>
      </c>
      <c r="AL340" s="1">
        <f>ABS(IK_diagnostics_degrees[[#This Row],[Column16]]-P339)</f>
        <v>0.34153000000000011</v>
      </c>
      <c r="AM340" s="1">
        <f>ABS(IK_diagnostics_degrees[[#This Row],[Column17]]-Q339)</f>
        <v>0.74398000000000053</v>
      </c>
      <c r="AN340" s="1">
        <f>ABS(IK_diagnostics_degrees[[#This Row],[Column18]]-R339)</f>
        <v>3.6491699999999998</v>
      </c>
      <c r="AO340" s="1">
        <f>ABS(IK_diagnostics_degrees[[#This Row],[Column19]]-S339)</f>
        <v>3.1825870000000003</v>
      </c>
      <c r="AP340" s="1">
        <f>ABS(IK_diagnostics_degrees[[#This Row],[Column20]]-T339)</f>
        <v>3.51878</v>
      </c>
      <c r="AQ340" s="1">
        <f>ABS(IK_diagnostics_degrees[[#This Row],[Column21]]-U339)</f>
        <v>0.24558999999999997</v>
      </c>
    </row>
    <row r="341" spans="1:43" x14ac:dyDescent="0.25">
      <c r="A341" s="1">
        <v>3.3051900000000001</v>
      </c>
      <c r="B341" s="1">
        <v>3.0172300000000001</v>
      </c>
      <c r="C341" s="1">
        <v>3.4874399999999999</v>
      </c>
      <c r="D341" s="1">
        <v>2.27427</v>
      </c>
      <c r="E341" s="1">
        <v>2.9781200000000001</v>
      </c>
      <c r="F341" s="1">
        <v>4.4256399999999996</v>
      </c>
      <c r="G341" s="1">
        <v>1.06909E-2</v>
      </c>
      <c r="H341" s="1">
        <v>0.81550599999999995</v>
      </c>
      <c r="I341" s="1" t="s">
        <v>22</v>
      </c>
      <c r="J341" s="1">
        <v>1.19651</v>
      </c>
      <c r="K341" s="1">
        <v>1.4120900000000001</v>
      </c>
      <c r="L341" s="1">
        <v>6.2831900000000003</v>
      </c>
      <c r="M341" s="1">
        <v>1.94661</v>
      </c>
      <c r="N341" s="1">
        <v>2.9483299999999999</v>
      </c>
      <c r="O341" s="1">
        <v>0.82927300000000004</v>
      </c>
      <c r="P341" s="1">
        <v>3.6091600000000001</v>
      </c>
      <c r="Q341" s="1">
        <v>3.5307200000000001</v>
      </c>
      <c r="R341" s="1">
        <v>3.86104</v>
      </c>
      <c r="S341" s="1">
        <v>2.6838199999999999</v>
      </c>
      <c r="T341" s="1">
        <v>0.36023899999999998</v>
      </c>
      <c r="U341" s="1">
        <v>1.15716</v>
      </c>
      <c r="V341" s="1" t="s">
        <v>23</v>
      </c>
      <c r="W341" s="1">
        <f>ABS(IK_diagnostics_degrees[[#This Row],[Column1]]-A340)</f>
        <v>2.5470900000000003</v>
      </c>
      <c r="X341" s="1">
        <f>ABS(IK_diagnostics_degrees[[#This Row],[Column2]]-B340)</f>
        <v>2.4727099999999997</v>
      </c>
      <c r="Y341" s="1">
        <f>ABS(IK_diagnostics_degrees[[#This Row],[Column3]]-C340)</f>
        <v>2.9599999999999849E-2</v>
      </c>
      <c r="Z341" s="1">
        <f>ABS(IK_diagnostics_degrees[[#This Row],[Column4]]-D340)</f>
        <v>0.6769099999999999</v>
      </c>
      <c r="AA341" s="1">
        <f>ABS(IK_diagnostics_degrees[[#This Row],[Column5]]-E340)</f>
        <v>0.12901999999999969</v>
      </c>
      <c r="AB341" s="1">
        <f>ABS(IK_diagnostics_degrees[[#This Row],[Column6]]-F340)</f>
        <v>3.9255219999999995</v>
      </c>
      <c r="AC341" s="1">
        <f>ABS(IK_diagnostics_degrees[[#This Row],[Column7]]-G340)</f>
        <v>2.6242190999999999</v>
      </c>
      <c r="AD341" s="1">
        <f>ABS(IK_diagnostics_degrees[[#This Row],[Column8]]-H340)</f>
        <v>3.9591940000000001</v>
      </c>
      <c r="AE341" s="1">
        <f>ABS(IK_diagnostics_degrees[[#This Row],[Column9]]-I340)</f>
        <v>4.5311899999999996</v>
      </c>
      <c r="AF341" s="1">
        <f>ABS(IK_diagnostics_degrees[[#This Row],[Column10]]-J340)</f>
        <v>0.44617999999999991</v>
      </c>
      <c r="AG341" s="1">
        <f>ABS(IK_diagnostics_degrees[[#This Row],[Column11]]-K340)</f>
        <v>0.41172000000000009</v>
      </c>
      <c r="AH341" s="1">
        <f>ABS(IK_diagnostics_degrees[[#This Row],[Column12]]-L340)</f>
        <v>5.6693829999999998</v>
      </c>
      <c r="AI341" s="1">
        <f>ABS(IK_diagnostics_degrees[[#This Row],[Column13]]-M340)</f>
        <v>3.5465499999999999</v>
      </c>
      <c r="AJ341" s="1">
        <f>ABS(IK_diagnostics_degrees[[#This Row],[Column14]]-N340)</f>
        <v>2.725975</v>
      </c>
      <c r="AK341" s="1">
        <f>ABS(IK_diagnostics_degrees[[#This Row],[Column15]]-O340)</f>
        <v>0.82927300000000004</v>
      </c>
      <c r="AL341" s="1">
        <f>ABS(IK_diagnostics_degrees[[#This Row],[Column16]]-P340)</f>
        <v>1.8406600000000002</v>
      </c>
      <c r="AM341" s="1">
        <f>ABS(IK_diagnostics_degrees[[#This Row],[Column17]]-Q340)</f>
        <v>1.3930000000000002</v>
      </c>
      <c r="AN341" s="1">
        <f>ABS(IK_diagnostics_degrees[[#This Row],[Column18]]-R340)</f>
        <v>2.29549</v>
      </c>
      <c r="AO341" s="1">
        <f>ABS(IK_diagnostics_degrees[[#This Row],[Column19]]-S340)</f>
        <v>2.4686669999999999</v>
      </c>
      <c r="AP341" s="1">
        <f>ABS(IK_diagnostics_degrees[[#This Row],[Column20]]-T340)</f>
        <v>2.318711</v>
      </c>
      <c r="AQ341" s="1">
        <f>ABS(IK_diagnostics_degrees[[#This Row],[Column21]]-U340)</f>
        <v>0.89165000000000005</v>
      </c>
    </row>
    <row r="342" spans="1:43" x14ac:dyDescent="0.25">
      <c r="A342" s="1">
        <v>4.9652500000000002</v>
      </c>
      <c r="B342" s="1">
        <v>5.1386700000000003</v>
      </c>
      <c r="C342" s="1">
        <v>1.05721</v>
      </c>
      <c r="D342" s="1">
        <v>3.0355799999999999</v>
      </c>
      <c r="E342" s="1">
        <v>1.62449</v>
      </c>
      <c r="F342" s="1">
        <v>5.4541000000000004</v>
      </c>
      <c r="G342" s="1">
        <v>4.6253500000000001</v>
      </c>
      <c r="H342" s="1">
        <v>5.6791299999999998</v>
      </c>
      <c r="I342" s="1">
        <v>5.1597799999999996</v>
      </c>
      <c r="J342" s="1" t="s">
        <v>22</v>
      </c>
      <c r="K342" s="1">
        <v>5.9194500000000003</v>
      </c>
      <c r="L342" s="1">
        <v>4.20526</v>
      </c>
      <c r="M342" s="1">
        <v>1.73952</v>
      </c>
      <c r="N342" s="1">
        <v>0.60426999999999997</v>
      </c>
      <c r="O342" s="1">
        <v>5.7943199999999999</v>
      </c>
      <c r="P342" s="1">
        <v>5.7516999999999996</v>
      </c>
      <c r="Q342" s="1">
        <v>5.8078900000000004</v>
      </c>
      <c r="R342" s="1">
        <v>2.5484200000000001</v>
      </c>
      <c r="S342" s="1">
        <v>0.946299</v>
      </c>
      <c r="T342" s="1">
        <v>0.54512000000000005</v>
      </c>
      <c r="U342" s="1">
        <v>4.9862799999999998</v>
      </c>
      <c r="V342" s="1" t="s">
        <v>23</v>
      </c>
      <c r="W342" s="1">
        <f>ABS(IK_diagnostics_degrees[[#This Row],[Column1]]-A341)</f>
        <v>1.6600600000000001</v>
      </c>
      <c r="X342" s="1">
        <f>ABS(IK_diagnostics_degrees[[#This Row],[Column2]]-B341)</f>
        <v>2.1214400000000002</v>
      </c>
      <c r="Y342" s="1">
        <f>ABS(IK_diagnostics_degrees[[#This Row],[Column3]]-C341)</f>
        <v>2.4302299999999999</v>
      </c>
      <c r="Z342" s="1">
        <f>ABS(IK_diagnostics_degrees[[#This Row],[Column4]]-D341)</f>
        <v>0.76130999999999993</v>
      </c>
      <c r="AA342" s="1">
        <f>ABS(IK_diagnostics_degrees[[#This Row],[Column5]]-E341)</f>
        <v>1.3536300000000001</v>
      </c>
      <c r="AB342" s="1">
        <f>ABS(IK_diagnostics_degrees[[#This Row],[Column6]]-F341)</f>
        <v>1.0284600000000008</v>
      </c>
      <c r="AC342" s="1">
        <f>ABS(IK_diagnostics_degrees[[#This Row],[Column7]]-G341)</f>
        <v>4.6146590999999999</v>
      </c>
      <c r="AD342" s="1">
        <f>ABS(IK_diagnostics_degrees[[#This Row],[Column8]]-H341)</f>
        <v>4.8636239999999997</v>
      </c>
      <c r="AE342" s="1">
        <f>ABS(IK_diagnostics_degrees[[#This Row],[Column9]]-I341)</f>
        <v>5.1597799999999996</v>
      </c>
      <c r="AF342" s="1">
        <f>ABS(IK_diagnostics_degrees[[#This Row],[Column10]]-J341)</f>
        <v>1.19651</v>
      </c>
      <c r="AG342" s="1">
        <f>ABS(IK_diagnostics_degrees[[#This Row],[Column11]]-K341)</f>
        <v>4.5073600000000003</v>
      </c>
      <c r="AH342" s="1">
        <f>ABS(IK_diagnostics_degrees[[#This Row],[Column12]]-L341)</f>
        <v>2.0779300000000003</v>
      </c>
      <c r="AI342" s="1">
        <f>ABS(IK_diagnostics_degrees[[#This Row],[Column13]]-M341)</f>
        <v>0.20709</v>
      </c>
      <c r="AJ342" s="1">
        <f>ABS(IK_diagnostics_degrees[[#This Row],[Column14]]-N341)</f>
        <v>2.3440599999999998</v>
      </c>
      <c r="AK342" s="1">
        <f>ABS(IK_diagnostics_degrees[[#This Row],[Column15]]-O341)</f>
        <v>4.9650470000000002</v>
      </c>
      <c r="AL342" s="1">
        <f>ABS(IK_diagnostics_degrees[[#This Row],[Column16]]-P341)</f>
        <v>2.1425399999999994</v>
      </c>
      <c r="AM342" s="1">
        <f>ABS(IK_diagnostics_degrees[[#This Row],[Column17]]-Q341)</f>
        <v>2.2771700000000004</v>
      </c>
      <c r="AN342" s="1">
        <f>ABS(IK_diagnostics_degrees[[#This Row],[Column18]]-R341)</f>
        <v>1.3126199999999999</v>
      </c>
      <c r="AO342" s="1">
        <f>ABS(IK_diagnostics_degrees[[#This Row],[Column19]]-S341)</f>
        <v>1.7375209999999999</v>
      </c>
      <c r="AP342" s="1">
        <f>ABS(IK_diagnostics_degrees[[#This Row],[Column20]]-T341)</f>
        <v>0.18488100000000007</v>
      </c>
      <c r="AQ342" s="1">
        <f>ABS(IK_diagnostics_degrees[[#This Row],[Column21]]-U341)</f>
        <v>3.8291199999999996</v>
      </c>
    </row>
    <row r="343" spans="1:43" x14ac:dyDescent="0.25">
      <c r="A343" s="1">
        <v>2.0872499999999999E-2</v>
      </c>
      <c r="B343" s="1">
        <v>1.5534300000000001</v>
      </c>
      <c r="C343" s="1">
        <v>1.1004</v>
      </c>
      <c r="D343" s="1">
        <v>2.9194499999999999</v>
      </c>
      <c r="E343" s="1">
        <v>5.5624399999999996</v>
      </c>
      <c r="F343" s="1">
        <v>0.89552100000000001</v>
      </c>
      <c r="G343" s="1">
        <v>4.9769500000000004</v>
      </c>
      <c r="H343" s="1">
        <v>3.4857</v>
      </c>
      <c r="I343" s="1">
        <v>3.1556000000000002</v>
      </c>
      <c r="J343" s="1">
        <v>2.7128399999999999</v>
      </c>
      <c r="K343" s="1">
        <v>4.9543200000000001</v>
      </c>
      <c r="L343" s="1">
        <v>6.2831900000000003</v>
      </c>
      <c r="M343" s="1">
        <v>5.8178000000000001</v>
      </c>
      <c r="N343" s="1">
        <v>1.58951</v>
      </c>
      <c r="O343" s="1">
        <v>2.8386999999999998</v>
      </c>
      <c r="P343" s="1">
        <v>5.0019900000000002</v>
      </c>
      <c r="Q343" s="1">
        <v>5.8672800000000001</v>
      </c>
      <c r="R343" s="1">
        <v>3.1201599999999998</v>
      </c>
      <c r="S343" s="1">
        <v>2.2197300000000002</v>
      </c>
      <c r="T343" s="1">
        <v>2.5578599999999998</v>
      </c>
      <c r="U343" s="1">
        <v>1.69285</v>
      </c>
      <c r="V343" s="1" t="s">
        <v>23</v>
      </c>
      <c r="W343" s="1">
        <f>ABS(IK_diagnostics_degrees[[#This Row],[Column1]]-A342)</f>
        <v>4.9443774999999999</v>
      </c>
      <c r="X343" s="1">
        <f>ABS(IK_diagnostics_degrees[[#This Row],[Column2]]-B342)</f>
        <v>3.5852400000000002</v>
      </c>
      <c r="Y343" s="1">
        <f>ABS(IK_diagnostics_degrees[[#This Row],[Column3]]-C342)</f>
        <v>4.3190000000000062E-2</v>
      </c>
      <c r="Z343" s="1">
        <f>ABS(IK_diagnostics_degrees[[#This Row],[Column4]]-D342)</f>
        <v>0.11613000000000007</v>
      </c>
      <c r="AA343" s="1">
        <f>ABS(IK_diagnostics_degrees[[#This Row],[Column5]]-E342)</f>
        <v>3.9379499999999998</v>
      </c>
      <c r="AB343" s="1">
        <f>ABS(IK_diagnostics_degrees[[#This Row],[Column6]]-F342)</f>
        <v>4.5585789999999999</v>
      </c>
      <c r="AC343" s="1">
        <f>ABS(IK_diagnostics_degrees[[#This Row],[Column7]]-G342)</f>
        <v>0.35160000000000036</v>
      </c>
      <c r="AD343" s="1">
        <f>ABS(IK_diagnostics_degrees[[#This Row],[Column8]]-H342)</f>
        <v>2.1934299999999998</v>
      </c>
      <c r="AE343" s="1">
        <f>ABS(IK_diagnostics_degrees[[#This Row],[Column9]]-I342)</f>
        <v>2.0041799999999994</v>
      </c>
      <c r="AF343" s="1">
        <f>ABS(IK_diagnostics_degrees[[#This Row],[Column10]]-J342)</f>
        <v>2.7128399999999999</v>
      </c>
      <c r="AG343" s="1">
        <f>ABS(IK_diagnostics_degrees[[#This Row],[Column11]]-K342)</f>
        <v>0.96513000000000027</v>
      </c>
      <c r="AH343" s="1">
        <f>ABS(IK_diagnostics_degrees[[#This Row],[Column12]]-L342)</f>
        <v>2.0779300000000003</v>
      </c>
      <c r="AI343" s="1">
        <f>ABS(IK_diagnostics_degrees[[#This Row],[Column13]]-M342)</f>
        <v>4.0782800000000003</v>
      </c>
      <c r="AJ343" s="1">
        <f>ABS(IK_diagnostics_degrees[[#This Row],[Column14]]-N342)</f>
        <v>0.98524</v>
      </c>
      <c r="AK343" s="1">
        <f>ABS(IK_diagnostics_degrees[[#This Row],[Column15]]-O342)</f>
        <v>2.9556200000000001</v>
      </c>
      <c r="AL343" s="1">
        <f>ABS(IK_diagnostics_degrees[[#This Row],[Column16]]-P342)</f>
        <v>0.74970999999999943</v>
      </c>
      <c r="AM343" s="1">
        <f>ABS(IK_diagnostics_degrees[[#This Row],[Column17]]-Q342)</f>
        <v>5.938999999999961E-2</v>
      </c>
      <c r="AN343" s="1">
        <f>ABS(IK_diagnostics_degrees[[#This Row],[Column18]]-R342)</f>
        <v>0.57173999999999969</v>
      </c>
      <c r="AO343" s="1">
        <f>ABS(IK_diagnostics_degrees[[#This Row],[Column19]]-S342)</f>
        <v>1.2734310000000002</v>
      </c>
      <c r="AP343" s="1">
        <f>ABS(IK_diagnostics_degrees[[#This Row],[Column20]]-T342)</f>
        <v>2.01274</v>
      </c>
      <c r="AQ343" s="1">
        <f>ABS(IK_diagnostics_degrees[[#This Row],[Column21]]-U342)</f>
        <v>3.2934299999999999</v>
      </c>
    </row>
    <row r="344" spans="1:43" x14ac:dyDescent="0.25">
      <c r="A344" s="1">
        <v>1.55088</v>
      </c>
      <c r="B344" s="1">
        <v>0.86877400000000005</v>
      </c>
      <c r="C344" s="1">
        <v>5.3307200000000003</v>
      </c>
      <c r="D344" s="1">
        <v>4.2068700000000003</v>
      </c>
      <c r="E344" s="1" t="s">
        <v>22</v>
      </c>
      <c r="F344" s="1">
        <v>0.62550799999999995</v>
      </c>
      <c r="G344" s="1">
        <v>6.2831900000000003</v>
      </c>
      <c r="H344" s="1">
        <v>5.6755899999999997</v>
      </c>
      <c r="I344" s="1">
        <v>2.83169</v>
      </c>
      <c r="J344" s="1">
        <v>5.2217799999999999</v>
      </c>
      <c r="K344" s="1">
        <v>6.0760100000000001</v>
      </c>
      <c r="L344" s="1">
        <v>2.9285999999999999</v>
      </c>
      <c r="M344" s="1">
        <v>2.61199</v>
      </c>
      <c r="N344" s="1">
        <v>3.5737399999999999</v>
      </c>
      <c r="O344" s="1">
        <v>2.2960699999999998</v>
      </c>
      <c r="P344" s="1">
        <v>3.2464599999999999</v>
      </c>
      <c r="Q344" s="1">
        <v>2.1813400000000001</v>
      </c>
      <c r="R344" s="1">
        <v>2.9821800000000001</v>
      </c>
      <c r="S344" s="1">
        <v>0.42608499999999999</v>
      </c>
      <c r="T344" s="1">
        <v>3.8781300000000001</v>
      </c>
      <c r="U344" s="1">
        <v>4.9108999999999998</v>
      </c>
      <c r="V344" s="1" t="s">
        <v>23</v>
      </c>
      <c r="W344" s="1">
        <f>ABS(IK_diagnostics_degrees[[#This Row],[Column1]]-A343)</f>
        <v>1.5300075</v>
      </c>
      <c r="X344" s="1">
        <f>ABS(IK_diagnostics_degrees[[#This Row],[Column2]]-B343)</f>
        <v>0.68465600000000004</v>
      </c>
      <c r="Y344" s="1">
        <f>ABS(IK_diagnostics_degrees[[#This Row],[Column3]]-C343)</f>
        <v>4.2303200000000007</v>
      </c>
      <c r="Z344" s="1">
        <f>ABS(IK_diagnostics_degrees[[#This Row],[Column4]]-D343)</f>
        <v>1.2874200000000005</v>
      </c>
      <c r="AA344" s="1">
        <f>ABS(IK_diagnostics_degrees[[#This Row],[Column5]]-E343)</f>
        <v>5.5624399999999996</v>
      </c>
      <c r="AB344" s="1">
        <f>ABS(IK_diagnostics_degrees[[#This Row],[Column6]]-F343)</f>
        <v>0.27001300000000006</v>
      </c>
      <c r="AC344" s="1">
        <f>ABS(IK_diagnostics_degrees[[#This Row],[Column7]]-G343)</f>
        <v>1.3062399999999998</v>
      </c>
      <c r="AD344" s="1">
        <f>ABS(IK_diagnostics_degrees[[#This Row],[Column8]]-H343)</f>
        <v>2.1898899999999997</v>
      </c>
      <c r="AE344" s="1">
        <f>ABS(IK_diagnostics_degrees[[#This Row],[Column9]]-I343)</f>
        <v>0.32391000000000014</v>
      </c>
      <c r="AF344" s="1">
        <f>ABS(IK_diagnostics_degrees[[#This Row],[Column10]]-J343)</f>
        <v>2.5089399999999999</v>
      </c>
      <c r="AG344" s="1">
        <f>ABS(IK_diagnostics_degrees[[#This Row],[Column11]]-K343)</f>
        <v>1.1216900000000001</v>
      </c>
      <c r="AH344" s="1">
        <f>ABS(IK_diagnostics_degrees[[#This Row],[Column12]]-L343)</f>
        <v>3.3545900000000004</v>
      </c>
      <c r="AI344" s="1">
        <f>ABS(IK_diagnostics_degrees[[#This Row],[Column13]]-M343)</f>
        <v>3.20581</v>
      </c>
      <c r="AJ344" s="1">
        <f>ABS(IK_diagnostics_degrees[[#This Row],[Column14]]-N343)</f>
        <v>1.9842299999999999</v>
      </c>
      <c r="AK344" s="1">
        <f>ABS(IK_diagnostics_degrees[[#This Row],[Column15]]-O343)</f>
        <v>0.54262999999999995</v>
      </c>
      <c r="AL344" s="1">
        <f>ABS(IK_diagnostics_degrees[[#This Row],[Column16]]-P343)</f>
        <v>1.7555300000000003</v>
      </c>
      <c r="AM344" s="1">
        <f>ABS(IK_diagnostics_degrees[[#This Row],[Column17]]-Q343)</f>
        <v>3.68594</v>
      </c>
      <c r="AN344" s="1">
        <f>ABS(IK_diagnostics_degrees[[#This Row],[Column18]]-R343)</f>
        <v>0.13797999999999977</v>
      </c>
      <c r="AO344" s="1">
        <f>ABS(IK_diagnostics_degrees[[#This Row],[Column19]]-S343)</f>
        <v>1.7936450000000002</v>
      </c>
      <c r="AP344" s="1">
        <f>ABS(IK_diagnostics_degrees[[#This Row],[Column20]]-T343)</f>
        <v>1.3202700000000003</v>
      </c>
      <c r="AQ344" s="1">
        <f>ABS(IK_diagnostics_degrees[[#This Row],[Column21]]-U343)</f>
        <v>3.2180499999999999</v>
      </c>
    </row>
    <row r="345" spans="1:43" x14ac:dyDescent="0.25">
      <c r="A345" s="1">
        <v>3.4071099999999999</v>
      </c>
      <c r="B345" s="1">
        <v>4.54969</v>
      </c>
      <c r="C345" s="1">
        <v>6.2831900000000003</v>
      </c>
      <c r="D345" s="1">
        <v>5.3345399999999996</v>
      </c>
      <c r="E345" s="1">
        <v>0.52386500000000003</v>
      </c>
      <c r="F345" s="1">
        <v>0.81816900000000004</v>
      </c>
      <c r="G345" s="1">
        <v>5.41</v>
      </c>
      <c r="H345" s="1">
        <v>1.6048800000000001</v>
      </c>
      <c r="I345" s="1">
        <v>4.4465899999999996</v>
      </c>
      <c r="J345" s="1">
        <v>1.9621900000000001</v>
      </c>
      <c r="K345" s="1">
        <v>4.4064899999999998</v>
      </c>
      <c r="L345" s="1">
        <v>2.71435</v>
      </c>
      <c r="M345" s="1">
        <v>3.9684200000000001</v>
      </c>
      <c r="N345" s="1">
        <v>4.9309099999999999</v>
      </c>
      <c r="O345" s="1">
        <v>3.80626</v>
      </c>
      <c r="P345" s="1">
        <v>3.0833499999999998</v>
      </c>
      <c r="Q345" s="1">
        <v>6.8710199999999999E-2</v>
      </c>
      <c r="R345" s="1">
        <v>4.2488700000000001</v>
      </c>
      <c r="S345" s="1">
        <v>1.1281000000000001</v>
      </c>
      <c r="T345" s="1">
        <v>0.227524</v>
      </c>
      <c r="U345" s="1">
        <v>3.2533500000000002</v>
      </c>
      <c r="V345" s="1" t="s">
        <v>23</v>
      </c>
      <c r="W345" s="1">
        <f>ABS(IK_diagnostics_degrees[[#This Row],[Column1]]-A344)</f>
        <v>1.8562299999999998</v>
      </c>
      <c r="X345" s="1">
        <f>ABS(IK_diagnostics_degrees[[#This Row],[Column2]]-B344)</f>
        <v>3.6809159999999999</v>
      </c>
      <c r="Y345" s="1">
        <f>ABS(IK_diagnostics_degrees[[#This Row],[Column3]]-C344)</f>
        <v>0.95246999999999993</v>
      </c>
      <c r="Z345" s="1">
        <f>ABS(IK_diagnostics_degrees[[#This Row],[Column4]]-D344)</f>
        <v>1.1276699999999993</v>
      </c>
      <c r="AA345" s="1">
        <f>ABS(IK_diagnostics_degrees[[#This Row],[Column5]]-E344)</f>
        <v>0.52386500000000003</v>
      </c>
      <c r="AB345" s="1">
        <f>ABS(IK_diagnostics_degrees[[#This Row],[Column6]]-F344)</f>
        <v>0.19266100000000008</v>
      </c>
      <c r="AC345" s="1">
        <f>ABS(IK_diagnostics_degrees[[#This Row],[Column7]]-G344)</f>
        <v>0.87319000000000013</v>
      </c>
      <c r="AD345" s="1">
        <f>ABS(IK_diagnostics_degrees[[#This Row],[Column8]]-H344)</f>
        <v>4.0707100000000001</v>
      </c>
      <c r="AE345" s="1">
        <f>ABS(IK_diagnostics_degrees[[#This Row],[Column9]]-I344)</f>
        <v>1.6148999999999996</v>
      </c>
      <c r="AF345" s="1">
        <f>ABS(IK_diagnostics_degrees[[#This Row],[Column10]]-J344)</f>
        <v>3.2595899999999998</v>
      </c>
      <c r="AG345" s="1">
        <f>ABS(IK_diagnostics_degrees[[#This Row],[Column11]]-K344)</f>
        <v>1.6695200000000003</v>
      </c>
      <c r="AH345" s="1">
        <f>ABS(IK_diagnostics_degrees[[#This Row],[Column12]]-L344)</f>
        <v>0.21424999999999983</v>
      </c>
      <c r="AI345" s="1">
        <f>ABS(IK_diagnostics_degrees[[#This Row],[Column13]]-M344)</f>
        <v>1.35643</v>
      </c>
      <c r="AJ345" s="1">
        <f>ABS(IK_diagnostics_degrees[[#This Row],[Column14]]-N344)</f>
        <v>1.35717</v>
      </c>
      <c r="AK345" s="1">
        <f>ABS(IK_diagnostics_degrees[[#This Row],[Column15]]-O344)</f>
        <v>1.5101900000000001</v>
      </c>
      <c r="AL345" s="1">
        <f>ABS(IK_diagnostics_degrees[[#This Row],[Column16]]-P344)</f>
        <v>0.16311000000000009</v>
      </c>
      <c r="AM345" s="1">
        <f>ABS(IK_diagnostics_degrees[[#This Row],[Column17]]-Q344)</f>
        <v>2.1126298000000001</v>
      </c>
      <c r="AN345" s="1">
        <f>ABS(IK_diagnostics_degrees[[#This Row],[Column18]]-R344)</f>
        <v>1.2666900000000001</v>
      </c>
      <c r="AO345" s="1">
        <f>ABS(IK_diagnostics_degrees[[#This Row],[Column19]]-S344)</f>
        <v>0.70201500000000006</v>
      </c>
      <c r="AP345" s="1">
        <f>ABS(IK_diagnostics_degrees[[#This Row],[Column20]]-T344)</f>
        <v>3.6506060000000002</v>
      </c>
      <c r="AQ345" s="1">
        <f>ABS(IK_diagnostics_degrees[[#This Row],[Column21]]-U344)</f>
        <v>1.6575499999999996</v>
      </c>
    </row>
    <row r="346" spans="1:43" x14ac:dyDescent="0.25">
      <c r="A346" s="1">
        <v>2.73272</v>
      </c>
      <c r="B346" s="1">
        <v>3.2406999999999999</v>
      </c>
      <c r="C346" s="1" t="s">
        <v>22</v>
      </c>
      <c r="D346" s="1">
        <v>3.2593200000000002</v>
      </c>
      <c r="E346" s="1" t="s">
        <v>22</v>
      </c>
      <c r="F346" s="1">
        <v>1.25481</v>
      </c>
      <c r="G346" s="1">
        <v>0.76282099999999997</v>
      </c>
      <c r="H346" s="1">
        <v>3.88483</v>
      </c>
      <c r="I346" s="1">
        <v>1.2403599999999999</v>
      </c>
      <c r="J346" s="1">
        <v>0.494089</v>
      </c>
      <c r="K346" s="1">
        <v>3.76776</v>
      </c>
      <c r="L346" s="1">
        <v>2.5478000000000001</v>
      </c>
      <c r="M346" s="1">
        <v>2.6567599999999998</v>
      </c>
      <c r="N346" s="1">
        <v>6.1325200000000004</v>
      </c>
      <c r="O346" s="2">
        <v>6.7029300000000006E-5</v>
      </c>
      <c r="P346" s="1">
        <v>3.91404</v>
      </c>
      <c r="Q346" s="1">
        <v>4.5504499999999997</v>
      </c>
      <c r="R346" s="1">
        <v>4.4242400000000002</v>
      </c>
      <c r="S346" s="1">
        <v>6.2825600000000001</v>
      </c>
      <c r="T346" s="1">
        <v>1.14367</v>
      </c>
      <c r="U346" s="1">
        <v>1.1688700000000001</v>
      </c>
      <c r="V346" s="1" t="s">
        <v>23</v>
      </c>
      <c r="W346" s="1">
        <f>ABS(IK_diagnostics_degrees[[#This Row],[Column1]]-A345)</f>
        <v>0.67438999999999982</v>
      </c>
      <c r="X346" s="1">
        <f>ABS(IK_diagnostics_degrees[[#This Row],[Column2]]-B345)</f>
        <v>1.3089900000000001</v>
      </c>
      <c r="Y346" s="1">
        <f>ABS(IK_diagnostics_degrees[[#This Row],[Column3]]-C345)</f>
        <v>6.2831900000000003</v>
      </c>
      <c r="Z346" s="1">
        <f>ABS(IK_diagnostics_degrees[[#This Row],[Column4]]-D345)</f>
        <v>2.0752199999999994</v>
      </c>
      <c r="AA346" s="1">
        <f>ABS(IK_diagnostics_degrees[[#This Row],[Column5]]-E345)</f>
        <v>0.52386500000000003</v>
      </c>
      <c r="AB346" s="1">
        <f>ABS(IK_diagnostics_degrees[[#This Row],[Column6]]-F345)</f>
        <v>0.43664099999999995</v>
      </c>
      <c r="AC346" s="1">
        <f>ABS(IK_diagnostics_degrees[[#This Row],[Column7]]-G345)</f>
        <v>4.6471790000000004</v>
      </c>
      <c r="AD346" s="1">
        <f>ABS(IK_diagnostics_degrees[[#This Row],[Column8]]-H345)</f>
        <v>2.2799499999999999</v>
      </c>
      <c r="AE346" s="1">
        <f>ABS(IK_diagnostics_degrees[[#This Row],[Column9]]-I345)</f>
        <v>3.2062299999999997</v>
      </c>
      <c r="AF346" s="1">
        <f>ABS(IK_diagnostics_degrees[[#This Row],[Column10]]-J345)</f>
        <v>1.4681010000000001</v>
      </c>
      <c r="AG346" s="1">
        <f>ABS(IK_diagnostics_degrees[[#This Row],[Column11]]-K345)</f>
        <v>0.6387299999999998</v>
      </c>
      <c r="AH346" s="1">
        <f>ABS(IK_diagnostics_degrees[[#This Row],[Column12]]-L345)</f>
        <v>0.16654999999999998</v>
      </c>
      <c r="AI346" s="1">
        <f>ABS(IK_diagnostics_degrees[[#This Row],[Column13]]-M345)</f>
        <v>1.3116600000000003</v>
      </c>
      <c r="AJ346" s="1">
        <f>ABS(IK_diagnostics_degrees[[#This Row],[Column14]]-N345)</f>
        <v>1.2016100000000005</v>
      </c>
      <c r="AK346" s="1">
        <f>ABS(IK_diagnostics_degrees[[#This Row],[Column15]]-O345)</f>
        <v>3.8061929707000002</v>
      </c>
      <c r="AL346" s="1">
        <f>ABS(IK_diagnostics_degrees[[#This Row],[Column16]]-P345)</f>
        <v>0.83069000000000015</v>
      </c>
      <c r="AM346" s="1">
        <f>ABS(IK_diagnostics_degrees[[#This Row],[Column17]]-Q345)</f>
        <v>4.4817397999999997</v>
      </c>
      <c r="AN346" s="1">
        <f>ABS(IK_diagnostics_degrees[[#This Row],[Column18]]-R345)</f>
        <v>0.17537000000000003</v>
      </c>
      <c r="AO346" s="1">
        <f>ABS(IK_diagnostics_degrees[[#This Row],[Column19]]-S345)</f>
        <v>5.1544600000000003</v>
      </c>
      <c r="AP346" s="1">
        <f>ABS(IK_diagnostics_degrees[[#This Row],[Column20]]-T345)</f>
        <v>0.9161459999999999</v>
      </c>
      <c r="AQ346" s="1">
        <f>ABS(IK_diagnostics_degrees[[#This Row],[Column21]]-U345)</f>
        <v>2.0844800000000001</v>
      </c>
    </row>
    <row r="347" spans="1:43" x14ac:dyDescent="0.25">
      <c r="A347" s="1">
        <v>2.0243000000000002</v>
      </c>
      <c r="B347" s="1">
        <v>0.61802000000000001</v>
      </c>
      <c r="C347" s="1">
        <v>4.7148199999999996</v>
      </c>
      <c r="D347" s="1">
        <v>5.6818200000000001</v>
      </c>
      <c r="E347" s="1" t="s">
        <v>22</v>
      </c>
      <c r="F347" s="1">
        <v>6.1075499999999998</v>
      </c>
      <c r="G347" s="1">
        <v>4.5648400000000002</v>
      </c>
      <c r="H347" s="1">
        <v>0.29727900000000002</v>
      </c>
      <c r="I347" s="1">
        <v>0.93284100000000003</v>
      </c>
      <c r="J347" s="1">
        <v>5.2553599999999996</v>
      </c>
      <c r="K347" s="1">
        <v>6.2831900000000003</v>
      </c>
      <c r="L347" s="1">
        <v>3.2267100000000002</v>
      </c>
      <c r="M347" s="1">
        <v>5.7669199999999998</v>
      </c>
      <c r="N347" s="1">
        <v>3.4686300000000001</v>
      </c>
      <c r="O347" s="1">
        <v>2.0078100000000001</v>
      </c>
      <c r="P347" s="1">
        <v>6.00143</v>
      </c>
      <c r="Q347" s="1" t="s">
        <v>22</v>
      </c>
      <c r="R347" s="1">
        <v>2.8770899999999999</v>
      </c>
      <c r="S347" s="1">
        <v>4.7655099999999999</v>
      </c>
      <c r="T347" s="1">
        <v>5.1794900000000004</v>
      </c>
      <c r="U347" s="1">
        <v>2.0141300000000002</v>
      </c>
      <c r="V347" s="1" t="s">
        <v>23</v>
      </c>
      <c r="W347" s="1">
        <f>ABS(IK_diagnostics_degrees[[#This Row],[Column1]]-A346)</f>
        <v>0.70841999999999983</v>
      </c>
      <c r="X347" s="1">
        <f>ABS(IK_diagnostics_degrees[[#This Row],[Column2]]-B346)</f>
        <v>2.6226799999999999</v>
      </c>
      <c r="Y347" s="1">
        <f>ABS(IK_diagnostics_degrees[[#This Row],[Column3]]-C346)</f>
        <v>4.7148199999999996</v>
      </c>
      <c r="Z347" s="1">
        <f>ABS(IK_diagnostics_degrees[[#This Row],[Column4]]-D346)</f>
        <v>2.4224999999999999</v>
      </c>
      <c r="AA347" s="1">
        <f>ABS(IK_diagnostics_degrees[[#This Row],[Column5]]-E346)</f>
        <v>0</v>
      </c>
      <c r="AB347" s="1">
        <f>ABS(IK_diagnostics_degrees[[#This Row],[Column6]]-F346)</f>
        <v>4.8527399999999998</v>
      </c>
      <c r="AC347" s="1">
        <f>ABS(IK_diagnostics_degrees[[#This Row],[Column7]]-G346)</f>
        <v>3.8020190000000005</v>
      </c>
      <c r="AD347" s="1">
        <f>ABS(IK_diagnostics_degrees[[#This Row],[Column8]]-H346)</f>
        <v>3.5875509999999999</v>
      </c>
      <c r="AE347" s="1">
        <f>ABS(IK_diagnostics_degrees[[#This Row],[Column9]]-I346)</f>
        <v>0.30751899999999988</v>
      </c>
      <c r="AF347" s="1">
        <f>ABS(IK_diagnostics_degrees[[#This Row],[Column10]]-J346)</f>
        <v>4.7612709999999998</v>
      </c>
      <c r="AG347" s="1">
        <f>ABS(IK_diagnostics_degrees[[#This Row],[Column11]]-K346)</f>
        <v>2.5154300000000003</v>
      </c>
      <c r="AH347" s="1">
        <f>ABS(IK_diagnostics_degrees[[#This Row],[Column12]]-L346)</f>
        <v>0.67891000000000012</v>
      </c>
      <c r="AI347" s="1">
        <f>ABS(IK_diagnostics_degrees[[#This Row],[Column13]]-M346)</f>
        <v>3.11016</v>
      </c>
      <c r="AJ347" s="1">
        <f>ABS(IK_diagnostics_degrees[[#This Row],[Column14]]-N346)</f>
        <v>2.6638900000000003</v>
      </c>
      <c r="AK347" s="1">
        <f>ABS(IK_diagnostics_degrees[[#This Row],[Column15]]-O346)</f>
        <v>2.0077429707000003</v>
      </c>
      <c r="AL347" s="1">
        <f>ABS(IK_diagnostics_degrees[[#This Row],[Column16]]-P346)</f>
        <v>2.0873900000000001</v>
      </c>
      <c r="AM347" s="1">
        <f>ABS(IK_diagnostics_degrees[[#This Row],[Column17]]-Q346)</f>
        <v>4.5504499999999997</v>
      </c>
      <c r="AN347" s="1">
        <f>ABS(IK_diagnostics_degrees[[#This Row],[Column18]]-R346)</f>
        <v>1.5471500000000002</v>
      </c>
      <c r="AO347" s="1">
        <f>ABS(IK_diagnostics_degrees[[#This Row],[Column19]]-S346)</f>
        <v>1.5170500000000002</v>
      </c>
      <c r="AP347" s="1">
        <f>ABS(IK_diagnostics_degrees[[#This Row],[Column20]]-T346)</f>
        <v>4.0358200000000002</v>
      </c>
      <c r="AQ347" s="1">
        <f>ABS(IK_diagnostics_degrees[[#This Row],[Column21]]-U346)</f>
        <v>0.84526000000000012</v>
      </c>
    </row>
    <row r="348" spans="1:43" x14ac:dyDescent="0.25">
      <c r="A348" s="1">
        <v>4.0815999999999999</v>
      </c>
      <c r="B348" s="1">
        <v>5.3231599999999997</v>
      </c>
      <c r="C348" s="1">
        <v>0.79837000000000002</v>
      </c>
      <c r="D348" s="1">
        <v>3.9915799999999999</v>
      </c>
      <c r="E348" s="1">
        <v>2.0045500000000001</v>
      </c>
      <c r="F348" s="1">
        <v>4.4040999999999997</v>
      </c>
      <c r="G348" s="1">
        <v>3.2915000000000001</v>
      </c>
      <c r="H348" s="1">
        <v>1.28495</v>
      </c>
      <c r="I348" s="1">
        <v>5.9767099999999997</v>
      </c>
      <c r="J348" s="1">
        <v>0.94394500000000003</v>
      </c>
      <c r="K348" s="1">
        <v>2.2716699999999999</v>
      </c>
      <c r="L348" s="1">
        <v>4.8195800000000002</v>
      </c>
      <c r="M348" s="1">
        <v>4.4907899999999996</v>
      </c>
      <c r="N348" s="1">
        <v>3.4222100000000002</v>
      </c>
      <c r="O348" s="1">
        <v>4.5103299999999997</v>
      </c>
      <c r="P348" s="1">
        <v>5.9316300000000002</v>
      </c>
      <c r="Q348" s="1">
        <v>2.5899800000000002</v>
      </c>
      <c r="R348" s="1">
        <v>5.16791</v>
      </c>
      <c r="S348" s="1">
        <v>4.2816999999999998</v>
      </c>
      <c r="T348" s="1" t="s">
        <v>22</v>
      </c>
      <c r="U348" s="1">
        <v>3.57091</v>
      </c>
      <c r="V348" s="1" t="s">
        <v>23</v>
      </c>
      <c r="W348" s="1">
        <f>ABS(IK_diagnostics_degrees[[#This Row],[Column1]]-A347)</f>
        <v>2.0572999999999997</v>
      </c>
      <c r="X348" s="1">
        <f>ABS(IK_diagnostics_degrees[[#This Row],[Column2]]-B347)</f>
        <v>4.7051400000000001</v>
      </c>
      <c r="Y348" s="1">
        <f>ABS(IK_diagnostics_degrees[[#This Row],[Column3]]-C347)</f>
        <v>3.9164499999999993</v>
      </c>
      <c r="Z348" s="1">
        <f>ABS(IK_diagnostics_degrees[[#This Row],[Column4]]-D347)</f>
        <v>1.6902400000000002</v>
      </c>
      <c r="AA348" s="1">
        <f>ABS(IK_diagnostics_degrees[[#This Row],[Column5]]-E347)</f>
        <v>2.0045500000000001</v>
      </c>
      <c r="AB348" s="1">
        <f>ABS(IK_diagnostics_degrees[[#This Row],[Column6]]-F347)</f>
        <v>1.7034500000000001</v>
      </c>
      <c r="AC348" s="1">
        <f>ABS(IK_diagnostics_degrees[[#This Row],[Column7]]-G347)</f>
        <v>1.2733400000000001</v>
      </c>
      <c r="AD348" s="1">
        <f>ABS(IK_diagnostics_degrees[[#This Row],[Column8]]-H347)</f>
        <v>0.98767099999999997</v>
      </c>
      <c r="AE348" s="1">
        <f>ABS(IK_diagnostics_degrees[[#This Row],[Column9]]-I347)</f>
        <v>5.0438689999999999</v>
      </c>
      <c r="AF348" s="1">
        <f>ABS(IK_diagnostics_degrees[[#This Row],[Column10]]-J347)</f>
        <v>4.3114149999999993</v>
      </c>
      <c r="AG348" s="1">
        <f>ABS(IK_diagnostics_degrees[[#This Row],[Column11]]-K347)</f>
        <v>4.0115200000000009</v>
      </c>
      <c r="AH348" s="1">
        <f>ABS(IK_diagnostics_degrees[[#This Row],[Column12]]-L347)</f>
        <v>1.59287</v>
      </c>
      <c r="AI348" s="1">
        <f>ABS(IK_diagnostics_degrees[[#This Row],[Column13]]-M347)</f>
        <v>1.2761300000000002</v>
      </c>
      <c r="AJ348" s="1">
        <f>ABS(IK_diagnostics_degrees[[#This Row],[Column14]]-N347)</f>
        <v>4.6419999999999906E-2</v>
      </c>
      <c r="AK348" s="1">
        <f>ABS(IK_diagnostics_degrees[[#This Row],[Column15]]-O347)</f>
        <v>2.5025199999999996</v>
      </c>
      <c r="AL348" s="1">
        <f>ABS(IK_diagnostics_degrees[[#This Row],[Column16]]-P347)</f>
        <v>6.9799999999999862E-2</v>
      </c>
      <c r="AM348" s="1">
        <f>ABS(IK_diagnostics_degrees[[#This Row],[Column17]]-Q347)</f>
        <v>2.5899800000000002</v>
      </c>
      <c r="AN348" s="1">
        <f>ABS(IK_diagnostics_degrees[[#This Row],[Column18]]-R347)</f>
        <v>2.2908200000000001</v>
      </c>
      <c r="AO348" s="1">
        <f>ABS(IK_diagnostics_degrees[[#This Row],[Column19]]-S347)</f>
        <v>0.48381000000000007</v>
      </c>
      <c r="AP348" s="1">
        <f>ABS(IK_diagnostics_degrees[[#This Row],[Column20]]-T347)</f>
        <v>5.1794900000000004</v>
      </c>
      <c r="AQ348" s="1">
        <f>ABS(IK_diagnostics_degrees[[#This Row],[Column21]]-U347)</f>
        <v>1.5567799999999998</v>
      </c>
    </row>
    <row r="349" spans="1:43" x14ac:dyDescent="0.25">
      <c r="A349" s="1">
        <v>1.36151</v>
      </c>
      <c r="B349" s="1">
        <v>2.04419</v>
      </c>
      <c r="C349" s="1">
        <v>5.9183700000000004</v>
      </c>
      <c r="D349" s="1">
        <v>3.9714900000000002</v>
      </c>
      <c r="E349" s="1">
        <v>4.9156899999999997</v>
      </c>
      <c r="F349" s="1">
        <v>1.4140299999999999</v>
      </c>
      <c r="G349" s="1">
        <v>1.12601</v>
      </c>
      <c r="H349" s="1">
        <v>2.6172200000000001</v>
      </c>
      <c r="I349" s="1">
        <v>5.6369499999999997</v>
      </c>
      <c r="J349" s="1">
        <v>2.0638299999999998</v>
      </c>
      <c r="K349" s="1">
        <v>4.5084200000000001</v>
      </c>
      <c r="L349" s="1">
        <v>2.6770200000000002</v>
      </c>
      <c r="M349" s="1">
        <v>1.9436</v>
      </c>
      <c r="N349" s="1">
        <v>7.3393599999999996E-3</v>
      </c>
      <c r="O349" s="1">
        <v>5.7772199999999998</v>
      </c>
      <c r="P349" s="1">
        <v>3.4016500000000001</v>
      </c>
      <c r="Q349" s="1">
        <v>3.3420000000000001</v>
      </c>
      <c r="R349" s="1">
        <v>1.5129300000000001</v>
      </c>
      <c r="S349" s="1">
        <v>3.70946</v>
      </c>
      <c r="T349" s="1">
        <v>0.79094600000000004</v>
      </c>
      <c r="U349" s="1">
        <v>6.2831900000000003</v>
      </c>
      <c r="V349" s="1" t="s">
        <v>23</v>
      </c>
      <c r="W349" s="1">
        <f>ABS(IK_diagnostics_degrees[[#This Row],[Column1]]-A348)</f>
        <v>2.7200899999999999</v>
      </c>
      <c r="X349" s="1">
        <f>ABS(IK_diagnostics_degrees[[#This Row],[Column2]]-B348)</f>
        <v>3.2789699999999997</v>
      </c>
      <c r="Y349" s="1">
        <f>ABS(IK_diagnostics_degrees[[#This Row],[Column3]]-C348)</f>
        <v>5.12</v>
      </c>
      <c r="Z349" s="1">
        <f>ABS(IK_diagnostics_degrees[[#This Row],[Column4]]-D348)</f>
        <v>2.0089999999999719E-2</v>
      </c>
      <c r="AA349" s="1">
        <f>ABS(IK_diagnostics_degrees[[#This Row],[Column5]]-E348)</f>
        <v>2.9111399999999996</v>
      </c>
      <c r="AB349" s="1">
        <f>ABS(IK_diagnostics_degrees[[#This Row],[Column6]]-F348)</f>
        <v>2.9900699999999998</v>
      </c>
      <c r="AC349" s="1">
        <f>ABS(IK_diagnostics_degrees[[#This Row],[Column7]]-G348)</f>
        <v>2.1654900000000001</v>
      </c>
      <c r="AD349" s="1">
        <f>ABS(IK_diagnostics_degrees[[#This Row],[Column8]]-H348)</f>
        <v>1.3322700000000001</v>
      </c>
      <c r="AE349" s="1">
        <f>ABS(IK_diagnostics_degrees[[#This Row],[Column9]]-I348)</f>
        <v>0.33976000000000006</v>
      </c>
      <c r="AF349" s="1">
        <f>ABS(IK_diagnostics_degrees[[#This Row],[Column10]]-J348)</f>
        <v>1.1198849999999998</v>
      </c>
      <c r="AG349" s="1">
        <f>ABS(IK_diagnostics_degrees[[#This Row],[Column11]]-K348)</f>
        <v>2.2367500000000002</v>
      </c>
      <c r="AH349" s="1">
        <f>ABS(IK_diagnostics_degrees[[#This Row],[Column12]]-L348)</f>
        <v>2.14256</v>
      </c>
      <c r="AI349" s="1">
        <f>ABS(IK_diagnostics_degrees[[#This Row],[Column13]]-M348)</f>
        <v>2.5471899999999996</v>
      </c>
      <c r="AJ349" s="1">
        <f>ABS(IK_diagnostics_degrees[[#This Row],[Column14]]-N348)</f>
        <v>3.4148706400000002</v>
      </c>
      <c r="AK349" s="1">
        <f>ABS(IK_diagnostics_degrees[[#This Row],[Column15]]-O348)</f>
        <v>1.2668900000000001</v>
      </c>
      <c r="AL349" s="1">
        <f>ABS(IK_diagnostics_degrees[[#This Row],[Column16]]-P348)</f>
        <v>2.5299800000000001</v>
      </c>
      <c r="AM349" s="1">
        <f>ABS(IK_diagnostics_degrees[[#This Row],[Column17]]-Q348)</f>
        <v>0.75201999999999991</v>
      </c>
      <c r="AN349" s="1">
        <f>ABS(IK_diagnostics_degrees[[#This Row],[Column18]]-R348)</f>
        <v>3.6549800000000001</v>
      </c>
      <c r="AO349" s="1">
        <f>ABS(IK_diagnostics_degrees[[#This Row],[Column19]]-S348)</f>
        <v>0.57223999999999986</v>
      </c>
      <c r="AP349" s="1">
        <f>ABS(IK_diagnostics_degrees[[#This Row],[Column20]]-T348)</f>
        <v>0.79094600000000004</v>
      </c>
      <c r="AQ349" s="1">
        <f>ABS(IK_diagnostics_degrees[[#This Row],[Column21]]-U348)</f>
        <v>2.7122800000000002</v>
      </c>
    </row>
    <row r="350" spans="1:43" x14ac:dyDescent="0.25">
      <c r="A350" s="1">
        <v>5.8990799999999997</v>
      </c>
      <c r="B350" s="1">
        <v>2.77502</v>
      </c>
      <c r="C350" s="1">
        <v>1.3482700000000001</v>
      </c>
      <c r="D350" s="1">
        <v>2.66039</v>
      </c>
      <c r="E350" s="1">
        <v>2.7227199999999998</v>
      </c>
      <c r="F350" s="1">
        <v>2.3643800000000001</v>
      </c>
      <c r="G350" s="1">
        <v>2.6204000000000001</v>
      </c>
      <c r="H350" s="1">
        <v>4.2155899999999997</v>
      </c>
      <c r="I350" s="1">
        <v>2.5773600000000001</v>
      </c>
      <c r="J350" s="1">
        <v>1.97584</v>
      </c>
      <c r="K350" s="1">
        <v>1.5360100000000001</v>
      </c>
      <c r="L350" s="1">
        <v>1.8892800000000001</v>
      </c>
      <c r="M350" s="1">
        <v>6.1619099999999998</v>
      </c>
      <c r="N350" s="1">
        <v>5.2567599999999999</v>
      </c>
      <c r="O350" s="1">
        <v>5.7367800000000004</v>
      </c>
      <c r="P350" s="1">
        <v>1.8652500000000001</v>
      </c>
      <c r="Q350" s="1">
        <v>5.6413200000000003</v>
      </c>
      <c r="R350" s="1">
        <v>2.78356</v>
      </c>
      <c r="S350" s="1">
        <v>3.5355699999999999</v>
      </c>
      <c r="T350" s="1">
        <v>0.23885600000000001</v>
      </c>
      <c r="U350" s="1">
        <v>5.19726</v>
      </c>
      <c r="V350" s="1" t="s">
        <v>23</v>
      </c>
      <c r="W350" s="1">
        <f>ABS(IK_diagnostics_degrees[[#This Row],[Column1]]-A349)</f>
        <v>4.5375699999999997</v>
      </c>
      <c r="X350" s="1">
        <f>ABS(IK_diagnostics_degrees[[#This Row],[Column2]]-B349)</f>
        <v>0.73083000000000009</v>
      </c>
      <c r="Y350" s="1">
        <f>ABS(IK_diagnostics_degrees[[#This Row],[Column3]]-C349)</f>
        <v>4.5701000000000001</v>
      </c>
      <c r="Z350" s="1">
        <f>ABS(IK_diagnostics_degrees[[#This Row],[Column4]]-D349)</f>
        <v>1.3111000000000002</v>
      </c>
      <c r="AA350" s="1">
        <f>ABS(IK_diagnostics_degrees[[#This Row],[Column5]]-E349)</f>
        <v>2.1929699999999999</v>
      </c>
      <c r="AB350" s="1">
        <f>ABS(IK_diagnostics_degrees[[#This Row],[Column6]]-F349)</f>
        <v>0.95035000000000025</v>
      </c>
      <c r="AC350" s="1">
        <f>ABS(IK_diagnostics_degrees[[#This Row],[Column7]]-G349)</f>
        <v>1.4943900000000001</v>
      </c>
      <c r="AD350" s="1">
        <f>ABS(IK_diagnostics_degrees[[#This Row],[Column8]]-H349)</f>
        <v>1.5983699999999996</v>
      </c>
      <c r="AE350" s="1">
        <f>ABS(IK_diagnostics_degrees[[#This Row],[Column9]]-I349)</f>
        <v>3.0595899999999996</v>
      </c>
      <c r="AF350" s="1">
        <f>ABS(IK_diagnostics_degrees[[#This Row],[Column10]]-J349)</f>
        <v>8.7989999999999791E-2</v>
      </c>
      <c r="AG350" s="1">
        <f>ABS(IK_diagnostics_degrees[[#This Row],[Column11]]-K349)</f>
        <v>2.97241</v>
      </c>
      <c r="AH350" s="1">
        <f>ABS(IK_diagnostics_degrees[[#This Row],[Column12]]-L349)</f>
        <v>0.78774000000000011</v>
      </c>
      <c r="AI350" s="1">
        <f>ABS(IK_diagnostics_degrees[[#This Row],[Column13]]-M349)</f>
        <v>4.2183099999999998</v>
      </c>
      <c r="AJ350" s="1">
        <f>ABS(IK_diagnostics_degrees[[#This Row],[Column14]]-N349)</f>
        <v>5.2494206400000003</v>
      </c>
      <c r="AK350" s="1">
        <f>ABS(IK_diagnostics_degrees[[#This Row],[Column15]]-O349)</f>
        <v>4.0439999999999365E-2</v>
      </c>
      <c r="AL350" s="1">
        <f>ABS(IK_diagnostics_degrees[[#This Row],[Column16]]-P349)</f>
        <v>1.5364</v>
      </c>
      <c r="AM350" s="1">
        <f>ABS(IK_diagnostics_degrees[[#This Row],[Column17]]-Q349)</f>
        <v>2.2993200000000003</v>
      </c>
      <c r="AN350" s="1">
        <f>ABS(IK_diagnostics_degrees[[#This Row],[Column18]]-R349)</f>
        <v>1.2706299999999999</v>
      </c>
      <c r="AO350" s="1">
        <f>ABS(IK_diagnostics_degrees[[#This Row],[Column19]]-S349)</f>
        <v>0.1738900000000001</v>
      </c>
      <c r="AP350" s="1">
        <f>ABS(IK_diagnostics_degrees[[#This Row],[Column20]]-T349)</f>
        <v>0.55208999999999997</v>
      </c>
      <c r="AQ350" s="1">
        <f>ABS(IK_diagnostics_degrees[[#This Row],[Column21]]-U349)</f>
        <v>1.0859300000000003</v>
      </c>
    </row>
    <row r="351" spans="1:43" x14ac:dyDescent="0.25">
      <c r="A351" s="1">
        <v>1.4457899999999999</v>
      </c>
      <c r="B351" s="1">
        <v>2.5381200000000002</v>
      </c>
      <c r="C351" s="1">
        <v>4.3575699999999999</v>
      </c>
      <c r="D351" s="1">
        <v>1.18022</v>
      </c>
      <c r="E351" s="1">
        <v>3.0743</v>
      </c>
      <c r="F351" s="1">
        <v>2.2074600000000002</v>
      </c>
      <c r="G351" s="1">
        <v>1.95713</v>
      </c>
      <c r="H351" s="1">
        <v>1.27152</v>
      </c>
      <c r="I351" s="1">
        <v>1.21496</v>
      </c>
      <c r="J351" s="1">
        <v>5.30877</v>
      </c>
      <c r="K351" s="1">
        <v>1.9846300000000001E-2</v>
      </c>
      <c r="L351" s="1">
        <v>5.0308400000000004</v>
      </c>
      <c r="M351" s="1">
        <v>2.1794899999999999</v>
      </c>
      <c r="N351" s="1">
        <v>4.1938800000000001</v>
      </c>
      <c r="O351" s="1">
        <v>1.0239199999999999</v>
      </c>
      <c r="P351" s="1">
        <v>5.1820300000000001</v>
      </c>
      <c r="Q351" s="1">
        <v>4.1331600000000002</v>
      </c>
      <c r="R351" s="1" t="s">
        <v>22</v>
      </c>
      <c r="S351" s="1">
        <v>0.19542100000000001</v>
      </c>
      <c r="T351" s="1">
        <v>5.6284000000000001</v>
      </c>
      <c r="U351" s="1">
        <v>3.4363600000000001</v>
      </c>
      <c r="V351" s="1" t="s">
        <v>23</v>
      </c>
      <c r="W351" s="1">
        <f>ABS(IK_diagnostics_degrees[[#This Row],[Column1]]-A350)</f>
        <v>4.45329</v>
      </c>
      <c r="X351" s="1">
        <f>ABS(IK_diagnostics_degrees[[#This Row],[Column2]]-B350)</f>
        <v>0.23689999999999989</v>
      </c>
      <c r="Y351" s="1">
        <f>ABS(IK_diagnostics_degrees[[#This Row],[Column3]]-C350)</f>
        <v>3.0092999999999996</v>
      </c>
      <c r="Z351" s="1">
        <f>ABS(IK_diagnostics_degrees[[#This Row],[Column4]]-D350)</f>
        <v>1.48017</v>
      </c>
      <c r="AA351" s="1">
        <f>ABS(IK_diagnostics_degrees[[#This Row],[Column5]]-E350)</f>
        <v>0.35158000000000023</v>
      </c>
      <c r="AB351" s="1">
        <f>ABS(IK_diagnostics_degrees[[#This Row],[Column6]]-F350)</f>
        <v>0.15691999999999995</v>
      </c>
      <c r="AC351" s="1">
        <f>ABS(IK_diagnostics_degrees[[#This Row],[Column7]]-G350)</f>
        <v>0.66327000000000003</v>
      </c>
      <c r="AD351" s="1">
        <f>ABS(IK_diagnostics_degrees[[#This Row],[Column8]]-H350)</f>
        <v>2.94407</v>
      </c>
      <c r="AE351" s="1">
        <f>ABS(IK_diagnostics_degrees[[#This Row],[Column9]]-I350)</f>
        <v>1.3624000000000001</v>
      </c>
      <c r="AF351" s="1">
        <f>ABS(IK_diagnostics_degrees[[#This Row],[Column10]]-J350)</f>
        <v>3.3329300000000002</v>
      </c>
      <c r="AG351" s="1">
        <f>ABS(IK_diagnostics_degrees[[#This Row],[Column11]]-K350)</f>
        <v>1.5161637000000001</v>
      </c>
      <c r="AH351" s="1">
        <f>ABS(IK_diagnostics_degrees[[#This Row],[Column12]]-L350)</f>
        <v>3.1415600000000001</v>
      </c>
      <c r="AI351" s="1">
        <f>ABS(IK_diagnostics_degrees[[#This Row],[Column13]]-M350)</f>
        <v>3.9824199999999998</v>
      </c>
      <c r="AJ351" s="1">
        <f>ABS(IK_diagnostics_degrees[[#This Row],[Column14]]-N350)</f>
        <v>1.0628799999999998</v>
      </c>
      <c r="AK351" s="1">
        <f>ABS(IK_diagnostics_degrees[[#This Row],[Column15]]-O350)</f>
        <v>4.7128600000000009</v>
      </c>
      <c r="AL351" s="1">
        <f>ABS(IK_diagnostics_degrees[[#This Row],[Column16]]-P350)</f>
        <v>3.3167800000000001</v>
      </c>
      <c r="AM351" s="1">
        <f>ABS(IK_diagnostics_degrees[[#This Row],[Column17]]-Q350)</f>
        <v>1.5081600000000002</v>
      </c>
      <c r="AN351" s="1">
        <f>ABS(IK_diagnostics_degrees[[#This Row],[Column18]]-R350)</f>
        <v>2.78356</v>
      </c>
      <c r="AO351" s="1">
        <f>ABS(IK_diagnostics_degrees[[#This Row],[Column19]]-S350)</f>
        <v>3.3401489999999998</v>
      </c>
      <c r="AP351" s="1">
        <f>ABS(IK_diagnostics_degrees[[#This Row],[Column20]]-T350)</f>
        <v>5.3895439999999999</v>
      </c>
      <c r="AQ351" s="1">
        <f>ABS(IK_diagnostics_degrees[[#This Row],[Column21]]-U350)</f>
        <v>1.7608999999999999</v>
      </c>
    </row>
    <row r="352" spans="1:43" x14ac:dyDescent="0.25">
      <c r="A352" s="1">
        <v>2.6608100000000001</v>
      </c>
      <c r="B352" s="1">
        <v>0.71520600000000001</v>
      </c>
      <c r="C352" s="1">
        <v>5.1655499999999996</v>
      </c>
      <c r="D352" s="1">
        <v>2.7318199999999999</v>
      </c>
      <c r="E352" s="1">
        <v>2.41472</v>
      </c>
      <c r="F352" s="1">
        <v>2.4227099999999999</v>
      </c>
      <c r="G352" s="1">
        <v>4.351</v>
      </c>
      <c r="H352" s="1">
        <v>5.4511799999999999</v>
      </c>
      <c r="I352" s="1">
        <v>3.2019700000000002</v>
      </c>
      <c r="J352" s="1">
        <v>4.6981400000000004</v>
      </c>
      <c r="K352" s="1">
        <v>4.5789499999999999</v>
      </c>
      <c r="L352" s="1">
        <v>1.8929</v>
      </c>
      <c r="M352" s="1">
        <v>1.66971</v>
      </c>
      <c r="N352" s="1">
        <v>1.84511</v>
      </c>
      <c r="O352" s="1">
        <v>3.5841400000000001</v>
      </c>
      <c r="P352" s="1">
        <v>2.28999</v>
      </c>
      <c r="Q352" s="1">
        <v>3.5590899999999999</v>
      </c>
      <c r="R352" s="1">
        <v>2.83656</v>
      </c>
      <c r="S352" s="1">
        <v>5.3313100000000002</v>
      </c>
      <c r="T352" s="1">
        <v>3.3551299999999999</v>
      </c>
      <c r="U352" s="1">
        <v>2.2476699999999998</v>
      </c>
      <c r="V352" s="1" t="s">
        <v>23</v>
      </c>
      <c r="W352" s="1">
        <f>ABS(IK_diagnostics_degrees[[#This Row],[Column1]]-A351)</f>
        <v>1.2150200000000002</v>
      </c>
      <c r="X352" s="1">
        <f>ABS(IK_diagnostics_degrees[[#This Row],[Column2]]-B351)</f>
        <v>1.8229140000000001</v>
      </c>
      <c r="Y352" s="1">
        <f>ABS(IK_diagnostics_degrees[[#This Row],[Column3]]-C351)</f>
        <v>0.8079799999999997</v>
      </c>
      <c r="Z352" s="1">
        <f>ABS(IK_diagnostics_degrees[[#This Row],[Column4]]-D351)</f>
        <v>1.5515999999999999</v>
      </c>
      <c r="AA352" s="1">
        <f>ABS(IK_diagnostics_degrees[[#This Row],[Column5]]-E351)</f>
        <v>0.65958000000000006</v>
      </c>
      <c r="AB352" s="1">
        <f>ABS(IK_diagnostics_degrees[[#This Row],[Column6]]-F351)</f>
        <v>0.21524999999999972</v>
      </c>
      <c r="AC352" s="1">
        <f>ABS(IK_diagnostics_degrees[[#This Row],[Column7]]-G351)</f>
        <v>2.3938699999999997</v>
      </c>
      <c r="AD352" s="1">
        <f>ABS(IK_diagnostics_degrees[[#This Row],[Column8]]-H351)</f>
        <v>4.1796600000000002</v>
      </c>
      <c r="AE352" s="1">
        <f>ABS(IK_diagnostics_degrees[[#This Row],[Column9]]-I351)</f>
        <v>1.9870100000000002</v>
      </c>
      <c r="AF352" s="1">
        <f>ABS(IK_diagnostics_degrees[[#This Row],[Column10]]-J351)</f>
        <v>0.61062999999999956</v>
      </c>
      <c r="AG352" s="1">
        <f>ABS(IK_diagnostics_degrees[[#This Row],[Column11]]-K351)</f>
        <v>4.5591036999999996</v>
      </c>
      <c r="AH352" s="1">
        <f>ABS(IK_diagnostics_degrees[[#This Row],[Column12]]-L351)</f>
        <v>3.1379400000000004</v>
      </c>
      <c r="AI352" s="1">
        <f>ABS(IK_diagnostics_degrees[[#This Row],[Column13]]-M351)</f>
        <v>0.5097799999999999</v>
      </c>
      <c r="AJ352" s="1">
        <f>ABS(IK_diagnostics_degrees[[#This Row],[Column14]]-N351)</f>
        <v>2.34877</v>
      </c>
      <c r="AK352" s="1">
        <f>ABS(IK_diagnostics_degrees[[#This Row],[Column15]]-O351)</f>
        <v>2.5602200000000002</v>
      </c>
      <c r="AL352" s="1">
        <f>ABS(IK_diagnostics_degrees[[#This Row],[Column16]]-P351)</f>
        <v>2.8920400000000002</v>
      </c>
      <c r="AM352" s="1">
        <f>ABS(IK_diagnostics_degrees[[#This Row],[Column17]]-Q351)</f>
        <v>0.5740700000000003</v>
      </c>
      <c r="AN352" s="1">
        <f>ABS(IK_diagnostics_degrees[[#This Row],[Column18]]-R351)</f>
        <v>2.83656</v>
      </c>
      <c r="AO352" s="1">
        <f>ABS(IK_diagnostics_degrees[[#This Row],[Column19]]-S351)</f>
        <v>5.1358890000000006</v>
      </c>
      <c r="AP352" s="1">
        <f>ABS(IK_diagnostics_degrees[[#This Row],[Column20]]-T351)</f>
        <v>2.2732700000000001</v>
      </c>
      <c r="AQ352" s="1">
        <f>ABS(IK_diagnostics_degrees[[#This Row],[Column21]]-U351)</f>
        <v>1.1886900000000002</v>
      </c>
    </row>
    <row r="353" spans="1:43" x14ac:dyDescent="0.25">
      <c r="A353" s="1">
        <v>1.6165499999999999</v>
      </c>
      <c r="B353" s="1">
        <v>1.5085500000000001</v>
      </c>
      <c r="C353" s="1">
        <v>5.1653599999999997</v>
      </c>
      <c r="D353" s="1">
        <v>2.83141</v>
      </c>
      <c r="E353" s="1">
        <v>4.1301199999999998</v>
      </c>
      <c r="F353" s="1">
        <v>3.6237499999999998</v>
      </c>
      <c r="G353" s="1">
        <v>3.1017999999999999</v>
      </c>
      <c r="H353" s="1">
        <v>3.6641699999999999</v>
      </c>
      <c r="I353" s="1">
        <v>1.1834199999999999</v>
      </c>
      <c r="J353" s="1">
        <v>3.6485300000000001</v>
      </c>
      <c r="K353" s="1">
        <v>3.1601599999999999</v>
      </c>
      <c r="L353" s="1">
        <v>1.2803800000000001</v>
      </c>
      <c r="M353" s="1">
        <v>3.3597000000000001</v>
      </c>
      <c r="N353" s="1">
        <v>4.2088999999999999</v>
      </c>
      <c r="O353" s="1">
        <v>6.1593</v>
      </c>
      <c r="P353" s="1">
        <v>1.82684</v>
      </c>
      <c r="Q353" s="1">
        <v>3.3632</v>
      </c>
      <c r="R353" s="1">
        <v>3.4905400000000002</v>
      </c>
      <c r="S353" s="1">
        <v>3.2390500000000002</v>
      </c>
      <c r="T353" s="1">
        <v>2.70723</v>
      </c>
      <c r="U353" s="1">
        <v>4.7526599999999997</v>
      </c>
      <c r="V353" s="1" t="s">
        <v>23</v>
      </c>
      <c r="W353" s="1">
        <f>ABS(IK_diagnostics_degrees[[#This Row],[Column1]]-A352)</f>
        <v>1.0442600000000002</v>
      </c>
      <c r="X353" s="1">
        <f>ABS(IK_diagnostics_degrees[[#This Row],[Column2]]-B352)</f>
        <v>0.79334400000000005</v>
      </c>
      <c r="Y353" s="1">
        <f>ABS(IK_diagnostics_degrees[[#This Row],[Column3]]-C352)</f>
        <v>1.8999999999991246E-4</v>
      </c>
      <c r="Z353" s="1">
        <f>ABS(IK_diagnostics_degrees[[#This Row],[Column4]]-D352)</f>
        <v>9.9590000000000067E-2</v>
      </c>
      <c r="AA353" s="1">
        <f>ABS(IK_diagnostics_degrees[[#This Row],[Column5]]-E352)</f>
        <v>1.7153999999999998</v>
      </c>
      <c r="AB353" s="1">
        <f>ABS(IK_diagnostics_degrees[[#This Row],[Column6]]-F352)</f>
        <v>1.2010399999999999</v>
      </c>
      <c r="AC353" s="1">
        <f>ABS(IK_diagnostics_degrees[[#This Row],[Column7]]-G352)</f>
        <v>1.2492000000000001</v>
      </c>
      <c r="AD353" s="1">
        <f>ABS(IK_diagnostics_degrees[[#This Row],[Column8]]-H352)</f>
        <v>1.78701</v>
      </c>
      <c r="AE353" s="1">
        <f>ABS(IK_diagnostics_degrees[[#This Row],[Column9]]-I352)</f>
        <v>2.0185500000000003</v>
      </c>
      <c r="AF353" s="1">
        <f>ABS(IK_diagnostics_degrees[[#This Row],[Column10]]-J352)</f>
        <v>1.0496100000000004</v>
      </c>
      <c r="AG353" s="1">
        <f>ABS(IK_diagnostics_degrees[[#This Row],[Column11]]-K352)</f>
        <v>1.41879</v>
      </c>
      <c r="AH353" s="1">
        <f>ABS(IK_diagnostics_degrees[[#This Row],[Column12]]-L352)</f>
        <v>0.61251999999999995</v>
      </c>
      <c r="AI353" s="1">
        <f>ABS(IK_diagnostics_degrees[[#This Row],[Column13]]-M352)</f>
        <v>1.6899900000000001</v>
      </c>
      <c r="AJ353" s="1">
        <f>ABS(IK_diagnostics_degrees[[#This Row],[Column14]]-N352)</f>
        <v>2.3637899999999998</v>
      </c>
      <c r="AK353" s="1">
        <f>ABS(IK_diagnostics_degrees[[#This Row],[Column15]]-O352)</f>
        <v>2.5751599999999999</v>
      </c>
      <c r="AL353" s="1">
        <f>ABS(IK_diagnostics_degrees[[#This Row],[Column16]]-P352)</f>
        <v>0.46314999999999995</v>
      </c>
      <c r="AM353" s="1">
        <f>ABS(IK_diagnostics_degrees[[#This Row],[Column17]]-Q352)</f>
        <v>0.1958899999999999</v>
      </c>
      <c r="AN353" s="1">
        <f>ABS(IK_diagnostics_degrees[[#This Row],[Column18]]-R352)</f>
        <v>0.65398000000000023</v>
      </c>
      <c r="AO353" s="1">
        <f>ABS(IK_diagnostics_degrees[[#This Row],[Column19]]-S352)</f>
        <v>2.09226</v>
      </c>
      <c r="AP353" s="1">
        <f>ABS(IK_diagnostics_degrees[[#This Row],[Column20]]-T352)</f>
        <v>0.64789999999999992</v>
      </c>
      <c r="AQ353" s="1">
        <f>ABS(IK_diagnostics_degrees[[#This Row],[Column21]]-U352)</f>
        <v>2.5049899999999998</v>
      </c>
    </row>
    <row r="354" spans="1:43" x14ac:dyDescent="0.25">
      <c r="A354" s="1">
        <v>3.95262</v>
      </c>
      <c r="B354" s="1">
        <v>5.2693899999999996</v>
      </c>
      <c r="C354" s="1">
        <v>0.849719</v>
      </c>
      <c r="D354" s="1">
        <v>0.51728099999999999</v>
      </c>
      <c r="E354" s="1">
        <v>4.7143499999999996</v>
      </c>
      <c r="F354" s="1">
        <v>0.63844100000000004</v>
      </c>
      <c r="G354" s="1">
        <v>1.4943900000000001</v>
      </c>
      <c r="H354" s="1">
        <v>5.5291800000000002</v>
      </c>
      <c r="I354" s="1">
        <v>4.3438499999999998</v>
      </c>
      <c r="J354" s="1">
        <v>1.2861100000000001</v>
      </c>
      <c r="K354" s="1">
        <v>2.3858799999999998</v>
      </c>
      <c r="L354" s="1">
        <v>0.84414400000000001</v>
      </c>
      <c r="M354" s="1">
        <v>0.491651</v>
      </c>
      <c r="N354" s="1">
        <v>1.9963</v>
      </c>
      <c r="O354" s="1">
        <v>1.78738</v>
      </c>
      <c r="P354" s="1">
        <v>5.8479200000000002</v>
      </c>
      <c r="Q354" s="1">
        <v>4.8923699999999997</v>
      </c>
      <c r="R354" s="1">
        <v>5.0237299999999996</v>
      </c>
      <c r="S354" s="1">
        <v>3.0535899999999998</v>
      </c>
      <c r="T354" s="1">
        <v>2.6812299999999998</v>
      </c>
      <c r="U354" s="1">
        <v>6.2831900000000003</v>
      </c>
      <c r="V354" s="1" t="s">
        <v>23</v>
      </c>
      <c r="W354" s="1">
        <f>ABS(IK_diagnostics_degrees[[#This Row],[Column1]]-A353)</f>
        <v>2.3360700000000003</v>
      </c>
      <c r="X354" s="1">
        <f>ABS(IK_diagnostics_degrees[[#This Row],[Column2]]-B353)</f>
        <v>3.7608399999999995</v>
      </c>
      <c r="Y354" s="1">
        <f>ABS(IK_diagnostics_degrees[[#This Row],[Column3]]-C353)</f>
        <v>4.3156409999999994</v>
      </c>
      <c r="Z354" s="1">
        <f>ABS(IK_diagnostics_degrees[[#This Row],[Column4]]-D353)</f>
        <v>2.3141289999999999</v>
      </c>
      <c r="AA354" s="1">
        <f>ABS(IK_diagnostics_degrees[[#This Row],[Column5]]-E353)</f>
        <v>0.58422999999999981</v>
      </c>
      <c r="AB354" s="1">
        <f>ABS(IK_diagnostics_degrees[[#This Row],[Column6]]-F353)</f>
        <v>2.985309</v>
      </c>
      <c r="AC354" s="1">
        <f>ABS(IK_diagnostics_degrees[[#This Row],[Column7]]-G353)</f>
        <v>1.6074099999999998</v>
      </c>
      <c r="AD354" s="1">
        <f>ABS(IK_diagnostics_degrees[[#This Row],[Column8]]-H353)</f>
        <v>1.8650100000000003</v>
      </c>
      <c r="AE354" s="1">
        <f>ABS(IK_diagnostics_degrees[[#This Row],[Column9]]-I353)</f>
        <v>3.1604299999999999</v>
      </c>
      <c r="AF354" s="1">
        <f>ABS(IK_diagnostics_degrees[[#This Row],[Column10]]-J353)</f>
        <v>2.3624200000000002</v>
      </c>
      <c r="AG354" s="1">
        <f>ABS(IK_diagnostics_degrees[[#This Row],[Column11]]-K353)</f>
        <v>0.77428000000000008</v>
      </c>
      <c r="AH354" s="1">
        <f>ABS(IK_diagnostics_degrees[[#This Row],[Column12]]-L353)</f>
        <v>0.43623600000000007</v>
      </c>
      <c r="AI354" s="1">
        <f>ABS(IK_diagnostics_degrees[[#This Row],[Column13]]-M353)</f>
        <v>2.8680490000000001</v>
      </c>
      <c r="AJ354" s="1">
        <f>ABS(IK_diagnostics_degrees[[#This Row],[Column14]]-N353)</f>
        <v>2.2126000000000001</v>
      </c>
      <c r="AK354" s="1">
        <f>ABS(IK_diagnostics_degrees[[#This Row],[Column15]]-O353)</f>
        <v>4.3719200000000003</v>
      </c>
      <c r="AL354" s="1">
        <f>ABS(IK_diagnostics_degrees[[#This Row],[Column16]]-P353)</f>
        <v>4.0210800000000004</v>
      </c>
      <c r="AM354" s="1">
        <f>ABS(IK_diagnostics_degrees[[#This Row],[Column17]]-Q353)</f>
        <v>1.5291699999999997</v>
      </c>
      <c r="AN354" s="1">
        <f>ABS(IK_diagnostics_degrees[[#This Row],[Column18]]-R353)</f>
        <v>1.5331899999999994</v>
      </c>
      <c r="AO354" s="1">
        <f>ABS(IK_diagnostics_degrees[[#This Row],[Column19]]-S353)</f>
        <v>0.1854600000000004</v>
      </c>
      <c r="AP354" s="1">
        <f>ABS(IK_diagnostics_degrees[[#This Row],[Column20]]-T353)</f>
        <v>2.6000000000000245E-2</v>
      </c>
      <c r="AQ354" s="1">
        <f>ABS(IK_diagnostics_degrees[[#This Row],[Column21]]-U353)</f>
        <v>1.5305300000000006</v>
      </c>
    </row>
    <row r="355" spans="1:43" x14ac:dyDescent="0.25">
      <c r="A355" s="1">
        <v>5.0566800000000001</v>
      </c>
      <c r="B355" s="1">
        <v>3.2400600000000002</v>
      </c>
      <c r="C355" s="1">
        <v>2.4756999999999998</v>
      </c>
      <c r="D355" s="1">
        <v>4.7721900000000002</v>
      </c>
      <c r="E355" s="1">
        <v>4.0225</v>
      </c>
      <c r="F355" s="1">
        <v>4.1751399999999999</v>
      </c>
      <c r="G355" s="1">
        <v>2.9727299999999999</v>
      </c>
      <c r="H355" s="1">
        <v>0.33409899999999998</v>
      </c>
      <c r="I355" s="1">
        <v>1.03671</v>
      </c>
      <c r="J355" s="1">
        <v>5.4155600000000002</v>
      </c>
      <c r="K355" s="1">
        <v>5.3988100000000001</v>
      </c>
      <c r="L355" s="1">
        <v>1.4201600000000001</v>
      </c>
      <c r="M355" s="1">
        <v>1.42391</v>
      </c>
      <c r="N355" s="1">
        <v>4.3382500000000004</v>
      </c>
      <c r="O355" s="1">
        <v>1.2133700000000001E-3</v>
      </c>
      <c r="P355" s="1">
        <v>6.2819799999999999</v>
      </c>
      <c r="Q355" s="1">
        <v>4.4724500000000003</v>
      </c>
      <c r="R355" s="1">
        <v>3.26302</v>
      </c>
      <c r="S355" s="1">
        <v>4.1864600000000003</v>
      </c>
      <c r="T355" s="1">
        <v>0.29424499999999998</v>
      </c>
      <c r="U355" s="1">
        <v>2.7664300000000002</v>
      </c>
      <c r="V355" s="1" t="s">
        <v>23</v>
      </c>
      <c r="W355" s="1">
        <f>ABS(IK_diagnostics_degrees[[#This Row],[Column1]]-A354)</f>
        <v>1.10406</v>
      </c>
      <c r="X355" s="1">
        <f>ABS(IK_diagnostics_degrees[[#This Row],[Column2]]-B354)</f>
        <v>2.0293299999999994</v>
      </c>
      <c r="Y355" s="1">
        <f>ABS(IK_diagnostics_degrees[[#This Row],[Column3]]-C354)</f>
        <v>1.6259809999999999</v>
      </c>
      <c r="Z355" s="1">
        <f>ABS(IK_diagnostics_degrees[[#This Row],[Column4]]-D354)</f>
        <v>4.2549090000000005</v>
      </c>
      <c r="AA355" s="1">
        <f>ABS(IK_diagnostics_degrees[[#This Row],[Column5]]-E354)</f>
        <v>0.69184999999999963</v>
      </c>
      <c r="AB355" s="1">
        <f>ABS(IK_diagnostics_degrees[[#This Row],[Column6]]-F354)</f>
        <v>3.5366989999999996</v>
      </c>
      <c r="AC355" s="1">
        <f>ABS(IK_diagnostics_degrees[[#This Row],[Column7]]-G354)</f>
        <v>1.4783399999999998</v>
      </c>
      <c r="AD355" s="1">
        <f>ABS(IK_diagnostics_degrees[[#This Row],[Column8]]-H354)</f>
        <v>5.1950810000000001</v>
      </c>
      <c r="AE355" s="1">
        <f>ABS(IK_diagnostics_degrees[[#This Row],[Column9]]-I354)</f>
        <v>3.3071399999999995</v>
      </c>
      <c r="AF355" s="1">
        <f>ABS(IK_diagnostics_degrees[[#This Row],[Column10]]-J354)</f>
        <v>4.1294500000000003</v>
      </c>
      <c r="AG355" s="1">
        <f>ABS(IK_diagnostics_degrees[[#This Row],[Column11]]-K354)</f>
        <v>3.0129300000000003</v>
      </c>
      <c r="AH355" s="1">
        <f>ABS(IK_diagnostics_degrees[[#This Row],[Column12]]-L354)</f>
        <v>0.57601600000000008</v>
      </c>
      <c r="AI355" s="1">
        <f>ABS(IK_diagnostics_degrees[[#This Row],[Column13]]-M354)</f>
        <v>0.93225899999999995</v>
      </c>
      <c r="AJ355" s="1">
        <f>ABS(IK_diagnostics_degrees[[#This Row],[Column14]]-N354)</f>
        <v>2.3419500000000006</v>
      </c>
      <c r="AK355" s="1">
        <f>ABS(IK_diagnostics_degrees[[#This Row],[Column15]]-O354)</f>
        <v>1.7861666299999999</v>
      </c>
      <c r="AL355" s="1">
        <f>ABS(IK_diagnostics_degrees[[#This Row],[Column16]]-P354)</f>
        <v>0.43405999999999967</v>
      </c>
      <c r="AM355" s="1">
        <f>ABS(IK_diagnostics_degrees[[#This Row],[Column17]]-Q354)</f>
        <v>0.4199199999999994</v>
      </c>
      <c r="AN355" s="1">
        <f>ABS(IK_diagnostics_degrees[[#This Row],[Column18]]-R354)</f>
        <v>1.7607099999999996</v>
      </c>
      <c r="AO355" s="1">
        <f>ABS(IK_diagnostics_degrees[[#This Row],[Column19]]-S354)</f>
        <v>1.1328700000000005</v>
      </c>
      <c r="AP355" s="1">
        <f>ABS(IK_diagnostics_degrees[[#This Row],[Column20]]-T354)</f>
        <v>2.3869849999999997</v>
      </c>
      <c r="AQ355" s="1">
        <f>ABS(IK_diagnostics_degrees[[#This Row],[Column21]]-U354)</f>
        <v>3.5167600000000001</v>
      </c>
    </row>
    <row r="356" spans="1:43" x14ac:dyDescent="0.25">
      <c r="A356" s="1">
        <v>4.3358499999999998</v>
      </c>
      <c r="B356" s="1">
        <v>3.4958999999999998</v>
      </c>
      <c r="C356" s="1">
        <v>2.81406</v>
      </c>
      <c r="D356" s="1">
        <v>5.2316900000000004</v>
      </c>
      <c r="E356" s="1">
        <v>1.6293599999999999</v>
      </c>
      <c r="F356" s="1">
        <v>1.06125</v>
      </c>
      <c r="G356" s="1">
        <v>1.54498</v>
      </c>
      <c r="H356" s="1">
        <v>1.78664</v>
      </c>
      <c r="I356" s="1">
        <v>3.3122799999999999</v>
      </c>
      <c r="J356" s="1">
        <v>2.9989300000000001</v>
      </c>
      <c r="K356" s="1">
        <v>9.19986E-2</v>
      </c>
      <c r="L356" s="1">
        <v>5.6582699999999999</v>
      </c>
      <c r="M356" s="1">
        <v>1.4581999999999999</v>
      </c>
      <c r="N356" s="1">
        <v>5.0144399999999996</v>
      </c>
      <c r="O356" s="1">
        <v>3.5249999999999999</v>
      </c>
      <c r="P356" s="1">
        <v>2.6113</v>
      </c>
      <c r="Q356" s="1">
        <v>6.2831900000000003</v>
      </c>
      <c r="R356" s="1" t="s">
        <v>22</v>
      </c>
      <c r="S356" s="1">
        <v>5.6087600000000002</v>
      </c>
      <c r="T356" s="1">
        <v>4.8305300000000004</v>
      </c>
      <c r="U356" s="1">
        <v>6.2831900000000003</v>
      </c>
      <c r="V356" s="1" t="s">
        <v>23</v>
      </c>
      <c r="W356" s="1">
        <f>ABS(IK_diagnostics_degrees[[#This Row],[Column1]]-A355)</f>
        <v>0.7208300000000003</v>
      </c>
      <c r="X356" s="1">
        <f>ABS(IK_diagnostics_degrees[[#This Row],[Column2]]-B355)</f>
        <v>0.25583999999999962</v>
      </c>
      <c r="Y356" s="1">
        <f>ABS(IK_diagnostics_degrees[[#This Row],[Column3]]-C355)</f>
        <v>0.33836000000000022</v>
      </c>
      <c r="Z356" s="1">
        <f>ABS(IK_diagnostics_degrees[[#This Row],[Column4]]-D355)</f>
        <v>0.45950000000000024</v>
      </c>
      <c r="AA356" s="1">
        <f>ABS(IK_diagnostics_degrees[[#This Row],[Column5]]-E355)</f>
        <v>2.3931399999999998</v>
      </c>
      <c r="AB356" s="1">
        <f>ABS(IK_diagnostics_degrees[[#This Row],[Column6]]-F355)</f>
        <v>3.1138899999999996</v>
      </c>
      <c r="AC356" s="1">
        <f>ABS(IK_diagnostics_degrees[[#This Row],[Column7]]-G355)</f>
        <v>1.4277499999999999</v>
      </c>
      <c r="AD356" s="1">
        <f>ABS(IK_diagnostics_degrees[[#This Row],[Column8]]-H355)</f>
        <v>1.4525410000000001</v>
      </c>
      <c r="AE356" s="1">
        <f>ABS(IK_diagnostics_degrees[[#This Row],[Column9]]-I355)</f>
        <v>2.2755700000000001</v>
      </c>
      <c r="AF356" s="1">
        <f>ABS(IK_diagnostics_degrees[[#This Row],[Column10]]-J355)</f>
        <v>2.4166300000000001</v>
      </c>
      <c r="AG356" s="1">
        <f>ABS(IK_diagnostics_degrees[[#This Row],[Column11]]-K355)</f>
        <v>5.3068114</v>
      </c>
      <c r="AH356" s="1">
        <f>ABS(IK_diagnostics_degrees[[#This Row],[Column12]]-L355)</f>
        <v>4.2381099999999998</v>
      </c>
      <c r="AI356" s="1">
        <f>ABS(IK_diagnostics_degrees[[#This Row],[Column13]]-M355)</f>
        <v>3.4289999999999932E-2</v>
      </c>
      <c r="AJ356" s="1">
        <f>ABS(IK_diagnostics_degrees[[#This Row],[Column14]]-N355)</f>
        <v>0.67618999999999918</v>
      </c>
      <c r="AK356" s="1">
        <f>ABS(IK_diagnostics_degrees[[#This Row],[Column15]]-O355)</f>
        <v>3.52378663</v>
      </c>
      <c r="AL356" s="1">
        <f>ABS(IK_diagnostics_degrees[[#This Row],[Column16]]-P355)</f>
        <v>3.6706799999999999</v>
      </c>
      <c r="AM356" s="1">
        <f>ABS(IK_diagnostics_degrees[[#This Row],[Column17]]-Q355)</f>
        <v>1.81074</v>
      </c>
      <c r="AN356" s="1">
        <f>ABS(IK_diagnostics_degrees[[#This Row],[Column18]]-R355)</f>
        <v>3.26302</v>
      </c>
      <c r="AO356" s="1">
        <f>ABS(IK_diagnostics_degrees[[#This Row],[Column19]]-S355)</f>
        <v>1.4222999999999999</v>
      </c>
      <c r="AP356" s="1">
        <f>ABS(IK_diagnostics_degrees[[#This Row],[Column20]]-T355)</f>
        <v>4.5362850000000003</v>
      </c>
      <c r="AQ356" s="1">
        <f>ABS(IK_diagnostics_degrees[[#This Row],[Column21]]-U355)</f>
        <v>3.5167600000000001</v>
      </c>
    </row>
    <row r="357" spans="1:43" x14ac:dyDescent="0.25">
      <c r="A357" s="1">
        <v>5.1845400000000001</v>
      </c>
      <c r="B357" s="1">
        <v>1.76234</v>
      </c>
      <c r="C357" s="1">
        <v>1.48132</v>
      </c>
      <c r="D357" s="1">
        <v>2.6325099999999999</v>
      </c>
      <c r="E357" s="1">
        <v>5.2164799999999998</v>
      </c>
      <c r="F357" s="1">
        <v>1.1397900000000001</v>
      </c>
      <c r="G357" s="1">
        <v>2.74159</v>
      </c>
      <c r="H357" s="1">
        <v>1.72149</v>
      </c>
      <c r="I357" s="1">
        <v>2.9950000000000001</v>
      </c>
      <c r="J357" s="1">
        <v>1.85734</v>
      </c>
      <c r="K357" s="1">
        <v>1.1933400000000001</v>
      </c>
      <c r="L357" s="1">
        <v>4.4880100000000001</v>
      </c>
      <c r="M357" s="1">
        <v>0.16680600000000001</v>
      </c>
      <c r="N357" s="1">
        <v>3.88862</v>
      </c>
      <c r="O357" s="1">
        <v>1.5360400000000001</v>
      </c>
      <c r="P357" s="1">
        <v>5.1106400000000001</v>
      </c>
      <c r="Q357" s="1">
        <v>3.0828000000000002</v>
      </c>
      <c r="R357" s="1">
        <v>4.9859499999999999</v>
      </c>
      <c r="S357" s="1">
        <v>3.1573099999999998</v>
      </c>
      <c r="T357" s="2">
        <v>6.4518500000000002E-5</v>
      </c>
      <c r="U357" s="1">
        <v>3.3572199999999999</v>
      </c>
      <c r="V357" s="1" t="s">
        <v>23</v>
      </c>
      <c r="W357" s="1">
        <f>ABS(IK_diagnostics_degrees[[#This Row],[Column1]]-A356)</f>
        <v>0.84869000000000039</v>
      </c>
      <c r="X357" s="1">
        <f>ABS(IK_diagnostics_degrees[[#This Row],[Column2]]-B356)</f>
        <v>1.7335599999999998</v>
      </c>
      <c r="Y357" s="1">
        <f>ABS(IK_diagnostics_degrees[[#This Row],[Column3]]-C356)</f>
        <v>1.33274</v>
      </c>
      <c r="Z357" s="1">
        <f>ABS(IK_diagnostics_degrees[[#This Row],[Column4]]-D356)</f>
        <v>2.5991800000000005</v>
      </c>
      <c r="AA357" s="1">
        <f>ABS(IK_diagnostics_degrees[[#This Row],[Column5]]-E356)</f>
        <v>3.5871199999999996</v>
      </c>
      <c r="AB357" s="1">
        <f>ABS(IK_diagnostics_degrees[[#This Row],[Column6]]-F356)</f>
        <v>7.8540000000000054E-2</v>
      </c>
      <c r="AC357" s="1">
        <f>ABS(IK_diagnostics_degrees[[#This Row],[Column7]]-G356)</f>
        <v>1.19661</v>
      </c>
      <c r="AD357" s="1">
        <f>ABS(IK_diagnostics_degrees[[#This Row],[Column8]]-H356)</f>
        <v>6.5150000000000041E-2</v>
      </c>
      <c r="AE357" s="1">
        <f>ABS(IK_diagnostics_degrees[[#This Row],[Column9]]-I356)</f>
        <v>0.31727999999999978</v>
      </c>
      <c r="AF357" s="1">
        <f>ABS(IK_diagnostics_degrees[[#This Row],[Column10]]-J356)</f>
        <v>1.1415900000000001</v>
      </c>
      <c r="AG357" s="1">
        <f>ABS(IK_diagnostics_degrees[[#This Row],[Column11]]-K356)</f>
        <v>1.1013414000000001</v>
      </c>
      <c r="AH357" s="1">
        <f>ABS(IK_diagnostics_degrees[[#This Row],[Column12]]-L356)</f>
        <v>1.1702599999999999</v>
      </c>
      <c r="AI357" s="1">
        <f>ABS(IK_diagnostics_degrees[[#This Row],[Column13]]-M356)</f>
        <v>1.2913939999999999</v>
      </c>
      <c r="AJ357" s="1">
        <f>ABS(IK_diagnostics_degrees[[#This Row],[Column14]]-N356)</f>
        <v>1.1258199999999996</v>
      </c>
      <c r="AK357" s="1">
        <f>ABS(IK_diagnostics_degrees[[#This Row],[Column15]]-O356)</f>
        <v>1.9889599999999998</v>
      </c>
      <c r="AL357" s="1">
        <f>ABS(IK_diagnostics_degrees[[#This Row],[Column16]]-P356)</f>
        <v>2.4993400000000001</v>
      </c>
      <c r="AM357" s="1">
        <f>ABS(IK_diagnostics_degrees[[#This Row],[Column17]]-Q356)</f>
        <v>3.2003900000000001</v>
      </c>
      <c r="AN357" s="1">
        <f>ABS(IK_diagnostics_degrees[[#This Row],[Column18]]-R356)</f>
        <v>4.9859499999999999</v>
      </c>
      <c r="AO357" s="1">
        <f>ABS(IK_diagnostics_degrees[[#This Row],[Column19]]-S356)</f>
        <v>2.4514500000000004</v>
      </c>
      <c r="AP357" s="1">
        <f>ABS(IK_diagnostics_degrees[[#This Row],[Column20]]-T356)</f>
        <v>4.8304654815000001</v>
      </c>
      <c r="AQ357" s="1">
        <f>ABS(IK_diagnostics_degrees[[#This Row],[Column21]]-U356)</f>
        <v>2.9259700000000004</v>
      </c>
    </row>
    <row r="358" spans="1:43" x14ac:dyDescent="0.25">
      <c r="A358" s="1">
        <v>1.5319</v>
      </c>
      <c r="B358" s="1">
        <v>0.86754200000000004</v>
      </c>
      <c r="C358" s="1">
        <v>6.1790200000000004</v>
      </c>
      <c r="D358" s="1">
        <v>3.7042999999999999</v>
      </c>
      <c r="E358" s="1">
        <v>4.31271</v>
      </c>
      <c r="F358" s="1">
        <v>2.59721</v>
      </c>
      <c r="G358" s="1">
        <v>0.75534900000000005</v>
      </c>
      <c r="H358" s="1">
        <v>0.94607200000000002</v>
      </c>
      <c r="I358" s="1">
        <v>3.46211</v>
      </c>
      <c r="J358" s="1">
        <v>4.2122299999999999</v>
      </c>
      <c r="K358" s="1">
        <v>1.87202</v>
      </c>
      <c r="L358" s="1">
        <v>4.7092599999999996</v>
      </c>
      <c r="M358" s="1">
        <v>5.4356799999999996</v>
      </c>
      <c r="N358" s="1">
        <v>0.67052</v>
      </c>
      <c r="O358" s="1">
        <v>0.80279400000000001</v>
      </c>
      <c r="P358" s="1">
        <v>5.4258600000000001</v>
      </c>
      <c r="Q358" s="1">
        <v>6.0190000000000001</v>
      </c>
      <c r="R358" s="1">
        <v>5.5808299999999997</v>
      </c>
      <c r="S358" s="1">
        <v>3.1372800000000001</v>
      </c>
      <c r="T358" s="1">
        <v>3.50746</v>
      </c>
      <c r="U358" s="1">
        <v>4.1824500000000002</v>
      </c>
      <c r="V358" s="1" t="s">
        <v>23</v>
      </c>
      <c r="W358" s="1">
        <f>ABS(IK_diagnostics_degrees[[#This Row],[Column1]]-A357)</f>
        <v>3.6526399999999999</v>
      </c>
      <c r="X358" s="1">
        <f>ABS(IK_diagnostics_degrees[[#This Row],[Column2]]-B357)</f>
        <v>0.89479799999999998</v>
      </c>
      <c r="Y358" s="1">
        <f>ABS(IK_diagnostics_degrees[[#This Row],[Column3]]-C357)</f>
        <v>4.6977000000000002</v>
      </c>
      <c r="Z358" s="1">
        <f>ABS(IK_diagnostics_degrees[[#This Row],[Column4]]-D357)</f>
        <v>1.07179</v>
      </c>
      <c r="AA358" s="1">
        <f>ABS(IK_diagnostics_degrees[[#This Row],[Column5]]-E357)</f>
        <v>0.90376999999999974</v>
      </c>
      <c r="AB358" s="1">
        <f>ABS(IK_diagnostics_degrees[[#This Row],[Column6]]-F357)</f>
        <v>1.4574199999999999</v>
      </c>
      <c r="AC358" s="1">
        <f>ABS(IK_diagnostics_degrees[[#This Row],[Column7]]-G357)</f>
        <v>1.9862409999999999</v>
      </c>
      <c r="AD358" s="1">
        <f>ABS(IK_diagnostics_degrees[[#This Row],[Column8]]-H357)</f>
        <v>0.77541799999999994</v>
      </c>
      <c r="AE358" s="1">
        <f>ABS(IK_diagnostics_degrees[[#This Row],[Column9]]-I357)</f>
        <v>0.46710999999999991</v>
      </c>
      <c r="AF358" s="1">
        <f>ABS(IK_diagnostics_degrees[[#This Row],[Column10]]-J357)</f>
        <v>2.3548900000000001</v>
      </c>
      <c r="AG358" s="1">
        <f>ABS(IK_diagnostics_degrees[[#This Row],[Column11]]-K357)</f>
        <v>0.67867999999999995</v>
      </c>
      <c r="AH358" s="1">
        <f>ABS(IK_diagnostics_degrees[[#This Row],[Column12]]-L357)</f>
        <v>0.2212499999999995</v>
      </c>
      <c r="AI358" s="1">
        <f>ABS(IK_diagnostics_degrees[[#This Row],[Column13]]-M357)</f>
        <v>5.2688739999999994</v>
      </c>
      <c r="AJ358" s="1">
        <f>ABS(IK_diagnostics_degrees[[#This Row],[Column14]]-N357)</f>
        <v>3.2180999999999997</v>
      </c>
      <c r="AK358" s="1">
        <f>ABS(IK_diagnostics_degrees[[#This Row],[Column15]]-O357)</f>
        <v>0.73324600000000006</v>
      </c>
      <c r="AL358" s="1">
        <f>ABS(IK_diagnostics_degrees[[#This Row],[Column16]]-P357)</f>
        <v>0.31522000000000006</v>
      </c>
      <c r="AM358" s="1">
        <f>ABS(IK_diagnostics_degrees[[#This Row],[Column17]]-Q357)</f>
        <v>2.9361999999999999</v>
      </c>
      <c r="AN358" s="1">
        <f>ABS(IK_diagnostics_degrees[[#This Row],[Column18]]-R357)</f>
        <v>0.59487999999999985</v>
      </c>
      <c r="AO358" s="1">
        <f>ABS(IK_diagnostics_degrees[[#This Row],[Column19]]-S357)</f>
        <v>2.002999999999977E-2</v>
      </c>
      <c r="AP358" s="1">
        <f>ABS(IK_diagnostics_degrees[[#This Row],[Column20]]-T357)</f>
        <v>3.5073954815000001</v>
      </c>
      <c r="AQ358" s="1">
        <f>ABS(IK_diagnostics_degrees[[#This Row],[Column21]]-U357)</f>
        <v>0.82523000000000035</v>
      </c>
    </row>
    <row r="359" spans="1:43" x14ac:dyDescent="0.25">
      <c r="A359" s="1">
        <v>4.89703</v>
      </c>
      <c r="B359" s="1">
        <v>5.0709</v>
      </c>
      <c r="C359" s="1">
        <v>1.5712999999999999</v>
      </c>
      <c r="D359" s="1">
        <v>2.1207500000000001</v>
      </c>
      <c r="E359" s="1">
        <v>2.7567200000000001</v>
      </c>
      <c r="F359" s="1">
        <v>3.3710300000000002</v>
      </c>
      <c r="G359" s="1">
        <v>1.4760200000000001</v>
      </c>
      <c r="H359" s="1">
        <v>3.4008699999999998</v>
      </c>
      <c r="I359" s="1">
        <v>2.0925199999999999</v>
      </c>
      <c r="J359" s="1">
        <v>3.8429700000000002</v>
      </c>
      <c r="K359" s="1">
        <v>1.53373</v>
      </c>
      <c r="L359" s="1">
        <v>2.8109899999999999</v>
      </c>
      <c r="M359" s="1">
        <v>3.3834900000000001</v>
      </c>
      <c r="N359" s="1">
        <v>1.3757699999999999</v>
      </c>
      <c r="O359" s="1">
        <v>3.4314100000000001</v>
      </c>
      <c r="P359" s="1">
        <v>3.5486499999999999</v>
      </c>
      <c r="Q359" s="1">
        <v>2.95357</v>
      </c>
      <c r="R359" s="1">
        <v>1.57555</v>
      </c>
      <c r="S359" s="1">
        <v>3.5089100000000002</v>
      </c>
      <c r="T359" s="1">
        <v>3.22587</v>
      </c>
      <c r="U359" s="1">
        <v>0.224523</v>
      </c>
      <c r="V359" s="1" t="s">
        <v>23</v>
      </c>
      <c r="W359" s="1">
        <f>ABS(IK_diagnostics_degrees[[#This Row],[Column1]]-A358)</f>
        <v>3.3651299999999997</v>
      </c>
      <c r="X359" s="1">
        <f>ABS(IK_diagnostics_degrees[[#This Row],[Column2]]-B358)</f>
        <v>4.2033579999999997</v>
      </c>
      <c r="Y359" s="1">
        <f>ABS(IK_diagnostics_degrees[[#This Row],[Column3]]-C358)</f>
        <v>4.6077200000000005</v>
      </c>
      <c r="Z359" s="1">
        <f>ABS(IK_diagnostics_degrees[[#This Row],[Column4]]-D358)</f>
        <v>1.5835499999999998</v>
      </c>
      <c r="AA359" s="1">
        <f>ABS(IK_diagnostics_degrees[[#This Row],[Column5]]-E358)</f>
        <v>1.55599</v>
      </c>
      <c r="AB359" s="1">
        <f>ABS(IK_diagnostics_degrees[[#This Row],[Column6]]-F358)</f>
        <v>0.77382000000000017</v>
      </c>
      <c r="AC359" s="1">
        <f>ABS(IK_diagnostics_degrees[[#This Row],[Column7]]-G358)</f>
        <v>0.72067100000000006</v>
      </c>
      <c r="AD359" s="1">
        <f>ABS(IK_diagnostics_degrees[[#This Row],[Column8]]-H358)</f>
        <v>2.4547979999999998</v>
      </c>
      <c r="AE359" s="1">
        <f>ABS(IK_diagnostics_degrees[[#This Row],[Column9]]-I358)</f>
        <v>1.3695900000000001</v>
      </c>
      <c r="AF359" s="1">
        <f>ABS(IK_diagnostics_degrees[[#This Row],[Column10]]-J358)</f>
        <v>0.3692599999999997</v>
      </c>
      <c r="AG359" s="1">
        <f>ABS(IK_diagnostics_degrees[[#This Row],[Column11]]-K358)</f>
        <v>0.33828999999999998</v>
      </c>
      <c r="AH359" s="1">
        <f>ABS(IK_diagnostics_degrees[[#This Row],[Column12]]-L358)</f>
        <v>1.8982699999999997</v>
      </c>
      <c r="AI359" s="1">
        <f>ABS(IK_diagnostics_degrees[[#This Row],[Column13]]-M358)</f>
        <v>2.0521899999999995</v>
      </c>
      <c r="AJ359" s="1">
        <f>ABS(IK_diagnostics_degrees[[#This Row],[Column14]]-N358)</f>
        <v>0.70524999999999993</v>
      </c>
      <c r="AK359" s="1">
        <f>ABS(IK_diagnostics_degrees[[#This Row],[Column15]]-O358)</f>
        <v>2.6286160000000001</v>
      </c>
      <c r="AL359" s="1">
        <f>ABS(IK_diagnostics_degrees[[#This Row],[Column16]]-P358)</f>
        <v>1.8772100000000003</v>
      </c>
      <c r="AM359" s="1">
        <f>ABS(IK_diagnostics_degrees[[#This Row],[Column17]]-Q358)</f>
        <v>3.0654300000000001</v>
      </c>
      <c r="AN359" s="1">
        <f>ABS(IK_diagnostics_degrees[[#This Row],[Column18]]-R358)</f>
        <v>4.00528</v>
      </c>
      <c r="AO359" s="1">
        <f>ABS(IK_diagnostics_degrees[[#This Row],[Column19]]-S358)</f>
        <v>0.37163000000000013</v>
      </c>
      <c r="AP359" s="1">
        <f>ABS(IK_diagnostics_degrees[[#This Row],[Column20]]-T358)</f>
        <v>0.28159000000000001</v>
      </c>
      <c r="AQ359" s="1">
        <f>ABS(IK_diagnostics_degrees[[#This Row],[Column21]]-U358)</f>
        <v>3.9579270000000002</v>
      </c>
    </row>
    <row r="360" spans="1:43" x14ac:dyDescent="0.25">
      <c r="A360" s="1">
        <v>1.8898900000000001</v>
      </c>
      <c r="B360" s="1">
        <v>1.84816</v>
      </c>
      <c r="C360" s="1">
        <v>5.3388799999999996</v>
      </c>
      <c r="D360" s="1">
        <v>2.6335899999999999</v>
      </c>
      <c r="E360" s="1">
        <v>2.87771</v>
      </c>
      <c r="F360" s="1">
        <v>1.3386</v>
      </c>
      <c r="G360" s="1">
        <v>2.9011999999999998</v>
      </c>
      <c r="H360" s="1">
        <v>3.1137999999999999</v>
      </c>
      <c r="I360" s="1">
        <v>3.9614799999999999</v>
      </c>
      <c r="J360" s="1">
        <v>6.2830700000000004</v>
      </c>
      <c r="K360" s="1">
        <v>6.2039799999999996</v>
      </c>
      <c r="L360" s="1">
        <v>1.9843999999999999</v>
      </c>
      <c r="M360" s="1">
        <v>5.3240299999999996</v>
      </c>
      <c r="N360" s="1">
        <v>2.7909099999999998</v>
      </c>
      <c r="O360" s="1">
        <v>5.36761</v>
      </c>
      <c r="P360" s="1">
        <v>1.38344E-2</v>
      </c>
      <c r="Q360" s="1">
        <v>0.52910000000000001</v>
      </c>
      <c r="R360" s="1">
        <v>5.5175700000000001</v>
      </c>
      <c r="S360" s="1">
        <v>1.2041999999999999</v>
      </c>
      <c r="T360" s="1">
        <v>3.4088500000000002</v>
      </c>
      <c r="U360" s="1">
        <v>5.3261900000000004</v>
      </c>
      <c r="V360" s="1" t="s">
        <v>23</v>
      </c>
      <c r="W360" s="1">
        <f>ABS(IK_diagnostics_degrees[[#This Row],[Column1]]-A359)</f>
        <v>3.0071399999999997</v>
      </c>
      <c r="X360" s="1">
        <f>ABS(IK_diagnostics_degrees[[#This Row],[Column2]]-B359)</f>
        <v>3.2227399999999999</v>
      </c>
      <c r="Y360" s="1">
        <f>ABS(IK_diagnostics_degrees[[#This Row],[Column3]]-C359)</f>
        <v>3.7675799999999997</v>
      </c>
      <c r="Z360" s="1">
        <f>ABS(IK_diagnostics_degrees[[#This Row],[Column4]]-D359)</f>
        <v>0.51283999999999974</v>
      </c>
      <c r="AA360" s="1">
        <f>ABS(IK_diagnostics_degrees[[#This Row],[Column5]]-E359)</f>
        <v>0.12098999999999993</v>
      </c>
      <c r="AB360" s="1">
        <f>ABS(IK_diagnostics_degrees[[#This Row],[Column6]]-F359)</f>
        <v>2.0324300000000002</v>
      </c>
      <c r="AC360" s="1">
        <f>ABS(IK_diagnostics_degrees[[#This Row],[Column7]]-G359)</f>
        <v>1.4251799999999997</v>
      </c>
      <c r="AD360" s="1">
        <f>ABS(IK_diagnostics_degrees[[#This Row],[Column8]]-H359)</f>
        <v>0.28706999999999994</v>
      </c>
      <c r="AE360" s="1">
        <f>ABS(IK_diagnostics_degrees[[#This Row],[Column9]]-I359)</f>
        <v>1.86896</v>
      </c>
      <c r="AF360" s="1">
        <f>ABS(IK_diagnostics_degrees[[#This Row],[Column10]]-J359)</f>
        <v>2.4401000000000002</v>
      </c>
      <c r="AG360" s="1">
        <f>ABS(IK_diagnostics_degrees[[#This Row],[Column11]]-K359)</f>
        <v>4.6702499999999993</v>
      </c>
      <c r="AH360" s="1">
        <f>ABS(IK_diagnostics_degrees[[#This Row],[Column12]]-L359)</f>
        <v>0.82658999999999994</v>
      </c>
      <c r="AI360" s="1">
        <f>ABS(IK_diagnostics_degrees[[#This Row],[Column13]]-M359)</f>
        <v>1.9405399999999995</v>
      </c>
      <c r="AJ360" s="1">
        <f>ABS(IK_diagnostics_degrees[[#This Row],[Column14]]-N359)</f>
        <v>1.4151399999999998</v>
      </c>
      <c r="AK360" s="1">
        <f>ABS(IK_diagnostics_degrees[[#This Row],[Column15]]-O359)</f>
        <v>1.9361999999999999</v>
      </c>
      <c r="AL360" s="1">
        <f>ABS(IK_diagnostics_degrees[[#This Row],[Column16]]-P359)</f>
        <v>3.5348155999999999</v>
      </c>
      <c r="AM360" s="1">
        <f>ABS(IK_diagnostics_degrees[[#This Row],[Column17]]-Q359)</f>
        <v>2.4244699999999999</v>
      </c>
      <c r="AN360" s="1">
        <f>ABS(IK_diagnostics_degrees[[#This Row],[Column18]]-R359)</f>
        <v>3.9420200000000003</v>
      </c>
      <c r="AO360" s="1">
        <f>ABS(IK_diagnostics_degrees[[#This Row],[Column19]]-S359)</f>
        <v>2.30471</v>
      </c>
      <c r="AP360" s="1">
        <f>ABS(IK_diagnostics_degrees[[#This Row],[Column20]]-T359)</f>
        <v>0.18298000000000014</v>
      </c>
      <c r="AQ360" s="1">
        <f>ABS(IK_diagnostics_degrees[[#This Row],[Column21]]-U359)</f>
        <v>5.1016670000000008</v>
      </c>
    </row>
    <row r="361" spans="1:43" x14ac:dyDescent="0.25">
      <c r="A361" s="1">
        <v>3.3527399999999998</v>
      </c>
      <c r="B361" s="1">
        <v>3.6678700000000002</v>
      </c>
      <c r="C361" s="1">
        <v>4.2013199999999999</v>
      </c>
      <c r="D361" s="1">
        <v>2.6358600000000001</v>
      </c>
      <c r="E361" s="1">
        <v>6.0258599999999998</v>
      </c>
      <c r="F361" s="1">
        <v>3.52583</v>
      </c>
      <c r="G361" s="1">
        <v>0.45772000000000002</v>
      </c>
      <c r="H361" s="1">
        <v>1.5549200000000001</v>
      </c>
      <c r="I361" s="1">
        <v>1.6549199999999999</v>
      </c>
      <c r="J361" s="1">
        <v>4.8924399999999997</v>
      </c>
      <c r="K361" s="1">
        <v>2.5527099999999998</v>
      </c>
      <c r="L361" s="1">
        <v>3.55444</v>
      </c>
      <c r="M361" s="1">
        <v>1.4267300000000001</v>
      </c>
      <c r="N361" s="1">
        <v>5.4427099999999999</v>
      </c>
      <c r="O361" s="1">
        <v>6.2634699999999999</v>
      </c>
      <c r="P361" s="1">
        <v>1.2743100000000001</v>
      </c>
      <c r="Q361" s="1">
        <v>3.9151400000000001</v>
      </c>
      <c r="R361" s="1">
        <v>2.3293499999999998</v>
      </c>
      <c r="S361" s="1">
        <v>0.740456</v>
      </c>
      <c r="T361" s="1">
        <v>3.8934000000000002</v>
      </c>
      <c r="U361" s="1">
        <v>3.3408799999999998</v>
      </c>
      <c r="V361" s="1" t="s">
        <v>23</v>
      </c>
      <c r="W361" s="1">
        <f>ABS(IK_diagnostics_degrees[[#This Row],[Column1]]-A360)</f>
        <v>1.4628499999999998</v>
      </c>
      <c r="X361" s="1">
        <f>ABS(IK_diagnostics_degrees[[#This Row],[Column2]]-B360)</f>
        <v>1.8197100000000002</v>
      </c>
      <c r="Y361" s="1">
        <f>ABS(IK_diagnostics_degrees[[#This Row],[Column3]]-C360)</f>
        <v>1.1375599999999997</v>
      </c>
      <c r="Z361" s="1">
        <f>ABS(IK_diagnostics_degrees[[#This Row],[Column4]]-D360)</f>
        <v>2.2700000000002163E-3</v>
      </c>
      <c r="AA361" s="1">
        <f>ABS(IK_diagnostics_degrees[[#This Row],[Column5]]-E360)</f>
        <v>3.1481499999999998</v>
      </c>
      <c r="AB361" s="1">
        <f>ABS(IK_diagnostics_degrees[[#This Row],[Column6]]-F360)</f>
        <v>2.18723</v>
      </c>
      <c r="AC361" s="1">
        <f>ABS(IK_diagnostics_degrees[[#This Row],[Column7]]-G360)</f>
        <v>2.4434799999999997</v>
      </c>
      <c r="AD361" s="1">
        <f>ABS(IK_diagnostics_degrees[[#This Row],[Column8]]-H360)</f>
        <v>1.5588799999999998</v>
      </c>
      <c r="AE361" s="1">
        <f>ABS(IK_diagnostics_degrees[[#This Row],[Column9]]-I360)</f>
        <v>2.3065600000000002</v>
      </c>
      <c r="AF361" s="1">
        <f>ABS(IK_diagnostics_degrees[[#This Row],[Column10]]-J360)</f>
        <v>1.3906300000000007</v>
      </c>
      <c r="AG361" s="1">
        <f>ABS(IK_diagnostics_degrees[[#This Row],[Column11]]-K360)</f>
        <v>3.6512699999999998</v>
      </c>
      <c r="AH361" s="1">
        <f>ABS(IK_diagnostics_degrees[[#This Row],[Column12]]-L360)</f>
        <v>1.5700400000000001</v>
      </c>
      <c r="AI361" s="1">
        <f>ABS(IK_diagnostics_degrees[[#This Row],[Column13]]-M360)</f>
        <v>3.8972999999999995</v>
      </c>
      <c r="AJ361" s="1">
        <f>ABS(IK_diagnostics_degrees[[#This Row],[Column14]]-N360)</f>
        <v>2.6518000000000002</v>
      </c>
      <c r="AK361" s="1">
        <f>ABS(IK_diagnostics_degrees[[#This Row],[Column15]]-O360)</f>
        <v>0.89585999999999988</v>
      </c>
      <c r="AL361" s="1">
        <f>ABS(IK_diagnostics_degrees[[#This Row],[Column16]]-P360)</f>
        <v>1.2604756000000001</v>
      </c>
      <c r="AM361" s="1">
        <f>ABS(IK_diagnostics_degrees[[#This Row],[Column17]]-Q360)</f>
        <v>3.3860399999999999</v>
      </c>
      <c r="AN361" s="1">
        <f>ABS(IK_diagnostics_degrees[[#This Row],[Column18]]-R360)</f>
        <v>3.1882200000000003</v>
      </c>
      <c r="AO361" s="1">
        <f>ABS(IK_diagnostics_degrees[[#This Row],[Column19]]-S360)</f>
        <v>0.46374399999999993</v>
      </c>
      <c r="AP361" s="1">
        <f>ABS(IK_diagnostics_degrees[[#This Row],[Column20]]-T360)</f>
        <v>0.48455000000000004</v>
      </c>
      <c r="AQ361" s="1">
        <f>ABS(IK_diagnostics_degrees[[#This Row],[Column21]]-U360)</f>
        <v>1.9853100000000006</v>
      </c>
    </row>
    <row r="362" spans="1:43" x14ac:dyDescent="0.25">
      <c r="A362" s="1">
        <v>5.9080599999999999</v>
      </c>
      <c r="B362" s="1">
        <v>8.3483500000000002E-2</v>
      </c>
      <c r="C362" s="1">
        <v>4.9153500000000001</v>
      </c>
      <c r="D362" s="1" t="s">
        <v>22</v>
      </c>
      <c r="E362" s="1">
        <v>5.9727800000000002</v>
      </c>
      <c r="F362" s="1">
        <v>3.4743499999999998</v>
      </c>
      <c r="G362" s="1">
        <v>1.7182500000000001</v>
      </c>
      <c r="H362" s="1">
        <v>5.6306399999999996</v>
      </c>
      <c r="I362" s="1" t="s">
        <v>22</v>
      </c>
      <c r="J362" s="1">
        <v>5.9006699999999999</v>
      </c>
      <c r="K362" s="1">
        <v>3.1384400000000001</v>
      </c>
      <c r="L362" s="1">
        <v>3.7398099999999999</v>
      </c>
      <c r="M362" s="1">
        <v>4.5996300000000003</v>
      </c>
      <c r="N362" s="1">
        <v>3.18065</v>
      </c>
      <c r="O362" s="1">
        <v>2.4992100000000002</v>
      </c>
      <c r="P362" s="1">
        <v>4.7925899999999997</v>
      </c>
      <c r="Q362" s="1">
        <v>0.43532399999999999</v>
      </c>
      <c r="R362" s="1">
        <v>5.3127500000000003</v>
      </c>
      <c r="S362" s="1">
        <v>2.51559</v>
      </c>
      <c r="T362" s="1">
        <v>4.0051600000000001</v>
      </c>
      <c r="U362" s="1">
        <v>3.7016100000000001</v>
      </c>
      <c r="V362" s="1" t="s">
        <v>23</v>
      </c>
      <c r="W362" s="1">
        <f>ABS(IK_diagnostics_degrees[[#This Row],[Column1]]-A361)</f>
        <v>2.55532</v>
      </c>
      <c r="X362" s="1">
        <f>ABS(IK_diagnostics_degrees[[#This Row],[Column2]]-B361)</f>
        <v>3.5843865000000004</v>
      </c>
      <c r="Y362" s="1">
        <f>ABS(IK_diagnostics_degrees[[#This Row],[Column3]]-C361)</f>
        <v>0.71403000000000016</v>
      </c>
      <c r="Z362" s="1">
        <f>ABS(IK_diagnostics_degrees[[#This Row],[Column4]]-D361)</f>
        <v>2.6358600000000001</v>
      </c>
      <c r="AA362" s="1">
        <f>ABS(IK_diagnostics_degrees[[#This Row],[Column5]]-E361)</f>
        <v>5.3079999999999572E-2</v>
      </c>
      <c r="AB362" s="1">
        <f>ABS(IK_diagnostics_degrees[[#This Row],[Column6]]-F361)</f>
        <v>5.1480000000000192E-2</v>
      </c>
      <c r="AC362" s="1">
        <f>ABS(IK_diagnostics_degrees[[#This Row],[Column7]]-G361)</f>
        <v>1.2605300000000002</v>
      </c>
      <c r="AD362" s="1">
        <f>ABS(IK_diagnostics_degrees[[#This Row],[Column8]]-H361)</f>
        <v>4.0757199999999996</v>
      </c>
      <c r="AE362" s="1">
        <f>ABS(IK_diagnostics_degrees[[#This Row],[Column9]]-I361)</f>
        <v>1.6549199999999999</v>
      </c>
      <c r="AF362" s="1">
        <f>ABS(IK_diagnostics_degrees[[#This Row],[Column10]]-J361)</f>
        <v>1.0082300000000002</v>
      </c>
      <c r="AG362" s="1">
        <f>ABS(IK_diagnostics_degrees[[#This Row],[Column11]]-K361)</f>
        <v>0.58573000000000031</v>
      </c>
      <c r="AH362" s="1">
        <f>ABS(IK_diagnostics_degrees[[#This Row],[Column12]]-L361)</f>
        <v>0.18536999999999981</v>
      </c>
      <c r="AI362" s="1">
        <f>ABS(IK_diagnostics_degrees[[#This Row],[Column13]]-M361)</f>
        <v>3.1729000000000003</v>
      </c>
      <c r="AJ362" s="1">
        <f>ABS(IK_diagnostics_degrees[[#This Row],[Column14]]-N361)</f>
        <v>2.26206</v>
      </c>
      <c r="AK362" s="1">
        <f>ABS(IK_diagnostics_degrees[[#This Row],[Column15]]-O361)</f>
        <v>3.7642599999999997</v>
      </c>
      <c r="AL362" s="1">
        <f>ABS(IK_diagnostics_degrees[[#This Row],[Column16]]-P361)</f>
        <v>3.5182799999999999</v>
      </c>
      <c r="AM362" s="1">
        <f>ABS(IK_diagnostics_degrees[[#This Row],[Column17]]-Q361)</f>
        <v>3.479816</v>
      </c>
      <c r="AN362" s="1">
        <f>ABS(IK_diagnostics_degrees[[#This Row],[Column18]]-R361)</f>
        <v>2.9834000000000005</v>
      </c>
      <c r="AO362" s="1">
        <f>ABS(IK_diagnostics_degrees[[#This Row],[Column19]]-S361)</f>
        <v>1.775134</v>
      </c>
      <c r="AP362" s="1">
        <f>ABS(IK_diagnostics_degrees[[#This Row],[Column20]]-T361)</f>
        <v>0.11175999999999986</v>
      </c>
      <c r="AQ362" s="1">
        <f>ABS(IK_diagnostics_degrees[[#This Row],[Column21]]-U361)</f>
        <v>0.36073000000000022</v>
      </c>
    </row>
    <row r="363" spans="1:43" x14ac:dyDescent="0.25">
      <c r="A363" s="1">
        <v>4.5301299999999998</v>
      </c>
      <c r="B363" s="1">
        <v>6.2831900000000003</v>
      </c>
      <c r="C363" s="1">
        <v>1.6376299999999999</v>
      </c>
      <c r="D363" s="1">
        <v>4.0904600000000002</v>
      </c>
      <c r="E363" s="1">
        <v>2.27196</v>
      </c>
      <c r="F363" s="1">
        <v>5.6884699999999997</v>
      </c>
      <c r="G363" s="1">
        <v>3.0516999999999999</v>
      </c>
      <c r="H363" s="1">
        <v>0.969661</v>
      </c>
      <c r="I363" s="1">
        <v>0.55248900000000001</v>
      </c>
      <c r="J363" s="1">
        <v>2.1169799999999999</v>
      </c>
      <c r="K363" s="1">
        <v>3.87792</v>
      </c>
      <c r="L363" s="1">
        <v>5.0052500000000002</v>
      </c>
      <c r="M363" s="1">
        <v>1.9691700000000001</v>
      </c>
      <c r="N363" s="1">
        <v>1.59324</v>
      </c>
      <c r="O363" s="1">
        <v>4.3401500000000004</v>
      </c>
      <c r="P363" s="1">
        <v>3.2557399999999999</v>
      </c>
      <c r="Q363" s="1">
        <v>0.43329299999999998</v>
      </c>
      <c r="R363" s="1">
        <v>1.1804600000000001</v>
      </c>
      <c r="S363" s="1">
        <v>5.3490099999999998</v>
      </c>
      <c r="T363" s="1">
        <v>3.1630799999999999</v>
      </c>
      <c r="U363" s="1">
        <v>2.9079199999999998</v>
      </c>
      <c r="V363" s="1" t="s">
        <v>23</v>
      </c>
      <c r="W363" s="1">
        <f>ABS(IK_diagnostics_degrees[[#This Row],[Column1]]-A362)</f>
        <v>1.3779300000000001</v>
      </c>
      <c r="X363" s="1">
        <f>ABS(IK_diagnostics_degrees[[#This Row],[Column2]]-B362)</f>
        <v>6.1997065000000005</v>
      </c>
      <c r="Y363" s="1">
        <f>ABS(IK_diagnostics_degrees[[#This Row],[Column3]]-C362)</f>
        <v>3.2777200000000004</v>
      </c>
      <c r="Z363" s="1">
        <f>ABS(IK_diagnostics_degrees[[#This Row],[Column4]]-D362)</f>
        <v>4.0904600000000002</v>
      </c>
      <c r="AA363" s="1">
        <f>ABS(IK_diagnostics_degrees[[#This Row],[Column5]]-E362)</f>
        <v>3.7008200000000002</v>
      </c>
      <c r="AB363" s="1">
        <f>ABS(IK_diagnostics_degrees[[#This Row],[Column6]]-F362)</f>
        <v>2.2141199999999999</v>
      </c>
      <c r="AC363" s="1">
        <f>ABS(IK_diagnostics_degrees[[#This Row],[Column7]]-G362)</f>
        <v>1.3334499999999998</v>
      </c>
      <c r="AD363" s="1">
        <f>ABS(IK_diagnostics_degrees[[#This Row],[Column8]]-H362)</f>
        <v>4.6609789999999993</v>
      </c>
      <c r="AE363" s="1">
        <f>ABS(IK_diagnostics_degrees[[#This Row],[Column9]]-I362)</f>
        <v>0.55248900000000001</v>
      </c>
      <c r="AF363" s="1">
        <f>ABS(IK_diagnostics_degrees[[#This Row],[Column10]]-J362)</f>
        <v>3.78369</v>
      </c>
      <c r="AG363" s="1">
        <f>ABS(IK_diagnostics_degrees[[#This Row],[Column11]]-K362)</f>
        <v>0.73947999999999992</v>
      </c>
      <c r="AH363" s="1">
        <f>ABS(IK_diagnostics_degrees[[#This Row],[Column12]]-L362)</f>
        <v>1.2654400000000003</v>
      </c>
      <c r="AI363" s="1">
        <f>ABS(IK_diagnostics_degrees[[#This Row],[Column13]]-M362)</f>
        <v>2.6304600000000002</v>
      </c>
      <c r="AJ363" s="1">
        <f>ABS(IK_diagnostics_degrees[[#This Row],[Column14]]-N362)</f>
        <v>1.58741</v>
      </c>
      <c r="AK363" s="1">
        <f>ABS(IK_diagnostics_degrees[[#This Row],[Column15]]-O362)</f>
        <v>1.8409400000000002</v>
      </c>
      <c r="AL363" s="1">
        <f>ABS(IK_diagnostics_degrees[[#This Row],[Column16]]-P362)</f>
        <v>1.5368499999999998</v>
      </c>
      <c r="AM363" s="1">
        <f>ABS(IK_diagnostics_degrees[[#This Row],[Column17]]-Q362)</f>
        <v>2.031000000000005E-3</v>
      </c>
      <c r="AN363" s="1">
        <f>ABS(IK_diagnostics_degrees[[#This Row],[Column18]]-R362)</f>
        <v>4.1322900000000002</v>
      </c>
      <c r="AO363" s="1">
        <f>ABS(IK_diagnostics_degrees[[#This Row],[Column19]]-S362)</f>
        <v>2.8334199999999998</v>
      </c>
      <c r="AP363" s="1">
        <f>ABS(IK_diagnostics_degrees[[#This Row],[Column20]]-T362)</f>
        <v>0.84208000000000016</v>
      </c>
      <c r="AQ363" s="1">
        <f>ABS(IK_diagnostics_degrees[[#This Row],[Column21]]-U362)</f>
        <v>0.79369000000000023</v>
      </c>
    </row>
    <row r="364" spans="1:43" x14ac:dyDescent="0.25">
      <c r="A364" s="1">
        <v>2.2382599999999999E-2</v>
      </c>
      <c r="B364" s="1">
        <v>3.44109</v>
      </c>
      <c r="C364" s="1">
        <v>2.9850099999999999</v>
      </c>
      <c r="D364" s="1">
        <v>1.3156000000000001</v>
      </c>
      <c r="E364" s="1">
        <v>2.19781</v>
      </c>
      <c r="F364" s="1">
        <v>2.3444699999999998</v>
      </c>
      <c r="G364" s="1">
        <v>1.9953099999999999</v>
      </c>
      <c r="H364" s="1">
        <v>1.1635500000000001</v>
      </c>
      <c r="I364" s="1">
        <v>3.5537200000000002</v>
      </c>
      <c r="J364" s="1">
        <v>6.1471499999999999</v>
      </c>
      <c r="K364" s="1">
        <v>1.35995</v>
      </c>
      <c r="L364" s="1">
        <v>2.9955500000000002</v>
      </c>
      <c r="M364" s="1">
        <v>5.1124299999999998</v>
      </c>
      <c r="N364" s="1">
        <v>6.2831700000000001</v>
      </c>
      <c r="O364" s="1">
        <v>0.97391499999999998</v>
      </c>
      <c r="P364" s="1">
        <v>4.7367999999999997</v>
      </c>
      <c r="Q364" s="1">
        <v>3.1607799999999999</v>
      </c>
      <c r="R364" s="1">
        <v>3.9206799999999999</v>
      </c>
      <c r="S364" s="1">
        <v>6.2820600000000004</v>
      </c>
      <c r="T364" s="1">
        <v>5.2118099999999998</v>
      </c>
      <c r="U364" s="1">
        <v>1.31246</v>
      </c>
      <c r="V364" s="1" t="s">
        <v>23</v>
      </c>
      <c r="W364" s="1">
        <f>ABS(IK_diagnostics_degrees[[#This Row],[Column1]]-A363)</f>
        <v>4.5077473999999995</v>
      </c>
      <c r="X364" s="1">
        <f>ABS(IK_diagnostics_degrees[[#This Row],[Column2]]-B363)</f>
        <v>2.8421000000000003</v>
      </c>
      <c r="Y364" s="1">
        <f>ABS(IK_diagnostics_degrees[[#This Row],[Column3]]-C363)</f>
        <v>1.34738</v>
      </c>
      <c r="Z364" s="1">
        <f>ABS(IK_diagnostics_degrees[[#This Row],[Column4]]-D363)</f>
        <v>2.7748600000000003</v>
      </c>
      <c r="AA364" s="1">
        <f>ABS(IK_diagnostics_degrees[[#This Row],[Column5]]-E363)</f>
        <v>7.4149999999999938E-2</v>
      </c>
      <c r="AB364" s="1">
        <f>ABS(IK_diagnostics_degrees[[#This Row],[Column6]]-F363)</f>
        <v>3.3439999999999999</v>
      </c>
      <c r="AC364" s="1">
        <f>ABS(IK_diagnostics_degrees[[#This Row],[Column7]]-G363)</f>
        <v>1.0563899999999999</v>
      </c>
      <c r="AD364" s="1">
        <f>ABS(IK_diagnostics_degrees[[#This Row],[Column8]]-H363)</f>
        <v>0.19388900000000009</v>
      </c>
      <c r="AE364" s="1">
        <f>ABS(IK_diagnostics_degrees[[#This Row],[Column9]]-I363)</f>
        <v>3.0012310000000002</v>
      </c>
      <c r="AF364" s="1">
        <f>ABS(IK_diagnostics_degrees[[#This Row],[Column10]]-J363)</f>
        <v>4.03017</v>
      </c>
      <c r="AG364" s="1">
        <f>ABS(IK_diagnostics_degrees[[#This Row],[Column11]]-K363)</f>
        <v>2.51797</v>
      </c>
      <c r="AH364" s="1">
        <f>ABS(IK_diagnostics_degrees[[#This Row],[Column12]]-L363)</f>
        <v>2.0097</v>
      </c>
      <c r="AI364" s="1">
        <f>ABS(IK_diagnostics_degrees[[#This Row],[Column13]]-M363)</f>
        <v>3.1432599999999997</v>
      </c>
      <c r="AJ364" s="1">
        <f>ABS(IK_diagnostics_degrees[[#This Row],[Column14]]-N363)</f>
        <v>4.6899300000000004</v>
      </c>
      <c r="AK364" s="1">
        <f>ABS(IK_diagnostics_degrees[[#This Row],[Column15]]-O363)</f>
        <v>3.3662350000000005</v>
      </c>
      <c r="AL364" s="1">
        <f>ABS(IK_diagnostics_degrees[[#This Row],[Column16]]-P363)</f>
        <v>1.4810599999999998</v>
      </c>
      <c r="AM364" s="1">
        <f>ABS(IK_diagnostics_degrees[[#This Row],[Column17]]-Q363)</f>
        <v>2.727487</v>
      </c>
      <c r="AN364" s="1">
        <f>ABS(IK_diagnostics_degrees[[#This Row],[Column18]]-R363)</f>
        <v>2.7402199999999999</v>
      </c>
      <c r="AO364" s="1">
        <f>ABS(IK_diagnostics_degrees[[#This Row],[Column19]]-S363)</f>
        <v>0.9330500000000006</v>
      </c>
      <c r="AP364" s="1">
        <f>ABS(IK_diagnostics_degrees[[#This Row],[Column20]]-T363)</f>
        <v>2.0487299999999999</v>
      </c>
      <c r="AQ364" s="1">
        <f>ABS(IK_diagnostics_degrees[[#This Row],[Column21]]-U363)</f>
        <v>1.5954599999999999</v>
      </c>
    </row>
    <row r="365" spans="1:43" x14ac:dyDescent="0.25">
      <c r="A365" s="1">
        <v>4.8904800000000002</v>
      </c>
      <c r="B365" s="1">
        <v>2.7360500000000001</v>
      </c>
      <c r="C365" s="1">
        <v>1.07159</v>
      </c>
      <c r="D365" s="1">
        <v>4.0412999999999997</v>
      </c>
      <c r="E365" s="1">
        <v>1.9205700000000001</v>
      </c>
      <c r="F365" s="1">
        <v>4.0874800000000002</v>
      </c>
      <c r="G365" s="1">
        <v>1.8100799999999999</v>
      </c>
      <c r="H365" s="1">
        <v>4.5021500000000003</v>
      </c>
      <c r="I365" s="1" t="s">
        <v>22</v>
      </c>
      <c r="J365" s="1">
        <v>4.0777299999999999</v>
      </c>
      <c r="K365" s="1">
        <v>1.45696</v>
      </c>
      <c r="L365" s="1">
        <v>3.14994</v>
      </c>
      <c r="M365" s="1" t="s">
        <v>22</v>
      </c>
      <c r="N365" s="1">
        <v>4.40686</v>
      </c>
      <c r="O365" s="1">
        <v>4.3234399999999997</v>
      </c>
      <c r="P365" s="1">
        <v>3.1596600000000001</v>
      </c>
      <c r="Q365" s="1">
        <v>1.01464</v>
      </c>
      <c r="R365" s="1">
        <v>5.0124199999999997</v>
      </c>
      <c r="S365" s="1">
        <v>1.73123</v>
      </c>
      <c r="T365" s="1">
        <v>4.2636000000000003</v>
      </c>
      <c r="U365" s="1">
        <v>4.5171999999999999</v>
      </c>
      <c r="V365" s="1" t="s">
        <v>23</v>
      </c>
      <c r="W365" s="1">
        <f>ABS(IK_diagnostics_degrees[[#This Row],[Column1]]-A364)</f>
        <v>4.8680973999999999</v>
      </c>
      <c r="X365" s="1">
        <f>ABS(IK_diagnostics_degrees[[#This Row],[Column2]]-B364)</f>
        <v>0.70503999999999989</v>
      </c>
      <c r="Y365" s="1">
        <f>ABS(IK_diagnostics_degrees[[#This Row],[Column3]]-C364)</f>
        <v>1.9134199999999999</v>
      </c>
      <c r="Z365" s="1">
        <f>ABS(IK_diagnostics_degrees[[#This Row],[Column4]]-D364)</f>
        <v>2.7256999999999998</v>
      </c>
      <c r="AA365" s="1">
        <f>ABS(IK_diagnostics_degrees[[#This Row],[Column5]]-E364)</f>
        <v>0.27723999999999993</v>
      </c>
      <c r="AB365" s="1">
        <f>ABS(IK_diagnostics_degrees[[#This Row],[Column6]]-F364)</f>
        <v>1.7430100000000004</v>
      </c>
      <c r="AC365" s="1">
        <f>ABS(IK_diagnostics_degrees[[#This Row],[Column7]]-G364)</f>
        <v>0.18523000000000001</v>
      </c>
      <c r="AD365" s="1">
        <f>ABS(IK_diagnostics_degrees[[#This Row],[Column8]]-H364)</f>
        <v>3.3386000000000005</v>
      </c>
      <c r="AE365" s="1">
        <f>ABS(IK_diagnostics_degrees[[#This Row],[Column9]]-I364)</f>
        <v>3.5537200000000002</v>
      </c>
      <c r="AF365" s="1">
        <f>ABS(IK_diagnostics_degrees[[#This Row],[Column10]]-J364)</f>
        <v>2.06942</v>
      </c>
      <c r="AG365" s="1">
        <f>ABS(IK_diagnostics_degrees[[#This Row],[Column11]]-K364)</f>
        <v>9.7010000000000041E-2</v>
      </c>
      <c r="AH365" s="1">
        <f>ABS(IK_diagnostics_degrees[[#This Row],[Column12]]-L364)</f>
        <v>0.15438999999999981</v>
      </c>
      <c r="AI365" s="1">
        <f>ABS(IK_diagnostics_degrees[[#This Row],[Column13]]-M364)</f>
        <v>5.1124299999999998</v>
      </c>
      <c r="AJ365" s="1">
        <f>ABS(IK_diagnostics_degrees[[#This Row],[Column14]]-N364)</f>
        <v>1.8763100000000001</v>
      </c>
      <c r="AK365" s="1">
        <f>ABS(IK_diagnostics_degrees[[#This Row],[Column15]]-O364)</f>
        <v>3.3495249999999999</v>
      </c>
      <c r="AL365" s="1">
        <f>ABS(IK_diagnostics_degrees[[#This Row],[Column16]]-P364)</f>
        <v>1.5771399999999995</v>
      </c>
      <c r="AM365" s="1">
        <f>ABS(IK_diagnostics_degrees[[#This Row],[Column17]]-Q364)</f>
        <v>2.1461399999999999</v>
      </c>
      <c r="AN365" s="1">
        <f>ABS(IK_diagnostics_degrees[[#This Row],[Column18]]-R364)</f>
        <v>1.0917399999999997</v>
      </c>
      <c r="AO365" s="1">
        <f>ABS(IK_diagnostics_degrees[[#This Row],[Column19]]-S364)</f>
        <v>4.5508300000000004</v>
      </c>
      <c r="AP365" s="1">
        <f>ABS(IK_diagnostics_degrees[[#This Row],[Column20]]-T364)</f>
        <v>0.94820999999999955</v>
      </c>
      <c r="AQ365" s="1">
        <f>ABS(IK_diagnostics_degrees[[#This Row],[Column21]]-U364)</f>
        <v>3.2047400000000001</v>
      </c>
    </row>
    <row r="366" spans="1:43" x14ac:dyDescent="0.25">
      <c r="A366" s="1">
        <v>5.4344999999999999</v>
      </c>
      <c r="B366" s="1">
        <v>2.6684700000000001</v>
      </c>
      <c r="C366" s="1">
        <v>2.4096099999999998</v>
      </c>
      <c r="D366" s="1">
        <v>6.2791100000000002</v>
      </c>
      <c r="E366" s="1">
        <v>3.7904499999999999</v>
      </c>
      <c r="F366" s="1">
        <v>4.6034600000000001</v>
      </c>
      <c r="G366" s="1">
        <v>2.7545500000000001</v>
      </c>
      <c r="H366" s="1">
        <v>4.2817299999999996</v>
      </c>
      <c r="I366" s="1">
        <v>3.8362699999999998</v>
      </c>
      <c r="J366" s="1">
        <v>2.5405899999999999</v>
      </c>
      <c r="K366" s="1">
        <v>3.4491900000000002</v>
      </c>
      <c r="L366" s="1">
        <v>5.4031099999999999</v>
      </c>
      <c r="M366" s="1">
        <v>1.8847400000000001</v>
      </c>
      <c r="N366" s="1">
        <v>6.2831900000000003</v>
      </c>
      <c r="O366" s="1">
        <v>6.2831900000000003</v>
      </c>
      <c r="P366" s="1">
        <v>1.3128200000000001</v>
      </c>
      <c r="Q366" s="1">
        <v>0.70599900000000004</v>
      </c>
      <c r="R366" s="1">
        <v>4.6959099999999996</v>
      </c>
      <c r="S366" s="1" t="s">
        <v>22</v>
      </c>
      <c r="T366" s="1">
        <v>3.1932</v>
      </c>
      <c r="U366" s="1">
        <v>4.5267900000000001</v>
      </c>
      <c r="V366" s="1" t="s">
        <v>23</v>
      </c>
      <c r="W366" s="1">
        <f>ABS(IK_diagnostics_degrees[[#This Row],[Column1]]-A365)</f>
        <v>0.54401999999999973</v>
      </c>
      <c r="X366" s="1">
        <f>ABS(IK_diagnostics_degrees[[#This Row],[Column2]]-B365)</f>
        <v>6.7579999999999973E-2</v>
      </c>
      <c r="Y366" s="1">
        <f>ABS(IK_diagnostics_degrees[[#This Row],[Column3]]-C365)</f>
        <v>1.3380199999999998</v>
      </c>
      <c r="Z366" s="1">
        <f>ABS(IK_diagnostics_degrees[[#This Row],[Column4]]-D365)</f>
        <v>2.2378100000000005</v>
      </c>
      <c r="AA366" s="1">
        <f>ABS(IK_diagnostics_degrees[[#This Row],[Column5]]-E365)</f>
        <v>1.8698799999999998</v>
      </c>
      <c r="AB366" s="1">
        <f>ABS(IK_diagnostics_degrees[[#This Row],[Column6]]-F365)</f>
        <v>0.51597999999999988</v>
      </c>
      <c r="AC366" s="1">
        <f>ABS(IK_diagnostics_degrees[[#This Row],[Column7]]-G365)</f>
        <v>0.94447000000000014</v>
      </c>
      <c r="AD366" s="1">
        <f>ABS(IK_diagnostics_degrees[[#This Row],[Column8]]-H365)</f>
        <v>0.22042000000000073</v>
      </c>
      <c r="AE366" s="1">
        <f>ABS(IK_diagnostics_degrees[[#This Row],[Column9]]-I365)</f>
        <v>3.8362699999999998</v>
      </c>
      <c r="AF366" s="1">
        <f>ABS(IK_diagnostics_degrees[[#This Row],[Column10]]-J365)</f>
        <v>1.53714</v>
      </c>
      <c r="AG366" s="1">
        <f>ABS(IK_diagnostics_degrees[[#This Row],[Column11]]-K365)</f>
        <v>1.9922300000000002</v>
      </c>
      <c r="AH366" s="1">
        <f>ABS(IK_diagnostics_degrees[[#This Row],[Column12]]-L365)</f>
        <v>2.2531699999999999</v>
      </c>
      <c r="AI366" s="1">
        <f>ABS(IK_diagnostics_degrees[[#This Row],[Column13]]-M365)</f>
        <v>1.8847400000000001</v>
      </c>
      <c r="AJ366" s="1">
        <f>ABS(IK_diagnostics_degrees[[#This Row],[Column14]]-N365)</f>
        <v>1.8763300000000003</v>
      </c>
      <c r="AK366" s="1">
        <f>ABS(IK_diagnostics_degrees[[#This Row],[Column15]]-O365)</f>
        <v>1.9597500000000005</v>
      </c>
      <c r="AL366" s="1">
        <f>ABS(IK_diagnostics_degrees[[#This Row],[Column16]]-P365)</f>
        <v>1.84684</v>
      </c>
      <c r="AM366" s="1">
        <f>ABS(IK_diagnostics_degrees[[#This Row],[Column17]]-Q365)</f>
        <v>0.30864099999999994</v>
      </c>
      <c r="AN366" s="1">
        <f>ABS(IK_diagnostics_degrees[[#This Row],[Column18]]-R365)</f>
        <v>0.31651000000000007</v>
      </c>
      <c r="AO366" s="1">
        <f>ABS(IK_diagnostics_degrees[[#This Row],[Column19]]-S365)</f>
        <v>1.73123</v>
      </c>
      <c r="AP366" s="1">
        <f>ABS(IK_diagnostics_degrees[[#This Row],[Column20]]-T365)</f>
        <v>1.0704000000000002</v>
      </c>
      <c r="AQ366" s="1">
        <f>ABS(IK_diagnostics_degrees[[#This Row],[Column21]]-U365)</f>
        <v>9.5900000000002095E-3</v>
      </c>
    </row>
    <row r="367" spans="1:43" x14ac:dyDescent="0.25">
      <c r="A367" s="1">
        <v>3.1322700000000001</v>
      </c>
      <c r="B367" s="1">
        <v>0.52206699999999995</v>
      </c>
      <c r="C367" s="1">
        <v>3.2372399999999999</v>
      </c>
      <c r="D367" s="1">
        <v>1.0525</v>
      </c>
      <c r="E367" s="1">
        <v>5.5452300000000001</v>
      </c>
      <c r="F367" s="1">
        <v>2.2841</v>
      </c>
      <c r="G367" s="1">
        <v>0.803234</v>
      </c>
      <c r="H367" s="1">
        <v>3.7523</v>
      </c>
      <c r="I367" s="1">
        <v>5.2024999999999997</v>
      </c>
      <c r="J367" s="1">
        <v>1.59893</v>
      </c>
      <c r="K367" s="1">
        <v>1.0122899999999999</v>
      </c>
      <c r="L367" s="1">
        <v>4.5315700000000003</v>
      </c>
      <c r="M367" s="1">
        <v>3.0490499999999998</v>
      </c>
      <c r="N367" s="1">
        <v>6.2799899999999997</v>
      </c>
      <c r="O367" s="1">
        <v>3.9070300000000002E-2</v>
      </c>
      <c r="P367" s="1">
        <v>2.7638699999999998</v>
      </c>
      <c r="Q367" s="1">
        <v>1.86636</v>
      </c>
      <c r="R367" s="1" t="s">
        <v>22</v>
      </c>
      <c r="S367" s="1">
        <v>0.14254700000000001</v>
      </c>
      <c r="T367" s="1">
        <v>3.91351</v>
      </c>
      <c r="U367" s="1">
        <v>1.90035</v>
      </c>
      <c r="V367" s="1" t="s">
        <v>23</v>
      </c>
      <c r="W367" s="1">
        <f>ABS(IK_diagnostics_degrees[[#This Row],[Column1]]-A366)</f>
        <v>2.3022299999999998</v>
      </c>
      <c r="X367" s="1">
        <f>ABS(IK_diagnostics_degrees[[#This Row],[Column2]]-B366)</f>
        <v>2.1464030000000003</v>
      </c>
      <c r="Y367" s="1">
        <f>ABS(IK_diagnostics_degrees[[#This Row],[Column3]]-C366)</f>
        <v>0.82763000000000009</v>
      </c>
      <c r="Z367" s="1">
        <f>ABS(IK_diagnostics_degrees[[#This Row],[Column4]]-D366)</f>
        <v>5.22661</v>
      </c>
      <c r="AA367" s="1">
        <f>ABS(IK_diagnostics_degrees[[#This Row],[Column5]]-E366)</f>
        <v>1.7547800000000002</v>
      </c>
      <c r="AB367" s="1">
        <f>ABS(IK_diagnostics_degrees[[#This Row],[Column6]]-F366)</f>
        <v>2.3193600000000001</v>
      </c>
      <c r="AC367" s="1">
        <f>ABS(IK_diagnostics_degrees[[#This Row],[Column7]]-G366)</f>
        <v>1.9513160000000001</v>
      </c>
      <c r="AD367" s="1">
        <f>ABS(IK_diagnostics_degrees[[#This Row],[Column8]]-H366)</f>
        <v>0.52942999999999962</v>
      </c>
      <c r="AE367" s="1">
        <f>ABS(IK_diagnostics_degrees[[#This Row],[Column9]]-I366)</f>
        <v>1.3662299999999998</v>
      </c>
      <c r="AF367" s="1">
        <f>ABS(IK_diagnostics_degrees[[#This Row],[Column10]]-J366)</f>
        <v>0.94165999999999994</v>
      </c>
      <c r="AG367" s="1">
        <f>ABS(IK_diagnostics_degrees[[#This Row],[Column11]]-K366)</f>
        <v>2.4369000000000005</v>
      </c>
      <c r="AH367" s="1">
        <f>ABS(IK_diagnostics_degrees[[#This Row],[Column12]]-L366)</f>
        <v>0.87153999999999954</v>
      </c>
      <c r="AI367" s="1">
        <f>ABS(IK_diagnostics_degrees[[#This Row],[Column13]]-M366)</f>
        <v>1.1643099999999997</v>
      </c>
      <c r="AJ367" s="1">
        <f>ABS(IK_diagnostics_degrees[[#This Row],[Column14]]-N366)</f>
        <v>3.2000000000005357E-3</v>
      </c>
      <c r="AK367" s="1">
        <f>ABS(IK_diagnostics_degrees[[#This Row],[Column15]]-O366)</f>
        <v>6.2441197000000006</v>
      </c>
      <c r="AL367" s="1">
        <f>ABS(IK_diagnostics_degrees[[#This Row],[Column16]]-P366)</f>
        <v>1.4510499999999997</v>
      </c>
      <c r="AM367" s="1">
        <f>ABS(IK_diagnostics_degrees[[#This Row],[Column17]]-Q366)</f>
        <v>1.160361</v>
      </c>
      <c r="AN367" s="1">
        <f>ABS(IK_diagnostics_degrees[[#This Row],[Column18]]-R366)</f>
        <v>4.6959099999999996</v>
      </c>
      <c r="AO367" s="1">
        <f>ABS(IK_diagnostics_degrees[[#This Row],[Column19]]-S366)</f>
        <v>0.14254700000000001</v>
      </c>
      <c r="AP367" s="1">
        <f>ABS(IK_diagnostics_degrees[[#This Row],[Column20]]-T366)</f>
        <v>0.72031000000000001</v>
      </c>
      <c r="AQ367" s="1">
        <f>ABS(IK_diagnostics_degrees[[#This Row],[Column21]]-U366)</f>
        <v>2.6264400000000001</v>
      </c>
    </row>
    <row r="368" spans="1:43" x14ac:dyDescent="0.25">
      <c r="A368" s="1" t="s">
        <v>22</v>
      </c>
      <c r="B368" s="1">
        <v>5.9598800000000001</v>
      </c>
      <c r="C368" s="1">
        <v>0.58342300000000002</v>
      </c>
      <c r="D368" s="1">
        <v>2.61294</v>
      </c>
      <c r="E368" s="1">
        <v>0.308112</v>
      </c>
      <c r="F368" s="1">
        <v>3.68336</v>
      </c>
      <c r="G368" s="1">
        <v>1.8826499999999999</v>
      </c>
      <c r="H368" s="1">
        <v>3.4198</v>
      </c>
      <c r="I368" s="1">
        <v>2.258</v>
      </c>
      <c r="J368" s="1">
        <v>1.90591</v>
      </c>
      <c r="K368" s="1">
        <v>1.4513499999999999</v>
      </c>
      <c r="L368" s="1">
        <v>0.39319500000000002</v>
      </c>
      <c r="M368" s="1">
        <v>3.9544899999999998</v>
      </c>
      <c r="N368" s="1">
        <v>2.7993800000000002</v>
      </c>
      <c r="O368" s="1">
        <v>4.4550000000000001</v>
      </c>
      <c r="P368" s="1">
        <v>3.71279</v>
      </c>
      <c r="Q368" s="1">
        <v>3.7865799999999998</v>
      </c>
      <c r="R368" s="1">
        <v>2.7152599999999998</v>
      </c>
      <c r="S368" s="1">
        <v>0.40655599999999997</v>
      </c>
      <c r="T368" s="1">
        <v>4.3848399999999996</v>
      </c>
      <c r="U368" s="1">
        <v>6.2831900000000003</v>
      </c>
      <c r="V368" s="1" t="s">
        <v>23</v>
      </c>
      <c r="W368" s="1">
        <f>ABS(IK_diagnostics_degrees[[#This Row],[Column1]]-A367)</f>
        <v>3.1322700000000001</v>
      </c>
      <c r="X368" s="1">
        <f>ABS(IK_diagnostics_degrees[[#This Row],[Column2]]-B367)</f>
        <v>5.4378130000000002</v>
      </c>
      <c r="Y368" s="1">
        <f>ABS(IK_diagnostics_degrees[[#This Row],[Column3]]-C367)</f>
        <v>2.6538170000000001</v>
      </c>
      <c r="Z368" s="1">
        <f>ABS(IK_diagnostics_degrees[[#This Row],[Column4]]-D367)</f>
        <v>1.56044</v>
      </c>
      <c r="AA368" s="1">
        <f>ABS(IK_diagnostics_degrees[[#This Row],[Column5]]-E367)</f>
        <v>5.2371179999999997</v>
      </c>
      <c r="AB368" s="1">
        <f>ABS(IK_diagnostics_degrees[[#This Row],[Column6]]-F367)</f>
        <v>1.3992599999999999</v>
      </c>
      <c r="AC368" s="1">
        <f>ABS(IK_diagnostics_degrees[[#This Row],[Column7]]-G367)</f>
        <v>1.0794159999999999</v>
      </c>
      <c r="AD368" s="1">
        <f>ABS(IK_diagnostics_degrees[[#This Row],[Column8]]-H367)</f>
        <v>0.33250000000000002</v>
      </c>
      <c r="AE368" s="1">
        <f>ABS(IK_diagnostics_degrees[[#This Row],[Column9]]-I367)</f>
        <v>2.9444999999999997</v>
      </c>
      <c r="AF368" s="1">
        <f>ABS(IK_diagnostics_degrees[[#This Row],[Column10]]-J367)</f>
        <v>0.30698000000000003</v>
      </c>
      <c r="AG368" s="1">
        <f>ABS(IK_diagnostics_degrees[[#This Row],[Column11]]-K367)</f>
        <v>0.43906000000000001</v>
      </c>
      <c r="AH368" s="1">
        <f>ABS(IK_diagnostics_degrees[[#This Row],[Column12]]-L367)</f>
        <v>4.1383749999999999</v>
      </c>
      <c r="AI368" s="1">
        <f>ABS(IK_diagnostics_degrees[[#This Row],[Column13]]-M367)</f>
        <v>0.90544000000000002</v>
      </c>
      <c r="AJ368" s="1">
        <f>ABS(IK_diagnostics_degrees[[#This Row],[Column14]]-N367)</f>
        <v>3.4806099999999995</v>
      </c>
      <c r="AK368" s="1">
        <f>ABS(IK_diagnostics_degrees[[#This Row],[Column15]]-O367)</f>
        <v>4.4159297000000004</v>
      </c>
      <c r="AL368" s="1">
        <f>ABS(IK_diagnostics_degrees[[#This Row],[Column16]]-P367)</f>
        <v>0.94892000000000021</v>
      </c>
      <c r="AM368" s="1">
        <f>ABS(IK_diagnostics_degrees[[#This Row],[Column17]]-Q367)</f>
        <v>1.9202199999999998</v>
      </c>
      <c r="AN368" s="1">
        <f>ABS(IK_diagnostics_degrees[[#This Row],[Column18]]-R367)</f>
        <v>2.7152599999999998</v>
      </c>
      <c r="AO368" s="1">
        <f>ABS(IK_diagnostics_degrees[[#This Row],[Column19]]-S367)</f>
        <v>0.26400899999999994</v>
      </c>
      <c r="AP368" s="1">
        <f>ABS(IK_diagnostics_degrees[[#This Row],[Column20]]-T367)</f>
        <v>0.47132999999999958</v>
      </c>
      <c r="AQ368" s="1">
        <f>ABS(IK_diagnostics_degrees[[#This Row],[Column21]]-U367)</f>
        <v>4.3828399999999998</v>
      </c>
    </row>
    <row r="369" spans="1:43" x14ac:dyDescent="0.25">
      <c r="A369" s="1">
        <v>3.78504</v>
      </c>
      <c r="B369" s="1">
        <v>2.4127700000000001</v>
      </c>
      <c r="C369" s="1">
        <v>3.3231700000000002</v>
      </c>
      <c r="D369" s="1">
        <v>5.8168800000000003</v>
      </c>
      <c r="E369" s="1">
        <v>5.0319799999999999</v>
      </c>
      <c r="F369" s="1">
        <v>4.4486299999999996</v>
      </c>
      <c r="G369" s="1">
        <v>0.79348799999999997</v>
      </c>
      <c r="H369" s="1">
        <v>4.45784</v>
      </c>
      <c r="I369" s="1">
        <v>4.5921000000000003</v>
      </c>
      <c r="J369" s="1">
        <v>3.3065199999999999</v>
      </c>
      <c r="K369" s="1">
        <v>3.7801999999999998</v>
      </c>
      <c r="L369" s="1">
        <v>4.2073700000000001</v>
      </c>
      <c r="M369" s="1">
        <v>3.9905599999999999</v>
      </c>
      <c r="N369" s="1">
        <v>2.3102</v>
      </c>
      <c r="O369" s="1">
        <v>0.93808800000000003</v>
      </c>
      <c r="P369" s="1">
        <v>5.6133800000000003</v>
      </c>
      <c r="Q369" s="1">
        <v>3.70133</v>
      </c>
      <c r="R369" s="1">
        <v>2.8399100000000002</v>
      </c>
      <c r="S369" s="1">
        <v>1.2926800000000001</v>
      </c>
      <c r="T369" s="1">
        <v>2.16134</v>
      </c>
      <c r="U369" s="1">
        <v>5.3546100000000001</v>
      </c>
      <c r="V369" s="1" t="s">
        <v>23</v>
      </c>
      <c r="W369" s="1">
        <f>ABS(IK_diagnostics_degrees[[#This Row],[Column1]]-A368)</f>
        <v>3.78504</v>
      </c>
      <c r="X369" s="1">
        <f>ABS(IK_diagnostics_degrees[[#This Row],[Column2]]-B368)</f>
        <v>3.54711</v>
      </c>
      <c r="Y369" s="1">
        <f>ABS(IK_diagnostics_degrees[[#This Row],[Column3]]-C368)</f>
        <v>2.7397470000000004</v>
      </c>
      <c r="Z369" s="1">
        <f>ABS(IK_diagnostics_degrees[[#This Row],[Column4]]-D368)</f>
        <v>3.2039400000000002</v>
      </c>
      <c r="AA369" s="1">
        <f>ABS(IK_diagnostics_degrees[[#This Row],[Column5]]-E368)</f>
        <v>4.7238679999999995</v>
      </c>
      <c r="AB369" s="1">
        <f>ABS(IK_diagnostics_degrees[[#This Row],[Column6]]-F368)</f>
        <v>0.76526999999999967</v>
      </c>
      <c r="AC369" s="1">
        <f>ABS(IK_diagnostics_degrees[[#This Row],[Column7]]-G368)</f>
        <v>1.089162</v>
      </c>
      <c r="AD369" s="1">
        <f>ABS(IK_diagnostics_degrees[[#This Row],[Column8]]-H368)</f>
        <v>1.0380400000000001</v>
      </c>
      <c r="AE369" s="1">
        <f>ABS(IK_diagnostics_degrees[[#This Row],[Column9]]-I368)</f>
        <v>2.3341000000000003</v>
      </c>
      <c r="AF369" s="1">
        <f>ABS(IK_diagnostics_degrees[[#This Row],[Column10]]-J368)</f>
        <v>1.4006099999999999</v>
      </c>
      <c r="AG369" s="1">
        <f>ABS(IK_diagnostics_degrees[[#This Row],[Column11]]-K368)</f>
        <v>2.3288500000000001</v>
      </c>
      <c r="AH369" s="1">
        <f>ABS(IK_diagnostics_degrees[[#This Row],[Column12]]-L368)</f>
        <v>3.8141750000000001</v>
      </c>
      <c r="AI369" s="1">
        <f>ABS(IK_diagnostics_degrees[[#This Row],[Column13]]-M368)</f>
        <v>3.6070000000000046E-2</v>
      </c>
      <c r="AJ369" s="1">
        <f>ABS(IK_diagnostics_degrees[[#This Row],[Column14]]-N368)</f>
        <v>0.48918000000000017</v>
      </c>
      <c r="AK369" s="1">
        <f>ABS(IK_diagnostics_degrees[[#This Row],[Column15]]-O368)</f>
        <v>3.516912</v>
      </c>
      <c r="AL369" s="1">
        <f>ABS(IK_diagnostics_degrees[[#This Row],[Column16]]-P368)</f>
        <v>1.9005900000000002</v>
      </c>
      <c r="AM369" s="1">
        <f>ABS(IK_diagnostics_degrees[[#This Row],[Column17]]-Q368)</f>
        <v>8.5249999999999826E-2</v>
      </c>
      <c r="AN369" s="1">
        <f>ABS(IK_diagnostics_degrees[[#This Row],[Column18]]-R368)</f>
        <v>0.12465000000000037</v>
      </c>
      <c r="AO369" s="1">
        <f>ABS(IK_diagnostics_degrees[[#This Row],[Column19]]-S368)</f>
        <v>0.88612400000000013</v>
      </c>
      <c r="AP369" s="1">
        <f>ABS(IK_diagnostics_degrees[[#This Row],[Column20]]-T368)</f>
        <v>2.2234999999999996</v>
      </c>
      <c r="AQ369" s="1">
        <f>ABS(IK_diagnostics_degrees[[#This Row],[Column21]]-U368)</f>
        <v>0.92858000000000018</v>
      </c>
    </row>
    <row r="370" spans="1:43" x14ac:dyDescent="0.25">
      <c r="A370" s="1">
        <v>1.7262599999999999</v>
      </c>
      <c r="B370" s="1">
        <v>3.0567199999999999</v>
      </c>
      <c r="C370" s="1">
        <v>4.7289700000000003</v>
      </c>
      <c r="D370" s="1">
        <v>5.3950500000000003</v>
      </c>
      <c r="E370" s="1">
        <v>1.86554</v>
      </c>
      <c r="F370" s="1">
        <v>4.0721999999999996</v>
      </c>
      <c r="G370" s="1">
        <v>1.8533299999999999</v>
      </c>
      <c r="H370" s="1">
        <v>3.0144099999999998</v>
      </c>
      <c r="I370" s="1">
        <v>2.4099200000000001</v>
      </c>
      <c r="J370" s="1">
        <v>4.1212499999999999</v>
      </c>
      <c r="K370" s="1">
        <v>5.3441099999999997</v>
      </c>
      <c r="L370" s="1">
        <v>2.6148600000000002</v>
      </c>
      <c r="M370" s="1">
        <v>2.4599099999999998</v>
      </c>
      <c r="N370" s="1">
        <v>1.80457</v>
      </c>
      <c r="O370" s="1">
        <v>4.5159599999999998</v>
      </c>
      <c r="P370" s="1">
        <v>3.1477900000000001</v>
      </c>
      <c r="Q370" s="1">
        <v>2.01004</v>
      </c>
      <c r="R370" s="1">
        <v>1.95557</v>
      </c>
      <c r="S370" s="1">
        <v>3.1413700000000002</v>
      </c>
      <c r="T370" s="1">
        <v>2.90021</v>
      </c>
      <c r="U370" s="1">
        <v>3.1601499999999998</v>
      </c>
      <c r="V370" s="1" t="s">
        <v>23</v>
      </c>
      <c r="W370" s="1">
        <f>ABS(IK_diagnostics_degrees[[#This Row],[Column1]]-A369)</f>
        <v>2.0587800000000001</v>
      </c>
      <c r="X370" s="1">
        <f>ABS(IK_diagnostics_degrees[[#This Row],[Column2]]-B369)</f>
        <v>0.6439499999999998</v>
      </c>
      <c r="Y370" s="1">
        <f>ABS(IK_diagnostics_degrees[[#This Row],[Column3]]-C369)</f>
        <v>1.4058000000000002</v>
      </c>
      <c r="Z370" s="1">
        <f>ABS(IK_diagnostics_degrees[[#This Row],[Column4]]-D369)</f>
        <v>0.42182999999999993</v>
      </c>
      <c r="AA370" s="1">
        <f>ABS(IK_diagnostics_degrees[[#This Row],[Column5]]-E369)</f>
        <v>3.1664399999999997</v>
      </c>
      <c r="AB370" s="1">
        <f>ABS(IK_diagnostics_degrees[[#This Row],[Column6]]-F369)</f>
        <v>0.37643000000000004</v>
      </c>
      <c r="AC370" s="1">
        <f>ABS(IK_diagnostics_degrees[[#This Row],[Column7]]-G369)</f>
        <v>1.059842</v>
      </c>
      <c r="AD370" s="1">
        <f>ABS(IK_diagnostics_degrees[[#This Row],[Column8]]-H369)</f>
        <v>1.4434300000000002</v>
      </c>
      <c r="AE370" s="1">
        <f>ABS(IK_diagnostics_degrees[[#This Row],[Column9]]-I369)</f>
        <v>2.1821800000000002</v>
      </c>
      <c r="AF370" s="1">
        <f>ABS(IK_diagnostics_degrees[[#This Row],[Column10]]-J369)</f>
        <v>0.81472999999999995</v>
      </c>
      <c r="AG370" s="1">
        <f>ABS(IK_diagnostics_degrees[[#This Row],[Column11]]-K369)</f>
        <v>1.5639099999999999</v>
      </c>
      <c r="AH370" s="1">
        <f>ABS(IK_diagnostics_degrees[[#This Row],[Column12]]-L369)</f>
        <v>1.5925099999999999</v>
      </c>
      <c r="AI370" s="1">
        <f>ABS(IK_diagnostics_degrees[[#This Row],[Column13]]-M369)</f>
        <v>1.5306500000000001</v>
      </c>
      <c r="AJ370" s="1">
        <f>ABS(IK_diagnostics_degrees[[#This Row],[Column14]]-N369)</f>
        <v>0.50563000000000002</v>
      </c>
      <c r="AK370" s="1">
        <f>ABS(IK_diagnostics_degrees[[#This Row],[Column15]]-O369)</f>
        <v>3.5778719999999997</v>
      </c>
      <c r="AL370" s="1">
        <f>ABS(IK_diagnostics_degrees[[#This Row],[Column16]]-P369)</f>
        <v>2.4655900000000002</v>
      </c>
      <c r="AM370" s="1">
        <f>ABS(IK_diagnostics_degrees[[#This Row],[Column17]]-Q369)</f>
        <v>1.69129</v>
      </c>
      <c r="AN370" s="1">
        <f>ABS(IK_diagnostics_degrees[[#This Row],[Column18]]-R369)</f>
        <v>0.88434000000000013</v>
      </c>
      <c r="AO370" s="1">
        <f>ABS(IK_diagnostics_degrees[[#This Row],[Column19]]-S369)</f>
        <v>1.8486900000000002</v>
      </c>
      <c r="AP370" s="1">
        <f>ABS(IK_diagnostics_degrees[[#This Row],[Column20]]-T369)</f>
        <v>0.73886999999999992</v>
      </c>
      <c r="AQ370" s="1">
        <f>ABS(IK_diagnostics_degrees[[#This Row],[Column21]]-U369)</f>
        <v>2.1944600000000003</v>
      </c>
    </row>
    <row r="371" spans="1:43" x14ac:dyDescent="0.25">
      <c r="A371" s="1">
        <v>4.0919299999999996</v>
      </c>
      <c r="B371" s="1">
        <v>5.2631699999999997</v>
      </c>
      <c r="C371" s="1">
        <v>0.84063299999999996</v>
      </c>
      <c r="D371" s="1">
        <v>2.0645199999999999</v>
      </c>
      <c r="E371" s="1">
        <v>4.8752500000000003</v>
      </c>
      <c r="F371" s="1">
        <v>0.53235500000000002</v>
      </c>
      <c r="G371" s="1">
        <v>2.7637</v>
      </c>
      <c r="H371" s="1">
        <v>3.2638099999999999</v>
      </c>
      <c r="I371" s="1">
        <v>5.9788699999999997</v>
      </c>
      <c r="J371" s="1">
        <v>3.6036700000000002</v>
      </c>
      <c r="K371" s="1">
        <v>2.8708200000000001</v>
      </c>
      <c r="L371" s="1">
        <v>1.3342000000000001</v>
      </c>
      <c r="M371" s="1">
        <v>1.24457</v>
      </c>
      <c r="N371" s="1">
        <v>0.63027299999999997</v>
      </c>
      <c r="O371" s="1">
        <v>5.1921600000000003</v>
      </c>
      <c r="P371" s="1">
        <v>2.2953999999999999</v>
      </c>
      <c r="Q371" s="1">
        <v>3.9361199999999998</v>
      </c>
      <c r="R371" s="1">
        <v>3.14317</v>
      </c>
      <c r="S371" s="1">
        <v>0.53837500000000005</v>
      </c>
      <c r="T371" s="1">
        <v>1.7774799999999999</v>
      </c>
      <c r="U371" s="1">
        <v>0.66493400000000003</v>
      </c>
      <c r="V371" s="1" t="s">
        <v>23</v>
      </c>
      <c r="W371" s="1">
        <f>ABS(IK_diagnostics_degrees[[#This Row],[Column1]]-A370)</f>
        <v>2.3656699999999997</v>
      </c>
      <c r="X371" s="1">
        <f>ABS(IK_diagnostics_degrees[[#This Row],[Column2]]-B370)</f>
        <v>2.2064499999999998</v>
      </c>
      <c r="Y371" s="1">
        <f>ABS(IK_diagnostics_degrees[[#This Row],[Column3]]-C370)</f>
        <v>3.8883370000000004</v>
      </c>
      <c r="Z371" s="1">
        <f>ABS(IK_diagnostics_degrees[[#This Row],[Column4]]-D370)</f>
        <v>3.3305300000000004</v>
      </c>
      <c r="AA371" s="1">
        <f>ABS(IK_diagnostics_degrees[[#This Row],[Column5]]-E370)</f>
        <v>3.0097100000000001</v>
      </c>
      <c r="AB371" s="1">
        <f>ABS(IK_diagnostics_degrees[[#This Row],[Column6]]-F370)</f>
        <v>3.5398449999999997</v>
      </c>
      <c r="AC371" s="1">
        <f>ABS(IK_diagnostics_degrees[[#This Row],[Column7]]-G370)</f>
        <v>0.91037000000000012</v>
      </c>
      <c r="AD371" s="1">
        <f>ABS(IK_diagnostics_degrees[[#This Row],[Column8]]-H370)</f>
        <v>0.24940000000000007</v>
      </c>
      <c r="AE371" s="1">
        <f>ABS(IK_diagnostics_degrees[[#This Row],[Column9]]-I370)</f>
        <v>3.5689499999999996</v>
      </c>
      <c r="AF371" s="1">
        <f>ABS(IK_diagnostics_degrees[[#This Row],[Column10]]-J370)</f>
        <v>0.51757999999999971</v>
      </c>
      <c r="AG371" s="1">
        <f>ABS(IK_diagnostics_degrees[[#This Row],[Column11]]-K370)</f>
        <v>2.4732899999999995</v>
      </c>
      <c r="AH371" s="1">
        <f>ABS(IK_diagnostics_degrees[[#This Row],[Column12]]-L370)</f>
        <v>1.2806600000000001</v>
      </c>
      <c r="AI371" s="1">
        <f>ABS(IK_diagnostics_degrees[[#This Row],[Column13]]-M370)</f>
        <v>1.2153399999999999</v>
      </c>
      <c r="AJ371" s="1">
        <f>ABS(IK_diagnostics_degrees[[#This Row],[Column14]]-N370)</f>
        <v>1.1742970000000001</v>
      </c>
      <c r="AK371" s="1">
        <f>ABS(IK_diagnostics_degrees[[#This Row],[Column15]]-O370)</f>
        <v>0.67620000000000058</v>
      </c>
      <c r="AL371" s="1">
        <f>ABS(IK_diagnostics_degrees[[#This Row],[Column16]]-P370)</f>
        <v>0.8523900000000002</v>
      </c>
      <c r="AM371" s="1">
        <f>ABS(IK_diagnostics_degrees[[#This Row],[Column17]]-Q370)</f>
        <v>1.9260799999999998</v>
      </c>
      <c r="AN371" s="1">
        <f>ABS(IK_diagnostics_degrees[[#This Row],[Column18]]-R370)</f>
        <v>1.1876</v>
      </c>
      <c r="AO371" s="1">
        <f>ABS(IK_diagnostics_degrees[[#This Row],[Column19]]-S370)</f>
        <v>2.6029949999999999</v>
      </c>
      <c r="AP371" s="1">
        <f>ABS(IK_diagnostics_degrees[[#This Row],[Column20]]-T370)</f>
        <v>1.12273</v>
      </c>
      <c r="AQ371" s="1">
        <f>ABS(IK_diagnostics_degrees[[#This Row],[Column21]]-U370)</f>
        <v>2.4952159999999997</v>
      </c>
    </row>
    <row r="372" spans="1:43" x14ac:dyDescent="0.25">
      <c r="A372" s="1">
        <v>1.61215</v>
      </c>
      <c r="B372" s="1" t="s">
        <v>22</v>
      </c>
      <c r="C372" s="1">
        <v>4.9961399999999996</v>
      </c>
      <c r="D372" s="1">
        <v>2.96285</v>
      </c>
      <c r="E372" s="1">
        <v>4.1445800000000004</v>
      </c>
      <c r="F372" s="1">
        <v>2.0364</v>
      </c>
      <c r="G372" s="1">
        <v>4.4229599999999998</v>
      </c>
      <c r="H372" s="1">
        <v>5.2444699999999997</v>
      </c>
      <c r="I372" s="1">
        <v>2.4961600000000002</v>
      </c>
      <c r="J372" s="1">
        <v>1.99854</v>
      </c>
      <c r="K372" s="1">
        <v>4.8601900000000002</v>
      </c>
      <c r="L372" s="1">
        <v>1.11128</v>
      </c>
      <c r="M372" s="1">
        <v>3.90564</v>
      </c>
      <c r="N372" s="1">
        <v>6.2822399999999998</v>
      </c>
      <c r="O372" s="1">
        <v>6.0750000000000002</v>
      </c>
      <c r="P372" s="1">
        <v>1.5036099999999999</v>
      </c>
      <c r="Q372" s="1">
        <v>4.6178600000000003</v>
      </c>
      <c r="R372" s="1">
        <v>6.0724799999999997</v>
      </c>
      <c r="S372" s="1">
        <v>2.0722299999999998</v>
      </c>
      <c r="T372" s="1">
        <v>4.31236</v>
      </c>
      <c r="U372" s="1">
        <v>1.7537700000000001</v>
      </c>
      <c r="V372" s="1" t="s">
        <v>23</v>
      </c>
      <c r="W372" s="1">
        <f>ABS(IK_diagnostics_degrees[[#This Row],[Column1]]-A371)</f>
        <v>2.4797799999999999</v>
      </c>
      <c r="X372" s="1">
        <f>ABS(IK_diagnostics_degrees[[#This Row],[Column2]]-B371)</f>
        <v>5.2631699999999997</v>
      </c>
      <c r="Y372" s="1">
        <f>ABS(IK_diagnostics_degrees[[#This Row],[Column3]]-C371)</f>
        <v>4.1555070000000001</v>
      </c>
      <c r="Z372" s="1">
        <f>ABS(IK_diagnostics_degrees[[#This Row],[Column4]]-D371)</f>
        <v>0.89833000000000007</v>
      </c>
      <c r="AA372" s="1">
        <f>ABS(IK_diagnostics_degrees[[#This Row],[Column5]]-E371)</f>
        <v>0.73066999999999993</v>
      </c>
      <c r="AB372" s="1">
        <f>ABS(IK_diagnostics_degrees[[#This Row],[Column6]]-F371)</f>
        <v>1.5040450000000001</v>
      </c>
      <c r="AC372" s="1">
        <f>ABS(IK_diagnostics_degrees[[#This Row],[Column7]]-G371)</f>
        <v>1.6592599999999997</v>
      </c>
      <c r="AD372" s="1">
        <f>ABS(IK_diagnostics_degrees[[#This Row],[Column8]]-H371)</f>
        <v>1.9806599999999999</v>
      </c>
      <c r="AE372" s="1">
        <f>ABS(IK_diagnostics_degrees[[#This Row],[Column9]]-I371)</f>
        <v>3.4827099999999995</v>
      </c>
      <c r="AF372" s="1">
        <f>ABS(IK_diagnostics_degrees[[#This Row],[Column10]]-J371)</f>
        <v>1.6051300000000002</v>
      </c>
      <c r="AG372" s="1">
        <f>ABS(IK_diagnostics_degrees[[#This Row],[Column11]]-K371)</f>
        <v>1.9893700000000001</v>
      </c>
      <c r="AH372" s="1">
        <f>ABS(IK_diagnostics_degrees[[#This Row],[Column12]]-L371)</f>
        <v>0.22292000000000001</v>
      </c>
      <c r="AI372" s="1">
        <f>ABS(IK_diagnostics_degrees[[#This Row],[Column13]]-M371)</f>
        <v>2.66107</v>
      </c>
      <c r="AJ372" s="1">
        <f>ABS(IK_diagnostics_degrees[[#This Row],[Column14]]-N371)</f>
        <v>5.651967</v>
      </c>
      <c r="AK372" s="1">
        <f>ABS(IK_diagnostics_degrees[[#This Row],[Column15]]-O371)</f>
        <v>0.88283999999999985</v>
      </c>
      <c r="AL372" s="1">
        <f>ABS(IK_diagnostics_degrees[[#This Row],[Column16]]-P371)</f>
        <v>0.79178999999999999</v>
      </c>
      <c r="AM372" s="1">
        <f>ABS(IK_diagnostics_degrees[[#This Row],[Column17]]-Q371)</f>
        <v>0.68174000000000046</v>
      </c>
      <c r="AN372" s="1">
        <f>ABS(IK_diagnostics_degrees[[#This Row],[Column18]]-R371)</f>
        <v>2.9293099999999996</v>
      </c>
      <c r="AO372" s="1">
        <f>ABS(IK_diagnostics_degrees[[#This Row],[Column19]]-S371)</f>
        <v>1.5338549999999997</v>
      </c>
      <c r="AP372" s="1">
        <f>ABS(IK_diagnostics_degrees[[#This Row],[Column20]]-T371)</f>
        <v>2.5348800000000002</v>
      </c>
      <c r="AQ372" s="1">
        <f>ABS(IK_diagnostics_degrees[[#This Row],[Column21]]-U371)</f>
        <v>1.0888360000000001</v>
      </c>
    </row>
    <row r="373" spans="1:43" x14ac:dyDescent="0.25">
      <c r="A373" s="1">
        <v>1.0074399999999999</v>
      </c>
      <c r="B373" s="1">
        <v>3.0282100000000001</v>
      </c>
      <c r="C373" s="1">
        <v>5.1707299999999998</v>
      </c>
      <c r="D373" s="1">
        <v>2.6404800000000002</v>
      </c>
      <c r="E373" s="1">
        <v>0.48911900000000003</v>
      </c>
      <c r="F373" s="1">
        <v>2.1292200000000001</v>
      </c>
      <c r="G373" s="1">
        <v>1.27739</v>
      </c>
      <c r="H373" s="1">
        <v>5.2167199999999996</v>
      </c>
      <c r="I373" s="1">
        <v>5.24681</v>
      </c>
      <c r="J373" s="1">
        <v>1.5197700000000001</v>
      </c>
      <c r="K373" s="1">
        <v>2.6471200000000001</v>
      </c>
      <c r="L373" s="1">
        <v>2.2043900000000001</v>
      </c>
      <c r="M373" s="1">
        <v>1.17547</v>
      </c>
      <c r="N373" s="1">
        <v>2.8045900000000001</v>
      </c>
      <c r="O373" s="1">
        <v>1.3528199999999999</v>
      </c>
      <c r="P373" s="1">
        <v>6.2831900000000003</v>
      </c>
      <c r="Q373" s="1" t="s">
        <v>22</v>
      </c>
      <c r="R373" s="1">
        <v>6.0432100000000002</v>
      </c>
      <c r="S373" s="1">
        <v>5.60839</v>
      </c>
      <c r="T373" s="1">
        <v>5.74648</v>
      </c>
      <c r="U373" s="1">
        <v>4.6409599999999998</v>
      </c>
      <c r="V373" s="1" t="s">
        <v>23</v>
      </c>
      <c r="W373" s="1">
        <f>ABS(IK_diagnostics_degrees[[#This Row],[Column1]]-A372)</f>
        <v>0.60471000000000008</v>
      </c>
      <c r="X373" s="1">
        <f>ABS(IK_diagnostics_degrees[[#This Row],[Column2]]-B372)</f>
        <v>3.0282100000000001</v>
      </c>
      <c r="Y373" s="1">
        <f>ABS(IK_diagnostics_degrees[[#This Row],[Column3]]-C372)</f>
        <v>0.17459000000000024</v>
      </c>
      <c r="Z373" s="1">
        <f>ABS(IK_diagnostics_degrees[[#This Row],[Column4]]-D372)</f>
        <v>0.32236999999999982</v>
      </c>
      <c r="AA373" s="1">
        <f>ABS(IK_diagnostics_degrees[[#This Row],[Column5]]-E372)</f>
        <v>3.6554610000000003</v>
      </c>
      <c r="AB373" s="1">
        <f>ABS(IK_diagnostics_degrees[[#This Row],[Column6]]-F372)</f>
        <v>9.2820000000000125E-2</v>
      </c>
      <c r="AC373" s="1">
        <f>ABS(IK_diagnostics_degrees[[#This Row],[Column7]]-G372)</f>
        <v>3.1455699999999998</v>
      </c>
      <c r="AD373" s="1">
        <f>ABS(IK_diagnostics_degrees[[#This Row],[Column8]]-H372)</f>
        <v>2.7750000000000163E-2</v>
      </c>
      <c r="AE373" s="1">
        <f>ABS(IK_diagnostics_degrees[[#This Row],[Column9]]-I372)</f>
        <v>2.7506499999999998</v>
      </c>
      <c r="AF373" s="1">
        <f>ABS(IK_diagnostics_degrees[[#This Row],[Column10]]-J372)</f>
        <v>0.47876999999999992</v>
      </c>
      <c r="AG373" s="1">
        <f>ABS(IK_diagnostics_degrees[[#This Row],[Column11]]-K372)</f>
        <v>2.2130700000000001</v>
      </c>
      <c r="AH373" s="1">
        <f>ABS(IK_diagnostics_degrees[[#This Row],[Column12]]-L372)</f>
        <v>1.09311</v>
      </c>
      <c r="AI373" s="1">
        <f>ABS(IK_diagnostics_degrees[[#This Row],[Column13]]-M372)</f>
        <v>2.7301700000000002</v>
      </c>
      <c r="AJ373" s="1">
        <f>ABS(IK_diagnostics_degrees[[#This Row],[Column14]]-N372)</f>
        <v>3.4776499999999997</v>
      </c>
      <c r="AK373" s="1">
        <f>ABS(IK_diagnostics_degrees[[#This Row],[Column15]]-O372)</f>
        <v>4.7221799999999998</v>
      </c>
      <c r="AL373" s="1">
        <f>ABS(IK_diagnostics_degrees[[#This Row],[Column16]]-P372)</f>
        <v>4.7795800000000002</v>
      </c>
      <c r="AM373" s="1">
        <f>ABS(IK_diagnostics_degrees[[#This Row],[Column17]]-Q372)</f>
        <v>4.6178600000000003</v>
      </c>
      <c r="AN373" s="1">
        <f>ABS(IK_diagnostics_degrees[[#This Row],[Column18]]-R372)</f>
        <v>2.9269999999999463E-2</v>
      </c>
      <c r="AO373" s="1">
        <f>ABS(IK_diagnostics_degrees[[#This Row],[Column19]]-S372)</f>
        <v>3.5361600000000002</v>
      </c>
      <c r="AP373" s="1">
        <f>ABS(IK_diagnostics_degrees[[#This Row],[Column20]]-T372)</f>
        <v>1.4341200000000001</v>
      </c>
      <c r="AQ373" s="1">
        <f>ABS(IK_diagnostics_degrees[[#This Row],[Column21]]-U372)</f>
        <v>2.8871899999999995</v>
      </c>
    </row>
    <row r="374" spans="1:43" x14ac:dyDescent="0.25">
      <c r="A374" s="1">
        <v>5.8020399999999999</v>
      </c>
      <c r="B374" s="1">
        <v>0.45482800000000001</v>
      </c>
      <c r="C374" s="1">
        <v>2.9428399999999999</v>
      </c>
      <c r="D374" s="1">
        <v>2.4556900000000002</v>
      </c>
      <c r="E374" s="1">
        <v>1.22942</v>
      </c>
      <c r="F374" s="1">
        <v>2.7602899999999999</v>
      </c>
      <c r="G374" s="1">
        <v>2.9397700000000002</v>
      </c>
      <c r="H374" s="1">
        <v>5.8194800000000004</v>
      </c>
      <c r="I374" s="1">
        <v>5.1831300000000002</v>
      </c>
      <c r="J374" s="1">
        <v>0.51583400000000001</v>
      </c>
      <c r="K374" s="1">
        <v>4.6921600000000003</v>
      </c>
      <c r="L374" s="1">
        <v>2.2500399999999998</v>
      </c>
      <c r="M374" s="1">
        <v>2.2486899999999999</v>
      </c>
      <c r="N374" s="1">
        <v>2.6527799999999999</v>
      </c>
      <c r="O374" s="1">
        <v>3.27291</v>
      </c>
      <c r="P374" s="1">
        <v>1.51366</v>
      </c>
      <c r="Q374" s="1">
        <v>4.5871700000000004</v>
      </c>
      <c r="R374" s="1">
        <v>3.2593999999999999</v>
      </c>
      <c r="S374" s="1">
        <v>1.66967</v>
      </c>
      <c r="T374" s="1">
        <v>3.3489399999999998</v>
      </c>
      <c r="U374" s="1">
        <v>4.8788499999999999</v>
      </c>
      <c r="V374" s="1" t="s">
        <v>23</v>
      </c>
      <c r="W374" s="1">
        <f>ABS(IK_diagnostics_degrees[[#This Row],[Column1]]-A373)</f>
        <v>4.7946</v>
      </c>
      <c r="X374" s="1">
        <f>ABS(IK_diagnostics_degrees[[#This Row],[Column2]]-B373)</f>
        <v>2.5733820000000001</v>
      </c>
      <c r="Y374" s="1">
        <f>ABS(IK_diagnostics_degrees[[#This Row],[Column3]]-C373)</f>
        <v>2.2278899999999999</v>
      </c>
      <c r="Z374" s="1">
        <f>ABS(IK_diagnostics_degrees[[#This Row],[Column4]]-D373)</f>
        <v>0.18479000000000001</v>
      </c>
      <c r="AA374" s="1">
        <f>ABS(IK_diagnostics_degrees[[#This Row],[Column5]]-E373)</f>
        <v>0.74030099999999988</v>
      </c>
      <c r="AB374" s="1">
        <f>ABS(IK_diagnostics_degrees[[#This Row],[Column6]]-F373)</f>
        <v>0.6310699999999998</v>
      </c>
      <c r="AC374" s="1">
        <f>ABS(IK_diagnostics_degrees[[#This Row],[Column7]]-G373)</f>
        <v>1.6623800000000002</v>
      </c>
      <c r="AD374" s="1">
        <f>ABS(IK_diagnostics_degrees[[#This Row],[Column8]]-H373)</f>
        <v>0.60276000000000085</v>
      </c>
      <c r="AE374" s="1">
        <f>ABS(IK_diagnostics_degrees[[#This Row],[Column9]]-I373)</f>
        <v>6.3679999999999737E-2</v>
      </c>
      <c r="AF374" s="1">
        <f>ABS(IK_diagnostics_degrees[[#This Row],[Column10]]-J373)</f>
        <v>1.0039359999999999</v>
      </c>
      <c r="AG374" s="1">
        <f>ABS(IK_diagnostics_degrees[[#This Row],[Column11]]-K373)</f>
        <v>2.0450400000000002</v>
      </c>
      <c r="AH374" s="1">
        <f>ABS(IK_diagnostics_degrees[[#This Row],[Column12]]-L373)</f>
        <v>4.5649999999999746E-2</v>
      </c>
      <c r="AI374" s="1">
        <f>ABS(IK_diagnostics_degrees[[#This Row],[Column13]]-M373)</f>
        <v>1.0732199999999998</v>
      </c>
      <c r="AJ374" s="1">
        <f>ABS(IK_diagnostics_degrees[[#This Row],[Column14]]-N373)</f>
        <v>0.15181000000000022</v>
      </c>
      <c r="AK374" s="1">
        <f>ABS(IK_diagnostics_degrees[[#This Row],[Column15]]-O373)</f>
        <v>1.9200900000000001</v>
      </c>
      <c r="AL374" s="1">
        <f>ABS(IK_diagnostics_degrees[[#This Row],[Column16]]-P373)</f>
        <v>4.7695300000000005</v>
      </c>
      <c r="AM374" s="1">
        <f>ABS(IK_diagnostics_degrees[[#This Row],[Column17]]-Q373)</f>
        <v>4.5871700000000004</v>
      </c>
      <c r="AN374" s="1">
        <f>ABS(IK_diagnostics_degrees[[#This Row],[Column18]]-R373)</f>
        <v>2.7838100000000003</v>
      </c>
      <c r="AO374" s="1">
        <f>ABS(IK_diagnostics_degrees[[#This Row],[Column19]]-S373)</f>
        <v>3.93872</v>
      </c>
      <c r="AP374" s="1">
        <f>ABS(IK_diagnostics_degrees[[#This Row],[Column20]]-T373)</f>
        <v>2.3975400000000002</v>
      </c>
      <c r="AQ374" s="1">
        <f>ABS(IK_diagnostics_degrees[[#This Row],[Column21]]-U373)</f>
        <v>0.23789000000000016</v>
      </c>
    </row>
    <row r="375" spans="1:43" x14ac:dyDescent="0.25">
      <c r="A375" s="1">
        <v>5.4745200000000001</v>
      </c>
      <c r="B375" s="1">
        <v>4.7667599999999997</v>
      </c>
      <c r="C375" s="1">
        <v>3.1386400000000001</v>
      </c>
      <c r="D375" s="1">
        <v>1.0122</v>
      </c>
      <c r="E375" s="1">
        <v>3.5057399999999998E-4</v>
      </c>
      <c r="F375" s="1">
        <v>4.6938399999999998</v>
      </c>
      <c r="G375" s="1">
        <v>1.0742700000000001</v>
      </c>
      <c r="H375" s="1">
        <v>4.4937199999999997</v>
      </c>
      <c r="I375" s="1">
        <v>1.5522199999999999</v>
      </c>
      <c r="J375" s="1">
        <v>5.9288699999999999</v>
      </c>
      <c r="K375" s="1">
        <v>4.2298099999999996</v>
      </c>
      <c r="L375" s="1">
        <v>4.0319900000000004</v>
      </c>
      <c r="M375" s="1">
        <v>2.9267300000000001</v>
      </c>
      <c r="N375" s="1">
        <v>3.95492</v>
      </c>
      <c r="O375" s="1">
        <v>1.4755</v>
      </c>
      <c r="P375" s="1">
        <v>4.8065300000000004</v>
      </c>
      <c r="Q375" s="1">
        <v>3.4675400000000001</v>
      </c>
      <c r="R375" s="1">
        <v>1.9896100000000001</v>
      </c>
      <c r="S375" s="1">
        <v>2.6147900000000002</v>
      </c>
      <c r="T375" s="1">
        <v>0.66451899999999997</v>
      </c>
      <c r="U375" s="1">
        <v>3.2039200000000001</v>
      </c>
      <c r="V375" s="1" t="s">
        <v>23</v>
      </c>
      <c r="W375" s="1">
        <f>ABS(IK_diagnostics_degrees[[#This Row],[Column1]]-A374)</f>
        <v>0.32751999999999981</v>
      </c>
      <c r="X375" s="1">
        <f>ABS(IK_diagnostics_degrees[[#This Row],[Column2]]-B374)</f>
        <v>4.3119319999999997</v>
      </c>
      <c r="Y375" s="1">
        <f>ABS(IK_diagnostics_degrees[[#This Row],[Column3]]-C374)</f>
        <v>0.1958000000000002</v>
      </c>
      <c r="Z375" s="1">
        <f>ABS(IK_diagnostics_degrees[[#This Row],[Column4]]-D374)</f>
        <v>1.4434900000000002</v>
      </c>
      <c r="AA375" s="1">
        <f>ABS(IK_diagnostics_degrees[[#This Row],[Column5]]-E374)</f>
        <v>1.2290694259999999</v>
      </c>
      <c r="AB375" s="1">
        <f>ABS(IK_diagnostics_degrees[[#This Row],[Column6]]-F374)</f>
        <v>1.9335499999999999</v>
      </c>
      <c r="AC375" s="1">
        <f>ABS(IK_diagnostics_degrees[[#This Row],[Column7]]-G374)</f>
        <v>1.8655000000000002</v>
      </c>
      <c r="AD375" s="1">
        <f>ABS(IK_diagnostics_degrees[[#This Row],[Column8]]-H374)</f>
        <v>1.3257600000000007</v>
      </c>
      <c r="AE375" s="1">
        <f>ABS(IK_diagnostics_degrees[[#This Row],[Column9]]-I374)</f>
        <v>3.6309100000000001</v>
      </c>
      <c r="AF375" s="1">
        <f>ABS(IK_diagnostics_degrees[[#This Row],[Column10]]-J374)</f>
        <v>5.413036</v>
      </c>
      <c r="AG375" s="1">
        <f>ABS(IK_diagnostics_degrees[[#This Row],[Column11]]-K374)</f>
        <v>0.4623500000000007</v>
      </c>
      <c r="AH375" s="1">
        <f>ABS(IK_diagnostics_degrees[[#This Row],[Column12]]-L374)</f>
        <v>1.7819500000000006</v>
      </c>
      <c r="AI375" s="1">
        <f>ABS(IK_diagnostics_degrees[[#This Row],[Column13]]-M374)</f>
        <v>0.6780400000000002</v>
      </c>
      <c r="AJ375" s="1">
        <f>ABS(IK_diagnostics_degrees[[#This Row],[Column14]]-N374)</f>
        <v>1.3021400000000001</v>
      </c>
      <c r="AK375" s="1">
        <f>ABS(IK_diagnostics_degrees[[#This Row],[Column15]]-O374)</f>
        <v>1.79741</v>
      </c>
      <c r="AL375" s="1">
        <f>ABS(IK_diagnostics_degrees[[#This Row],[Column16]]-P374)</f>
        <v>3.2928700000000006</v>
      </c>
      <c r="AM375" s="1">
        <f>ABS(IK_diagnostics_degrees[[#This Row],[Column17]]-Q374)</f>
        <v>1.1196300000000003</v>
      </c>
      <c r="AN375" s="1">
        <f>ABS(IK_diagnostics_degrees[[#This Row],[Column18]]-R374)</f>
        <v>1.2697899999999998</v>
      </c>
      <c r="AO375" s="1">
        <f>ABS(IK_diagnostics_degrees[[#This Row],[Column19]]-S374)</f>
        <v>0.94512000000000018</v>
      </c>
      <c r="AP375" s="1">
        <f>ABS(IK_diagnostics_degrees[[#This Row],[Column20]]-T374)</f>
        <v>2.6844209999999999</v>
      </c>
      <c r="AQ375" s="1">
        <f>ABS(IK_diagnostics_degrees[[#This Row],[Column21]]-U374)</f>
        <v>1.6749299999999998</v>
      </c>
    </row>
    <row r="376" spans="1:43" x14ac:dyDescent="0.25">
      <c r="A376" s="1">
        <v>5.7152399999999997</v>
      </c>
      <c r="B376" s="1">
        <v>3.6368800000000001</v>
      </c>
      <c r="C376" s="1">
        <v>2.2782399999999998</v>
      </c>
      <c r="D376" s="1">
        <v>3.60704</v>
      </c>
      <c r="E376" s="1">
        <v>3.9779100000000001</v>
      </c>
      <c r="F376" s="1">
        <v>3.50021</v>
      </c>
      <c r="G376" s="1">
        <v>2.9443800000000002</v>
      </c>
      <c r="H376" s="1">
        <v>1.68197</v>
      </c>
      <c r="I376" s="1">
        <v>1.5775300000000001</v>
      </c>
      <c r="J376" s="1">
        <v>1.58697</v>
      </c>
      <c r="K376" s="1">
        <v>6.0455500000000004</v>
      </c>
      <c r="L376" s="1">
        <v>1.75467</v>
      </c>
      <c r="M376" s="1">
        <v>3.39568</v>
      </c>
      <c r="N376" s="1">
        <v>4.4633700000000003</v>
      </c>
      <c r="O376" s="1">
        <v>5.6755300000000002</v>
      </c>
      <c r="P376" s="1">
        <v>5.5825800000000001</v>
      </c>
      <c r="Q376" s="1">
        <v>5.2324099999999998E-2</v>
      </c>
      <c r="R376" s="1">
        <v>4.4568599999999998</v>
      </c>
      <c r="S376" s="1">
        <v>4.8654799999999998</v>
      </c>
      <c r="T376" s="1">
        <v>1.6982999999999999</v>
      </c>
      <c r="U376" s="1">
        <v>3.8619500000000002</v>
      </c>
      <c r="V376" s="1" t="s">
        <v>23</v>
      </c>
      <c r="W376" s="1">
        <f>ABS(IK_diagnostics_degrees[[#This Row],[Column1]]-A375)</f>
        <v>0.2407199999999996</v>
      </c>
      <c r="X376" s="1">
        <f>ABS(IK_diagnostics_degrees[[#This Row],[Column2]]-B375)</f>
        <v>1.1298799999999996</v>
      </c>
      <c r="Y376" s="1">
        <f>ABS(IK_diagnostics_degrees[[#This Row],[Column3]]-C375)</f>
        <v>0.86040000000000028</v>
      </c>
      <c r="Z376" s="1">
        <f>ABS(IK_diagnostics_degrees[[#This Row],[Column4]]-D375)</f>
        <v>2.59484</v>
      </c>
      <c r="AA376" s="1">
        <f>ABS(IK_diagnostics_degrees[[#This Row],[Column5]]-E375)</f>
        <v>3.977559426</v>
      </c>
      <c r="AB376" s="1">
        <f>ABS(IK_diagnostics_degrees[[#This Row],[Column6]]-F375)</f>
        <v>1.1936299999999997</v>
      </c>
      <c r="AC376" s="1">
        <f>ABS(IK_diagnostics_degrees[[#This Row],[Column7]]-G375)</f>
        <v>1.8701100000000002</v>
      </c>
      <c r="AD376" s="1">
        <f>ABS(IK_diagnostics_degrees[[#This Row],[Column8]]-H375)</f>
        <v>2.81175</v>
      </c>
      <c r="AE376" s="1">
        <f>ABS(IK_diagnostics_degrees[[#This Row],[Column9]]-I375)</f>
        <v>2.5310000000000166E-2</v>
      </c>
      <c r="AF376" s="1">
        <f>ABS(IK_diagnostics_degrees[[#This Row],[Column10]]-J375)</f>
        <v>4.3418999999999999</v>
      </c>
      <c r="AG376" s="1">
        <f>ABS(IK_diagnostics_degrees[[#This Row],[Column11]]-K375)</f>
        <v>1.8157400000000008</v>
      </c>
      <c r="AH376" s="1">
        <f>ABS(IK_diagnostics_degrees[[#This Row],[Column12]]-L375)</f>
        <v>2.2773200000000005</v>
      </c>
      <c r="AI376" s="1">
        <f>ABS(IK_diagnostics_degrees[[#This Row],[Column13]]-M375)</f>
        <v>0.46894999999999998</v>
      </c>
      <c r="AJ376" s="1">
        <f>ABS(IK_diagnostics_degrees[[#This Row],[Column14]]-N375)</f>
        <v>0.50845000000000029</v>
      </c>
      <c r="AK376" s="1">
        <f>ABS(IK_diagnostics_degrees[[#This Row],[Column15]]-O375)</f>
        <v>4.2000299999999999</v>
      </c>
      <c r="AL376" s="1">
        <f>ABS(IK_diagnostics_degrees[[#This Row],[Column16]]-P375)</f>
        <v>0.77604999999999968</v>
      </c>
      <c r="AM376" s="1">
        <f>ABS(IK_diagnostics_degrees[[#This Row],[Column17]]-Q375)</f>
        <v>3.4152159000000002</v>
      </c>
      <c r="AN376" s="1">
        <f>ABS(IK_diagnostics_degrees[[#This Row],[Column18]]-R375)</f>
        <v>2.4672499999999999</v>
      </c>
      <c r="AO376" s="1">
        <f>ABS(IK_diagnostics_degrees[[#This Row],[Column19]]-S375)</f>
        <v>2.2506899999999996</v>
      </c>
      <c r="AP376" s="1">
        <f>ABS(IK_diagnostics_degrees[[#This Row],[Column20]]-T375)</f>
        <v>1.0337809999999998</v>
      </c>
      <c r="AQ376" s="1">
        <f>ABS(IK_diagnostics_degrees[[#This Row],[Column21]]-U375)</f>
        <v>0.65803000000000011</v>
      </c>
    </row>
    <row r="377" spans="1:43" x14ac:dyDescent="0.25">
      <c r="A377" s="1">
        <v>2.37521</v>
      </c>
      <c r="B377" s="1">
        <v>3.0725699999999998</v>
      </c>
      <c r="C377" s="1">
        <v>5.2127499999999998</v>
      </c>
      <c r="D377" s="1">
        <v>1.2796000000000001</v>
      </c>
      <c r="E377" s="1">
        <v>3.0114200000000002</v>
      </c>
      <c r="F377" s="1">
        <v>4.9004799999999999</v>
      </c>
      <c r="G377" s="1">
        <v>0.79230900000000004</v>
      </c>
      <c r="H377" s="1">
        <v>3.1793499999999999</v>
      </c>
      <c r="I377" s="1">
        <v>5.8218500000000004</v>
      </c>
      <c r="J377" s="1">
        <v>3.5553900000000001</v>
      </c>
      <c r="K377" s="1">
        <v>5.9340599999999997</v>
      </c>
      <c r="L377" s="1">
        <v>2.0825200000000001</v>
      </c>
      <c r="M377" s="1">
        <v>4.4609300000000003</v>
      </c>
      <c r="N377" s="1">
        <v>1.4603399999999999E-4</v>
      </c>
      <c r="O377" s="1">
        <v>0.67738699999999996</v>
      </c>
      <c r="P377" s="1">
        <v>2.0348899999999999</v>
      </c>
      <c r="Q377" s="1">
        <v>2.6345299999999998</v>
      </c>
      <c r="R377" s="1">
        <v>1.96387</v>
      </c>
      <c r="S377" s="1">
        <v>1.86364</v>
      </c>
      <c r="T377" s="1">
        <v>0.75527</v>
      </c>
      <c r="U377" s="1">
        <v>0.242257</v>
      </c>
      <c r="V377" s="1" t="s">
        <v>23</v>
      </c>
      <c r="W377" s="1">
        <f>ABS(IK_diagnostics_degrees[[#This Row],[Column1]]-A376)</f>
        <v>3.3400299999999996</v>
      </c>
      <c r="X377" s="1">
        <f>ABS(IK_diagnostics_degrees[[#This Row],[Column2]]-B376)</f>
        <v>0.56431000000000031</v>
      </c>
      <c r="Y377" s="1">
        <f>ABS(IK_diagnostics_degrees[[#This Row],[Column3]]-C376)</f>
        <v>2.93451</v>
      </c>
      <c r="Z377" s="1">
        <f>ABS(IK_diagnostics_degrees[[#This Row],[Column4]]-D376)</f>
        <v>2.3274400000000002</v>
      </c>
      <c r="AA377" s="1">
        <f>ABS(IK_diagnostics_degrees[[#This Row],[Column5]]-E376)</f>
        <v>0.96648999999999985</v>
      </c>
      <c r="AB377" s="1">
        <f>ABS(IK_diagnostics_degrees[[#This Row],[Column6]]-F376)</f>
        <v>1.4002699999999999</v>
      </c>
      <c r="AC377" s="1">
        <f>ABS(IK_diagnostics_degrees[[#This Row],[Column7]]-G376)</f>
        <v>2.1520710000000003</v>
      </c>
      <c r="AD377" s="1">
        <f>ABS(IK_diagnostics_degrees[[#This Row],[Column8]]-H376)</f>
        <v>1.4973799999999999</v>
      </c>
      <c r="AE377" s="1">
        <f>ABS(IK_diagnostics_degrees[[#This Row],[Column9]]-I376)</f>
        <v>4.2443200000000001</v>
      </c>
      <c r="AF377" s="1">
        <f>ABS(IK_diagnostics_degrees[[#This Row],[Column10]]-J376)</f>
        <v>1.9684200000000001</v>
      </c>
      <c r="AG377" s="1">
        <f>ABS(IK_diagnostics_degrees[[#This Row],[Column11]]-K376)</f>
        <v>0.11149000000000076</v>
      </c>
      <c r="AH377" s="1">
        <f>ABS(IK_diagnostics_degrees[[#This Row],[Column12]]-L376)</f>
        <v>0.3278500000000002</v>
      </c>
      <c r="AI377" s="1">
        <f>ABS(IK_diagnostics_degrees[[#This Row],[Column13]]-M376)</f>
        <v>1.0652500000000003</v>
      </c>
      <c r="AJ377" s="1">
        <f>ABS(IK_diagnostics_degrees[[#This Row],[Column14]]-N376)</f>
        <v>4.4632239660000002</v>
      </c>
      <c r="AK377" s="1">
        <f>ABS(IK_diagnostics_degrees[[#This Row],[Column15]]-O376)</f>
        <v>4.9981430000000007</v>
      </c>
      <c r="AL377" s="1">
        <f>ABS(IK_diagnostics_degrees[[#This Row],[Column16]]-P376)</f>
        <v>3.5476900000000002</v>
      </c>
      <c r="AM377" s="1">
        <f>ABS(IK_diagnostics_degrees[[#This Row],[Column17]]-Q376)</f>
        <v>2.5822058999999999</v>
      </c>
      <c r="AN377" s="1">
        <f>ABS(IK_diagnostics_degrees[[#This Row],[Column18]]-R376)</f>
        <v>2.4929899999999998</v>
      </c>
      <c r="AO377" s="1">
        <f>ABS(IK_diagnostics_degrees[[#This Row],[Column19]]-S376)</f>
        <v>3.0018399999999996</v>
      </c>
      <c r="AP377" s="1">
        <f>ABS(IK_diagnostics_degrees[[#This Row],[Column20]]-T376)</f>
        <v>0.94302999999999992</v>
      </c>
      <c r="AQ377" s="1">
        <f>ABS(IK_diagnostics_degrees[[#This Row],[Column21]]-U376)</f>
        <v>3.6196930000000003</v>
      </c>
    </row>
    <row r="378" spans="1:43" x14ac:dyDescent="0.25">
      <c r="A378" s="1">
        <v>4.2977000000000001E-2</v>
      </c>
      <c r="B378" s="1">
        <v>1.60199</v>
      </c>
      <c r="C378" s="1">
        <v>4.3841499999999999E-2</v>
      </c>
      <c r="D378" s="1">
        <v>0.945187</v>
      </c>
      <c r="E378" s="1">
        <v>5.5620399999999997</v>
      </c>
      <c r="F378" s="1" t="s">
        <v>22</v>
      </c>
      <c r="G378" s="1">
        <v>0.91904799999999998</v>
      </c>
      <c r="H378" s="1">
        <v>5.7016099999999996</v>
      </c>
      <c r="I378" s="1">
        <v>2.7511399999999999</v>
      </c>
      <c r="J378" s="1">
        <v>3.2455400000000001</v>
      </c>
      <c r="K378" s="1">
        <v>4.2325999999999997</v>
      </c>
      <c r="L378" s="1">
        <v>5.3331999999999997</v>
      </c>
      <c r="M378" s="1">
        <v>3.3924099999999999</v>
      </c>
      <c r="N378" s="1">
        <v>4.9067499999999997</v>
      </c>
      <c r="O378" s="1">
        <v>5.34192</v>
      </c>
      <c r="P378" s="1">
        <v>3.6891400000000001</v>
      </c>
      <c r="Q378" s="1">
        <v>0.29303899999999999</v>
      </c>
      <c r="R378" s="1">
        <v>1.1293299999999999E-2</v>
      </c>
      <c r="S378" s="1">
        <v>1.47366</v>
      </c>
      <c r="T378" s="1">
        <v>1.33524</v>
      </c>
      <c r="U378" s="1">
        <v>1.07823</v>
      </c>
      <c r="V378" s="1" t="s">
        <v>23</v>
      </c>
      <c r="W378" s="1">
        <f>ABS(IK_diagnostics_degrees[[#This Row],[Column1]]-A377)</f>
        <v>2.332233</v>
      </c>
      <c r="X378" s="1">
        <f>ABS(IK_diagnostics_degrees[[#This Row],[Column2]]-B377)</f>
        <v>1.4705799999999998</v>
      </c>
      <c r="Y378" s="1">
        <f>ABS(IK_diagnostics_degrees[[#This Row],[Column3]]-C377)</f>
        <v>5.1689084999999997</v>
      </c>
      <c r="Z378" s="1">
        <f>ABS(IK_diagnostics_degrees[[#This Row],[Column4]]-D377)</f>
        <v>0.33441300000000007</v>
      </c>
      <c r="AA378" s="1">
        <f>ABS(IK_diagnostics_degrees[[#This Row],[Column5]]-E377)</f>
        <v>2.5506199999999994</v>
      </c>
      <c r="AB378" s="1">
        <f>ABS(IK_diagnostics_degrees[[#This Row],[Column6]]-F377)</f>
        <v>4.9004799999999999</v>
      </c>
      <c r="AC378" s="1">
        <f>ABS(IK_diagnostics_degrees[[#This Row],[Column7]]-G377)</f>
        <v>0.12673899999999994</v>
      </c>
      <c r="AD378" s="1">
        <f>ABS(IK_diagnostics_degrees[[#This Row],[Column8]]-H377)</f>
        <v>2.5222599999999997</v>
      </c>
      <c r="AE378" s="1">
        <f>ABS(IK_diagnostics_degrees[[#This Row],[Column9]]-I377)</f>
        <v>3.0707100000000005</v>
      </c>
      <c r="AF378" s="1">
        <f>ABS(IK_diagnostics_degrees[[#This Row],[Column10]]-J377)</f>
        <v>0.30984999999999996</v>
      </c>
      <c r="AG378" s="1">
        <f>ABS(IK_diagnostics_degrees[[#This Row],[Column11]]-K377)</f>
        <v>1.70146</v>
      </c>
      <c r="AH378" s="1">
        <f>ABS(IK_diagnostics_degrees[[#This Row],[Column12]]-L377)</f>
        <v>3.2506799999999996</v>
      </c>
      <c r="AI378" s="1">
        <f>ABS(IK_diagnostics_degrees[[#This Row],[Column13]]-M377)</f>
        <v>1.0685200000000004</v>
      </c>
      <c r="AJ378" s="1">
        <f>ABS(IK_diagnostics_degrees[[#This Row],[Column14]]-N377)</f>
        <v>4.9066039659999996</v>
      </c>
      <c r="AK378" s="1">
        <f>ABS(IK_diagnostics_degrees[[#This Row],[Column15]]-O377)</f>
        <v>4.6645330000000005</v>
      </c>
      <c r="AL378" s="1">
        <f>ABS(IK_diagnostics_degrees[[#This Row],[Column16]]-P377)</f>
        <v>1.6542500000000002</v>
      </c>
      <c r="AM378" s="1">
        <f>ABS(IK_diagnostics_degrees[[#This Row],[Column17]]-Q377)</f>
        <v>2.341491</v>
      </c>
      <c r="AN378" s="1">
        <f>ABS(IK_diagnostics_degrees[[#This Row],[Column18]]-R377)</f>
        <v>1.9525767000000001</v>
      </c>
      <c r="AO378" s="1">
        <f>ABS(IK_diagnostics_degrees[[#This Row],[Column19]]-S377)</f>
        <v>0.38997999999999999</v>
      </c>
      <c r="AP378" s="1">
        <f>ABS(IK_diagnostics_degrees[[#This Row],[Column20]]-T377)</f>
        <v>0.57996999999999999</v>
      </c>
      <c r="AQ378" s="1">
        <f>ABS(IK_diagnostics_degrees[[#This Row],[Column21]]-U377)</f>
        <v>0.83597300000000008</v>
      </c>
    </row>
    <row r="379" spans="1:43" x14ac:dyDescent="0.25">
      <c r="A379" s="1">
        <v>2.2410999999999999</v>
      </c>
      <c r="B379" s="1">
        <v>1.7696799999999999</v>
      </c>
      <c r="C379" s="1">
        <v>3.7454000000000001</v>
      </c>
      <c r="D379" s="1">
        <v>1.2996099999999999</v>
      </c>
      <c r="E379" s="1">
        <v>3.7356600000000002</v>
      </c>
      <c r="F379" s="1">
        <v>3.20221</v>
      </c>
      <c r="G379" s="1">
        <v>5.2955300000000003</v>
      </c>
      <c r="H379" s="1">
        <v>2.8116300000000001</v>
      </c>
      <c r="I379" s="1">
        <v>4.7803300000000002</v>
      </c>
      <c r="J379" s="1">
        <v>6.1209899999999999</v>
      </c>
      <c r="K379" s="1">
        <v>3.4723799999999998</v>
      </c>
      <c r="L379" s="1">
        <v>4.9840900000000001</v>
      </c>
      <c r="M379" s="1">
        <v>1.0942099999999999</v>
      </c>
      <c r="N379" s="1">
        <v>5.3174400000000004</v>
      </c>
      <c r="O379" s="1">
        <v>4.0326500000000003</v>
      </c>
      <c r="P379" s="1">
        <v>5.6302599999999998</v>
      </c>
      <c r="Q379" s="1">
        <v>1.75864</v>
      </c>
      <c r="R379" s="1">
        <v>4.0580800000000004</v>
      </c>
      <c r="S379" s="1">
        <v>5.0903</v>
      </c>
      <c r="T379" s="1">
        <v>1.4136899999999999</v>
      </c>
      <c r="U379" s="1">
        <v>3.00013</v>
      </c>
      <c r="V379" s="1" t="s">
        <v>23</v>
      </c>
      <c r="W379" s="1">
        <f>ABS(IK_diagnostics_degrees[[#This Row],[Column1]]-A378)</f>
        <v>2.1981229999999998</v>
      </c>
      <c r="X379" s="1">
        <f>ABS(IK_diagnostics_degrees[[#This Row],[Column2]]-B378)</f>
        <v>0.16768999999999989</v>
      </c>
      <c r="Y379" s="1">
        <f>ABS(IK_diagnostics_degrees[[#This Row],[Column3]]-C378)</f>
        <v>3.7015585</v>
      </c>
      <c r="Z379" s="1">
        <f>ABS(IK_diagnostics_degrees[[#This Row],[Column4]]-D378)</f>
        <v>0.35442299999999993</v>
      </c>
      <c r="AA379" s="1">
        <f>ABS(IK_diagnostics_degrees[[#This Row],[Column5]]-E378)</f>
        <v>1.8263799999999994</v>
      </c>
      <c r="AB379" s="1">
        <f>ABS(IK_diagnostics_degrees[[#This Row],[Column6]]-F378)</f>
        <v>3.20221</v>
      </c>
      <c r="AC379" s="1">
        <f>ABS(IK_diagnostics_degrees[[#This Row],[Column7]]-G378)</f>
        <v>4.3764820000000002</v>
      </c>
      <c r="AD379" s="1">
        <f>ABS(IK_diagnostics_degrees[[#This Row],[Column8]]-H378)</f>
        <v>2.8899799999999995</v>
      </c>
      <c r="AE379" s="1">
        <f>ABS(IK_diagnostics_degrees[[#This Row],[Column9]]-I378)</f>
        <v>2.0291900000000003</v>
      </c>
      <c r="AF379" s="1">
        <f>ABS(IK_diagnostics_degrees[[#This Row],[Column10]]-J378)</f>
        <v>2.8754499999999998</v>
      </c>
      <c r="AG379" s="1">
        <f>ABS(IK_diagnostics_degrees[[#This Row],[Column11]]-K378)</f>
        <v>0.7602199999999999</v>
      </c>
      <c r="AH379" s="1">
        <f>ABS(IK_diagnostics_degrees[[#This Row],[Column12]]-L378)</f>
        <v>0.34910999999999959</v>
      </c>
      <c r="AI379" s="1">
        <f>ABS(IK_diagnostics_degrees[[#This Row],[Column13]]-M378)</f>
        <v>2.2982</v>
      </c>
      <c r="AJ379" s="1">
        <f>ABS(IK_diagnostics_degrees[[#This Row],[Column14]]-N378)</f>
        <v>0.41069000000000067</v>
      </c>
      <c r="AK379" s="1">
        <f>ABS(IK_diagnostics_degrees[[#This Row],[Column15]]-O378)</f>
        <v>1.3092699999999997</v>
      </c>
      <c r="AL379" s="1">
        <f>ABS(IK_diagnostics_degrees[[#This Row],[Column16]]-P378)</f>
        <v>1.9411199999999997</v>
      </c>
      <c r="AM379" s="1">
        <f>ABS(IK_diagnostics_degrees[[#This Row],[Column17]]-Q378)</f>
        <v>1.4656009999999999</v>
      </c>
      <c r="AN379" s="1">
        <f>ABS(IK_diagnostics_degrees[[#This Row],[Column18]]-R378)</f>
        <v>4.0467867000000002</v>
      </c>
      <c r="AO379" s="1">
        <f>ABS(IK_diagnostics_degrees[[#This Row],[Column19]]-S378)</f>
        <v>3.6166400000000003</v>
      </c>
      <c r="AP379" s="1">
        <f>ABS(IK_diagnostics_degrees[[#This Row],[Column20]]-T378)</f>
        <v>7.8449999999999909E-2</v>
      </c>
      <c r="AQ379" s="1">
        <f>ABS(IK_diagnostics_degrees[[#This Row],[Column21]]-U378)</f>
        <v>1.9218999999999999</v>
      </c>
    </row>
    <row r="380" spans="1:43" x14ac:dyDescent="0.25">
      <c r="A380" s="1">
        <v>3.7697600000000002</v>
      </c>
      <c r="B380" s="1">
        <v>0.87079499999999999</v>
      </c>
      <c r="C380" s="1">
        <v>2.27841</v>
      </c>
      <c r="D380" s="1">
        <v>3.1842700000000002</v>
      </c>
      <c r="E380" s="1">
        <v>0.82072800000000001</v>
      </c>
      <c r="F380" s="1">
        <v>0.45210499999999998</v>
      </c>
      <c r="G380" s="1">
        <v>5.3674299999999997</v>
      </c>
      <c r="H380" s="1">
        <v>4.2264600000000003</v>
      </c>
      <c r="I380" s="1">
        <v>3.8153100000000002</v>
      </c>
      <c r="J380" s="1">
        <v>5.0892099999999996</v>
      </c>
      <c r="K380" s="1">
        <v>4.8210499999999996</v>
      </c>
      <c r="L380" s="1">
        <v>4.6701499999999996</v>
      </c>
      <c r="M380" s="1">
        <v>3.74031</v>
      </c>
      <c r="N380" s="1">
        <v>1.76233</v>
      </c>
      <c r="O380" s="1">
        <v>1.6573899999999999</v>
      </c>
      <c r="P380" s="1">
        <v>5.7992699999999999</v>
      </c>
      <c r="Q380" s="1">
        <v>5.3510200000000001</v>
      </c>
      <c r="R380" s="1">
        <v>1.92946</v>
      </c>
      <c r="S380" s="1">
        <v>4.0197799999999999</v>
      </c>
      <c r="T380" s="1">
        <v>6.2669499999999996</v>
      </c>
      <c r="U380" s="1">
        <v>2.99695</v>
      </c>
      <c r="V380" s="1" t="s">
        <v>23</v>
      </c>
      <c r="W380" s="1">
        <f>ABS(IK_diagnostics_degrees[[#This Row],[Column1]]-A379)</f>
        <v>1.5286600000000004</v>
      </c>
      <c r="X380" s="1">
        <f>ABS(IK_diagnostics_degrees[[#This Row],[Column2]]-B379)</f>
        <v>0.89888499999999993</v>
      </c>
      <c r="Y380" s="1">
        <f>ABS(IK_diagnostics_degrees[[#This Row],[Column3]]-C379)</f>
        <v>1.46699</v>
      </c>
      <c r="Z380" s="1">
        <f>ABS(IK_diagnostics_degrees[[#This Row],[Column4]]-D379)</f>
        <v>1.8846600000000002</v>
      </c>
      <c r="AA380" s="1">
        <f>ABS(IK_diagnostics_degrees[[#This Row],[Column5]]-E379)</f>
        <v>2.9149320000000003</v>
      </c>
      <c r="AB380" s="1">
        <f>ABS(IK_diagnostics_degrees[[#This Row],[Column6]]-F379)</f>
        <v>2.750105</v>
      </c>
      <c r="AC380" s="1">
        <f>ABS(IK_diagnostics_degrees[[#This Row],[Column7]]-G379)</f>
        <v>7.1899999999999409E-2</v>
      </c>
      <c r="AD380" s="1">
        <f>ABS(IK_diagnostics_degrees[[#This Row],[Column8]]-H379)</f>
        <v>1.4148300000000003</v>
      </c>
      <c r="AE380" s="1">
        <f>ABS(IK_diagnostics_degrees[[#This Row],[Column9]]-I379)</f>
        <v>0.96501999999999999</v>
      </c>
      <c r="AF380" s="1">
        <f>ABS(IK_diagnostics_degrees[[#This Row],[Column10]]-J379)</f>
        <v>1.0317800000000004</v>
      </c>
      <c r="AG380" s="1">
        <f>ABS(IK_diagnostics_degrees[[#This Row],[Column11]]-K379)</f>
        <v>1.3486699999999998</v>
      </c>
      <c r="AH380" s="1">
        <f>ABS(IK_diagnostics_degrees[[#This Row],[Column12]]-L379)</f>
        <v>0.31394000000000055</v>
      </c>
      <c r="AI380" s="1">
        <f>ABS(IK_diagnostics_degrees[[#This Row],[Column13]]-M379)</f>
        <v>2.6461000000000001</v>
      </c>
      <c r="AJ380" s="1">
        <f>ABS(IK_diagnostics_degrees[[#This Row],[Column14]]-N379)</f>
        <v>3.5551100000000004</v>
      </c>
      <c r="AK380" s="1">
        <f>ABS(IK_diagnostics_degrees[[#This Row],[Column15]]-O379)</f>
        <v>2.3752600000000004</v>
      </c>
      <c r="AL380" s="1">
        <f>ABS(IK_diagnostics_degrees[[#This Row],[Column16]]-P379)</f>
        <v>0.1690100000000001</v>
      </c>
      <c r="AM380" s="1">
        <f>ABS(IK_diagnostics_degrees[[#This Row],[Column17]]-Q379)</f>
        <v>3.5923800000000004</v>
      </c>
      <c r="AN380" s="1">
        <f>ABS(IK_diagnostics_degrees[[#This Row],[Column18]]-R379)</f>
        <v>2.1286200000000006</v>
      </c>
      <c r="AO380" s="1">
        <f>ABS(IK_diagnostics_degrees[[#This Row],[Column19]]-S379)</f>
        <v>1.0705200000000001</v>
      </c>
      <c r="AP380" s="1">
        <f>ABS(IK_diagnostics_degrees[[#This Row],[Column20]]-T379)</f>
        <v>4.8532599999999997</v>
      </c>
      <c r="AQ380" s="1">
        <f>ABS(IK_diagnostics_degrees[[#This Row],[Column21]]-U379)</f>
        <v>3.1799999999999606E-3</v>
      </c>
    </row>
    <row r="381" spans="1:43" x14ac:dyDescent="0.25">
      <c r="A381" s="1">
        <v>2.5373899999999998</v>
      </c>
      <c r="B381" s="1">
        <v>2.4535399999999998</v>
      </c>
      <c r="C381" s="1">
        <v>4.5480099999999997</v>
      </c>
      <c r="D381" s="1">
        <v>0.28029799999999999</v>
      </c>
      <c r="E381" s="1">
        <v>0.70507600000000004</v>
      </c>
      <c r="F381" s="1">
        <v>6.2831900000000003</v>
      </c>
      <c r="G381" s="1" t="s">
        <v>22</v>
      </c>
      <c r="H381" s="1">
        <v>1.10426</v>
      </c>
      <c r="I381" s="1">
        <v>4.9577400000000003</v>
      </c>
      <c r="J381" s="1">
        <v>5.7748900000000001</v>
      </c>
      <c r="K381" s="1">
        <v>1.99631</v>
      </c>
      <c r="L381" s="1">
        <v>3.5217299999999998</v>
      </c>
      <c r="M381" s="1">
        <v>0.13644899999999999</v>
      </c>
      <c r="N381" s="1">
        <v>6.1561199999999996</v>
      </c>
      <c r="O381" s="1">
        <v>2.0777800000000002</v>
      </c>
      <c r="P381" s="1">
        <v>3.7453500000000002</v>
      </c>
      <c r="Q381" s="1">
        <v>0.69877699999999998</v>
      </c>
      <c r="R381" s="1">
        <v>2.1811699999999998</v>
      </c>
      <c r="S381" s="1">
        <v>4.8179100000000004</v>
      </c>
      <c r="T381" s="1">
        <v>2.7971599999999999</v>
      </c>
      <c r="U381" s="1">
        <v>5.73705</v>
      </c>
      <c r="V381" s="1" t="s">
        <v>23</v>
      </c>
      <c r="W381" s="1">
        <f>ABS(IK_diagnostics_degrees[[#This Row],[Column1]]-A380)</f>
        <v>1.2323700000000004</v>
      </c>
      <c r="X381" s="1">
        <f>ABS(IK_diagnostics_degrees[[#This Row],[Column2]]-B380)</f>
        <v>1.5827449999999998</v>
      </c>
      <c r="Y381" s="1">
        <f>ABS(IK_diagnostics_degrees[[#This Row],[Column3]]-C380)</f>
        <v>2.2695999999999996</v>
      </c>
      <c r="Z381" s="1">
        <f>ABS(IK_diagnostics_degrees[[#This Row],[Column4]]-D380)</f>
        <v>2.903972</v>
      </c>
      <c r="AA381" s="1">
        <f>ABS(IK_diagnostics_degrees[[#This Row],[Column5]]-E380)</f>
        <v>0.11565199999999998</v>
      </c>
      <c r="AB381" s="1">
        <f>ABS(IK_diagnostics_degrees[[#This Row],[Column6]]-F380)</f>
        <v>5.8310849999999999</v>
      </c>
      <c r="AC381" s="1">
        <f>ABS(IK_diagnostics_degrees[[#This Row],[Column7]]-G380)</f>
        <v>5.3674299999999997</v>
      </c>
      <c r="AD381" s="1">
        <f>ABS(IK_diagnostics_degrees[[#This Row],[Column8]]-H380)</f>
        <v>3.1222000000000003</v>
      </c>
      <c r="AE381" s="1">
        <f>ABS(IK_diagnostics_degrees[[#This Row],[Column9]]-I380)</f>
        <v>1.1424300000000001</v>
      </c>
      <c r="AF381" s="1">
        <f>ABS(IK_diagnostics_degrees[[#This Row],[Column10]]-J380)</f>
        <v>0.68568000000000051</v>
      </c>
      <c r="AG381" s="1">
        <f>ABS(IK_diagnostics_degrees[[#This Row],[Column11]]-K380)</f>
        <v>2.8247399999999994</v>
      </c>
      <c r="AH381" s="1">
        <f>ABS(IK_diagnostics_degrees[[#This Row],[Column12]]-L380)</f>
        <v>1.1484199999999998</v>
      </c>
      <c r="AI381" s="1">
        <f>ABS(IK_diagnostics_degrees[[#This Row],[Column13]]-M380)</f>
        <v>3.6038610000000002</v>
      </c>
      <c r="AJ381" s="1">
        <f>ABS(IK_diagnostics_degrees[[#This Row],[Column14]]-N380)</f>
        <v>4.3937899999999992</v>
      </c>
      <c r="AK381" s="1">
        <f>ABS(IK_diagnostics_degrees[[#This Row],[Column15]]-O380)</f>
        <v>0.42039000000000026</v>
      </c>
      <c r="AL381" s="1">
        <f>ABS(IK_diagnostics_degrees[[#This Row],[Column16]]-P380)</f>
        <v>2.0539199999999997</v>
      </c>
      <c r="AM381" s="1">
        <f>ABS(IK_diagnostics_degrees[[#This Row],[Column17]]-Q380)</f>
        <v>4.6522430000000004</v>
      </c>
      <c r="AN381" s="1">
        <f>ABS(IK_diagnostics_degrees[[#This Row],[Column18]]-R380)</f>
        <v>0.25170999999999988</v>
      </c>
      <c r="AO381" s="1">
        <f>ABS(IK_diagnostics_degrees[[#This Row],[Column19]]-S380)</f>
        <v>0.79813000000000045</v>
      </c>
      <c r="AP381" s="1">
        <f>ABS(IK_diagnostics_degrees[[#This Row],[Column20]]-T380)</f>
        <v>3.4697899999999997</v>
      </c>
      <c r="AQ381" s="1">
        <f>ABS(IK_diagnostics_degrees[[#This Row],[Column21]]-U380)</f>
        <v>2.7401</v>
      </c>
    </row>
    <row r="382" spans="1:43" x14ac:dyDescent="0.25">
      <c r="A382" s="1">
        <v>2.90822</v>
      </c>
      <c r="B382" s="1">
        <v>1.1951099999999999</v>
      </c>
      <c r="C382" s="1">
        <v>3.1103800000000001</v>
      </c>
      <c r="D382" s="1">
        <v>4.6780499999999998</v>
      </c>
      <c r="E382" s="1">
        <v>2.0571600000000001</v>
      </c>
      <c r="F382" s="1">
        <v>3.5012300000000001</v>
      </c>
      <c r="G382" s="1">
        <v>3.4104000000000001</v>
      </c>
      <c r="H382" s="1">
        <v>4.1777100000000003</v>
      </c>
      <c r="I382" s="1">
        <v>3.8498199999999998</v>
      </c>
      <c r="J382" s="1">
        <v>5.4776100000000003</v>
      </c>
      <c r="K382" s="1">
        <v>5.9388399999999999</v>
      </c>
      <c r="L382" s="1">
        <v>2.7671999999999999</v>
      </c>
      <c r="M382" s="1">
        <v>6.4821400000000004E-4</v>
      </c>
      <c r="N382" s="1">
        <v>2.0952000000000002</v>
      </c>
      <c r="O382" s="1">
        <v>5.1898799999999996</v>
      </c>
      <c r="P382" s="1">
        <v>4.13842</v>
      </c>
      <c r="Q382" s="1">
        <v>1.3080700000000001</v>
      </c>
      <c r="R382" s="1">
        <v>2.7708699999999999</v>
      </c>
      <c r="S382" s="1">
        <v>6.2195999999999998</v>
      </c>
      <c r="T382" s="1">
        <v>3.1601599999999999</v>
      </c>
      <c r="U382" s="1" t="s">
        <v>22</v>
      </c>
      <c r="V382" s="1" t="s">
        <v>23</v>
      </c>
      <c r="W382" s="1">
        <f>ABS(IK_diagnostics_degrees[[#This Row],[Column1]]-A381)</f>
        <v>0.37083000000000022</v>
      </c>
      <c r="X382" s="1">
        <f>ABS(IK_diagnostics_degrees[[#This Row],[Column2]]-B381)</f>
        <v>1.2584299999999999</v>
      </c>
      <c r="Y382" s="1">
        <f>ABS(IK_diagnostics_degrees[[#This Row],[Column3]]-C381)</f>
        <v>1.4376299999999995</v>
      </c>
      <c r="Z382" s="1">
        <f>ABS(IK_diagnostics_degrees[[#This Row],[Column4]]-D381)</f>
        <v>4.3977519999999997</v>
      </c>
      <c r="AA382" s="1">
        <f>ABS(IK_diagnostics_degrees[[#This Row],[Column5]]-E381)</f>
        <v>1.3520840000000001</v>
      </c>
      <c r="AB382" s="1">
        <f>ABS(IK_diagnostics_degrees[[#This Row],[Column6]]-F381)</f>
        <v>2.7819600000000002</v>
      </c>
      <c r="AC382" s="1">
        <f>ABS(IK_diagnostics_degrees[[#This Row],[Column7]]-G381)</f>
        <v>3.4104000000000001</v>
      </c>
      <c r="AD382" s="1">
        <f>ABS(IK_diagnostics_degrees[[#This Row],[Column8]]-H381)</f>
        <v>3.0734500000000002</v>
      </c>
      <c r="AE382" s="1">
        <f>ABS(IK_diagnostics_degrees[[#This Row],[Column9]]-I381)</f>
        <v>1.1079200000000005</v>
      </c>
      <c r="AF382" s="1">
        <f>ABS(IK_diagnostics_degrees[[#This Row],[Column10]]-J381)</f>
        <v>0.29727999999999977</v>
      </c>
      <c r="AG382" s="1">
        <f>ABS(IK_diagnostics_degrees[[#This Row],[Column11]]-K381)</f>
        <v>3.9425299999999996</v>
      </c>
      <c r="AH382" s="1">
        <f>ABS(IK_diagnostics_degrees[[#This Row],[Column12]]-L381)</f>
        <v>0.75452999999999992</v>
      </c>
      <c r="AI382" s="1">
        <f>ABS(IK_diagnostics_degrees[[#This Row],[Column13]]-M381)</f>
        <v>0.13580078599999998</v>
      </c>
      <c r="AJ382" s="1">
        <f>ABS(IK_diagnostics_degrees[[#This Row],[Column14]]-N381)</f>
        <v>4.0609199999999994</v>
      </c>
      <c r="AK382" s="1">
        <f>ABS(IK_diagnostics_degrees[[#This Row],[Column15]]-O381)</f>
        <v>3.1120999999999994</v>
      </c>
      <c r="AL382" s="1">
        <f>ABS(IK_diagnostics_degrees[[#This Row],[Column16]]-P381)</f>
        <v>0.39306999999999981</v>
      </c>
      <c r="AM382" s="1">
        <f>ABS(IK_diagnostics_degrees[[#This Row],[Column17]]-Q381)</f>
        <v>0.60929300000000008</v>
      </c>
      <c r="AN382" s="1">
        <f>ABS(IK_diagnostics_degrees[[#This Row],[Column18]]-R381)</f>
        <v>0.58970000000000011</v>
      </c>
      <c r="AO382" s="1">
        <f>ABS(IK_diagnostics_degrees[[#This Row],[Column19]]-S381)</f>
        <v>1.4016899999999994</v>
      </c>
      <c r="AP382" s="1">
        <f>ABS(IK_diagnostics_degrees[[#This Row],[Column20]]-T381)</f>
        <v>0.36299999999999999</v>
      </c>
      <c r="AQ382" s="1">
        <f>ABS(IK_diagnostics_degrees[[#This Row],[Column21]]-U381)</f>
        <v>5.73705</v>
      </c>
    </row>
    <row r="383" spans="1:43" x14ac:dyDescent="0.25">
      <c r="A383" s="1">
        <v>5.4604799999999996</v>
      </c>
      <c r="B383" s="1">
        <v>2.0119099999999999</v>
      </c>
      <c r="C383" s="1">
        <v>1.0369699999999999</v>
      </c>
      <c r="D383" s="1">
        <v>4.33406</v>
      </c>
      <c r="E383" s="1">
        <v>2.39411</v>
      </c>
      <c r="F383" s="1">
        <v>3.2556600000000002</v>
      </c>
      <c r="G383" s="1">
        <v>5.9311999999999996</v>
      </c>
      <c r="H383" s="1">
        <v>6.1906100000000004</v>
      </c>
      <c r="I383" s="1">
        <v>1.68204</v>
      </c>
      <c r="J383" s="1">
        <v>5.5063500000000003</v>
      </c>
      <c r="K383" s="1">
        <v>0.41484100000000002</v>
      </c>
      <c r="L383" s="1">
        <v>3.5355099999999999</v>
      </c>
      <c r="M383" s="1">
        <v>5.5364800000000001</v>
      </c>
      <c r="N383" s="1">
        <v>1.2742</v>
      </c>
      <c r="O383" s="1">
        <v>2.5340099999999999</v>
      </c>
      <c r="P383" s="1">
        <v>1.4918800000000001</v>
      </c>
      <c r="Q383" s="1">
        <v>3.3984899999999998</v>
      </c>
      <c r="R383" s="1">
        <v>3.66804</v>
      </c>
      <c r="S383" s="1">
        <v>2.1238999999999999</v>
      </c>
      <c r="T383" s="1">
        <v>3.8813399999999998</v>
      </c>
      <c r="U383" s="1">
        <v>2.65123</v>
      </c>
      <c r="V383" s="1" t="s">
        <v>23</v>
      </c>
      <c r="W383" s="1">
        <f>ABS(IK_diagnostics_degrees[[#This Row],[Column1]]-A382)</f>
        <v>2.5522599999999995</v>
      </c>
      <c r="X383" s="1">
        <f>ABS(IK_diagnostics_degrees[[#This Row],[Column2]]-B382)</f>
        <v>0.81679999999999997</v>
      </c>
      <c r="Y383" s="1">
        <f>ABS(IK_diagnostics_degrees[[#This Row],[Column3]]-C382)</f>
        <v>2.07341</v>
      </c>
      <c r="Z383" s="1">
        <f>ABS(IK_diagnostics_degrees[[#This Row],[Column4]]-D382)</f>
        <v>0.3439899999999998</v>
      </c>
      <c r="AA383" s="1">
        <f>ABS(IK_diagnostics_degrees[[#This Row],[Column5]]-E382)</f>
        <v>0.33694999999999986</v>
      </c>
      <c r="AB383" s="1">
        <f>ABS(IK_diagnostics_degrees[[#This Row],[Column6]]-F382)</f>
        <v>0.24556999999999984</v>
      </c>
      <c r="AC383" s="1">
        <f>ABS(IK_diagnostics_degrees[[#This Row],[Column7]]-G382)</f>
        <v>2.5207999999999995</v>
      </c>
      <c r="AD383" s="1">
        <f>ABS(IK_diagnostics_degrees[[#This Row],[Column8]]-H382)</f>
        <v>2.0129000000000001</v>
      </c>
      <c r="AE383" s="1">
        <f>ABS(IK_diagnostics_degrees[[#This Row],[Column9]]-I382)</f>
        <v>2.1677799999999996</v>
      </c>
      <c r="AF383" s="1">
        <f>ABS(IK_diagnostics_degrees[[#This Row],[Column10]]-J382)</f>
        <v>2.8739999999999988E-2</v>
      </c>
      <c r="AG383" s="1">
        <f>ABS(IK_diagnostics_degrees[[#This Row],[Column11]]-K382)</f>
        <v>5.5239989999999999</v>
      </c>
      <c r="AH383" s="1">
        <f>ABS(IK_diagnostics_degrees[[#This Row],[Column12]]-L382)</f>
        <v>0.76831000000000005</v>
      </c>
      <c r="AI383" s="1">
        <f>ABS(IK_diagnostics_degrees[[#This Row],[Column13]]-M382)</f>
        <v>5.5358317860000001</v>
      </c>
      <c r="AJ383" s="1">
        <f>ABS(IK_diagnostics_degrees[[#This Row],[Column14]]-N382)</f>
        <v>0.82100000000000017</v>
      </c>
      <c r="AK383" s="1">
        <f>ABS(IK_diagnostics_degrees[[#This Row],[Column15]]-O382)</f>
        <v>2.6558699999999997</v>
      </c>
      <c r="AL383" s="1">
        <f>ABS(IK_diagnostics_degrees[[#This Row],[Column16]]-P382)</f>
        <v>2.6465399999999999</v>
      </c>
      <c r="AM383" s="1">
        <f>ABS(IK_diagnostics_degrees[[#This Row],[Column17]]-Q382)</f>
        <v>2.0904199999999999</v>
      </c>
      <c r="AN383" s="1">
        <f>ABS(IK_diagnostics_degrees[[#This Row],[Column18]]-R382)</f>
        <v>0.89717000000000002</v>
      </c>
      <c r="AO383" s="1">
        <f>ABS(IK_diagnostics_degrees[[#This Row],[Column19]]-S382)</f>
        <v>4.0956999999999999</v>
      </c>
      <c r="AP383" s="1">
        <f>ABS(IK_diagnostics_degrees[[#This Row],[Column20]]-T382)</f>
        <v>0.72117999999999993</v>
      </c>
      <c r="AQ383" s="1">
        <f>ABS(IK_diagnostics_degrees[[#This Row],[Column21]]-U382)</f>
        <v>2.65123</v>
      </c>
    </row>
    <row r="384" spans="1:43" x14ac:dyDescent="0.25">
      <c r="A384" s="1">
        <v>0.89401399999999998</v>
      </c>
      <c r="B384" s="1">
        <v>3.54691</v>
      </c>
      <c r="C384" s="1">
        <v>3.6441699999999999</v>
      </c>
      <c r="D384" s="1">
        <v>5.8521799999999997</v>
      </c>
      <c r="E384" s="1">
        <v>4.5275999999999996</v>
      </c>
      <c r="F384" s="1">
        <v>0.15764300000000001</v>
      </c>
      <c r="G384" s="1">
        <v>2.0878899999999998</v>
      </c>
      <c r="H384" s="1">
        <v>5.7855999999999996</v>
      </c>
      <c r="I384" s="1">
        <v>5.9803100000000002</v>
      </c>
      <c r="J384" s="1">
        <v>2.5950700000000002</v>
      </c>
      <c r="K384" s="1">
        <v>2.9532600000000002</v>
      </c>
      <c r="L384" s="1">
        <v>2.7080600000000001</v>
      </c>
      <c r="M384" s="1">
        <v>2.3292600000000001</v>
      </c>
      <c r="N384" s="1">
        <v>3.4776199999999999</v>
      </c>
      <c r="O384" s="1">
        <v>1.0675399999999999</v>
      </c>
      <c r="P384" s="1">
        <v>2.63117</v>
      </c>
      <c r="Q384" s="1">
        <v>5.65341</v>
      </c>
      <c r="R384" s="1">
        <v>3.7415400000000001</v>
      </c>
      <c r="S384" s="1">
        <v>1.09104</v>
      </c>
      <c r="T384" s="1">
        <v>3.0726</v>
      </c>
      <c r="U384" s="1">
        <v>5.5447699999999998</v>
      </c>
      <c r="V384" s="1" t="s">
        <v>23</v>
      </c>
      <c r="W384" s="1">
        <f>ABS(IK_diagnostics_degrees[[#This Row],[Column1]]-A383)</f>
        <v>4.5664659999999992</v>
      </c>
      <c r="X384" s="1">
        <f>ABS(IK_diagnostics_degrees[[#This Row],[Column2]]-B383)</f>
        <v>1.5350000000000001</v>
      </c>
      <c r="Y384" s="1">
        <f>ABS(IK_diagnostics_degrees[[#This Row],[Column3]]-C383)</f>
        <v>2.6071999999999997</v>
      </c>
      <c r="Z384" s="1">
        <f>ABS(IK_diagnostics_degrees[[#This Row],[Column4]]-D383)</f>
        <v>1.5181199999999997</v>
      </c>
      <c r="AA384" s="1">
        <f>ABS(IK_diagnostics_degrees[[#This Row],[Column5]]-E383)</f>
        <v>2.1334899999999997</v>
      </c>
      <c r="AB384" s="1">
        <f>ABS(IK_diagnostics_degrees[[#This Row],[Column6]]-F383)</f>
        <v>3.098017</v>
      </c>
      <c r="AC384" s="1">
        <f>ABS(IK_diagnostics_degrees[[#This Row],[Column7]]-G383)</f>
        <v>3.8433099999999998</v>
      </c>
      <c r="AD384" s="1">
        <f>ABS(IK_diagnostics_degrees[[#This Row],[Column8]]-H383)</f>
        <v>0.40501000000000076</v>
      </c>
      <c r="AE384" s="1">
        <f>ABS(IK_diagnostics_degrees[[#This Row],[Column9]]-I383)</f>
        <v>4.2982700000000005</v>
      </c>
      <c r="AF384" s="1">
        <f>ABS(IK_diagnostics_degrees[[#This Row],[Column10]]-J383)</f>
        <v>2.9112800000000001</v>
      </c>
      <c r="AG384" s="1">
        <f>ABS(IK_diagnostics_degrees[[#This Row],[Column11]]-K383)</f>
        <v>2.5384190000000002</v>
      </c>
      <c r="AH384" s="1">
        <f>ABS(IK_diagnostics_degrees[[#This Row],[Column12]]-L383)</f>
        <v>0.8274499999999998</v>
      </c>
      <c r="AI384" s="1">
        <f>ABS(IK_diagnostics_degrees[[#This Row],[Column13]]-M383)</f>
        <v>3.20722</v>
      </c>
      <c r="AJ384" s="1">
        <f>ABS(IK_diagnostics_degrees[[#This Row],[Column14]]-N383)</f>
        <v>2.2034199999999999</v>
      </c>
      <c r="AK384" s="1">
        <f>ABS(IK_diagnostics_degrees[[#This Row],[Column15]]-O383)</f>
        <v>1.4664699999999999</v>
      </c>
      <c r="AL384" s="1">
        <f>ABS(IK_diagnostics_degrees[[#This Row],[Column16]]-P383)</f>
        <v>1.1392899999999999</v>
      </c>
      <c r="AM384" s="1">
        <f>ABS(IK_diagnostics_degrees[[#This Row],[Column17]]-Q383)</f>
        <v>2.2549200000000003</v>
      </c>
      <c r="AN384" s="1">
        <f>ABS(IK_diagnostics_degrees[[#This Row],[Column18]]-R383)</f>
        <v>7.3500000000000121E-2</v>
      </c>
      <c r="AO384" s="1">
        <f>ABS(IK_diagnostics_degrees[[#This Row],[Column19]]-S383)</f>
        <v>1.0328599999999999</v>
      </c>
      <c r="AP384" s="1">
        <f>ABS(IK_diagnostics_degrees[[#This Row],[Column20]]-T383)</f>
        <v>0.80873999999999979</v>
      </c>
      <c r="AQ384" s="1">
        <f>ABS(IK_diagnostics_degrees[[#This Row],[Column21]]-U383)</f>
        <v>2.8935399999999998</v>
      </c>
    </row>
    <row r="385" spans="1:43" x14ac:dyDescent="0.25">
      <c r="A385" s="1">
        <v>3.8075000000000001</v>
      </c>
      <c r="B385" s="1">
        <v>0.78071999999999997</v>
      </c>
      <c r="C385" s="1">
        <v>2.3200799999999999</v>
      </c>
      <c r="D385" s="1">
        <v>2.1882799999999998</v>
      </c>
      <c r="E385" s="1">
        <v>6.2831900000000003</v>
      </c>
      <c r="F385" s="1">
        <v>0.50694799999999995</v>
      </c>
      <c r="G385" s="1">
        <v>1.34443</v>
      </c>
      <c r="H385" s="1">
        <v>3.2306699999999999</v>
      </c>
      <c r="I385" s="1">
        <v>4.4420999999999999</v>
      </c>
      <c r="J385" s="1">
        <v>3.1034000000000002</v>
      </c>
      <c r="K385" s="1">
        <v>1.5083899999999999</v>
      </c>
      <c r="L385" s="1">
        <v>5.7181899999999999</v>
      </c>
      <c r="M385" s="1" t="s">
        <v>22</v>
      </c>
      <c r="N385" s="1">
        <v>5.5371899999999998</v>
      </c>
      <c r="O385" s="1">
        <v>1.0697399999999999</v>
      </c>
      <c r="P385" s="1">
        <v>4.9030399999999998</v>
      </c>
      <c r="Q385" s="1">
        <v>3.1811400000000001</v>
      </c>
      <c r="R385" s="1">
        <v>5.4782099999999998</v>
      </c>
      <c r="S385" s="1">
        <v>6.0521599999999998</v>
      </c>
      <c r="T385" s="1">
        <v>6.1375099999999998</v>
      </c>
      <c r="U385" s="1">
        <v>2.3836599999999999</v>
      </c>
      <c r="V385" s="1" t="s">
        <v>23</v>
      </c>
      <c r="W385" s="1">
        <f>ABS(IK_diagnostics_degrees[[#This Row],[Column1]]-A384)</f>
        <v>2.9134860000000002</v>
      </c>
      <c r="X385" s="1">
        <f>ABS(IK_diagnostics_degrees[[#This Row],[Column2]]-B384)</f>
        <v>2.7661899999999999</v>
      </c>
      <c r="Y385" s="1">
        <f>ABS(IK_diagnostics_degrees[[#This Row],[Column3]]-C384)</f>
        <v>1.32409</v>
      </c>
      <c r="Z385" s="1">
        <f>ABS(IK_diagnostics_degrees[[#This Row],[Column4]]-D384)</f>
        <v>3.6638999999999999</v>
      </c>
      <c r="AA385" s="1">
        <f>ABS(IK_diagnostics_degrees[[#This Row],[Column5]]-E384)</f>
        <v>1.7555900000000007</v>
      </c>
      <c r="AB385" s="1">
        <f>ABS(IK_diagnostics_degrees[[#This Row],[Column6]]-F384)</f>
        <v>0.34930499999999998</v>
      </c>
      <c r="AC385" s="1">
        <f>ABS(IK_diagnostics_degrees[[#This Row],[Column7]]-G384)</f>
        <v>0.74345999999999979</v>
      </c>
      <c r="AD385" s="1">
        <f>ABS(IK_diagnostics_degrees[[#This Row],[Column8]]-H384)</f>
        <v>2.5549299999999997</v>
      </c>
      <c r="AE385" s="1">
        <f>ABS(IK_diagnostics_degrees[[#This Row],[Column9]]-I384)</f>
        <v>1.5382100000000003</v>
      </c>
      <c r="AF385" s="1">
        <f>ABS(IK_diagnostics_degrees[[#This Row],[Column10]]-J384)</f>
        <v>0.50832999999999995</v>
      </c>
      <c r="AG385" s="1">
        <f>ABS(IK_diagnostics_degrees[[#This Row],[Column11]]-K384)</f>
        <v>1.4448700000000003</v>
      </c>
      <c r="AH385" s="1">
        <f>ABS(IK_diagnostics_degrees[[#This Row],[Column12]]-L384)</f>
        <v>3.0101299999999998</v>
      </c>
      <c r="AI385" s="1">
        <f>ABS(IK_diagnostics_degrees[[#This Row],[Column13]]-M384)</f>
        <v>2.3292600000000001</v>
      </c>
      <c r="AJ385" s="1">
        <f>ABS(IK_diagnostics_degrees[[#This Row],[Column14]]-N384)</f>
        <v>2.0595699999999999</v>
      </c>
      <c r="AK385" s="1">
        <f>ABS(IK_diagnostics_degrees[[#This Row],[Column15]]-O384)</f>
        <v>2.1999999999999797E-3</v>
      </c>
      <c r="AL385" s="1">
        <f>ABS(IK_diagnostics_degrees[[#This Row],[Column16]]-P384)</f>
        <v>2.2718699999999998</v>
      </c>
      <c r="AM385" s="1">
        <f>ABS(IK_diagnostics_degrees[[#This Row],[Column17]]-Q384)</f>
        <v>2.47227</v>
      </c>
      <c r="AN385" s="1">
        <f>ABS(IK_diagnostics_degrees[[#This Row],[Column18]]-R384)</f>
        <v>1.7366699999999997</v>
      </c>
      <c r="AO385" s="1">
        <f>ABS(IK_diagnostics_degrees[[#This Row],[Column19]]-S384)</f>
        <v>4.9611199999999993</v>
      </c>
      <c r="AP385" s="1">
        <f>ABS(IK_diagnostics_degrees[[#This Row],[Column20]]-T384)</f>
        <v>3.0649099999999998</v>
      </c>
      <c r="AQ385" s="1">
        <f>ABS(IK_diagnostics_degrees[[#This Row],[Column21]]-U384)</f>
        <v>3.1611099999999999</v>
      </c>
    </row>
    <row r="386" spans="1:43" x14ac:dyDescent="0.25">
      <c r="A386" s="1">
        <v>5.2390800000000004</v>
      </c>
      <c r="B386" s="1">
        <v>2.8381099999999999</v>
      </c>
      <c r="C386" s="1">
        <v>1.0988899999999999</v>
      </c>
      <c r="D386" s="1">
        <v>2.5760700000000001</v>
      </c>
      <c r="E386" s="1">
        <v>2.86151</v>
      </c>
      <c r="F386" s="1">
        <v>3.3303500000000001</v>
      </c>
      <c r="G386" s="1">
        <v>3.8860199999999998</v>
      </c>
      <c r="H386" s="1">
        <v>6.2772699999999997</v>
      </c>
      <c r="I386" s="1">
        <v>4.3410299999999999</v>
      </c>
      <c r="J386" s="1">
        <v>0.31051499999999999</v>
      </c>
      <c r="K386" s="1">
        <v>4.6105600000000004</v>
      </c>
      <c r="L386" s="1">
        <v>2.54087</v>
      </c>
      <c r="M386" s="1">
        <v>4.6465300000000003</v>
      </c>
      <c r="N386" s="1">
        <v>4.1135900000000003</v>
      </c>
      <c r="O386" s="1">
        <v>1.25369</v>
      </c>
      <c r="P386" s="1">
        <v>6.2831900000000003</v>
      </c>
      <c r="Q386" s="1">
        <v>4.62704</v>
      </c>
      <c r="R386" s="1" t="s">
        <v>22</v>
      </c>
      <c r="S386" s="1">
        <v>3.85093</v>
      </c>
      <c r="T386" s="1">
        <v>1.27251</v>
      </c>
      <c r="U386" s="1">
        <v>4.1082799999999997</v>
      </c>
      <c r="V386" s="1" t="s">
        <v>23</v>
      </c>
      <c r="W386" s="1">
        <f>ABS(IK_diagnostics_degrees[[#This Row],[Column1]]-A385)</f>
        <v>1.4315800000000003</v>
      </c>
      <c r="X386" s="1">
        <f>ABS(IK_diagnostics_degrees[[#This Row],[Column2]]-B385)</f>
        <v>2.0573899999999998</v>
      </c>
      <c r="Y386" s="1">
        <f>ABS(IK_diagnostics_degrees[[#This Row],[Column3]]-C385)</f>
        <v>1.22119</v>
      </c>
      <c r="Z386" s="1">
        <f>ABS(IK_diagnostics_degrees[[#This Row],[Column4]]-D385)</f>
        <v>0.3877900000000003</v>
      </c>
      <c r="AA386" s="1">
        <f>ABS(IK_diagnostics_degrees[[#This Row],[Column5]]-E385)</f>
        <v>3.4216800000000003</v>
      </c>
      <c r="AB386" s="1">
        <f>ABS(IK_diagnostics_degrees[[#This Row],[Column6]]-F385)</f>
        <v>2.8234020000000002</v>
      </c>
      <c r="AC386" s="1">
        <f>ABS(IK_diagnostics_degrees[[#This Row],[Column7]]-G385)</f>
        <v>2.5415899999999998</v>
      </c>
      <c r="AD386" s="1">
        <f>ABS(IK_diagnostics_degrees[[#This Row],[Column8]]-H385)</f>
        <v>3.0465999999999998</v>
      </c>
      <c r="AE386" s="1">
        <f>ABS(IK_diagnostics_degrees[[#This Row],[Column9]]-I385)</f>
        <v>0.10106999999999999</v>
      </c>
      <c r="AF386" s="1">
        <f>ABS(IK_diagnostics_degrees[[#This Row],[Column10]]-J385)</f>
        <v>2.7928850000000001</v>
      </c>
      <c r="AG386" s="1">
        <f>ABS(IK_diagnostics_degrees[[#This Row],[Column11]]-K385)</f>
        <v>3.1021700000000005</v>
      </c>
      <c r="AH386" s="1">
        <f>ABS(IK_diagnostics_degrees[[#This Row],[Column12]]-L385)</f>
        <v>3.1773199999999999</v>
      </c>
      <c r="AI386" s="1">
        <f>ABS(IK_diagnostics_degrees[[#This Row],[Column13]]-M385)</f>
        <v>4.6465300000000003</v>
      </c>
      <c r="AJ386" s="1">
        <f>ABS(IK_diagnostics_degrees[[#This Row],[Column14]]-N385)</f>
        <v>1.4235999999999995</v>
      </c>
      <c r="AK386" s="1">
        <f>ABS(IK_diagnostics_degrees[[#This Row],[Column15]]-O385)</f>
        <v>0.18395000000000006</v>
      </c>
      <c r="AL386" s="1">
        <f>ABS(IK_diagnostics_degrees[[#This Row],[Column16]]-P385)</f>
        <v>1.3801500000000004</v>
      </c>
      <c r="AM386" s="1">
        <f>ABS(IK_diagnostics_degrees[[#This Row],[Column17]]-Q385)</f>
        <v>1.4459</v>
      </c>
      <c r="AN386" s="1">
        <f>ABS(IK_diagnostics_degrees[[#This Row],[Column18]]-R385)</f>
        <v>5.4782099999999998</v>
      </c>
      <c r="AO386" s="1">
        <f>ABS(IK_diagnostics_degrees[[#This Row],[Column19]]-S385)</f>
        <v>2.2012299999999998</v>
      </c>
      <c r="AP386" s="1">
        <f>ABS(IK_diagnostics_degrees[[#This Row],[Column20]]-T385)</f>
        <v>4.8650000000000002</v>
      </c>
      <c r="AQ386" s="1">
        <f>ABS(IK_diagnostics_degrees[[#This Row],[Column21]]-U385)</f>
        <v>1.7246199999999998</v>
      </c>
    </row>
    <row r="387" spans="1:43" x14ac:dyDescent="0.25">
      <c r="A387" s="1">
        <v>3.5199099999999999</v>
      </c>
      <c r="B387" s="1">
        <v>4.5022700000000002</v>
      </c>
      <c r="C387" s="1">
        <v>5.6668799999999999</v>
      </c>
      <c r="D387" s="1">
        <v>5.13336E-2</v>
      </c>
      <c r="E387" s="1">
        <v>3.2033200000000002</v>
      </c>
      <c r="F387" s="1">
        <v>3.3760400000000002</v>
      </c>
      <c r="G387" s="1">
        <v>5.2205399999999997</v>
      </c>
      <c r="H387" s="1">
        <v>3.4286599999999998</v>
      </c>
      <c r="I387" s="1">
        <v>5.1254</v>
      </c>
      <c r="J387" s="1">
        <v>1.59232</v>
      </c>
      <c r="K387" s="1">
        <v>2.01871</v>
      </c>
      <c r="L387" s="1">
        <v>1.62781</v>
      </c>
      <c r="M387" s="1">
        <v>3.7929300000000001</v>
      </c>
      <c r="N387" s="1">
        <v>1.08056</v>
      </c>
      <c r="O387" s="1">
        <v>4.3877699999999997</v>
      </c>
      <c r="P387" s="1">
        <v>4.3908800000000001</v>
      </c>
      <c r="Q387" s="1">
        <v>2.5789599999999999</v>
      </c>
      <c r="R387" s="1">
        <v>2.5606800000000001</v>
      </c>
      <c r="S387" s="1">
        <v>1.4218200000000001</v>
      </c>
      <c r="T387" s="1">
        <v>3.2127300000000001</v>
      </c>
      <c r="U387" s="1">
        <v>2.4983499999999998</v>
      </c>
      <c r="V387" s="1" t="s">
        <v>23</v>
      </c>
      <c r="W387" s="1">
        <f>ABS(IK_diagnostics_degrees[[#This Row],[Column1]]-A386)</f>
        <v>1.7191700000000005</v>
      </c>
      <c r="X387" s="1">
        <f>ABS(IK_diagnostics_degrees[[#This Row],[Column2]]-B386)</f>
        <v>1.6641600000000003</v>
      </c>
      <c r="Y387" s="1">
        <f>ABS(IK_diagnostics_degrees[[#This Row],[Column3]]-C386)</f>
        <v>4.56799</v>
      </c>
      <c r="Z387" s="1">
        <f>ABS(IK_diagnostics_degrees[[#This Row],[Column4]]-D386)</f>
        <v>2.5247364000000001</v>
      </c>
      <c r="AA387" s="1">
        <f>ABS(IK_diagnostics_degrees[[#This Row],[Column5]]-E386)</f>
        <v>0.34181000000000017</v>
      </c>
      <c r="AB387" s="1">
        <f>ABS(IK_diagnostics_degrees[[#This Row],[Column6]]-F386)</f>
        <v>4.5690000000000008E-2</v>
      </c>
      <c r="AC387" s="1">
        <f>ABS(IK_diagnostics_degrees[[#This Row],[Column7]]-G386)</f>
        <v>1.3345199999999999</v>
      </c>
      <c r="AD387" s="1">
        <f>ABS(IK_diagnostics_degrees[[#This Row],[Column8]]-H386)</f>
        <v>2.8486099999999999</v>
      </c>
      <c r="AE387" s="1">
        <f>ABS(IK_diagnostics_degrees[[#This Row],[Column9]]-I386)</f>
        <v>0.78437000000000001</v>
      </c>
      <c r="AF387" s="1">
        <f>ABS(IK_diagnostics_degrees[[#This Row],[Column10]]-J386)</f>
        <v>1.2818049999999999</v>
      </c>
      <c r="AG387" s="1">
        <f>ABS(IK_diagnostics_degrees[[#This Row],[Column11]]-K386)</f>
        <v>2.5918500000000004</v>
      </c>
      <c r="AH387" s="1">
        <f>ABS(IK_diagnostics_degrees[[#This Row],[Column12]]-L386)</f>
        <v>0.91305999999999998</v>
      </c>
      <c r="AI387" s="1">
        <f>ABS(IK_diagnostics_degrees[[#This Row],[Column13]]-M386)</f>
        <v>0.85360000000000014</v>
      </c>
      <c r="AJ387" s="1">
        <f>ABS(IK_diagnostics_degrees[[#This Row],[Column14]]-N386)</f>
        <v>3.0330300000000001</v>
      </c>
      <c r="AK387" s="1">
        <f>ABS(IK_diagnostics_degrees[[#This Row],[Column15]]-O386)</f>
        <v>3.13408</v>
      </c>
      <c r="AL387" s="1">
        <f>ABS(IK_diagnostics_degrees[[#This Row],[Column16]]-P386)</f>
        <v>1.8923100000000002</v>
      </c>
      <c r="AM387" s="1">
        <f>ABS(IK_diagnostics_degrees[[#This Row],[Column17]]-Q386)</f>
        <v>2.0480800000000001</v>
      </c>
      <c r="AN387" s="1">
        <f>ABS(IK_diagnostics_degrees[[#This Row],[Column18]]-R386)</f>
        <v>2.5606800000000001</v>
      </c>
      <c r="AO387" s="1">
        <f>ABS(IK_diagnostics_degrees[[#This Row],[Column19]]-S386)</f>
        <v>2.4291099999999997</v>
      </c>
      <c r="AP387" s="1">
        <f>ABS(IK_diagnostics_degrees[[#This Row],[Column20]]-T386)</f>
        <v>1.9402200000000001</v>
      </c>
      <c r="AQ387" s="1">
        <f>ABS(IK_diagnostics_degrees[[#This Row],[Column21]]-U386)</f>
        <v>1.6099299999999999</v>
      </c>
    </row>
    <row r="388" spans="1:43" x14ac:dyDescent="0.25">
      <c r="A388" s="1">
        <v>5.1210899999999997</v>
      </c>
      <c r="B388" s="1">
        <v>5.9825599999999996E-3</v>
      </c>
      <c r="C388" s="1">
        <v>2.1535199999999999</v>
      </c>
      <c r="D388" s="1">
        <v>3.8723399999999999</v>
      </c>
      <c r="E388" s="1">
        <v>0.58540400000000004</v>
      </c>
      <c r="F388" s="1">
        <v>0.30821199999999999</v>
      </c>
      <c r="G388" s="1">
        <v>0.64875899999999997</v>
      </c>
      <c r="H388" s="1" t="s">
        <v>22</v>
      </c>
      <c r="I388" s="1">
        <v>1.2680400000000001</v>
      </c>
      <c r="J388" s="1">
        <v>5.1735600000000002</v>
      </c>
      <c r="K388" s="1">
        <v>1.2700199999999999</v>
      </c>
      <c r="L388" s="1">
        <v>6.2662599999999999</v>
      </c>
      <c r="M388" s="1">
        <v>2.4819499999999999</v>
      </c>
      <c r="N388" s="1">
        <v>5.7184999999999997</v>
      </c>
      <c r="O388" s="1">
        <v>4.7102300000000001</v>
      </c>
      <c r="P388" s="1">
        <v>4.3042899999999999</v>
      </c>
      <c r="Q388" s="1">
        <v>5.8529600000000004</v>
      </c>
      <c r="R388" s="1">
        <v>2.4194800000000001</v>
      </c>
      <c r="S388" s="1">
        <v>3.30986</v>
      </c>
      <c r="T388" s="1">
        <v>2.93153</v>
      </c>
      <c r="U388" s="1">
        <v>5.75793</v>
      </c>
      <c r="V388" s="1" t="s">
        <v>23</v>
      </c>
      <c r="W388" s="1">
        <f>ABS(IK_diagnostics_degrees[[#This Row],[Column1]]-A387)</f>
        <v>1.6011799999999998</v>
      </c>
      <c r="X388" s="1">
        <f>ABS(IK_diagnostics_degrees[[#This Row],[Column2]]-B387)</f>
        <v>4.4962874400000006</v>
      </c>
      <c r="Y388" s="1">
        <f>ABS(IK_diagnostics_degrees[[#This Row],[Column3]]-C387)</f>
        <v>3.51336</v>
      </c>
      <c r="Z388" s="1">
        <f>ABS(IK_diagnostics_degrees[[#This Row],[Column4]]-D387)</f>
        <v>3.8210063999999999</v>
      </c>
      <c r="AA388" s="1">
        <f>ABS(IK_diagnostics_degrees[[#This Row],[Column5]]-E387)</f>
        <v>2.6179160000000001</v>
      </c>
      <c r="AB388" s="1">
        <f>ABS(IK_diagnostics_degrees[[#This Row],[Column6]]-F387)</f>
        <v>3.067828</v>
      </c>
      <c r="AC388" s="1">
        <f>ABS(IK_diagnostics_degrees[[#This Row],[Column7]]-G387)</f>
        <v>4.5717809999999997</v>
      </c>
      <c r="AD388" s="1">
        <f>ABS(IK_diagnostics_degrees[[#This Row],[Column8]]-H387)</f>
        <v>3.4286599999999998</v>
      </c>
      <c r="AE388" s="1">
        <f>ABS(IK_diagnostics_degrees[[#This Row],[Column9]]-I387)</f>
        <v>3.8573599999999999</v>
      </c>
      <c r="AF388" s="1">
        <f>ABS(IK_diagnostics_degrees[[#This Row],[Column10]]-J387)</f>
        <v>3.5812400000000002</v>
      </c>
      <c r="AG388" s="1">
        <f>ABS(IK_diagnostics_degrees[[#This Row],[Column11]]-K387)</f>
        <v>0.74869000000000008</v>
      </c>
      <c r="AH388" s="1">
        <f>ABS(IK_diagnostics_degrees[[#This Row],[Column12]]-L387)</f>
        <v>4.6384499999999997</v>
      </c>
      <c r="AI388" s="1">
        <f>ABS(IK_diagnostics_degrees[[#This Row],[Column13]]-M387)</f>
        <v>1.3109800000000003</v>
      </c>
      <c r="AJ388" s="1">
        <f>ABS(IK_diagnostics_degrees[[#This Row],[Column14]]-N387)</f>
        <v>4.6379399999999995</v>
      </c>
      <c r="AK388" s="1">
        <f>ABS(IK_diagnostics_degrees[[#This Row],[Column15]]-O387)</f>
        <v>0.32246000000000041</v>
      </c>
      <c r="AL388" s="1">
        <f>ABS(IK_diagnostics_degrees[[#This Row],[Column16]]-P387)</f>
        <v>8.6590000000000167E-2</v>
      </c>
      <c r="AM388" s="1">
        <f>ABS(IK_diagnostics_degrees[[#This Row],[Column17]]-Q387)</f>
        <v>3.2740000000000005</v>
      </c>
      <c r="AN388" s="1">
        <f>ABS(IK_diagnostics_degrees[[#This Row],[Column18]]-R387)</f>
        <v>0.14119999999999999</v>
      </c>
      <c r="AO388" s="1">
        <f>ABS(IK_diagnostics_degrees[[#This Row],[Column19]]-S387)</f>
        <v>1.8880399999999999</v>
      </c>
      <c r="AP388" s="1">
        <f>ABS(IK_diagnostics_degrees[[#This Row],[Column20]]-T387)</f>
        <v>0.28120000000000012</v>
      </c>
      <c r="AQ388" s="1">
        <f>ABS(IK_diagnostics_degrees[[#This Row],[Column21]]-U387)</f>
        <v>3.2595800000000001</v>
      </c>
    </row>
    <row r="389" spans="1:43" x14ac:dyDescent="0.25">
      <c r="A389" s="1">
        <v>2.6996500000000001</v>
      </c>
      <c r="B389" s="1">
        <v>5.58148</v>
      </c>
      <c r="C389" s="1">
        <v>6.2282200000000003</v>
      </c>
      <c r="D389" s="1">
        <v>4.2350599999999998</v>
      </c>
      <c r="E389" s="1">
        <v>1.8513900000000001</v>
      </c>
      <c r="F389" s="1">
        <v>6.1593999999999998</v>
      </c>
      <c r="G389" s="1">
        <v>3.6812499999999999</v>
      </c>
      <c r="H389" s="1">
        <v>1.0859099999999999</v>
      </c>
      <c r="I389" s="1">
        <v>5.9747399999999997</v>
      </c>
      <c r="J389" s="1">
        <v>2.43798</v>
      </c>
      <c r="K389" s="1">
        <v>0.63885099999999995</v>
      </c>
      <c r="L389" s="1">
        <v>0.160274</v>
      </c>
      <c r="M389" s="1">
        <v>2.23116</v>
      </c>
      <c r="N389" s="1">
        <v>2.3130999999999999</v>
      </c>
      <c r="O389" s="1">
        <v>0.122179</v>
      </c>
      <c r="P389" s="1">
        <v>4.97837</v>
      </c>
      <c r="Q389" s="1">
        <v>4.6761699999999999</v>
      </c>
      <c r="R389" s="1">
        <v>1.6144499999999999</v>
      </c>
      <c r="S389" s="1">
        <v>1.8208200000000001</v>
      </c>
      <c r="T389" s="1">
        <v>3.9298999999999999</v>
      </c>
      <c r="U389" s="1">
        <v>6.2831900000000003</v>
      </c>
      <c r="V389" s="1" t="s">
        <v>23</v>
      </c>
      <c r="W389" s="1">
        <f>ABS(IK_diagnostics_degrees[[#This Row],[Column1]]-A388)</f>
        <v>2.4214399999999996</v>
      </c>
      <c r="X389" s="1">
        <f>ABS(IK_diagnostics_degrees[[#This Row],[Column2]]-B388)</f>
        <v>5.5754974400000004</v>
      </c>
      <c r="Y389" s="1">
        <f>ABS(IK_diagnostics_degrees[[#This Row],[Column3]]-C388)</f>
        <v>4.0747</v>
      </c>
      <c r="Z389" s="1">
        <f>ABS(IK_diagnostics_degrees[[#This Row],[Column4]]-D388)</f>
        <v>0.36271999999999993</v>
      </c>
      <c r="AA389" s="1">
        <f>ABS(IK_diagnostics_degrees[[#This Row],[Column5]]-E388)</f>
        <v>1.2659860000000001</v>
      </c>
      <c r="AB389" s="1">
        <f>ABS(IK_diagnostics_degrees[[#This Row],[Column6]]-F388)</f>
        <v>5.8511879999999996</v>
      </c>
      <c r="AC389" s="1">
        <f>ABS(IK_diagnostics_degrees[[#This Row],[Column7]]-G388)</f>
        <v>3.0324909999999998</v>
      </c>
      <c r="AD389" s="1">
        <f>ABS(IK_diagnostics_degrees[[#This Row],[Column8]]-H388)</f>
        <v>1.0859099999999999</v>
      </c>
      <c r="AE389" s="1">
        <f>ABS(IK_diagnostics_degrees[[#This Row],[Column9]]-I388)</f>
        <v>4.7066999999999997</v>
      </c>
      <c r="AF389" s="1">
        <f>ABS(IK_diagnostics_degrees[[#This Row],[Column10]]-J388)</f>
        <v>2.7355800000000001</v>
      </c>
      <c r="AG389" s="1">
        <f>ABS(IK_diagnostics_degrees[[#This Row],[Column11]]-K388)</f>
        <v>0.63116899999999998</v>
      </c>
      <c r="AH389" s="1">
        <f>ABS(IK_diagnostics_degrees[[#This Row],[Column12]]-L388)</f>
        <v>6.1059859999999997</v>
      </c>
      <c r="AI389" s="1">
        <f>ABS(IK_diagnostics_degrees[[#This Row],[Column13]]-M388)</f>
        <v>0.25078999999999985</v>
      </c>
      <c r="AJ389" s="1">
        <f>ABS(IK_diagnostics_degrees[[#This Row],[Column14]]-N388)</f>
        <v>3.4053999999999998</v>
      </c>
      <c r="AK389" s="1">
        <f>ABS(IK_diagnostics_degrees[[#This Row],[Column15]]-O388)</f>
        <v>4.5880510000000001</v>
      </c>
      <c r="AL389" s="1">
        <f>ABS(IK_diagnostics_degrees[[#This Row],[Column16]]-P388)</f>
        <v>0.67408000000000001</v>
      </c>
      <c r="AM389" s="1">
        <f>ABS(IK_diagnostics_degrees[[#This Row],[Column17]]-Q388)</f>
        <v>1.1767900000000004</v>
      </c>
      <c r="AN389" s="1">
        <f>ABS(IK_diagnostics_degrees[[#This Row],[Column18]]-R388)</f>
        <v>0.80503000000000013</v>
      </c>
      <c r="AO389" s="1">
        <f>ABS(IK_diagnostics_degrees[[#This Row],[Column19]]-S388)</f>
        <v>1.4890399999999999</v>
      </c>
      <c r="AP389" s="1">
        <f>ABS(IK_diagnostics_degrees[[#This Row],[Column20]]-T388)</f>
        <v>0.99836999999999998</v>
      </c>
      <c r="AQ389" s="1">
        <f>ABS(IK_diagnostics_degrees[[#This Row],[Column21]]-U388)</f>
        <v>0.52526000000000028</v>
      </c>
    </row>
    <row r="390" spans="1:43" x14ac:dyDescent="0.25">
      <c r="A390" s="1">
        <v>5.5727599999999997</v>
      </c>
      <c r="B390" s="1">
        <v>6.1710000000000003</v>
      </c>
      <c r="C390" s="1">
        <v>1.64489</v>
      </c>
      <c r="D390" s="1">
        <v>5.5566399999999998</v>
      </c>
      <c r="E390" s="1">
        <v>5.8871399999999996</v>
      </c>
      <c r="F390" s="1">
        <v>5.9406800000000004</v>
      </c>
      <c r="G390" s="1">
        <v>2.77888</v>
      </c>
      <c r="H390" s="1">
        <v>3.7007400000000001</v>
      </c>
      <c r="I390" s="1">
        <v>6.2711600000000001</v>
      </c>
      <c r="J390" s="1">
        <v>1.8824000000000001</v>
      </c>
      <c r="K390" s="1">
        <v>4.8153199999999998</v>
      </c>
      <c r="L390" s="1">
        <v>0.21135399999999999</v>
      </c>
      <c r="M390" s="1">
        <v>6.27454</v>
      </c>
      <c r="N390" s="1">
        <v>3.62344</v>
      </c>
      <c r="O390" s="1">
        <v>4.44198</v>
      </c>
      <c r="P390" s="1">
        <v>2.6907399999999999</v>
      </c>
      <c r="Q390" s="1">
        <v>3.90462</v>
      </c>
      <c r="R390" s="1">
        <v>2.93729</v>
      </c>
      <c r="S390" s="1">
        <v>3.18865</v>
      </c>
      <c r="T390" s="1">
        <v>2.5436000000000001</v>
      </c>
      <c r="U390" s="1">
        <v>3.1979199999999999</v>
      </c>
      <c r="V390" s="1" t="s">
        <v>23</v>
      </c>
      <c r="W390" s="1">
        <f>ABS(IK_diagnostics_degrees[[#This Row],[Column1]]-A389)</f>
        <v>2.8731099999999996</v>
      </c>
      <c r="X390" s="1">
        <f>ABS(IK_diagnostics_degrees[[#This Row],[Column2]]-B389)</f>
        <v>0.58952000000000027</v>
      </c>
      <c r="Y390" s="1">
        <f>ABS(IK_diagnostics_degrees[[#This Row],[Column3]]-C389)</f>
        <v>4.5833300000000001</v>
      </c>
      <c r="Z390" s="1">
        <f>ABS(IK_diagnostics_degrees[[#This Row],[Column4]]-D389)</f>
        <v>1.32158</v>
      </c>
      <c r="AA390" s="1">
        <f>ABS(IK_diagnostics_degrees[[#This Row],[Column5]]-E389)</f>
        <v>4.0357499999999993</v>
      </c>
      <c r="AB390" s="1">
        <f>ABS(IK_diagnostics_degrees[[#This Row],[Column6]]-F389)</f>
        <v>0.21871999999999936</v>
      </c>
      <c r="AC390" s="1">
        <f>ABS(IK_diagnostics_degrees[[#This Row],[Column7]]-G389)</f>
        <v>0.90236999999999989</v>
      </c>
      <c r="AD390" s="1">
        <f>ABS(IK_diagnostics_degrees[[#This Row],[Column8]]-H389)</f>
        <v>2.6148300000000004</v>
      </c>
      <c r="AE390" s="1">
        <f>ABS(IK_diagnostics_degrees[[#This Row],[Column9]]-I389)</f>
        <v>0.29642000000000035</v>
      </c>
      <c r="AF390" s="1">
        <f>ABS(IK_diagnostics_degrees[[#This Row],[Column10]]-J389)</f>
        <v>0.55557999999999996</v>
      </c>
      <c r="AG390" s="1">
        <f>ABS(IK_diagnostics_degrees[[#This Row],[Column11]]-K389)</f>
        <v>4.176469</v>
      </c>
      <c r="AH390" s="1">
        <f>ABS(IK_diagnostics_degrees[[#This Row],[Column12]]-L389)</f>
        <v>5.1079999999999987E-2</v>
      </c>
      <c r="AI390" s="1">
        <f>ABS(IK_diagnostics_degrees[[#This Row],[Column13]]-M389)</f>
        <v>4.04338</v>
      </c>
      <c r="AJ390" s="1">
        <f>ABS(IK_diagnostics_degrees[[#This Row],[Column14]]-N389)</f>
        <v>1.3103400000000001</v>
      </c>
      <c r="AK390" s="1">
        <f>ABS(IK_diagnostics_degrees[[#This Row],[Column15]]-O389)</f>
        <v>4.319801</v>
      </c>
      <c r="AL390" s="1">
        <f>ABS(IK_diagnostics_degrees[[#This Row],[Column16]]-P389)</f>
        <v>2.2876300000000001</v>
      </c>
      <c r="AM390" s="1">
        <f>ABS(IK_diagnostics_degrees[[#This Row],[Column17]]-Q389)</f>
        <v>0.77154999999999996</v>
      </c>
      <c r="AN390" s="1">
        <f>ABS(IK_diagnostics_degrees[[#This Row],[Column18]]-R389)</f>
        <v>1.32284</v>
      </c>
      <c r="AO390" s="1">
        <f>ABS(IK_diagnostics_degrees[[#This Row],[Column19]]-S389)</f>
        <v>1.3678299999999999</v>
      </c>
      <c r="AP390" s="1">
        <f>ABS(IK_diagnostics_degrees[[#This Row],[Column20]]-T389)</f>
        <v>1.3862999999999999</v>
      </c>
      <c r="AQ390" s="1">
        <f>ABS(IK_diagnostics_degrees[[#This Row],[Column21]]-U389)</f>
        <v>3.0852700000000004</v>
      </c>
    </row>
    <row r="391" spans="1:43" x14ac:dyDescent="0.25">
      <c r="A391" s="1">
        <v>3.65293</v>
      </c>
      <c r="B391" s="1">
        <v>2.7932100000000002</v>
      </c>
      <c r="C391" s="1">
        <v>4.2330100000000002</v>
      </c>
      <c r="D391" s="1">
        <v>0.54013500000000003</v>
      </c>
      <c r="E391" s="1">
        <v>4.74533</v>
      </c>
      <c r="F391" s="1">
        <v>4.9419500000000003</v>
      </c>
      <c r="G391" s="1">
        <v>2.5724800000000001</v>
      </c>
      <c r="H391" s="1">
        <v>2.7549999999999999</v>
      </c>
      <c r="I391" s="1">
        <v>1.7775000000000001</v>
      </c>
      <c r="J391" s="1">
        <v>0.387654</v>
      </c>
      <c r="K391" s="1">
        <v>0.144621</v>
      </c>
      <c r="L391" s="1" t="s">
        <v>22</v>
      </c>
      <c r="M391" s="1">
        <v>2.07063</v>
      </c>
      <c r="N391" s="1">
        <v>4.7680800000000003</v>
      </c>
      <c r="O391" s="1">
        <v>3.8738800000000002</v>
      </c>
      <c r="P391" s="1">
        <v>3.9666600000000001</v>
      </c>
      <c r="Q391" s="1">
        <v>3.5329899999999999</v>
      </c>
      <c r="R391" s="1">
        <v>2.8775599999999999</v>
      </c>
      <c r="S391" s="1">
        <v>2.7660900000000002</v>
      </c>
      <c r="T391" s="1">
        <v>1.37429</v>
      </c>
      <c r="U391" s="1">
        <v>3.9102499999999998E-2</v>
      </c>
      <c r="V391" s="1" t="s">
        <v>23</v>
      </c>
      <c r="W391" s="1">
        <f>ABS(IK_diagnostics_degrees[[#This Row],[Column1]]-A390)</f>
        <v>1.9198299999999997</v>
      </c>
      <c r="X391" s="1">
        <f>ABS(IK_diagnostics_degrees[[#This Row],[Column2]]-B390)</f>
        <v>3.3777900000000001</v>
      </c>
      <c r="Y391" s="1">
        <f>ABS(IK_diagnostics_degrees[[#This Row],[Column3]]-C390)</f>
        <v>2.58812</v>
      </c>
      <c r="Z391" s="1">
        <f>ABS(IK_diagnostics_degrees[[#This Row],[Column4]]-D390)</f>
        <v>5.0165049999999995</v>
      </c>
      <c r="AA391" s="1">
        <f>ABS(IK_diagnostics_degrees[[#This Row],[Column5]]-E390)</f>
        <v>1.1418099999999995</v>
      </c>
      <c r="AB391" s="1">
        <f>ABS(IK_diagnostics_degrees[[#This Row],[Column6]]-F390)</f>
        <v>0.99873000000000012</v>
      </c>
      <c r="AC391" s="1">
        <f>ABS(IK_diagnostics_degrees[[#This Row],[Column7]]-G390)</f>
        <v>0.20639999999999992</v>
      </c>
      <c r="AD391" s="1">
        <f>ABS(IK_diagnostics_degrees[[#This Row],[Column8]]-H390)</f>
        <v>0.94574000000000025</v>
      </c>
      <c r="AE391" s="1">
        <f>ABS(IK_diagnostics_degrees[[#This Row],[Column9]]-I390)</f>
        <v>4.4936600000000002</v>
      </c>
      <c r="AF391" s="1">
        <f>ABS(IK_diagnostics_degrees[[#This Row],[Column10]]-J390)</f>
        <v>1.4947460000000001</v>
      </c>
      <c r="AG391" s="1">
        <f>ABS(IK_diagnostics_degrees[[#This Row],[Column11]]-K390)</f>
        <v>4.6706989999999999</v>
      </c>
      <c r="AH391" s="1">
        <f>ABS(IK_diagnostics_degrees[[#This Row],[Column12]]-L390)</f>
        <v>0.21135399999999999</v>
      </c>
      <c r="AI391" s="1">
        <f>ABS(IK_diagnostics_degrees[[#This Row],[Column13]]-M390)</f>
        <v>4.2039100000000005</v>
      </c>
      <c r="AJ391" s="1">
        <f>ABS(IK_diagnostics_degrees[[#This Row],[Column14]]-N390)</f>
        <v>1.1446400000000003</v>
      </c>
      <c r="AK391" s="1">
        <f>ABS(IK_diagnostics_degrees[[#This Row],[Column15]]-O390)</f>
        <v>0.56809999999999983</v>
      </c>
      <c r="AL391" s="1">
        <f>ABS(IK_diagnostics_degrees[[#This Row],[Column16]]-P390)</f>
        <v>1.2759200000000002</v>
      </c>
      <c r="AM391" s="1">
        <f>ABS(IK_diagnostics_degrees[[#This Row],[Column17]]-Q390)</f>
        <v>0.37163000000000013</v>
      </c>
      <c r="AN391" s="1">
        <f>ABS(IK_diagnostics_degrees[[#This Row],[Column18]]-R390)</f>
        <v>5.9730000000000061E-2</v>
      </c>
      <c r="AO391" s="1">
        <f>ABS(IK_diagnostics_degrees[[#This Row],[Column19]]-S390)</f>
        <v>0.42255999999999982</v>
      </c>
      <c r="AP391" s="1">
        <f>ABS(IK_diagnostics_degrees[[#This Row],[Column20]]-T390)</f>
        <v>1.1693100000000001</v>
      </c>
      <c r="AQ391" s="1">
        <f>ABS(IK_diagnostics_degrees[[#This Row],[Column21]]-U390)</f>
        <v>3.1588175000000001</v>
      </c>
    </row>
    <row r="392" spans="1:43" x14ac:dyDescent="0.25">
      <c r="A392" s="1">
        <v>1.16292</v>
      </c>
      <c r="B392" s="1">
        <v>1.36175</v>
      </c>
      <c r="C392" s="1">
        <v>6.2831900000000003</v>
      </c>
      <c r="D392" s="1">
        <v>6.1970499999999999</v>
      </c>
      <c r="E392" s="1">
        <v>5.0600899999999998</v>
      </c>
      <c r="F392" s="1">
        <v>5.0345800000000001</v>
      </c>
      <c r="G392" s="1">
        <v>2.2577500000000001</v>
      </c>
      <c r="H392" s="1">
        <v>2.3500200000000002</v>
      </c>
      <c r="I392" s="1">
        <v>3.0966</v>
      </c>
      <c r="J392" s="1">
        <v>0.28486299999999998</v>
      </c>
      <c r="K392" s="1">
        <v>0.19908500000000001</v>
      </c>
      <c r="L392" s="1">
        <v>0.20002300000000001</v>
      </c>
      <c r="M392" s="1">
        <v>1.1204499999999999</v>
      </c>
      <c r="N392" s="1">
        <v>2.4676800000000001</v>
      </c>
      <c r="O392" s="1">
        <v>0.35122100000000001</v>
      </c>
      <c r="P392" s="1">
        <v>4.9148300000000003</v>
      </c>
      <c r="Q392" s="1">
        <v>5.1570400000000003</v>
      </c>
      <c r="R392" s="1">
        <v>2.3100499999999999</v>
      </c>
      <c r="S392" s="1">
        <v>1.7809200000000001</v>
      </c>
      <c r="T392" s="1">
        <v>3.7022400000000002</v>
      </c>
      <c r="U392" s="1">
        <v>0.44011899999999998</v>
      </c>
      <c r="V392" s="1" t="s">
        <v>23</v>
      </c>
      <c r="W392" s="1">
        <f>ABS(IK_diagnostics_degrees[[#This Row],[Column1]]-A391)</f>
        <v>2.4900099999999998</v>
      </c>
      <c r="X392" s="1">
        <f>ABS(IK_diagnostics_degrees[[#This Row],[Column2]]-B391)</f>
        <v>1.4314600000000002</v>
      </c>
      <c r="Y392" s="1">
        <f>ABS(IK_diagnostics_degrees[[#This Row],[Column3]]-C391)</f>
        <v>2.0501800000000001</v>
      </c>
      <c r="Z392" s="1">
        <f>ABS(IK_diagnostics_degrees[[#This Row],[Column4]]-D391)</f>
        <v>5.6569149999999997</v>
      </c>
      <c r="AA392" s="1">
        <f>ABS(IK_diagnostics_degrees[[#This Row],[Column5]]-E391)</f>
        <v>0.31475999999999971</v>
      </c>
      <c r="AB392" s="1">
        <f>ABS(IK_diagnostics_degrees[[#This Row],[Column6]]-F391)</f>
        <v>9.2629999999999768E-2</v>
      </c>
      <c r="AC392" s="1">
        <f>ABS(IK_diagnostics_degrees[[#This Row],[Column7]]-G391)</f>
        <v>0.31472999999999995</v>
      </c>
      <c r="AD392" s="1">
        <f>ABS(IK_diagnostics_degrees[[#This Row],[Column8]]-H391)</f>
        <v>0.40497999999999967</v>
      </c>
      <c r="AE392" s="1">
        <f>ABS(IK_diagnostics_degrees[[#This Row],[Column9]]-I391)</f>
        <v>1.3190999999999999</v>
      </c>
      <c r="AF392" s="1">
        <f>ABS(IK_diagnostics_degrees[[#This Row],[Column10]]-J391)</f>
        <v>0.10279100000000002</v>
      </c>
      <c r="AG392" s="1">
        <f>ABS(IK_diagnostics_degrees[[#This Row],[Column11]]-K391)</f>
        <v>5.4464000000000012E-2</v>
      </c>
      <c r="AH392" s="1">
        <f>ABS(IK_diagnostics_degrees[[#This Row],[Column12]]-L391)</f>
        <v>0.20002300000000001</v>
      </c>
      <c r="AI392" s="1">
        <f>ABS(IK_diagnostics_degrees[[#This Row],[Column13]]-M391)</f>
        <v>0.95018000000000002</v>
      </c>
      <c r="AJ392" s="1">
        <f>ABS(IK_diagnostics_degrees[[#This Row],[Column14]]-N391)</f>
        <v>2.3004000000000002</v>
      </c>
      <c r="AK392" s="1">
        <f>ABS(IK_diagnostics_degrees[[#This Row],[Column15]]-O391)</f>
        <v>3.522659</v>
      </c>
      <c r="AL392" s="1">
        <f>ABS(IK_diagnostics_degrees[[#This Row],[Column16]]-P391)</f>
        <v>0.94817000000000018</v>
      </c>
      <c r="AM392" s="1">
        <f>ABS(IK_diagnostics_degrees[[#This Row],[Column17]]-Q391)</f>
        <v>1.6240500000000004</v>
      </c>
      <c r="AN392" s="1">
        <f>ABS(IK_diagnostics_degrees[[#This Row],[Column18]]-R391)</f>
        <v>0.56750999999999996</v>
      </c>
      <c r="AO392" s="1">
        <f>ABS(IK_diagnostics_degrees[[#This Row],[Column19]]-S391)</f>
        <v>0.9851700000000001</v>
      </c>
      <c r="AP392" s="1">
        <f>ABS(IK_diagnostics_degrees[[#This Row],[Column20]]-T391)</f>
        <v>2.3279500000000004</v>
      </c>
      <c r="AQ392" s="1">
        <f>ABS(IK_diagnostics_degrees[[#This Row],[Column21]]-U391)</f>
        <v>0.4010165</v>
      </c>
    </row>
    <row r="393" spans="1:43" x14ac:dyDescent="0.25">
      <c r="A393" s="1">
        <v>3.63815</v>
      </c>
      <c r="B393" s="1">
        <v>1.4266799999999999</v>
      </c>
      <c r="C393" s="1">
        <v>3.4749699999999999</v>
      </c>
      <c r="D393" s="1">
        <v>3.27027</v>
      </c>
      <c r="E393" s="1">
        <v>3.9893999999999998</v>
      </c>
      <c r="F393" s="1">
        <v>1.2778700000000001</v>
      </c>
      <c r="G393" s="1">
        <v>0.23106499999999999</v>
      </c>
      <c r="H393" s="1">
        <v>2.4786000000000001</v>
      </c>
      <c r="I393" s="1">
        <v>6.2719500000000004</v>
      </c>
      <c r="J393" s="1">
        <v>0.99303799999999998</v>
      </c>
      <c r="K393" s="1">
        <v>1.9567699999999999</v>
      </c>
      <c r="L393" s="1">
        <v>0.71307500000000001</v>
      </c>
      <c r="M393" s="1">
        <v>3.8715299999999999</v>
      </c>
      <c r="N393" s="1">
        <v>3.5535000000000001</v>
      </c>
      <c r="O393" s="1">
        <v>3.32219</v>
      </c>
      <c r="P393" s="1">
        <v>6.2831900000000003</v>
      </c>
      <c r="Q393" s="1">
        <v>4.1239699999999999</v>
      </c>
      <c r="R393" s="1">
        <v>1.5731900000000001</v>
      </c>
      <c r="S393" s="1">
        <v>1.65621</v>
      </c>
      <c r="T393" s="1">
        <v>3.3748499999999999</v>
      </c>
      <c r="U393" s="1">
        <v>4.0272500000000004</v>
      </c>
      <c r="V393" s="1" t="s">
        <v>23</v>
      </c>
      <c r="W393" s="1">
        <f>ABS(IK_diagnostics_degrees[[#This Row],[Column1]]-A392)</f>
        <v>2.4752299999999998</v>
      </c>
      <c r="X393" s="1">
        <f>ABS(IK_diagnostics_degrees[[#This Row],[Column2]]-B392)</f>
        <v>6.4929999999999932E-2</v>
      </c>
      <c r="Y393" s="1">
        <f>ABS(IK_diagnostics_degrees[[#This Row],[Column3]]-C392)</f>
        <v>2.8082200000000004</v>
      </c>
      <c r="Z393" s="1">
        <f>ABS(IK_diagnostics_degrees[[#This Row],[Column4]]-D392)</f>
        <v>2.9267799999999999</v>
      </c>
      <c r="AA393" s="1">
        <f>ABS(IK_diagnostics_degrees[[#This Row],[Column5]]-E392)</f>
        <v>1.0706899999999999</v>
      </c>
      <c r="AB393" s="1">
        <f>ABS(IK_diagnostics_degrees[[#This Row],[Column6]]-F392)</f>
        <v>3.75671</v>
      </c>
      <c r="AC393" s="1">
        <f>ABS(IK_diagnostics_degrees[[#This Row],[Column7]]-G392)</f>
        <v>2.0266850000000001</v>
      </c>
      <c r="AD393" s="1">
        <f>ABS(IK_diagnostics_degrees[[#This Row],[Column8]]-H392)</f>
        <v>0.12857999999999992</v>
      </c>
      <c r="AE393" s="1">
        <f>ABS(IK_diagnostics_degrees[[#This Row],[Column9]]-I392)</f>
        <v>3.1753500000000003</v>
      </c>
      <c r="AF393" s="1">
        <f>ABS(IK_diagnostics_degrees[[#This Row],[Column10]]-J392)</f>
        <v>0.708175</v>
      </c>
      <c r="AG393" s="1">
        <f>ABS(IK_diagnostics_degrees[[#This Row],[Column11]]-K392)</f>
        <v>1.7576849999999999</v>
      </c>
      <c r="AH393" s="1">
        <f>ABS(IK_diagnostics_degrees[[#This Row],[Column12]]-L392)</f>
        <v>0.51305200000000006</v>
      </c>
      <c r="AI393" s="1">
        <f>ABS(IK_diagnostics_degrees[[#This Row],[Column13]]-M392)</f>
        <v>2.75108</v>
      </c>
      <c r="AJ393" s="1">
        <f>ABS(IK_diagnostics_degrees[[#This Row],[Column14]]-N392)</f>
        <v>1.08582</v>
      </c>
      <c r="AK393" s="1">
        <f>ABS(IK_diagnostics_degrees[[#This Row],[Column15]]-O392)</f>
        <v>2.9709690000000002</v>
      </c>
      <c r="AL393" s="1">
        <f>ABS(IK_diagnostics_degrees[[#This Row],[Column16]]-P392)</f>
        <v>1.36836</v>
      </c>
      <c r="AM393" s="1">
        <f>ABS(IK_diagnostics_degrees[[#This Row],[Column17]]-Q392)</f>
        <v>1.0330700000000004</v>
      </c>
      <c r="AN393" s="1">
        <f>ABS(IK_diagnostics_degrees[[#This Row],[Column18]]-R392)</f>
        <v>0.73685999999999985</v>
      </c>
      <c r="AO393" s="1">
        <f>ABS(IK_diagnostics_degrees[[#This Row],[Column19]]-S392)</f>
        <v>0.1247100000000001</v>
      </c>
      <c r="AP393" s="1">
        <f>ABS(IK_diagnostics_degrees[[#This Row],[Column20]]-T392)</f>
        <v>0.32739000000000029</v>
      </c>
      <c r="AQ393" s="1">
        <f>ABS(IK_diagnostics_degrees[[#This Row],[Column21]]-U392)</f>
        <v>3.5871310000000003</v>
      </c>
    </row>
    <row r="394" spans="1:43" x14ac:dyDescent="0.25">
      <c r="A394" s="1">
        <v>4.93269</v>
      </c>
      <c r="B394" s="1">
        <v>4.3156699999999999</v>
      </c>
      <c r="C394" s="1">
        <v>1.34595</v>
      </c>
      <c r="D394" s="1">
        <v>4.9802400000000002</v>
      </c>
      <c r="E394" s="1">
        <v>4.2574899999999998</v>
      </c>
      <c r="F394" s="1">
        <v>0.61567400000000005</v>
      </c>
      <c r="G394" s="1">
        <v>6.2831200000000003</v>
      </c>
      <c r="H394" s="1" t="s">
        <v>22</v>
      </c>
      <c r="I394" s="1">
        <v>2.69754</v>
      </c>
      <c r="J394" s="1">
        <v>4.6795600000000004</v>
      </c>
      <c r="K394" s="1">
        <v>2.3397999999999999</v>
      </c>
      <c r="L394" s="1">
        <v>1.9089100000000001</v>
      </c>
      <c r="M394" s="1">
        <v>1.29505</v>
      </c>
      <c r="N394" s="1">
        <v>5.1573599999999997</v>
      </c>
      <c r="O394" s="1">
        <v>0.31759900000000002</v>
      </c>
      <c r="P394" s="1">
        <v>3.5054099999999999</v>
      </c>
      <c r="Q394" s="1">
        <v>2.8055500000000002</v>
      </c>
      <c r="R394" s="1">
        <v>3.6082100000000001</v>
      </c>
      <c r="S394" s="1">
        <v>4.4931799999999997</v>
      </c>
      <c r="T394" s="1">
        <v>3.77203</v>
      </c>
      <c r="U394" s="1">
        <v>2.2330800000000002</v>
      </c>
      <c r="V394" s="1" t="s">
        <v>23</v>
      </c>
      <c r="W394" s="1">
        <f>ABS(IK_diagnostics_degrees[[#This Row],[Column1]]-A393)</f>
        <v>1.29454</v>
      </c>
      <c r="X394" s="1">
        <f>ABS(IK_diagnostics_degrees[[#This Row],[Column2]]-B393)</f>
        <v>2.8889899999999997</v>
      </c>
      <c r="Y394" s="1">
        <f>ABS(IK_diagnostics_degrees[[#This Row],[Column3]]-C393)</f>
        <v>2.1290199999999997</v>
      </c>
      <c r="Z394" s="1">
        <f>ABS(IK_diagnostics_degrees[[#This Row],[Column4]]-D393)</f>
        <v>1.7099700000000002</v>
      </c>
      <c r="AA394" s="1">
        <f>ABS(IK_diagnostics_degrees[[#This Row],[Column5]]-E393)</f>
        <v>0.26808999999999994</v>
      </c>
      <c r="AB394" s="1">
        <f>ABS(IK_diagnostics_degrees[[#This Row],[Column6]]-F393)</f>
        <v>0.66219600000000001</v>
      </c>
      <c r="AC394" s="1">
        <f>ABS(IK_diagnostics_degrees[[#This Row],[Column7]]-G393)</f>
        <v>6.0520550000000002</v>
      </c>
      <c r="AD394" s="1">
        <f>ABS(IK_diagnostics_degrees[[#This Row],[Column8]]-H393)</f>
        <v>2.4786000000000001</v>
      </c>
      <c r="AE394" s="1">
        <f>ABS(IK_diagnostics_degrees[[#This Row],[Column9]]-I393)</f>
        <v>3.5744100000000003</v>
      </c>
      <c r="AF394" s="1">
        <f>ABS(IK_diagnostics_degrees[[#This Row],[Column10]]-J393)</f>
        <v>3.6865220000000005</v>
      </c>
      <c r="AG394" s="1">
        <f>ABS(IK_diagnostics_degrees[[#This Row],[Column11]]-K393)</f>
        <v>0.38302999999999998</v>
      </c>
      <c r="AH394" s="1">
        <f>ABS(IK_diagnostics_degrees[[#This Row],[Column12]]-L393)</f>
        <v>1.1958350000000002</v>
      </c>
      <c r="AI394" s="1">
        <f>ABS(IK_diagnostics_degrees[[#This Row],[Column13]]-M393)</f>
        <v>2.5764800000000001</v>
      </c>
      <c r="AJ394" s="1">
        <f>ABS(IK_diagnostics_degrees[[#This Row],[Column14]]-N393)</f>
        <v>1.6038599999999996</v>
      </c>
      <c r="AK394" s="1">
        <f>ABS(IK_diagnostics_degrees[[#This Row],[Column15]]-O393)</f>
        <v>3.004591</v>
      </c>
      <c r="AL394" s="1">
        <f>ABS(IK_diagnostics_degrees[[#This Row],[Column16]]-P393)</f>
        <v>2.7777800000000004</v>
      </c>
      <c r="AM394" s="1">
        <f>ABS(IK_diagnostics_degrees[[#This Row],[Column17]]-Q393)</f>
        <v>1.3184199999999997</v>
      </c>
      <c r="AN394" s="1">
        <f>ABS(IK_diagnostics_degrees[[#This Row],[Column18]]-R393)</f>
        <v>2.0350200000000003</v>
      </c>
      <c r="AO394" s="1">
        <f>ABS(IK_diagnostics_degrees[[#This Row],[Column19]]-S393)</f>
        <v>2.83697</v>
      </c>
      <c r="AP394" s="1">
        <f>ABS(IK_diagnostics_degrees[[#This Row],[Column20]]-T393)</f>
        <v>0.39718000000000009</v>
      </c>
      <c r="AQ394" s="1">
        <f>ABS(IK_diagnostics_degrees[[#This Row],[Column21]]-U393)</f>
        <v>1.7941700000000003</v>
      </c>
    </row>
    <row r="395" spans="1:43" x14ac:dyDescent="0.25">
      <c r="A395" s="1">
        <v>2.1738200000000001</v>
      </c>
      <c r="B395" s="1">
        <v>2.5710999999999999</v>
      </c>
      <c r="C395" s="1">
        <v>4.0150399999999999</v>
      </c>
      <c r="D395" s="1">
        <v>1.57446</v>
      </c>
      <c r="E395" s="1">
        <v>0.91154100000000005</v>
      </c>
      <c r="F395" s="1">
        <v>6.19672</v>
      </c>
      <c r="G395" s="1">
        <v>3.06244E-2</v>
      </c>
      <c r="H395" s="1">
        <v>0.14902499999999999</v>
      </c>
      <c r="I395" s="1">
        <v>0.69427700000000003</v>
      </c>
      <c r="J395" s="1">
        <v>3.7313900000000002</v>
      </c>
      <c r="K395" s="1">
        <v>6.1258699999999999</v>
      </c>
      <c r="L395" s="1">
        <v>2.74899</v>
      </c>
      <c r="M395" s="1">
        <v>0.50273699999999999</v>
      </c>
      <c r="N395" s="1">
        <v>5.2521599999999999</v>
      </c>
      <c r="O395" s="1">
        <v>3.1962899999999999</v>
      </c>
      <c r="P395" s="1" t="s">
        <v>22</v>
      </c>
      <c r="Q395" s="1">
        <v>4.4312399999999998</v>
      </c>
      <c r="R395" s="1">
        <v>4.3414299999999999</v>
      </c>
      <c r="S395" s="1">
        <v>2.47234</v>
      </c>
      <c r="T395" s="1">
        <v>2.5325899999999999</v>
      </c>
      <c r="U395" s="1">
        <v>3.6812900000000002</v>
      </c>
      <c r="V395" s="1" t="s">
        <v>23</v>
      </c>
      <c r="W395" s="1">
        <f>ABS(IK_diagnostics_degrees[[#This Row],[Column1]]-A394)</f>
        <v>2.7588699999999999</v>
      </c>
      <c r="X395" s="1">
        <f>ABS(IK_diagnostics_degrees[[#This Row],[Column2]]-B394)</f>
        <v>1.74457</v>
      </c>
      <c r="Y395" s="1">
        <f>ABS(IK_diagnostics_degrees[[#This Row],[Column3]]-C394)</f>
        <v>2.6690899999999997</v>
      </c>
      <c r="Z395" s="1">
        <f>ABS(IK_diagnostics_degrees[[#This Row],[Column4]]-D394)</f>
        <v>3.40578</v>
      </c>
      <c r="AA395" s="1">
        <f>ABS(IK_diagnostics_degrees[[#This Row],[Column5]]-E394)</f>
        <v>3.3459489999999996</v>
      </c>
      <c r="AB395" s="1">
        <f>ABS(IK_diagnostics_degrees[[#This Row],[Column6]]-F394)</f>
        <v>5.5810459999999997</v>
      </c>
      <c r="AC395" s="1">
        <f>ABS(IK_diagnostics_degrees[[#This Row],[Column7]]-G394)</f>
        <v>6.2524956000000005</v>
      </c>
      <c r="AD395" s="1">
        <f>ABS(IK_diagnostics_degrees[[#This Row],[Column8]]-H394)</f>
        <v>0.14902499999999999</v>
      </c>
      <c r="AE395" s="1">
        <f>ABS(IK_diagnostics_degrees[[#This Row],[Column9]]-I394)</f>
        <v>2.003263</v>
      </c>
      <c r="AF395" s="1">
        <f>ABS(IK_diagnostics_degrees[[#This Row],[Column10]]-J394)</f>
        <v>0.94817000000000018</v>
      </c>
      <c r="AG395" s="1">
        <f>ABS(IK_diagnostics_degrees[[#This Row],[Column11]]-K394)</f>
        <v>3.78607</v>
      </c>
      <c r="AH395" s="1">
        <f>ABS(IK_diagnostics_degrees[[#This Row],[Column12]]-L394)</f>
        <v>0.84007999999999994</v>
      </c>
      <c r="AI395" s="1">
        <f>ABS(IK_diagnostics_degrees[[#This Row],[Column13]]-M394)</f>
        <v>0.79231300000000005</v>
      </c>
      <c r="AJ395" s="1">
        <f>ABS(IK_diagnostics_degrees[[#This Row],[Column14]]-N394)</f>
        <v>9.4800000000000217E-2</v>
      </c>
      <c r="AK395" s="1">
        <f>ABS(IK_diagnostics_degrees[[#This Row],[Column15]]-O394)</f>
        <v>2.8786909999999999</v>
      </c>
      <c r="AL395" s="1">
        <f>ABS(IK_diagnostics_degrees[[#This Row],[Column16]]-P394)</f>
        <v>3.5054099999999999</v>
      </c>
      <c r="AM395" s="1">
        <f>ABS(IK_diagnostics_degrees[[#This Row],[Column17]]-Q394)</f>
        <v>1.6256899999999996</v>
      </c>
      <c r="AN395" s="1">
        <f>ABS(IK_diagnostics_degrees[[#This Row],[Column18]]-R394)</f>
        <v>0.73321999999999976</v>
      </c>
      <c r="AO395" s="1">
        <f>ABS(IK_diagnostics_degrees[[#This Row],[Column19]]-S394)</f>
        <v>2.0208399999999997</v>
      </c>
      <c r="AP395" s="1">
        <f>ABS(IK_diagnostics_degrees[[#This Row],[Column20]]-T394)</f>
        <v>1.2394400000000001</v>
      </c>
      <c r="AQ395" s="1">
        <f>ABS(IK_diagnostics_degrees[[#This Row],[Column21]]-U394)</f>
        <v>1.44821</v>
      </c>
    </row>
    <row r="396" spans="1:43" x14ac:dyDescent="0.25">
      <c r="A396" s="1">
        <v>0.99560599999999999</v>
      </c>
      <c r="B396" s="1">
        <v>4.6363300000000001</v>
      </c>
      <c r="C396" s="1">
        <v>4.2606099999999998</v>
      </c>
      <c r="D396" s="1">
        <v>6.0454600000000003</v>
      </c>
      <c r="E396" s="1">
        <v>2.4053300000000002</v>
      </c>
      <c r="F396" s="1">
        <v>5.0094200000000004</v>
      </c>
      <c r="G396" s="1">
        <v>1.15021</v>
      </c>
      <c r="H396" s="1">
        <v>0.37362899999999999</v>
      </c>
      <c r="I396" s="1">
        <v>2.1884999999999999</v>
      </c>
      <c r="J396" s="1">
        <v>2.47899</v>
      </c>
      <c r="K396" s="1">
        <v>2.1379800000000002</v>
      </c>
      <c r="L396" s="1">
        <v>0.27951900000000002</v>
      </c>
      <c r="M396" s="1">
        <v>5.1216900000000001</v>
      </c>
      <c r="N396" s="1">
        <v>4.5273199999999996</v>
      </c>
      <c r="O396" s="1">
        <v>6.01762</v>
      </c>
      <c r="P396" s="1">
        <v>0.92544400000000004</v>
      </c>
      <c r="Q396" s="1">
        <v>2.90951</v>
      </c>
      <c r="R396" s="1">
        <v>3.0303399999999998</v>
      </c>
      <c r="S396" s="1">
        <v>1.63222</v>
      </c>
      <c r="T396" s="1">
        <v>4.6273999999999997</v>
      </c>
      <c r="U396" s="1">
        <v>1.17442</v>
      </c>
      <c r="V396" s="1" t="s">
        <v>23</v>
      </c>
      <c r="W396" s="1">
        <f>ABS(IK_diagnostics_degrees[[#This Row],[Column1]]-A395)</f>
        <v>1.1782140000000001</v>
      </c>
      <c r="X396" s="1">
        <f>ABS(IK_diagnostics_degrees[[#This Row],[Column2]]-B395)</f>
        <v>2.0652300000000001</v>
      </c>
      <c r="Y396" s="1">
        <f>ABS(IK_diagnostics_degrees[[#This Row],[Column3]]-C395)</f>
        <v>0.24556999999999984</v>
      </c>
      <c r="Z396" s="1">
        <f>ABS(IK_diagnostics_degrees[[#This Row],[Column4]]-D395)</f>
        <v>4.4710000000000001</v>
      </c>
      <c r="AA396" s="1">
        <f>ABS(IK_diagnostics_degrees[[#This Row],[Column5]]-E395)</f>
        <v>1.493789</v>
      </c>
      <c r="AB396" s="1">
        <f>ABS(IK_diagnostics_degrees[[#This Row],[Column6]]-F395)</f>
        <v>1.1872999999999996</v>
      </c>
      <c r="AC396" s="1">
        <f>ABS(IK_diagnostics_degrees[[#This Row],[Column7]]-G395)</f>
        <v>1.1195856</v>
      </c>
      <c r="AD396" s="1">
        <f>ABS(IK_diagnostics_degrees[[#This Row],[Column8]]-H395)</f>
        <v>0.224604</v>
      </c>
      <c r="AE396" s="1">
        <f>ABS(IK_diagnostics_degrees[[#This Row],[Column9]]-I395)</f>
        <v>1.4942229999999999</v>
      </c>
      <c r="AF396" s="1">
        <f>ABS(IK_diagnostics_degrees[[#This Row],[Column10]]-J395)</f>
        <v>1.2524000000000002</v>
      </c>
      <c r="AG396" s="1">
        <f>ABS(IK_diagnostics_degrees[[#This Row],[Column11]]-K395)</f>
        <v>3.9878899999999997</v>
      </c>
      <c r="AH396" s="1">
        <f>ABS(IK_diagnostics_degrees[[#This Row],[Column12]]-L395)</f>
        <v>2.469471</v>
      </c>
      <c r="AI396" s="1">
        <f>ABS(IK_diagnostics_degrees[[#This Row],[Column13]]-M395)</f>
        <v>4.6189530000000003</v>
      </c>
      <c r="AJ396" s="1">
        <f>ABS(IK_diagnostics_degrees[[#This Row],[Column14]]-N395)</f>
        <v>0.72484000000000037</v>
      </c>
      <c r="AK396" s="1">
        <f>ABS(IK_diagnostics_degrees[[#This Row],[Column15]]-O395)</f>
        <v>2.8213300000000001</v>
      </c>
      <c r="AL396" s="1">
        <f>ABS(IK_diagnostics_degrees[[#This Row],[Column16]]-P395)</f>
        <v>0.92544400000000004</v>
      </c>
      <c r="AM396" s="1">
        <f>ABS(IK_diagnostics_degrees[[#This Row],[Column17]]-Q395)</f>
        <v>1.5217299999999998</v>
      </c>
      <c r="AN396" s="1">
        <f>ABS(IK_diagnostics_degrees[[#This Row],[Column18]]-R395)</f>
        <v>1.3110900000000001</v>
      </c>
      <c r="AO396" s="1">
        <f>ABS(IK_diagnostics_degrees[[#This Row],[Column19]]-S395)</f>
        <v>0.84011999999999998</v>
      </c>
      <c r="AP396" s="1">
        <f>ABS(IK_diagnostics_degrees[[#This Row],[Column20]]-T395)</f>
        <v>2.0948099999999998</v>
      </c>
      <c r="AQ396" s="1">
        <f>ABS(IK_diagnostics_degrees[[#This Row],[Column21]]-U395)</f>
        <v>2.5068700000000002</v>
      </c>
    </row>
    <row r="397" spans="1:43" x14ac:dyDescent="0.25">
      <c r="A397" s="1">
        <v>1.7059899999999999</v>
      </c>
      <c r="B397" s="1">
        <v>3.0293800000000002</v>
      </c>
      <c r="C397" s="1">
        <v>4.9466400000000004</v>
      </c>
      <c r="D397" s="1">
        <v>6.1205699999999998</v>
      </c>
      <c r="E397" s="1">
        <v>6.2831900000000003</v>
      </c>
      <c r="F397" s="1">
        <v>7.0890599999999998E-2</v>
      </c>
      <c r="G397" s="1">
        <v>1.7967900000000001</v>
      </c>
      <c r="H397" s="1">
        <v>3.07857</v>
      </c>
      <c r="I397" s="1">
        <v>3.3846500000000002</v>
      </c>
      <c r="J397" s="1">
        <v>3.7791899999999998</v>
      </c>
      <c r="K397" s="1">
        <v>1.23909</v>
      </c>
      <c r="L397" s="1">
        <v>1.79383</v>
      </c>
      <c r="M397" s="1">
        <v>1.6856100000000001</v>
      </c>
      <c r="N397" s="1">
        <v>3.6107999999999998</v>
      </c>
      <c r="O397" s="1">
        <v>3.91215</v>
      </c>
      <c r="P397" s="1">
        <v>3.8166699999999998</v>
      </c>
      <c r="Q397" s="1">
        <v>3.4253900000000002</v>
      </c>
      <c r="R397" s="1">
        <v>0.87259500000000001</v>
      </c>
      <c r="S397" s="1">
        <v>6.2831900000000003</v>
      </c>
      <c r="T397" s="1">
        <v>2.6745800000000002</v>
      </c>
      <c r="U397" s="1">
        <v>0.86900299999999997</v>
      </c>
      <c r="V397" s="1" t="s">
        <v>23</v>
      </c>
      <c r="W397" s="1">
        <f>ABS(IK_diagnostics_degrees[[#This Row],[Column1]]-A396)</f>
        <v>0.7103839999999999</v>
      </c>
      <c r="X397" s="1">
        <f>ABS(IK_diagnostics_degrees[[#This Row],[Column2]]-B396)</f>
        <v>1.6069499999999999</v>
      </c>
      <c r="Y397" s="1">
        <f>ABS(IK_diagnostics_degrees[[#This Row],[Column3]]-C396)</f>
        <v>0.68603000000000058</v>
      </c>
      <c r="Z397" s="1">
        <f>ABS(IK_diagnostics_degrees[[#This Row],[Column4]]-D396)</f>
        <v>7.5109999999999566E-2</v>
      </c>
      <c r="AA397" s="1">
        <f>ABS(IK_diagnostics_degrees[[#This Row],[Column5]]-E396)</f>
        <v>3.8778600000000001</v>
      </c>
      <c r="AB397" s="1">
        <f>ABS(IK_diagnostics_degrees[[#This Row],[Column6]]-F396)</f>
        <v>4.9385294000000002</v>
      </c>
      <c r="AC397" s="1">
        <f>ABS(IK_diagnostics_degrees[[#This Row],[Column7]]-G396)</f>
        <v>0.64658000000000015</v>
      </c>
      <c r="AD397" s="1">
        <f>ABS(IK_diagnostics_degrees[[#This Row],[Column8]]-H396)</f>
        <v>2.7049409999999998</v>
      </c>
      <c r="AE397" s="1">
        <f>ABS(IK_diagnostics_degrees[[#This Row],[Column9]]-I396)</f>
        <v>1.1961500000000003</v>
      </c>
      <c r="AF397" s="1">
        <f>ABS(IK_diagnostics_degrees[[#This Row],[Column10]]-J396)</f>
        <v>1.3001999999999998</v>
      </c>
      <c r="AG397" s="1">
        <f>ABS(IK_diagnostics_degrees[[#This Row],[Column11]]-K396)</f>
        <v>0.89889000000000019</v>
      </c>
      <c r="AH397" s="1">
        <f>ABS(IK_diagnostics_degrees[[#This Row],[Column12]]-L396)</f>
        <v>1.514311</v>
      </c>
      <c r="AI397" s="1">
        <f>ABS(IK_diagnostics_degrees[[#This Row],[Column13]]-M396)</f>
        <v>3.43608</v>
      </c>
      <c r="AJ397" s="1">
        <f>ABS(IK_diagnostics_degrees[[#This Row],[Column14]]-N396)</f>
        <v>0.91651999999999978</v>
      </c>
      <c r="AK397" s="1">
        <f>ABS(IK_diagnostics_degrees[[#This Row],[Column15]]-O396)</f>
        <v>2.10547</v>
      </c>
      <c r="AL397" s="1">
        <f>ABS(IK_diagnostics_degrees[[#This Row],[Column16]]-P396)</f>
        <v>2.8912259999999996</v>
      </c>
      <c r="AM397" s="1">
        <f>ABS(IK_diagnostics_degrees[[#This Row],[Column17]]-Q396)</f>
        <v>0.51588000000000012</v>
      </c>
      <c r="AN397" s="1">
        <f>ABS(IK_diagnostics_degrees[[#This Row],[Column18]]-R396)</f>
        <v>2.1577449999999998</v>
      </c>
      <c r="AO397" s="1">
        <f>ABS(IK_diagnostics_degrees[[#This Row],[Column19]]-S396)</f>
        <v>4.65097</v>
      </c>
      <c r="AP397" s="1">
        <f>ABS(IK_diagnostics_degrees[[#This Row],[Column20]]-T396)</f>
        <v>1.9528199999999996</v>
      </c>
      <c r="AQ397" s="1">
        <f>ABS(IK_diagnostics_degrees[[#This Row],[Column21]]-U396)</f>
        <v>0.30541700000000005</v>
      </c>
    </row>
    <row r="398" spans="1:43" x14ac:dyDescent="0.25">
      <c r="A398" s="1">
        <v>0.29244500000000001</v>
      </c>
      <c r="B398" s="1">
        <v>4.60304</v>
      </c>
      <c r="C398" s="1">
        <v>3.0976300000000001</v>
      </c>
      <c r="D398" s="1">
        <v>1.45103</v>
      </c>
      <c r="E398" s="1">
        <v>5.6555600000000004</v>
      </c>
      <c r="F398" s="1">
        <v>5.6801000000000004</v>
      </c>
      <c r="G398" s="1">
        <v>3.5142000000000002</v>
      </c>
      <c r="H398" s="1">
        <v>3.5200300000000002</v>
      </c>
      <c r="I398" s="1">
        <v>0.32694899999999999</v>
      </c>
      <c r="J398" s="1">
        <v>1.0404599999999999</v>
      </c>
      <c r="K398" s="1">
        <v>3.5915599999999999</v>
      </c>
      <c r="L398" s="1">
        <v>5.4176399999999996</v>
      </c>
      <c r="M398" s="1">
        <v>6.2636700000000003</v>
      </c>
      <c r="N398" s="1">
        <v>4.9593299999999996</v>
      </c>
      <c r="O398" s="1">
        <v>6.1299299999999999</v>
      </c>
      <c r="P398" s="1">
        <v>3.5687000000000002</v>
      </c>
      <c r="Q398" s="1">
        <v>2.90943</v>
      </c>
      <c r="R398" s="1">
        <v>2.5754100000000002</v>
      </c>
      <c r="S398" s="1">
        <v>6.1389100000000001</v>
      </c>
      <c r="T398" s="1">
        <v>6.1742699999999999</v>
      </c>
      <c r="U398" s="1">
        <v>4.5514700000000001</v>
      </c>
      <c r="V398" s="1" t="s">
        <v>23</v>
      </c>
      <c r="W398" s="1">
        <f>ABS(IK_diagnostics_degrees[[#This Row],[Column1]]-A397)</f>
        <v>1.4135449999999998</v>
      </c>
      <c r="X398" s="1">
        <f>ABS(IK_diagnostics_degrees[[#This Row],[Column2]]-B397)</f>
        <v>1.5736599999999998</v>
      </c>
      <c r="Y398" s="1">
        <f>ABS(IK_diagnostics_degrees[[#This Row],[Column3]]-C397)</f>
        <v>1.8490100000000003</v>
      </c>
      <c r="Z398" s="1">
        <f>ABS(IK_diagnostics_degrees[[#This Row],[Column4]]-D397)</f>
        <v>4.6695399999999996</v>
      </c>
      <c r="AA398" s="1">
        <f>ABS(IK_diagnostics_degrees[[#This Row],[Column5]]-E397)</f>
        <v>0.62762999999999991</v>
      </c>
      <c r="AB398" s="1">
        <f>ABS(IK_diagnostics_degrees[[#This Row],[Column6]]-F397)</f>
        <v>5.6092094000000001</v>
      </c>
      <c r="AC398" s="1">
        <f>ABS(IK_diagnostics_degrees[[#This Row],[Column7]]-G397)</f>
        <v>1.7174100000000001</v>
      </c>
      <c r="AD398" s="1">
        <f>ABS(IK_diagnostics_degrees[[#This Row],[Column8]]-H397)</f>
        <v>0.44146000000000019</v>
      </c>
      <c r="AE398" s="1">
        <f>ABS(IK_diagnostics_degrees[[#This Row],[Column9]]-I397)</f>
        <v>3.0577010000000002</v>
      </c>
      <c r="AF398" s="1">
        <f>ABS(IK_diagnostics_degrees[[#This Row],[Column10]]-J397)</f>
        <v>2.7387299999999999</v>
      </c>
      <c r="AG398" s="1">
        <f>ABS(IK_diagnostics_degrees[[#This Row],[Column11]]-K397)</f>
        <v>2.3524699999999998</v>
      </c>
      <c r="AH398" s="1">
        <f>ABS(IK_diagnostics_degrees[[#This Row],[Column12]]-L397)</f>
        <v>3.6238099999999998</v>
      </c>
      <c r="AI398" s="1">
        <f>ABS(IK_diagnostics_degrees[[#This Row],[Column13]]-M397)</f>
        <v>4.5780600000000007</v>
      </c>
      <c r="AJ398" s="1">
        <f>ABS(IK_diagnostics_degrees[[#This Row],[Column14]]-N397)</f>
        <v>1.3485299999999998</v>
      </c>
      <c r="AK398" s="1">
        <f>ABS(IK_diagnostics_degrees[[#This Row],[Column15]]-O397)</f>
        <v>2.2177799999999999</v>
      </c>
      <c r="AL398" s="1">
        <f>ABS(IK_diagnostics_degrees[[#This Row],[Column16]]-P397)</f>
        <v>0.24796999999999958</v>
      </c>
      <c r="AM398" s="1">
        <f>ABS(IK_diagnostics_degrees[[#This Row],[Column17]]-Q397)</f>
        <v>0.5159600000000002</v>
      </c>
      <c r="AN398" s="1">
        <f>ABS(IK_diagnostics_degrees[[#This Row],[Column18]]-R397)</f>
        <v>1.7028150000000002</v>
      </c>
      <c r="AO398" s="1">
        <f>ABS(IK_diagnostics_degrees[[#This Row],[Column19]]-S397)</f>
        <v>0.14428000000000019</v>
      </c>
      <c r="AP398" s="1">
        <f>ABS(IK_diagnostics_degrees[[#This Row],[Column20]]-T397)</f>
        <v>3.4996899999999997</v>
      </c>
      <c r="AQ398" s="1">
        <f>ABS(IK_diagnostics_degrees[[#This Row],[Column21]]-U397)</f>
        <v>3.6824669999999999</v>
      </c>
    </row>
    <row r="399" spans="1:43" x14ac:dyDescent="0.25">
      <c r="A399" s="1">
        <v>1.5395000000000001</v>
      </c>
      <c r="B399" s="1">
        <v>5.36557</v>
      </c>
      <c r="C399" s="1">
        <v>4.7774400000000004</v>
      </c>
      <c r="D399" s="1">
        <v>4.9844099999999996</v>
      </c>
      <c r="E399" s="1">
        <v>3.5329000000000002</v>
      </c>
      <c r="F399" s="1">
        <v>1.54983</v>
      </c>
      <c r="G399" s="1">
        <v>0.273621</v>
      </c>
      <c r="H399" s="1">
        <v>4.4584000000000001</v>
      </c>
      <c r="I399" s="1">
        <v>1.8895</v>
      </c>
      <c r="J399" s="1">
        <v>2.3456700000000001</v>
      </c>
      <c r="K399" s="1">
        <v>5.1143900000000002</v>
      </c>
      <c r="L399" s="1">
        <v>1.4875100000000001</v>
      </c>
      <c r="M399" s="1">
        <v>5.0248200000000001</v>
      </c>
      <c r="N399" s="1">
        <v>2.45573</v>
      </c>
      <c r="O399" s="1">
        <v>0.38325199999999998</v>
      </c>
      <c r="P399" s="1">
        <v>1.5889800000000001</v>
      </c>
      <c r="Q399" s="1">
        <v>3.0091100000000002</v>
      </c>
      <c r="R399" s="1">
        <v>3.8227699999999998</v>
      </c>
      <c r="S399" s="1">
        <v>4.8775399999999998</v>
      </c>
      <c r="T399" s="1">
        <v>1.2054800000000001</v>
      </c>
      <c r="U399" s="1">
        <v>2.2312799999999999</v>
      </c>
      <c r="V399" s="1" t="s">
        <v>23</v>
      </c>
      <c r="W399" s="1">
        <f>ABS(IK_diagnostics_degrees[[#This Row],[Column1]]-A398)</f>
        <v>1.247055</v>
      </c>
      <c r="X399" s="1">
        <f>ABS(IK_diagnostics_degrees[[#This Row],[Column2]]-B398)</f>
        <v>0.76252999999999993</v>
      </c>
      <c r="Y399" s="1">
        <f>ABS(IK_diagnostics_degrees[[#This Row],[Column3]]-C398)</f>
        <v>1.6798100000000002</v>
      </c>
      <c r="Z399" s="1">
        <f>ABS(IK_diagnostics_degrees[[#This Row],[Column4]]-D398)</f>
        <v>3.5333799999999993</v>
      </c>
      <c r="AA399" s="1">
        <f>ABS(IK_diagnostics_degrees[[#This Row],[Column5]]-E398)</f>
        <v>2.1226600000000002</v>
      </c>
      <c r="AB399" s="1">
        <f>ABS(IK_diagnostics_degrees[[#This Row],[Column6]]-F398)</f>
        <v>4.1302700000000003</v>
      </c>
      <c r="AC399" s="1">
        <f>ABS(IK_diagnostics_degrees[[#This Row],[Column7]]-G398)</f>
        <v>3.2405790000000003</v>
      </c>
      <c r="AD399" s="1">
        <f>ABS(IK_diagnostics_degrees[[#This Row],[Column8]]-H398)</f>
        <v>0.93836999999999993</v>
      </c>
      <c r="AE399" s="1">
        <f>ABS(IK_diagnostics_degrees[[#This Row],[Column9]]-I398)</f>
        <v>1.562551</v>
      </c>
      <c r="AF399" s="1">
        <f>ABS(IK_diagnostics_degrees[[#This Row],[Column10]]-J398)</f>
        <v>1.3052100000000002</v>
      </c>
      <c r="AG399" s="1">
        <f>ABS(IK_diagnostics_degrees[[#This Row],[Column11]]-K398)</f>
        <v>1.5228300000000004</v>
      </c>
      <c r="AH399" s="1">
        <f>ABS(IK_diagnostics_degrees[[#This Row],[Column12]]-L398)</f>
        <v>3.9301299999999992</v>
      </c>
      <c r="AI399" s="1">
        <f>ABS(IK_diagnostics_degrees[[#This Row],[Column13]]-M398)</f>
        <v>1.2388500000000002</v>
      </c>
      <c r="AJ399" s="1">
        <f>ABS(IK_diagnostics_degrees[[#This Row],[Column14]]-N398)</f>
        <v>2.5035999999999996</v>
      </c>
      <c r="AK399" s="1">
        <f>ABS(IK_diagnostics_degrees[[#This Row],[Column15]]-O398)</f>
        <v>5.7466780000000002</v>
      </c>
      <c r="AL399" s="1">
        <f>ABS(IK_diagnostics_degrees[[#This Row],[Column16]]-P398)</f>
        <v>1.9797200000000001</v>
      </c>
      <c r="AM399" s="1">
        <f>ABS(IK_diagnostics_degrees[[#This Row],[Column17]]-Q398)</f>
        <v>9.9680000000000213E-2</v>
      </c>
      <c r="AN399" s="1">
        <f>ABS(IK_diagnostics_degrees[[#This Row],[Column18]]-R398)</f>
        <v>1.2473599999999996</v>
      </c>
      <c r="AO399" s="1">
        <f>ABS(IK_diagnostics_degrees[[#This Row],[Column19]]-S398)</f>
        <v>1.2613700000000003</v>
      </c>
      <c r="AP399" s="1">
        <f>ABS(IK_diagnostics_degrees[[#This Row],[Column20]]-T398)</f>
        <v>4.9687900000000003</v>
      </c>
      <c r="AQ399" s="1">
        <f>ABS(IK_diagnostics_degrees[[#This Row],[Column21]]-U398)</f>
        <v>2.3201900000000002</v>
      </c>
    </row>
    <row r="400" spans="1:43" x14ac:dyDescent="0.25">
      <c r="A400" s="1">
        <v>5.3574799999999998</v>
      </c>
      <c r="B400" s="1">
        <v>4.77027</v>
      </c>
      <c r="C400" s="1">
        <v>2.3374100000000002</v>
      </c>
      <c r="D400" s="1">
        <v>2.4176700000000002</v>
      </c>
      <c r="E400" s="1">
        <v>1.4312199999999999</v>
      </c>
      <c r="F400" s="1">
        <v>1.8163899999999999</v>
      </c>
      <c r="G400" s="1">
        <v>3.2622499999999999</v>
      </c>
      <c r="H400" s="1">
        <v>4.5301099999999996</v>
      </c>
      <c r="I400" s="1">
        <v>2.6551200000000001</v>
      </c>
      <c r="J400" s="1">
        <v>6.0442999999999998</v>
      </c>
      <c r="K400" s="1">
        <v>0.70611199999999996</v>
      </c>
      <c r="L400" s="1">
        <v>2.4052600000000002</v>
      </c>
      <c r="M400" s="1">
        <v>4.1563499999999998</v>
      </c>
      <c r="N400" s="1">
        <v>0.747587</v>
      </c>
      <c r="O400" s="1">
        <v>6.2588699999999999</v>
      </c>
      <c r="P400" s="1">
        <v>2.8013400000000002</v>
      </c>
      <c r="Q400" s="1">
        <v>6.28172</v>
      </c>
      <c r="R400" s="1">
        <v>2.3850699999999998</v>
      </c>
      <c r="S400" s="1">
        <v>1.44885</v>
      </c>
      <c r="T400" s="1" t="s">
        <v>22</v>
      </c>
      <c r="U400" s="1">
        <v>1.6719999999999999</v>
      </c>
      <c r="V400" s="1" t="s">
        <v>23</v>
      </c>
      <c r="W400" s="1">
        <f>ABS(IK_diagnostics_degrees[[#This Row],[Column1]]-A399)</f>
        <v>3.8179799999999995</v>
      </c>
      <c r="X400" s="1">
        <f>ABS(IK_diagnostics_degrees[[#This Row],[Column2]]-B399)</f>
        <v>0.59529999999999994</v>
      </c>
      <c r="Y400" s="1">
        <f>ABS(IK_diagnostics_degrees[[#This Row],[Column3]]-C399)</f>
        <v>2.4400300000000001</v>
      </c>
      <c r="Z400" s="1">
        <f>ABS(IK_diagnostics_degrees[[#This Row],[Column4]]-D399)</f>
        <v>2.5667399999999994</v>
      </c>
      <c r="AA400" s="1">
        <f>ABS(IK_diagnostics_degrees[[#This Row],[Column5]]-E399)</f>
        <v>2.10168</v>
      </c>
      <c r="AB400" s="1">
        <f>ABS(IK_diagnostics_degrees[[#This Row],[Column6]]-F399)</f>
        <v>0.26655999999999991</v>
      </c>
      <c r="AC400" s="1">
        <f>ABS(IK_diagnostics_degrees[[#This Row],[Column7]]-G399)</f>
        <v>2.988629</v>
      </c>
      <c r="AD400" s="1">
        <f>ABS(IK_diagnostics_degrees[[#This Row],[Column8]]-H399)</f>
        <v>7.1709999999999496E-2</v>
      </c>
      <c r="AE400" s="1">
        <f>ABS(IK_diagnostics_degrees[[#This Row],[Column9]]-I399)</f>
        <v>0.76562000000000019</v>
      </c>
      <c r="AF400" s="1">
        <f>ABS(IK_diagnostics_degrees[[#This Row],[Column10]]-J399)</f>
        <v>3.6986299999999996</v>
      </c>
      <c r="AG400" s="1">
        <f>ABS(IK_diagnostics_degrees[[#This Row],[Column11]]-K399)</f>
        <v>4.4082780000000001</v>
      </c>
      <c r="AH400" s="1">
        <f>ABS(IK_diagnostics_degrees[[#This Row],[Column12]]-L399)</f>
        <v>0.91775000000000007</v>
      </c>
      <c r="AI400" s="1">
        <f>ABS(IK_diagnostics_degrees[[#This Row],[Column13]]-M399)</f>
        <v>0.8684700000000003</v>
      </c>
      <c r="AJ400" s="1">
        <f>ABS(IK_diagnostics_degrees[[#This Row],[Column14]]-N399)</f>
        <v>1.708143</v>
      </c>
      <c r="AK400" s="1">
        <f>ABS(IK_diagnostics_degrees[[#This Row],[Column15]]-O399)</f>
        <v>5.8756180000000002</v>
      </c>
      <c r="AL400" s="1">
        <f>ABS(IK_diagnostics_degrees[[#This Row],[Column16]]-P399)</f>
        <v>1.2123600000000001</v>
      </c>
      <c r="AM400" s="1">
        <f>ABS(IK_diagnostics_degrees[[#This Row],[Column17]]-Q399)</f>
        <v>3.2726099999999998</v>
      </c>
      <c r="AN400" s="1">
        <f>ABS(IK_diagnostics_degrees[[#This Row],[Column18]]-R399)</f>
        <v>1.4377</v>
      </c>
      <c r="AO400" s="1">
        <f>ABS(IK_diagnostics_degrees[[#This Row],[Column19]]-S399)</f>
        <v>3.4286899999999996</v>
      </c>
      <c r="AP400" s="1">
        <f>ABS(IK_diagnostics_degrees[[#This Row],[Column20]]-T399)</f>
        <v>1.2054800000000001</v>
      </c>
      <c r="AQ400" s="1">
        <f>ABS(IK_diagnostics_degrees[[#This Row],[Column21]]-U399)</f>
        <v>0.55928</v>
      </c>
    </row>
    <row r="401" spans="1:43" x14ac:dyDescent="0.25">
      <c r="A401" s="1">
        <v>5.0749899999999997</v>
      </c>
      <c r="B401" s="1">
        <v>0.89080800000000004</v>
      </c>
      <c r="C401" s="1">
        <v>2.9865599999999999</v>
      </c>
      <c r="D401" s="1">
        <v>2.6275200000000001</v>
      </c>
      <c r="E401" s="1">
        <v>2.9491499999999999</v>
      </c>
      <c r="F401" s="1">
        <v>1.83</v>
      </c>
      <c r="G401" s="1">
        <v>4.3885100000000001</v>
      </c>
      <c r="H401" s="1">
        <v>5.4293899999999997</v>
      </c>
      <c r="I401" s="1">
        <v>2.09951</v>
      </c>
      <c r="J401" s="1">
        <v>3.9602599999999999</v>
      </c>
      <c r="K401" s="1">
        <v>2.6294300000000002</v>
      </c>
      <c r="L401" s="1">
        <v>1.67801</v>
      </c>
      <c r="M401" s="1">
        <v>3.7408199999999998</v>
      </c>
      <c r="N401" s="1">
        <v>2.5844900000000002</v>
      </c>
      <c r="O401" s="1">
        <v>3.1097600000000001</v>
      </c>
      <c r="P401" s="1">
        <v>3.2335799999999999</v>
      </c>
      <c r="Q401" s="1">
        <v>4.1884399999999999</v>
      </c>
      <c r="R401" s="1">
        <v>2.68032</v>
      </c>
      <c r="S401" s="1">
        <v>5.4409200000000002</v>
      </c>
      <c r="T401" s="1">
        <v>1.95469</v>
      </c>
      <c r="U401" s="1">
        <v>3.1066199999999999</v>
      </c>
      <c r="V401" s="1" t="s">
        <v>23</v>
      </c>
      <c r="W401" s="1">
        <f>ABS(IK_diagnostics_degrees[[#This Row],[Column1]]-A400)</f>
        <v>0.28249000000000013</v>
      </c>
      <c r="X401" s="1">
        <f>ABS(IK_diagnostics_degrees[[#This Row],[Column2]]-B400)</f>
        <v>3.8794620000000002</v>
      </c>
      <c r="Y401" s="1">
        <f>ABS(IK_diagnostics_degrees[[#This Row],[Column3]]-C400)</f>
        <v>0.64914999999999967</v>
      </c>
      <c r="Z401" s="1">
        <f>ABS(IK_diagnostics_degrees[[#This Row],[Column4]]-D400)</f>
        <v>0.20984999999999987</v>
      </c>
      <c r="AA401" s="1">
        <f>ABS(IK_diagnostics_degrees[[#This Row],[Column5]]-E400)</f>
        <v>1.51793</v>
      </c>
      <c r="AB401" s="1">
        <f>ABS(IK_diagnostics_degrees[[#This Row],[Column6]]-F400)</f>
        <v>1.3610000000000122E-2</v>
      </c>
      <c r="AC401" s="1">
        <f>ABS(IK_diagnostics_degrees[[#This Row],[Column7]]-G400)</f>
        <v>1.1262600000000003</v>
      </c>
      <c r="AD401" s="1">
        <f>ABS(IK_diagnostics_degrees[[#This Row],[Column8]]-H400)</f>
        <v>0.89928000000000008</v>
      </c>
      <c r="AE401" s="1">
        <f>ABS(IK_diagnostics_degrees[[#This Row],[Column9]]-I400)</f>
        <v>0.55561000000000016</v>
      </c>
      <c r="AF401" s="1">
        <f>ABS(IK_diagnostics_degrees[[#This Row],[Column10]]-J400)</f>
        <v>2.0840399999999999</v>
      </c>
      <c r="AG401" s="1">
        <f>ABS(IK_diagnostics_degrees[[#This Row],[Column11]]-K400)</f>
        <v>1.9233180000000001</v>
      </c>
      <c r="AH401" s="1">
        <f>ABS(IK_diagnostics_degrees[[#This Row],[Column12]]-L400)</f>
        <v>0.72725000000000017</v>
      </c>
      <c r="AI401" s="1">
        <f>ABS(IK_diagnostics_degrees[[#This Row],[Column13]]-M400)</f>
        <v>0.41552999999999995</v>
      </c>
      <c r="AJ401" s="1">
        <f>ABS(IK_diagnostics_degrees[[#This Row],[Column14]]-N400)</f>
        <v>1.8369030000000002</v>
      </c>
      <c r="AK401" s="1">
        <f>ABS(IK_diagnostics_degrees[[#This Row],[Column15]]-O400)</f>
        <v>3.1491099999999999</v>
      </c>
      <c r="AL401" s="1">
        <f>ABS(IK_diagnostics_degrees[[#This Row],[Column16]]-P400)</f>
        <v>0.43223999999999974</v>
      </c>
      <c r="AM401" s="1">
        <f>ABS(IK_diagnostics_degrees[[#This Row],[Column17]]-Q400)</f>
        <v>2.09328</v>
      </c>
      <c r="AN401" s="1">
        <f>ABS(IK_diagnostics_degrees[[#This Row],[Column18]]-R400)</f>
        <v>0.29525000000000023</v>
      </c>
      <c r="AO401" s="1">
        <f>ABS(IK_diagnostics_degrees[[#This Row],[Column19]]-S400)</f>
        <v>3.99207</v>
      </c>
      <c r="AP401" s="1">
        <f>ABS(IK_diagnostics_degrees[[#This Row],[Column20]]-T400)</f>
        <v>1.95469</v>
      </c>
      <c r="AQ401" s="1">
        <f>ABS(IK_diagnostics_degrees[[#This Row],[Column21]]-U400)</f>
        <v>1.43462</v>
      </c>
    </row>
    <row r="402" spans="1:43" x14ac:dyDescent="0.25">
      <c r="A402" s="1">
        <v>4.90923</v>
      </c>
      <c r="B402" s="1">
        <v>0.18479699999999999</v>
      </c>
      <c r="C402" s="1">
        <v>1.2152499999999999</v>
      </c>
      <c r="D402" s="1">
        <v>0.81211</v>
      </c>
      <c r="E402" s="1">
        <v>4.0314699999999997</v>
      </c>
      <c r="F402" s="1">
        <v>3.5483199999999999</v>
      </c>
      <c r="G402" s="1">
        <v>5.9177</v>
      </c>
      <c r="H402" s="1">
        <v>3.3868900000000002</v>
      </c>
      <c r="I402" s="1">
        <v>4.8630300000000002</v>
      </c>
      <c r="J402" s="1">
        <v>2.0593900000000001</v>
      </c>
      <c r="K402" s="1">
        <v>4.9163600000000001</v>
      </c>
      <c r="L402" s="1">
        <v>2.36605</v>
      </c>
      <c r="M402" s="1">
        <v>4.65177</v>
      </c>
      <c r="N402" s="1">
        <v>3.7819600000000002</v>
      </c>
      <c r="O402" s="1">
        <v>3.5639699999999999</v>
      </c>
      <c r="P402" s="1">
        <v>4.3781800000000004</v>
      </c>
      <c r="Q402" s="1">
        <v>2.1153</v>
      </c>
      <c r="R402" s="1">
        <v>1.0260199999999999</v>
      </c>
      <c r="S402" s="1">
        <v>2.1405599999999998</v>
      </c>
      <c r="T402" s="1">
        <v>0.45297399999999999</v>
      </c>
      <c r="U402" s="1">
        <v>2.1684000000000001</v>
      </c>
      <c r="V402" s="1" t="s">
        <v>23</v>
      </c>
      <c r="W402" s="1">
        <f>ABS(IK_diagnostics_degrees[[#This Row],[Column1]]-A401)</f>
        <v>0.16575999999999969</v>
      </c>
      <c r="X402" s="1">
        <f>ABS(IK_diagnostics_degrees[[#This Row],[Column2]]-B401)</f>
        <v>0.70601100000000006</v>
      </c>
      <c r="Y402" s="1">
        <f>ABS(IK_diagnostics_degrees[[#This Row],[Column3]]-C401)</f>
        <v>1.7713099999999999</v>
      </c>
      <c r="Z402" s="1">
        <f>ABS(IK_diagnostics_degrees[[#This Row],[Column4]]-D401)</f>
        <v>1.81541</v>
      </c>
      <c r="AA402" s="1">
        <f>ABS(IK_diagnostics_degrees[[#This Row],[Column5]]-E401)</f>
        <v>1.0823199999999997</v>
      </c>
      <c r="AB402" s="1">
        <f>ABS(IK_diagnostics_degrees[[#This Row],[Column6]]-F401)</f>
        <v>1.7183199999999998</v>
      </c>
      <c r="AC402" s="1">
        <f>ABS(IK_diagnostics_degrees[[#This Row],[Column7]]-G401)</f>
        <v>1.5291899999999998</v>
      </c>
      <c r="AD402" s="1">
        <f>ABS(IK_diagnostics_degrees[[#This Row],[Column8]]-H401)</f>
        <v>2.0424999999999995</v>
      </c>
      <c r="AE402" s="1">
        <f>ABS(IK_diagnostics_degrees[[#This Row],[Column9]]-I401)</f>
        <v>2.7635200000000002</v>
      </c>
      <c r="AF402" s="1">
        <f>ABS(IK_diagnostics_degrees[[#This Row],[Column10]]-J401)</f>
        <v>1.9008699999999998</v>
      </c>
      <c r="AG402" s="1">
        <f>ABS(IK_diagnostics_degrees[[#This Row],[Column11]]-K401)</f>
        <v>2.2869299999999999</v>
      </c>
      <c r="AH402" s="1">
        <f>ABS(IK_diagnostics_degrees[[#This Row],[Column12]]-L401)</f>
        <v>0.68803999999999998</v>
      </c>
      <c r="AI402" s="1">
        <f>ABS(IK_diagnostics_degrees[[#This Row],[Column13]]-M401)</f>
        <v>0.91095000000000015</v>
      </c>
      <c r="AJ402" s="1">
        <f>ABS(IK_diagnostics_degrees[[#This Row],[Column14]]-N401)</f>
        <v>1.19747</v>
      </c>
      <c r="AK402" s="1">
        <f>ABS(IK_diagnostics_degrees[[#This Row],[Column15]]-O401)</f>
        <v>0.45420999999999978</v>
      </c>
      <c r="AL402" s="1">
        <f>ABS(IK_diagnostics_degrees[[#This Row],[Column16]]-P401)</f>
        <v>1.1446000000000005</v>
      </c>
      <c r="AM402" s="1">
        <f>ABS(IK_diagnostics_degrees[[#This Row],[Column17]]-Q401)</f>
        <v>2.07314</v>
      </c>
      <c r="AN402" s="1">
        <f>ABS(IK_diagnostics_degrees[[#This Row],[Column18]]-R401)</f>
        <v>1.6543000000000001</v>
      </c>
      <c r="AO402" s="1">
        <f>ABS(IK_diagnostics_degrees[[#This Row],[Column19]]-S401)</f>
        <v>3.3003600000000004</v>
      </c>
      <c r="AP402" s="1">
        <f>ABS(IK_diagnostics_degrees[[#This Row],[Column20]]-T401)</f>
        <v>1.5017160000000001</v>
      </c>
      <c r="AQ402" s="1">
        <f>ABS(IK_diagnostics_degrees[[#This Row],[Column21]]-U401)</f>
        <v>0.93821999999999983</v>
      </c>
    </row>
    <row r="403" spans="1:43" x14ac:dyDescent="0.25">
      <c r="A403" s="1">
        <v>5.0780500000000002</v>
      </c>
      <c r="B403" s="1">
        <v>3.4113199999999999</v>
      </c>
      <c r="C403" s="1">
        <v>1.3968</v>
      </c>
      <c r="D403" s="1">
        <v>2.1919900000000001</v>
      </c>
      <c r="E403" s="1">
        <v>2.3001499999999999</v>
      </c>
      <c r="F403" s="1">
        <v>2.97296</v>
      </c>
      <c r="G403" s="1">
        <v>5.4957900000000004</v>
      </c>
      <c r="H403" s="1">
        <v>4.4527700000000001</v>
      </c>
      <c r="I403" s="1">
        <v>4.9339700000000004</v>
      </c>
      <c r="J403" s="1">
        <v>0.40548099999999998</v>
      </c>
      <c r="K403" s="1">
        <v>3.0283000000000002</v>
      </c>
      <c r="L403" s="1">
        <v>1.17682</v>
      </c>
      <c r="M403" s="1">
        <v>4.4741799999999996</v>
      </c>
      <c r="N403" s="1">
        <v>2.5415100000000002</v>
      </c>
      <c r="O403" s="1">
        <v>3.7958599999999998</v>
      </c>
      <c r="P403" s="1">
        <v>1.81751</v>
      </c>
      <c r="Q403" s="1">
        <v>2.8082400000000001</v>
      </c>
      <c r="R403" s="1">
        <v>0.66717599999999999</v>
      </c>
      <c r="S403" s="1">
        <v>7.8466099999999997E-2</v>
      </c>
      <c r="T403" s="1">
        <v>5.6672599999999997</v>
      </c>
      <c r="U403" s="1">
        <v>2.0042900000000001</v>
      </c>
      <c r="V403" s="1" t="s">
        <v>23</v>
      </c>
      <c r="W403" s="1">
        <f>ABS(IK_diagnostics_degrees[[#This Row],[Column1]]-A402)</f>
        <v>0.16882000000000019</v>
      </c>
      <c r="X403" s="1">
        <f>ABS(IK_diagnostics_degrees[[#This Row],[Column2]]-B402)</f>
        <v>3.2265229999999998</v>
      </c>
      <c r="Y403" s="1">
        <f>ABS(IK_diagnostics_degrees[[#This Row],[Column3]]-C402)</f>
        <v>0.1815500000000001</v>
      </c>
      <c r="Z403" s="1">
        <f>ABS(IK_diagnostics_degrees[[#This Row],[Column4]]-D402)</f>
        <v>1.37988</v>
      </c>
      <c r="AA403" s="1">
        <f>ABS(IK_diagnostics_degrees[[#This Row],[Column5]]-E402)</f>
        <v>1.7313199999999997</v>
      </c>
      <c r="AB403" s="1">
        <f>ABS(IK_diagnostics_degrees[[#This Row],[Column6]]-F402)</f>
        <v>0.57535999999999987</v>
      </c>
      <c r="AC403" s="1">
        <f>ABS(IK_diagnostics_degrees[[#This Row],[Column7]]-G402)</f>
        <v>0.42190999999999956</v>
      </c>
      <c r="AD403" s="1">
        <f>ABS(IK_diagnostics_degrees[[#This Row],[Column8]]-H402)</f>
        <v>1.0658799999999999</v>
      </c>
      <c r="AE403" s="1">
        <f>ABS(IK_diagnostics_degrees[[#This Row],[Column9]]-I402)</f>
        <v>7.0940000000000225E-2</v>
      </c>
      <c r="AF403" s="1">
        <f>ABS(IK_diagnostics_degrees[[#This Row],[Column10]]-J402)</f>
        <v>1.6539090000000001</v>
      </c>
      <c r="AG403" s="1">
        <f>ABS(IK_diagnostics_degrees[[#This Row],[Column11]]-K402)</f>
        <v>1.8880599999999998</v>
      </c>
      <c r="AH403" s="1">
        <f>ABS(IK_diagnostics_degrees[[#This Row],[Column12]]-L402)</f>
        <v>1.18923</v>
      </c>
      <c r="AI403" s="1">
        <f>ABS(IK_diagnostics_degrees[[#This Row],[Column13]]-M402)</f>
        <v>0.17759000000000036</v>
      </c>
      <c r="AJ403" s="1">
        <f>ABS(IK_diagnostics_degrees[[#This Row],[Column14]]-N402)</f>
        <v>1.2404500000000001</v>
      </c>
      <c r="AK403" s="1">
        <f>ABS(IK_diagnostics_degrees[[#This Row],[Column15]]-O402)</f>
        <v>0.23188999999999993</v>
      </c>
      <c r="AL403" s="1">
        <f>ABS(IK_diagnostics_degrees[[#This Row],[Column16]]-P402)</f>
        <v>2.5606700000000004</v>
      </c>
      <c r="AM403" s="1">
        <f>ABS(IK_diagnostics_degrees[[#This Row],[Column17]]-Q402)</f>
        <v>0.69294000000000011</v>
      </c>
      <c r="AN403" s="1">
        <f>ABS(IK_diagnostics_degrees[[#This Row],[Column18]]-R402)</f>
        <v>0.35884399999999994</v>
      </c>
      <c r="AO403" s="1">
        <f>ABS(IK_diagnostics_degrees[[#This Row],[Column19]]-S402)</f>
        <v>2.0620938999999998</v>
      </c>
      <c r="AP403" s="1">
        <f>ABS(IK_diagnostics_degrees[[#This Row],[Column20]]-T402)</f>
        <v>5.2142859999999995</v>
      </c>
      <c r="AQ403" s="1">
        <f>ABS(IK_diagnostics_degrees[[#This Row],[Column21]]-U402)</f>
        <v>0.16410999999999998</v>
      </c>
    </row>
    <row r="404" spans="1:43" x14ac:dyDescent="0.25">
      <c r="A404" s="1">
        <v>4.1603199999999996</v>
      </c>
      <c r="B404" s="1">
        <v>2.0549499999999998</v>
      </c>
      <c r="C404" s="1">
        <v>2.8275999999999999</v>
      </c>
      <c r="D404" s="1">
        <v>2.3015400000000001</v>
      </c>
      <c r="E404" s="1">
        <v>1.0239100000000001</v>
      </c>
      <c r="F404" s="1">
        <v>4.8199300000000003</v>
      </c>
      <c r="G404" s="1">
        <v>1.9636</v>
      </c>
      <c r="H404" s="1">
        <v>1.66764</v>
      </c>
      <c r="I404" s="1">
        <v>1.3508899999999999</v>
      </c>
      <c r="J404" s="1">
        <v>1.7872600000000001</v>
      </c>
      <c r="K404" s="1">
        <v>4.1801400000000003E-4</v>
      </c>
      <c r="L404" s="1">
        <v>4.94292</v>
      </c>
      <c r="M404" s="1">
        <v>1.0192000000000001</v>
      </c>
      <c r="N404" s="1">
        <v>3.3317600000000001</v>
      </c>
      <c r="O404" s="1">
        <v>1.7631300000000001</v>
      </c>
      <c r="P404" s="1">
        <v>4.1817399999999996</v>
      </c>
      <c r="Q404" s="1">
        <v>1.5449200000000001</v>
      </c>
      <c r="R404" s="1">
        <v>3.02759</v>
      </c>
      <c r="S404" s="1">
        <v>2.2671600000000001</v>
      </c>
      <c r="T404" s="1">
        <v>3.2627899999999999</v>
      </c>
      <c r="U404" s="1">
        <v>3.3844599999999998</v>
      </c>
      <c r="V404" s="1" t="s">
        <v>23</v>
      </c>
      <c r="W404" s="1">
        <f>ABS(IK_diagnostics_degrees[[#This Row],[Column1]]-A403)</f>
        <v>0.9177300000000006</v>
      </c>
      <c r="X404" s="1">
        <f>ABS(IK_diagnostics_degrees[[#This Row],[Column2]]-B403)</f>
        <v>1.3563700000000001</v>
      </c>
      <c r="Y404" s="1">
        <f>ABS(IK_diagnostics_degrees[[#This Row],[Column3]]-C403)</f>
        <v>1.4307999999999998</v>
      </c>
      <c r="Z404" s="1">
        <f>ABS(IK_diagnostics_degrees[[#This Row],[Column4]]-D403)</f>
        <v>0.10955000000000004</v>
      </c>
      <c r="AA404" s="1">
        <f>ABS(IK_diagnostics_degrees[[#This Row],[Column5]]-E403)</f>
        <v>1.2762399999999998</v>
      </c>
      <c r="AB404" s="1">
        <f>ABS(IK_diagnostics_degrees[[#This Row],[Column6]]-F403)</f>
        <v>1.8469700000000002</v>
      </c>
      <c r="AC404" s="1">
        <f>ABS(IK_diagnostics_degrees[[#This Row],[Column7]]-G403)</f>
        <v>3.5321900000000004</v>
      </c>
      <c r="AD404" s="1">
        <f>ABS(IK_diagnostics_degrees[[#This Row],[Column8]]-H403)</f>
        <v>2.7851300000000001</v>
      </c>
      <c r="AE404" s="1">
        <f>ABS(IK_diagnostics_degrees[[#This Row],[Column9]]-I403)</f>
        <v>3.5830800000000007</v>
      </c>
      <c r="AF404" s="1">
        <f>ABS(IK_diagnostics_degrees[[#This Row],[Column10]]-J403)</f>
        <v>1.3817790000000001</v>
      </c>
      <c r="AG404" s="1">
        <f>ABS(IK_diagnostics_degrees[[#This Row],[Column11]]-K403)</f>
        <v>3.0278819860000001</v>
      </c>
      <c r="AH404" s="1">
        <f>ABS(IK_diagnostics_degrees[[#This Row],[Column12]]-L403)</f>
        <v>3.7660999999999998</v>
      </c>
      <c r="AI404" s="1">
        <f>ABS(IK_diagnostics_degrees[[#This Row],[Column13]]-M403)</f>
        <v>3.4549799999999995</v>
      </c>
      <c r="AJ404" s="1">
        <f>ABS(IK_diagnostics_degrees[[#This Row],[Column14]]-N403)</f>
        <v>0.7902499999999999</v>
      </c>
      <c r="AK404" s="1">
        <f>ABS(IK_diagnostics_degrees[[#This Row],[Column15]]-O403)</f>
        <v>2.0327299999999999</v>
      </c>
      <c r="AL404" s="1">
        <f>ABS(IK_diagnostics_degrees[[#This Row],[Column16]]-P403)</f>
        <v>2.3642299999999996</v>
      </c>
      <c r="AM404" s="1">
        <f>ABS(IK_diagnostics_degrees[[#This Row],[Column17]]-Q403)</f>
        <v>1.26332</v>
      </c>
      <c r="AN404" s="1">
        <f>ABS(IK_diagnostics_degrees[[#This Row],[Column18]]-R403)</f>
        <v>2.360414</v>
      </c>
      <c r="AO404" s="1">
        <f>ABS(IK_diagnostics_degrees[[#This Row],[Column19]]-S403)</f>
        <v>2.1886939000000001</v>
      </c>
      <c r="AP404" s="1">
        <f>ABS(IK_diagnostics_degrees[[#This Row],[Column20]]-T403)</f>
        <v>2.4044699999999999</v>
      </c>
      <c r="AQ404" s="1">
        <f>ABS(IK_diagnostics_degrees[[#This Row],[Column21]]-U403)</f>
        <v>1.3801699999999997</v>
      </c>
    </row>
    <row r="405" spans="1:43" x14ac:dyDescent="0.25">
      <c r="A405" s="1">
        <v>4.8644400000000001</v>
      </c>
      <c r="B405" s="1">
        <v>3.8878599999999999</v>
      </c>
      <c r="C405" s="1">
        <v>1.3979299999999999</v>
      </c>
      <c r="D405" s="1">
        <v>6.2813999999999997</v>
      </c>
      <c r="E405" s="1">
        <v>2.4986000000000002</v>
      </c>
      <c r="F405" s="1">
        <v>0.73298799999999997</v>
      </c>
      <c r="G405" s="1">
        <v>4.7417400000000001</v>
      </c>
      <c r="H405" s="1">
        <v>2.8568799999999999</v>
      </c>
      <c r="I405" s="1">
        <v>5.4653700000000001</v>
      </c>
      <c r="J405" s="1">
        <v>2.04467</v>
      </c>
      <c r="K405" s="1">
        <v>2.9598900000000001</v>
      </c>
      <c r="L405" s="1">
        <v>4.1817900000000003</v>
      </c>
      <c r="M405" s="1">
        <v>6.2831900000000003</v>
      </c>
      <c r="N405" s="1">
        <v>4.5045400000000004</v>
      </c>
      <c r="O405" s="1">
        <v>3.55654</v>
      </c>
      <c r="P405" s="1">
        <v>3.6640600000000001</v>
      </c>
      <c r="Q405" s="1">
        <v>3.6156899999999998</v>
      </c>
      <c r="R405" s="1">
        <v>3.1861999999999999</v>
      </c>
      <c r="S405" s="1">
        <v>9.0594099999999997E-2</v>
      </c>
      <c r="T405" s="1">
        <v>3.8305199999999999</v>
      </c>
      <c r="U405" s="1">
        <v>2.44299</v>
      </c>
      <c r="V405" s="1" t="s">
        <v>23</v>
      </c>
      <c r="W405" s="1">
        <f>ABS(IK_diagnostics_degrees[[#This Row],[Column1]]-A404)</f>
        <v>0.70412000000000052</v>
      </c>
      <c r="X405" s="1">
        <f>ABS(IK_diagnostics_degrees[[#This Row],[Column2]]-B404)</f>
        <v>1.83291</v>
      </c>
      <c r="Y405" s="1">
        <f>ABS(IK_diagnostics_degrees[[#This Row],[Column3]]-C404)</f>
        <v>1.42967</v>
      </c>
      <c r="Z405" s="1">
        <f>ABS(IK_diagnostics_degrees[[#This Row],[Column4]]-D404)</f>
        <v>3.9798599999999995</v>
      </c>
      <c r="AA405" s="1">
        <f>ABS(IK_diagnostics_degrees[[#This Row],[Column5]]-E404)</f>
        <v>1.4746900000000001</v>
      </c>
      <c r="AB405" s="1">
        <f>ABS(IK_diagnostics_degrees[[#This Row],[Column6]]-F404)</f>
        <v>4.0869420000000005</v>
      </c>
      <c r="AC405" s="1">
        <f>ABS(IK_diagnostics_degrees[[#This Row],[Column7]]-G404)</f>
        <v>2.7781400000000001</v>
      </c>
      <c r="AD405" s="1">
        <f>ABS(IK_diagnostics_degrees[[#This Row],[Column8]]-H404)</f>
        <v>1.1892399999999999</v>
      </c>
      <c r="AE405" s="1">
        <f>ABS(IK_diagnostics_degrees[[#This Row],[Column9]]-I404)</f>
        <v>4.1144800000000004</v>
      </c>
      <c r="AF405" s="1">
        <f>ABS(IK_diagnostics_degrees[[#This Row],[Column10]]-J404)</f>
        <v>0.25740999999999992</v>
      </c>
      <c r="AG405" s="1">
        <f>ABS(IK_diagnostics_degrees[[#This Row],[Column11]]-K404)</f>
        <v>2.9594719860000001</v>
      </c>
      <c r="AH405" s="1">
        <f>ABS(IK_diagnostics_degrees[[#This Row],[Column12]]-L404)</f>
        <v>0.76112999999999964</v>
      </c>
      <c r="AI405" s="1">
        <f>ABS(IK_diagnostics_degrees[[#This Row],[Column13]]-M404)</f>
        <v>5.2639899999999997</v>
      </c>
      <c r="AJ405" s="1">
        <f>ABS(IK_diagnostics_degrees[[#This Row],[Column14]]-N404)</f>
        <v>1.1727800000000004</v>
      </c>
      <c r="AK405" s="1">
        <f>ABS(IK_diagnostics_degrees[[#This Row],[Column15]]-O404)</f>
        <v>1.7934099999999999</v>
      </c>
      <c r="AL405" s="1">
        <f>ABS(IK_diagnostics_degrees[[#This Row],[Column16]]-P404)</f>
        <v>0.51767999999999947</v>
      </c>
      <c r="AM405" s="1">
        <f>ABS(IK_diagnostics_degrees[[#This Row],[Column17]]-Q404)</f>
        <v>2.0707699999999996</v>
      </c>
      <c r="AN405" s="1">
        <f>ABS(IK_diagnostics_degrees[[#This Row],[Column18]]-R404)</f>
        <v>0.15860999999999992</v>
      </c>
      <c r="AO405" s="1">
        <f>ABS(IK_diagnostics_degrees[[#This Row],[Column19]]-S404)</f>
        <v>2.1765658999999999</v>
      </c>
      <c r="AP405" s="1">
        <f>ABS(IK_diagnostics_degrees[[#This Row],[Column20]]-T404)</f>
        <v>0.56773000000000007</v>
      </c>
      <c r="AQ405" s="1">
        <f>ABS(IK_diagnostics_degrees[[#This Row],[Column21]]-U404)</f>
        <v>0.94146999999999981</v>
      </c>
    </row>
    <row r="406" spans="1:43" x14ac:dyDescent="0.25">
      <c r="A406" s="1">
        <v>1.73373</v>
      </c>
      <c r="B406" s="1">
        <v>4.5457700000000001</v>
      </c>
      <c r="C406" s="1">
        <v>4.6244800000000001</v>
      </c>
      <c r="D406" s="1">
        <v>4.3672300000000002</v>
      </c>
      <c r="E406" s="1">
        <v>2.1431399999999998</v>
      </c>
      <c r="F406" s="1">
        <v>1.86714</v>
      </c>
      <c r="G406" s="1">
        <v>2.3053599999999999</v>
      </c>
      <c r="H406" s="1">
        <v>2.9892500000000002</v>
      </c>
      <c r="I406" s="1">
        <v>1.1157300000000001</v>
      </c>
      <c r="J406" s="1">
        <v>3.0956600000000001</v>
      </c>
      <c r="K406" s="1">
        <v>4.8004199999999999</v>
      </c>
      <c r="L406" s="1">
        <v>2.3619699999999999</v>
      </c>
      <c r="M406" s="1">
        <v>6.0050499999999998</v>
      </c>
      <c r="N406" s="1">
        <v>1.30718</v>
      </c>
      <c r="O406" s="1">
        <v>1.88049</v>
      </c>
      <c r="P406" s="1">
        <v>3.1603500000000002</v>
      </c>
      <c r="Q406" s="1">
        <v>2.51878</v>
      </c>
      <c r="R406" s="1">
        <v>3.0864600000000002</v>
      </c>
      <c r="S406" s="1">
        <v>3.7090900000000002</v>
      </c>
      <c r="T406" s="1">
        <v>3.6419800000000002</v>
      </c>
      <c r="U406" s="1">
        <v>3.72349</v>
      </c>
      <c r="V406" s="1" t="s">
        <v>23</v>
      </c>
      <c r="W406" s="1">
        <f>ABS(IK_diagnostics_degrees[[#This Row],[Column1]]-A405)</f>
        <v>3.1307100000000001</v>
      </c>
      <c r="X406" s="1">
        <f>ABS(IK_diagnostics_degrees[[#This Row],[Column2]]-B405)</f>
        <v>0.65791000000000022</v>
      </c>
      <c r="Y406" s="1">
        <f>ABS(IK_diagnostics_degrees[[#This Row],[Column3]]-C405)</f>
        <v>3.2265500000000005</v>
      </c>
      <c r="Z406" s="1">
        <f>ABS(IK_diagnostics_degrees[[#This Row],[Column4]]-D405)</f>
        <v>1.9141699999999995</v>
      </c>
      <c r="AA406" s="1">
        <f>ABS(IK_diagnostics_degrees[[#This Row],[Column5]]-E405)</f>
        <v>0.35546000000000033</v>
      </c>
      <c r="AB406" s="1">
        <f>ABS(IK_diagnostics_degrees[[#This Row],[Column6]]-F405)</f>
        <v>1.134152</v>
      </c>
      <c r="AC406" s="1">
        <f>ABS(IK_diagnostics_degrees[[#This Row],[Column7]]-G405)</f>
        <v>2.4363800000000002</v>
      </c>
      <c r="AD406" s="1">
        <f>ABS(IK_diagnostics_degrees[[#This Row],[Column8]]-H405)</f>
        <v>0.13237000000000032</v>
      </c>
      <c r="AE406" s="1">
        <f>ABS(IK_diagnostics_degrees[[#This Row],[Column9]]-I405)</f>
        <v>4.34964</v>
      </c>
      <c r="AF406" s="1">
        <f>ABS(IK_diagnostics_degrees[[#This Row],[Column10]]-J405)</f>
        <v>1.0509900000000001</v>
      </c>
      <c r="AG406" s="1">
        <f>ABS(IK_diagnostics_degrees[[#This Row],[Column11]]-K405)</f>
        <v>1.8405299999999998</v>
      </c>
      <c r="AH406" s="1">
        <f>ABS(IK_diagnostics_degrees[[#This Row],[Column12]]-L405)</f>
        <v>1.8198200000000004</v>
      </c>
      <c r="AI406" s="1">
        <f>ABS(IK_diagnostics_degrees[[#This Row],[Column13]]-M405)</f>
        <v>0.2781400000000005</v>
      </c>
      <c r="AJ406" s="1">
        <f>ABS(IK_diagnostics_degrees[[#This Row],[Column14]]-N405)</f>
        <v>3.1973600000000006</v>
      </c>
      <c r="AK406" s="1">
        <f>ABS(IK_diagnostics_degrees[[#This Row],[Column15]]-O405)</f>
        <v>1.67605</v>
      </c>
      <c r="AL406" s="1">
        <f>ABS(IK_diagnostics_degrees[[#This Row],[Column16]]-P405)</f>
        <v>0.50370999999999988</v>
      </c>
      <c r="AM406" s="1">
        <f>ABS(IK_diagnostics_degrees[[#This Row],[Column17]]-Q405)</f>
        <v>1.0969099999999998</v>
      </c>
      <c r="AN406" s="1">
        <f>ABS(IK_diagnostics_degrees[[#This Row],[Column18]]-R405)</f>
        <v>9.9739999999999718E-2</v>
      </c>
      <c r="AO406" s="1">
        <f>ABS(IK_diagnostics_degrees[[#This Row],[Column19]]-S405)</f>
        <v>3.6184959000000001</v>
      </c>
      <c r="AP406" s="1">
        <f>ABS(IK_diagnostics_degrees[[#This Row],[Column20]]-T405)</f>
        <v>0.18853999999999971</v>
      </c>
      <c r="AQ406" s="1">
        <f>ABS(IK_diagnostics_degrees[[#This Row],[Column21]]-U405)</f>
        <v>1.2805</v>
      </c>
    </row>
    <row r="407" spans="1:43" x14ac:dyDescent="0.25">
      <c r="A407" s="1">
        <v>1.1063700000000001</v>
      </c>
      <c r="B407" s="1">
        <v>1.80531</v>
      </c>
      <c r="C407" s="1">
        <v>5.0071000000000003</v>
      </c>
      <c r="D407" s="1">
        <v>2.7849900000000001</v>
      </c>
      <c r="E407" s="1">
        <v>3.8864299999999998</v>
      </c>
      <c r="F407" s="1">
        <v>5.1076800000000002</v>
      </c>
      <c r="G407" s="1">
        <v>2.7485200000000001</v>
      </c>
      <c r="H407" s="1">
        <v>2.2640199999999999</v>
      </c>
      <c r="I407" s="1">
        <v>2.1511399999999998</v>
      </c>
      <c r="J407" s="1">
        <v>3.10168</v>
      </c>
      <c r="K407" s="1">
        <v>4.6943999999999999</v>
      </c>
      <c r="L407" s="1">
        <v>0.69156499999999999</v>
      </c>
      <c r="M407" s="1">
        <v>2.3727499999999999</v>
      </c>
      <c r="N407" s="1">
        <v>2.8707099999999999</v>
      </c>
      <c r="O407" s="1">
        <v>3.7378999999999998</v>
      </c>
      <c r="P407" s="1">
        <v>2.9156599999999999</v>
      </c>
      <c r="Q407" s="1">
        <v>1.0316099999999999</v>
      </c>
      <c r="R407" s="1">
        <v>2.6204000000000001</v>
      </c>
      <c r="S407" s="1">
        <v>5.6420899999999996</v>
      </c>
      <c r="T407" s="1">
        <v>3.73</v>
      </c>
      <c r="U407" s="1">
        <v>3.9390000000000001</v>
      </c>
      <c r="V407" s="1" t="s">
        <v>23</v>
      </c>
      <c r="W407" s="1">
        <f>ABS(IK_diagnostics_degrees[[#This Row],[Column1]]-A406)</f>
        <v>0.62735999999999992</v>
      </c>
      <c r="X407" s="1">
        <f>ABS(IK_diagnostics_degrees[[#This Row],[Column2]]-B406)</f>
        <v>2.7404600000000001</v>
      </c>
      <c r="Y407" s="1">
        <f>ABS(IK_diagnostics_degrees[[#This Row],[Column3]]-C406)</f>
        <v>0.38262000000000018</v>
      </c>
      <c r="Z407" s="1">
        <f>ABS(IK_diagnostics_degrees[[#This Row],[Column4]]-D406)</f>
        <v>1.5822400000000001</v>
      </c>
      <c r="AA407" s="1">
        <f>ABS(IK_diagnostics_degrees[[#This Row],[Column5]]-E406)</f>
        <v>1.74329</v>
      </c>
      <c r="AB407" s="1">
        <f>ABS(IK_diagnostics_degrees[[#This Row],[Column6]]-F406)</f>
        <v>3.2405400000000002</v>
      </c>
      <c r="AC407" s="1">
        <f>ABS(IK_diagnostics_degrees[[#This Row],[Column7]]-G406)</f>
        <v>0.44316000000000022</v>
      </c>
      <c r="AD407" s="1">
        <f>ABS(IK_diagnostics_degrees[[#This Row],[Column8]]-H406)</f>
        <v>0.72523000000000026</v>
      </c>
      <c r="AE407" s="1">
        <f>ABS(IK_diagnostics_degrees[[#This Row],[Column9]]-I406)</f>
        <v>1.0354099999999997</v>
      </c>
      <c r="AF407" s="1">
        <f>ABS(IK_diagnostics_degrees[[#This Row],[Column10]]-J406)</f>
        <v>6.0199999999999143E-3</v>
      </c>
      <c r="AG407" s="1">
        <f>ABS(IK_diagnostics_degrees[[#This Row],[Column11]]-K406)</f>
        <v>0.10602</v>
      </c>
      <c r="AH407" s="1">
        <f>ABS(IK_diagnostics_degrees[[#This Row],[Column12]]-L406)</f>
        <v>1.6704049999999999</v>
      </c>
      <c r="AI407" s="1">
        <f>ABS(IK_diagnostics_degrees[[#This Row],[Column13]]-M406)</f>
        <v>3.6322999999999999</v>
      </c>
      <c r="AJ407" s="1">
        <f>ABS(IK_diagnostics_degrees[[#This Row],[Column14]]-N406)</f>
        <v>1.5635299999999999</v>
      </c>
      <c r="AK407" s="1">
        <f>ABS(IK_diagnostics_degrees[[#This Row],[Column15]]-O406)</f>
        <v>1.8574099999999998</v>
      </c>
      <c r="AL407" s="1">
        <f>ABS(IK_diagnostics_degrees[[#This Row],[Column16]]-P406)</f>
        <v>0.2446900000000003</v>
      </c>
      <c r="AM407" s="1">
        <f>ABS(IK_diagnostics_degrees[[#This Row],[Column17]]-Q406)</f>
        <v>1.4871700000000001</v>
      </c>
      <c r="AN407" s="1">
        <f>ABS(IK_diagnostics_degrees[[#This Row],[Column18]]-R406)</f>
        <v>0.46606000000000014</v>
      </c>
      <c r="AO407" s="1">
        <f>ABS(IK_diagnostics_degrees[[#This Row],[Column19]]-S406)</f>
        <v>1.9329999999999994</v>
      </c>
      <c r="AP407" s="1">
        <f>ABS(IK_diagnostics_degrees[[#This Row],[Column20]]-T406)</f>
        <v>8.8019999999999765E-2</v>
      </c>
      <c r="AQ407" s="1">
        <f>ABS(IK_diagnostics_degrees[[#This Row],[Column21]]-U406)</f>
        <v>0.21551000000000009</v>
      </c>
    </row>
    <row r="408" spans="1:43" x14ac:dyDescent="0.25">
      <c r="A408" s="1">
        <v>1.8286899999999999</v>
      </c>
      <c r="B408" s="1">
        <v>3.53756</v>
      </c>
      <c r="C408" s="1">
        <v>4.7871100000000002</v>
      </c>
      <c r="D408" s="1">
        <v>6.1025900000000002</v>
      </c>
      <c r="E408" s="1">
        <v>3.7114400000000001</v>
      </c>
      <c r="F408" s="1">
        <v>3.3287900000000001</v>
      </c>
      <c r="G408" s="1">
        <v>3.0186099999999998</v>
      </c>
      <c r="H408" s="1">
        <v>2.8523299999999998</v>
      </c>
      <c r="I408" s="1">
        <v>2.57681</v>
      </c>
      <c r="J408" s="1">
        <v>5.3385199999999999</v>
      </c>
      <c r="K408" s="1">
        <v>1.2593399999999999</v>
      </c>
      <c r="L408" s="1">
        <v>1.60056</v>
      </c>
      <c r="M408" s="1">
        <v>5.67713</v>
      </c>
      <c r="N408" s="1">
        <v>3.5960100000000002</v>
      </c>
      <c r="O408" s="1">
        <v>1.5855300000000001</v>
      </c>
      <c r="P408" s="1">
        <v>4.0526799999999996</v>
      </c>
      <c r="Q408" s="1">
        <v>3.7056800000000001</v>
      </c>
      <c r="R408" s="1">
        <v>1.7668699999999999</v>
      </c>
      <c r="S408" s="1">
        <v>2.97519</v>
      </c>
      <c r="T408" s="1">
        <v>0.42536200000000002</v>
      </c>
      <c r="U408" s="1">
        <v>3.1423999999999999</v>
      </c>
      <c r="V408" s="1" t="s">
        <v>23</v>
      </c>
      <c r="W408" s="1">
        <f>ABS(IK_diagnostics_degrees[[#This Row],[Column1]]-A407)</f>
        <v>0.72231999999999985</v>
      </c>
      <c r="X408" s="1">
        <f>ABS(IK_diagnostics_degrees[[#This Row],[Column2]]-B407)</f>
        <v>1.7322500000000001</v>
      </c>
      <c r="Y408" s="1">
        <f>ABS(IK_diagnostics_degrees[[#This Row],[Column3]]-C407)</f>
        <v>0.21999000000000013</v>
      </c>
      <c r="Z408" s="1">
        <f>ABS(IK_diagnostics_degrees[[#This Row],[Column4]]-D407)</f>
        <v>3.3176000000000001</v>
      </c>
      <c r="AA408" s="1">
        <f>ABS(IK_diagnostics_degrees[[#This Row],[Column5]]-E407)</f>
        <v>0.17498999999999976</v>
      </c>
      <c r="AB408" s="1">
        <f>ABS(IK_diagnostics_degrees[[#This Row],[Column6]]-F407)</f>
        <v>1.7788900000000001</v>
      </c>
      <c r="AC408" s="1">
        <f>ABS(IK_diagnostics_degrees[[#This Row],[Column7]]-G407)</f>
        <v>0.27008999999999972</v>
      </c>
      <c r="AD408" s="1">
        <f>ABS(IK_diagnostics_degrees[[#This Row],[Column8]]-H407)</f>
        <v>0.58830999999999989</v>
      </c>
      <c r="AE408" s="1">
        <f>ABS(IK_diagnostics_degrees[[#This Row],[Column9]]-I407)</f>
        <v>0.42567000000000021</v>
      </c>
      <c r="AF408" s="1">
        <f>ABS(IK_diagnostics_degrees[[#This Row],[Column10]]-J407)</f>
        <v>2.2368399999999999</v>
      </c>
      <c r="AG408" s="1">
        <f>ABS(IK_diagnostics_degrees[[#This Row],[Column11]]-K407)</f>
        <v>3.43506</v>
      </c>
      <c r="AH408" s="1">
        <f>ABS(IK_diagnostics_degrees[[#This Row],[Column12]]-L407)</f>
        <v>0.908995</v>
      </c>
      <c r="AI408" s="1">
        <f>ABS(IK_diagnostics_degrees[[#This Row],[Column13]]-M407)</f>
        <v>3.3043800000000001</v>
      </c>
      <c r="AJ408" s="1">
        <f>ABS(IK_diagnostics_degrees[[#This Row],[Column14]]-N407)</f>
        <v>0.72530000000000028</v>
      </c>
      <c r="AK408" s="1">
        <f>ABS(IK_diagnostics_degrees[[#This Row],[Column15]]-O407)</f>
        <v>2.1523699999999995</v>
      </c>
      <c r="AL408" s="1">
        <f>ABS(IK_diagnostics_degrees[[#This Row],[Column16]]-P407)</f>
        <v>1.1370199999999997</v>
      </c>
      <c r="AM408" s="1">
        <f>ABS(IK_diagnostics_degrees[[#This Row],[Column17]]-Q407)</f>
        <v>2.6740700000000004</v>
      </c>
      <c r="AN408" s="1">
        <f>ABS(IK_diagnostics_degrees[[#This Row],[Column18]]-R407)</f>
        <v>0.85353000000000012</v>
      </c>
      <c r="AO408" s="1">
        <f>ABS(IK_diagnostics_degrees[[#This Row],[Column19]]-S407)</f>
        <v>2.6668999999999996</v>
      </c>
      <c r="AP408" s="1">
        <f>ABS(IK_diagnostics_degrees[[#This Row],[Column20]]-T407)</f>
        <v>3.3046379999999997</v>
      </c>
      <c r="AQ408" s="1">
        <f>ABS(IK_diagnostics_degrees[[#This Row],[Column21]]-U407)</f>
        <v>0.7966000000000002</v>
      </c>
    </row>
    <row r="409" spans="1:43" x14ac:dyDescent="0.25">
      <c r="A409" s="1">
        <v>6.2831900000000003</v>
      </c>
      <c r="B409" s="1">
        <v>0.63352399999999998</v>
      </c>
      <c r="C409" s="1">
        <v>1.1453500000000001</v>
      </c>
      <c r="D409" s="1">
        <v>2.0618300000000001</v>
      </c>
      <c r="E409" s="1">
        <v>2.6838700000000002</v>
      </c>
      <c r="F409" s="1">
        <v>3.9394999999999998</v>
      </c>
      <c r="G409" s="1">
        <v>0.18165799999999999</v>
      </c>
      <c r="H409" s="1">
        <v>4.2126400000000004</v>
      </c>
      <c r="I409" s="1">
        <v>4.1019500000000004</v>
      </c>
      <c r="J409" s="1">
        <v>6.2255700000000003</v>
      </c>
      <c r="K409" s="1">
        <v>3.8058800000000002</v>
      </c>
      <c r="L409" s="1">
        <v>5.1667100000000001</v>
      </c>
      <c r="M409" s="1">
        <v>1.10869</v>
      </c>
      <c r="N409" s="1">
        <v>3.77888</v>
      </c>
      <c r="O409" s="1">
        <v>5.5055399999999999</v>
      </c>
      <c r="P409" s="1">
        <v>2.7596799999999999</v>
      </c>
      <c r="Q409" s="1">
        <v>3.6665999999999999</v>
      </c>
      <c r="R409" s="1">
        <v>2.2349999999999999</v>
      </c>
      <c r="S409" s="1">
        <v>5.9333200000000001</v>
      </c>
      <c r="T409" s="1">
        <v>4.0231899999999996</v>
      </c>
      <c r="U409" s="1">
        <v>3.3206899999999999</v>
      </c>
      <c r="V409" s="1" t="s">
        <v>23</v>
      </c>
      <c r="W409" s="1">
        <f>ABS(IK_diagnostics_degrees[[#This Row],[Column1]]-A408)</f>
        <v>4.4545000000000003</v>
      </c>
      <c r="X409" s="1">
        <f>ABS(IK_diagnostics_degrees[[#This Row],[Column2]]-B408)</f>
        <v>2.9040360000000001</v>
      </c>
      <c r="Y409" s="1">
        <f>ABS(IK_diagnostics_degrees[[#This Row],[Column3]]-C408)</f>
        <v>3.6417600000000001</v>
      </c>
      <c r="Z409" s="1">
        <f>ABS(IK_diagnostics_degrees[[#This Row],[Column4]]-D408)</f>
        <v>4.0407600000000006</v>
      </c>
      <c r="AA409" s="1">
        <f>ABS(IK_diagnostics_degrees[[#This Row],[Column5]]-E408)</f>
        <v>1.0275699999999999</v>
      </c>
      <c r="AB409" s="1">
        <f>ABS(IK_diagnostics_degrees[[#This Row],[Column6]]-F408)</f>
        <v>0.61070999999999964</v>
      </c>
      <c r="AC409" s="1">
        <f>ABS(IK_diagnostics_degrees[[#This Row],[Column7]]-G408)</f>
        <v>2.8369519999999997</v>
      </c>
      <c r="AD409" s="1">
        <f>ABS(IK_diagnostics_degrees[[#This Row],[Column8]]-H408)</f>
        <v>1.3603100000000006</v>
      </c>
      <c r="AE409" s="1">
        <f>ABS(IK_diagnostics_degrees[[#This Row],[Column9]]-I408)</f>
        <v>1.5251400000000004</v>
      </c>
      <c r="AF409" s="1">
        <f>ABS(IK_diagnostics_degrees[[#This Row],[Column10]]-J408)</f>
        <v>0.88705000000000034</v>
      </c>
      <c r="AG409" s="1">
        <f>ABS(IK_diagnostics_degrees[[#This Row],[Column11]]-K408)</f>
        <v>2.5465400000000002</v>
      </c>
      <c r="AH409" s="1">
        <f>ABS(IK_diagnostics_degrees[[#This Row],[Column12]]-L408)</f>
        <v>3.5661500000000004</v>
      </c>
      <c r="AI409" s="1">
        <f>ABS(IK_diagnostics_degrees[[#This Row],[Column13]]-M408)</f>
        <v>4.5684399999999998</v>
      </c>
      <c r="AJ409" s="1">
        <f>ABS(IK_diagnostics_degrees[[#This Row],[Column14]]-N408)</f>
        <v>0.18286999999999987</v>
      </c>
      <c r="AK409" s="1">
        <f>ABS(IK_diagnostics_degrees[[#This Row],[Column15]]-O408)</f>
        <v>3.9200099999999996</v>
      </c>
      <c r="AL409" s="1">
        <f>ABS(IK_diagnostics_degrees[[#This Row],[Column16]]-P408)</f>
        <v>1.2929999999999997</v>
      </c>
      <c r="AM409" s="1">
        <f>ABS(IK_diagnostics_degrees[[#This Row],[Column17]]-Q408)</f>
        <v>3.9080000000000226E-2</v>
      </c>
      <c r="AN409" s="1">
        <f>ABS(IK_diagnostics_degrees[[#This Row],[Column18]]-R408)</f>
        <v>0.46812999999999994</v>
      </c>
      <c r="AO409" s="1">
        <f>ABS(IK_diagnostics_degrees[[#This Row],[Column19]]-S408)</f>
        <v>2.9581300000000001</v>
      </c>
      <c r="AP409" s="1">
        <f>ABS(IK_diagnostics_degrees[[#This Row],[Column20]]-T408)</f>
        <v>3.5978279999999998</v>
      </c>
      <c r="AQ409" s="1">
        <f>ABS(IK_diagnostics_degrees[[#This Row],[Column21]]-U408)</f>
        <v>0.17829000000000006</v>
      </c>
    </row>
    <row r="410" spans="1:43" x14ac:dyDescent="0.25">
      <c r="A410" s="1">
        <v>2.86991</v>
      </c>
      <c r="B410" s="1">
        <v>1.0492600000000001</v>
      </c>
      <c r="C410" s="1">
        <v>3.3697499999999998</v>
      </c>
      <c r="D410" s="1">
        <v>1.4624600000000001</v>
      </c>
      <c r="E410" s="1">
        <v>4.7900099999999997</v>
      </c>
      <c r="F410" s="1">
        <v>1.14608</v>
      </c>
      <c r="G410" s="1">
        <v>3.22479</v>
      </c>
      <c r="H410" s="1">
        <v>6.2765399999999998</v>
      </c>
      <c r="I410" s="1">
        <v>3.7196899999999999</v>
      </c>
      <c r="J410" s="1">
        <v>4.0801699999999999</v>
      </c>
      <c r="K410" s="1">
        <v>2.1355200000000001</v>
      </c>
      <c r="L410" s="1">
        <v>4.71068</v>
      </c>
      <c r="M410" s="1">
        <v>3.0684</v>
      </c>
      <c r="N410" s="1">
        <v>2.38897</v>
      </c>
      <c r="O410" s="1">
        <v>2.88226</v>
      </c>
      <c r="P410" s="1" t="s">
        <v>22</v>
      </c>
      <c r="Q410" s="1">
        <v>2.28539</v>
      </c>
      <c r="R410" s="1">
        <v>2.5644200000000001</v>
      </c>
      <c r="S410" s="1">
        <v>5.8137400000000001</v>
      </c>
      <c r="T410" s="1">
        <v>3.7371300000000001</v>
      </c>
      <c r="U410" s="1">
        <v>1.7688900000000001</v>
      </c>
      <c r="V410" s="1" t="s">
        <v>23</v>
      </c>
      <c r="W410" s="1">
        <f>ABS(IK_diagnostics_degrees[[#This Row],[Column1]]-A409)</f>
        <v>3.4132800000000003</v>
      </c>
      <c r="X410" s="1">
        <f>ABS(IK_diagnostics_degrees[[#This Row],[Column2]]-B409)</f>
        <v>0.41573600000000011</v>
      </c>
      <c r="Y410" s="1">
        <f>ABS(IK_diagnostics_degrees[[#This Row],[Column3]]-C409)</f>
        <v>2.2243999999999997</v>
      </c>
      <c r="Z410" s="1">
        <f>ABS(IK_diagnostics_degrees[[#This Row],[Column4]]-D409)</f>
        <v>0.59936999999999996</v>
      </c>
      <c r="AA410" s="1">
        <f>ABS(IK_diagnostics_degrees[[#This Row],[Column5]]-E409)</f>
        <v>2.1061399999999995</v>
      </c>
      <c r="AB410" s="1">
        <f>ABS(IK_diagnostics_degrees[[#This Row],[Column6]]-F409)</f>
        <v>2.7934199999999998</v>
      </c>
      <c r="AC410" s="1">
        <f>ABS(IK_diagnostics_degrees[[#This Row],[Column7]]-G409)</f>
        <v>3.0431319999999999</v>
      </c>
      <c r="AD410" s="1">
        <f>ABS(IK_diagnostics_degrees[[#This Row],[Column8]]-H409)</f>
        <v>2.0638999999999994</v>
      </c>
      <c r="AE410" s="1">
        <f>ABS(IK_diagnostics_degrees[[#This Row],[Column9]]-I409)</f>
        <v>0.38226000000000049</v>
      </c>
      <c r="AF410" s="1">
        <f>ABS(IK_diagnostics_degrees[[#This Row],[Column10]]-J409)</f>
        <v>2.1454000000000004</v>
      </c>
      <c r="AG410" s="1">
        <f>ABS(IK_diagnostics_degrees[[#This Row],[Column11]]-K409)</f>
        <v>1.6703600000000001</v>
      </c>
      <c r="AH410" s="1">
        <f>ABS(IK_diagnostics_degrees[[#This Row],[Column12]]-L409)</f>
        <v>0.45603000000000016</v>
      </c>
      <c r="AI410" s="1">
        <f>ABS(IK_diagnostics_degrees[[#This Row],[Column13]]-M409)</f>
        <v>1.9597100000000001</v>
      </c>
      <c r="AJ410" s="1">
        <f>ABS(IK_diagnostics_degrees[[#This Row],[Column14]]-N409)</f>
        <v>1.38991</v>
      </c>
      <c r="AK410" s="1">
        <f>ABS(IK_diagnostics_degrees[[#This Row],[Column15]]-O409)</f>
        <v>2.6232799999999998</v>
      </c>
      <c r="AL410" s="1">
        <f>ABS(IK_diagnostics_degrees[[#This Row],[Column16]]-P409)</f>
        <v>2.7596799999999999</v>
      </c>
      <c r="AM410" s="1">
        <f>ABS(IK_diagnostics_degrees[[#This Row],[Column17]]-Q409)</f>
        <v>1.3812099999999998</v>
      </c>
      <c r="AN410" s="1">
        <f>ABS(IK_diagnostics_degrees[[#This Row],[Column18]]-R409)</f>
        <v>0.32942000000000027</v>
      </c>
      <c r="AO410" s="1">
        <f>ABS(IK_diagnostics_degrees[[#This Row],[Column19]]-S409)</f>
        <v>0.11958000000000002</v>
      </c>
      <c r="AP410" s="1">
        <f>ABS(IK_diagnostics_degrees[[#This Row],[Column20]]-T409)</f>
        <v>0.28605999999999954</v>
      </c>
      <c r="AQ410" s="1">
        <f>ABS(IK_diagnostics_degrees[[#This Row],[Column21]]-U409)</f>
        <v>1.5517999999999998</v>
      </c>
    </row>
    <row r="411" spans="1:43" x14ac:dyDescent="0.25">
      <c r="A411" s="1">
        <v>4.7295400000000001</v>
      </c>
      <c r="B411" s="1">
        <v>4.9981799999999996</v>
      </c>
      <c r="C411" s="1">
        <v>1.3242400000000001</v>
      </c>
      <c r="D411" s="1">
        <v>1.0444</v>
      </c>
      <c r="E411" s="1">
        <v>2.2917900000000002</v>
      </c>
      <c r="F411" s="1">
        <v>2.3522699999999999</v>
      </c>
      <c r="G411" s="1">
        <v>3.6932800000000001</v>
      </c>
      <c r="H411" s="1">
        <v>0.73875000000000002</v>
      </c>
      <c r="I411" s="1">
        <v>5.3013300000000001</v>
      </c>
      <c r="J411" s="1">
        <v>6.0330899999999996</v>
      </c>
      <c r="K411" s="1">
        <v>0.65455300000000005</v>
      </c>
      <c r="L411" s="1">
        <v>6.1714500000000001</v>
      </c>
      <c r="M411" s="1">
        <v>3.7107100000000002</v>
      </c>
      <c r="N411" s="1">
        <v>5.6129199999999999</v>
      </c>
      <c r="O411" s="1">
        <v>1.70991</v>
      </c>
      <c r="P411" s="1">
        <v>0.86764399999999997</v>
      </c>
      <c r="Q411" s="1" t="s">
        <v>22</v>
      </c>
      <c r="R411" s="1">
        <v>2.9068200000000002</v>
      </c>
      <c r="S411" s="1">
        <v>3.2722199999999999</v>
      </c>
      <c r="T411" s="1">
        <v>1.2015</v>
      </c>
      <c r="U411" s="1">
        <v>3.2807499999999998</v>
      </c>
      <c r="V411" s="1" t="s">
        <v>23</v>
      </c>
      <c r="W411" s="1">
        <f>ABS(IK_diagnostics_degrees[[#This Row],[Column1]]-A410)</f>
        <v>1.8596300000000001</v>
      </c>
      <c r="X411" s="1">
        <f>ABS(IK_diagnostics_degrees[[#This Row],[Column2]]-B410)</f>
        <v>3.9489199999999993</v>
      </c>
      <c r="Y411" s="1">
        <f>ABS(IK_diagnostics_degrees[[#This Row],[Column3]]-C410)</f>
        <v>2.0455099999999997</v>
      </c>
      <c r="Z411" s="1">
        <f>ABS(IK_diagnostics_degrees[[#This Row],[Column4]]-D410)</f>
        <v>0.4180600000000001</v>
      </c>
      <c r="AA411" s="1">
        <f>ABS(IK_diagnostics_degrees[[#This Row],[Column5]]-E410)</f>
        <v>2.4982199999999994</v>
      </c>
      <c r="AB411" s="1">
        <f>ABS(IK_diagnostics_degrees[[#This Row],[Column6]]-F410)</f>
        <v>1.2061899999999999</v>
      </c>
      <c r="AC411" s="1">
        <f>ABS(IK_diagnostics_degrees[[#This Row],[Column7]]-G410)</f>
        <v>0.46849000000000007</v>
      </c>
      <c r="AD411" s="1">
        <f>ABS(IK_diagnostics_degrees[[#This Row],[Column8]]-H410)</f>
        <v>5.5377899999999993</v>
      </c>
      <c r="AE411" s="1">
        <f>ABS(IK_diagnostics_degrees[[#This Row],[Column9]]-I410)</f>
        <v>1.5816400000000002</v>
      </c>
      <c r="AF411" s="1">
        <f>ABS(IK_diagnostics_degrees[[#This Row],[Column10]]-J410)</f>
        <v>1.9529199999999998</v>
      </c>
      <c r="AG411" s="1">
        <f>ABS(IK_diagnostics_degrees[[#This Row],[Column11]]-K410)</f>
        <v>1.4809670000000001</v>
      </c>
      <c r="AH411" s="1">
        <f>ABS(IK_diagnostics_degrees[[#This Row],[Column12]]-L410)</f>
        <v>1.4607700000000001</v>
      </c>
      <c r="AI411" s="1">
        <f>ABS(IK_diagnostics_degrees[[#This Row],[Column13]]-M410)</f>
        <v>0.64231000000000016</v>
      </c>
      <c r="AJ411" s="1">
        <f>ABS(IK_diagnostics_degrees[[#This Row],[Column14]]-N410)</f>
        <v>3.2239499999999999</v>
      </c>
      <c r="AK411" s="1">
        <f>ABS(IK_diagnostics_degrees[[#This Row],[Column15]]-O410)</f>
        <v>1.17235</v>
      </c>
      <c r="AL411" s="1">
        <f>ABS(IK_diagnostics_degrees[[#This Row],[Column16]]-P410)</f>
        <v>0.86764399999999997</v>
      </c>
      <c r="AM411" s="1">
        <f>ABS(IK_diagnostics_degrees[[#This Row],[Column17]]-Q410)</f>
        <v>2.28539</v>
      </c>
      <c r="AN411" s="1">
        <f>ABS(IK_diagnostics_degrees[[#This Row],[Column18]]-R410)</f>
        <v>0.34240000000000004</v>
      </c>
      <c r="AO411" s="1">
        <f>ABS(IK_diagnostics_degrees[[#This Row],[Column19]]-S410)</f>
        <v>2.5415200000000002</v>
      </c>
      <c r="AP411" s="1">
        <f>ABS(IK_diagnostics_degrees[[#This Row],[Column20]]-T410)</f>
        <v>2.5356300000000003</v>
      </c>
      <c r="AQ411" s="1">
        <f>ABS(IK_diagnostics_degrees[[#This Row],[Column21]]-U410)</f>
        <v>1.5118599999999998</v>
      </c>
    </row>
    <row r="412" spans="1:43" x14ac:dyDescent="0.25">
      <c r="A412" s="1">
        <v>0.84022799999999997</v>
      </c>
      <c r="B412" s="1">
        <v>4.24092</v>
      </c>
      <c r="C412" s="1">
        <v>3.9059400000000002</v>
      </c>
      <c r="D412" s="1">
        <v>4.1032299999999999</v>
      </c>
      <c r="E412" s="1">
        <v>2.8247599999999999</v>
      </c>
      <c r="F412" s="1">
        <v>3.00698</v>
      </c>
      <c r="G412" s="1">
        <v>5.3925400000000003</v>
      </c>
      <c r="H412" s="1">
        <v>4.4358700000000004</v>
      </c>
      <c r="I412" s="1">
        <v>5.0276300000000003</v>
      </c>
      <c r="J412" s="1">
        <v>3.4011100000000001</v>
      </c>
      <c r="K412" s="1">
        <v>2.8011900000000001</v>
      </c>
      <c r="L412" s="1">
        <v>4.6864699999999999</v>
      </c>
      <c r="M412" s="1">
        <v>0.50861999999999996</v>
      </c>
      <c r="N412" s="1">
        <v>2.85961</v>
      </c>
      <c r="O412" s="1">
        <v>5.6021999999999998</v>
      </c>
      <c r="P412" s="1">
        <v>1.1609100000000001</v>
      </c>
      <c r="Q412" s="1">
        <v>9.8476399999999995E-3</v>
      </c>
      <c r="R412" s="1">
        <v>5.6944699999999999</v>
      </c>
      <c r="S412" s="1">
        <v>5.59598</v>
      </c>
      <c r="T412" s="1">
        <v>5.0777700000000001</v>
      </c>
      <c r="U412" s="1">
        <v>1.9065799999999999</v>
      </c>
      <c r="V412" s="1" t="s">
        <v>23</v>
      </c>
      <c r="W412" s="1">
        <f>ABS(IK_diagnostics_degrees[[#This Row],[Column1]]-A411)</f>
        <v>3.8893120000000003</v>
      </c>
      <c r="X412" s="1">
        <f>ABS(IK_diagnostics_degrees[[#This Row],[Column2]]-B411)</f>
        <v>0.7572599999999996</v>
      </c>
      <c r="Y412" s="1">
        <f>ABS(IK_diagnostics_degrees[[#This Row],[Column3]]-C411)</f>
        <v>2.5817000000000001</v>
      </c>
      <c r="Z412" s="1">
        <f>ABS(IK_diagnostics_degrees[[#This Row],[Column4]]-D411)</f>
        <v>3.0588299999999999</v>
      </c>
      <c r="AA412" s="1">
        <f>ABS(IK_diagnostics_degrees[[#This Row],[Column5]]-E411)</f>
        <v>0.53296999999999972</v>
      </c>
      <c r="AB412" s="1">
        <f>ABS(IK_diagnostics_degrees[[#This Row],[Column6]]-F411)</f>
        <v>0.65471000000000013</v>
      </c>
      <c r="AC412" s="1">
        <f>ABS(IK_diagnostics_degrees[[#This Row],[Column7]]-G411)</f>
        <v>1.6992600000000002</v>
      </c>
      <c r="AD412" s="1">
        <f>ABS(IK_diagnostics_degrees[[#This Row],[Column8]]-H411)</f>
        <v>3.6971200000000004</v>
      </c>
      <c r="AE412" s="1">
        <f>ABS(IK_diagnostics_degrees[[#This Row],[Column9]]-I411)</f>
        <v>0.27369999999999983</v>
      </c>
      <c r="AF412" s="1">
        <f>ABS(IK_diagnostics_degrees[[#This Row],[Column10]]-J411)</f>
        <v>2.6319799999999995</v>
      </c>
      <c r="AG412" s="1">
        <f>ABS(IK_diagnostics_degrees[[#This Row],[Column11]]-K411)</f>
        <v>2.1466370000000001</v>
      </c>
      <c r="AH412" s="1">
        <f>ABS(IK_diagnostics_degrees[[#This Row],[Column12]]-L411)</f>
        <v>1.4849800000000002</v>
      </c>
      <c r="AI412" s="1">
        <f>ABS(IK_diagnostics_degrees[[#This Row],[Column13]]-M411)</f>
        <v>3.2020900000000001</v>
      </c>
      <c r="AJ412" s="1">
        <f>ABS(IK_diagnostics_degrees[[#This Row],[Column14]]-N411)</f>
        <v>2.7533099999999999</v>
      </c>
      <c r="AK412" s="1">
        <f>ABS(IK_diagnostics_degrees[[#This Row],[Column15]]-O411)</f>
        <v>3.89229</v>
      </c>
      <c r="AL412" s="1">
        <f>ABS(IK_diagnostics_degrees[[#This Row],[Column16]]-P411)</f>
        <v>0.29326600000000014</v>
      </c>
      <c r="AM412" s="1">
        <f>ABS(IK_diagnostics_degrees[[#This Row],[Column17]]-Q411)</f>
        <v>9.8476399999999995E-3</v>
      </c>
      <c r="AN412" s="1">
        <f>ABS(IK_diagnostics_degrees[[#This Row],[Column18]]-R411)</f>
        <v>2.7876499999999997</v>
      </c>
      <c r="AO412" s="1">
        <f>ABS(IK_diagnostics_degrees[[#This Row],[Column19]]-S411)</f>
        <v>2.32376</v>
      </c>
      <c r="AP412" s="1">
        <f>ABS(IK_diagnostics_degrees[[#This Row],[Column20]]-T411)</f>
        <v>3.8762699999999999</v>
      </c>
      <c r="AQ412" s="1">
        <f>ABS(IK_diagnostics_degrees[[#This Row],[Column21]]-U411)</f>
        <v>1.3741699999999999</v>
      </c>
    </row>
    <row r="413" spans="1:43" x14ac:dyDescent="0.25">
      <c r="A413" s="1">
        <v>4.5652900000000001</v>
      </c>
      <c r="B413" s="1">
        <v>4.50474</v>
      </c>
      <c r="C413" s="1">
        <v>1.2162999999999999</v>
      </c>
      <c r="D413" s="1">
        <v>6.2831900000000003</v>
      </c>
      <c r="E413" s="1">
        <v>3.41893</v>
      </c>
      <c r="F413" s="1">
        <v>4.8887</v>
      </c>
      <c r="G413" s="1">
        <v>3.8945500000000002</v>
      </c>
      <c r="H413" s="1">
        <v>2.84978</v>
      </c>
      <c r="I413" s="1">
        <v>6.2118099999999998</v>
      </c>
      <c r="J413" s="1">
        <v>5.3196500000000002</v>
      </c>
      <c r="K413" s="1">
        <v>4.63164</v>
      </c>
      <c r="L413" s="1">
        <v>0.16617199999999999</v>
      </c>
      <c r="M413" s="1">
        <v>3.87507</v>
      </c>
      <c r="N413" s="1">
        <v>0.16566700000000001</v>
      </c>
      <c r="O413" s="1">
        <v>1.06375</v>
      </c>
      <c r="P413" s="1">
        <v>1.47786</v>
      </c>
      <c r="Q413" s="1">
        <v>3.7837000000000001</v>
      </c>
      <c r="R413" s="1">
        <v>2.8593199999999999</v>
      </c>
      <c r="S413" s="1">
        <v>3.62845</v>
      </c>
      <c r="T413" s="1">
        <v>4.8658000000000001</v>
      </c>
      <c r="U413" s="1">
        <v>9.4664399999999996E-3</v>
      </c>
      <c r="V413" s="1" t="s">
        <v>23</v>
      </c>
      <c r="W413" s="1">
        <f>ABS(IK_diagnostics_degrees[[#This Row],[Column1]]-A412)</f>
        <v>3.7250620000000003</v>
      </c>
      <c r="X413" s="1">
        <f>ABS(IK_diagnostics_degrees[[#This Row],[Column2]]-B412)</f>
        <v>0.26381999999999994</v>
      </c>
      <c r="Y413" s="1">
        <f>ABS(IK_diagnostics_degrees[[#This Row],[Column3]]-C412)</f>
        <v>2.6896400000000003</v>
      </c>
      <c r="Z413" s="1">
        <f>ABS(IK_diagnostics_degrees[[#This Row],[Column4]]-D412)</f>
        <v>2.1799600000000003</v>
      </c>
      <c r="AA413" s="1">
        <f>ABS(IK_diagnostics_degrees[[#This Row],[Column5]]-E412)</f>
        <v>0.59417000000000009</v>
      </c>
      <c r="AB413" s="1">
        <f>ABS(IK_diagnostics_degrees[[#This Row],[Column6]]-F412)</f>
        <v>1.8817200000000001</v>
      </c>
      <c r="AC413" s="1">
        <f>ABS(IK_diagnostics_degrees[[#This Row],[Column7]]-G412)</f>
        <v>1.4979900000000002</v>
      </c>
      <c r="AD413" s="1">
        <f>ABS(IK_diagnostics_degrees[[#This Row],[Column8]]-H412)</f>
        <v>1.5860900000000004</v>
      </c>
      <c r="AE413" s="1">
        <f>ABS(IK_diagnostics_degrees[[#This Row],[Column9]]-I412)</f>
        <v>1.1841799999999996</v>
      </c>
      <c r="AF413" s="1">
        <f>ABS(IK_diagnostics_degrees[[#This Row],[Column10]]-J412)</f>
        <v>1.9185400000000001</v>
      </c>
      <c r="AG413" s="1">
        <f>ABS(IK_diagnostics_degrees[[#This Row],[Column11]]-K412)</f>
        <v>1.8304499999999999</v>
      </c>
      <c r="AH413" s="1">
        <f>ABS(IK_diagnostics_degrees[[#This Row],[Column12]]-L412)</f>
        <v>4.5202980000000004</v>
      </c>
      <c r="AI413" s="1">
        <f>ABS(IK_diagnostics_degrees[[#This Row],[Column13]]-M412)</f>
        <v>3.3664499999999999</v>
      </c>
      <c r="AJ413" s="1">
        <f>ABS(IK_diagnostics_degrees[[#This Row],[Column14]]-N412)</f>
        <v>2.693943</v>
      </c>
      <c r="AK413" s="1">
        <f>ABS(IK_diagnostics_degrees[[#This Row],[Column15]]-O412)</f>
        <v>4.5384500000000001</v>
      </c>
      <c r="AL413" s="1">
        <f>ABS(IK_diagnostics_degrees[[#This Row],[Column16]]-P412)</f>
        <v>0.31694999999999984</v>
      </c>
      <c r="AM413" s="1">
        <f>ABS(IK_diagnostics_degrees[[#This Row],[Column17]]-Q412)</f>
        <v>3.7738523600000002</v>
      </c>
      <c r="AN413" s="1">
        <f>ABS(IK_diagnostics_degrees[[#This Row],[Column18]]-R412)</f>
        <v>2.8351500000000001</v>
      </c>
      <c r="AO413" s="1">
        <f>ABS(IK_diagnostics_degrees[[#This Row],[Column19]]-S412)</f>
        <v>1.96753</v>
      </c>
      <c r="AP413" s="1">
        <f>ABS(IK_diagnostics_degrees[[#This Row],[Column20]]-T412)</f>
        <v>0.21196999999999999</v>
      </c>
      <c r="AQ413" s="1">
        <f>ABS(IK_diagnostics_degrees[[#This Row],[Column21]]-U412)</f>
        <v>1.89711356</v>
      </c>
    </row>
    <row r="414" spans="1:43" x14ac:dyDescent="0.25">
      <c r="A414" s="1">
        <v>2.98481</v>
      </c>
      <c r="B414" s="1">
        <v>4.8860700000000001</v>
      </c>
      <c r="C414" s="1">
        <v>4.6391400000000003</v>
      </c>
      <c r="D414" s="1">
        <v>6.2831900000000003</v>
      </c>
      <c r="E414" s="1">
        <v>3.16581</v>
      </c>
      <c r="F414" s="1">
        <v>1.11514</v>
      </c>
      <c r="G414" s="1">
        <v>1.83735</v>
      </c>
      <c r="H414" s="1">
        <v>4.6218899999999996</v>
      </c>
      <c r="I414" s="1">
        <v>3.6019299999999999</v>
      </c>
      <c r="J414" s="1">
        <v>1.6882699999999999</v>
      </c>
      <c r="K414" s="1">
        <v>3.3006500000000001E-2</v>
      </c>
      <c r="L414" s="1">
        <v>5.0523699999999998</v>
      </c>
      <c r="M414" s="1">
        <v>0.62087199999999998</v>
      </c>
      <c r="N414" s="1">
        <v>4.6847799999999999</v>
      </c>
      <c r="O414" s="1">
        <v>0.52896399999999999</v>
      </c>
      <c r="P414" s="1">
        <v>1.7672099999999999</v>
      </c>
      <c r="Q414" s="1">
        <v>5.5466899999999999</v>
      </c>
      <c r="R414" s="1">
        <v>4.7945399999999996</v>
      </c>
      <c r="S414" s="1">
        <v>3.3353999999999999</v>
      </c>
      <c r="T414" s="1">
        <v>3.3959999999999999</v>
      </c>
      <c r="U414" s="1">
        <v>1.9094100000000001</v>
      </c>
      <c r="V414" s="1" t="s">
        <v>23</v>
      </c>
      <c r="W414" s="1">
        <f>ABS(IK_diagnostics_degrees[[#This Row],[Column1]]-A413)</f>
        <v>1.5804800000000001</v>
      </c>
      <c r="X414" s="1">
        <f>ABS(IK_diagnostics_degrees[[#This Row],[Column2]]-B413)</f>
        <v>0.38133000000000017</v>
      </c>
      <c r="Y414" s="1">
        <f>ABS(IK_diagnostics_degrees[[#This Row],[Column3]]-C413)</f>
        <v>3.4228400000000003</v>
      </c>
      <c r="Z414" s="1">
        <f>ABS(IK_diagnostics_degrees[[#This Row],[Column4]]-D413)</f>
        <v>0</v>
      </c>
      <c r="AA414" s="1">
        <f>ABS(IK_diagnostics_degrees[[#This Row],[Column5]]-E413)</f>
        <v>0.25312000000000001</v>
      </c>
      <c r="AB414" s="1">
        <f>ABS(IK_diagnostics_degrees[[#This Row],[Column6]]-F413)</f>
        <v>3.7735599999999998</v>
      </c>
      <c r="AC414" s="1">
        <f>ABS(IK_diagnostics_degrees[[#This Row],[Column7]]-G413)</f>
        <v>2.0571999999999999</v>
      </c>
      <c r="AD414" s="1">
        <f>ABS(IK_diagnostics_degrees[[#This Row],[Column8]]-H413)</f>
        <v>1.7721099999999996</v>
      </c>
      <c r="AE414" s="1">
        <f>ABS(IK_diagnostics_degrees[[#This Row],[Column9]]-I413)</f>
        <v>2.60988</v>
      </c>
      <c r="AF414" s="1">
        <f>ABS(IK_diagnostics_degrees[[#This Row],[Column10]]-J413)</f>
        <v>3.6313800000000001</v>
      </c>
      <c r="AG414" s="1">
        <f>ABS(IK_diagnostics_degrees[[#This Row],[Column11]]-K413)</f>
        <v>4.5986335</v>
      </c>
      <c r="AH414" s="1">
        <f>ABS(IK_diagnostics_degrees[[#This Row],[Column12]]-L413)</f>
        <v>4.8861980000000003</v>
      </c>
      <c r="AI414" s="1">
        <f>ABS(IK_diagnostics_degrees[[#This Row],[Column13]]-M413)</f>
        <v>3.2541980000000001</v>
      </c>
      <c r="AJ414" s="1">
        <f>ABS(IK_diagnostics_degrees[[#This Row],[Column14]]-N413)</f>
        <v>4.5191129999999999</v>
      </c>
      <c r="AK414" s="1">
        <f>ABS(IK_diagnostics_degrees[[#This Row],[Column15]]-O413)</f>
        <v>0.53478599999999998</v>
      </c>
      <c r="AL414" s="1">
        <f>ABS(IK_diagnostics_degrees[[#This Row],[Column16]]-P413)</f>
        <v>0.28935</v>
      </c>
      <c r="AM414" s="1">
        <f>ABS(IK_diagnostics_degrees[[#This Row],[Column17]]-Q413)</f>
        <v>1.7629899999999998</v>
      </c>
      <c r="AN414" s="1">
        <f>ABS(IK_diagnostics_degrees[[#This Row],[Column18]]-R413)</f>
        <v>1.9352199999999997</v>
      </c>
      <c r="AO414" s="1">
        <f>ABS(IK_diagnostics_degrees[[#This Row],[Column19]]-S413)</f>
        <v>0.29305000000000003</v>
      </c>
      <c r="AP414" s="1">
        <f>ABS(IK_diagnostics_degrees[[#This Row],[Column20]]-T413)</f>
        <v>1.4698000000000002</v>
      </c>
      <c r="AQ414" s="1">
        <f>ABS(IK_diagnostics_degrees[[#This Row],[Column21]]-U413)</f>
        <v>1.8999435600000001</v>
      </c>
    </row>
    <row r="415" spans="1:43" x14ac:dyDescent="0.25">
      <c r="A415" s="1">
        <v>2.7221899999999999</v>
      </c>
      <c r="B415" s="1">
        <v>3.1562700000000001</v>
      </c>
      <c r="C415" s="1">
        <v>1.07557E-2</v>
      </c>
      <c r="D415" s="1">
        <v>1.9911300000000001</v>
      </c>
      <c r="E415" s="1">
        <v>5.1265900000000002</v>
      </c>
      <c r="F415" s="1">
        <v>5.4544499999999996</v>
      </c>
      <c r="G415" s="1">
        <v>1.1206100000000001</v>
      </c>
      <c r="H415" s="1">
        <v>1.6476900000000001</v>
      </c>
      <c r="I415" s="1">
        <v>1.9987299999999999</v>
      </c>
      <c r="J415" s="1">
        <v>2.8990800000000001</v>
      </c>
      <c r="K415" s="1">
        <v>3.5375000000000001</v>
      </c>
      <c r="L415" s="1">
        <v>2.5012599999999998</v>
      </c>
      <c r="M415" s="1">
        <v>4.1211599999999997</v>
      </c>
      <c r="N415" s="1">
        <v>2.5400800000000001</v>
      </c>
      <c r="O415" s="1">
        <v>3.4057900000000001</v>
      </c>
      <c r="P415" s="1">
        <v>2.2264900000000001</v>
      </c>
      <c r="Q415" s="1">
        <v>3.1605699999999999</v>
      </c>
      <c r="R415" s="1">
        <v>1.78613</v>
      </c>
      <c r="S415" s="1">
        <v>0.86390999999999996</v>
      </c>
      <c r="T415" s="1">
        <v>6.2831900000000003</v>
      </c>
      <c r="U415" s="1">
        <v>1.7404299999999999</v>
      </c>
      <c r="V415" s="1" t="s">
        <v>23</v>
      </c>
      <c r="W415" s="1">
        <f>ABS(IK_diagnostics_degrees[[#This Row],[Column1]]-A414)</f>
        <v>0.26262000000000008</v>
      </c>
      <c r="X415" s="1">
        <f>ABS(IK_diagnostics_degrees[[#This Row],[Column2]]-B414)</f>
        <v>1.7298</v>
      </c>
      <c r="Y415" s="1">
        <f>ABS(IK_diagnostics_degrees[[#This Row],[Column3]]-C414)</f>
        <v>4.6283843000000005</v>
      </c>
      <c r="Z415" s="1">
        <f>ABS(IK_diagnostics_degrees[[#This Row],[Column4]]-D414)</f>
        <v>4.2920600000000002</v>
      </c>
      <c r="AA415" s="1">
        <f>ABS(IK_diagnostics_degrees[[#This Row],[Column5]]-E414)</f>
        <v>1.9607800000000002</v>
      </c>
      <c r="AB415" s="1">
        <f>ABS(IK_diagnostics_degrees[[#This Row],[Column6]]-F414)</f>
        <v>4.3393099999999993</v>
      </c>
      <c r="AC415" s="1">
        <f>ABS(IK_diagnostics_degrees[[#This Row],[Column7]]-G414)</f>
        <v>0.71673999999999993</v>
      </c>
      <c r="AD415" s="1">
        <f>ABS(IK_diagnostics_degrees[[#This Row],[Column8]]-H414)</f>
        <v>2.9741999999999997</v>
      </c>
      <c r="AE415" s="1">
        <f>ABS(IK_diagnostics_degrees[[#This Row],[Column9]]-I414)</f>
        <v>1.6032</v>
      </c>
      <c r="AF415" s="1">
        <f>ABS(IK_diagnostics_degrees[[#This Row],[Column10]]-J414)</f>
        <v>1.2108100000000002</v>
      </c>
      <c r="AG415" s="1">
        <f>ABS(IK_diagnostics_degrees[[#This Row],[Column11]]-K414)</f>
        <v>3.5044935000000002</v>
      </c>
      <c r="AH415" s="1">
        <f>ABS(IK_diagnostics_degrees[[#This Row],[Column12]]-L414)</f>
        <v>2.55111</v>
      </c>
      <c r="AI415" s="1">
        <f>ABS(IK_diagnostics_degrees[[#This Row],[Column13]]-M414)</f>
        <v>3.5002879999999998</v>
      </c>
      <c r="AJ415" s="1">
        <f>ABS(IK_diagnostics_degrees[[#This Row],[Column14]]-N414)</f>
        <v>2.1446999999999998</v>
      </c>
      <c r="AK415" s="1">
        <f>ABS(IK_diagnostics_degrees[[#This Row],[Column15]]-O414)</f>
        <v>2.8768260000000003</v>
      </c>
      <c r="AL415" s="1">
        <f>ABS(IK_diagnostics_degrees[[#This Row],[Column16]]-P414)</f>
        <v>0.45928000000000013</v>
      </c>
      <c r="AM415" s="1">
        <f>ABS(IK_diagnostics_degrees[[#This Row],[Column17]]-Q414)</f>
        <v>2.38612</v>
      </c>
      <c r="AN415" s="1">
        <f>ABS(IK_diagnostics_degrees[[#This Row],[Column18]]-R414)</f>
        <v>3.0084099999999996</v>
      </c>
      <c r="AO415" s="1">
        <f>ABS(IK_diagnostics_degrees[[#This Row],[Column19]]-S414)</f>
        <v>2.4714900000000002</v>
      </c>
      <c r="AP415" s="1">
        <f>ABS(IK_diagnostics_degrees[[#This Row],[Column20]]-T414)</f>
        <v>2.8871900000000004</v>
      </c>
      <c r="AQ415" s="1">
        <f>ABS(IK_diagnostics_degrees[[#This Row],[Column21]]-U414)</f>
        <v>0.16898000000000013</v>
      </c>
    </row>
    <row r="416" spans="1:43" x14ac:dyDescent="0.25">
      <c r="A416" s="1">
        <v>4.5950800000000003</v>
      </c>
      <c r="B416" s="1">
        <v>5.9808899999999996</v>
      </c>
      <c r="C416" s="1">
        <v>1.2786</v>
      </c>
      <c r="D416" s="1">
        <v>4.6954599999999997</v>
      </c>
      <c r="E416" s="1">
        <v>3.9125700000000001</v>
      </c>
      <c r="F416" s="1">
        <v>4.0107799999999996</v>
      </c>
      <c r="G416" s="1">
        <v>3.71238</v>
      </c>
      <c r="H416" s="1">
        <v>4.68302</v>
      </c>
      <c r="I416" s="1">
        <v>5.2610400000000004</v>
      </c>
      <c r="J416" s="1">
        <v>6.2373700000000003</v>
      </c>
      <c r="K416" s="1">
        <v>6.2831900000000003</v>
      </c>
      <c r="L416" s="1">
        <v>2.3628300000000002</v>
      </c>
      <c r="M416" s="1">
        <v>3.53783</v>
      </c>
      <c r="N416" s="1">
        <v>5.3975299999999997</v>
      </c>
      <c r="O416" s="1">
        <v>6.12981</v>
      </c>
      <c r="P416" s="1">
        <v>0.481993</v>
      </c>
      <c r="Q416" s="1">
        <v>5.4369500000000004</v>
      </c>
      <c r="R416" s="1">
        <v>5.0752100000000002</v>
      </c>
      <c r="S416" s="1">
        <v>2.3525900000000002</v>
      </c>
      <c r="T416" s="1">
        <v>0.26003300000000001</v>
      </c>
      <c r="U416" s="1">
        <v>0.40234300000000001</v>
      </c>
      <c r="V416" s="1" t="s">
        <v>23</v>
      </c>
      <c r="W416" s="1">
        <f>ABS(IK_diagnostics_degrees[[#This Row],[Column1]]-A415)</f>
        <v>1.8728900000000004</v>
      </c>
      <c r="X416" s="1">
        <f>ABS(IK_diagnostics_degrees[[#This Row],[Column2]]-B415)</f>
        <v>2.8246199999999995</v>
      </c>
      <c r="Y416" s="1">
        <f>ABS(IK_diagnostics_degrees[[#This Row],[Column3]]-C415)</f>
        <v>1.2678442999999999</v>
      </c>
      <c r="Z416" s="1">
        <f>ABS(IK_diagnostics_degrees[[#This Row],[Column4]]-D415)</f>
        <v>2.7043299999999997</v>
      </c>
      <c r="AA416" s="1">
        <f>ABS(IK_diagnostics_degrees[[#This Row],[Column5]]-E415)</f>
        <v>1.2140200000000001</v>
      </c>
      <c r="AB416" s="1">
        <f>ABS(IK_diagnostics_degrees[[#This Row],[Column6]]-F415)</f>
        <v>1.44367</v>
      </c>
      <c r="AC416" s="1">
        <f>ABS(IK_diagnostics_degrees[[#This Row],[Column7]]-G415)</f>
        <v>2.5917699999999999</v>
      </c>
      <c r="AD416" s="1">
        <f>ABS(IK_diagnostics_degrees[[#This Row],[Column8]]-H415)</f>
        <v>3.0353300000000001</v>
      </c>
      <c r="AE416" s="1">
        <f>ABS(IK_diagnostics_degrees[[#This Row],[Column9]]-I415)</f>
        <v>3.2623100000000003</v>
      </c>
      <c r="AF416" s="1">
        <f>ABS(IK_diagnostics_degrees[[#This Row],[Column10]]-J415)</f>
        <v>3.3382900000000002</v>
      </c>
      <c r="AG416" s="1">
        <f>ABS(IK_diagnostics_degrees[[#This Row],[Column11]]-K415)</f>
        <v>2.7456900000000002</v>
      </c>
      <c r="AH416" s="1">
        <f>ABS(IK_diagnostics_degrees[[#This Row],[Column12]]-L415)</f>
        <v>0.13842999999999961</v>
      </c>
      <c r="AI416" s="1">
        <f>ABS(IK_diagnostics_degrees[[#This Row],[Column13]]-M415)</f>
        <v>0.58332999999999968</v>
      </c>
      <c r="AJ416" s="1">
        <f>ABS(IK_diagnostics_degrees[[#This Row],[Column14]]-N415)</f>
        <v>2.8574499999999996</v>
      </c>
      <c r="AK416" s="1">
        <f>ABS(IK_diagnostics_degrees[[#This Row],[Column15]]-O415)</f>
        <v>2.7240199999999999</v>
      </c>
      <c r="AL416" s="1">
        <f>ABS(IK_diagnostics_degrees[[#This Row],[Column16]]-P415)</f>
        <v>1.744497</v>
      </c>
      <c r="AM416" s="1">
        <f>ABS(IK_diagnostics_degrees[[#This Row],[Column17]]-Q415)</f>
        <v>2.2763800000000005</v>
      </c>
      <c r="AN416" s="1">
        <f>ABS(IK_diagnostics_degrees[[#This Row],[Column18]]-R415)</f>
        <v>3.2890800000000002</v>
      </c>
      <c r="AO416" s="1">
        <f>ABS(IK_diagnostics_degrees[[#This Row],[Column19]]-S415)</f>
        <v>1.4886800000000002</v>
      </c>
      <c r="AP416" s="1">
        <f>ABS(IK_diagnostics_degrees[[#This Row],[Column20]]-T415)</f>
        <v>6.0231570000000003</v>
      </c>
      <c r="AQ416" s="1">
        <f>ABS(IK_diagnostics_degrees[[#This Row],[Column21]]-U415)</f>
        <v>1.3380869999999998</v>
      </c>
    </row>
    <row r="417" spans="1:43" x14ac:dyDescent="0.25">
      <c r="A417" s="1">
        <v>2.2807599999999999</v>
      </c>
      <c r="B417" s="1">
        <v>3.1611899999999999</v>
      </c>
      <c r="C417" s="1">
        <v>5.09626</v>
      </c>
      <c r="D417" s="1">
        <v>3.7271399999999999</v>
      </c>
      <c r="E417" s="1">
        <v>4.8375199999999996</v>
      </c>
      <c r="F417" s="1">
        <v>6.2831900000000003</v>
      </c>
      <c r="G417" s="1">
        <v>3.5948700000000002E-4</v>
      </c>
      <c r="H417" s="1">
        <v>2.78321</v>
      </c>
      <c r="I417" s="1">
        <v>1.4697800000000001</v>
      </c>
      <c r="J417" s="1">
        <v>6.1099199999999998</v>
      </c>
      <c r="K417" s="1">
        <v>1.6839999999999999</v>
      </c>
      <c r="L417" s="1">
        <v>4.4137599999999999</v>
      </c>
      <c r="M417" s="1">
        <v>3.32707</v>
      </c>
      <c r="N417" s="1">
        <v>1.1954899999999999</v>
      </c>
      <c r="O417" s="1" t="s">
        <v>22</v>
      </c>
      <c r="P417" s="1">
        <v>3.3882699999999999</v>
      </c>
      <c r="Q417" s="1">
        <v>2.5428600000000001</v>
      </c>
      <c r="R417" s="1">
        <v>1.8474699999999999</v>
      </c>
      <c r="S417" s="1">
        <v>2.62974</v>
      </c>
      <c r="T417" s="1">
        <v>3.0558700000000001</v>
      </c>
      <c r="U417" s="1">
        <v>0.80662</v>
      </c>
      <c r="V417" s="1" t="s">
        <v>23</v>
      </c>
      <c r="W417" s="1">
        <f>ABS(IK_diagnostics_degrees[[#This Row],[Column1]]-A416)</f>
        <v>2.3143200000000004</v>
      </c>
      <c r="X417" s="1">
        <f>ABS(IK_diagnostics_degrees[[#This Row],[Column2]]-B416)</f>
        <v>2.8196999999999997</v>
      </c>
      <c r="Y417" s="1">
        <f>ABS(IK_diagnostics_degrees[[#This Row],[Column3]]-C416)</f>
        <v>3.8176600000000001</v>
      </c>
      <c r="Z417" s="1">
        <f>ABS(IK_diagnostics_degrees[[#This Row],[Column4]]-D416)</f>
        <v>0.96831999999999985</v>
      </c>
      <c r="AA417" s="1">
        <f>ABS(IK_diagnostics_degrees[[#This Row],[Column5]]-E416)</f>
        <v>0.92494999999999949</v>
      </c>
      <c r="AB417" s="1">
        <f>ABS(IK_diagnostics_degrees[[#This Row],[Column6]]-F416)</f>
        <v>2.2724100000000007</v>
      </c>
      <c r="AC417" s="1">
        <f>ABS(IK_diagnostics_degrees[[#This Row],[Column7]]-G416)</f>
        <v>3.7120205130000001</v>
      </c>
      <c r="AD417" s="1">
        <f>ABS(IK_diagnostics_degrees[[#This Row],[Column8]]-H416)</f>
        <v>1.89981</v>
      </c>
      <c r="AE417" s="1">
        <f>ABS(IK_diagnostics_degrees[[#This Row],[Column9]]-I416)</f>
        <v>3.7912600000000003</v>
      </c>
      <c r="AF417" s="1">
        <f>ABS(IK_diagnostics_degrees[[#This Row],[Column10]]-J416)</f>
        <v>0.12745000000000051</v>
      </c>
      <c r="AG417" s="1">
        <f>ABS(IK_diagnostics_degrees[[#This Row],[Column11]]-K416)</f>
        <v>4.5991900000000001</v>
      </c>
      <c r="AH417" s="1">
        <f>ABS(IK_diagnostics_degrees[[#This Row],[Column12]]-L416)</f>
        <v>2.0509299999999997</v>
      </c>
      <c r="AI417" s="1">
        <f>ABS(IK_diagnostics_degrees[[#This Row],[Column13]]-M416)</f>
        <v>0.21076000000000006</v>
      </c>
      <c r="AJ417" s="1">
        <f>ABS(IK_diagnostics_degrees[[#This Row],[Column14]]-N416)</f>
        <v>4.2020400000000002</v>
      </c>
      <c r="AK417" s="1">
        <f>ABS(IK_diagnostics_degrees[[#This Row],[Column15]]-O416)</f>
        <v>6.12981</v>
      </c>
      <c r="AL417" s="1">
        <f>ABS(IK_diagnostics_degrees[[#This Row],[Column16]]-P416)</f>
        <v>2.9062769999999998</v>
      </c>
      <c r="AM417" s="1">
        <f>ABS(IK_diagnostics_degrees[[#This Row],[Column17]]-Q416)</f>
        <v>2.8940900000000003</v>
      </c>
      <c r="AN417" s="1">
        <f>ABS(IK_diagnostics_degrees[[#This Row],[Column18]]-R416)</f>
        <v>3.2277400000000003</v>
      </c>
      <c r="AO417" s="1">
        <f>ABS(IK_diagnostics_degrees[[#This Row],[Column19]]-S416)</f>
        <v>0.27714999999999979</v>
      </c>
      <c r="AP417" s="1">
        <f>ABS(IK_diagnostics_degrees[[#This Row],[Column20]]-T416)</f>
        <v>2.7958370000000001</v>
      </c>
      <c r="AQ417" s="1">
        <f>ABS(IK_diagnostics_degrees[[#This Row],[Column21]]-U416)</f>
        <v>0.404277</v>
      </c>
    </row>
    <row r="418" spans="1:43" x14ac:dyDescent="0.25">
      <c r="A418" s="1">
        <v>5.2794299999999996</v>
      </c>
      <c r="B418" s="1">
        <v>4.9509400000000001</v>
      </c>
      <c r="C418" s="1">
        <v>2.30139</v>
      </c>
      <c r="D418" s="1">
        <v>4.6793100000000001</v>
      </c>
      <c r="E418" s="1">
        <v>2.5024000000000002</v>
      </c>
      <c r="F418" s="1">
        <v>2.06704</v>
      </c>
      <c r="G418" s="1">
        <v>5.4037100000000002</v>
      </c>
      <c r="H418" s="1">
        <v>0.90404799999999996</v>
      </c>
      <c r="I418" s="1">
        <v>3.2699600000000002</v>
      </c>
      <c r="J418" s="1">
        <v>2.0285799999999998</v>
      </c>
      <c r="K418" s="1">
        <v>4.3315700000000001</v>
      </c>
      <c r="L418" s="1">
        <v>3.8547099999999999</v>
      </c>
      <c r="M418" s="1">
        <v>5.6465500000000004</v>
      </c>
      <c r="N418" s="1">
        <v>3.67943E-3</v>
      </c>
      <c r="O418" s="1">
        <v>5.0867399999999998</v>
      </c>
      <c r="P418" s="1">
        <v>1.0836300000000001</v>
      </c>
      <c r="Q418" s="1">
        <v>3.3933399999999998</v>
      </c>
      <c r="R418" s="1">
        <v>4.6290500000000003</v>
      </c>
      <c r="S418" s="1">
        <v>0.18396399999999999</v>
      </c>
      <c r="T418" s="1">
        <v>3.3191299999999999</v>
      </c>
      <c r="U418" s="1">
        <v>5.5869200000000001</v>
      </c>
      <c r="V418" s="1" t="s">
        <v>23</v>
      </c>
      <c r="W418" s="1">
        <f>ABS(IK_diagnostics_degrees[[#This Row],[Column1]]-A417)</f>
        <v>2.9986699999999997</v>
      </c>
      <c r="X418" s="1">
        <f>ABS(IK_diagnostics_degrees[[#This Row],[Column2]]-B417)</f>
        <v>1.7897500000000002</v>
      </c>
      <c r="Y418" s="1">
        <f>ABS(IK_diagnostics_degrees[[#This Row],[Column3]]-C417)</f>
        <v>2.79487</v>
      </c>
      <c r="Z418" s="1">
        <f>ABS(IK_diagnostics_degrees[[#This Row],[Column4]]-D417)</f>
        <v>0.95217000000000018</v>
      </c>
      <c r="AA418" s="1">
        <f>ABS(IK_diagnostics_degrees[[#This Row],[Column5]]-E417)</f>
        <v>2.3351199999999994</v>
      </c>
      <c r="AB418" s="1">
        <f>ABS(IK_diagnostics_degrees[[#This Row],[Column6]]-F417)</f>
        <v>4.2161500000000007</v>
      </c>
      <c r="AC418" s="1">
        <f>ABS(IK_diagnostics_degrees[[#This Row],[Column7]]-G417)</f>
        <v>5.4033505130000004</v>
      </c>
      <c r="AD418" s="1">
        <f>ABS(IK_diagnostics_degrees[[#This Row],[Column8]]-H417)</f>
        <v>1.879162</v>
      </c>
      <c r="AE418" s="1">
        <f>ABS(IK_diagnostics_degrees[[#This Row],[Column9]]-I417)</f>
        <v>1.8001800000000001</v>
      </c>
      <c r="AF418" s="1">
        <f>ABS(IK_diagnostics_degrees[[#This Row],[Column10]]-J417)</f>
        <v>4.08134</v>
      </c>
      <c r="AG418" s="1">
        <f>ABS(IK_diagnostics_degrees[[#This Row],[Column11]]-K417)</f>
        <v>2.64757</v>
      </c>
      <c r="AH418" s="1">
        <f>ABS(IK_diagnostics_degrees[[#This Row],[Column12]]-L417)</f>
        <v>0.55905000000000005</v>
      </c>
      <c r="AI418" s="1">
        <f>ABS(IK_diagnostics_degrees[[#This Row],[Column13]]-M417)</f>
        <v>2.3194800000000004</v>
      </c>
      <c r="AJ418" s="1">
        <f>ABS(IK_diagnostics_degrees[[#This Row],[Column14]]-N417)</f>
        <v>1.1918105699999999</v>
      </c>
      <c r="AK418" s="1">
        <f>ABS(IK_diagnostics_degrees[[#This Row],[Column15]]-O417)</f>
        <v>5.0867399999999998</v>
      </c>
      <c r="AL418" s="1">
        <f>ABS(IK_diagnostics_degrees[[#This Row],[Column16]]-P417)</f>
        <v>2.30464</v>
      </c>
      <c r="AM418" s="1">
        <f>ABS(IK_diagnostics_degrees[[#This Row],[Column17]]-Q417)</f>
        <v>0.85047999999999968</v>
      </c>
      <c r="AN418" s="1">
        <f>ABS(IK_diagnostics_degrees[[#This Row],[Column18]]-R417)</f>
        <v>2.7815800000000004</v>
      </c>
      <c r="AO418" s="1">
        <f>ABS(IK_diagnostics_degrees[[#This Row],[Column19]]-S417)</f>
        <v>2.445776</v>
      </c>
      <c r="AP418" s="1">
        <f>ABS(IK_diagnostics_degrees[[#This Row],[Column20]]-T417)</f>
        <v>0.26325999999999983</v>
      </c>
      <c r="AQ418" s="1">
        <f>ABS(IK_diagnostics_degrees[[#This Row],[Column21]]-U417)</f>
        <v>4.7803000000000004</v>
      </c>
    </row>
    <row r="419" spans="1:43" x14ac:dyDescent="0.25">
      <c r="A419" s="1">
        <v>5.8138300000000003</v>
      </c>
      <c r="B419" s="1">
        <v>4.6341299999999999</v>
      </c>
      <c r="C419" s="1">
        <v>2.52949</v>
      </c>
      <c r="D419" s="1">
        <v>0.81394100000000003</v>
      </c>
      <c r="E419" s="1">
        <v>5.9762599999999999</v>
      </c>
      <c r="F419" s="1">
        <v>0.74883900000000003</v>
      </c>
      <c r="G419" s="1">
        <v>0.50594300000000003</v>
      </c>
      <c r="H419" s="1">
        <v>4.0784200000000004</v>
      </c>
      <c r="I419" s="1">
        <v>4.34755</v>
      </c>
      <c r="J419" s="1">
        <v>0.64553700000000003</v>
      </c>
      <c r="K419" s="1">
        <v>4.3331200000000001</v>
      </c>
      <c r="L419" s="1">
        <v>3.11999</v>
      </c>
      <c r="M419" s="1">
        <v>3.1320299999999999</v>
      </c>
      <c r="N419" s="1">
        <v>3.7224400000000002</v>
      </c>
      <c r="O419" s="1">
        <v>1.26515</v>
      </c>
      <c r="P419" s="1">
        <v>4.66967</v>
      </c>
      <c r="Q419" s="1">
        <v>2.1764100000000002</v>
      </c>
      <c r="R419" s="1">
        <v>4.7645299999999997</v>
      </c>
      <c r="S419" s="1">
        <v>3.1897700000000002E-4</v>
      </c>
      <c r="T419" s="1">
        <v>3.2881399999999998</v>
      </c>
      <c r="U419" s="1">
        <v>6.2831900000000003</v>
      </c>
      <c r="V419" s="1" t="s">
        <v>23</v>
      </c>
      <c r="W419" s="1">
        <f>ABS(IK_diagnostics_degrees[[#This Row],[Column1]]-A418)</f>
        <v>0.53440000000000065</v>
      </c>
      <c r="X419" s="1">
        <f>ABS(IK_diagnostics_degrees[[#This Row],[Column2]]-B418)</f>
        <v>0.31681000000000026</v>
      </c>
      <c r="Y419" s="1">
        <f>ABS(IK_diagnostics_degrees[[#This Row],[Column3]]-C418)</f>
        <v>0.22809999999999997</v>
      </c>
      <c r="Z419" s="1">
        <f>ABS(IK_diagnostics_degrees[[#This Row],[Column4]]-D418)</f>
        <v>3.8653690000000003</v>
      </c>
      <c r="AA419" s="1">
        <f>ABS(IK_diagnostics_degrees[[#This Row],[Column5]]-E418)</f>
        <v>3.4738599999999997</v>
      </c>
      <c r="AB419" s="1">
        <f>ABS(IK_diagnostics_degrees[[#This Row],[Column6]]-F418)</f>
        <v>1.318201</v>
      </c>
      <c r="AC419" s="1">
        <f>ABS(IK_diagnostics_degrees[[#This Row],[Column7]]-G418)</f>
        <v>4.897767</v>
      </c>
      <c r="AD419" s="1">
        <f>ABS(IK_diagnostics_degrees[[#This Row],[Column8]]-H418)</f>
        <v>3.1743720000000004</v>
      </c>
      <c r="AE419" s="1">
        <f>ABS(IK_diagnostics_degrees[[#This Row],[Column9]]-I418)</f>
        <v>1.0775899999999998</v>
      </c>
      <c r="AF419" s="1">
        <f>ABS(IK_diagnostics_degrees[[#This Row],[Column10]]-J418)</f>
        <v>1.3830429999999998</v>
      </c>
      <c r="AG419" s="1">
        <f>ABS(IK_diagnostics_degrees[[#This Row],[Column11]]-K418)</f>
        <v>1.5499999999999403E-3</v>
      </c>
      <c r="AH419" s="1">
        <f>ABS(IK_diagnostics_degrees[[#This Row],[Column12]]-L418)</f>
        <v>0.73471999999999982</v>
      </c>
      <c r="AI419" s="1">
        <f>ABS(IK_diagnostics_degrees[[#This Row],[Column13]]-M418)</f>
        <v>2.5145200000000005</v>
      </c>
      <c r="AJ419" s="1">
        <f>ABS(IK_diagnostics_degrees[[#This Row],[Column14]]-N418)</f>
        <v>3.7187605700000002</v>
      </c>
      <c r="AK419" s="1">
        <f>ABS(IK_diagnostics_degrees[[#This Row],[Column15]]-O418)</f>
        <v>3.8215899999999996</v>
      </c>
      <c r="AL419" s="1">
        <f>ABS(IK_diagnostics_degrees[[#This Row],[Column16]]-P418)</f>
        <v>3.5860399999999997</v>
      </c>
      <c r="AM419" s="1">
        <f>ABS(IK_diagnostics_degrees[[#This Row],[Column17]]-Q418)</f>
        <v>1.2169299999999996</v>
      </c>
      <c r="AN419" s="1">
        <f>ABS(IK_diagnostics_degrees[[#This Row],[Column18]]-R418)</f>
        <v>0.13547999999999938</v>
      </c>
      <c r="AO419" s="1">
        <f>ABS(IK_diagnostics_degrees[[#This Row],[Column19]]-S418)</f>
        <v>0.18364502299999999</v>
      </c>
      <c r="AP419" s="1">
        <f>ABS(IK_diagnostics_degrees[[#This Row],[Column20]]-T418)</f>
        <v>3.0990000000000073E-2</v>
      </c>
      <c r="AQ419" s="1">
        <f>ABS(IK_diagnostics_degrees[[#This Row],[Column21]]-U418)</f>
        <v>0.69627000000000017</v>
      </c>
    </row>
    <row r="420" spans="1:43" x14ac:dyDescent="0.25">
      <c r="A420" s="1">
        <v>2.33148</v>
      </c>
      <c r="B420" s="1">
        <v>4.4422600000000001</v>
      </c>
      <c r="C420" s="1">
        <v>5.9989499999999998</v>
      </c>
      <c r="D420" s="1">
        <v>5.5102000000000002</v>
      </c>
      <c r="E420" s="1">
        <v>6.0408400000000002</v>
      </c>
      <c r="F420" s="1">
        <v>4.1955600000000004</v>
      </c>
      <c r="G420" s="1">
        <v>3.61639</v>
      </c>
      <c r="H420" s="1">
        <v>0.70468399999999998</v>
      </c>
      <c r="I420" s="1">
        <v>2.9855299999999998</v>
      </c>
      <c r="J420" s="1">
        <v>1.68048</v>
      </c>
      <c r="K420" s="1">
        <v>2.7035200000000001</v>
      </c>
      <c r="L420" s="1">
        <v>1.48898</v>
      </c>
      <c r="M420" s="1">
        <v>2.3917600000000001</v>
      </c>
      <c r="N420" s="1">
        <v>3.97139</v>
      </c>
      <c r="O420" s="1">
        <v>3.8302399999999999</v>
      </c>
      <c r="P420" s="1">
        <v>3.50556</v>
      </c>
      <c r="Q420" s="1">
        <v>4.1896599999999999</v>
      </c>
      <c r="R420" s="1">
        <v>2.97906</v>
      </c>
      <c r="S420" s="1">
        <v>2.1783199999999998</v>
      </c>
      <c r="T420" s="1">
        <v>5.0952900000000003</v>
      </c>
      <c r="U420" s="1">
        <v>2.74776</v>
      </c>
      <c r="V420" s="1" t="s">
        <v>23</v>
      </c>
      <c r="W420" s="1">
        <f>ABS(IK_diagnostics_degrees[[#This Row],[Column1]]-A419)</f>
        <v>3.4823500000000003</v>
      </c>
      <c r="X420" s="1">
        <f>ABS(IK_diagnostics_degrees[[#This Row],[Column2]]-B419)</f>
        <v>0.19186999999999976</v>
      </c>
      <c r="Y420" s="1">
        <f>ABS(IK_diagnostics_degrees[[#This Row],[Column3]]-C419)</f>
        <v>3.4694599999999998</v>
      </c>
      <c r="Z420" s="1">
        <f>ABS(IK_diagnostics_degrees[[#This Row],[Column4]]-D419)</f>
        <v>4.6962590000000004</v>
      </c>
      <c r="AA420" s="1">
        <f>ABS(IK_diagnostics_degrees[[#This Row],[Column5]]-E419)</f>
        <v>6.4580000000000304E-2</v>
      </c>
      <c r="AB420" s="1">
        <f>ABS(IK_diagnostics_degrees[[#This Row],[Column6]]-F419)</f>
        <v>3.4467210000000001</v>
      </c>
      <c r="AC420" s="1">
        <f>ABS(IK_diagnostics_degrees[[#This Row],[Column7]]-G419)</f>
        <v>3.1104469999999997</v>
      </c>
      <c r="AD420" s="1">
        <f>ABS(IK_diagnostics_degrees[[#This Row],[Column8]]-H419)</f>
        <v>3.3737360000000005</v>
      </c>
      <c r="AE420" s="1">
        <f>ABS(IK_diagnostics_degrees[[#This Row],[Column9]]-I419)</f>
        <v>1.3620200000000002</v>
      </c>
      <c r="AF420" s="1">
        <f>ABS(IK_diagnostics_degrees[[#This Row],[Column10]]-J419)</f>
        <v>1.0349429999999999</v>
      </c>
      <c r="AG420" s="1">
        <f>ABS(IK_diagnostics_degrees[[#This Row],[Column11]]-K419)</f>
        <v>1.6295999999999999</v>
      </c>
      <c r="AH420" s="1">
        <f>ABS(IK_diagnostics_degrees[[#This Row],[Column12]]-L419)</f>
        <v>1.6310100000000001</v>
      </c>
      <c r="AI420" s="1">
        <f>ABS(IK_diagnostics_degrees[[#This Row],[Column13]]-M419)</f>
        <v>0.74026999999999976</v>
      </c>
      <c r="AJ420" s="1">
        <f>ABS(IK_diagnostics_degrees[[#This Row],[Column14]]-N419)</f>
        <v>0.24894999999999978</v>
      </c>
      <c r="AK420" s="1">
        <f>ABS(IK_diagnostics_degrees[[#This Row],[Column15]]-O419)</f>
        <v>2.5650899999999996</v>
      </c>
      <c r="AL420" s="1">
        <f>ABS(IK_diagnostics_degrees[[#This Row],[Column16]]-P419)</f>
        <v>1.16411</v>
      </c>
      <c r="AM420" s="1">
        <f>ABS(IK_diagnostics_degrees[[#This Row],[Column17]]-Q419)</f>
        <v>2.0132499999999998</v>
      </c>
      <c r="AN420" s="1">
        <f>ABS(IK_diagnostics_degrees[[#This Row],[Column18]]-R419)</f>
        <v>1.7854699999999997</v>
      </c>
      <c r="AO420" s="1">
        <f>ABS(IK_diagnostics_degrees[[#This Row],[Column19]]-S419)</f>
        <v>2.1780010229999998</v>
      </c>
      <c r="AP420" s="1">
        <f>ABS(IK_diagnostics_degrees[[#This Row],[Column20]]-T419)</f>
        <v>1.8071500000000005</v>
      </c>
      <c r="AQ420" s="1">
        <f>ABS(IK_diagnostics_degrees[[#This Row],[Column21]]-U419)</f>
        <v>3.5354300000000003</v>
      </c>
    </row>
    <row r="421" spans="1:43" x14ac:dyDescent="0.25">
      <c r="A421" s="1">
        <v>1.1050599999999999</v>
      </c>
      <c r="B421" s="1">
        <v>6.2831900000000003</v>
      </c>
      <c r="C421" s="1">
        <v>4.1825999999999999</v>
      </c>
      <c r="D421" s="1">
        <v>5.9900599999999997</v>
      </c>
      <c r="E421" s="1">
        <v>5.3580699999999997</v>
      </c>
      <c r="F421" s="1">
        <v>1.5678700000000001</v>
      </c>
      <c r="G421" s="1">
        <v>2.2583899999999999</v>
      </c>
      <c r="H421" s="1">
        <v>4.1001300000000001</v>
      </c>
      <c r="I421" s="1">
        <v>5.4109999999999996</v>
      </c>
      <c r="J421" s="1">
        <v>1.4035600000000001E-3</v>
      </c>
      <c r="K421" s="1">
        <v>3.33657</v>
      </c>
      <c r="L421" s="1">
        <v>4.8483400000000003</v>
      </c>
      <c r="M421" s="1">
        <v>6.2831799999999998</v>
      </c>
      <c r="N421" s="1">
        <v>5.3229499999999996</v>
      </c>
      <c r="O421" s="1">
        <v>1.06287E-2</v>
      </c>
      <c r="P421" s="1">
        <v>1.76983</v>
      </c>
      <c r="Q421" s="1">
        <v>1.37656</v>
      </c>
      <c r="R421" s="1">
        <v>2.9974599999999998</v>
      </c>
      <c r="S421" s="1">
        <v>1.07782</v>
      </c>
      <c r="T421" s="1">
        <v>0.59135300000000002</v>
      </c>
      <c r="U421" s="1">
        <v>2.5413000000000001</v>
      </c>
      <c r="V421" s="1" t="s">
        <v>23</v>
      </c>
      <c r="W421" s="1">
        <f>ABS(IK_diagnostics_degrees[[#This Row],[Column1]]-A420)</f>
        <v>1.2264200000000001</v>
      </c>
      <c r="X421" s="1">
        <f>ABS(IK_diagnostics_degrees[[#This Row],[Column2]]-B420)</f>
        <v>1.8409300000000002</v>
      </c>
      <c r="Y421" s="1">
        <f>ABS(IK_diagnostics_degrees[[#This Row],[Column3]]-C420)</f>
        <v>1.8163499999999999</v>
      </c>
      <c r="Z421" s="1">
        <f>ABS(IK_diagnostics_degrees[[#This Row],[Column4]]-D420)</f>
        <v>0.47985999999999951</v>
      </c>
      <c r="AA421" s="1">
        <f>ABS(IK_diagnostics_degrees[[#This Row],[Column5]]-E420)</f>
        <v>0.68277000000000054</v>
      </c>
      <c r="AB421" s="1">
        <f>ABS(IK_diagnostics_degrees[[#This Row],[Column6]]-F420)</f>
        <v>2.6276900000000003</v>
      </c>
      <c r="AC421" s="1">
        <f>ABS(IK_diagnostics_degrees[[#This Row],[Column7]]-G420)</f>
        <v>1.3580000000000001</v>
      </c>
      <c r="AD421" s="1">
        <f>ABS(IK_diagnostics_degrees[[#This Row],[Column8]]-H420)</f>
        <v>3.3954460000000002</v>
      </c>
      <c r="AE421" s="1">
        <f>ABS(IK_diagnostics_degrees[[#This Row],[Column9]]-I420)</f>
        <v>2.4254699999999998</v>
      </c>
      <c r="AF421" s="1">
        <f>ABS(IK_diagnostics_degrees[[#This Row],[Column10]]-J420)</f>
        <v>1.67907644</v>
      </c>
      <c r="AG421" s="1">
        <f>ABS(IK_diagnostics_degrees[[#This Row],[Column11]]-K420)</f>
        <v>0.63304999999999989</v>
      </c>
      <c r="AH421" s="1">
        <f>ABS(IK_diagnostics_degrees[[#This Row],[Column12]]-L420)</f>
        <v>3.3593600000000006</v>
      </c>
      <c r="AI421" s="1">
        <f>ABS(IK_diagnostics_degrees[[#This Row],[Column13]]-M420)</f>
        <v>3.8914199999999997</v>
      </c>
      <c r="AJ421" s="1">
        <f>ABS(IK_diagnostics_degrees[[#This Row],[Column14]]-N420)</f>
        <v>1.3515599999999997</v>
      </c>
      <c r="AK421" s="1">
        <f>ABS(IK_diagnostics_degrees[[#This Row],[Column15]]-O420)</f>
        <v>3.8196113</v>
      </c>
      <c r="AL421" s="1">
        <f>ABS(IK_diagnostics_degrees[[#This Row],[Column16]]-P420)</f>
        <v>1.73573</v>
      </c>
      <c r="AM421" s="1">
        <f>ABS(IK_diagnostics_degrees[[#This Row],[Column17]]-Q420)</f>
        <v>2.8130999999999999</v>
      </c>
      <c r="AN421" s="1">
        <f>ABS(IK_diagnostics_degrees[[#This Row],[Column18]]-R420)</f>
        <v>1.839999999999975E-2</v>
      </c>
      <c r="AO421" s="1">
        <f>ABS(IK_diagnostics_degrees[[#This Row],[Column19]]-S420)</f>
        <v>1.1004999999999998</v>
      </c>
      <c r="AP421" s="1">
        <f>ABS(IK_diagnostics_degrees[[#This Row],[Column20]]-T420)</f>
        <v>4.5039370000000005</v>
      </c>
      <c r="AQ421" s="1">
        <f>ABS(IK_diagnostics_degrees[[#This Row],[Column21]]-U420)</f>
        <v>0.20645999999999987</v>
      </c>
    </row>
    <row r="422" spans="1:43" x14ac:dyDescent="0.25">
      <c r="A422" s="1">
        <v>3.8263500000000001</v>
      </c>
      <c r="B422" s="1">
        <v>1.71668</v>
      </c>
      <c r="C422" s="1">
        <v>3.0496300000000001</v>
      </c>
      <c r="D422" s="1">
        <v>6.1422600000000003</v>
      </c>
      <c r="E422" s="1">
        <v>2.9323100000000002</v>
      </c>
      <c r="F422" s="1">
        <v>3.8250999999999999</v>
      </c>
      <c r="G422" s="1">
        <v>3.8826999999999998</v>
      </c>
      <c r="H422" s="1">
        <v>3.9056999999999999</v>
      </c>
      <c r="I422" s="1">
        <v>4.2054799999999997</v>
      </c>
      <c r="J422" s="1" t="s">
        <v>22</v>
      </c>
      <c r="K422" s="1">
        <v>1.0525899999999999</v>
      </c>
      <c r="L422" s="1">
        <v>4.7475899999999998</v>
      </c>
      <c r="M422" s="1">
        <v>4.3604700000000003</v>
      </c>
      <c r="N422" s="1">
        <v>2.7888099999999998</v>
      </c>
      <c r="O422" s="1">
        <v>1.5281199999999999</v>
      </c>
      <c r="P422" s="1">
        <v>6.1527900000000004</v>
      </c>
      <c r="Q422" s="1">
        <v>0.85156100000000001</v>
      </c>
      <c r="R422" s="1">
        <v>4.07613</v>
      </c>
      <c r="S422" s="1">
        <v>5.9733400000000003</v>
      </c>
      <c r="T422" s="1">
        <v>3.0267900000000001</v>
      </c>
      <c r="U422" s="1">
        <v>0.29049599999999998</v>
      </c>
      <c r="V422" s="1" t="s">
        <v>23</v>
      </c>
      <c r="W422" s="1">
        <f>ABS(IK_diagnostics_degrees[[#This Row],[Column1]]-A421)</f>
        <v>2.7212900000000002</v>
      </c>
      <c r="X422" s="1">
        <f>ABS(IK_diagnostics_degrees[[#This Row],[Column2]]-B421)</f>
        <v>4.5665100000000001</v>
      </c>
      <c r="Y422" s="1">
        <f>ABS(IK_diagnostics_degrees[[#This Row],[Column3]]-C421)</f>
        <v>1.1329699999999998</v>
      </c>
      <c r="Z422" s="1">
        <f>ABS(IK_diagnostics_degrees[[#This Row],[Column4]]-D421)</f>
        <v>0.15220000000000056</v>
      </c>
      <c r="AA422" s="1">
        <f>ABS(IK_diagnostics_degrees[[#This Row],[Column5]]-E421)</f>
        <v>2.4257599999999995</v>
      </c>
      <c r="AB422" s="1">
        <f>ABS(IK_diagnostics_degrees[[#This Row],[Column6]]-F421)</f>
        <v>2.2572299999999998</v>
      </c>
      <c r="AC422" s="1">
        <f>ABS(IK_diagnostics_degrees[[#This Row],[Column7]]-G421)</f>
        <v>1.6243099999999999</v>
      </c>
      <c r="AD422" s="1">
        <f>ABS(IK_diagnostics_degrees[[#This Row],[Column8]]-H421)</f>
        <v>0.1944300000000001</v>
      </c>
      <c r="AE422" s="1">
        <f>ABS(IK_diagnostics_degrees[[#This Row],[Column9]]-I421)</f>
        <v>1.2055199999999999</v>
      </c>
      <c r="AF422" s="1">
        <f>ABS(IK_diagnostics_degrees[[#This Row],[Column10]]-J421)</f>
        <v>1.4035600000000001E-3</v>
      </c>
      <c r="AG422" s="1">
        <f>ABS(IK_diagnostics_degrees[[#This Row],[Column11]]-K421)</f>
        <v>2.2839800000000001</v>
      </c>
      <c r="AH422" s="1">
        <f>ABS(IK_diagnostics_degrees[[#This Row],[Column12]]-L421)</f>
        <v>0.10075000000000056</v>
      </c>
      <c r="AI422" s="1">
        <f>ABS(IK_diagnostics_degrees[[#This Row],[Column13]]-M421)</f>
        <v>1.9227099999999995</v>
      </c>
      <c r="AJ422" s="1">
        <f>ABS(IK_diagnostics_degrees[[#This Row],[Column14]]-N421)</f>
        <v>2.5341399999999998</v>
      </c>
      <c r="AK422" s="1">
        <f>ABS(IK_diagnostics_degrees[[#This Row],[Column15]]-O421)</f>
        <v>1.5174912999999999</v>
      </c>
      <c r="AL422" s="1">
        <f>ABS(IK_diagnostics_degrees[[#This Row],[Column16]]-P421)</f>
        <v>4.3829600000000006</v>
      </c>
      <c r="AM422" s="1">
        <f>ABS(IK_diagnostics_degrees[[#This Row],[Column17]]-Q421)</f>
        <v>0.52499899999999999</v>
      </c>
      <c r="AN422" s="1">
        <f>ABS(IK_diagnostics_degrees[[#This Row],[Column18]]-R421)</f>
        <v>1.0786700000000002</v>
      </c>
      <c r="AO422" s="1">
        <f>ABS(IK_diagnostics_degrees[[#This Row],[Column19]]-S421)</f>
        <v>4.8955200000000003</v>
      </c>
      <c r="AP422" s="1">
        <f>ABS(IK_diagnostics_degrees[[#This Row],[Column20]]-T421)</f>
        <v>2.4354370000000003</v>
      </c>
      <c r="AQ422" s="1">
        <f>ABS(IK_diagnostics_degrees[[#This Row],[Column21]]-U421)</f>
        <v>2.250804</v>
      </c>
    </row>
    <row r="423" spans="1:43" x14ac:dyDescent="0.25">
      <c r="A423" s="1">
        <v>4.1732800000000001</v>
      </c>
      <c r="B423" s="1">
        <v>3.8482799999999999</v>
      </c>
      <c r="C423" s="1">
        <v>1.8902699999999999</v>
      </c>
      <c r="D423" s="1">
        <v>3.2319399999999998</v>
      </c>
      <c r="E423" s="1">
        <v>5.87296</v>
      </c>
      <c r="F423" s="1">
        <v>1.0969800000000001</v>
      </c>
      <c r="G423" s="1">
        <v>3.4516900000000001</v>
      </c>
      <c r="H423" s="1">
        <v>4.8083799999999997</v>
      </c>
      <c r="I423" s="1">
        <v>3.0653700000000002</v>
      </c>
      <c r="J423" s="1">
        <v>2.74925</v>
      </c>
      <c r="K423" s="1">
        <v>3.9384399999999999</v>
      </c>
      <c r="L423" s="1">
        <v>4.97959</v>
      </c>
      <c r="M423" s="1">
        <v>3.0608399999999998</v>
      </c>
      <c r="N423" s="1">
        <v>4.4321999999999999</v>
      </c>
      <c r="O423" s="1">
        <v>1.00383E-2</v>
      </c>
      <c r="P423" s="1">
        <v>3.9808300000000001</v>
      </c>
      <c r="Q423" s="1">
        <v>2.5226000000000002</v>
      </c>
      <c r="R423" s="1">
        <v>3.45512</v>
      </c>
      <c r="S423" s="1">
        <v>5.8833099999999998</v>
      </c>
      <c r="T423" s="1">
        <v>0.39250699999999999</v>
      </c>
      <c r="U423" s="1">
        <v>2.0684399999999998</v>
      </c>
      <c r="V423" s="1" t="s">
        <v>23</v>
      </c>
      <c r="W423" s="1">
        <f>ABS(IK_diagnostics_degrees[[#This Row],[Column1]]-A422)</f>
        <v>0.34692999999999996</v>
      </c>
      <c r="X423" s="1">
        <f>ABS(IK_diagnostics_degrees[[#This Row],[Column2]]-B422)</f>
        <v>2.1315999999999997</v>
      </c>
      <c r="Y423" s="1">
        <f>ABS(IK_diagnostics_degrees[[#This Row],[Column3]]-C422)</f>
        <v>1.1593600000000002</v>
      </c>
      <c r="Z423" s="1">
        <f>ABS(IK_diagnostics_degrees[[#This Row],[Column4]]-D422)</f>
        <v>2.9103200000000005</v>
      </c>
      <c r="AA423" s="1">
        <f>ABS(IK_diagnostics_degrees[[#This Row],[Column5]]-E422)</f>
        <v>2.9406499999999998</v>
      </c>
      <c r="AB423" s="1">
        <f>ABS(IK_diagnostics_degrees[[#This Row],[Column6]]-F422)</f>
        <v>2.7281199999999997</v>
      </c>
      <c r="AC423" s="1">
        <f>ABS(IK_diagnostics_degrees[[#This Row],[Column7]]-G422)</f>
        <v>0.43100999999999967</v>
      </c>
      <c r="AD423" s="1">
        <f>ABS(IK_diagnostics_degrees[[#This Row],[Column8]]-H422)</f>
        <v>0.9026799999999997</v>
      </c>
      <c r="AE423" s="1">
        <f>ABS(IK_diagnostics_degrees[[#This Row],[Column9]]-I422)</f>
        <v>1.1401099999999995</v>
      </c>
      <c r="AF423" s="1">
        <f>ABS(IK_diagnostics_degrees[[#This Row],[Column10]]-J422)</f>
        <v>2.74925</v>
      </c>
      <c r="AG423" s="1">
        <f>ABS(IK_diagnostics_degrees[[#This Row],[Column11]]-K422)</f>
        <v>2.88585</v>
      </c>
      <c r="AH423" s="1">
        <f>ABS(IK_diagnostics_degrees[[#This Row],[Column12]]-L422)</f>
        <v>0.23200000000000021</v>
      </c>
      <c r="AI423" s="1">
        <f>ABS(IK_diagnostics_degrees[[#This Row],[Column13]]-M422)</f>
        <v>1.2996300000000005</v>
      </c>
      <c r="AJ423" s="1">
        <f>ABS(IK_diagnostics_degrees[[#This Row],[Column14]]-N422)</f>
        <v>1.6433900000000001</v>
      </c>
      <c r="AK423" s="1">
        <f>ABS(IK_diagnostics_degrees[[#This Row],[Column15]]-O422)</f>
        <v>1.5180817</v>
      </c>
      <c r="AL423" s="1">
        <f>ABS(IK_diagnostics_degrees[[#This Row],[Column16]]-P422)</f>
        <v>2.1719600000000003</v>
      </c>
      <c r="AM423" s="1">
        <f>ABS(IK_diagnostics_degrees[[#This Row],[Column17]]-Q422)</f>
        <v>1.6710390000000002</v>
      </c>
      <c r="AN423" s="1">
        <f>ABS(IK_diagnostics_degrees[[#This Row],[Column18]]-R422)</f>
        <v>0.62101000000000006</v>
      </c>
      <c r="AO423" s="1">
        <f>ABS(IK_diagnostics_degrees[[#This Row],[Column19]]-S422)</f>
        <v>9.0030000000000499E-2</v>
      </c>
      <c r="AP423" s="1">
        <f>ABS(IK_diagnostics_degrees[[#This Row],[Column20]]-T422)</f>
        <v>2.6342829999999999</v>
      </c>
      <c r="AQ423" s="1">
        <f>ABS(IK_diagnostics_degrees[[#This Row],[Column21]]-U422)</f>
        <v>1.7779439999999997</v>
      </c>
    </row>
    <row r="424" spans="1:43" x14ac:dyDescent="0.25">
      <c r="A424" s="1">
        <v>3.0447700000000002</v>
      </c>
      <c r="B424" s="1">
        <v>1.4010199999999999</v>
      </c>
      <c r="C424" s="1">
        <v>2.9402300000000001</v>
      </c>
      <c r="D424" s="1">
        <v>6.2831900000000003</v>
      </c>
      <c r="E424" s="1">
        <v>6.2401499999999999</v>
      </c>
      <c r="F424" s="1">
        <v>2.4593099999999999</v>
      </c>
      <c r="G424" s="1">
        <v>3.91438</v>
      </c>
      <c r="H424" s="1">
        <v>2.8696100000000002</v>
      </c>
      <c r="I424" s="1">
        <v>0.45327200000000001</v>
      </c>
      <c r="J424" s="1">
        <v>2.8271199999999999</v>
      </c>
      <c r="K424" s="1">
        <v>1.4189400000000001</v>
      </c>
      <c r="L424" s="1" t="s">
        <v>22</v>
      </c>
      <c r="M424" s="1">
        <v>0.585511</v>
      </c>
      <c r="N424" s="1">
        <v>0.26762000000000002</v>
      </c>
      <c r="O424" s="1">
        <v>0.60146299999999997</v>
      </c>
      <c r="P424" s="1">
        <v>1.3511299999999999</v>
      </c>
      <c r="Q424" s="1">
        <v>5.0351699999999999</v>
      </c>
      <c r="R424" s="1">
        <v>0.41011599999999998</v>
      </c>
      <c r="S424" s="1">
        <v>0.82363399999999998</v>
      </c>
      <c r="T424" s="1">
        <v>4.3097799999999999</v>
      </c>
      <c r="U424" s="1">
        <v>1.17625</v>
      </c>
      <c r="V424" s="1" t="s">
        <v>23</v>
      </c>
      <c r="W424" s="1">
        <f>ABS(IK_diagnostics_degrees[[#This Row],[Column1]]-A423)</f>
        <v>1.1285099999999999</v>
      </c>
      <c r="X424" s="1">
        <f>ABS(IK_diagnostics_degrees[[#This Row],[Column2]]-B423)</f>
        <v>2.44726</v>
      </c>
      <c r="Y424" s="1">
        <f>ABS(IK_diagnostics_degrees[[#This Row],[Column3]]-C423)</f>
        <v>1.0499600000000002</v>
      </c>
      <c r="Z424" s="1">
        <f>ABS(IK_diagnostics_degrees[[#This Row],[Column4]]-D423)</f>
        <v>3.0512500000000005</v>
      </c>
      <c r="AA424" s="1">
        <f>ABS(IK_diagnostics_degrees[[#This Row],[Column5]]-E423)</f>
        <v>0.36718999999999991</v>
      </c>
      <c r="AB424" s="1">
        <f>ABS(IK_diagnostics_degrees[[#This Row],[Column6]]-F423)</f>
        <v>1.3623299999999998</v>
      </c>
      <c r="AC424" s="1">
        <f>ABS(IK_diagnostics_degrees[[#This Row],[Column7]]-G423)</f>
        <v>0.46268999999999982</v>
      </c>
      <c r="AD424" s="1">
        <f>ABS(IK_diagnostics_degrees[[#This Row],[Column8]]-H423)</f>
        <v>1.9387699999999994</v>
      </c>
      <c r="AE424" s="1">
        <f>ABS(IK_diagnostics_degrees[[#This Row],[Column9]]-I423)</f>
        <v>2.612098</v>
      </c>
      <c r="AF424" s="1">
        <f>ABS(IK_diagnostics_degrees[[#This Row],[Column10]]-J423)</f>
        <v>7.7869999999999884E-2</v>
      </c>
      <c r="AG424" s="1">
        <f>ABS(IK_diagnostics_degrees[[#This Row],[Column11]]-K423)</f>
        <v>2.5194999999999999</v>
      </c>
      <c r="AH424" s="1">
        <f>ABS(IK_diagnostics_degrees[[#This Row],[Column12]]-L423)</f>
        <v>4.97959</v>
      </c>
      <c r="AI424" s="1">
        <f>ABS(IK_diagnostics_degrees[[#This Row],[Column13]]-M423)</f>
        <v>2.4753289999999999</v>
      </c>
      <c r="AJ424" s="1">
        <f>ABS(IK_diagnostics_degrees[[#This Row],[Column14]]-N423)</f>
        <v>4.1645799999999999</v>
      </c>
      <c r="AK424" s="1">
        <f>ABS(IK_diagnostics_degrees[[#This Row],[Column15]]-O423)</f>
        <v>0.59142469999999991</v>
      </c>
      <c r="AL424" s="1">
        <f>ABS(IK_diagnostics_degrees[[#This Row],[Column16]]-P423)</f>
        <v>2.6297000000000001</v>
      </c>
      <c r="AM424" s="1">
        <f>ABS(IK_diagnostics_degrees[[#This Row],[Column17]]-Q423)</f>
        <v>2.5125699999999997</v>
      </c>
      <c r="AN424" s="1">
        <f>ABS(IK_diagnostics_degrees[[#This Row],[Column18]]-R423)</f>
        <v>3.045004</v>
      </c>
      <c r="AO424" s="1">
        <f>ABS(IK_diagnostics_degrees[[#This Row],[Column19]]-S423)</f>
        <v>5.0596759999999996</v>
      </c>
      <c r="AP424" s="1">
        <f>ABS(IK_diagnostics_degrees[[#This Row],[Column20]]-T423)</f>
        <v>3.9172729999999998</v>
      </c>
      <c r="AQ424" s="1">
        <f>ABS(IK_diagnostics_degrees[[#This Row],[Column21]]-U423)</f>
        <v>0.89218999999999982</v>
      </c>
    </row>
    <row r="425" spans="1:43" x14ac:dyDescent="0.25">
      <c r="A425" s="1">
        <v>1.2867200000000001</v>
      </c>
      <c r="B425" s="1">
        <v>3.5567199999999999</v>
      </c>
      <c r="C425" s="1">
        <v>4.2126799999999998</v>
      </c>
      <c r="D425" s="1">
        <v>3.6041500000000002</v>
      </c>
      <c r="E425" s="1">
        <v>1.0466800000000001</v>
      </c>
      <c r="F425" s="1">
        <v>5.7065400000000004</v>
      </c>
      <c r="G425" s="1">
        <v>5.0988699999999998</v>
      </c>
      <c r="H425" s="1">
        <v>5.96753</v>
      </c>
      <c r="I425" s="1" t="s">
        <v>22</v>
      </c>
      <c r="J425" s="1">
        <v>6.2831900000000003</v>
      </c>
      <c r="K425" s="1">
        <v>3.88043</v>
      </c>
      <c r="L425" s="1">
        <v>4.4829800000000004</v>
      </c>
      <c r="M425" s="1">
        <v>2.5150100000000002</v>
      </c>
      <c r="N425" s="1">
        <v>6.2820299999999998</v>
      </c>
      <c r="O425" s="1">
        <v>3.92143</v>
      </c>
      <c r="P425" s="1">
        <v>5.3725899999999998</v>
      </c>
      <c r="Q425" s="1">
        <v>3.3182800000000001</v>
      </c>
      <c r="R425" s="1">
        <v>5.2532300000000003</v>
      </c>
      <c r="S425" s="1">
        <v>3.85575</v>
      </c>
      <c r="T425" s="1">
        <v>2.1325799999999999</v>
      </c>
      <c r="U425" s="1">
        <v>4.7449599999999998</v>
      </c>
      <c r="V425" s="1" t="s">
        <v>23</v>
      </c>
      <c r="W425" s="1">
        <f>ABS(IK_diagnostics_degrees[[#This Row],[Column1]]-A424)</f>
        <v>1.7580500000000001</v>
      </c>
      <c r="X425" s="1">
        <f>ABS(IK_diagnostics_degrees[[#This Row],[Column2]]-B424)</f>
        <v>2.1556999999999999</v>
      </c>
      <c r="Y425" s="1">
        <f>ABS(IK_diagnostics_degrees[[#This Row],[Column3]]-C424)</f>
        <v>1.2724499999999996</v>
      </c>
      <c r="Z425" s="1">
        <f>ABS(IK_diagnostics_degrees[[#This Row],[Column4]]-D424)</f>
        <v>2.6790400000000001</v>
      </c>
      <c r="AA425" s="1">
        <f>ABS(IK_diagnostics_degrees[[#This Row],[Column5]]-E424)</f>
        <v>5.1934699999999996</v>
      </c>
      <c r="AB425" s="1">
        <f>ABS(IK_diagnostics_degrees[[#This Row],[Column6]]-F424)</f>
        <v>3.2472300000000005</v>
      </c>
      <c r="AC425" s="1">
        <f>ABS(IK_diagnostics_degrees[[#This Row],[Column7]]-G424)</f>
        <v>1.1844899999999998</v>
      </c>
      <c r="AD425" s="1">
        <f>ABS(IK_diagnostics_degrees[[#This Row],[Column8]]-H424)</f>
        <v>3.0979199999999998</v>
      </c>
      <c r="AE425" s="1">
        <f>ABS(IK_diagnostics_degrees[[#This Row],[Column9]]-I424)</f>
        <v>0.45327200000000001</v>
      </c>
      <c r="AF425" s="1">
        <f>ABS(IK_diagnostics_degrees[[#This Row],[Column10]]-J424)</f>
        <v>3.4560700000000004</v>
      </c>
      <c r="AG425" s="1">
        <f>ABS(IK_diagnostics_degrees[[#This Row],[Column11]]-K424)</f>
        <v>2.46149</v>
      </c>
      <c r="AH425" s="1">
        <f>ABS(IK_diagnostics_degrees[[#This Row],[Column12]]-L424)</f>
        <v>4.4829800000000004</v>
      </c>
      <c r="AI425" s="1">
        <f>ABS(IK_diagnostics_degrees[[#This Row],[Column13]]-M424)</f>
        <v>1.9294990000000003</v>
      </c>
      <c r="AJ425" s="1">
        <f>ABS(IK_diagnostics_degrees[[#This Row],[Column14]]-N424)</f>
        <v>6.0144099999999998</v>
      </c>
      <c r="AK425" s="1">
        <f>ABS(IK_diagnostics_degrees[[#This Row],[Column15]]-O424)</f>
        <v>3.3199670000000001</v>
      </c>
      <c r="AL425" s="1">
        <f>ABS(IK_diagnostics_degrees[[#This Row],[Column16]]-P424)</f>
        <v>4.0214599999999994</v>
      </c>
      <c r="AM425" s="1">
        <f>ABS(IK_diagnostics_degrees[[#This Row],[Column17]]-Q424)</f>
        <v>1.7168899999999998</v>
      </c>
      <c r="AN425" s="1">
        <f>ABS(IK_diagnostics_degrees[[#This Row],[Column18]]-R424)</f>
        <v>4.8431139999999999</v>
      </c>
      <c r="AO425" s="1">
        <f>ABS(IK_diagnostics_degrees[[#This Row],[Column19]]-S424)</f>
        <v>3.0321160000000003</v>
      </c>
      <c r="AP425" s="1">
        <f>ABS(IK_diagnostics_degrees[[#This Row],[Column20]]-T424)</f>
        <v>2.1772</v>
      </c>
      <c r="AQ425" s="1">
        <f>ABS(IK_diagnostics_degrees[[#This Row],[Column21]]-U424)</f>
        <v>3.5687099999999998</v>
      </c>
    </row>
    <row r="426" spans="1:43" x14ac:dyDescent="0.25">
      <c r="A426" s="1">
        <v>6.1017400000000004</v>
      </c>
      <c r="B426" s="1">
        <v>2.2873299999999999</v>
      </c>
      <c r="C426" s="1">
        <v>1.49976</v>
      </c>
      <c r="D426" s="1">
        <v>3.96644</v>
      </c>
      <c r="E426" s="1">
        <v>0.89412000000000003</v>
      </c>
      <c r="F426" s="1" t="s">
        <v>22</v>
      </c>
      <c r="G426" s="1">
        <v>5.1753</v>
      </c>
      <c r="H426" s="1">
        <v>5.9078799999999996</v>
      </c>
      <c r="I426" s="1">
        <v>2.15849</v>
      </c>
      <c r="J426" s="1">
        <v>0.67032999999999998</v>
      </c>
      <c r="K426" s="1">
        <v>5.0732399999999997E-4</v>
      </c>
      <c r="L426" s="1">
        <v>4.1492699999999996</v>
      </c>
      <c r="M426" s="1">
        <v>4.6791200000000002</v>
      </c>
      <c r="N426" s="1">
        <v>6.1589299999999998</v>
      </c>
      <c r="O426" s="1">
        <v>0.69861799999999996</v>
      </c>
      <c r="P426" s="1">
        <v>1.1231500000000001</v>
      </c>
      <c r="Q426" s="1">
        <v>2.66025</v>
      </c>
      <c r="R426" s="1">
        <v>2.1127099999999999</v>
      </c>
      <c r="S426" s="1">
        <v>2.8826399999999999</v>
      </c>
      <c r="T426" s="1">
        <v>4.1359000000000004</v>
      </c>
      <c r="U426" s="1">
        <v>4.4259500000000003</v>
      </c>
      <c r="V426" s="1" t="s">
        <v>23</v>
      </c>
      <c r="W426" s="1">
        <f>ABS(IK_diagnostics_degrees[[#This Row],[Column1]]-A425)</f>
        <v>4.8150200000000005</v>
      </c>
      <c r="X426" s="1">
        <f>ABS(IK_diagnostics_degrees[[#This Row],[Column2]]-B425)</f>
        <v>1.26939</v>
      </c>
      <c r="Y426" s="1">
        <f>ABS(IK_diagnostics_degrees[[#This Row],[Column3]]-C425)</f>
        <v>2.7129199999999996</v>
      </c>
      <c r="Z426" s="1">
        <f>ABS(IK_diagnostics_degrees[[#This Row],[Column4]]-D425)</f>
        <v>0.36228999999999978</v>
      </c>
      <c r="AA426" s="1">
        <f>ABS(IK_diagnostics_degrees[[#This Row],[Column5]]-E425)</f>
        <v>0.15256000000000003</v>
      </c>
      <c r="AB426" s="1">
        <f>ABS(IK_diagnostics_degrees[[#This Row],[Column6]]-F425)</f>
        <v>5.7065400000000004</v>
      </c>
      <c r="AC426" s="1">
        <f>ABS(IK_diagnostics_degrees[[#This Row],[Column7]]-G425)</f>
        <v>7.643000000000022E-2</v>
      </c>
      <c r="AD426" s="1">
        <f>ABS(IK_diagnostics_degrees[[#This Row],[Column8]]-H425)</f>
        <v>5.9650000000000425E-2</v>
      </c>
      <c r="AE426" s="1">
        <f>ABS(IK_diagnostics_degrees[[#This Row],[Column9]]-I425)</f>
        <v>2.15849</v>
      </c>
      <c r="AF426" s="1">
        <f>ABS(IK_diagnostics_degrees[[#This Row],[Column10]]-J425)</f>
        <v>5.6128600000000004</v>
      </c>
      <c r="AG426" s="1">
        <f>ABS(IK_diagnostics_degrees[[#This Row],[Column11]]-K425)</f>
        <v>3.8799226760000001</v>
      </c>
      <c r="AH426" s="1">
        <f>ABS(IK_diagnostics_degrees[[#This Row],[Column12]]-L425)</f>
        <v>0.33371000000000084</v>
      </c>
      <c r="AI426" s="1">
        <f>ABS(IK_diagnostics_degrees[[#This Row],[Column13]]-M425)</f>
        <v>2.16411</v>
      </c>
      <c r="AJ426" s="1">
        <f>ABS(IK_diagnostics_degrees[[#This Row],[Column14]]-N425)</f>
        <v>0.12309999999999999</v>
      </c>
      <c r="AK426" s="1">
        <f>ABS(IK_diagnostics_degrees[[#This Row],[Column15]]-O425)</f>
        <v>3.2228120000000002</v>
      </c>
      <c r="AL426" s="1">
        <f>ABS(IK_diagnostics_degrees[[#This Row],[Column16]]-P425)</f>
        <v>4.2494399999999999</v>
      </c>
      <c r="AM426" s="1">
        <f>ABS(IK_diagnostics_degrees[[#This Row],[Column17]]-Q425)</f>
        <v>0.65803000000000011</v>
      </c>
      <c r="AN426" s="1">
        <f>ABS(IK_diagnostics_degrees[[#This Row],[Column18]]-R425)</f>
        <v>3.1405200000000004</v>
      </c>
      <c r="AO426" s="1">
        <f>ABS(IK_diagnostics_degrees[[#This Row],[Column19]]-S425)</f>
        <v>0.97311000000000014</v>
      </c>
      <c r="AP426" s="1">
        <f>ABS(IK_diagnostics_degrees[[#This Row],[Column20]]-T425)</f>
        <v>2.0033200000000004</v>
      </c>
      <c r="AQ426" s="1">
        <f>ABS(IK_diagnostics_degrees[[#This Row],[Column21]]-U425)</f>
        <v>0.31900999999999957</v>
      </c>
    </row>
    <row r="427" spans="1:43" x14ac:dyDescent="0.25">
      <c r="A427" s="1">
        <v>7.5228600000000007E-2</v>
      </c>
      <c r="B427" s="1">
        <v>1.39622</v>
      </c>
      <c r="C427" s="1">
        <v>0.66630999999999996</v>
      </c>
      <c r="D427" s="1">
        <v>1.23221</v>
      </c>
      <c r="E427" s="1">
        <v>5.3060600000000004</v>
      </c>
      <c r="F427" s="1">
        <v>6.0733300000000003</v>
      </c>
      <c r="G427" s="1">
        <v>3.39601</v>
      </c>
      <c r="H427" s="1">
        <v>3.3921000000000001</v>
      </c>
      <c r="I427" s="1">
        <v>2.8477600000000001</v>
      </c>
      <c r="J427" s="1">
        <v>2.8479999999999999</v>
      </c>
      <c r="K427" s="1">
        <v>1.7408999999999999</v>
      </c>
      <c r="L427" s="1">
        <v>2.98203</v>
      </c>
      <c r="M427" s="1">
        <v>5.4626999999999999</v>
      </c>
      <c r="N427" s="1">
        <v>1.07039E-4</v>
      </c>
      <c r="O427" s="1">
        <v>1.94339</v>
      </c>
      <c r="P427" s="1">
        <v>3.9225300000000001</v>
      </c>
      <c r="Q427" s="1">
        <v>4.27759</v>
      </c>
      <c r="R427" s="1">
        <v>1.74532</v>
      </c>
      <c r="S427" s="1">
        <v>4.9696400000000001</v>
      </c>
      <c r="T427" s="1">
        <v>5.9943900000000001</v>
      </c>
      <c r="U427" s="1">
        <v>3.1850299999999998</v>
      </c>
      <c r="V427" s="1" t="s">
        <v>23</v>
      </c>
      <c r="W427" s="1">
        <f>ABS(IK_diagnostics_degrees[[#This Row],[Column1]]-A426)</f>
        <v>6.0265114000000004</v>
      </c>
      <c r="X427" s="1">
        <f>ABS(IK_diagnostics_degrees[[#This Row],[Column2]]-B426)</f>
        <v>0.89110999999999985</v>
      </c>
      <c r="Y427" s="1">
        <f>ABS(IK_diagnostics_degrees[[#This Row],[Column3]]-C426)</f>
        <v>0.83345000000000002</v>
      </c>
      <c r="Z427" s="1">
        <f>ABS(IK_diagnostics_degrees[[#This Row],[Column4]]-D426)</f>
        <v>2.7342300000000002</v>
      </c>
      <c r="AA427" s="1">
        <f>ABS(IK_diagnostics_degrees[[#This Row],[Column5]]-E426)</f>
        <v>4.4119400000000004</v>
      </c>
      <c r="AB427" s="1">
        <f>ABS(IK_diagnostics_degrees[[#This Row],[Column6]]-F426)</f>
        <v>6.0733300000000003</v>
      </c>
      <c r="AC427" s="1">
        <f>ABS(IK_diagnostics_degrees[[#This Row],[Column7]]-G426)</f>
        <v>1.77929</v>
      </c>
      <c r="AD427" s="1">
        <f>ABS(IK_diagnostics_degrees[[#This Row],[Column8]]-H426)</f>
        <v>2.5157799999999995</v>
      </c>
      <c r="AE427" s="1">
        <f>ABS(IK_diagnostics_degrees[[#This Row],[Column9]]-I426)</f>
        <v>0.68927000000000005</v>
      </c>
      <c r="AF427" s="1">
        <f>ABS(IK_diagnostics_degrees[[#This Row],[Column10]]-J426)</f>
        <v>2.17767</v>
      </c>
      <c r="AG427" s="1">
        <f>ABS(IK_diagnostics_degrees[[#This Row],[Column11]]-K426)</f>
        <v>1.7403926759999999</v>
      </c>
      <c r="AH427" s="1">
        <f>ABS(IK_diagnostics_degrees[[#This Row],[Column12]]-L426)</f>
        <v>1.1672399999999996</v>
      </c>
      <c r="AI427" s="1">
        <f>ABS(IK_diagnostics_degrees[[#This Row],[Column13]]-M426)</f>
        <v>0.78357999999999972</v>
      </c>
      <c r="AJ427" s="1">
        <f>ABS(IK_diagnostics_degrees[[#This Row],[Column14]]-N426)</f>
        <v>6.1588229609999994</v>
      </c>
      <c r="AK427" s="1">
        <f>ABS(IK_diagnostics_degrees[[#This Row],[Column15]]-O426)</f>
        <v>1.244772</v>
      </c>
      <c r="AL427" s="1">
        <f>ABS(IK_diagnostics_degrees[[#This Row],[Column16]]-P426)</f>
        <v>2.7993800000000002</v>
      </c>
      <c r="AM427" s="1">
        <f>ABS(IK_diagnostics_degrees[[#This Row],[Column17]]-Q426)</f>
        <v>1.61734</v>
      </c>
      <c r="AN427" s="1">
        <f>ABS(IK_diagnostics_degrees[[#This Row],[Column18]]-R426)</f>
        <v>0.36738999999999988</v>
      </c>
      <c r="AO427" s="1">
        <f>ABS(IK_diagnostics_degrees[[#This Row],[Column19]]-S426)</f>
        <v>2.0870000000000002</v>
      </c>
      <c r="AP427" s="1">
        <f>ABS(IK_diagnostics_degrees[[#This Row],[Column20]]-T426)</f>
        <v>1.8584899999999998</v>
      </c>
      <c r="AQ427" s="1">
        <f>ABS(IK_diagnostics_degrees[[#This Row],[Column21]]-U426)</f>
        <v>1.2409200000000005</v>
      </c>
    </row>
    <row r="428" spans="1:43" x14ac:dyDescent="0.25">
      <c r="A428" s="1">
        <v>1.30755</v>
      </c>
      <c r="B428" s="1">
        <v>5.3223799999999999</v>
      </c>
      <c r="C428" s="1">
        <v>4.90435</v>
      </c>
      <c r="D428" s="1">
        <v>3.6224699999999999</v>
      </c>
      <c r="E428" s="1">
        <v>0.66074100000000002</v>
      </c>
      <c r="F428" s="1">
        <v>6.2223300000000004</v>
      </c>
      <c r="G428" s="1">
        <v>1.1177900000000001</v>
      </c>
      <c r="H428" s="1">
        <v>2.1739099999999998</v>
      </c>
      <c r="I428" s="1">
        <v>6.2831900000000003</v>
      </c>
      <c r="J428" s="1">
        <v>6.2831900000000003</v>
      </c>
      <c r="K428" s="1">
        <v>3.1302599999999998</v>
      </c>
      <c r="L428" s="1">
        <v>2.1556600000000001</v>
      </c>
      <c r="M428" s="1">
        <v>4.6284599999999996</v>
      </c>
      <c r="N428" s="1">
        <v>3.83216</v>
      </c>
      <c r="O428" s="1">
        <v>3.1076299999999999</v>
      </c>
      <c r="P428" s="1">
        <v>6.2831900000000003</v>
      </c>
      <c r="Q428" s="1">
        <v>1.5177400000000001</v>
      </c>
      <c r="R428" s="1">
        <v>6.2831900000000003</v>
      </c>
      <c r="S428" s="1">
        <v>2.1806899999999998</v>
      </c>
      <c r="T428" s="1">
        <v>1.2347600000000001</v>
      </c>
      <c r="U428" s="1">
        <v>2.9575100000000001</v>
      </c>
      <c r="V428" s="1" t="s">
        <v>23</v>
      </c>
      <c r="W428" s="1">
        <f>ABS(IK_diagnostics_degrees[[#This Row],[Column1]]-A427)</f>
        <v>1.2323214</v>
      </c>
      <c r="X428" s="1">
        <f>ABS(IK_diagnostics_degrees[[#This Row],[Column2]]-B427)</f>
        <v>3.9261599999999999</v>
      </c>
      <c r="Y428" s="1">
        <f>ABS(IK_diagnostics_degrees[[#This Row],[Column3]]-C427)</f>
        <v>4.2380399999999998</v>
      </c>
      <c r="Z428" s="1">
        <f>ABS(IK_diagnostics_degrees[[#This Row],[Column4]]-D427)</f>
        <v>2.3902599999999996</v>
      </c>
      <c r="AA428" s="1">
        <f>ABS(IK_diagnostics_degrees[[#This Row],[Column5]]-E427)</f>
        <v>4.6453190000000006</v>
      </c>
      <c r="AB428" s="1">
        <f>ABS(IK_diagnostics_degrees[[#This Row],[Column6]]-F427)</f>
        <v>0.14900000000000002</v>
      </c>
      <c r="AC428" s="1">
        <f>ABS(IK_diagnostics_degrees[[#This Row],[Column7]]-G427)</f>
        <v>2.2782200000000001</v>
      </c>
      <c r="AD428" s="1">
        <f>ABS(IK_diagnostics_degrees[[#This Row],[Column8]]-H427)</f>
        <v>1.2181900000000003</v>
      </c>
      <c r="AE428" s="1">
        <f>ABS(IK_diagnostics_degrees[[#This Row],[Column9]]-I427)</f>
        <v>3.4354300000000002</v>
      </c>
      <c r="AF428" s="1">
        <f>ABS(IK_diagnostics_degrees[[#This Row],[Column10]]-J427)</f>
        <v>3.4351900000000004</v>
      </c>
      <c r="AG428" s="1">
        <f>ABS(IK_diagnostics_degrees[[#This Row],[Column11]]-K427)</f>
        <v>1.3893599999999999</v>
      </c>
      <c r="AH428" s="1">
        <f>ABS(IK_diagnostics_degrees[[#This Row],[Column12]]-L427)</f>
        <v>0.82636999999999983</v>
      </c>
      <c r="AI428" s="1">
        <f>ABS(IK_diagnostics_degrees[[#This Row],[Column13]]-M427)</f>
        <v>0.83424000000000031</v>
      </c>
      <c r="AJ428" s="1">
        <f>ABS(IK_diagnostics_degrees[[#This Row],[Column14]]-N427)</f>
        <v>3.832052961</v>
      </c>
      <c r="AK428" s="1">
        <f>ABS(IK_diagnostics_degrees[[#This Row],[Column15]]-O427)</f>
        <v>1.1642399999999999</v>
      </c>
      <c r="AL428" s="1">
        <f>ABS(IK_diagnostics_degrees[[#This Row],[Column16]]-P427)</f>
        <v>2.3606600000000002</v>
      </c>
      <c r="AM428" s="1">
        <f>ABS(IK_diagnostics_degrees[[#This Row],[Column17]]-Q427)</f>
        <v>2.7598500000000001</v>
      </c>
      <c r="AN428" s="1">
        <f>ABS(IK_diagnostics_degrees[[#This Row],[Column18]]-R427)</f>
        <v>4.5378699999999998</v>
      </c>
      <c r="AO428" s="1">
        <f>ABS(IK_diagnostics_degrees[[#This Row],[Column19]]-S427)</f>
        <v>2.7889500000000003</v>
      </c>
      <c r="AP428" s="1">
        <f>ABS(IK_diagnostics_degrees[[#This Row],[Column20]]-T427)</f>
        <v>4.7596299999999996</v>
      </c>
      <c r="AQ428" s="1">
        <f>ABS(IK_diagnostics_degrees[[#This Row],[Column21]]-U427)</f>
        <v>0.22751999999999972</v>
      </c>
    </row>
    <row r="429" spans="1:43" x14ac:dyDescent="0.25">
      <c r="A429" s="1">
        <v>0.192718</v>
      </c>
      <c r="B429" s="1">
        <v>4.5917700000000004</v>
      </c>
      <c r="C429" s="1">
        <v>3.8311799999999998</v>
      </c>
      <c r="D429" s="1">
        <v>1.77013E-2</v>
      </c>
      <c r="E429" s="1">
        <v>0.50118799999999997</v>
      </c>
      <c r="F429" s="1">
        <v>5.2608699999999997</v>
      </c>
      <c r="G429" s="1">
        <v>2.7239</v>
      </c>
      <c r="H429" s="1">
        <v>4.7430899999999996</v>
      </c>
      <c r="I429" s="1">
        <v>2.6387999999999998</v>
      </c>
      <c r="J429" s="1">
        <v>0.29922300000000002</v>
      </c>
      <c r="K429" s="1">
        <v>2.85819</v>
      </c>
      <c r="L429" s="1">
        <v>5.3719700000000001</v>
      </c>
      <c r="M429" s="1">
        <v>5.0858800000000004</v>
      </c>
      <c r="N429" s="1">
        <v>1.98824</v>
      </c>
      <c r="O429" s="1">
        <v>3.7022699999999999</v>
      </c>
      <c r="P429" s="1">
        <v>5.9304899999999998</v>
      </c>
      <c r="Q429" s="1">
        <v>0.62093799999999999</v>
      </c>
      <c r="R429" s="1">
        <v>4.3778600000000001</v>
      </c>
      <c r="S429" s="1">
        <v>3.4656799999999999</v>
      </c>
      <c r="T429" s="1">
        <v>5.8982000000000001</v>
      </c>
      <c r="U429" s="1">
        <v>3.57151</v>
      </c>
      <c r="V429" s="1" t="s">
        <v>23</v>
      </c>
      <c r="W429" s="1">
        <f>ABS(IK_diagnostics_degrees[[#This Row],[Column1]]-A428)</f>
        <v>1.114832</v>
      </c>
      <c r="X429" s="1">
        <f>ABS(IK_diagnostics_degrees[[#This Row],[Column2]]-B428)</f>
        <v>0.73060999999999954</v>
      </c>
      <c r="Y429" s="1">
        <f>ABS(IK_diagnostics_degrees[[#This Row],[Column3]]-C428)</f>
        <v>1.0731700000000002</v>
      </c>
      <c r="Z429" s="1">
        <f>ABS(IK_diagnostics_degrees[[#This Row],[Column4]]-D428)</f>
        <v>3.6047686999999997</v>
      </c>
      <c r="AA429" s="1">
        <f>ABS(IK_diagnostics_degrees[[#This Row],[Column5]]-E428)</f>
        <v>0.15955300000000006</v>
      </c>
      <c r="AB429" s="1">
        <f>ABS(IK_diagnostics_degrees[[#This Row],[Column6]]-F428)</f>
        <v>0.96146000000000065</v>
      </c>
      <c r="AC429" s="1">
        <f>ABS(IK_diagnostics_degrees[[#This Row],[Column7]]-G428)</f>
        <v>1.6061099999999999</v>
      </c>
      <c r="AD429" s="1">
        <f>ABS(IK_diagnostics_degrees[[#This Row],[Column8]]-H428)</f>
        <v>2.5691799999999998</v>
      </c>
      <c r="AE429" s="1">
        <f>ABS(IK_diagnostics_degrees[[#This Row],[Column9]]-I428)</f>
        <v>3.6443900000000005</v>
      </c>
      <c r="AF429" s="1">
        <f>ABS(IK_diagnostics_degrees[[#This Row],[Column10]]-J428)</f>
        <v>5.9839669999999998</v>
      </c>
      <c r="AG429" s="1">
        <f>ABS(IK_diagnostics_degrees[[#This Row],[Column11]]-K428)</f>
        <v>0.27206999999999981</v>
      </c>
      <c r="AH429" s="1">
        <f>ABS(IK_diagnostics_degrees[[#This Row],[Column12]]-L428)</f>
        <v>3.21631</v>
      </c>
      <c r="AI429" s="1">
        <f>ABS(IK_diagnostics_degrees[[#This Row],[Column13]]-M428)</f>
        <v>0.45742000000000083</v>
      </c>
      <c r="AJ429" s="1">
        <f>ABS(IK_diagnostics_degrees[[#This Row],[Column14]]-N428)</f>
        <v>1.84392</v>
      </c>
      <c r="AK429" s="1">
        <f>ABS(IK_diagnostics_degrees[[#This Row],[Column15]]-O428)</f>
        <v>0.59464000000000006</v>
      </c>
      <c r="AL429" s="1">
        <f>ABS(IK_diagnostics_degrees[[#This Row],[Column16]]-P428)</f>
        <v>0.35270000000000046</v>
      </c>
      <c r="AM429" s="1">
        <f>ABS(IK_diagnostics_degrees[[#This Row],[Column17]]-Q428)</f>
        <v>0.8968020000000001</v>
      </c>
      <c r="AN429" s="1">
        <f>ABS(IK_diagnostics_degrees[[#This Row],[Column18]]-R428)</f>
        <v>1.9053300000000002</v>
      </c>
      <c r="AO429" s="1">
        <f>ABS(IK_diagnostics_degrees[[#This Row],[Column19]]-S428)</f>
        <v>1.2849900000000001</v>
      </c>
      <c r="AP429" s="1">
        <f>ABS(IK_diagnostics_degrees[[#This Row],[Column20]]-T428)</f>
        <v>4.6634399999999996</v>
      </c>
      <c r="AQ429" s="1">
        <f>ABS(IK_diagnostics_degrees[[#This Row],[Column21]]-U428)</f>
        <v>0.61399999999999988</v>
      </c>
    </row>
    <row r="430" spans="1:43" x14ac:dyDescent="0.25">
      <c r="A430" s="1">
        <v>3.4037199999999999</v>
      </c>
      <c r="B430" s="1">
        <v>3.3249399999999998</v>
      </c>
      <c r="C430" s="1">
        <v>4.9309099999999999</v>
      </c>
      <c r="D430" s="1">
        <v>1.19079</v>
      </c>
      <c r="E430" s="1">
        <v>3.1785800000000002</v>
      </c>
      <c r="F430" s="1">
        <v>5.2241999999999997</v>
      </c>
      <c r="G430" s="1">
        <v>4.1596700000000002</v>
      </c>
      <c r="H430" s="1">
        <v>3.8164400000000001</v>
      </c>
      <c r="I430" s="1">
        <v>2.9084099999999999</v>
      </c>
      <c r="J430" s="1">
        <v>6.3663200000000003E-2</v>
      </c>
      <c r="K430" s="1">
        <v>2.24396</v>
      </c>
      <c r="L430" s="1">
        <v>1.7416199999999999</v>
      </c>
      <c r="M430" s="1">
        <v>0.254303</v>
      </c>
      <c r="N430" s="1">
        <v>4.3525099999999997</v>
      </c>
      <c r="O430" s="1">
        <v>0.39283400000000002</v>
      </c>
      <c r="P430" s="1">
        <v>2.5594000000000001</v>
      </c>
      <c r="Q430" s="1">
        <v>3.1614100000000001</v>
      </c>
      <c r="R430" s="1">
        <v>3.5807099999999998</v>
      </c>
      <c r="S430" s="1">
        <v>2.6291600000000002</v>
      </c>
      <c r="T430" s="1">
        <v>7.4807899999999997E-2</v>
      </c>
      <c r="U430" s="1">
        <v>0.99000900000000003</v>
      </c>
      <c r="V430" s="1" t="s">
        <v>23</v>
      </c>
      <c r="W430" s="1">
        <f>ABS(IK_diagnostics_degrees[[#This Row],[Column1]]-A429)</f>
        <v>3.2110019999999997</v>
      </c>
      <c r="X430" s="1">
        <f>ABS(IK_diagnostics_degrees[[#This Row],[Column2]]-B429)</f>
        <v>1.2668300000000006</v>
      </c>
      <c r="Y430" s="1">
        <f>ABS(IK_diagnostics_degrees[[#This Row],[Column3]]-C429)</f>
        <v>1.0997300000000001</v>
      </c>
      <c r="Z430" s="1">
        <f>ABS(IK_diagnostics_degrees[[#This Row],[Column4]]-D429)</f>
        <v>1.1730887000000001</v>
      </c>
      <c r="AA430" s="1">
        <f>ABS(IK_diagnostics_degrees[[#This Row],[Column5]]-E429)</f>
        <v>2.6773920000000002</v>
      </c>
      <c r="AB430" s="1">
        <f>ABS(IK_diagnostics_degrees[[#This Row],[Column6]]-F429)</f>
        <v>3.666999999999998E-2</v>
      </c>
      <c r="AC430" s="1">
        <f>ABS(IK_diagnostics_degrees[[#This Row],[Column7]]-G429)</f>
        <v>1.4357700000000002</v>
      </c>
      <c r="AD430" s="1">
        <f>ABS(IK_diagnostics_degrees[[#This Row],[Column8]]-H429)</f>
        <v>0.92664999999999953</v>
      </c>
      <c r="AE430" s="1">
        <f>ABS(IK_diagnostics_degrees[[#This Row],[Column9]]-I429)</f>
        <v>0.26961000000000013</v>
      </c>
      <c r="AF430" s="1">
        <f>ABS(IK_diagnostics_degrees[[#This Row],[Column10]]-J429)</f>
        <v>0.23555980000000001</v>
      </c>
      <c r="AG430" s="1">
        <f>ABS(IK_diagnostics_degrees[[#This Row],[Column11]]-K429)</f>
        <v>0.61423000000000005</v>
      </c>
      <c r="AH430" s="1">
        <f>ABS(IK_diagnostics_degrees[[#This Row],[Column12]]-L429)</f>
        <v>3.63035</v>
      </c>
      <c r="AI430" s="1">
        <f>ABS(IK_diagnostics_degrees[[#This Row],[Column13]]-M429)</f>
        <v>4.8315770000000002</v>
      </c>
      <c r="AJ430" s="1">
        <f>ABS(IK_diagnostics_degrees[[#This Row],[Column14]]-N429)</f>
        <v>2.3642699999999994</v>
      </c>
      <c r="AK430" s="1">
        <f>ABS(IK_diagnostics_degrees[[#This Row],[Column15]]-O429)</f>
        <v>3.3094359999999998</v>
      </c>
      <c r="AL430" s="1">
        <f>ABS(IK_diagnostics_degrees[[#This Row],[Column16]]-P429)</f>
        <v>3.3710899999999997</v>
      </c>
      <c r="AM430" s="1">
        <f>ABS(IK_diagnostics_degrees[[#This Row],[Column17]]-Q429)</f>
        <v>2.5404720000000003</v>
      </c>
      <c r="AN430" s="1">
        <f>ABS(IK_diagnostics_degrees[[#This Row],[Column18]]-R429)</f>
        <v>0.79715000000000025</v>
      </c>
      <c r="AO430" s="1">
        <f>ABS(IK_diagnostics_degrees[[#This Row],[Column19]]-S429)</f>
        <v>0.83651999999999971</v>
      </c>
      <c r="AP430" s="1">
        <f>ABS(IK_diagnostics_degrees[[#This Row],[Column20]]-T429)</f>
        <v>5.8233921000000004</v>
      </c>
      <c r="AQ430" s="1">
        <f>ABS(IK_diagnostics_degrees[[#This Row],[Column21]]-U429)</f>
        <v>2.5815009999999998</v>
      </c>
    </row>
    <row r="431" spans="1:43" x14ac:dyDescent="0.25">
      <c r="A431" s="1">
        <v>5.87364</v>
      </c>
      <c r="B431" s="1">
        <v>5.0472599999999996</v>
      </c>
      <c r="C431" s="1">
        <v>2.5100699999999998</v>
      </c>
      <c r="D431" s="1">
        <v>6.2421899999999999</v>
      </c>
      <c r="E431" s="1">
        <v>3.0303900000000001</v>
      </c>
      <c r="F431" s="1">
        <v>3.5754000000000001</v>
      </c>
      <c r="G431" s="1">
        <v>2.8050799999999998</v>
      </c>
      <c r="H431" s="1">
        <v>1.22542</v>
      </c>
      <c r="I431" s="1">
        <v>1.5290299999999999</v>
      </c>
      <c r="J431" s="1">
        <v>5.7987900000000003</v>
      </c>
      <c r="K431" s="1">
        <v>3.1461800000000002</v>
      </c>
      <c r="L431" s="1">
        <v>4.74397</v>
      </c>
      <c r="M431" s="1">
        <v>4.31813</v>
      </c>
      <c r="N431" s="1">
        <v>2.9353600000000002</v>
      </c>
      <c r="O431" s="1">
        <v>4.4444999999999997</v>
      </c>
      <c r="P431" s="1">
        <v>2.4914900000000002</v>
      </c>
      <c r="Q431" s="1">
        <v>3.3862700000000001</v>
      </c>
      <c r="R431" s="1">
        <v>5.2290799999999997</v>
      </c>
      <c r="S431" s="1">
        <v>4.99803</v>
      </c>
      <c r="T431" s="1">
        <v>2.9698799999999999</v>
      </c>
      <c r="U431" s="1">
        <v>5.7451299999999996</v>
      </c>
      <c r="V431" s="1" t="s">
        <v>23</v>
      </c>
      <c r="W431" s="1">
        <f>ABS(IK_diagnostics_degrees[[#This Row],[Column1]]-A430)</f>
        <v>2.4699200000000001</v>
      </c>
      <c r="X431" s="1">
        <f>ABS(IK_diagnostics_degrees[[#This Row],[Column2]]-B430)</f>
        <v>1.7223199999999999</v>
      </c>
      <c r="Y431" s="1">
        <f>ABS(IK_diagnostics_degrees[[#This Row],[Column3]]-C430)</f>
        <v>2.4208400000000001</v>
      </c>
      <c r="Z431" s="1">
        <f>ABS(IK_diagnostics_degrees[[#This Row],[Column4]]-D430)</f>
        <v>5.0514000000000001</v>
      </c>
      <c r="AA431" s="1">
        <f>ABS(IK_diagnostics_degrees[[#This Row],[Column5]]-E430)</f>
        <v>0.14819000000000004</v>
      </c>
      <c r="AB431" s="1">
        <f>ABS(IK_diagnostics_degrees[[#This Row],[Column6]]-F430)</f>
        <v>1.6487999999999996</v>
      </c>
      <c r="AC431" s="1">
        <f>ABS(IK_diagnostics_degrees[[#This Row],[Column7]]-G430)</f>
        <v>1.3545900000000004</v>
      </c>
      <c r="AD431" s="1">
        <f>ABS(IK_diagnostics_degrees[[#This Row],[Column8]]-H430)</f>
        <v>2.5910200000000003</v>
      </c>
      <c r="AE431" s="1">
        <f>ABS(IK_diagnostics_degrees[[#This Row],[Column9]]-I430)</f>
        <v>1.3793800000000001</v>
      </c>
      <c r="AF431" s="1">
        <f>ABS(IK_diagnostics_degrees[[#This Row],[Column10]]-J430)</f>
        <v>5.7351268000000006</v>
      </c>
      <c r="AG431" s="1">
        <f>ABS(IK_diagnostics_degrees[[#This Row],[Column11]]-K430)</f>
        <v>0.90222000000000024</v>
      </c>
      <c r="AH431" s="1">
        <f>ABS(IK_diagnostics_degrees[[#This Row],[Column12]]-L430)</f>
        <v>3.0023499999999999</v>
      </c>
      <c r="AI431" s="1">
        <f>ABS(IK_diagnostics_degrees[[#This Row],[Column13]]-M430)</f>
        <v>4.0638269999999999</v>
      </c>
      <c r="AJ431" s="1">
        <f>ABS(IK_diagnostics_degrees[[#This Row],[Column14]]-N430)</f>
        <v>1.4171499999999995</v>
      </c>
      <c r="AK431" s="1">
        <f>ABS(IK_diagnostics_degrees[[#This Row],[Column15]]-O430)</f>
        <v>4.051666</v>
      </c>
      <c r="AL431" s="1">
        <f>ABS(IK_diagnostics_degrees[[#This Row],[Column16]]-P430)</f>
        <v>6.7909999999999915E-2</v>
      </c>
      <c r="AM431" s="1">
        <f>ABS(IK_diagnostics_degrees[[#This Row],[Column17]]-Q430)</f>
        <v>0.22486000000000006</v>
      </c>
      <c r="AN431" s="1">
        <f>ABS(IK_diagnostics_degrees[[#This Row],[Column18]]-R430)</f>
        <v>1.6483699999999999</v>
      </c>
      <c r="AO431" s="1">
        <f>ABS(IK_diagnostics_degrees[[#This Row],[Column19]]-S430)</f>
        <v>2.3688699999999998</v>
      </c>
      <c r="AP431" s="1">
        <f>ABS(IK_diagnostics_degrees[[#This Row],[Column20]]-T430)</f>
        <v>2.8950720999999997</v>
      </c>
      <c r="AQ431" s="1">
        <f>ABS(IK_diagnostics_degrees[[#This Row],[Column21]]-U430)</f>
        <v>4.7551209999999999</v>
      </c>
    </row>
    <row r="432" spans="1:43" x14ac:dyDescent="0.25">
      <c r="A432" s="1">
        <v>2.4217499999999998</v>
      </c>
      <c r="B432" s="1">
        <v>1.15699</v>
      </c>
      <c r="C432" s="1">
        <v>4.6513400000000003</v>
      </c>
      <c r="D432" s="1">
        <v>5.0238699999999996</v>
      </c>
      <c r="E432" s="1">
        <v>3.5769600000000001</v>
      </c>
      <c r="F432" s="1">
        <v>4.01281</v>
      </c>
      <c r="G432" s="1">
        <v>2.3009599999999999</v>
      </c>
      <c r="H432" s="1">
        <v>4.92774</v>
      </c>
      <c r="I432" s="1">
        <v>0.94361200000000001</v>
      </c>
      <c r="J432" s="1">
        <v>1.18641</v>
      </c>
      <c r="K432" s="1">
        <v>1.57283</v>
      </c>
      <c r="L432" s="1">
        <v>5.0207600000000001</v>
      </c>
      <c r="M432" s="1">
        <v>4.7005100000000004</v>
      </c>
      <c r="N432" s="1">
        <v>1.7695099999999999</v>
      </c>
      <c r="O432" s="1">
        <v>1.00583</v>
      </c>
      <c r="P432" s="1">
        <v>2.3057099999999999</v>
      </c>
      <c r="Q432" s="1">
        <v>2.6230199999999999</v>
      </c>
      <c r="R432" s="1">
        <v>0.20952999999999999</v>
      </c>
      <c r="S432" s="1">
        <v>1.4230100000000001</v>
      </c>
      <c r="T432" s="1">
        <v>4.9696300000000004</v>
      </c>
      <c r="U432" s="1">
        <v>3.6350500000000001</v>
      </c>
      <c r="V432" s="1" t="s">
        <v>23</v>
      </c>
      <c r="W432" s="1">
        <f>ABS(IK_diagnostics_degrees[[#This Row],[Column1]]-A431)</f>
        <v>3.4518900000000001</v>
      </c>
      <c r="X432" s="1">
        <f>ABS(IK_diagnostics_degrees[[#This Row],[Column2]]-B431)</f>
        <v>3.8902699999999997</v>
      </c>
      <c r="Y432" s="1">
        <f>ABS(IK_diagnostics_degrees[[#This Row],[Column3]]-C431)</f>
        <v>2.1412700000000005</v>
      </c>
      <c r="Z432" s="1">
        <f>ABS(IK_diagnostics_degrees[[#This Row],[Column4]]-D431)</f>
        <v>1.2183200000000003</v>
      </c>
      <c r="AA432" s="1">
        <f>ABS(IK_diagnostics_degrees[[#This Row],[Column5]]-E431)</f>
        <v>0.54657</v>
      </c>
      <c r="AB432" s="1">
        <f>ABS(IK_diagnostics_degrees[[#This Row],[Column6]]-F431)</f>
        <v>0.43740999999999985</v>
      </c>
      <c r="AC432" s="1">
        <f>ABS(IK_diagnostics_degrees[[#This Row],[Column7]]-G431)</f>
        <v>0.5041199999999999</v>
      </c>
      <c r="AD432" s="1">
        <f>ABS(IK_diagnostics_degrees[[#This Row],[Column8]]-H431)</f>
        <v>3.7023200000000003</v>
      </c>
      <c r="AE432" s="1">
        <f>ABS(IK_diagnostics_degrees[[#This Row],[Column9]]-I431)</f>
        <v>0.58541799999999988</v>
      </c>
      <c r="AF432" s="1">
        <f>ABS(IK_diagnostics_degrees[[#This Row],[Column10]]-J431)</f>
        <v>4.6123799999999999</v>
      </c>
      <c r="AG432" s="1">
        <f>ABS(IK_diagnostics_degrees[[#This Row],[Column11]]-K431)</f>
        <v>1.5733500000000002</v>
      </c>
      <c r="AH432" s="1">
        <f>ABS(IK_diagnostics_degrees[[#This Row],[Column12]]-L431)</f>
        <v>0.27679000000000009</v>
      </c>
      <c r="AI432" s="1">
        <f>ABS(IK_diagnostics_degrees[[#This Row],[Column13]]-M431)</f>
        <v>0.38238000000000039</v>
      </c>
      <c r="AJ432" s="1">
        <f>ABS(IK_diagnostics_degrees[[#This Row],[Column14]]-N431)</f>
        <v>1.1658500000000003</v>
      </c>
      <c r="AK432" s="1">
        <f>ABS(IK_diagnostics_degrees[[#This Row],[Column15]]-O431)</f>
        <v>3.4386699999999997</v>
      </c>
      <c r="AL432" s="1">
        <f>ABS(IK_diagnostics_degrees[[#This Row],[Column16]]-P431)</f>
        <v>0.18578000000000028</v>
      </c>
      <c r="AM432" s="1">
        <f>ABS(IK_diagnostics_degrees[[#This Row],[Column17]]-Q431)</f>
        <v>0.76325000000000021</v>
      </c>
      <c r="AN432" s="1">
        <f>ABS(IK_diagnostics_degrees[[#This Row],[Column18]]-R431)</f>
        <v>5.0195499999999997</v>
      </c>
      <c r="AO432" s="1">
        <f>ABS(IK_diagnostics_degrees[[#This Row],[Column19]]-S431)</f>
        <v>3.5750199999999999</v>
      </c>
      <c r="AP432" s="1">
        <f>ABS(IK_diagnostics_degrees[[#This Row],[Column20]]-T431)</f>
        <v>1.9997500000000006</v>
      </c>
      <c r="AQ432" s="1">
        <f>ABS(IK_diagnostics_degrees[[#This Row],[Column21]]-U431)</f>
        <v>2.1100799999999995</v>
      </c>
    </row>
    <row r="433" spans="1:43" x14ac:dyDescent="0.25">
      <c r="A433" s="1">
        <v>5.3275499999999996</v>
      </c>
      <c r="B433" s="1">
        <v>0.88170199999999999</v>
      </c>
      <c r="C433" s="1">
        <v>0.18391399999999999</v>
      </c>
      <c r="D433" s="1">
        <v>6.1697100000000002</v>
      </c>
      <c r="E433" s="1">
        <v>5.2163700000000004</v>
      </c>
      <c r="F433" s="1">
        <v>0.82425899999999996</v>
      </c>
      <c r="G433" s="1">
        <v>5.7356400000000001</v>
      </c>
      <c r="H433" s="1">
        <v>2.3374299999999999</v>
      </c>
      <c r="I433" s="1">
        <v>2.9036400000000002</v>
      </c>
      <c r="J433" s="1">
        <v>1.93641</v>
      </c>
      <c r="K433" s="1">
        <v>4.8023400000000001</v>
      </c>
      <c r="L433" s="1">
        <v>6.1523399999999997</v>
      </c>
      <c r="M433" s="1">
        <v>1.2098800000000001</v>
      </c>
      <c r="N433" s="1">
        <v>2.1141200000000002</v>
      </c>
      <c r="O433" s="1">
        <v>6.2831900000000003</v>
      </c>
      <c r="P433" s="1">
        <v>3.5113799999999999</v>
      </c>
      <c r="Q433" s="1">
        <v>5.6755899999999997</v>
      </c>
      <c r="R433" s="1">
        <v>6.2831900000000003</v>
      </c>
      <c r="S433" s="1">
        <v>6.2750700000000004</v>
      </c>
      <c r="T433" s="1">
        <v>2.2371099999999999</v>
      </c>
      <c r="U433" s="1">
        <v>2.30227</v>
      </c>
      <c r="V433" s="1" t="s">
        <v>23</v>
      </c>
      <c r="W433" s="1">
        <f>ABS(IK_diagnostics_degrees[[#This Row],[Column1]]-A432)</f>
        <v>2.9057999999999997</v>
      </c>
      <c r="X433" s="1">
        <f>ABS(IK_diagnostics_degrees[[#This Row],[Column2]]-B432)</f>
        <v>0.27528799999999998</v>
      </c>
      <c r="Y433" s="1">
        <f>ABS(IK_diagnostics_degrees[[#This Row],[Column3]]-C432)</f>
        <v>4.4674260000000006</v>
      </c>
      <c r="Z433" s="1">
        <f>ABS(IK_diagnostics_degrees[[#This Row],[Column4]]-D432)</f>
        <v>1.1458400000000006</v>
      </c>
      <c r="AA433" s="1">
        <f>ABS(IK_diagnostics_degrees[[#This Row],[Column5]]-E432)</f>
        <v>1.6394100000000003</v>
      </c>
      <c r="AB433" s="1">
        <f>ABS(IK_diagnostics_degrees[[#This Row],[Column6]]-F432)</f>
        <v>3.1885509999999999</v>
      </c>
      <c r="AC433" s="1">
        <f>ABS(IK_diagnostics_degrees[[#This Row],[Column7]]-G432)</f>
        <v>3.4346800000000002</v>
      </c>
      <c r="AD433" s="1">
        <f>ABS(IK_diagnostics_degrees[[#This Row],[Column8]]-H432)</f>
        <v>2.5903100000000001</v>
      </c>
      <c r="AE433" s="1">
        <f>ABS(IK_diagnostics_degrees[[#This Row],[Column9]]-I432)</f>
        <v>1.9600280000000003</v>
      </c>
      <c r="AF433" s="1">
        <f>ABS(IK_diagnostics_degrees[[#This Row],[Column10]]-J432)</f>
        <v>0.75</v>
      </c>
      <c r="AG433" s="1">
        <f>ABS(IK_diagnostics_degrees[[#This Row],[Column11]]-K432)</f>
        <v>3.2295100000000003</v>
      </c>
      <c r="AH433" s="1">
        <f>ABS(IK_diagnostics_degrees[[#This Row],[Column12]]-L432)</f>
        <v>1.1315799999999996</v>
      </c>
      <c r="AI433" s="1">
        <f>ABS(IK_diagnostics_degrees[[#This Row],[Column13]]-M432)</f>
        <v>3.4906300000000003</v>
      </c>
      <c r="AJ433" s="1">
        <f>ABS(IK_diagnostics_degrees[[#This Row],[Column14]]-N432)</f>
        <v>0.3446100000000003</v>
      </c>
      <c r="AK433" s="1">
        <f>ABS(IK_diagnostics_degrees[[#This Row],[Column15]]-O432)</f>
        <v>5.2773599999999998</v>
      </c>
      <c r="AL433" s="1">
        <f>ABS(IK_diagnostics_degrees[[#This Row],[Column16]]-P432)</f>
        <v>1.20567</v>
      </c>
      <c r="AM433" s="1">
        <f>ABS(IK_diagnostics_degrees[[#This Row],[Column17]]-Q432)</f>
        <v>3.0525699999999998</v>
      </c>
      <c r="AN433" s="1">
        <f>ABS(IK_diagnostics_degrees[[#This Row],[Column18]]-R432)</f>
        <v>6.0736600000000003</v>
      </c>
      <c r="AO433" s="1">
        <f>ABS(IK_diagnostics_degrees[[#This Row],[Column19]]-S432)</f>
        <v>4.8520599999999998</v>
      </c>
      <c r="AP433" s="1">
        <f>ABS(IK_diagnostics_degrees[[#This Row],[Column20]]-T432)</f>
        <v>2.7325200000000005</v>
      </c>
      <c r="AQ433" s="1">
        <f>ABS(IK_diagnostics_degrees[[#This Row],[Column21]]-U432)</f>
        <v>1.3327800000000001</v>
      </c>
    </row>
    <row r="434" spans="1:43" x14ac:dyDescent="0.25">
      <c r="A434" s="1">
        <v>3.5096500000000002</v>
      </c>
      <c r="B434" s="1">
        <v>4.6165000000000003</v>
      </c>
      <c r="C434" s="1">
        <v>1.0160100000000001</v>
      </c>
      <c r="D434" s="1">
        <v>4.1295200000000003</v>
      </c>
      <c r="E434" s="1">
        <v>4.14262</v>
      </c>
      <c r="F434" s="1">
        <v>1.7638</v>
      </c>
      <c r="G434" s="1">
        <v>4.3040599999999998</v>
      </c>
      <c r="H434" s="1">
        <v>3.2091099999999999</v>
      </c>
      <c r="I434" s="1">
        <v>5.2054099999999996</v>
      </c>
      <c r="J434" s="1">
        <v>2.9741599999999999</v>
      </c>
      <c r="K434" s="1">
        <v>4.3958899999999996</v>
      </c>
      <c r="L434" s="1">
        <v>0.71491899999999997</v>
      </c>
      <c r="M434" s="1">
        <v>1.6822900000000001</v>
      </c>
      <c r="N434" s="1">
        <v>3.4900600000000002</v>
      </c>
      <c r="O434" s="1">
        <v>2.5072800000000002</v>
      </c>
      <c r="P434" s="1">
        <v>0.66593100000000005</v>
      </c>
      <c r="Q434" s="1">
        <v>3.74</v>
      </c>
      <c r="R434" s="1">
        <v>4.0962300000000003</v>
      </c>
      <c r="S434" s="1">
        <v>2.2403599999999999</v>
      </c>
      <c r="T434" s="1">
        <v>1.9434499999999999</v>
      </c>
      <c r="U434" s="1">
        <v>2.0901900000000002</v>
      </c>
      <c r="V434" s="1" t="s">
        <v>23</v>
      </c>
      <c r="W434" s="1">
        <f>ABS(IK_diagnostics_degrees[[#This Row],[Column1]]-A433)</f>
        <v>1.8178999999999994</v>
      </c>
      <c r="X434" s="1">
        <f>ABS(IK_diagnostics_degrees[[#This Row],[Column2]]-B433)</f>
        <v>3.7347980000000005</v>
      </c>
      <c r="Y434" s="1">
        <f>ABS(IK_diagnostics_degrees[[#This Row],[Column3]]-C433)</f>
        <v>0.83209600000000006</v>
      </c>
      <c r="Z434" s="1">
        <f>ABS(IK_diagnostics_degrees[[#This Row],[Column4]]-D433)</f>
        <v>2.0401899999999999</v>
      </c>
      <c r="AA434" s="1">
        <f>ABS(IK_diagnostics_degrees[[#This Row],[Column5]]-E433)</f>
        <v>1.0737500000000004</v>
      </c>
      <c r="AB434" s="1">
        <f>ABS(IK_diagnostics_degrees[[#This Row],[Column6]]-F433)</f>
        <v>0.93954100000000007</v>
      </c>
      <c r="AC434" s="1">
        <f>ABS(IK_diagnostics_degrees[[#This Row],[Column7]]-G433)</f>
        <v>1.4315800000000003</v>
      </c>
      <c r="AD434" s="1">
        <f>ABS(IK_diagnostics_degrees[[#This Row],[Column8]]-H433)</f>
        <v>0.87168000000000001</v>
      </c>
      <c r="AE434" s="1">
        <f>ABS(IK_diagnostics_degrees[[#This Row],[Column9]]-I433)</f>
        <v>2.3017699999999994</v>
      </c>
      <c r="AF434" s="1">
        <f>ABS(IK_diagnostics_degrees[[#This Row],[Column10]]-J433)</f>
        <v>1.03775</v>
      </c>
      <c r="AG434" s="1">
        <f>ABS(IK_diagnostics_degrees[[#This Row],[Column11]]-K433)</f>
        <v>0.40645000000000042</v>
      </c>
      <c r="AH434" s="1">
        <f>ABS(IK_diagnostics_degrees[[#This Row],[Column12]]-L433)</f>
        <v>5.4374209999999996</v>
      </c>
      <c r="AI434" s="1">
        <f>ABS(IK_diagnostics_degrees[[#This Row],[Column13]]-M433)</f>
        <v>0.47241</v>
      </c>
      <c r="AJ434" s="1">
        <f>ABS(IK_diagnostics_degrees[[#This Row],[Column14]]-N433)</f>
        <v>1.3759399999999999</v>
      </c>
      <c r="AK434" s="1">
        <f>ABS(IK_diagnostics_degrees[[#This Row],[Column15]]-O433)</f>
        <v>3.7759100000000001</v>
      </c>
      <c r="AL434" s="1">
        <f>ABS(IK_diagnostics_degrees[[#This Row],[Column16]]-P433)</f>
        <v>2.8454489999999999</v>
      </c>
      <c r="AM434" s="1">
        <f>ABS(IK_diagnostics_degrees[[#This Row],[Column17]]-Q433)</f>
        <v>1.9355899999999995</v>
      </c>
      <c r="AN434" s="1">
        <f>ABS(IK_diagnostics_degrees[[#This Row],[Column18]]-R433)</f>
        <v>2.18696</v>
      </c>
      <c r="AO434" s="1">
        <f>ABS(IK_diagnostics_degrees[[#This Row],[Column19]]-S433)</f>
        <v>4.0347100000000005</v>
      </c>
      <c r="AP434" s="1">
        <f>ABS(IK_diagnostics_degrees[[#This Row],[Column20]]-T433)</f>
        <v>0.29366000000000003</v>
      </c>
      <c r="AQ434" s="1">
        <f>ABS(IK_diagnostics_degrees[[#This Row],[Column21]]-U433)</f>
        <v>0.21207999999999982</v>
      </c>
    </row>
    <row r="435" spans="1:43" x14ac:dyDescent="0.25">
      <c r="A435" s="1">
        <v>3.23813</v>
      </c>
      <c r="B435" s="1">
        <v>1.2103999999999999</v>
      </c>
      <c r="C435" s="1">
        <v>2.6685599999999998</v>
      </c>
      <c r="D435" s="1">
        <v>5.7031299999999998</v>
      </c>
      <c r="E435" s="1">
        <v>2.04955</v>
      </c>
      <c r="F435" s="1">
        <v>2.9683999999999999</v>
      </c>
      <c r="G435" s="1">
        <v>1.3645700000000001</v>
      </c>
      <c r="H435" s="1">
        <v>2.8550599999999999</v>
      </c>
      <c r="I435" s="1">
        <v>3.7910900000000001</v>
      </c>
      <c r="J435" s="1">
        <v>3.25657</v>
      </c>
      <c r="K435" s="1">
        <v>5.3559999999999999</v>
      </c>
      <c r="L435" s="1">
        <v>1.5248999999999999</v>
      </c>
      <c r="M435" s="1">
        <v>1.16673</v>
      </c>
      <c r="N435" s="1">
        <v>5.7926200000000003</v>
      </c>
      <c r="O435" s="1">
        <v>3.6355900000000001</v>
      </c>
      <c r="P435" s="1">
        <v>5.2779100000000003</v>
      </c>
      <c r="Q435" s="1">
        <v>2.0023</v>
      </c>
      <c r="R435" s="1">
        <v>4.8204500000000001</v>
      </c>
      <c r="S435" s="1">
        <v>4.6666699999999999</v>
      </c>
      <c r="T435" s="1">
        <v>1.1896899999999999</v>
      </c>
      <c r="U435" s="1">
        <v>3.8123200000000002</v>
      </c>
      <c r="V435" s="1" t="s">
        <v>23</v>
      </c>
      <c r="W435" s="1">
        <f>ABS(IK_diagnostics_degrees[[#This Row],[Column1]]-A434)</f>
        <v>0.27152000000000021</v>
      </c>
      <c r="X435" s="1">
        <f>ABS(IK_diagnostics_degrees[[#This Row],[Column2]]-B434)</f>
        <v>3.4061000000000003</v>
      </c>
      <c r="Y435" s="1">
        <f>ABS(IK_diagnostics_degrees[[#This Row],[Column3]]-C434)</f>
        <v>1.6525499999999997</v>
      </c>
      <c r="Z435" s="1">
        <f>ABS(IK_diagnostics_degrees[[#This Row],[Column4]]-D434)</f>
        <v>1.5736099999999995</v>
      </c>
      <c r="AA435" s="1">
        <f>ABS(IK_diagnostics_degrees[[#This Row],[Column5]]-E434)</f>
        <v>2.09307</v>
      </c>
      <c r="AB435" s="1">
        <f>ABS(IK_diagnostics_degrees[[#This Row],[Column6]]-F434)</f>
        <v>1.2045999999999999</v>
      </c>
      <c r="AC435" s="1">
        <f>ABS(IK_diagnostics_degrees[[#This Row],[Column7]]-G434)</f>
        <v>2.9394899999999997</v>
      </c>
      <c r="AD435" s="1">
        <f>ABS(IK_diagnostics_degrees[[#This Row],[Column8]]-H434)</f>
        <v>0.35404999999999998</v>
      </c>
      <c r="AE435" s="1">
        <f>ABS(IK_diagnostics_degrees[[#This Row],[Column9]]-I434)</f>
        <v>1.4143199999999996</v>
      </c>
      <c r="AF435" s="1">
        <f>ABS(IK_diagnostics_degrees[[#This Row],[Column10]]-J434)</f>
        <v>0.28241000000000005</v>
      </c>
      <c r="AG435" s="1">
        <f>ABS(IK_diagnostics_degrees[[#This Row],[Column11]]-K434)</f>
        <v>0.96011000000000024</v>
      </c>
      <c r="AH435" s="1">
        <f>ABS(IK_diagnostics_degrees[[#This Row],[Column12]]-L434)</f>
        <v>0.80998099999999995</v>
      </c>
      <c r="AI435" s="1">
        <f>ABS(IK_diagnostics_degrees[[#This Row],[Column13]]-M434)</f>
        <v>0.51556000000000002</v>
      </c>
      <c r="AJ435" s="1">
        <f>ABS(IK_diagnostics_degrees[[#This Row],[Column14]]-N434)</f>
        <v>2.3025600000000002</v>
      </c>
      <c r="AK435" s="1">
        <f>ABS(IK_diagnostics_degrees[[#This Row],[Column15]]-O434)</f>
        <v>1.1283099999999999</v>
      </c>
      <c r="AL435" s="1">
        <f>ABS(IK_diagnostics_degrees[[#This Row],[Column16]]-P434)</f>
        <v>4.6119789999999998</v>
      </c>
      <c r="AM435" s="1">
        <f>ABS(IK_diagnostics_degrees[[#This Row],[Column17]]-Q434)</f>
        <v>1.7377000000000002</v>
      </c>
      <c r="AN435" s="1">
        <f>ABS(IK_diagnostics_degrees[[#This Row],[Column18]]-R434)</f>
        <v>0.72421999999999986</v>
      </c>
      <c r="AO435" s="1">
        <f>ABS(IK_diagnostics_degrees[[#This Row],[Column19]]-S434)</f>
        <v>2.42631</v>
      </c>
      <c r="AP435" s="1">
        <f>ABS(IK_diagnostics_degrees[[#This Row],[Column20]]-T434)</f>
        <v>0.75375999999999999</v>
      </c>
      <c r="AQ435" s="1">
        <f>ABS(IK_diagnostics_degrees[[#This Row],[Column21]]-U434)</f>
        <v>1.7221299999999999</v>
      </c>
    </row>
    <row r="436" spans="1:43" x14ac:dyDescent="0.25">
      <c r="A436" s="1">
        <v>5.3091499999999998</v>
      </c>
      <c r="B436" s="1">
        <v>1.6023099999999999</v>
      </c>
      <c r="C436" s="1">
        <v>2.3220100000000001</v>
      </c>
      <c r="D436" s="1">
        <v>3.6551300000000002</v>
      </c>
      <c r="E436" s="1">
        <v>2.9472299999999998</v>
      </c>
      <c r="F436" s="1">
        <v>1.4904599999999999</v>
      </c>
      <c r="G436" s="1">
        <v>3.3571200000000001</v>
      </c>
      <c r="H436" s="1">
        <v>5.3363500000000004</v>
      </c>
      <c r="I436" s="1">
        <v>4.2128899999999998</v>
      </c>
      <c r="J436" s="1">
        <v>3.90097</v>
      </c>
      <c r="K436" s="1">
        <v>0.69730599999999998</v>
      </c>
      <c r="L436" s="1">
        <v>2.3588900000000002</v>
      </c>
      <c r="M436" s="1">
        <v>2.3493200000000001</v>
      </c>
      <c r="N436" s="1">
        <v>2.3751199999999999</v>
      </c>
      <c r="O436" s="1">
        <v>1.8575299999999999</v>
      </c>
      <c r="P436" s="1">
        <v>4.1957500000000003</v>
      </c>
      <c r="Q436" s="1">
        <v>5.4020999999999999</v>
      </c>
      <c r="R436" s="1">
        <v>5.0401499999999997</v>
      </c>
      <c r="S436" s="1">
        <v>3.4465599999999998</v>
      </c>
      <c r="T436" s="1">
        <v>3.15219</v>
      </c>
      <c r="U436" s="1">
        <v>3.1408200000000002</v>
      </c>
      <c r="V436" s="1" t="s">
        <v>23</v>
      </c>
      <c r="W436" s="1">
        <f>ABS(IK_diagnostics_degrees[[#This Row],[Column1]]-A435)</f>
        <v>2.0710199999999999</v>
      </c>
      <c r="X436" s="1">
        <f>ABS(IK_diagnostics_degrees[[#This Row],[Column2]]-B435)</f>
        <v>0.39190999999999998</v>
      </c>
      <c r="Y436" s="1">
        <f>ABS(IK_diagnostics_degrees[[#This Row],[Column3]]-C435)</f>
        <v>0.34654999999999969</v>
      </c>
      <c r="Z436" s="1">
        <f>ABS(IK_diagnostics_degrees[[#This Row],[Column4]]-D435)</f>
        <v>2.0479999999999996</v>
      </c>
      <c r="AA436" s="1">
        <f>ABS(IK_diagnostics_degrees[[#This Row],[Column5]]-E435)</f>
        <v>0.89767999999999981</v>
      </c>
      <c r="AB436" s="1">
        <f>ABS(IK_diagnostics_degrees[[#This Row],[Column6]]-F435)</f>
        <v>1.47794</v>
      </c>
      <c r="AC436" s="1">
        <f>ABS(IK_diagnostics_degrees[[#This Row],[Column7]]-G435)</f>
        <v>1.99255</v>
      </c>
      <c r="AD436" s="1">
        <f>ABS(IK_diagnostics_degrees[[#This Row],[Column8]]-H435)</f>
        <v>2.4812900000000004</v>
      </c>
      <c r="AE436" s="1">
        <f>ABS(IK_diagnostics_degrees[[#This Row],[Column9]]-I435)</f>
        <v>0.42179999999999973</v>
      </c>
      <c r="AF436" s="1">
        <f>ABS(IK_diagnostics_degrees[[#This Row],[Column10]]-J435)</f>
        <v>0.64440000000000008</v>
      </c>
      <c r="AG436" s="1">
        <f>ABS(IK_diagnostics_degrees[[#This Row],[Column11]]-K435)</f>
        <v>4.6586939999999997</v>
      </c>
      <c r="AH436" s="1">
        <f>ABS(IK_diagnostics_degrees[[#This Row],[Column12]]-L435)</f>
        <v>0.83399000000000023</v>
      </c>
      <c r="AI436" s="1">
        <f>ABS(IK_diagnostics_degrees[[#This Row],[Column13]]-M435)</f>
        <v>1.18259</v>
      </c>
      <c r="AJ436" s="1">
        <f>ABS(IK_diagnostics_degrees[[#This Row],[Column14]]-N435)</f>
        <v>3.4175000000000004</v>
      </c>
      <c r="AK436" s="1">
        <f>ABS(IK_diagnostics_degrees[[#This Row],[Column15]]-O435)</f>
        <v>1.7780600000000002</v>
      </c>
      <c r="AL436" s="1">
        <f>ABS(IK_diagnostics_degrees[[#This Row],[Column16]]-P435)</f>
        <v>1.08216</v>
      </c>
      <c r="AM436" s="1">
        <f>ABS(IK_diagnostics_degrees[[#This Row],[Column17]]-Q435)</f>
        <v>3.3997999999999999</v>
      </c>
      <c r="AN436" s="1">
        <f>ABS(IK_diagnostics_degrees[[#This Row],[Column18]]-R435)</f>
        <v>0.21969999999999956</v>
      </c>
      <c r="AO436" s="1">
        <f>ABS(IK_diagnostics_degrees[[#This Row],[Column19]]-S435)</f>
        <v>1.22011</v>
      </c>
      <c r="AP436" s="1">
        <f>ABS(IK_diagnostics_degrees[[#This Row],[Column20]]-T435)</f>
        <v>1.9625000000000001</v>
      </c>
      <c r="AQ436" s="1">
        <f>ABS(IK_diagnostics_degrees[[#This Row],[Column21]]-U435)</f>
        <v>0.67149999999999999</v>
      </c>
    </row>
    <row r="437" spans="1:43" x14ac:dyDescent="0.25">
      <c r="A437" s="1" t="s">
        <v>22</v>
      </c>
      <c r="B437" s="1">
        <v>5.1025900000000002</v>
      </c>
      <c r="C437" s="1">
        <v>3.77182</v>
      </c>
      <c r="D437" s="1">
        <v>3.60046</v>
      </c>
      <c r="E437" s="1">
        <v>3.5063399999999998</v>
      </c>
      <c r="F437" s="1">
        <v>2.4064800000000002</v>
      </c>
      <c r="G437" s="1">
        <v>2.0784799999999999</v>
      </c>
      <c r="H437" s="1">
        <v>4.5368399999999998</v>
      </c>
      <c r="I437" s="1">
        <v>1.35029</v>
      </c>
      <c r="J437" s="1">
        <v>3.13022</v>
      </c>
      <c r="K437" s="1">
        <v>1.4500500000000001</v>
      </c>
      <c r="L437" s="1">
        <v>2.0518000000000001</v>
      </c>
      <c r="M437" s="1">
        <v>0.800786</v>
      </c>
      <c r="N437" s="1">
        <v>6.2831900000000003</v>
      </c>
      <c r="O437" s="1">
        <v>6.2831900000000003</v>
      </c>
      <c r="P437" s="1">
        <v>3.71027</v>
      </c>
      <c r="Q437" s="1">
        <v>3.9304800000000002</v>
      </c>
      <c r="R437" s="1">
        <v>5.0805999999999996</v>
      </c>
      <c r="S437" s="1">
        <v>1.4444900000000001</v>
      </c>
      <c r="T437" s="1">
        <v>1.4220699999999999</v>
      </c>
      <c r="U437" s="1">
        <v>5.3285099999999996</v>
      </c>
      <c r="V437" s="1" t="s">
        <v>23</v>
      </c>
      <c r="W437" s="1">
        <f>ABS(IK_diagnostics_degrees[[#This Row],[Column1]]-A436)</f>
        <v>5.3091499999999998</v>
      </c>
      <c r="X437" s="1">
        <f>ABS(IK_diagnostics_degrees[[#This Row],[Column2]]-B436)</f>
        <v>3.5002800000000001</v>
      </c>
      <c r="Y437" s="1">
        <f>ABS(IK_diagnostics_degrees[[#This Row],[Column3]]-C436)</f>
        <v>1.4498099999999998</v>
      </c>
      <c r="Z437" s="1">
        <f>ABS(IK_diagnostics_degrees[[#This Row],[Column4]]-D436)</f>
        <v>5.4670000000000218E-2</v>
      </c>
      <c r="AA437" s="1">
        <f>ABS(IK_diagnostics_degrees[[#This Row],[Column5]]-E436)</f>
        <v>0.55911</v>
      </c>
      <c r="AB437" s="1">
        <f>ABS(IK_diagnostics_degrees[[#This Row],[Column6]]-F436)</f>
        <v>0.91602000000000028</v>
      </c>
      <c r="AC437" s="1">
        <f>ABS(IK_diagnostics_degrees[[#This Row],[Column7]]-G436)</f>
        <v>1.2786400000000002</v>
      </c>
      <c r="AD437" s="1">
        <f>ABS(IK_diagnostics_degrees[[#This Row],[Column8]]-H436)</f>
        <v>0.79951000000000061</v>
      </c>
      <c r="AE437" s="1">
        <f>ABS(IK_diagnostics_degrees[[#This Row],[Column9]]-I436)</f>
        <v>2.8625999999999996</v>
      </c>
      <c r="AF437" s="1">
        <f>ABS(IK_diagnostics_degrees[[#This Row],[Column10]]-J436)</f>
        <v>0.77075000000000005</v>
      </c>
      <c r="AG437" s="1">
        <f>ABS(IK_diagnostics_degrees[[#This Row],[Column11]]-K436)</f>
        <v>0.75274400000000008</v>
      </c>
      <c r="AH437" s="1">
        <f>ABS(IK_diagnostics_degrees[[#This Row],[Column12]]-L436)</f>
        <v>0.30709000000000009</v>
      </c>
      <c r="AI437" s="1">
        <f>ABS(IK_diagnostics_degrees[[#This Row],[Column13]]-M436)</f>
        <v>1.5485340000000001</v>
      </c>
      <c r="AJ437" s="1">
        <f>ABS(IK_diagnostics_degrees[[#This Row],[Column14]]-N436)</f>
        <v>3.9080700000000004</v>
      </c>
      <c r="AK437" s="1">
        <f>ABS(IK_diagnostics_degrees[[#This Row],[Column15]]-O436)</f>
        <v>4.4256600000000006</v>
      </c>
      <c r="AL437" s="1">
        <f>ABS(IK_diagnostics_degrees[[#This Row],[Column16]]-P436)</f>
        <v>0.48548000000000036</v>
      </c>
      <c r="AM437" s="1">
        <f>ABS(IK_diagnostics_degrees[[#This Row],[Column17]]-Q436)</f>
        <v>1.4716199999999997</v>
      </c>
      <c r="AN437" s="1">
        <f>ABS(IK_diagnostics_degrees[[#This Row],[Column18]]-R436)</f>
        <v>4.0449999999999875E-2</v>
      </c>
      <c r="AO437" s="1">
        <f>ABS(IK_diagnostics_degrees[[#This Row],[Column19]]-S436)</f>
        <v>2.0020699999999998</v>
      </c>
      <c r="AP437" s="1">
        <f>ABS(IK_diagnostics_degrees[[#This Row],[Column20]]-T436)</f>
        <v>1.7301200000000001</v>
      </c>
      <c r="AQ437" s="1">
        <f>ABS(IK_diagnostics_degrees[[#This Row],[Column21]]-U436)</f>
        <v>2.1876899999999995</v>
      </c>
    </row>
    <row r="438" spans="1:43" x14ac:dyDescent="0.25">
      <c r="A438" s="1">
        <v>2.8689</v>
      </c>
      <c r="B438" s="1">
        <v>4.9682399999999998</v>
      </c>
      <c r="C438" s="1">
        <v>4.8577399999999997</v>
      </c>
      <c r="D438" s="1">
        <v>2.4219300000000001</v>
      </c>
      <c r="E438" s="1">
        <v>0.427373</v>
      </c>
      <c r="F438" s="1">
        <v>5.3117000000000001</v>
      </c>
      <c r="G438" s="1">
        <v>4.7837699999999996</v>
      </c>
      <c r="H438" s="1">
        <v>1.9946999999999999</v>
      </c>
      <c r="I438" s="1">
        <v>1.0396300000000001</v>
      </c>
      <c r="J438" s="1">
        <v>2.6834099999999999</v>
      </c>
      <c r="K438" s="1">
        <v>2.3844500000000002</v>
      </c>
      <c r="L438" s="1">
        <v>5.4115900000000003</v>
      </c>
      <c r="M438" s="1">
        <v>3.63028</v>
      </c>
      <c r="N438" s="1">
        <v>3.2216900000000002</v>
      </c>
      <c r="O438" s="1">
        <v>4.5702699999999998</v>
      </c>
      <c r="P438" s="1">
        <v>3.8043100000000001</v>
      </c>
      <c r="Q438" s="1">
        <v>3.97464</v>
      </c>
      <c r="R438" s="1">
        <v>2.7492399999999999</v>
      </c>
      <c r="S438" s="1">
        <v>5.1125400000000001</v>
      </c>
      <c r="T438" s="1">
        <v>0.41055900000000001</v>
      </c>
      <c r="U438" s="1">
        <v>4.2773199999999996</v>
      </c>
      <c r="V438" s="1" t="s">
        <v>23</v>
      </c>
      <c r="W438" s="1">
        <f>ABS(IK_diagnostics_degrees[[#This Row],[Column1]]-A437)</f>
        <v>2.8689</v>
      </c>
      <c r="X438" s="1">
        <f>ABS(IK_diagnostics_degrees[[#This Row],[Column2]]-B437)</f>
        <v>0.13435000000000041</v>
      </c>
      <c r="Y438" s="1">
        <f>ABS(IK_diagnostics_degrees[[#This Row],[Column3]]-C437)</f>
        <v>1.0859199999999998</v>
      </c>
      <c r="Z438" s="1">
        <f>ABS(IK_diagnostics_degrees[[#This Row],[Column4]]-D437)</f>
        <v>1.1785299999999999</v>
      </c>
      <c r="AA438" s="1">
        <f>ABS(IK_diagnostics_degrees[[#This Row],[Column5]]-E437)</f>
        <v>3.0789669999999996</v>
      </c>
      <c r="AB438" s="1">
        <f>ABS(IK_diagnostics_degrees[[#This Row],[Column6]]-F437)</f>
        <v>2.9052199999999999</v>
      </c>
      <c r="AC438" s="1">
        <f>ABS(IK_diagnostics_degrees[[#This Row],[Column7]]-G437)</f>
        <v>2.7052899999999998</v>
      </c>
      <c r="AD438" s="1">
        <f>ABS(IK_diagnostics_degrees[[#This Row],[Column8]]-H437)</f>
        <v>2.5421399999999998</v>
      </c>
      <c r="AE438" s="1">
        <f>ABS(IK_diagnostics_degrees[[#This Row],[Column9]]-I437)</f>
        <v>0.31065999999999994</v>
      </c>
      <c r="AF438" s="1">
        <f>ABS(IK_diagnostics_degrees[[#This Row],[Column10]]-J437)</f>
        <v>0.44681000000000015</v>
      </c>
      <c r="AG438" s="1">
        <f>ABS(IK_diagnostics_degrees[[#This Row],[Column11]]-K437)</f>
        <v>0.93440000000000012</v>
      </c>
      <c r="AH438" s="1">
        <f>ABS(IK_diagnostics_degrees[[#This Row],[Column12]]-L437)</f>
        <v>3.3597900000000003</v>
      </c>
      <c r="AI438" s="1">
        <f>ABS(IK_diagnostics_degrees[[#This Row],[Column13]]-M437)</f>
        <v>2.829494</v>
      </c>
      <c r="AJ438" s="1">
        <f>ABS(IK_diagnostics_degrees[[#This Row],[Column14]]-N437)</f>
        <v>3.0615000000000001</v>
      </c>
      <c r="AK438" s="1">
        <f>ABS(IK_diagnostics_degrees[[#This Row],[Column15]]-O437)</f>
        <v>1.7129200000000004</v>
      </c>
      <c r="AL438" s="1">
        <f>ABS(IK_diagnostics_degrees[[#This Row],[Column16]]-P437)</f>
        <v>9.4040000000000123E-2</v>
      </c>
      <c r="AM438" s="1">
        <f>ABS(IK_diagnostics_degrees[[#This Row],[Column17]]-Q437)</f>
        <v>4.4159999999999755E-2</v>
      </c>
      <c r="AN438" s="1">
        <f>ABS(IK_diagnostics_degrees[[#This Row],[Column18]]-R437)</f>
        <v>2.3313599999999997</v>
      </c>
      <c r="AO438" s="1">
        <f>ABS(IK_diagnostics_degrees[[#This Row],[Column19]]-S437)</f>
        <v>3.66805</v>
      </c>
      <c r="AP438" s="1">
        <f>ABS(IK_diagnostics_degrees[[#This Row],[Column20]]-T437)</f>
        <v>1.011511</v>
      </c>
      <c r="AQ438" s="1">
        <f>ABS(IK_diagnostics_degrees[[#This Row],[Column21]]-U437)</f>
        <v>1.0511900000000001</v>
      </c>
    </row>
    <row r="439" spans="1:43" x14ac:dyDescent="0.25">
      <c r="A439" s="1" t="s">
        <v>22</v>
      </c>
      <c r="B439" s="1">
        <v>0.60847200000000001</v>
      </c>
      <c r="C439" s="1">
        <v>0.11749</v>
      </c>
      <c r="D439" s="1">
        <v>4.9702700000000002</v>
      </c>
      <c r="E439" s="1">
        <v>2.0244800000000001</v>
      </c>
      <c r="F439" s="1">
        <v>1.9465399999999999</v>
      </c>
      <c r="G439" s="1">
        <v>2.0008699999999999</v>
      </c>
      <c r="H439" s="1">
        <v>3.3738199999999998</v>
      </c>
      <c r="I439" s="1">
        <v>3.9298199999999999</v>
      </c>
      <c r="J439" s="1">
        <v>0.60559099999999999</v>
      </c>
      <c r="K439" s="1">
        <v>3.0573600000000001</v>
      </c>
      <c r="L439" s="1">
        <v>5.5370600000000003</v>
      </c>
      <c r="M439" s="1">
        <v>4.9743599999999999</v>
      </c>
      <c r="N439" s="1">
        <v>4.29399</v>
      </c>
      <c r="O439" s="1">
        <v>2.01979</v>
      </c>
      <c r="P439" s="1">
        <v>1.01999</v>
      </c>
      <c r="Q439" s="1">
        <v>4.91472</v>
      </c>
      <c r="R439" s="1">
        <v>6.0648799999999996</v>
      </c>
      <c r="S439" s="1">
        <v>0.70388300000000004</v>
      </c>
      <c r="T439" s="1">
        <v>3.1435200000000001</v>
      </c>
      <c r="U439" s="1">
        <v>3.1921900000000001</v>
      </c>
      <c r="V439" s="1" t="s">
        <v>23</v>
      </c>
      <c r="W439" s="1">
        <f>ABS(IK_diagnostics_degrees[[#This Row],[Column1]]-A438)</f>
        <v>2.8689</v>
      </c>
      <c r="X439" s="1">
        <f>ABS(IK_diagnostics_degrees[[#This Row],[Column2]]-B438)</f>
        <v>4.3597679999999999</v>
      </c>
      <c r="Y439" s="1">
        <f>ABS(IK_diagnostics_degrees[[#This Row],[Column3]]-C438)</f>
        <v>4.7402499999999996</v>
      </c>
      <c r="Z439" s="1">
        <f>ABS(IK_diagnostics_degrees[[#This Row],[Column4]]-D438)</f>
        <v>2.54834</v>
      </c>
      <c r="AA439" s="1">
        <f>ABS(IK_diagnostics_degrees[[#This Row],[Column5]]-E438)</f>
        <v>1.5971070000000001</v>
      </c>
      <c r="AB439" s="1">
        <f>ABS(IK_diagnostics_degrees[[#This Row],[Column6]]-F438)</f>
        <v>3.3651600000000004</v>
      </c>
      <c r="AC439" s="1">
        <f>ABS(IK_diagnostics_degrees[[#This Row],[Column7]]-G438)</f>
        <v>2.7828999999999997</v>
      </c>
      <c r="AD439" s="1">
        <f>ABS(IK_diagnostics_degrees[[#This Row],[Column8]]-H438)</f>
        <v>1.3791199999999999</v>
      </c>
      <c r="AE439" s="1">
        <f>ABS(IK_diagnostics_degrees[[#This Row],[Column9]]-I438)</f>
        <v>2.8901899999999996</v>
      </c>
      <c r="AF439" s="1">
        <f>ABS(IK_diagnostics_degrees[[#This Row],[Column10]]-J438)</f>
        <v>2.0778189999999999</v>
      </c>
      <c r="AG439" s="1">
        <f>ABS(IK_diagnostics_degrees[[#This Row],[Column11]]-K438)</f>
        <v>0.6729099999999999</v>
      </c>
      <c r="AH439" s="1">
        <f>ABS(IK_diagnostics_degrees[[#This Row],[Column12]]-L438)</f>
        <v>0.12546999999999997</v>
      </c>
      <c r="AI439" s="1">
        <f>ABS(IK_diagnostics_degrees[[#This Row],[Column13]]-M438)</f>
        <v>1.3440799999999999</v>
      </c>
      <c r="AJ439" s="1">
        <f>ABS(IK_diagnostics_degrees[[#This Row],[Column14]]-N438)</f>
        <v>1.0722999999999998</v>
      </c>
      <c r="AK439" s="1">
        <f>ABS(IK_diagnostics_degrees[[#This Row],[Column15]]-O438)</f>
        <v>2.5504799999999999</v>
      </c>
      <c r="AL439" s="1">
        <f>ABS(IK_diagnostics_degrees[[#This Row],[Column16]]-P438)</f>
        <v>2.7843200000000001</v>
      </c>
      <c r="AM439" s="1">
        <f>ABS(IK_diagnostics_degrees[[#This Row],[Column17]]-Q438)</f>
        <v>0.94008000000000003</v>
      </c>
      <c r="AN439" s="1">
        <f>ABS(IK_diagnostics_degrees[[#This Row],[Column18]]-R438)</f>
        <v>3.3156399999999997</v>
      </c>
      <c r="AO439" s="1">
        <f>ABS(IK_diagnostics_degrees[[#This Row],[Column19]]-S438)</f>
        <v>4.4086569999999998</v>
      </c>
      <c r="AP439" s="1">
        <f>ABS(IK_diagnostics_degrees[[#This Row],[Column20]]-T438)</f>
        <v>2.732961</v>
      </c>
      <c r="AQ439" s="1">
        <f>ABS(IK_diagnostics_degrees[[#This Row],[Column21]]-U438)</f>
        <v>1.0851299999999995</v>
      </c>
    </row>
    <row r="440" spans="1:43" x14ac:dyDescent="0.25">
      <c r="A440" s="1">
        <v>2.09267</v>
      </c>
      <c r="B440" s="1">
        <v>5.5392099999999997</v>
      </c>
      <c r="C440" s="1">
        <v>4.7668900000000001</v>
      </c>
      <c r="D440" s="1">
        <v>5.1546399999999997</v>
      </c>
      <c r="E440" s="1">
        <v>0.64662799999999998</v>
      </c>
      <c r="F440" s="1">
        <v>0.83352999999999999</v>
      </c>
      <c r="G440" s="1">
        <v>2.44983</v>
      </c>
      <c r="H440" s="1">
        <v>6.2831900000000003</v>
      </c>
      <c r="I440" s="1">
        <v>1.73793</v>
      </c>
      <c r="J440" s="1">
        <v>1.10425</v>
      </c>
      <c r="K440" s="1">
        <v>3.4374899999999999</v>
      </c>
      <c r="L440" s="1">
        <v>3.5318800000000001</v>
      </c>
      <c r="M440" s="1">
        <v>1.7563299999999999</v>
      </c>
      <c r="N440" s="1">
        <v>2.1425900000000002</v>
      </c>
      <c r="O440" s="1">
        <v>6.1531000000000002</v>
      </c>
      <c r="P440" s="1" t="s">
        <v>22</v>
      </c>
      <c r="Q440" s="1">
        <v>6.0034799999999997</v>
      </c>
      <c r="R440" s="1">
        <v>4.4120699999999999</v>
      </c>
      <c r="S440" s="1">
        <v>4.7260900000000001</v>
      </c>
      <c r="T440" s="1">
        <v>3.90584</v>
      </c>
      <c r="U440" s="1">
        <v>4.6877199999999997</v>
      </c>
      <c r="V440" s="1" t="s">
        <v>23</v>
      </c>
      <c r="W440" s="1">
        <f>ABS(IK_diagnostics_degrees[[#This Row],[Column1]]-A439)</f>
        <v>2.09267</v>
      </c>
      <c r="X440" s="1">
        <f>ABS(IK_diagnostics_degrees[[#This Row],[Column2]]-B439)</f>
        <v>4.9307379999999998</v>
      </c>
      <c r="Y440" s="1">
        <f>ABS(IK_diagnostics_degrees[[#This Row],[Column3]]-C439)</f>
        <v>4.6494</v>
      </c>
      <c r="Z440" s="1">
        <f>ABS(IK_diagnostics_degrees[[#This Row],[Column4]]-D439)</f>
        <v>0.18436999999999948</v>
      </c>
      <c r="AA440" s="1">
        <f>ABS(IK_diagnostics_degrees[[#This Row],[Column5]]-E439)</f>
        <v>1.3778520000000001</v>
      </c>
      <c r="AB440" s="1">
        <f>ABS(IK_diagnostics_degrees[[#This Row],[Column6]]-F439)</f>
        <v>1.1130100000000001</v>
      </c>
      <c r="AC440" s="1">
        <f>ABS(IK_diagnostics_degrees[[#This Row],[Column7]]-G439)</f>
        <v>0.44896000000000003</v>
      </c>
      <c r="AD440" s="1">
        <f>ABS(IK_diagnostics_degrees[[#This Row],[Column8]]-H439)</f>
        <v>2.9093700000000005</v>
      </c>
      <c r="AE440" s="1">
        <f>ABS(IK_diagnostics_degrees[[#This Row],[Column9]]-I439)</f>
        <v>2.1918899999999999</v>
      </c>
      <c r="AF440" s="1">
        <f>ABS(IK_diagnostics_degrees[[#This Row],[Column10]]-J439)</f>
        <v>0.49865899999999996</v>
      </c>
      <c r="AG440" s="1">
        <f>ABS(IK_diagnostics_degrees[[#This Row],[Column11]]-K439)</f>
        <v>0.38012999999999986</v>
      </c>
      <c r="AH440" s="1">
        <f>ABS(IK_diagnostics_degrees[[#This Row],[Column12]]-L439)</f>
        <v>2.0051800000000002</v>
      </c>
      <c r="AI440" s="1">
        <f>ABS(IK_diagnostics_degrees[[#This Row],[Column13]]-M439)</f>
        <v>3.2180299999999997</v>
      </c>
      <c r="AJ440" s="1">
        <f>ABS(IK_diagnostics_degrees[[#This Row],[Column14]]-N439)</f>
        <v>2.1513999999999998</v>
      </c>
      <c r="AK440" s="1">
        <f>ABS(IK_diagnostics_degrees[[#This Row],[Column15]]-O439)</f>
        <v>4.1333099999999998</v>
      </c>
      <c r="AL440" s="1">
        <f>ABS(IK_diagnostics_degrees[[#This Row],[Column16]]-P439)</f>
        <v>1.01999</v>
      </c>
      <c r="AM440" s="1">
        <f>ABS(IK_diagnostics_degrees[[#This Row],[Column17]]-Q439)</f>
        <v>1.0887599999999997</v>
      </c>
      <c r="AN440" s="1">
        <f>ABS(IK_diagnostics_degrees[[#This Row],[Column18]]-R439)</f>
        <v>1.6528099999999997</v>
      </c>
      <c r="AO440" s="1">
        <f>ABS(IK_diagnostics_degrees[[#This Row],[Column19]]-S439)</f>
        <v>4.0222069999999999</v>
      </c>
      <c r="AP440" s="1">
        <f>ABS(IK_diagnostics_degrees[[#This Row],[Column20]]-T439)</f>
        <v>0.76231999999999989</v>
      </c>
      <c r="AQ440" s="1">
        <f>ABS(IK_diagnostics_degrees[[#This Row],[Column21]]-U439)</f>
        <v>1.4955299999999996</v>
      </c>
    </row>
    <row r="441" spans="1:43" x14ac:dyDescent="0.25">
      <c r="A441" s="1">
        <v>3.6269399999999998</v>
      </c>
      <c r="B441" s="1">
        <v>2.2494499999999999</v>
      </c>
      <c r="C441" s="1">
        <v>2.7865600000000001</v>
      </c>
      <c r="D441" s="1">
        <v>4.0504199999999999</v>
      </c>
      <c r="E441" s="1" t="s">
        <v>22</v>
      </c>
      <c r="F441" s="1">
        <v>0.30011399999999999</v>
      </c>
      <c r="G441" s="1">
        <v>3.1334599999999999</v>
      </c>
      <c r="H441" s="1">
        <v>4.5577300000000003</v>
      </c>
      <c r="I441" s="1">
        <v>2.7785099999999998</v>
      </c>
      <c r="J441" s="1">
        <v>3.6768999999999998</v>
      </c>
      <c r="K441" s="1">
        <v>3.6040000000000001</v>
      </c>
      <c r="L441" s="1">
        <v>4.9560500000000003</v>
      </c>
      <c r="M441" s="1">
        <v>4.8132200000000003</v>
      </c>
      <c r="N441" s="1">
        <v>1.61535E-3</v>
      </c>
      <c r="O441" s="1">
        <v>2.51105</v>
      </c>
      <c r="P441" s="1">
        <v>4.5632900000000003</v>
      </c>
      <c r="Q441" s="1">
        <v>6.3721899999999998E-3</v>
      </c>
      <c r="R441" s="1">
        <v>0.78781100000000004</v>
      </c>
      <c r="S441" s="1">
        <v>5.3180500000000004</v>
      </c>
      <c r="T441" s="1">
        <v>1.75068</v>
      </c>
      <c r="U441" s="1">
        <v>2.1552600000000002</v>
      </c>
      <c r="V441" s="1" t="s">
        <v>23</v>
      </c>
      <c r="W441" s="1">
        <f>ABS(IK_diagnostics_degrees[[#This Row],[Column1]]-A440)</f>
        <v>1.5342699999999998</v>
      </c>
      <c r="X441" s="1">
        <f>ABS(IK_diagnostics_degrees[[#This Row],[Column2]]-B440)</f>
        <v>3.2897599999999998</v>
      </c>
      <c r="Y441" s="1">
        <f>ABS(IK_diagnostics_degrees[[#This Row],[Column3]]-C440)</f>
        <v>1.9803299999999999</v>
      </c>
      <c r="Z441" s="1">
        <f>ABS(IK_diagnostics_degrees[[#This Row],[Column4]]-D440)</f>
        <v>1.1042199999999998</v>
      </c>
      <c r="AA441" s="1">
        <f>ABS(IK_diagnostics_degrees[[#This Row],[Column5]]-E440)</f>
        <v>0.64662799999999998</v>
      </c>
      <c r="AB441" s="1">
        <f>ABS(IK_diagnostics_degrees[[#This Row],[Column6]]-F440)</f>
        <v>0.533416</v>
      </c>
      <c r="AC441" s="1">
        <f>ABS(IK_diagnostics_degrees[[#This Row],[Column7]]-G440)</f>
        <v>0.68362999999999996</v>
      </c>
      <c r="AD441" s="1">
        <f>ABS(IK_diagnostics_degrees[[#This Row],[Column8]]-H440)</f>
        <v>1.72546</v>
      </c>
      <c r="AE441" s="1">
        <f>ABS(IK_diagnostics_degrees[[#This Row],[Column9]]-I440)</f>
        <v>1.0405799999999998</v>
      </c>
      <c r="AF441" s="1">
        <f>ABS(IK_diagnostics_degrees[[#This Row],[Column10]]-J440)</f>
        <v>2.5726499999999999</v>
      </c>
      <c r="AG441" s="1">
        <f>ABS(IK_diagnostics_degrees[[#This Row],[Column11]]-K440)</f>
        <v>0.16651000000000016</v>
      </c>
      <c r="AH441" s="1">
        <f>ABS(IK_diagnostics_degrees[[#This Row],[Column12]]-L440)</f>
        <v>1.4241700000000002</v>
      </c>
      <c r="AI441" s="1">
        <f>ABS(IK_diagnostics_degrees[[#This Row],[Column13]]-M440)</f>
        <v>3.0568900000000001</v>
      </c>
      <c r="AJ441" s="1">
        <f>ABS(IK_diagnostics_degrees[[#This Row],[Column14]]-N440)</f>
        <v>2.1409746500000004</v>
      </c>
      <c r="AK441" s="1">
        <f>ABS(IK_diagnostics_degrees[[#This Row],[Column15]]-O440)</f>
        <v>3.6420500000000002</v>
      </c>
      <c r="AL441" s="1">
        <f>ABS(IK_diagnostics_degrees[[#This Row],[Column16]]-P440)</f>
        <v>4.5632900000000003</v>
      </c>
      <c r="AM441" s="1">
        <f>ABS(IK_diagnostics_degrees[[#This Row],[Column17]]-Q440)</f>
        <v>5.9971078099999993</v>
      </c>
      <c r="AN441" s="1">
        <f>ABS(IK_diagnostics_degrees[[#This Row],[Column18]]-R440)</f>
        <v>3.6242589999999999</v>
      </c>
      <c r="AO441" s="1">
        <f>ABS(IK_diagnostics_degrees[[#This Row],[Column19]]-S440)</f>
        <v>0.59196000000000026</v>
      </c>
      <c r="AP441" s="1">
        <f>ABS(IK_diagnostics_degrees[[#This Row],[Column20]]-T440)</f>
        <v>2.15516</v>
      </c>
      <c r="AQ441" s="1">
        <f>ABS(IK_diagnostics_degrees[[#This Row],[Column21]]-U440)</f>
        <v>2.5324599999999995</v>
      </c>
    </row>
    <row r="442" spans="1:43" x14ac:dyDescent="0.25">
      <c r="A442" s="1">
        <v>5.7580799999999996</v>
      </c>
      <c r="B442" s="1">
        <v>3.6802999999999999</v>
      </c>
      <c r="C442" s="1">
        <v>1.8522000000000001</v>
      </c>
      <c r="D442" s="1">
        <v>2.7352599999999998</v>
      </c>
      <c r="E442" s="1">
        <v>2.7078700000000002</v>
      </c>
      <c r="F442" s="1">
        <v>2.2068699999999999</v>
      </c>
      <c r="G442" s="1">
        <v>4.51274</v>
      </c>
      <c r="H442" s="1">
        <v>4.4109999999999996</v>
      </c>
      <c r="I442" s="1">
        <v>5.38042</v>
      </c>
      <c r="J442" s="1">
        <v>2.3693</v>
      </c>
      <c r="K442" s="1">
        <v>4.6734</v>
      </c>
      <c r="L442" s="1">
        <v>1.4720899999999999</v>
      </c>
      <c r="M442" s="1">
        <v>4.9939299999999998</v>
      </c>
      <c r="N442" s="1">
        <v>2.2373500000000002</v>
      </c>
      <c r="O442" s="1">
        <v>1.4166300000000001</v>
      </c>
      <c r="P442" s="1">
        <v>3.14242</v>
      </c>
      <c r="Q442" s="1">
        <v>0.14676500000000001</v>
      </c>
      <c r="R442" s="1">
        <v>1.20147</v>
      </c>
      <c r="S442" s="1">
        <v>2.0179999999999998</v>
      </c>
      <c r="T442" s="1">
        <v>3.1461399999999999</v>
      </c>
      <c r="U442" s="1">
        <v>3.46685</v>
      </c>
      <c r="V442" s="1" t="s">
        <v>23</v>
      </c>
      <c r="W442" s="1">
        <f>ABS(IK_diagnostics_degrees[[#This Row],[Column1]]-A441)</f>
        <v>2.1311399999999998</v>
      </c>
      <c r="X442" s="1">
        <f>ABS(IK_diagnostics_degrees[[#This Row],[Column2]]-B441)</f>
        <v>1.43085</v>
      </c>
      <c r="Y442" s="1">
        <f>ABS(IK_diagnostics_degrees[[#This Row],[Column3]]-C441)</f>
        <v>0.93436000000000008</v>
      </c>
      <c r="Z442" s="1">
        <f>ABS(IK_diagnostics_degrees[[#This Row],[Column4]]-D441)</f>
        <v>1.3151600000000001</v>
      </c>
      <c r="AA442" s="1">
        <f>ABS(IK_diagnostics_degrees[[#This Row],[Column5]]-E441)</f>
        <v>2.7078700000000002</v>
      </c>
      <c r="AB442" s="1">
        <f>ABS(IK_diagnostics_degrees[[#This Row],[Column6]]-F441)</f>
        <v>1.9067559999999999</v>
      </c>
      <c r="AC442" s="1">
        <f>ABS(IK_diagnostics_degrees[[#This Row],[Column7]]-G441)</f>
        <v>1.3792800000000001</v>
      </c>
      <c r="AD442" s="1">
        <f>ABS(IK_diagnostics_degrees[[#This Row],[Column8]]-H441)</f>
        <v>0.14673000000000069</v>
      </c>
      <c r="AE442" s="1">
        <f>ABS(IK_diagnostics_degrees[[#This Row],[Column9]]-I441)</f>
        <v>2.6019100000000002</v>
      </c>
      <c r="AF442" s="1">
        <f>ABS(IK_diagnostics_degrees[[#This Row],[Column10]]-J441)</f>
        <v>1.3075999999999999</v>
      </c>
      <c r="AG442" s="1">
        <f>ABS(IK_diagnostics_degrees[[#This Row],[Column11]]-K441)</f>
        <v>1.0693999999999999</v>
      </c>
      <c r="AH442" s="1">
        <f>ABS(IK_diagnostics_degrees[[#This Row],[Column12]]-L441)</f>
        <v>3.4839600000000006</v>
      </c>
      <c r="AI442" s="1">
        <f>ABS(IK_diagnostics_degrees[[#This Row],[Column13]]-M441)</f>
        <v>0.18070999999999948</v>
      </c>
      <c r="AJ442" s="1">
        <f>ABS(IK_diagnostics_degrees[[#This Row],[Column14]]-N441)</f>
        <v>2.2357346500000004</v>
      </c>
      <c r="AK442" s="1">
        <f>ABS(IK_diagnostics_degrees[[#This Row],[Column15]]-O441)</f>
        <v>1.0944199999999999</v>
      </c>
      <c r="AL442" s="1">
        <f>ABS(IK_diagnostics_degrees[[#This Row],[Column16]]-P441)</f>
        <v>1.4208700000000003</v>
      </c>
      <c r="AM442" s="1">
        <f>ABS(IK_diagnostics_degrees[[#This Row],[Column17]]-Q441)</f>
        <v>0.14039281000000001</v>
      </c>
      <c r="AN442" s="1">
        <f>ABS(IK_diagnostics_degrees[[#This Row],[Column18]]-R441)</f>
        <v>0.413659</v>
      </c>
      <c r="AO442" s="1">
        <f>ABS(IK_diagnostics_degrees[[#This Row],[Column19]]-S441)</f>
        <v>3.3000500000000006</v>
      </c>
      <c r="AP442" s="1">
        <f>ABS(IK_diagnostics_degrees[[#This Row],[Column20]]-T441)</f>
        <v>1.3954599999999999</v>
      </c>
      <c r="AQ442" s="1">
        <f>ABS(IK_diagnostics_degrees[[#This Row],[Column21]]-U441)</f>
        <v>1.3115899999999998</v>
      </c>
    </row>
    <row r="443" spans="1:43" x14ac:dyDescent="0.25">
      <c r="A443" s="1">
        <v>2.51214</v>
      </c>
      <c r="B443" s="1">
        <v>1.4438599999999999</v>
      </c>
      <c r="C443" s="1">
        <v>3.5549900000000001</v>
      </c>
      <c r="D443" s="1">
        <v>0.350522</v>
      </c>
      <c r="E443" s="1">
        <v>3.7707199999999998</v>
      </c>
      <c r="F443" s="1">
        <v>1.99899</v>
      </c>
      <c r="G443" s="1">
        <v>3.2489300000000001</v>
      </c>
      <c r="H443" s="1">
        <v>4.6723100000000004</v>
      </c>
      <c r="I443" s="1">
        <v>4.37704</v>
      </c>
      <c r="J443" s="1">
        <v>1.9373899999999999</v>
      </c>
      <c r="K443" s="1">
        <v>6.2174800000000001</v>
      </c>
      <c r="L443" s="1">
        <v>3.5442200000000001</v>
      </c>
      <c r="M443" s="1">
        <v>3.9164500000000002</v>
      </c>
      <c r="N443" s="1">
        <v>2.5568</v>
      </c>
      <c r="O443" s="1">
        <v>3.2914599999999998</v>
      </c>
      <c r="P443" s="1">
        <v>4.7135199999999999</v>
      </c>
      <c r="Q443" s="1">
        <v>0.88755799999999996</v>
      </c>
      <c r="R443" s="1">
        <v>3.10466</v>
      </c>
      <c r="S443" s="1">
        <v>4.4444299999999997</v>
      </c>
      <c r="T443" s="1">
        <v>4.3610100000000003</v>
      </c>
      <c r="U443" s="1">
        <v>1.1592800000000001</v>
      </c>
      <c r="V443" s="1" t="s">
        <v>23</v>
      </c>
      <c r="W443" s="1">
        <f>ABS(IK_diagnostics_degrees[[#This Row],[Column1]]-A442)</f>
        <v>3.2459399999999996</v>
      </c>
      <c r="X443" s="1">
        <f>ABS(IK_diagnostics_degrees[[#This Row],[Column2]]-B442)</f>
        <v>2.23644</v>
      </c>
      <c r="Y443" s="1">
        <f>ABS(IK_diagnostics_degrees[[#This Row],[Column3]]-C442)</f>
        <v>1.70279</v>
      </c>
      <c r="Z443" s="1">
        <f>ABS(IK_diagnostics_degrees[[#This Row],[Column4]]-D442)</f>
        <v>2.3847379999999996</v>
      </c>
      <c r="AA443" s="1">
        <f>ABS(IK_diagnostics_degrees[[#This Row],[Column5]]-E442)</f>
        <v>1.0628499999999996</v>
      </c>
      <c r="AB443" s="1">
        <f>ABS(IK_diagnostics_degrees[[#This Row],[Column6]]-F442)</f>
        <v>0.20787999999999984</v>
      </c>
      <c r="AC443" s="1">
        <f>ABS(IK_diagnostics_degrees[[#This Row],[Column7]]-G442)</f>
        <v>1.2638099999999999</v>
      </c>
      <c r="AD443" s="1">
        <f>ABS(IK_diagnostics_degrees[[#This Row],[Column8]]-H442)</f>
        <v>0.26131000000000082</v>
      </c>
      <c r="AE443" s="1">
        <f>ABS(IK_diagnostics_degrees[[#This Row],[Column9]]-I442)</f>
        <v>1.0033799999999999</v>
      </c>
      <c r="AF443" s="1">
        <f>ABS(IK_diagnostics_degrees[[#This Row],[Column10]]-J442)</f>
        <v>0.43191000000000002</v>
      </c>
      <c r="AG443" s="1">
        <f>ABS(IK_diagnostics_degrees[[#This Row],[Column11]]-K442)</f>
        <v>1.5440800000000001</v>
      </c>
      <c r="AH443" s="1">
        <f>ABS(IK_diagnostics_degrees[[#This Row],[Column12]]-L442)</f>
        <v>2.0721300000000005</v>
      </c>
      <c r="AI443" s="1">
        <f>ABS(IK_diagnostics_degrees[[#This Row],[Column13]]-M442)</f>
        <v>1.0774799999999995</v>
      </c>
      <c r="AJ443" s="1">
        <f>ABS(IK_diagnostics_degrees[[#This Row],[Column14]]-N442)</f>
        <v>0.31944999999999979</v>
      </c>
      <c r="AK443" s="1">
        <f>ABS(IK_diagnostics_degrees[[#This Row],[Column15]]-O442)</f>
        <v>1.8748299999999998</v>
      </c>
      <c r="AL443" s="1">
        <f>ABS(IK_diagnostics_degrees[[#This Row],[Column16]]-P442)</f>
        <v>1.5710999999999999</v>
      </c>
      <c r="AM443" s="1">
        <f>ABS(IK_diagnostics_degrees[[#This Row],[Column17]]-Q442)</f>
        <v>0.74079299999999992</v>
      </c>
      <c r="AN443" s="1">
        <f>ABS(IK_diagnostics_degrees[[#This Row],[Column18]]-R442)</f>
        <v>1.9031899999999999</v>
      </c>
      <c r="AO443" s="1">
        <f>ABS(IK_diagnostics_degrees[[#This Row],[Column19]]-S442)</f>
        <v>2.4264299999999999</v>
      </c>
      <c r="AP443" s="1">
        <f>ABS(IK_diagnostics_degrees[[#This Row],[Column20]]-T442)</f>
        <v>1.2148700000000003</v>
      </c>
      <c r="AQ443" s="1">
        <f>ABS(IK_diagnostics_degrees[[#This Row],[Column21]]-U442)</f>
        <v>2.3075700000000001</v>
      </c>
    </row>
    <row r="444" spans="1:43" x14ac:dyDescent="0.25">
      <c r="A444" s="1">
        <v>4.1547799999999997</v>
      </c>
      <c r="B444" s="1">
        <v>1.3576299999999999</v>
      </c>
      <c r="C444" s="1">
        <v>1.8601300000000001</v>
      </c>
      <c r="D444" s="1">
        <v>1.4101900000000001</v>
      </c>
      <c r="E444" s="1">
        <v>2.5402800000000001</v>
      </c>
      <c r="F444" s="1">
        <v>0.17102300000000001</v>
      </c>
      <c r="G444" s="1">
        <v>5.2210900000000002</v>
      </c>
      <c r="H444" s="1">
        <v>4.4267399999999997</v>
      </c>
      <c r="I444" s="1">
        <v>3.3494400000000001E-2</v>
      </c>
      <c r="J444" s="1">
        <v>4.0108100000000002</v>
      </c>
      <c r="K444" s="1">
        <v>1.4039900000000001</v>
      </c>
      <c r="L444" s="1">
        <v>0.25532100000000002</v>
      </c>
      <c r="M444" s="1">
        <v>1.1032500000000001</v>
      </c>
      <c r="N444" s="1">
        <v>4.7961799999999997</v>
      </c>
      <c r="O444" s="1">
        <v>1.08091</v>
      </c>
      <c r="P444" s="1">
        <v>4.3205999999999998</v>
      </c>
      <c r="Q444" s="1">
        <v>6.0408499999999998</v>
      </c>
      <c r="R444" s="1">
        <v>6.2831900000000003</v>
      </c>
      <c r="S444" s="1">
        <v>5.2797900000000002</v>
      </c>
      <c r="T444" s="1">
        <v>4.0446499999999999</v>
      </c>
      <c r="U444" s="1">
        <v>3.8387899999999999</v>
      </c>
      <c r="V444" s="1" t="s">
        <v>23</v>
      </c>
      <c r="W444" s="1">
        <f>ABS(IK_diagnostics_degrees[[#This Row],[Column1]]-A443)</f>
        <v>1.6426399999999997</v>
      </c>
      <c r="X444" s="1">
        <f>ABS(IK_diagnostics_degrees[[#This Row],[Column2]]-B443)</f>
        <v>8.6230000000000029E-2</v>
      </c>
      <c r="Y444" s="1">
        <f>ABS(IK_diagnostics_degrees[[#This Row],[Column3]]-C443)</f>
        <v>1.69486</v>
      </c>
      <c r="Z444" s="1">
        <f>ABS(IK_diagnostics_degrees[[#This Row],[Column4]]-D443)</f>
        <v>1.0596680000000001</v>
      </c>
      <c r="AA444" s="1">
        <f>ABS(IK_diagnostics_degrees[[#This Row],[Column5]]-E443)</f>
        <v>1.2304399999999998</v>
      </c>
      <c r="AB444" s="1">
        <f>ABS(IK_diagnostics_degrees[[#This Row],[Column6]]-F443)</f>
        <v>1.8279670000000001</v>
      </c>
      <c r="AC444" s="1">
        <f>ABS(IK_diagnostics_degrees[[#This Row],[Column7]]-G443)</f>
        <v>1.9721600000000001</v>
      </c>
      <c r="AD444" s="1">
        <f>ABS(IK_diagnostics_degrees[[#This Row],[Column8]]-H443)</f>
        <v>0.24557000000000073</v>
      </c>
      <c r="AE444" s="1">
        <f>ABS(IK_diagnostics_degrees[[#This Row],[Column9]]-I443)</f>
        <v>4.3435455999999997</v>
      </c>
      <c r="AF444" s="1">
        <f>ABS(IK_diagnostics_degrees[[#This Row],[Column10]]-J443)</f>
        <v>2.0734200000000005</v>
      </c>
      <c r="AG444" s="1">
        <f>ABS(IK_diagnostics_degrees[[#This Row],[Column11]]-K443)</f>
        <v>4.8134899999999998</v>
      </c>
      <c r="AH444" s="1">
        <f>ABS(IK_diagnostics_degrees[[#This Row],[Column12]]-L443)</f>
        <v>3.2888990000000002</v>
      </c>
      <c r="AI444" s="1">
        <f>ABS(IK_diagnostics_degrees[[#This Row],[Column13]]-M443)</f>
        <v>2.8132000000000001</v>
      </c>
      <c r="AJ444" s="1">
        <f>ABS(IK_diagnostics_degrees[[#This Row],[Column14]]-N443)</f>
        <v>2.2393799999999997</v>
      </c>
      <c r="AK444" s="1">
        <f>ABS(IK_diagnostics_degrees[[#This Row],[Column15]]-O443)</f>
        <v>2.2105499999999996</v>
      </c>
      <c r="AL444" s="1">
        <f>ABS(IK_diagnostics_degrees[[#This Row],[Column16]]-P443)</f>
        <v>0.39292000000000016</v>
      </c>
      <c r="AM444" s="1">
        <f>ABS(IK_diagnostics_degrees[[#This Row],[Column17]]-Q443)</f>
        <v>5.1532919999999995</v>
      </c>
      <c r="AN444" s="1">
        <f>ABS(IK_diagnostics_degrees[[#This Row],[Column18]]-R443)</f>
        <v>3.1785300000000003</v>
      </c>
      <c r="AO444" s="1">
        <f>ABS(IK_diagnostics_degrees[[#This Row],[Column19]]-S443)</f>
        <v>0.83536000000000055</v>
      </c>
      <c r="AP444" s="1">
        <f>ABS(IK_diagnostics_degrees[[#This Row],[Column20]]-T443)</f>
        <v>0.31636000000000042</v>
      </c>
      <c r="AQ444" s="1">
        <f>ABS(IK_diagnostics_degrees[[#This Row],[Column21]]-U443)</f>
        <v>2.6795099999999996</v>
      </c>
    </row>
    <row r="445" spans="1:43" x14ac:dyDescent="0.25">
      <c r="A445" s="1">
        <v>4.1931000000000003</v>
      </c>
      <c r="B445" s="1">
        <v>1.7009099999999999</v>
      </c>
      <c r="C445" s="1">
        <v>1.87632</v>
      </c>
      <c r="D445" s="1">
        <v>4.4472500000000004</v>
      </c>
      <c r="E445" s="1">
        <v>5.5819799999999997</v>
      </c>
      <c r="F445" s="1">
        <v>5.7241</v>
      </c>
      <c r="G445" s="1">
        <v>3.1983199999999998</v>
      </c>
      <c r="H445" s="1">
        <v>4.9948499999999996</v>
      </c>
      <c r="I445" s="1">
        <v>5.4982600000000001</v>
      </c>
      <c r="J445" s="1">
        <v>0.45231500000000002</v>
      </c>
      <c r="K445" s="1">
        <v>1.3869100000000001</v>
      </c>
      <c r="L445" s="1">
        <v>5.3598400000000002</v>
      </c>
      <c r="M445" s="1">
        <v>1.82731</v>
      </c>
      <c r="N445" s="1">
        <v>0.16873199999999999</v>
      </c>
      <c r="O445" s="1">
        <v>4.6551099999999996</v>
      </c>
      <c r="P445" s="1">
        <v>3.1591100000000001</v>
      </c>
      <c r="Q445" s="1">
        <v>1.54053</v>
      </c>
      <c r="R445" s="1">
        <v>1.57301</v>
      </c>
      <c r="S445" s="1">
        <v>1.4639200000000001</v>
      </c>
      <c r="T445" s="1">
        <v>3.181</v>
      </c>
      <c r="U445" s="1" t="s">
        <v>22</v>
      </c>
      <c r="V445" s="1" t="s">
        <v>23</v>
      </c>
      <c r="W445" s="1">
        <f>ABS(IK_diagnostics_degrees[[#This Row],[Column1]]-A444)</f>
        <v>3.8320000000000576E-2</v>
      </c>
      <c r="X445" s="1">
        <f>ABS(IK_diagnostics_degrees[[#This Row],[Column2]]-B444)</f>
        <v>0.34328000000000003</v>
      </c>
      <c r="Y445" s="1">
        <f>ABS(IK_diagnostics_degrees[[#This Row],[Column3]]-C444)</f>
        <v>1.6189999999999927E-2</v>
      </c>
      <c r="Z445" s="1">
        <f>ABS(IK_diagnostics_degrees[[#This Row],[Column4]]-D444)</f>
        <v>3.0370600000000003</v>
      </c>
      <c r="AA445" s="1">
        <f>ABS(IK_diagnostics_degrees[[#This Row],[Column5]]-E444)</f>
        <v>3.0416999999999996</v>
      </c>
      <c r="AB445" s="1">
        <f>ABS(IK_diagnostics_degrees[[#This Row],[Column6]]-F444)</f>
        <v>5.553077</v>
      </c>
      <c r="AC445" s="1">
        <f>ABS(IK_diagnostics_degrees[[#This Row],[Column7]]-G444)</f>
        <v>2.0227700000000004</v>
      </c>
      <c r="AD445" s="1">
        <f>ABS(IK_diagnostics_degrees[[#This Row],[Column8]]-H444)</f>
        <v>0.56810999999999989</v>
      </c>
      <c r="AE445" s="1">
        <f>ABS(IK_diagnostics_degrees[[#This Row],[Column9]]-I444)</f>
        <v>5.4647655999999998</v>
      </c>
      <c r="AF445" s="1">
        <f>ABS(IK_diagnostics_degrees[[#This Row],[Column10]]-J444)</f>
        <v>3.5584950000000002</v>
      </c>
      <c r="AG445" s="1">
        <f>ABS(IK_diagnostics_degrees[[#This Row],[Column11]]-K444)</f>
        <v>1.7079999999999984E-2</v>
      </c>
      <c r="AH445" s="1">
        <f>ABS(IK_diagnostics_degrees[[#This Row],[Column12]]-L444)</f>
        <v>5.1045189999999998</v>
      </c>
      <c r="AI445" s="1">
        <f>ABS(IK_diagnostics_degrees[[#This Row],[Column13]]-M444)</f>
        <v>0.72405999999999993</v>
      </c>
      <c r="AJ445" s="1">
        <f>ABS(IK_diagnostics_degrees[[#This Row],[Column14]]-N444)</f>
        <v>4.6274479999999993</v>
      </c>
      <c r="AK445" s="1">
        <f>ABS(IK_diagnostics_degrees[[#This Row],[Column15]]-O444)</f>
        <v>3.5741999999999994</v>
      </c>
      <c r="AL445" s="1">
        <f>ABS(IK_diagnostics_degrees[[#This Row],[Column16]]-P444)</f>
        <v>1.1614899999999997</v>
      </c>
      <c r="AM445" s="1">
        <f>ABS(IK_diagnostics_degrees[[#This Row],[Column17]]-Q444)</f>
        <v>4.5003200000000003</v>
      </c>
      <c r="AN445" s="1">
        <f>ABS(IK_diagnostics_degrees[[#This Row],[Column18]]-R444)</f>
        <v>4.7101800000000003</v>
      </c>
      <c r="AO445" s="1">
        <f>ABS(IK_diagnostics_degrees[[#This Row],[Column19]]-S444)</f>
        <v>3.8158700000000003</v>
      </c>
      <c r="AP445" s="1">
        <f>ABS(IK_diagnostics_degrees[[#This Row],[Column20]]-T444)</f>
        <v>0.86364999999999981</v>
      </c>
      <c r="AQ445" s="1">
        <f>ABS(IK_diagnostics_degrees[[#This Row],[Column21]]-U444)</f>
        <v>3.8387899999999999</v>
      </c>
    </row>
    <row r="446" spans="1:43" x14ac:dyDescent="0.25">
      <c r="A446" s="1">
        <v>2.0949800000000001</v>
      </c>
      <c r="B446" s="1">
        <v>5.3636400000000001E-2</v>
      </c>
      <c r="C446" s="1">
        <v>4.3039500000000004</v>
      </c>
      <c r="D446" s="1">
        <v>2.2185899999999998</v>
      </c>
      <c r="E446" s="1">
        <v>5.2366900000000003</v>
      </c>
      <c r="F446" s="1">
        <v>2.0329799999999998</v>
      </c>
      <c r="G446" s="1">
        <v>3.4577100000000001</v>
      </c>
      <c r="H446" s="1">
        <v>1.2188699999999999</v>
      </c>
      <c r="I446" s="1">
        <v>2.6736200000000001</v>
      </c>
      <c r="J446" s="1">
        <v>4.7308899999999996</v>
      </c>
      <c r="K446" s="1">
        <v>2.0745900000000002</v>
      </c>
      <c r="L446" s="1">
        <v>2.4040300000000001</v>
      </c>
      <c r="M446" s="1">
        <v>3.3958599999999999</v>
      </c>
      <c r="N446" s="1">
        <v>2.9684499999999998</v>
      </c>
      <c r="O446" s="1">
        <v>4.0526299999999997</v>
      </c>
      <c r="P446" s="1">
        <v>2.5054400000000001</v>
      </c>
      <c r="Q446" s="1">
        <v>1.9438200000000001</v>
      </c>
      <c r="R446" s="1">
        <v>0.68385799999999997</v>
      </c>
      <c r="S446" s="1">
        <v>3.4898099999999999</v>
      </c>
      <c r="T446" s="1">
        <v>0.23176099999999999</v>
      </c>
      <c r="U446" s="1">
        <v>3.9880499999999999</v>
      </c>
      <c r="V446" s="1" t="s">
        <v>23</v>
      </c>
      <c r="W446" s="1">
        <f>ABS(IK_diagnostics_degrees[[#This Row],[Column1]]-A445)</f>
        <v>2.0981200000000002</v>
      </c>
      <c r="X446" s="1">
        <f>ABS(IK_diagnostics_degrees[[#This Row],[Column2]]-B445)</f>
        <v>1.6472735999999999</v>
      </c>
      <c r="Y446" s="1">
        <f>ABS(IK_diagnostics_degrees[[#This Row],[Column3]]-C445)</f>
        <v>2.4276300000000006</v>
      </c>
      <c r="Z446" s="1">
        <f>ABS(IK_diagnostics_degrees[[#This Row],[Column4]]-D445)</f>
        <v>2.2286600000000005</v>
      </c>
      <c r="AA446" s="1">
        <f>ABS(IK_diagnostics_degrees[[#This Row],[Column5]]-E445)</f>
        <v>0.34528999999999943</v>
      </c>
      <c r="AB446" s="1">
        <f>ABS(IK_diagnostics_degrees[[#This Row],[Column6]]-F445)</f>
        <v>3.6911200000000002</v>
      </c>
      <c r="AC446" s="1">
        <f>ABS(IK_diagnostics_degrees[[#This Row],[Column7]]-G445)</f>
        <v>0.25939000000000023</v>
      </c>
      <c r="AD446" s="1">
        <f>ABS(IK_diagnostics_degrees[[#This Row],[Column8]]-H445)</f>
        <v>3.7759799999999997</v>
      </c>
      <c r="AE446" s="1">
        <f>ABS(IK_diagnostics_degrees[[#This Row],[Column9]]-I445)</f>
        <v>2.82464</v>
      </c>
      <c r="AF446" s="1">
        <f>ABS(IK_diagnostics_degrees[[#This Row],[Column10]]-J445)</f>
        <v>4.278575</v>
      </c>
      <c r="AG446" s="1">
        <f>ABS(IK_diagnostics_degrees[[#This Row],[Column11]]-K445)</f>
        <v>0.68768000000000007</v>
      </c>
      <c r="AH446" s="1">
        <f>ABS(IK_diagnostics_degrees[[#This Row],[Column12]]-L445)</f>
        <v>2.95581</v>
      </c>
      <c r="AI446" s="1">
        <f>ABS(IK_diagnostics_degrees[[#This Row],[Column13]]-M445)</f>
        <v>1.5685499999999999</v>
      </c>
      <c r="AJ446" s="1">
        <f>ABS(IK_diagnostics_degrees[[#This Row],[Column14]]-N445)</f>
        <v>2.7997179999999999</v>
      </c>
      <c r="AK446" s="1">
        <f>ABS(IK_diagnostics_degrees[[#This Row],[Column15]]-O445)</f>
        <v>0.6024799999999999</v>
      </c>
      <c r="AL446" s="1">
        <f>ABS(IK_diagnostics_degrees[[#This Row],[Column16]]-P445)</f>
        <v>0.65366999999999997</v>
      </c>
      <c r="AM446" s="1">
        <f>ABS(IK_diagnostics_degrees[[#This Row],[Column17]]-Q445)</f>
        <v>0.40329000000000015</v>
      </c>
      <c r="AN446" s="1">
        <f>ABS(IK_diagnostics_degrees[[#This Row],[Column18]]-R445)</f>
        <v>0.88915200000000005</v>
      </c>
      <c r="AO446" s="1">
        <f>ABS(IK_diagnostics_degrees[[#This Row],[Column19]]-S445)</f>
        <v>2.0258899999999995</v>
      </c>
      <c r="AP446" s="1">
        <f>ABS(IK_diagnostics_degrees[[#This Row],[Column20]]-T445)</f>
        <v>2.9492389999999999</v>
      </c>
      <c r="AQ446" s="1">
        <f>ABS(IK_diagnostics_degrees[[#This Row],[Column21]]-U445)</f>
        <v>3.9880499999999999</v>
      </c>
    </row>
    <row r="447" spans="1:43" x14ac:dyDescent="0.25">
      <c r="A447" s="1">
        <v>3.3830399999999998</v>
      </c>
      <c r="B447" s="1">
        <v>4.0741399999999999</v>
      </c>
      <c r="C447" s="1">
        <v>5.1716100000000003</v>
      </c>
      <c r="D447" s="1">
        <v>5.7285399999999997</v>
      </c>
      <c r="E447" s="1">
        <v>2.7665700000000002</v>
      </c>
      <c r="F447" s="1">
        <v>0.45616499999999999</v>
      </c>
      <c r="G447" s="1">
        <v>2.0438100000000001</v>
      </c>
      <c r="H447" s="1">
        <v>5.1289100000000003</v>
      </c>
      <c r="I447" s="1">
        <v>3.8779499999999998</v>
      </c>
      <c r="J447" s="1">
        <v>5.2516100000000003</v>
      </c>
      <c r="K447" s="1">
        <v>4.2725200000000001</v>
      </c>
      <c r="L447" s="1">
        <v>3.1008599999999999</v>
      </c>
      <c r="M447" s="1">
        <v>5.2674099999999999</v>
      </c>
      <c r="N447" s="1">
        <v>3.0833300000000001</v>
      </c>
      <c r="O447" s="1">
        <v>3.7759</v>
      </c>
      <c r="P447" s="1">
        <v>4.8611500000000003</v>
      </c>
      <c r="Q447" s="1">
        <v>3.9525600000000001</v>
      </c>
      <c r="R447" s="1">
        <v>1.80314</v>
      </c>
      <c r="S447" s="1">
        <v>0.64829199999999998</v>
      </c>
      <c r="T447" s="1">
        <v>1.51851</v>
      </c>
      <c r="U447" s="1">
        <v>4.2143600000000001</v>
      </c>
      <c r="V447" s="1" t="s">
        <v>23</v>
      </c>
      <c r="W447" s="1">
        <f>ABS(IK_diagnostics_degrees[[#This Row],[Column1]]-A446)</f>
        <v>1.2880599999999998</v>
      </c>
      <c r="X447" s="1">
        <f>ABS(IK_diagnostics_degrees[[#This Row],[Column2]]-B446)</f>
        <v>4.0205035999999996</v>
      </c>
      <c r="Y447" s="1">
        <f>ABS(IK_diagnostics_degrees[[#This Row],[Column3]]-C446)</f>
        <v>0.86765999999999988</v>
      </c>
      <c r="Z447" s="1">
        <f>ABS(IK_diagnostics_degrees[[#This Row],[Column4]]-D446)</f>
        <v>3.5099499999999999</v>
      </c>
      <c r="AA447" s="1">
        <f>ABS(IK_diagnostics_degrees[[#This Row],[Column5]]-E446)</f>
        <v>2.4701200000000001</v>
      </c>
      <c r="AB447" s="1">
        <f>ABS(IK_diagnostics_degrees[[#This Row],[Column6]]-F446)</f>
        <v>1.5768149999999999</v>
      </c>
      <c r="AC447" s="1">
        <f>ABS(IK_diagnostics_degrees[[#This Row],[Column7]]-G446)</f>
        <v>1.4138999999999999</v>
      </c>
      <c r="AD447" s="1">
        <f>ABS(IK_diagnostics_degrees[[#This Row],[Column8]]-H446)</f>
        <v>3.9100400000000004</v>
      </c>
      <c r="AE447" s="1">
        <f>ABS(IK_diagnostics_degrees[[#This Row],[Column9]]-I446)</f>
        <v>1.2043299999999997</v>
      </c>
      <c r="AF447" s="1">
        <f>ABS(IK_diagnostics_degrees[[#This Row],[Column10]]-J446)</f>
        <v>0.52072000000000074</v>
      </c>
      <c r="AG447" s="1">
        <f>ABS(IK_diagnostics_degrees[[#This Row],[Column11]]-K446)</f>
        <v>2.1979299999999999</v>
      </c>
      <c r="AH447" s="1">
        <f>ABS(IK_diagnostics_degrees[[#This Row],[Column12]]-L446)</f>
        <v>0.69682999999999984</v>
      </c>
      <c r="AI447" s="1">
        <f>ABS(IK_diagnostics_degrees[[#This Row],[Column13]]-M446)</f>
        <v>1.87155</v>
      </c>
      <c r="AJ447" s="1">
        <f>ABS(IK_diagnostics_degrees[[#This Row],[Column14]]-N446)</f>
        <v>0.11488000000000032</v>
      </c>
      <c r="AK447" s="1">
        <f>ABS(IK_diagnostics_degrees[[#This Row],[Column15]]-O446)</f>
        <v>0.2767299999999997</v>
      </c>
      <c r="AL447" s="1">
        <f>ABS(IK_diagnostics_degrees[[#This Row],[Column16]]-P446)</f>
        <v>2.3557100000000002</v>
      </c>
      <c r="AM447" s="1">
        <f>ABS(IK_diagnostics_degrees[[#This Row],[Column17]]-Q446)</f>
        <v>2.00874</v>
      </c>
      <c r="AN447" s="1">
        <f>ABS(IK_diagnostics_degrees[[#This Row],[Column18]]-R446)</f>
        <v>1.1192820000000001</v>
      </c>
      <c r="AO447" s="1">
        <f>ABS(IK_diagnostics_degrees[[#This Row],[Column19]]-S446)</f>
        <v>2.8415179999999998</v>
      </c>
      <c r="AP447" s="1">
        <f>ABS(IK_diagnostics_degrees[[#This Row],[Column20]]-T446)</f>
        <v>1.2867489999999999</v>
      </c>
      <c r="AQ447" s="1">
        <f>ABS(IK_diagnostics_degrees[[#This Row],[Column21]]-U446)</f>
        <v>0.22631000000000023</v>
      </c>
    </row>
    <row r="448" spans="1:43" x14ac:dyDescent="0.25">
      <c r="A448" s="1">
        <v>5.9493999999999998</v>
      </c>
      <c r="B448" s="1">
        <v>2.0796000000000001</v>
      </c>
      <c r="C448" s="1">
        <v>0.14576600000000001</v>
      </c>
      <c r="D448" s="1">
        <v>5.9315499999999997</v>
      </c>
      <c r="E448" s="1">
        <v>5.1565700000000003</v>
      </c>
      <c r="F448" s="1">
        <v>5.9151300000000004</v>
      </c>
      <c r="G448" s="1">
        <v>2.65848</v>
      </c>
      <c r="H448" s="1">
        <v>4.0772599999999999</v>
      </c>
      <c r="I448" s="1">
        <v>4.5651700000000002</v>
      </c>
      <c r="J448" s="1">
        <v>3.1120100000000002</v>
      </c>
      <c r="K448" s="1">
        <v>5.6793300000000002</v>
      </c>
      <c r="L448" s="1">
        <v>0.28281299999999998</v>
      </c>
      <c r="M448" s="1" t="s">
        <v>22</v>
      </c>
      <c r="N448" s="1">
        <v>5.6632999999999996</v>
      </c>
      <c r="O448" s="1">
        <v>2.0415800000000002</v>
      </c>
      <c r="P448" s="1">
        <v>0.536829</v>
      </c>
      <c r="Q448" s="1">
        <v>2.7704200000000001</v>
      </c>
      <c r="R448" s="1">
        <v>5.3648699999999998</v>
      </c>
      <c r="S448" s="1">
        <v>4.0652299999999997</v>
      </c>
      <c r="T448" s="1">
        <v>2.8134999999999999</v>
      </c>
      <c r="U448" s="1">
        <v>5.8793699999999998</v>
      </c>
      <c r="V448" s="1" t="s">
        <v>23</v>
      </c>
      <c r="W448" s="1">
        <f>ABS(IK_diagnostics_degrees[[#This Row],[Column1]]-A447)</f>
        <v>2.56636</v>
      </c>
      <c r="X448" s="1">
        <f>ABS(IK_diagnostics_degrees[[#This Row],[Column2]]-B447)</f>
        <v>1.9945399999999998</v>
      </c>
      <c r="Y448" s="1">
        <f>ABS(IK_diagnostics_degrees[[#This Row],[Column3]]-C447)</f>
        <v>5.0258440000000002</v>
      </c>
      <c r="Z448" s="1">
        <f>ABS(IK_diagnostics_degrees[[#This Row],[Column4]]-D447)</f>
        <v>0.20300999999999991</v>
      </c>
      <c r="AA448" s="1">
        <f>ABS(IK_diagnostics_degrees[[#This Row],[Column5]]-E447)</f>
        <v>2.39</v>
      </c>
      <c r="AB448" s="1">
        <f>ABS(IK_diagnostics_degrees[[#This Row],[Column6]]-F447)</f>
        <v>5.4589650000000001</v>
      </c>
      <c r="AC448" s="1">
        <f>ABS(IK_diagnostics_degrees[[#This Row],[Column7]]-G447)</f>
        <v>0.61466999999999983</v>
      </c>
      <c r="AD448" s="1">
        <f>ABS(IK_diagnostics_degrees[[#This Row],[Column8]]-H447)</f>
        <v>1.0516500000000004</v>
      </c>
      <c r="AE448" s="1">
        <f>ABS(IK_diagnostics_degrees[[#This Row],[Column9]]-I447)</f>
        <v>0.68722000000000039</v>
      </c>
      <c r="AF448" s="1">
        <f>ABS(IK_diagnostics_degrees[[#This Row],[Column10]]-J447)</f>
        <v>2.1396000000000002</v>
      </c>
      <c r="AG448" s="1">
        <f>ABS(IK_diagnostics_degrees[[#This Row],[Column11]]-K447)</f>
        <v>1.4068100000000001</v>
      </c>
      <c r="AH448" s="1">
        <f>ABS(IK_diagnostics_degrees[[#This Row],[Column12]]-L447)</f>
        <v>2.818047</v>
      </c>
      <c r="AI448" s="1">
        <f>ABS(IK_diagnostics_degrees[[#This Row],[Column13]]-M447)</f>
        <v>5.2674099999999999</v>
      </c>
      <c r="AJ448" s="1">
        <f>ABS(IK_diagnostics_degrees[[#This Row],[Column14]]-N447)</f>
        <v>2.5799699999999994</v>
      </c>
      <c r="AK448" s="1">
        <f>ABS(IK_diagnostics_degrees[[#This Row],[Column15]]-O447)</f>
        <v>1.7343199999999999</v>
      </c>
      <c r="AL448" s="1">
        <f>ABS(IK_diagnostics_degrees[[#This Row],[Column16]]-P447)</f>
        <v>4.3243210000000003</v>
      </c>
      <c r="AM448" s="1">
        <f>ABS(IK_diagnostics_degrees[[#This Row],[Column17]]-Q447)</f>
        <v>1.18214</v>
      </c>
      <c r="AN448" s="1">
        <f>ABS(IK_diagnostics_degrees[[#This Row],[Column18]]-R447)</f>
        <v>3.5617299999999998</v>
      </c>
      <c r="AO448" s="1">
        <f>ABS(IK_diagnostics_degrees[[#This Row],[Column19]]-S447)</f>
        <v>3.4169379999999996</v>
      </c>
      <c r="AP448" s="1">
        <f>ABS(IK_diagnostics_degrees[[#This Row],[Column20]]-T447)</f>
        <v>1.2949899999999999</v>
      </c>
      <c r="AQ448" s="1">
        <f>ABS(IK_diagnostics_degrees[[#This Row],[Column21]]-U447)</f>
        <v>1.6650099999999997</v>
      </c>
    </row>
    <row r="449" spans="1:43" x14ac:dyDescent="0.25">
      <c r="A449" s="1">
        <v>6.2432299999999996</v>
      </c>
      <c r="B449" s="1">
        <v>2.9519500000000001</v>
      </c>
      <c r="C449" s="1">
        <v>2.2530999999999999</v>
      </c>
      <c r="D449" s="1">
        <v>6.1391099999999996</v>
      </c>
      <c r="E449" s="1">
        <v>5.3406000000000002</v>
      </c>
      <c r="F449" s="1">
        <v>4.8792099999999996</v>
      </c>
      <c r="G449" s="1">
        <v>4.1668200000000004</v>
      </c>
      <c r="H449" s="1">
        <v>1.2644899999999999</v>
      </c>
      <c r="I449" s="1">
        <v>5.0371100000000002</v>
      </c>
      <c r="J449" s="1">
        <v>3.1896</v>
      </c>
      <c r="K449" s="1">
        <v>3.7638199999999999</v>
      </c>
      <c r="L449" s="1">
        <v>2.5640499999999999</v>
      </c>
      <c r="M449" s="1">
        <v>4.4316300000000002</v>
      </c>
      <c r="N449" s="1">
        <v>3.9735999999999998</v>
      </c>
      <c r="O449" s="1">
        <v>2.80179</v>
      </c>
      <c r="P449" s="1">
        <v>0.786972</v>
      </c>
      <c r="Q449" s="1">
        <v>4.2770299999999999</v>
      </c>
      <c r="R449" s="1">
        <v>2.2717200000000002</v>
      </c>
      <c r="S449" s="1">
        <v>5.5644900000000002</v>
      </c>
      <c r="T449" s="1">
        <v>4.31203</v>
      </c>
      <c r="U449" s="1">
        <v>2.2634699999999999</v>
      </c>
      <c r="V449" s="1" t="s">
        <v>23</v>
      </c>
      <c r="W449" s="1">
        <f>ABS(IK_diagnostics_degrees[[#This Row],[Column1]]-A448)</f>
        <v>0.29382999999999981</v>
      </c>
      <c r="X449" s="1">
        <f>ABS(IK_diagnostics_degrees[[#This Row],[Column2]]-B448)</f>
        <v>0.87234999999999996</v>
      </c>
      <c r="Y449" s="1">
        <f>ABS(IK_diagnostics_degrees[[#This Row],[Column3]]-C448)</f>
        <v>2.1073339999999998</v>
      </c>
      <c r="Z449" s="1">
        <f>ABS(IK_diagnostics_degrees[[#This Row],[Column4]]-D448)</f>
        <v>0.20755999999999997</v>
      </c>
      <c r="AA449" s="1">
        <f>ABS(IK_diagnostics_degrees[[#This Row],[Column5]]-E448)</f>
        <v>0.18402999999999992</v>
      </c>
      <c r="AB449" s="1">
        <f>ABS(IK_diagnostics_degrees[[#This Row],[Column6]]-F448)</f>
        <v>1.0359200000000008</v>
      </c>
      <c r="AC449" s="1">
        <f>ABS(IK_diagnostics_degrees[[#This Row],[Column7]]-G448)</f>
        <v>1.5083400000000005</v>
      </c>
      <c r="AD449" s="1">
        <f>ABS(IK_diagnostics_degrees[[#This Row],[Column8]]-H448)</f>
        <v>2.81277</v>
      </c>
      <c r="AE449" s="1">
        <f>ABS(IK_diagnostics_degrees[[#This Row],[Column9]]-I448)</f>
        <v>0.47194000000000003</v>
      </c>
      <c r="AF449" s="1">
        <f>ABS(IK_diagnostics_degrees[[#This Row],[Column10]]-J448)</f>
        <v>7.7589999999999826E-2</v>
      </c>
      <c r="AG449" s="1">
        <f>ABS(IK_diagnostics_degrees[[#This Row],[Column11]]-K448)</f>
        <v>1.9155100000000003</v>
      </c>
      <c r="AH449" s="1">
        <f>ABS(IK_diagnostics_degrees[[#This Row],[Column12]]-L448)</f>
        <v>2.281237</v>
      </c>
      <c r="AI449" s="1">
        <f>ABS(IK_diagnostics_degrees[[#This Row],[Column13]]-M448)</f>
        <v>4.4316300000000002</v>
      </c>
      <c r="AJ449" s="1">
        <f>ABS(IK_diagnostics_degrees[[#This Row],[Column14]]-N448)</f>
        <v>1.6896999999999998</v>
      </c>
      <c r="AK449" s="1">
        <f>ABS(IK_diagnostics_degrees[[#This Row],[Column15]]-O448)</f>
        <v>0.76020999999999983</v>
      </c>
      <c r="AL449" s="1">
        <f>ABS(IK_diagnostics_degrees[[#This Row],[Column16]]-P448)</f>
        <v>0.250143</v>
      </c>
      <c r="AM449" s="1">
        <f>ABS(IK_diagnostics_degrees[[#This Row],[Column17]]-Q448)</f>
        <v>1.5066099999999998</v>
      </c>
      <c r="AN449" s="1">
        <f>ABS(IK_diagnostics_degrees[[#This Row],[Column18]]-R448)</f>
        <v>3.0931499999999996</v>
      </c>
      <c r="AO449" s="1">
        <f>ABS(IK_diagnostics_degrees[[#This Row],[Column19]]-S448)</f>
        <v>1.4992600000000005</v>
      </c>
      <c r="AP449" s="1">
        <f>ABS(IK_diagnostics_degrees[[#This Row],[Column20]]-T448)</f>
        <v>1.4985300000000001</v>
      </c>
      <c r="AQ449" s="1">
        <f>ABS(IK_diagnostics_degrees[[#This Row],[Column21]]-U448)</f>
        <v>3.6158999999999999</v>
      </c>
    </row>
    <row r="450" spans="1:43" x14ac:dyDescent="0.25">
      <c r="A450" s="1">
        <v>1.58338</v>
      </c>
      <c r="B450" s="1">
        <v>1.8127500000000001</v>
      </c>
      <c r="C450" s="1">
        <v>5.4670300000000003</v>
      </c>
      <c r="D450" s="1">
        <v>4.2072200000000004</v>
      </c>
      <c r="E450" s="1">
        <v>2.5733100000000002</v>
      </c>
      <c r="F450" s="1" t="s">
        <v>22</v>
      </c>
      <c r="G450" s="1">
        <v>5.0317100000000003</v>
      </c>
      <c r="H450" s="1">
        <v>1.02878</v>
      </c>
      <c r="I450" s="1">
        <v>3.7742200000000001</v>
      </c>
      <c r="J450" s="1">
        <v>6.1940799999999996</v>
      </c>
      <c r="K450" s="1">
        <v>4.1631499999999999</v>
      </c>
      <c r="L450" s="1">
        <v>2.9533900000000002</v>
      </c>
      <c r="M450" s="1">
        <v>6.2831700000000001</v>
      </c>
      <c r="N450" s="1">
        <v>3.8508</v>
      </c>
      <c r="O450" s="1">
        <v>4.10982</v>
      </c>
      <c r="P450" s="1">
        <v>1.94245</v>
      </c>
      <c r="Q450" s="1">
        <v>0.65533200000000003</v>
      </c>
      <c r="R450" s="1">
        <v>5.4990399999999999</v>
      </c>
      <c r="S450" s="1">
        <v>4.6651600000000002</v>
      </c>
      <c r="T450" s="1">
        <v>6.2831900000000003</v>
      </c>
      <c r="U450" s="1">
        <v>1.9684999999999999</v>
      </c>
      <c r="V450" s="1" t="s">
        <v>23</v>
      </c>
      <c r="W450" s="1">
        <f>ABS(IK_diagnostics_degrees[[#This Row],[Column1]]-A449)</f>
        <v>4.6598499999999996</v>
      </c>
      <c r="X450" s="1">
        <f>ABS(IK_diagnostics_degrees[[#This Row],[Column2]]-B449)</f>
        <v>1.1392</v>
      </c>
      <c r="Y450" s="1">
        <f>ABS(IK_diagnostics_degrees[[#This Row],[Column3]]-C449)</f>
        <v>3.2139300000000004</v>
      </c>
      <c r="Z450" s="1">
        <f>ABS(IK_diagnostics_degrees[[#This Row],[Column4]]-D449)</f>
        <v>1.9318899999999992</v>
      </c>
      <c r="AA450" s="1">
        <f>ABS(IK_diagnostics_degrees[[#This Row],[Column5]]-E449)</f>
        <v>2.76729</v>
      </c>
      <c r="AB450" s="1">
        <f>ABS(IK_diagnostics_degrees[[#This Row],[Column6]]-F449)</f>
        <v>4.8792099999999996</v>
      </c>
      <c r="AC450" s="1">
        <f>ABS(IK_diagnostics_degrees[[#This Row],[Column7]]-G449)</f>
        <v>0.86488999999999994</v>
      </c>
      <c r="AD450" s="1">
        <f>ABS(IK_diagnostics_degrees[[#This Row],[Column8]]-H449)</f>
        <v>0.23570999999999986</v>
      </c>
      <c r="AE450" s="1">
        <f>ABS(IK_diagnostics_degrees[[#This Row],[Column9]]-I449)</f>
        <v>1.2628900000000001</v>
      </c>
      <c r="AF450" s="1">
        <f>ABS(IK_diagnostics_degrees[[#This Row],[Column10]]-J449)</f>
        <v>3.0044799999999996</v>
      </c>
      <c r="AG450" s="1">
        <f>ABS(IK_diagnostics_degrees[[#This Row],[Column11]]-K449)</f>
        <v>0.39932999999999996</v>
      </c>
      <c r="AH450" s="1">
        <f>ABS(IK_diagnostics_degrees[[#This Row],[Column12]]-L449)</f>
        <v>0.38934000000000024</v>
      </c>
      <c r="AI450" s="1">
        <f>ABS(IK_diagnostics_degrees[[#This Row],[Column13]]-M449)</f>
        <v>1.85154</v>
      </c>
      <c r="AJ450" s="1">
        <f>ABS(IK_diagnostics_degrees[[#This Row],[Column14]]-N449)</f>
        <v>0.1227999999999998</v>
      </c>
      <c r="AK450" s="1">
        <f>ABS(IK_diagnostics_degrees[[#This Row],[Column15]]-O449)</f>
        <v>1.30803</v>
      </c>
      <c r="AL450" s="1">
        <f>ABS(IK_diagnostics_degrees[[#This Row],[Column16]]-P449)</f>
        <v>1.155478</v>
      </c>
      <c r="AM450" s="1">
        <f>ABS(IK_diagnostics_degrees[[#This Row],[Column17]]-Q449)</f>
        <v>3.6216979999999999</v>
      </c>
      <c r="AN450" s="1">
        <f>ABS(IK_diagnostics_degrees[[#This Row],[Column18]]-R449)</f>
        <v>3.2273199999999997</v>
      </c>
      <c r="AO450" s="1">
        <f>ABS(IK_diagnostics_degrees[[#This Row],[Column19]]-S449)</f>
        <v>0.89932999999999996</v>
      </c>
      <c r="AP450" s="1">
        <f>ABS(IK_diagnostics_degrees[[#This Row],[Column20]]-T449)</f>
        <v>1.9711600000000002</v>
      </c>
      <c r="AQ450" s="1">
        <f>ABS(IK_diagnostics_degrees[[#This Row],[Column21]]-U449)</f>
        <v>0.29496999999999995</v>
      </c>
    </row>
    <row r="451" spans="1:43" x14ac:dyDescent="0.25">
      <c r="A451" s="1">
        <v>6.2831900000000003</v>
      </c>
      <c r="B451" s="1">
        <v>5.18926</v>
      </c>
      <c r="C451" s="1">
        <v>1.91645</v>
      </c>
      <c r="D451" s="1">
        <v>2.8480300000000001</v>
      </c>
      <c r="E451" s="1">
        <v>4.7893400000000003E-2</v>
      </c>
      <c r="F451" s="1">
        <v>5.5168900000000001</v>
      </c>
      <c r="G451" s="1">
        <v>3.6824300000000001</v>
      </c>
      <c r="H451" s="1">
        <v>1.71262</v>
      </c>
      <c r="I451" s="1">
        <v>1.5943799999999999</v>
      </c>
      <c r="J451" s="1">
        <v>2.7986200000000001</v>
      </c>
      <c r="K451" s="1">
        <v>3.0365600000000001</v>
      </c>
      <c r="L451" s="1">
        <v>1.08081</v>
      </c>
      <c r="M451" s="1">
        <v>3.8434400000000002</v>
      </c>
      <c r="N451" s="1">
        <v>3.2998699999999999</v>
      </c>
      <c r="O451" s="1">
        <v>3.3297699999999999</v>
      </c>
      <c r="P451" s="1">
        <v>1.1919</v>
      </c>
      <c r="Q451" s="1">
        <v>0.65882799999999997</v>
      </c>
      <c r="R451" s="1">
        <v>2.0198299999999998</v>
      </c>
      <c r="S451" s="1">
        <v>3.12768E-4</v>
      </c>
      <c r="T451" s="1">
        <v>5.5430799999999998</v>
      </c>
      <c r="U451" s="1">
        <v>1.3400700000000001</v>
      </c>
      <c r="V451" s="1" t="s">
        <v>23</v>
      </c>
      <c r="W451" s="1">
        <f>ABS(IK_diagnostics_degrees[[#This Row],[Column1]]-A450)</f>
        <v>4.6998100000000003</v>
      </c>
      <c r="X451" s="1">
        <f>ABS(IK_diagnostics_degrees[[#This Row],[Column2]]-B450)</f>
        <v>3.3765099999999997</v>
      </c>
      <c r="Y451" s="1">
        <f>ABS(IK_diagnostics_degrees[[#This Row],[Column3]]-C450)</f>
        <v>3.5505800000000001</v>
      </c>
      <c r="Z451" s="1">
        <f>ABS(IK_diagnostics_degrees[[#This Row],[Column4]]-D450)</f>
        <v>1.3591900000000003</v>
      </c>
      <c r="AA451" s="1">
        <f>ABS(IK_diagnostics_degrees[[#This Row],[Column5]]-E450)</f>
        <v>2.5254166000000002</v>
      </c>
      <c r="AB451" s="1">
        <f>ABS(IK_diagnostics_degrees[[#This Row],[Column6]]-F450)</f>
        <v>5.5168900000000001</v>
      </c>
      <c r="AC451" s="1">
        <f>ABS(IK_diagnostics_degrees[[#This Row],[Column7]]-G450)</f>
        <v>1.3492800000000003</v>
      </c>
      <c r="AD451" s="1">
        <f>ABS(IK_diagnostics_degrees[[#This Row],[Column8]]-H450)</f>
        <v>0.68384</v>
      </c>
      <c r="AE451" s="1">
        <f>ABS(IK_diagnostics_degrees[[#This Row],[Column9]]-I450)</f>
        <v>2.1798400000000004</v>
      </c>
      <c r="AF451" s="1">
        <f>ABS(IK_diagnostics_degrees[[#This Row],[Column10]]-J450)</f>
        <v>3.3954599999999995</v>
      </c>
      <c r="AG451" s="1">
        <f>ABS(IK_diagnostics_degrees[[#This Row],[Column11]]-K450)</f>
        <v>1.1265899999999998</v>
      </c>
      <c r="AH451" s="1">
        <f>ABS(IK_diagnostics_degrees[[#This Row],[Column12]]-L450)</f>
        <v>1.8725800000000001</v>
      </c>
      <c r="AI451" s="1">
        <f>ABS(IK_diagnostics_degrees[[#This Row],[Column13]]-M450)</f>
        <v>2.43973</v>
      </c>
      <c r="AJ451" s="1">
        <f>ABS(IK_diagnostics_degrees[[#This Row],[Column14]]-N450)</f>
        <v>0.55093000000000014</v>
      </c>
      <c r="AK451" s="1">
        <f>ABS(IK_diagnostics_degrees[[#This Row],[Column15]]-O450)</f>
        <v>0.78005000000000013</v>
      </c>
      <c r="AL451" s="1">
        <f>ABS(IK_diagnostics_degrees[[#This Row],[Column16]]-P450)</f>
        <v>0.75055000000000005</v>
      </c>
      <c r="AM451" s="1">
        <f>ABS(IK_diagnostics_degrees[[#This Row],[Column17]]-Q450)</f>
        <v>3.4959999999999436E-3</v>
      </c>
      <c r="AN451" s="1">
        <f>ABS(IK_diagnostics_degrees[[#This Row],[Column18]]-R450)</f>
        <v>3.4792100000000001</v>
      </c>
      <c r="AO451" s="1">
        <f>ABS(IK_diagnostics_degrees[[#This Row],[Column19]]-S450)</f>
        <v>4.6648472320000005</v>
      </c>
      <c r="AP451" s="1">
        <f>ABS(IK_diagnostics_degrees[[#This Row],[Column20]]-T450)</f>
        <v>0.74011000000000049</v>
      </c>
      <c r="AQ451" s="1">
        <f>ABS(IK_diagnostics_degrees[[#This Row],[Column21]]-U450)</f>
        <v>0.62842999999999982</v>
      </c>
    </row>
    <row r="452" spans="1:43" x14ac:dyDescent="0.25">
      <c r="A452" s="1">
        <v>1.6117600000000001</v>
      </c>
      <c r="B452" s="1">
        <v>2.3693</v>
      </c>
      <c r="C452" s="1">
        <v>4.7987599999999997</v>
      </c>
      <c r="D452" s="1">
        <v>4.8620299999999999</v>
      </c>
      <c r="E452" s="1">
        <v>5.3522600000000002</v>
      </c>
      <c r="F452" s="1">
        <v>5.9153900000000004</v>
      </c>
      <c r="G452" s="1">
        <v>2.2995399999999999</v>
      </c>
      <c r="H452" s="1">
        <v>2.1307900000000002</v>
      </c>
      <c r="I452" s="1">
        <v>4.7186399999999997</v>
      </c>
      <c r="J452" s="1">
        <v>6.2801499999999999</v>
      </c>
      <c r="K452" s="1">
        <v>3.4396800000000001</v>
      </c>
      <c r="L452" s="1">
        <v>4.5547500000000003</v>
      </c>
      <c r="M452" s="1">
        <v>6.2831900000000003</v>
      </c>
      <c r="N452" s="1">
        <v>1.96896</v>
      </c>
      <c r="O452" s="1">
        <v>2.3723999999999998</v>
      </c>
      <c r="P452" s="1">
        <v>1.6316900000000001</v>
      </c>
      <c r="Q452" s="1">
        <v>6.0114599999999996</v>
      </c>
      <c r="R452" s="1">
        <v>3.7803200000000001</v>
      </c>
      <c r="S452" s="1">
        <v>3.0855999999999999</v>
      </c>
      <c r="T452" s="1">
        <v>5.4016400000000004</v>
      </c>
      <c r="U452" s="1">
        <v>2.70404</v>
      </c>
      <c r="V452" s="1" t="s">
        <v>23</v>
      </c>
      <c r="W452" s="1">
        <f>ABS(IK_diagnostics_degrees[[#This Row],[Column1]]-A451)</f>
        <v>4.67143</v>
      </c>
      <c r="X452" s="1">
        <f>ABS(IK_diagnostics_degrees[[#This Row],[Column2]]-B451)</f>
        <v>2.81996</v>
      </c>
      <c r="Y452" s="1">
        <f>ABS(IK_diagnostics_degrees[[#This Row],[Column3]]-C451)</f>
        <v>2.8823099999999995</v>
      </c>
      <c r="Z452" s="1">
        <f>ABS(IK_diagnostics_degrees[[#This Row],[Column4]]-D451)</f>
        <v>2.0139999999999998</v>
      </c>
      <c r="AA452" s="1">
        <f>ABS(IK_diagnostics_degrees[[#This Row],[Column5]]-E451)</f>
        <v>5.3043665999999998</v>
      </c>
      <c r="AB452" s="1">
        <f>ABS(IK_diagnostics_degrees[[#This Row],[Column6]]-F451)</f>
        <v>0.3985000000000003</v>
      </c>
      <c r="AC452" s="1">
        <f>ABS(IK_diagnostics_degrees[[#This Row],[Column7]]-G451)</f>
        <v>1.3828900000000002</v>
      </c>
      <c r="AD452" s="1">
        <f>ABS(IK_diagnostics_degrees[[#This Row],[Column8]]-H451)</f>
        <v>0.41817000000000015</v>
      </c>
      <c r="AE452" s="1">
        <f>ABS(IK_diagnostics_degrees[[#This Row],[Column9]]-I451)</f>
        <v>3.1242599999999996</v>
      </c>
      <c r="AF452" s="1">
        <f>ABS(IK_diagnostics_degrees[[#This Row],[Column10]]-J451)</f>
        <v>3.4815299999999998</v>
      </c>
      <c r="AG452" s="1">
        <f>ABS(IK_diagnostics_degrees[[#This Row],[Column11]]-K451)</f>
        <v>0.40311999999999992</v>
      </c>
      <c r="AH452" s="1">
        <f>ABS(IK_diagnostics_degrees[[#This Row],[Column12]]-L451)</f>
        <v>3.4739400000000002</v>
      </c>
      <c r="AI452" s="1">
        <f>ABS(IK_diagnostics_degrees[[#This Row],[Column13]]-M451)</f>
        <v>2.4397500000000001</v>
      </c>
      <c r="AJ452" s="1">
        <f>ABS(IK_diagnostics_degrees[[#This Row],[Column14]]-N451)</f>
        <v>1.3309099999999998</v>
      </c>
      <c r="AK452" s="1">
        <f>ABS(IK_diagnostics_degrees[[#This Row],[Column15]]-O451)</f>
        <v>0.95737000000000005</v>
      </c>
      <c r="AL452" s="1">
        <f>ABS(IK_diagnostics_degrees[[#This Row],[Column16]]-P451)</f>
        <v>0.43979000000000013</v>
      </c>
      <c r="AM452" s="1">
        <f>ABS(IK_diagnostics_degrees[[#This Row],[Column17]]-Q451)</f>
        <v>5.3526319999999998</v>
      </c>
      <c r="AN452" s="1">
        <f>ABS(IK_diagnostics_degrees[[#This Row],[Column18]]-R451)</f>
        <v>1.7604900000000003</v>
      </c>
      <c r="AO452" s="1">
        <f>ABS(IK_diagnostics_degrees[[#This Row],[Column19]]-S451)</f>
        <v>3.0852872319999998</v>
      </c>
      <c r="AP452" s="1">
        <f>ABS(IK_diagnostics_degrees[[#This Row],[Column20]]-T451)</f>
        <v>0.14143999999999934</v>
      </c>
      <c r="AQ452" s="1">
        <f>ABS(IK_diagnostics_degrees[[#This Row],[Column21]]-U451)</f>
        <v>1.3639699999999999</v>
      </c>
    </row>
    <row r="453" spans="1:43" x14ac:dyDescent="0.25">
      <c r="A453" s="1">
        <v>3.1379899999999998</v>
      </c>
      <c r="B453" s="1">
        <v>2.5550299999999999</v>
      </c>
      <c r="C453" s="1">
        <v>3.8618199999999998</v>
      </c>
      <c r="D453" s="1">
        <v>4.0099099999999996</v>
      </c>
      <c r="E453" s="1">
        <v>2.2991000000000001</v>
      </c>
      <c r="F453" s="1">
        <v>2.39222</v>
      </c>
      <c r="G453" s="1">
        <v>2.5756800000000002</v>
      </c>
      <c r="H453" s="1">
        <v>1.22214</v>
      </c>
      <c r="I453" s="1">
        <v>2.5086599999999999</v>
      </c>
      <c r="J453" s="1">
        <v>4.49777</v>
      </c>
      <c r="K453" s="1">
        <v>8.7480800000000001E-3</v>
      </c>
      <c r="L453" s="1">
        <v>3.8808099999999999</v>
      </c>
      <c r="M453" s="1">
        <v>4.57592</v>
      </c>
      <c r="N453" s="1">
        <v>3.41974</v>
      </c>
      <c r="O453" s="1">
        <v>1.9021300000000001</v>
      </c>
      <c r="P453" s="1">
        <v>1.4188700000000001</v>
      </c>
      <c r="Q453" s="1">
        <v>3.8747699999999998</v>
      </c>
      <c r="R453" s="1">
        <v>2.8096299999999998</v>
      </c>
      <c r="S453" s="1">
        <v>5.7699100000000003</v>
      </c>
      <c r="T453" s="1">
        <v>2.8942700000000001</v>
      </c>
      <c r="U453" s="1">
        <v>1.2535000000000001</v>
      </c>
      <c r="V453" s="1" t="s">
        <v>23</v>
      </c>
      <c r="W453" s="1">
        <f>ABS(IK_diagnostics_degrees[[#This Row],[Column1]]-A452)</f>
        <v>1.5262299999999998</v>
      </c>
      <c r="X453" s="1">
        <f>ABS(IK_diagnostics_degrees[[#This Row],[Column2]]-B452)</f>
        <v>0.18572999999999995</v>
      </c>
      <c r="Y453" s="1">
        <f>ABS(IK_diagnostics_degrees[[#This Row],[Column3]]-C452)</f>
        <v>0.93693999999999988</v>
      </c>
      <c r="Z453" s="1">
        <f>ABS(IK_diagnostics_degrees[[#This Row],[Column4]]-D452)</f>
        <v>0.85212000000000021</v>
      </c>
      <c r="AA453" s="1">
        <f>ABS(IK_diagnostics_degrees[[#This Row],[Column5]]-E452)</f>
        <v>3.0531600000000001</v>
      </c>
      <c r="AB453" s="1">
        <f>ABS(IK_diagnostics_degrees[[#This Row],[Column6]]-F452)</f>
        <v>3.5231700000000004</v>
      </c>
      <c r="AC453" s="1">
        <f>ABS(IK_diagnostics_degrees[[#This Row],[Column7]]-G452)</f>
        <v>0.27614000000000027</v>
      </c>
      <c r="AD453" s="1">
        <f>ABS(IK_diagnostics_degrees[[#This Row],[Column8]]-H452)</f>
        <v>0.90865000000000018</v>
      </c>
      <c r="AE453" s="1">
        <f>ABS(IK_diagnostics_degrees[[#This Row],[Column9]]-I452)</f>
        <v>2.2099799999999998</v>
      </c>
      <c r="AF453" s="1">
        <f>ABS(IK_diagnostics_degrees[[#This Row],[Column10]]-J452)</f>
        <v>1.7823799999999999</v>
      </c>
      <c r="AG453" s="1">
        <f>ABS(IK_diagnostics_degrees[[#This Row],[Column11]]-K452)</f>
        <v>3.4309319199999999</v>
      </c>
      <c r="AH453" s="1">
        <f>ABS(IK_diagnostics_degrees[[#This Row],[Column12]]-L452)</f>
        <v>0.67394000000000043</v>
      </c>
      <c r="AI453" s="1">
        <f>ABS(IK_diagnostics_degrees[[#This Row],[Column13]]-M452)</f>
        <v>1.7072700000000003</v>
      </c>
      <c r="AJ453" s="1">
        <f>ABS(IK_diagnostics_degrees[[#This Row],[Column14]]-N452)</f>
        <v>1.45078</v>
      </c>
      <c r="AK453" s="1">
        <f>ABS(IK_diagnostics_degrees[[#This Row],[Column15]]-O452)</f>
        <v>0.47026999999999974</v>
      </c>
      <c r="AL453" s="1">
        <f>ABS(IK_diagnostics_degrees[[#This Row],[Column16]]-P452)</f>
        <v>0.21282000000000001</v>
      </c>
      <c r="AM453" s="1">
        <f>ABS(IK_diagnostics_degrees[[#This Row],[Column17]]-Q452)</f>
        <v>2.1366899999999998</v>
      </c>
      <c r="AN453" s="1">
        <f>ABS(IK_diagnostics_degrees[[#This Row],[Column18]]-R452)</f>
        <v>0.97069000000000027</v>
      </c>
      <c r="AO453" s="1">
        <f>ABS(IK_diagnostics_degrees[[#This Row],[Column19]]-S452)</f>
        <v>2.6843100000000004</v>
      </c>
      <c r="AP453" s="1">
        <f>ABS(IK_diagnostics_degrees[[#This Row],[Column20]]-T452)</f>
        <v>2.5073700000000003</v>
      </c>
      <c r="AQ453" s="1">
        <f>ABS(IK_diagnostics_degrees[[#This Row],[Column21]]-U452)</f>
        <v>1.4505399999999999</v>
      </c>
    </row>
    <row r="454" spans="1:43" x14ac:dyDescent="0.25">
      <c r="A454" s="1">
        <v>5.2241099999999996</v>
      </c>
      <c r="B454" s="1">
        <v>1.7320800000000001</v>
      </c>
      <c r="C454" s="1">
        <v>1.2516499999999999</v>
      </c>
      <c r="D454" s="1" t="s">
        <v>22</v>
      </c>
      <c r="E454" s="1">
        <v>2.94408</v>
      </c>
      <c r="F454" s="1">
        <v>3.35765</v>
      </c>
      <c r="G454" s="1">
        <v>0.99958800000000003</v>
      </c>
      <c r="H454" s="1">
        <v>0.24035899999999999</v>
      </c>
      <c r="I454" s="1">
        <v>2.8804400000000001</v>
      </c>
      <c r="J454" s="1">
        <v>2.1932499999999999</v>
      </c>
      <c r="K454" s="1">
        <v>2.5440800000000001</v>
      </c>
      <c r="L454" s="1">
        <v>0.29839599999999999</v>
      </c>
      <c r="M454" s="1">
        <v>2.7699400000000001</v>
      </c>
      <c r="N454" s="1">
        <v>6.0294100000000004</v>
      </c>
      <c r="O454" s="1">
        <v>0.43425200000000003</v>
      </c>
      <c r="P454" s="1">
        <v>2.5948099999999998</v>
      </c>
      <c r="Q454" s="1">
        <v>3.7319499999999999</v>
      </c>
      <c r="R454" s="1">
        <v>4.3171299999999997</v>
      </c>
      <c r="S454" s="1">
        <v>4.3269200000000003</v>
      </c>
      <c r="T454" s="1">
        <v>1.98634</v>
      </c>
      <c r="U454" s="1">
        <v>1.85938</v>
      </c>
      <c r="V454" s="1" t="s">
        <v>23</v>
      </c>
      <c r="W454" s="1">
        <f>ABS(IK_diagnostics_degrees[[#This Row],[Column1]]-A453)</f>
        <v>2.0861199999999998</v>
      </c>
      <c r="X454" s="1">
        <f>ABS(IK_diagnostics_degrees[[#This Row],[Column2]]-B453)</f>
        <v>0.82294999999999985</v>
      </c>
      <c r="Y454" s="1">
        <f>ABS(IK_diagnostics_degrees[[#This Row],[Column3]]-C453)</f>
        <v>2.6101700000000001</v>
      </c>
      <c r="Z454" s="1">
        <f>ABS(IK_diagnostics_degrees[[#This Row],[Column4]]-D453)</f>
        <v>4.0099099999999996</v>
      </c>
      <c r="AA454" s="1">
        <f>ABS(IK_diagnostics_degrees[[#This Row],[Column5]]-E453)</f>
        <v>0.64497999999999989</v>
      </c>
      <c r="AB454" s="1">
        <f>ABS(IK_diagnostics_degrees[[#This Row],[Column6]]-F453)</f>
        <v>0.96543000000000001</v>
      </c>
      <c r="AC454" s="1">
        <f>ABS(IK_diagnostics_degrees[[#This Row],[Column7]]-G453)</f>
        <v>1.576092</v>
      </c>
      <c r="AD454" s="1">
        <f>ABS(IK_diagnostics_degrees[[#This Row],[Column8]]-H453)</f>
        <v>0.98178100000000001</v>
      </c>
      <c r="AE454" s="1">
        <f>ABS(IK_diagnostics_degrees[[#This Row],[Column9]]-I453)</f>
        <v>0.37178000000000022</v>
      </c>
      <c r="AF454" s="1">
        <f>ABS(IK_diagnostics_degrees[[#This Row],[Column10]]-J453)</f>
        <v>2.3045200000000001</v>
      </c>
      <c r="AG454" s="1">
        <f>ABS(IK_diagnostics_degrees[[#This Row],[Column11]]-K453)</f>
        <v>2.53533192</v>
      </c>
      <c r="AH454" s="1">
        <f>ABS(IK_diagnostics_degrees[[#This Row],[Column12]]-L453)</f>
        <v>3.582414</v>
      </c>
      <c r="AI454" s="1">
        <f>ABS(IK_diagnostics_degrees[[#This Row],[Column13]]-M453)</f>
        <v>1.8059799999999999</v>
      </c>
      <c r="AJ454" s="1">
        <f>ABS(IK_diagnostics_degrees[[#This Row],[Column14]]-N453)</f>
        <v>2.6096700000000004</v>
      </c>
      <c r="AK454" s="1">
        <f>ABS(IK_diagnostics_degrees[[#This Row],[Column15]]-O453)</f>
        <v>1.467878</v>
      </c>
      <c r="AL454" s="1">
        <f>ABS(IK_diagnostics_degrees[[#This Row],[Column16]]-P453)</f>
        <v>1.1759399999999998</v>
      </c>
      <c r="AM454" s="1">
        <f>ABS(IK_diagnostics_degrees[[#This Row],[Column17]]-Q453)</f>
        <v>0.14281999999999995</v>
      </c>
      <c r="AN454" s="1">
        <f>ABS(IK_diagnostics_degrees[[#This Row],[Column18]]-R453)</f>
        <v>1.5074999999999998</v>
      </c>
      <c r="AO454" s="1">
        <f>ABS(IK_diagnostics_degrees[[#This Row],[Column19]]-S453)</f>
        <v>1.44299</v>
      </c>
      <c r="AP454" s="1">
        <f>ABS(IK_diagnostics_degrees[[#This Row],[Column20]]-T453)</f>
        <v>0.90793000000000013</v>
      </c>
      <c r="AQ454" s="1">
        <f>ABS(IK_diagnostics_degrees[[#This Row],[Column21]]-U453)</f>
        <v>0.60587999999999997</v>
      </c>
    </row>
    <row r="455" spans="1:43" x14ac:dyDescent="0.25">
      <c r="A455" s="1">
        <v>2.5633900000000001</v>
      </c>
      <c r="B455" s="1">
        <v>2.97464</v>
      </c>
      <c r="C455" s="1">
        <v>4.1630200000000004</v>
      </c>
      <c r="D455" s="1">
        <v>2.0155500000000002</v>
      </c>
      <c r="E455" s="1">
        <v>3.6799400000000002</v>
      </c>
      <c r="F455" s="1">
        <v>4.1809900000000004</v>
      </c>
      <c r="G455" s="1">
        <v>4.1034600000000001</v>
      </c>
      <c r="H455" s="1">
        <v>0.23594399999999999</v>
      </c>
      <c r="I455" s="1">
        <v>0.135519</v>
      </c>
      <c r="J455" s="1">
        <v>1.36066</v>
      </c>
      <c r="K455" s="1" t="s">
        <v>22</v>
      </c>
      <c r="L455" s="1">
        <v>1.26905</v>
      </c>
      <c r="M455" s="1">
        <v>2.7563800000000001</v>
      </c>
      <c r="N455" s="1">
        <v>4.08169</v>
      </c>
      <c r="O455" s="1">
        <v>5.4066200000000002</v>
      </c>
      <c r="P455" s="1">
        <v>1.5343899999999999</v>
      </c>
      <c r="Q455" s="1">
        <v>3.32945</v>
      </c>
      <c r="R455" s="1">
        <v>0.76052500000000001</v>
      </c>
      <c r="S455" s="1" t="s">
        <v>22</v>
      </c>
      <c r="T455" s="1">
        <v>4.8817199999999996</v>
      </c>
      <c r="U455" s="1">
        <v>1.1312500000000001</v>
      </c>
      <c r="V455" s="1" t="s">
        <v>23</v>
      </c>
      <c r="W455" s="1">
        <f>ABS(IK_diagnostics_degrees[[#This Row],[Column1]]-A454)</f>
        <v>2.6607199999999995</v>
      </c>
      <c r="X455" s="1">
        <f>ABS(IK_diagnostics_degrees[[#This Row],[Column2]]-B454)</f>
        <v>1.2425599999999999</v>
      </c>
      <c r="Y455" s="1">
        <f>ABS(IK_diagnostics_degrees[[#This Row],[Column3]]-C454)</f>
        <v>2.9113700000000007</v>
      </c>
      <c r="Z455" s="1">
        <f>ABS(IK_diagnostics_degrees[[#This Row],[Column4]]-D454)</f>
        <v>2.0155500000000002</v>
      </c>
      <c r="AA455" s="1">
        <f>ABS(IK_diagnostics_degrees[[#This Row],[Column5]]-E454)</f>
        <v>0.73586000000000018</v>
      </c>
      <c r="AB455" s="1">
        <f>ABS(IK_diagnostics_degrees[[#This Row],[Column6]]-F454)</f>
        <v>0.8233400000000004</v>
      </c>
      <c r="AC455" s="1">
        <f>ABS(IK_diagnostics_degrees[[#This Row],[Column7]]-G454)</f>
        <v>3.103872</v>
      </c>
      <c r="AD455" s="1">
        <f>ABS(IK_diagnostics_degrees[[#This Row],[Column8]]-H454)</f>
        <v>4.4150000000000023E-3</v>
      </c>
      <c r="AE455" s="1">
        <f>ABS(IK_diagnostics_degrees[[#This Row],[Column9]]-I454)</f>
        <v>2.7449210000000002</v>
      </c>
      <c r="AF455" s="1">
        <f>ABS(IK_diagnostics_degrees[[#This Row],[Column10]]-J454)</f>
        <v>0.83258999999999994</v>
      </c>
      <c r="AG455" s="1">
        <f>ABS(IK_diagnostics_degrees[[#This Row],[Column11]]-K454)</f>
        <v>2.5440800000000001</v>
      </c>
      <c r="AH455" s="1">
        <f>ABS(IK_diagnostics_degrees[[#This Row],[Column12]]-L454)</f>
        <v>0.97065400000000002</v>
      </c>
      <c r="AI455" s="1">
        <f>ABS(IK_diagnostics_degrees[[#This Row],[Column13]]-M454)</f>
        <v>1.3560000000000016E-2</v>
      </c>
      <c r="AJ455" s="1">
        <f>ABS(IK_diagnostics_degrees[[#This Row],[Column14]]-N454)</f>
        <v>1.9477200000000003</v>
      </c>
      <c r="AK455" s="1">
        <f>ABS(IK_diagnostics_degrees[[#This Row],[Column15]]-O454)</f>
        <v>4.9723680000000003</v>
      </c>
      <c r="AL455" s="1">
        <f>ABS(IK_diagnostics_degrees[[#This Row],[Column16]]-P454)</f>
        <v>1.0604199999999999</v>
      </c>
      <c r="AM455" s="1">
        <f>ABS(IK_diagnostics_degrees[[#This Row],[Column17]]-Q454)</f>
        <v>0.40249999999999986</v>
      </c>
      <c r="AN455" s="1">
        <f>ABS(IK_diagnostics_degrees[[#This Row],[Column18]]-R454)</f>
        <v>3.5566049999999998</v>
      </c>
      <c r="AO455" s="1">
        <f>ABS(IK_diagnostics_degrees[[#This Row],[Column19]]-S454)</f>
        <v>4.3269200000000003</v>
      </c>
      <c r="AP455" s="1">
        <f>ABS(IK_diagnostics_degrees[[#This Row],[Column20]]-T454)</f>
        <v>2.8953799999999994</v>
      </c>
      <c r="AQ455" s="1">
        <f>ABS(IK_diagnostics_degrees[[#This Row],[Column21]]-U454)</f>
        <v>0.72812999999999994</v>
      </c>
    </row>
    <row r="456" spans="1:43" x14ac:dyDescent="0.25">
      <c r="A456" s="1">
        <v>3.2879900000000002</v>
      </c>
      <c r="B456" s="1">
        <v>2.3643399999999999</v>
      </c>
      <c r="C456" s="1">
        <v>4.20017</v>
      </c>
      <c r="D456" s="1">
        <v>5.1589400000000003</v>
      </c>
      <c r="E456" s="1">
        <v>5.3502900000000002</v>
      </c>
      <c r="F456" s="1">
        <v>2.2874099999999999</v>
      </c>
      <c r="G456" s="1">
        <v>4.3547700000000003</v>
      </c>
      <c r="H456" s="1">
        <v>2.48882</v>
      </c>
      <c r="I456" s="1">
        <v>1.74197</v>
      </c>
      <c r="J456" s="1">
        <v>5.8157399999999999</v>
      </c>
      <c r="K456" s="1">
        <v>2.7882099999999999</v>
      </c>
      <c r="L456" s="1">
        <v>2.21997</v>
      </c>
      <c r="M456" s="1">
        <v>5.2921800000000001</v>
      </c>
      <c r="N456" s="1">
        <v>5.2822699999999996</v>
      </c>
      <c r="O456" s="1">
        <v>4.9264799999999997</v>
      </c>
      <c r="P456" s="1">
        <v>1.8975900000000001</v>
      </c>
      <c r="Q456" s="1">
        <v>0.46957199999999999</v>
      </c>
      <c r="R456" s="1">
        <v>4.5052199999999996</v>
      </c>
      <c r="S456" s="1">
        <v>1.1128800000000001</v>
      </c>
      <c r="T456" s="1">
        <v>1.8264</v>
      </c>
      <c r="U456" s="1">
        <v>3.9487999999999999</v>
      </c>
      <c r="V456" s="1" t="s">
        <v>23</v>
      </c>
      <c r="W456" s="1">
        <f>ABS(IK_diagnostics_degrees[[#This Row],[Column1]]-A455)</f>
        <v>0.72460000000000013</v>
      </c>
      <c r="X456" s="1">
        <f>ABS(IK_diagnostics_degrees[[#This Row],[Column2]]-B455)</f>
        <v>0.61030000000000006</v>
      </c>
      <c r="Y456" s="1">
        <f>ABS(IK_diagnostics_degrees[[#This Row],[Column3]]-C455)</f>
        <v>3.7149999999999572E-2</v>
      </c>
      <c r="Z456" s="1">
        <f>ABS(IK_diagnostics_degrees[[#This Row],[Column4]]-D455)</f>
        <v>3.1433900000000001</v>
      </c>
      <c r="AA456" s="1">
        <f>ABS(IK_diagnostics_degrees[[#This Row],[Column5]]-E455)</f>
        <v>1.67035</v>
      </c>
      <c r="AB456" s="1">
        <f>ABS(IK_diagnostics_degrees[[#This Row],[Column6]]-F455)</f>
        <v>1.8935800000000005</v>
      </c>
      <c r="AC456" s="1">
        <f>ABS(IK_diagnostics_degrees[[#This Row],[Column7]]-G455)</f>
        <v>0.25131000000000014</v>
      </c>
      <c r="AD456" s="1">
        <f>ABS(IK_diagnostics_degrees[[#This Row],[Column8]]-H455)</f>
        <v>2.2528760000000001</v>
      </c>
      <c r="AE456" s="1">
        <f>ABS(IK_diagnostics_degrees[[#This Row],[Column9]]-I455)</f>
        <v>1.6064510000000001</v>
      </c>
      <c r="AF456" s="1">
        <f>ABS(IK_diagnostics_degrees[[#This Row],[Column10]]-J455)</f>
        <v>4.4550799999999997</v>
      </c>
      <c r="AG456" s="1">
        <f>ABS(IK_diagnostics_degrees[[#This Row],[Column11]]-K455)</f>
        <v>2.7882099999999999</v>
      </c>
      <c r="AH456" s="1">
        <f>ABS(IK_diagnostics_degrees[[#This Row],[Column12]]-L455)</f>
        <v>0.95091999999999999</v>
      </c>
      <c r="AI456" s="1">
        <f>ABS(IK_diagnostics_degrees[[#This Row],[Column13]]-M455)</f>
        <v>2.5358000000000001</v>
      </c>
      <c r="AJ456" s="1">
        <f>ABS(IK_diagnostics_degrees[[#This Row],[Column14]]-N455)</f>
        <v>1.2005799999999995</v>
      </c>
      <c r="AK456" s="1">
        <f>ABS(IK_diagnostics_degrees[[#This Row],[Column15]]-O455)</f>
        <v>0.48014000000000046</v>
      </c>
      <c r="AL456" s="1">
        <f>ABS(IK_diagnostics_degrees[[#This Row],[Column16]]-P455)</f>
        <v>0.36320000000000019</v>
      </c>
      <c r="AM456" s="1">
        <f>ABS(IK_diagnostics_degrees[[#This Row],[Column17]]-Q455)</f>
        <v>2.8598780000000001</v>
      </c>
      <c r="AN456" s="1">
        <f>ABS(IK_diagnostics_degrees[[#This Row],[Column18]]-R455)</f>
        <v>3.7446949999999997</v>
      </c>
      <c r="AO456" s="1">
        <f>ABS(IK_diagnostics_degrees[[#This Row],[Column19]]-S455)</f>
        <v>1.1128800000000001</v>
      </c>
      <c r="AP456" s="1">
        <f>ABS(IK_diagnostics_degrees[[#This Row],[Column20]]-T455)</f>
        <v>3.0553199999999996</v>
      </c>
      <c r="AQ456" s="1">
        <f>ABS(IK_diagnostics_degrees[[#This Row],[Column21]]-U455)</f>
        <v>2.8175499999999998</v>
      </c>
    </row>
    <row r="457" spans="1:43" x14ac:dyDescent="0.25">
      <c r="A457" s="1">
        <v>0.77861800000000003</v>
      </c>
      <c r="B457" s="1">
        <v>5.9138599999999997</v>
      </c>
      <c r="C457" s="1">
        <v>5.7030200000000004</v>
      </c>
      <c r="D457" s="1">
        <v>1.26935</v>
      </c>
      <c r="E457" s="1">
        <v>4.3994299999999997</v>
      </c>
      <c r="F457" s="1">
        <v>5.8807700000000001</v>
      </c>
      <c r="G457" s="1">
        <v>1.06558</v>
      </c>
      <c r="H457" s="1">
        <v>4.5616000000000003</v>
      </c>
      <c r="I457" s="1">
        <v>6.2369199999999996</v>
      </c>
      <c r="J457" s="1">
        <v>1.81437</v>
      </c>
      <c r="K457" s="1">
        <v>6.2691100000000004</v>
      </c>
      <c r="L457" s="1">
        <v>5.4207299999999998</v>
      </c>
      <c r="M457" s="1">
        <v>2.6349499999999999</v>
      </c>
      <c r="N457" s="1">
        <v>4.4169700000000001</v>
      </c>
      <c r="O457" s="1">
        <v>3.3205100000000001</v>
      </c>
      <c r="P457" s="1">
        <v>3.1547800000000001</v>
      </c>
      <c r="Q457" s="1">
        <v>3.0906799999999999</v>
      </c>
      <c r="R457" s="1">
        <v>2.6452499999999999</v>
      </c>
      <c r="S457" s="1">
        <v>5.3495499999999998</v>
      </c>
      <c r="T457" s="1">
        <v>2.6412300000000002</v>
      </c>
      <c r="U457" s="1">
        <v>4.7332099999999997</v>
      </c>
      <c r="V457" s="1" t="s">
        <v>23</v>
      </c>
      <c r="W457" s="1">
        <f>ABS(IK_diagnostics_degrees[[#This Row],[Column1]]-A456)</f>
        <v>2.5093719999999999</v>
      </c>
      <c r="X457" s="1">
        <f>ABS(IK_diagnostics_degrees[[#This Row],[Column2]]-B456)</f>
        <v>3.5495199999999998</v>
      </c>
      <c r="Y457" s="1">
        <f>ABS(IK_diagnostics_degrees[[#This Row],[Column3]]-C456)</f>
        <v>1.5028500000000005</v>
      </c>
      <c r="Z457" s="1">
        <f>ABS(IK_diagnostics_degrees[[#This Row],[Column4]]-D456)</f>
        <v>3.8895900000000001</v>
      </c>
      <c r="AA457" s="1">
        <f>ABS(IK_diagnostics_degrees[[#This Row],[Column5]]-E456)</f>
        <v>0.95086000000000048</v>
      </c>
      <c r="AB457" s="1">
        <f>ABS(IK_diagnostics_degrees[[#This Row],[Column6]]-F456)</f>
        <v>3.5933600000000001</v>
      </c>
      <c r="AC457" s="1">
        <f>ABS(IK_diagnostics_degrees[[#This Row],[Column7]]-G456)</f>
        <v>3.2891900000000005</v>
      </c>
      <c r="AD457" s="1">
        <f>ABS(IK_diagnostics_degrees[[#This Row],[Column8]]-H456)</f>
        <v>2.0727800000000003</v>
      </c>
      <c r="AE457" s="1">
        <f>ABS(IK_diagnostics_degrees[[#This Row],[Column9]]-I456)</f>
        <v>4.4949499999999993</v>
      </c>
      <c r="AF457" s="1">
        <f>ABS(IK_diagnostics_degrees[[#This Row],[Column10]]-J456)</f>
        <v>4.0013699999999996</v>
      </c>
      <c r="AG457" s="1">
        <f>ABS(IK_diagnostics_degrees[[#This Row],[Column11]]-K456)</f>
        <v>3.4809000000000005</v>
      </c>
      <c r="AH457" s="1">
        <f>ABS(IK_diagnostics_degrees[[#This Row],[Column12]]-L456)</f>
        <v>3.2007599999999998</v>
      </c>
      <c r="AI457" s="1">
        <f>ABS(IK_diagnostics_degrees[[#This Row],[Column13]]-M456)</f>
        <v>2.6572300000000002</v>
      </c>
      <c r="AJ457" s="1">
        <f>ABS(IK_diagnostics_degrees[[#This Row],[Column14]]-N456)</f>
        <v>0.86529999999999951</v>
      </c>
      <c r="AK457" s="1">
        <f>ABS(IK_diagnostics_degrees[[#This Row],[Column15]]-O456)</f>
        <v>1.6059699999999997</v>
      </c>
      <c r="AL457" s="1">
        <f>ABS(IK_diagnostics_degrees[[#This Row],[Column16]]-P456)</f>
        <v>1.25719</v>
      </c>
      <c r="AM457" s="1">
        <f>ABS(IK_diagnostics_degrees[[#This Row],[Column17]]-Q456)</f>
        <v>2.621108</v>
      </c>
      <c r="AN457" s="1">
        <f>ABS(IK_diagnostics_degrees[[#This Row],[Column18]]-R456)</f>
        <v>1.8599699999999997</v>
      </c>
      <c r="AO457" s="1">
        <f>ABS(IK_diagnostics_degrees[[#This Row],[Column19]]-S456)</f>
        <v>4.2366700000000002</v>
      </c>
      <c r="AP457" s="1">
        <f>ABS(IK_diagnostics_degrees[[#This Row],[Column20]]-T456)</f>
        <v>0.81483000000000017</v>
      </c>
      <c r="AQ457" s="1">
        <f>ABS(IK_diagnostics_degrees[[#This Row],[Column21]]-U456)</f>
        <v>0.78440999999999983</v>
      </c>
    </row>
    <row r="458" spans="1:43" x14ac:dyDescent="0.25">
      <c r="A458" s="1" t="s">
        <v>22</v>
      </c>
      <c r="B458" s="1">
        <v>6.2831900000000003</v>
      </c>
      <c r="C458" s="1">
        <v>4.4833699999999999</v>
      </c>
      <c r="D458" s="1">
        <v>4.1130000000000004</v>
      </c>
      <c r="E458" s="1">
        <v>6.2831900000000003</v>
      </c>
      <c r="F458" s="1">
        <v>1.9339500000000001</v>
      </c>
      <c r="G458" s="1">
        <v>2.9098700000000002</v>
      </c>
      <c r="H458" s="1">
        <v>0.69677999999999995</v>
      </c>
      <c r="I458" s="1">
        <v>5.6649700000000003</v>
      </c>
      <c r="J458" s="1">
        <v>2.8982299999999999</v>
      </c>
      <c r="K458" s="1" t="s">
        <v>22</v>
      </c>
      <c r="L458" s="1">
        <v>5.9960899999999997</v>
      </c>
      <c r="M458" s="1">
        <v>1.3926799999999999</v>
      </c>
      <c r="N458" s="1">
        <v>5.7148599999999998</v>
      </c>
      <c r="O458" s="1">
        <v>0.50405</v>
      </c>
      <c r="P458" s="1">
        <v>0.32895200000000002</v>
      </c>
      <c r="Q458" s="1">
        <v>4.5485499999999996</v>
      </c>
      <c r="R458" s="1">
        <v>3.7005499999999998</v>
      </c>
      <c r="S458" s="1">
        <v>1.3133499999999999E-2</v>
      </c>
      <c r="T458" s="1">
        <v>3.0222899999999999</v>
      </c>
      <c r="U458" s="1">
        <v>4.9140300000000003</v>
      </c>
      <c r="V458" s="1" t="s">
        <v>23</v>
      </c>
      <c r="W458" s="1">
        <f>ABS(IK_diagnostics_degrees[[#This Row],[Column1]]-A457)</f>
        <v>0.77861800000000003</v>
      </c>
      <c r="X458" s="1">
        <f>ABS(IK_diagnostics_degrees[[#This Row],[Column2]]-B457)</f>
        <v>0.3693300000000006</v>
      </c>
      <c r="Y458" s="1">
        <f>ABS(IK_diagnostics_degrees[[#This Row],[Column3]]-C457)</f>
        <v>1.2196500000000006</v>
      </c>
      <c r="Z458" s="1">
        <f>ABS(IK_diagnostics_degrees[[#This Row],[Column4]]-D457)</f>
        <v>2.8436500000000002</v>
      </c>
      <c r="AA458" s="1">
        <f>ABS(IK_diagnostics_degrees[[#This Row],[Column5]]-E457)</f>
        <v>1.8837600000000005</v>
      </c>
      <c r="AB458" s="1">
        <f>ABS(IK_diagnostics_degrees[[#This Row],[Column6]]-F457)</f>
        <v>3.9468199999999998</v>
      </c>
      <c r="AC458" s="1">
        <f>ABS(IK_diagnostics_degrees[[#This Row],[Column7]]-G457)</f>
        <v>1.8442900000000002</v>
      </c>
      <c r="AD458" s="1">
        <f>ABS(IK_diagnostics_degrees[[#This Row],[Column8]]-H457)</f>
        <v>3.8648200000000004</v>
      </c>
      <c r="AE458" s="1">
        <f>ABS(IK_diagnostics_degrees[[#This Row],[Column9]]-I457)</f>
        <v>0.57194999999999929</v>
      </c>
      <c r="AF458" s="1">
        <f>ABS(IK_diagnostics_degrees[[#This Row],[Column10]]-J457)</f>
        <v>1.0838599999999998</v>
      </c>
      <c r="AG458" s="1">
        <f>ABS(IK_diagnostics_degrees[[#This Row],[Column11]]-K457)</f>
        <v>6.2691100000000004</v>
      </c>
      <c r="AH458" s="1">
        <f>ABS(IK_diagnostics_degrees[[#This Row],[Column12]]-L457)</f>
        <v>0.57535999999999987</v>
      </c>
      <c r="AI458" s="1">
        <f>ABS(IK_diagnostics_degrees[[#This Row],[Column13]]-M457)</f>
        <v>1.24227</v>
      </c>
      <c r="AJ458" s="1">
        <f>ABS(IK_diagnostics_degrees[[#This Row],[Column14]]-N457)</f>
        <v>1.2978899999999998</v>
      </c>
      <c r="AK458" s="1">
        <f>ABS(IK_diagnostics_degrees[[#This Row],[Column15]]-O457)</f>
        <v>2.8164600000000002</v>
      </c>
      <c r="AL458" s="1">
        <f>ABS(IK_diagnostics_degrees[[#This Row],[Column16]]-P457)</f>
        <v>2.825828</v>
      </c>
      <c r="AM458" s="1">
        <f>ABS(IK_diagnostics_degrees[[#This Row],[Column17]]-Q457)</f>
        <v>1.4578699999999998</v>
      </c>
      <c r="AN458" s="1">
        <f>ABS(IK_diagnostics_degrees[[#This Row],[Column18]]-R457)</f>
        <v>1.0552999999999999</v>
      </c>
      <c r="AO458" s="1">
        <f>ABS(IK_diagnostics_degrees[[#This Row],[Column19]]-S457)</f>
        <v>5.3364164999999995</v>
      </c>
      <c r="AP458" s="1">
        <f>ABS(IK_diagnostics_degrees[[#This Row],[Column20]]-T457)</f>
        <v>0.38105999999999973</v>
      </c>
      <c r="AQ458" s="1">
        <f>ABS(IK_diagnostics_degrees[[#This Row],[Column21]]-U457)</f>
        <v>0.18082000000000065</v>
      </c>
    </row>
    <row r="459" spans="1:43" x14ac:dyDescent="0.25">
      <c r="A459" s="1">
        <v>1.66568</v>
      </c>
      <c r="B459" s="1">
        <v>3.9518900000000001</v>
      </c>
      <c r="C459" s="1">
        <v>5.4265499999999998</v>
      </c>
      <c r="D459" s="1">
        <v>1.23584</v>
      </c>
      <c r="E459" s="1">
        <v>2.61904</v>
      </c>
      <c r="F459" s="1">
        <v>3.4793699999999999</v>
      </c>
      <c r="G459" s="1">
        <v>2.7121300000000002</v>
      </c>
      <c r="H459" s="1">
        <v>4.8010400000000004</v>
      </c>
      <c r="I459" s="1">
        <v>5.1674899999999999</v>
      </c>
      <c r="J459" s="1">
        <v>4.45974</v>
      </c>
      <c r="K459" s="1">
        <v>1.4596899999999999</v>
      </c>
      <c r="L459" s="1">
        <v>3.5340099999999999</v>
      </c>
      <c r="M459" s="1">
        <v>1.3367899999999999</v>
      </c>
      <c r="N459" s="1">
        <v>4.5099</v>
      </c>
      <c r="O459" s="1">
        <v>0.73318399999999995</v>
      </c>
      <c r="P459" s="1">
        <v>1.54911</v>
      </c>
      <c r="Q459" s="1">
        <v>5.4686500000000002</v>
      </c>
      <c r="R459" s="1">
        <v>5.7734899999999998</v>
      </c>
      <c r="S459" s="1">
        <v>4.3715900000000002E-2</v>
      </c>
      <c r="T459" s="1">
        <v>2.7239100000000001</v>
      </c>
      <c r="U459" s="1">
        <v>5.5014399999999997</v>
      </c>
      <c r="V459" s="1" t="s">
        <v>23</v>
      </c>
      <c r="W459" s="1">
        <f>ABS(IK_diagnostics_degrees[[#This Row],[Column1]]-A458)</f>
        <v>1.66568</v>
      </c>
      <c r="X459" s="1">
        <f>ABS(IK_diagnostics_degrees[[#This Row],[Column2]]-B458)</f>
        <v>2.3313000000000001</v>
      </c>
      <c r="Y459" s="1">
        <f>ABS(IK_diagnostics_degrees[[#This Row],[Column3]]-C458)</f>
        <v>0.94317999999999991</v>
      </c>
      <c r="Z459" s="1">
        <f>ABS(IK_diagnostics_degrees[[#This Row],[Column4]]-D458)</f>
        <v>2.8771600000000004</v>
      </c>
      <c r="AA459" s="1">
        <f>ABS(IK_diagnostics_degrees[[#This Row],[Column5]]-E458)</f>
        <v>3.6641500000000002</v>
      </c>
      <c r="AB459" s="1">
        <f>ABS(IK_diagnostics_degrees[[#This Row],[Column6]]-F458)</f>
        <v>1.5454199999999998</v>
      </c>
      <c r="AC459" s="1">
        <f>ABS(IK_diagnostics_degrees[[#This Row],[Column7]]-G458)</f>
        <v>0.19774000000000003</v>
      </c>
      <c r="AD459" s="1">
        <f>ABS(IK_diagnostics_degrees[[#This Row],[Column8]]-H458)</f>
        <v>4.10426</v>
      </c>
      <c r="AE459" s="1">
        <f>ABS(IK_diagnostics_degrees[[#This Row],[Column9]]-I458)</f>
        <v>0.49748000000000037</v>
      </c>
      <c r="AF459" s="1">
        <f>ABS(IK_diagnostics_degrees[[#This Row],[Column10]]-J458)</f>
        <v>1.5615100000000002</v>
      </c>
      <c r="AG459" s="1">
        <f>ABS(IK_diagnostics_degrees[[#This Row],[Column11]]-K458)</f>
        <v>1.4596899999999999</v>
      </c>
      <c r="AH459" s="1">
        <f>ABS(IK_diagnostics_degrees[[#This Row],[Column12]]-L458)</f>
        <v>2.4620799999999998</v>
      </c>
      <c r="AI459" s="1">
        <f>ABS(IK_diagnostics_degrees[[#This Row],[Column13]]-M458)</f>
        <v>5.5889999999999995E-2</v>
      </c>
      <c r="AJ459" s="1">
        <f>ABS(IK_diagnostics_degrees[[#This Row],[Column14]]-N458)</f>
        <v>1.2049599999999998</v>
      </c>
      <c r="AK459" s="1">
        <f>ABS(IK_diagnostics_degrees[[#This Row],[Column15]]-O458)</f>
        <v>0.22913399999999995</v>
      </c>
      <c r="AL459" s="1">
        <f>ABS(IK_diagnostics_degrees[[#This Row],[Column16]]-P458)</f>
        <v>1.2201580000000001</v>
      </c>
      <c r="AM459" s="1">
        <f>ABS(IK_diagnostics_degrees[[#This Row],[Column17]]-Q458)</f>
        <v>0.92010000000000058</v>
      </c>
      <c r="AN459" s="1">
        <f>ABS(IK_diagnostics_degrees[[#This Row],[Column18]]-R458)</f>
        <v>2.07294</v>
      </c>
      <c r="AO459" s="1">
        <f>ABS(IK_diagnostics_degrees[[#This Row],[Column19]]-S458)</f>
        <v>3.0582400000000003E-2</v>
      </c>
      <c r="AP459" s="1">
        <f>ABS(IK_diagnostics_degrees[[#This Row],[Column20]]-T458)</f>
        <v>0.29837999999999987</v>
      </c>
      <c r="AQ459" s="1">
        <f>ABS(IK_diagnostics_degrees[[#This Row],[Column21]]-U458)</f>
        <v>0.58740999999999932</v>
      </c>
    </row>
    <row r="460" spans="1:43" x14ac:dyDescent="0.25">
      <c r="A460" s="1">
        <v>3.2996400000000001</v>
      </c>
      <c r="B460" s="1">
        <v>1.6987000000000001</v>
      </c>
      <c r="C460" s="1">
        <v>4.1727600000000002</v>
      </c>
      <c r="D460" s="1">
        <v>4.0637999999999996</v>
      </c>
      <c r="E460" s="1">
        <v>0.16874800000000001</v>
      </c>
      <c r="F460" s="1">
        <v>2.0628299999999999</v>
      </c>
      <c r="G460" s="1">
        <v>6.0106599999999997</v>
      </c>
      <c r="H460" s="1">
        <v>1.9281600000000001</v>
      </c>
      <c r="I460" s="1">
        <v>4.9414800000000003</v>
      </c>
      <c r="J460" s="1">
        <v>1.45682</v>
      </c>
      <c r="K460" s="1">
        <v>1.55966</v>
      </c>
      <c r="L460" s="1">
        <v>0.19703599999999999</v>
      </c>
      <c r="M460" s="1">
        <v>2.5024700000000002</v>
      </c>
      <c r="N460" s="1">
        <v>3.38205</v>
      </c>
      <c r="O460" s="1">
        <v>2.73285</v>
      </c>
      <c r="P460" s="1">
        <v>1.16547</v>
      </c>
      <c r="Q460" s="1">
        <v>2.4090500000000001</v>
      </c>
      <c r="R460" s="1">
        <v>1.0680400000000001</v>
      </c>
      <c r="S460" s="1">
        <v>2.3141600000000002</v>
      </c>
      <c r="T460" s="1">
        <v>3.9261400000000002</v>
      </c>
      <c r="U460" s="1">
        <v>3.93777</v>
      </c>
      <c r="V460" s="1" t="s">
        <v>23</v>
      </c>
      <c r="W460" s="1">
        <f>ABS(IK_diagnostics_degrees[[#This Row],[Column1]]-A459)</f>
        <v>1.6339600000000001</v>
      </c>
      <c r="X460" s="1">
        <f>ABS(IK_diagnostics_degrees[[#This Row],[Column2]]-B459)</f>
        <v>2.25319</v>
      </c>
      <c r="Y460" s="1">
        <f>ABS(IK_diagnostics_degrees[[#This Row],[Column3]]-C459)</f>
        <v>1.2537899999999995</v>
      </c>
      <c r="Z460" s="1">
        <f>ABS(IK_diagnostics_degrees[[#This Row],[Column4]]-D459)</f>
        <v>2.8279599999999996</v>
      </c>
      <c r="AA460" s="1">
        <f>ABS(IK_diagnostics_degrees[[#This Row],[Column5]]-E459)</f>
        <v>2.4502920000000001</v>
      </c>
      <c r="AB460" s="1">
        <f>ABS(IK_diagnostics_degrees[[#This Row],[Column6]]-F459)</f>
        <v>1.4165399999999999</v>
      </c>
      <c r="AC460" s="1">
        <f>ABS(IK_diagnostics_degrees[[#This Row],[Column7]]-G459)</f>
        <v>3.2985299999999995</v>
      </c>
      <c r="AD460" s="1">
        <f>ABS(IK_diagnostics_degrees[[#This Row],[Column8]]-H459)</f>
        <v>2.8728800000000003</v>
      </c>
      <c r="AE460" s="1">
        <f>ABS(IK_diagnostics_degrees[[#This Row],[Column9]]-I459)</f>
        <v>0.2260099999999996</v>
      </c>
      <c r="AF460" s="1">
        <f>ABS(IK_diagnostics_degrees[[#This Row],[Column10]]-J459)</f>
        <v>3.00292</v>
      </c>
      <c r="AG460" s="1">
        <f>ABS(IK_diagnostics_degrees[[#This Row],[Column11]]-K459)</f>
        <v>9.9970000000000114E-2</v>
      </c>
      <c r="AH460" s="1">
        <f>ABS(IK_diagnostics_degrees[[#This Row],[Column12]]-L459)</f>
        <v>3.3369739999999997</v>
      </c>
      <c r="AI460" s="1">
        <f>ABS(IK_diagnostics_degrees[[#This Row],[Column13]]-M459)</f>
        <v>1.1656800000000003</v>
      </c>
      <c r="AJ460" s="1">
        <f>ABS(IK_diagnostics_degrees[[#This Row],[Column14]]-N459)</f>
        <v>1.12785</v>
      </c>
      <c r="AK460" s="1">
        <f>ABS(IK_diagnostics_degrees[[#This Row],[Column15]]-O459)</f>
        <v>1.9996659999999999</v>
      </c>
      <c r="AL460" s="1">
        <f>ABS(IK_diagnostics_degrees[[#This Row],[Column16]]-P459)</f>
        <v>0.38363999999999998</v>
      </c>
      <c r="AM460" s="1">
        <f>ABS(IK_diagnostics_degrees[[#This Row],[Column17]]-Q459)</f>
        <v>3.0596000000000001</v>
      </c>
      <c r="AN460" s="1">
        <f>ABS(IK_diagnostics_degrees[[#This Row],[Column18]]-R459)</f>
        <v>4.7054499999999999</v>
      </c>
      <c r="AO460" s="1">
        <f>ABS(IK_diagnostics_degrees[[#This Row],[Column19]]-S459)</f>
        <v>2.2704441000000002</v>
      </c>
      <c r="AP460" s="1">
        <f>ABS(IK_diagnostics_degrees[[#This Row],[Column20]]-T459)</f>
        <v>1.2022300000000001</v>
      </c>
      <c r="AQ460" s="1">
        <f>ABS(IK_diagnostics_degrees[[#This Row],[Column21]]-U459)</f>
        <v>1.5636699999999997</v>
      </c>
    </row>
    <row r="461" spans="1:43" x14ac:dyDescent="0.25">
      <c r="A461" s="1">
        <v>2.9225400000000001</v>
      </c>
      <c r="B461" s="1">
        <v>4.0943199999999997</v>
      </c>
      <c r="C461" s="1">
        <v>4.9619299999999997</v>
      </c>
      <c r="D461" s="1">
        <v>4.3571099999999996</v>
      </c>
      <c r="E461" s="1">
        <v>0.60328199999999998</v>
      </c>
      <c r="F461" s="1">
        <v>1.7117899999999999</v>
      </c>
      <c r="G461" s="1">
        <v>1.64621</v>
      </c>
      <c r="H461" s="1">
        <v>3.2985600000000002</v>
      </c>
      <c r="I461" s="1">
        <v>0.59175900000000003</v>
      </c>
      <c r="J461" s="1">
        <v>0.93688000000000005</v>
      </c>
      <c r="K461" s="1">
        <v>1.46146</v>
      </c>
      <c r="L461" s="1">
        <v>1.03688</v>
      </c>
      <c r="M461" s="1">
        <v>3.6365400000000001</v>
      </c>
      <c r="N461" s="1">
        <v>2.74112</v>
      </c>
      <c r="O461" s="1">
        <v>2.2578100000000001</v>
      </c>
      <c r="P461" s="1">
        <v>3.00779</v>
      </c>
      <c r="Q461" s="1">
        <v>1.06572</v>
      </c>
      <c r="R461" s="1">
        <v>0.19061</v>
      </c>
      <c r="S461" s="1">
        <v>2.8700299999999999</v>
      </c>
      <c r="T461" s="1" t="s">
        <v>22</v>
      </c>
      <c r="U461" s="1">
        <v>5.6459999999999999</v>
      </c>
      <c r="V461" s="1" t="s">
        <v>23</v>
      </c>
      <c r="W461" s="1">
        <f>ABS(IK_diagnostics_degrees[[#This Row],[Column1]]-A460)</f>
        <v>0.37709999999999999</v>
      </c>
      <c r="X461" s="1">
        <f>ABS(IK_diagnostics_degrees[[#This Row],[Column2]]-B460)</f>
        <v>2.3956199999999996</v>
      </c>
      <c r="Y461" s="1">
        <f>ABS(IK_diagnostics_degrees[[#This Row],[Column3]]-C460)</f>
        <v>0.78916999999999948</v>
      </c>
      <c r="Z461" s="1">
        <f>ABS(IK_diagnostics_degrees[[#This Row],[Column4]]-D460)</f>
        <v>0.29330999999999996</v>
      </c>
      <c r="AA461" s="1">
        <f>ABS(IK_diagnostics_degrees[[#This Row],[Column5]]-E460)</f>
        <v>0.43453399999999998</v>
      </c>
      <c r="AB461" s="1">
        <f>ABS(IK_diagnostics_degrees[[#This Row],[Column6]]-F460)</f>
        <v>0.35104000000000002</v>
      </c>
      <c r="AC461" s="1">
        <f>ABS(IK_diagnostics_degrees[[#This Row],[Column7]]-G460)</f>
        <v>4.3644499999999997</v>
      </c>
      <c r="AD461" s="1">
        <f>ABS(IK_diagnostics_degrees[[#This Row],[Column8]]-H460)</f>
        <v>1.3704000000000001</v>
      </c>
      <c r="AE461" s="1">
        <f>ABS(IK_diagnostics_degrees[[#This Row],[Column9]]-I460)</f>
        <v>4.3497210000000006</v>
      </c>
      <c r="AF461" s="1">
        <f>ABS(IK_diagnostics_degrees[[#This Row],[Column10]]-J460)</f>
        <v>0.51993999999999996</v>
      </c>
      <c r="AG461" s="1">
        <f>ABS(IK_diagnostics_degrees[[#This Row],[Column11]]-K460)</f>
        <v>9.8200000000000065E-2</v>
      </c>
      <c r="AH461" s="1">
        <f>ABS(IK_diagnostics_degrees[[#This Row],[Column12]]-L460)</f>
        <v>0.83984400000000003</v>
      </c>
      <c r="AI461" s="1">
        <f>ABS(IK_diagnostics_degrees[[#This Row],[Column13]]-M460)</f>
        <v>1.1340699999999999</v>
      </c>
      <c r="AJ461" s="1">
        <f>ABS(IK_diagnostics_degrees[[#This Row],[Column14]]-N460)</f>
        <v>0.64093</v>
      </c>
      <c r="AK461" s="1">
        <f>ABS(IK_diagnostics_degrees[[#This Row],[Column15]]-O460)</f>
        <v>0.47503999999999991</v>
      </c>
      <c r="AL461" s="1">
        <f>ABS(IK_diagnostics_degrees[[#This Row],[Column16]]-P460)</f>
        <v>1.84232</v>
      </c>
      <c r="AM461" s="1">
        <f>ABS(IK_diagnostics_degrees[[#This Row],[Column17]]-Q460)</f>
        <v>1.3433300000000001</v>
      </c>
      <c r="AN461" s="1">
        <f>ABS(IK_diagnostics_degrees[[#This Row],[Column18]]-R460)</f>
        <v>0.87743000000000015</v>
      </c>
      <c r="AO461" s="1">
        <f>ABS(IK_diagnostics_degrees[[#This Row],[Column19]]-S460)</f>
        <v>0.55586999999999964</v>
      </c>
      <c r="AP461" s="1">
        <f>ABS(IK_diagnostics_degrees[[#This Row],[Column20]]-T460)</f>
        <v>3.9261400000000002</v>
      </c>
      <c r="AQ461" s="1">
        <f>ABS(IK_diagnostics_degrees[[#This Row],[Column21]]-U460)</f>
        <v>1.7082299999999999</v>
      </c>
    </row>
    <row r="462" spans="1:43" x14ac:dyDescent="0.25">
      <c r="A462" s="1">
        <v>5.8347899999999999</v>
      </c>
      <c r="B462" s="1">
        <v>0.78297499999999998</v>
      </c>
      <c r="C462" s="1">
        <v>0.63163100000000005</v>
      </c>
      <c r="D462" s="1">
        <v>4.1995899999999997</v>
      </c>
      <c r="E462" s="1">
        <v>2.8689499999999999</v>
      </c>
      <c r="F462" s="1">
        <v>2.9031500000000001</v>
      </c>
      <c r="G462" s="1">
        <v>5.1628999999999996</v>
      </c>
      <c r="H462" s="1">
        <v>3.1452900000000001</v>
      </c>
      <c r="I462" s="1">
        <v>2.5198499999999999</v>
      </c>
      <c r="J462" s="1">
        <v>2.7727200000000001</v>
      </c>
      <c r="K462" s="1">
        <v>5.7156799999999999</v>
      </c>
      <c r="L462" s="1">
        <v>2.3875500000000001</v>
      </c>
      <c r="M462" s="1">
        <v>2.75284</v>
      </c>
      <c r="N462" s="1">
        <v>6.2831900000000003</v>
      </c>
      <c r="O462" s="1">
        <v>3.4164699999999999</v>
      </c>
      <c r="P462" s="1">
        <v>4.4489200000000002</v>
      </c>
      <c r="Q462" s="1">
        <v>1.1245700000000001</v>
      </c>
      <c r="R462" s="1">
        <v>1.31552</v>
      </c>
      <c r="S462" s="1">
        <v>2.4744000000000002</v>
      </c>
      <c r="T462" s="1">
        <v>5.4440600000000003</v>
      </c>
      <c r="U462" s="1">
        <v>4.7685300000000002</v>
      </c>
      <c r="V462" s="1" t="s">
        <v>23</v>
      </c>
      <c r="W462" s="1">
        <f>ABS(IK_diagnostics_degrees[[#This Row],[Column1]]-A461)</f>
        <v>2.9122499999999998</v>
      </c>
      <c r="X462" s="1">
        <f>ABS(IK_diagnostics_degrees[[#This Row],[Column2]]-B461)</f>
        <v>3.3113449999999998</v>
      </c>
      <c r="Y462" s="1">
        <f>ABS(IK_diagnostics_degrees[[#This Row],[Column3]]-C461)</f>
        <v>4.3302990000000001</v>
      </c>
      <c r="Z462" s="1">
        <f>ABS(IK_diagnostics_degrees[[#This Row],[Column4]]-D461)</f>
        <v>0.15751999999999988</v>
      </c>
      <c r="AA462" s="1">
        <f>ABS(IK_diagnostics_degrees[[#This Row],[Column5]]-E461)</f>
        <v>2.2656679999999998</v>
      </c>
      <c r="AB462" s="1">
        <f>ABS(IK_diagnostics_degrees[[#This Row],[Column6]]-F461)</f>
        <v>1.1913600000000002</v>
      </c>
      <c r="AC462" s="1">
        <f>ABS(IK_diagnostics_degrees[[#This Row],[Column7]]-G461)</f>
        <v>3.5166899999999996</v>
      </c>
      <c r="AD462" s="1">
        <f>ABS(IK_diagnostics_degrees[[#This Row],[Column8]]-H461)</f>
        <v>0.15327000000000002</v>
      </c>
      <c r="AE462" s="1">
        <f>ABS(IK_diagnostics_degrees[[#This Row],[Column9]]-I461)</f>
        <v>1.9280909999999998</v>
      </c>
      <c r="AF462" s="1">
        <f>ABS(IK_diagnostics_degrees[[#This Row],[Column10]]-J461)</f>
        <v>1.8358400000000001</v>
      </c>
      <c r="AG462" s="1">
        <f>ABS(IK_diagnostics_degrees[[#This Row],[Column11]]-K461)</f>
        <v>4.2542200000000001</v>
      </c>
      <c r="AH462" s="1">
        <f>ABS(IK_diagnostics_degrees[[#This Row],[Column12]]-L461)</f>
        <v>1.35067</v>
      </c>
      <c r="AI462" s="1">
        <f>ABS(IK_diagnostics_degrees[[#This Row],[Column13]]-M461)</f>
        <v>0.88370000000000015</v>
      </c>
      <c r="AJ462" s="1">
        <f>ABS(IK_diagnostics_degrees[[#This Row],[Column14]]-N461)</f>
        <v>3.5420700000000003</v>
      </c>
      <c r="AK462" s="1">
        <f>ABS(IK_diagnostics_degrees[[#This Row],[Column15]]-O461)</f>
        <v>1.1586599999999998</v>
      </c>
      <c r="AL462" s="1">
        <f>ABS(IK_diagnostics_degrees[[#This Row],[Column16]]-P461)</f>
        <v>1.4411300000000002</v>
      </c>
      <c r="AM462" s="1">
        <f>ABS(IK_diagnostics_degrees[[#This Row],[Column17]]-Q461)</f>
        <v>5.8850000000000069E-2</v>
      </c>
      <c r="AN462" s="1">
        <f>ABS(IK_diagnostics_degrees[[#This Row],[Column18]]-R461)</f>
        <v>1.1249100000000001</v>
      </c>
      <c r="AO462" s="1">
        <f>ABS(IK_diagnostics_degrees[[#This Row],[Column19]]-S461)</f>
        <v>0.3956299999999997</v>
      </c>
      <c r="AP462" s="1">
        <f>ABS(IK_diagnostics_degrees[[#This Row],[Column20]]-T461)</f>
        <v>5.4440600000000003</v>
      </c>
      <c r="AQ462" s="1">
        <f>ABS(IK_diagnostics_degrees[[#This Row],[Column21]]-U461)</f>
        <v>0.87746999999999975</v>
      </c>
    </row>
    <row r="463" spans="1:43" x14ac:dyDescent="0.25">
      <c r="A463" s="1">
        <v>5.85989</v>
      </c>
      <c r="B463" s="1">
        <v>0.61386600000000002</v>
      </c>
      <c r="C463" s="1">
        <v>4.9278300000000002</v>
      </c>
      <c r="D463" s="1">
        <v>6.2198900000000004</v>
      </c>
      <c r="E463" s="1">
        <v>6.27799</v>
      </c>
      <c r="F463" s="1">
        <v>3.01098</v>
      </c>
      <c r="G463" s="1">
        <v>1.3452900000000001</v>
      </c>
      <c r="H463" s="1">
        <v>2.7563800000000001</v>
      </c>
      <c r="I463" s="1">
        <v>3.7787700000000002</v>
      </c>
      <c r="J463" s="1">
        <v>4.2876600000000004E-3</v>
      </c>
      <c r="K463" s="1" t="s">
        <v>22</v>
      </c>
      <c r="L463" s="1">
        <v>5.7137500000000001E-2</v>
      </c>
      <c r="M463" s="1">
        <v>0.43042599999999998</v>
      </c>
      <c r="N463" s="1">
        <v>3.8925200000000002</v>
      </c>
      <c r="O463" s="1">
        <v>3.8403499999999999</v>
      </c>
      <c r="P463" s="1">
        <v>0.41826600000000003</v>
      </c>
      <c r="Q463" s="1">
        <v>2.6877499999999999</v>
      </c>
      <c r="R463" s="1">
        <v>2.47987</v>
      </c>
      <c r="S463" s="1">
        <v>6.2831900000000003</v>
      </c>
      <c r="T463" s="1">
        <v>4.3129200000000001</v>
      </c>
      <c r="U463" s="1">
        <v>2.1822400000000002</v>
      </c>
      <c r="V463" s="1" t="s">
        <v>23</v>
      </c>
      <c r="W463" s="1">
        <f>ABS(IK_diagnostics_degrees[[#This Row],[Column1]]-A462)</f>
        <v>2.5100000000000122E-2</v>
      </c>
      <c r="X463" s="1">
        <f>ABS(IK_diagnostics_degrees[[#This Row],[Column2]]-B462)</f>
        <v>0.16910899999999995</v>
      </c>
      <c r="Y463" s="1">
        <f>ABS(IK_diagnostics_degrees[[#This Row],[Column3]]-C462)</f>
        <v>4.2961989999999997</v>
      </c>
      <c r="Z463" s="1">
        <f>ABS(IK_diagnostics_degrees[[#This Row],[Column4]]-D462)</f>
        <v>2.0203000000000007</v>
      </c>
      <c r="AA463" s="1">
        <f>ABS(IK_diagnostics_degrees[[#This Row],[Column5]]-E462)</f>
        <v>3.4090400000000001</v>
      </c>
      <c r="AB463" s="1">
        <f>ABS(IK_diagnostics_degrees[[#This Row],[Column6]]-F462)</f>
        <v>0.10782999999999987</v>
      </c>
      <c r="AC463" s="1">
        <f>ABS(IK_diagnostics_degrees[[#This Row],[Column7]]-G462)</f>
        <v>3.8176099999999993</v>
      </c>
      <c r="AD463" s="1">
        <f>ABS(IK_diagnostics_degrees[[#This Row],[Column8]]-H462)</f>
        <v>0.38891000000000009</v>
      </c>
      <c r="AE463" s="1">
        <f>ABS(IK_diagnostics_degrees[[#This Row],[Column9]]-I462)</f>
        <v>1.2589200000000003</v>
      </c>
      <c r="AF463" s="1">
        <f>ABS(IK_diagnostics_degrees[[#This Row],[Column10]]-J462)</f>
        <v>2.7684323399999999</v>
      </c>
      <c r="AG463" s="1">
        <f>ABS(IK_diagnostics_degrees[[#This Row],[Column11]]-K462)</f>
        <v>5.7156799999999999</v>
      </c>
      <c r="AH463" s="1">
        <f>ABS(IK_diagnostics_degrees[[#This Row],[Column12]]-L462)</f>
        <v>2.3304125</v>
      </c>
      <c r="AI463" s="1">
        <f>ABS(IK_diagnostics_degrees[[#This Row],[Column13]]-M462)</f>
        <v>2.3224140000000002</v>
      </c>
      <c r="AJ463" s="1">
        <f>ABS(IK_diagnostics_degrees[[#This Row],[Column14]]-N462)</f>
        <v>2.3906700000000001</v>
      </c>
      <c r="AK463" s="1">
        <f>ABS(IK_diagnostics_degrees[[#This Row],[Column15]]-O462)</f>
        <v>0.42388000000000003</v>
      </c>
      <c r="AL463" s="1">
        <f>ABS(IK_diagnostics_degrees[[#This Row],[Column16]]-P462)</f>
        <v>4.0306540000000002</v>
      </c>
      <c r="AM463" s="1">
        <f>ABS(IK_diagnostics_degrees[[#This Row],[Column17]]-Q462)</f>
        <v>1.5631799999999998</v>
      </c>
      <c r="AN463" s="1">
        <f>ABS(IK_diagnostics_degrees[[#This Row],[Column18]]-R462)</f>
        <v>1.16435</v>
      </c>
      <c r="AO463" s="1">
        <f>ABS(IK_diagnostics_degrees[[#This Row],[Column19]]-S462)</f>
        <v>3.8087900000000001</v>
      </c>
      <c r="AP463" s="1">
        <f>ABS(IK_diagnostics_degrees[[#This Row],[Column20]]-T462)</f>
        <v>1.1311400000000003</v>
      </c>
      <c r="AQ463" s="1">
        <f>ABS(IK_diagnostics_degrees[[#This Row],[Column21]]-U462)</f>
        <v>2.58629</v>
      </c>
    </row>
    <row r="464" spans="1:43" x14ac:dyDescent="0.25">
      <c r="A464" s="1">
        <v>5.6723699999999999</v>
      </c>
      <c r="B464" s="1">
        <v>6.2831900000000003</v>
      </c>
      <c r="C464" s="1">
        <v>0.95040899999999995</v>
      </c>
      <c r="D464" s="1">
        <v>0.198158</v>
      </c>
      <c r="E464" s="1">
        <v>3.7062499999999998</v>
      </c>
      <c r="F464" s="1">
        <v>3.3895499999999998</v>
      </c>
      <c r="G464" s="1">
        <v>4.5245199999999999</v>
      </c>
      <c r="H464" s="1">
        <v>2.1623000000000001</v>
      </c>
      <c r="I464" s="1">
        <v>4.9383100000000004</v>
      </c>
      <c r="J464" s="1">
        <v>0.37356800000000001</v>
      </c>
      <c r="K464" s="1">
        <v>0.69770200000000004</v>
      </c>
      <c r="L464" s="1">
        <v>1.7355700000000001</v>
      </c>
      <c r="M464" s="1">
        <v>5.2212399999999999</v>
      </c>
      <c r="N464" s="1">
        <v>4.5274400000000004</v>
      </c>
      <c r="O464" s="1">
        <v>6.2831900000000003</v>
      </c>
      <c r="P464" s="1">
        <v>2.4677799999999999</v>
      </c>
      <c r="Q464" s="1">
        <v>0.30504999999999999</v>
      </c>
      <c r="R464" s="1">
        <v>0.590534</v>
      </c>
      <c r="S464" s="1">
        <v>0.45294699999999999</v>
      </c>
      <c r="T464" s="1">
        <v>1.1401300000000001</v>
      </c>
      <c r="U464" s="1">
        <v>3.0476200000000002</v>
      </c>
      <c r="V464" s="1" t="s">
        <v>23</v>
      </c>
      <c r="W464" s="1">
        <f>ABS(IK_diagnostics_degrees[[#This Row],[Column1]]-A463)</f>
        <v>0.18752000000000013</v>
      </c>
      <c r="X464" s="1">
        <f>ABS(IK_diagnostics_degrees[[#This Row],[Column2]]-B463)</f>
        <v>5.6693240000000005</v>
      </c>
      <c r="Y464" s="1">
        <f>ABS(IK_diagnostics_degrees[[#This Row],[Column3]]-C463)</f>
        <v>3.9774210000000001</v>
      </c>
      <c r="Z464" s="1">
        <f>ABS(IK_diagnostics_degrees[[#This Row],[Column4]]-D463)</f>
        <v>6.0217320000000001</v>
      </c>
      <c r="AA464" s="1">
        <f>ABS(IK_diagnostics_degrees[[#This Row],[Column5]]-E463)</f>
        <v>2.5717400000000001</v>
      </c>
      <c r="AB464" s="1">
        <f>ABS(IK_diagnostics_degrees[[#This Row],[Column6]]-F463)</f>
        <v>0.37856999999999985</v>
      </c>
      <c r="AC464" s="1">
        <f>ABS(IK_diagnostics_degrees[[#This Row],[Column7]]-G463)</f>
        <v>3.1792299999999996</v>
      </c>
      <c r="AD464" s="1">
        <f>ABS(IK_diagnostics_degrees[[#This Row],[Column8]]-H463)</f>
        <v>0.59407999999999994</v>
      </c>
      <c r="AE464" s="1">
        <f>ABS(IK_diagnostics_degrees[[#This Row],[Column9]]-I463)</f>
        <v>1.1595400000000002</v>
      </c>
      <c r="AF464" s="1">
        <f>ABS(IK_diagnostics_degrees[[#This Row],[Column10]]-J463)</f>
        <v>0.36928033999999998</v>
      </c>
      <c r="AG464" s="1">
        <f>ABS(IK_diagnostics_degrees[[#This Row],[Column11]]-K463)</f>
        <v>0.69770200000000004</v>
      </c>
      <c r="AH464" s="1">
        <f>ABS(IK_diagnostics_degrees[[#This Row],[Column12]]-L463)</f>
        <v>1.6784325</v>
      </c>
      <c r="AI464" s="1">
        <f>ABS(IK_diagnostics_degrees[[#This Row],[Column13]]-M463)</f>
        <v>4.7908140000000001</v>
      </c>
      <c r="AJ464" s="1">
        <f>ABS(IK_diagnostics_degrees[[#This Row],[Column14]]-N463)</f>
        <v>0.63492000000000015</v>
      </c>
      <c r="AK464" s="1">
        <f>ABS(IK_diagnostics_degrees[[#This Row],[Column15]]-O463)</f>
        <v>2.4428400000000003</v>
      </c>
      <c r="AL464" s="1">
        <f>ABS(IK_diagnostics_degrees[[#This Row],[Column16]]-P463)</f>
        <v>2.0495139999999998</v>
      </c>
      <c r="AM464" s="1">
        <f>ABS(IK_diagnostics_degrees[[#This Row],[Column17]]-Q463)</f>
        <v>2.3826999999999998</v>
      </c>
      <c r="AN464" s="1">
        <f>ABS(IK_diagnostics_degrees[[#This Row],[Column18]]-R463)</f>
        <v>1.8893360000000001</v>
      </c>
      <c r="AO464" s="1">
        <f>ABS(IK_diagnostics_degrees[[#This Row],[Column19]]-S463)</f>
        <v>5.8302430000000003</v>
      </c>
      <c r="AP464" s="1">
        <f>ABS(IK_diagnostics_degrees[[#This Row],[Column20]]-T463)</f>
        <v>3.17279</v>
      </c>
      <c r="AQ464" s="1">
        <f>ABS(IK_diagnostics_degrees[[#This Row],[Column21]]-U463)</f>
        <v>0.86538000000000004</v>
      </c>
    </row>
    <row r="465" spans="1:43" x14ac:dyDescent="0.25">
      <c r="A465" s="1">
        <v>1.5533E-2</v>
      </c>
      <c r="B465" s="1">
        <v>4.8270200000000001</v>
      </c>
      <c r="C465" s="1">
        <v>3.5861800000000001</v>
      </c>
      <c r="D465" s="1">
        <v>0.83754300000000004</v>
      </c>
      <c r="E465" s="1">
        <v>1.9328799999999999</v>
      </c>
      <c r="F465" s="1">
        <v>4.0071700000000003</v>
      </c>
      <c r="G465" s="1">
        <v>5.4082999999999997</v>
      </c>
      <c r="H465" s="1">
        <v>6.1312499999999996</v>
      </c>
      <c r="I465" s="1" t="s">
        <v>22</v>
      </c>
      <c r="J465" s="1">
        <v>3.7035</v>
      </c>
      <c r="K465" s="1">
        <v>1.06023</v>
      </c>
      <c r="L465" s="1">
        <v>0.70440100000000005</v>
      </c>
      <c r="M465" s="1">
        <v>0.63409099999999996</v>
      </c>
      <c r="N465" s="1">
        <v>3.56549</v>
      </c>
      <c r="O465" s="1">
        <v>5.7888599999999997</v>
      </c>
      <c r="P465" s="1">
        <v>6.0486000000000004</v>
      </c>
      <c r="Q465" s="1">
        <v>3.5903299999999998</v>
      </c>
      <c r="R465" s="1">
        <v>0.98265800000000003</v>
      </c>
      <c r="S465" s="1">
        <v>5.4469500000000002</v>
      </c>
      <c r="T465" s="1">
        <v>2.1495600000000001</v>
      </c>
      <c r="U465" s="1">
        <v>0.84961299999999995</v>
      </c>
      <c r="V465" s="1" t="s">
        <v>23</v>
      </c>
      <c r="W465" s="1">
        <f>ABS(IK_diagnostics_degrees[[#This Row],[Column1]]-A464)</f>
        <v>5.6568370000000003</v>
      </c>
      <c r="X465" s="1">
        <f>ABS(IK_diagnostics_degrees[[#This Row],[Column2]]-B464)</f>
        <v>1.4561700000000002</v>
      </c>
      <c r="Y465" s="1">
        <f>ABS(IK_diagnostics_degrees[[#This Row],[Column3]]-C464)</f>
        <v>2.6357710000000001</v>
      </c>
      <c r="Z465" s="1">
        <f>ABS(IK_diagnostics_degrees[[#This Row],[Column4]]-D464)</f>
        <v>0.63938500000000009</v>
      </c>
      <c r="AA465" s="1">
        <f>ABS(IK_diagnostics_degrees[[#This Row],[Column5]]-E464)</f>
        <v>1.7733699999999999</v>
      </c>
      <c r="AB465" s="1">
        <f>ABS(IK_diagnostics_degrees[[#This Row],[Column6]]-F464)</f>
        <v>0.6176200000000005</v>
      </c>
      <c r="AC465" s="1">
        <f>ABS(IK_diagnostics_degrees[[#This Row],[Column7]]-G464)</f>
        <v>0.88377999999999979</v>
      </c>
      <c r="AD465" s="1">
        <f>ABS(IK_diagnostics_degrees[[#This Row],[Column8]]-H464)</f>
        <v>3.9689499999999995</v>
      </c>
      <c r="AE465" s="1">
        <f>ABS(IK_diagnostics_degrees[[#This Row],[Column9]]-I464)</f>
        <v>4.9383100000000004</v>
      </c>
      <c r="AF465" s="1">
        <f>ABS(IK_diagnostics_degrees[[#This Row],[Column10]]-J464)</f>
        <v>3.3299319999999999</v>
      </c>
      <c r="AG465" s="1">
        <f>ABS(IK_diagnostics_degrees[[#This Row],[Column11]]-K464)</f>
        <v>0.36252799999999996</v>
      </c>
      <c r="AH465" s="1">
        <f>ABS(IK_diagnostics_degrees[[#This Row],[Column12]]-L464)</f>
        <v>1.031169</v>
      </c>
      <c r="AI465" s="1">
        <f>ABS(IK_diagnostics_degrees[[#This Row],[Column13]]-M464)</f>
        <v>4.5871490000000001</v>
      </c>
      <c r="AJ465" s="1">
        <f>ABS(IK_diagnostics_degrees[[#This Row],[Column14]]-N464)</f>
        <v>0.9619500000000003</v>
      </c>
      <c r="AK465" s="1">
        <f>ABS(IK_diagnostics_degrees[[#This Row],[Column15]]-O464)</f>
        <v>0.4943300000000006</v>
      </c>
      <c r="AL465" s="1">
        <f>ABS(IK_diagnostics_degrees[[#This Row],[Column16]]-P464)</f>
        <v>3.5808200000000006</v>
      </c>
      <c r="AM465" s="1">
        <f>ABS(IK_diagnostics_degrees[[#This Row],[Column17]]-Q464)</f>
        <v>3.2852799999999998</v>
      </c>
      <c r="AN465" s="1">
        <f>ABS(IK_diagnostics_degrees[[#This Row],[Column18]]-R464)</f>
        <v>0.39212400000000003</v>
      </c>
      <c r="AO465" s="1">
        <f>ABS(IK_diagnostics_degrees[[#This Row],[Column19]]-S464)</f>
        <v>4.9940030000000002</v>
      </c>
      <c r="AP465" s="1">
        <f>ABS(IK_diagnostics_degrees[[#This Row],[Column20]]-T464)</f>
        <v>1.00943</v>
      </c>
      <c r="AQ465" s="1">
        <f>ABS(IK_diagnostics_degrees[[#This Row],[Column21]]-U464)</f>
        <v>2.1980070000000005</v>
      </c>
    </row>
    <row r="466" spans="1:43" x14ac:dyDescent="0.25">
      <c r="A466" s="1">
        <v>1.9930399999999999</v>
      </c>
      <c r="B466" s="1">
        <v>3.0043099999999998</v>
      </c>
      <c r="C466" s="1">
        <v>3.2923200000000001</v>
      </c>
      <c r="D466" s="1">
        <v>2.8378100000000002</v>
      </c>
      <c r="E466" s="1">
        <v>1.1220600000000001</v>
      </c>
      <c r="F466" s="1">
        <v>3.6411500000000001</v>
      </c>
      <c r="G466" s="1">
        <v>4.5385</v>
      </c>
      <c r="H466" s="1">
        <v>1.4510099999999999</v>
      </c>
      <c r="I466" s="1">
        <v>2.74505</v>
      </c>
      <c r="J466" s="1">
        <v>1.42256</v>
      </c>
      <c r="K466" s="1">
        <v>3.3816899999999999</v>
      </c>
      <c r="L466" s="1">
        <v>3.10982</v>
      </c>
      <c r="M466" s="1">
        <v>3.7526000000000002</v>
      </c>
      <c r="N466" s="1">
        <v>4.1038199999999998</v>
      </c>
      <c r="O466" s="1">
        <v>3.7143000000000002</v>
      </c>
      <c r="P466" s="1">
        <v>1.6339300000000001</v>
      </c>
      <c r="Q466" s="1">
        <v>2.4414899999999999</v>
      </c>
      <c r="R466" s="1">
        <v>3.5828000000000002</v>
      </c>
      <c r="S466" s="1">
        <v>1.7811399999999999</v>
      </c>
      <c r="T466" s="1">
        <v>4.5254500000000002</v>
      </c>
      <c r="U466" s="1">
        <v>0.61261500000000002</v>
      </c>
      <c r="V466" s="1" t="s">
        <v>23</v>
      </c>
      <c r="W466" s="1">
        <f>ABS(IK_diagnostics_degrees[[#This Row],[Column1]]-A465)</f>
        <v>1.9775069999999999</v>
      </c>
      <c r="X466" s="1">
        <f>ABS(IK_diagnostics_degrees[[#This Row],[Column2]]-B465)</f>
        <v>1.8227100000000003</v>
      </c>
      <c r="Y466" s="1">
        <f>ABS(IK_diagnostics_degrees[[#This Row],[Column3]]-C465)</f>
        <v>0.29386000000000001</v>
      </c>
      <c r="Z466" s="1">
        <f>ABS(IK_diagnostics_degrees[[#This Row],[Column4]]-D465)</f>
        <v>2.000267</v>
      </c>
      <c r="AA466" s="1">
        <f>ABS(IK_diagnostics_degrees[[#This Row],[Column5]]-E465)</f>
        <v>0.81081999999999987</v>
      </c>
      <c r="AB466" s="1">
        <f>ABS(IK_diagnostics_degrees[[#This Row],[Column6]]-F465)</f>
        <v>0.36602000000000023</v>
      </c>
      <c r="AC466" s="1">
        <f>ABS(IK_diagnostics_degrees[[#This Row],[Column7]]-G465)</f>
        <v>0.86979999999999968</v>
      </c>
      <c r="AD466" s="1">
        <f>ABS(IK_diagnostics_degrees[[#This Row],[Column8]]-H465)</f>
        <v>4.6802399999999995</v>
      </c>
      <c r="AE466" s="1">
        <f>ABS(IK_diagnostics_degrees[[#This Row],[Column9]]-I465)</f>
        <v>2.74505</v>
      </c>
      <c r="AF466" s="1">
        <f>ABS(IK_diagnostics_degrees[[#This Row],[Column10]]-J465)</f>
        <v>2.2809400000000002</v>
      </c>
      <c r="AG466" s="1">
        <f>ABS(IK_diagnostics_degrees[[#This Row],[Column11]]-K465)</f>
        <v>2.3214600000000001</v>
      </c>
      <c r="AH466" s="1">
        <f>ABS(IK_diagnostics_degrees[[#This Row],[Column12]]-L465)</f>
        <v>2.4054190000000002</v>
      </c>
      <c r="AI466" s="1">
        <f>ABS(IK_diagnostics_degrees[[#This Row],[Column13]]-M465)</f>
        <v>3.1185090000000004</v>
      </c>
      <c r="AJ466" s="1">
        <f>ABS(IK_diagnostics_degrees[[#This Row],[Column14]]-N465)</f>
        <v>0.53832999999999975</v>
      </c>
      <c r="AK466" s="1">
        <f>ABS(IK_diagnostics_degrees[[#This Row],[Column15]]-O465)</f>
        <v>2.0745599999999995</v>
      </c>
      <c r="AL466" s="1">
        <f>ABS(IK_diagnostics_degrees[[#This Row],[Column16]]-P465)</f>
        <v>4.4146700000000001</v>
      </c>
      <c r="AM466" s="1">
        <f>ABS(IK_diagnostics_degrees[[#This Row],[Column17]]-Q465)</f>
        <v>1.1488399999999999</v>
      </c>
      <c r="AN466" s="1">
        <f>ABS(IK_diagnostics_degrees[[#This Row],[Column18]]-R465)</f>
        <v>2.600142</v>
      </c>
      <c r="AO466" s="1">
        <f>ABS(IK_diagnostics_degrees[[#This Row],[Column19]]-S465)</f>
        <v>3.6658100000000005</v>
      </c>
      <c r="AP466" s="1">
        <f>ABS(IK_diagnostics_degrees[[#This Row],[Column20]]-T465)</f>
        <v>2.3758900000000001</v>
      </c>
      <c r="AQ466" s="1">
        <f>ABS(IK_diagnostics_degrees[[#This Row],[Column21]]-U465)</f>
        <v>0.23699799999999993</v>
      </c>
    </row>
    <row r="467" spans="1:43" x14ac:dyDescent="0.25">
      <c r="A467" s="1">
        <v>3.6524700000000001</v>
      </c>
      <c r="B467" s="1">
        <v>0.36385800000000001</v>
      </c>
      <c r="C467" s="1">
        <v>4.54758</v>
      </c>
      <c r="D467" s="1">
        <v>1.83118</v>
      </c>
      <c r="E467" s="1">
        <v>2.1019399999999999</v>
      </c>
      <c r="F467" s="1">
        <v>1.16381</v>
      </c>
      <c r="G467" s="1">
        <v>5.21888E-2</v>
      </c>
      <c r="H467" s="1">
        <v>3.80531</v>
      </c>
      <c r="I467" s="1">
        <v>3.5481099999999999</v>
      </c>
      <c r="J467" s="1">
        <v>2.90747</v>
      </c>
      <c r="K467" s="1">
        <v>3.3044699999999998</v>
      </c>
      <c r="L467" s="1">
        <v>1.7573399999999999</v>
      </c>
      <c r="M467" s="1">
        <v>5.4972700000000003</v>
      </c>
      <c r="N467" s="1">
        <v>2.1432799999999999</v>
      </c>
      <c r="O467" s="1">
        <v>1.40516</v>
      </c>
      <c r="P467" s="1">
        <v>0.72972400000000004</v>
      </c>
      <c r="Q467" s="1">
        <v>3.09579</v>
      </c>
      <c r="R467" s="1">
        <v>3.2767300000000001</v>
      </c>
      <c r="S467" s="1">
        <v>3.5201600000000002</v>
      </c>
      <c r="T467" s="1">
        <v>6.2774599999999996</v>
      </c>
      <c r="U467" s="1">
        <v>5.0717400000000001</v>
      </c>
      <c r="V467" s="1" t="s">
        <v>23</v>
      </c>
      <c r="W467" s="1">
        <f>ABS(IK_diagnostics_degrees[[#This Row],[Column1]]-A466)</f>
        <v>1.6594300000000002</v>
      </c>
      <c r="X467" s="1">
        <f>ABS(IK_diagnostics_degrees[[#This Row],[Column2]]-B466)</f>
        <v>2.6404519999999998</v>
      </c>
      <c r="Y467" s="1">
        <f>ABS(IK_diagnostics_degrees[[#This Row],[Column3]]-C466)</f>
        <v>1.2552599999999998</v>
      </c>
      <c r="Z467" s="1">
        <f>ABS(IK_diagnostics_degrees[[#This Row],[Column4]]-D466)</f>
        <v>1.0066300000000001</v>
      </c>
      <c r="AA467" s="1">
        <f>ABS(IK_diagnostics_degrees[[#This Row],[Column5]]-E466)</f>
        <v>0.97987999999999986</v>
      </c>
      <c r="AB467" s="1">
        <f>ABS(IK_diagnostics_degrees[[#This Row],[Column6]]-F466)</f>
        <v>2.4773399999999999</v>
      </c>
      <c r="AC467" s="1">
        <f>ABS(IK_diagnostics_degrees[[#This Row],[Column7]]-G466)</f>
        <v>4.4863112000000003</v>
      </c>
      <c r="AD467" s="1">
        <f>ABS(IK_diagnostics_degrees[[#This Row],[Column8]]-H466)</f>
        <v>2.3543000000000003</v>
      </c>
      <c r="AE467" s="1">
        <f>ABS(IK_diagnostics_degrees[[#This Row],[Column9]]-I466)</f>
        <v>0.80305999999999989</v>
      </c>
      <c r="AF467" s="1">
        <f>ABS(IK_diagnostics_degrees[[#This Row],[Column10]]-J466)</f>
        <v>1.48491</v>
      </c>
      <c r="AG467" s="1">
        <f>ABS(IK_diagnostics_degrees[[#This Row],[Column11]]-K466)</f>
        <v>7.7220000000000066E-2</v>
      </c>
      <c r="AH467" s="1">
        <f>ABS(IK_diagnostics_degrees[[#This Row],[Column12]]-L466)</f>
        <v>1.3524800000000001</v>
      </c>
      <c r="AI467" s="1">
        <f>ABS(IK_diagnostics_degrees[[#This Row],[Column13]]-M466)</f>
        <v>1.7446700000000002</v>
      </c>
      <c r="AJ467" s="1">
        <f>ABS(IK_diagnostics_degrees[[#This Row],[Column14]]-N466)</f>
        <v>1.9605399999999999</v>
      </c>
      <c r="AK467" s="1">
        <f>ABS(IK_diagnostics_degrees[[#This Row],[Column15]]-O466)</f>
        <v>2.3091400000000002</v>
      </c>
      <c r="AL467" s="1">
        <f>ABS(IK_diagnostics_degrees[[#This Row],[Column16]]-P466)</f>
        <v>0.90420600000000007</v>
      </c>
      <c r="AM467" s="1">
        <f>ABS(IK_diagnostics_degrees[[#This Row],[Column17]]-Q466)</f>
        <v>0.6543000000000001</v>
      </c>
      <c r="AN467" s="1">
        <f>ABS(IK_diagnostics_degrees[[#This Row],[Column18]]-R466)</f>
        <v>0.30607000000000006</v>
      </c>
      <c r="AO467" s="1">
        <f>ABS(IK_diagnostics_degrees[[#This Row],[Column19]]-S466)</f>
        <v>1.7390200000000002</v>
      </c>
      <c r="AP467" s="1">
        <f>ABS(IK_diagnostics_degrees[[#This Row],[Column20]]-T466)</f>
        <v>1.7520099999999994</v>
      </c>
      <c r="AQ467" s="1">
        <f>ABS(IK_diagnostics_degrees[[#This Row],[Column21]]-U466)</f>
        <v>4.4591250000000002</v>
      </c>
    </row>
    <row r="468" spans="1:43" x14ac:dyDescent="0.25">
      <c r="A468" s="1">
        <v>4.20662</v>
      </c>
      <c r="B468" s="1">
        <v>2.1199699999999999</v>
      </c>
      <c r="C468" s="1">
        <v>2.6101999999999999</v>
      </c>
      <c r="D468" s="1">
        <v>1.08684</v>
      </c>
      <c r="E468" s="1">
        <v>1.7081800000000001E-2</v>
      </c>
      <c r="F468" s="1">
        <v>5.4583399999999997</v>
      </c>
      <c r="G468" s="1">
        <v>3.8905599999999998</v>
      </c>
      <c r="H468" s="1">
        <v>4.4858599999999997</v>
      </c>
      <c r="I468" s="1">
        <v>1.831</v>
      </c>
      <c r="J468" s="1">
        <v>2.6867000000000001</v>
      </c>
      <c r="K468" s="1">
        <v>3.2965800000000001</v>
      </c>
      <c r="L468" s="1">
        <v>6.1412899999999997</v>
      </c>
      <c r="M468" s="1">
        <v>3.1632400000000001</v>
      </c>
      <c r="N468" s="1">
        <v>2.71353</v>
      </c>
      <c r="O468" s="1">
        <v>3.2301099999999998</v>
      </c>
      <c r="P468" s="1">
        <v>3.7988499999999998</v>
      </c>
      <c r="Q468" s="1">
        <v>0.30706600000000001</v>
      </c>
      <c r="R468" s="1">
        <v>1.93649</v>
      </c>
      <c r="S468" s="1">
        <v>5.55199</v>
      </c>
      <c r="T468" s="1">
        <v>0.65848700000000004</v>
      </c>
      <c r="U468" s="1">
        <v>5.2994500000000002</v>
      </c>
      <c r="V468" s="1" t="s">
        <v>23</v>
      </c>
      <c r="W468" s="1">
        <f>ABS(IK_diagnostics_degrees[[#This Row],[Column1]]-A467)</f>
        <v>0.55414999999999992</v>
      </c>
      <c r="X468" s="1">
        <f>ABS(IK_diagnostics_degrees[[#This Row],[Column2]]-B467)</f>
        <v>1.7561119999999999</v>
      </c>
      <c r="Y468" s="1">
        <f>ABS(IK_diagnostics_degrees[[#This Row],[Column3]]-C467)</f>
        <v>1.9373800000000001</v>
      </c>
      <c r="Z468" s="1">
        <f>ABS(IK_diagnostics_degrees[[#This Row],[Column4]]-D467)</f>
        <v>0.74434</v>
      </c>
      <c r="AA468" s="1">
        <f>ABS(IK_diagnostics_degrees[[#This Row],[Column5]]-E467)</f>
        <v>2.0848581999999998</v>
      </c>
      <c r="AB468" s="1">
        <f>ABS(IK_diagnostics_degrees[[#This Row],[Column6]]-F467)</f>
        <v>4.29453</v>
      </c>
      <c r="AC468" s="1">
        <f>ABS(IK_diagnostics_degrees[[#This Row],[Column7]]-G467)</f>
        <v>3.8383711999999997</v>
      </c>
      <c r="AD468" s="1">
        <f>ABS(IK_diagnostics_degrees[[#This Row],[Column8]]-H467)</f>
        <v>0.68054999999999977</v>
      </c>
      <c r="AE468" s="1">
        <f>ABS(IK_diagnostics_degrees[[#This Row],[Column9]]-I467)</f>
        <v>1.7171099999999999</v>
      </c>
      <c r="AF468" s="1">
        <f>ABS(IK_diagnostics_degrees[[#This Row],[Column10]]-J467)</f>
        <v>0.22076999999999991</v>
      </c>
      <c r="AG468" s="1">
        <f>ABS(IK_diagnostics_degrees[[#This Row],[Column11]]-K467)</f>
        <v>7.8899999999997306E-3</v>
      </c>
      <c r="AH468" s="1">
        <f>ABS(IK_diagnostics_degrees[[#This Row],[Column12]]-L467)</f>
        <v>4.3839499999999996</v>
      </c>
      <c r="AI468" s="1">
        <f>ABS(IK_diagnostics_degrees[[#This Row],[Column13]]-M467)</f>
        <v>2.3340300000000003</v>
      </c>
      <c r="AJ468" s="1">
        <f>ABS(IK_diagnostics_degrees[[#This Row],[Column14]]-N467)</f>
        <v>0.57025000000000015</v>
      </c>
      <c r="AK468" s="1">
        <f>ABS(IK_diagnostics_degrees[[#This Row],[Column15]]-O467)</f>
        <v>1.8249499999999999</v>
      </c>
      <c r="AL468" s="1">
        <f>ABS(IK_diagnostics_degrees[[#This Row],[Column16]]-P467)</f>
        <v>3.0691259999999998</v>
      </c>
      <c r="AM468" s="1">
        <f>ABS(IK_diagnostics_degrees[[#This Row],[Column17]]-Q467)</f>
        <v>2.7887240000000002</v>
      </c>
      <c r="AN468" s="1">
        <f>ABS(IK_diagnostics_degrees[[#This Row],[Column18]]-R467)</f>
        <v>1.3402400000000001</v>
      </c>
      <c r="AO468" s="1">
        <f>ABS(IK_diagnostics_degrees[[#This Row],[Column19]]-S467)</f>
        <v>2.0318299999999998</v>
      </c>
      <c r="AP468" s="1">
        <f>ABS(IK_diagnostics_degrees[[#This Row],[Column20]]-T467)</f>
        <v>5.6189729999999996</v>
      </c>
      <c r="AQ468" s="1">
        <f>ABS(IK_diagnostics_degrees[[#This Row],[Column21]]-U467)</f>
        <v>0.22771000000000008</v>
      </c>
    </row>
    <row r="469" spans="1:43" x14ac:dyDescent="0.25">
      <c r="A469" s="1">
        <v>5.2943499999999997</v>
      </c>
      <c r="B469" s="1">
        <v>4.7191900000000002</v>
      </c>
      <c r="C469" s="1">
        <v>1.9799</v>
      </c>
      <c r="D469" s="1">
        <v>5.2583000000000002</v>
      </c>
      <c r="E469" s="1">
        <v>2.0665399999999998</v>
      </c>
      <c r="F469" s="1">
        <v>3.8607499999999999</v>
      </c>
      <c r="G469" s="1">
        <v>2.4022999999999999</v>
      </c>
      <c r="H469" s="1">
        <v>8.5982500000000003E-2</v>
      </c>
      <c r="I469" s="1">
        <v>1.8973899999999999</v>
      </c>
      <c r="J469" s="1">
        <v>1.8222100000000001</v>
      </c>
      <c r="K469" s="1">
        <v>2.3275399999999999</v>
      </c>
      <c r="L469" s="1">
        <v>4.9689699999999997</v>
      </c>
      <c r="M469" s="1">
        <v>2.3094600000000001</v>
      </c>
      <c r="N469" s="1">
        <v>6.26586</v>
      </c>
      <c r="O469" s="1">
        <v>1.3014699999999999</v>
      </c>
      <c r="P469" s="1">
        <v>3.9797799999999999</v>
      </c>
      <c r="Q469" s="1">
        <v>3.6696599999999999</v>
      </c>
      <c r="R469" s="1">
        <v>1.50023</v>
      </c>
      <c r="S469" s="1">
        <v>2.3982399999999999</v>
      </c>
      <c r="T469" s="1">
        <v>0.18762499999999999</v>
      </c>
      <c r="U469" s="1">
        <v>2.6509</v>
      </c>
      <c r="V469" s="1" t="s">
        <v>23</v>
      </c>
      <c r="W469" s="1">
        <f>ABS(IK_diagnostics_degrees[[#This Row],[Column1]]-A468)</f>
        <v>1.0877299999999996</v>
      </c>
      <c r="X469" s="1">
        <f>ABS(IK_diagnostics_degrees[[#This Row],[Column2]]-B468)</f>
        <v>2.5992200000000003</v>
      </c>
      <c r="Y469" s="1">
        <f>ABS(IK_diagnostics_degrees[[#This Row],[Column3]]-C468)</f>
        <v>0.63029999999999986</v>
      </c>
      <c r="Z469" s="1">
        <f>ABS(IK_diagnostics_degrees[[#This Row],[Column4]]-D468)</f>
        <v>4.1714599999999997</v>
      </c>
      <c r="AA469" s="1">
        <f>ABS(IK_diagnostics_degrees[[#This Row],[Column5]]-E468)</f>
        <v>2.0494581999999997</v>
      </c>
      <c r="AB469" s="1">
        <f>ABS(IK_diagnostics_degrees[[#This Row],[Column6]]-F468)</f>
        <v>1.5975899999999998</v>
      </c>
      <c r="AC469" s="1">
        <f>ABS(IK_diagnostics_degrees[[#This Row],[Column7]]-G468)</f>
        <v>1.4882599999999999</v>
      </c>
      <c r="AD469" s="1">
        <f>ABS(IK_diagnostics_degrees[[#This Row],[Column8]]-H468)</f>
        <v>4.3998774999999997</v>
      </c>
      <c r="AE469" s="1">
        <f>ABS(IK_diagnostics_degrees[[#This Row],[Column9]]-I468)</f>
        <v>6.6389999999999949E-2</v>
      </c>
      <c r="AF469" s="1">
        <f>ABS(IK_diagnostics_degrees[[#This Row],[Column10]]-J468)</f>
        <v>0.86448999999999998</v>
      </c>
      <c r="AG469" s="1">
        <f>ABS(IK_diagnostics_degrees[[#This Row],[Column11]]-K468)</f>
        <v>0.96904000000000012</v>
      </c>
      <c r="AH469" s="1">
        <f>ABS(IK_diagnostics_degrees[[#This Row],[Column12]]-L468)</f>
        <v>1.17232</v>
      </c>
      <c r="AI469" s="1">
        <f>ABS(IK_diagnostics_degrees[[#This Row],[Column13]]-M468)</f>
        <v>0.85377999999999998</v>
      </c>
      <c r="AJ469" s="1">
        <f>ABS(IK_diagnostics_degrees[[#This Row],[Column14]]-N468)</f>
        <v>3.55233</v>
      </c>
      <c r="AK469" s="1">
        <f>ABS(IK_diagnostics_degrees[[#This Row],[Column15]]-O468)</f>
        <v>1.9286399999999999</v>
      </c>
      <c r="AL469" s="1">
        <f>ABS(IK_diagnostics_degrees[[#This Row],[Column16]]-P468)</f>
        <v>0.18093000000000004</v>
      </c>
      <c r="AM469" s="1">
        <f>ABS(IK_diagnostics_degrees[[#This Row],[Column17]]-Q468)</f>
        <v>3.3625940000000001</v>
      </c>
      <c r="AN469" s="1">
        <f>ABS(IK_diagnostics_degrees[[#This Row],[Column18]]-R468)</f>
        <v>0.43626000000000009</v>
      </c>
      <c r="AO469" s="1">
        <f>ABS(IK_diagnostics_degrees[[#This Row],[Column19]]-S468)</f>
        <v>3.1537500000000001</v>
      </c>
      <c r="AP469" s="1">
        <f>ABS(IK_diagnostics_degrees[[#This Row],[Column20]]-T468)</f>
        <v>0.47086200000000006</v>
      </c>
      <c r="AQ469" s="1">
        <f>ABS(IK_diagnostics_degrees[[#This Row],[Column21]]-U468)</f>
        <v>2.6485500000000002</v>
      </c>
    </row>
    <row r="470" spans="1:43" x14ac:dyDescent="0.25">
      <c r="A470" s="1">
        <v>5.3032599999999999</v>
      </c>
      <c r="B470" s="1">
        <v>1.6818599999999999</v>
      </c>
      <c r="C470" s="1">
        <v>2.6851799999999999</v>
      </c>
      <c r="D470" s="1">
        <v>3.1108099999999999</v>
      </c>
      <c r="E470" s="1">
        <v>2.0405600000000002</v>
      </c>
      <c r="F470" s="1">
        <v>1.9933700000000001</v>
      </c>
      <c r="G470" s="1">
        <v>6.2710800000000004</v>
      </c>
      <c r="H470" s="1">
        <v>3.7427000000000001</v>
      </c>
      <c r="I470" s="1">
        <v>3.1419299999999999</v>
      </c>
      <c r="J470" s="1">
        <v>6.2831900000000003</v>
      </c>
      <c r="K470" s="2">
        <v>2.78119E-5</v>
      </c>
      <c r="L470" s="1">
        <v>1.7431399999999999</v>
      </c>
      <c r="M470" s="1">
        <v>3.9430000000000001</v>
      </c>
      <c r="N470" s="1">
        <v>2.69895</v>
      </c>
      <c r="O470" s="1">
        <v>2.5468999999999999</v>
      </c>
      <c r="P470" s="1">
        <v>5.0419999999999998</v>
      </c>
      <c r="Q470" s="1">
        <v>2.0966999999999998</v>
      </c>
      <c r="R470" s="1">
        <v>2.4515499999999999E-2</v>
      </c>
      <c r="S470" s="1">
        <v>2.6259299999999999</v>
      </c>
      <c r="T470" s="1">
        <v>6.2710800000000004</v>
      </c>
      <c r="U470" s="1">
        <v>1.0302100000000001</v>
      </c>
      <c r="V470" s="1" t="s">
        <v>23</v>
      </c>
      <c r="W470" s="1">
        <f>ABS(IK_diagnostics_degrees[[#This Row],[Column1]]-A469)</f>
        <v>8.9100000000001955E-3</v>
      </c>
      <c r="X470" s="1">
        <f>ABS(IK_diagnostics_degrees[[#This Row],[Column2]]-B469)</f>
        <v>3.0373300000000003</v>
      </c>
      <c r="Y470" s="1">
        <f>ABS(IK_diagnostics_degrees[[#This Row],[Column3]]-C469)</f>
        <v>0.70527999999999991</v>
      </c>
      <c r="Z470" s="1">
        <f>ABS(IK_diagnostics_degrees[[#This Row],[Column4]]-D469)</f>
        <v>2.1474900000000003</v>
      </c>
      <c r="AA470" s="1">
        <f>ABS(IK_diagnostics_degrees[[#This Row],[Column5]]-E469)</f>
        <v>2.597999999999967E-2</v>
      </c>
      <c r="AB470" s="1">
        <f>ABS(IK_diagnostics_degrees[[#This Row],[Column6]]-F469)</f>
        <v>1.8673799999999998</v>
      </c>
      <c r="AC470" s="1">
        <f>ABS(IK_diagnostics_degrees[[#This Row],[Column7]]-G469)</f>
        <v>3.8687800000000006</v>
      </c>
      <c r="AD470" s="1">
        <f>ABS(IK_diagnostics_degrees[[#This Row],[Column8]]-H469)</f>
        <v>3.6567175000000001</v>
      </c>
      <c r="AE470" s="1">
        <f>ABS(IK_diagnostics_degrees[[#This Row],[Column9]]-I469)</f>
        <v>1.24454</v>
      </c>
      <c r="AF470" s="1">
        <f>ABS(IK_diagnostics_degrees[[#This Row],[Column10]]-J469)</f>
        <v>4.4609800000000002</v>
      </c>
      <c r="AG470" s="1">
        <f>ABS(IK_diagnostics_degrees[[#This Row],[Column11]]-K469)</f>
        <v>2.3275121881</v>
      </c>
      <c r="AH470" s="1">
        <f>ABS(IK_diagnostics_degrees[[#This Row],[Column12]]-L469)</f>
        <v>3.2258299999999998</v>
      </c>
      <c r="AI470" s="1">
        <f>ABS(IK_diagnostics_degrees[[#This Row],[Column13]]-M469)</f>
        <v>1.63354</v>
      </c>
      <c r="AJ470" s="1">
        <f>ABS(IK_diagnostics_degrees[[#This Row],[Column14]]-N469)</f>
        <v>3.56691</v>
      </c>
      <c r="AK470" s="1">
        <f>ABS(IK_diagnostics_degrees[[#This Row],[Column15]]-O469)</f>
        <v>1.24543</v>
      </c>
      <c r="AL470" s="1">
        <f>ABS(IK_diagnostics_degrees[[#This Row],[Column16]]-P469)</f>
        <v>1.0622199999999999</v>
      </c>
      <c r="AM470" s="1">
        <f>ABS(IK_diagnostics_degrees[[#This Row],[Column17]]-Q469)</f>
        <v>1.5729600000000001</v>
      </c>
      <c r="AN470" s="1">
        <f>ABS(IK_diagnostics_degrees[[#This Row],[Column18]]-R469)</f>
        <v>1.4757145</v>
      </c>
      <c r="AO470" s="1">
        <f>ABS(IK_diagnostics_degrees[[#This Row],[Column19]]-S469)</f>
        <v>0.22768999999999995</v>
      </c>
      <c r="AP470" s="1">
        <f>ABS(IK_diagnostics_degrees[[#This Row],[Column20]]-T469)</f>
        <v>6.0834550000000007</v>
      </c>
      <c r="AQ470" s="1">
        <f>ABS(IK_diagnostics_degrees[[#This Row],[Column21]]-U469)</f>
        <v>1.62069</v>
      </c>
    </row>
    <row r="471" spans="1:43" x14ac:dyDescent="0.25">
      <c r="A471" s="1">
        <v>4.4036400000000002</v>
      </c>
      <c r="B471" s="1">
        <v>2.2764799999999998</v>
      </c>
      <c r="C471" s="1">
        <v>1.8105899999999999</v>
      </c>
      <c r="D471" s="1">
        <v>0.55924499999999999</v>
      </c>
      <c r="E471" s="1">
        <v>6.2293500000000002</v>
      </c>
      <c r="F471" s="1">
        <v>6.2093400000000001</v>
      </c>
      <c r="G471" s="1">
        <v>5.2553299999999998</v>
      </c>
      <c r="H471" s="1">
        <v>6.1034800000000002</v>
      </c>
      <c r="I471" s="1">
        <v>1.0504899999999999</v>
      </c>
      <c r="J471" s="1">
        <v>2.8503799999999999</v>
      </c>
      <c r="K471" s="1">
        <v>0.372614</v>
      </c>
      <c r="L471" s="1">
        <v>4.3239000000000001</v>
      </c>
      <c r="M471" s="1" t="s">
        <v>22</v>
      </c>
      <c r="N471" s="1">
        <v>6.2831900000000003</v>
      </c>
      <c r="O471" s="1">
        <v>2.51294</v>
      </c>
      <c r="P471" s="1">
        <v>1.7234400000000001</v>
      </c>
      <c r="Q471" s="1">
        <v>4.0535199999999998</v>
      </c>
      <c r="R471" s="1">
        <v>1.6943900000000001</v>
      </c>
      <c r="S471" s="1">
        <v>0.632436</v>
      </c>
      <c r="T471" s="1">
        <v>3.7889599999999999</v>
      </c>
      <c r="U471" s="1">
        <v>5.9286599999999998</v>
      </c>
      <c r="V471" s="1" t="s">
        <v>23</v>
      </c>
      <c r="W471" s="1">
        <f>ABS(IK_diagnostics_degrees[[#This Row],[Column1]]-A470)</f>
        <v>0.89961999999999964</v>
      </c>
      <c r="X471" s="1">
        <f>ABS(IK_diagnostics_degrees[[#This Row],[Column2]]-B470)</f>
        <v>0.59461999999999993</v>
      </c>
      <c r="Y471" s="1">
        <f>ABS(IK_diagnostics_degrees[[#This Row],[Column3]]-C470)</f>
        <v>0.87458999999999998</v>
      </c>
      <c r="Z471" s="1">
        <f>ABS(IK_diagnostics_degrees[[#This Row],[Column4]]-D470)</f>
        <v>2.5515650000000001</v>
      </c>
      <c r="AA471" s="1">
        <f>ABS(IK_diagnostics_degrees[[#This Row],[Column5]]-E470)</f>
        <v>4.18879</v>
      </c>
      <c r="AB471" s="1">
        <f>ABS(IK_diagnostics_degrees[[#This Row],[Column6]]-F470)</f>
        <v>4.2159700000000004</v>
      </c>
      <c r="AC471" s="1">
        <f>ABS(IK_diagnostics_degrees[[#This Row],[Column7]]-G470)</f>
        <v>1.0157500000000006</v>
      </c>
      <c r="AD471" s="1">
        <f>ABS(IK_diagnostics_degrees[[#This Row],[Column8]]-H470)</f>
        <v>2.3607800000000001</v>
      </c>
      <c r="AE471" s="1">
        <f>ABS(IK_diagnostics_degrees[[#This Row],[Column9]]-I470)</f>
        <v>2.09144</v>
      </c>
      <c r="AF471" s="1">
        <f>ABS(IK_diagnostics_degrees[[#This Row],[Column10]]-J470)</f>
        <v>3.4328100000000004</v>
      </c>
      <c r="AG471" s="1">
        <f>ABS(IK_diagnostics_degrees[[#This Row],[Column11]]-K470)</f>
        <v>0.37258618809999999</v>
      </c>
      <c r="AH471" s="1">
        <f>ABS(IK_diagnostics_degrees[[#This Row],[Column12]]-L470)</f>
        <v>2.5807600000000002</v>
      </c>
      <c r="AI471" s="1">
        <f>ABS(IK_diagnostics_degrees[[#This Row],[Column13]]-M470)</f>
        <v>3.9430000000000001</v>
      </c>
      <c r="AJ471" s="1">
        <f>ABS(IK_diagnostics_degrees[[#This Row],[Column14]]-N470)</f>
        <v>3.5842400000000003</v>
      </c>
      <c r="AK471" s="1">
        <f>ABS(IK_diagnostics_degrees[[#This Row],[Column15]]-O470)</f>
        <v>3.395999999999999E-2</v>
      </c>
      <c r="AL471" s="1">
        <f>ABS(IK_diagnostics_degrees[[#This Row],[Column16]]-P470)</f>
        <v>3.3185599999999997</v>
      </c>
      <c r="AM471" s="1">
        <f>ABS(IK_diagnostics_degrees[[#This Row],[Column17]]-Q470)</f>
        <v>1.95682</v>
      </c>
      <c r="AN471" s="1">
        <f>ABS(IK_diagnostics_degrees[[#This Row],[Column18]]-R470)</f>
        <v>1.6698745000000002</v>
      </c>
      <c r="AO471" s="1">
        <f>ABS(IK_diagnostics_degrees[[#This Row],[Column19]]-S470)</f>
        <v>1.9934939999999999</v>
      </c>
      <c r="AP471" s="1">
        <f>ABS(IK_diagnostics_degrees[[#This Row],[Column20]]-T470)</f>
        <v>2.4821200000000005</v>
      </c>
      <c r="AQ471" s="1">
        <f>ABS(IK_diagnostics_degrees[[#This Row],[Column21]]-U470)</f>
        <v>4.8984499999999995</v>
      </c>
    </row>
    <row r="472" spans="1:43" x14ac:dyDescent="0.25">
      <c r="A472" s="1">
        <v>0.41937799999999997</v>
      </c>
      <c r="B472" s="1">
        <v>4.7859499999999997</v>
      </c>
      <c r="C472" s="1">
        <v>3.7597999999999998</v>
      </c>
      <c r="D472" s="1">
        <v>5.4514699999999996</v>
      </c>
      <c r="E472" s="1">
        <v>0.31547700000000001</v>
      </c>
      <c r="F472" s="1">
        <v>4.3612399999999996</v>
      </c>
      <c r="G472" s="1">
        <v>4.0366099999999996</v>
      </c>
      <c r="H472" s="1">
        <v>0.69940100000000005</v>
      </c>
      <c r="I472" s="1">
        <v>3.9117600000000001</v>
      </c>
      <c r="J472" s="1">
        <v>2.5805400000000001</v>
      </c>
      <c r="K472" s="1">
        <v>1.85874E-3</v>
      </c>
      <c r="L472" s="1">
        <v>1.4750099999999999</v>
      </c>
      <c r="M472" s="1">
        <v>2.3732700000000002</v>
      </c>
      <c r="N472" s="1">
        <v>2.8527200000000001</v>
      </c>
      <c r="O472" s="1">
        <v>2.5511699999999999</v>
      </c>
      <c r="P472" s="1">
        <v>3.3290299999999999</v>
      </c>
      <c r="Q472" s="1">
        <v>1.3063100000000001</v>
      </c>
      <c r="R472" s="1">
        <v>2.5237099999999999</v>
      </c>
      <c r="S472" s="1">
        <v>3.6383700000000001</v>
      </c>
      <c r="T472" s="1">
        <v>5.2836699999999999</v>
      </c>
      <c r="U472" s="1">
        <v>2.4472999999999998</v>
      </c>
      <c r="V472" s="1" t="s">
        <v>23</v>
      </c>
      <c r="W472" s="1">
        <f>ABS(IK_diagnostics_degrees[[#This Row],[Column1]]-A471)</f>
        <v>3.9842620000000002</v>
      </c>
      <c r="X472" s="1">
        <f>ABS(IK_diagnostics_degrees[[#This Row],[Column2]]-B471)</f>
        <v>2.5094699999999999</v>
      </c>
      <c r="Y472" s="1">
        <f>ABS(IK_diagnostics_degrees[[#This Row],[Column3]]-C471)</f>
        <v>1.9492099999999999</v>
      </c>
      <c r="Z472" s="1">
        <f>ABS(IK_diagnostics_degrees[[#This Row],[Column4]]-D471)</f>
        <v>4.8922249999999998</v>
      </c>
      <c r="AA472" s="1">
        <f>ABS(IK_diagnostics_degrees[[#This Row],[Column5]]-E471)</f>
        <v>5.9138730000000006</v>
      </c>
      <c r="AB472" s="1">
        <f>ABS(IK_diagnostics_degrees[[#This Row],[Column6]]-F471)</f>
        <v>1.8481000000000005</v>
      </c>
      <c r="AC472" s="1">
        <f>ABS(IK_diagnostics_degrees[[#This Row],[Column7]]-G471)</f>
        <v>1.2187200000000002</v>
      </c>
      <c r="AD472" s="1">
        <f>ABS(IK_diagnostics_degrees[[#This Row],[Column8]]-H471)</f>
        <v>5.4040790000000003</v>
      </c>
      <c r="AE472" s="1">
        <f>ABS(IK_diagnostics_degrees[[#This Row],[Column9]]-I471)</f>
        <v>2.8612700000000002</v>
      </c>
      <c r="AF472" s="1">
        <f>ABS(IK_diagnostics_degrees[[#This Row],[Column10]]-J471)</f>
        <v>0.26983999999999986</v>
      </c>
      <c r="AG472" s="1">
        <f>ABS(IK_diagnostics_degrees[[#This Row],[Column11]]-K471)</f>
        <v>0.37075525999999998</v>
      </c>
      <c r="AH472" s="1">
        <f>ABS(IK_diagnostics_degrees[[#This Row],[Column12]]-L471)</f>
        <v>2.8488899999999999</v>
      </c>
      <c r="AI472" s="1">
        <f>ABS(IK_diagnostics_degrees[[#This Row],[Column13]]-M471)</f>
        <v>2.3732700000000002</v>
      </c>
      <c r="AJ472" s="1">
        <f>ABS(IK_diagnostics_degrees[[#This Row],[Column14]]-N471)</f>
        <v>3.4304700000000001</v>
      </c>
      <c r="AK472" s="1">
        <f>ABS(IK_diagnostics_degrees[[#This Row],[Column15]]-O471)</f>
        <v>3.8229999999999986E-2</v>
      </c>
      <c r="AL472" s="1">
        <f>ABS(IK_diagnostics_degrees[[#This Row],[Column16]]-P471)</f>
        <v>1.6055899999999999</v>
      </c>
      <c r="AM472" s="1">
        <f>ABS(IK_diagnostics_degrees[[#This Row],[Column17]]-Q471)</f>
        <v>2.7472099999999999</v>
      </c>
      <c r="AN472" s="1">
        <f>ABS(IK_diagnostics_degrees[[#This Row],[Column18]]-R471)</f>
        <v>0.82931999999999984</v>
      </c>
      <c r="AO472" s="1">
        <f>ABS(IK_diagnostics_degrees[[#This Row],[Column19]]-S471)</f>
        <v>3.0059339999999999</v>
      </c>
      <c r="AP472" s="1">
        <f>ABS(IK_diagnostics_degrees[[#This Row],[Column20]]-T471)</f>
        <v>1.49471</v>
      </c>
      <c r="AQ472" s="1">
        <f>ABS(IK_diagnostics_degrees[[#This Row],[Column21]]-U471)</f>
        <v>3.48136</v>
      </c>
    </row>
    <row r="473" spans="1:43" x14ac:dyDescent="0.25">
      <c r="A473" s="1">
        <v>3.5858400000000001</v>
      </c>
      <c r="B473" s="1">
        <v>2.9749300000000001</v>
      </c>
      <c r="C473" s="1">
        <v>5.2382400000000002</v>
      </c>
      <c r="D473" s="1">
        <v>1.9917400000000001</v>
      </c>
      <c r="E473" s="1">
        <v>4.45512</v>
      </c>
      <c r="F473" s="1" t="s">
        <v>22</v>
      </c>
      <c r="G473" s="1">
        <v>2.3656100000000002</v>
      </c>
      <c r="H473" s="1">
        <v>2.1489699999999998</v>
      </c>
      <c r="I473" s="1">
        <v>1.9142600000000001</v>
      </c>
      <c r="J473" s="1">
        <v>5.2308899999999996</v>
      </c>
      <c r="K473" s="1">
        <v>4.8443300000000002E-2</v>
      </c>
      <c r="L473" s="1">
        <v>4.9348899999999999E-3</v>
      </c>
      <c r="M473" s="1">
        <v>1.84856</v>
      </c>
      <c r="N473" s="1">
        <v>5.6048600000000004</v>
      </c>
      <c r="O473" s="1">
        <v>0.99862600000000001</v>
      </c>
      <c r="P473" s="1">
        <v>4.8711000000000002</v>
      </c>
      <c r="Q473" s="1">
        <v>5.5002599999999999</v>
      </c>
      <c r="R473" s="1">
        <v>0.15838099999999999</v>
      </c>
      <c r="S473" s="1">
        <v>3.94658</v>
      </c>
      <c r="T473" s="1">
        <v>6.2831900000000003</v>
      </c>
      <c r="U473" s="1">
        <v>0.72367800000000004</v>
      </c>
      <c r="V473" s="1" t="s">
        <v>23</v>
      </c>
      <c r="W473" s="1">
        <f>ABS(IK_diagnostics_degrees[[#This Row],[Column1]]-A472)</f>
        <v>3.1664620000000001</v>
      </c>
      <c r="X473" s="1">
        <f>ABS(IK_diagnostics_degrees[[#This Row],[Column2]]-B472)</f>
        <v>1.8110199999999996</v>
      </c>
      <c r="Y473" s="1">
        <f>ABS(IK_diagnostics_degrees[[#This Row],[Column3]]-C472)</f>
        <v>1.4784400000000004</v>
      </c>
      <c r="Z473" s="1">
        <f>ABS(IK_diagnostics_degrees[[#This Row],[Column4]]-D472)</f>
        <v>3.4597299999999995</v>
      </c>
      <c r="AA473" s="1">
        <f>ABS(IK_diagnostics_degrees[[#This Row],[Column5]]-E472)</f>
        <v>4.1396429999999995</v>
      </c>
      <c r="AB473" s="1">
        <f>ABS(IK_diagnostics_degrees[[#This Row],[Column6]]-F472)</f>
        <v>4.3612399999999996</v>
      </c>
      <c r="AC473" s="1">
        <f>ABS(IK_diagnostics_degrees[[#This Row],[Column7]]-G472)</f>
        <v>1.6709999999999994</v>
      </c>
      <c r="AD473" s="1">
        <f>ABS(IK_diagnostics_degrees[[#This Row],[Column8]]-H472)</f>
        <v>1.4495689999999999</v>
      </c>
      <c r="AE473" s="1">
        <f>ABS(IK_diagnostics_degrees[[#This Row],[Column9]]-I472)</f>
        <v>1.9975000000000001</v>
      </c>
      <c r="AF473" s="1">
        <f>ABS(IK_diagnostics_degrees[[#This Row],[Column10]]-J472)</f>
        <v>2.6503499999999995</v>
      </c>
      <c r="AG473" s="1">
        <f>ABS(IK_diagnostics_degrees[[#This Row],[Column11]]-K472)</f>
        <v>4.6584560000000004E-2</v>
      </c>
      <c r="AH473" s="1">
        <f>ABS(IK_diagnostics_degrees[[#This Row],[Column12]]-L472)</f>
        <v>1.47007511</v>
      </c>
      <c r="AI473" s="1">
        <f>ABS(IK_diagnostics_degrees[[#This Row],[Column13]]-M472)</f>
        <v>0.52471000000000023</v>
      </c>
      <c r="AJ473" s="1">
        <f>ABS(IK_diagnostics_degrees[[#This Row],[Column14]]-N472)</f>
        <v>2.7521400000000003</v>
      </c>
      <c r="AK473" s="1">
        <f>ABS(IK_diagnostics_degrees[[#This Row],[Column15]]-O472)</f>
        <v>1.5525439999999999</v>
      </c>
      <c r="AL473" s="1">
        <f>ABS(IK_diagnostics_degrees[[#This Row],[Column16]]-P472)</f>
        <v>1.5420700000000003</v>
      </c>
      <c r="AM473" s="1">
        <f>ABS(IK_diagnostics_degrees[[#This Row],[Column17]]-Q472)</f>
        <v>4.1939500000000001</v>
      </c>
      <c r="AN473" s="1">
        <f>ABS(IK_diagnostics_degrees[[#This Row],[Column18]]-R472)</f>
        <v>2.365329</v>
      </c>
      <c r="AO473" s="1">
        <f>ABS(IK_diagnostics_degrees[[#This Row],[Column19]]-S472)</f>
        <v>0.30820999999999987</v>
      </c>
      <c r="AP473" s="1">
        <f>ABS(IK_diagnostics_degrees[[#This Row],[Column20]]-T472)</f>
        <v>0.99952000000000041</v>
      </c>
      <c r="AQ473" s="1">
        <f>ABS(IK_diagnostics_degrees[[#This Row],[Column21]]-U472)</f>
        <v>1.7236219999999998</v>
      </c>
    </row>
    <row r="474" spans="1:43" x14ac:dyDescent="0.25">
      <c r="A474" s="1">
        <v>3.65238</v>
      </c>
      <c r="B474" s="1">
        <v>5.3807</v>
      </c>
      <c r="C474" s="1">
        <v>0.17315700000000001</v>
      </c>
      <c r="D474" s="1">
        <v>5.1540100000000004</v>
      </c>
      <c r="E474" s="1">
        <v>2.8017099999999999</v>
      </c>
      <c r="F474" s="1">
        <v>4.2088900000000002</v>
      </c>
      <c r="G474" s="1">
        <v>3.3632900000000001</v>
      </c>
      <c r="H474" s="1">
        <v>1.43963</v>
      </c>
      <c r="I474" s="1">
        <v>1.34609</v>
      </c>
      <c r="J474" s="1">
        <v>2.3704200000000002</v>
      </c>
      <c r="K474" s="1">
        <v>5.8128099999999998</v>
      </c>
      <c r="L474" s="1">
        <v>3.0216699999999999</v>
      </c>
      <c r="M474" s="1">
        <v>6.1545500000000004</v>
      </c>
      <c r="N474" s="1">
        <v>5.9485299999999999</v>
      </c>
      <c r="O474" s="1">
        <v>3.7437800000000001</v>
      </c>
      <c r="P474" s="1">
        <v>4.4164199999999996</v>
      </c>
      <c r="Q474" s="1">
        <v>0.130325</v>
      </c>
      <c r="R474" s="1">
        <v>0.88091799999999998</v>
      </c>
      <c r="S474" s="1">
        <v>1.6489400000000001</v>
      </c>
      <c r="T474" s="1">
        <v>5.4787999999999997</v>
      </c>
      <c r="U474" s="1">
        <v>4.1348500000000001</v>
      </c>
      <c r="V474" s="1" t="s">
        <v>23</v>
      </c>
      <c r="W474" s="1">
        <f>ABS(IK_diagnostics_degrees[[#This Row],[Column1]]-A473)</f>
        <v>6.6539999999999822E-2</v>
      </c>
      <c r="X474" s="1">
        <f>ABS(IK_diagnostics_degrees[[#This Row],[Column2]]-B473)</f>
        <v>2.40577</v>
      </c>
      <c r="Y474" s="1">
        <f>ABS(IK_diagnostics_degrees[[#This Row],[Column3]]-C473)</f>
        <v>5.0650830000000004</v>
      </c>
      <c r="Z474" s="1">
        <f>ABS(IK_diagnostics_degrees[[#This Row],[Column4]]-D473)</f>
        <v>3.1622700000000004</v>
      </c>
      <c r="AA474" s="1">
        <f>ABS(IK_diagnostics_degrees[[#This Row],[Column5]]-E473)</f>
        <v>1.65341</v>
      </c>
      <c r="AB474" s="1">
        <f>ABS(IK_diagnostics_degrees[[#This Row],[Column6]]-F473)</f>
        <v>4.2088900000000002</v>
      </c>
      <c r="AC474" s="1">
        <f>ABS(IK_diagnostics_degrees[[#This Row],[Column7]]-G473)</f>
        <v>0.9976799999999999</v>
      </c>
      <c r="AD474" s="1">
        <f>ABS(IK_diagnostics_degrees[[#This Row],[Column8]]-H473)</f>
        <v>0.70933999999999986</v>
      </c>
      <c r="AE474" s="1">
        <f>ABS(IK_diagnostics_degrees[[#This Row],[Column9]]-I473)</f>
        <v>0.56817000000000006</v>
      </c>
      <c r="AF474" s="1">
        <f>ABS(IK_diagnostics_degrees[[#This Row],[Column10]]-J473)</f>
        <v>2.8604699999999994</v>
      </c>
      <c r="AG474" s="1">
        <f>ABS(IK_diagnostics_degrees[[#This Row],[Column11]]-K473)</f>
        <v>5.7643667000000001</v>
      </c>
      <c r="AH474" s="1">
        <f>ABS(IK_diagnostics_degrees[[#This Row],[Column12]]-L473)</f>
        <v>3.0167351099999999</v>
      </c>
      <c r="AI474" s="1">
        <f>ABS(IK_diagnostics_degrees[[#This Row],[Column13]]-M473)</f>
        <v>4.3059900000000004</v>
      </c>
      <c r="AJ474" s="1">
        <f>ABS(IK_diagnostics_degrees[[#This Row],[Column14]]-N473)</f>
        <v>0.34366999999999948</v>
      </c>
      <c r="AK474" s="1">
        <f>ABS(IK_diagnostics_degrees[[#This Row],[Column15]]-O473)</f>
        <v>2.7451540000000003</v>
      </c>
      <c r="AL474" s="1">
        <f>ABS(IK_diagnostics_degrees[[#This Row],[Column16]]-P473)</f>
        <v>0.45468000000000064</v>
      </c>
      <c r="AM474" s="1">
        <f>ABS(IK_diagnostics_degrees[[#This Row],[Column17]]-Q473)</f>
        <v>5.3699349999999999</v>
      </c>
      <c r="AN474" s="1">
        <f>ABS(IK_diagnostics_degrees[[#This Row],[Column18]]-R473)</f>
        <v>0.72253699999999998</v>
      </c>
      <c r="AO474" s="1">
        <f>ABS(IK_diagnostics_degrees[[#This Row],[Column19]]-S473)</f>
        <v>2.2976399999999999</v>
      </c>
      <c r="AP474" s="1">
        <f>ABS(IK_diagnostics_degrees[[#This Row],[Column20]]-T473)</f>
        <v>0.8043900000000006</v>
      </c>
      <c r="AQ474" s="1">
        <f>ABS(IK_diagnostics_degrees[[#This Row],[Column21]]-U473)</f>
        <v>3.4111720000000001</v>
      </c>
    </row>
    <row r="475" spans="1:43" x14ac:dyDescent="0.25">
      <c r="A475" s="1">
        <v>5.86198</v>
      </c>
      <c r="B475" s="1">
        <v>6.1932799999999997</v>
      </c>
      <c r="C475" s="1">
        <v>1.1067100000000001</v>
      </c>
      <c r="D475" s="1">
        <v>0.23144899999999999</v>
      </c>
      <c r="E475" s="1">
        <v>5.4266199999999998</v>
      </c>
      <c r="F475" s="1">
        <v>3.1293500000000001</v>
      </c>
      <c r="G475" s="1">
        <v>1.3581300000000001</v>
      </c>
      <c r="H475" s="1">
        <v>1.66208</v>
      </c>
      <c r="I475" s="1">
        <v>3.7094999999999998</v>
      </c>
      <c r="J475" s="1">
        <v>6.2819399999999996</v>
      </c>
      <c r="K475" s="1">
        <v>2.9897900000000002</v>
      </c>
      <c r="L475" s="1">
        <v>1.3775500000000001</v>
      </c>
      <c r="M475" s="1">
        <v>5.7117899999999997</v>
      </c>
      <c r="N475" s="1">
        <v>3.12323</v>
      </c>
      <c r="O475" s="1">
        <v>3.2021799999999998</v>
      </c>
      <c r="P475" s="1">
        <v>6.1111000000000004</v>
      </c>
      <c r="Q475" s="1">
        <v>2.4495800000000001</v>
      </c>
      <c r="R475" s="1">
        <v>1.48038</v>
      </c>
      <c r="S475" s="1">
        <v>4.7099500000000001</v>
      </c>
      <c r="T475" s="1">
        <v>3.0415199999999998</v>
      </c>
      <c r="U475" s="1">
        <v>1.84642</v>
      </c>
      <c r="V475" s="1" t="s">
        <v>23</v>
      </c>
      <c r="W475" s="1">
        <f>ABS(IK_diagnostics_degrees[[#This Row],[Column1]]-A474)</f>
        <v>2.2096</v>
      </c>
      <c r="X475" s="1">
        <f>ABS(IK_diagnostics_degrees[[#This Row],[Column2]]-B474)</f>
        <v>0.81257999999999964</v>
      </c>
      <c r="Y475" s="1">
        <f>ABS(IK_diagnostics_degrees[[#This Row],[Column3]]-C474)</f>
        <v>0.93355300000000008</v>
      </c>
      <c r="Z475" s="1">
        <f>ABS(IK_diagnostics_degrees[[#This Row],[Column4]]-D474)</f>
        <v>4.9225610000000009</v>
      </c>
      <c r="AA475" s="1">
        <f>ABS(IK_diagnostics_degrees[[#This Row],[Column5]]-E474)</f>
        <v>2.6249099999999999</v>
      </c>
      <c r="AB475" s="1">
        <f>ABS(IK_diagnostics_degrees[[#This Row],[Column6]]-F474)</f>
        <v>1.0795400000000002</v>
      </c>
      <c r="AC475" s="1">
        <f>ABS(IK_diagnostics_degrees[[#This Row],[Column7]]-G474)</f>
        <v>2.0051600000000001</v>
      </c>
      <c r="AD475" s="1">
        <f>ABS(IK_diagnostics_degrees[[#This Row],[Column8]]-H474)</f>
        <v>0.22245000000000004</v>
      </c>
      <c r="AE475" s="1">
        <f>ABS(IK_diagnostics_degrees[[#This Row],[Column9]]-I474)</f>
        <v>2.36341</v>
      </c>
      <c r="AF475" s="1">
        <f>ABS(IK_diagnostics_degrees[[#This Row],[Column10]]-J474)</f>
        <v>3.9115199999999994</v>
      </c>
      <c r="AG475" s="1">
        <f>ABS(IK_diagnostics_degrees[[#This Row],[Column11]]-K474)</f>
        <v>2.8230199999999996</v>
      </c>
      <c r="AH475" s="1">
        <f>ABS(IK_diagnostics_degrees[[#This Row],[Column12]]-L474)</f>
        <v>1.6441199999999998</v>
      </c>
      <c r="AI475" s="1">
        <f>ABS(IK_diagnostics_degrees[[#This Row],[Column13]]-M474)</f>
        <v>0.44276000000000071</v>
      </c>
      <c r="AJ475" s="1">
        <f>ABS(IK_diagnostics_degrees[[#This Row],[Column14]]-N474)</f>
        <v>2.8252999999999999</v>
      </c>
      <c r="AK475" s="1">
        <f>ABS(IK_diagnostics_degrees[[#This Row],[Column15]]-O474)</f>
        <v>0.5416000000000003</v>
      </c>
      <c r="AL475" s="1">
        <f>ABS(IK_diagnostics_degrees[[#This Row],[Column16]]-P474)</f>
        <v>1.6946800000000009</v>
      </c>
      <c r="AM475" s="1">
        <f>ABS(IK_diagnostics_degrees[[#This Row],[Column17]]-Q474)</f>
        <v>2.3192550000000001</v>
      </c>
      <c r="AN475" s="1">
        <f>ABS(IK_diagnostics_degrees[[#This Row],[Column18]]-R474)</f>
        <v>0.59946200000000005</v>
      </c>
      <c r="AO475" s="1">
        <f>ABS(IK_diagnostics_degrees[[#This Row],[Column19]]-S474)</f>
        <v>3.06101</v>
      </c>
      <c r="AP475" s="1">
        <f>ABS(IK_diagnostics_degrees[[#This Row],[Column20]]-T474)</f>
        <v>2.4372799999999999</v>
      </c>
      <c r="AQ475" s="1">
        <f>ABS(IK_diagnostics_degrees[[#This Row],[Column21]]-U474)</f>
        <v>2.28843</v>
      </c>
    </row>
    <row r="476" spans="1:43" x14ac:dyDescent="0.25">
      <c r="A476" s="1">
        <v>3.1670400000000001</v>
      </c>
      <c r="B476" s="1">
        <v>1.2069300000000001</v>
      </c>
      <c r="C476" s="1">
        <v>2.9054199999999999</v>
      </c>
      <c r="D476" s="1">
        <v>1.1184799999999999</v>
      </c>
      <c r="E476" s="1">
        <v>4.7432600000000003</v>
      </c>
      <c r="F476" s="1">
        <v>2.2477399999999998</v>
      </c>
      <c r="G476" s="1">
        <v>1.3848499999999999</v>
      </c>
      <c r="H476" s="1">
        <v>0.55027899999999996</v>
      </c>
      <c r="I476" s="1">
        <v>4.7857200000000004</v>
      </c>
      <c r="J476" s="1">
        <v>5.7956000000000003</v>
      </c>
      <c r="K476" s="1">
        <v>2.49594</v>
      </c>
      <c r="L476" s="1">
        <v>3.0351699999999999</v>
      </c>
      <c r="M476" s="1">
        <v>5.9039299999999999</v>
      </c>
      <c r="N476" s="1">
        <v>2.00515</v>
      </c>
      <c r="O476" s="1">
        <v>0.61849100000000001</v>
      </c>
      <c r="P476" s="1">
        <v>4.0665100000000001</v>
      </c>
      <c r="Q476" s="1">
        <v>5.49552</v>
      </c>
      <c r="R476" s="1">
        <v>2.8785799999999999</v>
      </c>
      <c r="S476" s="1">
        <v>5.8422200000000001E-2</v>
      </c>
      <c r="T476" s="1">
        <v>3.39209</v>
      </c>
      <c r="U476" s="1">
        <v>0.59669099999999997</v>
      </c>
      <c r="V476" s="1" t="s">
        <v>23</v>
      </c>
      <c r="W476" s="1">
        <f>ABS(IK_diagnostics_degrees[[#This Row],[Column1]]-A475)</f>
        <v>2.6949399999999999</v>
      </c>
      <c r="X476" s="1">
        <f>ABS(IK_diagnostics_degrees[[#This Row],[Column2]]-B475)</f>
        <v>4.9863499999999998</v>
      </c>
      <c r="Y476" s="1">
        <f>ABS(IK_diagnostics_degrees[[#This Row],[Column3]]-C475)</f>
        <v>1.7987099999999998</v>
      </c>
      <c r="Z476" s="1">
        <f>ABS(IK_diagnostics_degrees[[#This Row],[Column4]]-D475)</f>
        <v>0.8870309999999999</v>
      </c>
      <c r="AA476" s="1">
        <f>ABS(IK_diagnostics_degrees[[#This Row],[Column5]]-E475)</f>
        <v>0.68335999999999952</v>
      </c>
      <c r="AB476" s="1">
        <f>ABS(IK_diagnostics_degrees[[#This Row],[Column6]]-F475)</f>
        <v>0.88161000000000023</v>
      </c>
      <c r="AC476" s="1">
        <f>ABS(IK_diagnostics_degrees[[#This Row],[Column7]]-G475)</f>
        <v>2.6719999999999855E-2</v>
      </c>
      <c r="AD476" s="1">
        <f>ABS(IK_diagnostics_degrees[[#This Row],[Column8]]-H475)</f>
        <v>1.111801</v>
      </c>
      <c r="AE476" s="1">
        <f>ABS(IK_diagnostics_degrees[[#This Row],[Column9]]-I475)</f>
        <v>1.0762200000000006</v>
      </c>
      <c r="AF476" s="1">
        <f>ABS(IK_diagnostics_degrees[[#This Row],[Column10]]-J475)</f>
        <v>0.48633999999999933</v>
      </c>
      <c r="AG476" s="1">
        <f>ABS(IK_diagnostics_degrees[[#This Row],[Column11]]-K475)</f>
        <v>0.49385000000000012</v>
      </c>
      <c r="AH476" s="1">
        <f>ABS(IK_diagnostics_degrees[[#This Row],[Column12]]-L475)</f>
        <v>1.6576199999999999</v>
      </c>
      <c r="AI476" s="1">
        <f>ABS(IK_diagnostics_degrees[[#This Row],[Column13]]-M475)</f>
        <v>0.1921400000000002</v>
      </c>
      <c r="AJ476" s="1">
        <f>ABS(IK_diagnostics_degrees[[#This Row],[Column14]]-N475)</f>
        <v>1.11808</v>
      </c>
      <c r="AK476" s="1">
        <f>ABS(IK_diagnostics_degrees[[#This Row],[Column15]]-O475)</f>
        <v>2.5836889999999997</v>
      </c>
      <c r="AL476" s="1">
        <f>ABS(IK_diagnostics_degrees[[#This Row],[Column16]]-P475)</f>
        <v>2.0445900000000004</v>
      </c>
      <c r="AM476" s="1">
        <f>ABS(IK_diagnostics_degrees[[#This Row],[Column17]]-Q475)</f>
        <v>3.0459399999999999</v>
      </c>
      <c r="AN476" s="1">
        <f>ABS(IK_diagnostics_degrees[[#This Row],[Column18]]-R475)</f>
        <v>1.3981999999999999</v>
      </c>
      <c r="AO476" s="1">
        <f>ABS(IK_diagnostics_degrees[[#This Row],[Column19]]-S475)</f>
        <v>4.6515278000000002</v>
      </c>
      <c r="AP476" s="1">
        <f>ABS(IK_diagnostics_degrees[[#This Row],[Column20]]-T475)</f>
        <v>0.35057000000000027</v>
      </c>
      <c r="AQ476" s="1">
        <f>ABS(IK_diagnostics_degrees[[#This Row],[Column21]]-U475)</f>
        <v>1.2497289999999999</v>
      </c>
    </row>
    <row r="477" spans="1:43" x14ac:dyDescent="0.25">
      <c r="A477" s="1">
        <v>1.9149099999999999</v>
      </c>
      <c r="B477" s="1">
        <v>3.8931800000000001</v>
      </c>
      <c r="C477" s="1">
        <v>4.7535100000000003</v>
      </c>
      <c r="D477" s="1">
        <v>4.2688100000000002</v>
      </c>
      <c r="E477" s="1">
        <v>1.4843900000000001</v>
      </c>
      <c r="F477" s="1">
        <v>5.1324800000000002</v>
      </c>
      <c r="G477" s="1">
        <v>5.3146300000000002</v>
      </c>
      <c r="H477" s="1">
        <v>4.7591000000000001</v>
      </c>
      <c r="I477" s="1">
        <v>5.8331299999999997</v>
      </c>
      <c r="J477" s="1">
        <v>1.9175</v>
      </c>
      <c r="K477" s="1">
        <v>2.9032200000000001</v>
      </c>
      <c r="L477" s="1">
        <v>1.5339</v>
      </c>
      <c r="M477" s="1">
        <v>2.2685499999999998</v>
      </c>
      <c r="N477" s="1">
        <v>1.1788000000000001</v>
      </c>
      <c r="O477" s="1">
        <v>3.4057200000000001E-3</v>
      </c>
      <c r="P477" s="1">
        <v>2.78301</v>
      </c>
      <c r="Q477" s="1">
        <v>4.1596000000000002</v>
      </c>
      <c r="R477" s="1">
        <v>5.34293</v>
      </c>
      <c r="S477" s="1">
        <v>5.2825800000000003</v>
      </c>
      <c r="T477" s="1">
        <v>0.13897399999999999</v>
      </c>
      <c r="U477" s="1">
        <v>0.51407499999999995</v>
      </c>
      <c r="V477" s="1" t="s">
        <v>23</v>
      </c>
      <c r="W477" s="1">
        <f>ABS(IK_diagnostics_degrees[[#This Row],[Column1]]-A476)</f>
        <v>1.2521300000000002</v>
      </c>
      <c r="X477" s="1">
        <f>ABS(IK_diagnostics_degrees[[#This Row],[Column2]]-B476)</f>
        <v>2.6862500000000002</v>
      </c>
      <c r="Y477" s="1">
        <f>ABS(IK_diagnostics_degrees[[#This Row],[Column3]]-C476)</f>
        <v>1.8480900000000005</v>
      </c>
      <c r="Z477" s="1">
        <f>ABS(IK_diagnostics_degrees[[#This Row],[Column4]]-D476)</f>
        <v>3.1503300000000003</v>
      </c>
      <c r="AA477" s="1">
        <f>ABS(IK_diagnostics_degrees[[#This Row],[Column5]]-E476)</f>
        <v>3.2588699999999999</v>
      </c>
      <c r="AB477" s="1">
        <f>ABS(IK_diagnostics_degrees[[#This Row],[Column6]]-F476)</f>
        <v>2.8847400000000003</v>
      </c>
      <c r="AC477" s="1">
        <f>ABS(IK_diagnostics_degrees[[#This Row],[Column7]]-G476)</f>
        <v>3.9297800000000001</v>
      </c>
      <c r="AD477" s="1">
        <f>ABS(IK_diagnostics_degrees[[#This Row],[Column8]]-H476)</f>
        <v>4.2088210000000004</v>
      </c>
      <c r="AE477" s="1">
        <f>ABS(IK_diagnostics_degrees[[#This Row],[Column9]]-I476)</f>
        <v>1.0474099999999993</v>
      </c>
      <c r="AF477" s="1">
        <f>ABS(IK_diagnostics_degrees[[#This Row],[Column10]]-J476)</f>
        <v>3.8781000000000003</v>
      </c>
      <c r="AG477" s="1">
        <f>ABS(IK_diagnostics_degrees[[#This Row],[Column11]]-K476)</f>
        <v>0.40728000000000009</v>
      </c>
      <c r="AH477" s="1">
        <f>ABS(IK_diagnostics_degrees[[#This Row],[Column12]]-L476)</f>
        <v>1.5012699999999999</v>
      </c>
      <c r="AI477" s="1">
        <f>ABS(IK_diagnostics_degrees[[#This Row],[Column13]]-M476)</f>
        <v>3.6353800000000001</v>
      </c>
      <c r="AJ477" s="1">
        <f>ABS(IK_diagnostics_degrees[[#This Row],[Column14]]-N476)</f>
        <v>0.82634999999999992</v>
      </c>
      <c r="AK477" s="1">
        <f>ABS(IK_diagnostics_degrees[[#This Row],[Column15]]-O476)</f>
        <v>0.61508528000000007</v>
      </c>
      <c r="AL477" s="1">
        <f>ABS(IK_diagnostics_degrees[[#This Row],[Column16]]-P476)</f>
        <v>1.2835000000000001</v>
      </c>
      <c r="AM477" s="1">
        <f>ABS(IK_diagnostics_degrees[[#This Row],[Column17]]-Q476)</f>
        <v>1.3359199999999998</v>
      </c>
      <c r="AN477" s="1">
        <f>ABS(IK_diagnostics_degrees[[#This Row],[Column18]]-R476)</f>
        <v>2.46435</v>
      </c>
      <c r="AO477" s="1">
        <f>ABS(IK_diagnostics_degrees[[#This Row],[Column19]]-S476)</f>
        <v>5.2241578000000004</v>
      </c>
      <c r="AP477" s="1">
        <f>ABS(IK_diagnostics_degrees[[#This Row],[Column20]]-T476)</f>
        <v>3.2531159999999999</v>
      </c>
      <c r="AQ477" s="1">
        <f>ABS(IK_diagnostics_degrees[[#This Row],[Column21]]-U476)</f>
        <v>8.2616000000000023E-2</v>
      </c>
    </row>
    <row r="478" spans="1:43" x14ac:dyDescent="0.25">
      <c r="A478" s="1">
        <v>5.6802700000000002</v>
      </c>
      <c r="B478" s="1">
        <v>2.09632</v>
      </c>
      <c r="C478" s="1">
        <v>0.92180600000000001</v>
      </c>
      <c r="D478" s="1">
        <v>4.28383</v>
      </c>
      <c r="E478" s="1" t="s">
        <v>22</v>
      </c>
      <c r="F478" s="1" t="s">
        <v>22</v>
      </c>
      <c r="G478" s="1">
        <v>5.9563800000000002</v>
      </c>
      <c r="H478" s="1">
        <v>3.9005899999999998</v>
      </c>
      <c r="I478" s="1">
        <v>5.8309100000000003</v>
      </c>
      <c r="J478" s="1">
        <v>1.4050499999999999</v>
      </c>
      <c r="K478" s="1">
        <v>3.7610000000000001</v>
      </c>
      <c r="L478" s="1">
        <v>9.6882999999999997E-2</v>
      </c>
      <c r="M478" s="1">
        <v>2.7709199999999998</v>
      </c>
      <c r="N478" s="1">
        <v>5.3728199999999999</v>
      </c>
      <c r="O478" s="1" t="s">
        <v>22</v>
      </c>
      <c r="P478" s="1">
        <v>1.7636799999999999</v>
      </c>
      <c r="Q478" s="1">
        <v>2.0882399999999999</v>
      </c>
      <c r="R478" s="1">
        <v>2.2534999999999998</v>
      </c>
      <c r="S478" s="1">
        <v>2.4494400000000001</v>
      </c>
      <c r="T478" s="1">
        <v>3.6190899999999999</v>
      </c>
      <c r="U478" s="1">
        <v>3.2246999999999999</v>
      </c>
      <c r="V478" s="1" t="s">
        <v>23</v>
      </c>
      <c r="W478" s="1">
        <f>ABS(IK_diagnostics_degrees[[#This Row],[Column1]]-A477)</f>
        <v>3.7653600000000003</v>
      </c>
      <c r="X478" s="1">
        <f>ABS(IK_diagnostics_degrees[[#This Row],[Column2]]-B477)</f>
        <v>1.7968600000000001</v>
      </c>
      <c r="Y478" s="1">
        <f>ABS(IK_diagnostics_degrees[[#This Row],[Column3]]-C477)</f>
        <v>3.8317040000000002</v>
      </c>
      <c r="Z478" s="1">
        <f>ABS(IK_diagnostics_degrees[[#This Row],[Column4]]-D477)</f>
        <v>1.5019999999999811E-2</v>
      </c>
      <c r="AA478" s="1">
        <f>ABS(IK_diagnostics_degrees[[#This Row],[Column5]]-E477)</f>
        <v>1.4843900000000001</v>
      </c>
      <c r="AB478" s="1">
        <f>ABS(IK_diagnostics_degrees[[#This Row],[Column6]]-F477)</f>
        <v>5.1324800000000002</v>
      </c>
      <c r="AC478" s="1">
        <f>ABS(IK_diagnostics_degrees[[#This Row],[Column7]]-G477)</f>
        <v>0.64175000000000004</v>
      </c>
      <c r="AD478" s="1">
        <f>ABS(IK_diagnostics_degrees[[#This Row],[Column8]]-H477)</f>
        <v>0.85851000000000033</v>
      </c>
      <c r="AE478" s="1">
        <f>ABS(IK_diagnostics_degrees[[#This Row],[Column9]]-I477)</f>
        <v>2.2199999999994446E-3</v>
      </c>
      <c r="AF478" s="1">
        <f>ABS(IK_diagnostics_degrees[[#This Row],[Column10]]-J477)</f>
        <v>0.51245000000000007</v>
      </c>
      <c r="AG478" s="1">
        <f>ABS(IK_diagnostics_degrees[[#This Row],[Column11]]-K477)</f>
        <v>0.85777999999999999</v>
      </c>
      <c r="AH478" s="1">
        <f>ABS(IK_diagnostics_degrees[[#This Row],[Column12]]-L477)</f>
        <v>1.437017</v>
      </c>
      <c r="AI478" s="1">
        <f>ABS(IK_diagnostics_degrees[[#This Row],[Column13]]-M477)</f>
        <v>0.50236999999999998</v>
      </c>
      <c r="AJ478" s="1">
        <f>ABS(IK_diagnostics_degrees[[#This Row],[Column14]]-N477)</f>
        <v>4.1940200000000001</v>
      </c>
      <c r="AK478" s="1">
        <f>ABS(IK_diagnostics_degrees[[#This Row],[Column15]]-O477)</f>
        <v>3.4057200000000001E-3</v>
      </c>
      <c r="AL478" s="1">
        <f>ABS(IK_diagnostics_degrees[[#This Row],[Column16]]-P477)</f>
        <v>1.0193300000000001</v>
      </c>
      <c r="AM478" s="1">
        <f>ABS(IK_diagnostics_degrees[[#This Row],[Column17]]-Q477)</f>
        <v>2.0713600000000003</v>
      </c>
      <c r="AN478" s="1">
        <f>ABS(IK_diagnostics_degrees[[#This Row],[Column18]]-R477)</f>
        <v>3.0894300000000001</v>
      </c>
      <c r="AO478" s="1">
        <f>ABS(IK_diagnostics_degrees[[#This Row],[Column19]]-S477)</f>
        <v>2.8331400000000002</v>
      </c>
      <c r="AP478" s="1">
        <f>ABS(IK_diagnostics_degrees[[#This Row],[Column20]]-T477)</f>
        <v>3.4801159999999998</v>
      </c>
      <c r="AQ478" s="1">
        <f>ABS(IK_diagnostics_degrees[[#This Row],[Column21]]-U477)</f>
        <v>2.7106249999999998</v>
      </c>
    </row>
    <row r="479" spans="1:43" x14ac:dyDescent="0.25">
      <c r="A479" s="1">
        <v>3.9531100000000001</v>
      </c>
      <c r="B479" s="1">
        <v>3.5159400000000001</v>
      </c>
      <c r="C479" s="1">
        <v>2.0968800000000001</v>
      </c>
      <c r="D479" s="1">
        <v>0.44015700000000002</v>
      </c>
      <c r="E479" s="1">
        <v>3.4819599999999999</v>
      </c>
      <c r="F479" s="1">
        <v>4.5934400000000002</v>
      </c>
      <c r="G479" s="1">
        <v>3.81616</v>
      </c>
      <c r="H479" s="1">
        <v>2.7181000000000002</v>
      </c>
      <c r="I479" s="1">
        <v>4.1792400000000001</v>
      </c>
      <c r="J479" s="1">
        <v>4.4958200000000001</v>
      </c>
      <c r="K479" s="1">
        <v>2.0928300000000002</v>
      </c>
      <c r="L479" s="1">
        <v>4.5374600000000003</v>
      </c>
      <c r="M479" s="1">
        <v>3.4283000000000001</v>
      </c>
      <c r="N479" s="1">
        <v>2.8412199999999999</v>
      </c>
      <c r="O479" s="1">
        <v>3.4767800000000002</v>
      </c>
      <c r="P479" s="1">
        <v>2.7831199999999998</v>
      </c>
      <c r="Q479" s="1">
        <v>1.65293</v>
      </c>
      <c r="R479" s="1">
        <v>7.3453500000000005E-2</v>
      </c>
      <c r="S479" s="1">
        <v>4.2202000000000002</v>
      </c>
      <c r="T479" s="1">
        <v>1.35151</v>
      </c>
      <c r="U479" s="1">
        <v>3.5485099999999998</v>
      </c>
      <c r="V479" s="1" t="s">
        <v>23</v>
      </c>
      <c r="W479" s="1">
        <f>ABS(IK_diagnostics_degrees[[#This Row],[Column1]]-A478)</f>
        <v>1.72716</v>
      </c>
      <c r="X479" s="1">
        <f>ABS(IK_diagnostics_degrees[[#This Row],[Column2]]-B478)</f>
        <v>1.4196200000000001</v>
      </c>
      <c r="Y479" s="1">
        <f>ABS(IK_diagnostics_degrees[[#This Row],[Column3]]-C478)</f>
        <v>1.175074</v>
      </c>
      <c r="Z479" s="1">
        <f>ABS(IK_diagnostics_degrees[[#This Row],[Column4]]-D478)</f>
        <v>3.8436729999999999</v>
      </c>
      <c r="AA479" s="1">
        <f>ABS(IK_diagnostics_degrees[[#This Row],[Column5]]-E478)</f>
        <v>3.4819599999999999</v>
      </c>
      <c r="AB479" s="1">
        <f>ABS(IK_diagnostics_degrees[[#This Row],[Column6]]-F478)</f>
        <v>4.5934400000000002</v>
      </c>
      <c r="AC479" s="1">
        <f>ABS(IK_diagnostics_degrees[[#This Row],[Column7]]-G478)</f>
        <v>2.1402200000000002</v>
      </c>
      <c r="AD479" s="1">
        <f>ABS(IK_diagnostics_degrees[[#This Row],[Column8]]-H478)</f>
        <v>1.1824899999999996</v>
      </c>
      <c r="AE479" s="1">
        <f>ABS(IK_diagnostics_degrees[[#This Row],[Column9]]-I478)</f>
        <v>1.6516700000000002</v>
      </c>
      <c r="AF479" s="1">
        <f>ABS(IK_diagnostics_degrees[[#This Row],[Column10]]-J478)</f>
        <v>3.09077</v>
      </c>
      <c r="AG479" s="1">
        <f>ABS(IK_diagnostics_degrees[[#This Row],[Column11]]-K478)</f>
        <v>1.6681699999999999</v>
      </c>
      <c r="AH479" s="1">
        <f>ABS(IK_diagnostics_degrees[[#This Row],[Column12]]-L478)</f>
        <v>4.4405770000000002</v>
      </c>
      <c r="AI479" s="1">
        <f>ABS(IK_diagnostics_degrees[[#This Row],[Column13]]-M478)</f>
        <v>0.6573800000000003</v>
      </c>
      <c r="AJ479" s="1">
        <f>ABS(IK_diagnostics_degrees[[#This Row],[Column14]]-N478)</f>
        <v>2.5316000000000001</v>
      </c>
      <c r="AK479" s="1">
        <f>ABS(IK_diagnostics_degrees[[#This Row],[Column15]]-O478)</f>
        <v>3.4767800000000002</v>
      </c>
      <c r="AL479" s="1">
        <f>ABS(IK_diagnostics_degrees[[#This Row],[Column16]]-P478)</f>
        <v>1.0194399999999999</v>
      </c>
      <c r="AM479" s="1">
        <f>ABS(IK_diagnostics_degrees[[#This Row],[Column17]]-Q478)</f>
        <v>0.43530999999999986</v>
      </c>
      <c r="AN479" s="1">
        <f>ABS(IK_diagnostics_degrees[[#This Row],[Column18]]-R478)</f>
        <v>2.1800465</v>
      </c>
      <c r="AO479" s="1">
        <f>ABS(IK_diagnostics_degrees[[#This Row],[Column19]]-S478)</f>
        <v>1.7707600000000001</v>
      </c>
      <c r="AP479" s="1">
        <f>ABS(IK_diagnostics_degrees[[#This Row],[Column20]]-T478)</f>
        <v>2.2675799999999997</v>
      </c>
      <c r="AQ479" s="1">
        <f>ABS(IK_diagnostics_degrees[[#This Row],[Column21]]-U478)</f>
        <v>0.32380999999999993</v>
      </c>
    </row>
    <row r="480" spans="1:43" x14ac:dyDescent="0.25">
      <c r="A480" s="1">
        <v>4.2116400000000001</v>
      </c>
      <c r="B480" s="1">
        <v>4.1642700000000001</v>
      </c>
      <c r="C480" s="1">
        <v>0.92134199999999999</v>
      </c>
      <c r="D480" s="1">
        <v>1.91516</v>
      </c>
      <c r="E480" s="1">
        <v>4.2554100000000004</v>
      </c>
      <c r="F480" s="1">
        <v>4.0887599999999997</v>
      </c>
      <c r="G480" s="1">
        <v>3.0305300000000002</v>
      </c>
      <c r="H480" s="1">
        <v>1.6710799999999999</v>
      </c>
      <c r="I480" s="1">
        <v>3.1222699999999999</v>
      </c>
      <c r="J480" s="1">
        <v>3.56751</v>
      </c>
      <c r="K480" s="1">
        <v>2.9034200000000001</v>
      </c>
      <c r="L480" s="1">
        <v>3.55124</v>
      </c>
      <c r="M480" s="1">
        <v>4.8208900000000003</v>
      </c>
      <c r="N480" s="1">
        <v>4.4176299999999999</v>
      </c>
      <c r="O480" s="1">
        <v>0.39127200000000001</v>
      </c>
      <c r="P480" s="1">
        <v>2.14086</v>
      </c>
      <c r="Q480" s="1">
        <v>1.37714</v>
      </c>
      <c r="R480" s="1">
        <v>3.6180699999999999</v>
      </c>
      <c r="S480" s="1">
        <v>4.4888700000000004</v>
      </c>
      <c r="T480" s="1">
        <v>6.1364900000000002</v>
      </c>
      <c r="U480" s="1">
        <v>3.1817700000000002</v>
      </c>
      <c r="V480" s="1" t="s">
        <v>23</v>
      </c>
      <c r="W480" s="1">
        <f>ABS(IK_diagnostics_degrees[[#This Row],[Column1]]-A479)</f>
        <v>0.25852999999999993</v>
      </c>
      <c r="X480" s="1">
        <f>ABS(IK_diagnostics_degrees[[#This Row],[Column2]]-B479)</f>
        <v>0.64833000000000007</v>
      </c>
      <c r="Y480" s="1">
        <f>ABS(IK_diagnostics_degrees[[#This Row],[Column3]]-C479)</f>
        <v>1.175538</v>
      </c>
      <c r="Z480" s="1">
        <f>ABS(IK_diagnostics_degrees[[#This Row],[Column4]]-D479)</f>
        <v>1.4750030000000001</v>
      </c>
      <c r="AA480" s="1">
        <f>ABS(IK_diagnostics_degrees[[#This Row],[Column5]]-E479)</f>
        <v>0.77345000000000041</v>
      </c>
      <c r="AB480" s="1">
        <f>ABS(IK_diagnostics_degrees[[#This Row],[Column6]]-F479)</f>
        <v>0.50468000000000046</v>
      </c>
      <c r="AC480" s="1">
        <f>ABS(IK_diagnostics_degrees[[#This Row],[Column7]]-G479)</f>
        <v>0.78562999999999983</v>
      </c>
      <c r="AD480" s="1">
        <f>ABS(IK_diagnostics_degrees[[#This Row],[Column8]]-H479)</f>
        <v>1.0470200000000003</v>
      </c>
      <c r="AE480" s="1">
        <f>ABS(IK_diagnostics_degrees[[#This Row],[Column9]]-I479)</f>
        <v>1.0569700000000002</v>
      </c>
      <c r="AF480" s="1">
        <f>ABS(IK_diagnostics_degrees[[#This Row],[Column10]]-J479)</f>
        <v>0.92831000000000019</v>
      </c>
      <c r="AG480" s="1">
        <f>ABS(IK_diagnostics_degrees[[#This Row],[Column11]]-K479)</f>
        <v>0.81058999999999992</v>
      </c>
      <c r="AH480" s="1">
        <f>ABS(IK_diagnostics_degrees[[#This Row],[Column12]]-L479)</f>
        <v>0.98622000000000032</v>
      </c>
      <c r="AI480" s="1">
        <f>ABS(IK_diagnostics_degrees[[#This Row],[Column13]]-M479)</f>
        <v>1.3925900000000002</v>
      </c>
      <c r="AJ480" s="1">
        <f>ABS(IK_diagnostics_degrees[[#This Row],[Column14]]-N479)</f>
        <v>1.5764100000000001</v>
      </c>
      <c r="AK480" s="1">
        <f>ABS(IK_diagnostics_degrees[[#This Row],[Column15]]-O479)</f>
        <v>3.0855080000000004</v>
      </c>
      <c r="AL480" s="1">
        <f>ABS(IK_diagnostics_degrees[[#This Row],[Column16]]-P479)</f>
        <v>0.64225999999999983</v>
      </c>
      <c r="AM480" s="1">
        <f>ABS(IK_diagnostics_degrees[[#This Row],[Column17]]-Q479)</f>
        <v>0.27578999999999998</v>
      </c>
      <c r="AN480" s="1">
        <f>ABS(IK_diagnostics_degrees[[#This Row],[Column18]]-R479)</f>
        <v>3.5446165000000001</v>
      </c>
      <c r="AO480" s="1">
        <f>ABS(IK_diagnostics_degrees[[#This Row],[Column19]]-S479)</f>
        <v>0.26867000000000019</v>
      </c>
      <c r="AP480" s="1">
        <f>ABS(IK_diagnostics_degrees[[#This Row],[Column20]]-T479)</f>
        <v>4.78498</v>
      </c>
      <c r="AQ480" s="1">
        <f>ABS(IK_diagnostics_degrees[[#This Row],[Column21]]-U479)</f>
        <v>0.36673999999999962</v>
      </c>
    </row>
    <row r="481" spans="1:43" x14ac:dyDescent="0.25">
      <c r="A481" s="1">
        <v>4.3137499999999998</v>
      </c>
      <c r="B481" s="1">
        <v>0.74902400000000002</v>
      </c>
      <c r="C481" s="1">
        <v>1.33982</v>
      </c>
      <c r="D481" s="1">
        <v>0.75906799999999996</v>
      </c>
      <c r="E481" s="1">
        <v>4.4190100000000001</v>
      </c>
      <c r="F481" s="1">
        <v>0.73182599999999998</v>
      </c>
      <c r="G481" s="1">
        <v>0.79016500000000001</v>
      </c>
      <c r="H481" s="1">
        <v>3.8246600000000002</v>
      </c>
      <c r="I481" s="1">
        <v>1.6523099999999999</v>
      </c>
      <c r="J481" s="1">
        <v>2.5267599999999999</v>
      </c>
      <c r="K481" s="1">
        <v>1.6624300000000001</v>
      </c>
      <c r="L481" s="1">
        <v>6.27454</v>
      </c>
      <c r="M481" s="1">
        <v>2.34544</v>
      </c>
      <c r="N481" s="1">
        <v>2.1544599999999998</v>
      </c>
      <c r="O481" s="1">
        <v>2.8700899999999998</v>
      </c>
      <c r="P481" s="1">
        <v>2.8689399999999998</v>
      </c>
      <c r="Q481" s="1">
        <v>0.88075499999999995</v>
      </c>
      <c r="R481" s="1">
        <v>6.2459899999999999</v>
      </c>
      <c r="S481" s="1">
        <v>3.4670999999999998</v>
      </c>
      <c r="T481" s="1">
        <v>5.5789099999999996</v>
      </c>
      <c r="U481" s="1">
        <v>5.99247</v>
      </c>
      <c r="V481" s="1" t="s">
        <v>23</v>
      </c>
      <c r="W481" s="1">
        <f>ABS(IK_diagnostics_degrees[[#This Row],[Column1]]-A480)</f>
        <v>0.1021099999999997</v>
      </c>
      <c r="X481" s="1">
        <f>ABS(IK_diagnostics_degrees[[#This Row],[Column2]]-B480)</f>
        <v>3.4152460000000002</v>
      </c>
      <c r="Y481" s="1">
        <f>ABS(IK_diagnostics_degrees[[#This Row],[Column3]]-C480)</f>
        <v>0.41847800000000002</v>
      </c>
      <c r="Z481" s="1">
        <f>ABS(IK_diagnostics_degrees[[#This Row],[Column4]]-D480)</f>
        <v>1.1560920000000001</v>
      </c>
      <c r="AA481" s="1">
        <f>ABS(IK_diagnostics_degrees[[#This Row],[Column5]]-E480)</f>
        <v>0.16359999999999975</v>
      </c>
      <c r="AB481" s="1">
        <f>ABS(IK_diagnostics_degrees[[#This Row],[Column6]]-F480)</f>
        <v>3.3569339999999999</v>
      </c>
      <c r="AC481" s="1">
        <f>ABS(IK_diagnostics_degrees[[#This Row],[Column7]]-G480)</f>
        <v>2.2403650000000002</v>
      </c>
      <c r="AD481" s="1">
        <f>ABS(IK_diagnostics_degrees[[#This Row],[Column8]]-H480)</f>
        <v>2.1535800000000003</v>
      </c>
      <c r="AE481" s="1">
        <f>ABS(IK_diagnostics_degrees[[#This Row],[Column9]]-I480)</f>
        <v>1.4699599999999999</v>
      </c>
      <c r="AF481" s="1">
        <f>ABS(IK_diagnostics_degrees[[#This Row],[Column10]]-J480)</f>
        <v>1.0407500000000001</v>
      </c>
      <c r="AG481" s="1">
        <f>ABS(IK_diagnostics_degrees[[#This Row],[Column11]]-K480)</f>
        <v>1.24099</v>
      </c>
      <c r="AH481" s="1">
        <f>ABS(IK_diagnostics_degrees[[#This Row],[Column12]]-L480)</f>
        <v>2.7233000000000001</v>
      </c>
      <c r="AI481" s="1">
        <f>ABS(IK_diagnostics_degrees[[#This Row],[Column13]]-M480)</f>
        <v>2.4754500000000004</v>
      </c>
      <c r="AJ481" s="1">
        <f>ABS(IK_diagnostics_degrees[[#This Row],[Column14]]-N480)</f>
        <v>2.2631700000000001</v>
      </c>
      <c r="AK481" s="1">
        <f>ABS(IK_diagnostics_degrees[[#This Row],[Column15]]-O480)</f>
        <v>2.478818</v>
      </c>
      <c r="AL481" s="1">
        <f>ABS(IK_diagnostics_degrees[[#This Row],[Column16]]-P480)</f>
        <v>0.72807999999999984</v>
      </c>
      <c r="AM481" s="1">
        <f>ABS(IK_diagnostics_degrees[[#This Row],[Column17]]-Q480)</f>
        <v>0.49638500000000008</v>
      </c>
      <c r="AN481" s="1">
        <f>ABS(IK_diagnostics_degrees[[#This Row],[Column18]]-R480)</f>
        <v>2.62792</v>
      </c>
      <c r="AO481" s="1">
        <f>ABS(IK_diagnostics_degrees[[#This Row],[Column19]]-S480)</f>
        <v>1.0217700000000005</v>
      </c>
      <c r="AP481" s="1">
        <f>ABS(IK_diagnostics_degrees[[#This Row],[Column20]]-T480)</f>
        <v>0.55758000000000063</v>
      </c>
      <c r="AQ481" s="1">
        <f>ABS(IK_diagnostics_degrees[[#This Row],[Column21]]-U480)</f>
        <v>2.8106999999999998</v>
      </c>
    </row>
    <row r="482" spans="1:43" x14ac:dyDescent="0.25">
      <c r="A482" s="1">
        <v>4.3690100000000003</v>
      </c>
      <c r="B482" s="1">
        <v>2.86008</v>
      </c>
      <c r="C482" s="1">
        <v>1.6871700000000001</v>
      </c>
      <c r="D482" s="1">
        <v>3.88245</v>
      </c>
      <c r="E482" s="1">
        <v>0.97630799999999995</v>
      </c>
      <c r="F482" s="1">
        <v>2.9872399999999999</v>
      </c>
      <c r="G482" s="1">
        <v>0.189334</v>
      </c>
      <c r="H482" s="1">
        <v>2.1709399999999999</v>
      </c>
      <c r="I482" s="1">
        <v>3.9781300000000002</v>
      </c>
      <c r="J482" s="1">
        <v>1.5233699999999999</v>
      </c>
      <c r="K482" s="1">
        <v>3.9911799999999999</v>
      </c>
      <c r="L482" s="1">
        <v>5.0386199999999999</v>
      </c>
      <c r="M482" s="1">
        <v>1.32518</v>
      </c>
      <c r="N482" s="1">
        <v>0.93016699999999997</v>
      </c>
      <c r="O482" s="1">
        <v>5.7024499999999998</v>
      </c>
      <c r="P482" s="1">
        <v>3.62791</v>
      </c>
      <c r="Q482" s="1">
        <v>4.9652900000000004</v>
      </c>
      <c r="R482" s="1">
        <v>1.50417</v>
      </c>
      <c r="S482" s="1">
        <v>3.6875</v>
      </c>
      <c r="T482" s="1">
        <v>3.4425699999999999</v>
      </c>
      <c r="U482" s="1">
        <v>2.9896400000000001</v>
      </c>
      <c r="V482" s="1" t="s">
        <v>23</v>
      </c>
      <c r="W482" s="1">
        <f>ABS(IK_diagnostics_degrees[[#This Row],[Column1]]-A481)</f>
        <v>5.5260000000000531E-2</v>
      </c>
      <c r="X482" s="1">
        <f>ABS(IK_diagnostics_degrees[[#This Row],[Column2]]-B481)</f>
        <v>2.111056</v>
      </c>
      <c r="Y482" s="1">
        <f>ABS(IK_diagnostics_degrees[[#This Row],[Column3]]-C481)</f>
        <v>0.34735000000000005</v>
      </c>
      <c r="Z482" s="1">
        <f>ABS(IK_diagnostics_degrees[[#This Row],[Column4]]-D481)</f>
        <v>3.1233819999999999</v>
      </c>
      <c r="AA482" s="1">
        <f>ABS(IK_diagnostics_degrees[[#This Row],[Column5]]-E481)</f>
        <v>3.4427020000000002</v>
      </c>
      <c r="AB482" s="1">
        <f>ABS(IK_diagnostics_degrees[[#This Row],[Column6]]-F481)</f>
        <v>2.255414</v>
      </c>
      <c r="AC482" s="1">
        <f>ABS(IK_diagnostics_degrees[[#This Row],[Column7]]-G481)</f>
        <v>0.600831</v>
      </c>
      <c r="AD482" s="1">
        <f>ABS(IK_diagnostics_degrees[[#This Row],[Column8]]-H481)</f>
        <v>1.6537200000000003</v>
      </c>
      <c r="AE482" s="1">
        <f>ABS(IK_diagnostics_degrees[[#This Row],[Column9]]-I481)</f>
        <v>2.3258200000000002</v>
      </c>
      <c r="AF482" s="1">
        <f>ABS(IK_diagnostics_degrees[[#This Row],[Column10]]-J481)</f>
        <v>1.00339</v>
      </c>
      <c r="AG482" s="1">
        <f>ABS(IK_diagnostics_degrees[[#This Row],[Column11]]-K481)</f>
        <v>2.3287499999999999</v>
      </c>
      <c r="AH482" s="1">
        <f>ABS(IK_diagnostics_degrees[[#This Row],[Column12]]-L481)</f>
        <v>1.2359200000000001</v>
      </c>
      <c r="AI482" s="1">
        <f>ABS(IK_diagnostics_degrees[[#This Row],[Column13]]-M481)</f>
        <v>1.0202599999999999</v>
      </c>
      <c r="AJ482" s="1">
        <f>ABS(IK_diagnostics_degrees[[#This Row],[Column14]]-N481)</f>
        <v>1.2242929999999999</v>
      </c>
      <c r="AK482" s="1">
        <f>ABS(IK_diagnostics_degrees[[#This Row],[Column15]]-O481)</f>
        <v>2.83236</v>
      </c>
      <c r="AL482" s="1">
        <f>ABS(IK_diagnostics_degrees[[#This Row],[Column16]]-P481)</f>
        <v>0.75897000000000014</v>
      </c>
      <c r="AM482" s="1">
        <f>ABS(IK_diagnostics_degrees[[#This Row],[Column17]]-Q481)</f>
        <v>4.0845350000000007</v>
      </c>
      <c r="AN482" s="1">
        <f>ABS(IK_diagnostics_degrees[[#This Row],[Column18]]-R481)</f>
        <v>4.7418199999999997</v>
      </c>
      <c r="AO482" s="1">
        <f>ABS(IK_diagnostics_degrees[[#This Row],[Column19]]-S481)</f>
        <v>0.22040000000000015</v>
      </c>
      <c r="AP482" s="1">
        <f>ABS(IK_diagnostics_degrees[[#This Row],[Column20]]-T481)</f>
        <v>2.1363399999999997</v>
      </c>
      <c r="AQ482" s="1">
        <f>ABS(IK_diagnostics_degrees[[#This Row],[Column21]]-U481)</f>
        <v>3.0028299999999999</v>
      </c>
    </row>
    <row r="483" spans="1:43" x14ac:dyDescent="0.25">
      <c r="A483" s="1">
        <v>1.4591499999999999</v>
      </c>
      <c r="B483" s="1">
        <v>3.8621099999999999</v>
      </c>
      <c r="C483" s="1">
        <v>4.0794499999999996</v>
      </c>
      <c r="D483" s="1">
        <v>1.92397</v>
      </c>
      <c r="E483" s="1">
        <v>3.9326099999999999</v>
      </c>
      <c r="F483" s="1">
        <v>2.1686999999999999</v>
      </c>
      <c r="G483" s="1">
        <v>1.8488</v>
      </c>
      <c r="H483" s="1">
        <v>5.3712200000000001</v>
      </c>
      <c r="I483" s="1">
        <v>2.51972</v>
      </c>
      <c r="J483" s="1">
        <v>0.14058999999999999</v>
      </c>
      <c r="K483" s="1">
        <v>2.6026099999999999</v>
      </c>
      <c r="L483" s="1">
        <v>0.38489899999999999</v>
      </c>
      <c r="M483" s="1">
        <v>3.2636599999999998</v>
      </c>
      <c r="N483" s="1">
        <v>3.0516299999999998</v>
      </c>
      <c r="O483" s="1">
        <v>3.7330700000000001</v>
      </c>
      <c r="P483" s="1">
        <v>5.2386699999999999</v>
      </c>
      <c r="Q483" s="1">
        <v>0.234238</v>
      </c>
      <c r="R483" s="1">
        <v>4.8824399999999999</v>
      </c>
      <c r="S483" s="1">
        <v>0.74416000000000004</v>
      </c>
      <c r="T483" s="1">
        <v>3.55904</v>
      </c>
      <c r="U483" s="1">
        <v>1.3692</v>
      </c>
      <c r="V483" s="1" t="s">
        <v>23</v>
      </c>
      <c r="W483" s="1">
        <f>ABS(IK_diagnostics_degrees[[#This Row],[Column1]]-A482)</f>
        <v>2.9098600000000001</v>
      </c>
      <c r="X483" s="1">
        <f>ABS(IK_diagnostics_degrees[[#This Row],[Column2]]-B482)</f>
        <v>1.00203</v>
      </c>
      <c r="Y483" s="1">
        <f>ABS(IK_diagnostics_degrees[[#This Row],[Column3]]-C482)</f>
        <v>2.3922799999999995</v>
      </c>
      <c r="Z483" s="1">
        <f>ABS(IK_diagnostics_degrees[[#This Row],[Column4]]-D482)</f>
        <v>1.95848</v>
      </c>
      <c r="AA483" s="1">
        <f>ABS(IK_diagnostics_degrees[[#This Row],[Column5]]-E482)</f>
        <v>2.956302</v>
      </c>
      <c r="AB483" s="1">
        <f>ABS(IK_diagnostics_degrees[[#This Row],[Column6]]-F482)</f>
        <v>0.81854000000000005</v>
      </c>
      <c r="AC483" s="1">
        <f>ABS(IK_diagnostics_degrees[[#This Row],[Column7]]-G482)</f>
        <v>1.6594660000000001</v>
      </c>
      <c r="AD483" s="1">
        <f>ABS(IK_diagnostics_degrees[[#This Row],[Column8]]-H482)</f>
        <v>3.2002800000000002</v>
      </c>
      <c r="AE483" s="1">
        <f>ABS(IK_diagnostics_degrees[[#This Row],[Column9]]-I482)</f>
        <v>1.4584100000000002</v>
      </c>
      <c r="AF483" s="1">
        <f>ABS(IK_diagnostics_degrees[[#This Row],[Column10]]-J482)</f>
        <v>1.3827799999999999</v>
      </c>
      <c r="AG483" s="1">
        <f>ABS(IK_diagnostics_degrees[[#This Row],[Column11]]-K482)</f>
        <v>1.3885700000000001</v>
      </c>
      <c r="AH483" s="1">
        <f>ABS(IK_diagnostics_degrees[[#This Row],[Column12]]-L482)</f>
        <v>4.653721</v>
      </c>
      <c r="AI483" s="1">
        <f>ABS(IK_diagnostics_degrees[[#This Row],[Column13]]-M482)</f>
        <v>1.9384799999999998</v>
      </c>
      <c r="AJ483" s="1">
        <f>ABS(IK_diagnostics_degrees[[#This Row],[Column14]]-N482)</f>
        <v>2.1214629999999999</v>
      </c>
      <c r="AK483" s="1">
        <f>ABS(IK_diagnostics_degrees[[#This Row],[Column15]]-O482)</f>
        <v>1.9693799999999997</v>
      </c>
      <c r="AL483" s="1">
        <f>ABS(IK_diagnostics_degrees[[#This Row],[Column16]]-P482)</f>
        <v>1.61076</v>
      </c>
      <c r="AM483" s="1">
        <f>ABS(IK_diagnostics_degrees[[#This Row],[Column17]]-Q482)</f>
        <v>4.731052</v>
      </c>
      <c r="AN483" s="1">
        <f>ABS(IK_diagnostics_degrees[[#This Row],[Column18]]-R482)</f>
        <v>3.3782699999999997</v>
      </c>
      <c r="AO483" s="1">
        <f>ABS(IK_diagnostics_degrees[[#This Row],[Column19]]-S482)</f>
        <v>2.9433400000000001</v>
      </c>
      <c r="AP483" s="1">
        <f>ABS(IK_diagnostics_degrees[[#This Row],[Column20]]-T482)</f>
        <v>0.11647000000000007</v>
      </c>
      <c r="AQ483" s="1">
        <f>ABS(IK_diagnostics_degrees[[#This Row],[Column21]]-U482)</f>
        <v>1.6204400000000001</v>
      </c>
    </row>
    <row r="484" spans="1:43" x14ac:dyDescent="0.25">
      <c r="A484" s="1">
        <v>2.6188500000000001</v>
      </c>
      <c r="B484" s="1">
        <v>3.92502</v>
      </c>
      <c r="C484" s="1">
        <v>5.6423000000000001E-2</v>
      </c>
      <c r="D484" s="1">
        <v>2.0926999999999998</v>
      </c>
      <c r="E484" s="1">
        <v>1.93163</v>
      </c>
      <c r="F484" s="1">
        <v>2.7194199999999999</v>
      </c>
      <c r="G484" s="1">
        <v>3.4828999999999999</v>
      </c>
      <c r="H484" s="1">
        <v>2.5093399999999999</v>
      </c>
      <c r="I484" s="1">
        <v>2.5710799999999998</v>
      </c>
      <c r="J484" s="1">
        <v>3.2772800000000002</v>
      </c>
      <c r="K484" s="1">
        <v>4.2677500000000004</v>
      </c>
      <c r="L484" s="1">
        <v>5.4464300000000003</v>
      </c>
      <c r="M484" s="1">
        <v>1.4800500000000001</v>
      </c>
      <c r="N484" s="1">
        <v>2.7448999999999999</v>
      </c>
      <c r="O484" s="1">
        <v>3.7780900000000002</v>
      </c>
      <c r="P484" s="1">
        <v>3.9735200000000002</v>
      </c>
      <c r="Q484" s="1">
        <v>5.1658499999999998</v>
      </c>
      <c r="R484" s="1">
        <v>2.7104900000000001</v>
      </c>
      <c r="S484" s="1">
        <v>1.37842</v>
      </c>
      <c r="T484" s="1">
        <v>2.5040399999999998</v>
      </c>
      <c r="U484" s="1">
        <v>2.4972500000000002</v>
      </c>
      <c r="V484" s="1" t="s">
        <v>23</v>
      </c>
      <c r="W484" s="1">
        <f>ABS(IK_diagnostics_degrees[[#This Row],[Column1]]-A483)</f>
        <v>1.1597000000000002</v>
      </c>
      <c r="X484" s="1">
        <f>ABS(IK_diagnostics_degrees[[#This Row],[Column2]]-B483)</f>
        <v>6.2910000000000021E-2</v>
      </c>
      <c r="Y484" s="1">
        <f>ABS(IK_diagnostics_degrees[[#This Row],[Column3]]-C483)</f>
        <v>4.0230269999999999</v>
      </c>
      <c r="Z484" s="1">
        <f>ABS(IK_diagnostics_degrees[[#This Row],[Column4]]-D483)</f>
        <v>0.16872999999999982</v>
      </c>
      <c r="AA484" s="1">
        <f>ABS(IK_diagnostics_degrees[[#This Row],[Column5]]-E483)</f>
        <v>2.0009800000000002</v>
      </c>
      <c r="AB484" s="1">
        <f>ABS(IK_diagnostics_degrees[[#This Row],[Column6]]-F483)</f>
        <v>0.5507200000000001</v>
      </c>
      <c r="AC484" s="1">
        <f>ABS(IK_diagnostics_degrees[[#This Row],[Column7]]-G483)</f>
        <v>1.6340999999999999</v>
      </c>
      <c r="AD484" s="1">
        <f>ABS(IK_diagnostics_degrees[[#This Row],[Column8]]-H483)</f>
        <v>2.8618800000000002</v>
      </c>
      <c r="AE484" s="1">
        <f>ABS(IK_diagnostics_degrees[[#This Row],[Column9]]-I483)</f>
        <v>5.135999999999985E-2</v>
      </c>
      <c r="AF484" s="1">
        <f>ABS(IK_diagnostics_degrees[[#This Row],[Column10]]-J483)</f>
        <v>3.1366900000000002</v>
      </c>
      <c r="AG484" s="1">
        <f>ABS(IK_diagnostics_degrees[[#This Row],[Column11]]-K483)</f>
        <v>1.6651400000000005</v>
      </c>
      <c r="AH484" s="1">
        <f>ABS(IK_diagnostics_degrees[[#This Row],[Column12]]-L483)</f>
        <v>5.0615310000000004</v>
      </c>
      <c r="AI484" s="1">
        <f>ABS(IK_diagnostics_degrees[[#This Row],[Column13]]-M483)</f>
        <v>1.7836099999999997</v>
      </c>
      <c r="AJ484" s="1">
        <f>ABS(IK_diagnostics_degrees[[#This Row],[Column14]]-N483)</f>
        <v>0.30672999999999995</v>
      </c>
      <c r="AK484" s="1">
        <f>ABS(IK_diagnostics_degrees[[#This Row],[Column15]]-O483)</f>
        <v>4.502000000000006E-2</v>
      </c>
      <c r="AL484" s="1">
        <f>ABS(IK_diagnostics_degrees[[#This Row],[Column16]]-P483)</f>
        <v>1.2651499999999998</v>
      </c>
      <c r="AM484" s="1">
        <f>ABS(IK_diagnostics_degrees[[#This Row],[Column17]]-Q483)</f>
        <v>4.9316119999999994</v>
      </c>
      <c r="AN484" s="1">
        <f>ABS(IK_diagnostics_degrees[[#This Row],[Column18]]-R483)</f>
        <v>2.1719499999999998</v>
      </c>
      <c r="AO484" s="1">
        <f>ABS(IK_diagnostics_degrees[[#This Row],[Column19]]-S483)</f>
        <v>0.63425999999999993</v>
      </c>
      <c r="AP484" s="1">
        <f>ABS(IK_diagnostics_degrees[[#This Row],[Column20]]-T483)</f>
        <v>1.0550000000000002</v>
      </c>
      <c r="AQ484" s="1">
        <f>ABS(IK_diagnostics_degrees[[#This Row],[Column21]]-U483)</f>
        <v>1.1280500000000002</v>
      </c>
    </row>
    <row r="485" spans="1:43" x14ac:dyDescent="0.25">
      <c r="A485" s="1">
        <v>2.4954700000000001</v>
      </c>
      <c r="B485" s="1">
        <v>0.40816400000000003</v>
      </c>
      <c r="C485" s="1">
        <v>5.2096400000000003</v>
      </c>
      <c r="D485" s="1">
        <v>5.2489699999999999</v>
      </c>
      <c r="E485" s="1">
        <v>1.27911</v>
      </c>
      <c r="F485" s="1">
        <v>4.8617600000000003</v>
      </c>
      <c r="G485" s="1">
        <v>4.2476000000000003</v>
      </c>
      <c r="H485" s="1">
        <v>3.4477500000000001</v>
      </c>
      <c r="I485" s="1">
        <v>2.7497400000000001</v>
      </c>
      <c r="J485" s="1">
        <v>3.1159500000000002</v>
      </c>
      <c r="K485" s="1">
        <v>3.6232199999999999</v>
      </c>
      <c r="L485" s="1">
        <v>5.7852300000000003</v>
      </c>
      <c r="M485" s="1">
        <v>3.2445300000000001</v>
      </c>
      <c r="N485" s="1">
        <v>1.80017</v>
      </c>
      <c r="O485" s="1">
        <v>1.1005499999999999</v>
      </c>
      <c r="P485" s="1">
        <v>3.8999899999999998</v>
      </c>
      <c r="Q485" s="1">
        <v>5.2214099999999997</v>
      </c>
      <c r="R485" s="1">
        <v>0.94908000000000003</v>
      </c>
      <c r="S485" s="1">
        <v>0.95474099999999995</v>
      </c>
      <c r="T485" s="1">
        <v>1.45273E-2</v>
      </c>
      <c r="U485" s="1">
        <v>3.6848900000000002</v>
      </c>
      <c r="V485" s="1" t="s">
        <v>23</v>
      </c>
      <c r="W485" s="1">
        <f>ABS(IK_diagnostics_degrees[[#This Row],[Column1]]-A484)</f>
        <v>0.12338000000000005</v>
      </c>
      <c r="X485" s="1">
        <f>ABS(IK_diagnostics_degrees[[#This Row],[Column2]]-B484)</f>
        <v>3.5168559999999998</v>
      </c>
      <c r="Y485" s="1">
        <f>ABS(IK_diagnostics_degrees[[#This Row],[Column3]]-C484)</f>
        <v>5.1532170000000006</v>
      </c>
      <c r="Z485" s="1">
        <f>ABS(IK_diagnostics_degrees[[#This Row],[Column4]]-D484)</f>
        <v>3.1562700000000001</v>
      </c>
      <c r="AA485" s="1">
        <f>ABS(IK_diagnostics_degrees[[#This Row],[Column5]]-E484)</f>
        <v>0.65251999999999999</v>
      </c>
      <c r="AB485" s="1">
        <f>ABS(IK_diagnostics_degrees[[#This Row],[Column6]]-F484)</f>
        <v>2.1423400000000004</v>
      </c>
      <c r="AC485" s="1">
        <f>ABS(IK_diagnostics_degrees[[#This Row],[Column7]]-G484)</f>
        <v>0.76470000000000038</v>
      </c>
      <c r="AD485" s="1">
        <f>ABS(IK_diagnostics_degrees[[#This Row],[Column8]]-H484)</f>
        <v>0.93841000000000019</v>
      </c>
      <c r="AE485" s="1">
        <f>ABS(IK_diagnostics_degrees[[#This Row],[Column9]]-I484)</f>
        <v>0.17866000000000026</v>
      </c>
      <c r="AF485" s="1">
        <f>ABS(IK_diagnostics_degrees[[#This Row],[Column10]]-J484)</f>
        <v>0.16132999999999997</v>
      </c>
      <c r="AG485" s="1">
        <f>ABS(IK_diagnostics_degrees[[#This Row],[Column11]]-K484)</f>
        <v>0.64453000000000049</v>
      </c>
      <c r="AH485" s="1">
        <f>ABS(IK_diagnostics_degrees[[#This Row],[Column12]]-L484)</f>
        <v>0.33879999999999999</v>
      </c>
      <c r="AI485" s="1">
        <f>ABS(IK_diagnostics_degrees[[#This Row],[Column13]]-M484)</f>
        <v>1.76448</v>
      </c>
      <c r="AJ485" s="1">
        <f>ABS(IK_diagnostics_degrees[[#This Row],[Column14]]-N484)</f>
        <v>0.94472999999999985</v>
      </c>
      <c r="AK485" s="1">
        <f>ABS(IK_diagnostics_degrees[[#This Row],[Column15]]-O484)</f>
        <v>2.6775400000000005</v>
      </c>
      <c r="AL485" s="1">
        <f>ABS(IK_diagnostics_degrees[[#This Row],[Column16]]-P484)</f>
        <v>7.3530000000000317E-2</v>
      </c>
      <c r="AM485" s="1">
        <f>ABS(IK_diagnostics_degrees[[#This Row],[Column17]]-Q484)</f>
        <v>5.5559999999999832E-2</v>
      </c>
      <c r="AN485" s="1">
        <f>ABS(IK_diagnostics_degrees[[#This Row],[Column18]]-R484)</f>
        <v>1.7614100000000001</v>
      </c>
      <c r="AO485" s="1">
        <f>ABS(IK_diagnostics_degrees[[#This Row],[Column19]]-S484)</f>
        <v>0.42367900000000003</v>
      </c>
      <c r="AP485" s="1">
        <f>ABS(IK_diagnostics_degrees[[#This Row],[Column20]]-T484)</f>
        <v>2.4895126999999997</v>
      </c>
      <c r="AQ485" s="1">
        <f>ABS(IK_diagnostics_degrees[[#This Row],[Column21]]-U484)</f>
        <v>1.18764</v>
      </c>
    </row>
    <row r="486" spans="1:43" x14ac:dyDescent="0.25">
      <c r="A486" s="1">
        <v>0.48720200000000002</v>
      </c>
      <c r="B486" s="1">
        <v>3.17598</v>
      </c>
      <c r="C486" s="1">
        <v>0.93346799999999996</v>
      </c>
      <c r="D486" s="1">
        <v>3.9145699999999999</v>
      </c>
      <c r="E486" s="1">
        <v>0.19234999999999999</v>
      </c>
      <c r="F486" s="1">
        <v>4.6562599999999996</v>
      </c>
      <c r="G486" s="1">
        <v>4.3937600000000003</v>
      </c>
      <c r="H486" s="1">
        <v>4.3064499999999999</v>
      </c>
      <c r="I486" s="1">
        <v>1.50766</v>
      </c>
      <c r="J486" s="1">
        <v>0.90435100000000002</v>
      </c>
      <c r="K486" s="1">
        <v>3.7484999999999999</v>
      </c>
      <c r="L486" s="1">
        <v>3.04793</v>
      </c>
      <c r="M486" s="1">
        <v>4.5800400000000003</v>
      </c>
      <c r="N486" s="1">
        <v>3.0677699999999999</v>
      </c>
      <c r="O486" s="1">
        <v>3.8569900000000001</v>
      </c>
      <c r="P486" s="1">
        <v>6.1042699999999996</v>
      </c>
      <c r="Q486" s="1">
        <v>4.18466</v>
      </c>
      <c r="R486" s="1">
        <v>2.2382499999999999</v>
      </c>
      <c r="S486" s="1">
        <v>4.3207500000000003</v>
      </c>
      <c r="T486" s="1">
        <v>3.4561500000000001</v>
      </c>
      <c r="U486" s="1">
        <v>2.5136099999999999</v>
      </c>
      <c r="V486" s="1" t="s">
        <v>23</v>
      </c>
      <c r="W486" s="1">
        <f>ABS(IK_diagnostics_degrees[[#This Row],[Column1]]-A485)</f>
        <v>2.0082680000000002</v>
      </c>
      <c r="X486" s="1">
        <f>ABS(IK_diagnostics_degrees[[#This Row],[Column2]]-B485)</f>
        <v>2.7678159999999998</v>
      </c>
      <c r="Y486" s="1">
        <f>ABS(IK_diagnostics_degrees[[#This Row],[Column3]]-C485)</f>
        <v>4.2761720000000008</v>
      </c>
      <c r="Z486" s="1">
        <f>ABS(IK_diagnostics_degrees[[#This Row],[Column4]]-D485)</f>
        <v>1.3344</v>
      </c>
      <c r="AA486" s="1">
        <f>ABS(IK_diagnostics_degrees[[#This Row],[Column5]]-E485)</f>
        <v>1.0867599999999999</v>
      </c>
      <c r="AB486" s="1">
        <f>ABS(IK_diagnostics_degrees[[#This Row],[Column6]]-F485)</f>
        <v>0.20550000000000068</v>
      </c>
      <c r="AC486" s="1">
        <f>ABS(IK_diagnostics_degrees[[#This Row],[Column7]]-G485)</f>
        <v>0.14616000000000007</v>
      </c>
      <c r="AD486" s="1">
        <f>ABS(IK_diagnostics_degrees[[#This Row],[Column8]]-H485)</f>
        <v>0.8586999999999998</v>
      </c>
      <c r="AE486" s="1">
        <f>ABS(IK_diagnostics_degrees[[#This Row],[Column9]]-I485)</f>
        <v>1.2420800000000001</v>
      </c>
      <c r="AF486" s="1">
        <f>ABS(IK_diagnostics_degrees[[#This Row],[Column10]]-J485)</f>
        <v>2.2115990000000001</v>
      </c>
      <c r="AG486" s="1">
        <f>ABS(IK_diagnostics_degrees[[#This Row],[Column11]]-K485)</f>
        <v>0.12528000000000006</v>
      </c>
      <c r="AH486" s="1">
        <f>ABS(IK_diagnostics_degrees[[#This Row],[Column12]]-L485)</f>
        <v>2.7373000000000003</v>
      </c>
      <c r="AI486" s="1">
        <f>ABS(IK_diagnostics_degrees[[#This Row],[Column13]]-M485)</f>
        <v>1.3355100000000002</v>
      </c>
      <c r="AJ486" s="1">
        <f>ABS(IK_diagnostics_degrees[[#This Row],[Column14]]-N485)</f>
        <v>1.2675999999999998</v>
      </c>
      <c r="AK486" s="1">
        <f>ABS(IK_diagnostics_degrees[[#This Row],[Column15]]-O485)</f>
        <v>2.7564400000000004</v>
      </c>
      <c r="AL486" s="1">
        <f>ABS(IK_diagnostics_degrees[[#This Row],[Column16]]-P485)</f>
        <v>2.2042799999999998</v>
      </c>
      <c r="AM486" s="1">
        <f>ABS(IK_diagnostics_degrees[[#This Row],[Column17]]-Q485)</f>
        <v>1.0367499999999996</v>
      </c>
      <c r="AN486" s="1">
        <f>ABS(IK_diagnostics_degrees[[#This Row],[Column18]]-R485)</f>
        <v>1.2891699999999999</v>
      </c>
      <c r="AO486" s="1">
        <f>ABS(IK_diagnostics_degrees[[#This Row],[Column19]]-S485)</f>
        <v>3.3660090000000005</v>
      </c>
      <c r="AP486" s="1">
        <f>ABS(IK_diagnostics_degrees[[#This Row],[Column20]]-T485)</f>
        <v>3.4416226999999999</v>
      </c>
      <c r="AQ486" s="1">
        <f>ABS(IK_diagnostics_degrees[[#This Row],[Column21]]-U485)</f>
        <v>1.1712800000000003</v>
      </c>
    </row>
    <row r="487" spans="1:43" x14ac:dyDescent="0.25">
      <c r="A487" s="1">
        <v>6.0483500000000001</v>
      </c>
      <c r="B487" s="1">
        <v>3.6830500000000002</v>
      </c>
      <c r="C487" s="1">
        <v>3.2660999999999998</v>
      </c>
      <c r="D487" s="1">
        <v>2.3357600000000001</v>
      </c>
      <c r="E487" s="1" t="s">
        <v>22</v>
      </c>
      <c r="F487" s="1">
        <v>1.99552</v>
      </c>
      <c r="G487" s="1">
        <v>6.2831900000000003</v>
      </c>
      <c r="H487" s="1">
        <v>5.5030999999999999</v>
      </c>
      <c r="I487" s="1">
        <v>4.7181300000000004</v>
      </c>
      <c r="J487" s="1">
        <v>1.7522200000000001</v>
      </c>
      <c r="K487" s="1">
        <v>2.39371</v>
      </c>
      <c r="L487" s="1">
        <v>5.4588200000000002</v>
      </c>
      <c r="M487" s="1">
        <v>5.44747</v>
      </c>
      <c r="N487" s="1">
        <v>3.7157100000000001</v>
      </c>
      <c r="O487" s="1">
        <v>5.3507600000000002</v>
      </c>
      <c r="P487" s="1">
        <v>1.10748</v>
      </c>
      <c r="Q487" s="1">
        <v>2.54257</v>
      </c>
      <c r="R487" s="1">
        <v>3.2462200000000001</v>
      </c>
      <c r="S487" s="1">
        <v>3.4174899999999999</v>
      </c>
      <c r="T487" s="1">
        <v>6.2180200000000001</v>
      </c>
      <c r="U487" s="1">
        <v>1.87358</v>
      </c>
      <c r="V487" s="1" t="s">
        <v>23</v>
      </c>
      <c r="W487" s="1">
        <f>ABS(IK_diagnostics_degrees[[#This Row],[Column1]]-A486)</f>
        <v>5.5611480000000002</v>
      </c>
      <c r="X487" s="1">
        <f>ABS(IK_diagnostics_degrees[[#This Row],[Column2]]-B486)</f>
        <v>0.50707000000000013</v>
      </c>
      <c r="Y487" s="1">
        <f>ABS(IK_diagnostics_degrees[[#This Row],[Column3]]-C486)</f>
        <v>2.3326319999999998</v>
      </c>
      <c r="Z487" s="1">
        <f>ABS(IK_diagnostics_degrees[[#This Row],[Column4]]-D486)</f>
        <v>1.5788099999999998</v>
      </c>
      <c r="AA487" s="1">
        <f>ABS(IK_diagnostics_degrees[[#This Row],[Column5]]-E486)</f>
        <v>0.19234999999999999</v>
      </c>
      <c r="AB487" s="1">
        <f>ABS(IK_diagnostics_degrees[[#This Row],[Column6]]-F486)</f>
        <v>2.6607399999999997</v>
      </c>
      <c r="AC487" s="1">
        <f>ABS(IK_diagnostics_degrees[[#This Row],[Column7]]-G486)</f>
        <v>1.8894299999999999</v>
      </c>
      <c r="AD487" s="1">
        <f>ABS(IK_diagnostics_degrees[[#This Row],[Column8]]-H486)</f>
        <v>1.19665</v>
      </c>
      <c r="AE487" s="1">
        <f>ABS(IK_diagnostics_degrees[[#This Row],[Column9]]-I486)</f>
        <v>3.2104700000000004</v>
      </c>
      <c r="AF487" s="1">
        <f>ABS(IK_diagnostics_degrees[[#This Row],[Column10]]-J486)</f>
        <v>0.84786900000000009</v>
      </c>
      <c r="AG487" s="1">
        <f>ABS(IK_diagnostics_degrees[[#This Row],[Column11]]-K486)</f>
        <v>1.3547899999999999</v>
      </c>
      <c r="AH487" s="1">
        <f>ABS(IK_diagnostics_degrees[[#This Row],[Column12]]-L486)</f>
        <v>2.4108900000000002</v>
      </c>
      <c r="AI487" s="1">
        <f>ABS(IK_diagnostics_degrees[[#This Row],[Column13]]-M486)</f>
        <v>0.8674299999999997</v>
      </c>
      <c r="AJ487" s="1">
        <f>ABS(IK_diagnostics_degrees[[#This Row],[Column14]]-N486)</f>
        <v>0.64794000000000018</v>
      </c>
      <c r="AK487" s="1">
        <f>ABS(IK_diagnostics_degrees[[#This Row],[Column15]]-O486)</f>
        <v>1.49377</v>
      </c>
      <c r="AL487" s="1">
        <f>ABS(IK_diagnostics_degrees[[#This Row],[Column16]]-P486)</f>
        <v>4.9967899999999998</v>
      </c>
      <c r="AM487" s="1">
        <f>ABS(IK_diagnostics_degrees[[#This Row],[Column17]]-Q486)</f>
        <v>1.64209</v>
      </c>
      <c r="AN487" s="1">
        <f>ABS(IK_diagnostics_degrees[[#This Row],[Column18]]-R486)</f>
        <v>1.0079700000000003</v>
      </c>
      <c r="AO487" s="1">
        <f>ABS(IK_diagnostics_degrees[[#This Row],[Column19]]-S486)</f>
        <v>0.9032600000000004</v>
      </c>
      <c r="AP487" s="1">
        <f>ABS(IK_diagnostics_degrees[[#This Row],[Column20]]-T486)</f>
        <v>2.76187</v>
      </c>
      <c r="AQ487" s="1">
        <f>ABS(IK_diagnostics_degrees[[#This Row],[Column21]]-U486)</f>
        <v>0.64002999999999988</v>
      </c>
    </row>
    <row r="488" spans="1:43" x14ac:dyDescent="0.25">
      <c r="A488" s="1">
        <v>2.1475200000000001</v>
      </c>
      <c r="B488" s="1">
        <v>1.3150299999999999</v>
      </c>
      <c r="C488" s="1">
        <v>5.1046500000000004</v>
      </c>
      <c r="D488" s="1">
        <v>6.2341899999999999</v>
      </c>
      <c r="E488" s="1">
        <v>3.9393899999999999</v>
      </c>
      <c r="F488" s="1">
        <v>4.2415599999999998</v>
      </c>
      <c r="G488" s="1">
        <v>0.12698100000000001</v>
      </c>
      <c r="H488" s="1">
        <v>2.3568799999999999</v>
      </c>
      <c r="I488" s="1">
        <v>5.4803499999999996</v>
      </c>
      <c r="J488" s="1">
        <v>4.3667299999999996</v>
      </c>
      <c r="K488" s="1">
        <v>6.2831900000000003</v>
      </c>
      <c r="L488" s="1">
        <v>3.7193499999999999</v>
      </c>
      <c r="M488" s="1">
        <v>5.0213799999999997</v>
      </c>
      <c r="N488" s="1">
        <v>4.9432499999999999</v>
      </c>
      <c r="O488" s="1">
        <v>0.12606000000000001</v>
      </c>
      <c r="P488" s="1">
        <v>1.49759</v>
      </c>
      <c r="Q488" s="1">
        <v>0.32414900000000002</v>
      </c>
      <c r="R488" s="1">
        <v>4.9416200000000003</v>
      </c>
      <c r="S488" s="1">
        <v>2.6167799999999999</v>
      </c>
      <c r="T488" s="1" t="s">
        <v>22</v>
      </c>
      <c r="U488" s="1">
        <v>6.2831900000000003</v>
      </c>
      <c r="V488" s="1" t="s">
        <v>23</v>
      </c>
      <c r="W488" s="1">
        <f>ABS(IK_diagnostics_degrees[[#This Row],[Column1]]-A487)</f>
        <v>3.90083</v>
      </c>
      <c r="X488" s="1">
        <f>ABS(IK_diagnostics_degrees[[#This Row],[Column2]]-B487)</f>
        <v>2.3680200000000005</v>
      </c>
      <c r="Y488" s="1">
        <f>ABS(IK_diagnostics_degrees[[#This Row],[Column3]]-C487)</f>
        <v>1.8385500000000006</v>
      </c>
      <c r="Z488" s="1">
        <f>ABS(IK_diagnostics_degrees[[#This Row],[Column4]]-D487)</f>
        <v>3.8984299999999998</v>
      </c>
      <c r="AA488" s="1">
        <f>ABS(IK_diagnostics_degrees[[#This Row],[Column5]]-E487)</f>
        <v>3.9393899999999999</v>
      </c>
      <c r="AB488" s="1">
        <f>ABS(IK_diagnostics_degrees[[#This Row],[Column6]]-F487)</f>
        <v>2.2460399999999998</v>
      </c>
      <c r="AC488" s="1">
        <f>ABS(IK_diagnostics_degrees[[#This Row],[Column7]]-G487)</f>
        <v>6.1562090000000005</v>
      </c>
      <c r="AD488" s="1">
        <f>ABS(IK_diagnostics_degrees[[#This Row],[Column8]]-H487)</f>
        <v>3.14622</v>
      </c>
      <c r="AE488" s="1">
        <f>ABS(IK_diagnostics_degrees[[#This Row],[Column9]]-I487)</f>
        <v>0.76221999999999923</v>
      </c>
      <c r="AF488" s="1">
        <f>ABS(IK_diagnostics_degrees[[#This Row],[Column10]]-J487)</f>
        <v>2.6145099999999992</v>
      </c>
      <c r="AG488" s="1">
        <f>ABS(IK_diagnostics_degrees[[#This Row],[Column11]]-K487)</f>
        <v>3.8894800000000003</v>
      </c>
      <c r="AH488" s="1">
        <f>ABS(IK_diagnostics_degrees[[#This Row],[Column12]]-L487)</f>
        <v>1.7394700000000003</v>
      </c>
      <c r="AI488" s="1">
        <f>ABS(IK_diagnostics_degrees[[#This Row],[Column13]]-M487)</f>
        <v>0.4260900000000003</v>
      </c>
      <c r="AJ488" s="1">
        <f>ABS(IK_diagnostics_degrees[[#This Row],[Column14]]-N487)</f>
        <v>1.2275399999999999</v>
      </c>
      <c r="AK488" s="1">
        <f>ABS(IK_diagnostics_degrees[[#This Row],[Column15]]-O487)</f>
        <v>5.2247000000000003</v>
      </c>
      <c r="AL488" s="1">
        <f>ABS(IK_diagnostics_degrees[[#This Row],[Column16]]-P487)</f>
        <v>0.39010999999999996</v>
      </c>
      <c r="AM488" s="1">
        <f>ABS(IK_diagnostics_degrees[[#This Row],[Column17]]-Q487)</f>
        <v>2.2184210000000002</v>
      </c>
      <c r="AN488" s="1">
        <f>ABS(IK_diagnostics_degrees[[#This Row],[Column18]]-R487)</f>
        <v>1.6954000000000002</v>
      </c>
      <c r="AO488" s="1">
        <f>ABS(IK_diagnostics_degrees[[#This Row],[Column19]]-S487)</f>
        <v>0.80071000000000003</v>
      </c>
      <c r="AP488" s="1">
        <f>ABS(IK_diagnostics_degrees[[#This Row],[Column20]]-T487)</f>
        <v>6.2180200000000001</v>
      </c>
      <c r="AQ488" s="1">
        <f>ABS(IK_diagnostics_degrees[[#This Row],[Column21]]-U487)</f>
        <v>4.4096100000000007</v>
      </c>
    </row>
    <row r="489" spans="1:43" x14ac:dyDescent="0.25">
      <c r="A489" s="1">
        <v>2.89303</v>
      </c>
      <c r="B489" s="1">
        <v>1.24536</v>
      </c>
      <c r="C489" s="1">
        <v>3.27285</v>
      </c>
      <c r="D489" s="1">
        <v>5.2214999999999998</v>
      </c>
      <c r="E489" s="1">
        <v>3.6770200000000002</v>
      </c>
      <c r="F489" s="1">
        <v>3.2911899999999998</v>
      </c>
      <c r="G489" s="1">
        <v>4.7545799999999998</v>
      </c>
      <c r="H489" s="1">
        <v>2.4851399999999999</v>
      </c>
      <c r="I489" s="1">
        <v>1.50318</v>
      </c>
      <c r="J489" s="1">
        <v>2.9708199999999998</v>
      </c>
      <c r="K489" s="1">
        <v>5.2341100000000003</v>
      </c>
      <c r="L489" s="1">
        <v>0.71329500000000001</v>
      </c>
      <c r="M489" s="1">
        <v>5.2072500000000002</v>
      </c>
      <c r="N489" s="1">
        <v>4.4979500000000003</v>
      </c>
      <c r="O489" s="1">
        <v>3.1103000000000001</v>
      </c>
      <c r="P489" s="1">
        <v>1.9216899999999999</v>
      </c>
      <c r="Q489" s="1">
        <v>5.8765099999999997</v>
      </c>
      <c r="R489" s="1">
        <v>4.2240000000000002</v>
      </c>
      <c r="S489" s="1">
        <v>4.7090100000000001</v>
      </c>
      <c r="T489" s="1">
        <v>2.6727599999999998</v>
      </c>
      <c r="U489" s="1">
        <v>7.6888300000000007E-2</v>
      </c>
      <c r="V489" s="1" t="s">
        <v>23</v>
      </c>
      <c r="W489" s="1">
        <f>ABS(IK_diagnostics_degrees[[#This Row],[Column1]]-A488)</f>
        <v>0.74550999999999989</v>
      </c>
      <c r="X489" s="1">
        <f>ABS(IK_diagnostics_degrees[[#This Row],[Column2]]-B488)</f>
        <v>6.9669999999999899E-2</v>
      </c>
      <c r="Y489" s="1">
        <f>ABS(IK_diagnostics_degrees[[#This Row],[Column3]]-C488)</f>
        <v>1.8318000000000003</v>
      </c>
      <c r="Z489" s="1">
        <f>ABS(IK_diagnostics_degrees[[#This Row],[Column4]]-D488)</f>
        <v>1.0126900000000001</v>
      </c>
      <c r="AA489" s="1">
        <f>ABS(IK_diagnostics_degrees[[#This Row],[Column5]]-E488)</f>
        <v>0.26236999999999977</v>
      </c>
      <c r="AB489" s="1">
        <f>ABS(IK_diagnostics_degrees[[#This Row],[Column6]]-F488)</f>
        <v>0.95036999999999994</v>
      </c>
      <c r="AC489" s="1">
        <f>ABS(IK_diagnostics_degrees[[#This Row],[Column7]]-G488)</f>
        <v>4.627599</v>
      </c>
      <c r="AD489" s="1">
        <f>ABS(IK_diagnostics_degrees[[#This Row],[Column8]]-H488)</f>
        <v>0.12826000000000004</v>
      </c>
      <c r="AE489" s="1">
        <f>ABS(IK_diagnostics_degrees[[#This Row],[Column9]]-I488)</f>
        <v>3.9771699999999996</v>
      </c>
      <c r="AF489" s="1">
        <f>ABS(IK_diagnostics_degrees[[#This Row],[Column10]]-J488)</f>
        <v>1.3959099999999998</v>
      </c>
      <c r="AG489" s="1">
        <f>ABS(IK_diagnostics_degrees[[#This Row],[Column11]]-K488)</f>
        <v>1.04908</v>
      </c>
      <c r="AH489" s="1">
        <f>ABS(IK_diagnostics_degrees[[#This Row],[Column12]]-L488)</f>
        <v>3.0060549999999999</v>
      </c>
      <c r="AI489" s="1">
        <f>ABS(IK_diagnostics_degrees[[#This Row],[Column13]]-M488)</f>
        <v>0.18587000000000042</v>
      </c>
      <c r="AJ489" s="1">
        <f>ABS(IK_diagnostics_degrees[[#This Row],[Column14]]-N488)</f>
        <v>0.44529999999999959</v>
      </c>
      <c r="AK489" s="1">
        <f>ABS(IK_diagnostics_degrees[[#This Row],[Column15]]-O488)</f>
        <v>2.9842400000000002</v>
      </c>
      <c r="AL489" s="1">
        <f>ABS(IK_diagnostics_degrees[[#This Row],[Column16]]-P488)</f>
        <v>0.42409999999999992</v>
      </c>
      <c r="AM489" s="1">
        <f>ABS(IK_diagnostics_degrees[[#This Row],[Column17]]-Q488)</f>
        <v>5.5523609999999994</v>
      </c>
      <c r="AN489" s="1">
        <f>ABS(IK_diagnostics_degrees[[#This Row],[Column18]]-R488)</f>
        <v>0.71762000000000015</v>
      </c>
      <c r="AO489" s="1">
        <f>ABS(IK_diagnostics_degrees[[#This Row],[Column19]]-S488)</f>
        <v>2.0922300000000003</v>
      </c>
      <c r="AP489" s="1">
        <f>ABS(IK_diagnostics_degrees[[#This Row],[Column20]]-T488)</f>
        <v>2.6727599999999998</v>
      </c>
      <c r="AQ489" s="1">
        <f>ABS(IK_diagnostics_degrees[[#This Row],[Column21]]-U488)</f>
        <v>6.2063017</v>
      </c>
    </row>
    <row r="490" spans="1:43" x14ac:dyDescent="0.25">
      <c r="A490" s="1">
        <v>1.6694800000000001</v>
      </c>
      <c r="B490" s="1">
        <v>5.3257700000000003</v>
      </c>
      <c r="C490" s="1">
        <v>4.1020899999999996</v>
      </c>
      <c r="D490" s="1">
        <v>3.5392899999999998</v>
      </c>
      <c r="E490" s="1">
        <v>1.0015000000000001</v>
      </c>
      <c r="F490" s="1">
        <v>4.3486099999999999</v>
      </c>
      <c r="G490" s="1">
        <v>0.17209099999999999</v>
      </c>
      <c r="H490" s="1">
        <v>1.3452200000000001</v>
      </c>
      <c r="I490" s="1">
        <v>2.5236800000000001</v>
      </c>
      <c r="J490" s="1">
        <v>2.7046700000000001</v>
      </c>
      <c r="K490" s="1">
        <v>0.47928700000000002</v>
      </c>
      <c r="L490" s="1">
        <v>6.2792199999999996</v>
      </c>
      <c r="M490" s="1">
        <v>2.8337599999999998</v>
      </c>
      <c r="N490" s="1">
        <v>1.3241400000000001</v>
      </c>
      <c r="O490" s="1">
        <v>2.47322</v>
      </c>
      <c r="P490" s="1">
        <v>6.2773500000000002</v>
      </c>
      <c r="Q490" s="1">
        <v>4.3032899999999996</v>
      </c>
      <c r="R490" s="1">
        <v>4.3378600000000003E-2</v>
      </c>
      <c r="S490" s="1">
        <v>3.4725799999999998</v>
      </c>
      <c r="T490" s="1">
        <v>0.60734699999999997</v>
      </c>
      <c r="U490" s="1">
        <v>3.4788000000000001</v>
      </c>
      <c r="V490" s="1" t="s">
        <v>23</v>
      </c>
      <c r="W490" s="1">
        <f>ABS(IK_diagnostics_degrees[[#This Row],[Column1]]-A489)</f>
        <v>1.2235499999999999</v>
      </c>
      <c r="X490" s="1">
        <f>ABS(IK_diagnostics_degrees[[#This Row],[Column2]]-B489)</f>
        <v>4.0804100000000005</v>
      </c>
      <c r="Y490" s="1">
        <f>ABS(IK_diagnostics_degrees[[#This Row],[Column3]]-C489)</f>
        <v>0.82923999999999953</v>
      </c>
      <c r="Z490" s="1">
        <f>ABS(IK_diagnostics_degrees[[#This Row],[Column4]]-D489)</f>
        <v>1.68221</v>
      </c>
      <c r="AA490" s="1">
        <f>ABS(IK_diagnostics_degrees[[#This Row],[Column5]]-E489)</f>
        <v>2.6755200000000001</v>
      </c>
      <c r="AB490" s="1">
        <f>ABS(IK_diagnostics_degrees[[#This Row],[Column6]]-F489)</f>
        <v>1.05742</v>
      </c>
      <c r="AC490" s="1">
        <f>ABS(IK_diagnostics_degrees[[#This Row],[Column7]]-G489)</f>
        <v>4.5824889999999998</v>
      </c>
      <c r="AD490" s="1">
        <f>ABS(IK_diagnostics_degrees[[#This Row],[Column8]]-H489)</f>
        <v>1.1399199999999998</v>
      </c>
      <c r="AE490" s="1">
        <f>ABS(IK_diagnostics_degrees[[#This Row],[Column9]]-I489)</f>
        <v>1.0205000000000002</v>
      </c>
      <c r="AF490" s="1">
        <f>ABS(IK_diagnostics_degrees[[#This Row],[Column10]]-J489)</f>
        <v>0.26614999999999966</v>
      </c>
      <c r="AG490" s="1">
        <f>ABS(IK_diagnostics_degrees[[#This Row],[Column11]]-K489)</f>
        <v>4.754823</v>
      </c>
      <c r="AH490" s="1">
        <f>ABS(IK_diagnostics_degrees[[#This Row],[Column12]]-L489)</f>
        <v>5.565925</v>
      </c>
      <c r="AI490" s="1">
        <f>ABS(IK_diagnostics_degrees[[#This Row],[Column13]]-M489)</f>
        <v>2.3734900000000003</v>
      </c>
      <c r="AJ490" s="1">
        <f>ABS(IK_diagnostics_degrees[[#This Row],[Column14]]-N489)</f>
        <v>3.1738100000000005</v>
      </c>
      <c r="AK490" s="1">
        <f>ABS(IK_diagnostics_degrees[[#This Row],[Column15]]-O489)</f>
        <v>0.63708000000000009</v>
      </c>
      <c r="AL490" s="1">
        <f>ABS(IK_diagnostics_degrees[[#This Row],[Column16]]-P489)</f>
        <v>4.3556600000000003</v>
      </c>
      <c r="AM490" s="1">
        <f>ABS(IK_diagnostics_degrees[[#This Row],[Column17]]-Q489)</f>
        <v>1.5732200000000001</v>
      </c>
      <c r="AN490" s="1">
        <f>ABS(IK_diagnostics_degrees[[#This Row],[Column18]]-R489)</f>
        <v>4.1806214000000006</v>
      </c>
      <c r="AO490" s="1">
        <f>ABS(IK_diagnostics_degrees[[#This Row],[Column19]]-S489)</f>
        <v>1.2364300000000004</v>
      </c>
      <c r="AP490" s="1">
        <f>ABS(IK_diagnostics_degrees[[#This Row],[Column20]]-T489)</f>
        <v>2.0654129999999999</v>
      </c>
      <c r="AQ490" s="1">
        <f>ABS(IK_diagnostics_degrees[[#This Row],[Column21]]-U489)</f>
        <v>3.4019117000000003</v>
      </c>
    </row>
    <row r="491" spans="1:43" x14ac:dyDescent="0.25">
      <c r="A491" s="1">
        <v>5.3800800000000004</v>
      </c>
      <c r="B491" s="1">
        <v>2.8195999999999999</v>
      </c>
      <c r="C491" s="1">
        <v>1.4776899999999999</v>
      </c>
      <c r="D491" s="1">
        <v>4.0022399999999996</v>
      </c>
      <c r="E491" s="1">
        <v>4.0090399999999997</v>
      </c>
      <c r="F491" s="1">
        <v>2.4129499999999999</v>
      </c>
      <c r="G491" s="1">
        <v>1.2598400000000001</v>
      </c>
      <c r="H491" s="1">
        <v>5.4998500000000003</v>
      </c>
      <c r="I491" s="1">
        <v>2.4811200000000002</v>
      </c>
      <c r="J491" s="1">
        <v>1.7845800000000001</v>
      </c>
      <c r="K491" s="1">
        <v>5.0326700000000004</v>
      </c>
      <c r="L491" s="1">
        <v>3.6533699999999998</v>
      </c>
      <c r="M491" s="1">
        <v>4.92727</v>
      </c>
      <c r="N491" s="1">
        <v>1.9762600000000002E-2</v>
      </c>
      <c r="O491" s="1">
        <v>0.84955800000000004</v>
      </c>
      <c r="P491" s="1">
        <v>1.76871</v>
      </c>
      <c r="Q491" s="1">
        <v>4.5396700000000001</v>
      </c>
      <c r="R491" s="1">
        <v>2.7358899999999999</v>
      </c>
      <c r="S491" s="1">
        <v>2.3831000000000002</v>
      </c>
      <c r="T491" s="1">
        <v>2.9184600000000001</v>
      </c>
      <c r="U491" s="1">
        <v>5.1890900000000002</v>
      </c>
      <c r="V491" s="1" t="s">
        <v>23</v>
      </c>
      <c r="W491" s="1">
        <f>ABS(IK_diagnostics_degrees[[#This Row],[Column1]]-A490)</f>
        <v>3.7106000000000003</v>
      </c>
      <c r="X491" s="1">
        <f>ABS(IK_diagnostics_degrees[[#This Row],[Column2]]-B490)</f>
        <v>2.5061700000000005</v>
      </c>
      <c r="Y491" s="1">
        <f>ABS(IK_diagnostics_degrees[[#This Row],[Column3]]-C490)</f>
        <v>2.6243999999999996</v>
      </c>
      <c r="Z491" s="1">
        <f>ABS(IK_diagnostics_degrees[[#This Row],[Column4]]-D490)</f>
        <v>0.46294999999999975</v>
      </c>
      <c r="AA491" s="1">
        <f>ABS(IK_diagnostics_degrees[[#This Row],[Column5]]-E490)</f>
        <v>3.0075399999999997</v>
      </c>
      <c r="AB491" s="1">
        <f>ABS(IK_diagnostics_degrees[[#This Row],[Column6]]-F490)</f>
        <v>1.9356599999999999</v>
      </c>
      <c r="AC491" s="1">
        <f>ABS(IK_diagnostics_degrees[[#This Row],[Column7]]-G490)</f>
        <v>1.0877490000000001</v>
      </c>
      <c r="AD491" s="1">
        <f>ABS(IK_diagnostics_degrees[[#This Row],[Column8]]-H490)</f>
        <v>4.15463</v>
      </c>
      <c r="AE491" s="1">
        <f>ABS(IK_diagnostics_degrees[[#This Row],[Column9]]-I490)</f>
        <v>4.2559999999999931E-2</v>
      </c>
      <c r="AF491" s="1">
        <f>ABS(IK_diagnostics_degrees[[#This Row],[Column10]]-J490)</f>
        <v>0.92009000000000007</v>
      </c>
      <c r="AG491" s="1">
        <f>ABS(IK_diagnostics_degrees[[#This Row],[Column11]]-K490)</f>
        <v>4.5533830000000002</v>
      </c>
      <c r="AH491" s="1">
        <f>ABS(IK_diagnostics_degrees[[#This Row],[Column12]]-L490)</f>
        <v>2.6258499999999998</v>
      </c>
      <c r="AI491" s="1">
        <f>ABS(IK_diagnostics_degrees[[#This Row],[Column13]]-M490)</f>
        <v>2.0935100000000002</v>
      </c>
      <c r="AJ491" s="1">
        <f>ABS(IK_diagnostics_degrees[[#This Row],[Column14]]-N490)</f>
        <v>1.3043774000000001</v>
      </c>
      <c r="AK491" s="1">
        <f>ABS(IK_diagnostics_degrees[[#This Row],[Column15]]-O490)</f>
        <v>1.6236619999999999</v>
      </c>
      <c r="AL491" s="1">
        <f>ABS(IK_diagnostics_degrees[[#This Row],[Column16]]-P490)</f>
        <v>4.5086399999999998</v>
      </c>
      <c r="AM491" s="1">
        <f>ABS(IK_diagnostics_degrees[[#This Row],[Column17]]-Q490)</f>
        <v>0.23638000000000048</v>
      </c>
      <c r="AN491" s="1">
        <f>ABS(IK_diagnostics_degrees[[#This Row],[Column18]]-R490)</f>
        <v>2.6925113999999999</v>
      </c>
      <c r="AO491" s="1">
        <f>ABS(IK_diagnostics_degrees[[#This Row],[Column19]]-S490)</f>
        <v>1.0894799999999996</v>
      </c>
      <c r="AP491" s="1">
        <f>ABS(IK_diagnostics_degrees[[#This Row],[Column20]]-T490)</f>
        <v>2.3111130000000002</v>
      </c>
      <c r="AQ491" s="1">
        <f>ABS(IK_diagnostics_degrees[[#This Row],[Column21]]-U490)</f>
        <v>1.7102900000000001</v>
      </c>
    </row>
    <row r="492" spans="1:43" x14ac:dyDescent="0.25">
      <c r="A492" s="1">
        <v>4.9668099999999997</v>
      </c>
      <c r="B492" s="1">
        <v>3.3303600000000002</v>
      </c>
      <c r="C492" s="1">
        <v>2.0048499999999998</v>
      </c>
      <c r="D492" s="1">
        <v>1.6101300000000001</v>
      </c>
      <c r="E492" s="1">
        <v>1.85284</v>
      </c>
      <c r="F492" s="1">
        <v>2.9992399999999999</v>
      </c>
      <c r="G492" s="1">
        <v>4.3399299999999998</v>
      </c>
      <c r="H492" s="1">
        <v>2.9160900000000001</v>
      </c>
      <c r="I492" s="1">
        <v>4.7048500000000004</v>
      </c>
      <c r="J492" s="1">
        <v>2.0186299999999999</v>
      </c>
      <c r="K492" s="1">
        <v>5.5524800000000001</v>
      </c>
      <c r="L492" s="1">
        <v>0.92891199999999996</v>
      </c>
      <c r="M492" s="1">
        <v>4.06541</v>
      </c>
      <c r="N492" s="1">
        <v>6.2798800000000004</v>
      </c>
      <c r="O492" s="1">
        <v>2.5176799999999999</v>
      </c>
      <c r="P492" s="1">
        <v>6.2831900000000003</v>
      </c>
      <c r="Q492" s="1">
        <v>4.3235799999999998</v>
      </c>
      <c r="R492" s="1">
        <v>1.00789E-2</v>
      </c>
      <c r="S492" s="1">
        <v>1.9139299999999999</v>
      </c>
      <c r="T492" s="1">
        <v>2.2623199999999999</v>
      </c>
      <c r="U492" s="1">
        <v>5.9944300000000004</v>
      </c>
      <c r="V492" s="1" t="s">
        <v>23</v>
      </c>
      <c r="W492" s="1">
        <f>ABS(IK_diagnostics_degrees[[#This Row],[Column1]]-A491)</f>
        <v>0.41327000000000069</v>
      </c>
      <c r="X492" s="1">
        <f>ABS(IK_diagnostics_degrees[[#This Row],[Column2]]-B491)</f>
        <v>0.51076000000000032</v>
      </c>
      <c r="Y492" s="1">
        <f>ABS(IK_diagnostics_degrees[[#This Row],[Column3]]-C491)</f>
        <v>0.52715999999999985</v>
      </c>
      <c r="Z492" s="1">
        <f>ABS(IK_diagnostics_degrees[[#This Row],[Column4]]-D491)</f>
        <v>2.3921099999999997</v>
      </c>
      <c r="AA492" s="1">
        <f>ABS(IK_diagnostics_degrees[[#This Row],[Column5]]-E491)</f>
        <v>2.1561999999999997</v>
      </c>
      <c r="AB492" s="1">
        <f>ABS(IK_diagnostics_degrees[[#This Row],[Column6]]-F491)</f>
        <v>0.58628999999999998</v>
      </c>
      <c r="AC492" s="1">
        <f>ABS(IK_diagnostics_degrees[[#This Row],[Column7]]-G491)</f>
        <v>3.0800899999999998</v>
      </c>
      <c r="AD492" s="1">
        <f>ABS(IK_diagnostics_degrees[[#This Row],[Column8]]-H491)</f>
        <v>2.5837600000000003</v>
      </c>
      <c r="AE492" s="1">
        <f>ABS(IK_diagnostics_degrees[[#This Row],[Column9]]-I491)</f>
        <v>2.2237300000000002</v>
      </c>
      <c r="AF492" s="1">
        <f>ABS(IK_diagnostics_degrees[[#This Row],[Column10]]-J491)</f>
        <v>0.23404999999999987</v>
      </c>
      <c r="AG492" s="1">
        <f>ABS(IK_diagnostics_degrees[[#This Row],[Column11]]-K491)</f>
        <v>0.51980999999999966</v>
      </c>
      <c r="AH492" s="1">
        <f>ABS(IK_diagnostics_degrees[[#This Row],[Column12]]-L491)</f>
        <v>2.7244579999999998</v>
      </c>
      <c r="AI492" s="1">
        <f>ABS(IK_diagnostics_degrees[[#This Row],[Column13]]-M491)</f>
        <v>0.86186000000000007</v>
      </c>
      <c r="AJ492" s="1">
        <f>ABS(IK_diagnostics_degrees[[#This Row],[Column14]]-N491)</f>
        <v>6.2601174000000004</v>
      </c>
      <c r="AK492" s="1">
        <f>ABS(IK_diagnostics_degrees[[#This Row],[Column15]]-O491)</f>
        <v>1.6681219999999999</v>
      </c>
      <c r="AL492" s="1">
        <f>ABS(IK_diagnostics_degrees[[#This Row],[Column16]]-P491)</f>
        <v>4.5144800000000007</v>
      </c>
      <c r="AM492" s="1">
        <f>ABS(IK_diagnostics_degrees[[#This Row],[Column17]]-Q491)</f>
        <v>0.21609000000000034</v>
      </c>
      <c r="AN492" s="1">
        <f>ABS(IK_diagnostics_degrees[[#This Row],[Column18]]-R491)</f>
        <v>2.7258111</v>
      </c>
      <c r="AO492" s="1">
        <f>ABS(IK_diagnostics_degrees[[#This Row],[Column19]]-S491)</f>
        <v>0.46917000000000031</v>
      </c>
      <c r="AP492" s="1">
        <f>ABS(IK_diagnostics_degrees[[#This Row],[Column20]]-T491)</f>
        <v>0.65614000000000017</v>
      </c>
      <c r="AQ492" s="1">
        <f>ABS(IK_diagnostics_degrees[[#This Row],[Column21]]-U491)</f>
        <v>0.80534000000000017</v>
      </c>
    </row>
    <row r="493" spans="1:43" x14ac:dyDescent="0.25">
      <c r="A493" s="1">
        <v>0.64966800000000002</v>
      </c>
      <c r="B493" s="1">
        <v>4.7179500000000001</v>
      </c>
      <c r="C493" s="1">
        <v>3.8021600000000002</v>
      </c>
      <c r="D493" s="1">
        <v>3.1868799999999999</v>
      </c>
      <c r="E493" s="1">
        <v>2.6977099999999998</v>
      </c>
      <c r="F493" s="1">
        <v>3.2650100000000002</v>
      </c>
      <c r="G493" s="1">
        <v>2.1876699999999998</v>
      </c>
      <c r="H493" s="1">
        <v>2.3864299999999998</v>
      </c>
      <c r="I493" s="1">
        <v>2.71766</v>
      </c>
      <c r="J493" s="1">
        <v>2.4615499999999999</v>
      </c>
      <c r="K493" s="1">
        <v>5.4011100000000001</v>
      </c>
      <c r="L493" s="1">
        <v>1.12303</v>
      </c>
      <c r="M493" s="1">
        <v>2.4337200000000001</v>
      </c>
      <c r="N493" s="1">
        <v>3.4547300000000001</v>
      </c>
      <c r="O493" s="1">
        <v>0.448409</v>
      </c>
      <c r="P493" s="1">
        <v>3.52007</v>
      </c>
      <c r="Q493" s="1">
        <v>1.2505299999999999</v>
      </c>
      <c r="R493" s="1">
        <v>6.0664600000000002</v>
      </c>
      <c r="S493" s="1">
        <v>0.51339599999999996</v>
      </c>
      <c r="T493" s="1">
        <v>0.23624300000000001</v>
      </c>
      <c r="U493" s="1">
        <v>2.2064300000000001</v>
      </c>
      <c r="V493" s="1" t="s">
        <v>23</v>
      </c>
      <c r="W493" s="1">
        <f>ABS(IK_diagnostics_degrees[[#This Row],[Column1]]-A492)</f>
        <v>4.3171419999999996</v>
      </c>
      <c r="X493" s="1">
        <f>ABS(IK_diagnostics_degrees[[#This Row],[Column2]]-B492)</f>
        <v>1.3875899999999999</v>
      </c>
      <c r="Y493" s="1">
        <f>ABS(IK_diagnostics_degrees[[#This Row],[Column3]]-C492)</f>
        <v>1.7973100000000004</v>
      </c>
      <c r="Z493" s="1">
        <f>ABS(IK_diagnostics_degrees[[#This Row],[Column4]]-D492)</f>
        <v>1.5767499999999999</v>
      </c>
      <c r="AA493" s="1">
        <f>ABS(IK_diagnostics_degrees[[#This Row],[Column5]]-E492)</f>
        <v>0.84486999999999979</v>
      </c>
      <c r="AB493" s="1">
        <f>ABS(IK_diagnostics_degrees[[#This Row],[Column6]]-F492)</f>
        <v>0.26577000000000028</v>
      </c>
      <c r="AC493" s="1">
        <f>ABS(IK_diagnostics_degrees[[#This Row],[Column7]]-G492)</f>
        <v>2.1522600000000001</v>
      </c>
      <c r="AD493" s="1">
        <f>ABS(IK_diagnostics_degrees[[#This Row],[Column8]]-H492)</f>
        <v>0.52966000000000024</v>
      </c>
      <c r="AE493" s="1">
        <f>ABS(IK_diagnostics_degrees[[#This Row],[Column9]]-I492)</f>
        <v>1.9871900000000005</v>
      </c>
      <c r="AF493" s="1">
        <f>ABS(IK_diagnostics_degrees[[#This Row],[Column10]]-J492)</f>
        <v>0.44291999999999998</v>
      </c>
      <c r="AG493" s="1">
        <f>ABS(IK_diagnostics_degrees[[#This Row],[Column11]]-K492)</f>
        <v>0.15137</v>
      </c>
      <c r="AH493" s="1">
        <f>ABS(IK_diagnostics_degrees[[#This Row],[Column12]]-L492)</f>
        <v>0.19411800000000001</v>
      </c>
      <c r="AI493" s="1">
        <f>ABS(IK_diagnostics_degrees[[#This Row],[Column13]]-M492)</f>
        <v>1.6316899999999999</v>
      </c>
      <c r="AJ493" s="1">
        <f>ABS(IK_diagnostics_degrees[[#This Row],[Column14]]-N492)</f>
        <v>2.8251500000000003</v>
      </c>
      <c r="AK493" s="1">
        <f>ABS(IK_diagnostics_degrees[[#This Row],[Column15]]-O492)</f>
        <v>2.0692710000000001</v>
      </c>
      <c r="AL493" s="1">
        <f>ABS(IK_diagnostics_degrees[[#This Row],[Column16]]-P492)</f>
        <v>2.7631200000000002</v>
      </c>
      <c r="AM493" s="1">
        <f>ABS(IK_diagnostics_degrees[[#This Row],[Column17]]-Q492)</f>
        <v>3.0730499999999998</v>
      </c>
      <c r="AN493" s="1">
        <f>ABS(IK_diagnostics_degrees[[#This Row],[Column18]]-R492)</f>
        <v>6.0563811000000003</v>
      </c>
      <c r="AO493" s="1">
        <f>ABS(IK_diagnostics_degrees[[#This Row],[Column19]]-S492)</f>
        <v>1.4005339999999999</v>
      </c>
      <c r="AP493" s="1">
        <f>ABS(IK_diagnostics_degrees[[#This Row],[Column20]]-T492)</f>
        <v>2.0260769999999999</v>
      </c>
      <c r="AQ493" s="1">
        <f>ABS(IK_diagnostics_degrees[[#This Row],[Column21]]-U492)</f>
        <v>3.7880000000000003</v>
      </c>
    </row>
    <row r="494" spans="1:43" x14ac:dyDescent="0.25">
      <c r="A494" s="1">
        <v>0.84414100000000003</v>
      </c>
      <c r="B494" s="1">
        <v>3.1993</v>
      </c>
      <c r="C494" s="1">
        <v>4.9987000000000004</v>
      </c>
      <c r="D494" s="1">
        <v>6.1301899999999998</v>
      </c>
      <c r="E494" s="1">
        <v>3.63042</v>
      </c>
      <c r="F494" s="1">
        <v>1.1846000000000001E-2</v>
      </c>
      <c r="G494" s="1">
        <v>4.9777800000000001</v>
      </c>
      <c r="H494" s="1">
        <v>6.3458899999999996E-4</v>
      </c>
      <c r="I494" s="1">
        <v>1.5583400000000001</v>
      </c>
      <c r="J494" s="1">
        <v>1.6261099999999999</v>
      </c>
      <c r="K494" s="1">
        <v>3.39635</v>
      </c>
      <c r="L494" s="1">
        <v>4.5462499999999997</v>
      </c>
      <c r="M494" s="1">
        <v>4.5254899999999996</v>
      </c>
      <c r="N494" s="1" t="s">
        <v>22</v>
      </c>
      <c r="O494" s="1">
        <v>0.257934</v>
      </c>
      <c r="P494" s="1">
        <v>0.94872199999999995</v>
      </c>
      <c r="Q494" s="1">
        <v>4.5940700000000003</v>
      </c>
      <c r="R494" s="1">
        <v>5.4716100000000001</v>
      </c>
      <c r="S494" s="1">
        <v>6.2743300000000005E-4</v>
      </c>
      <c r="T494" s="1">
        <v>5.2210999999999999</v>
      </c>
      <c r="U494" s="1">
        <v>5.84727</v>
      </c>
      <c r="V494" s="1" t="s">
        <v>23</v>
      </c>
      <c r="W494" s="1">
        <f>ABS(IK_diagnostics_degrees[[#This Row],[Column1]]-A493)</f>
        <v>0.19447300000000001</v>
      </c>
      <c r="X494" s="1">
        <f>ABS(IK_diagnostics_degrees[[#This Row],[Column2]]-B493)</f>
        <v>1.5186500000000001</v>
      </c>
      <c r="Y494" s="1">
        <f>ABS(IK_diagnostics_degrees[[#This Row],[Column3]]-C493)</f>
        <v>1.1965400000000002</v>
      </c>
      <c r="Z494" s="1">
        <f>ABS(IK_diagnostics_degrees[[#This Row],[Column4]]-D493)</f>
        <v>2.9433099999999999</v>
      </c>
      <c r="AA494" s="1">
        <f>ABS(IK_diagnostics_degrees[[#This Row],[Column5]]-E493)</f>
        <v>0.93271000000000015</v>
      </c>
      <c r="AB494" s="1">
        <f>ABS(IK_diagnostics_degrees[[#This Row],[Column6]]-F493)</f>
        <v>3.2531640000000004</v>
      </c>
      <c r="AC494" s="1">
        <f>ABS(IK_diagnostics_degrees[[#This Row],[Column7]]-G493)</f>
        <v>2.7901100000000003</v>
      </c>
      <c r="AD494" s="1">
        <f>ABS(IK_diagnostics_degrees[[#This Row],[Column8]]-H493)</f>
        <v>2.3857954109999997</v>
      </c>
      <c r="AE494" s="1">
        <f>ABS(IK_diagnostics_degrees[[#This Row],[Column9]]-I493)</f>
        <v>1.1593199999999999</v>
      </c>
      <c r="AF494" s="1">
        <f>ABS(IK_diagnostics_degrees[[#This Row],[Column10]]-J493)</f>
        <v>0.83543999999999996</v>
      </c>
      <c r="AG494" s="1">
        <f>ABS(IK_diagnostics_degrees[[#This Row],[Column11]]-K493)</f>
        <v>2.0047600000000001</v>
      </c>
      <c r="AH494" s="1">
        <f>ABS(IK_diagnostics_degrees[[#This Row],[Column12]]-L493)</f>
        <v>3.4232199999999997</v>
      </c>
      <c r="AI494" s="1">
        <f>ABS(IK_diagnostics_degrees[[#This Row],[Column13]]-M493)</f>
        <v>2.0917699999999995</v>
      </c>
      <c r="AJ494" s="1">
        <f>ABS(IK_diagnostics_degrees[[#This Row],[Column14]]-N493)</f>
        <v>3.4547300000000001</v>
      </c>
      <c r="AK494" s="1">
        <f>ABS(IK_diagnostics_degrees[[#This Row],[Column15]]-O493)</f>
        <v>0.19047500000000001</v>
      </c>
      <c r="AL494" s="1">
        <f>ABS(IK_diagnostics_degrees[[#This Row],[Column16]]-P493)</f>
        <v>2.571348</v>
      </c>
      <c r="AM494" s="1">
        <f>ABS(IK_diagnostics_degrees[[#This Row],[Column17]]-Q493)</f>
        <v>3.3435400000000004</v>
      </c>
      <c r="AN494" s="1">
        <f>ABS(IK_diagnostics_degrees[[#This Row],[Column18]]-R493)</f>
        <v>0.5948500000000001</v>
      </c>
      <c r="AO494" s="1">
        <f>ABS(IK_diagnostics_degrees[[#This Row],[Column19]]-S493)</f>
        <v>0.51276856699999995</v>
      </c>
      <c r="AP494" s="1">
        <f>ABS(IK_diagnostics_degrees[[#This Row],[Column20]]-T493)</f>
        <v>4.9848569999999999</v>
      </c>
      <c r="AQ494" s="1">
        <f>ABS(IK_diagnostics_degrees[[#This Row],[Column21]]-U493)</f>
        <v>3.6408399999999999</v>
      </c>
    </row>
    <row r="495" spans="1:43" x14ac:dyDescent="0.25">
      <c r="A495" s="1">
        <v>4.7982199999999997</v>
      </c>
      <c r="B495" s="1">
        <v>5.6235499999999998</v>
      </c>
      <c r="C495" s="1">
        <v>1.8637600000000001</v>
      </c>
      <c r="D495" s="1">
        <v>2.1283300000000001</v>
      </c>
      <c r="E495" s="1">
        <v>1.7634399999999999</v>
      </c>
      <c r="F495" s="1">
        <v>1.0108900000000001</v>
      </c>
      <c r="G495" s="1">
        <v>6.0347400000000002</v>
      </c>
      <c r="H495" s="1">
        <v>1.3026199999999999</v>
      </c>
      <c r="I495" s="1">
        <v>1.62954</v>
      </c>
      <c r="J495" s="1">
        <v>6.0857900000000003</v>
      </c>
      <c r="K495" s="1">
        <v>2.16919</v>
      </c>
      <c r="L495" s="1">
        <v>1.37673</v>
      </c>
      <c r="M495" s="1">
        <v>3.03261</v>
      </c>
      <c r="N495" s="1">
        <v>1.0787100000000001</v>
      </c>
      <c r="O495" s="1">
        <v>5.8833599999999997</v>
      </c>
      <c r="P495" s="1">
        <v>5.51389</v>
      </c>
      <c r="Q495" s="1">
        <v>3.3994599999999999</v>
      </c>
      <c r="R495" s="1">
        <v>1.98027</v>
      </c>
      <c r="S495" s="1">
        <v>3.3248600000000001</v>
      </c>
      <c r="T495" s="1">
        <v>3.1411899999999999</v>
      </c>
      <c r="U495" s="1">
        <v>2.8257400000000001</v>
      </c>
      <c r="V495" s="1" t="s">
        <v>23</v>
      </c>
      <c r="W495" s="1">
        <f>ABS(IK_diagnostics_degrees[[#This Row],[Column1]]-A494)</f>
        <v>3.9540789999999997</v>
      </c>
      <c r="X495" s="1">
        <f>ABS(IK_diagnostics_degrees[[#This Row],[Column2]]-B494)</f>
        <v>2.4242499999999998</v>
      </c>
      <c r="Y495" s="1">
        <f>ABS(IK_diagnostics_degrees[[#This Row],[Column3]]-C494)</f>
        <v>3.1349400000000003</v>
      </c>
      <c r="Z495" s="1">
        <f>ABS(IK_diagnostics_degrees[[#This Row],[Column4]]-D494)</f>
        <v>4.0018599999999998</v>
      </c>
      <c r="AA495" s="1">
        <f>ABS(IK_diagnostics_degrees[[#This Row],[Column5]]-E494)</f>
        <v>1.8669800000000001</v>
      </c>
      <c r="AB495" s="1">
        <f>ABS(IK_diagnostics_degrees[[#This Row],[Column6]]-F494)</f>
        <v>0.99904400000000004</v>
      </c>
      <c r="AC495" s="1">
        <f>ABS(IK_diagnostics_degrees[[#This Row],[Column7]]-G494)</f>
        <v>1.0569600000000001</v>
      </c>
      <c r="AD495" s="1">
        <f>ABS(IK_diagnostics_degrees[[#This Row],[Column8]]-H494)</f>
        <v>1.301985411</v>
      </c>
      <c r="AE495" s="1">
        <f>ABS(IK_diagnostics_degrees[[#This Row],[Column9]]-I494)</f>
        <v>7.119999999999993E-2</v>
      </c>
      <c r="AF495" s="1">
        <f>ABS(IK_diagnostics_degrees[[#This Row],[Column10]]-J494)</f>
        <v>4.4596800000000005</v>
      </c>
      <c r="AG495" s="1">
        <f>ABS(IK_diagnostics_degrees[[#This Row],[Column11]]-K494)</f>
        <v>1.22716</v>
      </c>
      <c r="AH495" s="1">
        <f>ABS(IK_diagnostics_degrees[[#This Row],[Column12]]-L494)</f>
        <v>3.1695199999999994</v>
      </c>
      <c r="AI495" s="1">
        <f>ABS(IK_diagnostics_degrees[[#This Row],[Column13]]-M494)</f>
        <v>1.4928799999999995</v>
      </c>
      <c r="AJ495" s="1">
        <f>ABS(IK_diagnostics_degrees[[#This Row],[Column14]]-N494)</f>
        <v>1.0787100000000001</v>
      </c>
      <c r="AK495" s="1">
        <f>ABS(IK_diagnostics_degrees[[#This Row],[Column15]]-O494)</f>
        <v>5.625426</v>
      </c>
      <c r="AL495" s="1">
        <f>ABS(IK_diagnostics_degrees[[#This Row],[Column16]]-P494)</f>
        <v>4.5651679999999999</v>
      </c>
      <c r="AM495" s="1">
        <f>ABS(IK_diagnostics_degrees[[#This Row],[Column17]]-Q494)</f>
        <v>1.1946100000000004</v>
      </c>
      <c r="AN495" s="1">
        <f>ABS(IK_diagnostics_degrees[[#This Row],[Column18]]-R494)</f>
        <v>3.4913400000000001</v>
      </c>
      <c r="AO495" s="1">
        <f>ABS(IK_diagnostics_degrees[[#This Row],[Column19]]-S494)</f>
        <v>3.3242325670000001</v>
      </c>
      <c r="AP495" s="1">
        <f>ABS(IK_diagnostics_degrees[[#This Row],[Column20]]-T494)</f>
        <v>2.0799099999999999</v>
      </c>
      <c r="AQ495" s="1">
        <f>ABS(IK_diagnostics_degrees[[#This Row],[Column21]]-U494)</f>
        <v>3.0215299999999998</v>
      </c>
    </row>
    <row r="496" spans="1:43" x14ac:dyDescent="0.25">
      <c r="A496" s="1">
        <v>3.3387199999999999</v>
      </c>
      <c r="B496" s="1">
        <v>3.5951300000000002</v>
      </c>
      <c r="C496" s="1">
        <v>4.5756800000000002</v>
      </c>
      <c r="D496" s="1">
        <v>4.9022500000000004</v>
      </c>
      <c r="E496" s="1">
        <v>6.2831900000000003</v>
      </c>
      <c r="F496" s="1">
        <v>2.0507900000000001</v>
      </c>
      <c r="G496" s="1">
        <v>2.72845</v>
      </c>
      <c r="H496" s="1">
        <v>2.6018300000000001</v>
      </c>
      <c r="I496" s="1">
        <v>3.0039500000000001</v>
      </c>
      <c r="J496" s="1">
        <v>6.0385200000000001</v>
      </c>
      <c r="K496" s="1">
        <v>1.2557700000000001</v>
      </c>
      <c r="L496" s="1">
        <v>3.7381199999999999</v>
      </c>
      <c r="M496" s="1">
        <v>4.5229400000000002</v>
      </c>
      <c r="N496" s="1">
        <v>3.5787499999999999</v>
      </c>
      <c r="O496" s="1">
        <v>5.2107700000000001</v>
      </c>
      <c r="P496" s="1">
        <v>3.5483099999999999</v>
      </c>
      <c r="Q496" s="1">
        <v>0.14635100000000001</v>
      </c>
      <c r="R496" s="1">
        <v>5.9850099999999999</v>
      </c>
      <c r="S496" s="1">
        <v>2.1305499999999999</v>
      </c>
      <c r="T496" s="1">
        <v>2.30898</v>
      </c>
      <c r="U496" s="1">
        <v>1.8898699999999999</v>
      </c>
      <c r="V496" s="1" t="s">
        <v>23</v>
      </c>
      <c r="W496" s="1">
        <f>ABS(IK_diagnostics_degrees[[#This Row],[Column1]]-A495)</f>
        <v>1.4594999999999998</v>
      </c>
      <c r="X496" s="1">
        <f>ABS(IK_diagnostics_degrees[[#This Row],[Column2]]-B495)</f>
        <v>2.0284199999999997</v>
      </c>
      <c r="Y496" s="1">
        <f>ABS(IK_diagnostics_degrees[[#This Row],[Column3]]-C495)</f>
        <v>2.7119200000000001</v>
      </c>
      <c r="Z496" s="1">
        <f>ABS(IK_diagnostics_degrees[[#This Row],[Column4]]-D495)</f>
        <v>2.7739200000000004</v>
      </c>
      <c r="AA496" s="1">
        <f>ABS(IK_diagnostics_degrees[[#This Row],[Column5]]-E495)</f>
        <v>4.5197500000000002</v>
      </c>
      <c r="AB496" s="1">
        <f>ABS(IK_diagnostics_degrees[[#This Row],[Column6]]-F495)</f>
        <v>1.0399</v>
      </c>
      <c r="AC496" s="1">
        <f>ABS(IK_diagnostics_degrees[[#This Row],[Column7]]-G495)</f>
        <v>3.3062900000000002</v>
      </c>
      <c r="AD496" s="1">
        <f>ABS(IK_diagnostics_degrees[[#This Row],[Column8]]-H495)</f>
        <v>1.2992100000000002</v>
      </c>
      <c r="AE496" s="1">
        <f>ABS(IK_diagnostics_degrees[[#This Row],[Column9]]-I495)</f>
        <v>1.3744100000000001</v>
      </c>
      <c r="AF496" s="1">
        <f>ABS(IK_diagnostics_degrees[[#This Row],[Column10]]-J495)</f>
        <v>4.7270000000000145E-2</v>
      </c>
      <c r="AG496" s="1">
        <f>ABS(IK_diagnostics_degrees[[#This Row],[Column11]]-K495)</f>
        <v>0.9134199999999999</v>
      </c>
      <c r="AH496" s="1">
        <f>ABS(IK_diagnostics_degrees[[#This Row],[Column12]]-L495)</f>
        <v>2.3613900000000001</v>
      </c>
      <c r="AI496" s="1">
        <f>ABS(IK_diagnostics_degrees[[#This Row],[Column13]]-M495)</f>
        <v>1.4903300000000002</v>
      </c>
      <c r="AJ496" s="1">
        <f>ABS(IK_diagnostics_degrees[[#This Row],[Column14]]-N495)</f>
        <v>2.5000399999999998</v>
      </c>
      <c r="AK496" s="1">
        <f>ABS(IK_diagnostics_degrees[[#This Row],[Column15]]-O495)</f>
        <v>0.67258999999999958</v>
      </c>
      <c r="AL496" s="1">
        <f>ABS(IK_diagnostics_degrees[[#This Row],[Column16]]-P495)</f>
        <v>1.9655800000000001</v>
      </c>
      <c r="AM496" s="1">
        <f>ABS(IK_diagnostics_degrees[[#This Row],[Column17]]-Q495)</f>
        <v>3.2531089999999998</v>
      </c>
      <c r="AN496" s="1">
        <f>ABS(IK_diagnostics_degrees[[#This Row],[Column18]]-R495)</f>
        <v>4.00474</v>
      </c>
      <c r="AO496" s="1">
        <f>ABS(IK_diagnostics_degrees[[#This Row],[Column19]]-S495)</f>
        <v>1.1943100000000002</v>
      </c>
      <c r="AP496" s="1">
        <f>ABS(IK_diagnostics_degrees[[#This Row],[Column20]]-T495)</f>
        <v>0.83220999999999989</v>
      </c>
      <c r="AQ496" s="1">
        <f>ABS(IK_diagnostics_degrees[[#This Row],[Column21]]-U495)</f>
        <v>0.9358700000000002</v>
      </c>
    </row>
    <row r="497" spans="1:43" x14ac:dyDescent="0.25">
      <c r="A497" s="1">
        <v>2.0855700000000001</v>
      </c>
      <c r="B497" s="1">
        <v>3.5283500000000001</v>
      </c>
      <c r="C497" s="1">
        <v>5.6707700000000001</v>
      </c>
      <c r="D497" s="1">
        <v>2.4019200000000001</v>
      </c>
      <c r="E497" s="1">
        <v>3.49831</v>
      </c>
      <c r="F497" s="1">
        <v>2.1060099999999999</v>
      </c>
      <c r="G497" s="1">
        <v>6.2101699999999997</v>
      </c>
      <c r="H497" s="1">
        <v>0.90373999999999999</v>
      </c>
      <c r="I497" s="1">
        <v>5.3915499999999996</v>
      </c>
      <c r="J497" s="1">
        <v>4.7316399999999996</v>
      </c>
      <c r="K497" s="1">
        <v>5.0913000000000004</v>
      </c>
      <c r="L497" s="1">
        <v>1.14662</v>
      </c>
      <c r="M497" s="1">
        <v>3.6739099999999998</v>
      </c>
      <c r="N497" s="1">
        <v>2.4500099999999998</v>
      </c>
      <c r="O497" s="1">
        <v>2.6245699999999998</v>
      </c>
      <c r="P497" s="1">
        <v>5.3500399999999999</v>
      </c>
      <c r="Q497" s="1">
        <v>4.6952999999999996</v>
      </c>
      <c r="R497" s="1">
        <v>4.5014399999999997</v>
      </c>
      <c r="S497" s="1">
        <v>5.2271999999999998</v>
      </c>
      <c r="T497" s="1">
        <v>2.7122299999999999</v>
      </c>
      <c r="U497" s="1">
        <v>3.4652400000000001</v>
      </c>
      <c r="V497" s="1" t="s">
        <v>23</v>
      </c>
      <c r="W497" s="1">
        <f>ABS(IK_diagnostics_degrees[[#This Row],[Column1]]-A496)</f>
        <v>1.2531499999999998</v>
      </c>
      <c r="X497" s="1">
        <f>ABS(IK_diagnostics_degrees[[#This Row],[Column2]]-B496)</f>
        <v>6.6780000000000062E-2</v>
      </c>
      <c r="Y497" s="1">
        <f>ABS(IK_diagnostics_degrees[[#This Row],[Column3]]-C496)</f>
        <v>1.0950899999999999</v>
      </c>
      <c r="Z497" s="1">
        <f>ABS(IK_diagnostics_degrees[[#This Row],[Column4]]-D496)</f>
        <v>2.5003300000000004</v>
      </c>
      <c r="AA497" s="1">
        <f>ABS(IK_diagnostics_degrees[[#This Row],[Column5]]-E496)</f>
        <v>2.7848800000000002</v>
      </c>
      <c r="AB497" s="1">
        <f>ABS(IK_diagnostics_degrees[[#This Row],[Column6]]-F496)</f>
        <v>5.5219999999999825E-2</v>
      </c>
      <c r="AC497" s="1">
        <f>ABS(IK_diagnostics_degrees[[#This Row],[Column7]]-G496)</f>
        <v>3.4817199999999997</v>
      </c>
      <c r="AD497" s="1">
        <f>ABS(IK_diagnostics_degrees[[#This Row],[Column8]]-H496)</f>
        <v>1.6980900000000001</v>
      </c>
      <c r="AE497" s="1">
        <f>ABS(IK_diagnostics_degrees[[#This Row],[Column9]]-I496)</f>
        <v>2.3875999999999995</v>
      </c>
      <c r="AF497" s="1">
        <f>ABS(IK_diagnostics_degrees[[#This Row],[Column10]]-J496)</f>
        <v>1.3068800000000005</v>
      </c>
      <c r="AG497" s="1">
        <f>ABS(IK_diagnostics_degrees[[#This Row],[Column11]]-K496)</f>
        <v>3.8355300000000003</v>
      </c>
      <c r="AH497" s="1">
        <f>ABS(IK_diagnostics_degrees[[#This Row],[Column12]]-L496)</f>
        <v>2.5914999999999999</v>
      </c>
      <c r="AI497" s="1">
        <f>ABS(IK_diagnostics_degrees[[#This Row],[Column13]]-M496)</f>
        <v>0.8490300000000004</v>
      </c>
      <c r="AJ497" s="1">
        <f>ABS(IK_diagnostics_degrees[[#This Row],[Column14]]-N496)</f>
        <v>1.1287400000000001</v>
      </c>
      <c r="AK497" s="1">
        <f>ABS(IK_diagnostics_degrees[[#This Row],[Column15]]-O496)</f>
        <v>2.5862000000000003</v>
      </c>
      <c r="AL497" s="1">
        <f>ABS(IK_diagnostics_degrees[[#This Row],[Column16]]-P496)</f>
        <v>1.8017300000000001</v>
      </c>
      <c r="AM497" s="1">
        <f>ABS(IK_diagnostics_degrees[[#This Row],[Column17]]-Q496)</f>
        <v>4.5489489999999995</v>
      </c>
      <c r="AN497" s="1">
        <f>ABS(IK_diagnostics_degrees[[#This Row],[Column18]]-R496)</f>
        <v>1.4835700000000003</v>
      </c>
      <c r="AO497" s="1">
        <f>ABS(IK_diagnostics_degrees[[#This Row],[Column19]]-S496)</f>
        <v>3.0966499999999999</v>
      </c>
      <c r="AP497" s="1">
        <f>ABS(IK_diagnostics_degrees[[#This Row],[Column20]]-T496)</f>
        <v>0.40324999999999989</v>
      </c>
      <c r="AQ497" s="1">
        <f>ABS(IK_diagnostics_degrees[[#This Row],[Column21]]-U496)</f>
        <v>1.5753700000000002</v>
      </c>
    </row>
    <row r="498" spans="1:43" x14ac:dyDescent="0.25">
      <c r="A498" s="1">
        <v>3.7879200000000002</v>
      </c>
      <c r="B498" s="1">
        <v>6.0810399999999998</v>
      </c>
      <c r="C498" s="1">
        <v>5.8273299999999999</v>
      </c>
      <c r="D498" s="1">
        <v>5.1261999999999999</v>
      </c>
      <c r="E498" s="1">
        <v>3.4672200000000002</v>
      </c>
      <c r="F498" s="1">
        <v>4.92903</v>
      </c>
      <c r="G498" s="1">
        <v>5.6419199999999998</v>
      </c>
      <c r="H498" s="1">
        <v>4.5476999999999999</v>
      </c>
      <c r="I498" s="1">
        <v>2.3858600000000001</v>
      </c>
      <c r="J498" s="1">
        <v>3.8587899999999999</v>
      </c>
      <c r="K498" s="1">
        <v>5.9165000000000001</v>
      </c>
      <c r="L498" s="1">
        <v>1.37134</v>
      </c>
      <c r="M498" s="1">
        <v>1.75414</v>
      </c>
      <c r="N498" s="1">
        <v>4.4280799999999996</v>
      </c>
      <c r="O498" s="1">
        <v>0.17871699999999999</v>
      </c>
      <c r="P498" s="1">
        <v>0.37945099999999998</v>
      </c>
      <c r="Q498" s="1">
        <v>5.9294200000000004</v>
      </c>
      <c r="R498" s="1" t="s">
        <v>22</v>
      </c>
      <c r="S498" s="1">
        <v>6.2721200000000001</v>
      </c>
      <c r="T498" s="1">
        <v>4.1926399999999999</v>
      </c>
      <c r="U498" s="1">
        <v>3.4995400000000001</v>
      </c>
      <c r="V498" s="1" t="s">
        <v>23</v>
      </c>
      <c r="W498" s="1">
        <f>ABS(IK_diagnostics_degrees[[#This Row],[Column1]]-A497)</f>
        <v>1.70235</v>
      </c>
      <c r="X498" s="1">
        <f>ABS(IK_diagnostics_degrees[[#This Row],[Column2]]-B497)</f>
        <v>2.5526899999999997</v>
      </c>
      <c r="Y498" s="1">
        <f>ABS(IK_diagnostics_degrees[[#This Row],[Column3]]-C497)</f>
        <v>0.15655999999999981</v>
      </c>
      <c r="Z498" s="1">
        <f>ABS(IK_diagnostics_degrees[[#This Row],[Column4]]-D497)</f>
        <v>2.7242799999999998</v>
      </c>
      <c r="AA498" s="1">
        <f>ABS(IK_diagnostics_degrees[[#This Row],[Column5]]-E497)</f>
        <v>3.108999999999984E-2</v>
      </c>
      <c r="AB498" s="1">
        <f>ABS(IK_diagnostics_degrees[[#This Row],[Column6]]-F497)</f>
        <v>2.8230200000000001</v>
      </c>
      <c r="AC498" s="1">
        <f>ABS(IK_diagnostics_degrees[[#This Row],[Column7]]-G497)</f>
        <v>0.56824999999999992</v>
      </c>
      <c r="AD498" s="1">
        <f>ABS(IK_diagnostics_degrees[[#This Row],[Column8]]-H497)</f>
        <v>3.6439599999999999</v>
      </c>
      <c r="AE498" s="1">
        <f>ABS(IK_diagnostics_degrees[[#This Row],[Column9]]-I497)</f>
        <v>3.0056899999999995</v>
      </c>
      <c r="AF498" s="1">
        <f>ABS(IK_diagnostics_degrees[[#This Row],[Column10]]-J497)</f>
        <v>0.87284999999999968</v>
      </c>
      <c r="AG498" s="1">
        <f>ABS(IK_diagnostics_degrees[[#This Row],[Column11]]-K497)</f>
        <v>0.82519999999999971</v>
      </c>
      <c r="AH498" s="1">
        <f>ABS(IK_diagnostics_degrees[[#This Row],[Column12]]-L497)</f>
        <v>0.22472000000000003</v>
      </c>
      <c r="AI498" s="1">
        <f>ABS(IK_diagnostics_degrees[[#This Row],[Column13]]-M497)</f>
        <v>1.9197699999999998</v>
      </c>
      <c r="AJ498" s="1">
        <f>ABS(IK_diagnostics_degrees[[#This Row],[Column14]]-N497)</f>
        <v>1.9780699999999998</v>
      </c>
      <c r="AK498" s="1">
        <f>ABS(IK_diagnostics_degrees[[#This Row],[Column15]]-O497)</f>
        <v>2.4458530000000001</v>
      </c>
      <c r="AL498" s="1">
        <f>ABS(IK_diagnostics_degrees[[#This Row],[Column16]]-P497)</f>
        <v>4.9705890000000004</v>
      </c>
      <c r="AM498" s="1">
        <f>ABS(IK_diagnostics_degrees[[#This Row],[Column17]]-Q497)</f>
        <v>1.2341200000000008</v>
      </c>
      <c r="AN498" s="1">
        <f>ABS(IK_diagnostics_degrees[[#This Row],[Column18]]-R497)</f>
        <v>4.5014399999999997</v>
      </c>
      <c r="AO498" s="1">
        <f>ABS(IK_diagnostics_degrees[[#This Row],[Column19]]-S497)</f>
        <v>1.0449200000000003</v>
      </c>
      <c r="AP498" s="1">
        <f>ABS(IK_diagnostics_degrees[[#This Row],[Column20]]-T497)</f>
        <v>1.48041</v>
      </c>
      <c r="AQ498" s="1">
        <f>ABS(IK_diagnostics_degrees[[#This Row],[Column21]]-U497)</f>
        <v>3.4299999999999997E-2</v>
      </c>
    </row>
    <row r="499" spans="1:43" x14ac:dyDescent="0.25">
      <c r="A499" s="1">
        <v>5.33453</v>
      </c>
      <c r="B499" s="1">
        <v>1.18367</v>
      </c>
      <c r="C499" s="1">
        <v>2.2374499999999999</v>
      </c>
      <c r="D499" s="1">
        <v>2.45058</v>
      </c>
      <c r="E499" s="1">
        <v>0.55287200000000003</v>
      </c>
      <c r="F499" s="1">
        <v>0.50603299999999996</v>
      </c>
      <c r="G499" s="1">
        <v>5.5347400000000002</v>
      </c>
      <c r="H499" s="1">
        <v>0.59808399999999995</v>
      </c>
      <c r="I499" s="1">
        <v>3.1010399999999998</v>
      </c>
      <c r="J499" s="1">
        <v>2.4167200000000002</v>
      </c>
      <c r="K499" s="1">
        <v>3.9205199999999998</v>
      </c>
      <c r="L499" s="1">
        <v>2.5344799999999998</v>
      </c>
      <c r="M499" s="1">
        <v>2.56182</v>
      </c>
      <c r="N499" s="1" t="s">
        <v>22</v>
      </c>
      <c r="O499" s="1">
        <v>0.92823100000000003</v>
      </c>
      <c r="P499" s="1">
        <v>5.6636499999999999E-2</v>
      </c>
      <c r="Q499" s="1">
        <v>2.39357</v>
      </c>
      <c r="R499" s="1">
        <v>2.2543299999999999</v>
      </c>
      <c r="S499" s="1">
        <v>6.2831900000000003</v>
      </c>
      <c r="T499" s="1">
        <v>3.6755800000000001</v>
      </c>
      <c r="U499" s="1">
        <v>3.0549900000000001</v>
      </c>
      <c r="V499" s="1" t="s">
        <v>23</v>
      </c>
      <c r="W499" s="1">
        <f>ABS(IK_diagnostics_degrees[[#This Row],[Column1]]-A498)</f>
        <v>1.5466099999999998</v>
      </c>
      <c r="X499" s="1">
        <f>ABS(IK_diagnostics_degrees[[#This Row],[Column2]]-B498)</f>
        <v>4.8973699999999996</v>
      </c>
      <c r="Y499" s="1">
        <f>ABS(IK_diagnostics_degrees[[#This Row],[Column3]]-C498)</f>
        <v>3.58988</v>
      </c>
      <c r="Z499" s="1">
        <f>ABS(IK_diagnostics_degrees[[#This Row],[Column4]]-D498)</f>
        <v>2.6756199999999999</v>
      </c>
      <c r="AA499" s="1">
        <f>ABS(IK_diagnostics_degrees[[#This Row],[Column5]]-E498)</f>
        <v>2.9143480000000004</v>
      </c>
      <c r="AB499" s="1">
        <f>ABS(IK_diagnostics_degrees[[#This Row],[Column6]]-F498)</f>
        <v>4.4229970000000005</v>
      </c>
      <c r="AC499" s="1">
        <f>ABS(IK_diagnostics_degrees[[#This Row],[Column7]]-G498)</f>
        <v>0.10717999999999961</v>
      </c>
      <c r="AD499" s="1">
        <f>ABS(IK_diagnostics_degrees[[#This Row],[Column8]]-H498)</f>
        <v>3.9496159999999998</v>
      </c>
      <c r="AE499" s="1">
        <f>ABS(IK_diagnostics_degrees[[#This Row],[Column9]]-I498)</f>
        <v>0.7151799999999997</v>
      </c>
      <c r="AF499" s="1">
        <f>ABS(IK_diagnostics_degrees[[#This Row],[Column10]]-J498)</f>
        <v>1.4420699999999997</v>
      </c>
      <c r="AG499" s="1">
        <f>ABS(IK_diagnostics_degrees[[#This Row],[Column11]]-K498)</f>
        <v>1.9959800000000003</v>
      </c>
      <c r="AH499" s="1">
        <f>ABS(IK_diagnostics_degrees[[#This Row],[Column12]]-L498)</f>
        <v>1.1631399999999998</v>
      </c>
      <c r="AI499" s="1">
        <f>ABS(IK_diagnostics_degrees[[#This Row],[Column13]]-M498)</f>
        <v>0.80767999999999995</v>
      </c>
      <c r="AJ499" s="1">
        <f>ABS(IK_diagnostics_degrees[[#This Row],[Column14]]-N498)</f>
        <v>4.4280799999999996</v>
      </c>
      <c r="AK499" s="1">
        <f>ABS(IK_diagnostics_degrees[[#This Row],[Column15]]-O498)</f>
        <v>0.74951400000000001</v>
      </c>
      <c r="AL499" s="1">
        <f>ABS(IK_diagnostics_degrees[[#This Row],[Column16]]-P498)</f>
        <v>0.3228145</v>
      </c>
      <c r="AM499" s="1">
        <f>ABS(IK_diagnostics_degrees[[#This Row],[Column17]]-Q498)</f>
        <v>3.5358500000000004</v>
      </c>
      <c r="AN499" s="1">
        <f>ABS(IK_diagnostics_degrees[[#This Row],[Column18]]-R498)</f>
        <v>2.2543299999999999</v>
      </c>
      <c r="AO499" s="1">
        <f>ABS(IK_diagnostics_degrees[[#This Row],[Column19]]-S498)</f>
        <v>1.1070000000000135E-2</v>
      </c>
      <c r="AP499" s="1">
        <f>ABS(IK_diagnostics_degrees[[#This Row],[Column20]]-T498)</f>
        <v>0.51705999999999985</v>
      </c>
      <c r="AQ499" s="1">
        <f>ABS(IK_diagnostics_degrees[[#This Row],[Column21]]-U498)</f>
        <v>0.44455</v>
      </c>
    </row>
    <row r="500" spans="1:43" x14ac:dyDescent="0.25">
      <c r="A500" s="1">
        <v>4.9187700000000003</v>
      </c>
      <c r="B500" s="1">
        <v>2.2612000000000001</v>
      </c>
      <c r="C500" s="1">
        <v>2.4070200000000002</v>
      </c>
      <c r="D500" s="1">
        <v>3.4318200000000001</v>
      </c>
      <c r="E500" s="1">
        <v>1.1834100000000001</v>
      </c>
      <c r="F500" s="1">
        <v>1.9438899999999999</v>
      </c>
      <c r="G500" s="1">
        <v>5.63253</v>
      </c>
      <c r="H500" s="1">
        <v>6.2776399999999999</v>
      </c>
      <c r="I500" s="1">
        <v>5.1020300000000001</v>
      </c>
      <c r="J500" s="1">
        <v>2.8690000000000002</v>
      </c>
      <c r="K500" s="1">
        <v>6.0124000000000004</v>
      </c>
      <c r="L500" s="2">
        <v>2.0454000000000001E-5</v>
      </c>
      <c r="M500" s="1">
        <v>2.9988899999999998</v>
      </c>
      <c r="N500" s="1">
        <v>5.4000399999999997</v>
      </c>
      <c r="O500" s="1">
        <v>4.26938</v>
      </c>
      <c r="P500" s="1">
        <v>1.0000800000000001E-2</v>
      </c>
      <c r="Q500" s="1">
        <v>2.6558099999999998</v>
      </c>
      <c r="R500" s="1">
        <v>5.6372400000000003</v>
      </c>
      <c r="S500" s="1">
        <v>2.0991599999999999</v>
      </c>
      <c r="T500" s="1">
        <v>2.5525000000000002</v>
      </c>
      <c r="U500" s="1">
        <v>1.01868</v>
      </c>
      <c r="V500" s="1" t="s">
        <v>23</v>
      </c>
      <c r="W500" s="1">
        <f>ABS(IK_diagnostics_degrees[[#This Row],[Column1]]-A499)</f>
        <v>0.41575999999999969</v>
      </c>
      <c r="X500" s="1">
        <f>ABS(IK_diagnostics_degrees[[#This Row],[Column2]]-B499)</f>
        <v>1.0775300000000001</v>
      </c>
      <c r="Y500" s="1">
        <f>ABS(IK_diagnostics_degrees[[#This Row],[Column3]]-C499)</f>
        <v>0.16957000000000022</v>
      </c>
      <c r="Z500" s="1">
        <f>ABS(IK_diagnostics_degrees[[#This Row],[Column4]]-D499)</f>
        <v>0.98124000000000011</v>
      </c>
      <c r="AA500" s="1">
        <f>ABS(IK_diagnostics_degrees[[#This Row],[Column5]]-E499)</f>
        <v>0.63053800000000004</v>
      </c>
      <c r="AB500" s="1">
        <f>ABS(IK_diagnostics_degrees[[#This Row],[Column6]]-F499)</f>
        <v>1.4378569999999999</v>
      </c>
      <c r="AC500" s="1">
        <f>ABS(IK_diagnostics_degrees[[#This Row],[Column7]]-G499)</f>
        <v>9.7789999999999822E-2</v>
      </c>
      <c r="AD500" s="1">
        <f>ABS(IK_diagnostics_degrees[[#This Row],[Column8]]-H499)</f>
        <v>5.6795559999999998</v>
      </c>
      <c r="AE500" s="1">
        <f>ABS(IK_diagnostics_degrees[[#This Row],[Column9]]-I499)</f>
        <v>2.0009900000000003</v>
      </c>
      <c r="AF500" s="1">
        <f>ABS(IK_diagnostics_degrees[[#This Row],[Column10]]-J499)</f>
        <v>0.45228000000000002</v>
      </c>
      <c r="AG500" s="1">
        <f>ABS(IK_diagnostics_degrees[[#This Row],[Column11]]-K499)</f>
        <v>2.0918800000000006</v>
      </c>
      <c r="AH500" s="1">
        <f>ABS(IK_diagnostics_degrees[[#This Row],[Column12]]-L499)</f>
        <v>2.5344595459999999</v>
      </c>
      <c r="AI500" s="1">
        <f>ABS(IK_diagnostics_degrees[[#This Row],[Column13]]-M499)</f>
        <v>0.43706999999999985</v>
      </c>
      <c r="AJ500" s="1">
        <f>ABS(IK_diagnostics_degrees[[#This Row],[Column14]]-N499)</f>
        <v>5.4000399999999997</v>
      </c>
      <c r="AK500" s="1">
        <f>ABS(IK_diagnostics_degrees[[#This Row],[Column15]]-O499)</f>
        <v>3.3411489999999997</v>
      </c>
      <c r="AL500" s="1">
        <f>ABS(IK_diagnostics_degrees[[#This Row],[Column16]]-P499)</f>
        <v>4.6635700000000002E-2</v>
      </c>
      <c r="AM500" s="1">
        <f>ABS(IK_diagnostics_degrees[[#This Row],[Column17]]-Q499)</f>
        <v>0.26223999999999981</v>
      </c>
      <c r="AN500" s="1">
        <f>ABS(IK_diagnostics_degrees[[#This Row],[Column18]]-R499)</f>
        <v>3.3829100000000003</v>
      </c>
      <c r="AO500" s="1">
        <f>ABS(IK_diagnostics_degrees[[#This Row],[Column19]]-S499)</f>
        <v>4.1840299999999999</v>
      </c>
      <c r="AP500" s="1">
        <f>ABS(IK_diagnostics_degrees[[#This Row],[Column20]]-T499)</f>
        <v>1.1230799999999999</v>
      </c>
      <c r="AQ500" s="1">
        <f>ABS(IK_diagnostics_degrees[[#This Row],[Column21]]-U499)</f>
        <v>2.0363100000000003</v>
      </c>
    </row>
    <row r="501" spans="1:43" x14ac:dyDescent="0.25">
      <c r="A501" s="1">
        <v>3.70147</v>
      </c>
      <c r="B501" s="1">
        <v>5.0620000000000003</v>
      </c>
      <c r="C501" s="1">
        <v>5.5606</v>
      </c>
      <c r="D501" s="1">
        <v>5.4182699999999997</v>
      </c>
      <c r="E501" s="1">
        <v>0.97816099999999995</v>
      </c>
      <c r="F501" s="1">
        <v>3.6550500000000001</v>
      </c>
      <c r="G501" s="1">
        <v>3.0987300000000002</v>
      </c>
      <c r="H501" s="1">
        <v>2.7359900000000001</v>
      </c>
      <c r="I501" s="1">
        <v>1.0895600000000001</v>
      </c>
      <c r="J501" s="1">
        <v>1.08006</v>
      </c>
      <c r="K501" s="1">
        <v>1.9739800000000001</v>
      </c>
      <c r="L501" s="1">
        <v>2.1314600000000001</v>
      </c>
      <c r="M501" s="1">
        <v>1.56603</v>
      </c>
      <c r="N501" s="1">
        <v>4.1585099999999997</v>
      </c>
      <c r="O501" s="1">
        <v>2.3434300000000001</v>
      </c>
      <c r="P501" s="1">
        <v>3.2251200000000002E-3</v>
      </c>
      <c r="Q501" s="1">
        <v>3.6098499999999998</v>
      </c>
      <c r="R501" s="1">
        <v>3.7706</v>
      </c>
      <c r="S501" s="1">
        <v>2.3239000000000001</v>
      </c>
      <c r="T501" s="1">
        <v>1.10968</v>
      </c>
      <c r="U501" s="1">
        <v>1.56341</v>
      </c>
      <c r="V501" s="1" t="s">
        <v>23</v>
      </c>
      <c r="W501" s="1">
        <f>ABS(IK_diagnostics_degrees[[#This Row],[Column1]]-A500)</f>
        <v>1.2173000000000003</v>
      </c>
      <c r="X501" s="1">
        <f>ABS(IK_diagnostics_degrees[[#This Row],[Column2]]-B500)</f>
        <v>2.8008000000000002</v>
      </c>
      <c r="Y501" s="1">
        <f>ABS(IK_diagnostics_degrees[[#This Row],[Column3]]-C500)</f>
        <v>3.1535799999999998</v>
      </c>
      <c r="Z501" s="1">
        <f>ABS(IK_diagnostics_degrees[[#This Row],[Column4]]-D500)</f>
        <v>1.9864499999999996</v>
      </c>
      <c r="AA501" s="1">
        <f>ABS(IK_diagnostics_degrees[[#This Row],[Column5]]-E500)</f>
        <v>0.20524900000000013</v>
      </c>
      <c r="AB501" s="1">
        <f>ABS(IK_diagnostics_degrees[[#This Row],[Column6]]-F500)</f>
        <v>1.7111600000000002</v>
      </c>
      <c r="AC501" s="1">
        <f>ABS(IK_diagnostics_degrees[[#This Row],[Column7]]-G500)</f>
        <v>2.5337999999999998</v>
      </c>
      <c r="AD501" s="1">
        <f>ABS(IK_diagnostics_degrees[[#This Row],[Column8]]-H500)</f>
        <v>3.5416499999999997</v>
      </c>
      <c r="AE501" s="1">
        <f>ABS(IK_diagnostics_degrees[[#This Row],[Column9]]-I500)</f>
        <v>4.0124700000000004</v>
      </c>
      <c r="AF501" s="1">
        <f>ABS(IK_diagnostics_degrees[[#This Row],[Column10]]-J500)</f>
        <v>1.7889400000000002</v>
      </c>
      <c r="AG501" s="1">
        <f>ABS(IK_diagnostics_degrees[[#This Row],[Column11]]-K500)</f>
        <v>4.0384200000000003</v>
      </c>
      <c r="AH501" s="1">
        <f>ABS(IK_diagnostics_degrees[[#This Row],[Column12]]-L500)</f>
        <v>2.1314395460000002</v>
      </c>
      <c r="AI501" s="1">
        <f>ABS(IK_diagnostics_degrees[[#This Row],[Column13]]-M500)</f>
        <v>1.4328599999999998</v>
      </c>
      <c r="AJ501" s="1">
        <f>ABS(IK_diagnostics_degrees[[#This Row],[Column14]]-N500)</f>
        <v>1.24153</v>
      </c>
      <c r="AK501" s="1">
        <f>ABS(IK_diagnostics_degrees[[#This Row],[Column15]]-O500)</f>
        <v>1.9259499999999998</v>
      </c>
      <c r="AL501" s="1">
        <f>ABS(IK_diagnostics_degrees[[#This Row],[Column16]]-P500)</f>
        <v>6.7756800000000009E-3</v>
      </c>
      <c r="AM501" s="1">
        <f>ABS(IK_diagnostics_degrees[[#This Row],[Column17]]-Q500)</f>
        <v>0.95404</v>
      </c>
      <c r="AN501" s="1">
        <f>ABS(IK_diagnostics_degrees[[#This Row],[Column18]]-R500)</f>
        <v>1.8666400000000003</v>
      </c>
      <c r="AO501" s="1">
        <f>ABS(IK_diagnostics_degrees[[#This Row],[Column19]]-S500)</f>
        <v>0.22474000000000016</v>
      </c>
      <c r="AP501" s="1">
        <f>ABS(IK_diagnostics_degrees[[#This Row],[Column20]]-T500)</f>
        <v>1.4428200000000002</v>
      </c>
      <c r="AQ501" s="1">
        <f>ABS(IK_diagnostics_degrees[[#This Row],[Column21]]-U500)</f>
        <v>0.54472999999999994</v>
      </c>
    </row>
    <row r="502" spans="1:43" x14ac:dyDescent="0.25">
      <c r="A502" s="1">
        <v>5.4123999999999999</v>
      </c>
      <c r="B502" s="1" t="s">
        <v>22</v>
      </c>
      <c r="C502" s="1">
        <v>1.81508</v>
      </c>
      <c r="D502" s="1">
        <v>4.5075599999999998</v>
      </c>
      <c r="E502" s="1">
        <v>2.3719700000000001</v>
      </c>
      <c r="F502" s="1">
        <v>3.5956700000000001</v>
      </c>
      <c r="G502" s="1">
        <v>3.68479</v>
      </c>
      <c r="H502" s="1">
        <v>4.92666</v>
      </c>
      <c r="I502" s="1">
        <v>2.3928099999999999</v>
      </c>
      <c r="J502" s="1">
        <v>6.2831900000000003</v>
      </c>
      <c r="K502" s="1">
        <v>1.76397</v>
      </c>
      <c r="L502" s="1">
        <v>2.30437</v>
      </c>
      <c r="M502" s="1">
        <v>2.0221399999999998</v>
      </c>
      <c r="N502" s="1">
        <v>3.0986699999999998</v>
      </c>
      <c r="O502" s="1">
        <v>2.5546600000000002</v>
      </c>
      <c r="P502" s="1">
        <v>1.0226299999999999</v>
      </c>
      <c r="Q502" s="1">
        <v>0.78925400000000001</v>
      </c>
      <c r="R502" s="1">
        <v>2.8859699999999999</v>
      </c>
      <c r="S502" s="1">
        <v>3.9327800000000002</v>
      </c>
      <c r="T502" s="1">
        <v>4.8060099999999997</v>
      </c>
      <c r="U502" s="1">
        <v>4.5536700000000003</v>
      </c>
      <c r="V502" s="1" t="s">
        <v>23</v>
      </c>
      <c r="W502" s="1">
        <f>ABS(IK_diagnostics_degrees[[#This Row],[Column1]]-A501)</f>
        <v>1.7109299999999998</v>
      </c>
      <c r="X502" s="1">
        <f>ABS(IK_diagnostics_degrees[[#This Row],[Column2]]-B501)</f>
        <v>5.0620000000000003</v>
      </c>
      <c r="Y502" s="1">
        <f>ABS(IK_diagnostics_degrees[[#This Row],[Column3]]-C501)</f>
        <v>3.74552</v>
      </c>
      <c r="Z502" s="1">
        <f>ABS(IK_diagnostics_degrees[[#This Row],[Column4]]-D501)</f>
        <v>0.91070999999999991</v>
      </c>
      <c r="AA502" s="1">
        <f>ABS(IK_diagnostics_degrees[[#This Row],[Column5]]-E501)</f>
        <v>1.3938090000000001</v>
      </c>
      <c r="AB502" s="1">
        <f>ABS(IK_diagnostics_degrees[[#This Row],[Column6]]-F501)</f>
        <v>5.9379999999999988E-2</v>
      </c>
      <c r="AC502" s="1">
        <f>ABS(IK_diagnostics_degrees[[#This Row],[Column7]]-G501)</f>
        <v>0.5860599999999998</v>
      </c>
      <c r="AD502" s="1">
        <f>ABS(IK_diagnostics_degrees[[#This Row],[Column8]]-H501)</f>
        <v>2.1906699999999999</v>
      </c>
      <c r="AE502" s="1">
        <f>ABS(IK_diagnostics_degrees[[#This Row],[Column9]]-I501)</f>
        <v>1.3032499999999998</v>
      </c>
      <c r="AF502" s="1">
        <f>ABS(IK_diagnostics_degrees[[#This Row],[Column10]]-J501)</f>
        <v>5.2031299999999998</v>
      </c>
      <c r="AG502" s="1">
        <f>ABS(IK_diagnostics_degrees[[#This Row],[Column11]]-K501)</f>
        <v>0.21001000000000003</v>
      </c>
      <c r="AH502" s="1">
        <f>ABS(IK_diagnostics_degrees[[#This Row],[Column12]]-L501)</f>
        <v>0.1729099999999999</v>
      </c>
      <c r="AI502" s="1">
        <f>ABS(IK_diagnostics_degrees[[#This Row],[Column13]]-M501)</f>
        <v>0.45610999999999979</v>
      </c>
      <c r="AJ502" s="1">
        <f>ABS(IK_diagnostics_degrees[[#This Row],[Column14]]-N501)</f>
        <v>1.0598399999999999</v>
      </c>
      <c r="AK502" s="1">
        <f>ABS(IK_diagnostics_degrees[[#This Row],[Column15]]-O501)</f>
        <v>0.21123000000000003</v>
      </c>
      <c r="AL502" s="1">
        <f>ABS(IK_diagnostics_degrees[[#This Row],[Column16]]-P501)</f>
        <v>1.01940488</v>
      </c>
      <c r="AM502" s="1">
        <f>ABS(IK_diagnostics_degrees[[#This Row],[Column17]]-Q501)</f>
        <v>2.8205959999999997</v>
      </c>
      <c r="AN502" s="1">
        <f>ABS(IK_diagnostics_degrees[[#This Row],[Column18]]-R501)</f>
        <v>0.88463000000000003</v>
      </c>
      <c r="AO502" s="1">
        <f>ABS(IK_diagnostics_degrees[[#This Row],[Column19]]-S501)</f>
        <v>1.6088800000000001</v>
      </c>
      <c r="AP502" s="1">
        <f>ABS(IK_diagnostics_degrees[[#This Row],[Column20]]-T501)</f>
        <v>3.6963299999999997</v>
      </c>
      <c r="AQ502" s="1">
        <f>ABS(IK_diagnostics_degrees[[#This Row],[Column21]]-U501)</f>
        <v>2.9902600000000001</v>
      </c>
    </row>
    <row r="503" spans="1:43" x14ac:dyDescent="0.25">
      <c r="A503" s="1">
        <v>4.2760600000000002</v>
      </c>
      <c r="B503" s="1">
        <v>4.6560199999999998</v>
      </c>
      <c r="C503" s="1">
        <v>1.4271</v>
      </c>
      <c r="D503" s="1">
        <v>3.5354700000000001</v>
      </c>
      <c r="E503" s="1">
        <v>2.2753800000000002</v>
      </c>
      <c r="F503" s="1">
        <v>2.1183299999999998</v>
      </c>
      <c r="G503" s="1">
        <v>0.58785600000000005</v>
      </c>
      <c r="H503" s="1">
        <v>5.1190800000000003</v>
      </c>
      <c r="I503" s="1">
        <v>5.9484199999999996</v>
      </c>
      <c r="J503" s="1">
        <v>3.1541700000000001</v>
      </c>
      <c r="K503" s="1">
        <v>6.2544599999999999</v>
      </c>
      <c r="L503" s="1">
        <v>4.9580599999999997</v>
      </c>
      <c r="M503" s="1">
        <v>2.3914900000000001</v>
      </c>
      <c r="N503" s="1">
        <v>5.5690499999999998</v>
      </c>
      <c r="O503" s="1">
        <v>2.39276</v>
      </c>
      <c r="P503" s="1">
        <v>5.1332500000000003</v>
      </c>
      <c r="Q503" s="1">
        <v>3.4438499999999999</v>
      </c>
      <c r="R503" s="1">
        <v>1.4093</v>
      </c>
      <c r="S503" s="1">
        <v>6.28301</v>
      </c>
      <c r="T503" s="1">
        <v>1.7480899999999999</v>
      </c>
      <c r="U503" s="1">
        <v>5.1313399999999998</v>
      </c>
      <c r="V503" s="1" t="s">
        <v>23</v>
      </c>
      <c r="W503" s="1">
        <f>ABS(IK_diagnostics_degrees[[#This Row],[Column1]]-A502)</f>
        <v>1.1363399999999997</v>
      </c>
      <c r="X503" s="1">
        <f>ABS(IK_diagnostics_degrees[[#This Row],[Column2]]-B502)</f>
        <v>4.6560199999999998</v>
      </c>
      <c r="Y503" s="1">
        <f>ABS(IK_diagnostics_degrees[[#This Row],[Column3]]-C502)</f>
        <v>0.38797999999999999</v>
      </c>
      <c r="Z503" s="1">
        <f>ABS(IK_diagnostics_degrees[[#This Row],[Column4]]-D502)</f>
        <v>0.97208999999999968</v>
      </c>
      <c r="AA503" s="1">
        <f>ABS(IK_diagnostics_degrees[[#This Row],[Column5]]-E502)</f>
        <v>9.6589999999999954E-2</v>
      </c>
      <c r="AB503" s="1">
        <f>ABS(IK_diagnostics_degrees[[#This Row],[Column6]]-F502)</f>
        <v>1.4773400000000003</v>
      </c>
      <c r="AC503" s="1">
        <f>ABS(IK_diagnostics_degrees[[#This Row],[Column7]]-G502)</f>
        <v>3.0969340000000001</v>
      </c>
      <c r="AD503" s="1">
        <f>ABS(IK_diagnostics_degrees[[#This Row],[Column8]]-H502)</f>
        <v>0.19242000000000026</v>
      </c>
      <c r="AE503" s="1">
        <f>ABS(IK_diagnostics_degrees[[#This Row],[Column9]]-I502)</f>
        <v>3.5556099999999997</v>
      </c>
      <c r="AF503" s="1">
        <f>ABS(IK_diagnostics_degrees[[#This Row],[Column10]]-J502)</f>
        <v>3.1290200000000001</v>
      </c>
      <c r="AG503" s="1">
        <f>ABS(IK_diagnostics_degrees[[#This Row],[Column11]]-K502)</f>
        <v>4.4904899999999994</v>
      </c>
      <c r="AH503" s="1">
        <f>ABS(IK_diagnostics_degrees[[#This Row],[Column12]]-L502)</f>
        <v>2.6536899999999997</v>
      </c>
      <c r="AI503" s="1">
        <f>ABS(IK_diagnostics_degrees[[#This Row],[Column13]]-M502)</f>
        <v>0.36935000000000029</v>
      </c>
      <c r="AJ503" s="1">
        <f>ABS(IK_diagnostics_degrees[[#This Row],[Column14]]-N502)</f>
        <v>2.47038</v>
      </c>
      <c r="AK503" s="1">
        <f>ABS(IK_diagnostics_degrees[[#This Row],[Column15]]-O502)</f>
        <v>0.16190000000000015</v>
      </c>
      <c r="AL503" s="1">
        <f>ABS(IK_diagnostics_degrees[[#This Row],[Column16]]-P502)</f>
        <v>4.1106200000000008</v>
      </c>
      <c r="AM503" s="1">
        <f>ABS(IK_diagnostics_degrees[[#This Row],[Column17]]-Q502)</f>
        <v>2.6545959999999997</v>
      </c>
      <c r="AN503" s="1">
        <f>ABS(IK_diagnostics_degrees[[#This Row],[Column18]]-R502)</f>
        <v>1.4766699999999999</v>
      </c>
      <c r="AO503" s="1">
        <f>ABS(IK_diagnostics_degrees[[#This Row],[Column19]]-S502)</f>
        <v>2.3502299999999998</v>
      </c>
      <c r="AP503" s="1">
        <f>ABS(IK_diagnostics_degrees[[#This Row],[Column20]]-T502)</f>
        <v>3.0579199999999997</v>
      </c>
      <c r="AQ503" s="1">
        <f>ABS(IK_diagnostics_degrees[[#This Row],[Column21]]-U502)</f>
        <v>0.57766999999999946</v>
      </c>
    </row>
    <row r="504" spans="1:43" x14ac:dyDescent="0.25">
      <c r="A504" s="1">
        <v>6.2831900000000003</v>
      </c>
      <c r="B504" s="1">
        <v>5.7984</v>
      </c>
      <c r="C504" s="1">
        <v>3.0303800000000001</v>
      </c>
      <c r="D504" s="1">
        <v>3.7560099999999998</v>
      </c>
      <c r="E504" s="1">
        <v>0.14589099999999999</v>
      </c>
      <c r="F504" s="1">
        <v>2.89072</v>
      </c>
      <c r="G504" s="1">
        <v>2.9557600000000002</v>
      </c>
      <c r="H504" s="1">
        <v>1.40273</v>
      </c>
      <c r="I504" s="1">
        <v>1.5120400000000001</v>
      </c>
      <c r="J504" s="1">
        <v>2.0278999999999998</v>
      </c>
      <c r="K504" s="1">
        <v>2.3620800000000002</v>
      </c>
      <c r="L504" s="1">
        <v>3.4398599999999999</v>
      </c>
      <c r="M504" s="1">
        <v>4.0407500000000001</v>
      </c>
      <c r="N504" s="1">
        <v>4.3026099999999996</v>
      </c>
      <c r="O504" s="1">
        <v>2.8538800000000002</v>
      </c>
      <c r="P504" s="1">
        <v>3.5230600000000001</v>
      </c>
      <c r="Q504" s="1">
        <v>5.9825499999999998</v>
      </c>
      <c r="R504" s="1">
        <v>5.6668200000000004</v>
      </c>
      <c r="S504" s="1">
        <v>4.8690199999999999</v>
      </c>
      <c r="T504" s="1">
        <v>0.72459799999999996</v>
      </c>
      <c r="U504" s="1">
        <v>0.84347300000000003</v>
      </c>
      <c r="V504" s="1" t="s">
        <v>23</v>
      </c>
      <c r="W504" s="1">
        <f>ABS(IK_diagnostics_degrees[[#This Row],[Column1]]-A503)</f>
        <v>2.0071300000000001</v>
      </c>
      <c r="X504" s="1">
        <f>ABS(IK_diagnostics_degrees[[#This Row],[Column2]]-B503)</f>
        <v>1.1423800000000002</v>
      </c>
      <c r="Y504" s="1">
        <f>ABS(IK_diagnostics_degrees[[#This Row],[Column3]]-C503)</f>
        <v>1.60328</v>
      </c>
      <c r="Z504" s="1">
        <f>ABS(IK_diagnostics_degrees[[#This Row],[Column4]]-D503)</f>
        <v>0.22053999999999974</v>
      </c>
      <c r="AA504" s="1">
        <f>ABS(IK_diagnostics_degrees[[#This Row],[Column5]]-E503)</f>
        <v>2.1294890000000004</v>
      </c>
      <c r="AB504" s="1">
        <f>ABS(IK_diagnostics_degrees[[#This Row],[Column6]]-F503)</f>
        <v>0.77239000000000013</v>
      </c>
      <c r="AC504" s="1">
        <f>ABS(IK_diagnostics_degrees[[#This Row],[Column7]]-G503)</f>
        <v>2.3679040000000002</v>
      </c>
      <c r="AD504" s="1">
        <f>ABS(IK_diagnostics_degrees[[#This Row],[Column8]]-H503)</f>
        <v>3.7163500000000003</v>
      </c>
      <c r="AE504" s="1">
        <f>ABS(IK_diagnostics_degrees[[#This Row],[Column9]]-I503)</f>
        <v>4.4363799999999998</v>
      </c>
      <c r="AF504" s="1">
        <f>ABS(IK_diagnostics_degrees[[#This Row],[Column10]]-J503)</f>
        <v>1.1262700000000003</v>
      </c>
      <c r="AG504" s="1">
        <f>ABS(IK_diagnostics_degrees[[#This Row],[Column11]]-K503)</f>
        <v>3.8923799999999997</v>
      </c>
      <c r="AH504" s="1">
        <f>ABS(IK_diagnostics_degrees[[#This Row],[Column12]]-L503)</f>
        <v>1.5181999999999998</v>
      </c>
      <c r="AI504" s="1">
        <f>ABS(IK_diagnostics_degrees[[#This Row],[Column13]]-M503)</f>
        <v>1.6492599999999999</v>
      </c>
      <c r="AJ504" s="1">
        <f>ABS(IK_diagnostics_degrees[[#This Row],[Column14]]-N503)</f>
        <v>1.2664400000000002</v>
      </c>
      <c r="AK504" s="1">
        <f>ABS(IK_diagnostics_degrees[[#This Row],[Column15]]-O503)</f>
        <v>0.4611200000000002</v>
      </c>
      <c r="AL504" s="1">
        <f>ABS(IK_diagnostics_degrees[[#This Row],[Column16]]-P503)</f>
        <v>1.6101900000000002</v>
      </c>
      <c r="AM504" s="1">
        <f>ABS(IK_diagnostics_degrees[[#This Row],[Column17]]-Q503)</f>
        <v>2.5387</v>
      </c>
      <c r="AN504" s="1">
        <f>ABS(IK_diagnostics_degrees[[#This Row],[Column18]]-R503)</f>
        <v>4.2575200000000004</v>
      </c>
      <c r="AO504" s="1">
        <f>ABS(IK_diagnostics_degrees[[#This Row],[Column19]]-S503)</f>
        <v>1.4139900000000001</v>
      </c>
      <c r="AP504" s="1">
        <f>ABS(IK_diagnostics_degrees[[#This Row],[Column20]]-T503)</f>
        <v>1.0234920000000001</v>
      </c>
      <c r="AQ504" s="1">
        <f>ABS(IK_diagnostics_degrees[[#This Row],[Column21]]-U503)</f>
        <v>4.2878669999999994</v>
      </c>
    </row>
    <row r="505" spans="1:43" x14ac:dyDescent="0.25">
      <c r="A505" s="1">
        <v>2.93581</v>
      </c>
      <c r="B505" s="1">
        <v>1.85745</v>
      </c>
      <c r="C505" s="1">
        <v>5.26586</v>
      </c>
      <c r="D505" s="1">
        <v>0.97674499999999997</v>
      </c>
      <c r="E505" s="1">
        <v>4.5561699999999998</v>
      </c>
      <c r="F505" s="1">
        <v>4.6061999999999999E-2</v>
      </c>
      <c r="G505" s="1">
        <v>3.7972100000000002</v>
      </c>
      <c r="H505" s="1">
        <v>1.2880400000000001</v>
      </c>
      <c r="I505" s="1">
        <v>0.538246</v>
      </c>
      <c r="J505" s="1">
        <v>1.6155999999999999</v>
      </c>
      <c r="K505" s="1">
        <v>3.1767599999999998</v>
      </c>
      <c r="L505" s="1">
        <v>3.0558299999999998</v>
      </c>
      <c r="M505" s="1">
        <v>3.3987400000000001</v>
      </c>
      <c r="N505" s="1">
        <v>1.6364099999999999</v>
      </c>
      <c r="O505" s="1">
        <v>1.4861800000000001</v>
      </c>
      <c r="P505" s="1">
        <v>1.6072900000000001</v>
      </c>
      <c r="Q505" s="1">
        <v>3.8928799999999999</v>
      </c>
      <c r="R505" s="1">
        <v>2.7014</v>
      </c>
      <c r="S505" s="1" t="s">
        <v>22</v>
      </c>
      <c r="T505" s="1">
        <v>1.11778</v>
      </c>
      <c r="U505" s="1">
        <v>0.101078</v>
      </c>
      <c r="V505" s="1" t="s">
        <v>23</v>
      </c>
      <c r="W505" s="1">
        <f>ABS(IK_diagnostics_degrees[[#This Row],[Column1]]-A504)</f>
        <v>3.3473800000000002</v>
      </c>
      <c r="X505" s="1">
        <f>ABS(IK_diagnostics_degrees[[#This Row],[Column2]]-B504)</f>
        <v>3.94095</v>
      </c>
      <c r="Y505" s="1">
        <f>ABS(IK_diagnostics_degrees[[#This Row],[Column3]]-C504)</f>
        <v>2.2354799999999999</v>
      </c>
      <c r="Z505" s="1">
        <f>ABS(IK_diagnostics_degrees[[#This Row],[Column4]]-D504)</f>
        <v>2.7792649999999997</v>
      </c>
      <c r="AA505" s="1">
        <f>ABS(IK_diagnostics_degrees[[#This Row],[Column5]]-E504)</f>
        <v>4.4102790000000001</v>
      </c>
      <c r="AB505" s="1">
        <f>ABS(IK_diagnostics_degrees[[#This Row],[Column6]]-F504)</f>
        <v>2.8446579999999999</v>
      </c>
      <c r="AC505" s="1">
        <f>ABS(IK_diagnostics_degrees[[#This Row],[Column7]]-G504)</f>
        <v>0.84145000000000003</v>
      </c>
      <c r="AD505" s="1">
        <f>ABS(IK_diagnostics_degrees[[#This Row],[Column8]]-H504)</f>
        <v>0.11468999999999996</v>
      </c>
      <c r="AE505" s="1">
        <f>ABS(IK_diagnostics_degrees[[#This Row],[Column9]]-I504)</f>
        <v>0.97379400000000005</v>
      </c>
      <c r="AF505" s="1">
        <f>ABS(IK_diagnostics_degrees[[#This Row],[Column10]]-J504)</f>
        <v>0.41229999999999989</v>
      </c>
      <c r="AG505" s="1">
        <f>ABS(IK_diagnostics_degrees[[#This Row],[Column11]]-K504)</f>
        <v>0.81467999999999963</v>
      </c>
      <c r="AH505" s="1">
        <f>ABS(IK_diagnostics_degrees[[#This Row],[Column12]]-L504)</f>
        <v>0.38403000000000009</v>
      </c>
      <c r="AI505" s="1">
        <f>ABS(IK_diagnostics_degrees[[#This Row],[Column13]]-M504)</f>
        <v>0.64200999999999997</v>
      </c>
      <c r="AJ505" s="1">
        <f>ABS(IK_diagnostics_degrees[[#This Row],[Column14]]-N504)</f>
        <v>2.6661999999999999</v>
      </c>
      <c r="AK505" s="1">
        <f>ABS(IK_diagnostics_degrees[[#This Row],[Column15]]-O504)</f>
        <v>1.3677000000000001</v>
      </c>
      <c r="AL505" s="1">
        <f>ABS(IK_diagnostics_degrees[[#This Row],[Column16]]-P504)</f>
        <v>1.91577</v>
      </c>
      <c r="AM505" s="1">
        <f>ABS(IK_diagnostics_degrees[[#This Row],[Column17]]-Q504)</f>
        <v>2.0896699999999999</v>
      </c>
      <c r="AN505" s="1">
        <f>ABS(IK_diagnostics_degrees[[#This Row],[Column18]]-R504)</f>
        <v>2.9654200000000004</v>
      </c>
      <c r="AO505" s="1">
        <f>ABS(IK_diagnostics_degrees[[#This Row],[Column19]]-S504)</f>
        <v>4.8690199999999999</v>
      </c>
      <c r="AP505" s="1">
        <f>ABS(IK_diagnostics_degrees[[#This Row],[Column20]]-T504)</f>
        <v>0.39318200000000003</v>
      </c>
      <c r="AQ505" s="1">
        <f>ABS(IK_diagnostics_degrees[[#This Row],[Column21]]-U504)</f>
        <v>0.74239500000000003</v>
      </c>
    </row>
    <row r="506" spans="1:43" x14ac:dyDescent="0.25">
      <c r="A506" s="1">
        <v>4.6846800000000002</v>
      </c>
      <c r="B506" s="1">
        <v>3.7666499999999998</v>
      </c>
      <c r="C506" s="1">
        <v>1.9717899999999999</v>
      </c>
      <c r="D506" s="1">
        <v>3.9440900000000001</v>
      </c>
      <c r="E506" s="1">
        <v>3.6858399999999998</v>
      </c>
      <c r="F506" s="1">
        <v>2.5238100000000001</v>
      </c>
      <c r="G506" s="1">
        <v>3.1292900000000001</v>
      </c>
      <c r="H506" s="1">
        <v>5.4978699999999998</v>
      </c>
      <c r="I506" s="1">
        <v>0.72223199999999999</v>
      </c>
      <c r="J506" s="1">
        <v>1.3592500000000001</v>
      </c>
      <c r="K506" s="1">
        <v>1.85276</v>
      </c>
      <c r="L506" s="1">
        <v>4.3359100000000002</v>
      </c>
      <c r="M506" s="1">
        <v>5.0231199999999996</v>
      </c>
      <c r="N506" s="1">
        <v>6.0985199999999997</v>
      </c>
      <c r="O506" s="1">
        <v>3.47864</v>
      </c>
      <c r="P506" s="1">
        <v>1.3407500000000001</v>
      </c>
      <c r="Q506" s="1">
        <v>4.8981000000000003</v>
      </c>
      <c r="R506" s="1">
        <v>3.0444900000000001</v>
      </c>
      <c r="S506" s="1">
        <v>1.5698899999999998E-2</v>
      </c>
      <c r="T506" s="1">
        <v>2.0775700000000001</v>
      </c>
      <c r="U506" s="1" t="s">
        <v>22</v>
      </c>
      <c r="V506" s="1" t="s">
        <v>23</v>
      </c>
      <c r="W506" s="1">
        <f>ABS(IK_diagnostics_degrees[[#This Row],[Column1]]-A505)</f>
        <v>1.7488700000000001</v>
      </c>
      <c r="X506" s="1">
        <f>ABS(IK_diagnostics_degrees[[#This Row],[Column2]]-B505)</f>
        <v>1.9091999999999998</v>
      </c>
      <c r="Y506" s="1">
        <f>ABS(IK_diagnostics_degrees[[#This Row],[Column3]]-C505)</f>
        <v>3.2940700000000001</v>
      </c>
      <c r="Z506" s="1">
        <f>ABS(IK_diagnostics_degrees[[#This Row],[Column4]]-D505)</f>
        <v>2.9673449999999999</v>
      </c>
      <c r="AA506" s="1">
        <f>ABS(IK_diagnostics_degrees[[#This Row],[Column5]]-E505)</f>
        <v>0.87033000000000005</v>
      </c>
      <c r="AB506" s="1">
        <f>ABS(IK_diagnostics_degrees[[#This Row],[Column6]]-F505)</f>
        <v>2.4777480000000001</v>
      </c>
      <c r="AC506" s="1">
        <f>ABS(IK_diagnostics_degrees[[#This Row],[Column7]]-G505)</f>
        <v>0.66792000000000007</v>
      </c>
      <c r="AD506" s="1">
        <f>ABS(IK_diagnostics_degrees[[#This Row],[Column8]]-H505)</f>
        <v>4.2098300000000002</v>
      </c>
      <c r="AE506" s="1">
        <f>ABS(IK_diagnostics_degrees[[#This Row],[Column9]]-I505)</f>
        <v>0.18398599999999998</v>
      </c>
      <c r="AF506" s="1">
        <f>ABS(IK_diagnostics_degrees[[#This Row],[Column10]]-J505)</f>
        <v>0.25634999999999986</v>
      </c>
      <c r="AG506" s="1">
        <f>ABS(IK_diagnostics_degrees[[#This Row],[Column11]]-K505)</f>
        <v>1.3239999999999998</v>
      </c>
      <c r="AH506" s="1">
        <f>ABS(IK_diagnostics_degrees[[#This Row],[Column12]]-L505)</f>
        <v>1.2800800000000003</v>
      </c>
      <c r="AI506" s="1">
        <f>ABS(IK_diagnostics_degrees[[#This Row],[Column13]]-M505)</f>
        <v>1.6243799999999995</v>
      </c>
      <c r="AJ506" s="1">
        <f>ABS(IK_diagnostics_degrees[[#This Row],[Column14]]-N505)</f>
        <v>4.46211</v>
      </c>
      <c r="AK506" s="1">
        <f>ABS(IK_diagnostics_degrees[[#This Row],[Column15]]-O505)</f>
        <v>1.9924599999999999</v>
      </c>
      <c r="AL506" s="1">
        <f>ABS(IK_diagnostics_degrees[[#This Row],[Column16]]-P505)</f>
        <v>0.26654</v>
      </c>
      <c r="AM506" s="1">
        <f>ABS(IK_diagnostics_degrees[[#This Row],[Column17]]-Q505)</f>
        <v>1.0052200000000004</v>
      </c>
      <c r="AN506" s="1">
        <f>ABS(IK_diagnostics_degrees[[#This Row],[Column18]]-R505)</f>
        <v>0.34309000000000012</v>
      </c>
      <c r="AO506" s="1">
        <f>ABS(IK_diagnostics_degrees[[#This Row],[Column19]]-S505)</f>
        <v>1.5698899999999998E-2</v>
      </c>
      <c r="AP506" s="1">
        <f>ABS(IK_diagnostics_degrees[[#This Row],[Column20]]-T505)</f>
        <v>0.95979000000000014</v>
      </c>
      <c r="AQ506" s="1">
        <f>ABS(IK_diagnostics_degrees[[#This Row],[Column21]]-U505)</f>
        <v>0.101078</v>
      </c>
    </row>
    <row r="507" spans="1:43" x14ac:dyDescent="0.25">
      <c r="A507" s="1">
        <v>4.2081299999999997</v>
      </c>
      <c r="B507" s="1">
        <v>1.95475</v>
      </c>
      <c r="C507" s="1">
        <v>2.6400700000000001</v>
      </c>
      <c r="D507" s="1">
        <v>5.5913199999999996</v>
      </c>
      <c r="E507" s="1">
        <v>4.7949799999999998</v>
      </c>
      <c r="F507" s="1">
        <v>2.2651699999999999</v>
      </c>
      <c r="G507" s="1">
        <v>4.7866600000000004</v>
      </c>
      <c r="H507" s="1">
        <v>4.8782800000000002</v>
      </c>
      <c r="I507" s="1">
        <v>2.00943</v>
      </c>
      <c r="J507" s="1">
        <v>5.8591699999999998</v>
      </c>
      <c r="K507" s="1">
        <v>0.79584500000000002</v>
      </c>
      <c r="L507" s="1">
        <v>4.2494899999999998</v>
      </c>
      <c r="M507" s="1">
        <v>1.1812100000000001</v>
      </c>
      <c r="N507" s="1">
        <v>4.2596299999999996</v>
      </c>
      <c r="O507" s="1">
        <v>1.6584700000000001</v>
      </c>
      <c r="P507" s="1">
        <v>0.86354399999999998</v>
      </c>
      <c r="Q507" s="1">
        <v>4.8787700000000003</v>
      </c>
      <c r="R507" s="1">
        <v>2.9088400000000001</v>
      </c>
      <c r="S507" s="1">
        <v>4.5699300000000003</v>
      </c>
      <c r="T507" s="1">
        <v>2.7160099999999998</v>
      </c>
      <c r="U507" s="1">
        <v>3.1772300000000002</v>
      </c>
      <c r="V507" s="1" t="s">
        <v>23</v>
      </c>
      <c r="W507" s="1">
        <f>ABS(IK_diagnostics_degrees[[#This Row],[Column1]]-A506)</f>
        <v>0.47655000000000047</v>
      </c>
      <c r="X507" s="1">
        <f>ABS(IK_diagnostics_degrees[[#This Row],[Column2]]-B506)</f>
        <v>1.8118999999999998</v>
      </c>
      <c r="Y507" s="1">
        <f>ABS(IK_diagnostics_degrees[[#This Row],[Column3]]-C506)</f>
        <v>0.66828000000000021</v>
      </c>
      <c r="Z507" s="1">
        <f>ABS(IK_diagnostics_degrees[[#This Row],[Column4]]-D506)</f>
        <v>1.6472299999999995</v>
      </c>
      <c r="AA507" s="1">
        <f>ABS(IK_diagnostics_degrees[[#This Row],[Column5]]-E506)</f>
        <v>1.10914</v>
      </c>
      <c r="AB507" s="1">
        <f>ABS(IK_diagnostics_degrees[[#This Row],[Column6]]-F506)</f>
        <v>0.2586400000000002</v>
      </c>
      <c r="AC507" s="1">
        <f>ABS(IK_diagnostics_degrees[[#This Row],[Column7]]-G506)</f>
        <v>1.6573700000000002</v>
      </c>
      <c r="AD507" s="1">
        <f>ABS(IK_diagnostics_degrees[[#This Row],[Column8]]-H506)</f>
        <v>0.61958999999999964</v>
      </c>
      <c r="AE507" s="1">
        <f>ABS(IK_diagnostics_degrees[[#This Row],[Column9]]-I506)</f>
        <v>1.2871980000000001</v>
      </c>
      <c r="AF507" s="1">
        <f>ABS(IK_diagnostics_degrees[[#This Row],[Column10]]-J506)</f>
        <v>4.4999199999999995</v>
      </c>
      <c r="AG507" s="1">
        <f>ABS(IK_diagnostics_degrees[[#This Row],[Column11]]-K506)</f>
        <v>1.056915</v>
      </c>
      <c r="AH507" s="1">
        <f>ABS(IK_diagnostics_degrees[[#This Row],[Column12]]-L506)</f>
        <v>8.6420000000000385E-2</v>
      </c>
      <c r="AI507" s="1">
        <f>ABS(IK_diagnostics_degrees[[#This Row],[Column13]]-M506)</f>
        <v>3.8419099999999995</v>
      </c>
      <c r="AJ507" s="1">
        <f>ABS(IK_diagnostics_degrees[[#This Row],[Column14]]-N506)</f>
        <v>1.8388900000000001</v>
      </c>
      <c r="AK507" s="1">
        <f>ABS(IK_diagnostics_degrees[[#This Row],[Column15]]-O506)</f>
        <v>1.8201699999999998</v>
      </c>
      <c r="AL507" s="1">
        <f>ABS(IK_diagnostics_degrees[[#This Row],[Column16]]-P506)</f>
        <v>0.47720600000000013</v>
      </c>
      <c r="AM507" s="1">
        <f>ABS(IK_diagnostics_degrees[[#This Row],[Column17]]-Q506)</f>
        <v>1.9330000000000069E-2</v>
      </c>
      <c r="AN507" s="1">
        <f>ABS(IK_diagnostics_degrees[[#This Row],[Column18]]-R506)</f>
        <v>0.13565000000000005</v>
      </c>
      <c r="AO507" s="1">
        <f>ABS(IK_diagnostics_degrees[[#This Row],[Column19]]-S506)</f>
        <v>4.5542311</v>
      </c>
      <c r="AP507" s="1">
        <f>ABS(IK_diagnostics_degrees[[#This Row],[Column20]]-T506)</f>
        <v>0.63843999999999967</v>
      </c>
      <c r="AQ507" s="1">
        <f>ABS(IK_diagnostics_degrees[[#This Row],[Column21]]-U506)</f>
        <v>3.1772300000000002</v>
      </c>
    </row>
    <row r="508" spans="1:43" x14ac:dyDescent="0.25">
      <c r="A508" s="1">
        <v>4.1315900000000001</v>
      </c>
      <c r="B508" s="1">
        <v>4.9456899999999999</v>
      </c>
      <c r="C508" s="1">
        <v>1.2579899999999999</v>
      </c>
      <c r="D508" s="1">
        <v>5.6312699999999998</v>
      </c>
      <c r="E508" s="1">
        <v>2.1151399999999998</v>
      </c>
      <c r="F508" s="1">
        <v>4.5646300000000002</v>
      </c>
      <c r="G508" s="1">
        <v>5.91127</v>
      </c>
      <c r="H508" s="1">
        <v>2.38659</v>
      </c>
      <c r="I508" s="1">
        <v>3.7313000000000001</v>
      </c>
      <c r="J508" s="1">
        <v>4.6330099999999996</v>
      </c>
      <c r="K508" s="1">
        <v>6.2302700000000003E-2</v>
      </c>
      <c r="L508" s="1">
        <v>0.77981</v>
      </c>
      <c r="M508" s="1">
        <v>5.6190800000000003</v>
      </c>
      <c r="N508" s="1">
        <v>1.8390299999999999</v>
      </c>
      <c r="O508" s="1">
        <v>1.5458400000000001</v>
      </c>
      <c r="P508" s="1">
        <v>5.21441</v>
      </c>
      <c r="Q508" s="1">
        <v>5.9223499999999998</v>
      </c>
      <c r="R508" s="1">
        <v>3.2599399999999998</v>
      </c>
      <c r="S508" s="1">
        <v>2.66378</v>
      </c>
      <c r="T508" s="1">
        <v>2.1149499999999999</v>
      </c>
      <c r="U508" s="1">
        <v>5.9422899999999998</v>
      </c>
      <c r="V508" s="1" t="s">
        <v>23</v>
      </c>
      <c r="W508" s="1">
        <f>ABS(IK_diagnostics_degrees[[#This Row],[Column1]]-A507)</f>
        <v>7.6539999999999608E-2</v>
      </c>
      <c r="X508" s="1">
        <f>ABS(IK_diagnostics_degrees[[#This Row],[Column2]]-B507)</f>
        <v>2.9909400000000002</v>
      </c>
      <c r="Y508" s="1">
        <f>ABS(IK_diagnostics_degrees[[#This Row],[Column3]]-C507)</f>
        <v>1.3820800000000002</v>
      </c>
      <c r="Z508" s="1">
        <f>ABS(IK_diagnostics_degrees[[#This Row],[Column4]]-D507)</f>
        <v>3.9950000000000152E-2</v>
      </c>
      <c r="AA508" s="1">
        <f>ABS(IK_diagnostics_degrees[[#This Row],[Column5]]-E507)</f>
        <v>2.67984</v>
      </c>
      <c r="AB508" s="1">
        <f>ABS(IK_diagnostics_degrees[[#This Row],[Column6]]-F507)</f>
        <v>2.2994600000000003</v>
      </c>
      <c r="AC508" s="1">
        <f>ABS(IK_diagnostics_degrees[[#This Row],[Column7]]-G507)</f>
        <v>1.1246099999999997</v>
      </c>
      <c r="AD508" s="1">
        <f>ABS(IK_diagnostics_degrees[[#This Row],[Column8]]-H507)</f>
        <v>2.4916900000000002</v>
      </c>
      <c r="AE508" s="1">
        <f>ABS(IK_diagnostics_degrees[[#This Row],[Column9]]-I507)</f>
        <v>1.72187</v>
      </c>
      <c r="AF508" s="1">
        <f>ABS(IK_diagnostics_degrees[[#This Row],[Column10]]-J507)</f>
        <v>1.2261600000000001</v>
      </c>
      <c r="AG508" s="1">
        <f>ABS(IK_diagnostics_degrees[[#This Row],[Column11]]-K507)</f>
        <v>0.73354229999999998</v>
      </c>
      <c r="AH508" s="1">
        <f>ABS(IK_diagnostics_degrees[[#This Row],[Column12]]-L507)</f>
        <v>3.4696799999999999</v>
      </c>
      <c r="AI508" s="1">
        <f>ABS(IK_diagnostics_degrees[[#This Row],[Column13]]-M507)</f>
        <v>4.4378700000000002</v>
      </c>
      <c r="AJ508" s="1">
        <f>ABS(IK_diagnostics_degrees[[#This Row],[Column14]]-N507)</f>
        <v>2.4205999999999994</v>
      </c>
      <c r="AK508" s="1">
        <f>ABS(IK_diagnostics_degrees[[#This Row],[Column15]]-O507)</f>
        <v>0.11263000000000001</v>
      </c>
      <c r="AL508" s="1">
        <f>ABS(IK_diagnostics_degrees[[#This Row],[Column16]]-P507)</f>
        <v>4.3508659999999999</v>
      </c>
      <c r="AM508" s="1">
        <f>ABS(IK_diagnostics_degrees[[#This Row],[Column17]]-Q507)</f>
        <v>1.0435799999999995</v>
      </c>
      <c r="AN508" s="1">
        <f>ABS(IK_diagnostics_degrees[[#This Row],[Column18]]-R507)</f>
        <v>0.35109999999999975</v>
      </c>
      <c r="AO508" s="1">
        <f>ABS(IK_diagnostics_degrees[[#This Row],[Column19]]-S507)</f>
        <v>1.9061500000000002</v>
      </c>
      <c r="AP508" s="1">
        <f>ABS(IK_diagnostics_degrees[[#This Row],[Column20]]-T507)</f>
        <v>0.60105999999999993</v>
      </c>
      <c r="AQ508" s="1">
        <f>ABS(IK_diagnostics_degrees[[#This Row],[Column21]]-U507)</f>
        <v>2.7650599999999996</v>
      </c>
    </row>
    <row r="509" spans="1:43" x14ac:dyDescent="0.25">
      <c r="A509" s="1">
        <v>3.3736299999999999</v>
      </c>
      <c r="B509" s="1">
        <v>5.00082</v>
      </c>
      <c r="C509" s="1">
        <v>0.57826500000000003</v>
      </c>
      <c r="D509" s="1">
        <v>0.28162599999999999</v>
      </c>
      <c r="E509" s="1">
        <v>1.5994600000000001</v>
      </c>
      <c r="F509" s="1">
        <v>2.6731699999999998</v>
      </c>
      <c r="G509" s="1">
        <v>3.3777699999999999</v>
      </c>
      <c r="H509" s="1">
        <v>3.0505499999999999</v>
      </c>
      <c r="I509" s="1">
        <v>5.7723599999999999</v>
      </c>
      <c r="J509" s="1">
        <v>2.87649</v>
      </c>
      <c r="K509" s="1">
        <v>5.6161700000000003</v>
      </c>
      <c r="L509" s="1">
        <v>1.16622</v>
      </c>
      <c r="M509" s="1">
        <v>6.00176</v>
      </c>
      <c r="N509" s="1">
        <v>1.12001</v>
      </c>
      <c r="O509" s="1" t="s">
        <v>22</v>
      </c>
      <c r="P509" s="1">
        <v>1.11477</v>
      </c>
      <c r="Q509" s="1">
        <v>3.7879900000000002</v>
      </c>
      <c r="R509" s="1">
        <v>2.5459100000000001</v>
      </c>
      <c r="S509" s="1">
        <v>4.1180599999999998</v>
      </c>
      <c r="T509" s="1">
        <v>4.4708199999999998</v>
      </c>
      <c r="U509" s="1">
        <v>5.17846E-2</v>
      </c>
      <c r="V509" s="1" t="s">
        <v>23</v>
      </c>
      <c r="W509" s="1">
        <f>ABS(IK_diagnostics_degrees[[#This Row],[Column1]]-A508)</f>
        <v>0.75796000000000019</v>
      </c>
      <c r="X509" s="1">
        <f>ABS(IK_diagnostics_degrees[[#This Row],[Column2]]-B508)</f>
        <v>5.5130000000000123E-2</v>
      </c>
      <c r="Y509" s="1">
        <f>ABS(IK_diagnostics_degrees[[#This Row],[Column3]]-C508)</f>
        <v>0.67972499999999991</v>
      </c>
      <c r="Z509" s="1">
        <f>ABS(IK_diagnostics_degrees[[#This Row],[Column4]]-D508)</f>
        <v>5.3496439999999996</v>
      </c>
      <c r="AA509" s="1">
        <f>ABS(IK_diagnostics_degrees[[#This Row],[Column5]]-E508)</f>
        <v>0.51567999999999969</v>
      </c>
      <c r="AB509" s="1">
        <f>ABS(IK_diagnostics_degrees[[#This Row],[Column6]]-F508)</f>
        <v>1.8914600000000004</v>
      </c>
      <c r="AC509" s="1">
        <f>ABS(IK_diagnostics_degrees[[#This Row],[Column7]]-G508)</f>
        <v>2.5335000000000001</v>
      </c>
      <c r="AD509" s="1">
        <f>ABS(IK_diagnostics_degrees[[#This Row],[Column8]]-H508)</f>
        <v>0.66395999999999988</v>
      </c>
      <c r="AE509" s="1">
        <f>ABS(IK_diagnostics_degrees[[#This Row],[Column9]]-I508)</f>
        <v>2.0410599999999999</v>
      </c>
      <c r="AF509" s="1">
        <f>ABS(IK_diagnostics_degrees[[#This Row],[Column10]]-J508)</f>
        <v>1.7565199999999996</v>
      </c>
      <c r="AG509" s="1">
        <f>ABS(IK_diagnostics_degrees[[#This Row],[Column11]]-K508)</f>
        <v>5.5538673000000003</v>
      </c>
      <c r="AH509" s="1">
        <f>ABS(IK_diagnostics_degrees[[#This Row],[Column12]]-L508)</f>
        <v>0.38641000000000003</v>
      </c>
      <c r="AI509" s="1">
        <f>ABS(IK_diagnostics_degrees[[#This Row],[Column13]]-M508)</f>
        <v>0.38267999999999969</v>
      </c>
      <c r="AJ509" s="1">
        <f>ABS(IK_diagnostics_degrees[[#This Row],[Column14]]-N508)</f>
        <v>0.71901999999999999</v>
      </c>
      <c r="AK509" s="1">
        <f>ABS(IK_diagnostics_degrees[[#This Row],[Column15]]-O508)</f>
        <v>1.5458400000000001</v>
      </c>
      <c r="AL509" s="1">
        <f>ABS(IK_diagnostics_degrees[[#This Row],[Column16]]-P508)</f>
        <v>4.09964</v>
      </c>
      <c r="AM509" s="1">
        <f>ABS(IK_diagnostics_degrees[[#This Row],[Column17]]-Q508)</f>
        <v>2.1343599999999996</v>
      </c>
      <c r="AN509" s="1">
        <f>ABS(IK_diagnostics_degrees[[#This Row],[Column18]]-R508)</f>
        <v>0.71402999999999972</v>
      </c>
      <c r="AO509" s="1">
        <f>ABS(IK_diagnostics_degrees[[#This Row],[Column19]]-S508)</f>
        <v>1.4542799999999998</v>
      </c>
      <c r="AP509" s="1">
        <f>ABS(IK_diagnostics_degrees[[#This Row],[Column20]]-T508)</f>
        <v>2.3558699999999999</v>
      </c>
      <c r="AQ509" s="1">
        <f>ABS(IK_diagnostics_degrees[[#This Row],[Column21]]-U508)</f>
        <v>5.8905053999999994</v>
      </c>
    </row>
    <row r="510" spans="1:43" x14ac:dyDescent="0.25">
      <c r="A510" s="1">
        <v>4.7442799999999998</v>
      </c>
      <c r="B510" s="1">
        <v>2.32064</v>
      </c>
      <c r="C510" s="1">
        <v>0.63165400000000005</v>
      </c>
      <c r="D510" s="1" t="s">
        <v>22</v>
      </c>
      <c r="E510" s="1">
        <v>2.2263799999999998</v>
      </c>
      <c r="F510" s="1">
        <v>1.2152799999999999</v>
      </c>
      <c r="G510" s="1">
        <v>5.19468</v>
      </c>
      <c r="H510" s="1">
        <v>2.4077999999999999</v>
      </c>
      <c r="I510" s="1">
        <v>3.0758700000000001</v>
      </c>
      <c r="J510" s="1">
        <v>5.8118299999999996</v>
      </c>
      <c r="K510" s="1">
        <v>2.71923</v>
      </c>
      <c r="L510" s="1">
        <v>3.0415800000000002</v>
      </c>
      <c r="M510" s="1">
        <v>5.9152300000000002</v>
      </c>
      <c r="N510" s="1">
        <v>0.26005699999999998</v>
      </c>
      <c r="O510" s="1">
        <v>1.9281900000000001</v>
      </c>
      <c r="P510" s="1">
        <v>0.79863499999999998</v>
      </c>
      <c r="Q510" s="1">
        <v>3.00143</v>
      </c>
      <c r="R510" s="1">
        <v>5.1313000000000004</v>
      </c>
      <c r="S510" s="1">
        <v>1.1273200000000001</v>
      </c>
      <c r="T510" s="1">
        <v>3.41188</v>
      </c>
      <c r="U510" s="1">
        <v>0.35697000000000001</v>
      </c>
      <c r="V510" s="1" t="s">
        <v>23</v>
      </c>
      <c r="W510" s="1">
        <f>ABS(IK_diagnostics_degrees[[#This Row],[Column1]]-A509)</f>
        <v>1.3706499999999999</v>
      </c>
      <c r="X510" s="1">
        <f>ABS(IK_diagnostics_degrees[[#This Row],[Column2]]-B509)</f>
        <v>2.68018</v>
      </c>
      <c r="Y510" s="1">
        <f>ABS(IK_diagnostics_degrees[[#This Row],[Column3]]-C509)</f>
        <v>5.338900000000002E-2</v>
      </c>
      <c r="Z510" s="1">
        <f>ABS(IK_diagnostics_degrees[[#This Row],[Column4]]-D509)</f>
        <v>0.28162599999999999</v>
      </c>
      <c r="AA510" s="1">
        <f>ABS(IK_diagnostics_degrees[[#This Row],[Column5]]-E509)</f>
        <v>0.6269199999999997</v>
      </c>
      <c r="AB510" s="1">
        <f>ABS(IK_diagnostics_degrees[[#This Row],[Column6]]-F509)</f>
        <v>1.4578899999999999</v>
      </c>
      <c r="AC510" s="1">
        <f>ABS(IK_diagnostics_degrees[[#This Row],[Column7]]-G509)</f>
        <v>1.81691</v>
      </c>
      <c r="AD510" s="1">
        <f>ABS(IK_diagnostics_degrees[[#This Row],[Column8]]-H509)</f>
        <v>0.64274999999999993</v>
      </c>
      <c r="AE510" s="1">
        <f>ABS(IK_diagnostics_degrees[[#This Row],[Column9]]-I509)</f>
        <v>2.6964899999999998</v>
      </c>
      <c r="AF510" s="1">
        <f>ABS(IK_diagnostics_degrees[[#This Row],[Column10]]-J509)</f>
        <v>2.9353399999999996</v>
      </c>
      <c r="AG510" s="1">
        <f>ABS(IK_diagnostics_degrees[[#This Row],[Column11]]-K509)</f>
        <v>2.8969400000000003</v>
      </c>
      <c r="AH510" s="1">
        <f>ABS(IK_diagnostics_degrees[[#This Row],[Column12]]-L509)</f>
        <v>1.8753600000000001</v>
      </c>
      <c r="AI510" s="1">
        <f>ABS(IK_diagnostics_degrees[[#This Row],[Column13]]-M509)</f>
        <v>8.6529999999999774E-2</v>
      </c>
      <c r="AJ510" s="1">
        <f>ABS(IK_diagnostics_degrees[[#This Row],[Column14]]-N509)</f>
        <v>0.85995299999999997</v>
      </c>
      <c r="AK510" s="1">
        <f>ABS(IK_diagnostics_degrees[[#This Row],[Column15]]-O509)</f>
        <v>1.9281900000000001</v>
      </c>
      <c r="AL510" s="1">
        <f>ABS(IK_diagnostics_degrees[[#This Row],[Column16]]-P509)</f>
        <v>0.31613500000000005</v>
      </c>
      <c r="AM510" s="1">
        <f>ABS(IK_diagnostics_degrees[[#This Row],[Column17]]-Q509)</f>
        <v>0.78656000000000015</v>
      </c>
      <c r="AN510" s="1">
        <f>ABS(IK_diagnostics_degrees[[#This Row],[Column18]]-R509)</f>
        <v>2.5853900000000003</v>
      </c>
      <c r="AO510" s="1">
        <f>ABS(IK_diagnostics_degrees[[#This Row],[Column19]]-S509)</f>
        <v>2.9907399999999997</v>
      </c>
      <c r="AP510" s="1">
        <f>ABS(IK_diagnostics_degrees[[#This Row],[Column20]]-T509)</f>
        <v>1.0589399999999998</v>
      </c>
      <c r="AQ510" s="1">
        <f>ABS(IK_diagnostics_degrees[[#This Row],[Column21]]-U509)</f>
        <v>0.3051854</v>
      </c>
    </row>
    <row r="511" spans="1:43" x14ac:dyDescent="0.25">
      <c r="A511" s="1">
        <v>5.2753100000000002</v>
      </c>
      <c r="B511" s="1">
        <v>5.6877599999999999</v>
      </c>
      <c r="C511" s="1">
        <v>1.8375900000000001</v>
      </c>
      <c r="D511" s="1">
        <v>0.32300299999999998</v>
      </c>
      <c r="E511" s="1">
        <v>4.46896</v>
      </c>
      <c r="F511" s="1">
        <v>4.3083900000000002</v>
      </c>
      <c r="G511" s="1">
        <v>2.0495000000000001</v>
      </c>
      <c r="H511" s="1">
        <v>4.6719299999999997</v>
      </c>
      <c r="I511" s="1">
        <v>5.0703500000000004</v>
      </c>
      <c r="J511" s="1">
        <v>6.1205299999999999E-3</v>
      </c>
      <c r="K511" s="1">
        <v>2.9344600000000001</v>
      </c>
      <c r="L511" s="1">
        <v>2.1618900000000001</v>
      </c>
      <c r="M511" s="1">
        <v>2.81853E-2</v>
      </c>
      <c r="N511" s="1">
        <v>0.74880199999999997</v>
      </c>
      <c r="O511" s="1">
        <v>3.2395700000000001</v>
      </c>
      <c r="P511" s="1">
        <v>1.25183</v>
      </c>
      <c r="Q511" s="1">
        <v>4.5184699999999998</v>
      </c>
      <c r="R511" s="1">
        <v>4.0197099999999999</v>
      </c>
      <c r="S511" s="1">
        <v>6.2831900000000003</v>
      </c>
      <c r="T511" s="1">
        <v>4.6318999999999999</v>
      </c>
      <c r="U511" s="1">
        <v>4.4246800000000004</v>
      </c>
      <c r="V511" s="1" t="s">
        <v>23</v>
      </c>
      <c r="W511" s="1">
        <f>ABS(IK_diagnostics_degrees[[#This Row],[Column1]]-A510)</f>
        <v>0.53103000000000034</v>
      </c>
      <c r="X511" s="1">
        <f>ABS(IK_diagnostics_degrees[[#This Row],[Column2]]-B510)</f>
        <v>3.3671199999999999</v>
      </c>
      <c r="Y511" s="1">
        <f>ABS(IK_diagnostics_degrees[[#This Row],[Column3]]-C510)</f>
        <v>1.2059359999999999</v>
      </c>
      <c r="Z511" s="1">
        <f>ABS(IK_diagnostics_degrees[[#This Row],[Column4]]-D510)</f>
        <v>0.32300299999999998</v>
      </c>
      <c r="AA511" s="1">
        <f>ABS(IK_diagnostics_degrees[[#This Row],[Column5]]-E510)</f>
        <v>2.2425800000000002</v>
      </c>
      <c r="AB511" s="1">
        <f>ABS(IK_diagnostics_degrees[[#This Row],[Column6]]-F510)</f>
        <v>3.0931100000000002</v>
      </c>
      <c r="AC511" s="1">
        <f>ABS(IK_diagnostics_degrees[[#This Row],[Column7]]-G510)</f>
        <v>3.1451799999999999</v>
      </c>
      <c r="AD511" s="1">
        <f>ABS(IK_diagnostics_degrees[[#This Row],[Column8]]-H510)</f>
        <v>2.2641299999999998</v>
      </c>
      <c r="AE511" s="1">
        <f>ABS(IK_diagnostics_degrees[[#This Row],[Column9]]-I510)</f>
        <v>1.9944800000000003</v>
      </c>
      <c r="AF511" s="1">
        <f>ABS(IK_diagnostics_degrees[[#This Row],[Column10]]-J510)</f>
        <v>5.80570947</v>
      </c>
      <c r="AG511" s="1">
        <f>ABS(IK_diagnostics_degrees[[#This Row],[Column11]]-K510)</f>
        <v>0.21523000000000003</v>
      </c>
      <c r="AH511" s="1">
        <f>ABS(IK_diagnostics_degrees[[#This Row],[Column12]]-L510)</f>
        <v>0.87969000000000008</v>
      </c>
      <c r="AI511" s="1">
        <f>ABS(IK_diagnostics_degrees[[#This Row],[Column13]]-M510)</f>
        <v>5.8870447000000006</v>
      </c>
      <c r="AJ511" s="1">
        <f>ABS(IK_diagnostics_degrees[[#This Row],[Column14]]-N510)</f>
        <v>0.48874499999999999</v>
      </c>
      <c r="AK511" s="1">
        <f>ABS(IK_diagnostics_degrees[[#This Row],[Column15]]-O510)</f>
        <v>1.31138</v>
      </c>
      <c r="AL511" s="1">
        <f>ABS(IK_diagnostics_degrees[[#This Row],[Column16]]-P510)</f>
        <v>0.45319500000000001</v>
      </c>
      <c r="AM511" s="1">
        <f>ABS(IK_diagnostics_degrees[[#This Row],[Column17]]-Q510)</f>
        <v>1.5170399999999997</v>
      </c>
      <c r="AN511" s="1">
        <f>ABS(IK_diagnostics_degrees[[#This Row],[Column18]]-R510)</f>
        <v>1.1115900000000005</v>
      </c>
      <c r="AO511" s="1">
        <f>ABS(IK_diagnostics_degrees[[#This Row],[Column19]]-S510)</f>
        <v>5.1558700000000002</v>
      </c>
      <c r="AP511" s="1">
        <f>ABS(IK_diagnostics_degrees[[#This Row],[Column20]]-T510)</f>
        <v>1.2200199999999999</v>
      </c>
      <c r="AQ511" s="1">
        <f>ABS(IK_diagnostics_degrees[[#This Row],[Column21]]-U510)</f>
        <v>4.0677099999999999</v>
      </c>
    </row>
    <row r="512" spans="1:43" x14ac:dyDescent="0.25">
      <c r="A512" s="1">
        <v>0.83313499999999996</v>
      </c>
      <c r="B512" s="1">
        <v>2.7162299999999999</v>
      </c>
      <c r="C512" s="1">
        <v>3.9232200000000002</v>
      </c>
      <c r="D512" s="1">
        <v>4.56271</v>
      </c>
      <c r="E512" s="1">
        <v>2.6110799999999998</v>
      </c>
      <c r="F512" s="1">
        <v>4.9376499999999997</v>
      </c>
      <c r="G512" s="1">
        <v>3.9859800000000001</v>
      </c>
      <c r="H512" s="1">
        <v>5.5469099999999996</v>
      </c>
      <c r="I512" s="1">
        <v>1.2153099999999999</v>
      </c>
      <c r="J512" s="1">
        <v>3.0284599999999999</v>
      </c>
      <c r="K512" s="1">
        <v>2.6015600000000001</v>
      </c>
      <c r="L512" s="1">
        <v>2.11795</v>
      </c>
      <c r="M512" s="1">
        <v>3.8356599999999998</v>
      </c>
      <c r="N512" s="1">
        <v>1.60419</v>
      </c>
      <c r="O512" s="1">
        <v>2.93405</v>
      </c>
      <c r="P512" s="1">
        <v>4.5096400000000001</v>
      </c>
      <c r="Q512" s="1">
        <v>2.7835399999999999</v>
      </c>
      <c r="R512" s="1">
        <v>4.1573700000000002</v>
      </c>
      <c r="S512" s="1">
        <v>2.6604899999999998</v>
      </c>
      <c r="T512" s="1">
        <v>5.5839999999999996</v>
      </c>
      <c r="U512" s="1">
        <v>3.7478600000000002</v>
      </c>
      <c r="V512" s="1" t="s">
        <v>23</v>
      </c>
      <c r="W512" s="1">
        <f>ABS(IK_diagnostics_degrees[[#This Row],[Column1]]-A511)</f>
        <v>4.4421750000000007</v>
      </c>
      <c r="X512" s="1">
        <f>ABS(IK_diagnostics_degrees[[#This Row],[Column2]]-B511)</f>
        <v>2.97153</v>
      </c>
      <c r="Y512" s="1">
        <f>ABS(IK_diagnostics_degrees[[#This Row],[Column3]]-C511)</f>
        <v>2.0856300000000001</v>
      </c>
      <c r="Z512" s="1">
        <f>ABS(IK_diagnostics_degrees[[#This Row],[Column4]]-D511)</f>
        <v>4.2397070000000001</v>
      </c>
      <c r="AA512" s="1">
        <f>ABS(IK_diagnostics_degrees[[#This Row],[Column5]]-E511)</f>
        <v>1.8578800000000002</v>
      </c>
      <c r="AB512" s="1">
        <f>ABS(IK_diagnostics_degrees[[#This Row],[Column6]]-F511)</f>
        <v>0.62925999999999949</v>
      </c>
      <c r="AC512" s="1">
        <f>ABS(IK_diagnostics_degrees[[#This Row],[Column7]]-G511)</f>
        <v>1.93648</v>
      </c>
      <c r="AD512" s="1">
        <f>ABS(IK_diagnostics_degrees[[#This Row],[Column8]]-H511)</f>
        <v>0.87497999999999987</v>
      </c>
      <c r="AE512" s="1">
        <f>ABS(IK_diagnostics_degrees[[#This Row],[Column9]]-I511)</f>
        <v>3.8550400000000007</v>
      </c>
      <c r="AF512" s="1">
        <f>ABS(IK_diagnostics_degrees[[#This Row],[Column10]]-J511)</f>
        <v>3.0223394699999999</v>
      </c>
      <c r="AG512" s="1">
        <f>ABS(IK_diagnostics_degrees[[#This Row],[Column11]]-K511)</f>
        <v>0.33289999999999997</v>
      </c>
      <c r="AH512" s="1">
        <f>ABS(IK_diagnostics_degrees[[#This Row],[Column12]]-L511)</f>
        <v>4.394000000000009E-2</v>
      </c>
      <c r="AI512" s="1">
        <f>ABS(IK_diagnostics_degrees[[#This Row],[Column13]]-M511)</f>
        <v>3.8074746999999998</v>
      </c>
      <c r="AJ512" s="1">
        <f>ABS(IK_diagnostics_degrees[[#This Row],[Column14]]-N511)</f>
        <v>0.85538800000000004</v>
      </c>
      <c r="AK512" s="1">
        <f>ABS(IK_diagnostics_degrees[[#This Row],[Column15]]-O511)</f>
        <v>0.30552000000000001</v>
      </c>
      <c r="AL512" s="1">
        <f>ABS(IK_diagnostics_degrees[[#This Row],[Column16]]-P511)</f>
        <v>3.2578100000000001</v>
      </c>
      <c r="AM512" s="1">
        <f>ABS(IK_diagnostics_degrees[[#This Row],[Column17]]-Q511)</f>
        <v>1.7349299999999999</v>
      </c>
      <c r="AN512" s="1">
        <f>ABS(IK_diagnostics_degrees[[#This Row],[Column18]]-R511)</f>
        <v>0.13766000000000034</v>
      </c>
      <c r="AO512" s="1">
        <f>ABS(IK_diagnostics_degrees[[#This Row],[Column19]]-S511)</f>
        <v>3.6227000000000005</v>
      </c>
      <c r="AP512" s="1">
        <f>ABS(IK_diagnostics_degrees[[#This Row],[Column20]]-T511)</f>
        <v>0.95209999999999972</v>
      </c>
      <c r="AQ512" s="1">
        <f>ABS(IK_diagnostics_degrees[[#This Row],[Column21]]-U511)</f>
        <v>0.6768200000000002</v>
      </c>
    </row>
    <row r="513" spans="1:43" x14ac:dyDescent="0.25">
      <c r="A513" s="1">
        <v>4.7031299999999998</v>
      </c>
      <c r="B513" s="1">
        <v>1.43475</v>
      </c>
      <c r="C513" s="1">
        <v>1.2138</v>
      </c>
      <c r="D513" s="1">
        <v>1.26759</v>
      </c>
      <c r="E513" s="1">
        <v>3.5882200000000002</v>
      </c>
      <c r="F513" s="1">
        <v>1.9334</v>
      </c>
      <c r="G513" s="1">
        <v>2.0761500000000002</v>
      </c>
      <c r="H513" s="1">
        <v>2.2197</v>
      </c>
      <c r="I513" s="1">
        <v>1.26827</v>
      </c>
      <c r="J513" s="1">
        <v>2.3511299999999999</v>
      </c>
      <c r="K513" s="1">
        <v>0.64724700000000002</v>
      </c>
      <c r="L513" s="1">
        <v>1.8639699999999999</v>
      </c>
      <c r="M513" s="1">
        <v>0.69901100000000005</v>
      </c>
      <c r="N513" s="1">
        <v>4.3218100000000002</v>
      </c>
      <c r="O513" s="1">
        <v>4.1108700000000002</v>
      </c>
      <c r="P513" s="1">
        <v>3.8220100000000001</v>
      </c>
      <c r="Q513" s="1">
        <v>0.49779099999999998</v>
      </c>
      <c r="R513" s="1">
        <v>6.1944699999999999</v>
      </c>
      <c r="S513" s="1">
        <v>3.1141399999999999</v>
      </c>
      <c r="T513" s="1">
        <v>2.6692499999999999</v>
      </c>
      <c r="U513" s="1">
        <v>3.9784700000000002</v>
      </c>
      <c r="V513" s="1" t="s">
        <v>23</v>
      </c>
      <c r="W513" s="1">
        <f>ABS(IK_diagnostics_degrees[[#This Row],[Column1]]-A512)</f>
        <v>3.8699949999999999</v>
      </c>
      <c r="X513" s="1">
        <f>ABS(IK_diagnostics_degrees[[#This Row],[Column2]]-B512)</f>
        <v>1.28148</v>
      </c>
      <c r="Y513" s="1">
        <f>ABS(IK_diagnostics_degrees[[#This Row],[Column3]]-C512)</f>
        <v>2.7094200000000002</v>
      </c>
      <c r="Z513" s="1">
        <f>ABS(IK_diagnostics_degrees[[#This Row],[Column4]]-D512)</f>
        <v>3.2951199999999998</v>
      </c>
      <c r="AA513" s="1">
        <f>ABS(IK_diagnostics_degrees[[#This Row],[Column5]]-E512)</f>
        <v>0.97714000000000034</v>
      </c>
      <c r="AB513" s="1">
        <f>ABS(IK_diagnostics_degrees[[#This Row],[Column6]]-F512)</f>
        <v>3.0042499999999999</v>
      </c>
      <c r="AC513" s="1">
        <f>ABS(IK_diagnostics_degrees[[#This Row],[Column7]]-G512)</f>
        <v>1.9098299999999999</v>
      </c>
      <c r="AD513" s="1">
        <f>ABS(IK_diagnostics_degrees[[#This Row],[Column8]]-H512)</f>
        <v>3.3272099999999996</v>
      </c>
      <c r="AE513" s="1">
        <f>ABS(IK_diagnostics_degrees[[#This Row],[Column9]]-I512)</f>
        <v>5.2960000000000118E-2</v>
      </c>
      <c r="AF513" s="1">
        <f>ABS(IK_diagnostics_degrees[[#This Row],[Column10]]-J512)</f>
        <v>0.67732999999999999</v>
      </c>
      <c r="AG513" s="1">
        <f>ABS(IK_diagnostics_degrees[[#This Row],[Column11]]-K512)</f>
        <v>1.954313</v>
      </c>
      <c r="AH513" s="1">
        <f>ABS(IK_diagnostics_degrees[[#This Row],[Column12]]-L512)</f>
        <v>0.25398000000000009</v>
      </c>
      <c r="AI513" s="1">
        <f>ABS(IK_diagnostics_degrees[[#This Row],[Column13]]-M512)</f>
        <v>3.1366489999999998</v>
      </c>
      <c r="AJ513" s="1">
        <f>ABS(IK_diagnostics_degrees[[#This Row],[Column14]]-N512)</f>
        <v>2.7176200000000001</v>
      </c>
      <c r="AK513" s="1">
        <f>ABS(IK_diagnostics_degrees[[#This Row],[Column15]]-O512)</f>
        <v>1.1768200000000002</v>
      </c>
      <c r="AL513" s="1">
        <f>ABS(IK_diagnostics_degrees[[#This Row],[Column16]]-P512)</f>
        <v>0.68762999999999996</v>
      </c>
      <c r="AM513" s="1">
        <f>ABS(IK_diagnostics_degrees[[#This Row],[Column17]]-Q512)</f>
        <v>2.285749</v>
      </c>
      <c r="AN513" s="1">
        <f>ABS(IK_diagnostics_degrees[[#This Row],[Column18]]-R512)</f>
        <v>2.0370999999999997</v>
      </c>
      <c r="AO513" s="1">
        <f>ABS(IK_diagnostics_degrees[[#This Row],[Column19]]-S512)</f>
        <v>0.45365000000000011</v>
      </c>
      <c r="AP513" s="1">
        <f>ABS(IK_diagnostics_degrees[[#This Row],[Column20]]-T512)</f>
        <v>2.9147499999999997</v>
      </c>
      <c r="AQ513" s="1">
        <f>ABS(IK_diagnostics_degrees[[#This Row],[Column21]]-U512)</f>
        <v>0.23060999999999998</v>
      </c>
    </row>
    <row r="514" spans="1:43" x14ac:dyDescent="0.25">
      <c r="A514" s="1">
        <v>5.2655200000000004</v>
      </c>
      <c r="B514" s="1">
        <v>5.6622199999999996</v>
      </c>
      <c r="C514" s="1">
        <v>2.17469</v>
      </c>
      <c r="D514" s="1">
        <v>3.5956600000000001</v>
      </c>
      <c r="E514" s="1">
        <v>2.8860999999999999</v>
      </c>
      <c r="F514" s="1">
        <v>3.11843</v>
      </c>
      <c r="G514" s="1">
        <v>0.92108699999999999</v>
      </c>
      <c r="H514" s="1">
        <v>2.72499</v>
      </c>
      <c r="I514" s="1">
        <v>3.5415899999999998</v>
      </c>
      <c r="J514" s="1">
        <v>0.60544399999999998</v>
      </c>
      <c r="K514" s="1">
        <v>4.1558000000000002</v>
      </c>
      <c r="L514" s="1">
        <v>3.6153300000000002</v>
      </c>
      <c r="M514" s="1">
        <v>2.3944000000000001</v>
      </c>
      <c r="N514" s="1">
        <v>3.96041</v>
      </c>
      <c r="O514" s="1">
        <v>2.24119</v>
      </c>
      <c r="P514" s="1" t="s">
        <v>22</v>
      </c>
      <c r="Q514" s="1">
        <v>0.57393300000000003</v>
      </c>
      <c r="R514" s="1">
        <v>2.2842199999999999</v>
      </c>
      <c r="S514" s="1">
        <v>1.07517</v>
      </c>
      <c r="T514" s="1">
        <v>3.8567</v>
      </c>
      <c r="U514" s="1">
        <v>0.19211800000000001</v>
      </c>
      <c r="V514" s="1" t="s">
        <v>23</v>
      </c>
      <c r="W514" s="1">
        <f>ABS(IK_diagnostics_degrees[[#This Row],[Column1]]-A513)</f>
        <v>0.56239000000000061</v>
      </c>
      <c r="X514" s="1">
        <f>ABS(IK_diagnostics_degrees[[#This Row],[Column2]]-B513)</f>
        <v>4.2274699999999994</v>
      </c>
      <c r="Y514" s="1">
        <f>ABS(IK_diagnostics_degrees[[#This Row],[Column3]]-C513)</f>
        <v>0.96089000000000002</v>
      </c>
      <c r="Z514" s="1">
        <f>ABS(IK_diagnostics_degrees[[#This Row],[Column4]]-D513)</f>
        <v>2.3280700000000003</v>
      </c>
      <c r="AA514" s="1">
        <f>ABS(IK_diagnostics_degrees[[#This Row],[Column5]]-E513)</f>
        <v>0.7021200000000003</v>
      </c>
      <c r="AB514" s="1">
        <f>ABS(IK_diagnostics_degrees[[#This Row],[Column6]]-F513)</f>
        <v>1.18503</v>
      </c>
      <c r="AC514" s="1">
        <f>ABS(IK_diagnostics_degrees[[#This Row],[Column7]]-G513)</f>
        <v>1.1550630000000002</v>
      </c>
      <c r="AD514" s="1">
        <f>ABS(IK_diagnostics_degrees[[#This Row],[Column8]]-H513)</f>
        <v>0.50529000000000002</v>
      </c>
      <c r="AE514" s="1">
        <f>ABS(IK_diagnostics_degrees[[#This Row],[Column9]]-I513)</f>
        <v>2.27332</v>
      </c>
      <c r="AF514" s="1">
        <f>ABS(IK_diagnostics_degrees[[#This Row],[Column10]]-J513)</f>
        <v>1.7456860000000001</v>
      </c>
      <c r="AG514" s="1">
        <f>ABS(IK_diagnostics_degrees[[#This Row],[Column11]]-K513)</f>
        <v>3.508553</v>
      </c>
      <c r="AH514" s="1">
        <f>ABS(IK_diagnostics_degrees[[#This Row],[Column12]]-L513)</f>
        <v>1.7513600000000002</v>
      </c>
      <c r="AI514" s="1">
        <f>ABS(IK_diagnostics_degrees[[#This Row],[Column13]]-M513)</f>
        <v>1.695389</v>
      </c>
      <c r="AJ514" s="1">
        <f>ABS(IK_diagnostics_degrees[[#This Row],[Column14]]-N513)</f>
        <v>0.36140000000000017</v>
      </c>
      <c r="AK514" s="1">
        <f>ABS(IK_diagnostics_degrees[[#This Row],[Column15]]-O513)</f>
        <v>1.8696800000000002</v>
      </c>
      <c r="AL514" s="1">
        <f>ABS(IK_diagnostics_degrees[[#This Row],[Column16]]-P513)</f>
        <v>3.8220100000000001</v>
      </c>
      <c r="AM514" s="1">
        <f>ABS(IK_diagnostics_degrees[[#This Row],[Column17]]-Q513)</f>
        <v>7.6142000000000043E-2</v>
      </c>
      <c r="AN514" s="1">
        <f>ABS(IK_diagnostics_degrees[[#This Row],[Column18]]-R513)</f>
        <v>3.91025</v>
      </c>
      <c r="AO514" s="1">
        <f>ABS(IK_diagnostics_degrees[[#This Row],[Column19]]-S513)</f>
        <v>2.0389699999999999</v>
      </c>
      <c r="AP514" s="1">
        <f>ABS(IK_diagnostics_degrees[[#This Row],[Column20]]-T513)</f>
        <v>1.1874500000000001</v>
      </c>
      <c r="AQ514" s="1">
        <f>ABS(IK_diagnostics_degrees[[#This Row],[Column21]]-U513)</f>
        <v>3.7863519999999999</v>
      </c>
    </row>
    <row r="515" spans="1:43" x14ac:dyDescent="0.25">
      <c r="A515" s="1">
        <v>1.76</v>
      </c>
      <c r="B515" s="1">
        <v>2.0304500000000001</v>
      </c>
      <c r="C515" s="1">
        <v>4.9140100000000002</v>
      </c>
      <c r="D515" s="1">
        <v>2.1448200000000002</v>
      </c>
      <c r="E515" s="1">
        <v>0.57492900000000002</v>
      </c>
      <c r="F515" s="1">
        <v>0.97891600000000001</v>
      </c>
      <c r="G515" s="1">
        <v>2.4273400000000001</v>
      </c>
      <c r="H515" s="1">
        <v>4.8961300000000003</v>
      </c>
      <c r="I515" s="1">
        <v>2.0286300000000002</v>
      </c>
      <c r="J515" s="1">
        <v>2.7145199999999998</v>
      </c>
      <c r="K515" s="1">
        <v>2.6429800000000001</v>
      </c>
      <c r="L515" s="1">
        <v>2.7505000000000002</v>
      </c>
      <c r="M515" s="1" t="s">
        <v>22</v>
      </c>
      <c r="N515" s="1">
        <v>5.5097899999999997</v>
      </c>
      <c r="O515" s="1">
        <v>3.1435300000000002</v>
      </c>
      <c r="P515" s="1">
        <v>6.2509600000000001</v>
      </c>
      <c r="Q515" s="1">
        <v>4.1663600000000001</v>
      </c>
      <c r="R515" s="1">
        <v>5.2280199999999999</v>
      </c>
      <c r="S515" s="1">
        <v>2.3799399999999999</v>
      </c>
      <c r="T515" s="1">
        <v>5.6705899999999998</v>
      </c>
      <c r="U515" s="1">
        <v>2.9761899999999999</v>
      </c>
      <c r="V515" s="1" t="s">
        <v>23</v>
      </c>
      <c r="W515" s="1">
        <f>ABS(IK_diagnostics_degrees[[#This Row],[Column1]]-A514)</f>
        <v>3.5055200000000006</v>
      </c>
      <c r="X515" s="1">
        <f>ABS(IK_diagnostics_degrees[[#This Row],[Column2]]-B514)</f>
        <v>3.6317699999999995</v>
      </c>
      <c r="Y515" s="1">
        <f>ABS(IK_diagnostics_degrees[[#This Row],[Column3]]-C514)</f>
        <v>2.7393200000000002</v>
      </c>
      <c r="Z515" s="1">
        <f>ABS(IK_diagnostics_degrees[[#This Row],[Column4]]-D514)</f>
        <v>1.4508399999999999</v>
      </c>
      <c r="AA515" s="1">
        <f>ABS(IK_diagnostics_degrees[[#This Row],[Column5]]-E514)</f>
        <v>2.3111709999999999</v>
      </c>
      <c r="AB515" s="1">
        <f>ABS(IK_diagnostics_degrees[[#This Row],[Column6]]-F514)</f>
        <v>2.1395140000000001</v>
      </c>
      <c r="AC515" s="1">
        <f>ABS(IK_diagnostics_degrees[[#This Row],[Column7]]-G514)</f>
        <v>1.5062530000000001</v>
      </c>
      <c r="AD515" s="1">
        <f>ABS(IK_diagnostics_degrees[[#This Row],[Column8]]-H514)</f>
        <v>2.1711400000000003</v>
      </c>
      <c r="AE515" s="1">
        <f>ABS(IK_diagnostics_degrees[[#This Row],[Column9]]-I514)</f>
        <v>1.5129599999999996</v>
      </c>
      <c r="AF515" s="1">
        <f>ABS(IK_diagnostics_degrees[[#This Row],[Column10]]-J514)</f>
        <v>2.109076</v>
      </c>
      <c r="AG515" s="1">
        <f>ABS(IK_diagnostics_degrees[[#This Row],[Column11]]-K514)</f>
        <v>1.5128200000000001</v>
      </c>
      <c r="AH515" s="1">
        <f>ABS(IK_diagnostics_degrees[[#This Row],[Column12]]-L514)</f>
        <v>0.86482999999999999</v>
      </c>
      <c r="AI515" s="1">
        <f>ABS(IK_diagnostics_degrees[[#This Row],[Column13]]-M514)</f>
        <v>2.3944000000000001</v>
      </c>
      <c r="AJ515" s="1">
        <f>ABS(IK_diagnostics_degrees[[#This Row],[Column14]]-N514)</f>
        <v>1.5493799999999998</v>
      </c>
      <c r="AK515" s="1">
        <f>ABS(IK_diagnostics_degrees[[#This Row],[Column15]]-O514)</f>
        <v>0.90234000000000014</v>
      </c>
      <c r="AL515" s="1">
        <f>ABS(IK_diagnostics_degrees[[#This Row],[Column16]]-P514)</f>
        <v>6.2509600000000001</v>
      </c>
      <c r="AM515" s="1">
        <f>ABS(IK_diagnostics_degrees[[#This Row],[Column17]]-Q514)</f>
        <v>3.5924269999999998</v>
      </c>
      <c r="AN515" s="1">
        <f>ABS(IK_diagnostics_degrees[[#This Row],[Column18]]-R514)</f>
        <v>2.9438</v>
      </c>
      <c r="AO515" s="1">
        <f>ABS(IK_diagnostics_degrees[[#This Row],[Column19]]-S514)</f>
        <v>1.30477</v>
      </c>
      <c r="AP515" s="1">
        <f>ABS(IK_diagnostics_degrees[[#This Row],[Column20]]-T514)</f>
        <v>1.8138899999999998</v>
      </c>
      <c r="AQ515" s="1">
        <f>ABS(IK_diagnostics_degrees[[#This Row],[Column21]]-U514)</f>
        <v>2.7840720000000001</v>
      </c>
    </row>
    <row r="516" spans="1:43" x14ac:dyDescent="0.25">
      <c r="A516" s="1">
        <v>1.13815</v>
      </c>
      <c r="B516" s="1">
        <v>6.27766</v>
      </c>
      <c r="C516" s="1">
        <v>3.7168600000000001</v>
      </c>
      <c r="D516" s="1">
        <v>1.9375</v>
      </c>
      <c r="E516" s="1">
        <v>5.7892000000000001</v>
      </c>
      <c r="F516" s="1">
        <v>3.9773800000000001</v>
      </c>
      <c r="G516" s="1">
        <v>0.98144299999999995</v>
      </c>
      <c r="H516" s="2">
        <v>5.25052E-5</v>
      </c>
      <c r="I516" s="1">
        <v>0.10018000000000001</v>
      </c>
      <c r="J516" s="1">
        <v>3.6978900000000001</v>
      </c>
      <c r="K516" s="1">
        <v>1.30583</v>
      </c>
      <c r="L516" s="1">
        <v>2.7879700000000001</v>
      </c>
      <c r="M516" s="1">
        <v>5.2914899999999996</v>
      </c>
      <c r="N516" s="1">
        <v>2.9521700000000002</v>
      </c>
      <c r="O516" s="1">
        <v>4.8429200000000003</v>
      </c>
      <c r="P516" s="1">
        <v>4.0981699999999996</v>
      </c>
      <c r="Q516" s="1">
        <v>6.16073</v>
      </c>
      <c r="R516" s="1">
        <v>4.4465999999999999E-2</v>
      </c>
      <c r="S516" s="1">
        <v>3.7749100000000002</v>
      </c>
      <c r="T516" s="1">
        <v>3.8805999999999998</v>
      </c>
      <c r="U516" s="1">
        <v>2.0014500000000002</v>
      </c>
      <c r="V516" s="1" t="s">
        <v>23</v>
      </c>
      <c r="W516" s="1">
        <f>ABS(IK_diagnostics_degrees[[#This Row],[Column1]]-A515)</f>
        <v>0.62185000000000001</v>
      </c>
      <c r="X516" s="1">
        <f>ABS(IK_diagnostics_degrees[[#This Row],[Column2]]-B515)</f>
        <v>4.2472099999999999</v>
      </c>
      <c r="Y516" s="1">
        <f>ABS(IK_diagnostics_degrees[[#This Row],[Column3]]-C515)</f>
        <v>1.1971500000000002</v>
      </c>
      <c r="Z516" s="1">
        <f>ABS(IK_diagnostics_degrees[[#This Row],[Column4]]-D515)</f>
        <v>0.20732000000000017</v>
      </c>
      <c r="AA516" s="1">
        <f>ABS(IK_diagnostics_degrees[[#This Row],[Column5]]-E515)</f>
        <v>5.2142710000000001</v>
      </c>
      <c r="AB516" s="1">
        <f>ABS(IK_diagnostics_degrees[[#This Row],[Column6]]-F515)</f>
        <v>2.9984640000000002</v>
      </c>
      <c r="AC516" s="1">
        <f>ABS(IK_diagnostics_degrees[[#This Row],[Column7]]-G515)</f>
        <v>1.445897</v>
      </c>
      <c r="AD516" s="1">
        <f>ABS(IK_diagnostics_degrees[[#This Row],[Column8]]-H515)</f>
        <v>4.8960774948000001</v>
      </c>
      <c r="AE516" s="1">
        <f>ABS(IK_diagnostics_degrees[[#This Row],[Column9]]-I515)</f>
        <v>1.9284500000000002</v>
      </c>
      <c r="AF516" s="1">
        <f>ABS(IK_diagnostics_degrees[[#This Row],[Column10]]-J515)</f>
        <v>0.9833700000000003</v>
      </c>
      <c r="AG516" s="1">
        <f>ABS(IK_diagnostics_degrees[[#This Row],[Column11]]-K515)</f>
        <v>1.3371500000000001</v>
      </c>
      <c r="AH516" s="1">
        <f>ABS(IK_diagnostics_degrees[[#This Row],[Column12]]-L515)</f>
        <v>3.7469999999999892E-2</v>
      </c>
      <c r="AI516" s="1">
        <f>ABS(IK_diagnostics_degrees[[#This Row],[Column13]]-M515)</f>
        <v>5.2914899999999996</v>
      </c>
      <c r="AJ516" s="1">
        <f>ABS(IK_diagnostics_degrees[[#This Row],[Column14]]-N515)</f>
        <v>2.5576199999999996</v>
      </c>
      <c r="AK516" s="1">
        <f>ABS(IK_diagnostics_degrees[[#This Row],[Column15]]-O515)</f>
        <v>1.6993900000000002</v>
      </c>
      <c r="AL516" s="1">
        <f>ABS(IK_diagnostics_degrees[[#This Row],[Column16]]-P515)</f>
        <v>2.1527900000000004</v>
      </c>
      <c r="AM516" s="1">
        <f>ABS(IK_diagnostics_degrees[[#This Row],[Column17]]-Q515)</f>
        <v>1.99437</v>
      </c>
      <c r="AN516" s="1">
        <f>ABS(IK_diagnostics_degrees[[#This Row],[Column18]]-R515)</f>
        <v>5.183554</v>
      </c>
      <c r="AO516" s="1">
        <f>ABS(IK_diagnostics_degrees[[#This Row],[Column19]]-S515)</f>
        <v>1.3949700000000003</v>
      </c>
      <c r="AP516" s="1">
        <f>ABS(IK_diagnostics_degrees[[#This Row],[Column20]]-T515)</f>
        <v>1.78999</v>
      </c>
      <c r="AQ516" s="1">
        <f>ABS(IK_diagnostics_degrees[[#This Row],[Column21]]-U515)</f>
        <v>0.97473999999999972</v>
      </c>
    </row>
    <row r="517" spans="1:43" x14ac:dyDescent="0.25">
      <c r="A517" s="1">
        <v>3.9834399999999999</v>
      </c>
      <c r="B517" s="1">
        <v>1.0640000000000001</v>
      </c>
      <c r="C517" s="1">
        <v>3.5217700000000001</v>
      </c>
      <c r="D517" s="1">
        <v>3.5234200000000002</v>
      </c>
      <c r="E517" s="1">
        <v>2.3793799999999998</v>
      </c>
      <c r="F517" s="1">
        <v>1.3164</v>
      </c>
      <c r="G517" s="1">
        <v>1.06969</v>
      </c>
      <c r="H517" s="1">
        <v>0.47819099999999998</v>
      </c>
      <c r="I517" s="1">
        <v>2.1915100000000001</v>
      </c>
      <c r="J517" s="1">
        <v>0.51146400000000003</v>
      </c>
      <c r="K517" s="1">
        <v>4.4676</v>
      </c>
      <c r="L517" s="1">
        <v>0.33601300000000001</v>
      </c>
      <c r="M517" s="1">
        <v>5.1853300000000004</v>
      </c>
      <c r="N517" s="1">
        <v>1.6279100000000001E-2</v>
      </c>
      <c r="O517" s="1">
        <v>0.72048000000000001</v>
      </c>
      <c r="P517" s="1">
        <v>3.37073</v>
      </c>
      <c r="Q517" s="1">
        <v>6.2681500000000003</v>
      </c>
      <c r="R517" s="1">
        <v>1.60541</v>
      </c>
      <c r="S517" s="1">
        <v>0.17769699999999999</v>
      </c>
      <c r="T517" s="1">
        <v>5.6725199999999996</v>
      </c>
      <c r="U517" s="1">
        <v>6.0266400000000004</v>
      </c>
      <c r="V517" s="1" t="s">
        <v>23</v>
      </c>
      <c r="W517" s="1">
        <f>ABS(IK_diagnostics_degrees[[#This Row],[Column1]]-A516)</f>
        <v>2.8452899999999999</v>
      </c>
      <c r="X517" s="1">
        <f>ABS(IK_diagnostics_degrees[[#This Row],[Column2]]-B516)</f>
        <v>5.21366</v>
      </c>
      <c r="Y517" s="1">
        <f>ABS(IK_diagnostics_degrees[[#This Row],[Column3]]-C516)</f>
        <v>0.19508999999999999</v>
      </c>
      <c r="Z517" s="1">
        <f>ABS(IK_diagnostics_degrees[[#This Row],[Column4]]-D516)</f>
        <v>1.5859200000000002</v>
      </c>
      <c r="AA517" s="1">
        <f>ABS(IK_diagnostics_degrees[[#This Row],[Column5]]-E516)</f>
        <v>3.4098200000000003</v>
      </c>
      <c r="AB517" s="1">
        <f>ABS(IK_diagnostics_degrees[[#This Row],[Column6]]-F516)</f>
        <v>2.6609800000000003</v>
      </c>
      <c r="AC517" s="1">
        <f>ABS(IK_diagnostics_degrees[[#This Row],[Column7]]-G516)</f>
        <v>8.8247000000000075E-2</v>
      </c>
      <c r="AD517" s="1">
        <f>ABS(IK_diagnostics_degrees[[#This Row],[Column8]]-H516)</f>
        <v>0.47813849479999998</v>
      </c>
      <c r="AE517" s="1">
        <f>ABS(IK_diagnostics_degrees[[#This Row],[Column9]]-I516)</f>
        <v>2.0913300000000001</v>
      </c>
      <c r="AF517" s="1">
        <f>ABS(IK_diagnostics_degrees[[#This Row],[Column10]]-J516)</f>
        <v>3.186426</v>
      </c>
      <c r="AG517" s="1">
        <f>ABS(IK_diagnostics_degrees[[#This Row],[Column11]]-K516)</f>
        <v>3.1617699999999997</v>
      </c>
      <c r="AH517" s="1">
        <f>ABS(IK_diagnostics_degrees[[#This Row],[Column12]]-L516)</f>
        <v>2.4519570000000002</v>
      </c>
      <c r="AI517" s="1">
        <f>ABS(IK_diagnostics_degrees[[#This Row],[Column13]]-M516)</f>
        <v>0.10615999999999914</v>
      </c>
      <c r="AJ517" s="1">
        <f>ABS(IK_diagnostics_degrees[[#This Row],[Column14]]-N516)</f>
        <v>2.9358909</v>
      </c>
      <c r="AK517" s="1">
        <f>ABS(IK_diagnostics_degrees[[#This Row],[Column15]]-O516)</f>
        <v>4.1224400000000001</v>
      </c>
      <c r="AL517" s="1">
        <f>ABS(IK_diagnostics_degrees[[#This Row],[Column16]]-P516)</f>
        <v>0.72743999999999964</v>
      </c>
      <c r="AM517" s="1">
        <f>ABS(IK_diagnostics_degrees[[#This Row],[Column17]]-Q516)</f>
        <v>0.10742000000000029</v>
      </c>
      <c r="AN517" s="1">
        <f>ABS(IK_diagnostics_degrees[[#This Row],[Column18]]-R516)</f>
        <v>1.5609440000000001</v>
      </c>
      <c r="AO517" s="1">
        <f>ABS(IK_diagnostics_degrees[[#This Row],[Column19]]-S516)</f>
        <v>3.597213</v>
      </c>
      <c r="AP517" s="1">
        <f>ABS(IK_diagnostics_degrees[[#This Row],[Column20]]-T516)</f>
        <v>1.7919199999999997</v>
      </c>
      <c r="AQ517" s="1">
        <f>ABS(IK_diagnostics_degrees[[#This Row],[Column21]]-U516)</f>
        <v>4.0251900000000003</v>
      </c>
    </row>
    <row r="518" spans="1:43" x14ac:dyDescent="0.25">
      <c r="A518" s="1">
        <v>0.37798500000000002</v>
      </c>
      <c r="B518" s="1">
        <v>2.7161499999999998</v>
      </c>
      <c r="C518" s="1">
        <v>0.10513500000000001</v>
      </c>
      <c r="D518" s="1">
        <v>6.0961499999999997</v>
      </c>
      <c r="E518" s="1">
        <v>5.3815099999999996</v>
      </c>
      <c r="F518" s="1">
        <v>5.5666500000000001</v>
      </c>
      <c r="G518" s="1">
        <v>1.5619499999999999</v>
      </c>
      <c r="H518" s="1">
        <v>2.6896100000000001</v>
      </c>
      <c r="I518" s="1">
        <v>1.11025</v>
      </c>
      <c r="J518" s="1">
        <v>3.6861700000000002</v>
      </c>
      <c r="K518" s="1">
        <v>1.06698</v>
      </c>
      <c r="L518" s="1">
        <v>5.1144499999999997</v>
      </c>
      <c r="M518" s="1">
        <v>1.0414699999999999</v>
      </c>
      <c r="N518" s="1">
        <v>2.5704699999999998</v>
      </c>
      <c r="O518" s="1">
        <v>2.6020099999999999</v>
      </c>
      <c r="P518" s="1">
        <v>5.9826199999999998</v>
      </c>
      <c r="Q518" s="1">
        <v>4.4271000000000003</v>
      </c>
      <c r="R518" s="1">
        <v>3.0302600000000002</v>
      </c>
      <c r="S518" s="1">
        <v>6.2831900000000003</v>
      </c>
      <c r="T518" s="1">
        <v>2.0497200000000002</v>
      </c>
      <c r="U518" s="1">
        <v>4.7014100000000001</v>
      </c>
      <c r="V518" s="1" t="s">
        <v>23</v>
      </c>
      <c r="W518" s="1">
        <f>ABS(IK_diagnostics_degrees[[#This Row],[Column1]]-A517)</f>
        <v>3.6054550000000001</v>
      </c>
      <c r="X518" s="1">
        <f>ABS(IK_diagnostics_degrees[[#This Row],[Column2]]-B517)</f>
        <v>1.6521499999999998</v>
      </c>
      <c r="Y518" s="1">
        <f>ABS(IK_diagnostics_degrees[[#This Row],[Column3]]-C517)</f>
        <v>3.4166349999999999</v>
      </c>
      <c r="Z518" s="1">
        <f>ABS(IK_diagnostics_degrees[[#This Row],[Column4]]-D517)</f>
        <v>2.5727299999999995</v>
      </c>
      <c r="AA518" s="1">
        <f>ABS(IK_diagnostics_degrees[[#This Row],[Column5]]-E517)</f>
        <v>3.0021299999999997</v>
      </c>
      <c r="AB518" s="1">
        <f>ABS(IK_diagnostics_degrees[[#This Row],[Column6]]-F517)</f>
        <v>4.2502500000000003</v>
      </c>
      <c r="AC518" s="1">
        <f>ABS(IK_diagnostics_degrees[[#This Row],[Column7]]-G517)</f>
        <v>0.49225999999999992</v>
      </c>
      <c r="AD518" s="1">
        <f>ABS(IK_diagnostics_degrees[[#This Row],[Column8]]-H517)</f>
        <v>2.2114190000000002</v>
      </c>
      <c r="AE518" s="1">
        <f>ABS(IK_diagnostics_degrees[[#This Row],[Column9]]-I517)</f>
        <v>1.0812600000000001</v>
      </c>
      <c r="AF518" s="1">
        <f>ABS(IK_diagnostics_degrees[[#This Row],[Column10]]-J517)</f>
        <v>3.174706</v>
      </c>
      <c r="AG518" s="1">
        <f>ABS(IK_diagnostics_degrees[[#This Row],[Column11]]-K517)</f>
        <v>3.40062</v>
      </c>
      <c r="AH518" s="1">
        <f>ABS(IK_diagnostics_degrees[[#This Row],[Column12]]-L517)</f>
        <v>4.7784369999999994</v>
      </c>
      <c r="AI518" s="1">
        <f>ABS(IK_diagnostics_degrees[[#This Row],[Column13]]-M517)</f>
        <v>4.1438600000000001</v>
      </c>
      <c r="AJ518" s="1">
        <f>ABS(IK_diagnostics_degrees[[#This Row],[Column14]]-N517)</f>
        <v>2.5541908999999996</v>
      </c>
      <c r="AK518" s="1">
        <f>ABS(IK_diagnostics_degrees[[#This Row],[Column15]]-O517)</f>
        <v>1.8815299999999999</v>
      </c>
      <c r="AL518" s="1">
        <f>ABS(IK_diagnostics_degrees[[#This Row],[Column16]]-P517)</f>
        <v>2.6118899999999998</v>
      </c>
      <c r="AM518" s="1">
        <f>ABS(IK_diagnostics_degrees[[#This Row],[Column17]]-Q517)</f>
        <v>1.8410500000000001</v>
      </c>
      <c r="AN518" s="1">
        <f>ABS(IK_diagnostics_degrees[[#This Row],[Column18]]-R517)</f>
        <v>1.4248500000000002</v>
      </c>
      <c r="AO518" s="1">
        <f>ABS(IK_diagnostics_degrees[[#This Row],[Column19]]-S517)</f>
        <v>6.1054930000000001</v>
      </c>
      <c r="AP518" s="1">
        <f>ABS(IK_diagnostics_degrees[[#This Row],[Column20]]-T517)</f>
        <v>3.6227999999999994</v>
      </c>
      <c r="AQ518" s="1">
        <f>ABS(IK_diagnostics_degrees[[#This Row],[Column21]]-U517)</f>
        <v>1.3252300000000004</v>
      </c>
    </row>
    <row r="519" spans="1:43" x14ac:dyDescent="0.25">
      <c r="A519" s="1">
        <v>0.28961500000000001</v>
      </c>
      <c r="B519" s="1">
        <v>3.7548400000000002</v>
      </c>
      <c r="C519" s="1">
        <v>3.7237800000000001</v>
      </c>
      <c r="D519" s="1">
        <v>2.8603800000000001</v>
      </c>
      <c r="E519" s="1">
        <v>0.70082299999999997</v>
      </c>
      <c r="F519" s="1">
        <v>0.69972699999999999</v>
      </c>
      <c r="G519" s="1">
        <v>0.54293499999999995</v>
      </c>
      <c r="H519" s="1">
        <v>0.61977099999999996</v>
      </c>
      <c r="I519" s="1">
        <v>5.8894099999999998</v>
      </c>
      <c r="J519" s="1">
        <v>4.0039899999999999</v>
      </c>
      <c r="K519" s="1">
        <v>6.2123400000000002</v>
      </c>
      <c r="L519" s="1" t="s">
        <v>22</v>
      </c>
      <c r="M519" s="1">
        <v>1.76461</v>
      </c>
      <c r="N519" s="1">
        <v>3.6741100000000002</v>
      </c>
      <c r="O519" s="1">
        <v>0.57685799999999998</v>
      </c>
      <c r="P519" s="1">
        <v>3.8628399999999998</v>
      </c>
      <c r="Q519" s="1">
        <v>1.5149900000000001</v>
      </c>
      <c r="R519" s="1">
        <v>4.60222</v>
      </c>
      <c r="S519" s="1">
        <v>5.6360000000000001</v>
      </c>
      <c r="T519" s="1">
        <v>1.41006E-4</v>
      </c>
      <c r="U519" s="1">
        <v>2.5276999999999998</v>
      </c>
      <c r="V519" s="1" t="s">
        <v>23</v>
      </c>
      <c r="W519" s="1">
        <f>ABS(IK_diagnostics_degrees[[#This Row],[Column1]]-A518)</f>
        <v>8.8370000000000004E-2</v>
      </c>
      <c r="X519" s="1">
        <f>ABS(IK_diagnostics_degrees[[#This Row],[Column2]]-B518)</f>
        <v>1.0386900000000003</v>
      </c>
      <c r="Y519" s="1">
        <f>ABS(IK_diagnostics_degrees[[#This Row],[Column3]]-C518)</f>
        <v>3.6186449999999999</v>
      </c>
      <c r="Z519" s="1">
        <f>ABS(IK_diagnostics_degrees[[#This Row],[Column4]]-D518)</f>
        <v>3.2357699999999996</v>
      </c>
      <c r="AA519" s="1">
        <f>ABS(IK_diagnostics_degrees[[#This Row],[Column5]]-E518)</f>
        <v>4.6806869999999998</v>
      </c>
      <c r="AB519" s="1">
        <f>ABS(IK_diagnostics_degrees[[#This Row],[Column6]]-F518)</f>
        <v>4.8669229999999999</v>
      </c>
      <c r="AC519" s="1">
        <f>ABS(IK_diagnostics_degrees[[#This Row],[Column7]]-G518)</f>
        <v>1.019015</v>
      </c>
      <c r="AD519" s="1">
        <f>ABS(IK_diagnostics_degrees[[#This Row],[Column8]]-H518)</f>
        <v>2.069839</v>
      </c>
      <c r="AE519" s="1">
        <f>ABS(IK_diagnostics_degrees[[#This Row],[Column9]]-I518)</f>
        <v>4.7791600000000001</v>
      </c>
      <c r="AF519" s="1">
        <f>ABS(IK_diagnostics_degrees[[#This Row],[Column10]]-J518)</f>
        <v>0.31781999999999977</v>
      </c>
      <c r="AG519" s="1">
        <f>ABS(IK_diagnostics_degrees[[#This Row],[Column11]]-K518)</f>
        <v>5.1453600000000002</v>
      </c>
      <c r="AH519" s="1">
        <f>ABS(IK_diagnostics_degrees[[#This Row],[Column12]]-L518)</f>
        <v>5.1144499999999997</v>
      </c>
      <c r="AI519" s="1">
        <f>ABS(IK_diagnostics_degrees[[#This Row],[Column13]]-M518)</f>
        <v>0.72314000000000012</v>
      </c>
      <c r="AJ519" s="1">
        <f>ABS(IK_diagnostics_degrees[[#This Row],[Column14]]-N518)</f>
        <v>1.1036400000000004</v>
      </c>
      <c r="AK519" s="1">
        <f>ABS(IK_diagnostics_degrees[[#This Row],[Column15]]-O518)</f>
        <v>2.0251519999999998</v>
      </c>
      <c r="AL519" s="1">
        <f>ABS(IK_diagnostics_degrees[[#This Row],[Column16]]-P518)</f>
        <v>2.11978</v>
      </c>
      <c r="AM519" s="1">
        <f>ABS(IK_diagnostics_degrees[[#This Row],[Column17]]-Q518)</f>
        <v>2.9121100000000002</v>
      </c>
      <c r="AN519" s="1">
        <f>ABS(IK_diagnostics_degrees[[#This Row],[Column18]]-R518)</f>
        <v>1.5719599999999998</v>
      </c>
      <c r="AO519" s="1">
        <f>ABS(IK_diagnostics_degrees[[#This Row],[Column19]]-S518)</f>
        <v>0.64719000000000015</v>
      </c>
      <c r="AP519" s="1">
        <f>ABS(IK_diagnostics_degrees[[#This Row],[Column20]]-T518)</f>
        <v>2.049578994</v>
      </c>
      <c r="AQ519" s="1">
        <f>ABS(IK_diagnostics_degrees[[#This Row],[Column21]]-U518)</f>
        <v>2.1737100000000003</v>
      </c>
    </row>
    <row r="520" spans="1:43" x14ac:dyDescent="0.25">
      <c r="A520" s="1">
        <v>0.471696</v>
      </c>
      <c r="B520" s="1">
        <v>1.9817</v>
      </c>
      <c r="C520" s="1">
        <v>4.6541399999999999</v>
      </c>
      <c r="D520" s="1">
        <v>3.8551500000000001</v>
      </c>
      <c r="E520" s="1">
        <v>5.4133699999999996</v>
      </c>
      <c r="F520" s="1">
        <v>4.3670600000000004</v>
      </c>
      <c r="G520" s="1">
        <v>1.8069999999999999</v>
      </c>
      <c r="H520" s="1">
        <v>1.6007800000000001</v>
      </c>
      <c r="I520" s="1">
        <v>0.66656599999999999</v>
      </c>
      <c r="J520" s="1">
        <v>4.4451900000000002</v>
      </c>
      <c r="K520" s="1">
        <v>2.7868400000000002</v>
      </c>
      <c r="L520" s="1">
        <v>4.5050499999999998</v>
      </c>
      <c r="M520" s="1">
        <v>3.5849099999999998</v>
      </c>
      <c r="N520" s="1">
        <v>6.2542200000000001</v>
      </c>
      <c r="O520" s="1">
        <v>5.4794</v>
      </c>
      <c r="P520" s="1">
        <v>2.26674</v>
      </c>
      <c r="Q520" s="1">
        <v>5.63469</v>
      </c>
      <c r="R520" s="1">
        <v>1.31728</v>
      </c>
      <c r="S520" s="1">
        <v>2.3714200000000001</v>
      </c>
      <c r="T520" s="1">
        <v>1.98126</v>
      </c>
      <c r="U520" s="1">
        <v>0.36239100000000002</v>
      </c>
      <c r="V520" s="1" t="s">
        <v>23</v>
      </c>
      <c r="W520" s="1">
        <f>ABS(IK_diagnostics_degrees[[#This Row],[Column1]]-A519)</f>
        <v>0.18208099999999999</v>
      </c>
      <c r="X520" s="1">
        <f>ABS(IK_diagnostics_degrees[[#This Row],[Column2]]-B519)</f>
        <v>1.7731400000000002</v>
      </c>
      <c r="Y520" s="1">
        <f>ABS(IK_diagnostics_degrees[[#This Row],[Column3]]-C519)</f>
        <v>0.93035999999999985</v>
      </c>
      <c r="Z520" s="1">
        <f>ABS(IK_diagnostics_degrees[[#This Row],[Column4]]-D519)</f>
        <v>0.99476999999999993</v>
      </c>
      <c r="AA520" s="1">
        <f>ABS(IK_diagnostics_degrees[[#This Row],[Column5]]-E519)</f>
        <v>4.7125469999999998</v>
      </c>
      <c r="AB520" s="1">
        <f>ABS(IK_diagnostics_degrees[[#This Row],[Column6]]-F519)</f>
        <v>3.6673330000000002</v>
      </c>
      <c r="AC520" s="1">
        <f>ABS(IK_diagnostics_degrees[[#This Row],[Column7]]-G519)</f>
        <v>1.264065</v>
      </c>
      <c r="AD520" s="1">
        <f>ABS(IK_diagnostics_degrees[[#This Row],[Column8]]-H519)</f>
        <v>0.98100900000000013</v>
      </c>
      <c r="AE520" s="1">
        <f>ABS(IK_diagnostics_degrees[[#This Row],[Column9]]-I519)</f>
        <v>5.2228440000000003</v>
      </c>
      <c r="AF520" s="1">
        <f>ABS(IK_diagnostics_degrees[[#This Row],[Column10]]-J519)</f>
        <v>0.44120000000000026</v>
      </c>
      <c r="AG520" s="1">
        <f>ABS(IK_diagnostics_degrees[[#This Row],[Column11]]-K519)</f>
        <v>3.4255</v>
      </c>
      <c r="AH520" s="1">
        <f>ABS(IK_diagnostics_degrees[[#This Row],[Column12]]-L519)</f>
        <v>4.5050499999999998</v>
      </c>
      <c r="AI520" s="1">
        <f>ABS(IK_diagnostics_degrees[[#This Row],[Column13]]-M519)</f>
        <v>1.8202999999999998</v>
      </c>
      <c r="AJ520" s="1">
        <f>ABS(IK_diagnostics_degrees[[#This Row],[Column14]]-N519)</f>
        <v>2.5801099999999999</v>
      </c>
      <c r="AK520" s="1">
        <f>ABS(IK_diagnostics_degrees[[#This Row],[Column15]]-O519)</f>
        <v>4.9025420000000004</v>
      </c>
      <c r="AL520" s="1">
        <f>ABS(IK_diagnostics_degrees[[#This Row],[Column16]]-P519)</f>
        <v>1.5960999999999999</v>
      </c>
      <c r="AM520" s="1">
        <f>ABS(IK_diagnostics_degrees[[#This Row],[Column17]]-Q519)</f>
        <v>4.1196999999999999</v>
      </c>
      <c r="AN520" s="1">
        <f>ABS(IK_diagnostics_degrees[[#This Row],[Column18]]-R519)</f>
        <v>3.2849399999999997</v>
      </c>
      <c r="AO520" s="1">
        <f>ABS(IK_diagnostics_degrees[[#This Row],[Column19]]-S519)</f>
        <v>3.26458</v>
      </c>
      <c r="AP520" s="1">
        <f>ABS(IK_diagnostics_degrees[[#This Row],[Column20]]-T519)</f>
        <v>1.981118994</v>
      </c>
      <c r="AQ520" s="1">
        <f>ABS(IK_diagnostics_degrees[[#This Row],[Column21]]-U519)</f>
        <v>2.1653089999999997</v>
      </c>
    </row>
    <row r="521" spans="1:43" x14ac:dyDescent="0.25">
      <c r="A521" s="1">
        <v>4.9820099999999998</v>
      </c>
      <c r="B521" s="1">
        <v>2.4832800000000002</v>
      </c>
      <c r="C521" s="1">
        <v>2.12825</v>
      </c>
      <c r="D521" s="1">
        <v>0.82429699999999995</v>
      </c>
      <c r="E521" s="1">
        <v>2.44706</v>
      </c>
      <c r="F521" s="1">
        <v>3.0004900000000001</v>
      </c>
      <c r="G521" s="1">
        <v>3.67543</v>
      </c>
      <c r="H521" s="1">
        <v>0.50410999999999995</v>
      </c>
      <c r="I521" s="1">
        <v>5.0274400000000004</v>
      </c>
      <c r="J521" s="1">
        <v>6.2168799999999997</v>
      </c>
      <c r="K521" s="1">
        <v>5.0089899999999998</v>
      </c>
      <c r="L521" s="1">
        <v>6.2799699999999996</v>
      </c>
      <c r="M521" s="1">
        <v>1.8192200000000001</v>
      </c>
      <c r="N521" s="1">
        <v>2.6825899999999998</v>
      </c>
      <c r="O521" s="1">
        <v>6.2831900000000003</v>
      </c>
      <c r="P521" s="1">
        <v>4.4755000000000003</v>
      </c>
      <c r="Q521" s="1">
        <v>4.8391500000000001</v>
      </c>
      <c r="R521" s="1">
        <v>2.6813799999999999</v>
      </c>
      <c r="S521" s="1">
        <v>1.8967000000000001</v>
      </c>
      <c r="T521" s="1">
        <v>5.8209600000000004</v>
      </c>
      <c r="U521" s="1">
        <v>1.63171</v>
      </c>
      <c r="V521" s="1" t="s">
        <v>23</v>
      </c>
      <c r="W521" s="1">
        <f>ABS(IK_diagnostics_degrees[[#This Row],[Column1]]-A520)</f>
        <v>4.5103140000000002</v>
      </c>
      <c r="X521" s="1">
        <f>ABS(IK_diagnostics_degrees[[#This Row],[Column2]]-B520)</f>
        <v>0.50158000000000014</v>
      </c>
      <c r="Y521" s="1">
        <f>ABS(IK_diagnostics_degrees[[#This Row],[Column3]]-C520)</f>
        <v>2.52589</v>
      </c>
      <c r="Z521" s="1">
        <f>ABS(IK_diagnostics_degrees[[#This Row],[Column4]]-D520)</f>
        <v>3.030853</v>
      </c>
      <c r="AA521" s="1">
        <f>ABS(IK_diagnostics_degrees[[#This Row],[Column5]]-E520)</f>
        <v>2.9663099999999996</v>
      </c>
      <c r="AB521" s="1">
        <f>ABS(IK_diagnostics_degrees[[#This Row],[Column6]]-F520)</f>
        <v>1.3665700000000003</v>
      </c>
      <c r="AC521" s="1">
        <f>ABS(IK_diagnostics_degrees[[#This Row],[Column7]]-G520)</f>
        <v>1.86843</v>
      </c>
      <c r="AD521" s="1">
        <f>ABS(IK_diagnostics_degrees[[#This Row],[Column8]]-H520)</f>
        <v>1.09667</v>
      </c>
      <c r="AE521" s="1">
        <f>ABS(IK_diagnostics_degrees[[#This Row],[Column9]]-I520)</f>
        <v>4.3608740000000008</v>
      </c>
      <c r="AF521" s="1">
        <f>ABS(IK_diagnostics_degrees[[#This Row],[Column10]]-J520)</f>
        <v>1.7716899999999995</v>
      </c>
      <c r="AG521" s="1">
        <f>ABS(IK_diagnostics_degrees[[#This Row],[Column11]]-K520)</f>
        <v>2.2221499999999996</v>
      </c>
      <c r="AH521" s="1">
        <f>ABS(IK_diagnostics_degrees[[#This Row],[Column12]]-L520)</f>
        <v>1.7749199999999998</v>
      </c>
      <c r="AI521" s="1">
        <f>ABS(IK_diagnostics_degrees[[#This Row],[Column13]]-M520)</f>
        <v>1.7656899999999998</v>
      </c>
      <c r="AJ521" s="1">
        <f>ABS(IK_diagnostics_degrees[[#This Row],[Column14]]-N520)</f>
        <v>3.5716300000000003</v>
      </c>
      <c r="AK521" s="1">
        <f>ABS(IK_diagnostics_degrees[[#This Row],[Column15]]-O520)</f>
        <v>0.80379000000000023</v>
      </c>
      <c r="AL521" s="1">
        <f>ABS(IK_diagnostics_degrees[[#This Row],[Column16]]-P520)</f>
        <v>2.2087600000000003</v>
      </c>
      <c r="AM521" s="1">
        <f>ABS(IK_diagnostics_degrees[[#This Row],[Column17]]-Q520)</f>
        <v>0.79553999999999991</v>
      </c>
      <c r="AN521" s="1">
        <f>ABS(IK_diagnostics_degrees[[#This Row],[Column18]]-R520)</f>
        <v>1.3640999999999999</v>
      </c>
      <c r="AO521" s="1">
        <f>ABS(IK_diagnostics_degrees[[#This Row],[Column19]]-S520)</f>
        <v>0.47472000000000003</v>
      </c>
      <c r="AP521" s="1">
        <f>ABS(IK_diagnostics_degrees[[#This Row],[Column20]]-T520)</f>
        <v>3.8397000000000006</v>
      </c>
      <c r="AQ521" s="1">
        <f>ABS(IK_diagnostics_degrees[[#This Row],[Column21]]-U520)</f>
        <v>1.2693189999999999</v>
      </c>
    </row>
    <row r="522" spans="1:43" x14ac:dyDescent="0.25">
      <c r="A522" s="1">
        <v>5.3247799999999996</v>
      </c>
      <c r="B522" s="1">
        <v>5.6900399999999998</v>
      </c>
      <c r="C522" s="1">
        <v>0.87199800000000005</v>
      </c>
      <c r="D522" s="1">
        <v>4.84274</v>
      </c>
      <c r="E522" s="1">
        <v>5.4635499999999997</v>
      </c>
      <c r="F522" s="1">
        <v>1.77722</v>
      </c>
      <c r="G522" s="1">
        <v>2.4622799999999998</v>
      </c>
      <c r="H522" s="1">
        <v>2.1672799999999999</v>
      </c>
      <c r="I522" s="1">
        <v>1.8025199999999999</v>
      </c>
      <c r="J522" s="1">
        <v>5.72288</v>
      </c>
      <c r="K522" s="1">
        <v>1.13209</v>
      </c>
      <c r="L522" s="1" t="s">
        <v>22</v>
      </c>
      <c r="M522" s="1">
        <v>3.9495</v>
      </c>
      <c r="N522" s="1">
        <v>0.98541000000000001</v>
      </c>
      <c r="O522" s="1">
        <v>4.2974500000000004</v>
      </c>
      <c r="P522" s="1">
        <v>4.7798299999999996</v>
      </c>
      <c r="Q522" s="1">
        <v>0.29735</v>
      </c>
      <c r="R522" s="1">
        <v>5.6009000000000002</v>
      </c>
      <c r="S522" s="1">
        <v>4.2825600000000001</v>
      </c>
      <c r="T522" s="1">
        <v>2.26084</v>
      </c>
      <c r="U522" s="1">
        <v>5.6175800000000002</v>
      </c>
      <c r="V522" s="1" t="s">
        <v>23</v>
      </c>
      <c r="W522" s="1">
        <f>ABS(IK_diagnostics_degrees[[#This Row],[Column1]]-A521)</f>
        <v>0.3427699999999998</v>
      </c>
      <c r="X522" s="1">
        <f>ABS(IK_diagnostics_degrees[[#This Row],[Column2]]-B521)</f>
        <v>3.2067599999999996</v>
      </c>
      <c r="Y522" s="1">
        <f>ABS(IK_diagnostics_degrees[[#This Row],[Column3]]-C521)</f>
        <v>1.2562519999999999</v>
      </c>
      <c r="Z522" s="1">
        <f>ABS(IK_diagnostics_degrees[[#This Row],[Column4]]-D521)</f>
        <v>4.0184430000000004</v>
      </c>
      <c r="AA522" s="1">
        <f>ABS(IK_diagnostics_degrees[[#This Row],[Column5]]-E521)</f>
        <v>3.0164899999999997</v>
      </c>
      <c r="AB522" s="1">
        <f>ABS(IK_diagnostics_degrees[[#This Row],[Column6]]-F521)</f>
        <v>1.2232700000000001</v>
      </c>
      <c r="AC522" s="1">
        <f>ABS(IK_diagnostics_degrees[[#This Row],[Column7]]-G521)</f>
        <v>1.2131500000000002</v>
      </c>
      <c r="AD522" s="1">
        <f>ABS(IK_diagnostics_degrees[[#This Row],[Column8]]-H521)</f>
        <v>1.66317</v>
      </c>
      <c r="AE522" s="1">
        <f>ABS(IK_diagnostics_degrees[[#This Row],[Column9]]-I521)</f>
        <v>3.2249200000000005</v>
      </c>
      <c r="AF522" s="1">
        <f>ABS(IK_diagnostics_degrees[[#This Row],[Column10]]-J521)</f>
        <v>0.49399999999999977</v>
      </c>
      <c r="AG522" s="1">
        <f>ABS(IK_diagnostics_degrees[[#This Row],[Column11]]-K521)</f>
        <v>3.8769</v>
      </c>
      <c r="AH522" s="1">
        <f>ABS(IK_diagnostics_degrees[[#This Row],[Column12]]-L521)</f>
        <v>6.2799699999999996</v>
      </c>
      <c r="AI522" s="1">
        <f>ABS(IK_diagnostics_degrees[[#This Row],[Column13]]-M521)</f>
        <v>2.13028</v>
      </c>
      <c r="AJ522" s="1">
        <f>ABS(IK_diagnostics_degrees[[#This Row],[Column14]]-N521)</f>
        <v>1.6971799999999999</v>
      </c>
      <c r="AK522" s="1">
        <f>ABS(IK_diagnostics_degrees[[#This Row],[Column15]]-O521)</f>
        <v>1.9857399999999998</v>
      </c>
      <c r="AL522" s="1">
        <f>ABS(IK_diagnostics_degrees[[#This Row],[Column16]]-P521)</f>
        <v>0.30432999999999932</v>
      </c>
      <c r="AM522" s="1">
        <f>ABS(IK_diagnostics_degrees[[#This Row],[Column17]]-Q521)</f>
        <v>4.5418000000000003</v>
      </c>
      <c r="AN522" s="1">
        <f>ABS(IK_diagnostics_degrees[[#This Row],[Column18]]-R521)</f>
        <v>2.9195200000000003</v>
      </c>
      <c r="AO522" s="1">
        <f>ABS(IK_diagnostics_degrees[[#This Row],[Column19]]-S521)</f>
        <v>2.3858600000000001</v>
      </c>
      <c r="AP522" s="1">
        <f>ABS(IK_diagnostics_degrees[[#This Row],[Column20]]-T521)</f>
        <v>3.5601200000000004</v>
      </c>
      <c r="AQ522" s="1">
        <f>ABS(IK_diagnostics_degrees[[#This Row],[Column21]]-U521)</f>
        <v>3.9858700000000002</v>
      </c>
    </row>
    <row r="523" spans="1:43" x14ac:dyDescent="0.25">
      <c r="A523" s="1">
        <v>5.5683600000000002</v>
      </c>
      <c r="B523" s="1">
        <v>0.72848900000000005</v>
      </c>
      <c r="C523" s="1">
        <v>1.0418799999999999</v>
      </c>
      <c r="D523" s="1">
        <v>1.8171200000000001</v>
      </c>
      <c r="E523" s="1">
        <v>4.4616400000000001</v>
      </c>
      <c r="F523" s="1">
        <v>5.6396300000000004</v>
      </c>
      <c r="G523" s="1">
        <v>4.1706599999999998</v>
      </c>
      <c r="H523" s="1">
        <v>3.8990399999999998</v>
      </c>
      <c r="I523" s="1">
        <v>0.76904600000000001</v>
      </c>
      <c r="J523" s="1">
        <v>4.1424099999999999</v>
      </c>
      <c r="K523" s="1">
        <v>3.4760200000000001</v>
      </c>
      <c r="L523" s="1">
        <v>4.6215599999999997</v>
      </c>
      <c r="M523" s="1">
        <v>5.9140199999999998</v>
      </c>
      <c r="N523" s="1">
        <v>5.0723799999999999</v>
      </c>
      <c r="O523" s="1">
        <v>3.7062300000000001</v>
      </c>
      <c r="P523" s="1">
        <v>6.1641300000000001</v>
      </c>
      <c r="Q523" s="1">
        <v>3.6906099999999999</v>
      </c>
      <c r="R523" s="1">
        <v>2.86063</v>
      </c>
      <c r="S523" s="1">
        <v>4.1878200000000003</v>
      </c>
      <c r="T523" s="1">
        <v>4.2643800000000001</v>
      </c>
      <c r="U523" s="1">
        <v>0.51336499999999996</v>
      </c>
      <c r="V523" s="1" t="s">
        <v>23</v>
      </c>
      <c r="W523" s="1">
        <f>ABS(IK_diagnostics_degrees[[#This Row],[Column1]]-A522)</f>
        <v>0.24358000000000057</v>
      </c>
      <c r="X523" s="1">
        <f>ABS(IK_diagnostics_degrees[[#This Row],[Column2]]-B522)</f>
        <v>4.961551</v>
      </c>
      <c r="Y523" s="1">
        <f>ABS(IK_diagnostics_degrees[[#This Row],[Column3]]-C522)</f>
        <v>0.16988199999999987</v>
      </c>
      <c r="Z523" s="1">
        <f>ABS(IK_diagnostics_degrees[[#This Row],[Column4]]-D522)</f>
        <v>3.02562</v>
      </c>
      <c r="AA523" s="1">
        <f>ABS(IK_diagnostics_degrees[[#This Row],[Column5]]-E522)</f>
        <v>1.0019099999999996</v>
      </c>
      <c r="AB523" s="1">
        <f>ABS(IK_diagnostics_degrees[[#This Row],[Column6]]-F522)</f>
        <v>3.8624100000000006</v>
      </c>
      <c r="AC523" s="1">
        <f>ABS(IK_diagnostics_degrees[[#This Row],[Column7]]-G522)</f>
        <v>1.70838</v>
      </c>
      <c r="AD523" s="1">
        <f>ABS(IK_diagnostics_degrees[[#This Row],[Column8]]-H522)</f>
        <v>1.73176</v>
      </c>
      <c r="AE523" s="1">
        <f>ABS(IK_diagnostics_degrees[[#This Row],[Column9]]-I522)</f>
        <v>1.033474</v>
      </c>
      <c r="AF523" s="1">
        <f>ABS(IK_diagnostics_degrees[[#This Row],[Column10]]-J522)</f>
        <v>1.58047</v>
      </c>
      <c r="AG523" s="1">
        <f>ABS(IK_diagnostics_degrees[[#This Row],[Column11]]-K522)</f>
        <v>2.3439300000000003</v>
      </c>
      <c r="AH523" s="1">
        <f>ABS(IK_diagnostics_degrees[[#This Row],[Column12]]-L522)</f>
        <v>4.6215599999999997</v>
      </c>
      <c r="AI523" s="1">
        <f>ABS(IK_diagnostics_degrees[[#This Row],[Column13]]-M522)</f>
        <v>1.9645199999999998</v>
      </c>
      <c r="AJ523" s="1">
        <f>ABS(IK_diagnostics_degrees[[#This Row],[Column14]]-N522)</f>
        <v>4.08697</v>
      </c>
      <c r="AK523" s="1">
        <f>ABS(IK_diagnostics_degrees[[#This Row],[Column15]]-O522)</f>
        <v>0.5912200000000003</v>
      </c>
      <c r="AL523" s="1">
        <f>ABS(IK_diagnostics_degrees[[#This Row],[Column16]]-P522)</f>
        <v>1.3843000000000005</v>
      </c>
      <c r="AM523" s="1">
        <f>ABS(IK_diagnostics_degrees[[#This Row],[Column17]]-Q522)</f>
        <v>3.3932599999999997</v>
      </c>
      <c r="AN523" s="1">
        <f>ABS(IK_diagnostics_degrees[[#This Row],[Column18]]-R522)</f>
        <v>2.7402700000000002</v>
      </c>
      <c r="AO523" s="1">
        <f>ABS(IK_diagnostics_degrees[[#This Row],[Column19]]-S522)</f>
        <v>9.4739999999999824E-2</v>
      </c>
      <c r="AP523" s="1">
        <f>ABS(IK_diagnostics_degrees[[#This Row],[Column20]]-T522)</f>
        <v>2.0035400000000001</v>
      </c>
      <c r="AQ523" s="1">
        <f>ABS(IK_diagnostics_degrees[[#This Row],[Column21]]-U522)</f>
        <v>5.1042149999999999</v>
      </c>
    </row>
    <row r="524" spans="1:43" x14ac:dyDescent="0.25">
      <c r="A524" s="1">
        <v>5.2258300000000002</v>
      </c>
      <c r="B524" s="1">
        <v>9.3868099999999996E-2</v>
      </c>
      <c r="C524" s="1">
        <v>1.06094E-2</v>
      </c>
      <c r="D524" s="1">
        <v>4.8103499999999997</v>
      </c>
      <c r="E524" s="1">
        <v>4.6694699999999996</v>
      </c>
      <c r="F524" s="1">
        <v>0.942998</v>
      </c>
      <c r="G524" s="1">
        <v>4.3666099999999997</v>
      </c>
      <c r="H524" s="1">
        <v>4.7248799999999997</v>
      </c>
      <c r="I524" s="1">
        <v>2.9407299999999998</v>
      </c>
      <c r="J524" s="1">
        <v>2.5547</v>
      </c>
      <c r="K524" s="1">
        <v>2.8997799999999998</v>
      </c>
      <c r="L524" s="1">
        <v>4.1849800000000004</v>
      </c>
      <c r="M524" s="1">
        <v>3.8483299999999998</v>
      </c>
      <c r="N524" s="1">
        <v>3.7970000000000002</v>
      </c>
      <c r="O524" s="1">
        <v>1.3595600000000001</v>
      </c>
      <c r="P524" s="1">
        <v>0.73707100000000003</v>
      </c>
      <c r="Q524" s="1">
        <v>6.2831900000000003</v>
      </c>
      <c r="R524" s="1" t="s">
        <v>22</v>
      </c>
      <c r="S524" s="1">
        <v>1.7782800000000001</v>
      </c>
      <c r="T524" s="1">
        <v>4.2804000000000002</v>
      </c>
      <c r="U524" s="1">
        <v>4.2790100000000004</v>
      </c>
      <c r="V524" s="1" t="s">
        <v>23</v>
      </c>
      <c r="W524" s="1">
        <f>ABS(IK_diagnostics_degrees[[#This Row],[Column1]]-A523)</f>
        <v>0.34253</v>
      </c>
      <c r="X524" s="1">
        <f>ABS(IK_diagnostics_degrees[[#This Row],[Column2]]-B523)</f>
        <v>0.63462090000000004</v>
      </c>
      <c r="Y524" s="1">
        <f>ABS(IK_diagnostics_degrees[[#This Row],[Column3]]-C523)</f>
        <v>1.0312705999999998</v>
      </c>
      <c r="Z524" s="1">
        <f>ABS(IK_diagnostics_degrees[[#This Row],[Column4]]-D523)</f>
        <v>2.9932299999999996</v>
      </c>
      <c r="AA524" s="1">
        <f>ABS(IK_diagnostics_degrees[[#This Row],[Column5]]-E523)</f>
        <v>0.20782999999999952</v>
      </c>
      <c r="AB524" s="1">
        <f>ABS(IK_diagnostics_degrees[[#This Row],[Column6]]-F523)</f>
        <v>4.6966320000000001</v>
      </c>
      <c r="AC524" s="1">
        <f>ABS(IK_diagnostics_degrees[[#This Row],[Column7]]-G523)</f>
        <v>0.19594999999999985</v>
      </c>
      <c r="AD524" s="1">
        <f>ABS(IK_diagnostics_degrees[[#This Row],[Column8]]-H523)</f>
        <v>0.82583999999999991</v>
      </c>
      <c r="AE524" s="1">
        <f>ABS(IK_diagnostics_degrees[[#This Row],[Column9]]-I523)</f>
        <v>2.1716839999999999</v>
      </c>
      <c r="AF524" s="1">
        <f>ABS(IK_diagnostics_degrees[[#This Row],[Column10]]-J523)</f>
        <v>1.58771</v>
      </c>
      <c r="AG524" s="1">
        <f>ABS(IK_diagnostics_degrees[[#This Row],[Column11]]-K523)</f>
        <v>0.57624000000000031</v>
      </c>
      <c r="AH524" s="1">
        <f>ABS(IK_diagnostics_degrees[[#This Row],[Column12]]-L523)</f>
        <v>0.4365799999999993</v>
      </c>
      <c r="AI524" s="1">
        <f>ABS(IK_diagnostics_degrees[[#This Row],[Column13]]-M523)</f>
        <v>2.06569</v>
      </c>
      <c r="AJ524" s="1">
        <f>ABS(IK_diagnostics_degrees[[#This Row],[Column14]]-N523)</f>
        <v>1.2753799999999997</v>
      </c>
      <c r="AK524" s="1">
        <f>ABS(IK_diagnostics_degrees[[#This Row],[Column15]]-O523)</f>
        <v>2.34667</v>
      </c>
      <c r="AL524" s="1">
        <f>ABS(IK_diagnostics_degrees[[#This Row],[Column16]]-P523)</f>
        <v>5.4270589999999999</v>
      </c>
      <c r="AM524" s="1">
        <f>ABS(IK_diagnostics_degrees[[#This Row],[Column17]]-Q523)</f>
        <v>2.5925800000000003</v>
      </c>
      <c r="AN524" s="1">
        <f>ABS(IK_diagnostics_degrees[[#This Row],[Column18]]-R523)</f>
        <v>2.86063</v>
      </c>
      <c r="AO524" s="1">
        <f>ABS(IK_diagnostics_degrees[[#This Row],[Column19]]-S523)</f>
        <v>2.4095400000000002</v>
      </c>
      <c r="AP524" s="1">
        <f>ABS(IK_diagnostics_degrees[[#This Row],[Column20]]-T523)</f>
        <v>1.6020000000000145E-2</v>
      </c>
      <c r="AQ524" s="1">
        <f>ABS(IK_diagnostics_degrees[[#This Row],[Column21]]-U523)</f>
        <v>3.7656450000000006</v>
      </c>
    </row>
    <row r="525" spans="1:43" x14ac:dyDescent="0.25">
      <c r="A525" s="1">
        <v>1.22892</v>
      </c>
      <c r="B525" s="1">
        <v>0.785991</v>
      </c>
      <c r="C525" s="1">
        <v>6.2795199999999998</v>
      </c>
      <c r="D525" s="1">
        <v>1.4495100000000001</v>
      </c>
      <c r="E525" s="1">
        <v>2.0735600000000001</v>
      </c>
      <c r="F525" s="1">
        <v>4.6558999999999999</v>
      </c>
      <c r="G525" s="1">
        <v>1.9866600000000001</v>
      </c>
      <c r="H525" s="1">
        <v>1.0781000000000001</v>
      </c>
      <c r="I525" s="1">
        <v>3.9106200000000002</v>
      </c>
      <c r="J525" s="1">
        <v>3.8007</v>
      </c>
      <c r="K525" s="1">
        <v>1.6885300000000001</v>
      </c>
      <c r="L525" s="1">
        <v>6.2736299999999998</v>
      </c>
      <c r="M525" s="1">
        <v>4.9971500000000004</v>
      </c>
      <c r="N525" s="1">
        <v>5.5833399999999997</v>
      </c>
      <c r="O525" s="1">
        <v>0.214201</v>
      </c>
      <c r="P525" s="1">
        <v>2.5710799999999998</v>
      </c>
      <c r="Q525" s="1">
        <v>2.6897899999999999</v>
      </c>
      <c r="R525" s="1">
        <v>2.2614100000000001</v>
      </c>
      <c r="S525" s="1">
        <v>6.2831900000000003</v>
      </c>
      <c r="T525" s="1">
        <v>1.8147800000000001</v>
      </c>
      <c r="U525" s="1">
        <v>3.0350999999999999</v>
      </c>
      <c r="V525" s="1" t="s">
        <v>23</v>
      </c>
      <c r="W525" s="1">
        <f>ABS(IK_diagnostics_degrees[[#This Row],[Column1]]-A524)</f>
        <v>3.9969100000000002</v>
      </c>
      <c r="X525" s="1">
        <f>ABS(IK_diagnostics_degrees[[#This Row],[Column2]]-B524)</f>
        <v>0.69212289999999999</v>
      </c>
      <c r="Y525" s="1">
        <f>ABS(IK_diagnostics_degrees[[#This Row],[Column3]]-C524)</f>
        <v>6.2689105999999999</v>
      </c>
      <c r="Z525" s="1">
        <f>ABS(IK_diagnostics_degrees[[#This Row],[Column4]]-D524)</f>
        <v>3.3608399999999996</v>
      </c>
      <c r="AA525" s="1">
        <f>ABS(IK_diagnostics_degrees[[#This Row],[Column5]]-E524)</f>
        <v>2.5959099999999995</v>
      </c>
      <c r="AB525" s="1">
        <f>ABS(IK_diagnostics_degrees[[#This Row],[Column6]]-F524)</f>
        <v>3.7129019999999997</v>
      </c>
      <c r="AC525" s="1">
        <f>ABS(IK_diagnostics_degrees[[#This Row],[Column7]]-G524)</f>
        <v>2.3799499999999996</v>
      </c>
      <c r="AD525" s="1">
        <f>ABS(IK_diagnostics_degrees[[#This Row],[Column8]]-H524)</f>
        <v>3.6467799999999997</v>
      </c>
      <c r="AE525" s="1">
        <f>ABS(IK_diagnostics_degrees[[#This Row],[Column9]]-I524)</f>
        <v>0.96989000000000036</v>
      </c>
      <c r="AF525" s="1">
        <f>ABS(IK_diagnostics_degrees[[#This Row],[Column10]]-J524)</f>
        <v>1.246</v>
      </c>
      <c r="AG525" s="1">
        <f>ABS(IK_diagnostics_degrees[[#This Row],[Column11]]-K524)</f>
        <v>1.2112499999999997</v>
      </c>
      <c r="AH525" s="1">
        <f>ABS(IK_diagnostics_degrees[[#This Row],[Column12]]-L524)</f>
        <v>2.0886499999999995</v>
      </c>
      <c r="AI525" s="1">
        <f>ABS(IK_diagnostics_degrees[[#This Row],[Column13]]-M524)</f>
        <v>1.1488200000000006</v>
      </c>
      <c r="AJ525" s="1">
        <f>ABS(IK_diagnostics_degrees[[#This Row],[Column14]]-N524)</f>
        <v>1.7863399999999996</v>
      </c>
      <c r="AK525" s="1">
        <f>ABS(IK_diagnostics_degrees[[#This Row],[Column15]]-O524)</f>
        <v>1.145359</v>
      </c>
      <c r="AL525" s="1">
        <f>ABS(IK_diagnostics_degrees[[#This Row],[Column16]]-P524)</f>
        <v>1.8340089999999998</v>
      </c>
      <c r="AM525" s="1">
        <f>ABS(IK_diagnostics_degrees[[#This Row],[Column17]]-Q524)</f>
        <v>3.5934000000000004</v>
      </c>
      <c r="AN525" s="1">
        <f>ABS(IK_diagnostics_degrees[[#This Row],[Column18]]-R524)</f>
        <v>2.2614100000000001</v>
      </c>
      <c r="AO525" s="1">
        <f>ABS(IK_diagnostics_degrees[[#This Row],[Column19]]-S524)</f>
        <v>4.5049100000000006</v>
      </c>
      <c r="AP525" s="1">
        <f>ABS(IK_diagnostics_degrees[[#This Row],[Column20]]-T524)</f>
        <v>2.4656200000000004</v>
      </c>
      <c r="AQ525" s="1">
        <f>ABS(IK_diagnostics_degrees[[#This Row],[Column21]]-U524)</f>
        <v>1.2439100000000005</v>
      </c>
    </row>
    <row r="526" spans="1:43" x14ac:dyDescent="0.25">
      <c r="A526" s="1">
        <v>1.4635400000000001</v>
      </c>
      <c r="B526" s="1">
        <v>4.7134099999999997</v>
      </c>
      <c r="C526" s="1">
        <v>3.0225200000000001</v>
      </c>
      <c r="D526" s="1">
        <v>6.2831900000000003</v>
      </c>
      <c r="E526" s="1">
        <v>5.3802899999999996</v>
      </c>
      <c r="F526" s="1">
        <v>2.1736900000000001</v>
      </c>
      <c r="G526" s="1">
        <v>1.84043</v>
      </c>
      <c r="H526" s="1">
        <v>5.6927700000000003</v>
      </c>
      <c r="I526" s="1">
        <v>1.3080000000000001</v>
      </c>
      <c r="J526" s="1">
        <v>6.2831900000000003</v>
      </c>
      <c r="K526" s="1">
        <v>4.0033399999999997</v>
      </c>
      <c r="L526" s="1">
        <v>5.22417</v>
      </c>
      <c r="M526" s="1">
        <v>5.9999500000000001</v>
      </c>
      <c r="N526" s="1">
        <v>2.6623199999999998</v>
      </c>
      <c r="O526" s="1">
        <v>3.7041499999999998</v>
      </c>
      <c r="P526" s="1">
        <v>1.6443399999999999</v>
      </c>
      <c r="Q526" s="1">
        <v>2.5853100000000002</v>
      </c>
      <c r="R526" s="1">
        <v>4.2796799999999999</v>
      </c>
      <c r="S526" s="1">
        <v>3.8542999999999998</v>
      </c>
      <c r="T526" s="1">
        <v>1.84345</v>
      </c>
      <c r="U526" s="1">
        <v>0.959036</v>
      </c>
      <c r="V526" s="1" t="s">
        <v>23</v>
      </c>
      <c r="W526" s="1">
        <f>ABS(IK_diagnostics_degrees[[#This Row],[Column1]]-A525)</f>
        <v>0.23462000000000005</v>
      </c>
      <c r="X526" s="1">
        <f>ABS(IK_diagnostics_degrees[[#This Row],[Column2]]-B525)</f>
        <v>3.9274189999999995</v>
      </c>
      <c r="Y526" s="1">
        <f>ABS(IK_diagnostics_degrees[[#This Row],[Column3]]-C525)</f>
        <v>3.2569999999999997</v>
      </c>
      <c r="Z526" s="1">
        <f>ABS(IK_diagnostics_degrees[[#This Row],[Column4]]-D525)</f>
        <v>4.8336800000000002</v>
      </c>
      <c r="AA526" s="1">
        <f>ABS(IK_diagnostics_degrees[[#This Row],[Column5]]-E525)</f>
        <v>3.3067299999999995</v>
      </c>
      <c r="AB526" s="1">
        <f>ABS(IK_diagnostics_degrees[[#This Row],[Column6]]-F525)</f>
        <v>2.4822099999999998</v>
      </c>
      <c r="AC526" s="1">
        <f>ABS(IK_diagnostics_degrees[[#This Row],[Column7]]-G525)</f>
        <v>0.14623000000000008</v>
      </c>
      <c r="AD526" s="1">
        <f>ABS(IK_diagnostics_degrees[[#This Row],[Column8]]-H525)</f>
        <v>4.6146700000000003</v>
      </c>
      <c r="AE526" s="1">
        <f>ABS(IK_diagnostics_degrees[[#This Row],[Column9]]-I525)</f>
        <v>2.6026199999999999</v>
      </c>
      <c r="AF526" s="1">
        <f>ABS(IK_diagnostics_degrees[[#This Row],[Column10]]-J525)</f>
        <v>2.4824900000000003</v>
      </c>
      <c r="AG526" s="1">
        <f>ABS(IK_diagnostics_degrees[[#This Row],[Column11]]-K525)</f>
        <v>2.3148099999999996</v>
      </c>
      <c r="AH526" s="1">
        <f>ABS(IK_diagnostics_degrees[[#This Row],[Column12]]-L525)</f>
        <v>1.0494599999999998</v>
      </c>
      <c r="AI526" s="1">
        <f>ABS(IK_diagnostics_degrees[[#This Row],[Column13]]-M525)</f>
        <v>1.0027999999999997</v>
      </c>
      <c r="AJ526" s="1">
        <f>ABS(IK_diagnostics_degrees[[#This Row],[Column14]]-N525)</f>
        <v>2.9210199999999999</v>
      </c>
      <c r="AK526" s="1">
        <f>ABS(IK_diagnostics_degrees[[#This Row],[Column15]]-O525)</f>
        <v>3.4899489999999997</v>
      </c>
      <c r="AL526" s="1">
        <f>ABS(IK_diagnostics_degrees[[#This Row],[Column16]]-P525)</f>
        <v>0.9267399999999999</v>
      </c>
      <c r="AM526" s="1">
        <f>ABS(IK_diagnostics_degrees[[#This Row],[Column17]]-Q525)</f>
        <v>0.10447999999999968</v>
      </c>
      <c r="AN526" s="1">
        <f>ABS(IK_diagnostics_degrees[[#This Row],[Column18]]-R525)</f>
        <v>2.0182699999999998</v>
      </c>
      <c r="AO526" s="1">
        <f>ABS(IK_diagnostics_degrees[[#This Row],[Column19]]-S525)</f>
        <v>2.4288900000000004</v>
      </c>
      <c r="AP526" s="1">
        <f>ABS(IK_diagnostics_degrees[[#This Row],[Column20]]-T525)</f>
        <v>2.8669999999999973E-2</v>
      </c>
      <c r="AQ526" s="1">
        <f>ABS(IK_diagnostics_degrees[[#This Row],[Column21]]-U525)</f>
        <v>2.0760639999999997</v>
      </c>
    </row>
    <row r="527" spans="1:43" x14ac:dyDescent="0.25">
      <c r="A527" s="1">
        <v>4.9335000000000004</v>
      </c>
      <c r="B527" s="1">
        <v>4.9079100000000002</v>
      </c>
      <c r="C527" s="1">
        <v>1.3744000000000001</v>
      </c>
      <c r="D527" s="1">
        <v>1.73855</v>
      </c>
      <c r="E527" s="1">
        <v>2.26729</v>
      </c>
      <c r="F527" s="1">
        <v>5.4444600000000003</v>
      </c>
      <c r="G527" s="1">
        <v>6.1424599999999998</v>
      </c>
      <c r="H527" s="1">
        <v>4.0619800000000001</v>
      </c>
      <c r="I527" s="1">
        <v>5.5986200000000004</v>
      </c>
      <c r="J527" s="1">
        <v>4.3762100000000002E-3</v>
      </c>
      <c r="K527" s="1">
        <v>5.3281400000000003</v>
      </c>
      <c r="L527" s="1">
        <v>0.55985300000000005</v>
      </c>
      <c r="M527" s="1">
        <v>4.2725799999999996</v>
      </c>
      <c r="N527" s="1">
        <v>2.0964700000000001</v>
      </c>
      <c r="O527" s="1">
        <v>1.2270399999999999</v>
      </c>
      <c r="P527" s="1">
        <v>4.7626299999999997</v>
      </c>
      <c r="Q527" s="1">
        <v>2.59449</v>
      </c>
      <c r="R527" s="1">
        <v>2.6513499999999999</v>
      </c>
      <c r="S527" s="1">
        <v>5.5428499999999996</v>
      </c>
      <c r="T527" s="1">
        <v>5.9966499999999998</v>
      </c>
      <c r="U527" s="1">
        <v>2.0785800000000001</v>
      </c>
      <c r="V527" s="1" t="s">
        <v>23</v>
      </c>
      <c r="W527" s="1">
        <f>ABS(IK_diagnostics_degrees[[#This Row],[Column1]]-A526)</f>
        <v>3.4699600000000004</v>
      </c>
      <c r="X527" s="1">
        <f>ABS(IK_diagnostics_degrees[[#This Row],[Column2]]-B526)</f>
        <v>0.19450000000000056</v>
      </c>
      <c r="Y527" s="1">
        <f>ABS(IK_diagnostics_degrees[[#This Row],[Column3]]-C526)</f>
        <v>1.64812</v>
      </c>
      <c r="Z527" s="1">
        <f>ABS(IK_diagnostics_degrees[[#This Row],[Column4]]-D526)</f>
        <v>4.5446400000000002</v>
      </c>
      <c r="AA527" s="1">
        <f>ABS(IK_diagnostics_degrees[[#This Row],[Column5]]-E526)</f>
        <v>3.1129999999999995</v>
      </c>
      <c r="AB527" s="1">
        <f>ABS(IK_diagnostics_degrees[[#This Row],[Column6]]-F526)</f>
        <v>3.2707700000000002</v>
      </c>
      <c r="AC527" s="1">
        <f>ABS(IK_diagnostics_degrees[[#This Row],[Column7]]-G526)</f>
        <v>4.3020300000000002</v>
      </c>
      <c r="AD527" s="1">
        <f>ABS(IK_diagnostics_degrees[[#This Row],[Column8]]-H526)</f>
        <v>1.6307900000000002</v>
      </c>
      <c r="AE527" s="1">
        <f>ABS(IK_diagnostics_degrees[[#This Row],[Column9]]-I526)</f>
        <v>4.2906200000000005</v>
      </c>
      <c r="AF527" s="1">
        <f>ABS(IK_diagnostics_degrees[[#This Row],[Column10]]-J526)</f>
        <v>6.2788137900000001</v>
      </c>
      <c r="AG527" s="1">
        <f>ABS(IK_diagnostics_degrees[[#This Row],[Column11]]-K526)</f>
        <v>1.3248000000000006</v>
      </c>
      <c r="AH527" s="1">
        <f>ABS(IK_diagnostics_degrees[[#This Row],[Column12]]-L526)</f>
        <v>4.6643169999999996</v>
      </c>
      <c r="AI527" s="1">
        <f>ABS(IK_diagnostics_degrees[[#This Row],[Column13]]-M526)</f>
        <v>1.7273700000000005</v>
      </c>
      <c r="AJ527" s="1">
        <f>ABS(IK_diagnostics_degrees[[#This Row],[Column14]]-N526)</f>
        <v>0.56584999999999974</v>
      </c>
      <c r="AK527" s="1">
        <f>ABS(IK_diagnostics_degrees[[#This Row],[Column15]]-O526)</f>
        <v>2.4771099999999997</v>
      </c>
      <c r="AL527" s="1">
        <f>ABS(IK_diagnostics_degrees[[#This Row],[Column16]]-P526)</f>
        <v>3.11829</v>
      </c>
      <c r="AM527" s="1">
        <f>ABS(IK_diagnostics_degrees[[#This Row],[Column17]]-Q526)</f>
        <v>9.1799999999997439E-3</v>
      </c>
      <c r="AN527" s="1">
        <f>ABS(IK_diagnostics_degrees[[#This Row],[Column18]]-R526)</f>
        <v>1.6283300000000001</v>
      </c>
      <c r="AO527" s="1">
        <f>ABS(IK_diagnostics_degrees[[#This Row],[Column19]]-S526)</f>
        <v>1.6885499999999998</v>
      </c>
      <c r="AP527" s="1">
        <f>ABS(IK_diagnostics_degrees[[#This Row],[Column20]]-T526)</f>
        <v>4.1532</v>
      </c>
      <c r="AQ527" s="1">
        <f>ABS(IK_diagnostics_degrees[[#This Row],[Column21]]-U526)</f>
        <v>1.1195440000000001</v>
      </c>
    </row>
    <row r="528" spans="1:43" x14ac:dyDescent="0.25">
      <c r="A528" s="1">
        <v>4.9623499999999998</v>
      </c>
      <c r="B528" s="1">
        <v>6.1819600000000001</v>
      </c>
      <c r="C528" s="1">
        <v>0.994668</v>
      </c>
      <c r="D528" s="1">
        <v>2.8987099999999999</v>
      </c>
      <c r="E528" s="1">
        <v>2.0484599999999999</v>
      </c>
      <c r="F528" s="1">
        <v>4.2783800000000003</v>
      </c>
      <c r="G528" s="1">
        <v>3.9727899999999998</v>
      </c>
      <c r="H528" s="1">
        <v>3.8323399999999999</v>
      </c>
      <c r="I528" s="1">
        <v>3.6360700000000001</v>
      </c>
      <c r="J528" s="1">
        <v>1.4610799999999999</v>
      </c>
      <c r="K528" s="1">
        <v>3.99295</v>
      </c>
      <c r="L528" s="1">
        <v>2.8288799999999998</v>
      </c>
      <c r="M528" s="1">
        <v>3.5978400000000001</v>
      </c>
      <c r="N528" s="1">
        <v>1.6984699999999999</v>
      </c>
      <c r="O528" s="1">
        <v>0.70934600000000003</v>
      </c>
      <c r="P528" s="1">
        <v>0.93085300000000004</v>
      </c>
      <c r="Q528" s="1">
        <v>6.2831900000000003</v>
      </c>
      <c r="R528" s="1">
        <v>1.64398</v>
      </c>
      <c r="S528" s="1">
        <v>5.6680400000000004</v>
      </c>
      <c r="T528" s="1">
        <v>3.2125599999999999</v>
      </c>
      <c r="U528" s="1">
        <v>6.2831900000000003</v>
      </c>
      <c r="V528" s="1" t="s">
        <v>23</v>
      </c>
      <c r="W528" s="1">
        <f>ABS(IK_diagnostics_degrees[[#This Row],[Column1]]-A527)</f>
        <v>2.8849999999999376E-2</v>
      </c>
      <c r="X528" s="1">
        <f>ABS(IK_diagnostics_degrees[[#This Row],[Column2]]-B527)</f>
        <v>1.2740499999999999</v>
      </c>
      <c r="Y528" s="1">
        <f>ABS(IK_diagnostics_degrees[[#This Row],[Column3]]-C527)</f>
        <v>0.37973200000000007</v>
      </c>
      <c r="Z528" s="1">
        <f>ABS(IK_diagnostics_degrees[[#This Row],[Column4]]-D527)</f>
        <v>1.1601599999999999</v>
      </c>
      <c r="AA528" s="1">
        <f>ABS(IK_diagnostics_degrees[[#This Row],[Column5]]-E527)</f>
        <v>0.21883000000000008</v>
      </c>
      <c r="AB528" s="1">
        <f>ABS(IK_diagnostics_degrees[[#This Row],[Column6]]-F527)</f>
        <v>1.16608</v>
      </c>
      <c r="AC528" s="1">
        <f>ABS(IK_diagnostics_degrees[[#This Row],[Column7]]-G527)</f>
        <v>2.16967</v>
      </c>
      <c r="AD528" s="1">
        <f>ABS(IK_diagnostics_degrees[[#This Row],[Column8]]-H527)</f>
        <v>0.22964000000000029</v>
      </c>
      <c r="AE528" s="1">
        <f>ABS(IK_diagnostics_degrees[[#This Row],[Column9]]-I527)</f>
        <v>1.9625500000000002</v>
      </c>
      <c r="AF528" s="1">
        <f>ABS(IK_diagnostics_degrees[[#This Row],[Column10]]-J527)</f>
        <v>1.4567037899999999</v>
      </c>
      <c r="AG528" s="1">
        <f>ABS(IK_diagnostics_degrees[[#This Row],[Column11]]-K527)</f>
        <v>1.3351900000000003</v>
      </c>
      <c r="AH528" s="1">
        <f>ABS(IK_diagnostics_degrees[[#This Row],[Column12]]-L527)</f>
        <v>2.2690269999999999</v>
      </c>
      <c r="AI528" s="1">
        <f>ABS(IK_diagnostics_degrees[[#This Row],[Column13]]-M527)</f>
        <v>0.67473999999999945</v>
      </c>
      <c r="AJ528" s="1">
        <f>ABS(IK_diagnostics_degrees[[#This Row],[Column14]]-N527)</f>
        <v>0.39800000000000013</v>
      </c>
      <c r="AK528" s="1">
        <f>ABS(IK_diagnostics_degrees[[#This Row],[Column15]]-O527)</f>
        <v>0.51769399999999988</v>
      </c>
      <c r="AL528" s="1">
        <f>ABS(IK_diagnostics_degrees[[#This Row],[Column16]]-P527)</f>
        <v>3.8317769999999998</v>
      </c>
      <c r="AM528" s="1">
        <f>ABS(IK_diagnostics_degrees[[#This Row],[Column17]]-Q527)</f>
        <v>3.6887000000000003</v>
      </c>
      <c r="AN528" s="1">
        <f>ABS(IK_diagnostics_degrees[[#This Row],[Column18]]-R527)</f>
        <v>1.0073699999999999</v>
      </c>
      <c r="AO528" s="1">
        <f>ABS(IK_diagnostics_degrees[[#This Row],[Column19]]-S527)</f>
        <v>0.1251900000000008</v>
      </c>
      <c r="AP528" s="1">
        <f>ABS(IK_diagnostics_degrees[[#This Row],[Column20]]-T527)</f>
        <v>2.78409</v>
      </c>
      <c r="AQ528" s="1">
        <f>ABS(IK_diagnostics_degrees[[#This Row],[Column21]]-U527)</f>
        <v>4.2046100000000006</v>
      </c>
    </row>
    <row r="529" spans="1:43" x14ac:dyDescent="0.25">
      <c r="A529" s="1">
        <v>3.6204100000000001</v>
      </c>
      <c r="B529" s="1">
        <v>4.3768500000000001</v>
      </c>
      <c r="C529" s="1">
        <v>5.6898999999999997</v>
      </c>
      <c r="D529" s="1">
        <v>3.3755600000000001</v>
      </c>
      <c r="E529" s="1">
        <v>3.5714199999999998</v>
      </c>
      <c r="F529" s="1">
        <v>3.4135</v>
      </c>
      <c r="G529" s="1">
        <v>3.1962700000000002</v>
      </c>
      <c r="H529" s="1">
        <v>4.8008899999999999</v>
      </c>
      <c r="I529" s="1">
        <v>5.8956</v>
      </c>
      <c r="J529" s="1">
        <v>0.682562</v>
      </c>
      <c r="K529" s="1">
        <v>5.0406199999999997</v>
      </c>
      <c r="L529" s="1">
        <v>0.16328699999999999</v>
      </c>
      <c r="M529" s="1">
        <v>2.3388499999999999</v>
      </c>
      <c r="N529" s="1">
        <v>2.1878000000000002</v>
      </c>
      <c r="O529" s="1">
        <v>4.20953</v>
      </c>
      <c r="P529" s="1">
        <v>1.5702799999999999</v>
      </c>
      <c r="Q529" s="1">
        <v>4.0809499999999996</v>
      </c>
      <c r="R529" s="1">
        <v>5.9410600000000002</v>
      </c>
      <c r="S529" s="1">
        <v>5.74078</v>
      </c>
      <c r="T529" s="1">
        <v>3.8208799999999998</v>
      </c>
      <c r="U529" s="1">
        <v>3.6317699999999999</v>
      </c>
      <c r="V529" s="1" t="s">
        <v>23</v>
      </c>
      <c r="W529" s="1">
        <f>ABS(IK_diagnostics_degrees[[#This Row],[Column1]]-A528)</f>
        <v>1.3419399999999997</v>
      </c>
      <c r="X529" s="1">
        <f>ABS(IK_diagnostics_degrees[[#This Row],[Column2]]-B528)</f>
        <v>1.80511</v>
      </c>
      <c r="Y529" s="1">
        <f>ABS(IK_diagnostics_degrees[[#This Row],[Column3]]-C528)</f>
        <v>4.6952319999999999</v>
      </c>
      <c r="Z529" s="1">
        <f>ABS(IK_diagnostics_degrees[[#This Row],[Column4]]-D528)</f>
        <v>0.47685000000000022</v>
      </c>
      <c r="AA529" s="1">
        <f>ABS(IK_diagnostics_degrees[[#This Row],[Column5]]-E528)</f>
        <v>1.5229599999999999</v>
      </c>
      <c r="AB529" s="1">
        <f>ABS(IK_diagnostics_degrees[[#This Row],[Column6]]-F528)</f>
        <v>0.86488000000000032</v>
      </c>
      <c r="AC529" s="1">
        <f>ABS(IK_diagnostics_degrees[[#This Row],[Column7]]-G528)</f>
        <v>0.77651999999999965</v>
      </c>
      <c r="AD529" s="1">
        <f>ABS(IK_diagnostics_degrees[[#This Row],[Column8]]-H528)</f>
        <v>0.96855000000000002</v>
      </c>
      <c r="AE529" s="1">
        <f>ABS(IK_diagnostics_degrees[[#This Row],[Column9]]-I528)</f>
        <v>2.2595299999999998</v>
      </c>
      <c r="AF529" s="1">
        <f>ABS(IK_diagnostics_degrees[[#This Row],[Column10]]-J528)</f>
        <v>0.77851799999999993</v>
      </c>
      <c r="AG529" s="1">
        <f>ABS(IK_diagnostics_degrees[[#This Row],[Column11]]-K528)</f>
        <v>1.0476699999999997</v>
      </c>
      <c r="AH529" s="1">
        <f>ABS(IK_diagnostics_degrees[[#This Row],[Column12]]-L528)</f>
        <v>2.6655929999999999</v>
      </c>
      <c r="AI529" s="1">
        <f>ABS(IK_diagnostics_degrees[[#This Row],[Column13]]-M528)</f>
        <v>1.2589900000000003</v>
      </c>
      <c r="AJ529" s="1">
        <f>ABS(IK_diagnostics_degrees[[#This Row],[Column14]]-N528)</f>
        <v>0.48933000000000026</v>
      </c>
      <c r="AK529" s="1">
        <f>ABS(IK_diagnostics_degrees[[#This Row],[Column15]]-O528)</f>
        <v>3.500184</v>
      </c>
      <c r="AL529" s="1">
        <f>ABS(IK_diagnostics_degrees[[#This Row],[Column16]]-P528)</f>
        <v>0.63942699999999986</v>
      </c>
      <c r="AM529" s="1">
        <f>ABS(IK_diagnostics_degrees[[#This Row],[Column17]]-Q528)</f>
        <v>2.2022400000000006</v>
      </c>
      <c r="AN529" s="1">
        <f>ABS(IK_diagnostics_degrees[[#This Row],[Column18]]-R528)</f>
        <v>4.2970800000000002</v>
      </c>
      <c r="AO529" s="1">
        <f>ABS(IK_diagnostics_degrees[[#This Row],[Column19]]-S528)</f>
        <v>7.2739999999999583E-2</v>
      </c>
      <c r="AP529" s="1">
        <f>ABS(IK_diagnostics_degrees[[#This Row],[Column20]]-T528)</f>
        <v>0.60831999999999997</v>
      </c>
      <c r="AQ529" s="1">
        <f>ABS(IK_diagnostics_degrees[[#This Row],[Column21]]-U528)</f>
        <v>2.6514200000000003</v>
      </c>
    </row>
    <row r="530" spans="1:43" x14ac:dyDescent="0.25">
      <c r="A530" s="1">
        <v>1.86673</v>
      </c>
      <c r="B530" s="1">
        <v>4.97872</v>
      </c>
      <c r="C530" s="1">
        <v>4.5311300000000001</v>
      </c>
      <c r="D530" s="1">
        <v>1.61263</v>
      </c>
      <c r="E530" s="1">
        <v>0.45022899999999999</v>
      </c>
      <c r="F530" s="1">
        <v>0.77002800000000005</v>
      </c>
      <c r="G530" s="1">
        <v>2.9619200000000001</v>
      </c>
      <c r="H530" s="1">
        <v>0.87631400000000004</v>
      </c>
      <c r="I530" s="1">
        <v>0.82461899999999999</v>
      </c>
      <c r="J530" s="1">
        <v>3.54244</v>
      </c>
      <c r="K530" s="1">
        <v>3.4418700000000002</v>
      </c>
      <c r="L530" s="1">
        <v>4.27121</v>
      </c>
      <c r="M530" s="1">
        <v>2.20018</v>
      </c>
      <c r="N530" s="1">
        <v>4.1899800000000003</v>
      </c>
      <c r="O530" s="1">
        <v>4.7263000000000002</v>
      </c>
      <c r="P530" s="1">
        <v>0.80193099999999995</v>
      </c>
      <c r="Q530" s="1">
        <v>3.30375</v>
      </c>
      <c r="R530" s="2">
        <v>3.6590300000000001E-5</v>
      </c>
      <c r="S530" s="1">
        <v>0.397621</v>
      </c>
      <c r="T530" s="1">
        <v>3.1823299999999999</v>
      </c>
      <c r="U530" s="1">
        <v>1.2970299999999999</v>
      </c>
      <c r="V530" s="1" t="s">
        <v>23</v>
      </c>
      <c r="W530" s="1">
        <f>ABS(IK_diagnostics_degrees[[#This Row],[Column1]]-A529)</f>
        <v>1.7536800000000001</v>
      </c>
      <c r="X530" s="1">
        <f>ABS(IK_diagnostics_degrees[[#This Row],[Column2]]-B529)</f>
        <v>0.60186999999999991</v>
      </c>
      <c r="Y530" s="1">
        <f>ABS(IK_diagnostics_degrees[[#This Row],[Column3]]-C529)</f>
        <v>1.1587699999999996</v>
      </c>
      <c r="Z530" s="1">
        <f>ABS(IK_diagnostics_degrees[[#This Row],[Column4]]-D529)</f>
        <v>1.7629300000000001</v>
      </c>
      <c r="AA530" s="1">
        <f>ABS(IK_diagnostics_degrees[[#This Row],[Column5]]-E529)</f>
        <v>3.1211909999999996</v>
      </c>
      <c r="AB530" s="1">
        <f>ABS(IK_diagnostics_degrees[[#This Row],[Column6]]-F529)</f>
        <v>2.643472</v>
      </c>
      <c r="AC530" s="1">
        <f>ABS(IK_diagnostics_degrees[[#This Row],[Column7]]-G529)</f>
        <v>0.23435000000000006</v>
      </c>
      <c r="AD530" s="1">
        <f>ABS(IK_diagnostics_degrees[[#This Row],[Column8]]-H529)</f>
        <v>3.9245760000000001</v>
      </c>
      <c r="AE530" s="1">
        <f>ABS(IK_diagnostics_degrees[[#This Row],[Column9]]-I529)</f>
        <v>5.0709809999999997</v>
      </c>
      <c r="AF530" s="1">
        <f>ABS(IK_diagnostics_degrees[[#This Row],[Column10]]-J529)</f>
        <v>2.8598780000000001</v>
      </c>
      <c r="AG530" s="1">
        <f>ABS(IK_diagnostics_degrees[[#This Row],[Column11]]-K529)</f>
        <v>1.5987499999999994</v>
      </c>
      <c r="AH530" s="1">
        <f>ABS(IK_diagnostics_degrees[[#This Row],[Column12]]-L529)</f>
        <v>4.1079229999999995</v>
      </c>
      <c r="AI530" s="1">
        <f>ABS(IK_diagnostics_degrees[[#This Row],[Column13]]-M529)</f>
        <v>0.13866999999999985</v>
      </c>
      <c r="AJ530" s="1">
        <f>ABS(IK_diagnostics_degrees[[#This Row],[Column14]]-N529)</f>
        <v>2.0021800000000001</v>
      </c>
      <c r="AK530" s="1">
        <f>ABS(IK_diagnostics_degrees[[#This Row],[Column15]]-O529)</f>
        <v>0.51677000000000017</v>
      </c>
      <c r="AL530" s="1">
        <f>ABS(IK_diagnostics_degrees[[#This Row],[Column16]]-P529)</f>
        <v>0.76834899999999995</v>
      </c>
      <c r="AM530" s="1">
        <f>ABS(IK_diagnostics_degrees[[#This Row],[Column17]]-Q529)</f>
        <v>0.77719999999999967</v>
      </c>
      <c r="AN530" s="1">
        <f>ABS(IK_diagnostics_degrees[[#This Row],[Column18]]-R529)</f>
        <v>5.9410234097000005</v>
      </c>
      <c r="AO530" s="1">
        <f>ABS(IK_diagnostics_degrees[[#This Row],[Column19]]-S529)</f>
        <v>5.343159</v>
      </c>
      <c r="AP530" s="1">
        <f>ABS(IK_diagnostics_degrees[[#This Row],[Column20]]-T529)</f>
        <v>0.63854999999999995</v>
      </c>
      <c r="AQ530" s="1">
        <f>ABS(IK_diagnostics_degrees[[#This Row],[Column21]]-U529)</f>
        <v>2.33474</v>
      </c>
    </row>
    <row r="531" spans="1:43" x14ac:dyDescent="0.25">
      <c r="A531" s="1">
        <v>7.5972300000000006E-2</v>
      </c>
      <c r="B531" s="1">
        <v>4.4334300000000004</v>
      </c>
      <c r="C531" s="1">
        <v>3.4711699999999999</v>
      </c>
      <c r="D531" s="1">
        <v>5.4615600000000004</v>
      </c>
      <c r="E531" s="1">
        <v>3.0853799999999998</v>
      </c>
      <c r="F531" s="1">
        <v>4.2786400000000002</v>
      </c>
      <c r="G531" s="1">
        <v>4.2027599999999996</v>
      </c>
      <c r="H531" s="1">
        <v>0.24404600000000001</v>
      </c>
      <c r="I531" s="1">
        <v>5.6637599999999999</v>
      </c>
      <c r="J531" s="1">
        <v>2.06854</v>
      </c>
      <c r="K531" s="1">
        <v>4.0646000000000004</v>
      </c>
      <c r="L531" s="1">
        <v>4.3330399999999996</v>
      </c>
      <c r="M531" s="1">
        <v>5.6318799999999998</v>
      </c>
      <c r="N531" s="1">
        <v>3.29175</v>
      </c>
      <c r="O531" s="1">
        <v>1.09866</v>
      </c>
      <c r="P531" s="1">
        <v>2.62934</v>
      </c>
      <c r="Q531" s="1">
        <v>6.2783899999999999</v>
      </c>
      <c r="R531" s="1">
        <v>2.48706</v>
      </c>
      <c r="S531" s="1">
        <v>3.4864999999999999</v>
      </c>
      <c r="T531" s="1">
        <v>5.2317600000000004</v>
      </c>
      <c r="U531" s="1">
        <v>4.0683499999999997</v>
      </c>
      <c r="V531" s="1" t="s">
        <v>23</v>
      </c>
      <c r="W531" s="1">
        <f>ABS(IK_diagnostics_degrees[[#This Row],[Column1]]-A530)</f>
        <v>1.7907576999999999</v>
      </c>
      <c r="X531" s="1">
        <f>ABS(IK_diagnostics_degrees[[#This Row],[Column2]]-B530)</f>
        <v>0.54528999999999961</v>
      </c>
      <c r="Y531" s="1">
        <f>ABS(IK_diagnostics_degrees[[#This Row],[Column3]]-C530)</f>
        <v>1.0599600000000002</v>
      </c>
      <c r="Z531" s="1">
        <f>ABS(IK_diagnostics_degrees[[#This Row],[Column4]]-D530)</f>
        <v>3.8489300000000002</v>
      </c>
      <c r="AA531" s="1">
        <f>ABS(IK_diagnostics_degrees[[#This Row],[Column5]]-E530)</f>
        <v>2.6351509999999996</v>
      </c>
      <c r="AB531" s="1">
        <f>ABS(IK_diagnostics_degrees[[#This Row],[Column6]]-F530)</f>
        <v>3.5086120000000003</v>
      </c>
      <c r="AC531" s="1">
        <f>ABS(IK_diagnostics_degrees[[#This Row],[Column7]]-G530)</f>
        <v>1.2408399999999995</v>
      </c>
      <c r="AD531" s="1">
        <f>ABS(IK_diagnostics_degrees[[#This Row],[Column8]]-H530)</f>
        <v>0.63226800000000005</v>
      </c>
      <c r="AE531" s="1">
        <f>ABS(IK_diagnostics_degrees[[#This Row],[Column9]]-I530)</f>
        <v>4.8391409999999997</v>
      </c>
      <c r="AF531" s="1">
        <f>ABS(IK_diagnostics_degrees[[#This Row],[Column10]]-J530)</f>
        <v>1.4739</v>
      </c>
      <c r="AG531" s="1">
        <f>ABS(IK_diagnostics_degrees[[#This Row],[Column11]]-K530)</f>
        <v>0.62273000000000023</v>
      </c>
      <c r="AH531" s="1">
        <f>ABS(IK_diagnostics_degrees[[#This Row],[Column12]]-L530)</f>
        <v>6.1829999999999607E-2</v>
      </c>
      <c r="AI531" s="1">
        <f>ABS(IK_diagnostics_degrees[[#This Row],[Column13]]-M530)</f>
        <v>3.4316999999999998</v>
      </c>
      <c r="AJ531" s="1">
        <f>ABS(IK_diagnostics_degrees[[#This Row],[Column14]]-N530)</f>
        <v>0.89823000000000031</v>
      </c>
      <c r="AK531" s="1">
        <f>ABS(IK_diagnostics_degrees[[#This Row],[Column15]]-O530)</f>
        <v>3.6276400000000004</v>
      </c>
      <c r="AL531" s="1">
        <f>ABS(IK_diagnostics_degrees[[#This Row],[Column16]]-P530)</f>
        <v>1.8274090000000001</v>
      </c>
      <c r="AM531" s="1">
        <f>ABS(IK_diagnostics_degrees[[#This Row],[Column17]]-Q530)</f>
        <v>2.97464</v>
      </c>
      <c r="AN531" s="1">
        <f>ABS(IK_diagnostics_degrees[[#This Row],[Column18]]-R530)</f>
        <v>2.4870234096999999</v>
      </c>
      <c r="AO531" s="1">
        <f>ABS(IK_diagnostics_degrees[[#This Row],[Column19]]-S530)</f>
        <v>3.0888789999999999</v>
      </c>
      <c r="AP531" s="1">
        <f>ABS(IK_diagnostics_degrees[[#This Row],[Column20]]-T530)</f>
        <v>2.0494300000000005</v>
      </c>
      <c r="AQ531" s="1">
        <f>ABS(IK_diagnostics_degrees[[#This Row],[Column21]]-U530)</f>
        <v>2.7713199999999998</v>
      </c>
    </row>
    <row r="532" spans="1:43" x14ac:dyDescent="0.25">
      <c r="A532" s="1">
        <v>3.7136300000000002</v>
      </c>
      <c r="B532" s="1">
        <v>0.42233399999999999</v>
      </c>
      <c r="C532" s="1">
        <v>1.62042</v>
      </c>
      <c r="D532" s="1">
        <v>1.23478</v>
      </c>
      <c r="E532" s="1">
        <v>4.5567599999999997</v>
      </c>
      <c r="F532" s="1">
        <v>1.0602100000000001</v>
      </c>
      <c r="G532" s="1">
        <v>2.0423100000000001</v>
      </c>
      <c r="H532" s="1">
        <v>0.77365200000000001</v>
      </c>
      <c r="I532" s="1">
        <v>5.6275500000000003</v>
      </c>
      <c r="J532" s="1">
        <v>2.3751899999999999</v>
      </c>
      <c r="K532" s="1">
        <v>4.5912300000000004</v>
      </c>
      <c r="L532" s="1">
        <v>4.3200799999999999</v>
      </c>
      <c r="M532" s="1">
        <v>0.458069</v>
      </c>
      <c r="N532" s="1">
        <v>0.78484299999999996</v>
      </c>
      <c r="O532" s="1">
        <v>4.4596400000000003</v>
      </c>
      <c r="P532" s="1">
        <v>4.6266400000000001</v>
      </c>
      <c r="Q532" s="1">
        <v>1.8893</v>
      </c>
      <c r="R532" s="1">
        <v>2.1690700000000001</v>
      </c>
      <c r="S532" s="1">
        <v>1.7120500000000001</v>
      </c>
      <c r="T532" s="1">
        <v>6.2831900000000003</v>
      </c>
      <c r="U532" s="1">
        <v>3.5582699999999998</v>
      </c>
      <c r="V532" s="1" t="s">
        <v>23</v>
      </c>
      <c r="W532" s="1">
        <f>ABS(IK_diagnostics_degrees[[#This Row],[Column1]]-A531)</f>
        <v>3.6376577000000001</v>
      </c>
      <c r="X532" s="1">
        <f>ABS(IK_diagnostics_degrees[[#This Row],[Column2]]-B531)</f>
        <v>4.0110960000000002</v>
      </c>
      <c r="Y532" s="1">
        <f>ABS(IK_diagnostics_degrees[[#This Row],[Column3]]-C531)</f>
        <v>1.8507499999999999</v>
      </c>
      <c r="Z532" s="1">
        <f>ABS(IK_diagnostics_degrees[[#This Row],[Column4]]-D531)</f>
        <v>4.2267800000000006</v>
      </c>
      <c r="AA532" s="1">
        <f>ABS(IK_diagnostics_degrees[[#This Row],[Column5]]-E531)</f>
        <v>1.4713799999999999</v>
      </c>
      <c r="AB532" s="1">
        <f>ABS(IK_diagnostics_degrees[[#This Row],[Column6]]-F531)</f>
        <v>3.2184300000000001</v>
      </c>
      <c r="AC532" s="1">
        <f>ABS(IK_diagnostics_degrees[[#This Row],[Column7]]-G531)</f>
        <v>2.1604499999999995</v>
      </c>
      <c r="AD532" s="1">
        <f>ABS(IK_diagnostics_degrees[[#This Row],[Column8]]-H531)</f>
        <v>0.52960600000000002</v>
      </c>
      <c r="AE532" s="1">
        <f>ABS(IK_diagnostics_degrees[[#This Row],[Column9]]-I531)</f>
        <v>3.6209999999999631E-2</v>
      </c>
      <c r="AF532" s="1">
        <f>ABS(IK_diagnostics_degrees[[#This Row],[Column10]]-J531)</f>
        <v>0.30664999999999987</v>
      </c>
      <c r="AG532" s="1">
        <f>ABS(IK_diagnostics_degrees[[#This Row],[Column11]]-K531)</f>
        <v>0.52662999999999993</v>
      </c>
      <c r="AH532" s="1">
        <f>ABS(IK_diagnostics_degrees[[#This Row],[Column12]]-L531)</f>
        <v>1.2959999999999638E-2</v>
      </c>
      <c r="AI532" s="1">
        <f>ABS(IK_diagnostics_degrees[[#This Row],[Column13]]-M531)</f>
        <v>5.1738109999999997</v>
      </c>
      <c r="AJ532" s="1">
        <f>ABS(IK_diagnostics_degrees[[#This Row],[Column14]]-N531)</f>
        <v>2.506907</v>
      </c>
      <c r="AK532" s="1">
        <f>ABS(IK_diagnostics_degrees[[#This Row],[Column15]]-O531)</f>
        <v>3.3609800000000005</v>
      </c>
      <c r="AL532" s="1">
        <f>ABS(IK_diagnostics_degrees[[#This Row],[Column16]]-P531)</f>
        <v>1.9973000000000001</v>
      </c>
      <c r="AM532" s="1">
        <f>ABS(IK_diagnostics_degrees[[#This Row],[Column17]]-Q531)</f>
        <v>4.3890899999999995</v>
      </c>
      <c r="AN532" s="1">
        <f>ABS(IK_diagnostics_degrees[[#This Row],[Column18]]-R531)</f>
        <v>0.31798999999999999</v>
      </c>
      <c r="AO532" s="1">
        <f>ABS(IK_diagnostics_degrees[[#This Row],[Column19]]-S531)</f>
        <v>1.7744499999999999</v>
      </c>
      <c r="AP532" s="1">
        <f>ABS(IK_diagnostics_degrees[[#This Row],[Column20]]-T531)</f>
        <v>1.0514299999999999</v>
      </c>
      <c r="AQ532" s="1">
        <f>ABS(IK_diagnostics_degrees[[#This Row],[Column21]]-U531)</f>
        <v>0.51007999999999987</v>
      </c>
    </row>
    <row r="533" spans="1:43" x14ac:dyDescent="0.25">
      <c r="A533" s="1">
        <v>1.5690599999999999</v>
      </c>
      <c r="B533" s="1">
        <v>4.2010800000000001</v>
      </c>
      <c r="C533" s="1">
        <v>4.3899800000000004</v>
      </c>
      <c r="D533" s="1">
        <v>3.6907700000000001</v>
      </c>
      <c r="E533" s="1">
        <v>1.32263</v>
      </c>
      <c r="F533" s="1">
        <v>5.4848999999999997</v>
      </c>
      <c r="G533" s="1">
        <v>1.3274699999999999</v>
      </c>
      <c r="H533" s="1">
        <v>6.2831900000000003</v>
      </c>
      <c r="I533" s="1">
        <v>2.9852799999999999</v>
      </c>
      <c r="J533" s="1">
        <v>3.2278799999999999</v>
      </c>
      <c r="K533" s="1">
        <v>3.3176600000000001</v>
      </c>
      <c r="L533" s="1">
        <v>1.15794</v>
      </c>
      <c r="M533" s="1">
        <v>5.3161899999999997</v>
      </c>
      <c r="N533" s="1">
        <v>5.2922799999999999</v>
      </c>
      <c r="O533" s="1">
        <v>0.63900299999999999</v>
      </c>
      <c r="P533" s="1">
        <v>2.6905899999999998</v>
      </c>
      <c r="Q533" s="1">
        <v>3.3374700000000002</v>
      </c>
      <c r="R533" s="1">
        <v>2.3941300000000001</v>
      </c>
      <c r="S533" s="1">
        <v>2.22837</v>
      </c>
      <c r="T533" s="1">
        <v>1.5542800000000001</v>
      </c>
      <c r="U533" s="1">
        <v>0.56352999999999998</v>
      </c>
      <c r="V533" s="1" t="s">
        <v>23</v>
      </c>
      <c r="W533" s="1">
        <f>ABS(IK_diagnostics_degrees[[#This Row],[Column1]]-A532)</f>
        <v>2.1445700000000003</v>
      </c>
      <c r="X533" s="1">
        <f>ABS(IK_diagnostics_degrees[[#This Row],[Column2]]-B532)</f>
        <v>3.7787459999999999</v>
      </c>
      <c r="Y533" s="1">
        <f>ABS(IK_diagnostics_degrees[[#This Row],[Column3]]-C532)</f>
        <v>2.7695600000000002</v>
      </c>
      <c r="Z533" s="1">
        <f>ABS(IK_diagnostics_degrees[[#This Row],[Column4]]-D532)</f>
        <v>2.4559899999999999</v>
      </c>
      <c r="AA533" s="1">
        <f>ABS(IK_diagnostics_degrees[[#This Row],[Column5]]-E532)</f>
        <v>3.2341299999999995</v>
      </c>
      <c r="AB533" s="1">
        <f>ABS(IK_diagnostics_degrees[[#This Row],[Column6]]-F532)</f>
        <v>4.42469</v>
      </c>
      <c r="AC533" s="1">
        <f>ABS(IK_diagnostics_degrees[[#This Row],[Column7]]-G532)</f>
        <v>0.71484000000000014</v>
      </c>
      <c r="AD533" s="1">
        <f>ABS(IK_diagnostics_degrees[[#This Row],[Column8]]-H532)</f>
        <v>5.509538</v>
      </c>
      <c r="AE533" s="1">
        <f>ABS(IK_diagnostics_degrees[[#This Row],[Column9]]-I532)</f>
        <v>2.6422700000000003</v>
      </c>
      <c r="AF533" s="1">
        <f>ABS(IK_diagnostics_degrees[[#This Row],[Column10]]-J532)</f>
        <v>0.85268999999999995</v>
      </c>
      <c r="AG533" s="1">
        <f>ABS(IK_diagnostics_degrees[[#This Row],[Column11]]-K532)</f>
        <v>1.2735700000000003</v>
      </c>
      <c r="AH533" s="1">
        <f>ABS(IK_diagnostics_degrees[[#This Row],[Column12]]-L532)</f>
        <v>3.16214</v>
      </c>
      <c r="AI533" s="1">
        <f>ABS(IK_diagnostics_degrees[[#This Row],[Column13]]-M532)</f>
        <v>4.8581209999999997</v>
      </c>
      <c r="AJ533" s="1">
        <f>ABS(IK_diagnostics_degrees[[#This Row],[Column14]]-N532)</f>
        <v>4.5074369999999995</v>
      </c>
      <c r="AK533" s="1">
        <f>ABS(IK_diagnostics_degrees[[#This Row],[Column15]]-O532)</f>
        <v>3.8206370000000005</v>
      </c>
      <c r="AL533" s="1">
        <f>ABS(IK_diagnostics_degrees[[#This Row],[Column16]]-P532)</f>
        <v>1.9360500000000003</v>
      </c>
      <c r="AM533" s="1">
        <f>ABS(IK_diagnostics_degrees[[#This Row],[Column17]]-Q532)</f>
        <v>1.4481700000000002</v>
      </c>
      <c r="AN533" s="1">
        <f>ABS(IK_diagnostics_degrees[[#This Row],[Column18]]-R532)</f>
        <v>0.22506000000000004</v>
      </c>
      <c r="AO533" s="1">
        <f>ABS(IK_diagnostics_degrees[[#This Row],[Column19]]-S532)</f>
        <v>0.51631999999999989</v>
      </c>
      <c r="AP533" s="1">
        <f>ABS(IK_diagnostics_degrees[[#This Row],[Column20]]-T532)</f>
        <v>4.7289099999999999</v>
      </c>
      <c r="AQ533" s="1">
        <f>ABS(IK_diagnostics_degrees[[#This Row],[Column21]]-U532)</f>
        <v>2.9947399999999997</v>
      </c>
    </row>
    <row r="534" spans="1:43" x14ac:dyDescent="0.25">
      <c r="A534" s="1">
        <v>4.4504999999999999</v>
      </c>
      <c r="B534" s="1">
        <v>2.5226999999999999</v>
      </c>
      <c r="C534" s="1">
        <v>1.41256</v>
      </c>
      <c r="D534" s="1">
        <v>2.2401599999999999</v>
      </c>
      <c r="E534" s="1">
        <v>3.1041500000000002</v>
      </c>
      <c r="F534" s="1">
        <v>4.6874000000000002</v>
      </c>
      <c r="G534" s="1">
        <v>4.23935</v>
      </c>
      <c r="H534" s="1">
        <v>0.68135000000000001</v>
      </c>
      <c r="I534" s="1">
        <v>1.3686799999999999</v>
      </c>
      <c r="J534" s="1">
        <v>4.2550600000000003</v>
      </c>
      <c r="K534" s="1">
        <v>5.76145</v>
      </c>
      <c r="L534" s="1">
        <v>2.7919200000000002</v>
      </c>
      <c r="M534" s="1">
        <v>2.47376</v>
      </c>
      <c r="N534" s="1">
        <v>5.7124199999999998</v>
      </c>
      <c r="O534" s="1">
        <v>1.6839400000000001E-2</v>
      </c>
      <c r="P534" s="1">
        <v>1.12076</v>
      </c>
      <c r="Q534" s="1">
        <v>6.2087899999999996</v>
      </c>
      <c r="R534" s="1">
        <v>4.0365099999999998</v>
      </c>
      <c r="S534" s="1">
        <v>2.98658</v>
      </c>
      <c r="T534" s="1">
        <v>6.2372300000000003</v>
      </c>
      <c r="U534" s="1">
        <v>1.63784</v>
      </c>
      <c r="V534" s="1" t="s">
        <v>23</v>
      </c>
      <c r="W534" s="1">
        <f>ABS(IK_diagnostics_degrees[[#This Row],[Column1]]-A533)</f>
        <v>2.88144</v>
      </c>
      <c r="X534" s="1">
        <f>ABS(IK_diagnostics_degrees[[#This Row],[Column2]]-B533)</f>
        <v>1.6783800000000002</v>
      </c>
      <c r="Y534" s="1">
        <f>ABS(IK_diagnostics_degrees[[#This Row],[Column3]]-C533)</f>
        <v>2.9774200000000004</v>
      </c>
      <c r="Z534" s="1">
        <f>ABS(IK_diagnostics_degrees[[#This Row],[Column4]]-D533)</f>
        <v>1.4506100000000002</v>
      </c>
      <c r="AA534" s="1">
        <f>ABS(IK_diagnostics_degrees[[#This Row],[Column5]]-E533)</f>
        <v>1.7815200000000002</v>
      </c>
      <c r="AB534" s="1">
        <f>ABS(IK_diagnostics_degrees[[#This Row],[Column6]]-F533)</f>
        <v>0.79749999999999943</v>
      </c>
      <c r="AC534" s="1">
        <f>ABS(IK_diagnostics_degrees[[#This Row],[Column7]]-G533)</f>
        <v>2.91188</v>
      </c>
      <c r="AD534" s="1">
        <f>ABS(IK_diagnostics_degrees[[#This Row],[Column8]]-H533)</f>
        <v>5.6018400000000002</v>
      </c>
      <c r="AE534" s="1">
        <f>ABS(IK_diagnostics_degrees[[#This Row],[Column9]]-I533)</f>
        <v>1.6166</v>
      </c>
      <c r="AF534" s="1">
        <f>ABS(IK_diagnostics_degrees[[#This Row],[Column10]]-J533)</f>
        <v>1.0271800000000004</v>
      </c>
      <c r="AG534" s="1">
        <f>ABS(IK_diagnostics_degrees[[#This Row],[Column11]]-K533)</f>
        <v>2.4437899999999999</v>
      </c>
      <c r="AH534" s="1">
        <f>ABS(IK_diagnostics_degrees[[#This Row],[Column12]]-L533)</f>
        <v>1.6339800000000002</v>
      </c>
      <c r="AI534" s="1">
        <f>ABS(IK_diagnostics_degrees[[#This Row],[Column13]]-M533)</f>
        <v>2.8424299999999998</v>
      </c>
      <c r="AJ534" s="1">
        <f>ABS(IK_diagnostics_degrees[[#This Row],[Column14]]-N533)</f>
        <v>0.42013999999999996</v>
      </c>
      <c r="AK534" s="1">
        <f>ABS(IK_diagnostics_degrees[[#This Row],[Column15]]-O533)</f>
        <v>0.62216360000000004</v>
      </c>
      <c r="AL534" s="1">
        <f>ABS(IK_diagnostics_degrees[[#This Row],[Column16]]-P533)</f>
        <v>1.5698299999999998</v>
      </c>
      <c r="AM534" s="1">
        <f>ABS(IK_diagnostics_degrees[[#This Row],[Column17]]-Q533)</f>
        <v>2.8713199999999994</v>
      </c>
      <c r="AN534" s="1">
        <f>ABS(IK_diagnostics_degrees[[#This Row],[Column18]]-R533)</f>
        <v>1.6423799999999997</v>
      </c>
      <c r="AO534" s="1">
        <f>ABS(IK_diagnostics_degrees[[#This Row],[Column19]]-S533)</f>
        <v>0.75821000000000005</v>
      </c>
      <c r="AP534" s="1">
        <f>ABS(IK_diagnostics_degrees[[#This Row],[Column20]]-T533)</f>
        <v>4.6829499999999999</v>
      </c>
      <c r="AQ534" s="1">
        <f>ABS(IK_diagnostics_degrees[[#This Row],[Column21]]-U533)</f>
        <v>1.0743100000000001</v>
      </c>
    </row>
    <row r="535" spans="1:43" x14ac:dyDescent="0.25">
      <c r="A535" s="1">
        <v>3.2635000000000001</v>
      </c>
      <c r="B535" s="1">
        <v>3.1875</v>
      </c>
      <c r="C535" s="1">
        <v>2.5139300000000002</v>
      </c>
      <c r="D535" s="1">
        <v>2.3138700000000001</v>
      </c>
      <c r="E535" s="1">
        <v>4.4643600000000001</v>
      </c>
      <c r="F535" s="1">
        <v>4.5704500000000001</v>
      </c>
      <c r="G535" s="1">
        <v>3.0434600000000001</v>
      </c>
      <c r="H535" s="1">
        <v>1.3654299999999999</v>
      </c>
      <c r="I535" s="1">
        <v>5.4317799999999998</v>
      </c>
      <c r="J535" s="1">
        <v>4.5521399999999996</v>
      </c>
      <c r="K535" s="1">
        <v>9.8397700000000003E-4</v>
      </c>
      <c r="L535" s="1">
        <v>6.0392700000000001</v>
      </c>
      <c r="M535" s="1">
        <v>3.7190699999999999</v>
      </c>
      <c r="N535" s="1">
        <v>0.80253300000000005</v>
      </c>
      <c r="O535" s="1">
        <v>1.4289099999999999</v>
      </c>
      <c r="P535" s="1">
        <v>0.64712400000000003</v>
      </c>
      <c r="Q535" s="1">
        <v>0.21890399999999999</v>
      </c>
      <c r="R535" s="1">
        <v>0.197825</v>
      </c>
      <c r="S535" s="1">
        <v>2.3815400000000002</v>
      </c>
      <c r="T535" s="1">
        <v>4.9051</v>
      </c>
      <c r="U535" s="1">
        <v>5.2678700000000003</v>
      </c>
      <c r="V535" s="1" t="s">
        <v>23</v>
      </c>
      <c r="W535" s="1">
        <f>ABS(IK_diagnostics_degrees[[#This Row],[Column1]]-A534)</f>
        <v>1.1869999999999998</v>
      </c>
      <c r="X535" s="1">
        <f>ABS(IK_diagnostics_degrees[[#This Row],[Column2]]-B534)</f>
        <v>0.66480000000000006</v>
      </c>
      <c r="Y535" s="1">
        <f>ABS(IK_diagnostics_degrees[[#This Row],[Column3]]-C534)</f>
        <v>1.1013700000000002</v>
      </c>
      <c r="Z535" s="1">
        <f>ABS(IK_diagnostics_degrees[[#This Row],[Column4]]-D534)</f>
        <v>7.3710000000000164E-2</v>
      </c>
      <c r="AA535" s="1">
        <f>ABS(IK_diagnostics_degrees[[#This Row],[Column5]]-E534)</f>
        <v>1.3602099999999999</v>
      </c>
      <c r="AB535" s="1">
        <f>ABS(IK_diagnostics_degrees[[#This Row],[Column6]]-F534)</f>
        <v>0.11695000000000011</v>
      </c>
      <c r="AC535" s="1">
        <f>ABS(IK_diagnostics_degrees[[#This Row],[Column7]]-G534)</f>
        <v>1.1958899999999999</v>
      </c>
      <c r="AD535" s="1">
        <f>ABS(IK_diagnostics_degrees[[#This Row],[Column8]]-H534)</f>
        <v>0.68407999999999991</v>
      </c>
      <c r="AE535" s="1">
        <f>ABS(IK_diagnostics_degrees[[#This Row],[Column9]]-I534)</f>
        <v>4.0631000000000004</v>
      </c>
      <c r="AF535" s="1">
        <f>ABS(IK_diagnostics_degrees[[#This Row],[Column10]]-J534)</f>
        <v>0.29707999999999934</v>
      </c>
      <c r="AG535" s="1">
        <f>ABS(IK_diagnostics_degrees[[#This Row],[Column11]]-K534)</f>
        <v>5.7604660230000002</v>
      </c>
      <c r="AH535" s="1">
        <f>ABS(IK_diagnostics_degrees[[#This Row],[Column12]]-L534)</f>
        <v>3.24735</v>
      </c>
      <c r="AI535" s="1">
        <f>ABS(IK_diagnostics_degrees[[#This Row],[Column13]]-M534)</f>
        <v>1.2453099999999999</v>
      </c>
      <c r="AJ535" s="1">
        <f>ABS(IK_diagnostics_degrees[[#This Row],[Column14]]-N534)</f>
        <v>4.9098869999999994</v>
      </c>
      <c r="AK535" s="1">
        <f>ABS(IK_diagnostics_degrees[[#This Row],[Column15]]-O534)</f>
        <v>1.4120705999999998</v>
      </c>
      <c r="AL535" s="1">
        <f>ABS(IK_diagnostics_degrees[[#This Row],[Column16]]-P534)</f>
        <v>0.47363599999999995</v>
      </c>
      <c r="AM535" s="1">
        <f>ABS(IK_diagnostics_degrees[[#This Row],[Column17]]-Q534)</f>
        <v>5.9898859999999994</v>
      </c>
      <c r="AN535" s="1">
        <f>ABS(IK_diagnostics_degrees[[#This Row],[Column18]]-R534)</f>
        <v>3.8386849999999999</v>
      </c>
      <c r="AO535" s="1">
        <f>ABS(IK_diagnostics_degrees[[#This Row],[Column19]]-S534)</f>
        <v>0.6050399999999998</v>
      </c>
      <c r="AP535" s="1">
        <f>ABS(IK_diagnostics_degrees[[#This Row],[Column20]]-T534)</f>
        <v>1.3321300000000003</v>
      </c>
      <c r="AQ535" s="1">
        <f>ABS(IK_diagnostics_degrees[[#This Row],[Column21]]-U534)</f>
        <v>3.6300300000000005</v>
      </c>
    </row>
    <row r="536" spans="1:43" x14ac:dyDescent="0.25">
      <c r="A536" s="1">
        <v>5.1309800000000001</v>
      </c>
      <c r="B536" s="1">
        <v>1.2674099999999999</v>
      </c>
      <c r="C536" s="1">
        <v>1.6314200000000001</v>
      </c>
      <c r="D536" s="1">
        <v>4.7428600000000003</v>
      </c>
      <c r="E536" s="1">
        <v>1.91143</v>
      </c>
      <c r="F536" s="1">
        <v>3.92509</v>
      </c>
      <c r="G536" s="1">
        <v>4.0963000000000003</v>
      </c>
      <c r="H536" s="1">
        <v>1.85548</v>
      </c>
      <c r="I536" s="1">
        <v>3.6967800000000002E-4</v>
      </c>
      <c r="J536" s="1">
        <v>0.81536600000000004</v>
      </c>
      <c r="K536" s="1">
        <v>0.95435800000000004</v>
      </c>
      <c r="L536" s="1">
        <v>4.5686</v>
      </c>
      <c r="M536" s="1">
        <v>2.84111</v>
      </c>
      <c r="N536" s="1">
        <v>3.48136</v>
      </c>
      <c r="O536" s="1">
        <v>2.0333600000000001</v>
      </c>
      <c r="P536" s="1">
        <v>0.97220300000000004</v>
      </c>
      <c r="Q536" s="1">
        <v>3.2431299999999998</v>
      </c>
      <c r="R536" s="1">
        <v>1.52193</v>
      </c>
      <c r="S536" s="1">
        <v>0.60873600000000005</v>
      </c>
      <c r="T536" s="1">
        <v>3.21333</v>
      </c>
      <c r="U536" s="1">
        <v>2.82823</v>
      </c>
      <c r="V536" s="1" t="s">
        <v>23</v>
      </c>
      <c r="W536" s="1">
        <f>ABS(IK_diagnostics_degrees[[#This Row],[Column1]]-A535)</f>
        <v>1.86748</v>
      </c>
      <c r="X536" s="1">
        <f>ABS(IK_diagnostics_degrees[[#This Row],[Column2]]-B535)</f>
        <v>1.9200900000000001</v>
      </c>
      <c r="Y536" s="1">
        <f>ABS(IK_diagnostics_degrees[[#This Row],[Column3]]-C535)</f>
        <v>0.88251000000000013</v>
      </c>
      <c r="Z536" s="1">
        <f>ABS(IK_diagnostics_degrees[[#This Row],[Column4]]-D535)</f>
        <v>2.4289900000000002</v>
      </c>
      <c r="AA536" s="1">
        <f>ABS(IK_diagnostics_degrees[[#This Row],[Column5]]-E535)</f>
        <v>2.5529299999999999</v>
      </c>
      <c r="AB536" s="1">
        <f>ABS(IK_diagnostics_degrees[[#This Row],[Column6]]-F535)</f>
        <v>0.64536000000000016</v>
      </c>
      <c r="AC536" s="1">
        <f>ABS(IK_diagnostics_degrees[[#This Row],[Column7]]-G535)</f>
        <v>1.0528400000000002</v>
      </c>
      <c r="AD536" s="1">
        <f>ABS(IK_diagnostics_degrees[[#This Row],[Column8]]-H535)</f>
        <v>0.4900500000000001</v>
      </c>
      <c r="AE536" s="1">
        <f>ABS(IK_diagnostics_degrees[[#This Row],[Column9]]-I535)</f>
        <v>5.4314103219999996</v>
      </c>
      <c r="AF536" s="1">
        <f>ABS(IK_diagnostics_degrees[[#This Row],[Column10]]-J535)</f>
        <v>3.7367739999999996</v>
      </c>
      <c r="AG536" s="1">
        <f>ABS(IK_diagnostics_degrees[[#This Row],[Column11]]-K535)</f>
        <v>0.95337402300000007</v>
      </c>
      <c r="AH536" s="1">
        <f>ABS(IK_diagnostics_degrees[[#This Row],[Column12]]-L535)</f>
        <v>1.4706700000000001</v>
      </c>
      <c r="AI536" s="1">
        <f>ABS(IK_diagnostics_degrees[[#This Row],[Column13]]-M535)</f>
        <v>0.87795999999999985</v>
      </c>
      <c r="AJ536" s="1">
        <f>ABS(IK_diagnostics_degrees[[#This Row],[Column14]]-N535)</f>
        <v>2.6788270000000001</v>
      </c>
      <c r="AK536" s="1">
        <f>ABS(IK_diagnostics_degrees[[#This Row],[Column15]]-O535)</f>
        <v>0.60445000000000015</v>
      </c>
      <c r="AL536" s="1">
        <f>ABS(IK_diagnostics_degrees[[#This Row],[Column16]]-P535)</f>
        <v>0.32507900000000001</v>
      </c>
      <c r="AM536" s="1">
        <f>ABS(IK_diagnostics_degrees[[#This Row],[Column17]]-Q535)</f>
        <v>3.0242259999999996</v>
      </c>
      <c r="AN536" s="1">
        <f>ABS(IK_diagnostics_degrees[[#This Row],[Column18]]-R535)</f>
        <v>1.3241050000000001</v>
      </c>
      <c r="AO536" s="1">
        <f>ABS(IK_diagnostics_degrees[[#This Row],[Column19]]-S535)</f>
        <v>1.7728040000000003</v>
      </c>
      <c r="AP536" s="1">
        <f>ABS(IK_diagnostics_degrees[[#This Row],[Column20]]-T535)</f>
        <v>1.69177</v>
      </c>
      <c r="AQ536" s="1">
        <f>ABS(IK_diagnostics_degrees[[#This Row],[Column21]]-U535)</f>
        <v>2.4396400000000003</v>
      </c>
    </row>
    <row r="537" spans="1:43" x14ac:dyDescent="0.25">
      <c r="A537" s="1">
        <v>4.0212500000000002</v>
      </c>
      <c r="B537" s="1">
        <v>6.2601000000000004</v>
      </c>
      <c r="C537" s="1">
        <v>6.0941099999999997</v>
      </c>
      <c r="D537" s="1">
        <v>0.67322700000000002</v>
      </c>
      <c r="E537" s="1">
        <v>0.50530399999999998</v>
      </c>
      <c r="F537" s="1">
        <v>3.2307899999999998</v>
      </c>
      <c r="G537" s="1" t="s">
        <v>22</v>
      </c>
      <c r="H537" s="1">
        <v>2.4495900000000002</v>
      </c>
      <c r="I537" s="1">
        <v>4.5747299999999997</v>
      </c>
      <c r="J537" s="1">
        <v>0.72643899999999995</v>
      </c>
      <c r="K537" s="1">
        <v>6.2233099999999997</v>
      </c>
      <c r="L537" s="1">
        <v>2.8146899999999999E-2</v>
      </c>
      <c r="M537" s="1">
        <v>6.2616800000000001</v>
      </c>
      <c r="N537" s="1">
        <v>0.96766600000000003</v>
      </c>
      <c r="O537" s="1">
        <v>5.9729999999999999</v>
      </c>
      <c r="P537" s="1">
        <v>4.8657500000000002</v>
      </c>
      <c r="Q537" s="1">
        <v>3.0285500000000001</v>
      </c>
      <c r="R537" s="1">
        <v>3.87948</v>
      </c>
      <c r="S537" s="1">
        <v>4.4035200000000003</v>
      </c>
      <c r="T537" s="1">
        <v>5.2594700000000003</v>
      </c>
      <c r="U537" s="1" t="s">
        <v>22</v>
      </c>
      <c r="V537" s="1" t="s">
        <v>23</v>
      </c>
      <c r="W537" s="1">
        <f>ABS(IK_diagnostics_degrees[[#This Row],[Column1]]-A536)</f>
        <v>1.1097299999999999</v>
      </c>
      <c r="X537" s="1">
        <f>ABS(IK_diagnostics_degrees[[#This Row],[Column2]]-B536)</f>
        <v>4.9926900000000005</v>
      </c>
      <c r="Y537" s="1">
        <f>ABS(IK_diagnostics_degrees[[#This Row],[Column3]]-C536)</f>
        <v>4.4626899999999994</v>
      </c>
      <c r="Z537" s="1">
        <f>ABS(IK_diagnostics_degrees[[#This Row],[Column4]]-D536)</f>
        <v>4.0696330000000005</v>
      </c>
      <c r="AA537" s="1">
        <f>ABS(IK_diagnostics_degrees[[#This Row],[Column5]]-E536)</f>
        <v>1.406126</v>
      </c>
      <c r="AB537" s="1">
        <f>ABS(IK_diagnostics_degrees[[#This Row],[Column6]]-F536)</f>
        <v>0.69430000000000014</v>
      </c>
      <c r="AC537" s="1">
        <f>ABS(IK_diagnostics_degrees[[#This Row],[Column7]]-G536)</f>
        <v>4.0963000000000003</v>
      </c>
      <c r="AD537" s="1">
        <f>ABS(IK_diagnostics_degrees[[#This Row],[Column8]]-H536)</f>
        <v>0.59411000000000014</v>
      </c>
      <c r="AE537" s="1">
        <f>ABS(IK_diagnostics_degrees[[#This Row],[Column9]]-I536)</f>
        <v>4.5743603219999995</v>
      </c>
      <c r="AF537" s="1">
        <f>ABS(IK_diagnostics_degrees[[#This Row],[Column10]]-J536)</f>
        <v>8.8927000000000089E-2</v>
      </c>
      <c r="AG537" s="1">
        <f>ABS(IK_diagnostics_degrees[[#This Row],[Column11]]-K536)</f>
        <v>5.2689519999999996</v>
      </c>
      <c r="AH537" s="1">
        <f>ABS(IK_diagnostics_degrees[[#This Row],[Column12]]-L536)</f>
        <v>4.5404530999999997</v>
      </c>
      <c r="AI537" s="1">
        <f>ABS(IK_diagnostics_degrees[[#This Row],[Column13]]-M536)</f>
        <v>3.4205700000000001</v>
      </c>
      <c r="AJ537" s="1">
        <f>ABS(IK_diagnostics_degrees[[#This Row],[Column14]]-N536)</f>
        <v>2.5136940000000001</v>
      </c>
      <c r="AK537" s="1">
        <f>ABS(IK_diagnostics_degrees[[#This Row],[Column15]]-O536)</f>
        <v>3.9396399999999998</v>
      </c>
      <c r="AL537" s="1">
        <f>ABS(IK_diagnostics_degrees[[#This Row],[Column16]]-P536)</f>
        <v>3.8935470000000003</v>
      </c>
      <c r="AM537" s="1">
        <f>ABS(IK_diagnostics_degrees[[#This Row],[Column17]]-Q536)</f>
        <v>0.21457999999999977</v>
      </c>
      <c r="AN537" s="1">
        <f>ABS(IK_diagnostics_degrees[[#This Row],[Column18]]-R536)</f>
        <v>2.3575499999999998</v>
      </c>
      <c r="AO537" s="1">
        <f>ABS(IK_diagnostics_degrees[[#This Row],[Column19]]-S536)</f>
        <v>3.7947840000000004</v>
      </c>
      <c r="AP537" s="1">
        <f>ABS(IK_diagnostics_degrees[[#This Row],[Column20]]-T536)</f>
        <v>2.0461400000000003</v>
      </c>
      <c r="AQ537" s="1">
        <f>ABS(IK_diagnostics_degrees[[#This Row],[Column21]]-U536)</f>
        <v>2.82823</v>
      </c>
    </row>
    <row r="538" spans="1:43" x14ac:dyDescent="0.25">
      <c r="A538" s="1">
        <v>0.50097400000000003</v>
      </c>
      <c r="B538" s="1">
        <v>1.1144700000000001</v>
      </c>
      <c r="C538" s="1">
        <v>5.2686599999999997</v>
      </c>
      <c r="D538" s="1">
        <v>3.2039200000000001</v>
      </c>
      <c r="E538" s="1">
        <v>4.3501599999999998</v>
      </c>
      <c r="F538" s="1">
        <v>5.6716199999999999</v>
      </c>
      <c r="G538" s="1">
        <v>2.5112700000000001</v>
      </c>
      <c r="H538" s="1">
        <v>5.9225700000000003</v>
      </c>
      <c r="I538" s="1">
        <v>5.6142399999999997</v>
      </c>
      <c r="J538" s="1">
        <v>3.4390000000000001</v>
      </c>
      <c r="K538" s="1">
        <v>5.7640700000000002</v>
      </c>
      <c r="L538" s="1">
        <v>3.9956900000000002</v>
      </c>
      <c r="M538" s="1">
        <v>3.0950500000000001</v>
      </c>
      <c r="N538" s="1">
        <v>2.6083799999999999</v>
      </c>
      <c r="O538" s="1">
        <v>3.4199299999999999</v>
      </c>
      <c r="P538" s="1">
        <v>4.4665600000000003</v>
      </c>
      <c r="Q538" s="1">
        <v>4.0135199999999998</v>
      </c>
      <c r="R538" s="1">
        <v>0.29190100000000002</v>
      </c>
      <c r="S538" s="1">
        <v>3.9059900000000001</v>
      </c>
      <c r="T538" s="1">
        <v>4.3042899999999999</v>
      </c>
      <c r="U538" s="1">
        <v>1.1863699999999999</v>
      </c>
      <c r="V538" s="1" t="s">
        <v>23</v>
      </c>
      <c r="W538" s="1">
        <f>ABS(IK_diagnostics_degrees[[#This Row],[Column1]]-A537)</f>
        <v>3.520276</v>
      </c>
      <c r="X538" s="1">
        <f>ABS(IK_diagnostics_degrees[[#This Row],[Column2]]-B537)</f>
        <v>5.1456300000000006</v>
      </c>
      <c r="Y538" s="1">
        <f>ABS(IK_diagnostics_degrees[[#This Row],[Column3]]-C537)</f>
        <v>0.82545000000000002</v>
      </c>
      <c r="Z538" s="1">
        <f>ABS(IK_diagnostics_degrees[[#This Row],[Column4]]-D537)</f>
        <v>2.5306930000000003</v>
      </c>
      <c r="AA538" s="1">
        <f>ABS(IK_diagnostics_degrees[[#This Row],[Column5]]-E537)</f>
        <v>3.8448560000000001</v>
      </c>
      <c r="AB538" s="1">
        <f>ABS(IK_diagnostics_degrees[[#This Row],[Column6]]-F537)</f>
        <v>2.4408300000000001</v>
      </c>
      <c r="AC538" s="1">
        <f>ABS(IK_diagnostics_degrees[[#This Row],[Column7]]-G537)</f>
        <v>2.5112700000000001</v>
      </c>
      <c r="AD538" s="1">
        <f>ABS(IK_diagnostics_degrees[[#This Row],[Column8]]-H537)</f>
        <v>3.4729800000000002</v>
      </c>
      <c r="AE538" s="1">
        <f>ABS(IK_diagnostics_degrees[[#This Row],[Column9]]-I537)</f>
        <v>1.0395099999999999</v>
      </c>
      <c r="AF538" s="1">
        <f>ABS(IK_diagnostics_degrees[[#This Row],[Column10]]-J537)</f>
        <v>2.712561</v>
      </c>
      <c r="AG538" s="1">
        <f>ABS(IK_diagnostics_degrees[[#This Row],[Column11]]-K537)</f>
        <v>0.45923999999999943</v>
      </c>
      <c r="AH538" s="1">
        <f>ABS(IK_diagnostics_degrees[[#This Row],[Column12]]-L537)</f>
        <v>3.9675431000000003</v>
      </c>
      <c r="AI538" s="1">
        <f>ABS(IK_diagnostics_degrees[[#This Row],[Column13]]-M537)</f>
        <v>3.1666300000000001</v>
      </c>
      <c r="AJ538" s="1">
        <f>ABS(IK_diagnostics_degrees[[#This Row],[Column14]]-N537)</f>
        <v>1.640714</v>
      </c>
      <c r="AK538" s="1">
        <f>ABS(IK_diagnostics_degrees[[#This Row],[Column15]]-O537)</f>
        <v>2.55307</v>
      </c>
      <c r="AL538" s="1">
        <f>ABS(IK_diagnostics_degrees[[#This Row],[Column16]]-P537)</f>
        <v>0.39918999999999993</v>
      </c>
      <c r="AM538" s="1">
        <f>ABS(IK_diagnostics_degrees[[#This Row],[Column17]]-Q537)</f>
        <v>0.98496999999999968</v>
      </c>
      <c r="AN538" s="1">
        <f>ABS(IK_diagnostics_degrees[[#This Row],[Column18]]-R537)</f>
        <v>3.5875789999999999</v>
      </c>
      <c r="AO538" s="1">
        <f>ABS(IK_diagnostics_degrees[[#This Row],[Column19]]-S537)</f>
        <v>0.49753000000000025</v>
      </c>
      <c r="AP538" s="1">
        <f>ABS(IK_diagnostics_degrees[[#This Row],[Column20]]-T537)</f>
        <v>0.95518000000000036</v>
      </c>
      <c r="AQ538" s="1">
        <f>ABS(IK_diagnostics_degrees[[#This Row],[Column21]]-U537)</f>
        <v>1.1863699999999999</v>
      </c>
    </row>
    <row r="539" spans="1:43" x14ac:dyDescent="0.25">
      <c r="A539" s="1">
        <v>6.20838</v>
      </c>
      <c r="B539" s="1">
        <v>2.53471</v>
      </c>
      <c r="C539" s="1">
        <v>1.9222600000000001</v>
      </c>
      <c r="D539" s="1">
        <v>4.4309500000000002</v>
      </c>
      <c r="E539" s="1">
        <v>3.0260099999999999</v>
      </c>
      <c r="F539" s="1">
        <v>5.2150699999999999</v>
      </c>
      <c r="G539" s="1">
        <v>1.5609599999999999</v>
      </c>
      <c r="H539" s="1">
        <v>0.35636899999999999</v>
      </c>
      <c r="I539" s="1">
        <v>0.76164900000000002</v>
      </c>
      <c r="J539" s="1">
        <v>8.9070800000000006E-2</v>
      </c>
      <c r="K539" s="1">
        <v>3.31108</v>
      </c>
      <c r="L539" s="1">
        <v>1.8729</v>
      </c>
      <c r="M539" s="1">
        <v>2.91228</v>
      </c>
      <c r="N539" s="1">
        <v>4.6970799999999997</v>
      </c>
      <c r="O539" s="1">
        <v>5.8552499999999998</v>
      </c>
      <c r="P539" s="1">
        <v>4.6123500000000002</v>
      </c>
      <c r="Q539" s="1">
        <v>2.64819</v>
      </c>
      <c r="R539" s="1">
        <v>3.4157199999999999</v>
      </c>
      <c r="S539" s="1">
        <v>5.8419400000000001</v>
      </c>
      <c r="T539" s="1">
        <v>4.0856700000000004</v>
      </c>
      <c r="U539" s="1">
        <v>1.0642</v>
      </c>
      <c r="V539" s="1" t="s">
        <v>23</v>
      </c>
      <c r="W539" s="1">
        <f>ABS(IK_diagnostics_degrees[[#This Row],[Column1]]-A538)</f>
        <v>5.7074059999999998</v>
      </c>
      <c r="X539" s="1">
        <f>ABS(IK_diagnostics_degrees[[#This Row],[Column2]]-B538)</f>
        <v>1.4202399999999999</v>
      </c>
      <c r="Y539" s="1">
        <f>ABS(IK_diagnostics_degrees[[#This Row],[Column3]]-C538)</f>
        <v>3.3463999999999996</v>
      </c>
      <c r="Z539" s="1">
        <f>ABS(IK_diagnostics_degrees[[#This Row],[Column4]]-D538)</f>
        <v>1.2270300000000001</v>
      </c>
      <c r="AA539" s="1">
        <f>ABS(IK_diagnostics_degrees[[#This Row],[Column5]]-E538)</f>
        <v>1.3241499999999999</v>
      </c>
      <c r="AB539" s="1">
        <f>ABS(IK_diagnostics_degrees[[#This Row],[Column6]]-F538)</f>
        <v>0.45655000000000001</v>
      </c>
      <c r="AC539" s="1">
        <f>ABS(IK_diagnostics_degrees[[#This Row],[Column7]]-G538)</f>
        <v>0.95031000000000021</v>
      </c>
      <c r="AD539" s="1">
        <f>ABS(IK_diagnostics_degrees[[#This Row],[Column8]]-H538)</f>
        <v>5.5662010000000004</v>
      </c>
      <c r="AE539" s="1">
        <f>ABS(IK_diagnostics_degrees[[#This Row],[Column9]]-I538)</f>
        <v>4.8525909999999994</v>
      </c>
      <c r="AF539" s="1">
        <f>ABS(IK_diagnostics_degrees[[#This Row],[Column10]]-J538)</f>
        <v>3.3499292000000001</v>
      </c>
      <c r="AG539" s="1">
        <f>ABS(IK_diagnostics_degrees[[#This Row],[Column11]]-K538)</f>
        <v>2.4529900000000002</v>
      </c>
      <c r="AH539" s="1">
        <f>ABS(IK_diagnostics_degrees[[#This Row],[Column12]]-L538)</f>
        <v>2.1227900000000002</v>
      </c>
      <c r="AI539" s="1">
        <f>ABS(IK_diagnostics_degrees[[#This Row],[Column13]]-M538)</f>
        <v>0.1827700000000001</v>
      </c>
      <c r="AJ539" s="1">
        <f>ABS(IK_diagnostics_degrees[[#This Row],[Column14]]-N538)</f>
        <v>2.0886999999999998</v>
      </c>
      <c r="AK539" s="1">
        <f>ABS(IK_diagnostics_degrees[[#This Row],[Column15]]-O538)</f>
        <v>2.4353199999999999</v>
      </c>
      <c r="AL539" s="1">
        <f>ABS(IK_diagnostics_degrees[[#This Row],[Column16]]-P538)</f>
        <v>0.14578999999999986</v>
      </c>
      <c r="AM539" s="1">
        <f>ABS(IK_diagnostics_degrees[[#This Row],[Column17]]-Q538)</f>
        <v>1.3653299999999997</v>
      </c>
      <c r="AN539" s="1">
        <f>ABS(IK_diagnostics_degrees[[#This Row],[Column18]]-R538)</f>
        <v>3.1238189999999997</v>
      </c>
      <c r="AO539" s="1">
        <f>ABS(IK_diagnostics_degrees[[#This Row],[Column19]]-S538)</f>
        <v>1.9359500000000001</v>
      </c>
      <c r="AP539" s="1">
        <f>ABS(IK_diagnostics_degrees[[#This Row],[Column20]]-T538)</f>
        <v>0.21861999999999959</v>
      </c>
      <c r="AQ539" s="1">
        <f>ABS(IK_diagnostics_degrees[[#This Row],[Column21]]-U538)</f>
        <v>0.12216999999999989</v>
      </c>
    </row>
    <row r="540" spans="1:43" x14ac:dyDescent="0.25">
      <c r="A540" s="1">
        <v>3.6254300000000002</v>
      </c>
      <c r="B540" s="1">
        <v>1.7749500000000001E-4</v>
      </c>
      <c r="C540" s="1">
        <v>1.1480300000000001</v>
      </c>
      <c r="D540" s="1">
        <v>3.98664</v>
      </c>
      <c r="E540" s="1">
        <v>1.8103</v>
      </c>
      <c r="F540" s="1">
        <v>5.46739</v>
      </c>
      <c r="G540" s="1">
        <v>2.1093099999999998</v>
      </c>
      <c r="H540" s="1">
        <v>5.1292200000000001</v>
      </c>
      <c r="I540" s="1">
        <v>6.1370899999999997</v>
      </c>
      <c r="J540" s="1">
        <v>5.9551400000000001</v>
      </c>
      <c r="K540" s="1">
        <v>1.8099499999999999</v>
      </c>
      <c r="L540" s="1" t="s">
        <v>22</v>
      </c>
      <c r="M540" s="1">
        <v>2.09171</v>
      </c>
      <c r="N540" s="1">
        <v>3.3990399999999998</v>
      </c>
      <c r="O540" s="1">
        <v>3.6370300000000002</v>
      </c>
      <c r="P540" s="1">
        <v>4.3255800000000004</v>
      </c>
      <c r="Q540" s="1">
        <v>2.84883</v>
      </c>
      <c r="R540" s="1">
        <v>4.7158899999999999</v>
      </c>
      <c r="S540" s="1">
        <v>0.44685799999999998</v>
      </c>
      <c r="T540" s="1">
        <v>5.1892699999999996</v>
      </c>
      <c r="U540" s="1">
        <v>2.2321499999999999</v>
      </c>
      <c r="V540" s="1" t="s">
        <v>23</v>
      </c>
      <c r="W540" s="1">
        <f>ABS(IK_diagnostics_degrees[[#This Row],[Column1]]-A539)</f>
        <v>2.5829499999999999</v>
      </c>
      <c r="X540" s="1">
        <f>ABS(IK_diagnostics_degrees[[#This Row],[Column2]]-B539)</f>
        <v>2.534532505</v>
      </c>
      <c r="Y540" s="1">
        <f>ABS(IK_diagnostics_degrees[[#This Row],[Column3]]-C539)</f>
        <v>0.77422999999999997</v>
      </c>
      <c r="Z540" s="1">
        <f>ABS(IK_diagnostics_degrees[[#This Row],[Column4]]-D539)</f>
        <v>0.4443100000000002</v>
      </c>
      <c r="AA540" s="1">
        <f>ABS(IK_diagnostics_degrees[[#This Row],[Column5]]-E539)</f>
        <v>1.2157099999999998</v>
      </c>
      <c r="AB540" s="1">
        <f>ABS(IK_diagnostics_degrees[[#This Row],[Column6]]-F539)</f>
        <v>0.2523200000000001</v>
      </c>
      <c r="AC540" s="1">
        <f>ABS(IK_diagnostics_degrees[[#This Row],[Column7]]-G539)</f>
        <v>0.54834999999999989</v>
      </c>
      <c r="AD540" s="1">
        <f>ABS(IK_diagnostics_degrees[[#This Row],[Column8]]-H539)</f>
        <v>4.7728510000000002</v>
      </c>
      <c r="AE540" s="1">
        <f>ABS(IK_diagnostics_degrees[[#This Row],[Column9]]-I539)</f>
        <v>5.3754409999999995</v>
      </c>
      <c r="AF540" s="1">
        <f>ABS(IK_diagnostics_degrees[[#This Row],[Column10]]-J539)</f>
        <v>5.8660692000000001</v>
      </c>
      <c r="AG540" s="1">
        <f>ABS(IK_diagnostics_degrees[[#This Row],[Column11]]-K539)</f>
        <v>1.5011300000000001</v>
      </c>
      <c r="AH540" s="1">
        <f>ABS(IK_diagnostics_degrees[[#This Row],[Column12]]-L539)</f>
        <v>1.8729</v>
      </c>
      <c r="AI540" s="1">
        <f>ABS(IK_diagnostics_degrees[[#This Row],[Column13]]-M539)</f>
        <v>0.82057000000000002</v>
      </c>
      <c r="AJ540" s="1">
        <f>ABS(IK_diagnostics_degrees[[#This Row],[Column14]]-N539)</f>
        <v>1.2980399999999999</v>
      </c>
      <c r="AK540" s="1">
        <f>ABS(IK_diagnostics_degrees[[#This Row],[Column15]]-O539)</f>
        <v>2.2182199999999996</v>
      </c>
      <c r="AL540" s="1">
        <f>ABS(IK_diagnostics_degrees[[#This Row],[Column16]]-P539)</f>
        <v>0.28676999999999975</v>
      </c>
      <c r="AM540" s="1">
        <f>ABS(IK_diagnostics_degrees[[#This Row],[Column17]]-Q539)</f>
        <v>0.20063999999999993</v>
      </c>
      <c r="AN540" s="1">
        <f>ABS(IK_diagnostics_degrees[[#This Row],[Column18]]-R539)</f>
        <v>1.30017</v>
      </c>
      <c r="AO540" s="1">
        <f>ABS(IK_diagnostics_degrees[[#This Row],[Column19]]-S539)</f>
        <v>5.3950820000000004</v>
      </c>
      <c r="AP540" s="1">
        <f>ABS(IK_diagnostics_degrees[[#This Row],[Column20]]-T539)</f>
        <v>1.1035999999999992</v>
      </c>
      <c r="AQ540" s="1">
        <f>ABS(IK_diagnostics_degrees[[#This Row],[Column21]]-U539)</f>
        <v>1.1679499999999998</v>
      </c>
    </row>
    <row r="541" spans="1:43" x14ac:dyDescent="0.25">
      <c r="A541" s="1">
        <v>1.0190300000000001</v>
      </c>
      <c r="B541" s="1">
        <v>3.9744700000000002</v>
      </c>
      <c r="C541" s="1">
        <v>3.1002000000000001</v>
      </c>
      <c r="D541" s="1">
        <v>6.2831900000000003</v>
      </c>
      <c r="E541" s="1">
        <v>3.62974</v>
      </c>
      <c r="F541" s="1">
        <v>2.1326900000000002</v>
      </c>
      <c r="G541" s="1">
        <v>5.9967300000000003</v>
      </c>
      <c r="H541" s="1">
        <v>5.2925399999999998</v>
      </c>
      <c r="I541" s="1">
        <v>2.98014</v>
      </c>
      <c r="J541" s="1">
        <v>2.7590599999999998</v>
      </c>
      <c r="K541" s="1">
        <v>4.8561100000000001</v>
      </c>
      <c r="L541" s="1">
        <v>4.9439200000000003</v>
      </c>
      <c r="M541" s="1">
        <v>5.6620900000000001</v>
      </c>
      <c r="N541" s="1">
        <v>4.6378899999999996</v>
      </c>
      <c r="O541" s="1">
        <v>0.50962600000000002</v>
      </c>
      <c r="P541" s="1">
        <v>1.4643900000000001</v>
      </c>
      <c r="Q541" s="1">
        <v>3.47912</v>
      </c>
      <c r="R541" s="1">
        <v>3.7408700000000001</v>
      </c>
      <c r="S541" s="1">
        <v>3.3330199999999999</v>
      </c>
      <c r="T541" s="1">
        <v>0.67910300000000001</v>
      </c>
      <c r="U541" s="1">
        <v>6.1650299999999998</v>
      </c>
      <c r="V541" s="1" t="s">
        <v>23</v>
      </c>
      <c r="W541" s="1">
        <f>ABS(IK_diagnostics_degrees[[#This Row],[Column1]]-A540)</f>
        <v>2.6063999999999998</v>
      </c>
      <c r="X541" s="1">
        <f>ABS(IK_diagnostics_degrees[[#This Row],[Column2]]-B540)</f>
        <v>3.9742925050000002</v>
      </c>
      <c r="Y541" s="1">
        <f>ABS(IK_diagnostics_degrees[[#This Row],[Column3]]-C540)</f>
        <v>1.95217</v>
      </c>
      <c r="Z541" s="1">
        <f>ABS(IK_diagnostics_degrees[[#This Row],[Column4]]-D540)</f>
        <v>2.2965500000000003</v>
      </c>
      <c r="AA541" s="1">
        <f>ABS(IK_diagnostics_degrees[[#This Row],[Column5]]-E540)</f>
        <v>1.8194399999999999</v>
      </c>
      <c r="AB541" s="1">
        <f>ABS(IK_diagnostics_degrees[[#This Row],[Column6]]-F540)</f>
        <v>3.3346999999999998</v>
      </c>
      <c r="AC541" s="1">
        <f>ABS(IK_diagnostics_degrees[[#This Row],[Column7]]-G540)</f>
        <v>3.8874200000000005</v>
      </c>
      <c r="AD541" s="1">
        <f>ABS(IK_diagnostics_degrees[[#This Row],[Column8]]-H540)</f>
        <v>0.16331999999999969</v>
      </c>
      <c r="AE541" s="1">
        <f>ABS(IK_diagnostics_degrees[[#This Row],[Column9]]-I540)</f>
        <v>3.1569499999999997</v>
      </c>
      <c r="AF541" s="1">
        <f>ABS(IK_diagnostics_degrees[[#This Row],[Column10]]-J540)</f>
        <v>3.1960800000000003</v>
      </c>
      <c r="AG541" s="1">
        <f>ABS(IK_diagnostics_degrees[[#This Row],[Column11]]-K540)</f>
        <v>3.0461600000000004</v>
      </c>
      <c r="AH541" s="1">
        <f>ABS(IK_diagnostics_degrees[[#This Row],[Column12]]-L540)</f>
        <v>4.9439200000000003</v>
      </c>
      <c r="AI541" s="1">
        <f>ABS(IK_diagnostics_degrees[[#This Row],[Column13]]-M540)</f>
        <v>3.5703800000000001</v>
      </c>
      <c r="AJ541" s="1">
        <f>ABS(IK_diagnostics_degrees[[#This Row],[Column14]]-N540)</f>
        <v>1.2388499999999998</v>
      </c>
      <c r="AK541" s="1">
        <f>ABS(IK_diagnostics_degrees[[#This Row],[Column15]]-O540)</f>
        <v>3.1274040000000003</v>
      </c>
      <c r="AL541" s="1">
        <f>ABS(IK_diagnostics_degrees[[#This Row],[Column16]]-P540)</f>
        <v>2.8611900000000006</v>
      </c>
      <c r="AM541" s="1">
        <f>ABS(IK_diagnostics_degrees[[#This Row],[Column17]]-Q540)</f>
        <v>0.63029000000000002</v>
      </c>
      <c r="AN541" s="1">
        <f>ABS(IK_diagnostics_degrees[[#This Row],[Column18]]-R540)</f>
        <v>0.97501999999999978</v>
      </c>
      <c r="AO541" s="1">
        <f>ABS(IK_diagnostics_degrees[[#This Row],[Column19]]-S540)</f>
        <v>2.8861619999999997</v>
      </c>
      <c r="AP541" s="1">
        <f>ABS(IK_diagnostics_degrees[[#This Row],[Column20]]-T540)</f>
        <v>4.5101669999999991</v>
      </c>
      <c r="AQ541" s="1">
        <f>ABS(IK_diagnostics_degrees[[#This Row],[Column21]]-U540)</f>
        <v>3.9328799999999999</v>
      </c>
    </row>
    <row r="542" spans="1:43" x14ac:dyDescent="0.25">
      <c r="A542" s="1">
        <v>2.3280400000000001</v>
      </c>
      <c r="B542" s="1">
        <v>1.9304600000000001</v>
      </c>
      <c r="C542" s="1">
        <v>4.2270799999999999</v>
      </c>
      <c r="D542" s="1">
        <v>4.1267899999999997</v>
      </c>
      <c r="E542" s="1">
        <v>4.5922999999999998</v>
      </c>
      <c r="F542" s="1">
        <v>1.06673</v>
      </c>
      <c r="G542" s="1">
        <v>1.1186400000000001</v>
      </c>
      <c r="H542" s="1">
        <v>6.1447500000000002</v>
      </c>
      <c r="I542" s="1">
        <v>3.1893400000000001</v>
      </c>
      <c r="J542" s="1">
        <v>6.0732299999999997</v>
      </c>
      <c r="K542" s="1">
        <v>0.57509699999999997</v>
      </c>
      <c r="L542" s="1">
        <v>1.6798299999999999</v>
      </c>
      <c r="M542" s="1">
        <v>7.2448800000000004E-3</v>
      </c>
      <c r="N542" s="1">
        <v>2.9711400000000001</v>
      </c>
      <c r="O542" s="1">
        <v>4.2167500000000002</v>
      </c>
      <c r="P542" s="1">
        <v>4.0872200000000003</v>
      </c>
      <c r="Q542" s="1">
        <v>5.5943399999999999</v>
      </c>
      <c r="R542" s="1">
        <v>6.2496</v>
      </c>
      <c r="S542" s="1">
        <v>4.1021000000000001</v>
      </c>
      <c r="T542" s="1">
        <v>1.7695099999999999</v>
      </c>
      <c r="U542" s="1">
        <v>1.8864099999999999</v>
      </c>
      <c r="V542" s="1" t="s">
        <v>23</v>
      </c>
      <c r="W542" s="1">
        <f>ABS(IK_diagnostics_degrees[[#This Row],[Column1]]-A541)</f>
        <v>1.30901</v>
      </c>
      <c r="X542" s="1">
        <f>ABS(IK_diagnostics_degrees[[#This Row],[Column2]]-B541)</f>
        <v>2.0440100000000001</v>
      </c>
      <c r="Y542" s="1">
        <f>ABS(IK_diagnostics_degrees[[#This Row],[Column3]]-C541)</f>
        <v>1.1268799999999999</v>
      </c>
      <c r="Z542" s="1">
        <f>ABS(IK_diagnostics_degrees[[#This Row],[Column4]]-D541)</f>
        <v>2.1564000000000005</v>
      </c>
      <c r="AA542" s="1">
        <f>ABS(IK_diagnostics_degrees[[#This Row],[Column5]]-E541)</f>
        <v>0.96255999999999986</v>
      </c>
      <c r="AB542" s="1">
        <f>ABS(IK_diagnostics_degrees[[#This Row],[Column6]]-F541)</f>
        <v>1.0659600000000002</v>
      </c>
      <c r="AC542" s="1">
        <f>ABS(IK_diagnostics_degrees[[#This Row],[Column7]]-G541)</f>
        <v>4.8780900000000003</v>
      </c>
      <c r="AD542" s="1">
        <f>ABS(IK_diagnostics_degrees[[#This Row],[Column8]]-H541)</f>
        <v>0.85221000000000036</v>
      </c>
      <c r="AE542" s="1">
        <f>ABS(IK_diagnostics_degrees[[#This Row],[Column9]]-I541)</f>
        <v>0.20920000000000005</v>
      </c>
      <c r="AF542" s="1">
        <f>ABS(IK_diagnostics_degrees[[#This Row],[Column10]]-J541)</f>
        <v>3.3141699999999998</v>
      </c>
      <c r="AG542" s="1">
        <f>ABS(IK_diagnostics_degrees[[#This Row],[Column11]]-K541)</f>
        <v>4.2810129999999997</v>
      </c>
      <c r="AH542" s="1">
        <f>ABS(IK_diagnostics_degrees[[#This Row],[Column12]]-L541)</f>
        <v>3.2640900000000004</v>
      </c>
      <c r="AI542" s="1">
        <f>ABS(IK_diagnostics_degrees[[#This Row],[Column13]]-M541)</f>
        <v>5.6548451200000001</v>
      </c>
      <c r="AJ542" s="1">
        <f>ABS(IK_diagnostics_degrees[[#This Row],[Column14]]-N541)</f>
        <v>1.6667499999999995</v>
      </c>
      <c r="AK542" s="1">
        <f>ABS(IK_diagnostics_degrees[[#This Row],[Column15]]-O541)</f>
        <v>3.7071240000000003</v>
      </c>
      <c r="AL542" s="1">
        <f>ABS(IK_diagnostics_degrees[[#This Row],[Column16]]-P541)</f>
        <v>2.6228300000000004</v>
      </c>
      <c r="AM542" s="1">
        <f>ABS(IK_diagnostics_degrees[[#This Row],[Column17]]-Q541)</f>
        <v>2.1152199999999999</v>
      </c>
      <c r="AN542" s="1">
        <f>ABS(IK_diagnostics_degrees[[#This Row],[Column18]]-R541)</f>
        <v>2.5087299999999999</v>
      </c>
      <c r="AO542" s="1">
        <f>ABS(IK_diagnostics_degrees[[#This Row],[Column19]]-S541)</f>
        <v>0.76908000000000021</v>
      </c>
      <c r="AP542" s="1">
        <f>ABS(IK_diagnostics_degrees[[#This Row],[Column20]]-T541)</f>
        <v>1.0904069999999999</v>
      </c>
      <c r="AQ542" s="1">
        <f>ABS(IK_diagnostics_degrees[[#This Row],[Column21]]-U541)</f>
        <v>4.2786200000000001</v>
      </c>
    </row>
    <row r="543" spans="1:43" x14ac:dyDescent="0.25">
      <c r="A543" s="1">
        <v>1.5152399999999999</v>
      </c>
      <c r="B543" s="1">
        <v>1.18726</v>
      </c>
      <c r="C543" s="1">
        <v>5.52257</v>
      </c>
      <c r="D543" s="1">
        <v>0.89192300000000002</v>
      </c>
      <c r="E543" s="1">
        <v>1.2039500000000001</v>
      </c>
      <c r="F543" s="1">
        <v>4.6859500000000001</v>
      </c>
      <c r="G543" s="1">
        <v>4.4569599999999996</v>
      </c>
      <c r="H543" s="1">
        <v>6.2574199999999998</v>
      </c>
      <c r="I543" s="1">
        <v>4.8568800000000003</v>
      </c>
      <c r="J543" s="1">
        <v>9.2139299999999993E-2</v>
      </c>
      <c r="K543" s="1">
        <v>3.82056</v>
      </c>
      <c r="L543" s="1">
        <v>3.2768899999999999</v>
      </c>
      <c r="M543" s="1">
        <v>6.2831900000000003</v>
      </c>
      <c r="N543" s="1">
        <v>4.3842600000000003</v>
      </c>
      <c r="O543" s="1">
        <v>1.5367599999999999</v>
      </c>
      <c r="P543" s="1">
        <v>3.3498299999999999</v>
      </c>
      <c r="Q543" s="1">
        <v>3.14133</v>
      </c>
      <c r="R543" s="1">
        <v>0.62503600000000004</v>
      </c>
      <c r="S543" s="1">
        <v>1.6938</v>
      </c>
      <c r="T543" s="1">
        <v>5.8074500000000002</v>
      </c>
      <c r="U543" s="1">
        <v>1.8960900000000001</v>
      </c>
      <c r="V543" s="1" t="s">
        <v>23</v>
      </c>
      <c r="W543" s="1">
        <f>ABS(IK_diagnostics_degrees[[#This Row],[Column1]]-A542)</f>
        <v>0.81280000000000019</v>
      </c>
      <c r="X543" s="1">
        <f>ABS(IK_diagnostics_degrees[[#This Row],[Column2]]-B542)</f>
        <v>0.74320000000000008</v>
      </c>
      <c r="Y543" s="1">
        <f>ABS(IK_diagnostics_degrees[[#This Row],[Column3]]-C542)</f>
        <v>1.29549</v>
      </c>
      <c r="Z543" s="1">
        <f>ABS(IK_diagnostics_degrees[[#This Row],[Column4]]-D542)</f>
        <v>3.2348669999999995</v>
      </c>
      <c r="AA543" s="1">
        <f>ABS(IK_diagnostics_degrees[[#This Row],[Column5]]-E542)</f>
        <v>3.38835</v>
      </c>
      <c r="AB543" s="1">
        <f>ABS(IK_diagnostics_degrees[[#This Row],[Column6]]-F542)</f>
        <v>3.6192200000000003</v>
      </c>
      <c r="AC543" s="1">
        <f>ABS(IK_diagnostics_degrees[[#This Row],[Column7]]-G542)</f>
        <v>3.3383199999999995</v>
      </c>
      <c r="AD543" s="1">
        <f>ABS(IK_diagnostics_degrees[[#This Row],[Column8]]-H542)</f>
        <v>0.1126699999999996</v>
      </c>
      <c r="AE543" s="1">
        <f>ABS(IK_diagnostics_degrees[[#This Row],[Column9]]-I542)</f>
        <v>1.6675400000000002</v>
      </c>
      <c r="AF543" s="1">
        <f>ABS(IK_diagnostics_degrees[[#This Row],[Column10]]-J542)</f>
        <v>5.9810906999999993</v>
      </c>
      <c r="AG543" s="1">
        <f>ABS(IK_diagnostics_degrees[[#This Row],[Column11]]-K542)</f>
        <v>3.245463</v>
      </c>
      <c r="AH543" s="1">
        <f>ABS(IK_diagnostics_degrees[[#This Row],[Column12]]-L542)</f>
        <v>1.5970599999999999</v>
      </c>
      <c r="AI543" s="1">
        <f>ABS(IK_diagnostics_degrees[[#This Row],[Column13]]-M542)</f>
        <v>6.2759451200000003</v>
      </c>
      <c r="AJ543" s="1">
        <f>ABS(IK_diagnostics_degrees[[#This Row],[Column14]]-N542)</f>
        <v>1.4131200000000002</v>
      </c>
      <c r="AK543" s="1">
        <f>ABS(IK_diagnostics_degrees[[#This Row],[Column15]]-O542)</f>
        <v>2.6799900000000001</v>
      </c>
      <c r="AL543" s="1">
        <f>ABS(IK_diagnostics_degrees[[#This Row],[Column16]]-P542)</f>
        <v>0.73739000000000043</v>
      </c>
      <c r="AM543" s="1">
        <f>ABS(IK_diagnostics_degrees[[#This Row],[Column17]]-Q542)</f>
        <v>2.4530099999999999</v>
      </c>
      <c r="AN543" s="1">
        <f>ABS(IK_diagnostics_degrees[[#This Row],[Column18]]-R542)</f>
        <v>5.6245640000000003</v>
      </c>
      <c r="AO543" s="1">
        <f>ABS(IK_diagnostics_degrees[[#This Row],[Column19]]-S542)</f>
        <v>2.4083000000000001</v>
      </c>
      <c r="AP543" s="1">
        <f>ABS(IK_diagnostics_degrees[[#This Row],[Column20]]-T542)</f>
        <v>4.0379400000000008</v>
      </c>
      <c r="AQ543" s="1">
        <f>ABS(IK_diagnostics_degrees[[#This Row],[Column21]]-U542)</f>
        <v>9.6800000000001329E-3</v>
      </c>
    </row>
    <row r="544" spans="1:43" x14ac:dyDescent="0.25">
      <c r="A544" s="1">
        <v>3.1309300000000002</v>
      </c>
      <c r="B544" s="1">
        <v>1.8385899999999999</v>
      </c>
      <c r="C544" s="1">
        <v>3.8450700000000002</v>
      </c>
      <c r="D544" s="1">
        <v>0.79951899999999998</v>
      </c>
      <c r="E544" s="1">
        <v>4.5338099999999999</v>
      </c>
      <c r="F544" s="1">
        <v>4.4655899999999997</v>
      </c>
      <c r="G544" s="1">
        <v>2.6444399999999999</v>
      </c>
      <c r="H544" s="1">
        <v>5.0818899999999996</v>
      </c>
      <c r="I544" s="1">
        <v>5.28118</v>
      </c>
      <c r="J544" s="1">
        <v>1.44618</v>
      </c>
      <c r="K544" s="1">
        <v>3.7483599999999999</v>
      </c>
      <c r="L544" s="1">
        <v>2.9649999999999999</v>
      </c>
      <c r="M544" s="1">
        <v>6.2831900000000003</v>
      </c>
      <c r="N544" s="1">
        <v>2.31595</v>
      </c>
      <c r="O544" s="1">
        <v>5.1772200000000002</v>
      </c>
      <c r="P544" s="1">
        <v>4.2892200000000003</v>
      </c>
      <c r="Q544" s="1">
        <v>5.6791999999999998</v>
      </c>
      <c r="R544" s="1">
        <v>4.1331499999999997</v>
      </c>
      <c r="S544" s="1">
        <v>0.75774600000000003</v>
      </c>
      <c r="T544" s="1">
        <v>5.8647400000000003</v>
      </c>
      <c r="U544" s="1">
        <v>3.1710799999999999</v>
      </c>
      <c r="V544" s="1" t="s">
        <v>23</v>
      </c>
      <c r="W544" s="1">
        <f>ABS(IK_diagnostics_degrees[[#This Row],[Column1]]-A543)</f>
        <v>1.6156900000000003</v>
      </c>
      <c r="X544" s="1">
        <f>ABS(IK_diagnostics_degrees[[#This Row],[Column2]]-B543)</f>
        <v>0.65132999999999996</v>
      </c>
      <c r="Y544" s="1">
        <f>ABS(IK_diagnostics_degrees[[#This Row],[Column3]]-C543)</f>
        <v>1.6774999999999998</v>
      </c>
      <c r="Z544" s="1">
        <f>ABS(IK_diagnostics_degrees[[#This Row],[Column4]]-D543)</f>
        <v>9.2404000000000042E-2</v>
      </c>
      <c r="AA544" s="1">
        <f>ABS(IK_diagnostics_degrees[[#This Row],[Column5]]-E543)</f>
        <v>3.32986</v>
      </c>
      <c r="AB544" s="1">
        <f>ABS(IK_diagnostics_degrees[[#This Row],[Column6]]-F543)</f>
        <v>0.22036000000000033</v>
      </c>
      <c r="AC544" s="1">
        <f>ABS(IK_diagnostics_degrees[[#This Row],[Column7]]-G543)</f>
        <v>1.8125199999999997</v>
      </c>
      <c r="AD544" s="1">
        <f>ABS(IK_diagnostics_degrees[[#This Row],[Column8]]-H543)</f>
        <v>1.1755300000000002</v>
      </c>
      <c r="AE544" s="1">
        <f>ABS(IK_diagnostics_degrees[[#This Row],[Column9]]-I543)</f>
        <v>0.42429999999999968</v>
      </c>
      <c r="AF544" s="1">
        <f>ABS(IK_diagnostics_degrees[[#This Row],[Column10]]-J543)</f>
        <v>1.3540407000000001</v>
      </c>
      <c r="AG544" s="1">
        <f>ABS(IK_diagnostics_degrees[[#This Row],[Column11]]-K543)</f>
        <v>7.2200000000000042E-2</v>
      </c>
      <c r="AH544" s="1">
        <f>ABS(IK_diagnostics_degrees[[#This Row],[Column12]]-L543)</f>
        <v>0.31189</v>
      </c>
      <c r="AI544" s="1">
        <f>ABS(IK_diagnostics_degrees[[#This Row],[Column13]]-M543)</f>
        <v>0</v>
      </c>
      <c r="AJ544" s="1">
        <f>ABS(IK_diagnostics_degrees[[#This Row],[Column14]]-N543)</f>
        <v>2.0683100000000003</v>
      </c>
      <c r="AK544" s="1">
        <f>ABS(IK_diagnostics_degrees[[#This Row],[Column15]]-O543)</f>
        <v>3.64046</v>
      </c>
      <c r="AL544" s="1">
        <f>ABS(IK_diagnostics_degrees[[#This Row],[Column16]]-P543)</f>
        <v>0.93939000000000039</v>
      </c>
      <c r="AM544" s="1">
        <f>ABS(IK_diagnostics_degrees[[#This Row],[Column17]]-Q543)</f>
        <v>2.5378699999999998</v>
      </c>
      <c r="AN544" s="1">
        <f>ABS(IK_diagnostics_degrees[[#This Row],[Column18]]-R543)</f>
        <v>3.5081139999999995</v>
      </c>
      <c r="AO544" s="1">
        <f>ABS(IK_diagnostics_degrees[[#This Row],[Column19]]-S543)</f>
        <v>0.93605399999999994</v>
      </c>
      <c r="AP544" s="1">
        <f>ABS(IK_diagnostics_degrees[[#This Row],[Column20]]-T543)</f>
        <v>5.7290000000000063E-2</v>
      </c>
      <c r="AQ544" s="1">
        <f>ABS(IK_diagnostics_degrees[[#This Row],[Column21]]-U543)</f>
        <v>1.2749899999999998</v>
      </c>
    </row>
    <row r="545" spans="1:43" x14ac:dyDescent="0.25">
      <c r="A545" s="1">
        <v>5.0850499999999998</v>
      </c>
      <c r="B545" s="1">
        <v>4.1576500000000003</v>
      </c>
      <c r="C545" s="1">
        <v>2.39174</v>
      </c>
      <c r="D545" s="1">
        <v>0.14485300000000001</v>
      </c>
      <c r="E545" s="1">
        <v>1.8640099999999999</v>
      </c>
      <c r="F545" s="1">
        <v>4.8264800000000001</v>
      </c>
      <c r="G545" s="1" t="s">
        <v>22</v>
      </c>
      <c r="H545" s="1">
        <v>3.2273900000000002</v>
      </c>
      <c r="I545" s="1">
        <v>5.1297499999999996</v>
      </c>
      <c r="J545" s="1">
        <v>3.5316399999999999</v>
      </c>
      <c r="K545" s="1">
        <v>9.8300899999999997E-2</v>
      </c>
      <c r="L545" s="1">
        <v>2.4244400000000002</v>
      </c>
      <c r="M545" s="1">
        <v>1.0785</v>
      </c>
      <c r="N545" s="1">
        <v>5.7401799999999996</v>
      </c>
      <c r="O545" s="1">
        <v>0.72812699999999997</v>
      </c>
      <c r="P545" s="1">
        <v>2.55728</v>
      </c>
      <c r="Q545" s="1">
        <v>1.68174</v>
      </c>
      <c r="R545" s="1">
        <v>2.4251900000000002</v>
      </c>
      <c r="S545" s="1">
        <v>3.5729199999999999</v>
      </c>
      <c r="T545" s="1">
        <v>5.26492</v>
      </c>
      <c r="U545" s="1">
        <v>3.0162300000000002</v>
      </c>
      <c r="V545" s="1" t="s">
        <v>23</v>
      </c>
      <c r="W545" s="1">
        <f>ABS(IK_diagnostics_degrees[[#This Row],[Column1]]-A544)</f>
        <v>1.9541199999999996</v>
      </c>
      <c r="X545" s="1">
        <f>ABS(IK_diagnostics_degrees[[#This Row],[Column2]]-B544)</f>
        <v>2.3190600000000003</v>
      </c>
      <c r="Y545" s="1">
        <f>ABS(IK_diagnostics_degrees[[#This Row],[Column3]]-C544)</f>
        <v>1.4533300000000002</v>
      </c>
      <c r="Z545" s="1">
        <f>ABS(IK_diagnostics_degrees[[#This Row],[Column4]]-D544)</f>
        <v>0.65466599999999997</v>
      </c>
      <c r="AA545" s="1">
        <f>ABS(IK_diagnostics_degrees[[#This Row],[Column5]]-E544)</f>
        <v>2.6698</v>
      </c>
      <c r="AB545" s="1">
        <f>ABS(IK_diagnostics_degrees[[#This Row],[Column6]]-F544)</f>
        <v>0.36089000000000038</v>
      </c>
      <c r="AC545" s="1">
        <f>ABS(IK_diagnostics_degrees[[#This Row],[Column7]]-G544)</f>
        <v>2.6444399999999999</v>
      </c>
      <c r="AD545" s="1">
        <f>ABS(IK_diagnostics_degrees[[#This Row],[Column8]]-H544)</f>
        <v>1.8544999999999994</v>
      </c>
      <c r="AE545" s="1">
        <f>ABS(IK_diagnostics_degrees[[#This Row],[Column9]]-I544)</f>
        <v>0.1514300000000004</v>
      </c>
      <c r="AF545" s="1">
        <f>ABS(IK_diagnostics_degrees[[#This Row],[Column10]]-J544)</f>
        <v>2.0854599999999999</v>
      </c>
      <c r="AG545" s="1">
        <f>ABS(IK_diagnostics_degrees[[#This Row],[Column11]]-K544)</f>
        <v>3.6500591</v>
      </c>
      <c r="AH545" s="1">
        <f>ABS(IK_diagnostics_degrees[[#This Row],[Column12]]-L544)</f>
        <v>0.54055999999999971</v>
      </c>
      <c r="AI545" s="1">
        <f>ABS(IK_diagnostics_degrees[[#This Row],[Column13]]-M544)</f>
        <v>5.2046900000000003</v>
      </c>
      <c r="AJ545" s="1">
        <f>ABS(IK_diagnostics_degrees[[#This Row],[Column14]]-N544)</f>
        <v>3.4242299999999997</v>
      </c>
      <c r="AK545" s="1">
        <f>ABS(IK_diagnostics_degrees[[#This Row],[Column15]]-O544)</f>
        <v>4.4490930000000004</v>
      </c>
      <c r="AL545" s="1">
        <f>ABS(IK_diagnostics_degrees[[#This Row],[Column16]]-P544)</f>
        <v>1.7319400000000003</v>
      </c>
      <c r="AM545" s="1">
        <f>ABS(IK_diagnostics_degrees[[#This Row],[Column17]]-Q544)</f>
        <v>3.9974599999999998</v>
      </c>
      <c r="AN545" s="1">
        <f>ABS(IK_diagnostics_degrees[[#This Row],[Column18]]-R544)</f>
        <v>1.7079599999999995</v>
      </c>
      <c r="AO545" s="1">
        <f>ABS(IK_diagnostics_degrees[[#This Row],[Column19]]-S544)</f>
        <v>2.8151739999999998</v>
      </c>
      <c r="AP545" s="1">
        <f>ABS(IK_diagnostics_degrees[[#This Row],[Column20]]-T544)</f>
        <v>0.59982000000000024</v>
      </c>
      <c r="AQ545" s="1">
        <f>ABS(IK_diagnostics_degrees[[#This Row],[Column21]]-U544)</f>
        <v>0.15484999999999971</v>
      </c>
    </row>
    <row r="546" spans="1:43" x14ac:dyDescent="0.25">
      <c r="A546" s="1">
        <v>0.201677</v>
      </c>
      <c r="B546" s="1">
        <v>3.7078000000000002</v>
      </c>
      <c r="C546" s="1">
        <v>3.65848</v>
      </c>
      <c r="D546" s="1">
        <v>1.4587000000000001</v>
      </c>
      <c r="E546" s="1">
        <v>4.6304100000000004</v>
      </c>
      <c r="F546" s="1">
        <v>1.1541300000000001</v>
      </c>
      <c r="G546" s="1">
        <v>3.2222499999999998</v>
      </c>
      <c r="H546" s="1">
        <v>2.81454</v>
      </c>
      <c r="I546" s="1">
        <v>3.39378</v>
      </c>
      <c r="J546" s="1">
        <v>2.6424099999999999</v>
      </c>
      <c r="K546" s="1">
        <v>6.05342</v>
      </c>
      <c r="L546" s="1">
        <v>0.59289800000000004</v>
      </c>
      <c r="M546" s="1">
        <v>3.5611700000000002</v>
      </c>
      <c r="N546" s="1">
        <v>5.4131</v>
      </c>
      <c r="O546" s="1">
        <v>4.1797700000000004</v>
      </c>
      <c r="P546" s="1">
        <v>1.67144</v>
      </c>
      <c r="Q546" s="1">
        <v>2.1927400000000001</v>
      </c>
      <c r="R546" s="1">
        <v>5.2360699999999998</v>
      </c>
      <c r="S546" s="1">
        <v>3.16839</v>
      </c>
      <c r="T546" s="1">
        <v>6.2831900000000003</v>
      </c>
      <c r="U546" s="1">
        <v>2.9116900000000001</v>
      </c>
      <c r="V546" s="1" t="s">
        <v>23</v>
      </c>
      <c r="W546" s="1">
        <f>ABS(IK_diagnostics_degrees[[#This Row],[Column1]]-A545)</f>
        <v>4.8833729999999997</v>
      </c>
      <c r="X546" s="1">
        <f>ABS(IK_diagnostics_degrees[[#This Row],[Column2]]-B545)</f>
        <v>0.44985000000000008</v>
      </c>
      <c r="Y546" s="1">
        <f>ABS(IK_diagnostics_degrees[[#This Row],[Column3]]-C545)</f>
        <v>1.26674</v>
      </c>
      <c r="Z546" s="1">
        <f>ABS(IK_diagnostics_degrees[[#This Row],[Column4]]-D545)</f>
        <v>1.313847</v>
      </c>
      <c r="AA546" s="1">
        <f>ABS(IK_diagnostics_degrees[[#This Row],[Column5]]-E545)</f>
        <v>2.7664000000000004</v>
      </c>
      <c r="AB546" s="1">
        <f>ABS(IK_diagnostics_degrees[[#This Row],[Column6]]-F545)</f>
        <v>3.6723499999999998</v>
      </c>
      <c r="AC546" s="1">
        <f>ABS(IK_diagnostics_degrees[[#This Row],[Column7]]-G545)</f>
        <v>3.2222499999999998</v>
      </c>
      <c r="AD546" s="1">
        <f>ABS(IK_diagnostics_degrees[[#This Row],[Column8]]-H545)</f>
        <v>0.41285000000000016</v>
      </c>
      <c r="AE546" s="1">
        <f>ABS(IK_diagnostics_degrees[[#This Row],[Column9]]-I545)</f>
        <v>1.7359699999999996</v>
      </c>
      <c r="AF546" s="1">
        <f>ABS(IK_diagnostics_degrees[[#This Row],[Column10]]-J545)</f>
        <v>0.88922999999999996</v>
      </c>
      <c r="AG546" s="1">
        <f>ABS(IK_diagnostics_degrees[[#This Row],[Column11]]-K545)</f>
        <v>5.9551191000000001</v>
      </c>
      <c r="AH546" s="1">
        <f>ABS(IK_diagnostics_degrees[[#This Row],[Column12]]-L545)</f>
        <v>1.8315420000000002</v>
      </c>
      <c r="AI546" s="1">
        <f>ABS(IK_diagnostics_degrees[[#This Row],[Column13]]-M545)</f>
        <v>2.4826700000000002</v>
      </c>
      <c r="AJ546" s="1">
        <f>ABS(IK_diagnostics_degrees[[#This Row],[Column14]]-N545)</f>
        <v>0.32707999999999959</v>
      </c>
      <c r="AK546" s="1">
        <f>ABS(IK_diagnostics_degrees[[#This Row],[Column15]]-O545)</f>
        <v>3.4516430000000007</v>
      </c>
      <c r="AL546" s="1">
        <f>ABS(IK_diagnostics_degrees[[#This Row],[Column16]]-P545)</f>
        <v>0.88583999999999996</v>
      </c>
      <c r="AM546" s="1">
        <f>ABS(IK_diagnostics_degrees[[#This Row],[Column17]]-Q545)</f>
        <v>0.51100000000000012</v>
      </c>
      <c r="AN546" s="1">
        <f>ABS(IK_diagnostics_degrees[[#This Row],[Column18]]-R545)</f>
        <v>2.8108799999999996</v>
      </c>
      <c r="AO546" s="1">
        <f>ABS(IK_diagnostics_degrees[[#This Row],[Column19]]-S545)</f>
        <v>0.40452999999999983</v>
      </c>
      <c r="AP546" s="1">
        <f>ABS(IK_diagnostics_degrees[[#This Row],[Column20]]-T545)</f>
        <v>1.0182700000000002</v>
      </c>
      <c r="AQ546" s="1">
        <f>ABS(IK_diagnostics_degrees[[#This Row],[Column21]]-U545)</f>
        <v>0.10454000000000008</v>
      </c>
    </row>
    <row r="547" spans="1:43" x14ac:dyDescent="0.25">
      <c r="A547" s="1">
        <v>5.2912999999999997</v>
      </c>
      <c r="B547" s="1">
        <v>6.2087199999999996</v>
      </c>
      <c r="C547" s="1">
        <v>0.29881600000000003</v>
      </c>
      <c r="D547" s="1">
        <v>6.2831900000000003</v>
      </c>
      <c r="E547" s="1">
        <v>2.1319400000000002</v>
      </c>
      <c r="F547" s="1">
        <v>0.89557100000000001</v>
      </c>
      <c r="G547" s="1" t="s">
        <v>22</v>
      </c>
      <c r="H547" s="1">
        <v>5.2345800000000002</v>
      </c>
      <c r="I547" s="1">
        <v>0.62487400000000004</v>
      </c>
      <c r="J547" s="1">
        <v>1.4078999999999999</v>
      </c>
      <c r="K547" s="1">
        <v>2.0814400000000002</v>
      </c>
      <c r="L547" s="1">
        <v>5.46387</v>
      </c>
      <c r="M547" s="1">
        <v>6.1385699999999996</v>
      </c>
      <c r="N547" s="1">
        <v>0.84468699999999997</v>
      </c>
      <c r="O547" s="1">
        <v>3.4678</v>
      </c>
      <c r="P547" s="1">
        <v>1.0054700000000001</v>
      </c>
      <c r="Q547" s="1">
        <v>5.6106600000000002</v>
      </c>
      <c r="R547" s="1">
        <v>6.2805799999999996</v>
      </c>
      <c r="S547" s="1">
        <v>4.7264100000000003E-3</v>
      </c>
      <c r="T547" s="1">
        <v>5.6647699999999999</v>
      </c>
      <c r="U547" s="1">
        <v>4.3667600000000002</v>
      </c>
      <c r="V547" s="1" t="s">
        <v>23</v>
      </c>
      <c r="W547" s="1">
        <f>ABS(IK_diagnostics_degrees[[#This Row],[Column1]]-A546)</f>
        <v>5.0896229999999996</v>
      </c>
      <c r="X547" s="1">
        <f>ABS(IK_diagnostics_degrees[[#This Row],[Column2]]-B546)</f>
        <v>2.5009199999999994</v>
      </c>
      <c r="Y547" s="1">
        <f>ABS(IK_diagnostics_degrees[[#This Row],[Column3]]-C546)</f>
        <v>3.359664</v>
      </c>
      <c r="Z547" s="1">
        <f>ABS(IK_diagnostics_degrees[[#This Row],[Column4]]-D546)</f>
        <v>4.8244899999999999</v>
      </c>
      <c r="AA547" s="1">
        <f>ABS(IK_diagnostics_degrees[[#This Row],[Column5]]-E546)</f>
        <v>2.4984700000000002</v>
      </c>
      <c r="AB547" s="1">
        <f>ABS(IK_diagnostics_degrees[[#This Row],[Column6]]-F546)</f>
        <v>0.25855900000000009</v>
      </c>
      <c r="AC547" s="1">
        <f>ABS(IK_diagnostics_degrees[[#This Row],[Column7]]-G546)</f>
        <v>3.2222499999999998</v>
      </c>
      <c r="AD547" s="1">
        <f>ABS(IK_diagnostics_degrees[[#This Row],[Column8]]-H546)</f>
        <v>2.4200400000000002</v>
      </c>
      <c r="AE547" s="1">
        <f>ABS(IK_diagnostics_degrees[[#This Row],[Column9]]-I546)</f>
        <v>2.7689059999999999</v>
      </c>
      <c r="AF547" s="1">
        <f>ABS(IK_diagnostics_degrees[[#This Row],[Column10]]-J546)</f>
        <v>1.23451</v>
      </c>
      <c r="AG547" s="1">
        <f>ABS(IK_diagnostics_degrees[[#This Row],[Column11]]-K546)</f>
        <v>3.9719799999999998</v>
      </c>
      <c r="AH547" s="1">
        <f>ABS(IK_diagnostics_degrees[[#This Row],[Column12]]-L546)</f>
        <v>4.8709720000000001</v>
      </c>
      <c r="AI547" s="1">
        <f>ABS(IK_diagnostics_degrees[[#This Row],[Column13]]-M546)</f>
        <v>2.5773999999999995</v>
      </c>
      <c r="AJ547" s="1">
        <f>ABS(IK_diagnostics_degrees[[#This Row],[Column14]]-N546)</f>
        <v>4.5684129999999996</v>
      </c>
      <c r="AK547" s="1">
        <f>ABS(IK_diagnostics_degrees[[#This Row],[Column15]]-O546)</f>
        <v>0.71197000000000044</v>
      </c>
      <c r="AL547" s="1">
        <f>ABS(IK_diagnostics_degrees[[#This Row],[Column16]]-P546)</f>
        <v>0.66596999999999995</v>
      </c>
      <c r="AM547" s="1">
        <f>ABS(IK_diagnostics_degrees[[#This Row],[Column17]]-Q546)</f>
        <v>3.4179200000000001</v>
      </c>
      <c r="AN547" s="1">
        <f>ABS(IK_diagnostics_degrees[[#This Row],[Column18]]-R546)</f>
        <v>1.0445099999999998</v>
      </c>
      <c r="AO547" s="1">
        <f>ABS(IK_diagnostics_degrees[[#This Row],[Column19]]-S546)</f>
        <v>3.1636635900000001</v>
      </c>
      <c r="AP547" s="1">
        <f>ABS(IK_diagnostics_degrees[[#This Row],[Column20]]-T546)</f>
        <v>0.61842000000000041</v>
      </c>
      <c r="AQ547" s="1">
        <f>ABS(IK_diagnostics_degrees[[#This Row],[Column21]]-U546)</f>
        <v>1.4550700000000001</v>
      </c>
    </row>
    <row r="548" spans="1:43" x14ac:dyDescent="0.25">
      <c r="A548" s="1">
        <v>2.9242499999999998</v>
      </c>
      <c r="B548" s="1">
        <v>3.6715499999999999</v>
      </c>
      <c r="C548" s="1">
        <v>5.1263100000000001</v>
      </c>
      <c r="D548" s="1">
        <v>6.2830899999999996</v>
      </c>
      <c r="E548" s="1">
        <v>3.7223199999999999</v>
      </c>
      <c r="F548" s="1">
        <v>1.1797599999999999</v>
      </c>
      <c r="G548" s="1">
        <v>0.39030999999999999</v>
      </c>
      <c r="H548" s="1">
        <v>6.2813999999999997</v>
      </c>
      <c r="I548" s="1">
        <v>2.4357899999999999</v>
      </c>
      <c r="J548" s="1">
        <v>3.6623399999999999</v>
      </c>
      <c r="K548" s="1">
        <v>0.62581900000000001</v>
      </c>
      <c r="L548" s="1">
        <v>6.8244799999999994E-2</v>
      </c>
      <c r="M548" s="1">
        <v>2.6337700000000002</v>
      </c>
      <c r="N548" s="1">
        <v>3.2157300000000002</v>
      </c>
      <c r="O548" s="1">
        <v>2.8037999999999998</v>
      </c>
      <c r="P548" s="1">
        <v>3.2178800000000001</v>
      </c>
      <c r="Q548" s="1">
        <v>0.861757</v>
      </c>
      <c r="R548" s="1">
        <v>4.8550300000000002</v>
      </c>
      <c r="S548" s="1">
        <v>0.43518299999999999</v>
      </c>
      <c r="T548" s="1">
        <v>4.1802700000000002</v>
      </c>
      <c r="U548" s="1">
        <v>3.1842199999999998</v>
      </c>
      <c r="V548" s="1" t="s">
        <v>23</v>
      </c>
      <c r="W548" s="1">
        <f>ABS(IK_diagnostics_degrees[[#This Row],[Column1]]-A547)</f>
        <v>2.3670499999999999</v>
      </c>
      <c r="X548" s="1">
        <f>ABS(IK_diagnostics_degrees[[#This Row],[Column2]]-B547)</f>
        <v>2.5371699999999997</v>
      </c>
      <c r="Y548" s="1">
        <f>ABS(IK_diagnostics_degrees[[#This Row],[Column3]]-C547)</f>
        <v>4.8274939999999997</v>
      </c>
      <c r="Z548" s="1">
        <f>ABS(IK_diagnostics_degrees[[#This Row],[Column4]]-D547)</f>
        <v>1.0000000000065512E-4</v>
      </c>
      <c r="AA548" s="1">
        <f>ABS(IK_diagnostics_degrees[[#This Row],[Column5]]-E547)</f>
        <v>1.5903799999999997</v>
      </c>
      <c r="AB548" s="1">
        <f>ABS(IK_diagnostics_degrees[[#This Row],[Column6]]-F547)</f>
        <v>0.28418899999999991</v>
      </c>
      <c r="AC548" s="1">
        <f>ABS(IK_diagnostics_degrees[[#This Row],[Column7]]-G547)</f>
        <v>0.39030999999999999</v>
      </c>
      <c r="AD548" s="1">
        <f>ABS(IK_diagnostics_degrees[[#This Row],[Column8]]-H547)</f>
        <v>1.0468199999999994</v>
      </c>
      <c r="AE548" s="1">
        <f>ABS(IK_diagnostics_degrees[[#This Row],[Column9]]-I547)</f>
        <v>1.8109159999999997</v>
      </c>
      <c r="AF548" s="1">
        <f>ABS(IK_diagnostics_degrees[[#This Row],[Column10]]-J547)</f>
        <v>2.2544399999999998</v>
      </c>
      <c r="AG548" s="1">
        <f>ABS(IK_diagnostics_degrees[[#This Row],[Column11]]-K547)</f>
        <v>1.4556210000000003</v>
      </c>
      <c r="AH548" s="1">
        <f>ABS(IK_diagnostics_degrees[[#This Row],[Column12]]-L547)</f>
        <v>5.3956251999999996</v>
      </c>
      <c r="AI548" s="1">
        <f>ABS(IK_diagnostics_degrees[[#This Row],[Column13]]-M547)</f>
        <v>3.5047999999999995</v>
      </c>
      <c r="AJ548" s="1">
        <f>ABS(IK_diagnostics_degrees[[#This Row],[Column14]]-N547)</f>
        <v>2.3710430000000002</v>
      </c>
      <c r="AK548" s="1">
        <f>ABS(IK_diagnostics_degrees[[#This Row],[Column15]]-O547)</f>
        <v>0.66400000000000015</v>
      </c>
      <c r="AL548" s="1">
        <f>ABS(IK_diagnostics_degrees[[#This Row],[Column16]]-P547)</f>
        <v>2.2124100000000002</v>
      </c>
      <c r="AM548" s="1">
        <f>ABS(IK_diagnostics_degrees[[#This Row],[Column17]]-Q547)</f>
        <v>4.7489030000000003</v>
      </c>
      <c r="AN548" s="1">
        <f>ABS(IK_diagnostics_degrees[[#This Row],[Column18]]-R547)</f>
        <v>1.4255499999999994</v>
      </c>
      <c r="AO548" s="1">
        <f>ABS(IK_diagnostics_degrees[[#This Row],[Column19]]-S547)</f>
        <v>0.43045658999999997</v>
      </c>
      <c r="AP548" s="1">
        <f>ABS(IK_diagnostics_degrees[[#This Row],[Column20]]-T547)</f>
        <v>1.4844999999999997</v>
      </c>
      <c r="AQ548" s="1">
        <f>ABS(IK_diagnostics_degrees[[#This Row],[Column21]]-U547)</f>
        <v>1.1825400000000004</v>
      </c>
    </row>
    <row r="549" spans="1:43" x14ac:dyDescent="0.25">
      <c r="A549" s="1">
        <v>2.5244399999999998</v>
      </c>
      <c r="B549" s="1">
        <v>3.0122100000000001</v>
      </c>
      <c r="C549" s="1">
        <v>4.2661300000000004</v>
      </c>
      <c r="D549" s="1">
        <v>2.5331100000000002</v>
      </c>
      <c r="E549" s="1">
        <v>6.2831900000000003</v>
      </c>
      <c r="F549" s="1">
        <v>5.2224700000000004</v>
      </c>
      <c r="G549" s="1">
        <v>3.6688299999999998</v>
      </c>
      <c r="H549" s="1" t="s">
        <v>22</v>
      </c>
      <c r="I549" s="1">
        <v>4.4509299999999996</v>
      </c>
      <c r="J549" s="1">
        <v>0.62640499999999999</v>
      </c>
      <c r="K549" s="1">
        <v>2.5399600000000002</v>
      </c>
      <c r="L549" s="1">
        <v>6.2831900000000003</v>
      </c>
      <c r="M549" s="1">
        <v>3.7375099999999999</v>
      </c>
      <c r="N549" s="1">
        <v>5.6686899999999998</v>
      </c>
      <c r="O549" s="1">
        <v>3.9226899999999998</v>
      </c>
      <c r="P549" s="1">
        <v>1.7816799999999999</v>
      </c>
      <c r="Q549" s="1">
        <v>0.70114699999999996</v>
      </c>
      <c r="R549" s="1">
        <v>6.28172</v>
      </c>
      <c r="S549" s="1">
        <v>3.56134</v>
      </c>
      <c r="T549" s="1">
        <v>1.11494</v>
      </c>
      <c r="U549" s="1">
        <v>6.2831900000000003</v>
      </c>
      <c r="V549" s="1" t="s">
        <v>23</v>
      </c>
      <c r="W549" s="1">
        <f>ABS(IK_diagnostics_degrees[[#This Row],[Column1]]-A548)</f>
        <v>0.39981</v>
      </c>
      <c r="X549" s="1">
        <f>ABS(IK_diagnostics_degrees[[#This Row],[Column2]]-B548)</f>
        <v>0.65933999999999982</v>
      </c>
      <c r="Y549" s="1">
        <f>ABS(IK_diagnostics_degrees[[#This Row],[Column3]]-C548)</f>
        <v>0.86017999999999972</v>
      </c>
      <c r="Z549" s="1">
        <f>ABS(IK_diagnostics_degrees[[#This Row],[Column4]]-D548)</f>
        <v>3.7499799999999994</v>
      </c>
      <c r="AA549" s="1">
        <f>ABS(IK_diagnostics_degrees[[#This Row],[Column5]]-E548)</f>
        <v>2.5608700000000004</v>
      </c>
      <c r="AB549" s="1">
        <f>ABS(IK_diagnostics_degrees[[#This Row],[Column6]]-F548)</f>
        <v>4.0427100000000005</v>
      </c>
      <c r="AC549" s="1">
        <f>ABS(IK_diagnostics_degrees[[#This Row],[Column7]]-G548)</f>
        <v>3.2785199999999999</v>
      </c>
      <c r="AD549" s="1">
        <f>ABS(IK_diagnostics_degrees[[#This Row],[Column8]]-H548)</f>
        <v>6.2813999999999997</v>
      </c>
      <c r="AE549" s="1">
        <f>ABS(IK_diagnostics_degrees[[#This Row],[Column9]]-I548)</f>
        <v>2.0151399999999997</v>
      </c>
      <c r="AF549" s="1">
        <f>ABS(IK_diagnostics_degrees[[#This Row],[Column10]]-J548)</f>
        <v>3.0359349999999998</v>
      </c>
      <c r="AG549" s="1">
        <f>ABS(IK_diagnostics_degrees[[#This Row],[Column11]]-K548)</f>
        <v>1.9141410000000003</v>
      </c>
      <c r="AH549" s="1">
        <f>ABS(IK_diagnostics_degrees[[#This Row],[Column12]]-L548)</f>
        <v>6.2149452000000007</v>
      </c>
      <c r="AI549" s="1">
        <f>ABS(IK_diagnostics_degrees[[#This Row],[Column13]]-M548)</f>
        <v>1.1037399999999997</v>
      </c>
      <c r="AJ549" s="1">
        <f>ABS(IK_diagnostics_degrees[[#This Row],[Column14]]-N548)</f>
        <v>2.4529599999999996</v>
      </c>
      <c r="AK549" s="1">
        <f>ABS(IK_diagnostics_degrees[[#This Row],[Column15]]-O548)</f>
        <v>1.1188899999999999</v>
      </c>
      <c r="AL549" s="1">
        <f>ABS(IK_diagnostics_degrees[[#This Row],[Column16]]-P548)</f>
        <v>1.4362000000000001</v>
      </c>
      <c r="AM549" s="1">
        <f>ABS(IK_diagnostics_degrees[[#This Row],[Column17]]-Q548)</f>
        <v>0.16061000000000003</v>
      </c>
      <c r="AN549" s="1">
        <f>ABS(IK_diagnostics_degrees[[#This Row],[Column18]]-R548)</f>
        <v>1.4266899999999998</v>
      </c>
      <c r="AO549" s="1">
        <f>ABS(IK_diagnostics_degrees[[#This Row],[Column19]]-S548)</f>
        <v>3.1261570000000001</v>
      </c>
      <c r="AP549" s="1">
        <f>ABS(IK_diagnostics_degrees[[#This Row],[Column20]]-T548)</f>
        <v>3.0653300000000003</v>
      </c>
      <c r="AQ549" s="1">
        <f>ABS(IK_diagnostics_degrees[[#This Row],[Column21]]-U548)</f>
        <v>3.0989700000000004</v>
      </c>
    </row>
    <row r="550" spans="1:43" x14ac:dyDescent="0.25">
      <c r="A550" s="1">
        <v>1.5989100000000001</v>
      </c>
      <c r="B550" s="1">
        <v>1.6864600000000001</v>
      </c>
      <c r="C550" s="1">
        <v>5.0211600000000001</v>
      </c>
      <c r="D550" s="1">
        <v>4.4699299999999997</v>
      </c>
      <c r="E550" s="1">
        <v>2.7481100000000001</v>
      </c>
      <c r="F550" s="1">
        <v>3.4241600000000001</v>
      </c>
      <c r="G550" s="1">
        <v>0.40933799999999998</v>
      </c>
      <c r="H550" s="1">
        <v>4.7563300000000003E-2</v>
      </c>
      <c r="I550" s="1">
        <v>3.7595499999999999</v>
      </c>
      <c r="J550" s="1">
        <v>2.8958599999999999</v>
      </c>
      <c r="K550" s="1">
        <v>2.7827799999999998</v>
      </c>
      <c r="L550" s="1">
        <v>0.104976</v>
      </c>
      <c r="M550" s="1">
        <v>2.2693699999999999</v>
      </c>
      <c r="N550" s="1">
        <v>6.2831900000000003</v>
      </c>
      <c r="O550" s="1">
        <v>6.0780799999999999</v>
      </c>
      <c r="P550" s="1">
        <v>2.1577199999999999</v>
      </c>
      <c r="Q550" s="1">
        <v>1.8247199999999999</v>
      </c>
      <c r="R550" s="1">
        <v>1.96696</v>
      </c>
      <c r="S550" s="1">
        <v>2.1942599999999999</v>
      </c>
      <c r="T550" s="1">
        <v>4.3505599999999998</v>
      </c>
      <c r="U550" s="1">
        <v>2.6209699999999998</v>
      </c>
      <c r="V550" s="1" t="s">
        <v>23</v>
      </c>
      <c r="W550" s="1">
        <f>ABS(IK_diagnostics_degrees[[#This Row],[Column1]]-A549)</f>
        <v>0.92552999999999974</v>
      </c>
      <c r="X550" s="1">
        <f>ABS(IK_diagnostics_degrees[[#This Row],[Column2]]-B549)</f>
        <v>1.32575</v>
      </c>
      <c r="Y550" s="1">
        <f>ABS(IK_diagnostics_degrees[[#This Row],[Column3]]-C549)</f>
        <v>0.75502999999999965</v>
      </c>
      <c r="Z550" s="1">
        <f>ABS(IK_diagnostics_degrees[[#This Row],[Column4]]-D549)</f>
        <v>1.9368199999999995</v>
      </c>
      <c r="AA550" s="1">
        <f>ABS(IK_diagnostics_degrees[[#This Row],[Column5]]-E549)</f>
        <v>3.5350800000000002</v>
      </c>
      <c r="AB550" s="1">
        <f>ABS(IK_diagnostics_degrees[[#This Row],[Column6]]-F549)</f>
        <v>1.7983100000000003</v>
      </c>
      <c r="AC550" s="1">
        <f>ABS(IK_diagnostics_degrees[[#This Row],[Column7]]-G549)</f>
        <v>3.2594919999999998</v>
      </c>
      <c r="AD550" s="1">
        <f>ABS(IK_diagnostics_degrees[[#This Row],[Column8]]-H549)</f>
        <v>4.7563300000000003E-2</v>
      </c>
      <c r="AE550" s="1">
        <f>ABS(IK_diagnostics_degrees[[#This Row],[Column9]]-I549)</f>
        <v>0.69137999999999966</v>
      </c>
      <c r="AF550" s="1">
        <f>ABS(IK_diagnostics_degrees[[#This Row],[Column10]]-J549)</f>
        <v>2.2694549999999998</v>
      </c>
      <c r="AG550" s="1">
        <f>ABS(IK_diagnostics_degrees[[#This Row],[Column11]]-K549)</f>
        <v>0.24281999999999959</v>
      </c>
      <c r="AH550" s="1">
        <f>ABS(IK_diagnostics_degrees[[#This Row],[Column12]]-L549)</f>
        <v>6.1782140000000005</v>
      </c>
      <c r="AI550" s="1">
        <f>ABS(IK_diagnostics_degrees[[#This Row],[Column13]]-M549)</f>
        <v>1.46814</v>
      </c>
      <c r="AJ550" s="1">
        <f>ABS(IK_diagnostics_degrees[[#This Row],[Column14]]-N549)</f>
        <v>0.61450000000000049</v>
      </c>
      <c r="AK550" s="1">
        <f>ABS(IK_diagnostics_degrees[[#This Row],[Column15]]-O549)</f>
        <v>2.1553900000000001</v>
      </c>
      <c r="AL550" s="1">
        <f>ABS(IK_diagnostics_degrees[[#This Row],[Column16]]-P549)</f>
        <v>0.37603999999999993</v>
      </c>
      <c r="AM550" s="1">
        <f>ABS(IK_diagnostics_degrees[[#This Row],[Column17]]-Q549)</f>
        <v>1.1235729999999999</v>
      </c>
      <c r="AN550" s="1">
        <f>ABS(IK_diagnostics_degrees[[#This Row],[Column18]]-R549)</f>
        <v>4.3147599999999997</v>
      </c>
      <c r="AO550" s="1">
        <f>ABS(IK_diagnostics_degrees[[#This Row],[Column19]]-S549)</f>
        <v>1.3670800000000001</v>
      </c>
      <c r="AP550" s="1">
        <f>ABS(IK_diagnostics_degrees[[#This Row],[Column20]]-T549)</f>
        <v>3.2356199999999999</v>
      </c>
      <c r="AQ550" s="1">
        <f>ABS(IK_diagnostics_degrees[[#This Row],[Column21]]-U549)</f>
        <v>3.6622200000000005</v>
      </c>
    </row>
    <row r="551" spans="1:43" x14ac:dyDescent="0.25">
      <c r="A551" s="1">
        <v>3.1013000000000002</v>
      </c>
      <c r="B551" s="1">
        <v>3.0455899999999998</v>
      </c>
      <c r="C551" s="1" t="s">
        <v>22</v>
      </c>
      <c r="D551" s="1">
        <v>6.2831900000000003</v>
      </c>
      <c r="E551" s="1">
        <v>2.15693</v>
      </c>
      <c r="F551" s="1" t="s">
        <v>22</v>
      </c>
      <c r="G551" s="1">
        <v>5.3014799999999997</v>
      </c>
      <c r="H551" s="1">
        <v>0.10426299999999999</v>
      </c>
      <c r="I551" s="1">
        <v>9.8246299999999995E-2</v>
      </c>
      <c r="J551" s="1">
        <v>0.64370099999999997</v>
      </c>
      <c r="K551" s="1">
        <v>9.5722299999999996E-2</v>
      </c>
      <c r="L551" s="1">
        <v>4.9702599999999997</v>
      </c>
      <c r="M551" s="1">
        <v>6.1426800000000004</v>
      </c>
      <c r="N551" s="1">
        <v>0.65576299999999998</v>
      </c>
      <c r="O551" s="1">
        <v>1.2767999999999999</v>
      </c>
      <c r="P551" s="1">
        <v>4.9239100000000002</v>
      </c>
      <c r="Q551" s="1">
        <v>3.93123E-3</v>
      </c>
      <c r="R551" s="1">
        <v>5.1529999999999996</v>
      </c>
      <c r="S551" s="1">
        <v>4.7411099999999998E-3</v>
      </c>
      <c r="T551" s="1">
        <v>3.90272</v>
      </c>
      <c r="U551" s="1">
        <v>0.62284700000000004</v>
      </c>
      <c r="V551" s="1" t="s">
        <v>23</v>
      </c>
      <c r="W551" s="1">
        <f>ABS(IK_diagnostics_degrees[[#This Row],[Column1]]-A550)</f>
        <v>1.5023900000000001</v>
      </c>
      <c r="X551" s="1">
        <f>ABS(IK_diagnostics_degrees[[#This Row],[Column2]]-B550)</f>
        <v>1.3591299999999997</v>
      </c>
      <c r="Y551" s="1">
        <f>ABS(IK_diagnostics_degrees[[#This Row],[Column3]]-C550)</f>
        <v>5.0211600000000001</v>
      </c>
      <c r="Z551" s="1">
        <f>ABS(IK_diagnostics_degrees[[#This Row],[Column4]]-D550)</f>
        <v>1.8132600000000005</v>
      </c>
      <c r="AA551" s="1">
        <f>ABS(IK_diagnostics_degrees[[#This Row],[Column5]]-E550)</f>
        <v>0.59118000000000004</v>
      </c>
      <c r="AB551" s="1">
        <f>ABS(IK_diagnostics_degrees[[#This Row],[Column6]]-F550)</f>
        <v>3.4241600000000001</v>
      </c>
      <c r="AC551" s="1">
        <f>ABS(IK_diagnostics_degrees[[#This Row],[Column7]]-G550)</f>
        <v>4.8921419999999998</v>
      </c>
      <c r="AD551" s="1">
        <f>ABS(IK_diagnostics_degrees[[#This Row],[Column8]]-H550)</f>
        <v>5.6699699999999992E-2</v>
      </c>
      <c r="AE551" s="1">
        <f>ABS(IK_diagnostics_degrees[[#This Row],[Column9]]-I550)</f>
        <v>3.6613036999999999</v>
      </c>
      <c r="AF551" s="1">
        <f>ABS(IK_diagnostics_degrees[[#This Row],[Column10]]-J550)</f>
        <v>2.2521589999999998</v>
      </c>
      <c r="AG551" s="1">
        <f>ABS(IK_diagnostics_degrees[[#This Row],[Column11]]-K550)</f>
        <v>2.6870577</v>
      </c>
      <c r="AH551" s="1">
        <f>ABS(IK_diagnostics_degrees[[#This Row],[Column12]]-L550)</f>
        <v>4.8652839999999999</v>
      </c>
      <c r="AI551" s="1">
        <f>ABS(IK_diagnostics_degrees[[#This Row],[Column13]]-M550)</f>
        <v>3.8733100000000005</v>
      </c>
      <c r="AJ551" s="1">
        <f>ABS(IK_diagnostics_degrees[[#This Row],[Column14]]-N550)</f>
        <v>5.627427</v>
      </c>
      <c r="AK551" s="1">
        <f>ABS(IK_diagnostics_degrees[[#This Row],[Column15]]-O550)</f>
        <v>4.8012800000000002</v>
      </c>
      <c r="AL551" s="1">
        <f>ABS(IK_diagnostics_degrees[[#This Row],[Column16]]-P550)</f>
        <v>2.7661900000000004</v>
      </c>
      <c r="AM551" s="1">
        <f>ABS(IK_diagnostics_degrees[[#This Row],[Column17]]-Q550)</f>
        <v>1.8207887699999998</v>
      </c>
      <c r="AN551" s="1">
        <f>ABS(IK_diagnostics_degrees[[#This Row],[Column18]]-R550)</f>
        <v>3.1860399999999993</v>
      </c>
      <c r="AO551" s="1">
        <f>ABS(IK_diagnostics_degrees[[#This Row],[Column19]]-S550)</f>
        <v>2.18951889</v>
      </c>
      <c r="AP551" s="1">
        <f>ABS(IK_diagnostics_degrees[[#This Row],[Column20]]-T550)</f>
        <v>0.44783999999999979</v>
      </c>
      <c r="AQ551" s="1">
        <f>ABS(IK_diagnostics_degrees[[#This Row],[Column21]]-U550)</f>
        <v>1.9981229999999996</v>
      </c>
    </row>
    <row r="552" spans="1:43" x14ac:dyDescent="0.25">
      <c r="A552" s="1">
        <v>5.2378099999999996</v>
      </c>
      <c r="B552" s="1">
        <v>3.0411999999999999</v>
      </c>
      <c r="C552" s="1">
        <v>1.3430299999999999</v>
      </c>
      <c r="D552" s="1">
        <v>6.2831900000000003</v>
      </c>
      <c r="E552" s="1">
        <v>4.6988899999999996</v>
      </c>
      <c r="F552" s="1">
        <v>5.6849600000000002</v>
      </c>
      <c r="G552" s="1">
        <v>2.71848</v>
      </c>
      <c r="H552" s="1">
        <v>0.86121599999999998</v>
      </c>
      <c r="I552" s="1">
        <v>3.0918899999999998</v>
      </c>
      <c r="J552" s="1">
        <v>2.67937</v>
      </c>
      <c r="K552" s="1">
        <v>0.55599500000000002</v>
      </c>
      <c r="L552" s="1">
        <v>4.8995899999999999</v>
      </c>
      <c r="M552" s="1">
        <v>4.0909800000000001</v>
      </c>
      <c r="N552" s="1">
        <v>6.09863</v>
      </c>
      <c r="O552" s="1">
        <v>6.2831900000000003</v>
      </c>
      <c r="P552" s="1">
        <v>5.4834399999999999</v>
      </c>
      <c r="Q552" s="1">
        <v>3.9521700000000002</v>
      </c>
      <c r="R552" s="1">
        <v>1.0832999999999999</v>
      </c>
      <c r="S552" s="1">
        <v>3.3209300000000002</v>
      </c>
      <c r="T552" s="1">
        <v>1.6983600000000001</v>
      </c>
      <c r="U552" s="1">
        <v>2.81786</v>
      </c>
      <c r="V552" s="1" t="s">
        <v>23</v>
      </c>
      <c r="W552" s="1">
        <f>ABS(IK_diagnostics_degrees[[#This Row],[Column1]]-A551)</f>
        <v>2.1365099999999995</v>
      </c>
      <c r="X552" s="1">
        <f>ABS(IK_diagnostics_degrees[[#This Row],[Column2]]-B551)</f>
        <v>4.389999999999894E-3</v>
      </c>
      <c r="Y552" s="1">
        <f>ABS(IK_diagnostics_degrees[[#This Row],[Column3]]-C551)</f>
        <v>1.3430299999999999</v>
      </c>
      <c r="Z552" s="1">
        <f>ABS(IK_diagnostics_degrees[[#This Row],[Column4]]-D551)</f>
        <v>0</v>
      </c>
      <c r="AA552" s="1">
        <f>ABS(IK_diagnostics_degrees[[#This Row],[Column5]]-E551)</f>
        <v>2.5419599999999996</v>
      </c>
      <c r="AB552" s="1">
        <f>ABS(IK_diagnostics_degrees[[#This Row],[Column6]]-F551)</f>
        <v>5.6849600000000002</v>
      </c>
      <c r="AC552" s="1">
        <f>ABS(IK_diagnostics_degrees[[#This Row],[Column7]]-G551)</f>
        <v>2.5829999999999997</v>
      </c>
      <c r="AD552" s="1">
        <f>ABS(IK_diagnostics_degrees[[#This Row],[Column8]]-H551)</f>
        <v>0.75695299999999999</v>
      </c>
      <c r="AE552" s="1">
        <f>ABS(IK_diagnostics_degrees[[#This Row],[Column9]]-I551)</f>
        <v>2.9936436999999998</v>
      </c>
      <c r="AF552" s="1">
        <f>ABS(IK_diagnostics_degrees[[#This Row],[Column10]]-J551)</f>
        <v>2.035669</v>
      </c>
      <c r="AG552" s="1">
        <f>ABS(IK_diagnostics_degrees[[#This Row],[Column11]]-K551)</f>
        <v>0.46027270000000003</v>
      </c>
      <c r="AH552" s="1">
        <f>ABS(IK_diagnostics_degrees[[#This Row],[Column12]]-L551)</f>
        <v>7.0669999999999789E-2</v>
      </c>
      <c r="AI552" s="1">
        <f>ABS(IK_diagnostics_degrees[[#This Row],[Column13]]-M551)</f>
        <v>2.0517000000000003</v>
      </c>
      <c r="AJ552" s="1">
        <f>ABS(IK_diagnostics_degrees[[#This Row],[Column14]]-N551)</f>
        <v>5.4428669999999997</v>
      </c>
      <c r="AK552" s="1">
        <f>ABS(IK_diagnostics_degrees[[#This Row],[Column15]]-O551)</f>
        <v>5.0063900000000006</v>
      </c>
      <c r="AL552" s="1">
        <f>ABS(IK_diagnostics_degrees[[#This Row],[Column16]]-P551)</f>
        <v>0.55952999999999964</v>
      </c>
      <c r="AM552" s="1">
        <f>ABS(IK_diagnostics_degrees[[#This Row],[Column17]]-Q551)</f>
        <v>3.9482387700000001</v>
      </c>
      <c r="AN552" s="1">
        <f>ABS(IK_diagnostics_degrees[[#This Row],[Column18]]-R551)</f>
        <v>4.0696999999999992</v>
      </c>
      <c r="AO552" s="1">
        <f>ABS(IK_diagnostics_degrees[[#This Row],[Column19]]-S551)</f>
        <v>3.3161888900000003</v>
      </c>
      <c r="AP552" s="1">
        <f>ABS(IK_diagnostics_degrees[[#This Row],[Column20]]-T551)</f>
        <v>2.2043599999999999</v>
      </c>
      <c r="AQ552" s="1">
        <f>ABS(IK_diagnostics_degrees[[#This Row],[Column21]]-U551)</f>
        <v>2.1950129999999999</v>
      </c>
    </row>
    <row r="553" spans="1:43" x14ac:dyDescent="0.25">
      <c r="A553" s="1">
        <v>5.0386899999999999</v>
      </c>
      <c r="B553" s="1">
        <v>2.20899</v>
      </c>
      <c r="C553" s="1">
        <v>1.62825</v>
      </c>
      <c r="D553" s="1">
        <v>3.4178700000000002</v>
      </c>
      <c r="E553" s="1">
        <v>0.11873300000000001</v>
      </c>
      <c r="F553" s="1">
        <v>6.2831900000000003</v>
      </c>
      <c r="G553" s="1">
        <v>0.582924</v>
      </c>
      <c r="H553" s="1">
        <v>2.3345799999999999</v>
      </c>
      <c r="I553" s="1">
        <v>3.86937</v>
      </c>
      <c r="J553" s="1">
        <v>5.1547400000000003</v>
      </c>
      <c r="K553" s="1">
        <v>2.9285999999999999</v>
      </c>
      <c r="L553" s="1">
        <v>6.2759799999999997</v>
      </c>
      <c r="M553" s="1">
        <v>1.8715999999999999</v>
      </c>
      <c r="N553" s="1">
        <v>0.47593200000000002</v>
      </c>
      <c r="O553" s="1">
        <v>3.2244700000000002</v>
      </c>
      <c r="P553" s="1">
        <v>3.73617</v>
      </c>
      <c r="Q553" s="1">
        <v>4.3290600000000001</v>
      </c>
      <c r="R553" s="1">
        <v>2.9093100000000001</v>
      </c>
      <c r="S553" s="1" t="s">
        <v>22</v>
      </c>
      <c r="T553" s="1">
        <v>4.319</v>
      </c>
      <c r="U553" s="1">
        <v>3.9520200000000001</v>
      </c>
      <c r="V553" s="1" t="s">
        <v>23</v>
      </c>
      <c r="W553" s="1">
        <f>ABS(IK_diagnostics_degrees[[#This Row],[Column1]]-A552)</f>
        <v>0.19911999999999974</v>
      </c>
      <c r="X553" s="1">
        <f>ABS(IK_diagnostics_degrees[[#This Row],[Column2]]-B552)</f>
        <v>0.83220999999999989</v>
      </c>
      <c r="Y553" s="1">
        <f>ABS(IK_diagnostics_degrees[[#This Row],[Column3]]-C552)</f>
        <v>0.28522000000000003</v>
      </c>
      <c r="Z553" s="1">
        <f>ABS(IK_diagnostics_degrees[[#This Row],[Column4]]-D552)</f>
        <v>2.8653200000000001</v>
      </c>
      <c r="AA553" s="1">
        <f>ABS(IK_diagnostics_degrees[[#This Row],[Column5]]-E552)</f>
        <v>4.5801569999999998</v>
      </c>
      <c r="AB553" s="1">
        <f>ABS(IK_diagnostics_degrees[[#This Row],[Column6]]-F552)</f>
        <v>0.59823000000000004</v>
      </c>
      <c r="AC553" s="1">
        <f>ABS(IK_diagnostics_degrees[[#This Row],[Column7]]-G552)</f>
        <v>2.1355560000000002</v>
      </c>
      <c r="AD553" s="1">
        <f>ABS(IK_diagnostics_degrees[[#This Row],[Column8]]-H552)</f>
        <v>1.4733639999999999</v>
      </c>
      <c r="AE553" s="1">
        <f>ABS(IK_diagnostics_degrees[[#This Row],[Column9]]-I552)</f>
        <v>0.77748000000000017</v>
      </c>
      <c r="AF553" s="1">
        <f>ABS(IK_diagnostics_degrees[[#This Row],[Column10]]-J552)</f>
        <v>2.4753700000000003</v>
      </c>
      <c r="AG553" s="1">
        <f>ABS(IK_diagnostics_degrees[[#This Row],[Column11]]-K552)</f>
        <v>2.3726050000000001</v>
      </c>
      <c r="AH553" s="1">
        <f>ABS(IK_diagnostics_degrees[[#This Row],[Column12]]-L552)</f>
        <v>1.3763899999999998</v>
      </c>
      <c r="AI553" s="1">
        <f>ABS(IK_diagnostics_degrees[[#This Row],[Column13]]-M552)</f>
        <v>2.2193800000000001</v>
      </c>
      <c r="AJ553" s="1">
        <f>ABS(IK_diagnostics_degrees[[#This Row],[Column14]]-N552)</f>
        <v>5.6226979999999998</v>
      </c>
      <c r="AK553" s="1">
        <f>ABS(IK_diagnostics_degrees[[#This Row],[Column15]]-O552)</f>
        <v>3.0587200000000001</v>
      </c>
      <c r="AL553" s="1">
        <f>ABS(IK_diagnostics_degrees[[#This Row],[Column16]]-P552)</f>
        <v>1.7472699999999999</v>
      </c>
      <c r="AM553" s="1">
        <f>ABS(IK_diagnostics_degrees[[#This Row],[Column17]]-Q552)</f>
        <v>0.37688999999999995</v>
      </c>
      <c r="AN553" s="1">
        <f>ABS(IK_diagnostics_degrees[[#This Row],[Column18]]-R552)</f>
        <v>1.8260100000000001</v>
      </c>
      <c r="AO553" s="1">
        <f>ABS(IK_diagnostics_degrees[[#This Row],[Column19]]-S552)</f>
        <v>3.3209300000000002</v>
      </c>
      <c r="AP553" s="1">
        <f>ABS(IK_diagnostics_degrees[[#This Row],[Column20]]-T552)</f>
        <v>2.6206399999999999</v>
      </c>
      <c r="AQ553" s="1">
        <f>ABS(IK_diagnostics_degrees[[#This Row],[Column21]]-U552)</f>
        <v>1.1341600000000001</v>
      </c>
    </row>
    <row r="554" spans="1:43" x14ac:dyDescent="0.25">
      <c r="A554" s="1">
        <v>5.4907700000000004</v>
      </c>
      <c r="B554" s="1">
        <v>3.4086500000000002</v>
      </c>
      <c r="C554" s="1">
        <v>1.6583600000000001</v>
      </c>
      <c r="D554" s="1">
        <v>3.5156800000000001</v>
      </c>
      <c r="E554" s="1">
        <v>3.0286400000000002</v>
      </c>
      <c r="F554" s="1">
        <v>3.3375400000000002</v>
      </c>
      <c r="G554" s="1">
        <v>2.0258400000000001</v>
      </c>
      <c r="H554" s="1">
        <v>1.4665999999999999</v>
      </c>
      <c r="I554" s="1">
        <v>1.09409</v>
      </c>
      <c r="J554" s="1">
        <v>4.3275800000000002</v>
      </c>
      <c r="K554" s="1">
        <v>3.9400900000000001</v>
      </c>
      <c r="L554" s="1">
        <v>3.5678999999999998</v>
      </c>
      <c r="M554" s="1" t="s">
        <v>22</v>
      </c>
      <c r="N554" s="1">
        <v>1.03884</v>
      </c>
      <c r="O554" s="1">
        <v>3.09578</v>
      </c>
      <c r="P554" s="1">
        <v>3.1145</v>
      </c>
      <c r="Q554" s="1">
        <v>0.66961099999999996</v>
      </c>
      <c r="R554" s="1">
        <v>3.4109600000000002</v>
      </c>
      <c r="S554" s="1">
        <v>1.7391399999999999</v>
      </c>
      <c r="T554" s="1">
        <v>0.98995299999999997</v>
      </c>
      <c r="U554" s="1">
        <v>3.0270999999999999</v>
      </c>
      <c r="V554" s="1" t="s">
        <v>23</v>
      </c>
      <c r="W554" s="1">
        <f>ABS(IK_diagnostics_degrees[[#This Row],[Column1]]-A553)</f>
        <v>0.45208000000000048</v>
      </c>
      <c r="X554" s="1">
        <f>ABS(IK_diagnostics_degrees[[#This Row],[Column2]]-B553)</f>
        <v>1.1996600000000002</v>
      </c>
      <c r="Y554" s="1">
        <f>ABS(IK_diagnostics_degrees[[#This Row],[Column3]]-C553)</f>
        <v>3.0110000000000081E-2</v>
      </c>
      <c r="Z554" s="1">
        <f>ABS(IK_diagnostics_degrees[[#This Row],[Column4]]-D553)</f>
        <v>9.7809999999999953E-2</v>
      </c>
      <c r="AA554" s="1">
        <f>ABS(IK_diagnostics_degrees[[#This Row],[Column5]]-E553)</f>
        <v>2.909907</v>
      </c>
      <c r="AB554" s="1">
        <f>ABS(IK_diagnostics_degrees[[#This Row],[Column6]]-F553)</f>
        <v>2.9456500000000001</v>
      </c>
      <c r="AC554" s="1">
        <f>ABS(IK_diagnostics_degrees[[#This Row],[Column7]]-G553)</f>
        <v>1.4429160000000001</v>
      </c>
      <c r="AD554" s="1">
        <f>ABS(IK_diagnostics_degrees[[#This Row],[Column8]]-H553)</f>
        <v>0.86797999999999997</v>
      </c>
      <c r="AE554" s="1">
        <f>ABS(IK_diagnostics_degrees[[#This Row],[Column9]]-I553)</f>
        <v>2.77528</v>
      </c>
      <c r="AF554" s="1">
        <f>ABS(IK_diagnostics_degrees[[#This Row],[Column10]]-J553)</f>
        <v>0.82716000000000012</v>
      </c>
      <c r="AG554" s="1">
        <f>ABS(IK_diagnostics_degrees[[#This Row],[Column11]]-K553)</f>
        <v>1.0114900000000002</v>
      </c>
      <c r="AH554" s="1">
        <f>ABS(IK_diagnostics_degrees[[#This Row],[Column12]]-L553)</f>
        <v>2.7080799999999998</v>
      </c>
      <c r="AI554" s="1">
        <f>ABS(IK_diagnostics_degrees[[#This Row],[Column13]]-M553)</f>
        <v>1.8715999999999999</v>
      </c>
      <c r="AJ554" s="1">
        <f>ABS(IK_diagnostics_degrees[[#This Row],[Column14]]-N553)</f>
        <v>0.56290799999999996</v>
      </c>
      <c r="AK554" s="1">
        <f>ABS(IK_diagnostics_degrees[[#This Row],[Column15]]-O553)</f>
        <v>0.12869000000000019</v>
      </c>
      <c r="AL554" s="1">
        <f>ABS(IK_diagnostics_degrees[[#This Row],[Column16]]-P553)</f>
        <v>0.62166999999999994</v>
      </c>
      <c r="AM554" s="1">
        <f>ABS(IK_diagnostics_degrees[[#This Row],[Column17]]-Q553)</f>
        <v>3.6594490000000004</v>
      </c>
      <c r="AN554" s="1">
        <f>ABS(IK_diagnostics_degrees[[#This Row],[Column18]]-R553)</f>
        <v>0.50165000000000015</v>
      </c>
      <c r="AO554" s="1">
        <f>ABS(IK_diagnostics_degrees[[#This Row],[Column19]]-S553)</f>
        <v>1.7391399999999999</v>
      </c>
      <c r="AP554" s="1">
        <f>ABS(IK_diagnostics_degrees[[#This Row],[Column20]]-T553)</f>
        <v>3.3290470000000001</v>
      </c>
      <c r="AQ554" s="1">
        <f>ABS(IK_diagnostics_degrees[[#This Row],[Column21]]-U553)</f>
        <v>0.92492000000000019</v>
      </c>
    </row>
    <row r="555" spans="1:43" x14ac:dyDescent="0.25">
      <c r="A555" s="1">
        <v>2.7797200000000002</v>
      </c>
      <c r="B555" s="1">
        <v>4.117</v>
      </c>
      <c r="C555" s="1">
        <v>6.2724900000000003</v>
      </c>
      <c r="D555" s="1">
        <v>4.5532000000000004</v>
      </c>
      <c r="E555" s="1">
        <v>4.6968300000000003</v>
      </c>
      <c r="F555" s="1">
        <v>2.36551</v>
      </c>
      <c r="G555" s="1">
        <v>1.4226099999999999</v>
      </c>
      <c r="H555" s="1">
        <v>1.91679</v>
      </c>
      <c r="I555" s="1">
        <v>4.3512599999999999</v>
      </c>
      <c r="J555" s="1">
        <v>0.85765899999999995</v>
      </c>
      <c r="K555" s="1">
        <v>3.6107300000000002</v>
      </c>
      <c r="L555" s="1">
        <v>0.49215100000000001</v>
      </c>
      <c r="M555" s="1">
        <v>4.9262499999999996</v>
      </c>
      <c r="N555" s="1">
        <v>4.1268000000000002</v>
      </c>
      <c r="O555" s="1">
        <v>1.8438600000000001</v>
      </c>
      <c r="P555" s="1">
        <v>5.3632200000000001</v>
      </c>
      <c r="Q555" s="1">
        <v>1.38307</v>
      </c>
      <c r="R555" s="1">
        <v>2.5906400000000001</v>
      </c>
      <c r="S555" s="1">
        <v>4.9875600000000002</v>
      </c>
      <c r="T555" s="1">
        <v>6.2831900000000003</v>
      </c>
      <c r="U555" s="1">
        <v>2.7631999999999999</v>
      </c>
      <c r="V555" s="1" t="s">
        <v>23</v>
      </c>
      <c r="W555" s="1">
        <f>ABS(IK_diagnostics_degrees[[#This Row],[Column1]]-A554)</f>
        <v>2.7110500000000002</v>
      </c>
      <c r="X555" s="1">
        <f>ABS(IK_diagnostics_degrees[[#This Row],[Column2]]-B554)</f>
        <v>0.70834999999999981</v>
      </c>
      <c r="Y555" s="1">
        <f>ABS(IK_diagnostics_degrees[[#This Row],[Column3]]-C554)</f>
        <v>4.6141300000000003</v>
      </c>
      <c r="Z555" s="1">
        <f>ABS(IK_diagnostics_degrees[[#This Row],[Column4]]-D554)</f>
        <v>1.0375200000000002</v>
      </c>
      <c r="AA555" s="1">
        <f>ABS(IK_diagnostics_degrees[[#This Row],[Column5]]-E554)</f>
        <v>1.6681900000000001</v>
      </c>
      <c r="AB555" s="1">
        <f>ABS(IK_diagnostics_degrees[[#This Row],[Column6]]-F554)</f>
        <v>0.97203000000000017</v>
      </c>
      <c r="AC555" s="1">
        <f>ABS(IK_diagnostics_degrees[[#This Row],[Column7]]-G554)</f>
        <v>0.60323000000000015</v>
      </c>
      <c r="AD555" s="1">
        <f>ABS(IK_diagnostics_degrees[[#This Row],[Column8]]-H554)</f>
        <v>0.45019000000000009</v>
      </c>
      <c r="AE555" s="1">
        <f>ABS(IK_diagnostics_degrees[[#This Row],[Column9]]-I554)</f>
        <v>3.2571699999999999</v>
      </c>
      <c r="AF555" s="1">
        <f>ABS(IK_diagnostics_degrees[[#This Row],[Column10]]-J554)</f>
        <v>3.4699210000000003</v>
      </c>
      <c r="AG555" s="1">
        <f>ABS(IK_diagnostics_degrees[[#This Row],[Column11]]-K554)</f>
        <v>0.32935999999999988</v>
      </c>
      <c r="AH555" s="1">
        <f>ABS(IK_diagnostics_degrees[[#This Row],[Column12]]-L554)</f>
        <v>3.0757490000000001</v>
      </c>
      <c r="AI555" s="1">
        <f>ABS(IK_diagnostics_degrees[[#This Row],[Column13]]-M554)</f>
        <v>4.9262499999999996</v>
      </c>
      <c r="AJ555" s="1">
        <f>ABS(IK_diagnostics_degrees[[#This Row],[Column14]]-N554)</f>
        <v>3.0879600000000003</v>
      </c>
      <c r="AK555" s="1">
        <f>ABS(IK_diagnostics_degrees[[#This Row],[Column15]]-O554)</f>
        <v>1.2519199999999999</v>
      </c>
      <c r="AL555" s="1">
        <f>ABS(IK_diagnostics_degrees[[#This Row],[Column16]]-P554)</f>
        <v>2.2487200000000001</v>
      </c>
      <c r="AM555" s="1">
        <f>ABS(IK_diagnostics_degrees[[#This Row],[Column17]]-Q554)</f>
        <v>0.71345900000000007</v>
      </c>
      <c r="AN555" s="1">
        <f>ABS(IK_diagnostics_degrees[[#This Row],[Column18]]-R554)</f>
        <v>0.82032000000000016</v>
      </c>
      <c r="AO555" s="1">
        <f>ABS(IK_diagnostics_degrees[[#This Row],[Column19]]-S554)</f>
        <v>3.2484200000000003</v>
      </c>
      <c r="AP555" s="1">
        <f>ABS(IK_diagnostics_degrees[[#This Row],[Column20]]-T554)</f>
        <v>5.2932370000000004</v>
      </c>
      <c r="AQ555" s="1">
        <f>ABS(IK_diagnostics_degrees[[#This Row],[Column21]]-U554)</f>
        <v>0.26390000000000002</v>
      </c>
    </row>
    <row r="556" spans="1:43" x14ac:dyDescent="0.25">
      <c r="A556" s="1">
        <v>1.4418599999999999</v>
      </c>
      <c r="B556" s="1">
        <v>2.7915100000000002</v>
      </c>
      <c r="C556" s="1">
        <v>4.2595400000000003</v>
      </c>
      <c r="D556" s="1">
        <v>4.4592900000000002</v>
      </c>
      <c r="E556" s="1">
        <v>2.52074</v>
      </c>
      <c r="F556" s="1">
        <v>4.9569999999999999</v>
      </c>
      <c r="G556" s="1">
        <v>4.1467099999999997</v>
      </c>
      <c r="H556" s="1">
        <v>0.96189100000000005</v>
      </c>
      <c r="I556" s="1">
        <v>1.55074</v>
      </c>
      <c r="J556" s="1">
        <v>2.18343</v>
      </c>
      <c r="K556" s="1">
        <v>1.6984900000000001</v>
      </c>
      <c r="L556" s="1">
        <v>2.8856199999999999</v>
      </c>
      <c r="M556" s="1">
        <v>6.1571499999999997</v>
      </c>
      <c r="N556" s="1">
        <v>4.0515600000000003</v>
      </c>
      <c r="O556" s="1">
        <v>2.94536</v>
      </c>
      <c r="P556" s="1">
        <v>4.3954800000000001</v>
      </c>
      <c r="Q556" s="1">
        <v>5.3585599999999998</v>
      </c>
      <c r="R556" s="1">
        <v>4.7136100000000001</v>
      </c>
      <c r="S556" s="1">
        <v>2.98969</v>
      </c>
      <c r="T556" s="1">
        <v>1.5462100000000001</v>
      </c>
      <c r="U556" s="1">
        <v>4.7649800000000004</v>
      </c>
      <c r="V556" s="1" t="s">
        <v>23</v>
      </c>
      <c r="W556" s="1">
        <f>ABS(IK_diagnostics_degrees[[#This Row],[Column1]]-A555)</f>
        <v>1.3378600000000003</v>
      </c>
      <c r="X556" s="1">
        <f>ABS(IK_diagnostics_degrees[[#This Row],[Column2]]-B555)</f>
        <v>1.3254899999999998</v>
      </c>
      <c r="Y556" s="1">
        <f>ABS(IK_diagnostics_degrees[[#This Row],[Column3]]-C555)</f>
        <v>2.01295</v>
      </c>
      <c r="Z556" s="1">
        <f>ABS(IK_diagnostics_degrees[[#This Row],[Column4]]-D555)</f>
        <v>9.391000000000016E-2</v>
      </c>
      <c r="AA556" s="1">
        <f>ABS(IK_diagnostics_degrees[[#This Row],[Column5]]-E555)</f>
        <v>2.1760900000000003</v>
      </c>
      <c r="AB556" s="1">
        <f>ABS(IK_diagnostics_degrees[[#This Row],[Column6]]-F555)</f>
        <v>2.5914899999999998</v>
      </c>
      <c r="AC556" s="1">
        <f>ABS(IK_diagnostics_degrees[[#This Row],[Column7]]-G555)</f>
        <v>2.7241</v>
      </c>
      <c r="AD556" s="1">
        <f>ABS(IK_diagnostics_degrees[[#This Row],[Column8]]-H555)</f>
        <v>0.95489899999999994</v>
      </c>
      <c r="AE556" s="1">
        <f>ABS(IK_diagnostics_degrees[[#This Row],[Column9]]-I555)</f>
        <v>2.8005199999999997</v>
      </c>
      <c r="AF556" s="1">
        <f>ABS(IK_diagnostics_degrees[[#This Row],[Column10]]-J555)</f>
        <v>1.325771</v>
      </c>
      <c r="AG556" s="1">
        <f>ABS(IK_diagnostics_degrees[[#This Row],[Column11]]-K555)</f>
        <v>1.9122400000000002</v>
      </c>
      <c r="AH556" s="1">
        <f>ABS(IK_diagnostics_degrees[[#This Row],[Column12]]-L555)</f>
        <v>2.3934689999999996</v>
      </c>
      <c r="AI556" s="1">
        <f>ABS(IK_diagnostics_degrees[[#This Row],[Column13]]-M555)</f>
        <v>1.2309000000000001</v>
      </c>
      <c r="AJ556" s="1">
        <f>ABS(IK_diagnostics_degrees[[#This Row],[Column14]]-N555)</f>
        <v>7.5239999999999974E-2</v>
      </c>
      <c r="AK556" s="1">
        <f>ABS(IK_diagnostics_degrees[[#This Row],[Column15]]-O555)</f>
        <v>1.1014999999999999</v>
      </c>
      <c r="AL556" s="1">
        <f>ABS(IK_diagnostics_degrees[[#This Row],[Column16]]-P555)</f>
        <v>0.96774000000000004</v>
      </c>
      <c r="AM556" s="1">
        <f>ABS(IK_diagnostics_degrees[[#This Row],[Column17]]-Q555)</f>
        <v>3.9754899999999997</v>
      </c>
      <c r="AN556" s="1">
        <f>ABS(IK_diagnostics_degrees[[#This Row],[Column18]]-R555)</f>
        <v>2.12297</v>
      </c>
      <c r="AO556" s="1">
        <f>ABS(IK_diagnostics_degrees[[#This Row],[Column19]]-S555)</f>
        <v>1.9978700000000003</v>
      </c>
      <c r="AP556" s="1">
        <f>ABS(IK_diagnostics_degrees[[#This Row],[Column20]]-T555)</f>
        <v>4.73698</v>
      </c>
      <c r="AQ556" s="1">
        <f>ABS(IK_diagnostics_degrees[[#This Row],[Column21]]-U555)</f>
        <v>2.0017800000000006</v>
      </c>
    </row>
    <row r="557" spans="1:43" x14ac:dyDescent="0.25">
      <c r="A557" s="1">
        <v>4.4100799999999998</v>
      </c>
      <c r="B557" s="1">
        <v>0.99099899999999996</v>
      </c>
      <c r="C557" s="1">
        <v>4.2072200000000004</v>
      </c>
      <c r="D557" s="1">
        <v>4.49397</v>
      </c>
      <c r="E557" s="1">
        <v>5.9594399999999998</v>
      </c>
      <c r="F557" s="1">
        <v>3.5753499999999998</v>
      </c>
      <c r="G557" s="1">
        <v>4.9933399999999999</v>
      </c>
      <c r="H557" s="1">
        <v>0.68737700000000002</v>
      </c>
      <c r="I557" s="1">
        <v>0.13370599999999999</v>
      </c>
      <c r="J557" s="1">
        <v>6.2831900000000003</v>
      </c>
      <c r="K557" s="1">
        <v>6.2335099999999999</v>
      </c>
      <c r="L557" s="1">
        <v>0.80131399999999997</v>
      </c>
      <c r="M557" s="1">
        <v>1.95488</v>
      </c>
      <c r="N557" s="1">
        <v>0.249387</v>
      </c>
      <c r="O557" s="1">
        <v>1.04359</v>
      </c>
      <c r="P557" s="1">
        <v>4.5301499999999999</v>
      </c>
      <c r="Q557" s="1">
        <v>3.2079800000000001</v>
      </c>
      <c r="R557" s="1">
        <v>2.3760500000000002</v>
      </c>
      <c r="S557" s="1">
        <v>5.8901599999999998E-2</v>
      </c>
      <c r="T557" s="1">
        <v>1.92022</v>
      </c>
      <c r="U557" s="1">
        <v>4.65259</v>
      </c>
      <c r="V557" s="1" t="s">
        <v>23</v>
      </c>
      <c r="W557" s="1">
        <f>ABS(IK_diagnostics_degrees[[#This Row],[Column1]]-A556)</f>
        <v>2.9682199999999996</v>
      </c>
      <c r="X557" s="1">
        <f>ABS(IK_diagnostics_degrees[[#This Row],[Column2]]-B556)</f>
        <v>1.8005110000000002</v>
      </c>
      <c r="Y557" s="1">
        <f>ABS(IK_diagnostics_degrees[[#This Row],[Column3]]-C556)</f>
        <v>5.2319999999999922E-2</v>
      </c>
      <c r="Z557" s="1">
        <f>ABS(IK_diagnostics_degrees[[#This Row],[Column4]]-D556)</f>
        <v>3.4679999999999822E-2</v>
      </c>
      <c r="AA557" s="1">
        <f>ABS(IK_diagnostics_degrees[[#This Row],[Column5]]-E556)</f>
        <v>3.4386999999999999</v>
      </c>
      <c r="AB557" s="1">
        <f>ABS(IK_diagnostics_degrees[[#This Row],[Column6]]-F556)</f>
        <v>1.38165</v>
      </c>
      <c r="AC557" s="1">
        <f>ABS(IK_diagnostics_degrees[[#This Row],[Column7]]-G556)</f>
        <v>0.84663000000000022</v>
      </c>
      <c r="AD557" s="1">
        <f>ABS(IK_diagnostics_degrees[[#This Row],[Column8]]-H556)</f>
        <v>0.27451400000000004</v>
      </c>
      <c r="AE557" s="1">
        <f>ABS(IK_diagnostics_degrees[[#This Row],[Column9]]-I556)</f>
        <v>1.4170340000000001</v>
      </c>
      <c r="AF557" s="1">
        <f>ABS(IK_diagnostics_degrees[[#This Row],[Column10]]-J556)</f>
        <v>4.0997599999999998</v>
      </c>
      <c r="AG557" s="1">
        <f>ABS(IK_diagnostics_degrees[[#This Row],[Column11]]-K556)</f>
        <v>4.5350199999999994</v>
      </c>
      <c r="AH557" s="1">
        <f>ABS(IK_diagnostics_degrees[[#This Row],[Column12]]-L556)</f>
        <v>2.0843059999999998</v>
      </c>
      <c r="AI557" s="1">
        <f>ABS(IK_diagnostics_degrees[[#This Row],[Column13]]-M556)</f>
        <v>4.2022699999999995</v>
      </c>
      <c r="AJ557" s="1">
        <f>ABS(IK_diagnostics_degrees[[#This Row],[Column14]]-N556)</f>
        <v>3.8021730000000002</v>
      </c>
      <c r="AK557" s="1">
        <f>ABS(IK_diagnostics_degrees[[#This Row],[Column15]]-O556)</f>
        <v>1.90177</v>
      </c>
      <c r="AL557" s="1">
        <f>ABS(IK_diagnostics_degrees[[#This Row],[Column16]]-P556)</f>
        <v>0.13466999999999985</v>
      </c>
      <c r="AM557" s="1">
        <f>ABS(IK_diagnostics_degrees[[#This Row],[Column17]]-Q556)</f>
        <v>2.1505799999999997</v>
      </c>
      <c r="AN557" s="1">
        <f>ABS(IK_diagnostics_degrees[[#This Row],[Column18]]-R556)</f>
        <v>2.3375599999999999</v>
      </c>
      <c r="AO557" s="1">
        <f>ABS(IK_diagnostics_degrees[[#This Row],[Column19]]-S556)</f>
        <v>2.9307884</v>
      </c>
      <c r="AP557" s="1">
        <f>ABS(IK_diagnostics_degrees[[#This Row],[Column20]]-T556)</f>
        <v>0.37400999999999995</v>
      </c>
      <c r="AQ557" s="1">
        <f>ABS(IK_diagnostics_degrees[[#This Row],[Column21]]-U556)</f>
        <v>0.11239000000000043</v>
      </c>
    </row>
    <row r="558" spans="1:43" x14ac:dyDescent="0.25">
      <c r="A558" s="1">
        <v>1.1587700000000001</v>
      </c>
      <c r="B558" s="1">
        <v>1.87452</v>
      </c>
      <c r="C558" s="1">
        <v>5.1929100000000004</v>
      </c>
      <c r="D558" s="1">
        <v>3.8623799999999999</v>
      </c>
      <c r="E558" s="1">
        <v>1.9422999999999999</v>
      </c>
      <c r="F558" s="1">
        <v>3.6957</v>
      </c>
      <c r="G558" s="1">
        <v>2.1004100000000001</v>
      </c>
      <c r="H558" s="1">
        <v>6.2764800000000003</v>
      </c>
      <c r="I558" s="1">
        <v>2.9975800000000001</v>
      </c>
      <c r="J558" s="1">
        <v>3.17184</v>
      </c>
      <c r="K558" s="1">
        <v>0.88253099999999995</v>
      </c>
      <c r="L558" s="1">
        <v>2.6963499999999998</v>
      </c>
      <c r="M558" s="1">
        <v>1.59693</v>
      </c>
      <c r="N558" s="1">
        <v>3.4223499999999997E-2</v>
      </c>
      <c r="O558" s="1">
        <v>0.71454700000000004</v>
      </c>
      <c r="P558" s="1">
        <v>4.5145099999999996</v>
      </c>
      <c r="Q558" s="1">
        <v>3.7811499999999998</v>
      </c>
      <c r="R558" s="1">
        <v>2.3400400000000001</v>
      </c>
      <c r="S558" s="1">
        <v>6.1084699999999996</v>
      </c>
      <c r="T558" s="1">
        <v>1.5741799999999999</v>
      </c>
      <c r="U558" s="1">
        <v>4.4477900000000004</v>
      </c>
      <c r="V558" s="1" t="s">
        <v>23</v>
      </c>
      <c r="W558" s="1">
        <f>ABS(IK_diagnostics_degrees[[#This Row],[Column1]]-A557)</f>
        <v>3.2513099999999997</v>
      </c>
      <c r="X558" s="1">
        <f>ABS(IK_diagnostics_degrees[[#This Row],[Column2]]-B557)</f>
        <v>0.883521</v>
      </c>
      <c r="Y558" s="1">
        <f>ABS(IK_diagnostics_degrees[[#This Row],[Column3]]-C557)</f>
        <v>0.98568999999999996</v>
      </c>
      <c r="Z558" s="1">
        <f>ABS(IK_diagnostics_degrees[[#This Row],[Column4]]-D557)</f>
        <v>0.6315900000000001</v>
      </c>
      <c r="AA558" s="1">
        <f>ABS(IK_diagnostics_degrees[[#This Row],[Column5]]-E557)</f>
        <v>4.0171399999999995</v>
      </c>
      <c r="AB558" s="1">
        <f>ABS(IK_diagnostics_degrees[[#This Row],[Column6]]-F557)</f>
        <v>0.12035000000000018</v>
      </c>
      <c r="AC558" s="1">
        <f>ABS(IK_diagnostics_degrees[[#This Row],[Column7]]-G557)</f>
        <v>2.8929299999999998</v>
      </c>
      <c r="AD558" s="1">
        <f>ABS(IK_diagnostics_degrees[[#This Row],[Column8]]-H557)</f>
        <v>5.5891030000000006</v>
      </c>
      <c r="AE558" s="1">
        <f>ABS(IK_diagnostics_degrees[[#This Row],[Column9]]-I557)</f>
        <v>2.863874</v>
      </c>
      <c r="AF558" s="1">
        <f>ABS(IK_diagnostics_degrees[[#This Row],[Column10]]-J557)</f>
        <v>3.1113500000000003</v>
      </c>
      <c r="AG558" s="1">
        <f>ABS(IK_diagnostics_degrees[[#This Row],[Column11]]-K557)</f>
        <v>5.3509789999999997</v>
      </c>
      <c r="AH558" s="1">
        <f>ABS(IK_diagnostics_degrees[[#This Row],[Column12]]-L557)</f>
        <v>1.8950359999999997</v>
      </c>
      <c r="AI558" s="1">
        <f>ABS(IK_diagnostics_degrees[[#This Row],[Column13]]-M557)</f>
        <v>0.35794999999999999</v>
      </c>
      <c r="AJ558" s="1">
        <f>ABS(IK_diagnostics_degrees[[#This Row],[Column14]]-N557)</f>
        <v>0.21516350000000001</v>
      </c>
      <c r="AK558" s="1">
        <f>ABS(IK_diagnostics_degrees[[#This Row],[Column15]]-O557)</f>
        <v>0.32904299999999997</v>
      </c>
      <c r="AL558" s="1">
        <f>ABS(IK_diagnostics_degrees[[#This Row],[Column16]]-P557)</f>
        <v>1.564000000000032E-2</v>
      </c>
      <c r="AM558" s="1">
        <f>ABS(IK_diagnostics_degrees[[#This Row],[Column17]]-Q557)</f>
        <v>0.57316999999999974</v>
      </c>
      <c r="AN558" s="1">
        <f>ABS(IK_diagnostics_degrees[[#This Row],[Column18]]-R557)</f>
        <v>3.6010000000000097E-2</v>
      </c>
      <c r="AO558" s="1">
        <f>ABS(IK_diagnostics_degrees[[#This Row],[Column19]]-S557)</f>
        <v>6.0495684000000001</v>
      </c>
      <c r="AP558" s="1">
        <f>ABS(IK_diagnostics_degrees[[#This Row],[Column20]]-T557)</f>
        <v>0.34604000000000013</v>
      </c>
      <c r="AQ558" s="1">
        <f>ABS(IK_diagnostics_degrees[[#This Row],[Column21]]-U557)</f>
        <v>0.20479999999999965</v>
      </c>
    </row>
    <row r="559" spans="1:43" x14ac:dyDescent="0.25">
      <c r="A559" s="1">
        <v>6.2774400000000004</v>
      </c>
      <c r="B559" s="1">
        <v>3.1580499999999998</v>
      </c>
      <c r="C559" s="1">
        <v>1.7740800000000001</v>
      </c>
      <c r="D559" s="1">
        <v>1.3994200000000001</v>
      </c>
      <c r="E559" s="1">
        <v>2.2627600000000001</v>
      </c>
      <c r="F559" s="1">
        <v>1.4302699999999999</v>
      </c>
      <c r="G559" s="1">
        <v>3.2247499999999998</v>
      </c>
      <c r="H559" s="1">
        <v>9.3862399999999999E-4</v>
      </c>
      <c r="I559" s="1">
        <v>5.3661500000000002</v>
      </c>
      <c r="J559" s="1">
        <v>0.43412499999999998</v>
      </c>
      <c r="K559" s="1">
        <v>2.9260799999999998</v>
      </c>
      <c r="L559" s="1">
        <v>2.1467399999999999</v>
      </c>
      <c r="M559" s="1">
        <v>5.1075299999999997</v>
      </c>
      <c r="N559" s="1">
        <v>5.8625600000000002</v>
      </c>
      <c r="O559" s="1">
        <v>4.3309800000000003</v>
      </c>
      <c r="P559" s="1">
        <v>5.1184000000000003</v>
      </c>
      <c r="Q559" s="1">
        <v>1.1309100000000001</v>
      </c>
      <c r="R559" s="1">
        <v>1.5858399999999999</v>
      </c>
      <c r="S559" s="1" t="s">
        <v>22</v>
      </c>
      <c r="T559" s="1">
        <v>4.1377899999999999</v>
      </c>
      <c r="U559" s="1">
        <v>4.2031299999999998</v>
      </c>
      <c r="V559" s="1" t="s">
        <v>23</v>
      </c>
      <c r="W559" s="1">
        <f>ABS(IK_diagnostics_degrees[[#This Row],[Column1]]-A558)</f>
        <v>5.1186699999999998</v>
      </c>
      <c r="X559" s="1">
        <f>ABS(IK_diagnostics_degrees[[#This Row],[Column2]]-B558)</f>
        <v>1.2835299999999998</v>
      </c>
      <c r="Y559" s="1">
        <f>ABS(IK_diagnostics_degrees[[#This Row],[Column3]]-C558)</f>
        <v>3.4188300000000003</v>
      </c>
      <c r="Z559" s="1">
        <f>ABS(IK_diagnostics_degrees[[#This Row],[Column4]]-D558)</f>
        <v>2.4629599999999998</v>
      </c>
      <c r="AA559" s="1">
        <f>ABS(IK_diagnostics_degrees[[#This Row],[Column5]]-E558)</f>
        <v>0.32046000000000019</v>
      </c>
      <c r="AB559" s="1">
        <f>ABS(IK_diagnostics_degrees[[#This Row],[Column6]]-F558)</f>
        <v>2.2654300000000003</v>
      </c>
      <c r="AC559" s="1">
        <f>ABS(IK_diagnostics_degrees[[#This Row],[Column7]]-G558)</f>
        <v>1.1243399999999997</v>
      </c>
      <c r="AD559" s="1">
        <f>ABS(IK_diagnostics_degrees[[#This Row],[Column8]]-H558)</f>
        <v>6.2755413760000005</v>
      </c>
      <c r="AE559" s="1">
        <f>ABS(IK_diagnostics_degrees[[#This Row],[Column9]]-I558)</f>
        <v>2.3685700000000001</v>
      </c>
      <c r="AF559" s="1">
        <f>ABS(IK_diagnostics_degrees[[#This Row],[Column10]]-J558)</f>
        <v>2.7377150000000001</v>
      </c>
      <c r="AG559" s="1">
        <f>ABS(IK_diagnostics_degrees[[#This Row],[Column11]]-K558)</f>
        <v>2.0435489999999996</v>
      </c>
      <c r="AH559" s="1">
        <f>ABS(IK_diagnostics_degrees[[#This Row],[Column12]]-L558)</f>
        <v>0.54960999999999993</v>
      </c>
      <c r="AI559" s="1">
        <f>ABS(IK_diagnostics_degrees[[#This Row],[Column13]]-M558)</f>
        <v>3.5105999999999997</v>
      </c>
      <c r="AJ559" s="1">
        <f>ABS(IK_diagnostics_degrees[[#This Row],[Column14]]-N558)</f>
        <v>5.8283364999999998</v>
      </c>
      <c r="AK559" s="1">
        <f>ABS(IK_diagnostics_degrees[[#This Row],[Column15]]-O558)</f>
        <v>3.6164330000000002</v>
      </c>
      <c r="AL559" s="1">
        <f>ABS(IK_diagnostics_degrees[[#This Row],[Column16]]-P558)</f>
        <v>0.6038900000000007</v>
      </c>
      <c r="AM559" s="1">
        <f>ABS(IK_diagnostics_degrees[[#This Row],[Column17]]-Q558)</f>
        <v>2.6502399999999997</v>
      </c>
      <c r="AN559" s="1">
        <f>ABS(IK_diagnostics_degrees[[#This Row],[Column18]]-R558)</f>
        <v>0.7542000000000002</v>
      </c>
      <c r="AO559" s="1">
        <f>ABS(IK_diagnostics_degrees[[#This Row],[Column19]]-S558)</f>
        <v>6.1084699999999996</v>
      </c>
      <c r="AP559" s="1">
        <f>ABS(IK_diagnostics_degrees[[#This Row],[Column20]]-T558)</f>
        <v>2.5636099999999997</v>
      </c>
      <c r="AQ559" s="1">
        <f>ABS(IK_diagnostics_degrees[[#This Row],[Column21]]-U558)</f>
        <v>0.24466000000000054</v>
      </c>
    </row>
    <row r="560" spans="1:43" x14ac:dyDescent="0.25">
      <c r="A560" s="1">
        <v>0.82007799999999997</v>
      </c>
      <c r="B560" s="1">
        <v>5.3098400000000003</v>
      </c>
      <c r="C560" s="1">
        <v>3.9712499999999999</v>
      </c>
      <c r="D560" s="1">
        <v>0.98814900000000006</v>
      </c>
      <c r="E560" s="1">
        <v>6.2831900000000003</v>
      </c>
      <c r="F560" s="1">
        <v>5.5300399999999996</v>
      </c>
      <c r="G560" s="1">
        <v>3.4561799999999998</v>
      </c>
      <c r="H560" s="1">
        <v>3.8911199999999999</v>
      </c>
      <c r="I560" s="1">
        <v>3.3704900000000002</v>
      </c>
      <c r="J560" s="1">
        <v>1.07084</v>
      </c>
      <c r="K560" s="1">
        <v>0.367197</v>
      </c>
      <c r="L560" s="1">
        <v>3.53085</v>
      </c>
      <c r="M560" s="1">
        <v>5.77031E-2</v>
      </c>
      <c r="N560" s="1">
        <v>3.12365</v>
      </c>
      <c r="O560" s="1">
        <v>1.9841599999999999</v>
      </c>
      <c r="P560" s="1">
        <v>5.5122499999999999</v>
      </c>
      <c r="Q560" s="1">
        <v>3.1625100000000002</v>
      </c>
      <c r="R560" s="1">
        <v>0.35341400000000001</v>
      </c>
      <c r="S560" s="1">
        <v>1.6763699999999999</v>
      </c>
      <c r="T560" s="1">
        <v>4.2853000000000003</v>
      </c>
      <c r="U560" s="1">
        <v>4.5355100000000004</v>
      </c>
      <c r="V560" s="1" t="s">
        <v>23</v>
      </c>
      <c r="W560" s="1">
        <f>ABS(IK_diagnostics_degrees[[#This Row],[Column1]]-A559)</f>
        <v>5.4573620000000007</v>
      </c>
      <c r="X560" s="1">
        <f>ABS(IK_diagnostics_degrees[[#This Row],[Column2]]-B559)</f>
        <v>2.1517900000000005</v>
      </c>
      <c r="Y560" s="1">
        <f>ABS(IK_diagnostics_degrees[[#This Row],[Column3]]-C559)</f>
        <v>2.1971699999999998</v>
      </c>
      <c r="Z560" s="1">
        <f>ABS(IK_diagnostics_degrees[[#This Row],[Column4]]-D559)</f>
        <v>0.41127100000000005</v>
      </c>
      <c r="AA560" s="1">
        <f>ABS(IK_diagnostics_degrees[[#This Row],[Column5]]-E559)</f>
        <v>4.0204300000000002</v>
      </c>
      <c r="AB560" s="1">
        <f>ABS(IK_diagnostics_degrees[[#This Row],[Column6]]-F559)</f>
        <v>4.0997699999999995</v>
      </c>
      <c r="AC560" s="1">
        <f>ABS(IK_diagnostics_degrees[[#This Row],[Column7]]-G559)</f>
        <v>0.23143000000000002</v>
      </c>
      <c r="AD560" s="1">
        <f>ABS(IK_diagnostics_degrees[[#This Row],[Column8]]-H559)</f>
        <v>3.8901813759999997</v>
      </c>
      <c r="AE560" s="1">
        <f>ABS(IK_diagnostics_degrees[[#This Row],[Column9]]-I559)</f>
        <v>1.99566</v>
      </c>
      <c r="AF560" s="1">
        <f>ABS(IK_diagnostics_degrees[[#This Row],[Column10]]-J559)</f>
        <v>0.63671500000000003</v>
      </c>
      <c r="AG560" s="1">
        <f>ABS(IK_diagnostics_degrees[[#This Row],[Column11]]-K559)</f>
        <v>2.5588829999999998</v>
      </c>
      <c r="AH560" s="1">
        <f>ABS(IK_diagnostics_degrees[[#This Row],[Column12]]-L559)</f>
        <v>1.3841100000000002</v>
      </c>
      <c r="AI560" s="1">
        <f>ABS(IK_diagnostics_degrees[[#This Row],[Column13]]-M559)</f>
        <v>5.0498268999999993</v>
      </c>
      <c r="AJ560" s="1">
        <f>ABS(IK_diagnostics_degrees[[#This Row],[Column14]]-N559)</f>
        <v>2.7389100000000002</v>
      </c>
      <c r="AK560" s="1">
        <f>ABS(IK_diagnostics_degrees[[#This Row],[Column15]]-O559)</f>
        <v>2.3468200000000001</v>
      </c>
      <c r="AL560" s="1">
        <f>ABS(IK_diagnostics_degrees[[#This Row],[Column16]]-P559)</f>
        <v>0.39384999999999959</v>
      </c>
      <c r="AM560" s="1">
        <f>ABS(IK_diagnostics_degrees[[#This Row],[Column17]]-Q559)</f>
        <v>2.0316000000000001</v>
      </c>
      <c r="AN560" s="1">
        <f>ABS(IK_diagnostics_degrees[[#This Row],[Column18]]-R559)</f>
        <v>1.2324259999999998</v>
      </c>
      <c r="AO560" s="1">
        <f>ABS(IK_diagnostics_degrees[[#This Row],[Column19]]-S559)</f>
        <v>1.6763699999999999</v>
      </c>
      <c r="AP560" s="1">
        <f>ABS(IK_diagnostics_degrees[[#This Row],[Column20]]-T559)</f>
        <v>0.14751000000000047</v>
      </c>
      <c r="AQ560" s="1">
        <f>ABS(IK_diagnostics_degrees[[#This Row],[Column21]]-U559)</f>
        <v>0.33238000000000056</v>
      </c>
    </row>
    <row r="561" spans="1:43" x14ac:dyDescent="0.25">
      <c r="A561" s="1">
        <v>0.54471700000000001</v>
      </c>
      <c r="B561" s="1">
        <v>3.6017399999999999</v>
      </c>
      <c r="C561" s="1">
        <v>2.9937</v>
      </c>
      <c r="D561" s="1">
        <v>2.1067999999999998</v>
      </c>
      <c r="E561" s="1">
        <v>4.8219500000000002</v>
      </c>
      <c r="F561" s="1">
        <v>2.5175200000000002</v>
      </c>
      <c r="G561" s="1">
        <v>2.2768099999999998</v>
      </c>
      <c r="H561" s="1">
        <v>5.3538699999999997</v>
      </c>
      <c r="I561" s="1">
        <v>5.617</v>
      </c>
      <c r="J561" s="1">
        <v>2.0224700000000002</v>
      </c>
      <c r="K561" s="1">
        <v>2.6692399999999998</v>
      </c>
      <c r="L561" s="1">
        <v>5.4359999999999999</v>
      </c>
      <c r="M561" s="1">
        <v>5.8149499999999996</v>
      </c>
      <c r="N561" s="1">
        <v>6.2831900000000003</v>
      </c>
      <c r="O561" s="1">
        <v>3.7894399999999999</v>
      </c>
      <c r="P561" s="1">
        <v>2.2102900000000001</v>
      </c>
      <c r="Q561" s="1">
        <v>2.7327900000000001</v>
      </c>
      <c r="R561" s="1">
        <v>2.4681299999999999</v>
      </c>
      <c r="S561" s="1">
        <v>3.9289200000000002</v>
      </c>
      <c r="T561" s="1" t="s">
        <v>22</v>
      </c>
      <c r="U561" s="1">
        <v>1.6028800000000001</v>
      </c>
      <c r="V561" s="1" t="s">
        <v>23</v>
      </c>
      <c r="W561" s="1">
        <f>ABS(IK_diagnostics_degrees[[#This Row],[Column1]]-A560)</f>
        <v>0.27536099999999997</v>
      </c>
      <c r="X561" s="1">
        <f>ABS(IK_diagnostics_degrees[[#This Row],[Column2]]-B560)</f>
        <v>1.7081000000000004</v>
      </c>
      <c r="Y561" s="1">
        <f>ABS(IK_diagnostics_degrees[[#This Row],[Column3]]-C560)</f>
        <v>0.97754999999999992</v>
      </c>
      <c r="Z561" s="1">
        <f>ABS(IK_diagnostics_degrees[[#This Row],[Column4]]-D560)</f>
        <v>1.1186509999999998</v>
      </c>
      <c r="AA561" s="1">
        <f>ABS(IK_diagnostics_degrees[[#This Row],[Column5]]-E560)</f>
        <v>1.4612400000000001</v>
      </c>
      <c r="AB561" s="1">
        <f>ABS(IK_diagnostics_degrees[[#This Row],[Column6]]-F560)</f>
        <v>3.0125199999999994</v>
      </c>
      <c r="AC561" s="1">
        <f>ABS(IK_diagnostics_degrees[[#This Row],[Column7]]-G560)</f>
        <v>1.17937</v>
      </c>
      <c r="AD561" s="1">
        <f>ABS(IK_diagnostics_degrees[[#This Row],[Column8]]-H560)</f>
        <v>1.4627499999999998</v>
      </c>
      <c r="AE561" s="1">
        <f>ABS(IK_diagnostics_degrees[[#This Row],[Column9]]-I560)</f>
        <v>2.2465099999999998</v>
      </c>
      <c r="AF561" s="1">
        <f>ABS(IK_diagnostics_degrees[[#This Row],[Column10]]-J560)</f>
        <v>0.9516300000000002</v>
      </c>
      <c r="AG561" s="1">
        <f>ABS(IK_diagnostics_degrees[[#This Row],[Column11]]-K560)</f>
        <v>2.3020429999999998</v>
      </c>
      <c r="AH561" s="1">
        <f>ABS(IK_diagnostics_degrees[[#This Row],[Column12]]-L560)</f>
        <v>1.9051499999999999</v>
      </c>
      <c r="AI561" s="1">
        <f>ABS(IK_diagnostics_degrees[[#This Row],[Column13]]-M560)</f>
        <v>5.7572468999999993</v>
      </c>
      <c r="AJ561" s="1">
        <f>ABS(IK_diagnostics_degrees[[#This Row],[Column14]]-N560)</f>
        <v>3.1595400000000002</v>
      </c>
      <c r="AK561" s="1">
        <f>ABS(IK_diagnostics_degrees[[#This Row],[Column15]]-O560)</f>
        <v>1.80528</v>
      </c>
      <c r="AL561" s="1">
        <f>ABS(IK_diagnostics_degrees[[#This Row],[Column16]]-P560)</f>
        <v>3.3019599999999998</v>
      </c>
      <c r="AM561" s="1">
        <f>ABS(IK_diagnostics_degrees[[#This Row],[Column17]]-Q560)</f>
        <v>0.4297200000000001</v>
      </c>
      <c r="AN561" s="1">
        <f>ABS(IK_diagnostics_degrees[[#This Row],[Column18]]-R560)</f>
        <v>2.114716</v>
      </c>
      <c r="AO561" s="1">
        <f>ABS(IK_diagnostics_degrees[[#This Row],[Column19]]-S560)</f>
        <v>2.2525500000000003</v>
      </c>
      <c r="AP561" s="1">
        <f>ABS(IK_diagnostics_degrees[[#This Row],[Column20]]-T560)</f>
        <v>4.2853000000000003</v>
      </c>
      <c r="AQ561" s="1">
        <f>ABS(IK_diagnostics_degrees[[#This Row],[Column21]]-U560)</f>
        <v>2.9326300000000005</v>
      </c>
    </row>
    <row r="562" spans="1:43" x14ac:dyDescent="0.25">
      <c r="A562" s="1">
        <v>1.7205699999999999</v>
      </c>
      <c r="B562" s="1">
        <v>0.84602599999999994</v>
      </c>
      <c r="C562" s="1">
        <v>5.8878000000000004</v>
      </c>
      <c r="D562" s="1">
        <v>5.02203</v>
      </c>
      <c r="E562" s="1">
        <v>6.0250599999999999</v>
      </c>
      <c r="F562" s="1">
        <v>3.9912100000000001</v>
      </c>
      <c r="G562" s="1">
        <v>1.97817</v>
      </c>
      <c r="H562" s="1">
        <v>1.5969800000000001</v>
      </c>
      <c r="I562" s="1">
        <v>4.5968600000000004</v>
      </c>
      <c r="J562" s="1">
        <v>1.9018600000000001</v>
      </c>
      <c r="K562" s="1">
        <v>2.2083400000000002</v>
      </c>
      <c r="L562" s="1">
        <v>3.5669300000000002</v>
      </c>
      <c r="M562" s="1">
        <v>1.2256899999999999</v>
      </c>
      <c r="N562" s="1">
        <v>0.77699300000000004</v>
      </c>
      <c r="O562" s="1">
        <v>1.5836699999999999</v>
      </c>
      <c r="P562" s="1">
        <v>3.53471</v>
      </c>
      <c r="Q562" s="1">
        <v>3.4809399999999999</v>
      </c>
      <c r="R562" s="1">
        <v>2.6700400000000002</v>
      </c>
      <c r="S562" s="1">
        <v>5.6115399999999998</v>
      </c>
      <c r="T562" s="1">
        <v>5.8738599999999996</v>
      </c>
      <c r="U562" s="1">
        <v>4.3709300000000004</v>
      </c>
      <c r="V562" s="1" t="s">
        <v>23</v>
      </c>
      <c r="W562" s="1">
        <f>ABS(IK_diagnostics_degrees[[#This Row],[Column1]]-A561)</f>
        <v>1.175853</v>
      </c>
      <c r="X562" s="1">
        <f>ABS(IK_diagnostics_degrees[[#This Row],[Column2]]-B561)</f>
        <v>2.7557140000000002</v>
      </c>
      <c r="Y562" s="1">
        <f>ABS(IK_diagnostics_degrees[[#This Row],[Column3]]-C561)</f>
        <v>2.8941000000000003</v>
      </c>
      <c r="Z562" s="1">
        <f>ABS(IK_diagnostics_degrees[[#This Row],[Column4]]-D561)</f>
        <v>2.9152300000000002</v>
      </c>
      <c r="AA562" s="1">
        <f>ABS(IK_diagnostics_degrees[[#This Row],[Column5]]-E561)</f>
        <v>1.2031099999999997</v>
      </c>
      <c r="AB562" s="1">
        <f>ABS(IK_diagnostics_degrees[[#This Row],[Column6]]-F561)</f>
        <v>1.4736899999999999</v>
      </c>
      <c r="AC562" s="1">
        <f>ABS(IK_diagnostics_degrees[[#This Row],[Column7]]-G561)</f>
        <v>0.29863999999999979</v>
      </c>
      <c r="AD562" s="1">
        <f>ABS(IK_diagnostics_degrees[[#This Row],[Column8]]-H561)</f>
        <v>3.7568899999999994</v>
      </c>
      <c r="AE562" s="1">
        <f>ABS(IK_diagnostics_degrees[[#This Row],[Column9]]-I561)</f>
        <v>1.0201399999999996</v>
      </c>
      <c r="AF562" s="1">
        <f>ABS(IK_diagnostics_degrees[[#This Row],[Column10]]-J561)</f>
        <v>0.12061000000000011</v>
      </c>
      <c r="AG562" s="1">
        <f>ABS(IK_diagnostics_degrees[[#This Row],[Column11]]-K561)</f>
        <v>0.46089999999999964</v>
      </c>
      <c r="AH562" s="1">
        <f>ABS(IK_diagnostics_degrees[[#This Row],[Column12]]-L561)</f>
        <v>1.8690699999999998</v>
      </c>
      <c r="AI562" s="1">
        <f>ABS(IK_diagnostics_degrees[[#This Row],[Column13]]-M561)</f>
        <v>4.5892599999999995</v>
      </c>
      <c r="AJ562" s="1">
        <f>ABS(IK_diagnostics_degrees[[#This Row],[Column14]]-N561)</f>
        <v>5.5061970000000002</v>
      </c>
      <c r="AK562" s="1">
        <f>ABS(IK_diagnostics_degrees[[#This Row],[Column15]]-O561)</f>
        <v>2.2057700000000002</v>
      </c>
      <c r="AL562" s="1">
        <f>ABS(IK_diagnostics_degrees[[#This Row],[Column16]]-P561)</f>
        <v>1.3244199999999999</v>
      </c>
      <c r="AM562" s="1">
        <f>ABS(IK_diagnostics_degrees[[#This Row],[Column17]]-Q561)</f>
        <v>0.74814999999999987</v>
      </c>
      <c r="AN562" s="1">
        <f>ABS(IK_diagnostics_degrees[[#This Row],[Column18]]-R561)</f>
        <v>0.20191000000000026</v>
      </c>
      <c r="AO562" s="1">
        <f>ABS(IK_diagnostics_degrees[[#This Row],[Column19]]-S561)</f>
        <v>1.6826199999999996</v>
      </c>
      <c r="AP562" s="1">
        <f>ABS(IK_diagnostics_degrees[[#This Row],[Column20]]-T561)</f>
        <v>5.8738599999999996</v>
      </c>
      <c r="AQ562" s="1">
        <f>ABS(IK_diagnostics_degrees[[#This Row],[Column21]]-U561)</f>
        <v>2.7680500000000006</v>
      </c>
    </row>
    <row r="563" spans="1:43" x14ac:dyDescent="0.25">
      <c r="A563" s="1">
        <v>3.12948</v>
      </c>
      <c r="B563" s="1">
        <v>2.1112099999999998</v>
      </c>
      <c r="C563" s="1">
        <v>2.9541400000000002</v>
      </c>
      <c r="D563" s="1">
        <v>5.8725699999999996</v>
      </c>
      <c r="E563" s="1">
        <v>7.4670700000000007E-2</v>
      </c>
      <c r="F563" s="1">
        <v>1.56633</v>
      </c>
      <c r="G563" s="1">
        <v>5.8868299999999998</v>
      </c>
      <c r="H563" s="1">
        <v>4.9036499999999998</v>
      </c>
      <c r="I563" s="1">
        <v>2.5284800000000001</v>
      </c>
      <c r="J563" s="1">
        <v>6.2807000000000004</v>
      </c>
      <c r="K563" s="1">
        <v>5.8042100000000003</v>
      </c>
      <c r="L563" s="1">
        <v>2.6037400000000002</v>
      </c>
      <c r="M563" s="1">
        <v>5.8761999999999999</v>
      </c>
      <c r="N563" s="1" t="s">
        <v>22</v>
      </c>
      <c r="O563" s="1">
        <v>6.1154900000000003</v>
      </c>
      <c r="P563" s="1">
        <v>3.97357</v>
      </c>
      <c r="Q563" s="1">
        <v>4.6365499999999997</v>
      </c>
      <c r="R563" s="1">
        <v>1.0952999999999999</v>
      </c>
      <c r="S563" s="1">
        <v>6.2707300000000004</v>
      </c>
      <c r="T563" s="1">
        <v>1.0856399999999999</v>
      </c>
      <c r="U563" s="1">
        <v>4.7123299999999997</v>
      </c>
      <c r="V563" s="1" t="s">
        <v>23</v>
      </c>
      <c r="W563" s="1">
        <f>ABS(IK_diagnostics_degrees[[#This Row],[Column1]]-A562)</f>
        <v>1.4089100000000001</v>
      </c>
      <c r="X563" s="1">
        <f>ABS(IK_diagnostics_degrees[[#This Row],[Column2]]-B562)</f>
        <v>1.2651839999999999</v>
      </c>
      <c r="Y563" s="1">
        <f>ABS(IK_diagnostics_degrees[[#This Row],[Column3]]-C562)</f>
        <v>2.9336600000000002</v>
      </c>
      <c r="Z563" s="1">
        <f>ABS(IK_diagnostics_degrees[[#This Row],[Column4]]-D562)</f>
        <v>0.85053999999999963</v>
      </c>
      <c r="AA563" s="1">
        <f>ABS(IK_diagnostics_degrees[[#This Row],[Column5]]-E562)</f>
        <v>5.9503892999999994</v>
      </c>
      <c r="AB563" s="1">
        <f>ABS(IK_diagnostics_degrees[[#This Row],[Column6]]-F562)</f>
        <v>2.4248799999999999</v>
      </c>
      <c r="AC563" s="1">
        <f>ABS(IK_diagnostics_degrees[[#This Row],[Column7]]-G562)</f>
        <v>3.9086599999999998</v>
      </c>
      <c r="AD563" s="1">
        <f>ABS(IK_diagnostics_degrees[[#This Row],[Column8]]-H562)</f>
        <v>3.3066699999999996</v>
      </c>
      <c r="AE563" s="1">
        <f>ABS(IK_diagnostics_degrees[[#This Row],[Column9]]-I562)</f>
        <v>2.0683800000000003</v>
      </c>
      <c r="AF563" s="1">
        <f>ABS(IK_diagnostics_degrees[[#This Row],[Column10]]-J562)</f>
        <v>4.3788400000000003</v>
      </c>
      <c r="AG563" s="1">
        <f>ABS(IK_diagnostics_degrees[[#This Row],[Column11]]-K562)</f>
        <v>3.5958700000000001</v>
      </c>
      <c r="AH563" s="1">
        <f>ABS(IK_diagnostics_degrees[[#This Row],[Column12]]-L562)</f>
        <v>0.96318999999999999</v>
      </c>
      <c r="AI563" s="1">
        <f>ABS(IK_diagnostics_degrees[[#This Row],[Column13]]-M562)</f>
        <v>4.6505099999999997</v>
      </c>
      <c r="AJ563" s="1">
        <f>ABS(IK_diagnostics_degrees[[#This Row],[Column14]]-N562)</f>
        <v>0.77699300000000004</v>
      </c>
      <c r="AK563" s="1">
        <f>ABS(IK_diagnostics_degrees[[#This Row],[Column15]]-O562)</f>
        <v>4.5318200000000006</v>
      </c>
      <c r="AL563" s="1">
        <f>ABS(IK_diagnostics_degrees[[#This Row],[Column16]]-P562)</f>
        <v>0.43886000000000003</v>
      </c>
      <c r="AM563" s="1">
        <f>ABS(IK_diagnostics_degrees[[#This Row],[Column17]]-Q562)</f>
        <v>1.1556099999999998</v>
      </c>
      <c r="AN563" s="1">
        <f>ABS(IK_diagnostics_degrees[[#This Row],[Column18]]-R562)</f>
        <v>1.5747400000000003</v>
      </c>
      <c r="AO563" s="1">
        <f>ABS(IK_diagnostics_degrees[[#This Row],[Column19]]-S562)</f>
        <v>0.65919000000000061</v>
      </c>
      <c r="AP563" s="1">
        <f>ABS(IK_diagnostics_degrees[[#This Row],[Column20]]-T562)</f>
        <v>4.7882199999999999</v>
      </c>
      <c r="AQ563" s="1">
        <f>ABS(IK_diagnostics_degrees[[#This Row],[Column21]]-U562)</f>
        <v>0.34139999999999926</v>
      </c>
    </row>
    <row r="564" spans="1:43" x14ac:dyDescent="0.25">
      <c r="A564" s="1">
        <v>2.3500899999999998</v>
      </c>
      <c r="B564" s="1">
        <v>4.74864</v>
      </c>
      <c r="C564" s="1">
        <v>6.2829699999999997</v>
      </c>
      <c r="D564" s="1">
        <v>2.6783000000000001</v>
      </c>
      <c r="E564" s="1">
        <v>1.36812</v>
      </c>
      <c r="F564" s="1">
        <v>0.89155099999999998</v>
      </c>
      <c r="G564" s="1">
        <v>6.2831900000000003</v>
      </c>
      <c r="H564" s="1">
        <v>0.662748</v>
      </c>
      <c r="I564" s="1">
        <v>1.85867</v>
      </c>
      <c r="J564" s="1">
        <v>3.5910199999999999</v>
      </c>
      <c r="K564" s="1">
        <v>3.2215500000000001</v>
      </c>
      <c r="L564" s="1">
        <v>2.62432</v>
      </c>
      <c r="M564" s="1">
        <v>3.01058</v>
      </c>
      <c r="N564" s="1">
        <v>6.1682399999999999</v>
      </c>
      <c r="O564" s="1">
        <v>5.1688799999999997</v>
      </c>
      <c r="P564" s="1">
        <v>1.8965000000000001</v>
      </c>
      <c r="Q564" s="1">
        <v>5.1851799999999999</v>
      </c>
      <c r="R564" s="1">
        <v>1.6279399999999999</v>
      </c>
      <c r="S564" s="1">
        <v>3.7698299999999998</v>
      </c>
      <c r="T564" s="1">
        <v>5.6831100000000002E-2</v>
      </c>
      <c r="U564" s="1">
        <v>4.02677</v>
      </c>
      <c r="V564" s="1" t="s">
        <v>23</v>
      </c>
      <c r="W564" s="1">
        <f>ABS(IK_diagnostics_degrees[[#This Row],[Column1]]-A563)</f>
        <v>0.77939000000000025</v>
      </c>
      <c r="X564" s="1">
        <f>ABS(IK_diagnostics_degrees[[#This Row],[Column2]]-B563)</f>
        <v>2.6374300000000002</v>
      </c>
      <c r="Y564" s="1">
        <f>ABS(IK_diagnostics_degrees[[#This Row],[Column3]]-C563)</f>
        <v>3.3288299999999995</v>
      </c>
      <c r="Z564" s="1">
        <f>ABS(IK_diagnostics_degrees[[#This Row],[Column4]]-D563)</f>
        <v>3.1942699999999995</v>
      </c>
      <c r="AA564" s="1">
        <f>ABS(IK_diagnostics_degrees[[#This Row],[Column5]]-E563)</f>
        <v>1.2934493</v>
      </c>
      <c r="AB564" s="1">
        <f>ABS(IK_diagnostics_degrees[[#This Row],[Column6]]-F563)</f>
        <v>0.67477900000000002</v>
      </c>
      <c r="AC564" s="1">
        <f>ABS(IK_diagnostics_degrees[[#This Row],[Column7]]-G563)</f>
        <v>0.39636000000000049</v>
      </c>
      <c r="AD564" s="1">
        <f>ABS(IK_diagnostics_degrees[[#This Row],[Column8]]-H563)</f>
        <v>4.2409020000000002</v>
      </c>
      <c r="AE564" s="1">
        <f>ABS(IK_diagnostics_degrees[[#This Row],[Column9]]-I563)</f>
        <v>0.66981000000000002</v>
      </c>
      <c r="AF564" s="1">
        <f>ABS(IK_diagnostics_degrees[[#This Row],[Column10]]-J563)</f>
        <v>2.6896800000000005</v>
      </c>
      <c r="AG564" s="1">
        <f>ABS(IK_diagnostics_degrees[[#This Row],[Column11]]-K563)</f>
        <v>2.5826600000000002</v>
      </c>
      <c r="AH564" s="1">
        <f>ABS(IK_diagnostics_degrees[[#This Row],[Column12]]-L563)</f>
        <v>2.0579999999999821E-2</v>
      </c>
      <c r="AI564" s="1">
        <f>ABS(IK_diagnostics_degrees[[#This Row],[Column13]]-M563)</f>
        <v>2.8656199999999998</v>
      </c>
      <c r="AJ564" s="1">
        <f>ABS(IK_diagnostics_degrees[[#This Row],[Column14]]-N563)</f>
        <v>6.1682399999999999</v>
      </c>
      <c r="AK564" s="1">
        <f>ABS(IK_diagnostics_degrees[[#This Row],[Column15]]-O563)</f>
        <v>0.94661000000000062</v>
      </c>
      <c r="AL564" s="1">
        <f>ABS(IK_diagnostics_degrees[[#This Row],[Column16]]-P563)</f>
        <v>2.07707</v>
      </c>
      <c r="AM564" s="1">
        <f>ABS(IK_diagnostics_degrees[[#This Row],[Column17]]-Q563)</f>
        <v>0.54863000000000017</v>
      </c>
      <c r="AN564" s="1">
        <f>ABS(IK_diagnostics_degrees[[#This Row],[Column18]]-R563)</f>
        <v>0.53264</v>
      </c>
      <c r="AO564" s="1">
        <f>ABS(IK_diagnostics_degrees[[#This Row],[Column19]]-S563)</f>
        <v>2.5009000000000006</v>
      </c>
      <c r="AP564" s="1">
        <f>ABS(IK_diagnostics_degrees[[#This Row],[Column20]]-T563)</f>
        <v>1.0288089</v>
      </c>
      <c r="AQ564" s="1">
        <f>ABS(IK_diagnostics_degrees[[#This Row],[Column21]]-U563)</f>
        <v>0.68555999999999973</v>
      </c>
    </row>
    <row r="565" spans="1:43" x14ac:dyDescent="0.25">
      <c r="A565" s="1">
        <v>0.80942999999999998</v>
      </c>
      <c r="B565" s="1">
        <v>4.9154299999999997</v>
      </c>
      <c r="C565" s="1">
        <v>3.1263299999999998</v>
      </c>
      <c r="D565" s="1">
        <v>2.22363</v>
      </c>
      <c r="E565" s="1">
        <v>3.44577</v>
      </c>
      <c r="F565" s="1">
        <v>2.5288499999999998</v>
      </c>
      <c r="G565" s="1">
        <v>7.8149200000000002E-2</v>
      </c>
      <c r="H565" s="1">
        <v>4.1992700000000003</v>
      </c>
      <c r="I565" s="1">
        <v>1.89009</v>
      </c>
      <c r="J565" s="1">
        <v>5.6631600000000004</v>
      </c>
      <c r="K565" s="1">
        <v>4.1006</v>
      </c>
      <c r="L565" s="1">
        <v>4.7309599999999996</v>
      </c>
      <c r="M565" s="1">
        <v>1.8336399999999999</v>
      </c>
      <c r="N565" s="1">
        <v>2.0087799999999998</v>
      </c>
      <c r="O565" s="1">
        <v>4.1601100000000004</v>
      </c>
      <c r="P565" s="1">
        <v>3.09463</v>
      </c>
      <c r="Q565" s="1">
        <v>2.93472</v>
      </c>
      <c r="R565" s="1">
        <v>0.90577799999999997</v>
      </c>
      <c r="S565" s="1">
        <v>3.9683700000000002</v>
      </c>
      <c r="T565" s="1">
        <v>3.9142000000000001</v>
      </c>
      <c r="U565" s="1">
        <v>2.7105199999999998</v>
      </c>
      <c r="V565" s="1" t="s">
        <v>23</v>
      </c>
      <c r="W565" s="1">
        <f>ABS(IK_diagnostics_degrees[[#This Row],[Column1]]-A564)</f>
        <v>1.5406599999999999</v>
      </c>
      <c r="X565" s="1">
        <f>ABS(IK_diagnostics_degrees[[#This Row],[Column2]]-B564)</f>
        <v>0.16678999999999977</v>
      </c>
      <c r="Y565" s="1">
        <f>ABS(IK_diagnostics_degrees[[#This Row],[Column3]]-C564)</f>
        <v>3.1566399999999999</v>
      </c>
      <c r="Z565" s="1">
        <f>ABS(IK_diagnostics_degrees[[#This Row],[Column4]]-D564)</f>
        <v>0.45467000000000013</v>
      </c>
      <c r="AA565" s="1">
        <f>ABS(IK_diagnostics_degrees[[#This Row],[Column5]]-E564)</f>
        <v>2.0776500000000002</v>
      </c>
      <c r="AB565" s="1">
        <f>ABS(IK_diagnostics_degrees[[#This Row],[Column6]]-F564)</f>
        <v>1.6372989999999998</v>
      </c>
      <c r="AC565" s="1">
        <f>ABS(IK_diagnostics_degrees[[#This Row],[Column7]]-G564)</f>
        <v>6.2050407999999999</v>
      </c>
      <c r="AD565" s="1">
        <f>ABS(IK_diagnostics_degrees[[#This Row],[Column8]]-H564)</f>
        <v>3.5365220000000002</v>
      </c>
      <c r="AE565" s="1">
        <f>ABS(IK_diagnostics_degrees[[#This Row],[Column9]]-I564)</f>
        <v>3.1420000000000003E-2</v>
      </c>
      <c r="AF565" s="1">
        <f>ABS(IK_diagnostics_degrees[[#This Row],[Column10]]-J564)</f>
        <v>2.0721400000000005</v>
      </c>
      <c r="AG565" s="1">
        <f>ABS(IK_diagnostics_degrees[[#This Row],[Column11]]-K564)</f>
        <v>0.87904999999999989</v>
      </c>
      <c r="AH565" s="1">
        <f>ABS(IK_diagnostics_degrees[[#This Row],[Column12]]-L564)</f>
        <v>2.1066399999999996</v>
      </c>
      <c r="AI565" s="1">
        <f>ABS(IK_diagnostics_degrees[[#This Row],[Column13]]-M564)</f>
        <v>1.1769400000000001</v>
      </c>
      <c r="AJ565" s="1">
        <f>ABS(IK_diagnostics_degrees[[#This Row],[Column14]]-N564)</f>
        <v>4.1594600000000002</v>
      </c>
      <c r="AK565" s="1">
        <f>ABS(IK_diagnostics_degrees[[#This Row],[Column15]]-O564)</f>
        <v>1.0087699999999993</v>
      </c>
      <c r="AL565" s="1">
        <f>ABS(IK_diagnostics_degrees[[#This Row],[Column16]]-P564)</f>
        <v>1.1981299999999999</v>
      </c>
      <c r="AM565" s="1">
        <f>ABS(IK_diagnostics_degrees[[#This Row],[Column17]]-Q564)</f>
        <v>2.2504599999999999</v>
      </c>
      <c r="AN565" s="1">
        <f>ABS(IK_diagnostics_degrees[[#This Row],[Column18]]-R564)</f>
        <v>0.72216199999999997</v>
      </c>
      <c r="AO565" s="1">
        <f>ABS(IK_diagnostics_degrees[[#This Row],[Column19]]-S564)</f>
        <v>0.19854000000000038</v>
      </c>
      <c r="AP565" s="1">
        <f>ABS(IK_diagnostics_degrees[[#This Row],[Column20]]-T564)</f>
        <v>3.8573689</v>
      </c>
      <c r="AQ565" s="1">
        <f>ABS(IK_diagnostics_degrees[[#This Row],[Column21]]-U564)</f>
        <v>1.3162500000000001</v>
      </c>
    </row>
    <row r="566" spans="1:43" x14ac:dyDescent="0.25">
      <c r="A566" s="1">
        <v>6.0315399999999997</v>
      </c>
      <c r="B566" s="1">
        <v>4.5656400000000001</v>
      </c>
      <c r="C566" s="1">
        <v>1.1701999999999999</v>
      </c>
      <c r="D566" s="1">
        <v>0.70123000000000002</v>
      </c>
      <c r="E566" s="1">
        <v>5.4762199999999996</v>
      </c>
      <c r="F566" s="1">
        <v>2.2944200000000001</v>
      </c>
      <c r="G566" s="1">
        <v>4.0961499999999997</v>
      </c>
      <c r="H566" s="1">
        <v>6.26518</v>
      </c>
      <c r="I566" s="1">
        <v>5.7129899999999996</v>
      </c>
      <c r="J566" s="1">
        <v>5.5062699999999998</v>
      </c>
      <c r="K566" s="1">
        <v>4.1331199999999999</v>
      </c>
      <c r="L566" s="1">
        <v>0.70106000000000002</v>
      </c>
      <c r="M566" s="1">
        <v>3.77285</v>
      </c>
      <c r="N566" s="1">
        <v>2.54467</v>
      </c>
      <c r="O566" s="1">
        <v>2.1602999999999999</v>
      </c>
      <c r="P566" s="1">
        <v>1.4616400000000001</v>
      </c>
      <c r="Q566" s="1">
        <v>1.0373699999999999</v>
      </c>
      <c r="R566" s="1">
        <v>4.3261599999999999E-3</v>
      </c>
      <c r="S566" s="1">
        <v>2.0425300000000002</v>
      </c>
      <c r="T566" s="1">
        <v>3.15082</v>
      </c>
      <c r="U566" s="1">
        <v>5.1297800000000002</v>
      </c>
      <c r="V566" s="1" t="s">
        <v>23</v>
      </c>
      <c r="W566" s="1">
        <f>ABS(IK_diagnostics_degrees[[#This Row],[Column1]]-A565)</f>
        <v>5.2221099999999998</v>
      </c>
      <c r="X566" s="1">
        <f>ABS(IK_diagnostics_degrees[[#This Row],[Column2]]-B565)</f>
        <v>0.3497899999999996</v>
      </c>
      <c r="Y566" s="1">
        <f>ABS(IK_diagnostics_degrees[[#This Row],[Column3]]-C565)</f>
        <v>1.9561299999999999</v>
      </c>
      <c r="Z566" s="1">
        <f>ABS(IK_diagnostics_degrees[[#This Row],[Column4]]-D565)</f>
        <v>1.5224</v>
      </c>
      <c r="AA566" s="1">
        <f>ABS(IK_diagnostics_degrees[[#This Row],[Column5]]-E565)</f>
        <v>2.0304499999999996</v>
      </c>
      <c r="AB566" s="1">
        <f>ABS(IK_diagnostics_degrees[[#This Row],[Column6]]-F565)</f>
        <v>0.23442999999999969</v>
      </c>
      <c r="AC566" s="1">
        <f>ABS(IK_diagnostics_degrees[[#This Row],[Column7]]-G565)</f>
        <v>4.0180007999999994</v>
      </c>
      <c r="AD566" s="1">
        <f>ABS(IK_diagnostics_degrees[[#This Row],[Column8]]-H565)</f>
        <v>2.0659099999999997</v>
      </c>
      <c r="AE566" s="1">
        <f>ABS(IK_diagnostics_degrees[[#This Row],[Column9]]-I565)</f>
        <v>3.8228999999999997</v>
      </c>
      <c r="AF566" s="1">
        <f>ABS(IK_diagnostics_degrees[[#This Row],[Column10]]-J565)</f>
        <v>0.15689000000000064</v>
      </c>
      <c r="AG566" s="1">
        <f>ABS(IK_diagnostics_degrees[[#This Row],[Column11]]-K565)</f>
        <v>3.2519999999999882E-2</v>
      </c>
      <c r="AH566" s="1">
        <f>ABS(IK_diagnostics_degrees[[#This Row],[Column12]]-L565)</f>
        <v>4.0298999999999996</v>
      </c>
      <c r="AI566" s="1">
        <f>ABS(IK_diagnostics_degrees[[#This Row],[Column13]]-M565)</f>
        <v>1.9392100000000001</v>
      </c>
      <c r="AJ566" s="1">
        <f>ABS(IK_diagnostics_degrees[[#This Row],[Column14]]-N565)</f>
        <v>0.5358900000000002</v>
      </c>
      <c r="AK566" s="1">
        <f>ABS(IK_diagnostics_degrees[[#This Row],[Column15]]-O565)</f>
        <v>1.9998100000000005</v>
      </c>
      <c r="AL566" s="1">
        <f>ABS(IK_diagnostics_degrees[[#This Row],[Column16]]-P565)</f>
        <v>1.6329899999999999</v>
      </c>
      <c r="AM566" s="1">
        <f>ABS(IK_diagnostics_degrees[[#This Row],[Column17]]-Q565)</f>
        <v>1.8973500000000001</v>
      </c>
      <c r="AN566" s="1">
        <f>ABS(IK_diagnostics_degrees[[#This Row],[Column18]]-R565)</f>
        <v>0.90145184</v>
      </c>
      <c r="AO566" s="1">
        <f>ABS(IK_diagnostics_degrees[[#This Row],[Column19]]-S565)</f>
        <v>1.92584</v>
      </c>
      <c r="AP566" s="1">
        <f>ABS(IK_diagnostics_degrees[[#This Row],[Column20]]-T565)</f>
        <v>0.76338000000000017</v>
      </c>
      <c r="AQ566" s="1">
        <f>ABS(IK_diagnostics_degrees[[#This Row],[Column21]]-U565)</f>
        <v>2.4192600000000004</v>
      </c>
    </row>
    <row r="567" spans="1:43" x14ac:dyDescent="0.25">
      <c r="A567" s="1">
        <v>0.55960600000000005</v>
      </c>
      <c r="B567" s="1">
        <v>3.14621</v>
      </c>
      <c r="C567" s="1">
        <v>4.3497500000000002</v>
      </c>
      <c r="D567" s="1">
        <v>0.43943500000000002</v>
      </c>
      <c r="E567" s="1">
        <v>4.2071199999999997</v>
      </c>
      <c r="F567" s="1" t="s">
        <v>22</v>
      </c>
      <c r="G567" s="1">
        <v>2.5325500000000001</v>
      </c>
      <c r="H567" s="1">
        <v>4.8255499999999998</v>
      </c>
      <c r="I567" s="1">
        <v>3.86592</v>
      </c>
      <c r="J567" s="1">
        <v>5.0481299999999996</v>
      </c>
      <c r="K567" s="1">
        <v>0.82261799999999996</v>
      </c>
      <c r="L567" s="1">
        <v>1.88411</v>
      </c>
      <c r="M567" s="1">
        <v>4.6233500000000003</v>
      </c>
      <c r="N567" s="1">
        <v>5.8312999999999997</v>
      </c>
      <c r="O567" s="1" t="s">
        <v>22</v>
      </c>
      <c r="P567" s="1">
        <v>2.7031299999999998</v>
      </c>
      <c r="Q567" s="1">
        <v>3.9553799999999999</v>
      </c>
      <c r="R567" s="1">
        <v>2.0867100000000001</v>
      </c>
      <c r="S567" s="1">
        <v>3.43459</v>
      </c>
      <c r="T567" s="1">
        <v>4.6347300000000002</v>
      </c>
      <c r="U567" s="1">
        <v>4.0358599999999996</v>
      </c>
      <c r="V567" s="1" t="s">
        <v>23</v>
      </c>
      <c r="W567" s="1">
        <f>ABS(IK_diagnostics_degrees[[#This Row],[Column1]]-A566)</f>
        <v>5.4719339999999992</v>
      </c>
      <c r="X567" s="1">
        <f>ABS(IK_diagnostics_degrees[[#This Row],[Column2]]-B566)</f>
        <v>1.4194300000000002</v>
      </c>
      <c r="Y567" s="1">
        <f>ABS(IK_diagnostics_degrees[[#This Row],[Column3]]-C566)</f>
        <v>3.1795500000000003</v>
      </c>
      <c r="Z567" s="1">
        <f>ABS(IK_diagnostics_degrees[[#This Row],[Column4]]-D566)</f>
        <v>0.261795</v>
      </c>
      <c r="AA567" s="1">
        <f>ABS(IK_diagnostics_degrees[[#This Row],[Column5]]-E566)</f>
        <v>1.2690999999999999</v>
      </c>
      <c r="AB567" s="1">
        <f>ABS(IK_diagnostics_degrees[[#This Row],[Column6]]-F566)</f>
        <v>2.2944200000000001</v>
      </c>
      <c r="AC567" s="1">
        <f>ABS(IK_diagnostics_degrees[[#This Row],[Column7]]-G566)</f>
        <v>1.5635999999999997</v>
      </c>
      <c r="AD567" s="1">
        <f>ABS(IK_diagnostics_degrees[[#This Row],[Column8]]-H566)</f>
        <v>1.4396300000000002</v>
      </c>
      <c r="AE567" s="1">
        <f>ABS(IK_diagnostics_degrees[[#This Row],[Column9]]-I566)</f>
        <v>1.8470699999999995</v>
      </c>
      <c r="AF567" s="1">
        <f>ABS(IK_diagnostics_degrees[[#This Row],[Column10]]-J566)</f>
        <v>0.45814000000000021</v>
      </c>
      <c r="AG567" s="1">
        <f>ABS(IK_diagnostics_degrees[[#This Row],[Column11]]-K566)</f>
        <v>3.3105020000000001</v>
      </c>
      <c r="AH567" s="1">
        <f>ABS(IK_diagnostics_degrees[[#This Row],[Column12]]-L566)</f>
        <v>1.1830499999999999</v>
      </c>
      <c r="AI567" s="1">
        <f>ABS(IK_diagnostics_degrees[[#This Row],[Column13]]-M566)</f>
        <v>0.85050000000000026</v>
      </c>
      <c r="AJ567" s="1">
        <f>ABS(IK_diagnostics_degrees[[#This Row],[Column14]]-N566)</f>
        <v>3.2866299999999997</v>
      </c>
      <c r="AK567" s="1">
        <f>ABS(IK_diagnostics_degrees[[#This Row],[Column15]]-O566)</f>
        <v>2.1602999999999999</v>
      </c>
      <c r="AL567" s="1">
        <f>ABS(IK_diagnostics_degrees[[#This Row],[Column16]]-P566)</f>
        <v>1.2414899999999998</v>
      </c>
      <c r="AM567" s="1">
        <f>ABS(IK_diagnostics_degrees[[#This Row],[Column17]]-Q566)</f>
        <v>2.9180099999999998</v>
      </c>
      <c r="AN567" s="1">
        <f>ABS(IK_diagnostics_degrees[[#This Row],[Column18]]-R566)</f>
        <v>2.0823838399999999</v>
      </c>
      <c r="AO567" s="1">
        <f>ABS(IK_diagnostics_degrees[[#This Row],[Column19]]-S566)</f>
        <v>1.3920599999999999</v>
      </c>
      <c r="AP567" s="1">
        <f>ABS(IK_diagnostics_degrees[[#This Row],[Column20]]-T566)</f>
        <v>1.4839100000000003</v>
      </c>
      <c r="AQ567" s="1">
        <f>ABS(IK_diagnostics_degrees[[#This Row],[Column21]]-U566)</f>
        <v>1.0939200000000007</v>
      </c>
    </row>
    <row r="568" spans="1:43" x14ac:dyDescent="0.25">
      <c r="A568" s="1">
        <v>2.3938999999999999</v>
      </c>
      <c r="B568" s="1">
        <v>1.7591300000000001</v>
      </c>
      <c r="C568" s="1">
        <v>3.6966399999999999</v>
      </c>
      <c r="D568" s="1">
        <v>0.21352499999999999</v>
      </c>
      <c r="E568" s="1">
        <v>2.7832300000000001</v>
      </c>
      <c r="F568" s="1">
        <v>1.8127200000000001</v>
      </c>
      <c r="G568" s="1">
        <v>2.4324699999999999</v>
      </c>
      <c r="H568" s="1">
        <v>2.9535</v>
      </c>
      <c r="I568" s="1">
        <v>1.83449</v>
      </c>
      <c r="J568" s="1">
        <v>4.8261500000000002</v>
      </c>
      <c r="K568" s="1">
        <v>5.5846E-2</v>
      </c>
      <c r="L568" s="1">
        <v>3.8098299999999998</v>
      </c>
      <c r="M568" s="1">
        <v>1.28529</v>
      </c>
      <c r="N568" s="1">
        <v>5.7514200000000004</v>
      </c>
      <c r="O568" s="1">
        <v>0.70293399999999995</v>
      </c>
      <c r="P568" s="1">
        <v>0.132802</v>
      </c>
      <c r="Q568" s="1">
        <v>4.29434</v>
      </c>
      <c r="R568" s="1">
        <v>1.6153900000000001</v>
      </c>
      <c r="S568" s="1">
        <v>3.6580300000000001</v>
      </c>
      <c r="T568" s="1">
        <v>5.7660799999999997</v>
      </c>
      <c r="U568" s="1">
        <v>5.7636799999999995E-4</v>
      </c>
      <c r="V568" s="1" t="s">
        <v>23</v>
      </c>
      <c r="W568" s="1">
        <f>ABS(IK_diagnostics_degrees[[#This Row],[Column1]]-A567)</f>
        <v>1.8342939999999999</v>
      </c>
      <c r="X568" s="1">
        <f>ABS(IK_diagnostics_degrees[[#This Row],[Column2]]-B567)</f>
        <v>1.3870799999999999</v>
      </c>
      <c r="Y568" s="1">
        <f>ABS(IK_diagnostics_degrees[[#This Row],[Column3]]-C567)</f>
        <v>0.6531100000000003</v>
      </c>
      <c r="Z568" s="1">
        <f>ABS(IK_diagnostics_degrees[[#This Row],[Column4]]-D567)</f>
        <v>0.22591000000000003</v>
      </c>
      <c r="AA568" s="1">
        <f>ABS(IK_diagnostics_degrees[[#This Row],[Column5]]-E567)</f>
        <v>1.4238899999999997</v>
      </c>
      <c r="AB568" s="1">
        <f>ABS(IK_diagnostics_degrees[[#This Row],[Column6]]-F567)</f>
        <v>1.8127200000000001</v>
      </c>
      <c r="AC568" s="1">
        <f>ABS(IK_diagnostics_degrees[[#This Row],[Column7]]-G567)</f>
        <v>0.10008000000000017</v>
      </c>
      <c r="AD568" s="1">
        <f>ABS(IK_diagnostics_degrees[[#This Row],[Column8]]-H567)</f>
        <v>1.8720499999999998</v>
      </c>
      <c r="AE568" s="1">
        <f>ABS(IK_diagnostics_degrees[[#This Row],[Column9]]-I567)</f>
        <v>2.0314300000000003</v>
      </c>
      <c r="AF568" s="1">
        <f>ABS(IK_diagnostics_degrees[[#This Row],[Column10]]-J567)</f>
        <v>0.2219799999999994</v>
      </c>
      <c r="AG568" s="1">
        <f>ABS(IK_diagnostics_degrees[[#This Row],[Column11]]-K567)</f>
        <v>0.76677200000000001</v>
      </c>
      <c r="AH568" s="1">
        <f>ABS(IK_diagnostics_degrees[[#This Row],[Column12]]-L567)</f>
        <v>1.9257199999999999</v>
      </c>
      <c r="AI568" s="1">
        <f>ABS(IK_diagnostics_degrees[[#This Row],[Column13]]-M567)</f>
        <v>3.3380600000000005</v>
      </c>
      <c r="AJ568" s="1">
        <f>ABS(IK_diagnostics_degrees[[#This Row],[Column14]]-N567)</f>
        <v>7.9879999999999285E-2</v>
      </c>
      <c r="AK568" s="1">
        <f>ABS(IK_diagnostics_degrees[[#This Row],[Column15]]-O567)</f>
        <v>0.70293399999999995</v>
      </c>
      <c r="AL568" s="1">
        <f>ABS(IK_diagnostics_degrees[[#This Row],[Column16]]-P567)</f>
        <v>2.5703279999999999</v>
      </c>
      <c r="AM568" s="1">
        <f>ABS(IK_diagnostics_degrees[[#This Row],[Column17]]-Q567)</f>
        <v>0.33896000000000015</v>
      </c>
      <c r="AN568" s="1">
        <f>ABS(IK_diagnostics_degrees[[#This Row],[Column18]]-R567)</f>
        <v>0.47131999999999996</v>
      </c>
      <c r="AO568" s="1">
        <f>ABS(IK_diagnostics_degrees[[#This Row],[Column19]]-S567)</f>
        <v>0.22344000000000008</v>
      </c>
      <c r="AP568" s="1">
        <f>ABS(IK_diagnostics_degrees[[#This Row],[Column20]]-T567)</f>
        <v>1.1313499999999994</v>
      </c>
      <c r="AQ568" s="1">
        <f>ABS(IK_diagnostics_degrees[[#This Row],[Column21]]-U567)</f>
        <v>4.0352836319999996</v>
      </c>
    </row>
    <row r="569" spans="1:43" x14ac:dyDescent="0.25">
      <c r="A569" s="1">
        <v>3.9926499999999998</v>
      </c>
      <c r="B569" s="1" t="s">
        <v>22</v>
      </c>
      <c r="C569" s="1">
        <v>3.4401600000000001</v>
      </c>
      <c r="D569" s="1">
        <v>4.0437000000000003</v>
      </c>
      <c r="E569" s="1">
        <v>2.15022</v>
      </c>
      <c r="F569" s="1">
        <v>5.4790799999999997</v>
      </c>
      <c r="G569" s="1">
        <v>4.74458</v>
      </c>
      <c r="H569" s="1">
        <v>6.2831900000000003</v>
      </c>
      <c r="I569" s="1">
        <v>0.27966299999999999</v>
      </c>
      <c r="J569" s="1">
        <v>4.2564799999999998</v>
      </c>
      <c r="K569" s="1">
        <v>1.32565</v>
      </c>
      <c r="L569" s="1">
        <v>5.41256</v>
      </c>
      <c r="M569" s="1">
        <v>3.2360000000000002</v>
      </c>
      <c r="N569" s="1">
        <v>1.1888099999999999</v>
      </c>
      <c r="O569" s="1">
        <v>6.2831900000000003</v>
      </c>
      <c r="P569" s="1">
        <v>2.78071</v>
      </c>
      <c r="Q569" s="1">
        <v>3.48272</v>
      </c>
      <c r="R569" s="1">
        <v>4.3006099999999998</v>
      </c>
      <c r="S569" s="1">
        <v>3.66222</v>
      </c>
      <c r="T569" s="1">
        <v>3.0868099999999998</v>
      </c>
      <c r="U569" s="1">
        <v>2.8672599999999999</v>
      </c>
      <c r="V569" s="1" t="s">
        <v>23</v>
      </c>
      <c r="W569" s="1">
        <f>ABS(IK_diagnostics_degrees[[#This Row],[Column1]]-A568)</f>
        <v>1.5987499999999999</v>
      </c>
      <c r="X569" s="1">
        <f>ABS(IK_diagnostics_degrees[[#This Row],[Column2]]-B568)</f>
        <v>1.7591300000000001</v>
      </c>
      <c r="Y569" s="1">
        <f>ABS(IK_diagnostics_degrees[[#This Row],[Column3]]-C568)</f>
        <v>0.25647999999999982</v>
      </c>
      <c r="Z569" s="1">
        <f>ABS(IK_diagnostics_degrees[[#This Row],[Column4]]-D568)</f>
        <v>3.8301750000000001</v>
      </c>
      <c r="AA569" s="1">
        <f>ABS(IK_diagnostics_degrees[[#This Row],[Column5]]-E568)</f>
        <v>0.63301000000000007</v>
      </c>
      <c r="AB569" s="1">
        <f>ABS(IK_diagnostics_degrees[[#This Row],[Column6]]-F568)</f>
        <v>3.6663599999999996</v>
      </c>
      <c r="AC569" s="1">
        <f>ABS(IK_diagnostics_degrees[[#This Row],[Column7]]-G568)</f>
        <v>2.3121100000000001</v>
      </c>
      <c r="AD569" s="1">
        <f>ABS(IK_diagnostics_degrees[[#This Row],[Column8]]-H568)</f>
        <v>3.3296900000000003</v>
      </c>
      <c r="AE569" s="1">
        <f>ABS(IK_diagnostics_degrees[[#This Row],[Column9]]-I568)</f>
        <v>1.554827</v>
      </c>
      <c r="AF569" s="1">
        <f>ABS(IK_diagnostics_degrees[[#This Row],[Column10]]-J568)</f>
        <v>0.56967000000000034</v>
      </c>
      <c r="AG569" s="1">
        <f>ABS(IK_diagnostics_degrees[[#This Row],[Column11]]-K568)</f>
        <v>1.2698039999999999</v>
      </c>
      <c r="AH569" s="1">
        <f>ABS(IK_diagnostics_degrees[[#This Row],[Column12]]-L568)</f>
        <v>1.6027300000000002</v>
      </c>
      <c r="AI569" s="1">
        <f>ABS(IK_diagnostics_degrees[[#This Row],[Column13]]-M568)</f>
        <v>1.9507100000000002</v>
      </c>
      <c r="AJ569" s="1">
        <f>ABS(IK_diagnostics_degrees[[#This Row],[Column14]]-N568)</f>
        <v>4.5626100000000003</v>
      </c>
      <c r="AK569" s="1">
        <f>ABS(IK_diagnostics_degrees[[#This Row],[Column15]]-O568)</f>
        <v>5.5802560000000003</v>
      </c>
      <c r="AL569" s="1">
        <f>ABS(IK_diagnostics_degrees[[#This Row],[Column16]]-P568)</f>
        <v>2.6479080000000002</v>
      </c>
      <c r="AM569" s="1">
        <f>ABS(IK_diagnostics_degrees[[#This Row],[Column17]]-Q568)</f>
        <v>0.81162000000000001</v>
      </c>
      <c r="AN569" s="1">
        <f>ABS(IK_diagnostics_degrees[[#This Row],[Column18]]-R568)</f>
        <v>2.6852199999999997</v>
      </c>
      <c r="AO569" s="1">
        <f>ABS(IK_diagnostics_degrees[[#This Row],[Column19]]-S568)</f>
        <v>4.189999999999916E-3</v>
      </c>
      <c r="AP569" s="1">
        <f>ABS(IK_diagnostics_degrees[[#This Row],[Column20]]-T568)</f>
        <v>2.6792699999999998</v>
      </c>
      <c r="AQ569" s="1">
        <f>ABS(IK_diagnostics_degrees[[#This Row],[Column21]]-U568)</f>
        <v>2.866683632</v>
      </c>
    </row>
    <row r="570" spans="1:43" x14ac:dyDescent="0.25">
      <c r="A570" s="1">
        <v>4.0698999999999996</v>
      </c>
      <c r="B570" s="1">
        <v>2.76308</v>
      </c>
      <c r="C570" s="1">
        <v>2.0540099999999999</v>
      </c>
      <c r="D570" s="1">
        <v>4.2210900000000002</v>
      </c>
      <c r="E570" s="1">
        <v>4.8754900000000001</v>
      </c>
      <c r="F570" s="1">
        <v>0.29863000000000001</v>
      </c>
      <c r="G570" s="1">
        <v>0.77851400000000004</v>
      </c>
      <c r="H570" s="1">
        <v>1.7297100000000001</v>
      </c>
      <c r="I570" s="1">
        <v>1.58039</v>
      </c>
      <c r="J570" s="1">
        <v>6.2831900000000003</v>
      </c>
      <c r="K570" s="1">
        <v>4.1878599999999997</v>
      </c>
      <c r="L570" s="1">
        <v>5.2970300000000003</v>
      </c>
      <c r="M570" s="1">
        <v>2.2222599999999999</v>
      </c>
      <c r="N570" s="1">
        <v>4.1198899999999998</v>
      </c>
      <c r="O570" s="1">
        <v>3.35995</v>
      </c>
      <c r="P570" s="1">
        <v>3.8294299999999999</v>
      </c>
      <c r="Q570" s="1">
        <v>2.8282500000000002</v>
      </c>
      <c r="R570" s="1">
        <v>2.1345999999999998</v>
      </c>
      <c r="S570" s="1">
        <v>0.62103799999999998</v>
      </c>
      <c r="T570" s="1">
        <v>5.3268000000000004</v>
      </c>
      <c r="U570" s="1">
        <v>6.2565</v>
      </c>
      <c r="V570" s="1" t="s">
        <v>23</v>
      </c>
      <c r="W570" s="1">
        <f>ABS(IK_diagnostics_degrees[[#This Row],[Column1]]-A569)</f>
        <v>7.7249999999999819E-2</v>
      </c>
      <c r="X570" s="1">
        <f>ABS(IK_diagnostics_degrees[[#This Row],[Column2]]-B569)</f>
        <v>2.76308</v>
      </c>
      <c r="Y570" s="1">
        <f>ABS(IK_diagnostics_degrees[[#This Row],[Column3]]-C569)</f>
        <v>1.3861500000000002</v>
      </c>
      <c r="Z570" s="1">
        <f>ABS(IK_diagnostics_degrees[[#This Row],[Column4]]-D569)</f>
        <v>0.17738999999999994</v>
      </c>
      <c r="AA570" s="1">
        <f>ABS(IK_diagnostics_degrees[[#This Row],[Column5]]-E569)</f>
        <v>2.7252700000000001</v>
      </c>
      <c r="AB570" s="1">
        <f>ABS(IK_diagnostics_degrees[[#This Row],[Column6]]-F569)</f>
        <v>5.1804499999999996</v>
      </c>
      <c r="AC570" s="1">
        <f>ABS(IK_diagnostics_degrees[[#This Row],[Column7]]-G569)</f>
        <v>3.9660660000000001</v>
      </c>
      <c r="AD570" s="1">
        <f>ABS(IK_diagnostics_degrees[[#This Row],[Column8]]-H569)</f>
        <v>4.5534800000000004</v>
      </c>
      <c r="AE570" s="1">
        <f>ABS(IK_diagnostics_degrees[[#This Row],[Column9]]-I569)</f>
        <v>1.300727</v>
      </c>
      <c r="AF570" s="1">
        <f>ABS(IK_diagnostics_degrees[[#This Row],[Column10]]-J569)</f>
        <v>2.0267100000000005</v>
      </c>
      <c r="AG570" s="1">
        <f>ABS(IK_diagnostics_degrees[[#This Row],[Column11]]-K569)</f>
        <v>2.8622099999999997</v>
      </c>
      <c r="AH570" s="1">
        <f>ABS(IK_diagnostics_degrees[[#This Row],[Column12]]-L569)</f>
        <v>0.11552999999999969</v>
      </c>
      <c r="AI570" s="1">
        <f>ABS(IK_diagnostics_degrees[[#This Row],[Column13]]-M569)</f>
        <v>1.0137400000000003</v>
      </c>
      <c r="AJ570" s="1">
        <f>ABS(IK_diagnostics_degrees[[#This Row],[Column14]]-N569)</f>
        <v>2.9310799999999997</v>
      </c>
      <c r="AK570" s="1">
        <f>ABS(IK_diagnostics_degrees[[#This Row],[Column15]]-O569)</f>
        <v>2.9232400000000003</v>
      </c>
      <c r="AL570" s="1">
        <f>ABS(IK_diagnostics_degrees[[#This Row],[Column16]]-P569)</f>
        <v>1.0487199999999999</v>
      </c>
      <c r="AM570" s="1">
        <f>ABS(IK_diagnostics_degrees[[#This Row],[Column17]]-Q569)</f>
        <v>0.65446999999999989</v>
      </c>
      <c r="AN570" s="1">
        <f>ABS(IK_diagnostics_degrees[[#This Row],[Column18]]-R569)</f>
        <v>2.16601</v>
      </c>
      <c r="AO570" s="1">
        <f>ABS(IK_diagnostics_degrees[[#This Row],[Column19]]-S569)</f>
        <v>3.0411820000000001</v>
      </c>
      <c r="AP570" s="1">
        <f>ABS(IK_diagnostics_degrees[[#This Row],[Column20]]-T569)</f>
        <v>2.2399900000000006</v>
      </c>
      <c r="AQ570" s="1">
        <f>ABS(IK_diagnostics_degrees[[#This Row],[Column21]]-U569)</f>
        <v>3.38924</v>
      </c>
    </row>
    <row r="571" spans="1:43" x14ac:dyDescent="0.25">
      <c r="A571" s="1">
        <v>1.29671</v>
      </c>
      <c r="B571" s="1">
        <v>3.8482599999999998</v>
      </c>
      <c r="C571" s="1">
        <v>3.0556299999999998</v>
      </c>
      <c r="D571" s="1">
        <v>3.0256599999999998</v>
      </c>
      <c r="E571" s="1">
        <v>1.6310199999999999</v>
      </c>
      <c r="F571" s="1">
        <v>5.35738</v>
      </c>
      <c r="G571" s="1">
        <v>2.6204399999999999</v>
      </c>
      <c r="H571" s="1">
        <v>0.390121</v>
      </c>
      <c r="I571" s="1">
        <v>5.2028600000000003</v>
      </c>
      <c r="J571" s="1">
        <v>3.9840900000000001</v>
      </c>
      <c r="K571" s="1">
        <v>3.28532</v>
      </c>
      <c r="L571" s="1">
        <v>5.2864500000000003</v>
      </c>
      <c r="M571" s="1">
        <v>0.82644600000000001</v>
      </c>
      <c r="N571" s="1">
        <v>3.96068</v>
      </c>
      <c r="O571" s="1">
        <v>3.5028999999999999</v>
      </c>
      <c r="P571" s="1">
        <v>2.4591099999999999</v>
      </c>
      <c r="Q571" s="1">
        <v>4.7220399999999998</v>
      </c>
      <c r="R571" s="1">
        <v>0.69461899999999999</v>
      </c>
      <c r="S571" s="1">
        <v>1.9926200000000001</v>
      </c>
      <c r="T571" s="1">
        <v>3.05044</v>
      </c>
      <c r="U571" s="1">
        <v>2.6489099999999999</v>
      </c>
      <c r="V571" s="1" t="s">
        <v>23</v>
      </c>
      <c r="W571" s="1">
        <f>ABS(IK_diagnostics_degrees[[#This Row],[Column1]]-A570)</f>
        <v>2.7731899999999996</v>
      </c>
      <c r="X571" s="1">
        <f>ABS(IK_diagnostics_degrees[[#This Row],[Column2]]-B570)</f>
        <v>1.0851799999999998</v>
      </c>
      <c r="Y571" s="1">
        <f>ABS(IK_diagnostics_degrees[[#This Row],[Column3]]-C570)</f>
        <v>1.00162</v>
      </c>
      <c r="Z571" s="1">
        <f>ABS(IK_diagnostics_degrees[[#This Row],[Column4]]-D570)</f>
        <v>1.1954300000000004</v>
      </c>
      <c r="AA571" s="1">
        <f>ABS(IK_diagnostics_degrees[[#This Row],[Column5]]-E570)</f>
        <v>3.2444700000000002</v>
      </c>
      <c r="AB571" s="1">
        <f>ABS(IK_diagnostics_degrees[[#This Row],[Column6]]-F570)</f>
        <v>5.0587499999999999</v>
      </c>
      <c r="AC571" s="1">
        <f>ABS(IK_diagnostics_degrees[[#This Row],[Column7]]-G570)</f>
        <v>1.841926</v>
      </c>
      <c r="AD571" s="1">
        <f>ABS(IK_diagnostics_degrees[[#This Row],[Column8]]-H570)</f>
        <v>1.3395890000000001</v>
      </c>
      <c r="AE571" s="1">
        <f>ABS(IK_diagnostics_degrees[[#This Row],[Column9]]-I570)</f>
        <v>3.6224700000000003</v>
      </c>
      <c r="AF571" s="1">
        <f>ABS(IK_diagnostics_degrees[[#This Row],[Column10]]-J570)</f>
        <v>2.2991000000000001</v>
      </c>
      <c r="AG571" s="1">
        <f>ABS(IK_diagnostics_degrees[[#This Row],[Column11]]-K570)</f>
        <v>0.90253999999999968</v>
      </c>
      <c r="AH571" s="1">
        <f>ABS(IK_diagnostics_degrees[[#This Row],[Column12]]-L570)</f>
        <v>1.0580000000000034E-2</v>
      </c>
      <c r="AI571" s="1">
        <f>ABS(IK_diagnostics_degrees[[#This Row],[Column13]]-M570)</f>
        <v>1.3958139999999999</v>
      </c>
      <c r="AJ571" s="1">
        <f>ABS(IK_diagnostics_degrees[[#This Row],[Column14]]-N570)</f>
        <v>0.15920999999999985</v>
      </c>
      <c r="AK571" s="1">
        <f>ABS(IK_diagnostics_degrees[[#This Row],[Column15]]-O570)</f>
        <v>0.14294999999999991</v>
      </c>
      <c r="AL571" s="1">
        <f>ABS(IK_diagnostics_degrees[[#This Row],[Column16]]-P570)</f>
        <v>1.37032</v>
      </c>
      <c r="AM571" s="1">
        <f>ABS(IK_diagnostics_degrees[[#This Row],[Column17]]-Q570)</f>
        <v>1.8937899999999996</v>
      </c>
      <c r="AN571" s="1">
        <f>ABS(IK_diagnostics_degrees[[#This Row],[Column18]]-R570)</f>
        <v>1.439981</v>
      </c>
      <c r="AO571" s="1">
        <f>ABS(IK_diagnostics_degrees[[#This Row],[Column19]]-S570)</f>
        <v>1.3715820000000001</v>
      </c>
      <c r="AP571" s="1">
        <f>ABS(IK_diagnostics_degrees[[#This Row],[Column20]]-T570)</f>
        <v>2.2763600000000004</v>
      </c>
      <c r="AQ571" s="1">
        <f>ABS(IK_diagnostics_degrees[[#This Row],[Column21]]-U570)</f>
        <v>3.6075900000000001</v>
      </c>
    </row>
    <row r="572" spans="1:43" x14ac:dyDescent="0.25">
      <c r="A572" s="1">
        <v>3.66866</v>
      </c>
      <c r="B572" s="1">
        <v>3.2457600000000002</v>
      </c>
      <c r="C572" s="1">
        <v>3.9899300000000002</v>
      </c>
      <c r="D572" s="1">
        <v>4.6132900000000001</v>
      </c>
      <c r="E572" s="1">
        <v>4.8053400000000002</v>
      </c>
      <c r="F572" s="1">
        <v>1.18506</v>
      </c>
      <c r="G572" s="1">
        <v>1.2264600000000001</v>
      </c>
      <c r="H572" s="1">
        <v>2.9102700000000001</v>
      </c>
      <c r="I572" s="1">
        <v>1.86687</v>
      </c>
      <c r="J572" s="1">
        <v>2.7197499999999999</v>
      </c>
      <c r="K572" s="1">
        <v>0.50704300000000002</v>
      </c>
      <c r="L572" s="1">
        <v>6.2115299999999998</v>
      </c>
      <c r="M572" s="1">
        <v>1.5550200000000001</v>
      </c>
      <c r="N572" s="1">
        <v>3.3536600000000001</v>
      </c>
      <c r="O572" s="1">
        <v>4.4877500000000001</v>
      </c>
      <c r="P572" s="1">
        <v>0.96488399999999996</v>
      </c>
      <c r="Q572" s="1">
        <v>2.15896</v>
      </c>
      <c r="R572" s="1">
        <v>3.3191299999999999</v>
      </c>
      <c r="S572" s="1">
        <v>3.5156000000000001</v>
      </c>
      <c r="T572" s="1">
        <v>2.9280499999999998</v>
      </c>
      <c r="U572" s="1">
        <v>3.8414000000000001</v>
      </c>
      <c r="V572" s="1" t="s">
        <v>23</v>
      </c>
      <c r="W572" s="1">
        <f>ABS(IK_diagnostics_degrees[[#This Row],[Column1]]-A571)</f>
        <v>2.37195</v>
      </c>
      <c r="X572" s="1">
        <f>ABS(IK_diagnostics_degrees[[#This Row],[Column2]]-B571)</f>
        <v>0.60249999999999959</v>
      </c>
      <c r="Y572" s="1">
        <f>ABS(IK_diagnostics_degrees[[#This Row],[Column3]]-C571)</f>
        <v>0.93430000000000035</v>
      </c>
      <c r="Z572" s="1">
        <f>ABS(IK_diagnostics_degrees[[#This Row],[Column4]]-D571)</f>
        <v>1.5876300000000003</v>
      </c>
      <c r="AA572" s="1">
        <f>ABS(IK_diagnostics_degrees[[#This Row],[Column5]]-E571)</f>
        <v>3.1743200000000003</v>
      </c>
      <c r="AB572" s="1">
        <f>ABS(IK_diagnostics_degrees[[#This Row],[Column6]]-F571)</f>
        <v>4.17232</v>
      </c>
      <c r="AC572" s="1">
        <f>ABS(IK_diagnostics_degrees[[#This Row],[Column7]]-G571)</f>
        <v>1.3939799999999998</v>
      </c>
      <c r="AD572" s="1">
        <f>ABS(IK_diagnostics_degrees[[#This Row],[Column8]]-H571)</f>
        <v>2.520149</v>
      </c>
      <c r="AE572" s="1">
        <f>ABS(IK_diagnostics_degrees[[#This Row],[Column9]]-I571)</f>
        <v>3.3359900000000002</v>
      </c>
      <c r="AF572" s="1">
        <f>ABS(IK_diagnostics_degrees[[#This Row],[Column10]]-J571)</f>
        <v>1.2643400000000002</v>
      </c>
      <c r="AG572" s="1">
        <f>ABS(IK_diagnostics_degrees[[#This Row],[Column11]]-K571)</f>
        <v>2.7782770000000001</v>
      </c>
      <c r="AH572" s="1">
        <f>ABS(IK_diagnostics_degrees[[#This Row],[Column12]]-L571)</f>
        <v>0.92507999999999946</v>
      </c>
      <c r="AI572" s="1">
        <f>ABS(IK_diagnostics_degrees[[#This Row],[Column13]]-M571)</f>
        <v>0.72857400000000005</v>
      </c>
      <c r="AJ572" s="1">
        <f>ABS(IK_diagnostics_degrees[[#This Row],[Column14]]-N571)</f>
        <v>0.60701999999999989</v>
      </c>
      <c r="AK572" s="1">
        <f>ABS(IK_diagnostics_degrees[[#This Row],[Column15]]-O571)</f>
        <v>0.98485000000000023</v>
      </c>
      <c r="AL572" s="1">
        <f>ABS(IK_diagnostics_degrees[[#This Row],[Column16]]-P571)</f>
        <v>1.4942259999999998</v>
      </c>
      <c r="AM572" s="1">
        <f>ABS(IK_diagnostics_degrees[[#This Row],[Column17]]-Q571)</f>
        <v>2.5630799999999998</v>
      </c>
      <c r="AN572" s="1">
        <f>ABS(IK_diagnostics_degrees[[#This Row],[Column18]]-R571)</f>
        <v>2.624511</v>
      </c>
      <c r="AO572" s="1">
        <f>ABS(IK_diagnostics_degrees[[#This Row],[Column19]]-S571)</f>
        <v>1.52298</v>
      </c>
      <c r="AP572" s="1">
        <f>ABS(IK_diagnostics_degrees[[#This Row],[Column20]]-T571)</f>
        <v>0.12239000000000022</v>
      </c>
      <c r="AQ572" s="1">
        <f>ABS(IK_diagnostics_degrees[[#This Row],[Column21]]-U571)</f>
        <v>1.1924900000000003</v>
      </c>
    </row>
    <row r="573" spans="1:43" x14ac:dyDescent="0.25">
      <c r="A573" s="1">
        <v>2.57816</v>
      </c>
      <c r="B573" s="1">
        <v>4.1789399999999999</v>
      </c>
      <c r="C573" s="1">
        <v>4.4866400000000004</v>
      </c>
      <c r="D573" s="1">
        <v>1.78102</v>
      </c>
      <c r="E573" s="1">
        <v>1.2789499999999999E-4</v>
      </c>
      <c r="F573" s="1" t="s">
        <v>22</v>
      </c>
      <c r="G573" s="1">
        <v>5.0751200000000001</v>
      </c>
      <c r="H573" s="1">
        <v>5.9029299999999996</v>
      </c>
      <c r="I573" s="1">
        <v>2.36043</v>
      </c>
      <c r="J573" s="1">
        <v>3.9347300000000001</v>
      </c>
      <c r="K573" s="1">
        <v>5.0538600000000002</v>
      </c>
      <c r="L573" s="1">
        <v>0.66756700000000002</v>
      </c>
      <c r="M573" s="1" t="s">
        <v>22</v>
      </c>
      <c r="N573" s="1">
        <v>5.6034199999999998</v>
      </c>
      <c r="O573" s="1">
        <v>6.2831900000000003</v>
      </c>
      <c r="P573" s="1">
        <v>5.5539399999999999</v>
      </c>
      <c r="Q573" s="1">
        <v>3.0821999999999998</v>
      </c>
      <c r="R573" s="1">
        <v>1.7870900000000001</v>
      </c>
      <c r="S573" s="1">
        <v>5.9427099999999999</v>
      </c>
      <c r="T573" s="1">
        <v>3.8961600000000001</v>
      </c>
      <c r="U573" s="1">
        <v>3.3420100000000001</v>
      </c>
      <c r="V573" s="1" t="s">
        <v>23</v>
      </c>
      <c r="W573" s="1">
        <f>ABS(IK_diagnostics_degrees[[#This Row],[Column1]]-A572)</f>
        <v>1.0905</v>
      </c>
      <c r="X573" s="1">
        <f>ABS(IK_diagnostics_degrees[[#This Row],[Column2]]-B572)</f>
        <v>0.93317999999999968</v>
      </c>
      <c r="Y573" s="1">
        <f>ABS(IK_diagnostics_degrees[[#This Row],[Column3]]-C572)</f>
        <v>0.49671000000000021</v>
      </c>
      <c r="Z573" s="1">
        <f>ABS(IK_diagnostics_degrees[[#This Row],[Column4]]-D572)</f>
        <v>2.8322700000000003</v>
      </c>
      <c r="AA573" s="1">
        <f>ABS(IK_diagnostics_degrees[[#This Row],[Column5]]-E572)</f>
        <v>4.8052121049999998</v>
      </c>
      <c r="AB573" s="1">
        <f>ABS(IK_diagnostics_degrees[[#This Row],[Column6]]-F572)</f>
        <v>1.18506</v>
      </c>
      <c r="AC573" s="1">
        <f>ABS(IK_diagnostics_degrees[[#This Row],[Column7]]-G572)</f>
        <v>3.8486599999999997</v>
      </c>
      <c r="AD573" s="1">
        <f>ABS(IK_diagnostics_degrees[[#This Row],[Column8]]-H572)</f>
        <v>2.9926599999999994</v>
      </c>
      <c r="AE573" s="1">
        <f>ABS(IK_diagnostics_degrees[[#This Row],[Column9]]-I572)</f>
        <v>0.49356</v>
      </c>
      <c r="AF573" s="1">
        <f>ABS(IK_diagnostics_degrees[[#This Row],[Column10]]-J572)</f>
        <v>1.2149800000000002</v>
      </c>
      <c r="AG573" s="1">
        <f>ABS(IK_diagnostics_degrees[[#This Row],[Column11]]-K572)</f>
        <v>4.5468169999999999</v>
      </c>
      <c r="AH573" s="1">
        <f>ABS(IK_diagnostics_degrees[[#This Row],[Column12]]-L572)</f>
        <v>5.5439629999999998</v>
      </c>
      <c r="AI573" s="1">
        <f>ABS(IK_diagnostics_degrees[[#This Row],[Column13]]-M572)</f>
        <v>1.5550200000000001</v>
      </c>
      <c r="AJ573" s="1">
        <f>ABS(IK_diagnostics_degrees[[#This Row],[Column14]]-N572)</f>
        <v>2.2497599999999998</v>
      </c>
      <c r="AK573" s="1">
        <f>ABS(IK_diagnostics_degrees[[#This Row],[Column15]]-O572)</f>
        <v>1.7954400000000001</v>
      </c>
      <c r="AL573" s="1">
        <f>ABS(IK_diagnostics_degrees[[#This Row],[Column16]]-P572)</f>
        <v>4.5890560000000002</v>
      </c>
      <c r="AM573" s="1">
        <f>ABS(IK_diagnostics_degrees[[#This Row],[Column17]]-Q572)</f>
        <v>0.92323999999999984</v>
      </c>
      <c r="AN573" s="1">
        <f>ABS(IK_diagnostics_degrees[[#This Row],[Column18]]-R572)</f>
        <v>1.5320399999999998</v>
      </c>
      <c r="AO573" s="1">
        <f>ABS(IK_diagnostics_degrees[[#This Row],[Column19]]-S572)</f>
        <v>2.4271099999999999</v>
      </c>
      <c r="AP573" s="1">
        <f>ABS(IK_diagnostics_degrees[[#This Row],[Column20]]-T572)</f>
        <v>0.96811000000000025</v>
      </c>
      <c r="AQ573" s="1">
        <f>ABS(IK_diagnostics_degrees[[#This Row],[Column21]]-U572)</f>
        <v>0.49939</v>
      </c>
    </row>
    <row r="574" spans="1:43" x14ac:dyDescent="0.25">
      <c r="A574" s="1">
        <v>2.5960100000000002</v>
      </c>
      <c r="B574" s="1">
        <v>4.1174200000000001</v>
      </c>
      <c r="C574" s="1">
        <v>5.6964100000000002</v>
      </c>
      <c r="D574" s="1">
        <v>4.7015399999999996</v>
      </c>
      <c r="E574" s="1">
        <v>2.7367599999999999</v>
      </c>
      <c r="F574" s="1">
        <v>1.2773399999999999</v>
      </c>
      <c r="G574" s="1">
        <v>2.0701000000000001</v>
      </c>
      <c r="H574" s="1">
        <v>4.7960000000000003</v>
      </c>
      <c r="I574" s="1">
        <v>3.4518200000000001</v>
      </c>
      <c r="J574" s="1">
        <v>4.92903</v>
      </c>
      <c r="K574" s="1">
        <v>1.8649899999999999</v>
      </c>
      <c r="L574" s="1">
        <v>5.7095900000000004</v>
      </c>
      <c r="M574" s="1">
        <v>0.77235600000000004</v>
      </c>
      <c r="N574" s="1">
        <v>4.5702999999999996</v>
      </c>
      <c r="O574" s="1">
        <v>1.86992</v>
      </c>
      <c r="P574" s="1">
        <v>1.0379700000000001</v>
      </c>
      <c r="Q574" s="1">
        <v>4.9791600000000003</v>
      </c>
      <c r="R574" s="1">
        <v>0.41513</v>
      </c>
      <c r="S574" s="1">
        <v>3.18893</v>
      </c>
      <c r="T574" s="1">
        <v>2.58325</v>
      </c>
      <c r="U574" s="1">
        <v>6.27156</v>
      </c>
      <c r="V574" s="1" t="s">
        <v>23</v>
      </c>
      <c r="W574" s="1">
        <f>ABS(IK_diagnostics_degrees[[#This Row],[Column1]]-A573)</f>
        <v>1.7850000000000144E-2</v>
      </c>
      <c r="X574" s="1">
        <f>ABS(IK_diagnostics_degrees[[#This Row],[Column2]]-B573)</f>
        <v>6.1519999999999797E-2</v>
      </c>
      <c r="Y574" s="1">
        <f>ABS(IK_diagnostics_degrees[[#This Row],[Column3]]-C573)</f>
        <v>1.2097699999999998</v>
      </c>
      <c r="Z574" s="1">
        <f>ABS(IK_diagnostics_degrees[[#This Row],[Column4]]-D573)</f>
        <v>2.9205199999999998</v>
      </c>
      <c r="AA574" s="1">
        <f>ABS(IK_diagnostics_degrees[[#This Row],[Column5]]-E573)</f>
        <v>2.736632105</v>
      </c>
      <c r="AB574" s="1">
        <f>ABS(IK_diagnostics_degrees[[#This Row],[Column6]]-F573)</f>
        <v>1.2773399999999999</v>
      </c>
      <c r="AC574" s="1">
        <f>ABS(IK_diagnostics_degrees[[#This Row],[Column7]]-G573)</f>
        <v>3.00502</v>
      </c>
      <c r="AD574" s="1">
        <f>ABS(IK_diagnostics_degrees[[#This Row],[Column8]]-H573)</f>
        <v>1.1069299999999993</v>
      </c>
      <c r="AE574" s="1">
        <f>ABS(IK_diagnostics_degrees[[#This Row],[Column9]]-I573)</f>
        <v>1.0913900000000001</v>
      </c>
      <c r="AF574" s="1">
        <f>ABS(IK_diagnostics_degrees[[#This Row],[Column10]]-J573)</f>
        <v>0.99429999999999996</v>
      </c>
      <c r="AG574" s="1">
        <f>ABS(IK_diagnostics_degrees[[#This Row],[Column11]]-K573)</f>
        <v>3.1888700000000005</v>
      </c>
      <c r="AH574" s="1">
        <f>ABS(IK_diagnostics_degrees[[#This Row],[Column12]]-L573)</f>
        <v>5.0420230000000004</v>
      </c>
      <c r="AI574" s="1">
        <f>ABS(IK_diagnostics_degrees[[#This Row],[Column13]]-M573)</f>
        <v>0.77235600000000004</v>
      </c>
      <c r="AJ574" s="1">
        <f>ABS(IK_diagnostics_degrees[[#This Row],[Column14]]-N573)</f>
        <v>1.0331200000000003</v>
      </c>
      <c r="AK574" s="1">
        <f>ABS(IK_diagnostics_degrees[[#This Row],[Column15]]-O573)</f>
        <v>4.4132700000000007</v>
      </c>
      <c r="AL574" s="1">
        <f>ABS(IK_diagnostics_degrees[[#This Row],[Column16]]-P573)</f>
        <v>4.5159699999999994</v>
      </c>
      <c r="AM574" s="1">
        <f>ABS(IK_diagnostics_degrees[[#This Row],[Column17]]-Q573)</f>
        <v>1.8969600000000004</v>
      </c>
      <c r="AN574" s="1">
        <f>ABS(IK_diagnostics_degrees[[#This Row],[Column18]]-R573)</f>
        <v>1.3719600000000001</v>
      </c>
      <c r="AO574" s="1">
        <f>ABS(IK_diagnostics_degrees[[#This Row],[Column19]]-S573)</f>
        <v>2.7537799999999999</v>
      </c>
      <c r="AP574" s="1">
        <f>ABS(IK_diagnostics_degrees[[#This Row],[Column20]]-T573)</f>
        <v>1.31291</v>
      </c>
      <c r="AQ574" s="1">
        <f>ABS(IK_diagnostics_degrees[[#This Row],[Column21]]-U573)</f>
        <v>2.9295499999999999</v>
      </c>
    </row>
    <row r="575" spans="1:43" x14ac:dyDescent="0.25">
      <c r="A575" s="1">
        <v>2.0875400000000002</v>
      </c>
      <c r="B575" s="1">
        <v>1.32002E-2</v>
      </c>
      <c r="C575" s="1">
        <v>5.8399799999999997</v>
      </c>
      <c r="D575" s="1">
        <v>1.82602</v>
      </c>
      <c r="E575" s="1">
        <v>0.33515299999999998</v>
      </c>
      <c r="F575" s="1">
        <v>1.9654100000000001</v>
      </c>
      <c r="G575" s="1">
        <v>2.5147400000000002</v>
      </c>
      <c r="H575" s="1">
        <v>5.01126</v>
      </c>
      <c r="I575" s="1">
        <v>2.1979000000000002</v>
      </c>
      <c r="J575" s="1">
        <v>4.4644199999999996</v>
      </c>
      <c r="K575" s="1">
        <v>5.1782399999999997</v>
      </c>
      <c r="L575" s="1">
        <v>0.15244099999999999</v>
      </c>
      <c r="M575" s="1">
        <v>4.5941599999999996</v>
      </c>
      <c r="N575" s="1">
        <v>3.5977700000000001</v>
      </c>
      <c r="O575" s="1">
        <v>1.2392300000000001</v>
      </c>
      <c r="P575" s="1">
        <v>4.9824799999999998</v>
      </c>
      <c r="Q575" s="1">
        <v>5.7279</v>
      </c>
      <c r="R575" s="1">
        <v>9.0237399999999995E-2</v>
      </c>
      <c r="S575" s="1">
        <v>5.1353900000000001</v>
      </c>
      <c r="T575" s="1">
        <v>4.2908600000000003</v>
      </c>
      <c r="U575" s="1">
        <v>0.46637899999999999</v>
      </c>
      <c r="V575" s="1" t="s">
        <v>23</v>
      </c>
      <c r="W575" s="1">
        <f>ABS(IK_diagnostics_degrees[[#This Row],[Column1]]-A574)</f>
        <v>0.50846999999999998</v>
      </c>
      <c r="X575" s="1">
        <f>ABS(IK_diagnostics_degrees[[#This Row],[Column2]]-B574)</f>
        <v>4.1042198000000001</v>
      </c>
      <c r="Y575" s="1">
        <f>ABS(IK_diagnostics_degrees[[#This Row],[Column3]]-C574)</f>
        <v>0.14356999999999953</v>
      </c>
      <c r="Z575" s="1">
        <f>ABS(IK_diagnostics_degrees[[#This Row],[Column4]]-D574)</f>
        <v>2.8755199999999999</v>
      </c>
      <c r="AA575" s="1">
        <f>ABS(IK_diagnostics_degrees[[#This Row],[Column5]]-E574)</f>
        <v>2.4016069999999998</v>
      </c>
      <c r="AB575" s="1">
        <f>ABS(IK_diagnostics_degrees[[#This Row],[Column6]]-F574)</f>
        <v>0.68807000000000018</v>
      </c>
      <c r="AC575" s="1">
        <f>ABS(IK_diagnostics_degrees[[#This Row],[Column7]]-G574)</f>
        <v>0.44464000000000015</v>
      </c>
      <c r="AD575" s="1">
        <f>ABS(IK_diagnostics_degrees[[#This Row],[Column8]]-H574)</f>
        <v>0.21525999999999978</v>
      </c>
      <c r="AE575" s="1">
        <f>ABS(IK_diagnostics_degrees[[#This Row],[Column9]]-I574)</f>
        <v>1.2539199999999999</v>
      </c>
      <c r="AF575" s="1">
        <f>ABS(IK_diagnostics_degrees[[#This Row],[Column10]]-J574)</f>
        <v>0.46461000000000041</v>
      </c>
      <c r="AG575" s="1">
        <f>ABS(IK_diagnostics_degrees[[#This Row],[Column11]]-K574)</f>
        <v>3.31325</v>
      </c>
      <c r="AH575" s="1">
        <f>ABS(IK_diagnostics_degrees[[#This Row],[Column12]]-L574)</f>
        <v>5.5571490000000008</v>
      </c>
      <c r="AI575" s="1">
        <f>ABS(IK_diagnostics_degrees[[#This Row],[Column13]]-M574)</f>
        <v>3.8218039999999993</v>
      </c>
      <c r="AJ575" s="1">
        <f>ABS(IK_diagnostics_degrees[[#This Row],[Column14]]-N574)</f>
        <v>0.97252999999999945</v>
      </c>
      <c r="AK575" s="1">
        <f>ABS(IK_diagnostics_degrees[[#This Row],[Column15]]-O574)</f>
        <v>0.63068999999999997</v>
      </c>
      <c r="AL575" s="1">
        <f>ABS(IK_diagnostics_degrees[[#This Row],[Column16]]-P574)</f>
        <v>3.9445099999999997</v>
      </c>
      <c r="AM575" s="1">
        <f>ABS(IK_diagnostics_degrees[[#This Row],[Column17]]-Q574)</f>
        <v>0.74873999999999974</v>
      </c>
      <c r="AN575" s="1">
        <f>ABS(IK_diagnostics_degrees[[#This Row],[Column18]]-R574)</f>
        <v>0.32489259999999998</v>
      </c>
      <c r="AO575" s="1">
        <f>ABS(IK_diagnostics_degrees[[#This Row],[Column19]]-S574)</f>
        <v>1.9464600000000001</v>
      </c>
      <c r="AP575" s="1">
        <f>ABS(IK_diagnostics_degrees[[#This Row],[Column20]]-T574)</f>
        <v>1.7076100000000003</v>
      </c>
      <c r="AQ575" s="1">
        <f>ABS(IK_diagnostics_degrees[[#This Row],[Column21]]-U574)</f>
        <v>5.8051810000000001</v>
      </c>
    </row>
    <row r="576" spans="1:43" x14ac:dyDescent="0.25">
      <c r="A576" s="1">
        <v>0.97295699999999996</v>
      </c>
      <c r="B576" s="1">
        <v>1.3959699999999999</v>
      </c>
      <c r="C576" s="1">
        <v>4.3728699999999998</v>
      </c>
      <c r="D576" s="1">
        <v>2.67788</v>
      </c>
      <c r="E576" s="1">
        <v>4.9866200000000003</v>
      </c>
      <c r="F576" s="1">
        <v>5.0246000000000004</v>
      </c>
      <c r="G576" s="1">
        <v>3.0279500000000001</v>
      </c>
      <c r="H576" s="1">
        <v>6.2831900000000003</v>
      </c>
      <c r="I576" s="1">
        <v>1.9402699999999999</v>
      </c>
      <c r="J576" s="1">
        <v>3.3261099999999999</v>
      </c>
      <c r="K576" s="1">
        <v>2.3199299999999998</v>
      </c>
      <c r="L576" s="1">
        <v>1.56427</v>
      </c>
      <c r="M576" s="1">
        <v>2.2582200000000001</v>
      </c>
      <c r="N576" s="1">
        <v>4.2803300000000002</v>
      </c>
      <c r="O576" s="1">
        <v>2.4306199999999998</v>
      </c>
      <c r="P576" s="1">
        <v>4.7186300000000001</v>
      </c>
      <c r="Q576" s="1">
        <v>0.62236599999999997</v>
      </c>
      <c r="R576" s="1">
        <v>0.30899199999999999</v>
      </c>
      <c r="S576" s="1">
        <v>4.2491300000000001</v>
      </c>
      <c r="T576" s="1">
        <v>4.90456</v>
      </c>
      <c r="U576" s="1">
        <v>3.1108199999999999</v>
      </c>
      <c r="V576" s="1" t="s">
        <v>23</v>
      </c>
      <c r="W576" s="1">
        <f>ABS(IK_diagnostics_degrees[[#This Row],[Column1]]-A575)</f>
        <v>1.1145830000000001</v>
      </c>
      <c r="X576" s="1">
        <f>ABS(IK_diagnostics_degrees[[#This Row],[Column2]]-B575)</f>
        <v>1.3827697999999999</v>
      </c>
      <c r="Y576" s="1">
        <f>ABS(IK_diagnostics_degrees[[#This Row],[Column3]]-C575)</f>
        <v>1.4671099999999999</v>
      </c>
      <c r="Z576" s="1">
        <f>ABS(IK_diagnostics_degrees[[#This Row],[Column4]]-D575)</f>
        <v>0.85186000000000006</v>
      </c>
      <c r="AA576" s="1">
        <f>ABS(IK_diagnostics_degrees[[#This Row],[Column5]]-E575)</f>
        <v>4.6514670000000002</v>
      </c>
      <c r="AB576" s="1">
        <f>ABS(IK_diagnostics_degrees[[#This Row],[Column6]]-F575)</f>
        <v>3.0591900000000001</v>
      </c>
      <c r="AC576" s="1">
        <f>ABS(IK_diagnostics_degrees[[#This Row],[Column7]]-G575)</f>
        <v>0.51320999999999994</v>
      </c>
      <c r="AD576" s="1">
        <f>ABS(IK_diagnostics_degrees[[#This Row],[Column8]]-H575)</f>
        <v>1.2719300000000002</v>
      </c>
      <c r="AE576" s="1">
        <f>ABS(IK_diagnostics_degrees[[#This Row],[Column9]]-I575)</f>
        <v>0.25763000000000025</v>
      </c>
      <c r="AF576" s="1">
        <f>ABS(IK_diagnostics_degrees[[#This Row],[Column10]]-J575)</f>
        <v>1.1383099999999997</v>
      </c>
      <c r="AG576" s="1">
        <f>ABS(IK_diagnostics_degrees[[#This Row],[Column11]]-K575)</f>
        <v>2.8583099999999999</v>
      </c>
      <c r="AH576" s="1">
        <f>ABS(IK_diagnostics_degrees[[#This Row],[Column12]]-L575)</f>
        <v>1.411829</v>
      </c>
      <c r="AI576" s="1">
        <f>ABS(IK_diagnostics_degrees[[#This Row],[Column13]]-M575)</f>
        <v>2.3359399999999995</v>
      </c>
      <c r="AJ576" s="1">
        <f>ABS(IK_diagnostics_degrees[[#This Row],[Column14]]-N575)</f>
        <v>0.68256000000000006</v>
      </c>
      <c r="AK576" s="1">
        <f>ABS(IK_diagnostics_degrees[[#This Row],[Column15]]-O575)</f>
        <v>1.1913899999999997</v>
      </c>
      <c r="AL576" s="1">
        <f>ABS(IK_diagnostics_degrees[[#This Row],[Column16]]-P575)</f>
        <v>0.2638499999999997</v>
      </c>
      <c r="AM576" s="1">
        <f>ABS(IK_diagnostics_degrees[[#This Row],[Column17]]-Q575)</f>
        <v>5.1055340000000005</v>
      </c>
      <c r="AN576" s="1">
        <f>ABS(IK_diagnostics_degrees[[#This Row],[Column18]]-R575)</f>
        <v>0.21875459999999999</v>
      </c>
      <c r="AO576" s="1">
        <f>ABS(IK_diagnostics_degrees[[#This Row],[Column19]]-S575)</f>
        <v>0.88626000000000005</v>
      </c>
      <c r="AP576" s="1">
        <f>ABS(IK_diagnostics_degrees[[#This Row],[Column20]]-T575)</f>
        <v>0.61369999999999969</v>
      </c>
      <c r="AQ576" s="1">
        <f>ABS(IK_diagnostics_degrees[[#This Row],[Column21]]-U575)</f>
        <v>2.644441</v>
      </c>
    </row>
    <row r="577" spans="1:43" x14ac:dyDescent="0.25">
      <c r="A577" s="1">
        <v>2.40984</v>
      </c>
      <c r="B577" s="1">
        <v>0.963611</v>
      </c>
      <c r="C577" s="1">
        <v>3.4636800000000001</v>
      </c>
      <c r="D577" s="1">
        <v>5.1464699999999999</v>
      </c>
      <c r="E577" s="1">
        <v>2.4667500000000002</v>
      </c>
      <c r="F577" s="1">
        <v>3.57179</v>
      </c>
      <c r="G577" s="1">
        <v>5.1228999999999996</v>
      </c>
      <c r="H577" s="1">
        <v>3.6882000000000001</v>
      </c>
      <c r="I577" s="1">
        <v>2.7163499999999998</v>
      </c>
      <c r="J577" s="1">
        <v>3.26363</v>
      </c>
      <c r="K577" s="1">
        <v>4.9315300000000004</v>
      </c>
      <c r="L577" s="1">
        <v>2.8193100000000002</v>
      </c>
      <c r="M577" s="1">
        <v>3.1113599999999999</v>
      </c>
      <c r="N577" s="1">
        <v>1.2429600000000001</v>
      </c>
      <c r="O577" s="1">
        <v>2.6332599999999999</v>
      </c>
      <c r="P577" s="1">
        <v>4.3582599999999996</v>
      </c>
      <c r="Q577" s="1">
        <v>1.3309299999999999</v>
      </c>
      <c r="R577" s="1">
        <v>3.1473200000000001</v>
      </c>
      <c r="S577" s="1">
        <v>4.6843300000000001</v>
      </c>
      <c r="T577" s="1" t="s">
        <v>22</v>
      </c>
      <c r="U577" s="1">
        <v>3.2221500000000001</v>
      </c>
      <c r="V577" s="1" t="s">
        <v>23</v>
      </c>
      <c r="W577" s="1">
        <f>ABS(IK_diagnostics_degrees[[#This Row],[Column1]]-A576)</f>
        <v>1.4368829999999999</v>
      </c>
      <c r="X577" s="1">
        <f>ABS(IK_diagnostics_degrees[[#This Row],[Column2]]-B576)</f>
        <v>0.43235899999999994</v>
      </c>
      <c r="Y577" s="1">
        <f>ABS(IK_diagnostics_degrees[[#This Row],[Column3]]-C576)</f>
        <v>0.90918999999999972</v>
      </c>
      <c r="Z577" s="1">
        <f>ABS(IK_diagnostics_degrees[[#This Row],[Column4]]-D576)</f>
        <v>2.4685899999999998</v>
      </c>
      <c r="AA577" s="1">
        <f>ABS(IK_diagnostics_degrees[[#This Row],[Column5]]-E576)</f>
        <v>2.5198700000000001</v>
      </c>
      <c r="AB577" s="1">
        <f>ABS(IK_diagnostics_degrees[[#This Row],[Column6]]-F576)</f>
        <v>1.4528100000000004</v>
      </c>
      <c r="AC577" s="1">
        <f>ABS(IK_diagnostics_degrees[[#This Row],[Column7]]-G576)</f>
        <v>2.0949499999999994</v>
      </c>
      <c r="AD577" s="1">
        <f>ABS(IK_diagnostics_degrees[[#This Row],[Column8]]-H576)</f>
        <v>2.5949900000000001</v>
      </c>
      <c r="AE577" s="1">
        <f>ABS(IK_diagnostics_degrees[[#This Row],[Column9]]-I576)</f>
        <v>0.77607999999999988</v>
      </c>
      <c r="AF577" s="1">
        <f>ABS(IK_diagnostics_degrees[[#This Row],[Column10]]-J576)</f>
        <v>6.2479999999999869E-2</v>
      </c>
      <c r="AG577" s="1">
        <f>ABS(IK_diagnostics_degrees[[#This Row],[Column11]]-K576)</f>
        <v>2.6116000000000006</v>
      </c>
      <c r="AH577" s="1">
        <f>ABS(IK_diagnostics_degrees[[#This Row],[Column12]]-L576)</f>
        <v>1.2550400000000002</v>
      </c>
      <c r="AI577" s="1">
        <f>ABS(IK_diagnostics_degrees[[#This Row],[Column13]]-M576)</f>
        <v>0.85313999999999979</v>
      </c>
      <c r="AJ577" s="1">
        <f>ABS(IK_diagnostics_degrees[[#This Row],[Column14]]-N576)</f>
        <v>3.0373700000000001</v>
      </c>
      <c r="AK577" s="1">
        <f>ABS(IK_diagnostics_degrees[[#This Row],[Column15]]-O576)</f>
        <v>0.20264000000000015</v>
      </c>
      <c r="AL577" s="1">
        <f>ABS(IK_diagnostics_degrees[[#This Row],[Column16]]-P576)</f>
        <v>0.36037000000000052</v>
      </c>
      <c r="AM577" s="1">
        <f>ABS(IK_diagnostics_degrees[[#This Row],[Column17]]-Q576)</f>
        <v>0.70856399999999997</v>
      </c>
      <c r="AN577" s="1">
        <f>ABS(IK_diagnostics_degrees[[#This Row],[Column18]]-R576)</f>
        <v>2.8383280000000002</v>
      </c>
      <c r="AO577" s="1">
        <f>ABS(IK_diagnostics_degrees[[#This Row],[Column19]]-S576)</f>
        <v>0.43520000000000003</v>
      </c>
      <c r="AP577" s="1">
        <f>ABS(IK_diagnostics_degrees[[#This Row],[Column20]]-T576)</f>
        <v>4.90456</v>
      </c>
      <c r="AQ577" s="1">
        <f>ABS(IK_diagnostics_degrees[[#This Row],[Column21]]-U576)</f>
        <v>0.11133000000000015</v>
      </c>
    </row>
    <row r="578" spans="1:43" x14ac:dyDescent="0.25">
      <c r="A578" s="1">
        <v>5.4856999999999996</v>
      </c>
      <c r="B578" s="1">
        <v>0.68174000000000001</v>
      </c>
      <c r="C578" s="1">
        <v>6.2636799999999999</v>
      </c>
      <c r="D578" s="1">
        <v>1.1559299999999999</v>
      </c>
      <c r="E578" s="1">
        <v>1.7572300000000001</v>
      </c>
      <c r="F578" s="1">
        <v>0.86538199999999998</v>
      </c>
      <c r="G578" s="1">
        <v>1.08056</v>
      </c>
      <c r="H578" s="1">
        <v>4.2144399999999997</v>
      </c>
      <c r="I578" s="1">
        <v>5.5577800000000002</v>
      </c>
      <c r="J578" s="1">
        <v>1.22251</v>
      </c>
      <c r="K578" s="1">
        <v>0.992676</v>
      </c>
      <c r="L578" s="1">
        <v>4.9820599999999997</v>
      </c>
      <c r="M578" s="1">
        <v>1.64653</v>
      </c>
      <c r="N578" s="1">
        <v>3.4892300000000001</v>
      </c>
      <c r="O578" s="1">
        <v>4.1696200000000001</v>
      </c>
      <c r="P578" s="1">
        <v>1.8547100000000001</v>
      </c>
      <c r="Q578" s="1">
        <v>3.7169300000000001</v>
      </c>
      <c r="R578" s="1">
        <v>2.5840900000000002</v>
      </c>
      <c r="S578" s="1" t="s">
        <v>22</v>
      </c>
      <c r="T578" s="1">
        <v>5.6726299999999998</v>
      </c>
      <c r="U578" s="1">
        <v>1.65171</v>
      </c>
      <c r="V578" s="1" t="s">
        <v>23</v>
      </c>
      <c r="W578" s="1">
        <f>ABS(IK_diagnostics_degrees[[#This Row],[Column1]]-A577)</f>
        <v>3.0758599999999996</v>
      </c>
      <c r="X578" s="1">
        <f>ABS(IK_diagnostics_degrees[[#This Row],[Column2]]-B577)</f>
        <v>0.28187099999999998</v>
      </c>
      <c r="Y578" s="1">
        <f>ABS(IK_diagnostics_degrees[[#This Row],[Column3]]-C577)</f>
        <v>2.8</v>
      </c>
      <c r="Z578" s="1">
        <f>ABS(IK_diagnostics_degrees[[#This Row],[Column4]]-D577)</f>
        <v>3.9905400000000002</v>
      </c>
      <c r="AA578" s="1">
        <f>ABS(IK_diagnostics_degrees[[#This Row],[Column5]]-E577)</f>
        <v>0.70952000000000015</v>
      </c>
      <c r="AB578" s="1">
        <f>ABS(IK_diagnostics_degrees[[#This Row],[Column6]]-F577)</f>
        <v>2.7064080000000001</v>
      </c>
      <c r="AC578" s="1">
        <f>ABS(IK_diagnostics_degrees[[#This Row],[Column7]]-G577)</f>
        <v>4.0423399999999994</v>
      </c>
      <c r="AD578" s="1">
        <f>ABS(IK_diagnostics_degrees[[#This Row],[Column8]]-H577)</f>
        <v>0.5262399999999996</v>
      </c>
      <c r="AE578" s="1">
        <f>ABS(IK_diagnostics_degrees[[#This Row],[Column9]]-I577)</f>
        <v>2.8414300000000003</v>
      </c>
      <c r="AF578" s="1">
        <f>ABS(IK_diagnostics_degrees[[#This Row],[Column10]]-J577)</f>
        <v>2.0411200000000003</v>
      </c>
      <c r="AG578" s="1">
        <f>ABS(IK_diagnostics_degrees[[#This Row],[Column11]]-K577)</f>
        <v>3.9388540000000005</v>
      </c>
      <c r="AH578" s="1">
        <f>ABS(IK_diagnostics_degrees[[#This Row],[Column12]]-L577)</f>
        <v>2.1627499999999995</v>
      </c>
      <c r="AI578" s="1">
        <f>ABS(IK_diagnostics_degrees[[#This Row],[Column13]]-M577)</f>
        <v>1.4648299999999999</v>
      </c>
      <c r="AJ578" s="1">
        <f>ABS(IK_diagnostics_degrees[[#This Row],[Column14]]-N577)</f>
        <v>2.24627</v>
      </c>
      <c r="AK578" s="1">
        <f>ABS(IK_diagnostics_degrees[[#This Row],[Column15]]-O577)</f>
        <v>1.5363600000000002</v>
      </c>
      <c r="AL578" s="1">
        <f>ABS(IK_diagnostics_degrees[[#This Row],[Column16]]-P577)</f>
        <v>2.5035499999999997</v>
      </c>
      <c r="AM578" s="1">
        <f>ABS(IK_diagnostics_degrees[[#This Row],[Column17]]-Q577)</f>
        <v>2.3860000000000001</v>
      </c>
      <c r="AN578" s="1">
        <f>ABS(IK_diagnostics_degrees[[#This Row],[Column18]]-R577)</f>
        <v>0.5632299999999999</v>
      </c>
      <c r="AO578" s="1">
        <f>ABS(IK_diagnostics_degrees[[#This Row],[Column19]]-S577)</f>
        <v>4.6843300000000001</v>
      </c>
      <c r="AP578" s="1">
        <f>ABS(IK_diagnostics_degrees[[#This Row],[Column20]]-T577)</f>
        <v>5.6726299999999998</v>
      </c>
      <c r="AQ578" s="1">
        <f>ABS(IK_diagnostics_degrees[[#This Row],[Column21]]-U577)</f>
        <v>1.5704400000000001</v>
      </c>
    </row>
    <row r="579" spans="1:43" x14ac:dyDescent="0.25">
      <c r="A579" s="1">
        <v>0.68298300000000001</v>
      </c>
      <c r="B579" s="1">
        <v>4.3448500000000001</v>
      </c>
      <c r="C579" s="1">
        <v>2.11754</v>
      </c>
      <c r="D579" s="1">
        <v>3.8388200000000001</v>
      </c>
      <c r="E579" s="1">
        <v>5.2072799999999999</v>
      </c>
      <c r="F579" s="1">
        <v>5.5496299999999996</v>
      </c>
      <c r="G579" s="1">
        <v>2.2139199999999999</v>
      </c>
      <c r="H579" s="1">
        <v>4.8932500000000001</v>
      </c>
      <c r="I579" s="1">
        <v>0.71228899999999995</v>
      </c>
      <c r="J579" s="1">
        <v>4.8454199999999998</v>
      </c>
      <c r="K579" s="1">
        <v>5.5622800000000003</v>
      </c>
      <c r="L579" s="1">
        <v>0.890509</v>
      </c>
      <c r="M579" s="1">
        <v>3.4731299999999998</v>
      </c>
      <c r="N579" s="1">
        <v>0.44464999999999999</v>
      </c>
      <c r="O579" s="1">
        <v>5.32409</v>
      </c>
      <c r="P579" s="1">
        <v>4.0036100000000001</v>
      </c>
      <c r="Q579" s="1">
        <v>3.3237999999999999</v>
      </c>
      <c r="R579" s="1">
        <v>1.7340599999999999</v>
      </c>
      <c r="S579" s="1">
        <v>3.8950100000000001</v>
      </c>
      <c r="T579" s="1">
        <v>4.12765</v>
      </c>
      <c r="U579" s="1">
        <v>3.0543</v>
      </c>
      <c r="V579" s="1" t="s">
        <v>23</v>
      </c>
      <c r="W579" s="1">
        <f>ABS(IK_diagnostics_degrees[[#This Row],[Column1]]-A578)</f>
        <v>4.8027169999999995</v>
      </c>
      <c r="X579" s="1">
        <f>ABS(IK_diagnostics_degrees[[#This Row],[Column2]]-B578)</f>
        <v>3.6631100000000001</v>
      </c>
      <c r="Y579" s="1">
        <f>ABS(IK_diagnostics_degrees[[#This Row],[Column3]]-C578)</f>
        <v>4.1461399999999999</v>
      </c>
      <c r="Z579" s="1">
        <f>ABS(IK_diagnostics_degrees[[#This Row],[Column4]]-D578)</f>
        <v>2.6828900000000004</v>
      </c>
      <c r="AA579" s="1">
        <f>ABS(IK_diagnostics_degrees[[#This Row],[Column5]]-E578)</f>
        <v>3.4500500000000001</v>
      </c>
      <c r="AB579" s="1">
        <f>ABS(IK_diagnostics_degrees[[#This Row],[Column6]]-F578)</f>
        <v>4.6842479999999993</v>
      </c>
      <c r="AC579" s="1">
        <f>ABS(IK_diagnostics_degrees[[#This Row],[Column7]]-G578)</f>
        <v>1.1333599999999999</v>
      </c>
      <c r="AD579" s="1">
        <f>ABS(IK_diagnostics_degrees[[#This Row],[Column8]]-H578)</f>
        <v>0.67881000000000036</v>
      </c>
      <c r="AE579" s="1">
        <f>ABS(IK_diagnostics_degrees[[#This Row],[Column9]]-I578)</f>
        <v>4.845491</v>
      </c>
      <c r="AF579" s="1">
        <f>ABS(IK_diagnostics_degrees[[#This Row],[Column10]]-J578)</f>
        <v>3.6229100000000001</v>
      </c>
      <c r="AG579" s="1">
        <f>ABS(IK_diagnostics_degrees[[#This Row],[Column11]]-K578)</f>
        <v>4.569604</v>
      </c>
      <c r="AH579" s="1">
        <f>ABS(IK_diagnostics_degrees[[#This Row],[Column12]]-L578)</f>
        <v>4.0915509999999999</v>
      </c>
      <c r="AI579" s="1">
        <f>ABS(IK_diagnostics_degrees[[#This Row],[Column13]]-M578)</f>
        <v>1.8265999999999998</v>
      </c>
      <c r="AJ579" s="1">
        <f>ABS(IK_diagnostics_degrees[[#This Row],[Column14]]-N578)</f>
        <v>3.0445799999999998</v>
      </c>
      <c r="AK579" s="1">
        <f>ABS(IK_diagnostics_degrees[[#This Row],[Column15]]-O578)</f>
        <v>1.1544699999999999</v>
      </c>
      <c r="AL579" s="1">
        <f>ABS(IK_diagnostics_degrees[[#This Row],[Column16]]-P578)</f>
        <v>2.1489000000000003</v>
      </c>
      <c r="AM579" s="1">
        <f>ABS(IK_diagnostics_degrees[[#This Row],[Column17]]-Q578)</f>
        <v>0.3931300000000002</v>
      </c>
      <c r="AN579" s="1">
        <f>ABS(IK_diagnostics_degrees[[#This Row],[Column18]]-R578)</f>
        <v>0.85003000000000029</v>
      </c>
      <c r="AO579" s="1">
        <f>ABS(IK_diagnostics_degrees[[#This Row],[Column19]]-S578)</f>
        <v>3.8950100000000001</v>
      </c>
      <c r="AP579" s="1">
        <f>ABS(IK_diagnostics_degrees[[#This Row],[Column20]]-T578)</f>
        <v>1.5449799999999998</v>
      </c>
      <c r="AQ579" s="1">
        <f>ABS(IK_diagnostics_degrees[[#This Row],[Column21]]-U578)</f>
        <v>1.40259</v>
      </c>
    </row>
    <row r="580" spans="1:43" x14ac:dyDescent="0.25">
      <c r="A580" s="1">
        <v>2.59694</v>
      </c>
      <c r="B580" s="1">
        <v>5.1874900000000004</v>
      </c>
      <c r="C580" s="1">
        <v>4.8784400000000003</v>
      </c>
      <c r="D580" s="1">
        <v>0.49729000000000001</v>
      </c>
      <c r="E580" s="1">
        <v>3.45166</v>
      </c>
      <c r="F580" s="1">
        <v>1.7273400000000001</v>
      </c>
      <c r="G580" s="1">
        <v>2.17848</v>
      </c>
      <c r="H580" s="1">
        <v>5.7176999999999998</v>
      </c>
      <c r="I580" s="1">
        <v>4.6600999999999999</v>
      </c>
      <c r="J580" s="1">
        <v>2.74708</v>
      </c>
      <c r="K580" s="1">
        <v>4.8133999999999997</v>
      </c>
      <c r="L580" s="1">
        <v>5.4103300000000001</v>
      </c>
      <c r="M580" s="1">
        <v>3.5198399999999999</v>
      </c>
      <c r="N580" s="1">
        <v>1.22594</v>
      </c>
      <c r="O580" s="1">
        <v>4.9230600000000004</v>
      </c>
      <c r="P580" s="1">
        <v>4.0322800000000001</v>
      </c>
      <c r="Q580" s="1">
        <v>6.2631300000000003</v>
      </c>
      <c r="R580" s="1">
        <v>2.3717999999999999</v>
      </c>
      <c r="S580" s="1">
        <v>1.93218</v>
      </c>
      <c r="T580" s="1">
        <v>1.02423</v>
      </c>
      <c r="U580" s="1">
        <v>1.88428</v>
      </c>
      <c r="V580" s="1" t="s">
        <v>23</v>
      </c>
      <c r="W580" s="1">
        <f>ABS(IK_diagnostics_degrees[[#This Row],[Column1]]-A579)</f>
        <v>1.9139569999999999</v>
      </c>
      <c r="X580" s="1">
        <f>ABS(IK_diagnostics_degrees[[#This Row],[Column2]]-B579)</f>
        <v>0.84264000000000028</v>
      </c>
      <c r="Y580" s="1">
        <f>ABS(IK_diagnostics_degrees[[#This Row],[Column3]]-C579)</f>
        <v>2.7609000000000004</v>
      </c>
      <c r="Z580" s="1">
        <f>ABS(IK_diagnostics_degrees[[#This Row],[Column4]]-D579)</f>
        <v>3.3415300000000001</v>
      </c>
      <c r="AA580" s="1">
        <f>ABS(IK_diagnostics_degrees[[#This Row],[Column5]]-E579)</f>
        <v>1.75562</v>
      </c>
      <c r="AB580" s="1">
        <f>ABS(IK_diagnostics_degrees[[#This Row],[Column6]]-F579)</f>
        <v>3.8222899999999997</v>
      </c>
      <c r="AC580" s="1">
        <f>ABS(IK_diagnostics_degrees[[#This Row],[Column7]]-G579)</f>
        <v>3.5439999999999916E-2</v>
      </c>
      <c r="AD580" s="1">
        <f>ABS(IK_diagnostics_degrees[[#This Row],[Column8]]-H579)</f>
        <v>0.82444999999999968</v>
      </c>
      <c r="AE580" s="1">
        <f>ABS(IK_diagnostics_degrees[[#This Row],[Column9]]-I579)</f>
        <v>3.9478109999999997</v>
      </c>
      <c r="AF580" s="1">
        <f>ABS(IK_diagnostics_degrees[[#This Row],[Column10]]-J579)</f>
        <v>2.0983399999999999</v>
      </c>
      <c r="AG580" s="1">
        <f>ABS(IK_diagnostics_degrees[[#This Row],[Column11]]-K579)</f>
        <v>0.74888000000000066</v>
      </c>
      <c r="AH580" s="1">
        <f>ABS(IK_diagnostics_degrees[[#This Row],[Column12]]-L579)</f>
        <v>4.5198210000000003</v>
      </c>
      <c r="AI580" s="1">
        <f>ABS(IK_diagnostics_degrees[[#This Row],[Column13]]-M579)</f>
        <v>4.6710000000000029E-2</v>
      </c>
      <c r="AJ580" s="1">
        <f>ABS(IK_diagnostics_degrees[[#This Row],[Column14]]-N579)</f>
        <v>0.78129000000000004</v>
      </c>
      <c r="AK580" s="1">
        <f>ABS(IK_diagnostics_degrees[[#This Row],[Column15]]-O579)</f>
        <v>0.40102999999999955</v>
      </c>
      <c r="AL580" s="1">
        <f>ABS(IK_diagnostics_degrees[[#This Row],[Column16]]-P579)</f>
        <v>2.8669999999999973E-2</v>
      </c>
      <c r="AM580" s="1">
        <f>ABS(IK_diagnostics_degrees[[#This Row],[Column17]]-Q579)</f>
        <v>2.9393300000000004</v>
      </c>
      <c r="AN580" s="1">
        <f>ABS(IK_diagnostics_degrees[[#This Row],[Column18]]-R579)</f>
        <v>0.63773999999999997</v>
      </c>
      <c r="AO580" s="1">
        <f>ABS(IK_diagnostics_degrees[[#This Row],[Column19]]-S579)</f>
        <v>1.9628300000000001</v>
      </c>
      <c r="AP580" s="1">
        <f>ABS(IK_diagnostics_degrees[[#This Row],[Column20]]-T579)</f>
        <v>3.1034199999999998</v>
      </c>
      <c r="AQ580" s="1">
        <f>ABS(IK_diagnostics_degrees[[#This Row],[Column21]]-U579)</f>
        <v>1.1700200000000001</v>
      </c>
    </row>
    <row r="581" spans="1:43" x14ac:dyDescent="0.25">
      <c r="A581" s="1">
        <v>5.3223200000000004</v>
      </c>
      <c r="B581" s="1">
        <v>2.2934600000000001</v>
      </c>
      <c r="C581" s="1">
        <v>1.7883800000000001</v>
      </c>
      <c r="D581" s="1">
        <v>2.2938800000000001</v>
      </c>
      <c r="E581" s="1">
        <v>0.99129500000000004</v>
      </c>
      <c r="F581" s="1">
        <v>5.2413600000000002</v>
      </c>
      <c r="G581" s="1">
        <v>3.1827700000000001</v>
      </c>
      <c r="H581" s="1">
        <v>5.4551999999999996</v>
      </c>
      <c r="I581" s="1">
        <v>3.4895</v>
      </c>
      <c r="J581" s="1">
        <v>4.9179700000000004</v>
      </c>
      <c r="K581" s="1">
        <v>6.2186599999999999</v>
      </c>
      <c r="L581" s="1">
        <v>5.7091799999999999</v>
      </c>
      <c r="M581" s="1">
        <v>3.9553799999999999</v>
      </c>
      <c r="N581" s="1">
        <v>4.2157799999999996</v>
      </c>
      <c r="O581" s="1">
        <v>4.5975000000000001</v>
      </c>
      <c r="P581" s="1">
        <v>5.4919799999999999</v>
      </c>
      <c r="Q581" s="1">
        <v>0.16918</v>
      </c>
      <c r="R581" s="1">
        <v>1.12452</v>
      </c>
      <c r="S581" s="1">
        <v>2.4139400000000002</v>
      </c>
      <c r="T581" s="1">
        <v>3.1781600000000001</v>
      </c>
      <c r="U581" s="1">
        <v>2.86239</v>
      </c>
      <c r="V581" s="1" t="s">
        <v>23</v>
      </c>
      <c r="W581" s="1">
        <f>ABS(IK_diagnostics_degrees[[#This Row],[Column1]]-A580)</f>
        <v>2.7253800000000004</v>
      </c>
      <c r="X581" s="1">
        <f>ABS(IK_diagnostics_degrees[[#This Row],[Column2]]-B580)</f>
        <v>2.8940300000000003</v>
      </c>
      <c r="Y581" s="1">
        <f>ABS(IK_diagnostics_degrees[[#This Row],[Column3]]-C580)</f>
        <v>3.0900600000000003</v>
      </c>
      <c r="Z581" s="1">
        <f>ABS(IK_diagnostics_degrees[[#This Row],[Column4]]-D580)</f>
        <v>1.7965900000000001</v>
      </c>
      <c r="AA581" s="1">
        <f>ABS(IK_diagnostics_degrees[[#This Row],[Column5]]-E580)</f>
        <v>2.4603649999999999</v>
      </c>
      <c r="AB581" s="1">
        <f>ABS(IK_diagnostics_degrees[[#This Row],[Column6]]-F580)</f>
        <v>3.5140200000000004</v>
      </c>
      <c r="AC581" s="1">
        <f>ABS(IK_diagnostics_degrees[[#This Row],[Column7]]-G580)</f>
        <v>1.0042900000000001</v>
      </c>
      <c r="AD581" s="1">
        <f>ABS(IK_diagnostics_degrees[[#This Row],[Column8]]-H580)</f>
        <v>0.26250000000000018</v>
      </c>
      <c r="AE581" s="1">
        <f>ABS(IK_diagnostics_degrees[[#This Row],[Column9]]-I580)</f>
        <v>1.1705999999999999</v>
      </c>
      <c r="AF581" s="1">
        <f>ABS(IK_diagnostics_degrees[[#This Row],[Column10]]-J580)</f>
        <v>2.1708900000000004</v>
      </c>
      <c r="AG581" s="1">
        <f>ABS(IK_diagnostics_degrees[[#This Row],[Column11]]-K580)</f>
        <v>1.4052600000000002</v>
      </c>
      <c r="AH581" s="1">
        <f>ABS(IK_diagnostics_degrees[[#This Row],[Column12]]-L580)</f>
        <v>0.29884999999999984</v>
      </c>
      <c r="AI581" s="1">
        <f>ABS(IK_diagnostics_degrees[[#This Row],[Column13]]-M580)</f>
        <v>0.43554000000000004</v>
      </c>
      <c r="AJ581" s="1">
        <f>ABS(IK_diagnostics_degrees[[#This Row],[Column14]]-N580)</f>
        <v>2.9898399999999996</v>
      </c>
      <c r="AK581" s="1">
        <f>ABS(IK_diagnostics_degrees[[#This Row],[Column15]]-O580)</f>
        <v>0.32556000000000029</v>
      </c>
      <c r="AL581" s="1">
        <f>ABS(IK_diagnostics_degrees[[#This Row],[Column16]]-P580)</f>
        <v>1.4596999999999998</v>
      </c>
      <c r="AM581" s="1">
        <f>ABS(IK_diagnostics_degrees[[#This Row],[Column17]]-Q580)</f>
        <v>6.0939500000000004</v>
      </c>
      <c r="AN581" s="1">
        <f>ABS(IK_diagnostics_degrees[[#This Row],[Column18]]-R580)</f>
        <v>1.2472799999999999</v>
      </c>
      <c r="AO581" s="1">
        <f>ABS(IK_diagnostics_degrees[[#This Row],[Column19]]-S580)</f>
        <v>0.48176000000000019</v>
      </c>
      <c r="AP581" s="1">
        <f>ABS(IK_diagnostics_degrees[[#This Row],[Column20]]-T580)</f>
        <v>2.1539299999999999</v>
      </c>
      <c r="AQ581" s="1">
        <f>ABS(IK_diagnostics_degrees[[#This Row],[Column21]]-U580)</f>
        <v>0.97811000000000003</v>
      </c>
    </row>
    <row r="582" spans="1:43" x14ac:dyDescent="0.25">
      <c r="A582" s="1">
        <v>2.9916499999999999</v>
      </c>
      <c r="B582" s="1">
        <v>1.6029</v>
      </c>
      <c r="C582" s="1">
        <v>2.9886599999999999</v>
      </c>
      <c r="D582" s="1">
        <v>0.48035699999999998</v>
      </c>
      <c r="E582" s="1">
        <v>6.2831599999999996</v>
      </c>
      <c r="F582" s="1">
        <v>6.1829999999999998</v>
      </c>
      <c r="G582" s="1">
        <v>0.74431199999999997</v>
      </c>
      <c r="H582" s="1">
        <v>2.6647799999999999</v>
      </c>
      <c r="I582" s="1" t="s">
        <v>22</v>
      </c>
      <c r="J582" s="1">
        <v>4.3331299999999997</v>
      </c>
      <c r="K582" s="1">
        <v>2.5530200000000001</v>
      </c>
      <c r="L582" s="1">
        <v>4.5885300000000004</v>
      </c>
      <c r="M582" s="1">
        <v>4.3406099999999999</v>
      </c>
      <c r="N582" s="1">
        <v>2.70139</v>
      </c>
      <c r="O582" s="1">
        <v>2.3523700000000001</v>
      </c>
      <c r="P582" s="1">
        <v>2.1321500000000002</v>
      </c>
      <c r="Q582" s="1">
        <v>4.21617</v>
      </c>
      <c r="R582" s="1">
        <v>2.9964300000000001</v>
      </c>
      <c r="S582" s="1">
        <v>2.6793300000000002</v>
      </c>
      <c r="T582" s="1">
        <v>3.1855000000000002</v>
      </c>
      <c r="U582" s="1">
        <v>4.8930899999999999</v>
      </c>
      <c r="V582" s="1" t="s">
        <v>23</v>
      </c>
      <c r="W582" s="1">
        <f>ABS(IK_diagnostics_degrees[[#This Row],[Column1]]-A581)</f>
        <v>2.3306700000000005</v>
      </c>
      <c r="X582" s="1">
        <f>ABS(IK_diagnostics_degrees[[#This Row],[Column2]]-B581)</f>
        <v>0.69056000000000006</v>
      </c>
      <c r="Y582" s="1">
        <f>ABS(IK_diagnostics_degrees[[#This Row],[Column3]]-C581)</f>
        <v>1.2002799999999998</v>
      </c>
      <c r="Z582" s="1">
        <f>ABS(IK_diagnostics_degrees[[#This Row],[Column4]]-D581)</f>
        <v>1.8135230000000002</v>
      </c>
      <c r="AA582" s="1">
        <f>ABS(IK_diagnostics_degrees[[#This Row],[Column5]]-E581)</f>
        <v>5.2918649999999996</v>
      </c>
      <c r="AB582" s="1">
        <f>ABS(IK_diagnostics_degrees[[#This Row],[Column6]]-F581)</f>
        <v>0.94163999999999959</v>
      </c>
      <c r="AC582" s="1">
        <f>ABS(IK_diagnostics_degrees[[#This Row],[Column7]]-G581)</f>
        <v>2.4384580000000002</v>
      </c>
      <c r="AD582" s="1">
        <f>ABS(IK_diagnostics_degrees[[#This Row],[Column8]]-H581)</f>
        <v>2.7904199999999997</v>
      </c>
      <c r="AE582" s="1">
        <f>ABS(IK_diagnostics_degrees[[#This Row],[Column9]]-I581)</f>
        <v>3.4895</v>
      </c>
      <c r="AF582" s="1">
        <f>ABS(IK_diagnostics_degrees[[#This Row],[Column10]]-J581)</f>
        <v>0.58484000000000069</v>
      </c>
      <c r="AG582" s="1">
        <f>ABS(IK_diagnostics_degrees[[#This Row],[Column11]]-K581)</f>
        <v>3.6656399999999998</v>
      </c>
      <c r="AH582" s="1">
        <f>ABS(IK_diagnostics_degrees[[#This Row],[Column12]]-L581)</f>
        <v>1.1206499999999995</v>
      </c>
      <c r="AI582" s="1">
        <f>ABS(IK_diagnostics_degrees[[#This Row],[Column13]]-M581)</f>
        <v>0.38522999999999996</v>
      </c>
      <c r="AJ582" s="1">
        <f>ABS(IK_diagnostics_degrees[[#This Row],[Column14]]-N581)</f>
        <v>1.5143899999999997</v>
      </c>
      <c r="AK582" s="1">
        <f>ABS(IK_diagnostics_degrees[[#This Row],[Column15]]-O581)</f>
        <v>2.2451300000000001</v>
      </c>
      <c r="AL582" s="1">
        <f>ABS(IK_diagnostics_degrees[[#This Row],[Column16]]-P581)</f>
        <v>3.3598299999999997</v>
      </c>
      <c r="AM582" s="1">
        <f>ABS(IK_diagnostics_degrees[[#This Row],[Column17]]-Q581)</f>
        <v>4.0469900000000001</v>
      </c>
      <c r="AN582" s="1">
        <f>ABS(IK_diagnostics_degrees[[#This Row],[Column18]]-R581)</f>
        <v>1.8719100000000002</v>
      </c>
      <c r="AO582" s="1">
        <f>ABS(IK_diagnostics_degrees[[#This Row],[Column19]]-S581)</f>
        <v>0.26539000000000001</v>
      </c>
      <c r="AP582" s="1">
        <f>ABS(IK_diagnostics_degrees[[#This Row],[Column20]]-T581)</f>
        <v>7.3400000000001242E-3</v>
      </c>
      <c r="AQ582" s="1">
        <f>ABS(IK_diagnostics_degrees[[#This Row],[Column21]]-U581)</f>
        <v>2.0306999999999999</v>
      </c>
    </row>
    <row r="583" spans="1:43" x14ac:dyDescent="0.25">
      <c r="A583" s="1">
        <v>5.5084299999999997</v>
      </c>
      <c r="B583" s="1">
        <v>0.39161800000000002</v>
      </c>
      <c r="C583" s="1">
        <v>1.5066900000000001</v>
      </c>
      <c r="D583" s="1">
        <v>4.1640300000000003</v>
      </c>
      <c r="E583" s="1">
        <v>3.9041999999999999</v>
      </c>
      <c r="F583" s="1">
        <v>2.1655700000000002</v>
      </c>
      <c r="G583" s="1">
        <v>3.9644400000000002</v>
      </c>
      <c r="H583" s="1">
        <v>2.81501</v>
      </c>
      <c r="I583" s="1">
        <v>0.95760900000000004</v>
      </c>
      <c r="J583" s="1">
        <v>4.3368799999999998</v>
      </c>
      <c r="K583" s="1">
        <v>0.79009700000000005</v>
      </c>
      <c r="L583" s="1">
        <v>2.6662400000000002</v>
      </c>
      <c r="M583" s="1">
        <v>2.9644300000000001</v>
      </c>
      <c r="N583" s="1">
        <v>2.89486</v>
      </c>
      <c r="O583" s="1">
        <v>3.8779499999999998</v>
      </c>
      <c r="P583" s="1">
        <v>1.5950800000000001</v>
      </c>
      <c r="Q583" s="1">
        <v>1.9014899999999999</v>
      </c>
      <c r="R583" s="1">
        <v>1.6699600000000001</v>
      </c>
      <c r="S583" s="1">
        <v>0.221832</v>
      </c>
      <c r="T583" s="1">
        <v>3.5796600000000001</v>
      </c>
      <c r="U583" s="1">
        <v>1.2043699999999999</v>
      </c>
      <c r="V583" s="1" t="s">
        <v>23</v>
      </c>
      <c r="W583" s="1">
        <f>ABS(IK_diagnostics_degrees[[#This Row],[Column1]]-A582)</f>
        <v>2.5167799999999998</v>
      </c>
      <c r="X583" s="1">
        <f>ABS(IK_diagnostics_degrees[[#This Row],[Column2]]-B582)</f>
        <v>1.211282</v>
      </c>
      <c r="Y583" s="1">
        <f>ABS(IK_diagnostics_degrees[[#This Row],[Column3]]-C582)</f>
        <v>1.4819699999999998</v>
      </c>
      <c r="Z583" s="1">
        <f>ABS(IK_diagnostics_degrees[[#This Row],[Column4]]-D582)</f>
        <v>3.6836730000000002</v>
      </c>
      <c r="AA583" s="1">
        <f>ABS(IK_diagnostics_degrees[[#This Row],[Column5]]-E582)</f>
        <v>2.3789599999999997</v>
      </c>
      <c r="AB583" s="1">
        <f>ABS(IK_diagnostics_degrees[[#This Row],[Column6]]-F582)</f>
        <v>4.0174299999999992</v>
      </c>
      <c r="AC583" s="1">
        <f>ABS(IK_diagnostics_degrees[[#This Row],[Column7]]-G582)</f>
        <v>3.2201280000000003</v>
      </c>
      <c r="AD583" s="1">
        <f>ABS(IK_diagnostics_degrees[[#This Row],[Column8]]-H582)</f>
        <v>0.15023000000000009</v>
      </c>
      <c r="AE583" s="1">
        <f>ABS(IK_diagnostics_degrees[[#This Row],[Column9]]-I582)</f>
        <v>0.95760900000000004</v>
      </c>
      <c r="AF583" s="1">
        <f>ABS(IK_diagnostics_degrees[[#This Row],[Column10]]-J582)</f>
        <v>3.7500000000001421E-3</v>
      </c>
      <c r="AG583" s="1">
        <f>ABS(IK_diagnostics_degrees[[#This Row],[Column11]]-K582)</f>
        <v>1.762923</v>
      </c>
      <c r="AH583" s="1">
        <f>ABS(IK_diagnostics_degrees[[#This Row],[Column12]]-L582)</f>
        <v>1.9222900000000003</v>
      </c>
      <c r="AI583" s="1">
        <f>ABS(IK_diagnostics_degrees[[#This Row],[Column13]]-M582)</f>
        <v>1.3761799999999997</v>
      </c>
      <c r="AJ583" s="1">
        <f>ABS(IK_diagnostics_degrees[[#This Row],[Column14]]-N582)</f>
        <v>0.19347000000000003</v>
      </c>
      <c r="AK583" s="1">
        <f>ABS(IK_diagnostics_degrees[[#This Row],[Column15]]-O582)</f>
        <v>1.5255799999999997</v>
      </c>
      <c r="AL583" s="1">
        <f>ABS(IK_diagnostics_degrees[[#This Row],[Column16]]-P582)</f>
        <v>0.53707000000000016</v>
      </c>
      <c r="AM583" s="1">
        <f>ABS(IK_diagnostics_degrees[[#This Row],[Column17]]-Q582)</f>
        <v>2.3146800000000001</v>
      </c>
      <c r="AN583" s="1">
        <f>ABS(IK_diagnostics_degrees[[#This Row],[Column18]]-R582)</f>
        <v>1.32647</v>
      </c>
      <c r="AO583" s="1">
        <f>ABS(IK_diagnostics_degrees[[#This Row],[Column19]]-S582)</f>
        <v>2.4574980000000002</v>
      </c>
      <c r="AP583" s="1">
        <f>ABS(IK_diagnostics_degrees[[#This Row],[Column20]]-T582)</f>
        <v>0.39415999999999984</v>
      </c>
      <c r="AQ583" s="1">
        <f>ABS(IK_diagnostics_degrees[[#This Row],[Column21]]-U582)</f>
        <v>3.68872</v>
      </c>
    </row>
    <row r="584" spans="1:43" x14ac:dyDescent="0.25">
      <c r="A584" s="1">
        <v>2.8674600000000001E-2</v>
      </c>
      <c r="B584" s="1">
        <v>3.0621700000000001</v>
      </c>
      <c r="C584" s="1">
        <v>3.80884</v>
      </c>
      <c r="D584" s="1">
        <v>1.3700699999999999</v>
      </c>
      <c r="E584" s="1">
        <v>4.7884000000000002</v>
      </c>
      <c r="F584" s="1">
        <v>1.6812199999999999</v>
      </c>
      <c r="G584" s="1">
        <v>5.35006</v>
      </c>
      <c r="H584" s="1">
        <v>6.0799500000000002</v>
      </c>
      <c r="I584" s="1">
        <v>5.0390800000000002</v>
      </c>
      <c r="J584" s="1">
        <v>4.2415700000000003</v>
      </c>
      <c r="K584" s="1">
        <v>6.2622099999999996</v>
      </c>
      <c r="L584" s="1">
        <v>6.1665900000000002</v>
      </c>
      <c r="M584" s="1">
        <v>2.3274499999999998</v>
      </c>
      <c r="N584" s="1">
        <v>4.5366600000000004</v>
      </c>
      <c r="O584" s="1">
        <v>3.2253400000000001</v>
      </c>
      <c r="P584" s="1">
        <v>3.6703800000000002</v>
      </c>
      <c r="Q584" s="1">
        <v>3.7610800000000002</v>
      </c>
      <c r="R584" s="1">
        <v>2.7688999999999999</v>
      </c>
      <c r="S584" s="1">
        <v>5.78207</v>
      </c>
      <c r="T584" s="1">
        <v>4.2296500000000004</v>
      </c>
      <c r="U584" s="1">
        <v>5.4657</v>
      </c>
      <c r="V584" s="1" t="s">
        <v>23</v>
      </c>
      <c r="W584" s="1">
        <f>ABS(IK_diagnostics_degrees[[#This Row],[Column1]]-A583)</f>
        <v>5.4797553999999993</v>
      </c>
      <c r="X584" s="1">
        <f>ABS(IK_diagnostics_degrees[[#This Row],[Column2]]-B583)</f>
        <v>2.6705519999999998</v>
      </c>
      <c r="Y584" s="1">
        <f>ABS(IK_diagnostics_degrees[[#This Row],[Column3]]-C583)</f>
        <v>2.3021500000000001</v>
      </c>
      <c r="Z584" s="1">
        <f>ABS(IK_diagnostics_degrees[[#This Row],[Column4]]-D583)</f>
        <v>2.7939600000000002</v>
      </c>
      <c r="AA584" s="1">
        <f>ABS(IK_diagnostics_degrees[[#This Row],[Column5]]-E583)</f>
        <v>0.88420000000000032</v>
      </c>
      <c r="AB584" s="1">
        <f>ABS(IK_diagnostics_degrees[[#This Row],[Column6]]-F583)</f>
        <v>0.48435000000000028</v>
      </c>
      <c r="AC584" s="1">
        <f>ABS(IK_diagnostics_degrees[[#This Row],[Column7]]-G583)</f>
        <v>1.3856199999999999</v>
      </c>
      <c r="AD584" s="1">
        <f>ABS(IK_diagnostics_degrees[[#This Row],[Column8]]-H583)</f>
        <v>3.2649400000000002</v>
      </c>
      <c r="AE584" s="1">
        <f>ABS(IK_diagnostics_degrees[[#This Row],[Column9]]-I583)</f>
        <v>4.0814710000000005</v>
      </c>
      <c r="AF584" s="1">
        <f>ABS(IK_diagnostics_degrees[[#This Row],[Column10]]-J583)</f>
        <v>9.5309999999999562E-2</v>
      </c>
      <c r="AG584" s="1">
        <f>ABS(IK_diagnostics_degrees[[#This Row],[Column11]]-K583)</f>
        <v>5.4721129999999993</v>
      </c>
      <c r="AH584" s="1">
        <f>ABS(IK_diagnostics_degrees[[#This Row],[Column12]]-L583)</f>
        <v>3.5003500000000001</v>
      </c>
      <c r="AI584" s="1">
        <f>ABS(IK_diagnostics_degrees[[#This Row],[Column13]]-M583)</f>
        <v>0.63698000000000032</v>
      </c>
      <c r="AJ584" s="1">
        <f>ABS(IK_diagnostics_degrees[[#This Row],[Column14]]-N583)</f>
        <v>1.6418000000000004</v>
      </c>
      <c r="AK584" s="1">
        <f>ABS(IK_diagnostics_degrees[[#This Row],[Column15]]-O583)</f>
        <v>0.65260999999999969</v>
      </c>
      <c r="AL584" s="1">
        <f>ABS(IK_diagnostics_degrees[[#This Row],[Column16]]-P583)</f>
        <v>2.0753000000000004</v>
      </c>
      <c r="AM584" s="1">
        <f>ABS(IK_diagnostics_degrees[[#This Row],[Column17]]-Q583)</f>
        <v>1.8595900000000003</v>
      </c>
      <c r="AN584" s="1">
        <f>ABS(IK_diagnostics_degrees[[#This Row],[Column18]]-R583)</f>
        <v>1.0989399999999998</v>
      </c>
      <c r="AO584" s="1">
        <f>ABS(IK_diagnostics_degrees[[#This Row],[Column19]]-S583)</f>
        <v>5.560238</v>
      </c>
      <c r="AP584" s="1">
        <f>ABS(IK_diagnostics_degrees[[#This Row],[Column20]]-T583)</f>
        <v>0.64999000000000029</v>
      </c>
      <c r="AQ584" s="1">
        <f>ABS(IK_diagnostics_degrees[[#This Row],[Column21]]-U583)</f>
        <v>4.2613300000000001</v>
      </c>
    </row>
    <row r="585" spans="1:43" x14ac:dyDescent="0.25">
      <c r="A585" s="1">
        <v>1.79789</v>
      </c>
      <c r="B585" s="1">
        <v>3.7410100000000002</v>
      </c>
      <c r="C585" s="1">
        <v>5.1266800000000003</v>
      </c>
      <c r="D585" s="1">
        <v>6.2831900000000003</v>
      </c>
      <c r="E585" s="1">
        <v>2.88402</v>
      </c>
      <c r="F585" s="1">
        <v>4.5110700000000001</v>
      </c>
      <c r="G585" s="1">
        <v>1.5161899999999999</v>
      </c>
      <c r="H585" s="1">
        <v>4.6453499999999996</v>
      </c>
      <c r="I585" s="1">
        <v>0.76080899999999996</v>
      </c>
      <c r="J585" s="1">
        <v>1.19469</v>
      </c>
      <c r="K585" s="1">
        <v>5.4691200000000002</v>
      </c>
      <c r="L585" s="1">
        <v>5.2201599999999999</v>
      </c>
      <c r="M585" s="1">
        <v>6.2827799999999998</v>
      </c>
      <c r="N585" s="1">
        <v>3.6205099999999999</v>
      </c>
      <c r="O585" s="1">
        <v>4.9983899999999997</v>
      </c>
      <c r="P585" s="1">
        <v>4.3379099999999999</v>
      </c>
      <c r="Q585" s="1">
        <v>4.6933600000000002</v>
      </c>
      <c r="R585" s="1">
        <v>4.7013699999999998</v>
      </c>
      <c r="S585" s="1">
        <v>6.2829199999999998</v>
      </c>
      <c r="T585" s="1" t="s">
        <v>22</v>
      </c>
      <c r="U585" s="1">
        <v>2.8081499999999999</v>
      </c>
      <c r="V585" s="1" t="s">
        <v>23</v>
      </c>
      <c r="W585" s="1">
        <f>ABS(IK_diagnostics_degrees[[#This Row],[Column1]]-A584)</f>
        <v>1.7692154</v>
      </c>
      <c r="X585" s="1">
        <f>ABS(IK_diagnostics_degrees[[#This Row],[Column2]]-B584)</f>
        <v>0.67884000000000011</v>
      </c>
      <c r="Y585" s="1">
        <f>ABS(IK_diagnostics_degrees[[#This Row],[Column3]]-C584)</f>
        <v>1.3178400000000003</v>
      </c>
      <c r="Z585" s="1">
        <f>ABS(IK_diagnostics_degrees[[#This Row],[Column4]]-D584)</f>
        <v>4.9131200000000002</v>
      </c>
      <c r="AA585" s="1">
        <f>ABS(IK_diagnostics_degrees[[#This Row],[Column5]]-E584)</f>
        <v>1.9043800000000002</v>
      </c>
      <c r="AB585" s="1">
        <f>ABS(IK_diagnostics_degrees[[#This Row],[Column6]]-F584)</f>
        <v>2.8298500000000004</v>
      </c>
      <c r="AC585" s="1">
        <f>ABS(IK_diagnostics_degrees[[#This Row],[Column7]]-G584)</f>
        <v>3.8338700000000001</v>
      </c>
      <c r="AD585" s="1">
        <f>ABS(IK_diagnostics_degrees[[#This Row],[Column8]]-H584)</f>
        <v>1.4346000000000005</v>
      </c>
      <c r="AE585" s="1">
        <f>ABS(IK_diagnostics_degrees[[#This Row],[Column9]]-I584)</f>
        <v>4.2782710000000002</v>
      </c>
      <c r="AF585" s="1">
        <f>ABS(IK_diagnostics_degrees[[#This Row],[Column10]]-J584)</f>
        <v>3.0468800000000003</v>
      </c>
      <c r="AG585" s="1">
        <f>ABS(IK_diagnostics_degrees[[#This Row],[Column11]]-K584)</f>
        <v>0.79308999999999941</v>
      </c>
      <c r="AH585" s="1">
        <f>ABS(IK_diagnostics_degrees[[#This Row],[Column12]]-L584)</f>
        <v>0.94643000000000033</v>
      </c>
      <c r="AI585" s="1">
        <f>ABS(IK_diagnostics_degrees[[#This Row],[Column13]]-M584)</f>
        <v>3.95533</v>
      </c>
      <c r="AJ585" s="1">
        <f>ABS(IK_diagnostics_degrees[[#This Row],[Column14]]-N584)</f>
        <v>0.91615000000000046</v>
      </c>
      <c r="AK585" s="1">
        <f>ABS(IK_diagnostics_degrees[[#This Row],[Column15]]-O584)</f>
        <v>1.7730499999999996</v>
      </c>
      <c r="AL585" s="1">
        <f>ABS(IK_diagnostics_degrees[[#This Row],[Column16]]-P584)</f>
        <v>0.66752999999999973</v>
      </c>
      <c r="AM585" s="1">
        <f>ABS(IK_diagnostics_degrees[[#This Row],[Column17]]-Q584)</f>
        <v>0.93228</v>
      </c>
      <c r="AN585" s="1">
        <f>ABS(IK_diagnostics_degrees[[#This Row],[Column18]]-R584)</f>
        <v>1.9324699999999999</v>
      </c>
      <c r="AO585" s="1">
        <f>ABS(IK_diagnostics_degrees[[#This Row],[Column19]]-S584)</f>
        <v>0.5008499999999998</v>
      </c>
      <c r="AP585" s="1">
        <f>ABS(IK_diagnostics_degrees[[#This Row],[Column20]]-T584)</f>
        <v>4.2296500000000004</v>
      </c>
      <c r="AQ585" s="1">
        <f>ABS(IK_diagnostics_degrees[[#This Row],[Column21]]-U584)</f>
        <v>2.6575500000000001</v>
      </c>
    </row>
    <row r="586" spans="1:43" x14ac:dyDescent="0.25">
      <c r="A586" s="1">
        <v>0.72333700000000001</v>
      </c>
      <c r="B586" s="1">
        <v>1.2447600000000001</v>
      </c>
      <c r="C586" s="1">
        <v>3.4752900000000003E-2</v>
      </c>
      <c r="D586" s="1">
        <v>1.80514</v>
      </c>
      <c r="E586" s="1">
        <v>5.1695099999999998</v>
      </c>
      <c r="F586" s="1">
        <v>5.7597100000000001</v>
      </c>
      <c r="G586" s="1">
        <v>4.2474600000000002</v>
      </c>
      <c r="H586" s="1">
        <v>6.2831900000000003</v>
      </c>
      <c r="I586" s="1">
        <v>0.38899299999999998</v>
      </c>
      <c r="J586" s="1">
        <v>1.45706</v>
      </c>
      <c r="K586" s="1">
        <v>5.5116800000000001</v>
      </c>
      <c r="L586" s="1">
        <v>1.1578900000000001</v>
      </c>
      <c r="M586" s="1">
        <v>1.3238000000000001</v>
      </c>
      <c r="N586" s="1">
        <v>4.7248599999999996</v>
      </c>
      <c r="O586" s="1">
        <v>2.66309</v>
      </c>
      <c r="P586" s="1">
        <v>1.0767100000000001</v>
      </c>
      <c r="Q586" s="1" t="s">
        <v>22</v>
      </c>
      <c r="R586" s="1">
        <v>3.3376700000000001</v>
      </c>
      <c r="S586" s="1">
        <v>0.22983500000000001</v>
      </c>
      <c r="T586" s="1">
        <v>4.30206</v>
      </c>
      <c r="U586" s="1">
        <v>0.22410099999999999</v>
      </c>
      <c r="V586" s="1" t="s">
        <v>23</v>
      </c>
      <c r="W586" s="1">
        <f>ABS(IK_diagnostics_degrees[[#This Row],[Column1]]-A585)</f>
        <v>1.0745529999999999</v>
      </c>
      <c r="X586" s="1">
        <f>ABS(IK_diagnostics_degrees[[#This Row],[Column2]]-B585)</f>
        <v>2.4962499999999999</v>
      </c>
      <c r="Y586" s="1">
        <f>ABS(IK_diagnostics_degrees[[#This Row],[Column3]]-C585)</f>
        <v>5.0919271000000004</v>
      </c>
      <c r="Z586" s="1">
        <f>ABS(IK_diagnostics_degrees[[#This Row],[Column4]]-D585)</f>
        <v>4.4780500000000005</v>
      </c>
      <c r="AA586" s="1">
        <f>ABS(IK_diagnostics_degrees[[#This Row],[Column5]]-E585)</f>
        <v>2.2854899999999998</v>
      </c>
      <c r="AB586" s="1">
        <f>ABS(IK_diagnostics_degrees[[#This Row],[Column6]]-F585)</f>
        <v>1.24864</v>
      </c>
      <c r="AC586" s="1">
        <f>ABS(IK_diagnostics_degrees[[#This Row],[Column7]]-G585)</f>
        <v>2.7312700000000003</v>
      </c>
      <c r="AD586" s="1">
        <f>ABS(IK_diagnostics_degrees[[#This Row],[Column8]]-H585)</f>
        <v>1.6378400000000006</v>
      </c>
      <c r="AE586" s="1">
        <f>ABS(IK_diagnostics_degrees[[#This Row],[Column9]]-I585)</f>
        <v>0.37181599999999998</v>
      </c>
      <c r="AF586" s="1">
        <f>ABS(IK_diagnostics_degrees[[#This Row],[Column10]]-J585)</f>
        <v>0.26236999999999999</v>
      </c>
      <c r="AG586" s="1">
        <f>ABS(IK_diagnostics_degrees[[#This Row],[Column11]]-K585)</f>
        <v>4.2559999999999931E-2</v>
      </c>
      <c r="AH586" s="1">
        <f>ABS(IK_diagnostics_degrees[[#This Row],[Column12]]-L585)</f>
        <v>4.0622699999999998</v>
      </c>
      <c r="AI586" s="1">
        <f>ABS(IK_diagnostics_degrees[[#This Row],[Column13]]-M585)</f>
        <v>4.9589799999999995</v>
      </c>
      <c r="AJ586" s="1">
        <f>ABS(IK_diagnostics_degrees[[#This Row],[Column14]]-N585)</f>
        <v>1.1043499999999997</v>
      </c>
      <c r="AK586" s="1">
        <f>ABS(IK_diagnostics_degrees[[#This Row],[Column15]]-O585)</f>
        <v>2.3352999999999997</v>
      </c>
      <c r="AL586" s="1">
        <f>ABS(IK_diagnostics_degrees[[#This Row],[Column16]]-P585)</f>
        <v>3.2611999999999997</v>
      </c>
      <c r="AM586" s="1">
        <f>ABS(IK_diagnostics_degrees[[#This Row],[Column17]]-Q585)</f>
        <v>4.6933600000000002</v>
      </c>
      <c r="AN586" s="1">
        <f>ABS(IK_diagnostics_degrees[[#This Row],[Column18]]-R585)</f>
        <v>1.3636999999999997</v>
      </c>
      <c r="AO586" s="1">
        <f>ABS(IK_diagnostics_degrees[[#This Row],[Column19]]-S585)</f>
        <v>6.0530849999999994</v>
      </c>
      <c r="AP586" s="1">
        <f>ABS(IK_diagnostics_degrees[[#This Row],[Column20]]-T585)</f>
        <v>4.30206</v>
      </c>
      <c r="AQ586" s="1">
        <f>ABS(IK_diagnostics_degrees[[#This Row],[Column21]]-U585)</f>
        <v>2.5840489999999998</v>
      </c>
    </row>
    <row r="587" spans="1:43" x14ac:dyDescent="0.25">
      <c r="A587" s="1">
        <v>4.0348499999999996</v>
      </c>
      <c r="B587" s="1">
        <v>3.1798999999999999</v>
      </c>
      <c r="C587" s="1">
        <v>2.601</v>
      </c>
      <c r="D587" s="1">
        <v>1.0691600000000001</v>
      </c>
      <c r="E587" s="1">
        <v>1.9680899999999999</v>
      </c>
      <c r="F587" s="1">
        <v>5.1434100000000003</v>
      </c>
      <c r="G587" s="1" t="s">
        <v>22</v>
      </c>
      <c r="H587" s="1">
        <v>1.1080399999999999</v>
      </c>
      <c r="I587" s="1">
        <v>4.90428</v>
      </c>
      <c r="J587" s="1">
        <v>0.47493099999999999</v>
      </c>
      <c r="K587" s="1">
        <v>3.78104</v>
      </c>
      <c r="L587" s="1">
        <v>1.1894199999999999</v>
      </c>
      <c r="M587" s="1">
        <v>3.6365699999999999</v>
      </c>
      <c r="N587" s="1">
        <v>1.5963499999999999</v>
      </c>
      <c r="O587" s="1">
        <v>2.0549200000000001</v>
      </c>
      <c r="P587" s="1">
        <v>5.12941</v>
      </c>
      <c r="Q587" s="1">
        <v>5.4814100000000003</v>
      </c>
      <c r="R587" s="1">
        <v>0.667852</v>
      </c>
      <c r="S587" s="1">
        <v>5.39154</v>
      </c>
      <c r="T587" s="1">
        <v>6.2762900000000004</v>
      </c>
      <c r="U587" s="1">
        <v>2.26877</v>
      </c>
      <c r="V587" s="1" t="s">
        <v>23</v>
      </c>
      <c r="W587" s="1">
        <f>ABS(IK_diagnostics_degrees[[#This Row],[Column1]]-A586)</f>
        <v>3.3115129999999997</v>
      </c>
      <c r="X587" s="1">
        <f>ABS(IK_diagnostics_degrees[[#This Row],[Column2]]-B586)</f>
        <v>1.9351399999999999</v>
      </c>
      <c r="Y587" s="1">
        <f>ABS(IK_diagnostics_degrees[[#This Row],[Column3]]-C586)</f>
        <v>2.5662471</v>
      </c>
      <c r="Z587" s="1">
        <f>ABS(IK_diagnostics_degrees[[#This Row],[Column4]]-D586)</f>
        <v>0.73597999999999986</v>
      </c>
      <c r="AA587" s="1">
        <f>ABS(IK_diagnostics_degrees[[#This Row],[Column5]]-E586)</f>
        <v>3.2014199999999997</v>
      </c>
      <c r="AB587" s="1">
        <f>ABS(IK_diagnostics_degrees[[#This Row],[Column6]]-F586)</f>
        <v>0.61629999999999985</v>
      </c>
      <c r="AC587" s="1">
        <f>ABS(IK_diagnostics_degrees[[#This Row],[Column7]]-G586)</f>
        <v>4.2474600000000002</v>
      </c>
      <c r="AD587" s="1">
        <f>ABS(IK_diagnostics_degrees[[#This Row],[Column8]]-H586)</f>
        <v>5.1751500000000004</v>
      </c>
      <c r="AE587" s="1">
        <f>ABS(IK_diagnostics_degrees[[#This Row],[Column9]]-I586)</f>
        <v>4.5152869999999998</v>
      </c>
      <c r="AF587" s="1">
        <f>ABS(IK_diagnostics_degrees[[#This Row],[Column10]]-J586)</f>
        <v>0.98212900000000003</v>
      </c>
      <c r="AG587" s="1">
        <f>ABS(IK_diagnostics_degrees[[#This Row],[Column11]]-K586)</f>
        <v>1.7306400000000002</v>
      </c>
      <c r="AH587" s="1">
        <f>ABS(IK_diagnostics_degrees[[#This Row],[Column12]]-L586)</f>
        <v>3.1529999999999836E-2</v>
      </c>
      <c r="AI587" s="1">
        <f>ABS(IK_diagnostics_degrees[[#This Row],[Column13]]-M586)</f>
        <v>2.3127699999999995</v>
      </c>
      <c r="AJ587" s="1">
        <f>ABS(IK_diagnostics_degrees[[#This Row],[Column14]]-N586)</f>
        <v>3.1285099999999995</v>
      </c>
      <c r="AK587" s="1">
        <f>ABS(IK_diagnostics_degrees[[#This Row],[Column15]]-O586)</f>
        <v>0.60816999999999988</v>
      </c>
      <c r="AL587" s="1">
        <f>ABS(IK_diagnostics_degrees[[#This Row],[Column16]]-P586)</f>
        <v>4.0526999999999997</v>
      </c>
      <c r="AM587" s="1">
        <f>ABS(IK_diagnostics_degrees[[#This Row],[Column17]]-Q586)</f>
        <v>5.4814100000000003</v>
      </c>
      <c r="AN587" s="1">
        <f>ABS(IK_diagnostics_degrees[[#This Row],[Column18]]-R586)</f>
        <v>2.6698180000000002</v>
      </c>
      <c r="AO587" s="1">
        <f>ABS(IK_diagnostics_degrees[[#This Row],[Column19]]-S586)</f>
        <v>5.1617049999999995</v>
      </c>
      <c r="AP587" s="1">
        <f>ABS(IK_diagnostics_degrees[[#This Row],[Column20]]-T586)</f>
        <v>1.9742300000000004</v>
      </c>
      <c r="AQ587" s="1">
        <f>ABS(IK_diagnostics_degrees[[#This Row],[Column21]]-U586)</f>
        <v>2.0446689999999998</v>
      </c>
    </row>
    <row r="588" spans="1:43" x14ac:dyDescent="0.25">
      <c r="A588" s="1">
        <v>4.0537200000000002</v>
      </c>
      <c r="B588" s="1">
        <v>1.75431</v>
      </c>
      <c r="C588" s="1">
        <v>2.36097</v>
      </c>
      <c r="D588" s="1">
        <v>4.2678200000000004</v>
      </c>
      <c r="E588" s="1">
        <v>3.92252</v>
      </c>
      <c r="F588" s="1">
        <v>2.7920600000000002</v>
      </c>
      <c r="G588" s="1">
        <v>3.7888199999999999</v>
      </c>
      <c r="H588" s="1">
        <v>5.1971100000000003</v>
      </c>
      <c r="I588" s="1">
        <v>0.37389800000000001</v>
      </c>
      <c r="J588" s="1">
        <v>4.7328799999999998</v>
      </c>
      <c r="K588" s="1">
        <v>2.6540400000000002</v>
      </c>
      <c r="L588" s="1">
        <v>3.7337400000000001</v>
      </c>
      <c r="M588" s="1">
        <v>3.8786200000000002</v>
      </c>
      <c r="N588" s="1">
        <v>1.14653</v>
      </c>
      <c r="O588" s="1">
        <v>4.35236</v>
      </c>
      <c r="P588" s="1">
        <v>5.7252200000000002</v>
      </c>
      <c r="Q588" s="1">
        <v>4.5770200000000001</v>
      </c>
      <c r="R588" s="1">
        <v>2.3583500000000002</v>
      </c>
      <c r="S588" s="1">
        <v>2.9555199999999999</v>
      </c>
      <c r="T588" s="1">
        <v>3.3656199999999998</v>
      </c>
      <c r="U588" s="1">
        <v>6.1381500000000004</v>
      </c>
      <c r="V588" s="1" t="s">
        <v>23</v>
      </c>
      <c r="W588" s="1">
        <f>ABS(IK_diagnostics_degrees[[#This Row],[Column1]]-A587)</f>
        <v>1.8870000000000609E-2</v>
      </c>
      <c r="X588" s="1">
        <f>ABS(IK_diagnostics_degrees[[#This Row],[Column2]]-B587)</f>
        <v>1.4255899999999999</v>
      </c>
      <c r="Y588" s="1">
        <f>ABS(IK_diagnostics_degrees[[#This Row],[Column3]]-C587)</f>
        <v>0.24002999999999997</v>
      </c>
      <c r="Z588" s="1">
        <f>ABS(IK_diagnostics_degrees[[#This Row],[Column4]]-D587)</f>
        <v>3.1986600000000003</v>
      </c>
      <c r="AA588" s="1">
        <f>ABS(IK_diagnostics_degrees[[#This Row],[Column5]]-E587)</f>
        <v>1.9544300000000001</v>
      </c>
      <c r="AB588" s="1">
        <f>ABS(IK_diagnostics_degrees[[#This Row],[Column6]]-F587)</f>
        <v>2.3513500000000001</v>
      </c>
      <c r="AC588" s="1">
        <f>ABS(IK_diagnostics_degrees[[#This Row],[Column7]]-G587)</f>
        <v>3.7888199999999999</v>
      </c>
      <c r="AD588" s="1">
        <f>ABS(IK_diagnostics_degrees[[#This Row],[Column8]]-H587)</f>
        <v>4.0890700000000004</v>
      </c>
      <c r="AE588" s="1">
        <f>ABS(IK_diagnostics_degrees[[#This Row],[Column9]]-I587)</f>
        <v>4.5303820000000004</v>
      </c>
      <c r="AF588" s="1">
        <f>ABS(IK_diagnostics_degrees[[#This Row],[Column10]]-J587)</f>
        <v>4.257949</v>
      </c>
      <c r="AG588" s="1">
        <f>ABS(IK_diagnostics_degrees[[#This Row],[Column11]]-K587)</f>
        <v>1.1269999999999998</v>
      </c>
      <c r="AH588" s="1">
        <f>ABS(IK_diagnostics_degrees[[#This Row],[Column12]]-L587)</f>
        <v>2.5443199999999999</v>
      </c>
      <c r="AI588" s="1">
        <f>ABS(IK_diagnostics_degrees[[#This Row],[Column13]]-M587)</f>
        <v>0.24205000000000032</v>
      </c>
      <c r="AJ588" s="1">
        <f>ABS(IK_diagnostics_degrees[[#This Row],[Column14]]-N587)</f>
        <v>0.44981999999999989</v>
      </c>
      <c r="AK588" s="1">
        <f>ABS(IK_diagnostics_degrees[[#This Row],[Column15]]-O587)</f>
        <v>2.2974399999999999</v>
      </c>
      <c r="AL588" s="1">
        <f>ABS(IK_diagnostics_degrees[[#This Row],[Column16]]-P587)</f>
        <v>0.59581000000000017</v>
      </c>
      <c r="AM588" s="1">
        <f>ABS(IK_diagnostics_degrees[[#This Row],[Column17]]-Q587)</f>
        <v>0.90439000000000025</v>
      </c>
      <c r="AN588" s="1">
        <f>ABS(IK_diagnostics_degrees[[#This Row],[Column18]]-R587)</f>
        <v>1.6904980000000003</v>
      </c>
      <c r="AO588" s="1">
        <f>ABS(IK_diagnostics_degrees[[#This Row],[Column19]]-S587)</f>
        <v>2.4360200000000001</v>
      </c>
      <c r="AP588" s="1">
        <f>ABS(IK_diagnostics_degrees[[#This Row],[Column20]]-T587)</f>
        <v>2.9106700000000005</v>
      </c>
      <c r="AQ588" s="1">
        <f>ABS(IK_diagnostics_degrees[[#This Row],[Column21]]-U587)</f>
        <v>3.8693800000000005</v>
      </c>
    </row>
    <row r="589" spans="1:43" x14ac:dyDescent="0.25">
      <c r="A589" s="1">
        <v>4.4515200000000004</v>
      </c>
      <c r="B589" s="1">
        <v>3.04467</v>
      </c>
      <c r="C589" s="1">
        <v>1.26675</v>
      </c>
      <c r="D589" s="1">
        <v>5.99254</v>
      </c>
      <c r="E589" s="1">
        <v>4.1962599999999997</v>
      </c>
      <c r="F589" s="1">
        <v>3.38768</v>
      </c>
      <c r="G589" s="1">
        <v>1.8683000000000001</v>
      </c>
      <c r="H589" s="1">
        <v>1.2981499999999999</v>
      </c>
      <c r="I589" s="1">
        <v>1.87992</v>
      </c>
      <c r="J589" s="1">
        <v>3.2507000000000001</v>
      </c>
      <c r="K589" s="1">
        <v>2.6209600000000002</v>
      </c>
      <c r="L589" s="1">
        <v>4.9847900000000003</v>
      </c>
      <c r="M589" s="1">
        <v>3.8735599999999999</v>
      </c>
      <c r="N589" s="1">
        <v>3.65693</v>
      </c>
      <c r="O589" s="1">
        <v>2.89337</v>
      </c>
      <c r="P589" s="1">
        <v>4.8650900000000004</v>
      </c>
      <c r="Q589" s="1">
        <v>1.74529</v>
      </c>
      <c r="R589" s="1">
        <v>3.5005199999999999</v>
      </c>
      <c r="S589" s="1">
        <v>4.0560799999999997</v>
      </c>
      <c r="T589" s="1">
        <v>5.4499399999999998</v>
      </c>
      <c r="U589" s="1">
        <v>0.17889099999999999</v>
      </c>
      <c r="V589" s="1" t="s">
        <v>23</v>
      </c>
      <c r="W589" s="1">
        <f>ABS(IK_diagnostics_degrees[[#This Row],[Column1]]-A588)</f>
        <v>0.39780000000000015</v>
      </c>
      <c r="X589" s="1">
        <f>ABS(IK_diagnostics_degrees[[#This Row],[Column2]]-B588)</f>
        <v>1.29036</v>
      </c>
      <c r="Y589" s="1">
        <f>ABS(IK_diagnostics_degrees[[#This Row],[Column3]]-C588)</f>
        <v>1.09422</v>
      </c>
      <c r="Z589" s="1">
        <f>ABS(IK_diagnostics_degrees[[#This Row],[Column4]]-D588)</f>
        <v>1.7247199999999996</v>
      </c>
      <c r="AA589" s="1">
        <f>ABS(IK_diagnostics_degrees[[#This Row],[Column5]]-E588)</f>
        <v>0.27373999999999965</v>
      </c>
      <c r="AB589" s="1">
        <f>ABS(IK_diagnostics_degrees[[#This Row],[Column6]]-F588)</f>
        <v>0.59561999999999982</v>
      </c>
      <c r="AC589" s="1">
        <f>ABS(IK_diagnostics_degrees[[#This Row],[Column7]]-G588)</f>
        <v>1.9205199999999998</v>
      </c>
      <c r="AD589" s="1">
        <f>ABS(IK_diagnostics_degrees[[#This Row],[Column8]]-H588)</f>
        <v>3.8989600000000006</v>
      </c>
      <c r="AE589" s="1">
        <f>ABS(IK_diagnostics_degrees[[#This Row],[Column9]]-I588)</f>
        <v>1.506022</v>
      </c>
      <c r="AF589" s="1">
        <f>ABS(IK_diagnostics_degrees[[#This Row],[Column10]]-J588)</f>
        <v>1.4821799999999996</v>
      </c>
      <c r="AG589" s="1">
        <f>ABS(IK_diagnostics_degrees[[#This Row],[Column11]]-K588)</f>
        <v>3.3079999999999998E-2</v>
      </c>
      <c r="AH589" s="1">
        <f>ABS(IK_diagnostics_degrees[[#This Row],[Column12]]-L588)</f>
        <v>1.2510500000000002</v>
      </c>
      <c r="AI589" s="1">
        <f>ABS(IK_diagnostics_degrees[[#This Row],[Column13]]-M588)</f>
        <v>5.0600000000002865E-3</v>
      </c>
      <c r="AJ589" s="1">
        <f>ABS(IK_diagnostics_degrees[[#This Row],[Column14]]-N588)</f>
        <v>2.5103999999999997</v>
      </c>
      <c r="AK589" s="1">
        <f>ABS(IK_diagnostics_degrees[[#This Row],[Column15]]-O588)</f>
        <v>1.45899</v>
      </c>
      <c r="AL589" s="1">
        <f>ABS(IK_diagnostics_degrees[[#This Row],[Column16]]-P588)</f>
        <v>0.86012999999999984</v>
      </c>
      <c r="AM589" s="1">
        <f>ABS(IK_diagnostics_degrees[[#This Row],[Column17]]-Q588)</f>
        <v>2.8317300000000003</v>
      </c>
      <c r="AN589" s="1">
        <f>ABS(IK_diagnostics_degrees[[#This Row],[Column18]]-R588)</f>
        <v>1.1421699999999997</v>
      </c>
      <c r="AO589" s="1">
        <f>ABS(IK_diagnostics_degrees[[#This Row],[Column19]]-S588)</f>
        <v>1.1005599999999998</v>
      </c>
      <c r="AP589" s="1">
        <f>ABS(IK_diagnostics_degrees[[#This Row],[Column20]]-T588)</f>
        <v>2.08432</v>
      </c>
      <c r="AQ589" s="1">
        <f>ABS(IK_diagnostics_degrees[[#This Row],[Column21]]-U588)</f>
        <v>5.9592590000000003</v>
      </c>
    </row>
    <row r="590" spans="1:43" x14ac:dyDescent="0.25">
      <c r="A590" s="1">
        <v>3.1567099999999999</v>
      </c>
      <c r="B590" s="1">
        <v>2.5659000000000001</v>
      </c>
      <c r="C590" s="1">
        <v>3.6555800000000001</v>
      </c>
      <c r="D590" s="1">
        <v>3.5670600000000001</v>
      </c>
      <c r="E590" s="1">
        <v>0.81152299999999999</v>
      </c>
      <c r="F590" s="1">
        <v>1.68153</v>
      </c>
      <c r="G590" s="1">
        <v>0.56930899999999995</v>
      </c>
      <c r="H590" s="1">
        <v>0.56963200000000003</v>
      </c>
      <c r="I590" s="1">
        <v>2.4044699999999999</v>
      </c>
      <c r="J590" s="1">
        <v>6.2822399999999998</v>
      </c>
      <c r="K590" s="1">
        <v>5.62507</v>
      </c>
      <c r="L590" s="1">
        <v>5.5690600000000003</v>
      </c>
      <c r="M590" s="1">
        <v>0.75558899999999996</v>
      </c>
      <c r="N590" s="1">
        <v>4.0002500000000003</v>
      </c>
      <c r="O590" s="1">
        <v>1.46156</v>
      </c>
      <c r="P590" s="1">
        <v>0.45085900000000001</v>
      </c>
      <c r="Q590" s="1">
        <v>7.3148599999999994E-2</v>
      </c>
      <c r="R590" s="1">
        <v>5.6543799999999997</v>
      </c>
      <c r="S590" s="1">
        <v>5.4481400000000004</v>
      </c>
      <c r="T590" s="1">
        <v>3.8250999999999999</v>
      </c>
      <c r="U590" s="1">
        <v>4.7085800000000004</v>
      </c>
      <c r="V590" s="1" t="s">
        <v>23</v>
      </c>
      <c r="W590" s="1">
        <f>ABS(IK_diagnostics_degrees[[#This Row],[Column1]]-A589)</f>
        <v>1.2948100000000005</v>
      </c>
      <c r="X590" s="1">
        <f>ABS(IK_diagnostics_degrees[[#This Row],[Column2]]-B589)</f>
        <v>0.47876999999999992</v>
      </c>
      <c r="Y590" s="1">
        <f>ABS(IK_diagnostics_degrees[[#This Row],[Column3]]-C589)</f>
        <v>2.38883</v>
      </c>
      <c r="Z590" s="1">
        <f>ABS(IK_diagnostics_degrees[[#This Row],[Column4]]-D589)</f>
        <v>2.4254799999999999</v>
      </c>
      <c r="AA590" s="1">
        <f>ABS(IK_diagnostics_degrees[[#This Row],[Column5]]-E589)</f>
        <v>3.3847369999999994</v>
      </c>
      <c r="AB590" s="1">
        <f>ABS(IK_diagnostics_degrees[[#This Row],[Column6]]-F589)</f>
        <v>1.7061500000000001</v>
      </c>
      <c r="AC590" s="1">
        <f>ABS(IK_diagnostics_degrees[[#This Row],[Column7]]-G589)</f>
        <v>1.298991</v>
      </c>
      <c r="AD590" s="1">
        <f>ABS(IK_diagnostics_degrees[[#This Row],[Column8]]-H589)</f>
        <v>0.72851799999999989</v>
      </c>
      <c r="AE590" s="1">
        <f>ABS(IK_diagnostics_degrees[[#This Row],[Column9]]-I589)</f>
        <v>0.52454999999999985</v>
      </c>
      <c r="AF590" s="1">
        <f>ABS(IK_diagnostics_degrees[[#This Row],[Column10]]-J589)</f>
        <v>3.0315399999999997</v>
      </c>
      <c r="AG590" s="1">
        <f>ABS(IK_diagnostics_degrees[[#This Row],[Column11]]-K589)</f>
        <v>3.0041099999999998</v>
      </c>
      <c r="AH590" s="1">
        <f>ABS(IK_diagnostics_degrees[[#This Row],[Column12]]-L589)</f>
        <v>0.58427000000000007</v>
      </c>
      <c r="AI590" s="1">
        <f>ABS(IK_diagnostics_degrees[[#This Row],[Column13]]-M589)</f>
        <v>3.1179709999999998</v>
      </c>
      <c r="AJ590" s="1">
        <f>ABS(IK_diagnostics_degrees[[#This Row],[Column14]]-N589)</f>
        <v>0.34332000000000029</v>
      </c>
      <c r="AK590" s="1">
        <f>ABS(IK_diagnostics_degrees[[#This Row],[Column15]]-O589)</f>
        <v>1.43181</v>
      </c>
      <c r="AL590" s="1">
        <f>ABS(IK_diagnostics_degrees[[#This Row],[Column16]]-P589)</f>
        <v>4.414231</v>
      </c>
      <c r="AM590" s="1">
        <f>ABS(IK_diagnostics_degrees[[#This Row],[Column17]]-Q589)</f>
        <v>1.6721414000000001</v>
      </c>
      <c r="AN590" s="1">
        <f>ABS(IK_diagnostics_degrees[[#This Row],[Column18]]-R589)</f>
        <v>2.1538599999999999</v>
      </c>
      <c r="AO590" s="1">
        <f>ABS(IK_diagnostics_degrees[[#This Row],[Column19]]-S589)</f>
        <v>1.3920600000000007</v>
      </c>
      <c r="AP590" s="1">
        <f>ABS(IK_diagnostics_degrees[[#This Row],[Column20]]-T589)</f>
        <v>1.6248399999999998</v>
      </c>
      <c r="AQ590" s="1">
        <f>ABS(IK_diagnostics_degrees[[#This Row],[Column21]]-U589)</f>
        <v>4.5296890000000003</v>
      </c>
    </row>
    <row r="591" spans="1:43" x14ac:dyDescent="0.25">
      <c r="A591" s="1">
        <v>4.8757299999999999</v>
      </c>
      <c r="B591" s="1">
        <v>2.3675999999999999</v>
      </c>
      <c r="C591" s="1">
        <v>3.04508</v>
      </c>
      <c r="D591" s="1">
        <v>1.16428</v>
      </c>
      <c r="E591" s="1">
        <v>3.09714</v>
      </c>
      <c r="F591" s="1">
        <v>4.5727599999999997</v>
      </c>
      <c r="G591" s="1">
        <v>5.4670199999999998</v>
      </c>
      <c r="H591" s="1">
        <v>4.3366899999999999</v>
      </c>
      <c r="I591" s="1">
        <v>2.4070999999999998</v>
      </c>
      <c r="J591" s="1">
        <v>5.1457800000000002</v>
      </c>
      <c r="K591" s="1">
        <v>3.9311099999999999</v>
      </c>
      <c r="L591" s="1">
        <v>3.7753000000000001</v>
      </c>
      <c r="M591" s="1">
        <v>5.30701</v>
      </c>
      <c r="N591" s="1">
        <v>4.7276199999999999</v>
      </c>
      <c r="O591" s="1">
        <v>2.0476800000000002</v>
      </c>
      <c r="P591" s="1">
        <v>0.78680899999999998</v>
      </c>
      <c r="Q591" s="1">
        <v>5.1657599999999997</v>
      </c>
      <c r="R591" s="1">
        <v>5.5319200000000004</v>
      </c>
      <c r="S591" s="1">
        <v>2.3897400000000002</v>
      </c>
      <c r="T591" s="1">
        <v>3.07152</v>
      </c>
      <c r="U591" s="1">
        <v>3.3530600000000002</v>
      </c>
      <c r="V591" s="1" t="s">
        <v>23</v>
      </c>
      <c r="W591" s="1">
        <f>ABS(IK_diagnostics_degrees[[#This Row],[Column1]]-A590)</f>
        <v>1.71902</v>
      </c>
      <c r="X591" s="1">
        <f>ABS(IK_diagnostics_degrees[[#This Row],[Column2]]-B590)</f>
        <v>0.19830000000000014</v>
      </c>
      <c r="Y591" s="1">
        <f>ABS(IK_diagnostics_degrees[[#This Row],[Column3]]-C590)</f>
        <v>0.61050000000000004</v>
      </c>
      <c r="Z591" s="1">
        <f>ABS(IK_diagnostics_degrees[[#This Row],[Column4]]-D590)</f>
        <v>2.4027799999999999</v>
      </c>
      <c r="AA591" s="1">
        <f>ABS(IK_diagnostics_degrees[[#This Row],[Column5]]-E590)</f>
        <v>2.2856170000000002</v>
      </c>
      <c r="AB591" s="1">
        <f>ABS(IK_diagnostics_degrees[[#This Row],[Column6]]-F590)</f>
        <v>2.8912299999999997</v>
      </c>
      <c r="AC591" s="1">
        <f>ABS(IK_diagnostics_degrees[[#This Row],[Column7]]-G590)</f>
        <v>4.8977110000000001</v>
      </c>
      <c r="AD591" s="1">
        <f>ABS(IK_diagnostics_degrees[[#This Row],[Column8]]-H590)</f>
        <v>3.767058</v>
      </c>
      <c r="AE591" s="1">
        <f>ABS(IK_diagnostics_degrees[[#This Row],[Column9]]-I590)</f>
        <v>2.6299999999999102E-3</v>
      </c>
      <c r="AF591" s="1">
        <f>ABS(IK_diagnostics_degrees[[#This Row],[Column10]]-J590)</f>
        <v>1.1364599999999996</v>
      </c>
      <c r="AG591" s="1">
        <f>ABS(IK_diagnostics_degrees[[#This Row],[Column11]]-K590)</f>
        <v>1.6939600000000001</v>
      </c>
      <c r="AH591" s="1">
        <f>ABS(IK_diagnostics_degrees[[#This Row],[Column12]]-L590)</f>
        <v>1.7937600000000002</v>
      </c>
      <c r="AI591" s="1">
        <f>ABS(IK_diagnostics_degrees[[#This Row],[Column13]]-M590)</f>
        <v>4.5514210000000004</v>
      </c>
      <c r="AJ591" s="1">
        <f>ABS(IK_diagnostics_degrees[[#This Row],[Column14]]-N590)</f>
        <v>0.72736999999999963</v>
      </c>
      <c r="AK591" s="1">
        <f>ABS(IK_diagnostics_degrees[[#This Row],[Column15]]-O590)</f>
        <v>0.5861200000000002</v>
      </c>
      <c r="AL591" s="1">
        <f>ABS(IK_diagnostics_degrees[[#This Row],[Column16]]-P590)</f>
        <v>0.33594999999999997</v>
      </c>
      <c r="AM591" s="1">
        <f>ABS(IK_diagnostics_degrees[[#This Row],[Column17]]-Q590)</f>
        <v>5.0926114</v>
      </c>
      <c r="AN591" s="1">
        <f>ABS(IK_diagnostics_degrees[[#This Row],[Column18]]-R590)</f>
        <v>0.12245999999999935</v>
      </c>
      <c r="AO591" s="1">
        <f>ABS(IK_diagnostics_degrees[[#This Row],[Column19]]-S590)</f>
        <v>3.0584000000000002</v>
      </c>
      <c r="AP591" s="1">
        <f>ABS(IK_diagnostics_degrees[[#This Row],[Column20]]-T590)</f>
        <v>0.75357999999999992</v>
      </c>
      <c r="AQ591" s="1">
        <f>ABS(IK_diagnostics_degrees[[#This Row],[Column21]]-U590)</f>
        <v>1.3555200000000003</v>
      </c>
    </row>
    <row r="592" spans="1:43" x14ac:dyDescent="0.25">
      <c r="A592" s="1">
        <v>2.5274999999999999</v>
      </c>
      <c r="B592" s="1">
        <v>1.14331E-2</v>
      </c>
      <c r="C592" s="1">
        <v>4.81372</v>
      </c>
      <c r="D592" s="1">
        <v>4.2621900000000004</v>
      </c>
      <c r="E592" s="1">
        <v>2.8631500000000001</v>
      </c>
      <c r="F592" s="1">
        <v>4.6293100000000003</v>
      </c>
      <c r="G592" s="1">
        <v>4.8771699999999996</v>
      </c>
      <c r="H592" s="1">
        <v>4.1060400000000001</v>
      </c>
      <c r="I592" s="1">
        <v>4.6194300000000004</v>
      </c>
      <c r="J592" s="1">
        <v>0.58769000000000005</v>
      </c>
      <c r="K592" s="1">
        <v>5.87866</v>
      </c>
      <c r="L592" s="1">
        <v>5.4179199999999996</v>
      </c>
      <c r="M592" s="1">
        <v>2.2307700000000001</v>
      </c>
      <c r="N592" s="1">
        <v>3.3061199999999999</v>
      </c>
      <c r="O592" s="1">
        <v>1.2884100000000001</v>
      </c>
      <c r="P592" s="1">
        <v>2.5385599999999999</v>
      </c>
      <c r="Q592" s="1">
        <v>5.6609699999999998</v>
      </c>
      <c r="R592" s="1">
        <v>4.0486800000000001</v>
      </c>
      <c r="S592" s="1">
        <v>3.5352100000000002</v>
      </c>
      <c r="T592" s="1">
        <v>3.6336599999999999</v>
      </c>
      <c r="U592" s="1">
        <v>0.71188799999999997</v>
      </c>
      <c r="V592" s="1" t="s">
        <v>23</v>
      </c>
      <c r="W592" s="1">
        <f>ABS(IK_diagnostics_degrees[[#This Row],[Column1]]-A591)</f>
        <v>2.34823</v>
      </c>
      <c r="X592" s="1">
        <f>ABS(IK_diagnostics_degrees[[#This Row],[Column2]]-B591)</f>
        <v>2.3561668999999998</v>
      </c>
      <c r="Y592" s="1">
        <f>ABS(IK_diagnostics_degrees[[#This Row],[Column3]]-C591)</f>
        <v>1.76864</v>
      </c>
      <c r="Z592" s="1">
        <f>ABS(IK_diagnostics_degrees[[#This Row],[Column4]]-D591)</f>
        <v>3.0979100000000006</v>
      </c>
      <c r="AA592" s="1">
        <f>ABS(IK_diagnostics_degrees[[#This Row],[Column5]]-E591)</f>
        <v>0.23398999999999992</v>
      </c>
      <c r="AB592" s="1">
        <f>ABS(IK_diagnostics_degrees[[#This Row],[Column6]]-F591)</f>
        <v>5.6550000000000544E-2</v>
      </c>
      <c r="AC592" s="1">
        <f>ABS(IK_diagnostics_degrees[[#This Row],[Column7]]-G591)</f>
        <v>0.58985000000000021</v>
      </c>
      <c r="AD592" s="1">
        <f>ABS(IK_diagnostics_degrees[[#This Row],[Column8]]-H591)</f>
        <v>0.2306499999999998</v>
      </c>
      <c r="AE592" s="1">
        <f>ABS(IK_diagnostics_degrees[[#This Row],[Column9]]-I591)</f>
        <v>2.2123300000000006</v>
      </c>
      <c r="AF592" s="1">
        <f>ABS(IK_diagnostics_degrees[[#This Row],[Column10]]-J591)</f>
        <v>4.55809</v>
      </c>
      <c r="AG592" s="1">
        <f>ABS(IK_diagnostics_degrees[[#This Row],[Column11]]-K591)</f>
        <v>1.9475500000000001</v>
      </c>
      <c r="AH592" s="1">
        <f>ABS(IK_diagnostics_degrees[[#This Row],[Column12]]-L591)</f>
        <v>1.6426199999999995</v>
      </c>
      <c r="AI592" s="1">
        <f>ABS(IK_diagnostics_degrees[[#This Row],[Column13]]-M591)</f>
        <v>3.0762399999999999</v>
      </c>
      <c r="AJ592" s="1">
        <f>ABS(IK_diagnostics_degrees[[#This Row],[Column14]]-N591)</f>
        <v>1.4215</v>
      </c>
      <c r="AK592" s="1">
        <f>ABS(IK_diagnostics_degrees[[#This Row],[Column15]]-O591)</f>
        <v>0.75927000000000011</v>
      </c>
      <c r="AL592" s="1">
        <f>ABS(IK_diagnostics_degrees[[#This Row],[Column16]]-P591)</f>
        <v>1.7517510000000001</v>
      </c>
      <c r="AM592" s="1">
        <f>ABS(IK_diagnostics_degrees[[#This Row],[Column17]]-Q591)</f>
        <v>0.49521000000000015</v>
      </c>
      <c r="AN592" s="1">
        <f>ABS(IK_diagnostics_degrees[[#This Row],[Column18]]-R591)</f>
        <v>1.4832400000000003</v>
      </c>
      <c r="AO592" s="1">
        <f>ABS(IK_diagnostics_degrees[[#This Row],[Column19]]-S591)</f>
        <v>1.14547</v>
      </c>
      <c r="AP592" s="1">
        <f>ABS(IK_diagnostics_degrees[[#This Row],[Column20]]-T591)</f>
        <v>0.56213999999999986</v>
      </c>
      <c r="AQ592" s="1">
        <f>ABS(IK_diagnostics_degrees[[#This Row],[Column21]]-U591)</f>
        <v>2.6411720000000001</v>
      </c>
    </row>
    <row r="593" spans="1:43" x14ac:dyDescent="0.25">
      <c r="A593" s="1">
        <v>0.11903900000000001</v>
      </c>
      <c r="B593" s="1">
        <v>3.7356799999999999</v>
      </c>
      <c r="C593" s="1">
        <v>1.59527</v>
      </c>
      <c r="D593" s="1">
        <v>1.16483</v>
      </c>
      <c r="E593" s="1">
        <v>4.7576200000000002</v>
      </c>
      <c r="F593" s="1">
        <v>2.5145400000000002</v>
      </c>
      <c r="G593" s="1">
        <v>1.75387</v>
      </c>
      <c r="H593" s="1">
        <v>4.4194500000000003</v>
      </c>
      <c r="I593" s="1">
        <v>1.0990500000000001</v>
      </c>
      <c r="J593" s="1">
        <v>3.8563499999999999</v>
      </c>
      <c r="K593" s="1">
        <v>5.0205599999999997</v>
      </c>
      <c r="L593" s="1">
        <v>1.4119699999999999</v>
      </c>
      <c r="M593" s="1">
        <v>4.4269800000000004</v>
      </c>
      <c r="N593" s="1">
        <v>0.92192600000000002</v>
      </c>
      <c r="O593" s="1">
        <v>5.8861299999999996</v>
      </c>
      <c r="P593" s="1">
        <v>1.38348</v>
      </c>
      <c r="Q593" s="1">
        <v>3.6527599999999998</v>
      </c>
      <c r="R593" s="1">
        <v>3.6975799999999999</v>
      </c>
      <c r="S593" s="1">
        <v>3.8605700000000001</v>
      </c>
      <c r="T593" s="1">
        <v>3.5430199999999998</v>
      </c>
      <c r="U593" s="1">
        <v>1.7525500000000001</v>
      </c>
      <c r="V593" s="1" t="s">
        <v>23</v>
      </c>
      <c r="W593" s="1">
        <f>ABS(IK_diagnostics_degrees[[#This Row],[Column1]]-A592)</f>
        <v>2.408461</v>
      </c>
      <c r="X593" s="1">
        <f>ABS(IK_diagnostics_degrees[[#This Row],[Column2]]-B592)</f>
        <v>3.7242468999999998</v>
      </c>
      <c r="Y593" s="1">
        <f>ABS(IK_diagnostics_degrees[[#This Row],[Column3]]-C592)</f>
        <v>3.2184499999999998</v>
      </c>
      <c r="Z593" s="1">
        <f>ABS(IK_diagnostics_degrees[[#This Row],[Column4]]-D592)</f>
        <v>3.0973600000000001</v>
      </c>
      <c r="AA593" s="1">
        <f>ABS(IK_diagnostics_degrees[[#This Row],[Column5]]-E592)</f>
        <v>1.8944700000000001</v>
      </c>
      <c r="AB593" s="1">
        <f>ABS(IK_diagnostics_degrees[[#This Row],[Column6]]-F592)</f>
        <v>2.11477</v>
      </c>
      <c r="AC593" s="1">
        <f>ABS(IK_diagnostics_degrees[[#This Row],[Column7]]-G592)</f>
        <v>3.1232999999999995</v>
      </c>
      <c r="AD593" s="1">
        <f>ABS(IK_diagnostics_degrees[[#This Row],[Column8]]-H592)</f>
        <v>0.31341000000000019</v>
      </c>
      <c r="AE593" s="1">
        <f>ABS(IK_diagnostics_degrees[[#This Row],[Column9]]-I592)</f>
        <v>3.5203800000000003</v>
      </c>
      <c r="AF593" s="1">
        <f>ABS(IK_diagnostics_degrees[[#This Row],[Column10]]-J592)</f>
        <v>3.2686599999999997</v>
      </c>
      <c r="AG593" s="1">
        <f>ABS(IK_diagnostics_degrees[[#This Row],[Column11]]-K592)</f>
        <v>0.85810000000000031</v>
      </c>
      <c r="AH593" s="1">
        <f>ABS(IK_diagnostics_degrees[[#This Row],[Column12]]-L592)</f>
        <v>4.0059499999999995</v>
      </c>
      <c r="AI593" s="1">
        <f>ABS(IK_diagnostics_degrees[[#This Row],[Column13]]-M592)</f>
        <v>2.1962100000000002</v>
      </c>
      <c r="AJ593" s="1">
        <f>ABS(IK_diagnostics_degrees[[#This Row],[Column14]]-N592)</f>
        <v>2.3841939999999999</v>
      </c>
      <c r="AK593" s="1">
        <f>ABS(IK_diagnostics_degrees[[#This Row],[Column15]]-O592)</f>
        <v>4.5977199999999998</v>
      </c>
      <c r="AL593" s="1">
        <f>ABS(IK_diagnostics_degrees[[#This Row],[Column16]]-P592)</f>
        <v>1.1550799999999999</v>
      </c>
      <c r="AM593" s="1">
        <f>ABS(IK_diagnostics_degrees[[#This Row],[Column17]]-Q592)</f>
        <v>2.0082100000000001</v>
      </c>
      <c r="AN593" s="1">
        <f>ABS(IK_diagnostics_degrees[[#This Row],[Column18]]-R592)</f>
        <v>0.35110000000000019</v>
      </c>
      <c r="AO593" s="1">
        <f>ABS(IK_diagnostics_degrees[[#This Row],[Column19]]-S592)</f>
        <v>0.32535999999999987</v>
      </c>
      <c r="AP593" s="1">
        <f>ABS(IK_diagnostics_degrees[[#This Row],[Column20]]-T592)</f>
        <v>9.0640000000000054E-2</v>
      </c>
      <c r="AQ593" s="1">
        <f>ABS(IK_diagnostics_degrees[[#This Row],[Column21]]-U592)</f>
        <v>1.0406620000000002</v>
      </c>
    </row>
    <row r="594" spans="1:43" x14ac:dyDescent="0.25">
      <c r="A594" s="1">
        <v>1.0622499999999999</v>
      </c>
      <c r="B594" s="1">
        <v>4.8788999999999998</v>
      </c>
      <c r="C594" s="1">
        <v>3.6859899999999999</v>
      </c>
      <c r="D594" s="1">
        <v>3.1244999999999998</v>
      </c>
      <c r="E594" s="1">
        <v>2.5671300000000001</v>
      </c>
      <c r="F594" s="1">
        <v>3.5664600000000002</v>
      </c>
      <c r="G594" s="1">
        <v>4.0752100000000002</v>
      </c>
      <c r="H594" s="1">
        <v>0.88023099999999999</v>
      </c>
      <c r="I594" s="1">
        <v>5.0176499999999997</v>
      </c>
      <c r="J594" s="1">
        <v>0.97109299999999998</v>
      </c>
      <c r="K594" s="1">
        <v>4.8083099999999996</v>
      </c>
      <c r="L594" s="1">
        <v>1.95492</v>
      </c>
      <c r="M594" s="1">
        <v>1.3954299999999999</v>
      </c>
      <c r="N594" s="1">
        <v>1.5574600000000001</v>
      </c>
      <c r="O594" s="1">
        <v>1.66828</v>
      </c>
      <c r="P594" s="1">
        <v>2.1732800000000001</v>
      </c>
      <c r="Q594" s="1">
        <v>2.6229200000000001</v>
      </c>
      <c r="R594" s="1">
        <v>5.7263700000000002</v>
      </c>
      <c r="S594" s="1">
        <v>0.82629300000000006</v>
      </c>
      <c r="T594" s="1">
        <v>3.7454499999999999</v>
      </c>
      <c r="U594" s="1">
        <v>6.1096000000000004</v>
      </c>
      <c r="V594" s="1" t="s">
        <v>23</v>
      </c>
      <c r="W594" s="1">
        <f>ABS(IK_diagnostics_degrees[[#This Row],[Column1]]-A593)</f>
        <v>0.94321099999999991</v>
      </c>
      <c r="X594" s="1">
        <f>ABS(IK_diagnostics_degrees[[#This Row],[Column2]]-B593)</f>
        <v>1.1432199999999999</v>
      </c>
      <c r="Y594" s="1">
        <f>ABS(IK_diagnostics_degrees[[#This Row],[Column3]]-C593)</f>
        <v>2.0907200000000001</v>
      </c>
      <c r="Z594" s="1">
        <f>ABS(IK_diagnostics_degrees[[#This Row],[Column4]]-D593)</f>
        <v>1.9596699999999998</v>
      </c>
      <c r="AA594" s="1">
        <f>ABS(IK_diagnostics_degrees[[#This Row],[Column5]]-E593)</f>
        <v>2.19049</v>
      </c>
      <c r="AB594" s="1">
        <f>ABS(IK_diagnostics_degrees[[#This Row],[Column6]]-F593)</f>
        <v>1.05192</v>
      </c>
      <c r="AC594" s="1">
        <f>ABS(IK_diagnostics_degrees[[#This Row],[Column7]]-G593)</f>
        <v>2.3213400000000002</v>
      </c>
      <c r="AD594" s="1">
        <f>ABS(IK_diagnostics_degrees[[#This Row],[Column8]]-H593)</f>
        <v>3.5392190000000001</v>
      </c>
      <c r="AE594" s="1">
        <f>ABS(IK_diagnostics_degrees[[#This Row],[Column9]]-I593)</f>
        <v>3.9185999999999996</v>
      </c>
      <c r="AF594" s="1">
        <f>ABS(IK_diagnostics_degrees[[#This Row],[Column10]]-J593)</f>
        <v>2.8852570000000002</v>
      </c>
      <c r="AG594" s="1">
        <f>ABS(IK_diagnostics_degrees[[#This Row],[Column11]]-K593)</f>
        <v>0.21225000000000005</v>
      </c>
      <c r="AH594" s="1">
        <f>ABS(IK_diagnostics_degrees[[#This Row],[Column12]]-L593)</f>
        <v>0.54295000000000004</v>
      </c>
      <c r="AI594" s="1">
        <f>ABS(IK_diagnostics_degrees[[#This Row],[Column13]]-M593)</f>
        <v>3.0315500000000002</v>
      </c>
      <c r="AJ594" s="1">
        <f>ABS(IK_diagnostics_degrees[[#This Row],[Column14]]-N593)</f>
        <v>0.63553400000000004</v>
      </c>
      <c r="AK594" s="1">
        <f>ABS(IK_diagnostics_degrees[[#This Row],[Column15]]-O593)</f>
        <v>4.2178499999999994</v>
      </c>
      <c r="AL594" s="1">
        <f>ABS(IK_diagnostics_degrees[[#This Row],[Column16]]-P593)</f>
        <v>0.78980000000000006</v>
      </c>
      <c r="AM594" s="1">
        <f>ABS(IK_diagnostics_degrees[[#This Row],[Column17]]-Q593)</f>
        <v>1.0298399999999996</v>
      </c>
      <c r="AN594" s="1">
        <f>ABS(IK_diagnostics_degrees[[#This Row],[Column18]]-R593)</f>
        <v>2.0287900000000003</v>
      </c>
      <c r="AO594" s="1">
        <f>ABS(IK_diagnostics_degrees[[#This Row],[Column19]]-S593)</f>
        <v>3.0342769999999999</v>
      </c>
      <c r="AP594" s="1">
        <f>ABS(IK_diagnostics_degrees[[#This Row],[Column20]]-T593)</f>
        <v>0.20243000000000011</v>
      </c>
      <c r="AQ594" s="1">
        <f>ABS(IK_diagnostics_degrees[[#This Row],[Column21]]-U593)</f>
        <v>4.3570500000000001</v>
      </c>
    </row>
    <row r="595" spans="1:43" x14ac:dyDescent="0.25">
      <c r="A595" s="1">
        <v>3.22729</v>
      </c>
      <c r="B595" s="1">
        <v>1.4657199999999999</v>
      </c>
      <c r="C595" s="1">
        <v>2.1629399999999999</v>
      </c>
      <c r="D595" s="1">
        <v>4.0354099999999997</v>
      </c>
      <c r="E595" s="1">
        <v>1.1546799999999999</v>
      </c>
      <c r="F595" s="1">
        <v>5.0982200000000004</v>
      </c>
      <c r="G595" s="1">
        <v>2.7958500000000002</v>
      </c>
      <c r="H595" s="1">
        <v>2.3843299999999998</v>
      </c>
      <c r="I595" s="1">
        <v>1.4142999999999999</v>
      </c>
      <c r="J595" s="1">
        <v>0.99707000000000001</v>
      </c>
      <c r="K595" s="1">
        <v>3.8402099999999999</v>
      </c>
      <c r="L595" s="1">
        <v>3.3786100000000001</v>
      </c>
      <c r="M595" s="1">
        <v>2.0285000000000002</v>
      </c>
      <c r="N595" s="1">
        <v>4.76945</v>
      </c>
      <c r="O595" s="1">
        <v>0.52142900000000003</v>
      </c>
      <c r="P595" s="1">
        <v>3.2372800000000002</v>
      </c>
      <c r="Q595" s="1">
        <v>5.28</v>
      </c>
      <c r="R595" s="1" t="s">
        <v>22</v>
      </c>
      <c r="S595" s="1">
        <v>1.2531099999999999</v>
      </c>
      <c r="T595" s="1">
        <v>3.2435299999999998</v>
      </c>
      <c r="U595" s="1">
        <v>5.4181699999999999</v>
      </c>
      <c r="V595" s="1" t="s">
        <v>23</v>
      </c>
      <c r="W595" s="1">
        <f>ABS(IK_diagnostics_degrees[[#This Row],[Column1]]-A594)</f>
        <v>2.1650400000000003</v>
      </c>
      <c r="X595" s="1">
        <f>ABS(IK_diagnostics_degrees[[#This Row],[Column2]]-B594)</f>
        <v>3.4131799999999997</v>
      </c>
      <c r="Y595" s="1">
        <f>ABS(IK_diagnostics_degrees[[#This Row],[Column3]]-C594)</f>
        <v>1.52305</v>
      </c>
      <c r="Z595" s="1">
        <f>ABS(IK_diagnostics_degrees[[#This Row],[Column4]]-D594)</f>
        <v>0.91090999999999989</v>
      </c>
      <c r="AA595" s="1">
        <f>ABS(IK_diagnostics_degrees[[#This Row],[Column5]]-E594)</f>
        <v>1.4124500000000002</v>
      </c>
      <c r="AB595" s="1">
        <f>ABS(IK_diagnostics_degrees[[#This Row],[Column6]]-F594)</f>
        <v>1.5317600000000002</v>
      </c>
      <c r="AC595" s="1">
        <f>ABS(IK_diagnostics_degrees[[#This Row],[Column7]]-G594)</f>
        <v>1.2793600000000001</v>
      </c>
      <c r="AD595" s="1">
        <f>ABS(IK_diagnostics_degrees[[#This Row],[Column8]]-H594)</f>
        <v>1.5040989999999999</v>
      </c>
      <c r="AE595" s="1">
        <f>ABS(IK_diagnostics_degrees[[#This Row],[Column9]]-I594)</f>
        <v>3.6033499999999998</v>
      </c>
      <c r="AF595" s="1">
        <f>ABS(IK_diagnostics_degrees[[#This Row],[Column10]]-J594)</f>
        <v>2.5977000000000028E-2</v>
      </c>
      <c r="AG595" s="1">
        <f>ABS(IK_diagnostics_degrees[[#This Row],[Column11]]-K594)</f>
        <v>0.96809999999999974</v>
      </c>
      <c r="AH595" s="1">
        <f>ABS(IK_diagnostics_degrees[[#This Row],[Column12]]-L594)</f>
        <v>1.4236900000000001</v>
      </c>
      <c r="AI595" s="1">
        <f>ABS(IK_diagnostics_degrees[[#This Row],[Column13]]-M594)</f>
        <v>0.63307000000000024</v>
      </c>
      <c r="AJ595" s="1">
        <f>ABS(IK_diagnostics_degrees[[#This Row],[Column14]]-N594)</f>
        <v>3.2119900000000001</v>
      </c>
      <c r="AK595" s="1">
        <f>ABS(IK_diagnostics_degrees[[#This Row],[Column15]]-O594)</f>
        <v>1.1468509999999998</v>
      </c>
      <c r="AL595" s="1">
        <f>ABS(IK_diagnostics_degrees[[#This Row],[Column16]]-P594)</f>
        <v>1.0640000000000001</v>
      </c>
      <c r="AM595" s="1">
        <f>ABS(IK_diagnostics_degrees[[#This Row],[Column17]]-Q594)</f>
        <v>2.6570800000000001</v>
      </c>
      <c r="AN595" s="1">
        <f>ABS(IK_diagnostics_degrees[[#This Row],[Column18]]-R594)</f>
        <v>5.7263700000000002</v>
      </c>
      <c r="AO595" s="1">
        <f>ABS(IK_diagnostics_degrees[[#This Row],[Column19]]-S594)</f>
        <v>0.42681699999999989</v>
      </c>
      <c r="AP595" s="1">
        <f>ABS(IK_diagnostics_degrees[[#This Row],[Column20]]-T594)</f>
        <v>0.50192000000000014</v>
      </c>
      <c r="AQ595" s="1">
        <f>ABS(IK_diagnostics_degrees[[#This Row],[Column21]]-U594)</f>
        <v>0.69143000000000043</v>
      </c>
    </row>
    <row r="596" spans="1:43" x14ac:dyDescent="0.25">
      <c r="A596" s="1">
        <v>3.8974700000000002</v>
      </c>
      <c r="B596" s="1">
        <v>6.2831900000000003</v>
      </c>
      <c r="C596" s="1">
        <v>1.1887700000000001</v>
      </c>
      <c r="D596" s="1">
        <v>5.6500899999999996</v>
      </c>
      <c r="E596" s="1">
        <v>4.8139599999999998</v>
      </c>
      <c r="F596" s="1">
        <v>5.3022799999999997</v>
      </c>
      <c r="G596" s="1">
        <v>6.14466</v>
      </c>
      <c r="H596" s="1">
        <v>6.2092000000000001</v>
      </c>
      <c r="I596" s="1">
        <v>7.1298799999999999E-3</v>
      </c>
      <c r="J596" s="1">
        <v>6.2388000000000003</v>
      </c>
      <c r="K596" s="1">
        <v>4.3036500000000002</v>
      </c>
      <c r="L596" s="1">
        <v>0.85621400000000003</v>
      </c>
      <c r="M596" s="1">
        <v>2.4363899999999998</v>
      </c>
      <c r="N596" s="1" t="s">
        <v>22</v>
      </c>
      <c r="O596" s="1">
        <v>3.8856700000000002</v>
      </c>
      <c r="P596" s="1">
        <v>1.6725099999999999</v>
      </c>
      <c r="Q596" s="1">
        <v>0.52435100000000001</v>
      </c>
      <c r="R596" s="1">
        <v>5.8420899999999998</v>
      </c>
      <c r="S596" s="1">
        <v>3.8007300000000002</v>
      </c>
      <c r="T596" s="1">
        <v>4.6948999999999996</v>
      </c>
      <c r="U596" s="1">
        <v>4.81853</v>
      </c>
      <c r="V596" s="1" t="s">
        <v>23</v>
      </c>
      <c r="W596" s="1">
        <f>ABS(IK_diagnostics_degrees[[#This Row],[Column1]]-A595)</f>
        <v>0.67018000000000022</v>
      </c>
      <c r="X596" s="1">
        <f>ABS(IK_diagnostics_degrees[[#This Row],[Column2]]-B595)</f>
        <v>4.8174700000000001</v>
      </c>
      <c r="Y596" s="1">
        <f>ABS(IK_diagnostics_degrees[[#This Row],[Column3]]-C595)</f>
        <v>0.97416999999999976</v>
      </c>
      <c r="Z596" s="1">
        <f>ABS(IK_diagnostics_degrees[[#This Row],[Column4]]-D595)</f>
        <v>1.6146799999999999</v>
      </c>
      <c r="AA596" s="1">
        <f>ABS(IK_diagnostics_degrees[[#This Row],[Column5]]-E595)</f>
        <v>3.6592799999999999</v>
      </c>
      <c r="AB596" s="1">
        <f>ABS(IK_diagnostics_degrees[[#This Row],[Column6]]-F595)</f>
        <v>0.20405999999999924</v>
      </c>
      <c r="AC596" s="1">
        <f>ABS(IK_diagnostics_degrees[[#This Row],[Column7]]-G595)</f>
        <v>3.3488099999999998</v>
      </c>
      <c r="AD596" s="1">
        <f>ABS(IK_diagnostics_degrees[[#This Row],[Column8]]-H595)</f>
        <v>3.8248700000000002</v>
      </c>
      <c r="AE596" s="1">
        <f>ABS(IK_diagnostics_degrees[[#This Row],[Column9]]-I595)</f>
        <v>1.40717012</v>
      </c>
      <c r="AF596" s="1">
        <f>ABS(IK_diagnostics_degrees[[#This Row],[Column10]]-J595)</f>
        <v>5.2417300000000004</v>
      </c>
      <c r="AG596" s="1">
        <f>ABS(IK_diagnostics_degrees[[#This Row],[Column11]]-K595)</f>
        <v>0.4634400000000003</v>
      </c>
      <c r="AH596" s="1">
        <f>ABS(IK_diagnostics_degrees[[#This Row],[Column12]]-L595)</f>
        <v>2.5223960000000001</v>
      </c>
      <c r="AI596" s="1">
        <f>ABS(IK_diagnostics_degrees[[#This Row],[Column13]]-M595)</f>
        <v>0.40788999999999964</v>
      </c>
      <c r="AJ596" s="1">
        <f>ABS(IK_diagnostics_degrees[[#This Row],[Column14]]-N595)</f>
        <v>4.76945</v>
      </c>
      <c r="AK596" s="1">
        <f>ABS(IK_diagnostics_degrees[[#This Row],[Column15]]-O595)</f>
        <v>3.3642410000000003</v>
      </c>
      <c r="AL596" s="1">
        <f>ABS(IK_diagnostics_degrees[[#This Row],[Column16]]-P595)</f>
        <v>1.5647700000000002</v>
      </c>
      <c r="AM596" s="1">
        <f>ABS(IK_diagnostics_degrees[[#This Row],[Column17]]-Q595)</f>
        <v>4.755649</v>
      </c>
      <c r="AN596" s="1">
        <f>ABS(IK_diagnostics_degrees[[#This Row],[Column18]]-R595)</f>
        <v>5.8420899999999998</v>
      </c>
      <c r="AO596" s="1">
        <f>ABS(IK_diagnostics_degrees[[#This Row],[Column19]]-S595)</f>
        <v>2.5476200000000002</v>
      </c>
      <c r="AP596" s="1">
        <f>ABS(IK_diagnostics_degrees[[#This Row],[Column20]]-T595)</f>
        <v>1.4513699999999998</v>
      </c>
      <c r="AQ596" s="1">
        <f>ABS(IK_diagnostics_degrees[[#This Row],[Column21]]-U595)</f>
        <v>0.59963999999999995</v>
      </c>
    </row>
    <row r="597" spans="1:43" x14ac:dyDescent="0.25">
      <c r="A597" s="1">
        <v>5.4410999999999996</v>
      </c>
      <c r="B597" s="1">
        <v>2.6735500000000001</v>
      </c>
      <c r="C597" s="1">
        <v>1.6907399999999999</v>
      </c>
      <c r="D597" s="1">
        <v>3.1584400000000001</v>
      </c>
      <c r="E597" s="1">
        <v>3.4552299999999998</v>
      </c>
      <c r="F597" s="1">
        <v>1.66123</v>
      </c>
      <c r="G597" s="1">
        <v>3.73489</v>
      </c>
      <c r="H597" s="1">
        <v>3.91676</v>
      </c>
      <c r="I597" s="1">
        <v>4.76267</v>
      </c>
      <c r="J597" s="1">
        <v>5.4080899999999996</v>
      </c>
      <c r="K597" s="1">
        <v>3.2473100000000001</v>
      </c>
      <c r="L597" s="1">
        <v>2.7547100000000002</v>
      </c>
      <c r="M597" s="1">
        <v>4.8001399999999999</v>
      </c>
      <c r="N597" s="1">
        <v>5.1500399999999997</v>
      </c>
      <c r="O597" s="1">
        <v>1.7203900000000001</v>
      </c>
      <c r="P597" s="1">
        <v>6.2831900000000003</v>
      </c>
      <c r="Q597" s="1">
        <v>0.721391</v>
      </c>
      <c r="R597" s="1">
        <v>3.8430399999999998</v>
      </c>
      <c r="S597" s="1">
        <v>4.2855299999999996</v>
      </c>
      <c r="T597" s="1">
        <v>0.721719</v>
      </c>
      <c r="U597" s="1">
        <v>3.5474800000000002</v>
      </c>
      <c r="V597" s="1" t="s">
        <v>23</v>
      </c>
      <c r="W597" s="1">
        <f>ABS(IK_diagnostics_degrees[[#This Row],[Column1]]-A596)</f>
        <v>1.5436299999999994</v>
      </c>
      <c r="X597" s="1">
        <f>ABS(IK_diagnostics_degrees[[#This Row],[Column2]]-B596)</f>
        <v>3.6096400000000002</v>
      </c>
      <c r="Y597" s="1">
        <f>ABS(IK_diagnostics_degrees[[#This Row],[Column3]]-C596)</f>
        <v>0.50196999999999981</v>
      </c>
      <c r="Z597" s="1">
        <f>ABS(IK_diagnostics_degrees[[#This Row],[Column4]]-D596)</f>
        <v>2.4916499999999995</v>
      </c>
      <c r="AA597" s="1">
        <f>ABS(IK_diagnostics_degrees[[#This Row],[Column5]]-E596)</f>
        <v>1.35873</v>
      </c>
      <c r="AB597" s="1">
        <f>ABS(IK_diagnostics_degrees[[#This Row],[Column6]]-F596)</f>
        <v>3.6410499999999999</v>
      </c>
      <c r="AC597" s="1">
        <f>ABS(IK_diagnostics_degrees[[#This Row],[Column7]]-G596)</f>
        <v>2.40977</v>
      </c>
      <c r="AD597" s="1">
        <f>ABS(IK_diagnostics_degrees[[#This Row],[Column8]]-H596)</f>
        <v>2.29244</v>
      </c>
      <c r="AE597" s="1">
        <f>ABS(IK_diagnostics_degrees[[#This Row],[Column9]]-I596)</f>
        <v>4.75554012</v>
      </c>
      <c r="AF597" s="1">
        <f>ABS(IK_diagnostics_degrees[[#This Row],[Column10]]-J596)</f>
        <v>0.83071000000000073</v>
      </c>
      <c r="AG597" s="1">
        <f>ABS(IK_diagnostics_degrees[[#This Row],[Column11]]-K596)</f>
        <v>1.0563400000000001</v>
      </c>
      <c r="AH597" s="1">
        <f>ABS(IK_diagnostics_degrees[[#This Row],[Column12]]-L596)</f>
        <v>1.8984960000000002</v>
      </c>
      <c r="AI597" s="1">
        <f>ABS(IK_diagnostics_degrees[[#This Row],[Column13]]-M596)</f>
        <v>2.36375</v>
      </c>
      <c r="AJ597" s="1">
        <f>ABS(IK_diagnostics_degrees[[#This Row],[Column14]]-N596)</f>
        <v>5.1500399999999997</v>
      </c>
      <c r="AK597" s="1">
        <f>ABS(IK_diagnostics_degrees[[#This Row],[Column15]]-O596)</f>
        <v>2.1652800000000001</v>
      </c>
      <c r="AL597" s="1">
        <f>ABS(IK_diagnostics_degrees[[#This Row],[Column16]]-P596)</f>
        <v>4.6106800000000003</v>
      </c>
      <c r="AM597" s="1">
        <f>ABS(IK_diagnostics_degrees[[#This Row],[Column17]]-Q596)</f>
        <v>0.19703999999999999</v>
      </c>
      <c r="AN597" s="1">
        <f>ABS(IK_diagnostics_degrees[[#This Row],[Column18]]-R596)</f>
        <v>1.99905</v>
      </c>
      <c r="AO597" s="1">
        <f>ABS(IK_diagnostics_degrees[[#This Row],[Column19]]-S596)</f>
        <v>0.48479999999999945</v>
      </c>
      <c r="AP597" s="1">
        <f>ABS(IK_diagnostics_degrees[[#This Row],[Column20]]-T596)</f>
        <v>3.9731809999999994</v>
      </c>
      <c r="AQ597" s="1">
        <f>ABS(IK_diagnostics_degrees[[#This Row],[Column21]]-U596)</f>
        <v>1.2710499999999998</v>
      </c>
    </row>
    <row r="598" spans="1:43" x14ac:dyDescent="0.25">
      <c r="A598" s="1">
        <v>2.0447600000000001</v>
      </c>
      <c r="B598" s="1">
        <v>2.1381700000000001</v>
      </c>
      <c r="C598" s="1">
        <v>5.6518600000000001</v>
      </c>
      <c r="D598" s="1">
        <v>2.3255699999999999</v>
      </c>
      <c r="E598" s="1">
        <v>4.2322899999999999</v>
      </c>
      <c r="F598" s="1">
        <v>1.12778</v>
      </c>
      <c r="G598" s="1">
        <v>3.5615399999999999</v>
      </c>
      <c r="H598" s="1">
        <v>5.0587200000000001</v>
      </c>
      <c r="I598" s="1">
        <v>6.2258500000000003</v>
      </c>
      <c r="J598" s="1">
        <v>2.1928899999999998</v>
      </c>
      <c r="K598" s="1">
        <v>2.4079100000000002</v>
      </c>
      <c r="L598" s="1">
        <v>5.4750199999999998</v>
      </c>
      <c r="M598" s="1">
        <v>5.7631500000000004</v>
      </c>
      <c r="N598" s="1">
        <v>4.9588700000000001</v>
      </c>
      <c r="O598" s="1">
        <v>4.0568600000000004</v>
      </c>
      <c r="P598" s="1">
        <v>5.0857000000000001</v>
      </c>
      <c r="Q598" s="1">
        <v>5.3449999999999998</v>
      </c>
      <c r="R598" s="1">
        <v>5.1162099999999997</v>
      </c>
      <c r="S598" s="1">
        <v>4.2227899999999998</v>
      </c>
      <c r="T598" s="1">
        <v>3.4691999999999998</v>
      </c>
      <c r="U598" s="1">
        <v>2.9602900000000001</v>
      </c>
      <c r="V598" s="1" t="s">
        <v>23</v>
      </c>
      <c r="W598" s="1">
        <f>ABS(IK_diagnostics_degrees[[#This Row],[Column1]]-A597)</f>
        <v>3.3963399999999995</v>
      </c>
      <c r="X598" s="1">
        <f>ABS(IK_diagnostics_degrees[[#This Row],[Column2]]-B597)</f>
        <v>0.53537999999999997</v>
      </c>
      <c r="Y598" s="1">
        <f>ABS(IK_diagnostics_degrees[[#This Row],[Column3]]-C597)</f>
        <v>3.9611200000000002</v>
      </c>
      <c r="Z598" s="1">
        <f>ABS(IK_diagnostics_degrees[[#This Row],[Column4]]-D597)</f>
        <v>0.83287000000000022</v>
      </c>
      <c r="AA598" s="1">
        <f>ABS(IK_diagnostics_degrees[[#This Row],[Column5]]-E597)</f>
        <v>0.77706000000000008</v>
      </c>
      <c r="AB598" s="1">
        <f>ABS(IK_diagnostics_degrees[[#This Row],[Column6]]-F597)</f>
        <v>0.53344999999999998</v>
      </c>
      <c r="AC598" s="1">
        <f>ABS(IK_diagnostics_degrees[[#This Row],[Column7]]-G597)</f>
        <v>0.17335000000000012</v>
      </c>
      <c r="AD598" s="1">
        <f>ABS(IK_diagnostics_degrees[[#This Row],[Column8]]-H597)</f>
        <v>1.1419600000000001</v>
      </c>
      <c r="AE598" s="1">
        <f>ABS(IK_diagnostics_degrees[[#This Row],[Column9]]-I597)</f>
        <v>1.4631800000000004</v>
      </c>
      <c r="AF598" s="1">
        <f>ABS(IK_diagnostics_degrees[[#This Row],[Column10]]-J597)</f>
        <v>3.2151999999999998</v>
      </c>
      <c r="AG598" s="1">
        <f>ABS(IK_diagnostics_degrees[[#This Row],[Column11]]-K597)</f>
        <v>0.83939999999999992</v>
      </c>
      <c r="AH598" s="1">
        <f>ABS(IK_diagnostics_degrees[[#This Row],[Column12]]-L597)</f>
        <v>2.7203099999999996</v>
      </c>
      <c r="AI598" s="1">
        <f>ABS(IK_diagnostics_degrees[[#This Row],[Column13]]-M597)</f>
        <v>0.96301000000000059</v>
      </c>
      <c r="AJ598" s="1">
        <f>ABS(IK_diagnostics_degrees[[#This Row],[Column14]]-N597)</f>
        <v>0.19116999999999962</v>
      </c>
      <c r="AK598" s="1">
        <f>ABS(IK_diagnostics_degrees[[#This Row],[Column15]]-O597)</f>
        <v>2.3364700000000003</v>
      </c>
      <c r="AL598" s="1">
        <f>ABS(IK_diagnostics_degrees[[#This Row],[Column16]]-P597)</f>
        <v>1.1974900000000002</v>
      </c>
      <c r="AM598" s="1">
        <f>ABS(IK_diagnostics_degrees[[#This Row],[Column17]]-Q597)</f>
        <v>4.6236090000000001</v>
      </c>
      <c r="AN598" s="1">
        <f>ABS(IK_diagnostics_degrees[[#This Row],[Column18]]-R597)</f>
        <v>1.2731699999999999</v>
      </c>
      <c r="AO598" s="1">
        <f>ABS(IK_diagnostics_degrees[[#This Row],[Column19]]-S597)</f>
        <v>6.2739999999999796E-2</v>
      </c>
      <c r="AP598" s="1">
        <f>ABS(IK_diagnostics_degrees[[#This Row],[Column20]]-T597)</f>
        <v>2.7474809999999996</v>
      </c>
      <c r="AQ598" s="1">
        <f>ABS(IK_diagnostics_degrees[[#This Row],[Column21]]-U597)</f>
        <v>0.5871900000000001</v>
      </c>
    </row>
    <row r="599" spans="1:43" x14ac:dyDescent="0.25">
      <c r="A599" s="1">
        <v>3.3475899999999998</v>
      </c>
      <c r="B599" s="1">
        <v>1.1138999999999999</v>
      </c>
      <c r="C599" s="1">
        <v>3.8495400000000002</v>
      </c>
      <c r="D599" s="1">
        <v>0.19503200000000001</v>
      </c>
      <c r="E599" s="1">
        <v>2.1697199999999999</v>
      </c>
      <c r="F599" s="1">
        <v>4.3188899999999997</v>
      </c>
      <c r="G599" s="1">
        <v>1.51654</v>
      </c>
      <c r="H599" s="1">
        <v>3.8692600000000001</v>
      </c>
      <c r="I599" s="1">
        <v>0.45907599999999998</v>
      </c>
      <c r="J599" s="1">
        <v>3.5402</v>
      </c>
      <c r="K599" s="1">
        <v>3.8609599999999999</v>
      </c>
      <c r="L599" s="1">
        <v>0.64490499999999995</v>
      </c>
      <c r="M599" s="1">
        <v>3.1192600000000001</v>
      </c>
      <c r="N599" s="1">
        <v>2.48631</v>
      </c>
      <c r="O599" s="1">
        <v>3.64323</v>
      </c>
      <c r="P599" s="1">
        <v>0.15984799999999999</v>
      </c>
      <c r="Q599" s="1">
        <v>4.7286900000000003</v>
      </c>
      <c r="R599" s="1">
        <v>4.3699599999999998</v>
      </c>
      <c r="S599" s="1">
        <v>4.5581100000000001</v>
      </c>
      <c r="T599" s="1">
        <v>0.51035900000000001</v>
      </c>
      <c r="U599" s="1">
        <v>6.0056399999999996</v>
      </c>
      <c r="V599" s="1" t="s">
        <v>23</v>
      </c>
      <c r="W599" s="1">
        <f>ABS(IK_diagnostics_degrees[[#This Row],[Column1]]-A598)</f>
        <v>1.3028299999999997</v>
      </c>
      <c r="X599" s="1">
        <f>ABS(IK_diagnostics_degrees[[#This Row],[Column2]]-B598)</f>
        <v>1.0242700000000002</v>
      </c>
      <c r="Y599" s="1">
        <f>ABS(IK_diagnostics_degrees[[#This Row],[Column3]]-C598)</f>
        <v>1.8023199999999999</v>
      </c>
      <c r="Z599" s="1">
        <f>ABS(IK_diagnostics_degrees[[#This Row],[Column4]]-D598)</f>
        <v>2.130538</v>
      </c>
      <c r="AA599" s="1">
        <f>ABS(IK_diagnostics_degrees[[#This Row],[Column5]]-E598)</f>
        <v>2.06257</v>
      </c>
      <c r="AB599" s="1">
        <f>ABS(IK_diagnostics_degrees[[#This Row],[Column6]]-F598)</f>
        <v>3.1911099999999997</v>
      </c>
      <c r="AC599" s="1">
        <f>ABS(IK_diagnostics_degrees[[#This Row],[Column7]]-G598)</f>
        <v>2.0449999999999999</v>
      </c>
      <c r="AD599" s="1">
        <f>ABS(IK_diagnostics_degrees[[#This Row],[Column8]]-H598)</f>
        <v>1.18946</v>
      </c>
      <c r="AE599" s="1">
        <f>ABS(IK_diagnostics_degrees[[#This Row],[Column9]]-I598)</f>
        <v>5.7667740000000007</v>
      </c>
      <c r="AF599" s="1">
        <f>ABS(IK_diagnostics_degrees[[#This Row],[Column10]]-J598)</f>
        <v>1.3473100000000002</v>
      </c>
      <c r="AG599" s="1">
        <f>ABS(IK_diagnostics_degrees[[#This Row],[Column11]]-K598)</f>
        <v>1.4530499999999997</v>
      </c>
      <c r="AH599" s="1">
        <f>ABS(IK_diagnostics_degrees[[#This Row],[Column12]]-L598)</f>
        <v>4.8301150000000002</v>
      </c>
      <c r="AI599" s="1">
        <f>ABS(IK_diagnostics_degrees[[#This Row],[Column13]]-M598)</f>
        <v>2.6438900000000003</v>
      </c>
      <c r="AJ599" s="1">
        <f>ABS(IK_diagnostics_degrees[[#This Row],[Column14]]-N598)</f>
        <v>2.4725600000000001</v>
      </c>
      <c r="AK599" s="1">
        <f>ABS(IK_diagnostics_degrees[[#This Row],[Column15]]-O598)</f>
        <v>0.41363000000000039</v>
      </c>
      <c r="AL599" s="1">
        <f>ABS(IK_diagnostics_degrees[[#This Row],[Column16]]-P598)</f>
        <v>4.9258519999999999</v>
      </c>
      <c r="AM599" s="1">
        <f>ABS(IK_diagnostics_degrees[[#This Row],[Column17]]-Q598)</f>
        <v>0.61630999999999947</v>
      </c>
      <c r="AN599" s="1">
        <f>ABS(IK_diagnostics_degrees[[#This Row],[Column18]]-R598)</f>
        <v>0.74624999999999986</v>
      </c>
      <c r="AO599" s="1">
        <f>ABS(IK_diagnostics_degrees[[#This Row],[Column19]]-S598)</f>
        <v>0.33532000000000028</v>
      </c>
      <c r="AP599" s="1">
        <f>ABS(IK_diagnostics_degrees[[#This Row],[Column20]]-T598)</f>
        <v>2.9588409999999996</v>
      </c>
      <c r="AQ599" s="1">
        <f>ABS(IK_diagnostics_degrees[[#This Row],[Column21]]-U598)</f>
        <v>3.0453499999999996</v>
      </c>
    </row>
    <row r="600" spans="1:43" x14ac:dyDescent="0.25">
      <c r="A600" s="1">
        <v>3.94469</v>
      </c>
      <c r="B600" s="1">
        <v>4.0133999999999999</v>
      </c>
      <c r="C600" s="1">
        <v>0.51097199999999998</v>
      </c>
      <c r="D600" s="1">
        <v>6.0034099999999997</v>
      </c>
      <c r="E600" s="1">
        <v>4.54434</v>
      </c>
      <c r="F600" s="1">
        <v>4.46882</v>
      </c>
      <c r="G600" s="1">
        <v>0.50396200000000002</v>
      </c>
      <c r="H600" s="1">
        <v>4.2741600000000002</v>
      </c>
      <c r="I600" s="1">
        <v>5.3944999999999999</v>
      </c>
      <c r="J600" s="1">
        <v>1.3369</v>
      </c>
      <c r="K600" s="1">
        <v>2.27569</v>
      </c>
      <c r="L600" s="1">
        <v>2.3593500000000001</v>
      </c>
      <c r="M600" s="1">
        <v>2.5099999999999998</v>
      </c>
      <c r="N600" s="1">
        <v>4.1225699999999996</v>
      </c>
      <c r="O600" s="1">
        <v>3.0794899999999998</v>
      </c>
      <c r="P600" s="1">
        <v>0.56032499999999996</v>
      </c>
      <c r="Q600" s="1">
        <v>4.3342099999999997</v>
      </c>
      <c r="R600" s="1">
        <v>3.18675</v>
      </c>
      <c r="S600" s="1">
        <v>2.8774999999999999</v>
      </c>
      <c r="T600" s="1">
        <v>6.0241300000000004</v>
      </c>
      <c r="U600" s="1">
        <v>0.41651500000000002</v>
      </c>
      <c r="V600" s="1" t="s">
        <v>23</v>
      </c>
      <c r="W600" s="1">
        <f>ABS(IK_diagnostics_degrees[[#This Row],[Column1]]-A599)</f>
        <v>0.59710000000000019</v>
      </c>
      <c r="X600" s="1">
        <f>ABS(IK_diagnostics_degrees[[#This Row],[Column2]]-B599)</f>
        <v>2.8994999999999997</v>
      </c>
      <c r="Y600" s="1">
        <f>ABS(IK_diagnostics_degrees[[#This Row],[Column3]]-C599)</f>
        <v>3.3385680000000004</v>
      </c>
      <c r="Z600" s="1">
        <f>ABS(IK_diagnostics_degrees[[#This Row],[Column4]]-D599)</f>
        <v>5.8083779999999994</v>
      </c>
      <c r="AA600" s="1">
        <f>ABS(IK_diagnostics_degrees[[#This Row],[Column5]]-E599)</f>
        <v>2.3746200000000002</v>
      </c>
      <c r="AB600" s="1">
        <f>ABS(IK_diagnostics_degrees[[#This Row],[Column6]]-F599)</f>
        <v>0.14993000000000034</v>
      </c>
      <c r="AC600" s="1">
        <f>ABS(IK_diagnostics_degrees[[#This Row],[Column7]]-G599)</f>
        <v>1.012578</v>
      </c>
      <c r="AD600" s="1">
        <f>ABS(IK_diagnostics_degrees[[#This Row],[Column8]]-H599)</f>
        <v>0.40490000000000004</v>
      </c>
      <c r="AE600" s="1">
        <f>ABS(IK_diagnostics_degrees[[#This Row],[Column9]]-I599)</f>
        <v>4.9354240000000003</v>
      </c>
      <c r="AF600" s="1">
        <f>ABS(IK_diagnostics_degrees[[#This Row],[Column10]]-J599)</f>
        <v>2.2033</v>
      </c>
      <c r="AG600" s="1">
        <f>ABS(IK_diagnostics_degrees[[#This Row],[Column11]]-K599)</f>
        <v>1.58527</v>
      </c>
      <c r="AH600" s="1">
        <f>ABS(IK_diagnostics_degrees[[#This Row],[Column12]]-L599)</f>
        <v>1.714445</v>
      </c>
      <c r="AI600" s="1">
        <f>ABS(IK_diagnostics_degrees[[#This Row],[Column13]]-M599)</f>
        <v>0.60926000000000036</v>
      </c>
      <c r="AJ600" s="1">
        <f>ABS(IK_diagnostics_degrees[[#This Row],[Column14]]-N599)</f>
        <v>1.6362599999999996</v>
      </c>
      <c r="AK600" s="1">
        <f>ABS(IK_diagnostics_degrees[[#This Row],[Column15]]-O599)</f>
        <v>0.56374000000000013</v>
      </c>
      <c r="AL600" s="1">
        <f>ABS(IK_diagnostics_degrees[[#This Row],[Column16]]-P599)</f>
        <v>0.40047699999999997</v>
      </c>
      <c r="AM600" s="1">
        <f>ABS(IK_diagnostics_degrees[[#This Row],[Column17]]-Q599)</f>
        <v>0.39448000000000061</v>
      </c>
      <c r="AN600" s="1">
        <f>ABS(IK_diagnostics_degrees[[#This Row],[Column18]]-R599)</f>
        <v>1.1832099999999999</v>
      </c>
      <c r="AO600" s="1">
        <f>ABS(IK_diagnostics_degrees[[#This Row],[Column19]]-S599)</f>
        <v>1.6806100000000002</v>
      </c>
      <c r="AP600" s="1">
        <f>ABS(IK_diagnostics_degrees[[#This Row],[Column20]]-T599)</f>
        <v>5.5137710000000002</v>
      </c>
      <c r="AQ600" s="1">
        <f>ABS(IK_diagnostics_degrees[[#This Row],[Column21]]-U599)</f>
        <v>5.5891249999999992</v>
      </c>
    </row>
    <row r="601" spans="1:43" x14ac:dyDescent="0.25">
      <c r="A601" s="1">
        <v>2.1478799999999998</v>
      </c>
      <c r="B601" s="1">
        <v>1.70434</v>
      </c>
      <c r="C601" s="1">
        <v>4.5289999999999999</v>
      </c>
      <c r="D601" s="1">
        <v>4.2278000000000002</v>
      </c>
      <c r="E601" s="1">
        <v>3.5350199999999998</v>
      </c>
      <c r="F601" s="1">
        <v>3.1063900000000002</v>
      </c>
      <c r="G601" s="1">
        <v>2.9504700000000001</v>
      </c>
      <c r="H601" s="1">
        <v>2.9464700000000001</v>
      </c>
      <c r="I601" s="1">
        <v>3.8654700000000002</v>
      </c>
      <c r="J601" s="1">
        <v>1.44953</v>
      </c>
      <c r="K601" s="1">
        <v>1.36707</v>
      </c>
      <c r="L601" s="1">
        <v>3.5771199999999999</v>
      </c>
      <c r="M601" s="1">
        <v>4.5409800000000002</v>
      </c>
      <c r="N601" s="1">
        <v>6.2831900000000003</v>
      </c>
      <c r="O601" s="1">
        <v>3.1233499999999998</v>
      </c>
      <c r="P601" s="1">
        <v>3.3473700000000002</v>
      </c>
      <c r="Q601" s="1">
        <v>4.8792600000000004</v>
      </c>
      <c r="R601" s="1">
        <v>5.7023299999999999</v>
      </c>
      <c r="S601" s="1">
        <v>0.77356499999999995</v>
      </c>
      <c r="T601" s="1">
        <v>2.1057299999999999</v>
      </c>
      <c r="U601" s="1">
        <v>5.0219199999999997</v>
      </c>
      <c r="V601" s="1" t="s">
        <v>23</v>
      </c>
      <c r="W601" s="1">
        <f>ABS(IK_diagnostics_degrees[[#This Row],[Column1]]-A600)</f>
        <v>1.7968100000000002</v>
      </c>
      <c r="X601" s="1">
        <f>ABS(IK_diagnostics_degrees[[#This Row],[Column2]]-B600)</f>
        <v>2.3090599999999997</v>
      </c>
      <c r="Y601" s="1">
        <f>ABS(IK_diagnostics_degrees[[#This Row],[Column3]]-C600)</f>
        <v>4.0180280000000002</v>
      </c>
      <c r="Z601" s="1">
        <f>ABS(IK_diagnostics_degrees[[#This Row],[Column4]]-D600)</f>
        <v>1.7756099999999995</v>
      </c>
      <c r="AA601" s="1">
        <f>ABS(IK_diagnostics_degrees[[#This Row],[Column5]]-E600)</f>
        <v>1.0093200000000002</v>
      </c>
      <c r="AB601" s="1">
        <f>ABS(IK_diagnostics_degrees[[#This Row],[Column6]]-F600)</f>
        <v>1.3624299999999998</v>
      </c>
      <c r="AC601" s="1">
        <f>ABS(IK_diagnostics_degrees[[#This Row],[Column7]]-G600)</f>
        <v>2.4465080000000001</v>
      </c>
      <c r="AD601" s="1">
        <f>ABS(IK_diagnostics_degrees[[#This Row],[Column8]]-H600)</f>
        <v>1.32769</v>
      </c>
      <c r="AE601" s="1">
        <f>ABS(IK_diagnostics_degrees[[#This Row],[Column9]]-I600)</f>
        <v>1.5290299999999997</v>
      </c>
      <c r="AF601" s="1">
        <f>ABS(IK_diagnostics_degrees[[#This Row],[Column10]]-J600)</f>
        <v>0.11263000000000001</v>
      </c>
      <c r="AG601" s="1">
        <f>ABS(IK_diagnostics_degrees[[#This Row],[Column11]]-K600)</f>
        <v>0.90861999999999998</v>
      </c>
      <c r="AH601" s="1">
        <f>ABS(IK_diagnostics_degrees[[#This Row],[Column12]]-L600)</f>
        <v>1.2177699999999998</v>
      </c>
      <c r="AI601" s="1">
        <f>ABS(IK_diagnostics_degrees[[#This Row],[Column13]]-M600)</f>
        <v>2.0309800000000005</v>
      </c>
      <c r="AJ601" s="1">
        <f>ABS(IK_diagnostics_degrees[[#This Row],[Column14]]-N600)</f>
        <v>2.1606200000000007</v>
      </c>
      <c r="AK601" s="1">
        <f>ABS(IK_diagnostics_degrees[[#This Row],[Column15]]-O600)</f>
        <v>4.386000000000001E-2</v>
      </c>
      <c r="AL601" s="1">
        <f>ABS(IK_diagnostics_degrees[[#This Row],[Column16]]-P600)</f>
        <v>2.787045</v>
      </c>
      <c r="AM601" s="1">
        <f>ABS(IK_diagnostics_degrees[[#This Row],[Column17]]-Q600)</f>
        <v>0.5450500000000007</v>
      </c>
      <c r="AN601" s="1">
        <f>ABS(IK_diagnostics_degrees[[#This Row],[Column18]]-R600)</f>
        <v>2.5155799999999999</v>
      </c>
      <c r="AO601" s="1">
        <f>ABS(IK_diagnostics_degrees[[#This Row],[Column19]]-S600)</f>
        <v>2.1039349999999999</v>
      </c>
      <c r="AP601" s="1">
        <f>ABS(IK_diagnostics_degrees[[#This Row],[Column20]]-T600)</f>
        <v>3.9184000000000005</v>
      </c>
      <c r="AQ601" s="1">
        <f>ABS(IK_diagnostics_degrees[[#This Row],[Column21]]-U600)</f>
        <v>4.6054049999999993</v>
      </c>
    </row>
    <row r="602" spans="1:43" x14ac:dyDescent="0.25">
      <c r="A602" s="1">
        <v>0.51910100000000003</v>
      </c>
      <c r="B602" s="1">
        <v>5.7832799999999997E-2</v>
      </c>
      <c r="C602" s="1">
        <v>3.8588300000000002</v>
      </c>
      <c r="D602" s="1">
        <v>3.94781</v>
      </c>
      <c r="E602" s="1">
        <v>4.4044100000000004</v>
      </c>
      <c r="F602" s="1">
        <v>6.2535499999999997</v>
      </c>
      <c r="G602" s="1">
        <v>3.2780200000000002</v>
      </c>
      <c r="H602" s="1">
        <v>5.2169100000000004</v>
      </c>
      <c r="I602" s="1">
        <v>5.2879699999999996</v>
      </c>
      <c r="J602" s="1">
        <v>1.1484399999999999</v>
      </c>
      <c r="K602" s="1">
        <v>5.5206999999999997</v>
      </c>
      <c r="L602" s="1">
        <v>5.0545900000000001</v>
      </c>
      <c r="M602" s="1">
        <v>3.9958900000000002</v>
      </c>
      <c r="N602" s="1">
        <v>3.1547200000000002</v>
      </c>
      <c r="O602" s="1">
        <v>2.3030400000000002</v>
      </c>
      <c r="P602" s="1">
        <v>5.3965800000000002</v>
      </c>
      <c r="Q602" s="1">
        <v>3.92747</v>
      </c>
      <c r="R602" s="1">
        <v>1.3185</v>
      </c>
      <c r="S602" s="1">
        <v>3.1889699999999999</v>
      </c>
      <c r="T602" s="1">
        <v>0.86571600000000004</v>
      </c>
      <c r="U602" s="1">
        <v>2.6566900000000002</v>
      </c>
      <c r="V602" s="1" t="s">
        <v>23</v>
      </c>
      <c r="W602" s="1">
        <f>ABS(IK_diagnostics_degrees[[#This Row],[Column1]]-A601)</f>
        <v>1.6287789999999998</v>
      </c>
      <c r="X602" s="1">
        <f>ABS(IK_diagnostics_degrees[[#This Row],[Column2]]-B601)</f>
        <v>1.6465072000000001</v>
      </c>
      <c r="Y602" s="1">
        <f>ABS(IK_diagnostics_degrees[[#This Row],[Column3]]-C601)</f>
        <v>0.67016999999999971</v>
      </c>
      <c r="Z602" s="1">
        <f>ABS(IK_diagnostics_degrees[[#This Row],[Column4]]-D601)</f>
        <v>0.27999000000000018</v>
      </c>
      <c r="AA602" s="1">
        <f>ABS(IK_diagnostics_degrees[[#This Row],[Column5]]-E601)</f>
        <v>0.86939000000000055</v>
      </c>
      <c r="AB602" s="1">
        <f>ABS(IK_diagnostics_degrees[[#This Row],[Column6]]-F601)</f>
        <v>3.1471599999999995</v>
      </c>
      <c r="AC602" s="1">
        <f>ABS(IK_diagnostics_degrees[[#This Row],[Column7]]-G601)</f>
        <v>0.32755000000000001</v>
      </c>
      <c r="AD602" s="1">
        <f>ABS(IK_diagnostics_degrees[[#This Row],[Column8]]-H601)</f>
        <v>2.2704400000000002</v>
      </c>
      <c r="AE602" s="1">
        <f>ABS(IK_diagnostics_degrees[[#This Row],[Column9]]-I601)</f>
        <v>1.4224999999999994</v>
      </c>
      <c r="AF602" s="1">
        <f>ABS(IK_diagnostics_degrees[[#This Row],[Column10]]-J601)</f>
        <v>0.30109000000000008</v>
      </c>
      <c r="AG602" s="1">
        <f>ABS(IK_diagnostics_degrees[[#This Row],[Column11]]-K601)</f>
        <v>4.1536299999999997</v>
      </c>
      <c r="AH602" s="1">
        <f>ABS(IK_diagnostics_degrees[[#This Row],[Column12]]-L601)</f>
        <v>1.4774700000000003</v>
      </c>
      <c r="AI602" s="1">
        <f>ABS(IK_diagnostics_degrees[[#This Row],[Column13]]-M601)</f>
        <v>0.54509000000000007</v>
      </c>
      <c r="AJ602" s="1">
        <f>ABS(IK_diagnostics_degrees[[#This Row],[Column14]]-N601)</f>
        <v>3.1284700000000001</v>
      </c>
      <c r="AK602" s="1">
        <f>ABS(IK_diagnostics_degrees[[#This Row],[Column15]]-O601)</f>
        <v>0.82030999999999965</v>
      </c>
      <c r="AL602" s="1">
        <f>ABS(IK_diagnostics_degrees[[#This Row],[Column16]]-P601)</f>
        <v>2.04921</v>
      </c>
      <c r="AM602" s="1">
        <f>ABS(IK_diagnostics_degrees[[#This Row],[Column17]]-Q601)</f>
        <v>0.95179000000000036</v>
      </c>
      <c r="AN602" s="1">
        <f>ABS(IK_diagnostics_degrees[[#This Row],[Column18]]-R601)</f>
        <v>4.3838299999999997</v>
      </c>
      <c r="AO602" s="1">
        <f>ABS(IK_diagnostics_degrees[[#This Row],[Column19]]-S601)</f>
        <v>2.4154049999999998</v>
      </c>
      <c r="AP602" s="1">
        <f>ABS(IK_diagnostics_degrees[[#This Row],[Column20]]-T601)</f>
        <v>1.2400139999999999</v>
      </c>
      <c r="AQ602" s="1">
        <f>ABS(IK_diagnostics_degrees[[#This Row],[Column21]]-U601)</f>
        <v>2.3652299999999995</v>
      </c>
    </row>
    <row r="603" spans="1:43" x14ac:dyDescent="0.25">
      <c r="A603" s="1">
        <v>3.1305999999999998</v>
      </c>
      <c r="B603" s="1">
        <v>0.22132599999999999</v>
      </c>
      <c r="C603" s="1">
        <v>4.0381299999999998</v>
      </c>
      <c r="D603" s="1">
        <v>8.3141599999999996E-2</v>
      </c>
      <c r="E603" s="1">
        <v>3.6517300000000001</v>
      </c>
      <c r="F603" s="1">
        <v>6.2766000000000002</v>
      </c>
      <c r="G603" s="1">
        <v>2.68519</v>
      </c>
      <c r="H603" s="1">
        <v>4.4908700000000001</v>
      </c>
      <c r="I603" s="1">
        <v>8.27402E-3</v>
      </c>
      <c r="J603" s="1">
        <v>6.2831900000000003</v>
      </c>
      <c r="K603" s="1">
        <v>4.12235</v>
      </c>
      <c r="L603" s="1">
        <v>4.4063600000000003</v>
      </c>
      <c r="M603" s="1">
        <v>0.66000199999999998</v>
      </c>
      <c r="N603" s="1">
        <v>5.9702900000000003</v>
      </c>
      <c r="O603" s="1">
        <v>6.2783300000000004</v>
      </c>
      <c r="P603" s="1">
        <v>3.72384</v>
      </c>
      <c r="Q603" s="1">
        <v>1.6716500000000001</v>
      </c>
      <c r="R603" s="1">
        <v>2.1480600000000001</v>
      </c>
      <c r="S603" s="1">
        <v>0.24513199999999999</v>
      </c>
      <c r="T603" s="1">
        <v>1.55843</v>
      </c>
      <c r="U603" s="1">
        <v>4.2724299999999999</v>
      </c>
      <c r="V603" s="1" t="s">
        <v>23</v>
      </c>
      <c r="W603" s="1">
        <f>ABS(IK_diagnostics_degrees[[#This Row],[Column1]]-A602)</f>
        <v>2.6114989999999998</v>
      </c>
      <c r="X603" s="1">
        <f>ABS(IK_diagnostics_degrees[[#This Row],[Column2]]-B602)</f>
        <v>0.16349320000000001</v>
      </c>
      <c r="Y603" s="1">
        <f>ABS(IK_diagnostics_degrees[[#This Row],[Column3]]-C602)</f>
        <v>0.17929999999999957</v>
      </c>
      <c r="Z603" s="1">
        <f>ABS(IK_diagnostics_degrees[[#This Row],[Column4]]-D602)</f>
        <v>3.8646684000000002</v>
      </c>
      <c r="AA603" s="1">
        <f>ABS(IK_diagnostics_degrees[[#This Row],[Column5]]-E602)</f>
        <v>0.75268000000000024</v>
      </c>
      <c r="AB603" s="1">
        <f>ABS(IK_diagnostics_degrees[[#This Row],[Column6]]-F602)</f>
        <v>2.3050000000000459E-2</v>
      </c>
      <c r="AC603" s="1">
        <f>ABS(IK_diagnostics_degrees[[#This Row],[Column7]]-G602)</f>
        <v>0.59283000000000019</v>
      </c>
      <c r="AD603" s="1">
        <f>ABS(IK_diagnostics_degrees[[#This Row],[Column8]]-H602)</f>
        <v>0.72604000000000024</v>
      </c>
      <c r="AE603" s="1">
        <f>ABS(IK_diagnostics_degrees[[#This Row],[Column9]]-I602)</f>
        <v>5.2796959799999996</v>
      </c>
      <c r="AF603" s="1">
        <f>ABS(IK_diagnostics_degrees[[#This Row],[Column10]]-J602)</f>
        <v>5.1347500000000004</v>
      </c>
      <c r="AG603" s="1">
        <f>ABS(IK_diagnostics_degrees[[#This Row],[Column11]]-K602)</f>
        <v>1.3983499999999998</v>
      </c>
      <c r="AH603" s="1">
        <f>ABS(IK_diagnostics_degrees[[#This Row],[Column12]]-L602)</f>
        <v>0.64822999999999986</v>
      </c>
      <c r="AI603" s="1">
        <f>ABS(IK_diagnostics_degrees[[#This Row],[Column13]]-M602)</f>
        <v>3.3358880000000002</v>
      </c>
      <c r="AJ603" s="1">
        <f>ABS(IK_diagnostics_degrees[[#This Row],[Column14]]-N602)</f>
        <v>2.8155700000000001</v>
      </c>
      <c r="AK603" s="1">
        <f>ABS(IK_diagnostics_degrees[[#This Row],[Column15]]-O602)</f>
        <v>3.9752900000000002</v>
      </c>
      <c r="AL603" s="1">
        <f>ABS(IK_diagnostics_degrees[[#This Row],[Column16]]-P602)</f>
        <v>1.6727400000000001</v>
      </c>
      <c r="AM603" s="1">
        <f>ABS(IK_diagnostics_degrees[[#This Row],[Column17]]-Q602)</f>
        <v>2.2558199999999999</v>
      </c>
      <c r="AN603" s="1">
        <f>ABS(IK_diagnostics_degrees[[#This Row],[Column18]]-R602)</f>
        <v>0.82956000000000008</v>
      </c>
      <c r="AO603" s="1">
        <f>ABS(IK_diagnostics_degrees[[#This Row],[Column19]]-S602)</f>
        <v>2.943838</v>
      </c>
      <c r="AP603" s="1">
        <f>ABS(IK_diagnostics_degrees[[#This Row],[Column20]]-T602)</f>
        <v>0.69271399999999994</v>
      </c>
      <c r="AQ603" s="1">
        <f>ABS(IK_diagnostics_degrees[[#This Row],[Column21]]-U602)</f>
        <v>1.6157399999999997</v>
      </c>
    </row>
    <row r="604" spans="1:43" x14ac:dyDescent="0.25">
      <c r="A604" s="1">
        <v>4.0166500000000003</v>
      </c>
      <c r="B604" s="1">
        <v>4.4206700000000003</v>
      </c>
      <c r="C604" s="1">
        <v>1.0011099999999999</v>
      </c>
      <c r="D604" s="1">
        <v>6.1790399999999996</v>
      </c>
      <c r="E604" s="1">
        <v>2.5508999999999999</v>
      </c>
      <c r="F604" s="1">
        <v>3.79827</v>
      </c>
      <c r="G604" s="1">
        <v>1.53817</v>
      </c>
      <c r="H604" s="1">
        <v>2.5826500000000001</v>
      </c>
      <c r="I604" s="1">
        <v>2.0726</v>
      </c>
      <c r="J604" s="1">
        <v>3.9758300000000002</v>
      </c>
      <c r="K604" s="1">
        <v>5.1742699999999999</v>
      </c>
      <c r="L604" s="1">
        <v>2.7734700000000001</v>
      </c>
      <c r="M604" s="1">
        <v>3.3873000000000002</v>
      </c>
      <c r="N604" s="1">
        <v>4.9018100000000002</v>
      </c>
      <c r="O604" s="1">
        <v>0.61861299999999997</v>
      </c>
      <c r="P604" s="1">
        <v>4.8938800000000002</v>
      </c>
      <c r="Q604" s="1">
        <v>3.84307</v>
      </c>
      <c r="R604" s="1">
        <v>0.360263</v>
      </c>
      <c r="S604" s="1">
        <v>3.8940600000000001</v>
      </c>
      <c r="T604" s="1">
        <v>2.7415699999999998</v>
      </c>
      <c r="U604" s="1">
        <v>0.56706100000000004</v>
      </c>
      <c r="V604" s="1" t="s">
        <v>23</v>
      </c>
      <c r="W604" s="1">
        <f>ABS(IK_diagnostics_degrees[[#This Row],[Column1]]-A603)</f>
        <v>0.88605000000000045</v>
      </c>
      <c r="X604" s="1">
        <f>ABS(IK_diagnostics_degrees[[#This Row],[Column2]]-B603)</f>
        <v>4.199344</v>
      </c>
      <c r="Y604" s="1">
        <f>ABS(IK_diagnostics_degrees[[#This Row],[Column3]]-C603)</f>
        <v>3.0370200000000001</v>
      </c>
      <c r="Z604" s="1">
        <f>ABS(IK_diagnostics_degrees[[#This Row],[Column4]]-D603)</f>
        <v>6.0958983999999994</v>
      </c>
      <c r="AA604" s="1">
        <f>ABS(IK_diagnostics_degrees[[#This Row],[Column5]]-E603)</f>
        <v>1.1008300000000002</v>
      </c>
      <c r="AB604" s="1">
        <f>ABS(IK_diagnostics_degrees[[#This Row],[Column6]]-F603)</f>
        <v>2.4783300000000001</v>
      </c>
      <c r="AC604" s="1">
        <f>ABS(IK_diagnostics_degrees[[#This Row],[Column7]]-G603)</f>
        <v>1.1470199999999999</v>
      </c>
      <c r="AD604" s="1">
        <f>ABS(IK_diagnostics_degrees[[#This Row],[Column8]]-H603)</f>
        <v>1.90822</v>
      </c>
      <c r="AE604" s="1">
        <f>ABS(IK_diagnostics_degrees[[#This Row],[Column9]]-I603)</f>
        <v>2.06432598</v>
      </c>
      <c r="AF604" s="1">
        <f>ABS(IK_diagnostics_degrees[[#This Row],[Column10]]-J603)</f>
        <v>2.3073600000000001</v>
      </c>
      <c r="AG604" s="1">
        <f>ABS(IK_diagnostics_degrees[[#This Row],[Column11]]-K603)</f>
        <v>1.05192</v>
      </c>
      <c r="AH604" s="1">
        <f>ABS(IK_diagnostics_degrees[[#This Row],[Column12]]-L603)</f>
        <v>1.6328900000000002</v>
      </c>
      <c r="AI604" s="1">
        <f>ABS(IK_diagnostics_degrees[[#This Row],[Column13]]-M603)</f>
        <v>2.7272980000000002</v>
      </c>
      <c r="AJ604" s="1">
        <f>ABS(IK_diagnostics_degrees[[#This Row],[Column14]]-N603)</f>
        <v>1.0684800000000001</v>
      </c>
      <c r="AK604" s="1">
        <f>ABS(IK_diagnostics_degrees[[#This Row],[Column15]]-O603)</f>
        <v>5.6597170000000006</v>
      </c>
      <c r="AL604" s="1">
        <f>ABS(IK_diagnostics_degrees[[#This Row],[Column16]]-P603)</f>
        <v>1.1700400000000002</v>
      </c>
      <c r="AM604" s="1">
        <f>ABS(IK_diagnostics_degrees[[#This Row],[Column17]]-Q603)</f>
        <v>2.1714199999999999</v>
      </c>
      <c r="AN604" s="1">
        <f>ABS(IK_diagnostics_degrees[[#This Row],[Column18]]-R603)</f>
        <v>1.7877970000000001</v>
      </c>
      <c r="AO604" s="1">
        <f>ABS(IK_diagnostics_degrees[[#This Row],[Column19]]-S603)</f>
        <v>3.6489280000000002</v>
      </c>
      <c r="AP604" s="1">
        <f>ABS(IK_diagnostics_degrees[[#This Row],[Column20]]-T603)</f>
        <v>1.1831399999999999</v>
      </c>
      <c r="AQ604" s="1">
        <f>ABS(IK_diagnostics_degrees[[#This Row],[Column21]]-U603)</f>
        <v>3.7053690000000001</v>
      </c>
    </row>
    <row r="605" spans="1:43" x14ac:dyDescent="0.25">
      <c r="A605" s="1">
        <v>4.0443800000000003</v>
      </c>
      <c r="B605" s="1">
        <v>4.6297499999999996</v>
      </c>
      <c r="C605" s="1">
        <v>0.82592100000000002</v>
      </c>
      <c r="D605" s="1">
        <v>5.35806</v>
      </c>
      <c r="E605" s="1">
        <v>4.3712799999999996</v>
      </c>
      <c r="F605" s="1">
        <v>3.26363</v>
      </c>
      <c r="G605" s="1">
        <v>0.63235300000000005</v>
      </c>
      <c r="H605" s="1">
        <v>1.3151900000000001</v>
      </c>
      <c r="I605" s="1">
        <v>6.2831900000000003</v>
      </c>
      <c r="J605" s="1">
        <v>4.7288399999999999</v>
      </c>
      <c r="K605" s="1">
        <v>4.2779699999999998</v>
      </c>
      <c r="L605" s="1">
        <v>3.0638200000000002</v>
      </c>
      <c r="M605" s="1">
        <v>3.8578299999999999</v>
      </c>
      <c r="N605" s="1">
        <v>2.3989699999999998</v>
      </c>
      <c r="O605" s="1">
        <v>5.1008899999999997</v>
      </c>
      <c r="P605" s="1">
        <v>2.3684500000000002</v>
      </c>
      <c r="Q605" s="1">
        <v>3.9638900000000001</v>
      </c>
      <c r="R605" s="1" t="s">
        <v>22</v>
      </c>
      <c r="S605" s="1">
        <v>2.6073300000000001</v>
      </c>
      <c r="T605" s="1">
        <v>4.7443400000000002</v>
      </c>
      <c r="U605" s="1">
        <v>1.69337</v>
      </c>
      <c r="V605" s="1" t="s">
        <v>23</v>
      </c>
      <c r="W605" s="1">
        <f>ABS(IK_diagnostics_degrees[[#This Row],[Column1]]-A604)</f>
        <v>2.7730000000000032E-2</v>
      </c>
      <c r="X605" s="1">
        <f>ABS(IK_diagnostics_degrees[[#This Row],[Column2]]-B604)</f>
        <v>0.20907999999999927</v>
      </c>
      <c r="Y605" s="1">
        <f>ABS(IK_diagnostics_degrees[[#This Row],[Column3]]-C604)</f>
        <v>0.17518899999999993</v>
      </c>
      <c r="Z605" s="1">
        <f>ABS(IK_diagnostics_degrees[[#This Row],[Column4]]-D604)</f>
        <v>0.8209799999999996</v>
      </c>
      <c r="AA605" s="1">
        <f>ABS(IK_diagnostics_degrees[[#This Row],[Column5]]-E604)</f>
        <v>1.8203799999999997</v>
      </c>
      <c r="AB605" s="1">
        <f>ABS(IK_diagnostics_degrees[[#This Row],[Column6]]-F604)</f>
        <v>0.53464</v>
      </c>
      <c r="AC605" s="1">
        <f>ABS(IK_diagnostics_degrees[[#This Row],[Column7]]-G604)</f>
        <v>0.90581699999999998</v>
      </c>
      <c r="AD605" s="1">
        <f>ABS(IK_diagnostics_degrees[[#This Row],[Column8]]-H604)</f>
        <v>1.26746</v>
      </c>
      <c r="AE605" s="1">
        <f>ABS(IK_diagnostics_degrees[[#This Row],[Column9]]-I604)</f>
        <v>4.2105899999999998</v>
      </c>
      <c r="AF605" s="1">
        <f>ABS(IK_diagnostics_degrees[[#This Row],[Column10]]-J604)</f>
        <v>0.75300999999999974</v>
      </c>
      <c r="AG605" s="1">
        <f>ABS(IK_diagnostics_degrees[[#This Row],[Column11]]-K604)</f>
        <v>0.8963000000000001</v>
      </c>
      <c r="AH605" s="1">
        <f>ABS(IK_diagnostics_degrees[[#This Row],[Column12]]-L604)</f>
        <v>0.29035000000000011</v>
      </c>
      <c r="AI605" s="1">
        <f>ABS(IK_diagnostics_degrees[[#This Row],[Column13]]-M604)</f>
        <v>0.47052999999999967</v>
      </c>
      <c r="AJ605" s="1">
        <f>ABS(IK_diagnostics_degrees[[#This Row],[Column14]]-N604)</f>
        <v>2.5028400000000004</v>
      </c>
      <c r="AK605" s="1">
        <f>ABS(IK_diagnostics_degrees[[#This Row],[Column15]]-O604)</f>
        <v>4.4822769999999998</v>
      </c>
      <c r="AL605" s="1">
        <f>ABS(IK_diagnostics_degrees[[#This Row],[Column16]]-P604)</f>
        <v>2.5254300000000001</v>
      </c>
      <c r="AM605" s="1">
        <f>ABS(IK_diagnostics_degrees[[#This Row],[Column17]]-Q604)</f>
        <v>0.12082000000000015</v>
      </c>
      <c r="AN605" s="1">
        <f>ABS(IK_diagnostics_degrees[[#This Row],[Column18]]-R604)</f>
        <v>0.360263</v>
      </c>
      <c r="AO605" s="1">
        <f>ABS(IK_diagnostics_degrees[[#This Row],[Column19]]-S604)</f>
        <v>1.2867299999999999</v>
      </c>
      <c r="AP605" s="1">
        <f>ABS(IK_diagnostics_degrees[[#This Row],[Column20]]-T604)</f>
        <v>2.0027700000000004</v>
      </c>
      <c r="AQ605" s="1">
        <f>ABS(IK_diagnostics_degrees[[#This Row],[Column21]]-U604)</f>
        <v>1.126309</v>
      </c>
    </row>
    <row r="606" spans="1:43" x14ac:dyDescent="0.25">
      <c r="A606" s="1">
        <v>0.82986700000000002</v>
      </c>
      <c r="B606" s="1">
        <v>5.2725099999999996</v>
      </c>
      <c r="C606" s="1">
        <v>3.01423</v>
      </c>
      <c r="D606" s="1">
        <v>4.63673</v>
      </c>
      <c r="E606" s="1">
        <v>1.2717099999999999</v>
      </c>
      <c r="F606" s="1">
        <v>3.1746099999999999</v>
      </c>
      <c r="G606" s="1">
        <v>3.20173</v>
      </c>
      <c r="H606" s="1">
        <v>2.8515299999999999</v>
      </c>
      <c r="I606" s="1">
        <v>0.49049199999999998</v>
      </c>
      <c r="J606" s="1">
        <v>0.79793000000000003</v>
      </c>
      <c r="K606" s="1">
        <v>0.13283500000000001</v>
      </c>
      <c r="L606" s="1">
        <v>1.9349000000000001</v>
      </c>
      <c r="M606" s="1">
        <v>3.1979199999999999</v>
      </c>
      <c r="N606" s="1">
        <v>5.8318199999999996</v>
      </c>
      <c r="O606" s="1">
        <v>0.67110300000000001</v>
      </c>
      <c r="P606" s="1">
        <v>1.41988</v>
      </c>
      <c r="Q606" s="1">
        <v>2.8407499999999999</v>
      </c>
      <c r="R606" s="1">
        <v>2.0113599999999998</v>
      </c>
      <c r="S606" s="1">
        <v>1.9068099999999999</v>
      </c>
      <c r="T606" s="1">
        <v>3.7575699999999999</v>
      </c>
      <c r="U606" s="1">
        <v>3.4541200000000001</v>
      </c>
      <c r="V606" s="1" t="s">
        <v>23</v>
      </c>
      <c r="W606" s="1">
        <f>ABS(IK_diagnostics_degrees[[#This Row],[Column1]]-A605)</f>
        <v>3.2145130000000002</v>
      </c>
      <c r="X606" s="1">
        <f>ABS(IK_diagnostics_degrees[[#This Row],[Column2]]-B605)</f>
        <v>0.64276</v>
      </c>
      <c r="Y606" s="1">
        <f>ABS(IK_diagnostics_degrees[[#This Row],[Column3]]-C605)</f>
        <v>2.1883089999999998</v>
      </c>
      <c r="Z606" s="1">
        <f>ABS(IK_diagnostics_degrees[[#This Row],[Column4]]-D605)</f>
        <v>0.72133000000000003</v>
      </c>
      <c r="AA606" s="1">
        <f>ABS(IK_diagnostics_degrees[[#This Row],[Column5]]-E605)</f>
        <v>3.0995699999999999</v>
      </c>
      <c r="AB606" s="1">
        <f>ABS(IK_diagnostics_degrees[[#This Row],[Column6]]-F605)</f>
        <v>8.9020000000000099E-2</v>
      </c>
      <c r="AC606" s="1">
        <f>ABS(IK_diagnostics_degrees[[#This Row],[Column7]]-G605)</f>
        <v>2.5693769999999998</v>
      </c>
      <c r="AD606" s="1">
        <f>ABS(IK_diagnostics_degrees[[#This Row],[Column8]]-H605)</f>
        <v>1.5363399999999998</v>
      </c>
      <c r="AE606" s="1">
        <f>ABS(IK_diagnostics_degrees[[#This Row],[Column9]]-I605)</f>
        <v>5.7926980000000006</v>
      </c>
      <c r="AF606" s="1">
        <f>ABS(IK_diagnostics_degrees[[#This Row],[Column10]]-J605)</f>
        <v>3.9309099999999999</v>
      </c>
      <c r="AG606" s="1">
        <f>ABS(IK_diagnostics_degrees[[#This Row],[Column11]]-K605)</f>
        <v>4.1451349999999998</v>
      </c>
      <c r="AH606" s="1">
        <f>ABS(IK_diagnostics_degrees[[#This Row],[Column12]]-L605)</f>
        <v>1.1289200000000001</v>
      </c>
      <c r="AI606" s="1">
        <f>ABS(IK_diagnostics_degrees[[#This Row],[Column13]]-M605)</f>
        <v>0.65991</v>
      </c>
      <c r="AJ606" s="1">
        <f>ABS(IK_diagnostics_degrees[[#This Row],[Column14]]-N605)</f>
        <v>3.4328499999999997</v>
      </c>
      <c r="AK606" s="1">
        <f>ABS(IK_diagnostics_degrees[[#This Row],[Column15]]-O605)</f>
        <v>4.4297869999999993</v>
      </c>
      <c r="AL606" s="1">
        <f>ABS(IK_diagnostics_degrees[[#This Row],[Column16]]-P605)</f>
        <v>0.94857000000000014</v>
      </c>
      <c r="AM606" s="1">
        <f>ABS(IK_diagnostics_degrees[[#This Row],[Column17]]-Q605)</f>
        <v>1.1231400000000002</v>
      </c>
      <c r="AN606" s="1">
        <f>ABS(IK_diagnostics_degrees[[#This Row],[Column18]]-R605)</f>
        <v>2.0113599999999998</v>
      </c>
      <c r="AO606" s="1">
        <f>ABS(IK_diagnostics_degrees[[#This Row],[Column19]]-S605)</f>
        <v>0.70052000000000025</v>
      </c>
      <c r="AP606" s="1">
        <f>ABS(IK_diagnostics_degrees[[#This Row],[Column20]]-T605)</f>
        <v>0.98677000000000037</v>
      </c>
      <c r="AQ606" s="1">
        <f>ABS(IK_diagnostics_degrees[[#This Row],[Column21]]-U605)</f>
        <v>1.76075</v>
      </c>
    </row>
    <row r="607" spans="1:43" x14ac:dyDescent="0.25">
      <c r="A607" s="1">
        <v>2.8131699999999999</v>
      </c>
      <c r="B607" s="1">
        <v>0.99299700000000002</v>
      </c>
      <c r="C607" s="1">
        <v>4.5741500000000004</v>
      </c>
      <c r="D607" s="1">
        <v>1.0860399999999999</v>
      </c>
      <c r="E607" s="1">
        <v>3.3572099999999998</v>
      </c>
      <c r="F607" s="1">
        <v>4.2939699999999998</v>
      </c>
      <c r="G607" s="1">
        <v>1.25969</v>
      </c>
      <c r="H607" s="1">
        <v>2.5573000000000001</v>
      </c>
      <c r="I607" s="1">
        <v>5.0533799999999998</v>
      </c>
      <c r="J607" s="1">
        <v>2.06576</v>
      </c>
      <c r="K607" s="1">
        <v>3.4219900000000001</v>
      </c>
      <c r="L607" s="1">
        <v>3.8893200000000001</v>
      </c>
      <c r="M607" s="1">
        <v>4.95601</v>
      </c>
      <c r="N607" s="1">
        <v>3.20072</v>
      </c>
      <c r="O607" s="1">
        <v>2.6160000000000001</v>
      </c>
      <c r="P607" s="1">
        <v>6.0990200000000003</v>
      </c>
      <c r="Q607" s="1">
        <v>5.23916</v>
      </c>
      <c r="R607" s="1">
        <v>3.8607999999999998</v>
      </c>
      <c r="S607" s="1">
        <v>1.6998599999999999</v>
      </c>
      <c r="T607" s="1">
        <v>2.1825000000000001</v>
      </c>
      <c r="U607" s="1">
        <v>2.6628699999999998</v>
      </c>
      <c r="V607" s="1" t="s">
        <v>23</v>
      </c>
      <c r="W607" s="1">
        <f>ABS(IK_diagnostics_degrees[[#This Row],[Column1]]-A606)</f>
        <v>1.9833029999999998</v>
      </c>
      <c r="X607" s="1">
        <f>ABS(IK_diagnostics_degrees[[#This Row],[Column2]]-B606)</f>
        <v>4.2795129999999997</v>
      </c>
      <c r="Y607" s="1">
        <f>ABS(IK_diagnostics_degrees[[#This Row],[Column3]]-C606)</f>
        <v>1.5599200000000004</v>
      </c>
      <c r="Z607" s="1">
        <f>ABS(IK_diagnostics_degrees[[#This Row],[Column4]]-D606)</f>
        <v>3.5506900000000003</v>
      </c>
      <c r="AA607" s="1">
        <f>ABS(IK_diagnostics_degrees[[#This Row],[Column5]]-E606)</f>
        <v>2.0854999999999997</v>
      </c>
      <c r="AB607" s="1">
        <f>ABS(IK_diagnostics_degrees[[#This Row],[Column6]]-F606)</f>
        <v>1.1193599999999999</v>
      </c>
      <c r="AC607" s="1">
        <f>ABS(IK_diagnostics_degrees[[#This Row],[Column7]]-G606)</f>
        <v>1.94204</v>
      </c>
      <c r="AD607" s="1">
        <f>ABS(IK_diagnostics_degrees[[#This Row],[Column8]]-H606)</f>
        <v>0.29422999999999977</v>
      </c>
      <c r="AE607" s="1">
        <f>ABS(IK_diagnostics_degrees[[#This Row],[Column9]]-I606)</f>
        <v>4.5628880000000001</v>
      </c>
      <c r="AF607" s="1">
        <f>ABS(IK_diagnostics_degrees[[#This Row],[Column10]]-J606)</f>
        <v>1.26783</v>
      </c>
      <c r="AG607" s="1">
        <f>ABS(IK_diagnostics_degrees[[#This Row],[Column11]]-K606)</f>
        <v>3.2891550000000001</v>
      </c>
      <c r="AH607" s="1">
        <f>ABS(IK_diagnostics_degrees[[#This Row],[Column12]]-L606)</f>
        <v>1.95442</v>
      </c>
      <c r="AI607" s="1">
        <f>ABS(IK_diagnostics_degrees[[#This Row],[Column13]]-M606)</f>
        <v>1.7580900000000002</v>
      </c>
      <c r="AJ607" s="1">
        <f>ABS(IK_diagnostics_degrees[[#This Row],[Column14]]-N606)</f>
        <v>2.6310999999999996</v>
      </c>
      <c r="AK607" s="1">
        <f>ABS(IK_diagnostics_degrees[[#This Row],[Column15]]-O606)</f>
        <v>1.9448970000000001</v>
      </c>
      <c r="AL607" s="1">
        <f>ABS(IK_diagnostics_degrees[[#This Row],[Column16]]-P606)</f>
        <v>4.6791400000000003</v>
      </c>
      <c r="AM607" s="1">
        <f>ABS(IK_diagnostics_degrees[[#This Row],[Column17]]-Q606)</f>
        <v>2.3984100000000002</v>
      </c>
      <c r="AN607" s="1">
        <f>ABS(IK_diagnostics_degrees[[#This Row],[Column18]]-R606)</f>
        <v>1.84944</v>
      </c>
      <c r="AO607" s="1">
        <f>ABS(IK_diagnostics_degrees[[#This Row],[Column19]]-S606)</f>
        <v>0.20694999999999997</v>
      </c>
      <c r="AP607" s="1">
        <f>ABS(IK_diagnostics_degrees[[#This Row],[Column20]]-T606)</f>
        <v>1.5750699999999997</v>
      </c>
      <c r="AQ607" s="1">
        <f>ABS(IK_diagnostics_degrees[[#This Row],[Column21]]-U606)</f>
        <v>0.79125000000000023</v>
      </c>
    </row>
    <row r="608" spans="1:43" x14ac:dyDescent="0.25">
      <c r="A608" s="1" t="s">
        <v>22</v>
      </c>
      <c r="B608" s="1">
        <v>3.8295599999999999</v>
      </c>
      <c r="C608" s="1">
        <v>2.8186300000000002</v>
      </c>
      <c r="D608" s="1">
        <v>5.0674200000000003</v>
      </c>
      <c r="E608" s="1">
        <v>2.0929700000000002</v>
      </c>
      <c r="F608" s="1">
        <v>4.4515599999999997</v>
      </c>
      <c r="G608" s="1">
        <v>4.4662800000000002</v>
      </c>
      <c r="H608" s="1">
        <v>5.5107299999999997</v>
      </c>
      <c r="I608" s="1">
        <v>0.63645399999999996</v>
      </c>
      <c r="J608" s="1">
        <v>5.4346899999999998</v>
      </c>
      <c r="K608" s="1">
        <v>2.5561400000000001</v>
      </c>
      <c r="L608" s="1" t="s">
        <v>22</v>
      </c>
      <c r="M608" s="1">
        <v>0.51938300000000004</v>
      </c>
      <c r="N608" s="1">
        <v>3.20072</v>
      </c>
      <c r="O608" s="1">
        <v>2.8442799999999999</v>
      </c>
      <c r="P608" s="1">
        <v>0.35100900000000002</v>
      </c>
      <c r="Q608" s="1">
        <v>1.31717</v>
      </c>
      <c r="R608" s="1">
        <v>2.7480199999999999</v>
      </c>
      <c r="S608" s="1">
        <v>3.3129499999999998</v>
      </c>
      <c r="T608" s="1">
        <v>3.59788</v>
      </c>
      <c r="U608" s="1">
        <v>4.7927799999999996</v>
      </c>
      <c r="V608" s="1" t="s">
        <v>23</v>
      </c>
      <c r="W608" s="1">
        <f>ABS(IK_diagnostics_degrees[[#This Row],[Column1]]-A607)</f>
        <v>2.8131699999999999</v>
      </c>
      <c r="X608" s="1">
        <f>ABS(IK_diagnostics_degrees[[#This Row],[Column2]]-B607)</f>
        <v>2.8365629999999999</v>
      </c>
      <c r="Y608" s="1">
        <f>ABS(IK_diagnostics_degrees[[#This Row],[Column3]]-C607)</f>
        <v>1.7555200000000002</v>
      </c>
      <c r="Z608" s="1">
        <f>ABS(IK_diagnostics_degrees[[#This Row],[Column4]]-D607)</f>
        <v>3.9813800000000006</v>
      </c>
      <c r="AA608" s="1">
        <f>ABS(IK_diagnostics_degrees[[#This Row],[Column5]]-E607)</f>
        <v>1.2642399999999996</v>
      </c>
      <c r="AB608" s="1">
        <f>ABS(IK_diagnostics_degrees[[#This Row],[Column6]]-F607)</f>
        <v>0.1575899999999999</v>
      </c>
      <c r="AC608" s="1">
        <f>ABS(IK_diagnostics_degrees[[#This Row],[Column7]]-G607)</f>
        <v>3.2065900000000003</v>
      </c>
      <c r="AD608" s="1">
        <f>ABS(IK_diagnostics_degrees[[#This Row],[Column8]]-H607)</f>
        <v>2.9534299999999996</v>
      </c>
      <c r="AE608" s="1">
        <f>ABS(IK_diagnostics_degrees[[#This Row],[Column9]]-I607)</f>
        <v>4.4169260000000001</v>
      </c>
      <c r="AF608" s="1">
        <f>ABS(IK_diagnostics_degrees[[#This Row],[Column10]]-J607)</f>
        <v>3.3689299999999998</v>
      </c>
      <c r="AG608" s="1">
        <f>ABS(IK_diagnostics_degrees[[#This Row],[Column11]]-K607)</f>
        <v>0.86585000000000001</v>
      </c>
      <c r="AH608" s="1">
        <f>ABS(IK_diagnostics_degrees[[#This Row],[Column12]]-L607)</f>
        <v>3.8893200000000001</v>
      </c>
      <c r="AI608" s="1">
        <f>ABS(IK_diagnostics_degrees[[#This Row],[Column13]]-M607)</f>
        <v>4.4366269999999997</v>
      </c>
      <c r="AJ608" s="1">
        <f>ABS(IK_diagnostics_degrees[[#This Row],[Column14]]-N607)</f>
        <v>0</v>
      </c>
      <c r="AK608" s="1">
        <f>ABS(IK_diagnostics_degrees[[#This Row],[Column15]]-O607)</f>
        <v>0.22827999999999982</v>
      </c>
      <c r="AL608" s="1">
        <f>ABS(IK_diagnostics_degrees[[#This Row],[Column16]]-P607)</f>
        <v>5.748011</v>
      </c>
      <c r="AM608" s="1">
        <f>ABS(IK_diagnostics_degrees[[#This Row],[Column17]]-Q607)</f>
        <v>3.9219900000000001</v>
      </c>
      <c r="AN608" s="1">
        <f>ABS(IK_diagnostics_degrees[[#This Row],[Column18]]-R607)</f>
        <v>1.1127799999999999</v>
      </c>
      <c r="AO608" s="1">
        <f>ABS(IK_diagnostics_degrees[[#This Row],[Column19]]-S607)</f>
        <v>1.6130899999999999</v>
      </c>
      <c r="AP608" s="1">
        <f>ABS(IK_diagnostics_degrees[[#This Row],[Column20]]-T607)</f>
        <v>1.4153799999999999</v>
      </c>
      <c r="AQ608" s="1">
        <f>ABS(IK_diagnostics_degrees[[#This Row],[Column21]]-U607)</f>
        <v>2.1299099999999997</v>
      </c>
    </row>
    <row r="609" spans="1:43" x14ac:dyDescent="0.25">
      <c r="A609" s="1">
        <v>3.74438</v>
      </c>
      <c r="B609" s="1">
        <v>2.3808699999999998</v>
      </c>
      <c r="C609" s="1">
        <v>3.6643699999999999</v>
      </c>
      <c r="D609" s="1">
        <v>3.7502200000000001</v>
      </c>
      <c r="E609" s="1">
        <v>4.3722099999999999</v>
      </c>
      <c r="F609" s="1">
        <v>2.4996800000000001</v>
      </c>
      <c r="G609" s="1">
        <v>1.2450399999999999</v>
      </c>
      <c r="H609" s="1">
        <v>1.6625000000000001</v>
      </c>
      <c r="I609" s="1">
        <v>3.18601</v>
      </c>
      <c r="J609" s="1">
        <v>5.0411799999999998</v>
      </c>
      <c r="K609" s="1">
        <v>2.4640499999999999</v>
      </c>
      <c r="L609" s="1">
        <v>2.2981600000000002</v>
      </c>
      <c r="M609" s="1">
        <v>5.3522699999999999</v>
      </c>
      <c r="N609" s="1">
        <v>0.90809200000000001</v>
      </c>
      <c r="O609" s="1">
        <v>1.81138</v>
      </c>
      <c r="P609" s="1">
        <v>2.8460899999999998</v>
      </c>
      <c r="Q609" s="1">
        <v>3.6326499999999999</v>
      </c>
      <c r="R609" s="1">
        <v>3.3704800000000001</v>
      </c>
      <c r="S609" s="1">
        <v>0.41048600000000002</v>
      </c>
      <c r="T609" s="1">
        <v>3.7700499999999999</v>
      </c>
      <c r="U609" s="1">
        <v>1.17991</v>
      </c>
      <c r="V609" s="1" t="s">
        <v>23</v>
      </c>
      <c r="W609" s="1">
        <f>ABS(IK_diagnostics_degrees[[#This Row],[Column1]]-A608)</f>
        <v>3.74438</v>
      </c>
      <c r="X609" s="1">
        <f>ABS(IK_diagnostics_degrees[[#This Row],[Column2]]-B608)</f>
        <v>1.44869</v>
      </c>
      <c r="Y609" s="1">
        <f>ABS(IK_diagnostics_degrees[[#This Row],[Column3]]-C608)</f>
        <v>0.84573999999999971</v>
      </c>
      <c r="Z609" s="1">
        <f>ABS(IK_diagnostics_degrees[[#This Row],[Column4]]-D608)</f>
        <v>1.3172000000000001</v>
      </c>
      <c r="AA609" s="1">
        <f>ABS(IK_diagnostics_degrees[[#This Row],[Column5]]-E608)</f>
        <v>2.2792399999999997</v>
      </c>
      <c r="AB609" s="1">
        <f>ABS(IK_diagnostics_degrees[[#This Row],[Column6]]-F608)</f>
        <v>1.9518799999999996</v>
      </c>
      <c r="AC609" s="1">
        <f>ABS(IK_diagnostics_degrees[[#This Row],[Column7]]-G608)</f>
        <v>3.2212400000000003</v>
      </c>
      <c r="AD609" s="1">
        <f>ABS(IK_diagnostics_degrees[[#This Row],[Column8]]-H608)</f>
        <v>3.8482299999999996</v>
      </c>
      <c r="AE609" s="1">
        <f>ABS(IK_diagnostics_degrees[[#This Row],[Column9]]-I608)</f>
        <v>2.5495559999999999</v>
      </c>
      <c r="AF609" s="1">
        <f>ABS(IK_diagnostics_degrees[[#This Row],[Column10]]-J608)</f>
        <v>0.39351000000000003</v>
      </c>
      <c r="AG609" s="1">
        <f>ABS(IK_diagnostics_degrees[[#This Row],[Column11]]-K608)</f>
        <v>9.2090000000000227E-2</v>
      </c>
      <c r="AH609" s="1">
        <f>ABS(IK_diagnostics_degrees[[#This Row],[Column12]]-L608)</f>
        <v>2.2981600000000002</v>
      </c>
      <c r="AI609" s="1">
        <f>ABS(IK_diagnostics_degrees[[#This Row],[Column13]]-M608)</f>
        <v>4.8328869999999995</v>
      </c>
      <c r="AJ609" s="1">
        <f>ABS(IK_diagnostics_degrees[[#This Row],[Column14]]-N608)</f>
        <v>2.2926280000000001</v>
      </c>
      <c r="AK609" s="1">
        <f>ABS(IK_diagnostics_degrees[[#This Row],[Column15]]-O608)</f>
        <v>1.0328999999999999</v>
      </c>
      <c r="AL609" s="1">
        <f>ABS(IK_diagnostics_degrees[[#This Row],[Column16]]-P608)</f>
        <v>2.4950809999999999</v>
      </c>
      <c r="AM609" s="1">
        <f>ABS(IK_diagnostics_degrees[[#This Row],[Column17]]-Q608)</f>
        <v>2.31548</v>
      </c>
      <c r="AN609" s="1">
        <f>ABS(IK_diagnostics_degrees[[#This Row],[Column18]]-R608)</f>
        <v>0.62246000000000024</v>
      </c>
      <c r="AO609" s="1">
        <f>ABS(IK_diagnostics_degrees[[#This Row],[Column19]]-S608)</f>
        <v>2.9024639999999997</v>
      </c>
      <c r="AP609" s="1">
        <f>ABS(IK_diagnostics_degrees[[#This Row],[Column20]]-T608)</f>
        <v>0.17216999999999993</v>
      </c>
      <c r="AQ609" s="1">
        <f>ABS(IK_diagnostics_degrees[[#This Row],[Column21]]-U608)</f>
        <v>3.6128699999999996</v>
      </c>
    </row>
    <row r="611" spans="1:43" x14ac:dyDescent="0.25">
      <c r="V611" t="s">
        <v>45</v>
      </c>
      <c r="W611">
        <f>AVERAGE(W3:W609)</f>
        <v>2.0511423047953881</v>
      </c>
      <c r="X611">
        <f t="shared" ref="X611:AQ611" si="1">AVERAGE(X3:X609)</f>
        <v>1.9680533419209223</v>
      </c>
      <c r="Y611">
        <f t="shared" si="1"/>
        <v>2.1353940557321223</v>
      </c>
      <c r="Z611">
        <f t="shared" si="1"/>
        <v>2.1215046800593065</v>
      </c>
      <c r="AA611">
        <f t="shared" si="1"/>
        <v>1.9752347598813822</v>
      </c>
      <c r="AB611">
        <f t="shared" si="1"/>
        <v>2.0469124493574959</v>
      </c>
      <c r="AC611">
        <f t="shared" si="1"/>
        <v>2.0790493633344331</v>
      </c>
      <c r="AD611">
        <f t="shared" si="1"/>
        <v>2.0422784671772667</v>
      </c>
      <c r="AE611">
        <f t="shared" si="1"/>
        <v>2.1440006240922536</v>
      </c>
      <c r="AF611">
        <f t="shared" si="1"/>
        <v>2.0391021622200998</v>
      </c>
      <c r="AG611">
        <f t="shared" si="1"/>
        <v>2.1186656126626042</v>
      </c>
      <c r="AH611">
        <f t="shared" si="1"/>
        <v>2.0513655492125209</v>
      </c>
      <c r="AI611">
        <f t="shared" si="1"/>
        <v>2.0794104022273481</v>
      </c>
      <c r="AJ611">
        <f t="shared" si="1"/>
        <v>2.0569101230807245</v>
      </c>
      <c r="AK611">
        <f t="shared" si="1"/>
        <v>2.0798276842049437</v>
      </c>
      <c r="AL611">
        <f t="shared" si="1"/>
        <v>1.9056751121911062</v>
      </c>
      <c r="AM611">
        <f t="shared" si="1"/>
        <v>2.0378368597943979</v>
      </c>
      <c r="AN611">
        <f t="shared" si="1"/>
        <v>1.9302501259627645</v>
      </c>
      <c r="AO611">
        <f t="shared" si="1"/>
        <v>2.0149945433673806</v>
      </c>
      <c r="AP611">
        <f t="shared" si="1"/>
        <v>2.0440886099917619</v>
      </c>
      <c r="AQ611">
        <f t="shared" si="1"/>
        <v>2.0356592269917653</v>
      </c>
    </row>
    <row r="612" spans="1:43" x14ac:dyDescent="0.25">
      <c r="V612" t="s">
        <v>46</v>
      </c>
      <c r="W612">
        <f>_xlfn.STDEV.S(W3:W609)</f>
        <v>1.4316809225074154</v>
      </c>
      <c r="X612">
        <f t="shared" ref="X612:AQ612" si="2">_xlfn.STDEV.S(X3:X609)</f>
        <v>1.4020812631216928</v>
      </c>
      <c r="Y612">
        <f t="shared" si="2"/>
        <v>1.453760867669037</v>
      </c>
      <c r="Z612">
        <f t="shared" si="2"/>
        <v>1.4539541422492652</v>
      </c>
      <c r="AA612">
        <f t="shared" si="2"/>
        <v>1.3508669476103787</v>
      </c>
      <c r="AB612">
        <f t="shared" si="2"/>
        <v>1.4812195971013979</v>
      </c>
      <c r="AC612">
        <f t="shared" si="2"/>
        <v>1.4334944451576468</v>
      </c>
      <c r="AD612">
        <f t="shared" si="2"/>
        <v>1.4869394878790876</v>
      </c>
      <c r="AE612">
        <f t="shared" si="2"/>
        <v>1.5032015376696883</v>
      </c>
      <c r="AF612">
        <f t="shared" si="2"/>
        <v>1.4582034447365433</v>
      </c>
      <c r="AG612">
        <f t="shared" si="2"/>
        <v>1.5396538358014737</v>
      </c>
      <c r="AH612">
        <f t="shared" si="2"/>
        <v>1.4561052680063444</v>
      </c>
      <c r="AI612">
        <f t="shared" si="2"/>
        <v>1.46132620581363</v>
      </c>
      <c r="AJ612">
        <f t="shared" si="2"/>
        <v>1.4783373481199227</v>
      </c>
      <c r="AK612">
        <f t="shared" si="2"/>
        <v>1.438102253403523</v>
      </c>
      <c r="AL612">
        <f t="shared" si="2"/>
        <v>1.3667645404234081</v>
      </c>
      <c r="AM612">
        <f t="shared" si="2"/>
        <v>1.4558169985915235</v>
      </c>
      <c r="AN612">
        <f t="shared" si="2"/>
        <v>1.3984983538425868</v>
      </c>
      <c r="AO612">
        <f t="shared" si="2"/>
        <v>1.4710595310670489</v>
      </c>
      <c r="AP612">
        <f t="shared" si="2"/>
        <v>1.5030725177534963</v>
      </c>
      <c r="AQ612">
        <f t="shared" si="2"/>
        <v>1.4301403968021054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FD88-09C5-4921-BCCB-F6521F313481}">
  <dimension ref="A1:A609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</cols>
  <sheetData>
    <row r="1" spans="1:1" x14ac:dyDescent="0.25">
      <c r="A1" t="s">
        <v>0</v>
      </c>
    </row>
    <row r="2" spans="1:1" x14ac:dyDescent="0.25">
      <c r="A2" s="1" t="s">
        <v>53</v>
      </c>
    </row>
    <row r="3" spans="1:1" x14ac:dyDescent="0.25">
      <c r="A3" s="1" t="s">
        <v>54</v>
      </c>
    </row>
    <row r="4" spans="1:1" x14ac:dyDescent="0.25">
      <c r="A4" s="1" t="s">
        <v>55</v>
      </c>
    </row>
    <row r="5" spans="1:1" x14ac:dyDescent="0.25">
      <c r="A5" s="1" t="s">
        <v>56</v>
      </c>
    </row>
    <row r="6" spans="1:1" x14ac:dyDescent="0.25">
      <c r="A6" s="1" t="s">
        <v>57</v>
      </c>
    </row>
    <row r="7" spans="1:1" x14ac:dyDescent="0.25">
      <c r="A7" s="1" t="s">
        <v>58</v>
      </c>
    </row>
    <row r="8" spans="1:1" x14ac:dyDescent="0.25">
      <c r="A8" s="1" t="s">
        <v>59</v>
      </c>
    </row>
    <row r="9" spans="1:1" x14ac:dyDescent="0.25">
      <c r="A9" s="1" t="s">
        <v>60</v>
      </c>
    </row>
    <row r="10" spans="1:1" x14ac:dyDescent="0.25">
      <c r="A10" s="1" t="s">
        <v>61</v>
      </c>
    </row>
    <row r="11" spans="1:1" x14ac:dyDescent="0.25">
      <c r="A11" s="1" t="s">
        <v>62</v>
      </c>
    </row>
    <row r="12" spans="1:1" x14ac:dyDescent="0.25">
      <c r="A12" s="1" t="s">
        <v>63</v>
      </c>
    </row>
    <row r="13" spans="1:1" x14ac:dyDescent="0.25">
      <c r="A13" s="1" t="s">
        <v>64</v>
      </c>
    </row>
    <row r="14" spans="1:1" x14ac:dyDescent="0.25">
      <c r="A14" s="1" t="s">
        <v>65</v>
      </c>
    </row>
    <row r="15" spans="1:1" x14ac:dyDescent="0.25">
      <c r="A15" s="1" t="s">
        <v>66</v>
      </c>
    </row>
    <row r="16" spans="1:1" x14ac:dyDescent="0.25">
      <c r="A16" s="1" t="s">
        <v>67</v>
      </c>
    </row>
    <row r="17" spans="1:1" x14ac:dyDescent="0.25">
      <c r="A17" s="1" t="s">
        <v>68</v>
      </c>
    </row>
    <row r="18" spans="1:1" x14ac:dyDescent="0.25">
      <c r="A18" s="1" t="s">
        <v>69</v>
      </c>
    </row>
    <row r="19" spans="1:1" x14ac:dyDescent="0.25">
      <c r="A19" s="1" t="s">
        <v>70</v>
      </c>
    </row>
    <row r="20" spans="1:1" x14ac:dyDescent="0.25">
      <c r="A20" s="1" t="s">
        <v>71</v>
      </c>
    </row>
    <row r="21" spans="1:1" x14ac:dyDescent="0.25">
      <c r="A21" s="1" t="s">
        <v>72</v>
      </c>
    </row>
    <row r="22" spans="1:1" x14ac:dyDescent="0.25">
      <c r="A22" s="1" t="s">
        <v>73</v>
      </c>
    </row>
    <row r="23" spans="1:1" x14ac:dyDescent="0.25">
      <c r="A23" s="1" t="s">
        <v>74</v>
      </c>
    </row>
    <row r="24" spans="1:1" x14ac:dyDescent="0.25">
      <c r="A24" s="1" t="s">
        <v>75</v>
      </c>
    </row>
    <row r="25" spans="1:1" x14ac:dyDescent="0.25">
      <c r="A25" s="1" t="s">
        <v>76</v>
      </c>
    </row>
    <row r="26" spans="1:1" x14ac:dyDescent="0.25">
      <c r="A26" s="1" t="s">
        <v>77</v>
      </c>
    </row>
    <row r="27" spans="1:1" x14ac:dyDescent="0.25">
      <c r="A27" s="1" t="s">
        <v>78</v>
      </c>
    </row>
    <row r="28" spans="1:1" x14ac:dyDescent="0.25">
      <c r="A28" s="1" t="s">
        <v>79</v>
      </c>
    </row>
    <row r="29" spans="1:1" x14ac:dyDescent="0.25">
      <c r="A29" s="1" t="s">
        <v>80</v>
      </c>
    </row>
    <row r="30" spans="1:1" x14ac:dyDescent="0.25">
      <c r="A30" s="1" t="s">
        <v>81</v>
      </c>
    </row>
    <row r="31" spans="1:1" x14ac:dyDescent="0.25">
      <c r="A31" s="1" t="s">
        <v>82</v>
      </c>
    </row>
    <row r="32" spans="1:1" x14ac:dyDescent="0.25">
      <c r="A32" s="1" t="s">
        <v>83</v>
      </c>
    </row>
    <row r="33" spans="1:1" x14ac:dyDescent="0.25">
      <c r="A33" s="1" t="s">
        <v>84</v>
      </c>
    </row>
    <row r="34" spans="1:1" x14ac:dyDescent="0.25">
      <c r="A34" s="1" t="s">
        <v>85</v>
      </c>
    </row>
    <row r="35" spans="1:1" x14ac:dyDescent="0.25">
      <c r="A35" s="1" t="s">
        <v>86</v>
      </c>
    </row>
    <row r="36" spans="1:1" x14ac:dyDescent="0.25">
      <c r="A36" s="1" t="s">
        <v>87</v>
      </c>
    </row>
    <row r="37" spans="1:1" x14ac:dyDescent="0.25">
      <c r="A37" s="1" t="s">
        <v>88</v>
      </c>
    </row>
    <row r="38" spans="1:1" x14ac:dyDescent="0.25">
      <c r="A38" s="1" t="s">
        <v>89</v>
      </c>
    </row>
    <row r="39" spans="1:1" x14ac:dyDescent="0.25">
      <c r="A39" s="1" t="s">
        <v>90</v>
      </c>
    </row>
    <row r="40" spans="1:1" x14ac:dyDescent="0.25">
      <c r="A40" s="1" t="s">
        <v>91</v>
      </c>
    </row>
    <row r="41" spans="1:1" x14ac:dyDescent="0.25">
      <c r="A41" s="1" t="s">
        <v>92</v>
      </c>
    </row>
    <row r="42" spans="1:1" x14ac:dyDescent="0.25">
      <c r="A42" s="1" t="s">
        <v>93</v>
      </c>
    </row>
    <row r="43" spans="1:1" x14ac:dyDescent="0.25">
      <c r="A43" s="1" t="s">
        <v>94</v>
      </c>
    </row>
    <row r="44" spans="1:1" x14ac:dyDescent="0.25">
      <c r="A44" s="1" t="s">
        <v>95</v>
      </c>
    </row>
    <row r="45" spans="1:1" x14ac:dyDescent="0.25">
      <c r="A45" s="1" t="s">
        <v>96</v>
      </c>
    </row>
    <row r="46" spans="1:1" x14ac:dyDescent="0.25">
      <c r="A46" s="1" t="s">
        <v>97</v>
      </c>
    </row>
    <row r="47" spans="1:1" x14ac:dyDescent="0.25">
      <c r="A47" s="1" t="s">
        <v>98</v>
      </c>
    </row>
    <row r="48" spans="1:1" x14ac:dyDescent="0.25">
      <c r="A48" s="1" t="s">
        <v>99</v>
      </c>
    </row>
    <row r="49" spans="1:1" x14ac:dyDescent="0.25">
      <c r="A49" s="1" t="s">
        <v>100</v>
      </c>
    </row>
    <row r="50" spans="1:1" x14ac:dyDescent="0.25">
      <c r="A50" s="1" t="s">
        <v>101</v>
      </c>
    </row>
    <row r="51" spans="1:1" x14ac:dyDescent="0.25">
      <c r="A51" s="1" t="s">
        <v>102</v>
      </c>
    </row>
    <row r="52" spans="1:1" x14ac:dyDescent="0.25">
      <c r="A52" s="1" t="s">
        <v>103</v>
      </c>
    </row>
    <row r="53" spans="1:1" x14ac:dyDescent="0.25">
      <c r="A53" s="1" t="s">
        <v>104</v>
      </c>
    </row>
    <row r="54" spans="1:1" x14ac:dyDescent="0.25">
      <c r="A54" s="1" t="s">
        <v>105</v>
      </c>
    </row>
    <row r="55" spans="1:1" x14ac:dyDescent="0.25">
      <c r="A55" s="1" t="s">
        <v>106</v>
      </c>
    </row>
    <row r="56" spans="1:1" x14ac:dyDescent="0.25">
      <c r="A56" s="1" t="s">
        <v>107</v>
      </c>
    </row>
    <row r="57" spans="1:1" x14ac:dyDescent="0.25">
      <c r="A57" s="1" t="s">
        <v>108</v>
      </c>
    </row>
    <row r="58" spans="1:1" x14ac:dyDescent="0.25">
      <c r="A58" s="1" t="s">
        <v>109</v>
      </c>
    </row>
    <row r="59" spans="1:1" x14ac:dyDescent="0.25">
      <c r="A59" s="1" t="s">
        <v>110</v>
      </c>
    </row>
    <row r="60" spans="1:1" x14ac:dyDescent="0.25">
      <c r="A60" s="1" t="s">
        <v>111</v>
      </c>
    </row>
    <row r="61" spans="1:1" x14ac:dyDescent="0.25">
      <c r="A61" s="1" t="s">
        <v>112</v>
      </c>
    </row>
    <row r="62" spans="1:1" x14ac:dyDescent="0.25">
      <c r="A62" s="1" t="s">
        <v>113</v>
      </c>
    </row>
    <row r="63" spans="1:1" x14ac:dyDescent="0.25">
      <c r="A63" s="1" t="s">
        <v>114</v>
      </c>
    </row>
    <row r="64" spans="1:1" x14ac:dyDescent="0.25">
      <c r="A64" s="1" t="s">
        <v>115</v>
      </c>
    </row>
    <row r="65" spans="1:1" x14ac:dyDescent="0.25">
      <c r="A65" s="1" t="s">
        <v>116</v>
      </c>
    </row>
    <row r="66" spans="1:1" x14ac:dyDescent="0.25">
      <c r="A66" s="1" t="s">
        <v>117</v>
      </c>
    </row>
    <row r="67" spans="1:1" x14ac:dyDescent="0.25">
      <c r="A67" s="1" t="s">
        <v>118</v>
      </c>
    </row>
    <row r="68" spans="1:1" x14ac:dyDescent="0.25">
      <c r="A68" s="1" t="s">
        <v>119</v>
      </c>
    </row>
    <row r="69" spans="1:1" x14ac:dyDescent="0.25">
      <c r="A69" s="1" t="s">
        <v>120</v>
      </c>
    </row>
    <row r="70" spans="1:1" x14ac:dyDescent="0.25">
      <c r="A70" s="1" t="s">
        <v>121</v>
      </c>
    </row>
    <row r="71" spans="1:1" x14ac:dyDescent="0.25">
      <c r="A71" s="1" t="s">
        <v>122</v>
      </c>
    </row>
    <row r="72" spans="1:1" x14ac:dyDescent="0.25">
      <c r="A72" s="1" t="s">
        <v>123</v>
      </c>
    </row>
    <row r="73" spans="1:1" x14ac:dyDescent="0.25">
      <c r="A73" s="1" t="s">
        <v>124</v>
      </c>
    </row>
    <row r="74" spans="1:1" x14ac:dyDescent="0.25">
      <c r="A74" s="1" t="s">
        <v>125</v>
      </c>
    </row>
    <row r="75" spans="1:1" x14ac:dyDescent="0.25">
      <c r="A75" s="1" t="s">
        <v>126</v>
      </c>
    </row>
    <row r="76" spans="1:1" x14ac:dyDescent="0.25">
      <c r="A76" s="1" t="s">
        <v>127</v>
      </c>
    </row>
    <row r="77" spans="1:1" x14ac:dyDescent="0.25">
      <c r="A77" s="1" t="s">
        <v>128</v>
      </c>
    </row>
    <row r="78" spans="1:1" x14ac:dyDescent="0.25">
      <c r="A78" s="1" t="s">
        <v>129</v>
      </c>
    </row>
    <row r="79" spans="1:1" x14ac:dyDescent="0.25">
      <c r="A79" s="1" t="s">
        <v>130</v>
      </c>
    </row>
    <row r="80" spans="1:1" x14ac:dyDescent="0.25">
      <c r="A80" s="1" t="s">
        <v>131</v>
      </c>
    </row>
    <row r="81" spans="1:1" x14ac:dyDescent="0.25">
      <c r="A81" s="1" t="s">
        <v>132</v>
      </c>
    </row>
    <row r="82" spans="1:1" x14ac:dyDescent="0.25">
      <c r="A82" s="1" t="s">
        <v>133</v>
      </c>
    </row>
    <row r="83" spans="1:1" x14ac:dyDescent="0.25">
      <c r="A83" s="1" t="s">
        <v>134</v>
      </c>
    </row>
    <row r="84" spans="1:1" x14ac:dyDescent="0.25">
      <c r="A84" s="1" t="s">
        <v>135</v>
      </c>
    </row>
    <row r="85" spans="1:1" x14ac:dyDescent="0.25">
      <c r="A85" s="1" t="s">
        <v>136</v>
      </c>
    </row>
    <row r="86" spans="1:1" x14ac:dyDescent="0.25">
      <c r="A86" s="1" t="s">
        <v>137</v>
      </c>
    </row>
    <row r="87" spans="1:1" x14ac:dyDescent="0.25">
      <c r="A87" s="1" t="s">
        <v>138</v>
      </c>
    </row>
    <row r="88" spans="1:1" x14ac:dyDescent="0.25">
      <c r="A88" s="1" t="s">
        <v>139</v>
      </c>
    </row>
    <row r="89" spans="1:1" x14ac:dyDescent="0.25">
      <c r="A89" s="1" t="s">
        <v>140</v>
      </c>
    </row>
    <row r="90" spans="1:1" x14ac:dyDescent="0.25">
      <c r="A90" s="1" t="s">
        <v>141</v>
      </c>
    </row>
    <row r="91" spans="1:1" x14ac:dyDescent="0.25">
      <c r="A91" s="1" t="s">
        <v>142</v>
      </c>
    </row>
    <row r="92" spans="1:1" x14ac:dyDescent="0.25">
      <c r="A92" s="1" t="s">
        <v>143</v>
      </c>
    </row>
    <row r="93" spans="1:1" x14ac:dyDescent="0.25">
      <c r="A93" s="1" t="s">
        <v>144</v>
      </c>
    </row>
    <row r="94" spans="1:1" x14ac:dyDescent="0.25">
      <c r="A94" s="1" t="s">
        <v>145</v>
      </c>
    </row>
    <row r="95" spans="1:1" x14ac:dyDescent="0.25">
      <c r="A95" s="1" t="s">
        <v>146</v>
      </c>
    </row>
    <row r="96" spans="1:1" x14ac:dyDescent="0.25">
      <c r="A96" s="1" t="s">
        <v>147</v>
      </c>
    </row>
    <row r="97" spans="1:1" x14ac:dyDescent="0.25">
      <c r="A97" s="1" t="s">
        <v>148</v>
      </c>
    </row>
    <row r="98" spans="1:1" x14ac:dyDescent="0.25">
      <c r="A98" s="1" t="s">
        <v>149</v>
      </c>
    </row>
    <row r="99" spans="1:1" x14ac:dyDescent="0.25">
      <c r="A99" s="1" t="s">
        <v>150</v>
      </c>
    </row>
    <row r="100" spans="1:1" x14ac:dyDescent="0.25">
      <c r="A100" s="1" t="s">
        <v>151</v>
      </c>
    </row>
    <row r="101" spans="1:1" x14ac:dyDescent="0.25">
      <c r="A101" s="1" t="s">
        <v>152</v>
      </c>
    </row>
    <row r="102" spans="1:1" x14ac:dyDescent="0.25">
      <c r="A102" s="1" t="s">
        <v>153</v>
      </c>
    </row>
    <row r="103" spans="1:1" x14ac:dyDescent="0.25">
      <c r="A103" s="1" t="s">
        <v>154</v>
      </c>
    </row>
    <row r="104" spans="1:1" x14ac:dyDescent="0.25">
      <c r="A104" s="1" t="s">
        <v>155</v>
      </c>
    </row>
    <row r="105" spans="1:1" x14ac:dyDescent="0.25">
      <c r="A105" s="1" t="s">
        <v>156</v>
      </c>
    </row>
    <row r="106" spans="1:1" x14ac:dyDescent="0.25">
      <c r="A106" s="1" t="s">
        <v>157</v>
      </c>
    </row>
    <row r="107" spans="1:1" x14ac:dyDescent="0.25">
      <c r="A107" s="1" t="s">
        <v>158</v>
      </c>
    </row>
    <row r="108" spans="1:1" x14ac:dyDescent="0.25">
      <c r="A108" s="1" t="s">
        <v>159</v>
      </c>
    </row>
    <row r="109" spans="1:1" x14ac:dyDescent="0.25">
      <c r="A109" s="1" t="s">
        <v>160</v>
      </c>
    </row>
    <row r="110" spans="1:1" x14ac:dyDescent="0.25">
      <c r="A110" s="1" t="s">
        <v>161</v>
      </c>
    </row>
    <row r="111" spans="1:1" x14ac:dyDescent="0.25">
      <c r="A111" s="1" t="s">
        <v>162</v>
      </c>
    </row>
    <row r="112" spans="1:1" x14ac:dyDescent="0.25">
      <c r="A112" s="1" t="s">
        <v>163</v>
      </c>
    </row>
    <row r="113" spans="1:1" x14ac:dyDescent="0.25">
      <c r="A113" s="1" t="s">
        <v>164</v>
      </c>
    </row>
    <row r="114" spans="1:1" x14ac:dyDescent="0.25">
      <c r="A114" s="1" t="s">
        <v>165</v>
      </c>
    </row>
    <row r="115" spans="1:1" x14ac:dyDescent="0.25">
      <c r="A115" s="1" t="s">
        <v>166</v>
      </c>
    </row>
    <row r="116" spans="1:1" x14ac:dyDescent="0.25">
      <c r="A116" s="1" t="s">
        <v>167</v>
      </c>
    </row>
    <row r="117" spans="1:1" x14ac:dyDescent="0.25">
      <c r="A117" s="1" t="s">
        <v>168</v>
      </c>
    </row>
    <row r="118" spans="1:1" x14ac:dyDescent="0.25">
      <c r="A118" s="1" t="s">
        <v>169</v>
      </c>
    </row>
    <row r="119" spans="1:1" x14ac:dyDescent="0.25">
      <c r="A119" s="1" t="s">
        <v>170</v>
      </c>
    </row>
    <row r="120" spans="1:1" x14ac:dyDescent="0.25">
      <c r="A120" s="1" t="s">
        <v>171</v>
      </c>
    </row>
    <row r="121" spans="1:1" x14ac:dyDescent="0.25">
      <c r="A121" s="1" t="s">
        <v>172</v>
      </c>
    </row>
    <row r="122" spans="1:1" x14ac:dyDescent="0.25">
      <c r="A122" s="1" t="s">
        <v>173</v>
      </c>
    </row>
    <row r="123" spans="1:1" x14ac:dyDescent="0.25">
      <c r="A123" s="1" t="s">
        <v>174</v>
      </c>
    </row>
    <row r="124" spans="1:1" x14ac:dyDescent="0.25">
      <c r="A124" s="1" t="s">
        <v>175</v>
      </c>
    </row>
    <row r="125" spans="1:1" x14ac:dyDescent="0.25">
      <c r="A125" s="1" t="s">
        <v>176</v>
      </c>
    </row>
    <row r="126" spans="1:1" x14ac:dyDescent="0.25">
      <c r="A126" s="1" t="s">
        <v>177</v>
      </c>
    </row>
    <row r="127" spans="1:1" x14ac:dyDescent="0.25">
      <c r="A127" s="1" t="s">
        <v>178</v>
      </c>
    </row>
    <row r="128" spans="1:1" x14ac:dyDescent="0.25">
      <c r="A128" s="1" t="s">
        <v>179</v>
      </c>
    </row>
    <row r="129" spans="1:1" x14ac:dyDescent="0.25">
      <c r="A129" s="1" t="s">
        <v>180</v>
      </c>
    </row>
    <row r="130" spans="1:1" x14ac:dyDescent="0.25">
      <c r="A130" s="1" t="s">
        <v>181</v>
      </c>
    </row>
    <row r="131" spans="1:1" x14ac:dyDescent="0.25">
      <c r="A131" s="1" t="s">
        <v>182</v>
      </c>
    </row>
    <row r="132" spans="1:1" x14ac:dyDescent="0.25">
      <c r="A132" s="1" t="s">
        <v>183</v>
      </c>
    </row>
    <row r="133" spans="1:1" x14ac:dyDescent="0.25">
      <c r="A133" s="1" t="s">
        <v>184</v>
      </c>
    </row>
    <row r="134" spans="1:1" x14ac:dyDescent="0.25">
      <c r="A134" s="1" t="s">
        <v>185</v>
      </c>
    </row>
    <row r="135" spans="1:1" x14ac:dyDescent="0.25">
      <c r="A135" s="1" t="s">
        <v>186</v>
      </c>
    </row>
    <row r="136" spans="1:1" x14ac:dyDescent="0.25">
      <c r="A136" s="1" t="s">
        <v>187</v>
      </c>
    </row>
    <row r="137" spans="1:1" x14ac:dyDescent="0.25">
      <c r="A137" s="1" t="s">
        <v>188</v>
      </c>
    </row>
    <row r="138" spans="1:1" x14ac:dyDescent="0.25">
      <c r="A138" s="1" t="s">
        <v>189</v>
      </c>
    </row>
    <row r="139" spans="1:1" x14ac:dyDescent="0.25">
      <c r="A139" s="1" t="s">
        <v>190</v>
      </c>
    </row>
    <row r="140" spans="1:1" x14ac:dyDescent="0.25">
      <c r="A140" s="1" t="s">
        <v>191</v>
      </c>
    </row>
    <row r="141" spans="1:1" x14ac:dyDescent="0.25">
      <c r="A141" s="1" t="s">
        <v>192</v>
      </c>
    </row>
    <row r="142" spans="1:1" x14ac:dyDescent="0.25">
      <c r="A142" s="1" t="s">
        <v>193</v>
      </c>
    </row>
    <row r="143" spans="1:1" x14ac:dyDescent="0.25">
      <c r="A143" s="1" t="s">
        <v>194</v>
      </c>
    </row>
    <row r="144" spans="1:1" x14ac:dyDescent="0.25">
      <c r="A144" s="1" t="s">
        <v>195</v>
      </c>
    </row>
    <row r="145" spans="1:1" x14ac:dyDescent="0.25">
      <c r="A145" s="1" t="s">
        <v>196</v>
      </c>
    </row>
    <row r="146" spans="1:1" x14ac:dyDescent="0.25">
      <c r="A146" s="1" t="s">
        <v>197</v>
      </c>
    </row>
    <row r="147" spans="1:1" x14ac:dyDescent="0.25">
      <c r="A147" s="1" t="s">
        <v>198</v>
      </c>
    </row>
    <row r="148" spans="1:1" x14ac:dyDescent="0.25">
      <c r="A148" s="1" t="s">
        <v>199</v>
      </c>
    </row>
    <row r="149" spans="1:1" x14ac:dyDescent="0.25">
      <c r="A149" s="1" t="s">
        <v>200</v>
      </c>
    </row>
    <row r="150" spans="1:1" x14ac:dyDescent="0.25">
      <c r="A150" s="1" t="s">
        <v>201</v>
      </c>
    </row>
    <row r="151" spans="1:1" x14ac:dyDescent="0.25">
      <c r="A151" s="1" t="s">
        <v>202</v>
      </c>
    </row>
    <row r="152" spans="1:1" x14ac:dyDescent="0.25">
      <c r="A152" s="1" t="s">
        <v>203</v>
      </c>
    </row>
    <row r="153" spans="1:1" x14ac:dyDescent="0.25">
      <c r="A153" s="1" t="s">
        <v>204</v>
      </c>
    </row>
    <row r="154" spans="1:1" x14ac:dyDescent="0.25">
      <c r="A154" s="1" t="s">
        <v>205</v>
      </c>
    </row>
    <row r="155" spans="1:1" x14ac:dyDescent="0.25">
      <c r="A155" s="1" t="s">
        <v>206</v>
      </c>
    </row>
    <row r="156" spans="1:1" x14ac:dyDescent="0.25">
      <c r="A156" s="1" t="s">
        <v>207</v>
      </c>
    </row>
    <row r="157" spans="1:1" x14ac:dyDescent="0.25">
      <c r="A157" s="1" t="s">
        <v>208</v>
      </c>
    </row>
    <row r="158" spans="1:1" x14ac:dyDescent="0.25">
      <c r="A158" s="1" t="s">
        <v>209</v>
      </c>
    </row>
    <row r="159" spans="1:1" x14ac:dyDescent="0.25">
      <c r="A159" s="1" t="s">
        <v>210</v>
      </c>
    </row>
    <row r="160" spans="1:1" x14ac:dyDescent="0.25">
      <c r="A160" s="1" t="s">
        <v>211</v>
      </c>
    </row>
    <row r="161" spans="1:1" x14ac:dyDescent="0.25">
      <c r="A161" s="1" t="s">
        <v>212</v>
      </c>
    </row>
    <row r="162" spans="1:1" x14ac:dyDescent="0.25">
      <c r="A162" s="1" t="s">
        <v>213</v>
      </c>
    </row>
    <row r="163" spans="1:1" x14ac:dyDescent="0.25">
      <c r="A163" s="1" t="s">
        <v>214</v>
      </c>
    </row>
    <row r="164" spans="1:1" x14ac:dyDescent="0.25">
      <c r="A164" s="1" t="s">
        <v>215</v>
      </c>
    </row>
    <row r="165" spans="1:1" x14ac:dyDescent="0.25">
      <c r="A165" s="1" t="s">
        <v>216</v>
      </c>
    </row>
    <row r="166" spans="1:1" x14ac:dyDescent="0.25">
      <c r="A166" s="1" t="s">
        <v>217</v>
      </c>
    </row>
    <row r="167" spans="1:1" x14ac:dyDescent="0.25">
      <c r="A167" s="1" t="s">
        <v>218</v>
      </c>
    </row>
    <row r="168" spans="1:1" x14ac:dyDescent="0.25">
      <c r="A168" s="1" t="s">
        <v>219</v>
      </c>
    </row>
    <row r="169" spans="1:1" x14ac:dyDescent="0.25">
      <c r="A169" s="1" t="s">
        <v>220</v>
      </c>
    </row>
    <row r="170" spans="1:1" x14ac:dyDescent="0.25">
      <c r="A170" s="1" t="s">
        <v>221</v>
      </c>
    </row>
    <row r="171" spans="1:1" x14ac:dyDescent="0.25">
      <c r="A171" s="1" t="s">
        <v>222</v>
      </c>
    </row>
    <row r="172" spans="1:1" x14ac:dyDescent="0.25">
      <c r="A172" s="1" t="s">
        <v>223</v>
      </c>
    </row>
    <row r="173" spans="1:1" x14ac:dyDescent="0.25">
      <c r="A173" s="1" t="s">
        <v>224</v>
      </c>
    </row>
    <row r="174" spans="1:1" x14ac:dyDescent="0.25">
      <c r="A174" s="1" t="s">
        <v>225</v>
      </c>
    </row>
    <row r="175" spans="1:1" x14ac:dyDescent="0.25">
      <c r="A175" s="1" t="s">
        <v>226</v>
      </c>
    </row>
    <row r="176" spans="1:1" x14ac:dyDescent="0.25">
      <c r="A176" s="1" t="s">
        <v>227</v>
      </c>
    </row>
    <row r="177" spans="1:1" x14ac:dyDescent="0.25">
      <c r="A177" s="1" t="s">
        <v>228</v>
      </c>
    </row>
    <row r="178" spans="1:1" x14ac:dyDescent="0.25">
      <c r="A178" s="1" t="s">
        <v>229</v>
      </c>
    </row>
    <row r="179" spans="1:1" x14ac:dyDescent="0.25">
      <c r="A179" s="1" t="s">
        <v>230</v>
      </c>
    </row>
    <row r="180" spans="1:1" x14ac:dyDescent="0.25">
      <c r="A180" s="1" t="s">
        <v>231</v>
      </c>
    </row>
    <row r="181" spans="1:1" x14ac:dyDescent="0.25">
      <c r="A181" s="1" t="s">
        <v>232</v>
      </c>
    </row>
    <row r="182" spans="1:1" x14ac:dyDescent="0.25">
      <c r="A182" s="1" t="s">
        <v>233</v>
      </c>
    </row>
    <row r="183" spans="1:1" x14ac:dyDescent="0.25">
      <c r="A183" s="1" t="s">
        <v>234</v>
      </c>
    </row>
    <row r="184" spans="1:1" x14ac:dyDescent="0.25">
      <c r="A184" s="1" t="s">
        <v>235</v>
      </c>
    </row>
    <row r="185" spans="1:1" x14ac:dyDescent="0.25">
      <c r="A185" s="1" t="s">
        <v>236</v>
      </c>
    </row>
    <row r="186" spans="1:1" x14ac:dyDescent="0.25">
      <c r="A186" s="1" t="s">
        <v>237</v>
      </c>
    </row>
    <row r="187" spans="1:1" x14ac:dyDescent="0.25">
      <c r="A187" s="1" t="s">
        <v>238</v>
      </c>
    </row>
    <row r="188" spans="1:1" x14ac:dyDescent="0.25">
      <c r="A188" s="1" t="s">
        <v>239</v>
      </c>
    </row>
    <row r="189" spans="1:1" x14ac:dyDescent="0.25">
      <c r="A189" s="1" t="s">
        <v>240</v>
      </c>
    </row>
    <row r="190" spans="1:1" x14ac:dyDescent="0.25">
      <c r="A190" s="1" t="s">
        <v>241</v>
      </c>
    </row>
    <row r="191" spans="1:1" x14ac:dyDescent="0.25">
      <c r="A191" s="1" t="s">
        <v>242</v>
      </c>
    </row>
    <row r="192" spans="1:1" x14ac:dyDescent="0.25">
      <c r="A192" s="1" t="s">
        <v>243</v>
      </c>
    </row>
    <row r="193" spans="1:1" x14ac:dyDescent="0.25">
      <c r="A193" s="1" t="s">
        <v>244</v>
      </c>
    </row>
    <row r="194" spans="1:1" x14ac:dyDescent="0.25">
      <c r="A194" s="1" t="s">
        <v>245</v>
      </c>
    </row>
    <row r="195" spans="1:1" x14ac:dyDescent="0.25">
      <c r="A195" s="1" t="s">
        <v>246</v>
      </c>
    </row>
    <row r="196" spans="1:1" x14ac:dyDescent="0.25">
      <c r="A196" s="1" t="s">
        <v>247</v>
      </c>
    </row>
    <row r="197" spans="1:1" x14ac:dyDescent="0.25">
      <c r="A197" s="1" t="s">
        <v>248</v>
      </c>
    </row>
    <row r="198" spans="1:1" x14ac:dyDescent="0.25">
      <c r="A198" s="1" t="s">
        <v>249</v>
      </c>
    </row>
    <row r="199" spans="1:1" x14ac:dyDescent="0.25">
      <c r="A199" s="1" t="s">
        <v>250</v>
      </c>
    </row>
    <row r="200" spans="1:1" x14ac:dyDescent="0.25">
      <c r="A200" s="1" t="s">
        <v>251</v>
      </c>
    </row>
    <row r="201" spans="1:1" x14ac:dyDescent="0.25">
      <c r="A201" s="1" t="s">
        <v>252</v>
      </c>
    </row>
    <row r="202" spans="1:1" x14ac:dyDescent="0.25">
      <c r="A202" s="1" t="s">
        <v>253</v>
      </c>
    </row>
    <row r="203" spans="1:1" x14ac:dyDescent="0.25">
      <c r="A203" s="1" t="s">
        <v>254</v>
      </c>
    </row>
    <row r="204" spans="1:1" x14ac:dyDescent="0.25">
      <c r="A204" s="1" t="s">
        <v>255</v>
      </c>
    </row>
    <row r="205" spans="1:1" x14ac:dyDescent="0.25">
      <c r="A205" s="1" t="s">
        <v>256</v>
      </c>
    </row>
    <row r="206" spans="1:1" x14ac:dyDescent="0.25">
      <c r="A206" s="1" t="s">
        <v>257</v>
      </c>
    </row>
    <row r="207" spans="1:1" x14ac:dyDescent="0.25">
      <c r="A207" s="1" t="s">
        <v>258</v>
      </c>
    </row>
    <row r="208" spans="1:1" x14ac:dyDescent="0.25">
      <c r="A208" s="1" t="s">
        <v>259</v>
      </c>
    </row>
    <row r="209" spans="1:1" x14ac:dyDescent="0.25">
      <c r="A209" s="1" t="s">
        <v>260</v>
      </c>
    </row>
    <row r="210" spans="1:1" x14ac:dyDescent="0.25">
      <c r="A210" s="1" t="s">
        <v>261</v>
      </c>
    </row>
    <row r="211" spans="1:1" x14ac:dyDescent="0.25">
      <c r="A211" s="1" t="s">
        <v>262</v>
      </c>
    </row>
    <row r="212" spans="1:1" x14ac:dyDescent="0.25">
      <c r="A212" s="1" t="s">
        <v>263</v>
      </c>
    </row>
    <row r="213" spans="1:1" x14ac:dyDescent="0.25">
      <c r="A213" s="1" t="s">
        <v>264</v>
      </c>
    </row>
    <row r="214" spans="1:1" x14ac:dyDescent="0.25">
      <c r="A214" s="1" t="s">
        <v>265</v>
      </c>
    </row>
    <row r="215" spans="1:1" x14ac:dyDescent="0.25">
      <c r="A215" s="1" t="s">
        <v>266</v>
      </c>
    </row>
    <row r="216" spans="1:1" x14ac:dyDescent="0.25">
      <c r="A216" s="1" t="s">
        <v>267</v>
      </c>
    </row>
    <row r="217" spans="1:1" x14ac:dyDescent="0.25">
      <c r="A217" s="1" t="s">
        <v>268</v>
      </c>
    </row>
    <row r="218" spans="1:1" x14ac:dyDescent="0.25">
      <c r="A218" s="1" t="s">
        <v>269</v>
      </c>
    </row>
    <row r="219" spans="1:1" x14ac:dyDescent="0.25">
      <c r="A219" s="1" t="s">
        <v>270</v>
      </c>
    </row>
    <row r="220" spans="1:1" x14ac:dyDescent="0.25">
      <c r="A220" s="1" t="s">
        <v>271</v>
      </c>
    </row>
    <row r="221" spans="1:1" x14ac:dyDescent="0.25">
      <c r="A221" s="1" t="s">
        <v>272</v>
      </c>
    </row>
    <row r="222" spans="1:1" x14ac:dyDescent="0.25">
      <c r="A222" s="1" t="s">
        <v>273</v>
      </c>
    </row>
    <row r="223" spans="1:1" x14ac:dyDescent="0.25">
      <c r="A223" s="1" t="s">
        <v>274</v>
      </c>
    </row>
    <row r="224" spans="1:1" x14ac:dyDescent="0.25">
      <c r="A224" s="1" t="s">
        <v>275</v>
      </c>
    </row>
    <row r="225" spans="1:1" x14ac:dyDescent="0.25">
      <c r="A225" s="1" t="s">
        <v>276</v>
      </c>
    </row>
    <row r="226" spans="1:1" x14ac:dyDescent="0.25">
      <c r="A226" s="1" t="s">
        <v>277</v>
      </c>
    </row>
    <row r="227" spans="1:1" x14ac:dyDescent="0.25">
      <c r="A227" s="1" t="s">
        <v>278</v>
      </c>
    </row>
    <row r="228" spans="1:1" x14ac:dyDescent="0.25">
      <c r="A228" s="1" t="s">
        <v>279</v>
      </c>
    </row>
    <row r="229" spans="1:1" x14ac:dyDescent="0.25">
      <c r="A229" s="1" t="s">
        <v>280</v>
      </c>
    </row>
    <row r="230" spans="1:1" x14ac:dyDescent="0.25">
      <c r="A230" s="1" t="s">
        <v>281</v>
      </c>
    </row>
    <row r="231" spans="1:1" x14ac:dyDescent="0.25">
      <c r="A231" s="1" t="s">
        <v>282</v>
      </c>
    </row>
    <row r="232" spans="1:1" x14ac:dyDescent="0.25">
      <c r="A232" s="1" t="s">
        <v>283</v>
      </c>
    </row>
    <row r="233" spans="1:1" x14ac:dyDescent="0.25">
      <c r="A233" s="1" t="s">
        <v>284</v>
      </c>
    </row>
    <row r="234" spans="1:1" x14ac:dyDescent="0.25">
      <c r="A234" s="1" t="s">
        <v>285</v>
      </c>
    </row>
    <row r="235" spans="1:1" x14ac:dyDescent="0.25">
      <c r="A235" s="1" t="s">
        <v>286</v>
      </c>
    </row>
    <row r="236" spans="1:1" x14ac:dyDescent="0.25">
      <c r="A236" s="1" t="s">
        <v>287</v>
      </c>
    </row>
    <row r="237" spans="1:1" x14ac:dyDescent="0.25">
      <c r="A237" s="1" t="s">
        <v>288</v>
      </c>
    </row>
    <row r="238" spans="1:1" x14ac:dyDescent="0.25">
      <c r="A238" s="1" t="s">
        <v>289</v>
      </c>
    </row>
    <row r="239" spans="1:1" x14ac:dyDescent="0.25">
      <c r="A239" s="1" t="s">
        <v>290</v>
      </c>
    </row>
    <row r="240" spans="1:1" x14ac:dyDescent="0.25">
      <c r="A240" s="1" t="s">
        <v>291</v>
      </c>
    </row>
    <row r="241" spans="1:1" x14ac:dyDescent="0.25">
      <c r="A241" s="1" t="s">
        <v>292</v>
      </c>
    </row>
    <row r="242" spans="1:1" x14ac:dyDescent="0.25">
      <c r="A242" s="1" t="s">
        <v>293</v>
      </c>
    </row>
    <row r="243" spans="1:1" x14ac:dyDescent="0.25">
      <c r="A243" s="1" t="s">
        <v>294</v>
      </c>
    </row>
    <row r="244" spans="1:1" x14ac:dyDescent="0.25">
      <c r="A244" s="1" t="s">
        <v>295</v>
      </c>
    </row>
    <row r="245" spans="1:1" x14ac:dyDescent="0.25">
      <c r="A245" s="1" t="s">
        <v>296</v>
      </c>
    </row>
    <row r="246" spans="1:1" x14ac:dyDescent="0.25">
      <c r="A246" s="1" t="s">
        <v>297</v>
      </c>
    </row>
    <row r="247" spans="1:1" x14ac:dyDescent="0.25">
      <c r="A247" s="1" t="s">
        <v>298</v>
      </c>
    </row>
    <row r="248" spans="1:1" x14ac:dyDescent="0.25">
      <c r="A248" s="1" t="s">
        <v>299</v>
      </c>
    </row>
    <row r="249" spans="1:1" x14ac:dyDescent="0.25">
      <c r="A249" s="1" t="s">
        <v>300</v>
      </c>
    </row>
    <row r="250" spans="1:1" x14ac:dyDescent="0.25">
      <c r="A250" s="1" t="s">
        <v>301</v>
      </c>
    </row>
    <row r="251" spans="1:1" x14ac:dyDescent="0.25">
      <c r="A251" s="1" t="s">
        <v>302</v>
      </c>
    </row>
    <row r="252" spans="1:1" x14ac:dyDescent="0.25">
      <c r="A252" s="1" t="s">
        <v>303</v>
      </c>
    </row>
    <row r="253" spans="1:1" x14ac:dyDescent="0.25">
      <c r="A253" s="1" t="s">
        <v>304</v>
      </c>
    </row>
    <row r="254" spans="1:1" x14ac:dyDescent="0.25">
      <c r="A254" s="1" t="s">
        <v>305</v>
      </c>
    </row>
    <row r="255" spans="1:1" x14ac:dyDescent="0.25">
      <c r="A255" s="1" t="s">
        <v>306</v>
      </c>
    </row>
    <row r="256" spans="1:1" x14ac:dyDescent="0.25">
      <c r="A256" s="1" t="s">
        <v>307</v>
      </c>
    </row>
    <row r="257" spans="1:1" x14ac:dyDescent="0.25">
      <c r="A257" s="1" t="s">
        <v>308</v>
      </c>
    </row>
    <row r="258" spans="1:1" x14ac:dyDescent="0.25">
      <c r="A258" s="1" t="s">
        <v>309</v>
      </c>
    </row>
    <row r="259" spans="1:1" x14ac:dyDescent="0.25">
      <c r="A259" s="1" t="s">
        <v>310</v>
      </c>
    </row>
    <row r="260" spans="1:1" x14ac:dyDescent="0.25">
      <c r="A260" s="1" t="s">
        <v>311</v>
      </c>
    </row>
    <row r="261" spans="1:1" x14ac:dyDescent="0.25">
      <c r="A261" s="1" t="s">
        <v>312</v>
      </c>
    </row>
    <row r="262" spans="1:1" x14ac:dyDescent="0.25">
      <c r="A262" s="1" t="s">
        <v>313</v>
      </c>
    </row>
    <row r="263" spans="1:1" x14ac:dyDescent="0.25">
      <c r="A263" s="1" t="s">
        <v>314</v>
      </c>
    </row>
    <row r="264" spans="1:1" x14ac:dyDescent="0.25">
      <c r="A264" s="1" t="s">
        <v>315</v>
      </c>
    </row>
    <row r="265" spans="1:1" x14ac:dyDescent="0.25">
      <c r="A265" s="1" t="s">
        <v>316</v>
      </c>
    </row>
    <row r="266" spans="1:1" x14ac:dyDescent="0.25">
      <c r="A266" s="1" t="s">
        <v>317</v>
      </c>
    </row>
    <row r="267" spans="1:1" x14ac:dyDescent="0.25">
      <c r="A267" s="1" t="s">
        <v>318</v>
      </c>
    </row>
    <row r="268" spans="1:1" x14ac:dyDescent="0.25">
      <c r="A268" s="1" t="s">
        <v>319</v>
      </c>
    </row>
    <row r="269" spans="1:1" x14ac:dyDescent="0.25">
      <c r="A269" s="1" t="s">
        <v>320</v>
      </c>
    </row>
    <row r="270" spans="1:1" x14ac:dyDescent="0.25">
      <c r="A270" s="1" t="s">
        <v>321</v>
      </c>
    </row>
    <row r="271" spans="1:1" x14ac:dyDescent="0.25">
      <c r="A271" s="1" t="s">
        <v>322</v>
      </c>
    </row>
    <row r="272" spans="1:1" x14ac:dyDescent="0.25">
      <c r="A272" s="1" t="s">
        <v>323</v>
      </c>
    </row>
    <row r="273" spans="1:1" x14ac:dyDescent="0.25">
      <c r="A273" s="1" t="s">
        <v>324</v>
      </c>
    </row>
    <row r="274" spans="1:1" x14ac:dyDescent="0.25">
      <c r="A274" s="1" t="s">
        <v>325</v>
      </c>
    </row>
    <row r="275" spans="1:1" x14ac:dyDescent="0.25">
      <c r="A275" s="1" t="s">
        <v>326</v>
      </c>
    </row>
    <row r="276" spans="1:1" x14ac:dyDescent="0.25">
      <c r="A276" s="1" t="s">
        <v>327</v>
      </c>
    </row>
    <row r="277" spans="1:1" x14ac:dyDescent="0.25">
      <c r="A277" s="1" t="s">
        <v>328</v>
      </c>
    </row>
    <row r="278" spans="1:1" x14ac:dyDescent="0.25">
      <c r="A278" s="1" t="s">
        <v>329</v>
      </c>
    </row>
    <row r="279" spans="1:1" x14ac:dyDescent="0.25">
      <c r="A279" s="1" t="s">
        <v>330</v>
      </c>
    </row>
    <row r="280" spans="1:1" x14ac:dyDescent="0.25">
      <c r="A280" s="1" t="s">
        <v>331</v>
      </c>
    </row>
    <row r="281" spans="1:1" x14ac:dyDescent="0.25">
      <c r="A281" s="1" t="s">
        <v>332</v>
      </c>
    </row>
    <row r="282" spans="1:1" x14ac:dyDescent="0.25">
      <c r="A282" s="1" t="s">
        <v>333</v>
      </c>
    </row>
    <row r="283" spans="1:1" x14ac:dyDescent="0.25">
      <c r="A283" s="1" t="s">
        <v>334</v>
      </c>
    </row>
    <row r="284" spans="1:1" x14ac:dyDescent="0.25">
      <c r="A284" s="1" t="s">
        <v>335</v>
      </c>
    </row>
    <row r="285" spans="1:1" x14ac:dyDescent="0.25">
      <c r="A285" s="1" t="s">
        <v>336</v>
      </c>
    </row>
    <row r="286" spans="1:1" x14ac:dyDescent="0.25">
      <c r="A286" s="1" t="s">
        <v>337</v>
      </c>
    </row>
    <row r="287" spans="1:1" x14ac:dyDescent="0.25">
      <c r="A287" s="1" t="s">
        <v>338</v>
      </c>
    </row>
    <row r="288" spans="1:1" x14ac:dyDescent="0.25">
      <c r="A288" s="1" t="s">
        <v>339</v>
      </c>
    </row>
    <row r="289" spans="1:1" x14ac:dyDescent="0.25">
      <c r="A289" s="1" t="s">
        <v>340</v>
      </c>
    </row>
    <row r="290" spans="1:1" x14ac:dyDescent="0.25">
      <c r="A290" s="1" t="s">
        <v>341</v>
      </c>
    </row>
    <row r="291" spans="1:1" x14ac:dyDescent="0.25">
      <c r="A291" s="1" t="s">
        <v>342</v>
      </c>
    </row>
    <row r="292" spans="1:1" x14ac:dyDescent="0.25">
      <c r="A292" s="1" t="s">
        <v>343</v>
      </c>
    </row>
    <row r="293" spans="1:1" x14ac:dyDescent="0.25">
      <c r="A293" s="1" t="s">
        <v>344</v>
      </c>
    </row>
    <row r="294" spans="1:1" x14ac:dyDescent="0.25">
      <c r="A294" s="1" t="s">
        <v>345</v>
      </c>
    </row>
    <row r="295" spans="1:1" x14ac:dyDescent="0.25">
      <c r="A295" s="1" t="s">
        <v>346</v>
      </c>
    </row>
    <row r="296" spans="1:1" x14ac:dyDescent="0.25">
      <c r="A296" s="1" t="s">
        <v>347</v>
      </c>
    </row>
    <row r="297" spans="1:1" x14ac:dyDescent="0.25">
      <c r="A297" s="1" t="s">
        <v>348</v>
      </c>
    </row>
    <row r="298" spans="1:1" x14ac:dyDescent="0.25">
      <c r="A298" s="1" t="s">
        <v>349</v>
      </c>
    </row>
    <row r="299" spans="1:1" x14ac:dyDescent="0.25">
      <c r="A299" s="1" t="s">
        <v>350</v>
      </c>
    </row>
    <row r="300" spans="1:1" x14ac:dyDescent="0.25">
      <c r="A300" s="1" t="s">
        <v>351</v>
      </c>
    </row>
    <row r="301" spans="1:1" x14ac:dyDescent="0.25">
      <c r="A301" s="1" t="s">
        <v>352</v>
      </c>
    </row>
    <row r="302" spans="1:1" x14ac:dyDescent="0.25">
      <c r="A302" s="1" t="s">
        <v>353</v>
      </c>
    </row>
    <row r="303" spans="1:1" x14ac:dyDescent="0.25">
      <c r="A303" s="1" t="s">
        <v>354</v>
      </c>
    </row>
    <row r="304" spans="1:1" x14ac:dyDescent="0.25">
      <c r="A304" s="1" t="s">
        <v>355</v>
      </c>
    </row>
    <row r="305" spans="1:1" x14ac:dyDescent="0.25">
      <c r="A305" s="1" t="s">
        <v>356</v>
      </c>
    </row>
    <row r="306" spans="1:1" x14ac:dyDescent="0.25">
      <c r="A306" s="1" t="s">
        <v>357</v>
      </c>
    </row>
    <row r="307" spans="1:1" x14ac:dyDescent="0.25">
      <c r="A307" s="1" t="s">
        <v>358</v>
      </c>
    </row>
    <row r="308" spans="1:1" x14ac:dyDescent="0.25">
      <c r="A308" s="1" t="s">
        <v>359</v>
      </c>
    </row>
    <row r="309" spans="1:1" x14ac:dyDescent="0.25">
      <c r="A309" s="1" t="s">
        <v>360</v>
      </c>
    </row>
    <row r="310" spans="1:1" x14ac:dyDescent="0.25">
      <c r="A310" s="1" t="s">
        <v>361</v>
      </c>
    </row>
    <row r="311" spans="1:1" x14ac:dyDescent="0.25">
      <c r="A311" s="1" t="s">
        <v>362</v>
      </c>
    </row>
    <row r="312" spans="1:1" x14ac:dyDescent="0.25">
      <c r="A312" s="1" t="s">
        <v>363</v>
      </c>
    </row>
    <row r="313" spans="1:1" x14ac:dyDescent="0.25">
      <c r="A313" s="1" t="s">
        <v>364</v>
      </c>
    </row>
    <row r="314" spans="1:1" x14ac:dyDescent="0.25">
      <c r="A314" s="1" t="s">
        <v>365</v>
      </c>
    </row>
    <row r="315" spans="1:1" x14ac:dyDescent="0.25">
      <c r="A315" s="1" t="s">
        <v>366</v>
      </c>
    </row>
    <row r="316" spans="1:1" x14ac:dyDescent="0.25">
      <c r="A316" s="1" t="s">
        <v>367</v>
      </c>
    </row>
    <row r="317" spans="1:1" x14ac:dyDescent="0.25">
      <c r="A317" s="1" t="s">
        <v>368</v>
      </c>
    </row>
    <row r="318" spans="1:1" x14ac:dyDescent="0.25">
      <c r="A318" s="1" t="s">
        <v>369</v>
      </c>
    </row>
    <row r="319" spans="1:1" x14ac:dyDescent="0.25">
      <c r="A319" s="1" t="s">
        <v>370</v>
      </c>
    </row>
    <row r="320" spans="1:1" x14ac:dyDescent="0.25">
      <c r="A320" s="1" t="s">
        <v>371</v>
      </c>
    </row>
    <row r="321" spans="1:1" x14ac:dyDescent="0.25">
      <c r="A321" s="1" t="s">
        <v>372</v>
      </c>
    </row>
    <row r="322" spans="1:1" x14ac:dyDescent="0.25">
      <c r="A322" s="1" t="s">
        <v>373</v>
      </c>
    </row>
    <row r="323" spans="1:1" x14ac:dyDescent="0.25">
      <c r="A323" s="1" t="s">
        <v>374</v>
      </c>
    </row>
    <row r="324" spans="1:1" x14ac:dyDescent="0.25">
      <c r="A324" s="1" t="s">
        <v>375</v>
      </c>
    </row>
    <row r="325" spans="1:1" x14ac:dyDescent="0.25">
      <c r="A325" s="1" t="s">
        <v>376</v>
      </c>
    </row>
    <row r="326" spans="1:1" x14ac:dyDescent="0.25">
      <c r="A326" s="1" t="s">
        <v>377</v>
      </c>
    </row>
    <row r="327" spans="1:1" x14ac:dyDescent="0.25">
      <c r="A327" s="1" t="s">
        <v>378</v>
      </c>
    </row>
    <row r="328" spans="1:1" x14ac:dyDescent="0.25">
      <c r="A328" s="1" t="s">
        <v>379</v>
      </c>
    </row>
    <row r="329" spans="1:1" x14ac:dyDescent="0.25">
      <c r="A329" s="1" t="s">
        <v>380</v>
      </c>
    </row>
    <row r="330" spans="1:1" x14ac:dyDescent="0.25">
      <c r="A330" s="1" t="s">
        <v>381</v>
      </c>
    </row>
    <row r="331" spans="1:1" x14ac:dyDescent="0.25">
      <c r="A331" s="1" t="s">
        <v>382</v>
      </c>
    </row>
    <row r="332" spans="1:1" x14ac:dyDescent="0.25">
      <c r="A332" s="1" t="s">
        <v>383</v>
      </c>
    </row>
    <row r="333" spans="1:1" x14ac:dyDescent="0.25">
      <c r="A333" s="1" t="s">
        <v>384</v>
      </c>
    </row>
    <row r="334" spans="1:1" x14ac:dyDescent="0.25">
      <c r="A334" s="1" t="s">
        <v>385</v>
      </c>
    </row>
    <row r="335" spans="1:1" x14ac:dyDescent="0.25">
      <c r="A335" s="1" t="s">
        <v>386</v>
      </c>
    </row>
    <row r="336" spans="1:1" x14ac:dyDescent="0.25">
      <c r="A336" s="1" t="s">
        <v>387</v>
      </c>
    </row>
    <row r="337" spans="1:1" x14ac:dyDescent="0.25">
      <c r="A337" s="1" t="s">
        <v>388</v>
      </c>
    </row>
    <row r="338" spans="1:1" x14ac:dyDescent="0.25">
      <c r="A338" s="1" t="s">
        <v>389</v>
      </c>
    </row>
    <row r="339" spans="1:1" x14ac:dyDescent="0.25">
      <c r="A339" s="1" t="s">
        <v>390</v>
      </c>
    </row>
    <row r="340" spans="1:1" x14ac:dyDescent="0.25">
      <c r="A340" s="1" t="s">
        <v>391</v>
      </c>
    </row>
    <row r="341" spans="1:1" x14ac:dyDescent="0.25">
      <c r="A341" s="1" t="s">
        <v>392</v>
      </c>
    </row>
    <row r="342" spans="1:1" x14ac:dyDescent="0.25">
      <c r="A342" s="1" t="s">
        <v>393</v>
      </c>
    </row>
    <row r="343" spans="1:1" x14ac:dyDescent="0.25">
      <c r="A343" s="1" t="s">
        <v>394</v>
      </c>
    </row>
    <row r="344" spans="1:1" x14ac:dyDescent="0.25">
      <c r="A344" s="1" t="s">
        <v>395</v>
      </c>
    </row>
    <row r="345" spans="1:1" x14ac:dyDescent="0.25">
      <c r="A345" s="1" t="s">
        <v>396</v>
      </c>
    </row>
    <row r="346" spans="1:1" x14ac:dyDescent="0.25">
      <c r="A346" s="1" t="s">
        <v>397</v>
      </c>
    </row>
    <row r="347" spans="1:1" x14ac:dyDescent="0.25">
      <c r="A347" s="1" t="s">
        <v>398</v>
      </c>
    </row>
    <row r="348" spans="1:1" x14ac:dyDescent="0.25">
      <c r="A348" s="1" t="s">
        <v>399</v>
      </c>
    </row>
    <row r="349" spans="1:1" x14ac:dyDescent="0.25">
      <c r="A349" s="1" t="s">
        <v>400</v>
      </c>
    </row>
    <row r="350" spans="1:1" x14ac:dyDescent="0.25">
      <c r="A350" s="1" t="s">
        <v>401</v>
      </c>
    </row>
    <row r="351" spans="1:1" x14ac:dyDescent="0.25">
      <c r="A351" s="1" t="s">
        <v>402</v>
      </c>
    </row>
    <row r="352" spans="1:1" x14ac:dyDescent="0.25">
      <c r="A352" s="1" t="s">
        <v>403</v>
      </c>
    </row>
    <row r="353" spans="1:1" x14ac:dyDescent="0.25">
      <c r="A353" s="1" t="s">
        <v>404</v>
      </c>
    </row>
    <row r="354" spans="1:1" x14ac:dyDescent="0.25">
      <c r="A354" s="1" t="s">
        <v>405</v>
      </c>
    </row>
    <row r="355" spans="1:1" x14ac:dyDescent="0.25">
      <c r="A355" s="1" t="s">
        <v>406</v>
      </c>
    </row>
    <row r="356" spans="1:1" x14ac:dyDescent="0.25">
      <c r="A356" s="1" t="s">
        <v>407</v>
      </c>
    </row>
    <row r="357" spans="1:1" x14ac:dyDescent="0.25">
      <c r="A357" s="1" t="s">
        <v>408</v>
      </c>
    </row>
    <row r="358" spans="1:1" x14ac:dyDescent="0.25">
      <c r="A358" s="1" t="s">
        <v>409</v>
      </c>
    </row>
    <row r="359" spans="1:1" x14ac:dyDescent="0.25">
      <c r="A359" s="1" t="s">
        <v>410</v>
      </c>
    </row>
    <row r="360" spans="1:1" x14ac:dyDescent="0.25">
      <c r="A360" s="1" t="s">
        <v>411</v>
      </c>
    </row>
    <row r="361" spans="1:1" x14ac:dyDescent="0.25">
      <c r="A361" s="1" t="s">
        <v>412</v>
      </c>
    </row>
    <row r="362" spans="1:1" x14ac:dyDescent="0.25">
      <c r="A362" s="1" t="s">
        <v>413</v>
      </c>
    </row>
    <row r="363" spans="1:1" x14ac:dyDescent="0.25">
      <c r="A363" s="1" t="s">
        <v>414</v>
      </c>
    </row>
    <row r="364" spans="1:1" x14ac:dyDescent="0.25">
      <c r="A364" s="1" t="s">
        <v>415</v>
      </c>
    </row>
    <row r="365" spans="1:1" x14ac:dyDescent="0.25">
      <c r="A365" s="1" t="s">
        <v>416</v>
      </c>
    </row>
    <row r="366" spans="1:1" x14ac:dyDescent="0.25">
      <c r="A366" s="1" t="s">
        <v>417</v>
      </c>
    </row>
    <row r="367" spans="1:1" x14ac:dyDescent="0.25">
      <c r="A367" s="1" t="s">
        <v>418</v>
      </c>
    </row>
    <row r="368" spans="1:1" x14ac:dyDescent="0.25">
      <c r="A368" s="1" t="s">
        <v>419</v>
      </c>
    </row>
    <row r="369" spans="1:1" x14ac:dyDescent="0.25">
      <c r="A369" s="1" t="s">
        <v>420</v>
      </c>
    </row>
    <row r="370" spans="1:1" x14ac:dyDescent="0.25">
      <c r="A370" s="1" t="s">
        <v>421</v>
      </c>
    </row>
    <row r="371" spans="1:1" x14ac:dyDescent="0.25">
      <c r="A371" s="1" t="s">
        <v>422</v>
      </c>
    </row>
    <row r="372" spans="1:1" x14ac:dyDescent="0.25">
      <c r="A372" s="1" t="s">
        <v>423</v>
      </c>
    </row>
    <row r="373" spans="1:1" x14ac:dyDescent="0.25">
      <c r="A373" s="1" t="s">
        <v>52</v>
      </c>
    </row>
    <row r="374" spans="1:1" x14ac:dyDescent="0.25">
      <c r="A374" s="1" t="s">
        <v>424</v>
      </c>
    </row>
    <row r="375" spans="1:1" x14ac:dyDescent="0.25">
      <c r="A375" s="1" t="s">
        <v>425</v>
      </c>
    </row>
    <row r="376" spans="1:1" x14ac:dyDescent="0.25">
      <c r="A376" s="1" t="s">
        <v>426</v>
      </c>
    </row>
    <row r="377" spans="1:1" x14ac:dyDescent="0.25">
      <c r="A377" s="1" t="s">
        <v>427</v>
      </c>
    </row>
    <row r="378" spans="1:1" x14ac:dyDescent="0.25">
      <c r="A378" s="1" t="s">
        <v>428</v>
      </c>
    </row>
    <row r="379" spans="1:1" x14ac:dyDescent="0.25">
      <c r="A379" s="1" t="s">
        <v>429</v>
      </c>
    </row>
    <row r="380" spans="1:1" x14ac:dyDescent="0.25">
      <c r="A380" s="1" t="s">
        <v>430</v>
      </c>
    </row>
    <row r="381" spans="1:1" x14ac:dyDescent="0.25">
      <c r="A381" s="1" t="s">
        <v>431</v>
      </c>
    </row>
    <row r="382" spans="1:1" x14ac:dyDescent="0.25">
      <c r="A382" s="1" t="s">
        <v>432</v>
      </c>
    </row>
    <row r="383" spans="1:1" x14ac:dyDescent="0.25">
      <c r="A383" s="1" t="s">
        <v>433</v>
      </c>
    </row>
    <row r="384" spans="1:1" x14ac:dyDescent="0.25">
      <c r="A384" s="1" t="s">
        <v>434</v>
      </c>
    </row>
    <row r="385" spans="1:1" x14ac:dyDescent="0.25">
      <c r="A385" s="1" t="s">
        <v>435</v>
      </c>
    </row>
    <row r="386" spans="1:1" x14ac:dyDescent="0.25">
      <c r="A386" s="1" t="s">
        <v>436</v>
      </c>
    </row>
    <row r="387" spans="1:1" x14ac:dyDescent="0.25">
      <c r="A387" s="1" t="s">
        <v>437</v>
      </c>
    </row>
    <row r="388" spans="1:1" x14ac:dyDescent="0.25">
      <c r="A388" s="1" t="s">
        <v>438</v>
      </c>
    </row>
    <row r="389" spans="1:1" x14ac:dyDescent="0.25">
      <c r="A389" s="1" t="s">
        <v>439</v>
      </c>
    </row>
    <row r="390" spans="1:1" x14ac:dyDescent="0.25">
      <c r="A390" s="1" t="s">
        <v>440</v>
      </c>
    </row>
    <row r="391" spans="1:1" x14ac:dyDescent="0.25">
      <c r="A391" s="1" t="s">
        <v>441</v>
      </c>
    </row>
    <row r="392" spans="1:1" x14ac:dyDescent="0.25">
      <c r="A392" s="1" t="s">
        <v>442</v>
      </c>
    </row>
    <row r="393" spans="1:1" x14ac:dyDescent="0.25">
      <c r="A393" s="1" t="s">
        <v>443</v>
      </c>
    </row>
    <row r="394" spans="1:1" x14ac:dyDescent="0.25">
      <c r="A394" s="1" t="s">
        <v>444</v>
      </c>
    </row>
    <row r="395" spans="1:1" x14ac:dyDescent="0.25">
      <c r="A395" s="1" t="s">
        <v>445</v>
      </c>
    </row>
    <row r="396" spans="1:1" x14ac:dyDescent="0.25">
      <c r="A396" s="1" t="s">
        <v>446</v>
      </c>
    </row>
    <row r="397" spans="1:1" x14ac:dyDescent="0.25">
      <c r="A397" s="1" t="s">
        <v>447</v>
      </c>
    </row>
    <row r="398" spans="1:1" x14ac:dyDescent="0.25">
      <c r="A398" s="1" t="s">
        <v>448</v>
      </c>
    </row>
    <row r="399" spans="1:1" x14ac:dyDescent="0.25">
      <c r="A399" s="1" t="s">
        <v>449</v>
      </c>
    </row>
    <row r="400" spans="1:1" x14ac:dyDescent="0.25">
      <c r="A400" s="1" t="s">
        <v>450</v>
      </c>
    </row>
    <row r="401" spans="1:1" x14ac:dyDescent="0.25">
      <c r="A401" s="1" t="s">
        <v>451</v>
      </c>
    </row>
    <row r="402" spans="1:1" x14ac:dyDescent="0.25">
      <c r="A402" s="1" t="s">
        <v>452</v>
      </c>
    </row>
    <row r="403" spans="1:1" x14ac:dyDescent="0.25">
      <c r="A403" s="1" t="s">
        <v>453</v>
      </c>
    </row>
    <row r="404" spans="1:1" x14ac:dyDescent="0.25">
      <c r="A404" s="1" t="s">
        <v>454</v>
      </c>
    </row>
    <row r="405" spans="1:1" x14ac:dyDescent="0.25">
      <c r="A405" s="1" t="s">
        <v>455</v>
      </c>
    </row>
    <row r="406" spans="1:1" x14ac:dyDescent="0.25">
      <c r="A406" s="1" t="s">
        <v>456</v>
      </c>
    </row>
    <row r="407" spans="1:1" x14ac:dyDescent="0.25">
      <c r="A407" s="1" t="s">
        <v>457</v>
      </c>
    </row>
    <row r="408" spans="1:1" x14ac:dyDescent="0.25">
      <c r="A408" s="1" t="s">
        <v>458</v>
      </c>
    </row>
    <row r="409" spans="1:1" x14ac:dyDescent="0.25">
      <c r="A409" s="1" t="s">
        <v>459</v>
      </c>
    </row>
    <row r="410" spans="1:1" x14ac:dyDescent="0.25">
      <c r="A410" s="1" t="s">
        <v>460</v>
      </c>
    </row>
    <row r="411" spans="1:1" x14ac:dyDescent="0.25">
      <c r="A411" s="1" t="s">
        <v>461</v>
      </c>
    </row>
    <row r="412" spans="1:1" x14ac:dyDescent="0.25">
      <c r="A412" s="1" t="s">
        <v>462</v>
      </c>
    </row>
    <row r="413" spans="1:1" x14ac:dyDescent="0.25">
      <c r="A413" s="1" t="s">
        <v>463</v>
      </c>
    </row>
    <row r="414" spans="1:1" x14ac:dyDescent="0.25">
      <c r="A414" s="1" t="s">
        <v>464</v>
      </c>
    </row>
    <row r="415" spans="1:1" x14ac:dyDescent="0.25">
      <c r="A415" s="1" t="s">
        <v>465</v>
      </c>
    </row>
    <row r="416" spans="1:1" x14ac:dyDescent="0.25">
      <c r="A416" s="1" t="s">
        <v>466</v>
      </c>
    </row>
    <row r="417" spans="1:1" x14ac:dyDescent="0.25">
      <c r="A417" s="1" t="s">
        <v>467</v>
      </c>
    </row>
    <row r="418" spans="1:1" x14ac:dyDescent="0.25">
      <c r="A418" s="1" t="s">
        <v>468</v>
      </c>
    </row>
    <row r="419" spans="1:1" x14ac:dyDescent="0.25">
      <c r="A419" s="1" t="s">
        <v>469</v>
      </c>
    </row>
    <row r="420" spans="1:1" x14ac:dyDescent="0.25">
      <c r="A420" s="1" t="s">
        <v>470</v>
      </c>
    </row>
    <row r="421" spans="1:1" x14ac:dyDescent="0.25">
      <c r="A421" s="1" t="s">
        <v>471</v>
      </c>
    </row>
    <row r="422" spans="1:1" x14ac:dyDescent="0.25">
      <c r="A422" s="1" t="s">
        <v>472</v>
      </c>
    </row>
    <row r="423" spans="1:1" x14ac:dyDescent="0.25">
      <c r="A423" s="1" t="s">
        <v>473</v>
      </c>
    </row>
    <row r="424" spans="1:1" x14ac:dyDescent="0.25">
      <c r="A424" s="1" t="s">
        <v>474</v>
      </c>
    </row>
    <row r="425" spans="1:1" x14ac:dyDescent="0.25">
      <c r="A425" s="1" t="s">
        <v>475</v>
      </c>
    </row>
    <row r="426" spans="1:1" x14ac:dyDescent="0.25">
      <c r="A426" s="1" t="s">
        <v>476</v>
      </c>
    </row>
    <row r="427" spans="1:1" x14ac:dyDescent="0.25">
      <c r="A427" s="1" t="s">
        <v>477</v>
      </c>
    </row>
    <row r="428" spans="1:1" x14ac:dyDescent="0.25">
      <c r="A428" s="1" t="s">
        <v>478</v>
      </c>
    </row>
    <row r="429" spans="1:1" x14ac:dyDescent="0.25">
      <c r="A429" s="1" t="s">
        <v>479</v>
      </c>
    </row>
    <row r="430" spans="1:1" x14ac:dyDescent="0.25">
      <c r="A430" s="1" t="s">
        <v>480</v>
      </c>
    </row>
    <row r="431" spans="1:1" x14ac:dyDescent="0.25">
      <c r="A431" s="1" t="s">
        <v>481</v>
      </c>
    </row>
    <row r="432" spans="1:1" x14ac:dyDescent="0.25">
      <c r="A432" s="1" t="s">
        <v>482</v>
      </c>
    </row>
    <row r="433" spans="1:1" x14ac:dyDescent="0.25">
      <c r="A433" s="1" t="s">
        <v>483</v>
      </c>
    </row>
    <row r="434" spans="1:1" x14ac:dyDescent="0.25">
      <c r="A434" s="1" t="s">
        <v>484</v>
      </c>
    </row>
    <row r="435" spans="1:1" x14ac:dyDescent="0.25">
      <c r="A435" s="1" t="s">
        <v>485</v>
      </c>
    </row>
    <row r="436" spans="1:1" x14ac:dyDescent="0.25">
      <c r="A436" s="1" t="s">
        <v>486</v>
      </c>
    </row>
    <row r="437" spans="1:1" x14ac:dyDescent="0.25">
      <c r="A437" s="1" t="s">
        <v>487</v>
      </c>
    </row>
    <row r="438" spans="1:1" x14ac:dyDescent="0.25">
      <c r="A438" s="1" t="s">
        <v>488</v>
      </c>
    </row>
    <row r="439" spans="1:1" x14ac:dyDescent="0.25">
      <c r="A439" s="1" t="s">
        <v>489</v>
      </c>
    </row>
    <row r="440" spans="1:1" x14ac:dyDescent="0.25">
      <c r="A440" s="1" t="s">
        <v>490</v>
      </c>
    </row>
    <row r="441" spans="1:1" x14ac:dyDescent="0.25">
      <c r="A441" s="1" t="s">
        <v>491</v>
      </c>
    </row>
    <row r="442" spans="1:1" x14ac:dyDescent="0.25">
      <c r="A442" s="1" t="s">
        <v>492</v>
      </c>
    </row>
    <row r="443" spans="1:1" x14ac:dyDescent="0.25">
      <c r="A443" s="1" t="s">
        <v>493</v>
      </c>
    </row>
    <row r="444" spans="1:1" x14ac:dyDescent="0.25">
      <c r="A444" s="1" t="s">
        <v>494</v>
      </c>
    </row>
    <row r="445" spans="1:1" x14ac:dyDescent="0.25">
      <c r="A445" s="1" t="s">
        <v>495</v>
      </c>
    </row>
    <row r="446" spans="1:1" x14ac:dyDescent="0.25">
      <c r="A446" s="1" t="s">
        <v>496</v>
      </c>
    </row>
    <row r="447" spans="1:1" x14ac:dyDescent="0.25">
      <c r="A447" s="1" t="s">
        <v>497</v>
      </c>
    </row>
    <row r="448" spans="1:1" x14ac:dyDescent="0.25">
      <c r="A448" s="1" t="s">
        <v>498</v>
      </c>
    </row>
    <row r="449" spans="1:1" x14ac:dyDescent="0.25">
      <c r="A449" s="1" t="s">
        <v>499</v>
      </c>
    </row>
    <row r="450" spans="1:1" x14ac:dyDescent="0.25">
      <c r="A450" s="1" t="s">
        <v>500</v>
      </c>
    </row>
    <row r="451" spans="1:1" x14ac:dyDescent="0.25">
      <c r="A451" s="1" t="s">
        <v>501</v>
      </c>
    </row>
    <row r="452" spans="1:1" x14ac:dyDescent="0.25">
      <c r="A452" s="1" t="s">
        <v>502</v>
      </c>
    </row>
    <row r="453" spans="1:1" x14ac:dyDescent="0.25">
      <c r="A453" s="1" t="s">
        <v>503</v>
      </c>
    </row>
    <row r="454" spans="1:1" x14ac:dyDescent="0.25">
      <c r="A454" s="1" t="s">
        <v>504</v>
      </c>
    </row>
    <row r="455" spans="1:1" x14ac:dyDescent="0.25">
      <c r="A455" s="1" t="s">
        <v>505</v>
      </c>
    </row>
    <row r="456" spans="1:1" x14ac:dyDescent="0.25">
      <c r="A456" s="1" t="s">
        <v>506</v>
      </c>
    </row>
    <row r="457" spans="1:1" x14ac:dyDescent="0.25">
      <c r="A457" s="1" t="s">
        <v>507</v>
      </c>
    </row>
    <row r="458" spans="1:1" x14ac:dyDescent="0.25">
      <c r="A458" s="1" t="s">
        <v>508</v>
      </c>
    </row>
    <row r="459" spans="1:1" x14ac:dyDescent="0.25">
      <c r="A459" s="1" t="s">
        <v>509</v>
      </c>
    </row>
    <row r="460" spans="1:1" x14ac:dyDescent="0.25">
      <c r="A460" s="1" t="s">
        <v>510</v>
      </c>
    </row>
    <row r="461" spans="1:1" x14ac:dyDescent="0.25">
      <c r="A461" s="1" t="s">
        <v>511</v>
      </c>
    </row>
    <row r="462" spans="1:1" x14ac:dyDescent="0.25">
      <c r="A462" s="1" t="s">
        <v>512</v>
      </c>
    </row>
    <row r="463" spans="1:1" x14ac:dyDescent="0.25">
      <c r="A463" s="1" t="s">
        <v>513</v>
      </c>
    </row>
    <row r="464" spans="1:1" x14ac:dyDescent="0.25">
      <c r="A464" s="1" t="s">
        <v>514</v>
      </c>
    </row>
    <row r="465" spans="1:1" x14ac:dyDescent="0.25">
      <c r="A465" s="1" t="s">
        <v>515</v>
      </c>
    </row>
    <row r="466" spans="1:1" x14ac:dyDescent="0.25">
      <c r="A466" s="1" t="s">
        <v>51</v>
      </c>
    </row>
    <row r="467" spans="1:1" x14ac:dyDescent="0.25">
      <c r="A467" s="1" t="s">
        <v>516</v>
      </c>
    </row>
    <row r="468" spans="1:1" x14ac:dyDescent="0.25">
      <c r="A468" s="1" t="s">
        <v>517</v>
      </c>
    </row>
    <row r="469" spans="1:1" x14ac:dyDescent="0.25">
      <c r="A469" s="1" t="s">
        <v>518</v>
      </c>
    </row>
    <row r="470" spans="1:1" x14ac:dyDescent="0.25">
      <c r="A470" s="1" t="s">
        <v>519</v>
      </c>
    </row>
    <row r="471" spans="1:1" x14ac:dyDescent="0.25">
      <c r="A471" s="1" t="s">
        <v>520</v>
      </c>
    </row>
    <row r="472" spans="1:1" x14ac:dyDescent="0.25">
      <c r="A472" s="1" t="s">
        <v>521</v>
      </c>
    </row>
    <row r="473" spans="1:1" x14ac:dyDescent="0.25">
      <c r="A473" s="1" t="s">
        <v>522</v>
      </c>
    </row>
    <row r="474" spans="1:1" x14ac:dyDescent="0.25">
      <c r="A474" s="1" t="s">
        <v>523</v>
      </c>
    </row>
    <row r="475" spans="1:1" x14ac:dyDescent="0.25">
      <c r="A475" s="1" t="s">
        <v>524</v>
      </c>
    </row>
    <row r="476" spans="1:1" x14ac:dyDescent="0.25">
      <c r="A476" s="1" t="s">
        <v>525</v>
      </c>
    </row>
    <row r="477" spans="1:1" x14ac:dyDescent="0.25">
      <c r="A477" s="1" t="s">
        <v>526</v>
      </c>
    </row>
    <row r="478" spans="1:1" x14ac:dyDescent="0.25">
      <c r="A478" s="1" t="s">
        <v>527</v>
      </c>
    </row>
    <row r="479" spans="1:1" x14ac:dyDescent="0.25">
      <c r="A479" s="1" t="s">
        <v>528</v>
      </c>
    </row>
    <row r="480" spans="1:1" x14ac:dyDescent="0.25">
      <c r="A480" s="1" t="s">
        <v>529</v>
      </c>
    </row>
    <row r="481" spans="1:1" x14ac:dyDescent="0.25">
      <c r="A481" s="1" t="s">
        <v>530</v>
      </c>
    </row>
    <row r="482" spans="1:1" x14ac:dyDescent="0.25">
      <c r="A482" s="1" t="s">
        <v>531</v>
      </c>
    </row>
    <row r="483" spans="1:1" x14ac:dyDescent="0.25">
      <c r="A483" s="1" t="s">
        <v>532</v>
      </c>
    </row>
    <row r="484" spans="1:1" x14ac:dyDescent="0.25">
      <c r="A484" s="1" t="s">
        <v>533</v>
      </c>
    </row>
    <row r="485" spans="1:1" x14ac:dyDescent="0.25">
      <c r="A485" s="1" t="s">
        <v>534</v>
      </c>
    </row>
    <row r="486" spans="1:1" x14ac:dyDescent="0.25">
      <c r="A486" s="1" t="s">
        <v>535</v>
      </c>
    </row>
    <row r="487" spans="1:1" x14ac:dyDescent="0.25">
      <c r="A487" s="1" t="s">
        <v>536</v>
      </c>
    </row>
    <row r="488" spans="1:1" x14ac:dyDescent="0.25">
      <c r="A488" s="1" t="s">
        <v>537</v>
      </c>
    </row>
    <row r="489" spans="1:1" x14ac:dyDescent="0.25">
      <c r="A489" s="1" t="s">
        <v>538</v>
      </c>
    </row>
    <row r="490" spans="1:1" x14ac:dyDescent="0.25">
      <c r="A490" s="1" t="s">
        <v>539</v>
      </c>
    </row>
    <row r="491" spans="1:1" x14ac:dyDescent="0.25">
      <c r="A491" s="1" t="s">
        <v>540</v>
      </c>
    </row>
    <row r="492" spans="1:1" x14ac:dyDescent="0.25">
      <c r="A492" s="1" t="s">
        <v>541</v>
      </c>
    </row>
    <row r="493" spans="1:1" x14ac:dyDescent="0.25">
      <c r="A493" s="1" t="s">
        <v>542</v>
      </c>
    </row>
    <row r="494" spans="1:1" x14ac:dyDescent="0.25">
      <c r="A494" s="1" t="s">
        <v>543</v>
      </c>
    </row>
    <row r="495" spans="1:1" x14ac:dyDescent="0.25">
      <c r="A495" s="1" t="s">
        <v>544</v>
      </c>
    </row>
    <row r="496" spans="1:1" x14ac:dyDescent="0.25">
      <c r="A496" s="1" t="s">
        <v>545</v>
      </c>
    </row>
    <row r="497" spans="1:1" x14ac:dyDescent="0.25">
      <c r="A497" s="1" t="s">
        <v>546</v>
      </c>
    </row>
    <row r="498" spans="1:1" x14ac:dyDescent="0.25">
      <c r="A498" s="1" t="s">
        <v>547</v>
      </c>
    </row>
    <row r="499" spans="1:1" x14ac:dyDescent="0.25">
      <c r="A499" s="1" t="s">
        <v>548</v>
      </c>
    </row>
    <row r="500" spans="1:1" x14ac:dyDescent="0.25">
      <c r="A500" s="1" t="s">
        <v>549</v>
      </c>
    </row>
    <row r="501" spans="1:1" x14ac:dyDescent="0.25">
      <c r="A501" s="1" t="s">
        <v>550</v>
      </c>
    </row>
    <row r="502" spans="1:1" x14ac:dyDescent="0.25">
      <c r="A502" s="1" t="s">
        <v>551</v>
      </c>
    </row>
    <row r="503" spans="1:1" x14ac:dyDescent="0.25">
      <c r="A503" s="1" t="s">
        <v>552</v>
      </c>
    </row>
    <row r="504" spans="1:1" x14ac:dyDescent="0.25">
      <c r="A504" s="1" t="s">
        <v>553</v>
      </c>
    </row>
    <row r="505" spans="1:1" x14ac:dyDescent="0.25">
      <c r="A505" s="1" t="s">
        <v>554</v>
      </c>
    </row>
    <row r="506" spans="1:1" x14ac:dyDescent="0.25">
      <c r="A506" s="1" t="s">
        <v>555</v>
      </c>
    </row>
    <row r="507" spans="1:1" x14ac:dyDescent="0.25">
      <c r="A507" s="1" t="s">
        <v>556</v>
      </c>
    </row>
    <row r="508" spans="1:1" x14ac:dyDescent="0.25">
      <c r="A508" s="1" t="s">
        <v>557</v>
      </c>
    </row>
    <row r="509" spans="1:1" x14ac:dyDescent="0.25">
      <c r="A509" s="1" t="s">
        <v>558</v>
      </c>
    </row>
    <row r="510" spans="1:1" x14ac:dyDescent="0.25">
      <c r="A510" s="1" t="s">
        <v>559</v>
      </c>
    </row>
    <row r="511" spans="1:1" x14ac:dyDescent="0.25">
      <c r="A511" s="1" t="s">
        <v>560</v>
      </c>
    </row>
    <row r="512" spans="1:1" x14ac:dyDescent="0.25">
      <c r="A512" s="1" t="s">
        <v>561</v>
      </c>
    </row>
    <row r="513" spans="1:1" x14ac:dyDescent="0.25">
      <c r="A513" s="1" t="s">
        <v>562</v>
      </c>
    </row>
    <row r="514" spans="1:1" x14ac:dyDescent="0.25">
      <c r="A514" s="1" t="s">
        <v>563</v>
      </c>
    </row>
    <row r="515" spans="1:1" x14ac:dyDescent="0.25">
      <c r="A515" s="1" t="s">
        <v>564</v>
      </c>
    </row>
    <row r="516" spans="1:1" x14ac:dyDescent="0.25">
      <c r="A516" s="1" t="s">
        <v>565</v>
      </c>
    </row>
    <row r="517" spans="1:1" x14ac:dyDescent="0.25">
      <c r="A517" s="1" t="s">
        <v>566</v>
      </c>
    </row>
    <row r="518" spans="1:1" x14ac:dyDescent="0.25">
      <c r="A518" s="1" t="s">
        <v>567</v>
      </c>
    </row>
    <row r="519" spans="1:1" x14ac:dyDescent="0.25">
      <c r="A519" s="1" t="s">
        <v>568</v>
      </c>
    </row>
    <row r="520" spans="1:1" x14ac:dyDescent="0.25">
      <c r="A520" s="1" t="s">
        <v>569</v>
      </c>
    </row>
    <row r="521" spans="1:1" x14ac:dyDescent="0.25">
      <c r="A521" s="1" t="s">
        <v>570</v>
      </c>
    </row>
    <row r="522" spans="1:1" x14ac:dyDescent="0.25">
      <c r="A522" s="1" t="s">
        <v>571</v>
      </c>
    </row>
    <row r="523" spans="1:1" x14ac:dyDescent="0.25">
      <c r="A523" s="1" t="s">
        <v>572</v>
      </c>
    </row>
    <row r="524" spans="1:1" x14ac:dyDescent="0.25">
      <c r="A524" s="1" t="s">
        <v>573</v>
      </c>
    </row>
    <row r="525" spans="1:1" x14ac:dyDescent="0.25">
      <c r="A525" s="1" t="s">
        <v>574</v>
      </c>
    </row>
    <row r="526" spans="1:1" x14ac:dyDescent="0.25">
      <c r="A526" s="1" t="s">
        <v>575</v>
      </c>
    </row>
    <row r="527" spans="1:1" x14ac:dyDescent="0.25">
      <c r="A527" s="1" t="s">
        <v>576</v>
      </c>
    </row>
    <row r="528" spans="1:1" x14ac:dyDescent="0.25">
      <c r="A528" s="1" t="s">
        <v>577</v>
      </c>
    </row>
    <row r="529" spans="1:1" x14ac:dyDescent="0.25">
      <c r="A529" s="1" t="s">
        <v>578</v>
      </c>
    </row>
    <row r="530" spans="1:1" x14ac:dyDescent="0.25">
      <c r="A530" s="1" t="s">
        <v>579</v>
      </c>
    </row>
    <row r="531" spans="1:1" x14ac:dyDescent="0.25">
      <c r="A531" s="1" t="s">
        <v>580</v>
      </c>
    </row>
    <row r="532" spans="1:1" x14ac:dyDescent="0.25">
      <c r="A532" s="1" t="s">
        <v>581</v>
      </c>
    </row>
    <row r="533" spans="1:1" x14ac:dyDescent="0.25">
      <c r="A533" s="1" t="s">
        <v>582</v>
      </c>
    </row>
    <row r="534" spans="1:1" x14ac:dyDescent="0.25">
      <c r="A534" s="1" t="s">
        <v>583</v>
      </c>
    </row>
    <row r="535" spans="1:1" x14ac:dyDescent="0.25">
      <c r="A535" s="1" t="s">
        <v>584</v>
      </c>
    </row>
    <row r="536" spans="1:1" x14ac:dyDescent="0.25">
      <c r="A536" s="1" t="s">
        <v>585</v>
      </c>
    </row>
    <row r="537" spans="1:1" x14ac:dyDescent="0.25">
      <c r="A537" s="1" t="s">
        <v>586</v>
      </c>
    </row>
    <row r="538" spans="1:1" x14ac:dyDescent="0.25">
      <c r="A538" s="1" t="s">
        <v>587</v>
      </c>
    </row>
    <row r="539" spans="1:1" x14ac:dyDescent="0.25">
      <c r="A539" s="1" t="s">
        <v>588</v>
      </c>
    </row>
    <row r="540" spans="1:1" x14ac:dyDescent="0.25">
      <c r="A540" s="1" t="s">
        <v>589</v>
      </c>
    </row>
    <row r="541" spans="1:1" x14ac:dyDescent="0.25">
      <c r="A541" s="1" t="s">
        <v>590</v>
      </c>
    </row>
    <row r="542" spans="1:1" x14ac:dyDescent="0.25">
      <c r="A542" s="1" t="s">
        <v>591</v>
      </c>
    </row>
    <row r="543" spans="1:1" x14ac:dyDescent="0.25">
      <c r="A543" s="1" t="s">
        <v>592</v>
      </c>
    </row>
    <row r="544" spans="1:1" x14ac:dyDescent="0.25">
      <c r="A544" s="1" t="s">
        <v>593</v>
      </c>
    </row>
    <row r="545" spans="1:1" x14ac:dyDescent="0.25">
      <c r="A545" s="1" t="s">
        <v>594</v>
      </c>
    </row>
    <row r="546" spans="1:1" x14ac:dyDescent="0.25">
      <c r="A546" s="1" t="s">
        <v>595</v>
      </c>
    </row>
    <row r="547" spans="1:1" x14ac:dyDescent="0.25">
      <c r="A547" s="1" t="s">
        <v>596</v>
      </c>
    </row>
    <row r="548" spans="1:1" x14ac:dyDescent="0.25">
      <c r="A548" s="1" t="s">
        <v>597</v>
      </c>
    </row>
    <row r="549" spans="1:1" x14ac:dyDescent="0.25">
      <c r="A549" s="1" t="s">
        <v>598</v>
      </c>
    </row>
    <row r="550" spans="1:1" x14ac:dyDescent="0.25">
      <c r="A550" s="1" t="s">
        <v>599</v>
      </c>
    </row>
    <row r="551" spans="1:1" x14ac:dyDescent="0.25">
      <c r="A551" s="1" t="s">
        <v>600</v>
      </c>
    </row>
    <row r="552" spans="1:1" x14ac:dyDescent="0.25">
      <c r="A552" s="1" t="s">
        <v>601</v>
      </c>
    </row>
    <row r="553" spans="1:1" x14ac:dyDescent="0.25">
      <c r="A553" s="1" t="s">
        <v>602</v>
      </c>
    </row>
    <row r="554" spans="1:1" x14ac:dyDescent="0.25">
      <c r="A554" s="1" t="s">
        <v>603</v>
      </c>
    </row>
    <row r="555" spans="1:1" x14ac:dyDescent="0.25">
      <c r="A555" s="1" t="s">
        <v>604</v>
      </c>
    </row>
    <row r="556" spans="1:1" x14ac:dyDescent="0.25">
      <c r="A556" s="1" t="s">
        <v>605</v>
      </c>
    </row>
    <row r="557" spans="1:1" x14ac:dyDescent="0.25">
      <c r="A557" s="1" t="s">
        <v>606</v>
      </c>
    </row>
    <row r="558" spans="1:1" x14ac:dyDescent="0.25">
      <c r="A558" s="1" t="s">
        <v>607</v>
      </c>
    </row>
    <row r="559" spans="1:1" x14ac:dyDescent="0.25">
      <c r="A559" s="1" t="s">
        <v>608</v>
      </c>
    </row>
    <row r="560" spans="1:1" x14ac:dyDescent="0.25">
      <c r="A560" s="1" t="s">
        <v>609</v>
      </c>
    </row>
    <row r="561" spans="1:1" x14ac:dyDescent="0.25">
      <c r="A561" s="1" t="s">
        <v>610</v>
      </c>
    </row>
    <row r="562" spans="1:1" x14ac:dyDescent="0.25">
      <c r="A562" s="1" t="s">
        <v>611</v>
      </c>
    </row>
    <row r="563" spans="1:1" x14ac:dyDescent="0.25">
      <c r="A563" s="1" t="s">
        <v>612</v>
      </c>
    </row>
    <row r="564" spans="1:1" x14ac:dyDescent="0.25">
      <c r="A564" s="1" t="s">
        <v>613</v>
      </c>
    </row>
    <row r="565" spans="1:1" x14ac:dyDescent="0.25">
      <c r="A565" s="1" t="s">
        <v>614</v>
      </c>
    </row>
    <row r="566" spans="1:1" x14ac:dyDescent="0.25">
      <c r="A566" s="1" t="s">
        <v>615</v>
      </c>
    </row>
    <row r="567" spans="1:1" x14ac:dyDescent="0.25">
      <c r="A567" s="1" t="s">
        <v>616</v>
      </c>
    </row>
    <row r="568" spans="1:1" x14ac:dyDescent="0.25">
      <c r="A568" s="1" t="s">
        <v>617</v>
      </c>
    </row>
    <row r="569" spans="1:1" x14ac:dyDescent="0.25">
      <c r="A569" s="1" t="s">
        <v>618</v>
      </c>
    </row>
    <row r="570" spans="1:1" x14ac:dyDescent="0.25">
      <c r="A570" s="1" t="s">
        <v>619</v>
      </c>
    </row>
    <row r="571" spans="1:1" x14ac:dyDescent="0.25">
      <c r="A571" s="1" t="s">
        <v>620</v>
      </c>
    </row>
    <row r="572" spans="1:1" x14ac:dyDescent="0.25">
      <c r="A572" s="1" t="s">
        <v>621</v>
      </c>
    </row>
    <row r="573" spans="1:1" x14ac:dyDescent="0.25">
      <c r="A573" s="1" t="s">
        <v>622</v>
      </c>
    </row>
    <row r="574" spans="1:1" x14ac:dyDescent="0.25">
      <c r="A574" s="1" t="s">
        <v>623</v>
      </c>
    </row>
    <row r="575" spans="1:1" x14ac:dyDescent="0.25">
      <c r="A575" s="1" t="s">
        <v>624</v>
      </c>
    </row>
    <row r="576" spans="1:1" x14ac:dyDescent="0.25">
      <c r="A576" s="1" t="s">
        <v>625</v>
      </c>
    </row>
    <row r="577" spans="1:1" x14ac:dyDescent="0.25">
      <c r="A577" s="1" t="s">
        <v>626</v>
      </c>
    </row>
    <row r="578" spans="1:1" x14ac:dyDescent="0.25">
      <c r="A578" s="1" t="s">
        <v>627</v>
      </c>
    </row>
    <row r="579" spans="1:1" x14ac:dyDescent="0.25">
      <c r="A579" s="1" t="s">
        <v>628</v>
      </c>
    </row>
    <row r="580" spans="1:1" x14ac:dyDescent="0.25">
      <c r="A580" s="1" t="s">
        <v>629</v>
      </c>
    </row>
    <row r="581" spans="1:1" x14ac:dyDescent="0.25">
      <c r="A581" s="1" t="s">
        <v>630</v>
      </c>
    </row>
    <row r="582" spans="1:1" x14ac:dyDescent="0.25">
      <c r="A582" s="1" t="s">
        <v>631</v>
      </c>
    </row>
    <row r="583" spans="1:1" x14ac:dyDescent="0.25">
      <c r="A583" s="1" t="s">
        <v>632</v>
      </c>
    </row>
    <row r="584" spans="1:1" x14ac:dyDescent="0.25">
      <c r="A584" s="1" t="s">
        <v>633</v>
      </c>
    </row>
    <row r="585" spans="1:1" x14ac:dyDescent="0.25">
      <c r="A585" s="1" t="s">
        <v>634</v>
      </c>
    </row>
    <row r="586" spans="1:1" x14ac:dyDescent="0.25">
      <c r="A586" s="1" t="s">
        <v>635</v>
      </c>
    </row>
    <row r="587" spans="1:1" x14ac:dyDescent="0.25">
      <c r="A587" s="1" t="s">
        <v>636</v>
      </c>
    </row>
    <row r="588" spans="1:1" x14ac:dyDescent="0.25">
      <c r="A588" s="1" t="s">
        <v>637</v>
      </c>
    </row>
    <row r="589" spans="1:1" x14ac:dyDescent="0.25">
      <c r="A589" s="1" t="s">
        <v>638</v>
      </c>
    </row>
    <row r="590" spans="1:1" x14ac:dyDescent="0.25">
      <c r="A590" s="1" t="s">
        <v>639</v>
      </c>
    </row>
    <row r="591" spans="1:1" x14ac:dyDescent="0.25">
      <c r="A591" s="1" t="s">
        <v>640</v>
      </c>
    </row>
    <row r="592" spans="1:1" x14ac:dyDescent="0.25">
      <c r="A592" s="1" t="s">
        <v>641</v>
      </c>
    </row>
    <row r="593" spans="1:1" x14ac:dyDescent="0.25">
      <c r="A593" s="1" t="s">
        <v>642</v>
      </c>
    </row>
    <row r="594" spans="1:1" x14ac:dyDescent="0.25">
      <c r="A594" s="1" t="s">
        <v>643</v>
      </c>
    </row>
    <row r="595" spans="1:1" x14ac:dyDescent="0.25">
      <c r="A595" s="1" t="s">
        <v>644</v>
      </c>
    </row>
    <row r="596" spans="1:1" x14ac:dyDescent="0.25">
      <c r="A596" s="1" t="s">
        <v>645</v>
      </c>
    </row>
    <row r="597" spans="1:1" x14ac:dyDescent="0.25">
      <c r="A597" s="1" t="s">
        <v>646</v>
      </c>
    </row>
    <row r="598" spans="1:1" x14ac:dyDescent="0.25">
      <c r="A598" s="1" t="s">
        <v>647</v>
      </c>
    </row>
    <row r="599" spans="1:1" x14ac:dyDescent="0.25">
      <c r="A599" s="1" t="s">
        <v>648</v>
      </c>
    </row>
    <row r="600" spans="1:1" x14ac:dyDescent="0.25">
      <c r="A600" s="1" t="s">
        <v>649</v>
      </c>
    </row>
    <row r="601" spans="1:1" x14ac:dyDescent="0.25">
      <c r="A601" s="1" t="s">
        <v>650</v>
      </c>
    </row>
    <row r="602" spans="1:1" x14ac:dyDescent="0.25">
      <c r="A602" s="1" t="s">
        <v>651</v>
      </c>
    </row>
    <row r="603" spans="1:1" x14ac:dyDescent="0.25">
      <c r="A603" s="1" t="s">
        <v>652</v>
      </c>
    </row>
    <row r="604" spans="1:1" x14ac:dyDescent="0.25">
      <c r="A604" s="1" t="s">
        <v>653</v>
      </c>
    </row>
    <row r="605" spans="1:1" x14ac:dyDescent="0.25">
      <c r="A605" s="1" t="s">
        <v>654</v>
      </c>
    </row>
    <row r="606" spans="1:1" x14ac:dyDescent="0.25">
      <c r="A606" s="1" t="s">
        <v>655</v>
      </c>
    </row>
    <row r="607" spans="1:1" x14ac:dyDescent="0.25">
      <c r="A607" s="1" t="s">
        <v>656</v>
      </c>
    </row>
    <row r="608" spans="1:1" x14ac:dyDescent="0.25">
      <c r="A608" s="1" t="s">
        <v>657</v>
      </c>
    </row>
    <row r="609" spans="1:1" x14ac:dyDescent="0.25">
      <c r="A609" s="1" t="s">
        <v>658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B9480-135F-447F-A015-7846CAB6E13F}">
  <dimension ref="A1:D198"/>
  <sheetViews>
    <sheetView topLeftCell="A168" workbookViewId="0">
      <selection activeCell="A199" sqref="A199"/>
    </sheetView>
  </sheetViews>
  <sheetFormatPr defaultRowHeight="15" x14ac:dyDescent="0.25"/>
  <cols>
    <col min="1" max="1" width="11.140625" style="1" bestFit="1" customWidth="1"/>
  </cols>
  <sheetData>
    <row r="1" spans="1:4" x14ac:dyDescent="0.25">
      <c r="A1" s="1" t="s">
        <v>0</v>
      </c>
      <c r="B1" t="s">
        <v>1</v>
      </c>
    </row>
    <row r="2" spans="1:4" x14ac:dyDescent="0.25">
      <c r="A2" s="1">
        <v>4</v>
      </c>
      <c r="B2" s="1">
        <v>4</v>
      </c>
      <c r="D2">
        <v>4</v>
      </c>
    </row>
    <row r="3" spans="1:4" x14ac:dyDescent="0.25">
      <c r="A3" s="1">
        <v>6</v>
      </c>
      <c r="B3" s="1">
        <f>IK_diagnostics_frames[[#This Row],[Column1]]+B2</f>
        <v>10</v>
      </c>
    </row>
    <row r="4" spans="1:4" x14ac:dyDescent="0.25">
      <c r="A4" s="1">
        <v>1</v>
      </c>
      <c r="B4" s="1">
        <f>IK_diagnostics_frames[[#This Row],[Column1]]+B3</f>
        <v>11</v>
      </c>
    </row>
    <row r="5" spans="1:4" x14ac:dyDescent="0.25">
      <c r="A5" s="1">
        <v>7</v>
      </c>
      <c r="B5" s="1">
        <f>IK_diagnostics_frames[[#This Row],[Column1]]+B4</f>
        <v>18</v>
      </c>
    </row>
    <row r="6" spans="1:4" x14ac:dyDescent="0.25">
      <c r="A6" s="1">
        <v>4</v>
      </c>
      <c r="B6" s="1">
        <f>IK_diagnostics_frames[[#This Row],[Column1]]+B5</f>
        <v>22</v>
      </c>
    </row>
    <row r="7" spans="1:4" x14ac:dyDescent="0.25">
      <c r="A7" s="1">
        <v>5</v>
      </c>
      <c r="B7" s="1">
        <f>IK_diagnostics_frames[[#This Row],[Column1]]+B6</f>
        <v>27</v>
      </c>
    </row>
    <row r="8" spans="1:4" x14ac:dyDescent="0.25">
      <c r="A8" s="1">
        <v>6</v>
      </c>
      <c r="B8" s="1">
        <f>IK_diagnostics_frames[[#This Row],[Column1]]+B7</f>
        <v>33</v>
      </c>
    </row>
    <row r="9" spans="1:4" x14ac:dyDescent="0.25">
      <c r="A9" s="1">
        <v>1</v>
      </c>
      <c r="B9" s="1">
        <f>IK_diagnostics_frames[[#This Row],[Column1]]+B8</f>
        <v>34</v>
      </c>
    </row>
    <row r="10" spans="1:4" x14ac:dyDescent="0.25">
      <c r="A10" s="1">
        <v>3</v>
      </c>
      <c r="B10" s="1">
        <f>IK_diagnostics_frames[[#This Row],[Column1]]+B9</f>
        <v>37</v>
      </c>
    </row>
    <row r="11" spans="1:4" x14ac:dyDescent="0.25">
      <c r="A11" s="1">
        <v>6</v>
      </c>
      <c r="B11" s="1">
        <f>IK_diagnostics_frames[[#This Row],[Column1]]+B10</f>
        <v>43</v>
      </c>
    </row>
    <row r="12" spans="1:4" x14ac:dyDescent="0.25">
      <c r="A12" s="1">
        <v>5</v>
      </c>
      <c r="B12" s="1">
        <f>IK_diagnostics_frames[[#This Row],[Column1]]+B11</f>
        <v>48</v>
      </c>
    </row>
    <row r="13" spans="1:4" x14ac:dyDescent="0.25">
      <c r="A13" s="1">
        <v>3</v>
      </c>
      <c r="B13" s="1">
        <f>IK_diagnostics_frames[[#This Row],[Column1]]+B12</f>
        <v>51</v>
      </c>
    </row>
    <row r="14" spans="1:4" x14ac:dyDescent="0.25">
      <c r="A14" s="1">
        <v>1</v>
      </c>
      <c r="B14" s="1">
        <f>IK_diagnostics_frames[[#This Row],[Column1]]+B13</f>
        <v>52</v>
      </c>
    </row>
    <row r="15" spans="1:4" x14ac:dyDescent="0.25">
      <c r="A15" s="1">
        <v>1</v>
      </c>
      <c r="B15" s="1">
        <f>IK_diagnostics_frames[[#This Row],[Column1]]+B14</f>
        <v>53</v>
      </c>
    </row>
    <row r="16" spans="1:4" x14ac:dyDescent="0.25">
      <c r="A16" s="1">
        <v>3</v>
      </c>
      <c r="B16" s="1">
        <f>IK_diagnostics_frames[[#This Row],[Column1]]+B15</f>
        <v>56</v>
      </c>
    </row>
    <row r="17" spans="1:2" x14ac:dyDescent="0.25">
      <c r="A17" s="1">
        <v>5</v>
      </c>
      <c r="B17" s="1">
        <f>IK_diagnostics_frames[[#This Row],[Column1]]+B16</f>
        <v>61</v>
      </c>
    </row>
    <row r="18" spans="1:2" x14ac:dyDescent="0.25">
      <c r="A18" s="1">
        <v>6</v>
      </c>
      <c r="B18" s="1">
        <f>IK_diagnostics_frames[[#This Row],[Column1]]+B17</f>
        <v>67</v>
      </c>
    </row>
    <row r="19" spans="1:2" x14ac:dyDescent="0.25">
      <c r="A19" s="1">
        <v>3</v>
      </c>
      <c r="B19" s="1">
        <f>IK_diagnostics_frames[[#This Row],[Column1]]+B18</f>
        <v>70</v>
      </c>
    </row>
    <row r="20" spans="1:2" x14ac:dyDescent="0.25">
      <c r="A20" s="1">
        <v>12</v>
      </c>
      <c r="B20" s="1">
        <f>IK_diagnostics_frames[[#This Row],[Column1]]+B19</f>
        <v>82</v>
      </c>
    </row>
    <row r="21" spans="1:2" x14ac:dyDescent="0.25">
      <c r="A21" s="1">
        <v>4</v>
      </c>
      <c r="B21" s="1">
        <f>IK_diagnostics_frames[[#This Row],[Column1]]+B20</f>
        <v>86</v>
      </c>
    </row>
    <row r="22" spans="1:2" x14ac:dyDescent="0.25">
      <c r="A22" s="1">
        <v>3</v>
      </c>
      <c r="B22" s="1">
        <f>IK_diagnostics_frames[[#This Row],[Column1]]+B21</f>
        <v>89</v>
      </c>
    </row>
    <row r="23" spans="1:2" x14ac:dyDescent="0.25">
      <c r="A23" s="1">
        <v>2</v>
      </c>
      <c r="B23" s="1">
        <f>IK_diagnostics_frames[[#This Row],[Column1]]+B22</f>
        <v>91</v>
      </c>
    </row>
    <row r="24" spans="1:2" x14ac:dyDescent="0.25">
      <c r="A24" s="1">
        <v>9</v>
      </c>
      <c r="B24" s="1">
        <f>IK_diagnostics_frames[[#This Row],[Column1]]+B23</f>
        <v>100</v>
      </c>
    </row>
    <row r="25" spans="1:2" x14ac:dyDescent="0.25">
      <c r="A25" s="1">
        <v>1</v>
      </c>
      <c r="B25" s="1">
        <f>IK_diagnostics_frames[[#This Row],[Column1]]+B24</f>
        <v>101</v>
      </c>
    </row>
    <row r="26" spans="1:2" x14ac:dyDescent="0.25">
      <c r="A26" s="1">
        <v>6</v>
      </c>
      <c r="B26" s="1">
        <f>IK_diagnostics_frames[[#This Row],[Column1]]+B25</f>
        <v>107</v>
      </c>
    </row>
    <row r="27" spans="1:2" x14ac:dyDescent="0.25">
      <c r="A27" s="1">
        <v>2</v>
      </c>
      <c r="B27" s="1">
        <f>IK_diagnostics_frames[[#This Row],[Column1]]+B26</f>
        <v>109</v>
      </c>
    </row>
    <row r="28" spans="1:2" x14ac:dyDescent="0.25">
      <c r="A28" s="1">
        <v>12</v>
      </c>
      <c r="B28" s="1">
        <f>IK_diagnostics_frames[[#This Row],[Column1]]+B27</f>
        <v>121</v>
      </c>
    </row>
    <row r="29" spans="1:2" x14ac:dyDescent="0.25">
      <c r="A29" s="1">
        <v>4</v>
      </c>
      <c r="B29" s="1">
        <f>IK_diagnostics_frames[[#This Row],[Column1]]+B28</f>
        <v>125</v>
      </c>
    </row>
    <row r="30" spans="1:2" x14ac:dyDescent="0.25">
      <c r="A30" s="1">
        <v>2</v>
      </c>
      <c r="B30" s="1">
        <f>IK_diagnostics_frames[[#This Row],[Column1]]+B29</f>
        <v>127</v>
      </c>
    </row>
    <row r="31" spans="1:2" x14ac:dyDescent="0.25">
      <c r="A31" s="1">
        <v>1</v>
      </c>
      <c r="B31" s="1">
        <f>IK_diagnostics_frames[[#This Row],[Column1]]+B30</f>
        <v>128</v>
      </c>
    </row>
    <row r="32" spans="1:2" x14ac:dyDescent="0.25">
      <c r="A32" s="1">
        <v>1</v>
      </c>
      <c r="B32" s="1">
        <f>IK_diagnostics_frames[[#This Row],[Column1]]+B31</f>
        <v>129</v>
      </c>
    </row>
    <row r="33" spans="1:2" x14ac:dyDescent="0.25">
      <c r="A33" s="1">
        <v>3</v>
      </c>
      <c r="B33" s="1">
        <f>IK_diagnostics_frames[[#This Row],[Column1]]+B32</f>
        <v>132</v>
      </c>
    </row>
    <row r="34" spans="1:2" x14ac:dyDescent="0.25">
      <c r="A34" s="1">
        <v>5</v>
      </c>
      <c r="B34" s="1">
        <f>IK_diagnostics_frames[[#This Row],[Column1]]+B33</f>
        <v>137</v>
      </c>
    </row>
    <row r="35" spans="1:2" x14ac:dyDescent="0.25">
      <c r="A35" s="1">
        <v>1</v>
      </c>
      <c r="B35" s="1">
        <f>IK_diagnostics_frames[[#This Row],[Column1]]+B34</f>
        <v>138</v>
      </c>
    </row>
    <row r="36" spans="1:2" x14ac:dyDescent="0.25">
      <c r="A36" s="1">
        <v>1</v>
      </c>
      <c r="B36" s="1">
        <f>IK_diagnostics_frames[[#This Row],[Column1]]+B35</f>
        <v>139</v>
      </c>
    </row>
    <row r="37" spans="1:2" x14ac:dyDescent="0.25">
      <c r="A37" s="1">
        <v>1</v>
      </c>
      <c r="B37" s="1">
        <f>IK_diagnostics_frames[[#This Row],[Column1]]+B36</f>
        <v>140</v>
      </c>
    </row>
    <row r="38" spans="1:2" x14ac:dyDescent="0.25">
      <c r="A38" s="1">
        <v>7</v>
      </c>
      <c r="B38" s="1">
        <f>IK_diagnostics_frames[[#This Row],[Column1]]+B37</f>
        <v>147</v>
      </c>
    </row>
    <row r="39" spans="1:2" x14ac:dyDescent="0.25">
      <c r="A39" s="1">
        <v>2</v>
      </c>
      <c r="B39" s="1">
        <f>IK_diagnostics_frames[[#This Row],[Column1]]+B38</f>
        <v>149</v>
      </c>
    </row>
    <row r="40" spans="1:2" x14ac:dyDescent="0.25">
      <c r="A40" s="1">
        <v>1</v>
      </c>
      <c r="B40" s="1">
        <f>IK_diagnostics_frames[[#This Row],[Column1]]+B39</f>
        <v>150</v>
      </c>
    </row>
    <row r="41" spans="1:2" x14ac:dyDescent="0.25">
      <c r="A41" s="1">
        <v>10</v>
      </c>
      <c r="B41" s="1">
        <f>IK_diagnostics_frames[[#This Row],[Column1]]+B40</f>
        <v>160</v>
      </c>
    </row>
    <row r="42" spans="1:2" x14ac:dyDescent="0.25">
      <c r="A42" s="1">
        <v>2</v>
      </c>
      <c r="B42" s="1">
        <f>IK_diagnostics_frames[[#This Row],[Column1]]+B41</f>
        <v>162</v>
      </c>
    </row>
    <row r="43" spans="1:2" x14ac:dyDescent="0.25">
      <c r="A43" s="1">
        <v>4</v>
      </c>
      <c r="B43" s="1">
        <f>IK_diagnostics_frames[[#This Row],[Column1]]+B42</f>
        <v>166</v>
      </c>
    </row>
    <row r="44" spans="1:2" x14ac:dyDescent="0.25">
      <c r="A44" s="1">
        <v>3</v>
      </c>
      <c r="B44" s="1">
        <f>IK_diagnostics_frames[[#This Row],[Column1]]+B43</f>
        <v>169</v>
      </c>
    </row>
    <row r="45" spans="1:2" x14ac:dyDescent="0.25">
      <c r="A45" s="1">
        <v>1</v>
      </c>
      <c r="B45" s="1">
        <f>IK_diagnostics_frames[[#This Row],[Column1]]+B44</f>
        <v>170</v>
      </c>
    </row>
    <row r="46" spans="1:2" x14ac:dyDescent="0.25">
      <c r="A46" s="1">
        <v>1</v>
      </c>
      <c r="B46" s="1">
        <f>IK_diagnostics_frames[[#This Row],[Column1]]+B45</f>
        <v>171</v>
      </c>
    </row>
    <row r="47" spans="1:2" x14ac:dyDescent="0.25">
      <c r="A47" s="1">
        <v>5</v>
      </c>
      <c r="B47" s="1">
        <f>IK_diagnostics_frames[[#This Row],[Column1]]+B46</f>
        <v>176</v>
      </c>
    </row>
    <row r="48" spans="1:2" x14ac:dyDescent="0.25">
      <c r="A48" s="1">
        <v>2</v>
      </c>
      <c r="B48" s="1">
        <f>IK_diagnostics_frames[[#This Row],[Column1]]+B47</f>
        <v>178</v>
      </c>
    </row>
    <row r="49" spans="1:2" x14ac:dyDescent="0.25">
      <c r="A49" s="1">
        <v>11</v>
      </c>
      <c r="B49" s="1">
        <f>IK_diagnostics_frames[[#This Row],[Column1]]+B48</f>
        <v>189</v>
      </c>
    </row>
    <row r="50" spans="1:2" x14ac:dyDescent="0.25">
      <c r="A50" s="1">
        <v>5</v>
      </c>
      <c r="B50" s="1">
        <f>IK_diagnostics_frames[[#This Row],[Column1]]+B49</f>
        <v>194</v>
      </c>
    </row>
    <row r="51" spans="1:2" x14ac:dyDescent="0.25">
      <c r="A51" s="1">
        <v>1</v>
      </c>
      <c r="B51" s="1">
        <f>IK_diagnostics_frames[[#This Row],[Column1]]+B50</f>
        <v>195</v>
      </c>
    </row>
    <row r="52" spans="1:2" x14ac:dyDescent="0.25">
      <c r="A52" s="1">
        <v>1</v>
      </c>
      <c r="B52" s="1">
        <f>IK_diagnostics_frames[[#This Row],[Column1]]+B51</f>
        <v>196</v>
      </c>
    </row>
    <row r="53" spans="1:2" x14ac:dyDescent="0.25">
      <c r="A53" s="1">
        <v>2</v>
      </c>
      <c r="B53" s="1">
        <f>IK_diagnostics_frames[[#This Row],[Column1]]+B52</f>
        <v>198</v>
      </c>
    </row>
    <row r="54" spans="1:2" x14ac:dyDescent="0.25">
      <c r="A54" s="1">
        <v>1</v>
      </c>
      <c r="B54" s="1">
        <f>IK_diagnostics_frames[[#This Row],[Column1]]+B53</f>
        <v>199</v>
      </c>
    </row>
    <row r="55" spans="1:2" x14ac:dyDescent="0.25">
      <c r="A55" s="1">
        <v>2</v>
      </c>
      <c r="B55" s="1">
        <f>IK_diagnostics_frames[[#This Row],[Column1]]+B54</f>
        <v>201</v>
      </c>
    </row>
    <row r="56" spans="1:2" x14ac:dyDescent="0.25">
      <c r="A56" s="1">
        <v>1</v>
      </c>
      <c r="B56" s="1">
        <f>IK_diagnostics_frames[[#This Row],[Column1]]+B55</f>
        <v>202</v>
      </c>
    </row>
    <row r="57" spans="1:2" x14ac:dyDescent="0.25">
      <c r="A57" s="1">
        <v>2</v>
      </c>
      <c r="B57" s="1">
        <f>IK_diagnostics_frames[[#This Row],[Column1]]+B56</f>
        <v>204</v>
      </c>
    </row>
    <row r="58" spans="1:2" x14ac:dyDescent="0.25">
      <c r="A58" s="1">
        <v>3</v>
      </c>
      <c r="B58" s="1">
        <f>IK_diagnostics_frames[[#This Row],[Column1]]+B57</f>
        <v>207</v>
      </c>
    </row>
    <row r="59" spans="1:2" x14ac:dyDescent="0.25">
      <c r="A59" s="1">
        <v>1</v>
      </c>
      <c r="B59" s="1">
        <f>IK_diagnostics_frames[[#This Row],[Column1]]+B58</f>
        <v>208</v>
      </c>
    </row>
    <row r="60" spans="1:2" x14ac:dyDescent="0.25">
      <c r="A60" s="1">
        <v>1</v>
      </c>
      <c r="B60" s="1">
        <f>IK_diagnostics_frames[[#This Row],[Column1]]+B59</f>
        <v>209</v>
      </c>
    </row>
    <row r="61" spans="1:2" x14ac:dyDescent="0.25">
      <c r="A61" s="1">
        <v>2</v>
      </c>
      <c r="B61" s="1">
        <f>IK_diagnostics_frames[[#This Row],[Column1]]+B60</f>
        <v>211</v>
      </c>
    </row>
    <row r="62" spans="1:2" x14ac:dyDescent="0.25">
      <c r="A62" s="1">
        <v>2</v>
      </c>
      <c r="B62" s="1">
        <f>IK_diagnostics_frames[[#This Row],[Column1]]+B61</f>
        <v>213</v>
      </c>
    </row>
    <row r="63" spans="1:2" x14ac:dyDescent="0.25">
      <c r="A63" s="1">
        <v>3</v>
      </c>
      <c r="B63" s="1">
        <f>IK_diagnostics_frames[[#This Row],[Column1]]+B62</f>
        <v>216</v>
      </c>
    </row>
    <row r="64" spans="1:2" x14ac:dyDescent="0.25">
      <c r="A64" s="1">
        <v>3</v>
      </c>
      <c r="B64" s="1">
        <f>IK_diagnostics_frames[[#This Row],[Column1]]+B63</f>
        <v>219</v>
      </c>
    </row>
    <row r="65" spans="1:2" x14ac:dyDescent="0.25">
      <c r="A65" s="1">
        <v>1</v>
      </c>
      <c r="B65" s="1">
        <f>IK_diagnostics_frames[[#This Row],[Column1]]+B64</f>
        <v>220</v>
      </c>
    </row>
    <row r="66" spans="1:2" x14ac:dyDescent="0.25">
      <c r="A66" s="1">
        <v>1</v>
      </c>
      <c r="B66" s="1">
        <f>IK_diagnostics_frames[[#This Row],[Column1]]+B65</f>
        <v>221</v>
      </c>
    </row>
    <row r="67" spans="1:2" x14ac:dyDescent="0.25">
      <c r="A67" s="1">
        <v>1</v>
      </c>
      <c r="B67" s="1">
        <f>IK_diagnostics_frames[[#This Row],[Column1]]+B66</f>
        <v>222</v>
      </c>
    </row>
    <row r="68" spans="1:2" x14ac:dyDescent="0.25">
      <c r="A68" s="1">
        <v>1</v>
      </c>
      <c r="B68" s="1">
        <f>IK_diagnostics_frames[[#This Row],[Column1]]+B67</f>
        <v>223</v>
      </c>
    </row>
    <row r="69" spans="1:2" x14ac:dyDescent="0.25">
      <c r="A69" s="1">
        <v>1</v>
      </c>
      <c r="B69" s="1">
        <f>IK_diagnostics_frames[[#This Row],[Column1]]+B68</f>
        <v>224</v>
      </c>
    </row>
    <row r="70" spans="1:2" x14ac:dyDescent="0.25">
      <c r="A70" s="1">
        <v>2</v>
      </c>
      <c r="B70" s="1">
        <f>IK_diagnostics_frames[[#This Row],[Column1]]+B69</f>
        <v>226</v>
      </c>
    </row>
    <row r="71" spans="1:2" x14ac:dyDescent="0.25">
      <c r="A71" s="1">
        <v>1</v>
      </c>
      <c r="B71" s="1">
        <f>IK_diagnostics_frames[[#This Row],[Column1]]+B70</f>
        <v>227</v>
      </c>
    </row>
    <row r="72" spans="1:2" x14ac:dyDescent="0.25">
      <c r="A72" s="1">
        <v>1</v>
      </c>
      <c r="B72" s="1">
        <f>IK_diagnostics_frames[[#This Row],[Column1]]+B71</f>
        <v>228</v>
      </c>
    </row>
    <row r="73" spans="1:2" x14ac:dyDescent="0.25">
      <c r="A73" s="1">
        <v>3</v>
      </c>
      <c r="B73" s="1">
        <f>IK_diagnostics_frames[[#This Row],[Column1]]+B72</f>
        <v>231</v>
      </c>
    </row>
    <row r="74" spans="1:2" x14ac:dyDescent="0.25">
      <c r="A74" s="1">
        <v>1</v>
      </c>
      <c r="B74" s="1">
        <f>IK_diagnostics_frames[[#This Row],[Column1]]+B73</f>
        <v>232</v>
      </c>
    </row>
    <row r="75" spans="1:2" x14ac:dyDescent="0.25">
      <c r="A75" s="1">
        <v>2</v>
      </c>
      <c r="B75" s="1">
        <f>IK_diagnostics_frames[[#This Row],[Column1]]+B74</f>
        <v>234</v>
      </c>
    </row>
    <row r="76" spans="1:2" x14ac:dyDescent="0.25">
      <c r="A76" s="1">
        <v>4</v>
      </c>
      <c r="B76" s="1">
        <f>IK_diagnostics_frames[[#This Row],[Column1]]+B75</f>
        <v>238</v>
      </c>
    </row>
    <row r="77" spans="1:2" x14ac:dyDescent="0.25">
      <c r="A77" s="1">
        <v>1</v>
      </c>
      <c r="B77" s="1">
        <f>IK_diagnostics_frames[[#This Row],[Column1]]+B76</f>
        <v>239</v>
      </c>
    </row>
    <row r="78" spans="1:2" x14ac:dyDescent="0.25">
      <c r="A78" s="1">
        <v>6</v>
      </c>
      <c r="B78" s="1">
        <f>IK_diagnostics_frames[[#This Row],[Column1]]+B77</f>
        <v>245</v>
      </c>
    </row>
    <row r="79" spans="1:2" x14ac:dyDescent="0.25">
      <c r="A79" s="1">
        <v>3</v>
      </c>
      <c r="B79" s="1">
        <f>IK_diagnostics_frames[[#This Row],[Column1]]+B78</f>
        <v>248</v>
      </c>
    </row>
    <row r="80" spans="1:2" x14ac:dyDescent="0.25">
      <c r="A80" s="1">
        <v>1</v>
      </c>
      <c r="B80" s="1">
        <f>IK_diagnostics_frames[[#This Row],[Column1]]+B79</f>
        <v>249</v>
      </c>
    </row>
    <row r="81" spans="1:2" x14ac:dyDescent="0.25">
      <c r="A81" s="1">
        <v>6</v>
      </c>
      <c r="B81" s="1">
        <f>IK_diagnostics_frames[[#This Row],[Column1]]+B80</f>
        <v>255</v>
      </c>
    </row>
    <row r="82" spans="1:2" x14ac:dyDescent="0.25">
      <c r="A82" s="1">
        <v>6</v>
      </c>
      <c r="B82" s="1">
        <f>IK_diagnostics_frames[[#This Row],[Column1]]+B81</f>
        <v>261</v>
      </c>
    </row>
    <row r="83" spans="1:2" x14ac:dyDescent="0.25">
      <c r="A83" s="1">
        <v>1</v>
      </c>
      <c r="B83" s="1">
        <f>IK_diagnostics_frames[[#This Row],[Column1]]+B82</f>
        <v>262</v>
      </c>
    </row>
    <row r="84" spans="1:2" x14ac:dyDescent="0.25">
      <c r="A84" s="1">
        <v>2</v>
      </c>
      <c r="B84" s="1">
        <f>IK_diagnostics_frames[[#This Row],[Column1]]+B83</f>
        <v>264</v>
      </c>
    </row>
    <row r="85" spans="1:2" x14ac:dyDescent="0.25">
      <c r="A85" s="1">
        <v>3</v>
      </c>
      <c r="B85" s="1">
        <f>IK_diagnostics_frames[[#This Row],[Column1]]+B84</f>
        <v>267</v>
      </c>
    </row>
    <row r="86" spans="1:2" x14ac:dyDescent="0.25">
      <c r="A86" s="1">
        <v>5</v>
      </c>
      <c r="B86" s="1">
        <f>IK_diagnostics_frames[[#This Row],[Column1]]+B85</f>
        <v>272</v>
      </c>
    </row>
    <row r="87" spans="1:2" x14ac:dyDescent="0.25">
      <c r="A87" s="1">
        <v>4</v>
      </c>
      <c r="B87" s="1">
        <f>IK_diagnostics_frames[[#This Row],[Column1]]+B86</f>
        <v>276</v>
      </c>
    </row>
    <row r="88" spans="1:2" x14ac:dyDescent="0.25">
      <c r="A88" s="1">
        <v>2</v>
      </c>
      <c r="B88" s="1">
        <f>IK_diagnostics_frames[[#This Row],[Column1]]+B87</f>
        <v>278</v>
      </c>
    </row>
    <row r="89" spans="1:2" x14ac:dyDescent="0.25">
      <c r="A89" s="1">
        <v>1</v>
      </c>
      <c r="B89" s="1">
        <f>IK_diagnostics_frames[[#This Row],[Column1]]+B88</f>
        <v>279</v>
      </c>
    </row>
    <row r="90" spans="1:2" x14ac:dyDescent="0.25">
      <c r="A90" s="1">
        <v>2</v>
      </c>
      <c r="B90" s="1">
        <f>IK_diagnostics_frames[[#This Row],[Column1]]+B89</f>
        <v>281</v>
      </c>
    </row>
    <row r="91" spans="1:2" x14ac:dyDescent="0.25">
      <c r="A91" s="1">
        <v>2</v>
      </c>
      <c r="B91" s="1">
        <f>IK_diagnostics_frames[[#This Row],[Column1]]+B90</f>
        <v>283</v>
      </c>
    </row>
    <row r="92" spans="1:2" x14ac:dyDescent="0.25">
      <c r="A92" s="1">
        <v>2</v>
      </c>
      <c r="B92" s="1">
        <f>IK_diagnostics_frames[[#This Row],[Column1]]+B91</f>
        <v>285</v>
      </c>
    </row>
    <row r="93" spans="1:2" x14ac:dyDescent="0.25">
      <c r="A93" s="1">
        <v>3</v>
      </c>
      <c r="B93" s="1">
        <f>IK_diagnostics_frames[[#This Row],[Column1]]+B92</f>
        <v>288</v>
      </c>
    </row>
    <row r="94" spans="1:2" x14ac:dyDescent="0.25">
      <c r="A94" s="1">
        <v>3</v>
      </c>
      <c r="B94" s="1">
        <f>IK_diagnostics_frames[[#This Row],[Column1]]+B93</f>
        <v>291</v>
      </c>
    </row>
    <row r="95" spans="1:2" x14ac:dyDescent="0.25">
      <c r="A95" s="1">
        <v>2</v>
      </c>
      <c r="B95" s="1">
        <f>IK_diagnostics_frames[[#This Row],[Column1]]+B94</f>
        <v>293</v>
      </c>
    </row>
    <row r="96" spans="1:2" x14ac:dyDescent="0.25">
      <c r="A96" s="1">
        <v>1</v>
      </c>
      <c r="B96" s="1">
        <f>IK_diagnostics_frames[[#This Row],[Column1]]+B95</f>
        <v>294</v>
      </c>
    </row>
    <row r="97" spans="1:2" x14ac:dyDescent="0.25">
      <c r="A97" s="1">
        <v>9</v>
      </c>
      <c r="B97" s="1">
        <f>IK_diagnostics_frames[[#This Row],[Column1]]+B96</f>
        <v>303</v>
      </c>
    </row>
    <row r="98" spans="1:2" x14ac:dyDescent="0.25">
      <c r="A98" s="1">
        <v>3</v>
      </c>
      <c r="B98" s="1">
        <f>IK_diagnostics_frames[[#This Row],[Column1]]+B97</f>
        <v>306</v>
      </c>
    </row>
    <row r="99" spans="1:2" x14ac:dyDescent="0.25">
      <c r="A99" s="1">
        <v>1</v>
      </c>
      <c r="B99" s="1">
        <f>IK_diagnostics_frames[[#This Row],[Column1]]+B98</f>
        <v>307</v>
      </c>
    </row>
    <row r="100" spans="1:2" x14ac:dyDescent="0.25">
      <c r="A100" s="1">
        <v>1</v>
      </c>
      <c r="B100" s="1">
        <f>IK_diagnostics_frames[[#This Row],[Column1]]+B99</f>
        <v>308</v>
      </c>
    </row>
    <row r="101" spans="1:2" x14ac:dyDescent="0.25">
      <c r="A101" s="1">
        <v>3</v>
      </c>
      <c r="B101" s="1">
        <f>IK_diagnostics_frames[[#This Row],[Column1]]+B100</f>
        <v>311</v>
      </c>
    </row>
    <row r="102" spans="1:2" x14ac:dyDescent="0.25">
      <c r="A102" s="1">
        <v>4</v>
      </c>
      <c r="B102" s="1">
        <f>IK_diagnostics_frames[[#This Row],[Column1]]+B101</f>
        <v>315</v>
      </c>
    </row>
    <row r="103" spans="1:2" x14ac:dyDescent="0.25">
      <c r="A103" s="1">
        <v>8</v>
      </c>
      <c r="B103" s="1">
        <f>IK_diagnostics_frames[[#This Row],[Column1]]+B102</f>
        <v>323</v>
      </c>
    </row>
    <row r="104" spans="1:2" x14ac:dyDescent="0.25">
      <c r="A104" s="1">
        <v>1</v>
      </c>
      <c r="B104" s="1">
        <f>IK_diagnostics_frames[[#This Row],[Column1]]+B103</f>
        <v>324</v>
      </c>
    </row>
    <row r="105" spans="1:2" x14ac:dyDescent="0.25">
      <c r="A105" s="1">
        <v>2</v>
      </c>
      <c r="B105" s="1">
        <f>IK_diagnostics_frames[[#This Row],[Column1]]+B104</f>
        <v>326</v>
      </c>
    </row>
    <row r="106" spans="1:2" x14ac:dyDescent="0.25">
      <c r="A106" s="1">
        <v>1</v>
      </c>
      <c r="B106" s="1">
        <f>IK_diagnostics_frames[[#This Row],[Column1]]+B105</f>
        <v>327</v>
      </c>
    </row>
    <row r="107" spans="1:2" x14ac:dyDescent="0.25">
      <c r="A107" s="1">
        <v>2</v>
      </c>
      <c r="B107" s="1">
        <f>IK_diagnostics_frames[[#This Row],[Column1]]+B106</f>
        <v>329</v>
      </c>
    </row>
    <row r="108" spans="1:2" x14ac:dyDescent="0.25">
      <c r="A108" s="1">
        <v>6</v>
      </c>
      <c r="B108" s="1">
        <f>IK_diagnostics_frames[[#This Row],[Column1]]+B107</f>
        <v>335</v>
      </c>
    </row>
    <row r="109" spans="1:2" x14ac:dyDescent="0.25">
      <c r="A109" s="1">
        <v>2</v>
      </c>
      <c r="B109" s="1">
        <f>IK_diagnostics_frames[[#This Row],[Column1]]+B108</f>
        <v>337</v>
      </c>
    </row>
    <row r="110" spans="1:2" x14ac:dyDescent="0.25">
      <c r="A110" s="1">
        <v>1</v>
      </c>
      <c r="B110" s="1">
        <f>IK_diagnostics_frames[[#This Row],[Column1]]+B109</f>
        <v>338</v>
      </c>
    </row>
    <row r="111" spans="1:2" x14ac:dyDescent="0.25">
      <c r="A111" s="1">
        <v>1</v>
      </c>
      <c r="B111" s="1">
        <f>IK_diagnostics_frames[[#This Row],[Column1]]+B110</f>
        <v>339</v>
      </c>
    </row>
    <row r="112" spans="1:2" x14ac:dyDescent="0.25">
      <c r="A112" s="1">
        <v>4</v>
      </c>
      <c r="B112" s="1">
        <f>IK_diagnostics_frames[[#This Row],[Column1]]+B111</f>
        <v>343</v>
      </c>
    </row>
    <row r="113" spans="1:2" x14ac:dyDescent="0.25">
      <c r="A113" s="1">
        <v>4</v>
      </c>
      <c r="B113" s="1">
        <f>IK_diagnostics_frames[[#This Row],[Column1]]+B112</f>
        <v>347</v>
      </c>
    </row>
    <row r="114" spans="1:2" x14ac:dyDescent="0.25">
      <c r="A114" s="1">
        <v>2</v>
      </c>
      <c r="B114" s="1">
        <f>IK_diagnostics_frames[[#This Row],[Column1]]+B113</f>
        <v>349</v>
      </c>
    </row>
    <row r="115" spans="1:2" x14ac:dyDescent="0.25">
      <c r="A115" s="1">
        <v>3</v>
      </c>
      <c r="B115" s="1">
        <f>IK_diagnostics_frames[[#This Row],[Column1]]+B114</f>
        <v>352</v>
      </c>
    </row>
    <row r="116" spans="1:2" x14ac:dyDescent="0.25">
      <c r="A116" s="1">
        <v>2</v>
      </c>
      <c r="B116" s="1">
        <f>IK_diagnostics_frames[[#This Row],[Column1]]+B115</f>
        <v>354</v>
      </c>
    </row>
    <row r="117" spans="1:2" x14ac:dyDescent="0.25">
      <c r="A117" s="1">
        <v>4</v>
      </c>
      <c r="B117" s="1">
        <f>IK_diagnostics_frames[[#This Row],[Column1]]+B116</f>
        <v>358</v>
      </c>
    </row>
    <row r="118" spans="1:2" x14ac:dyDescent="0.25">
      <c r="A118" s="1">
        <v>1</v>
      </c>
      <c r="B118" s="1">
        <f>IK_diagnostics_frames[[#This Row],[Column1]]+B117</f>
        <v>359</v>
      </c>
    </row>
    <row r="119" spans="1:2" x14ac:dyDescent="0.25">
      <c r="A119" s="1">
        <v>4</v>
      </c>
      <c r="B119" s="1">
        <f>IK_diagnostics_frames[[#This Row],[Column1]]+B118</f>
        <v>363</v>
      </c>
    </row>
    <row r="120" spans="1:2" x14ac:dyDescent="0.25">
      <c r="A120" s="1">
        <v>4</v>
      </c>
      <c r="B120" s="1">
        <f>IK_diagnostics_frames[[#This Row],[Column1]]+B119</f>
        <v>367</v>
      </c>
    </row>
    <row r="121" spans="1:2" x14ac:dyDescent="0.25">
      <c r="A121" s="1">
        <v>7</v>
      </c>
      <c r="B121" s="1">
        <f>IK_diagnostics_frames[[#This Row],[Column1]]+B120</f>
        <v>374</v>
      </c>
    </row>
    <row r="122" spans="1:2" x14ac:dyDescent="0.25">
      <c r="A122" s="1">
        <v>3</v>
      </c>
      <c r="B122" s="1">
        <f>IK_diagnostics_frames[[#This Row],[Column1]]+B121</f>
        <v>377</v>
      </c>
    </row>
    <row r="123" spans="1:2" x14ac:dyDescent="0.25">
      <c r="A123" s="1">
        <v>5</v>
      </c>
      <c r="B123" s="1">
        <f>IK_diagnostics_frames[[#This Row],[Column1]]+B122</f>
        <v>382</v>
      </c>
    </row>
    <row r="124" spans="1:2" x14ac:dyDescent="0.25">
      <c r="A124" s="1">
        <v>9</v>
      </c>
      <c r="B124" s="1">
        <f>IK_diagnostics_frames[[#This Row],[Column1]]+B123</f>
        <v>391</v>
      </c>
    </row>
    <row r="125" spans="1:2" x14ac:dyDescent="0.25">
      <c r="A125" s="1">
        <v>1</v>
      </c>
      <c r="B125" s="1">
        <f>IK_diagnostics_frames[[#This Row],[Column1]]+B124</f>
        <v>392</v>
      </c>
    </row>
    <row r="126" spans="1:2" x14ac:dyDescent="0.25">
      <c r="A126" s="1">
        <v>1</v>
      </c>
      <c r="B126" s="1">
        <f>IK_diagnostics_frames[[#This Row],[Column1]]+B125</f>
        <v>393</v>
      </c>
    </row>
    <row r="127" spans="1:2" x14ac:dyDescent="0.25">
      <c r="A127" s="1">
        <v>1</v>
      </c>
      <c r="B127" s="1">
        <f>IK_diagnostics_frames[[#This Row],[Column1]]+B126</f>
        <v>394</v>
      </c>
    </row>
    <row r="128" spans="1:2" x14ac:dyDescent="0.25">
      <c r="A128" s="1">
        <v>1</v>
      </c>
      <c r="B128" s="1">
        <f>IK_diagnostics_frames[[#This Row],[Column1]]+B127</f>
        <v>395</v>
      </c>
    </row>
    <row r="129" spans="1:2" x14ac:dyDescent="0.25">
      <c r="A129" s="1">
        <v>2</v>
      </c>
      <c r="B129" s="1">
        <f>IK_diagnostics_frames[[#This Row],[Column1]]+B128</f>
        <v>397</v>
      </c>
    </row>
    <row r="130" spans="1:2" x14ac:dyDescent="0.25">
      <c r="A130" s="1">
        <v>4</v>
      </c>
      <c r="B130" s="1">
        <f>IK_diagnostics_frames[[#This Row],[Column1]]+B129</f>
        <v>401</v>
      </c>
    </row>
    <row r="131" spans="1:2" x14ac:dyDescent="0.25">
      <c r="A131" s="1">
        <v>1</v>
      </c>
      <c r="B131" s="1">
        <f>IK_diagnostics_frames[[#This Row],[Column1]]+B130</f>
        <v>402</v>
      </c>
    </row>
    <row r="132" spans="1:2" x14ac:dyDescent="0.25">
      <c r="A132" s="1">
        <v>2</v>
      </c>
      <c r="B132" s="1">
        <f>IK_diagnostics_frames[[#This Row],[Column1]]+B131</f>
        <v>404</v>
      </c>
    </row>
    <row r="133" spans="1:2" x14ac:dyDescent="0.25">
      <c r="A133" s="1">
        <v>1</v>
      </c>
      <c r="B133" s="1">
        <f>IK_diagnostics_frames[[#This Row],[Column1]]+B132</f>
        <v>405</v>
      </c>
    </row>
    <row r="134" spans="1:2" x14ac:dyDescent="0.25">
      <c r="A134" s="1">
        <v>3</v>
      </c>
      <c r="B134" s="1">
        <f>IK_diagnostics_frames[[#This Row],[Column1]]+B133</f>
        <v>408</v>
      </c>
    </row>
    <row r="135" spans="1:2" x14ac:dyDescent="0.25">
      <c r="A135" s="1">
        <v>2</v>
      </c>
      <c r="B135" s="1">
        <f>IK_diagnostics_frames[[#This Row],[Column1]]+B134</f>
        <v>410</v>
      </c>
    </row>
    <row r="136" spans="1:2" x14ac:dyDescent="0.25">
      <c r="A136" s="1">
        <v>6</v>
      </c>
      <c r="B136" s="1">
        <f>IK_diagnostics_frames[[#This Row],[Column1]]+B135</f>
        <v>416</v>
      </c>
    </row>
    <row r="137" spans="1:2" x14ac:dyDescent="0.25">
      <c r="A137" s="1">
        <v>1</v>
      </c>
      <c r="B137" s="1">
        <f>IK_diagnostics_frames[[#This Row],[Column1]]+B136</f>
        <v>417</v>
      </c>
    </row>
    <row r="138" spans="1:2" x14ac:dyDescent="0.25">
      <c r="A138" s="1">
        <v>6</v>
      </c>
      <c r="B138" s="1">
        <f>IK_diagnostics_frames[[#This Row],[Column1]]+B137</f>
        <v>423</v>
      </c>
    </row>
    <row r="139" spans="1:2" x14ac:dyDescent="0.25">
      <c r="A139" s="1">
        <v>5</v>
      </c>
      <c r="B139" s="1">
        <f>IK_diagnostics_frames[[#This Row],[Column1]]+B138</f>
        <v>428</v>
      </c>
    </row>
    <row r="140" spans="1:2" x14ac:dyDescent="0.25">
      <c r="A140" s="1">
        <v>7</v>
      </c>
      <c r="B140" s="1">
        <f>IK_diagnostics_frames[[#This Row],[Column1]]+B139</f>
        <v>435</v>
      </c>
    </row>
    <row r="141" spans="1:2" x14ac:dyDescent="0.25">
      <c r="A141" s="1">
        <v>3</v>
      </c>
      <c r="B141" s="1">
        <f>IK_diagnostics_frames[[#This Row],[Column1]]+B140</f>
        <v>438</v>
      </c>
    </row>
    <row r="142" spans="1:2" x14ac:dyDescent="0.25">
      <c r="A142" s="1">
        <v>4</v>
      </c>
      <c r="B142" s="1">
        <f>IK_diagnostics_frames[[#This Row],[Column1]]+B141</f>
        <v>442</v>
      </c>
    </row>
    <row r="143" spans="1:2" x14ac:dyDescent="0.25">
      <c r="A143" s="1">
        <v>7</v>
      </c>
      <c r="B143" s="1">
        <f>IK_diagnostics_frames[[#This Row],[Column1]]+B142</f>
        <v>449</v>
      </c>
    </row>
    <row r="144" spans="1:2" x14ac:dyDescent="0.25">
      <c r="A144" s="1">
        <v>4</v>
      </c>
      <c r="B144" s="1">
        <f>IK_diagnostics_frames[[#This Row],[Column1]]+B143</f>
        <v>453</v>
      </c>
    </row>
    <row r="145" spans="1:2" x14ac:dyDescent="0.25">
      <c r="A145" s="1">
        <v>5</v>
      </c>
      <c r="B145" s="1">
        <f>IK_diagnostics_frames[[#This Row],[Column1]]+B144</f>
        <v>458</v>
      </c>
    </row>
    <row r="146" spans="1:2" x14ac:dyDescent="0.25">
      <c r="A146" s="1">
        <v>3</v>
      </c>
      <c r="B146" s="1">
        <f>IK_diagnostics_frames[[#This Row],[Column1]]+B145</f>
        <v>461</v>
      </c>
    </row>
    <row r="147" spans="1:2" x14ac:dyDescent="0.25">
      <c r="A147" s="1">
        <v>2</v>
      </c>
      <c r="B147" s="1">
        <f>IK_diagnostics_frames[[#This Row],[Column1]]+B146</f>
        <v>463</v>
      </c>
    </row>
    <row r="148" spans="1:2" x14ac:dyDescent="0.25">
      <c r="A148" s="1">
        <v>1</v>
      </c>
      <c r="B148" s="1">
        <f>IK_diagnostics_frames[[#This Row],[Column1]]+B147</f>
        <v>464</v>
      </c>
    </row>
    <row r="149" spans="1:2" x14ac:dyDescent="0.25">
      <c r="A149" s="1">
        <v>2</v>
      </c>
      <c r="B149" s="1">
        <f>IK_diagnostics_frames[[#This Row],[Column1]]+B148</f>
        <v>466</v>
      </c>
    </row>
    <row r="150" spans="1:2" x14ac:dyDescent="0.25">
      <c r="A150" s="1">
        <v>5</v>
      </c>
      <c r="B150" s="1">
        <f>IK_diagnostics_frames[[#This Row],[Column1]]+B149</f>
        <v>471</v>
      </c>
    </row>
    <row r="151" spans="1:2" x14ac:dyDescent="0.25">
      <c r="A151" s="1">
        <v>3</v>
      </c>
      <c r="B151" s="1">
        <f>IK_diagnostics_frames[[#This Row],[Column1]]+B150</f>
        <v>474</v>
      </c>
    </row>
    <row r="152" spans="1:2" x14ac:dyDescent="0.25">
      <c r="A152" s="1">
        <v>1</v>
      </c>
      <c r="B152" s="1">
        <f>IK_diagnostics_frames[[#This Row],[Column1]]+B151</f>
        <v>475</v>
      </c>
    </row>
    <row r="153" spans="1:2" x14ac:dyDescent="0.25">
      <c r="A153" s="1">
        <v>3</v>
      </c>
      <c r="B153" s="1">
        <f>IK_diagnostics_frames[[#This Row],[Column1]]+B152</f>
        <v>478</v>
      </c>
    </row>
    <row r="154" spans="1:2" x14ac:dyDescent="0.25">
      <c r="A154" s="1">
        <v>2</v>
      </c>
      <c r="B154" s="1">
        <f>IK_diagnostics_frames[[#This Row],[Column1]]+B153</f>
        <v>480</v>
      </c>
    </row>
    <row r="155" spans="1:2" x14ac:dyDescent="0.25">
      <c r="A155" s="1">
        <v>4</v>
      </c>
      <c r="B155" s="1">
        <f>IK_diagnostics_frames[[#This Row],[Column1]]+B154</f>
        <v>484</v>
      </c>
    </row>
    <row r="156" spans="1:2" x14ac:dyDescent="0.25">
      <c r="A156" s="1">
        <v>2</v>
      </c>
      <c r="B156" s="1">
        <f>IK_diagnostics_frames[[#This Row],[Column1]]+B155</f>
        <v>486</v>
      </c>
    </row>
    <row r="157" spans="1:2" x14ac:dyDescent="0.25">
      <c r="A157" s="1">
        <v>1</v>
      </c>
      <c r="B157" s="1">
        <f>IK_diagnostics_frames[[#This Row],[Column1]]+B156</f>
        <v>487</v>
      </c>
    </row>
    <row r="158" spans="1:2" x14ac:dyDescent="0.25">
      <c r="A158" s="1">
        <v>1</v>
      </c>
      <c r="B158" s="1">
        <f>IK_diagnostics_frames[[#This Row],[Column1]]+B157</f>
        <v>488</v>
      </c>
    </row>
    <row r="159" spans="1:2" x14ac:dyDescent="0.25">
      <c r="A159" s="1">
        <v>3</v>
      </c>
      <c r="B159" s="1">
        <f>IK_diagnostics_frames[[#This Row],[Column1]]+B158</f>
        <v>491</v>
      </c>
    </row>
    <row r="160" spans="1:2" x14ac:dyDescent="0.25">
      <c r="A160" s="1">
        <v>1</v>
      </c>
      <c r="B160" s="1">
        <f>IK_diagnostics_frames[[#This Row],[Column1]]+B159</f>
        <v>492</v>
      </c>
    </row>
    <row r="161" spans="1:2" x14ac:dyDescent="0.25">
      <c r="A161" s="1">
        <v>3</v>
      </c>
      <c r="B161" s="1">
        <f>IK_diagnostics_frames[[#This Row],[Column1]]+B160</f>
        <v>495</v>
      </c>
    </row>
    <row r="162" spans="1:2" x14ac:dyDescent="0.25">
      <c r="A162" s="1">
        <v>2</v>
      </c>
      <c r="B162" s="1">
        <f>IK_diagnostics_frames[[#This Row],[Column1]]+B161</f>
        <v>497</v>
      </c>
    </row>
    <row r="163" spans="1:2" x14ac:dyDescent="0.25">
      <c r="A163" s="1">
        <v>8</v>
      </c>
      <c r="B163" s="1">
        <f>IK_diagnostics_frames[[#This Row],[Column1]]+B162</f>
        <v>505</v>
      </c>
    </row>
    <row r="164" spans="1:2" x14ac:dyDescent="0.25">
      <c r="A164" s="1">
        <v>3</v>
      </c>
      <c r="B164" s="1">
        <f>IK_diagnostics_frames[[#This Row],[Column1]]+B163</f>
        <v>508</v>
      </c>
    </row>
    <row r="165" spans="1:2" x14ac:dyDescent="0.25">
      <c r="A165" s="1">
        <v>5</v>
      </c>
      <c r="B165" s="1">
        <f>IK_diagnostics_frames[[#This Row],[Column1]]+B164</f>
        <v>513</v>
      </c>
    </row>
    <row r="166" spans="1:2" x14ac:dyDescent="0.25">
      <c r="A166" s="1">
        <v>1</v>
      </c>
      <c r="B166" s="1">
        <f>IK_diagnostics_frames[[#This Row],[Column1]]+B165</f>
        <v>514</v>
      </c>
    </row>
    <row r="167" spans="1:2" x14ac:dyDescent="0.25">
      <c r="A167" s="1">
        <v>7</v>
      </c>
      <c r="B167" s="1">
        <f>IK_diagnostics_frames[[#This Row],[Column1]]+B166</f>
        <v>521</v>
      </c>
    </row>
    <row r="168" spans="1:2" x14ac:dyDescent="0.25">
      <c r="A168" s="1">
        <v>1</v>
      </c>
      <c r="B168" s="1">
        <f>IK_diagnostics_frames[[#This Row],[Column1]]+B167</f>
        <v>522</v>
      </c>
    </row>
    <row r="169" spans="1:2" x14ac:dyDescent="0.25">
      <c r="A169" s="1">
        <v>2</v>
      </c>
      <c r="B169" s="1">
        <f>IK_diagnostics_frames[[#This Row],[Column1]]+B168</f>
        <v>524</v>
      </c>
    </row>
    <row r="170" spans="1:2" x14ac:dyDescent="0.25">
      <c r="A170" s="1">
        <v>2</v>
      </c>
      <c r="B170" s="1">
        <f>IK_diagnostics_frames[[#This Row],[Column1]]+B169</f>
        <v>526</v>
      </c>
    </row>
    <row r="171" spans="1:2" x14ac:dyDescent="0.25">
      <c r="A171" s="1">
        <v>7</v>
      </c>
      <c r="B171" s="1">
        <f>IK_diagnostics_frames[[#This Row],[Column1]]+B170</f>
        <v>533</v>
      </c>
    </row>
    <row r="172" spans="1:2" x14ac:dyDescent="0.25">
      <c r="A172" s="1">
        <v>1</v>
      </c>
      <c r="B172" s="1">
        <f>IK_diagnostics_frames[[#This Row],[Column1]]+B171</f>
        <v>534</v>
      </c>
    </row>
    <row r="173" spans="1:2" x14ac:dyDescent="0.25">
      <c r="A173" s="1">
        <v>1</v>
      </c>
      <c r="B173" s="1">
        <f>IK_diagnostics_frames[[#This Row],[Column1]]+B172</f>
        <v>535</v>
      </c>
    </row>
    <row r="174" spans="1:2" x14ac:dyDescent="0.25">
      <c r="A174" s="1">
        <v>2</v>
      </c>
      <c r="B174" s="1">
        <f>IK_diagnostics_frames[[#This Row],[Column1]]+B173</f>
        <v>537</v>
      </c>
    </row>
    <row r="175" spans="1:2" x14ac:dyDescent="0.25">
      <c r="A175" s="1">
        <v>1</v>
      </c>
      <c r="B175" s="1">
        <f>IK_diagnostics_frames[[#This Row],[Column1]]+B174</f>
        <v>538</v>
      </c>
    </row>
    <row r="176" spans="1:2" x14ac:dyDescent="0.25">
      <c r="A176" s="1">
        <v>1</v>
      </c>
      <c r="B176" s="1">
        <f>IK_diagnostics_frames[[#This Row],[Column1]]+B175</f>
        <v>539</v>
      </c>
    </row>
    <row r="177" spans="1:2" x14ac:dyDescent="0.25">
      <c r="A177" s="1">
        <v>1</v>
      </c>
      <c r="B177" s="1">
        <f>IK_diagnostics_frames[[#This Row],[Column1]]+B176</f>
        <v>540</v>
      </c>
    </row>
    <row r="178" spans="1:2" x14ac:dyDescent="0.25">
      <c r="A178" s="1">
        <v>1</v>
      </c>
      <c r="B178" s="1">
        <f>IK_diagnostics_frames[[#This Row],[Column1]]+B177</f>
        <v>541</v>
      </c>
    </row>
    <row r="179" spans="1:2" x14ac:dyDescent="0.25">
      <c r="A179" s="1">
        <v>3</v>
      </c>
      <c r="B179" s="1">
        <f>IK_diagnostics_frames[[#This Row],[Column1]]+B178</f>
        <v>544</v>
      </c>
    </row>
    <row r="180" spans="1:2" x14ac:dyDescent="0.25">
      <c r="A180" s="1">
        <v>2</v>
      </c>
      <c r="B180" s="1">
        <f>IK_diagnostics_frames[[#This Row],[Column1]]+B179</f>
        <v>546</v>
      </c>
    </row>
    <row r="181" spans="1:2" x14ac:dyDescent="0.25">
      <c r="A181" s="1">
        <v>1</v>
      </c>
      <c r="B181" s="1">
        <f>IK_diagnostics_frames[[#This Row],[Column1]]+B180</f>
        <v>547</v>
      </c>
    </row>
    <row r="182" spans="1:2" x14ac:dyDescent="0.25">
      <c r="A182" s="1">
        <v>1</v>
      </c>
      <c r="B182" s="1">
        <f>IK_diagnostics_frames[[#This Row],[Column1]]+B181</f>
        <v>548</v>
      </c>
    </row>
    <row r="183" spans="1:2" x14ac:dyDescent="0.25">
      <c r="A183" s="1">
        <v>5</v>
      </c>
      <c r="B183" s="1">
        <f>IK_diagnostics_frames[[#This Row],[Column1]]+B182</f>
        <v>553</v>
      </c>
    </row>
    <row r="184" spans="1:2" x14ac:dyDescent="0.25">
      <c r="A184" s="1">
        <v>1</v>
      </c>
      <c r="B184" s="1">
        <f>IK_diagnostics_frames[[#This Row],[Column1]]+B183</f>
        <v>554</v>
      </c>
    </row>
    <row r="185" spans="1:2" x14ac:dyDescent="0.25">
      <c r="A185" s="1">
        <v>11</v>
      </c>
      <c r="B185" s="1">
        <f>IK_diagnostics_frames[[#This Row],[Column1]]+B184</f>
        <v>565</v>
      </c>
    </row>
    <row r="186" spans="1:2" x14ac:dyDescent="0.25">
      <c r="A186" s="1">
        <v>3</v>
      </c>
      <c r="B186" s="1">
        <f>IK_diagnostics_frames[[#This Row],[Column1]]+B185</f>
        <v>568</v>
      </c>
    </row>
    <row r="187" spans="1:2" x14ac:dyDescent="0.25">
      <c r="A187" s="1">
        <v>7</v>
      </c>
      <c r="B187" s="1">
        <f>IK_diagnostics_frames[[#This Row],[Column1]]+B186</f>
        <v>575</v>
      </c>
    </row>
    <row r="188" spans="1:2" x14ac:dyDescent="0.25">
      <c r="A188" s="1">
        <v>1</v>
      </c>
      <c r="B188" s="1">
        <f>IK_diagnostics_frames[[#This Row],[Column1]]+B187</f>
        <v>576</v>
      </c>
    </row>
    <row r="189" spans="1:2" x14ac:dyDescent="0.25">
      <c r="A189" s="1">
        <v>7</v>
      </c>
      <c r="B189" s="1">
        <f>IK_diagnostics_frames[[#This Row],[Column1]]+B188</f>
        <v>583</v>
      </c>
    </row>
    <row r="190" spans="1:2" x14ac:dyDescent="0.25">
      <c r="A190" s="1">
        <v>2</v>
      </c>
      <c r="B190" s="1">
        <f>IK_diagnostics_frames[[#This Row],[Column1]]+B189</f>
        <v>585</v>
      </c>
    </row>
    <row r="191" spans="1:2" x14ac:dyDescent="0.25">
      <c r="A191" s="1">
        <v>1</v>
      </c>
      <c r="B191" s="1">
        <f>IK_diagnostics_frames[[#This Row],[Column1]]+B190</f>
        <v>586</v>
      </c>
    </row>
    <row r="192" spans="1:2" x14ac:dyDescent="0.25">
      <c r="A192" s="1">
        <v>6</v>
      </c>
      <c r="B192" s="1">
        <f>IK_diagnostics_frames[[#This Row],[Column1]]+B191</f>
        <v>592</v>
      </c>
    </row>
    <row r="193" spans="1:2" x14ac:dyDescent="0.25">
      <c r="A193" s="1">
        <v>5</v>
      </c>
      <c r="B193" s="1">
        <f>IK_diagnostics_frames[[#This Row],[Column1]]+B192</f>
        <v>597</v>
      </c>
    </row>
    <row r="194" spans="1:2" x14ac:dyDescent="0.25">
      <c r="A194" s="1">
        <v>4</v>
      </c>
      <c r="B194" s="1">
        <f>IK_diagnostics_frames[[#This Row],[Column1]]+B193</f>
        <v>601</v>
      </c>
    </row>
    <row r="195" spans="1:2" x14ac:dyDescent="0.25">
      <c r="A195" s="1">
        <v>7</v>
      </c>
      <c r="B195" s="1">
        <f>IK_diagnostics_frames[[#This Row],[Column1]]+B194</f>
        <v>608</v>
      </c>
    </row>
    <row r="197" spans="1:2" x14ac:dyDescent="0.25">
      <c r="A197" s="1">
        <f>AVERAGE(IK_diagnostics_frames[Column1])</f>
        <v>3.134020618556701</v>
      </c>
    </row>
    <row r="198" spans="1:2" x14ac:dyDescent="0.25">
      <c r="A198" s="1">
        <f>MIN(IK_diagnostics_frames[Column1])</f>
        <v>1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CB2F1-68E6-44F6-A30D-A2D0211EEAA6}">
  <dimension ref="A1:BP318"/>
  <sheetViews>
    <sheetView topLeftCell="AS52" workbookViewId="0">
      <selection activeCell="AV83" sqref="AV83"/>
    </sheetView>
  </sheetViews>
  <sheetFormatPr defaultRowHeight="15" x14ac:dyDescent="0.25"/>
  <cols>
    <col min="1" max="1" width="11.5703125" bestFit="1" customWidth="1"/>
    <col min="2" max="2" width="11.140625" bestFit="1" customWidth="1"/>
    <col min="3" max="4" width="11.5703125" bestFit="1" customWidth="1"/>
    <col min="5" max="5" width="11.140625" bestFit="1" customWidth="1"/>
    <col min="6" max="6" width="11.5703125" bestFit="1" customWidth="1"/>
    <col min="7" max="9" width="11.140625" bestFit="1" customWidth="1"/>
    <col min="10" max="22" width="12.1406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T1" t="s">
        <v>49</v>
      </c>
      <c r="AU1" s="5">
        <v>0</v>
      </c>
      <c r="AV1" s="6">
        <v>23</v>
      </c>
      <c r="AW1" s="6">
        <v>24</v>
      </c>
      <c r="AX1" s="6">
        <v>25</v>
      </c>
      <c r="AY1" s="6">
        <v>26</v>
      </c>
      <c r="AZ1" s="6">
        <v>27</v>
      </c>
      <c r="BA1" s="6">
        <v>28</v>
      </c>
      <c r="BB1" s="6">
        <v>29</v>
      </c>
      <c r="BC1" s="6">
        <v>30</v>
      </c>
      <c r="BD1" s="6">
        <v>31</v>
      </c>
      <c r="BE1" s="6">
        <v>32</v>
      </c>
      <c r="BF1" s="6">
        <v>33</v>
      </c>
      <c r="BG1" s="6">
        <v>34</v>
      </c>
      <c r="BH1" s="6">
        <v>35</v>
      </c>
      <c r="BI1" s="6">
        <v>36</v>
      </c>
      <c r="BJ1" s="6">
        <v>37</v>
      </c>
      <c r="BK1" s="6">
        <v>38</v>
      </c>
      <c r="BL1" s="6">
        <v>39</v>
      </c>
      <c r="BM1" s="6">
        <v>40</v>
      </c>
      <c r="BN1" s="6">
        <v>41</v>
      </c>
      <c r="BO1" s="6">
        <v>42</v>
      </c>
      <c r="BP1" s="6">
        <v>43</v>
      </c>
    </row>
    <row r="2" spans="1:68" x14ac:dyDescent="0.25">
      <c r="A2" s="1" t="s">
        <v>22</v>
      </c>
      <c r="B2" s="1">
        <v>1.78895</v>
      </c>
      <c r="C2" s="1">
        <v>6.6453600000000003E-3</v>
      </c>
      <c r="D2" s="1" t="s">
        <v>22</v>
      </c>
      <c r="E2" s="1">
        <v>0.60455199999999998</v>
      </c>
      <c r="F2" s="1" t="s">
        <v>22</v>
      </c>
      <c r="G2" s="1">
        <v>0.93620000000000003</v>
      </c>
      <c r="H2" s="1">
        <v>0.85341800000000001</v>
      </c>
      <c r="I2" s="1">
        <v>0.22345400000000001</v>
      </c>
      <c r="J2" s="1">
        <v>0.29570999999999997</v>
      </c>
      <c r="K2" s="1">
        <v>2.8767399999999999</v>
      </c>
      <c r="L2" s="1" t="s">
        <v>22</v>
      </c>
      <c r="M2" s="1">
        <v>1.7964199999999999</v>
      </c>
      <c r="N2" s="1">
        <v>2.6803400000000002</v>
      </c>
      <c r="O2" s="1">
        <v>0.183367</v>
      </c>
      <c r="P2" s="1">
        <v>0.39331700000000003</v>
      </c>
      <c r="Q2" s="1">
        <v>0.36563600000000002</v>
      </c>
      <c r="R2" s="1">
        <v>1.96984</v>
      </c>
      <c r="S2" s="1">
        <v>4.0694400000000001E-4</v>
      </c>
      <c r="T2" s="1">
        <v>0.30128500000000003</v>
      </c>
      <c r="U2" s="1">
        <v>0.96213199999999999</v>
      </c>
      <c r="V2" s="1" t="s">
        <v>23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T2" t="s">
        <v>48</v>
      </c>
      <c r="AU2" s="7">
        <v>4</v>
      </c>
      <c r="AV2">
        <f ca="1">AVERAGE(INDIRECT(ADDRESS($AU1+2, AV$1)):INDIRECT(ADDRESS($AU2+1, AV$1)))</f>
        <v>2.4714200000000001E-5</v>
      </c>
      <c r="AW2">
        <f ca="1">AVERAGE(INDIRECT(ADDRESS($AU1+2, AW$1)):INDIRECT(ADDRESS($AU2+1, AW$1)))</f>
        <v>8.3100000000000007E-2</v>
      </c>
      <c r="AX2">
        <f ca="1">AVERAGE(INDIRECT(ADDRESS($AU1+2, AX$1)):INDIRECT(ADDRESS($AU2+1, AX$1)))</f>
        <v>1.6613400000000001E-3</v>
      </c>
      <c r="AY2">
        <f ca="1">AVERAGE(INDIRECT(ADDRESS($AU1+2, AY$1)):INDIRECT(ADDRESS($AU2+1, AY$1)))</f>
        <v>2.2945358349999999E-4</v>
      </c>
      <c r="AZ2">
        <f ca="1">AVERAGE(INDIRECT(ADDRESS($AU1+2, AZ$1)):INDIRECT(ADDRESS($AU2+1, AZ$1)))</f>
        <v>0.19523200000000002</v>
      </c>
      <c r="BA2">
        <f ca="1">AVERAGE(INDIRECT(ADDRESS($AU1+2, BA$1)):INDIRECT(ADDRESS($AU2+1, BA$1)))</f>
        <v>1.47706E-2</v>
      </c>
      <c r="BB2">
        <f ca="1">AVERAGE(INDIRECT(ADDRESS($AU1+2, BB$1)):INDIRECT(ADDRESS($AU2+1, BB$1)))</f>
        <v>0.19537400000000002</v>
      </c>
      <c r="BC2">
        <f ca="1">AVERAGE(INDIRECT(ADDRESS($AU1+2, BC$1)):INDIRECT(ADDRESS($AU2+1, BC$1)))</f>
        <v>0.5480330000000001</v>
      </c>
      <c r="BD2">
        <f ca="1">AVERAGE(INDIRECT(ADDRESS($AU1+2, BD$1)):INDIRECT(ADDRESS($AU2+1, BD$1)))</f>
        <v>0.29191649999999997</v>
      </c>
      <c r="BE2">
        <f ca="1">AVERAGE(INDIRECT(ADDRESS($AU1+2, BE$1)):INDIRECT(ADDRESS($AU2+1, BE$1)))</f>
        <v>0.17811950000000001</v>
      </c>
      <c r="BF2">
        <f ca="1">AVERAGE(INDIRECT(ADDRESS($AU1+2, BF$1)):INDIRECT(ADDRESS($AU2+1, BF$1)))</f>
        <v>0.27204499999999998</v>
      </c>
      <c r="BG2">
        <f ca="1">AVERAGE(INDIRECT(ADDRESS($AU1+2, BG$1)):INDIRECT(ADDRESS($AU2+1, BG$1)))</f>
        <v>0.11990575000000001</v>
      </c>
      <c r="BH2">
        <f ca="1">AVERAGE(INDIRECT(ADDRESS($AU1+2, BH$1)):INDIRECT(ADDRESS($AU2+1, BH$1)))</f>
        <v>0.85210449999999993</v>
      </c>
      <c r="BI2">
        <f ca="1">AVERAGE(INDIRECT(ADDRESS($AU1+2, BI$1)):INDIRECT(ADDRESS($AU2+1, BI$1)))</f>
        <v>0.67367055000000009</v>
      </c>
      <c r="BJ2">
        <f ca="1">AVERAGE(INDIRECT(ADDRESS($AU1+2, BJ$1)):INDIRECT(ADDRESS($AU2+1, BJ$1)))</f>
        <v>9.3538999999999997E-2</v>
      </c>
      <c r="BK2">
        <f ca="1">AVERAGE(INDIRECT(ADDRESS($AU1+2, BK$1)):INDIRECT(ADDRESS($AU2+1, BK$1)))</f>
        <v>0.10289606100000001</v>
      </c>
      <c r="BL2">
        <f ca="1">AVERAGE(INDIRECT(ADDRESS($AU1+2, BL$1)):INDIRECT(ADDRESS($AU2+1, BL$1)))</f>
        <v>0.116787</v>
      </c>
      <c r="BM2">
        <f ca="1">AVERAGE(INDIRECT(ADDRESS($AU1+2, BM$1)):INDIRECT(ADDRESS($AU2+1, BM$1)))</f>
        <v>0.13760749999999999</v>
      </c>
      <c r="BN2">
        <f ca="1">AVERAGE(INDIRECT(ADDRESS($AU1+2, BN$1)):INDIRECT(ADDRESS($AU2+1, BN$1)))</f>
        <v>6.1058163999999998E-2</v>
      </c>
      <c r="BO2">
        <f ca="1">AVERAGE(INDIRECT(ADDRESS($AU1+2, BO$1)):INDIRECT(ADDRESS($AU2+1, BO$1)))</f>
        <v>0.28821904999999998</v>
      </c>
      <c r="BP2">
        <f ca="1">AVERAGE(INDIRECT(ADDRESS($AU1+2, BP$1)):INDIRECT(ADDRESS($AU2+1, BP$1)))</f>
        <v>0.18280275000000004</v>
      </c>
    </row>
    <row r="3" spans="1:68" x14ac:dyDescent="0.25">
      <c r="A3" s="1" t="s">
        <v>22</v>
      </c>
      <c r="B3" s="1">
        <v>1.61463</v>
      </c>
      <c r="C3" s="1" t="s">
        <v>22</v>
      </c>
      <c r="D3" s="2">
        <v>1.6166699999999999E-7</v>
      </c>
      <c r="E3" s="1">
        <v>1.23963</v>
      </c>
      <c r="F3" s="1">
        <v>2.95412E-2</v>
      </c>
      <c r="G3" s="1">
        <v>0.40010600000000002</v>
      </c>
      <c r="H3" s="1">
        <v>2.5508000000000002</v>
      </c>
      <c r="I3" s="1">
        <v>1.0326200000000001</v>
      </c>
      <c r="J3" s="1" t="s">
        <v>22</v>
      </c>
      <c r="K3" s="1">
        <v>1.96628</v>
      </c>
      <c r="L3" s="1">
        <v>4.5199099999999999E-2</v>
      </c>
      <c r="M3" s="1">
        <v>2.6485599999999998</v>
      </c>
      <c r="N3" s="1">
        <v>1.3830899999999999</v>
      </c>
      <c r="O3" s="1">
        <v>0.142628</v>
      </c>
      <c r="P3" s="1">
        <v>5.9211100000000003E-3</v>
      </c>
      <c r="Q3" s="1" t="s">
        <v>22</v>
      </c>
      <c r="R3" s="1">
        <v>1.8912100000000001</v>
      </c>
      <c r="S3" s="1">
        <v>0.116342</v>
      </c>
      <c r="T3" s="1">
        <v>2.7508999999999999E-2</v>
      </c>
      <c r="U3" s="1">
        <v>0.55803899999999995</v>
      </c>
      <c r="V3" s="1" t="s">
        <v>23</v>
      </c>
      <c r="W3" s="1">
        <f>ABS(IK_diagnostics_degrees__3[[#This Row],[Column1]]-A2)</f>
        <v>0</v>
      </c>
      <c r="X3" s="1">
        <f>ABS(IK_diagnostics_degrees__3[[#This Row],[Column2]]-B2)</f>
        <v>0.17432000000000003</v>
      </c>
      <c r="Y3" s="1">
        <f>ABS(IK_diagnostics_degrees__3[[#This Row],[Column3]]-C2)</f>
        <v>6.6453600000000003E-3</v>
      </c>
      <c r="Z3" s="1">
        <f>ABS(IK_diagnostics_degrees__3[[#This Row],[Column4]]-D2)</f>
        <v>1.6166699999999999E-7</v>
      </c>
      <c r="AA3" s="1">
        <f>ABS(IK_diagnostics_degrees__3[[#This Row],[Column5]]-E2)</f>
        <v>0.63507800000000003</v>
      </c>
      <c r="AB3" s="1">
        <f>ABS(IK_diagnostics_degrees__3[[#This Row],[Column6]]-F2)</f>
        <v>2.95412E-2</v>
      </c>
      <c r="AC3" s="1">
        <f>ABS(IK_diagnostics_degrees__3[[#This Row],[Column7]]-G2)</f>
        <v>0.53609400000000007</v>
      </c>
      <c r="AD3" s="1">
        <f>ABS(IK_diagnostics_degrees__3[[#This Row],[Column8]]-H2)</f>
        <v>1.6973820000000002</v>
      </c>
      <c r="AE3" s="1">
        <f>ABS(IK_diagnostics_degrees__3[[#This Row],[Column9]]-I2)</f>
        <v>0.80916600000000005</v>
      </c>
      <c r="AF3" s="1">
        <f>ABS(IK_diagnostics_degrees__3[[#This Row],[Column10]]-J2)</f>
        <v>0.29570999999999997</v>
      </c>
      <c r="AG3" s="1">
        <f>ABS(IK_diagnostics_degrees__3[[#This Row],[Column11]]-K2)</f>
        <v>0.91045999999999982</v>
      </c>
      <c r="AH3" s="1">
        <f>ABS(IK_diagnostics_degrees__3[[#This Row],[Column12]]-L2)</f>
        <v>4.5199099999999999E-2</v>
      </c>
      <c r="AI3" s="1">
        <f>ABS(IK_diagnostics_degrees__3[[#This Row],[Column13]]-M2)</f>
        <v>0.8521399999999999</v>
      </c>
      <c r="AJ3" s="1">
        <f>ABS(IK_diagnostics_degrees__3[[#This Row],[Column14]]-N2)</f>
        <v>1.2972500000000002</v>
      </c>
      <c r="AK3" s="1">
        <f>ABS(IK_diagnostics_degrees__3[[#This Row],[Column15]]-O2)</f>
        <v>4.0738999999999997E-2</v>
      </c>
      <c r="AL3" s="1">
        <f>ABS(IK_diagnostics_degrees__3[[#This Row],[Column16]]-P2)</f>
        <v>0.38739589000000002</v>
      </c>
      <c r="AM3" s="1">
        <f>ABS(IK_diagnostics_degrees__3[[#This Row],[Column17]]-Q2)</f>
        <v>0.36563600000000002</v>
      </c>
      <c r="AN3" s="1">
        <f>ABS(IK_diagnostics_degrees__3[[#This Row],[Column18]]-R2)</f>
        <v>7.8629999999999978E-2</v>
      </c>
      <c r="AO3" s="1">
        <f>ABS(IK_diagnostics_degrees__3[[#This Row],[Column19]]-S2)</f>
        <v>0.11593505599999999</v>
      </c>
      <c r="AP3" s="1">
        <f>ABS(IK_diagnostics_degrees__3[[#This Row],[Column20]]-T2)</f>
        <v>0.27377600000000002</v>
      </c>
      <c r="AQ3" s="1">
        <f>ABS(IK_diagnostics_degrees__3[[#This Row],[Column21]]-U2)</f>
        <v>0.40409300000000004</v>
      </c>
      <c r="AU3" s="8">
        <f>IK_diagnostics_frames__3[[#This Row],[Column1]]+AU2</f>
        <v>8</v>
      </c>
      <c r="AV3">
        <f ca="1">AVERAGE(INDIRECT(ADDRESS($AU2+2, AV$1)):INDIRECT(ADDRESS($AU3+1, AV$1)))</f>
        <v>0</v>
      </c>
      <c r="AW3">
        <f ca="1">AVERAGE(INDIRECT(ADDRESS($AU2+2, AW$1)):INDIRECT(ADDRESS($AU3+1, AW$1)))</f>
        <v>7.2969999999999979E-2</v>
      </c>
      <c r="AX3">
        <f ca="1">AVERAGE(INDIRECT(ADDRESS($AU2+2, AX$1)):INDIRECT(ADDRESS($AU3+1, AX$1)))</f>
        <v>4.693435E-2</v>
      </c>
      <c r="AY3">
        <f ca="1">AVERAGE(INDIRECT(ADDRESS($AU2+2, AY$1)):INDIRECT(ADDRESS($AU3+1, AY$1)))</f>
        <v>1.4805514249999999E-2</v>
      </c>
      <c r="AZ3">
        <f ca="1">AVERAGE(INDIRECT(ADDRESS($AU2+2, AZ$1)):INDIRECT(ADDRESS($AU3+1, AZ$1)))</f>
        <v>7.7474999999999961E-2</v>
      </c>
      <c r="BA3">
        <f ca="1">AVERAGE(INDIRECT(ADDRESS($AU2+2, BA$1)):INDIRECT(ADDRESS($AU3+1, BA$1)))</f>
        <v>3.9470149999999999E-3</v>
      </c>
      <c r="BB3">
        <f ca="1">AVERAGE(INDIRECT(ADDRESS($AU2+2, BB$1)):INDIRECT(ADDRESS($AU3+1, BB$1)))</f>
        <v>0.23072825</v>
      </c>
      <c r="BC3">
        <f ca="1">AVERAGE(INDIRECT(ADDRESS($AU2+2, BC$1)):INDIRECT(ADDRESS($AU3+1, BC$1)))</f>
        <v>0.35050899999999996</v>
      </c>
      <c r="BD3">
        <f ca="1">AVERAGE(INDIRECT(ADDRESS($AU2+2, BD$1)):INDIRECT(ADDRESS($AU3+1, BD$1)))</f>
        <v>0.2704275000000001</v>
      </c>
      <c r="BE3">
        <f ca="1">AVERAGE(INDIRECT(ADDRESS($AU2+2, BE$1)):INDIRECT(ADDRESS($AU3+1, BE$1)))</f>
        <v>0.17431925000000001</v>
      </c>
      <c r="BF3">
        <f ca="1">AVERAGE(INDIRECT(ADDRESS($AU2+2, BF$1)):INDIRECT(ADDRESS($AU3+1, BF$1)))</f>
        <v>0.24267249999999996</v>
      </c>
      <c r="BG3">
        <f ca="1">AVERAGE(INDIRECT(ADDRESS($AU2+2, BG$1)):INDIRECT(ADDRESS($AU3+1, BG$1)))</f>
        <v>3.3642750000000041E-2</v>
      </c>
      <c r="BH3">
        <f ca="1">AVERAGE(INDIRECT(ADDRESS($AU2+2, BH$1)):INDIRECT(ADDRESS($AU3+1, BH$1)))</f>
        <v>0.51058700000000001</v>
      </c>
      <c r="BI3">
        <f ca="1">AVERAGE(INDIRECT(ADDRESS($AU2+2, BI$1)):INDIRECT(ADDRESS($AU3+1, BI$1)))</f>
        <v>0.32443983999999998</v>
      </c>
      <c r="BJ3">
        <f ca="1">AVERAGE(INDIRECT(ADDRESS($AU2+2, BJ$1)):INDIRECT(ADDRESS($AU3+1, BJ$1)))</f>
        <v>0.13931625000000003</v>
      </c>
      <c r="BK3">
        <f ca="1">AVERAGE(INDIRECT(ADDRESS($AU2+2, BK$1)):INDIRECT(ADDRESS($AU3+1, BK$1)))</f>
        <v>0.104887175</v>
      </c>
      <c r="BL3">
        <f ca="1">AVERAGE(INDIRECT(ADDRESS($AU2+2, BL$1)):INDIRECT(ADDRESS($AU3+1, BL$1)))</f>
        <v>0.18432409999999999</v>
      </c>
      <c r="BM3">
        <f ca="1">AVERAGE(INDIRECT(ADDRESS($AU2+2, BM$1)):INDIRECT(ADDRESS($AU3+1, BM$1)))</f>
        <v>0.30195500000000008</v>
      </c>
      <c r="BN3">
        <f ca="1">AVERAGE(INDIRECT(ADDRESS($AU2+2, BN$1)):INDIRECT(ADDRESS($AU3+1, BN$1)))</f>
        <v>3.7277707500000001E-3</v>
      </c>
      <c r="BO3">
        <f ca="1">AVERAGE(INDIRECT(ADDRESS($AU2+2, BO$1)):INDIRECT(ADDRESS($AU3+1, BO$1)))</f>
        <v>0.26730999999999999</v>
      </c>
      <c r="BP3">
        <f ca="1">AVERAGE(INDIRECT(ADDRESS($AU2+2, BP$1)):INDIRECT(ADDRESS($AU3+1, BP$1)))</f>
        <v>0.39234775</v>
      </c>
    </row>
    <row r="4" spans="1:68" x14ac:dyDescent="0.25">
      <c r="A4" s="2">
        <v>4.9428400000000003E-5</v>
      </c>
      <c r="B4" s="1">
        <v>1.5292699999999999</v>
      </c>
      <c r="C4" s="1" t="s">
        <v>22</v>
      </c>
      <c r="D4" s="1" t="s">
        <v>22</v>
      </c>
      <c r="E4" s="1">
        <v>1.3642099999999999</v>
      </c>
      <c r="F4" s="1" t="s">
        <v>22</v>
      </c>
      <c r="G4" s="1">
        <v>0.239319</v>
      </c>
      <c r="H4" s="1">
        <v>2.0639599999999998</v>
      </c>
      <c r="I4" s="1">
        <v>1.1832800000000001</v>
      </c>
      <c r="J4" s="1">
        <v>0.20838400000000001</v>
      </c>
      <c r="K4" s="1">
        <v>1.9439</v>
      </c>
      <c r="L4" s="1">
        <v>0.15727099999999999</v>
      </c>
      <c r="M4" s="1">
        <v>0.75274600000000003</v>
      </c>
      <c r="N4" s="1" t="s">
        <v>22</v>
      </c>
      <c r="O4" s="1">
        <v>0.44824900000000001</v>
      </c>
      <c r="P4" s="1">
        <v>3.9862799999999999E-4</v>
      </c>
      <c r="Q4" s="1">
        <v>7.2530700000000004E-2</v>
      </c>
      <c r="R4" s="1">
        <v>1.61077</v>
      </c>
      <c r="S4" s="1" t="s">
        <v>22</v>
      </c>
      <c r="T4" s="1">
        <v>2.65414E-2</v>
      </c>
      <c r="U4" s="1">
        <v>0.62353800000000004</v>
      </c>
      <c r="V4" s="1" t="s">
        <v>23</v>
      </c>
      <c r="W4" s="1">
        <f>ABS(IK_diagnostics_degrees__3[[#This Row],[Column1]]-A3)</f>
        <v>4.9428400000000003E-5</v>
      </c>
      <c r="X4" s="1">
        <f>ABS(IK_diagnostics_degrees__3[[#This Row],[Column2]]-B3)</f>
        <v>8.5360000000000102E-2</v>
      </c>
      <c r="Y4" s="1">
        <f>ABS(IK_diagnostics_degrees__3[[#This Row],[Column3]]-C3)</f>
        <v>0</v>
      </c>
      <c r="Z4" s="1">
        <f>ABS(IK_diagnostics_degrees__3[[#This Row],[Column4]]-D3)</f>
        <v>1.6166699999999999E-7</v>
      </c>
      <c r="AA4" s="1">
        <f>ABS(IK_diagnostics_degrees__3[[#This Row],[Column5]]-E3)</f>
        <v>0.12457999999999991</v>
      </c>
      <c r="AB4" s="1">
        <f>ABS(IK_diagnostics_degrees__3[[#This Row],[Column6]]-F3)</f>
        <v>2.95412E-2</v>
      </c>
      <c r="AC4" s="1">
        <f>ABS(IK_diagnostics_degrees__3[[#This Row],[Column7]]-G3)</f>
        <v>0.16078700000000001</v>
      </c>
      <c r="AD4" s="1">
        <f>ABS(IK_diagnostics_degrees__3[[#This Row],[Column8]]-H3)</f>
        <v>0.48684000000000038</v>
      </c>
      <c r="AE4" s="1">
        <f>ABS(IK_diagnostics_degrees__3[[#This Row],[Column9]]-I3)</f>
        <v>0.15066000000000002</v>
      </c>
      <c r="AF4" s="1">
        <f>ABS(IK_diagnostics_degrees__3[[#This Row],[Column10]]-J3)</f>
        <v>0.20838400000000001</v>
      </c>
      <c r="AG4" s="1">
        <f>ABS(IK_diagnostics_degrees__3[[#This Row],[Column11]]-K3)</f>
        <v>2.2380000000000067E-2</v>
      </c>
      <c r="AH4" s="1">
        <f>ABS(IK_diagnostics_degrees__3[[#This Row],[Column12]]-L3)</f>
        <v>0.1120719</v>
      </c>
      <c r="AI4" s="1">
        <f>ABS(IK_diagnostics_degrees__3[[#This Row],[Column13]]-M3)</f>
        <v>1.8958139999999997</v>
      </c>
      <c r="AJ4" s="1">
        <f>ABS(IK_diagnostics_degrees__3[[#This Row],[Column14]]-N3)</f>
        <v>1.3830899999999999</v>
      </c>
      <c r="AK4" s="1">
        <f>ABS(IK_diagnostics_degrees__3[[#This Row],[Column15]]-O3)</f>
        <v>0.30562100000000003</v>
      </c>
      <c r="AL4" s="1">
        <f>ABS(IK_diagnostics_degrees__3[[#This Row],[Column16]]-P3)</f>
        <v>5.5224820000000004E-3</v>
      </c>
      <c r="AM4" s="1">
        <f>ABS(IK_diagnostics_degrees__3[[#This Row],[Column17]]-Q3)</f>
        <v>7.2530700000000004E-2</v>
      </c>
      <c r="AN4" s="1">
        <f>ABS(IK_diagnostics_degrees__3[[#This Row],[Column18]]-R3)</f>
        <v>0.28044000000000002</v>
      </c>
      <c r="AO4" s="1">
        <f>ABS(IK_diagnostics_degrees__3[[#This Row],[Column19]]-S3)</f>
        <v>0.116342</v>
      </c>
      <c r="AP4" s="1">
        <f>ABS(IK_diagnostics_degrees__3[[#This Row],[Column20]]-T3)</f>
        <v>9.6759999999999902E-4</v>
      </c>
      <c r="AQ4" s="1">
        <f>ABS(IK_diagnostics_degrees__3[[#This Row],[Column21]]-U3)</f>
        <v>6.5499000000000085E-2</v>
      </c>
      <c r="AU4" s="7">
        <f>IK_diagnostics_frames__3[[#This Row],[Column1]]+AU3</f>
        <v>12</v>
      </c>
      <c r="AV4">
        <f ca="1">AVERAGE(INDIRECT(ADDRESS($AU3+2, AV$1)):INDIRECT(ADDRESS($AU4+1, AV$1)))</f>
        <v>3.7974750000000002E-2</v>
      </c>
      <c r="AW4">
        <f ca="1">AVERAGE(INDIRECT(ADDRESS($AU3+2, AW$1)):INDIRECT(ADDRESS($AU4+1, AW$1)))</f>
        <v>6.8167499999999992E-2</v>
      </c>
      <c r="AX4">
        <f ca="1">AVERAGE(INDIRECT(ADDRESS($AU3+2, AX$1)):INDIRECT(ADDRESS($AU4+1, AX$1)))</f>
        <v>1.514365E-2</v>
      </c>
      <c r="AY4">
        <f ca="1">AVERAGE(INDIRECT(ADDRESS($AU3+2, AY$1)):INDIRECT(ADDRESS($AU4+1, AY$1)))</f>
        <v>1.8616602500000003E-2</v>
      </c>
      <c r="AZ4">
        <f ca="1">AVERAGE(INDIRECT(ADDRESS($AU3+2, AZ$1)):INDIRECT(ADDRESS($AU4+1, AZ$1)))</f>
        <v>8.9964999999999906E-2</v>
      </c>
      <c r="BA4">
        <f ca="1">AVERAGE(INDIRECT(ADDRESS($AU3+2, BA$1)):INDIRECT(ADDRESS($AU4+1, BA$1)))</f>
        <v>1.1720350000000001E-3</v>
      </c>
      <c r="BB4">
        <f ca="1">AVERAGE(INDIRECT(ADDRESS($AU3+2, BB$1)):INDIRECT(ADDRESS($AU4+1, BB$1)))</f>
        <v>0.11539975000000001</v>
      </c>
      <c r="BC4">
        <f ca="1">AVERAGE(INDIRECT(ADDRESS($AU3+2, BC$1)):INDIRECT(ADDRESS($AU4+1, BC$1)))</f>
        <v>0.28635749999999993</v>
      </c>
      <c r="BD4">
        <f ca="1">AVERAGE(INDIRECT(ADDRESS($AU3+2, BD$1)):INDIRECT(ADDRESS($AU4+1, BD$1)))</f>
        <v>0.25426150000000003</v>
      </c>
      <c r="BE4">
        <f ca="1">AVERAGE(INDIRECT(ADDRESS($AU3+2, BE$1)):INDIRECT(ADDRESS($AU4+1, BE$1)))</f>
        <v>0.12638670000000002</v>
      </c>
      <c r="BF4">
        <f ca="1">AVERAGE(INDIRECT(ADDRESS($AU3+2, BF$1)):INDIRECT(ADDRESS($AU4+1, BF$1)))</f>
        <v>0.23536249999999997</v>
      </c>
      <c r="BG4">
        <f ca="1">AVERAGE(INDIRECT(ADDRESS($AU3+2, BG$1)):INDIRECT(ADDRESS($AU4+1, BG$1)))</f>
        <v>0.10929899999999999</v>
      </c>
      <c r="BH4">
        <f ca="1">AVERAGE(INDIRECT(ADDRESS($AU3+2, BH$1)):INDIRECT(ADDRESS($AU4+1, BH$1)))</f>
        <v>0.31284749999999995</v>
      </c>
      <c r="BI4">
        <f ca="1">AVERAGE(INDIRECT(ADDRESS($AU3+2, BI$1)):INDIRECT(ADDRESS($AU4+1, BI$1)))</f>
        <v>0.46827099999999999</v>
      </c>
      <c r="BJ4">
        <f ca="1">AVERAGE(INDIRECT(ADDRESS($AU3+2, BJ$1)):INDIRECT(ADDRESS($AU4+1, BJ$1)))</f>
        <v>8.8149999999999951E-2</v>
      </c>
      <c r="BK4">
        <f ca="1">AVERAGE(INDIRECT(ADDRESS($AU3+2, BK$1)):INDIRECT(ADDRESS($AU4+1, BK$1)))</f>
        <v>7.0989999999999998E-2</v>
      </c>
      <c r="BL4">
        <f ca="1">AVERAGE(INDIRECT(ADDRESS($AU3+2, BL$1)):INDIRECT(ADDRESS($AU4+1, BL$1)))</f>
        <v>0.19477624999999998</v>
      </c>
      <c r="BM4">
        <f ca="1">AVERAGE(INDIRECT(ADDRESS($AU3+2, BM$1)):INDIRECT(ADDRESS($AU4+1, BM$1)))</f>
        <v>0.27505249999999998</v>
      </c>
      <c r="BN4">
        <f ca="1">AVERAGE(INDIRECT(ADDRESS($AU3+2, BN$1)):INDIRECT(ADDRESS($AU4+1, BN$1)))</f>
        <v>1.5646727249999999E-2</v>
      </c>
      <c r="BO4">
        <f ca="1">AVERAGE(INDIRECT(ADDRESS($AU3+2, BO$1)):INDIRECT(ADDRESS($AU4+1, BO$1)))</f>
        <v>0.17649200000000001</v>
      </c>
      <c r="BP4">
        <f ca="1">AVERAGE(INDIRECT(ADDRESS($AU3+2, BP$1)):INDIRECT(ADDRESS($AU4+1, BP$1)))</f>
        <v>0.34461199999999997</v>
      </c>
    </row>
    <row r="5" spans="1:68" x14ac:dyDescent="0.25">
      <c r="A5" s="1" t="s">
        <v>22</v>
      </c>
      <c r="B5" s="1">
        <v>1.45655</v>
      </c>
      <c r="C5" s="1" t="s">
        <v>22</v>
      </c>
      <c r="D5" s="1">
        <v>9.1749099999999999E-4</v>
      </c>
      <c r="E5" s="1">
        <v>1.38548</v>
      </c>
      <c r="F5" s="1" t="s">
        <v>22</v>
      </c>
      <c r="G5" s="1">
        <v>0.15470400000000001</v>
      </c>
      <c r="H5" s="1">
        <v>2.0560499999999999</v>
      </c>
      <c r="I5" s="1">
        <v>1.3911199999999999</v>
      </c>
      <c r="J5" s="1" t="s">
        <v>22</v>
      </c>
      <c r="K5" s="1">
        <v>1.7885599999999999</v>
      </c>
      <c r="L5" s="1">
        <v>0.47962300000000002</v>
      </c>
      <c r="M5" s="1">
        <v>1.4132100000000001</v>
      </c>
      <c r="N5" s="1">
        <v>1.4342199999999999E-2</v>
      </c>
      <c r="O5" s="1">
        <v>0.476045</v>
      </c>
      <c r="P5" s="1">
        <v>1.9064500000000002E-2</v>
      </c>
      <c r="Q5" s="1">
        <v>4.3549400000000002E-2</v>
      </c>
      <c r="R5" s="1">
        <v>1.80213</v>
      </c>
      <c r="S5" s="1">
        <v>1.19556E-2</v>
      </c>
      <c r="T5" s="1">
        <v>0.90467399999999998</v>
      </c>
      <c r="U5" s="1">
        <v>0.36191899999999999</v>
      </c>
      <c r="V5" s="1" t="s">
        <v>23</v>
      </c>
      <c r="W5" s="1">
        <f>ABS(IK_diagnostics_degrees__3[[#This Row],[Column1]]-A4)</f>
        <v>4.9428400000000003E-5</v>
      </c>
      <c r="X5" s="1">
        <f>ABS(IK_diagnostics_degrees__3[[#This Row],[Column2]]-B4)</f>
        <v>7.2719999999999896E-2</v>
      </c>
      <c r="Y5" s="1">
        <f>ABS(IK_diagnostics_degrees__3[[#This Row],[Column3]]-C4)</f>
        <v>0</v>
      </c>
      <c r="Z5" s="1">
        <f>ABS(IK_diagnostics_degrees__3[[#This Row],[Column4]]-D4)</f>
        <v>9.1749099999999999E-4</v>
      </c>
      <c r="AA5" s="1">
        <f>ABS(IK_diagnostics_degrees__3[[#This Row],[Column5]]-E4)</f>
        <v>2.1270000000000122E-2</v>
      </c>
      <c r="AB5" s="1">
        <f>ABS(IK_diagnostics_degrees__3[[#This Row],[Column6]]-F4)</f>
        <v>0</v>
      </c>
      <c r="AC5" s="1">
        <f>ABS(IK_diagnostics_degrees__3[[#This Row],[Column7]]-G4)</f>
        <v>8.4614999999999996E-2</v>
      </c>
      <c r="AD5" s="1">
        <f>ABS(IK_diagnostics_degrees__3[[#This Row],[Column8]]-H4)</f>
        <v>7.9099999999998616E-3</v>
      </c>
      <c r="AE5" s="1">
        <f>ABS(IK_diagnostics_degrees__3[[#This Row],[Column9]]-I4)</f>
        <v>0.2078399999999998</v>
      </c>
      <c r="AF5" s="1">
        <f>ABS(IK_diagnostics_degrees__3[[#This Row],[Column10]]-J4)</f>
        <v>0.20838400000000001</v>
      </c>
      <c r="AG5" s="1">
        <f>ABS(IK_diagnostics_degrees__3[[#This Row],[Column11]]-K4)</f>
        <v>0.15534000000000003</v>
      </c>
      <c r="AH5" s="1">
        <f>ABS(IK_diagnostics_degrees__3[[#This Row],[Column12]]-L4)</f>
        <v>0.32235200000000003</v>
      </c>
      <c r="AI5" s="1">
        <f>ABS(IK_diagnostics_degrees__3[[#This Row],[Column13]]-M4)</f>
        <v>0.66046400000000005</v>
      </c>
      <c r="AJ5" s="1">
        <f>ABS(IK_diagnostics_degrees__3[[#This Row],[Column14]]-N4)</f>
        <v>1.4342199999999999E-2</v>
      </c>
      <c r="AK5" s="1">
        <f>ABS(IK_diagnostics_degrees__3[[#This Row],[Column15]]-O4)</f>
        <v>2.7795999999999987E-2</v>
      </c>
      <c r="AL5" s="1">
        <f>ABS(IK_diagnostics_degrees__3[[#This Row],[Column16]]-P4)</f>
        <v>1.8665872E-2</v>
      </c>
      <c r="AM5" s="1">
        <f>ABS(IK_diagnostics_degrees__3[[#This Row],[Column17]]-Q4)</f>
        <v>2.8981300000000002E-2</v>
      </c>
      <c r="AN5" s="1">
        <f>ABS(IK_diagnostics_degrees__3[[#This Row],[Column18]]-R4)</f>
        <v>0.19135999999999997</v>
      </c>
      <c r="AO5" s="1">
        <f>ABS(IK_diagnostics_degrees__3[[#This Row],[Column19]]-S4)</f>
        <v>1.19556E-2</v>
      </c>
      <c r="AP5" s="1">
        <f>ABS(IK_diagnostics_degrees__3[[#This Row],[Column20]]-T4)</f>
        <v>0.87813259999999993</v>
      </c>
      <c r="AQ5" s="1">
        <f>ABS(IK_diagnostics_degrees__3[[#This Row],[Column21]]-U4)</f>
        <v>0.26161900000000005</v>
      </c>
      <c r="AU5" s="8">
        <f>IK_diagnostics_frames__3[[#This Row],[Column1]]+AU4</f>
        <v>15</v>
      </c>
      <c r="AV5">
        <f ca="1">AVERAGE(INDIRECT(ADDRESS($AU4+2, AV$1)):INDIRECT(ADDRESS($AU5+1, AV$1)))</f>
        <v>5.8192999999999995E-2</v>
      </c>
      <c r="AW5">
        <f ca="1">AVERAGE(INDIRECT(ADDRESS($AU4+2, AW$1)):INDIRECT(ADDRESS($AU5+1, AW$1)))</f>
        <v>0.10400666666666658</v>
      </c>
      <c r="AX5">
        <f ca="1">AVERAGE(INDIRECT(ADDRESS($AU4+2, AX$1)):INDIRECT(ADDRESS($AU5+1, AX$1)))</f>
        <v>0.12061866666666667</v>
      </c>
      <c r="AY5">
        <f ca="1">AVERAGE(INDIRECT(ADDRESS($AU4+2, AY$1)):INDIRECT(ADDRESS($AU5+1, AY$1)))</f>
        <v>2.5832303333333334E-2</v>
      </c>
      <c r="AZ5">
        <f ca="1">AVERAGE(INDIRECT(ADDRESS($AU4+2, AZ$1)):INDIRECT(ADDRESS($AU5+1, AZ$1)))</f>
        <v>8.5913333333333355E-2</v>
      </c>
      <c r="BA5">
        <f ca="1">AVERAGE(INDIRECT(ADDRESS($AU4+2, BA$1)):INDIRECT(ADDRESS($AU5+1, BA$1)))</f>
        <v>3.5477666666666664E-2</v>
      </c>
      <c r="BB5">
        <f ca="1">AVERAGE(INDIRECT(ADDRESS($AU4+2, BB$1)):INDIRECT(ADDRESS($AU5+1, BB$1)))</f>
        <v>0.28134166666666666</v>
      </c>
      <c r="BC5">
        <f ca="1">AVERAGE(INDIRECT(ADDRESS($AU4+2, BC$1)):INDIRECT(ADDRESS($AU5+1, BC$1)))</f>
        <v>0.10006000000000004</v>
      </c>
      <c r="BD5">
        <f ca="1">AVERAGE(INDIRECT(ADDRESS($AU4+2, BD$1)):INDIRECT(ADDRESS($AU5+1, BD$1)))</f>
        <v>0.43025933333333338</v>
      </c>
      <c r="BE5">
        <f ca="1">AVERAGE(INDIRECT(ADDRESS($AU4+2, BE$1)):INDIRECT(ADDRESS($AU5+1, BE$1)))</f>
        <v>9.4622666666666647E-2</v>
      </c>
      <c r="BF5">
        <f ca="1">AVERAGE(INDIRECT(ADDRESS($AU4+2, BF$1)):INDIRECT(ADDRESS($AU5+1, BF$1)))</f>
        <v>0.18254333333333336</v>
      </c>
      <c r="BG5">
        <f ca="1">AVERAGE(INDIRECT(ADDRESS($AU4+2, BG$1)):INDIRECT(ADDRESS($AU5+1, BG$1)))</f>
        <v>6.9772734333333336E-3</v>
      </c>
      <c r="BH5">
        <f ca="1">AVERAGE(INDIRECT(ADDRESS($AU4+2, BH$1)):INDIRECT(ADDRESS($AU5+1, BH$1)))</f>
        <v>0.55136333333333332</v>
      </c>
      <c r="BI5">
        <f ca="1">AVERAGE(INDIRECT(ADDRESS($AU4+2, BI$1)):INDIRECT(ADDRESS($AU5+1, BI$1)))</f>
        <v>0.16446250000000001</v>
      </c>
      <c r="BJ5">
        <f ca="1">AVERAGE(INDIRECT(ADDRESS($AU4+2, BJ$1)):INDIRECT(ADDRESS($AU5+1, BJ$1)))</f>
        <v>0.21679133333333336</v>
      </c>
      <c r="BK5">
        <f ca="1">AVERAGE(INDIRECT(ADDRESS($AU4+2, BK$1)):INDIRECT(ADDRESS($AU5+1, BK$1)))</f>
        <v>0.11465599999999999</v>
      </c>
      <c r="BL5">
        <f ca="1">AVERAGE(INDIRECT(ADDRESS($AU4+2, BL$1)):INDIRECT(ADDRESS($AU5+1, BL$1)))</f>
        <v>1.0382300000000001E-2</v>
      </c>
      <c r="BM5">
        <f ca="1">AVERAGE(INDIRECT(ADDRESS($AU4+2, BM$1)):INDIRECT(ADDRESS($AU5+1, BM$1)))</f>
        <v>0.10503666666666667</v>
      </c>
      <c r="BN5">
        <f ca="1">AVERAGE(INDIRECT(ADDRESS($AU4+2, BN$1)):INDIRECT(ADDRESS($AU5+1, BN$1)))</f>
        <v>4.220353333333334E-4</v>
      </c>
      <c r="BO5">
        <f ca="1">AVERAGE(INDIRECT(ADDRESS($AU4+2, BO$1)):INDIRECT(ADDRESS($AU5+1, BO$1)))</f>
        <v>0.31527239333333329</v>
      </c>
      <c r="BP5">
        <f ca="1">AVERAGE(INDIRECT(ADDRESS($AU4+2, BP$1)):INDIRECT(ADDRESS($AU5+1, BP$1)))</f>
        <v>0.43882933333333346</v>
      </c>
    </row>
    <row r="6" spans="1:68" x14ac:dyDescent="0.25">
      <c r="A6" s="1" t="s">
        <v>22</v>
      </c>
      <c r="B6" s="1">
        <v>1.4549300000000001</v>
      </c>
      <c r="C6" s="1" t="s">
        <v>22</v>
      </c>
      <c r="D6" s="1">
        <v>5.9376700000000004E-4</v>
      </c>
      <c r="E6" s="1">
        <v>1.3925099999999999</v>
      </c>
      <c r="F6" s="1" t="s">
        <v>22</v>
      </c>
      <c r="G6" s="1">
        <v>0.15954199999999999</v>
      </c>
      <c r="H6" s="1">
        <v>2.0538400000000001</v>
      </c>
      <c r="I6" s="1">
        <v>1.39849</v>
      </c>
      <c r="J6" s="1" t="s">
        <v>22</v>
      </c>
      <c r="K6" s="1">
        <v>1.75857</v>
      </c>
      <c r="L6" s="1">
        <v>0.47195199999999998</v>
      </c>
      <c r="M6" s="1">
        <v>1.39235</v>
      </c>
      <c r="N6" s="1">
        <v>8.5024200000000001E-3</v>
      </c>
      <c r="O6" s="1">
        <v>0.43987399999999999</v>
      </c>
      <c r="P6" s="1">
        <v>2.2992599999999998E-2</v>
      </c>
      <c r="Q6" s="1">
        <v>2.1906999999999999E-2</v>
      </c>
      <c r="R6" s="1">
        <v>1.8124100000000001</v>
      </c>
      <c r="S6" s="1">
        <v>8.9431200000000006E-3</v>
      </c>
      <c r="T6" s="1">
        <v>0.93571599999999999</v>
      </c>
      <c r="U6" s="1">
        <v>0.38472800000000001</v>
      </c>
      <c r="V6" s="1" t="s">
        <v>23</v>
      </c>
      <c r="W6" s="1">
        <f>ABS(IK_diagnostics_degrees__3[[#This Row],[Column1]]-A5)</f>
        <v>0</v>
      </c>
      <c r="X6" s="1">
        <f>ABS(IK_diagnostics_degrees__3[[#This Row],[Column2]]-B5)</f>
        <v>1.6199999999999548E-3</v>
      </c>
      <c r="Y6" s="1">
        <f>ABS(IK_diagnostics_degrees__3[[#This Row],[Column3]]-C5)</f>
        <v>0</v>
      </c>
      <c r="Z6" s="1">
        <f>ABS(IK_diagnostics_degrees__3[[#This Row],[Column4]]-D5)</f>
        <v>3.2372399999999995E-4</v>
      </c>
      <c r="AA6" s="1">
        <f>ABS(IK_diagnostics_degrees__3[[#This Row],[Column5]]-E5)</f>
        <v>7.0299999999998697E-3</v>
      </c>
      <c r="AB6" s="1">
        <f>ABS(IK_diagnostics_degrees__3[[#This Row],[Column6]]-F5)</f>
        <v>0</v>
      </c>
      <c r="AC6" s="1">
        <f>ABS(IK_diagnostics_degrees__3[[#This Row],[Column7]]-G5)</f>
        <v>4.8379999999999812E-3</v>
      </c>
      <c r="AD6" s="1">
        <f>ABS(IK_diagnostics_degrees__3[[#This Row],[Column8]]-H5)</f>
        <v>2.2099999999998232E-3</v>
      </c>
      <c r="AE6" s="1">
        <f>ABS(IK_diagnostics_degrees__3[[#This Row],[Column9]]-I5)</f>
        <v>7.3700000000000987E-3</v>
      </c>
      <c r="AF6" s="1">
        <f>ABS(IK_diagnostics_degrees__3[[#This Row],[Column10]]-J5)</f>
        <v>0</v>
      </c>
      <c r="AG6" s="1">
        <f>ABS(IK_diagnostics_degrees__3[[#This Row],[Column11]]-K5)</f>
        <v>2.9989999999999961E-2</v>
      </c>
      <c r="AH6" s="1">
        <f>ABS(IK_diagnostics_degrees__3[[#This Row],[Column12]]-L5)</f>
        <v>7.6710000000000389E-3</v>
      </c>
      <c r="AI6" s="1">
        <f>ABS(IK_diagnostics_degrees__3[[#This Row],[Column13]]-M5)</f>
        <v>2.0860000000000101E-2</v>
      </c>
      <c r="AJ6" s="1">
        <f>ABS(IK_diagnostics_degrees__3[[#This Row],[Column14]]-N5)</f>
        <v>5.8397799999999993E-3</v>
      </c>
      <c r="AK6" s="1">
        <f>ABS(IK_diagnostics_degrees__3[[#This Row],[Column15]]-O5)</f>
        <v>3.6171000000000009E-2</v>
      </c>
      <c r="AL6" s="1">
        <f>ABS(IK_diagnostics_degrees__3[[#This Row],[Column16]]-P5)</f>
        <v>3.9280999999999969E-3</v>
      </c>
      <c r="AM6" s="1">
        <f>ABS(IK_diagnostics_degrees__3[[#This Row],[Column17]]-Q5)</f>
        <v>2.1642400000000003E-2</v>
      </c>
      <c r="AN6" s="1">
        <f>ABS(IK_diagnostics_degrees__3[[#This Row],[Column18]]-R5)</f>
        <v>1.0280000000000067E-2</v>
      </c>
      <c r="AO6" s="1">
        <f>ABS(IK_diagnostics_degrees__3[[#This Row],[Column19]]-S5)</f>
        <v>3.0124799999999997E-3</v>
      </c>
      <c r="AP6" s="1">
        <f>ABS(IK_diagnostics_degrees__3[[#This Row],[Column20]]-T5)</f>
        <v>3.1042000000000014E-2</v>
      </c>
      <c r="AQ6" s="1">
        <f>ABS(IK_diagnostics_degrees__3[[#This Row],[Column21]]-U5)</f>
        <v>2.2809000000000024E-2</v>
      </c>
      <c r="AU6" s="7">
        <f>IK_diagnostics_frames__3[[#This Row],[Column1]]+AU5</f>
        <v>18</v>
      </c>
      <c r="AV6">
        <f ca="1">AVERAGE(INDIRECT(ADDRESS($AU5+2, AV$1)):INDIRECT(ADDRESS($AU6+1, AV$1)))</f>
        <v>5.5156000000000004E-2</v>
      </c>
      <c r="AW6">
        <f ca="1">AVERAGE(INDIRECT(ADDRESS($AU5+2, AW$1)):INDIRECT(ADDRESS($AU6+1, AW$1)))</f>
        <v>0.10756999999999994</v>
      </c>
      <c r="AX6">
        <f ca="1">AVERAGE(INDIRECT(ADDRESS($AU5+2, AX$1)):INDIRECT(ADDRESS($AU6+1, AX$1)))</f>
        <v>0.16700000000000001</v>
      </c>
      <c r="AY6">
        <f ca="1">AVERAGE(INDIRECT(ADDRESS($AU5+2, AY$1)):INDIRECT(ADDRESS($AU6+1, AY$1)))</f>
        <v>7.1968133333333337E-2</v>
      </c>
      <c r="AZ6">
        <f ca="1">AVERAGE(INDIRECT(ADDRESS($AU5+2, AZ$1)):INDIRECT(ADDRESS($AU6+1, AZ$1)))</f>
        <v>0.12389333333333334</v>
      </c>
      <c r="BA6">
        <f ca="1">AVERAGE(INDIRECT(ADDRESS($AU5+2, BA$1)):INDIRECT(ADDRESS($AU6+1, BA$1)))</f>
        <v>3.9544866666666671E-2</v>
      </c>
      <c r="BB6">
        <f ca="1">AVERAGE(INDIRECT(ADDRESS($AU5+2, BB$1)):INDIRECT(ADDRESS($AU6+1, BB$1)))</f>
        <v>5.2996999999999961E-2</v>
      </c>
      <c r="BC6">
        <f ca="1">AVERAGE(INDIRECT(ADDRESS($AU5+2, BC$1)):INDIRECT(ADDRESS($AU6+1, BC$1)))</f>
        <v>6.7336666666666753E-2</v>
      </c>
      <c r="BD6">
        <f ca="1">AVERAGE(INDIRECT(ADDRESS($AU5+2, BD$1)):INDIRECT(ADDRESS($AU6+1, BD$1)))</f>
        <v>0.39807733333333323</v>
      </c>
      <c r="BE6">
        <f ca="1">AVERAGE(INDIRECT(ADDRESS($AU5+2, BE$1)):INDIRECT(ADDRESS($AU6+1, BE$1)))</f>
        <v>8.900266666666666E-2</v>
      </c>
      <c r="BF6">
        <f ca="1">AVERAGE(INDIRECT(ADDRESS($AU5+2, BF$1)):INDIRECT(ADDRESS($AU6+1, BF$1)))</f>
        <v>0.11460333333333339</v>
      </c>
      <c r="BG6">
        <f ca="1">AVERAGE(INDIRECT(ADDRESS($AU5+2, BG$1)):INDIRECT(ADDRESS($AU6+1, BG$1)))</f>
        <v>2.4898759900000001E-2</v>
      </c>
      <c r="BH6">
        <f ca="1">AVERAGE(INDIRECT(ADDRESS($AU5+2, BH$1)):INDIRECT(ADDRESS($AU6+1, BH$1)))</f>
        <v>0.10367666666666664</v>
      </c>
      <c r="BI6">
        <f ca="1">AVERAGE(INDIRECT(ADDRESS($AU5+2, BI$1)):INDIRECT(ADDRESS($AU6+1, BI$1)))</f>
        <v>0.4796720333333333</v>
      </c>
      <c r="BJ6">
        <f ca="1">AVERAGE(INDIRECT(ADDRESS($AU5+2, BJ$1)):INDIRECT(ADDRESS($AU6+1, BJ$1)))</f>
        <v>5.4339666666666675E-2</v>
      </c>
      <c r="BK6">
        <f ca="1">AVERAGE(INDIRECT(ADDRESS($AU5+2, BK$1)):INDIRECT(ADDRESS($AU6+1, BK$1)))</f>
        <v>0.12160413333333332</v>
      </c>
      <c r="BL6">
        <f ca="1">AVERAGE(INDIRECT(ADDRESS($AU5+2, BL$1)):INDIRECT(ADDRESS($AU6+1, BL$1)))</f>
        <v>8.39839E-2</v>
      </c>
      <c r="BM6">
        <f ca="1">AVERAGE(INDIRECT(ADDRESS($AU5+2, BM$1)):INDIRECT(ADDRESS($AU6+1, BM$1)))</f>
        <v>0.20523666666666665</v>
      </c>
      <c r="BN6">
        <f ca="1">AVERAGE(INDIRECT(ADDRESS($AU5+2, BN$1)):INDIRECT(ADDRESS($AU6+1, BN$1)))</f>
        <v>1.7453406000000001E-2</v>
      </c>
      <c r="BO6">
        <f ca="1">AVERAGE(INDIRECT(ADDRESS($AU5+2, BO$1)):INDIRECT(ADDRESS($AU6+1, BO$1)))</f>
        <v>9.0630333333333354E-2</v>
      </c>
      <c r="BP6">
        <f ca="1">AVERAGE(INDIRECT(ADDRESS($AU5+2, BP$1)):INDIRECT(ADDRESS($AU6+1, BP$1)))</f>
        <v>0.47960099999999989</v>
      </c>
    </row>
    <row r="7" spans="1:68" x14ac:dyDescent="0.25">
      <c r="A7" s="1" t="s">
        <v>22</v>
      </c>
      <c r="B7" s="1">
        <v>1.5848199999999999</v>
      </c>
      <c r="C7" s="1" t="s">
        <v>22</v>
      </c>
      <c r="D7" s="1">
        <v>5.8417199999999999E-3</v>
      </c>
      <c r="E7" s="1">
        <v>1.2580199999999999</v>
      </c>
      <c r="F7" s="1" t="s">
        <v>22</v>
      </c>
      <c r="G7" s="1">
        <v>0.941805</v>
      </c>
      <c r="H7" s="1">
        <v>0.87272700000000003</v>
      </c>
      <c r="I7" s="1">
        <v>1.0007299999999999</v>
      </c>
      <c r="J7" s="1">
        <v>0.33359</v>
      </c>
      <c r="K7" s="1">
        <v>1.23064</v>
      </c>
      <c r="L7" s="1">
        <v>0.51802400000000004</v>
      </c>
      <c r="M7" s="1">
        <v>0.26386100000000001</v>
      </c>
      <c r="N7" s="1">
        <v>0.65021099999999998</v>
      </c>
      <c r="O7" s="1">
        <v>0.26271299999999997</v>
      </c>
      <c r="P7" s="1" t="s">
        <v>22</v>
      </c>
      <c r="Q7" s="1">
        <v>0.114798</v>
      </c>
      <c r="R7" s="1">
        <v>1.7245999999999999</v>
      </c>
      <c r="S7" s="1" t="s">
        <v>22</v>
      </c>
      <c r="T7" s="1" t="s">
        <v>22</v>
      </c>
      <c r="U7" s="1">
        <v>1.7774399999999999</v>
      </c>
      <c r="V7" s="1" t="s">
        <v>23</v>
      </c>
      <c r="W7" s="1">
        <f>ABS(IK_diagnostics_degrees__3[[#This Row],[Column1]]-A6)</f>
        <v>0</v>
      </c>
      <c r="X7" s="1">
        <f>ABS(IK_diagnostics_degrees__3[[#This Row],[Column2]]-B6)</f>
        <v>0.12988999999999984</v>
      </c>
      <c r="Y7" s="1">
        <f>ABS(IK_diagnostics_degrees__3[[#This Row],[Column3]]-C6)</f>
        <v>0</v>
      </c>
      <c r="Z7" s="1">
        <f>ABS(IK_diagnostics_degrees__3[[#This Row],[Column4]]-D6)</f>
        <v>5.2479529999999996E-3</v>
      </c>
      <c r="AA7" s="1">
        <f>ABS(IK_diagnostics_degrees__3[[#This Row],[Column5]]-E6)</f>
        <v>0.13449</v>
      </c>
      <c r="AB7" s="1">
        <f>ABS(IK_diagnostics_degrees__3[[#This Row],[Column6]]-F6)</f>
        <v>0</v>
      </c>
      <c r="AC7" s="1">
        <f>ABS(IK_diagnostics_degrees__3[[#This Row],[Column7]]-G6)</f>
        <v>0.78226300000000004</v>
      </c>
      <c r="AD7" s="1">
        <f>ABS(IK_diagnostics_degrees__3[[#This Row],[Column8]]-H6)</f>
        <v>1.1811130000000001</v>
      </c>
      <c r="AE7" s="1">
        <f>ABS(IK_diagnostics_degrees__3[[#This Row],[Column9]]-I6)</f>
        <v>0.39776000000000011</v>
      </c>
      <c r="AF7" s="1">
        <f>ABS(IK_diagnostics_degrees__3[[#This Row],[Column10]]-J6)</f>
        <v>0.33359</v>
      </c>
      <c r="AG7" s="1">
        <f>ABS(IK_diagnostics_degrees__3[[#This Row],[Column11]]-K6)</f>
        <v>0.52793000000000001</v>
      </c>
      <c r="AH7" s="1">
        <f>ABS(IK_diagnostics_degrees__3[[#This Row],[Column12]]-L6)</f>
        <v>4.6072000000000057E-2</v>
      </c>
      <c r="AI7" s="1">
        <f>ABS(IK_diagnostics_degrees__3[[#This Row],[Column13]]-M6)</f>
        <v>1.1284890000000001</v>
      </c>
      <c r="AJ7" s="1">
        <f>ABS(IK_diagnostics_degrees__3[[#This Row],[Column14]]-N6)</f>
        <v>0.64170857999999997</v>
      </c>
      <c r="AK7" s="1">
        <f>ABS(IK_diagnostics_degrees__3[[#This Row],[Column15]]-O6)</f>
        <v>0.17716100000000001</v>
      </c>
      <c r="AL7" s="1">
        <f>ABS(IK_diagnostics_degrees__3[[#This Row],[Column16]]-P6)</f>
        <v>2.2992599999999998E-2</v>
      </c>
      <c r="AM7" s="1">
        <f>ABS(IK_diagnostics_degrees__3[[#This Row],[Column17]]-Q6)</f>
        <v>9.2891000000000001E-2</v>
      </c>
      <c r="AN7" s="1">
        <f>ABS(IK_diagnostics_degrees__3[[#This Row],[Column18]]-R6)</f>
        <v>8.7810000000000166E-2</v>
      </c>
      <c r="AO7" s="1">
        <f>ABS(IK_diagnostics_degrees__3[[#This Row],[Column19]]-S6)</f>
        <v>8.9431200000000006E-3</v>
      </c>
      <c r="AP7" s="1">
        <f>ABS(IK_diagnostics_degrees__3[[#This Row],[Column20]]-T6)</f>
        <v>0.93571599999999999</v>
      </c>
      <c r="AQ7" s="1">
        <f>ABS(IK_diagnostics_degrees__3[[#This Row],[Column21]]-U6)</f>
        <v>1.392712</v>
      </c>
      <c r="AU7" s="8">
        <f>IK_diagnostics_frames__3[[#This Row],[Column1]]+AU6</f>
        <v>21</v>
      </c>
      <c r="AV7">
        <f ca="1">AVERAGE(INDIRECT(ADDRESS($AU6+2, AV$1)):INDIRECT(ADDRESS($AU7+1, AV$1)))</f>
        <v>6.3007333333333346E-2</v>
      </c>
      <c r="AW7">
        <f ca="1">AVERAGE(INDIRECT(ADDRESS($AU6+2, AW$1)):INDIRECT(ADDRESS($AU7+1, AW$1)))</f>
        <v>0.12529666666666661</v>
      </c>
      <c r="AX7">
        <f ca="1">AVERAGE(INDIRECT(ADDRESS($AU6+2, AX$1)):INDIRECT(ADDRESS($AU7+1, AX$1)))</f>
        <v>6.733666666666667E-2</v>
      </c>
      <c r="AY7">
        <f ca="1">AVERAGE(INDIRECT(ADDRESS($AU6+2, AY$1)):INDIRECT(ADDRESS($AU7+1, AY$1)))</f>
        <v>6.7444999999999991E-2</v>
      </c>
      <c r="AZ7">
        <f ca="1">AVERAGE(INDIRECT(ADDRESS($AU6+2, AZ$1)):INDIRECT(ADDRESS($AU7+1, AZ$1)))</f>
        <v>0.22868666666666662</v>
      </c>
      <c r="BA7">
        <f ca="1">AVERAGE(INDIRECT(ADDRESS($AU6+2, BA$1)):INDIRECT(ADDRESS($AU7+1, BA$1)))</f>
        <v>5.8048666666666665E-2</v>
      </c>
      <c r="BB7">
        <f ca="1">AVERAGE(INDIRECT(ADDRESS($AU6+2, BB$1)):INDIRECT(ADDRESS($AU7+1, BB$1)))</f>
        <v>9.3065333333333264E-2</v>
      </c>
      <c r="BC7">
        <f ca="1">AVERAGE(INDIRECT(ADDRESS($AU6+2, BC$1)):INDIRECT(ADDRESS($AU7+1, BC$1)))</f>
        <v>0.2206500000000001</v>
      </c>
      <c r="BD7">
        <f ca="1">AVERAGE(INDIRECT(ADDRESS($AU6+2, BD$1)):INDIRECT(ADDRESS($AU7+1, BD$1)))</f>
        <v>0.17006000000000002</v>
      </c>
      <c r="BE7">
        <f ca="1">AVERAGE(INDIRECT(ADDRESS($AU6+2, BE$1)):INDIRECT(ADDRESS($AU7+1, BE$1)))</f>
        <v>0.11980499999999999</v>
      </c>
      <c r="BF7">
        <f ca="1">AVERAGE(INDIRECT(ADDRESS($AU6+2, BF$1)):INDIRECT(ADDRESS($AU7+1, BF$1)))</f>
        <v>0.14820999999999995</v>
      </c>
      <c r="BG7">
        <f ca="1">AVERAGE(INDIRECT(ADDRESS($AU6+2, BG$1)):INDIRECT(ADDRESS($AU7+1, BG$1)))</f>
        <v>3.2402500000000001E-2</v>
      </c>
      <c r="BH7">
        <f ca="1">AVERAGE(INDIRECT(ADDRESS($AU6+2, BH$1)):INDIRECT(ADDRESS($AU7+1, BH$1)))</f>
        <v>0.72816933333333334</v>
      </c>
      <c r="BI7">
        <f ca="1">AVERAGE(INDIRECT(ADDRESS($AU6+2, BI$1)):INDIRECT(ADDRESS($AU7+1, BI$1)))</f>
        <v>0.25373966666666664</v>
      </c>
      <c r="BJ7">
        <f ca="1">AVERAGE(INDIRECT(ADDRESS($AU6+2, BJ$1)):INDIRECT(ADDRESS($AU7+1, BJ$1)))</f>
        <v>0.33046833333333331</v>
      </c>
      <c r="BK7">
        <f ca="1">AVERAGE(INDIRECT(ADDRESS($AU6+2, BK$1)):INDIRECT(ADDRESS($AU7+1, BK$1)))</f>
        <v>1.85255E-2</v>
      </c>
      <c r="BL7">
        <f ca="1">AVERAGE(INDIRECT(ADDRESS($AU6+2, BL$1)):INDIRECT(ADDRESS($AU7+1, BL$1)))</f>
        <v>0.30272000000000004</v>
      </c>
      <c r="BM7">
        <f ca="1">AVERAGE(INDIRECT(ADDRESS($AU6+2, BM$1)):INDIRECT(ADDRESS($AU7+1, BM$1)))</f>
        <v>0.26134666666666656</v>
      </c>
      <c r="BN7">
        <f ca="1">AVERAGE(INDIRECT(ADDRESS($AU6+2, BN$1)):INDIRECT(ADDRESS($AU7+1, BN$1)))</f>
        <v>0</v>
      </c>
      <c r="BO7">
        <f ca="1">AVERAGE(INDIRECT(ADDRESS($AU6+2, BO$1)):INDIRECT(ADDRESS($AU7+1, BO$1)))</f>
        <v>0.132767</v>
      </c>
      <c r="BP7">
        <f ca="1">AVERAGE(INDIRECT(ADDRESS($AU6+2, BP$1)):INDIRECT(ADDRESS($AU7+1, BP$1)))</f>
        <v>0.33369499999999991</v>
      </c>
    </row>
    <row r="8" spans="1:68" x14ac:dyDescent="0.25">
      <c r="A8" s="1" t="s">
        <v>22</v>
      </c>
      <c r="B8" s="1">
        <v>1.70302</v>
      </c>
      <c r="C8" s="1">
        <v>0.124156</v>
      </c>
      <c r="D8" s="1">
        <v>3.97606E-2</v>
      </c>
      <c r="E8" s="1">
        <v>1.36805</v>
      </c>
      <c r="F8" s="1">
        <v>1.02381E-2</v>
      </c>
      <c r="G8" s="1">
        <v>0.94918599999999997</v>
      </c>
      <c r="H8" s="1">
        <v>1.0143599999999999</v>
      </c>
      <c r="I8" s="1">
        <v>1.6769799999999999</v>
      </c>
      <c r="J8" s="1" t="s">
        <v>22</v>
      </c>
      <c r="K8" s="1">
        <v>1.06386</v>
      </c>
      <c r="L8" s="1">
        <v>0.45787800000000001</v>
      </c>
      <c r="M8" s="1">
        <v>0.53277799999999997</v>
      </c>
      <c r="N8" s="1" t="s">
        <v>22</v>
      </c>
      <c r="O8" s="1">
        <v>0.294962</v>
      </c>
      <c r="P8" s="1">
        <v>0.33829399999999998</v>
      </c>
      <c r="Q8" s="1">
        <v>0.73146999999999995</v>
      </c>
      <c r="R8" s="1">
        <v>2.79501</v>
      </c>
      <c r="S8" s="1">
        <v>1.7508300000000001E-3</v>
      </c>
      <c r="T8" s="1">
        <v>2.4638199999999999E-2</v>
      </c>
      <c r="U8" s="1">
        <v>1.6459999999999999</v>
      </c>
      <c r="V8" s="1" t="s">
        <v>23</v>
      </c>
      <c r="W8" s="1">
        <f>ABS(IK_diagnostics_degrees__3[[#This Row],[Column1]]-A7)</f>
        <v>0</v>
      </c>
      <c r="X8" s="1">
        <f>ABS(IK_diagnostics_degrees__3[[#This Row],[Column2]]-B7)</f>
        <v>0.11820000000000008</v>
      </c>
      <c r="Y8" s="1">
        <f>ABS(IK_diagnostics_degrees__3[[#This Row],[Column3]]-C7)</f>
        <v>0.124156</v>
      </c>
      <c r="Z8" s="1">
        <f>ABS(IK_diagnostics_degrees__3[[#This Row],[Column4]]-D7)</f>
        <v>3.3918879999999998E-2</v>
      </c>
      <c r="AA8" s="1">
        <f>ABS(IK_diagnostics_degrees__3[[#This Row],[Column5]]-E7)</f>
        <v>0.11003000000000007</v>
      </c>
      <c r="AB8" s="1">
        <f>ABS(IK_diagnostics_degrees__3[[#This Row],[Column6]]-F7)</f>
        <v>1.02381E-2</v>
      </c>
      <c r="AC8" s="1">
        <f>ABS(IK_diagnostics_degrees__3[[#This Row],[Column7]]-G7)</f>
        <v>7.3809999999999709E-3</v>
      </c>
      <c r="AD8" s="1">
        <f>ABS(IK_diagnostics_degrees__3[[#This Row],[Column8]]-H7)</f>
        <v>0.1416329999999999</v>
      </c>
      <c r="AE8" s="1">
        <f>ABS(IK_diagnostics_degrees__3[[#This Row],[Column9]]-I7)</f>
        <v>0.67625000000000002</v>
      </c>
      <c r="AF8" s="1">
        <f>ABS(IK_diagnostics_degrees__3[[#This Row],[Column10]]-J7)</f>
        <v>0.33359</v>
      </c>
      <c r="AG8" s="1">
        <f>ABS(IK_diagnostics_degrees__3[[#This Row],[Column11]]-K7)</f>
        <v>0.16677999999999993</v>
      </c>
      <c r="AH8" s="1">
        <f>ABS(IK_diagnostics_degrees__3[[#This Row],[Column12]]-L7)</f>
        <v>6.0146000000000033E-2</v>
      </c>
      <c r="AI8" s="1">
        <f>ABS(IK_diagnostics_degrees__3[[#This Row],[Column13]]-M7)</f>
        <v>0.26891699999999996</v>
      </c>
      <c r="AJ8" s="1">
        <f>ABS(IK_diagnostics_degrees__3[[#This Row],[Column14]]-N7)</f>
        <v>0.65021099999999998</v>
      </c>
      <c r="AK8" s="1">
        <f>ABS(IK_diagnostics_degrees__3[[#This Row],[Column15]]-O7)</f>
        <v>3.2249000000000028E-2</v>
      </c>
      <c r="AL8" s="1">
        <f>ABS(IK_diagnostics_degrees__3[[#This Row],[Column16]]-P7)</f>
        <v>0.33829399999999998</v>
      </c>
      <c r="AM8" s="1">
        <f>ABS(IK_diagnostics_degrees__3[[#This Row],[Column17]]-Q7)</f>
        <v>0.616672</v>
      </c>
      <c r="AN8" s="1">
        <f>ABS(IK_diagnostics_degrees__3[[#This Row],[Column18]]-R7)</f>
        <v>1.0704100000000001</v>
      </c>
      <c r="AO8" s="1">
        <f>ABS(IK_diagnostics_degrees__3[[#This Row],[Column19]]-S7)</f>
        <v>1.7508300000000001E-3</v>
      </c>
      <c r="AP8" s="1">
        <f>ABS(IK_diagnostics_degrees__3[[#This Row],[Column20]]-T7)</f>
        <v>2.4638199999999999E-2</v>
      </c>
      <c r="AQ8" s="1">
        <f>ABS(IK_diagnostics_degrees__3[[#This Row],[Column21]]-U7)</f>
        <v>0.13144</v>
      </c>
      <c r="AU8" s="7">
        <f>IK_diagnostics_frames__3[[#This Row],[Column1]]+AU7</f>
        <v>24</v>
      </c>
      <c r="AV8">
        <f ca="1">AVERAGE(INDIRECT(ADDRESS($AU7+2, AV$1)):INDIRECT(ADDRESS($AU8+1, AV$1)))</f>
        <v>0.13165133333333334</v>
      </c>
      <c r="AW8">
        <f ca="1">AVERAGE(INDIRECT(ADDRESS($AU7+2, AW$1)):INDIRECT(ADDRESS($AU8+1, AW$1)))</f>
        <v>4.3376666666666695E-2</v>
      </c>
      <c r="AX8">
        <f ca="1">AVERAGE(INDIRECT(ADDRESS($AU7+2, AX$1)):INDIRECT(ADDRESS($AU8+1, AX$1)))</f>
        <v>0</v>
      </c>
      <c r="AY8">
        <f ca="1">AVERAGE(INDIRECT(ADDRESS($AU7+2, AY$1)):INDIRECT(ADDRESS($AU8+1, AY$1)))</f>
        <v>5.6086380333333326E-3</v>
      </c>
      <c r="AZ8">
        <f ca="1">AVERAGE(INDIRECT(ADDRESS($AU7+2, AZ$1)):INDIRECT(ADDRESS($AU8+1, AZ$1)))</f>
        <v>0.13203000000000001</v>
      </c>
      <c r="BA8">
        <f ca="1">AVERAGE(INDIRECT(ADDRESS($AU7+2, BA$1)):INDIRECT(ADDRESS($AU8+1, BA$1)))</f>
        <v>3.8071599999999996E-4</v>
      </c>
      <c r="BB8">
        <f ca="1">AVERAGE(INDIRECT(ADDRESS($AU7+2, BB$1)):INDIRECT(ADDRESS($AU8+1, BB$1)))</f>
        <v>0.14902400000000005</v>
      </c>
      <c r="BC8">
        <f ca="1">AVERAGE(INDIRECT(ADDRESS($AU7+2, BC$1)):INDIRECT(ADDRESS($AU8+1, BC$1)))</f>
        <v>0.15207333333333342</v>
      </c>
      <c r="BD8">
        <f ca="1">AVERAGE(INDIRECT(ADDRESS($AU7+2, BD$1)):INDIRECT(ADDRESS($AU8+1, BD$1)))</f>
        <v>0.19591666666666666</v>
      </c>
      <c r="BE8">
        <f ca="1">AVERAGE(INDIRECT(ADDRESS($AU7+2, BE$1)):INDIRECT(ADDRESS($AU8+1, BE$1)))</f>
        <v>0.13562846666666667</v>
      </c>
      <c r="BF8">
        <f ca="1">AVERAGE(INDIRECT(ADDRESS($AU7+2, BF$1)):INDIRECT(ADDRESS($AU8+1, BF$1)))</f>
        <v>0.1666266666666667</v>
      </c>
      <c r="BG8">
        <f ca="1">AVERAGE(INDIRECT(ADDRESS($AU7+2, BG$1)):INDIRECT(ADDRESS($AU8+1, BG$1)))</f>
        <v>0.1286224</v>
      </c>
      <c r="BH8">
        <f ca="1">AVERAGE(INDIRECT(ADDRESS($AU7+2, BH$1)):INDIRECT(ADDRESS($AU8+1, BH$1)))</f>
        <v>0.37594303333333334</v>
      </c>
      <c r="BI8">
        <f ca="1">AVERAGE(INDIRECT(ADDRESS($AU7+2, BI$1)):INDIRECT(ADDRESS($AU8+1, BI$1)))</f>
        <v>0.70771666666666666</v>
      </c>
      <c r="BJ8">
        <f ca="1">AVERAGE(INDIRECT(ADDRESS($AU7+2, BJ$1)):INDIRECT(ADDRESS($AU8+1, BJ$1)))</f>
        <v>0.84008133333333335</v>
      </c>
      <c r="BK8">
        <f ca="1">AVERAGE(INDIRECT(ADDRESS($AU7+2, BK$1)):INDIRECT(ADDRESS($AU8+1, BK$1)))</f>
        <v>1.7763433333333332E-2</v>
      </c>
      <c r="BL8">
        <f ca="1">AVERAGE(INDIRECT(ADDRESS($AU7+2, BL$1)):INDIRECT(ADDRESS($AU8+1, BL$1)))</f>
        <v>0.26589999999999997</v>
      </c>
      <c r="BM8">
        <f ca="1">AVERAGE(INDIRECT(ADDRESS($AU7+2, BM$1)):INDIRECT(ADDRESS($AU8+1, BM$1)))</f>
        <v>0.1255433333333332</v>
      </c>
      <c r="BN8">
        <f ca="1">AVERAGE(INDIRECT(ADDRESS($AU7+2, BN$1)):INDIRECT(ADDRESS($AU8+1, BN$1)))</f>
        <v>3.1983566666666669E-6</v>
      </c>
      <c r="BO8">
        <f ca="1">AVERAGE(INDIRECT(ADDRESS($AU7+2, BO$1)):INDIRECT(ADDRESS($AU8+1, BO$1)))</f>
        <v>0.14468700000000001</v>
      </c>
      <c r="BP8">
        <f ca="1">AVERAGE(INDIRECT(ADDRESS($AU7+2, BP$1)):INDIRECT(ADDRESS($AU8+1, BP$1)))</f>
        <v>0.13587999999999992</v>
      </c>
    </row>
    <row r="9" spans="1:68" x14ac:dyDescent="0.25">
      <c r="A9" s="1" t="s">
        <v>22</v>
      </c>
      <c r="B9" s="1">
        <v>1.6608499999999999</v>
      </c>
      <c r="C9" s="1">
        <v>6.0574599999999999E-2</v>
      </c>
      <c r="D9" s="1">
        <v>2.0029100000000001E-2</v>
      </c>
      <c r="E9" s="1">
        <v>1.4263999999999999</v>
      </c>
      <c r="F9" s="1">
        <v>4.6881400000000004E-3</v>
      </c>
      <c r="G9" s="1">
        <v>0.82075500000000001</v>
      </c>
      <c r="H9" s="1">
        <v>1.09144</v>
      </c>
      <c r="I9" s="1">
        <v>1.6773100000000001</v>
      </c>
      <c r="J9" s="1">
        <v>3.0096999999999999E-2</v>
      </c>
      <c r="K9" s="1">
        <v>1.30985</v>
      </c>
      <c r="L9" s="1">
        <v>0.43719599999999997</v>
      </c>
      <c r="M9" s="1">
        <v>1.15686</v>
      </c>
      <c r="N9" s="1" t="s">
        <v>22</v>
      </c>
      <c r="O9" s="1">
        <v>0.60664600000000002</v>
      </c>
      <c r="P9" s="1">
        <v>0.28395999999999999</v>
      </c>
      <c r="Q9" s="1">
        <v>0.725379</v>
      </c>
      <c r="R9" s="1">
        <v>2.75569</v>
      </c>
      <c r="S9" s="1">
        <v>5.4617700000000001E-4</v>
      </c>
      <c r="T9" s="1">
        <v>0.102482</v>
      </c>
      <c r="U9" s="1">
        <v>1.62357</v>
      </c>
      <c r="V9" s="1" t="s">
        <v>23</v>
      </c>
      <c r="W9" s="1">
        <f>ABS(IK_diagnostics_degrees__3[[#This Row],[Column1]]-A8)</f>
        <v>0</v>
      </c>
      <c r="X9" s="1">
        <f>ABS(IK_diagnostics_degrees__3[[#This Row],[Column2]]-B8)</f>
        <v>4.2170000000000041E-2</v>
      </c>
      <c r="Y9" s="1">
        <f>ABS(IK_diagnostics_degrees__3[[#This Row],[Column3]]-C8)</f>
        <v>6.358140000000001E-2</v>
      </c>
      <c r="Z9" s="1">
        <f>ABS(IK_diagnostics_degrees__3[[#This Row],[Column4]]-D8)</f>
        <v>1.9731499999999999E-2</v>
      </c>
      <c r="AA9" s="1">
        <f>ABS(IK_diagnostics_degrees__3[[#This Row],[Column5]]-E8)</f>
        <v>5.8349999999999902E-2</v>
      </c>
      <c r="AB9" s="1">
        <f>ABS(IK_diagnostics_degrees__3[[#This Row],[Column6]]-F8)</f>
        <v>5.5499599999999996E-3</v>
      </c>
      <c r="AC9" s="1">
        <f>ABS(IK_diagnostics_degrees__3[[#This Row],[Column7]]-G8)</f>
        <v>0.12843099999999996</v>
      </c>
      <c r="AD9" s="1">
        <f>ABS(IK_diagnostics_degrees__3[[#This Row],[Column8]]-H8)</f>
        <v>7.7080000000000037E-2</v>
      </c>
      <c r="AE9" s="1">
        <f>ABS(IK_diagnostics_degrees__3[[#This Row],[Column9]]-I8)</f>
        <v>3.300000000001635E-4</v>
      </c>
      <c r="AF9" s="1">
        <f>ABS(IK_diagnostics_degrees__3[[#This Row],[Column10]]-J8)</f>
        <v>3.0096999999999999E-2</v>
      </c>
      <c r="AG9" s="1">
        <f>ABS(IK_diagnostics_degrees__3[[#This Row],[Column11]]-K8)</f>
        <v>0.24598999999999993</v>
      </c>
      <c r="AH9" s="1">
        <f>ABS(IK_diagnostics_degrees__3[[#This Row],[Column12]]-L8)</f>
        <v>2.0682000000000034E-2</v>
      </c>
      <c r="AI9" s="1">
        <f>ABS(IK_diagnostics_degrees__3[[#This Row],[Column13]]-M8)</f>
        <v>0.62408200000000003</v>
      </c>
      <c r="AJ9" s="1">
        <f>ABS(IK_diagnostics_degrees__3[[#This Row],[Column14]]-N8)</f>
        <v>0</v>
      </c>
      <c r="AK9" s="1">
        <f>ABS(IK_diagnostics_degrees__3[[#This Row],[Column15]]-O8)</f>
        <v>0.31168400000000002</v>
      </c>
      <c r="AL9" s="1">
        <f>ABS(IK_diagnostics_degrees__3[[#This Row],[Column16]]-P8)</f>
        <v>5.4333999999999993E-2</v>
      </c>
      <c r="AM9" s="1">
        <f>ABS(IK_diagnostics_degrees__3[[#This Row],[Column17]]-Q8)</f>
        <v>6.0909999999999576E-3</v>
      </c>
      <c r="AN9" s="1">
        <f>ABS(IK_diagnostics_degrees__3[[#This Row],[Column18]]-R8)</f>
        <v>3.9320000000000022E-2</v>
      </c>
      <c r="AO9" s="1">
        <f>ABS(IK_diagnostics_degrees__3[[#This Row],[Column19]]-S8)</f>
        <v>1.204653E-3</v>
      </c>
      <c r="AP9" s="1">
        <f>ABS(IK_diagnostics_degrees__3[[#This Row],[Column20]]-T8)</f>
        <v>7.7843800000000005E-2</v>
      </c>
      <c r="AQ9" s="1">
        <f>ABS(IK_diagnostics_degrees__3[[#This Row],[Column21]]-U8)</f>
        <v>2.242999999999995E-2</v>
      </c>
      <c r="AU9" s="8">
        <f>IK_diagnostics_frames__3[[#This Row],[Column1]]+AU8</f>
        <v>28</v>
      </c>
      <c r="AV9">
        <f ca="1">AVERAGE(INDIRECT(ADDRESS($AU8+2, AV$1)):INDIRECT(ADDRESS($AU9+1, AV$1)))</f>
        <v>0.12667322499999997</v>
      </c>
      <c r="AW9">
        <f ca="1">AVERAGE(INDIRECT(ADDRESS($AU8+2, AW$1)):INDIRECT(ADDRESS($AU9+1, AW$1)))</f>
        <v>6.6809999999999981E-2</v>
      </c>
      <c r="AX9">
        <f ca="1">AVERAGE(INDIRECT(ADDRESS($AU8+2, AX$1)):INDIRECT(ADDRESS($AU9+1, AX$1)))</f>
        <v>4.7865999999999999E-2</v>
      </c>
      <c r="AY9">
        <f ca="1">AVERAGE(INDIRECT(ADDRESS($AU8+2, AY$1)):INDIRECT(ADDRESS($AU9+1, AY$1)))</f>
        <v>0.15975822647499999</v>
      </c>
      <c r="AZ9">
        <f ca="1">AVERAGE(INDIRECT(ADDRESS($AU8+2, AZ$1)):INDIRECT(ADDRESS($AU9+1, AZ$1)))</f>
        <v>7.956000000000002E-2</v>
      </c>
      <c r="BA9">
        <f ca="1">AVERAGE(INDIRECT(ADDRESS($AU8+2, BA$1)):INDIRECT(ADDRESS($AU9+1, BA$1)))</f>
        <v>2.0181125000000001E-2</v>
      </c>
      <c r="BB9">
        <f ca="1">AVERAGE(INDIRECT(ADDRESS($AU8+2, BB$1)):INDIRECT(ADDRESS($AU9+1, BB$1)))</f>
        <v>0.23077249999999996</v>
      </c>
      <c r="BC9">
        <f ca="1">AVERAGE(INDIRECT(ADDRESS($AU8+2, BC$1)):INDIRECT(ADDRESS($AU9+1, BC$1)))</f>
        <v>0.31481750000000003</v>
      </c>
      <c r="BD9">
        <f ca="1">AVERAGE(INDIRECT(ADDRESS($AU8+2, BD$1)):INDIRECT(ADDRESS($AU9+1, BD$1)))</f>
        <v>0.3626085</v>
      </c>
      <c r="BE9">
        <f ca="1">AVERAGE(INDIRECT(ADDRESS($AU8+2, BE$1)):INDIRECT(ADDRESS($AU9+1, BE$1)))</f>
        <v>5.8817599999999998E-2</v>
      </c>
      <c r="BF9">
        <f ca="1">AVERAGE(INDIRECT(ADDRESS($AU8+2, BF$1)):INDIRECT(ADDRESS($AU9+1, BF$1)))</f>
        <v>5.57975E-2</v>
      </c>
      <c r="BG9">
        <f ca="1">AVERAGE(INDIRECT(ADDRESS($AU8+2, BG$1)):INDIRECT(ADDRESS($AU9+1, BG$1)))</f>
        <v>0.110865203525</v>
      </c>
      <c r="BH9">
        <f ca="1">AVERAGE(INDIRECT(ADDRESS($AU8+2, BH$1)):INDIRECT(ADDRESS($AU9+1, BH$1)))</f>
        <v>0.35980034999999999</v>
      </c>
      <c r="BI9">
        <f ca="1">AVERAGE(INDIRECT(ADDRESS($AU8+2, BI$1)):INDIRECT(ADDRESS($AU9+1, BI$1)))</f>
        <v>0.44786749999999997</v>
      </c>
      <c r="BJ9">
        <f ca="1">AVERAGE(INDIRECT(ADDRESS($AU8+2, BJ$1)):INDIRECT(ADDRESS($AU9+1, BJ$1)))</f>
        <v>0.33397500000000002</v>
      </c>
      <c r="BK9">
        <f ca="1">AVERAGE(INDIRECT(ADDRESS($AU8+2, BK$1)):INDIRECT(ADDRESS($AU9+1, BK$1)))</f>
        <v>0</v>
      </c>
      <c r="BL9">
        <f ca="1">AVERAGE(INDIRECT(ADDRESS($AU8+2, BL$1)):INDIRECT(ADDRESS($AU9+1, BL$1)))</f>
        <v>0.1306715</v>
      </c>
      <c r="BM9">
        <f ca="1">AVERAGE(INDIRECT(ADDRESS($AU8+2, BM$1)):INDIRECT(ADDRESS($AU9+1, BM$1)))</f>
        <v>0.29447249999999997</v>
      </c>
      <c r="BN9">
        <f ca="1">AVERAGE(INDIRECT(ADDRESS($AU8+2, BN$1)):INDIRECT(ADDRESS($AU9+1, BN$1)))</f>
        <v>1.8652377674999998E-3</v>
      </c>
      <c r="BO9">
        <f ca="1">AVERAGE(INDIRECT(ADDRESS($AU8+2, BO$1)):INDIRECT(ADDRESS($AU9+1, BO$1)))</f>
        <v>9.0669303342499993E-2</v>
      </c>
      <c r="BP9">
        <f ca="1">AVERAGE(INDIRECT(ADDRESS($AU8+2, BP$1)):INDIRECT(ADDRESS($AU9+1, BP$1)))</f>
        <v>0.26302250000000005</v>
      </c>
    </row>
    <row r="10" spans="1:68" x14ac:dyDescent="0.25">
      <c r="A10" s="1" t="s">
        <v>22</v>
      </c>
      <c r="B10" s="1">
        <v>1.65242</v>
      </c>
      <c r="C10" s="1">
        <v>3.77031E-4</v>
      </c>
      <c r="D10" s="1" t="s">
        <v>22</v>
      </c>
      <c r="E10" s="1">
        <v>1.4120299999999999</v>
      </c>
      <c r="F10" s="1">
        <v>2.5763000000000001E-3</v>
      </c>
      <c r="G10" s="1">
        <v>0.73517299999999997</v>
      </c>
      <c r="H10" s="1">
        <v>1.15815</v>
      </c>
      <c r="I10" s="1">
        <v>1.65134</v>
      </c>
      <c r="J10" s="1">
        <v>2.85451E-2</v>
      </c>
      <c r="K10" s="1">
        <v>1.3332299999999999</v>
      </c>
      <c r="L10" s="1">
        <v>0.41701700000000003</v>
      </c>
      <c r="M10" s="1">
        <v>1.15787</v>
      </c>
      <c r="N10" s="1" t="s">
        <v>22</v>
      </c>
      <c r="O10" s="1">
        <v>0.61124199999999995</v>
      </c>
      <c r="P10" s="1">
        <v>0.27565499999999998</v>
      </c>
      <c r="Q10" s="1">
        <v>0.75224199999999997</v>
      </c>
      <c r="R10" s="1">
        <v>2.7453799999999999</v>
      </c>
      <c r="S10" s="1">
        <v>3.2818600000000001E-4</v>
      </c>
      <c r="T10" s="1">
        <v>9.8440700000000006E-2</v>
      </c>
      <c r="U10" s="1">
        <v>1.59493</v>
      </c>
      <c r="V10" s="1" t="s">
        <v>23</v>
      </c>
      <c r="W10" s="1">
        <f>ABS(IK_diagnostics_degrees__3[[#This Row],[Column1]]-A9)</f>
        <v>0</v>
      </c>
      <c r="X10" s="1">
        <f>ABS(IK_diagnostics_degrees__3[[#This Row],[Column2]]-B9)</f>
        <v>8.4299999999999375E-3</v>
      </c>
      <c r="Y10" s="1">
        <f>ABS(IK_diagnostics_degrees__3[[#This Row],[Column3]]-C9)</f>
        <v>6.0197568999999999E-2</v>
      </c>
      <c r="Z10" s="1">
        <f>ABS(IK_diagnostics_degrees__3[[#This Row],[Column4]]-D9)</f>
        <v>2.0029100000000001E-2</v>
      </c>
      <c r="AA10" s="1">
        <f>ABS(IK_diagnostics_degrees__3[[#This Row],[Column5]]-E9)</f>
        <v>1.4369999999999994E-2</v>
      </c>
      <c r="AB10" s="1">
        <f>ABS(IK_diagnostics_degrees__3[[#This Row],[Column6]]-F9)</f>
        <v>2.1118400000000002E-3</v>
      </c>
      <c r="AC10" s="1">
        <f>ABS(IK_diagnostics_degrees__3[[#This Row],[Column7]]-G9)</f>
        <v>8.5582000000000047E-2</v>
      </c>
      <c r="AD10" s="1">
        <f>ABS(IK_diagnostics_degrees__3[[#This Row],[Column8]]-H9)</f>
        <v>6.6710000000000047E-2</v>
      </c>
      <c r="AE10" s="1">
        <f>ABS(IK_diagnostics_degrees__3[[#This Row],[Column9]]-I9)</f>
        <v>2.5970000000000049E-2</v>
      </c>
      <c r="AF10" s="1">
        <f>ABS(IK_diagnostics_degrees__3[[#This Row],[Column10]]-J9)</f>
        <v>1.5518999999999984E-3</v>
      </c>
      <c r="AG10" s="1">
        <f>ABS(IK_diagnostics_degrees__3[[#This Row],[Column11]]-K9)</f>
        <v>2.3379999999999956E-2</v>
      </c>
      <c r="AH10" s="1">
        <f>ABS(IK_diagnostics_degrees__3[[#This Row],[Column12]]-L9)</f>
        <v>2.0178999999999947E-2</v>
      </c>
      <c r="AI10" s="1">
        <f>ABS(IK_diagnostics_degrees__3[[#This Row],[Column13]]-M9)</f>
        <v>1.0099999999999554E-3</v>
      </c>
      <c r="AJ10" s="1">
        <f>ABS(IK_diagnostics_degrees__3[[#This Row],[Column14]]-N9)</f>
        <v>0</v>
      </c>
      <c r="AK10" s="1">
        <f>ABS(IK_diagnostics_degrees__3[[#This Row],[Column15]]-O9)</f>
        <v>4.5959999999999335E-3</v>
      </c>
      <c r="AL10" s="1">
        <f>ABS(IK_diagnostics_degrees__3[[#This Row],[Column16]]-P9)</f>
        <v>8.3050000000000068E-3</v>
      </c>
      <c r="AM10" s="1">
        <f>ABS(IK_diagnostics_degrees__3[[#This Row],[Column17]]-Q9)</f>
        <v>2.686299999999997E-2</v>
      </c>
      <c r="AN10" s="1">
        <f>ABS(IK_diagnostics_degrees__3[[#This Row],[Column18]]-R9)</f>
        <v>1.0310000000000041E-2</v>
      </c>
      <c r="AO10" s="1">
        <f>ABS(IK_diagnostics_degrees__3[[#This Row],[Column19]]-S9)</f>
        <v>2.1799100000000001E-4</v>
      </c>
      <c r="AP10" s="1">
        <f>ABS(IK_diagnostics_degrees__3[[#This Row],[Column20]]-T9)</f>
        <v>4.0412999999999977E-3</v>
      </c>
      <c r="AQ10" s="1">
        <f>ABS(IK_diagnostics_degrees__3[[#This Row],[Column21]]-U9)</f>
        <v>2.8639999999999999E-2</v>
      </c>
      <c r="AU10" s="7">
        <f>IK_diagnostics_frames__3[[#This Row],[Column1]]+AU9</f>
        <v>30</v>
      </c>
      <c r="AV10">
        <f ca="1">AVERAGE(INDIRECT(ADDRESS($AU9+2, AV$1)):INDIRECT(ADDRESS($AU10+1, AV$1)))</f>
        <v>4.4445250000000006E-2</v>
      </c>
      <c r="AW10">
        <f ca="1">AVERAGE(INDIRECT(ADDRESS($AU9+2, AW$1)):INDIRECT(ADDRESS($AU10+1, AW$1)))</f>
        <v>0.10167499999999996</v>
      </c>
      <c r="AX10">
        <f ca="1">AVERAGE(INDIRECT(ADDRESS($AU9+2, AX$1)):INDIRECT(ADDRESS($AU10+1, AX$1)))</f>
        <v>0.10467800000000001</v>
      </c>
      <c r="AY10">
        <f ca="1">AVERAGE(INDIRECT(ADDRESS($AU9+2, AY$1)):INDIRECT(ADDRESS($AU10+1, AY$1)))</f>
        <v>0.31376104999999999</v>
      </c>
      <c r="AZ10">
        <f ca="1">AVERAGE(INDIRECT(ADDRESS($AU9+2, AZ$1)):INDIRECT(ADDRESS($AU10+1, AZ$1)))</f>
        <v>0.23635499999999998</v>
      </c>
      <c r="BA10">
        <f ca="1">AVERAGE(INDIRECT(ADDRESS($AU9+2, BA$1)):INDIRECT(ADDRESS($AU10+1, BA$1)))</f>
        <v>1.9409949999999999E-2</v>
      </c>
      <c r="BB10">
        <f ca="1">AVERAGE(INDIRECT(ADDRESS($AU9+2, BB$1)):INDIRECT(ADDRESS($AU10+1, BB$1)))</f>
        <v>0.14296449999999999</v>
      </c>
      <c r="BC10">
        <f ca="1">AVERAGE(INDIRECT(ADDRESS($AU9+2, BC$1)):INDIRECT(ADDRESS($AU10+1, BC$1)))</f>
        <v>0.42276000000000014</v>
      </c>
      <c r="BD10">
        <f ca="1">AVERAGE(INDIRECT(ADDRESS($AU9+2, BD$1)):INDIRECT(ADDRESS($AU10+1, BD$1)))</f>
        <v>0.34562550000000009</v>
      </c>
      <c r="BE10">
        <f ca="1">AVERAGE(INDIRECT(ADDRESS($AU9+2, BE$1)):INDIRECT(ADDRESS($AU10+1, BE$1)))</f>
        <v>0.31442799999999999</v>
      </c>
      <c r="BF10">
        <f ca="1">AVERAGE(INDIRECT(ADDRESS($AU9+2, BF$1)):INDIRECT(ADDRESS($AU10+1, BF$1)))</f>
        <v>9.4974999999999921E-2</v>
      </c>
      <c r="BG10">
        <f ca="1">AVERAGE(INDIRECT(ADDRESS($AU9+2, BG$1)):INDIRECT(ADDRESS($AU10+1, BG$1)))</f>
        <v>5.473359295E-2</v>
      </c>
      <c r="BH10">
        <f ca="1">AVERAGE(INDIRECT(ADDRESS($AU9+2, BH$1)):INDIRECT(ADDRESS($AU10+1, BH$1)))</f>
        <v>0.58308300000000013</v>
      </c>
      <c r="BI10">
        <f ca="1">AVERAGE(INDIRECT(ADDRESS($AU9+2, BI$1)):INDIRECT(ADDRESS($AU10+1, BI$1)))</f>
        <v>1.14723</v>
      </c>
      <c r="BJ10">
        <f ca="1">AVERAGE(INDIRECT(ADDRESS($AU9+2, BJ$1)):INDIRECT(ADDRESS($AU10+1, BJ$1)))</f>
        <v>0.66041249999999996</v>
      </c>
      <c r="BK10">
        <f ca="1">AVERAGE(INDIRECT(ADDRESS($AU9+2, BK$1)):INDIRECT(ADDRESS($AU10+1, BK$1)))</f>
        <v>5.9203499999999996E-3</v>
      </c>
      <c r="BL10">
        <f ca="1">AVERAGE(INDIRECT(ADDRESS($AU9+2, BL$1)):INDIRECT(ADDRESS($AU10+1, BL$1)))</f>
        <v>1.5347E-2</v>
      </c>
      <c r="BM10">
        <f ca="1">AVERAGE(INDIRECT(ADDRESS($AU9+2, BM$1)):INDIRECT(ADDRESS($AU10+1, BM$1)))</f>
        <v>3.3069999999999933E-2</v>
      </c>
      <c r="BN10">
        <f ca="1">AVERAGE(INDIRECT(ADDRESS($AU9+2, BN$1)):INDIRECT(ADDRESS($AU10+1, BN$1)))</f>
        <v>6.1270299999999995E-3</v>
      </c>
      <c r="BO10">
        <f ca="1">AVERAGE(INDIRECT(ADDRESS($AU9+2, BO$1)):INDIRECT(ADDRESS($AU10+1, BO$1)))</f>
        <v>0.154875854305</v>
      </c>
      <c r="BP10">
        <f ca="1">AVERAGE(INDIRECT(ADDRESS($AU9+2, BP$1)):INDIRECT(ADDRESS($AU10+1, BP$1)))</f>
        <v>0.26236949999999998</v>
      </c>
    </row>
    <row r="11" spans="1:68" x14ac:dyDescent="0.25">
      <c r="A11" s="1" t="s">
        <v>22</v>
      </c>
      <c r="B11" s="1">
        <v>1.5285</v>
      </c>
      <c r="C11" s="1" t="s">
        <v>22</v>
      </c>
      <c r="D11" s="1">
        <v>1.8970399999999998E-2</v>
      </c>
      <c r="E11" s="1">
        <v>1.2627900000000001</v>
      </c>
      <c r="F11" s="1" t="s">
        <v>22</v>
      </c>
      <c r="G11" s="1">
        <v>0.445656</v>
      </c>
      <c r="H11" s="1">
        <v>2.19217</v>
      </c>
      <c r="I11" s="1">
        <v>0.95814699999999997</v>
      </c>
      <c r="J11" s="1">
        <v>0.38731100000000002</v>
      </c>
      <c r="K11" s="1">
        <v>2.08988</v>
      </c>
      <c r="L11" s="1" t="s">
        <v>22</v>
      </c>
      <c r="M11" s="1">
        <v>2.38842</v>
      </c>
      <c r="N11" s="1">
        <v>1.19184</v>
      </c>
      <c r="O11" s="1">
        <v>0.37454700000000002</v>
      </c>
      <c r="P11" s="1">
        <v>1.8653099999999999E-2</v>
      </c>
      <c r="Q11" s="1">
        <v>0.114341</v>
      </c>
      <c r="R11" s="1">
        <v>1.7481100000000001</v>
      </c>
      <c r="S11" s="1">
        <v>3.1497600000000001E-2</v>
      </c>
      <c r="T11" s="1">
        <v>2.5148500000000001E-2</v>
      </c>
      <c r="U11" s="1">
        <v>0.82564499999999996</v>
      </c>
      <c r="V11" s="1" t="s">
        <v>23</v>
      </c>
      <c r="W11" s="1">
        <f>ABS(IK_diagnostics_degrees__3[[#This Row],[Column1]]-A10)</f>
        <v>0</v>
      </c>
      <c r="X11" s="1">
        <f>ABS(IK_diagnostics_degrees__3[[#This Row],[Column2]]-B10)</f>
        <v>0.12392000000000003</v>
      </c>
      <c r="Y11" s="1">
        <f>ABS(IK_diagnostics_degrees__3[[#This Row],[Column3]]-C10)</f>
        <v>3.77031E-4</v>
      </c>
      <c r="Z11" s="1">
        <f>ABS(IK_diagnostics_degrees__3[[#This Row],[Column4]]-D10)</f>
        <v>1.8970399999999998E-2</v>
      </c>
      <c r="AA11" s="1">
        <f>ABS(IK_diagnostics_degrees__3[[#This Row],[Column5]]-E10)</f>
        <v>0.14923999999999982</v>
      </c>
      <c r="AB11" s="1">
        <f>ABS(IK_diagnostics_degrees__3[[#This Row],[Column6]]-F10)</f>
        <v>2.5763000000000001E-3</v>
      </c>
      <c r="AC11" s="1">
        <f>ABS(IK_diagnostics_degrees__3[[#This Row],[Column7]]-G10)</f>
        <v>0.28951699999999997</v>
      </c>
      <c r="AD11" s="1">
        <f>ABS(IK_diagnostics_degrees__3[[#This Row],[Column8]]-H10)</f>
        <v>1.0340199999999999</v>
      </c>
      <c r="AE11" s="1">
        <f>ABS(IK_diagnostics_degrees__3[[#This Row],[Column9]]-I10)</f>
        <v>0.69319300000000006</v>
      </c>
      <c r="AF11" s="1">
        <f>ABS(IK_diagnostics_degrees__3[[#This Row],[Column10]]-J10)</f>
        <v>0.35876590000000003</v>
      </c>
      <c r="AG11" s="1">
        <f>ABS(IK_diagnostics_degrees__3[[#This Row],[Column11]]-K10)</f>
        <v>0.75665000000000004</v>
      </c>
      <c r="AH11" s="1">
        <f>ABS(IK_diagnostics_degrees__3[[#This Row],[Column12]]-L10)</f>
        <v>0.41701700000000003</v>
      </c>
      <c r="AI11" s="1">
        <f>ABS(IK_diagnostics_degrees__3[[#This Row],[Column13]]-M10)</f>
        <v>1.23055</v>
      </c>
      <c r="AJ11" s="1">
        <f>ABS(IK_diagnostics_degrees__3[[#This Row],[Column14]]-N10)</f>
        <v>1.19184</v>
      </c>
      <c r="AK11" s="1">
        <f>ABS(IK_diagnostics_degrees__3[[#This Row],[Column15]]-O10)</f>
        <v>0.23669499999999993</v>
      </c>
      <c r="AL11" s="1">
        <f>ABS(IK_diagnostics_degrees__3[[#This Row],[Column16]]-P10)</f>
        <v>0.25700190000000001</v>
      </c>
      <c r="AM11" s="1">
        <f>ABS(IK_diagnostics_degrees__3[[#This Row],[Column17]]-Q10)</f>
        <v>0.63790099999999994</v>
      </c>
      <c r="AN11" s="1">
        <f>ABS(IK_diagnostics_degrees__3[[#This Row],[Column18]]-R10)</f>
        <v>0.99726999999999988</v>
      </c>
      <c r="AO11" s="1">
        <f>ABS(IK_diagnostics_degrees__3[[#This Row],[Column19]]-S10)</f>
        <v>3.1169413999999999E-2</v>
      </c>
      <c r="AP11" s="1">
        <f>ABS(IK_diagnostics_degrees__3[[#This Row],[Column20]]-T10)</f>
        <v>7.3292200000000002E-2</v>
      </c>
      <c r="AQ11" s="1">
        <f>ABS(IK_diagnostics_degrees__3[[#This Row],[Column21]]-U10)</f>
        <v>0.769285</v>
      </c>
      <c r="AU11" s="8">
        <f>IK_diagnostics_frames__3[[#This Row],[Column1]]+AU10</f>
        <v>33</v>
      </c>
      <c r="AV11">
        <f ca="1">AVERAGE(INDIRECT(ADDRESS($AU10+2, AV$1)):INDIRECT(ADDRESS($AU11+1, AV$1)))</f>
        <v>4.0775030720000001E-2</v>
      </c>
      <c r="AW11">
        <f ca="1">AVERAGE(INDIRECT(ADDRESS($AU10+2, AW$1)):INDIRECT(ADDRESS($AU11+1, AW$1)))</f>
        <v>0.12646000000000002</v>
      </c>
      <c r="AX11">
        <f ca="1">AVERAGE(INDIRECT(ADDRESS($AU10+2, AX$1)):INDIRECT(ADDRESS($AU11+1, AX$1)))</f>
        <v>9.8107333333333324E-2</v>
      </c>
      <c r="AY11">
        <f ca="1">AVERAGE(INDIRECT(ADDRESS($AU10+2, AY$1)):INDIRECT(ADDRESS($AU11+1, AY$1)))</f>
        <v>9.7440333333333341E-3</v>
      </c>
      <c r="AZ11">
        <f ca="1">AVERAGE(INDIRECT(ADDRESS($AU10+2, AZ$1)):INDIRECT(ADDRESS($AU11+1, AZ$1)))</f>
        <v>0.18692666666666669</v>
      </c>
      <c r="BA11">
        <f ca="1">AVERAGE(INDIRECT(ADDRESS($AU10+2, BA$1)):INDIRECT(ADDRESS($AU11+1, BA$1)))</f>
        <v>5.9499999999999997E-2</v>
      </c>
      <c r="BB11">
        <f ca="1">AVERAGE(INDIRECT(ADDRESS($AU10+2, BB$1)):INDIRECT(ADDRESS($AU11+1, BB$1)))</f>
        <v>0.128302</v>
      </c>
      <c r="BC11">
        <f ca="1">AVERAGE(INDIRECT(ADDRESS($AU10+2, BC$1)):INDIRECT(ADDRESS($AU11+1, BC$1)))</f>
        <v>0.24339333333333349</v>
      </c>
      <c r="BD11">
        <f ca="1">AVERAGE(INDIRECT(ADDRESS($AU10+2, BD$1)):INDIRECT(ADDRESS($AU11+1, BD$1)))</f>
        <v>0.27284166666666659</v>
      </c>
      <c r="BE11">
        <f ca="1">AVERAGE(INDIRECT(ADDRESS($AU10+2, BE$1)):INDIRECT(ADDRESS($AU11+1, BE$1)))</f>
        <v>0.36527233333333337</v>
      </c>
      <c r="BF11">
        <f ca="1">AVERAGE(INDIRECT(ADDRESS($AU10+2, BF$1)):INDIRECT(ADDRESS($AU11+1, BF$1)))</f>
        <v>0.25270666666666664</v>
      </c>
      <c r="BG11">
        <f ca="1">AVERAGE(INDIRECT(ADDRESS($AU10+2, BG$1)):INDIRECT(ADDRESS($AU11+1, BG$1)))</f>
        <v>4.7111333333333338E-2</v>
      </c>
      <c r="BH11">
        <f ca="1">AVERAGE(INDIRECT(ADDRESS($AU10+2, BH$1)):INDIRECT(ADDRESS($AU11+1, BH$1)))</f>
        <v>0.56153999999999993</v>
      </c>
      <c r="BI11">
        <f ca="1">AVERAGE(INDIRECT(ADDRESS($AU10+2, BI$1)):INDIRECT(ADDRESS($AU11+1, BI$1)))</f>
        <v>0.17305066666666666</v>
      </c>
      <c r="BJ11">
        <f ca="1">AVERAGE(INDIRECT(ADDRESS($AU10+2, BJ$1)):INDIRECT(ADDRESS($AU11+1, BJ$1)))</f>
        <v>0.4731189999999999</v>
      </c>
      <c r="BK11">
        <f ca="1">AVERAGE(INDIRECT(ADDRESS($AU10+2, BK$1)):INDIRECT(ADDRESS($AU11+1, BK$1)))</f>
        <v>3.7891359999999999E-2</v>
      </c>
      <c r="BL11">
        <f ca="1">AVERAGE(INDIRECT(ADDRESS($AU10+2, BL$1)):INDIRECT(ADDRESS($AU11+1, BL$1)))</f>
        <v>3.8468666666666672E-2</v>
      </c>
      <c r="BM11">
        <f ca="1">AVERAGE(INDIRECT(ADDRESS($AU10+2, BM$1)):INDIRECT(ADDRESS($AU11+1, BM$1)))</f>
        <v>0.24879333333333351</v>
      </c>
      <c r="BN11">
        <f ca="1">AVERAGE(INDIRECT(ADDRESS($AU10+2, BN$1)):INDIRECT(ADDRESS($AU11+1, BN$1)))</f>
        <v>4.1586666666666664E-3</v>
      </c>
      <c r="BO11">
        <f ca="1">AVERAGE(INDIRECT(ADDRESS($AU10+2, BO$1)):INDIRECT(ADDRESS($AU11+1, BO$1)))</f>
        <v>0.54207233333333338</v>
      </c>
      <c r="BP11">
        <f ca="1">AVERAGE(INDIRECT(ADDRESS($AU10+2, BP$1)):INDIRECT(ADDRESS($AU11+1, BP$1)))</f>
        <v>0.62905166666666668</v>
      </c>
    </row>
    <row r="12" spans="1:68" x14ac:dyDescent="0.25">
      <c r="A12" s="1">
        <v>0.14127400000000001</v>
      </c>
      <c r="B12" s="1">
        <v>1.4940100000000001</v>
      </c>
      <c r="C12" s="1" t="s">
        <v>22</v>
      </c>
      <c r="D12" s="1">
        <v>2.8560200000000001E-2</v>
      </c>
      <c r="E12" s="1">
        <v>1.2913399999999999</v>
      </c>
      <c r="F12" s="1" t="s">
        <v>22</v>
      </c>
      <c r="G12" s="1">
        <v>0.36729299999999998</v>
      </c>
      <c r="H12" s="1">
        <v>2.1648299999999998</v>
      </c>
      <c r="I12" s="1">
        <v>1.2469600000000001</v>
      </c>
      <c r="J12" s="1">
        <v>0.51100599999999996</v>
      </c>
      <c r="K12" s="1">
        <v>1.9536899999999999</v>
      </c>
      <c r="L12" s="1" t="s">
        <v>22</v>
      </c>
      <c r="M12" s="1">
        <v>2.3899400000000002</v>
      </c>
      <c r="N12" s="1">
        <v>0.59752499999999997</v>
      </c>
      <c r="O12" s="1">
        <v>0.47522399999999998</v>
      </c>
      <c r="P12" s="2">
        <v>8.8877599999999995E-9</v>
      </c>
      <c r="Q12" s="1" t="s">
        <v>22</v>
      </c>
      <c r="R12" s="1">
        <v>1.69581</v>
      </c>
      <c r="S12" s="1">
        <v>4.1108600000000001E-4</v>
      </c>
      <c r="T12" s="1">
        <v>0.60384599999999999</v>
      </c>
      <c r="U12" s="1">
        <v>0.262436</v>
      </c>
      <c r="V12" s="1" t="s">
        <v>23</v>
      </c>
      <c r="W12" s="1">
        <f>ABS(IK_diagnostics_degrees__3[[#This Row],[Column1]]-A11)</f>
        <v>0.14127400000000001</v>
      </c>
      <c r="X12" s="1">
        <f>ABS(IK_diagnostics_degrees__3[[#This Row],[Column2]]-B11)</f>
        <v>3.448999999999991E-2</v>
      </c>
      <c r="Y12" s="1">
        <f>ABS(IK_diagnostics_degrees__3[[#This Row],[Column3]]-C11)</f>
        <v>0</v>
      </c>
      <c r="Z12" s="1">
        <f>ABS(IK_diagnostics_degrees__3[[#This Row],[Column4]]-D11)</f>
        <v>9.5898000000000025E-3</v>
      </c>
      <c r="AA12" s="1">
        <f>ABS(IK_diagnostics_degrees__3[[#This Row],[Column5]]-E11)</f>
        <v>2.8549999999999853E-2</v>
      </c>
      <c r="AB12" s="1">
        <f>ABS(IK_diagnostics_degrees__3[[#This Row],[Column6]]-F11)</f>
        <v>0</v>
      </c>
      <c r="AC12" s="1">
        <f>ABS(IK_diagnostics_degrees__3[[#This Row],[Column7]]-G11)</f>
        <v>7.8363000000000016E-2</v>
      </c>
      <c r="AD12" s="1">
        <f>ABS(IK_diagnostics_degrees__3[[#This Row],[Column8]]-H11)</f>
        <v>2.7340000000000142E-2</v>
      </c>
      <c r="AE12" s="1">
        <f>ABS(IK_diagnostics_degrees__3[[#This Row],[Column9]]-I11)</f>
        <v>0.2888130000000001</v>
      </c>
      <c r="AF12" s="1">
        <f>ABS(IK_diagnostics_degrees__3[[#This Row],[Column10]]-J11)</f>
        <v>0.12369499999999994</v>
      </c>
      <c r="AG12" s="1">
        <f>ABS(IK_diagnostics_degrees__3[[#This Row],[Column11]]-K11)</f>
        <v>0.13619000000000003</v>
      </c>
      <c r="AH12" s="1">
        <f>ABS(IK_diagnostics_degrees__3[[#This Row],[Column12]]-L11)</f>
        <v>0</v>
      </c>
      <c r="AI12" s="1">
        <f>ABS(IK_diagnostics_degrees__3[[#This Row],[Column13]]-M11)</f>
        <v>1.5200000000001879E-3</v>
      </c>
      <c r="AJ12" s="1">
        <f>ABS(IK_diagnostics_degrees__3[[#This Row],[Column14]]-N11)</f>
        <v>0.59431500000000004</v>
      </c>
      <c r="AK12" s="1">
        <f>ABS(IK_diagnostics_degrees__3[[#This Row],[Column15]]-O11)</f>
        <v>0.10067699999999996</v>
      </c>
      <c r="AL12" s="1">
        <f>ABS(IK_diagnostics_degrees__3[[#This Row],[Column16]]-P11)</f>
        <v>1.8653091112239999E-2</v>
      </c>
      <c r="AM12" s="1">
        <f>ABS(IK_diagnostics_degrees__3[[#This Row],[Column17]]-Q11)</f>
        <v>0.114341</v>
      </c>
      <c r="AN12" s="1">
        <f>ABS(IK_diagnostics_degrees__3[[#This Row],[Column18]]-R11)</f>
        <v>5.2300000000000013E-2</v>
      </c>
      <c r="AO12" s="1">
        <f>ABS(IK_diagnostics_degrees__3[[#This Row],[Column19]]-S11)</f>
        <v>3.1086513999999999E-2</v>
      </c>
      <c r="AP12" s="1">
        <f>ABS(IK_diagnostics_degrees__3[[#This Row],[Column20]]-T11)</f>
        <v>0.57869749999999998</v>
      </c>
      <c r="AQ12" s="1">
        <f>ABS(IK_diagnostics_degrees__3[[#This Row],[Column21]]-U11)</f>
        <v>0.56320899999999996</v>
      </c>
      <c r="AU12" s="7">
        <f>IK_diagnostics_frames__3[[#This Row],[Column1]]+AU11</f>
        <v>35</v>
      </c>
      <c r="AV12">
        <f ca="1">AVERAGE(INDIRECT(ADDRESS($AU11+2, AV$1)):INDIRECT(ADDRESS($AU12+1, AV$1)))</f>
        <v>5.738161E-2</v>
      </c>
      <c r="AW12">
        <f ca="1">AVERAGE(INDIRECT(ADDRESS($AU11+2, AW$1)):INDIRECT(ADDRESS($AU12+1, AW$1)))</f>
        <v>0.2496600000000001</v>
      </c>
      <c r="AX12">
        <f ca="1">AVERAGE(INDIRECT(ADDRESS($AU11+2, AX$1)):INDIRECT(ADDRESS($AU12+1, AX$1)))</f>
        <v>0.33454800000000001</v>
      </c>
      <c r="AY12">
        <f ca="1">AVERAGE(INDIRECT(ADDRESS($AU11+2, AY$1)):INDIRECT(ADDRESS($AU12+1, AY$1)))</f>
        <v>5.0279000000000001E-3</v>
      </c>
      <c r="AZ12">
        <f ca="1">AVERAGE(INDIRECT(ADDRESS($AU11+2, AZ$1)):INDIRECT(ADDRESS($AU12+1, AZ$1)))</f>
        <v>0.13777499999999998</v>
      </c>
      <c r="BA12">
        <f ca="1">AVERAGE(INDIRECT(ADDRESS($AU11+2, BA$1)):INDIRECT(ADDRESS($AU12+1, BA$1)))</f>
        <v>7.9549099999999998E-2</v>
      </c>
      <c r="BB12">
        <f ca="1">AVERAGE(INDIRECT(ADDRESS($AU11+2, BB$1)):INDIRECT(ADDRESS($AU12+1, BB$1)))</f>
        <v>0.24683400000000008</v>
      </c>
      <c r="BC12">
        <f ca="1">AVERAGE(INDIRECT(ADDRESS($AU11+2, BC$1)):INDIRECT(ADDRESS($AU12+1, BC$1)))</f>
        <v>7.8705000000000025E-2</v>
      </c>
      <c r="BD12">
        <f ca="1">AVERAGE(INDIRECT(ADDRESS($AU11+2, BD$1)):INDIRECT(ADDRESS($AU12+1, BD$1)))</f>
        <v>0.5738700000000001</v>
      </c>
      <c r="BE12">
        <f ca="1">AVERAGE(INDIRECT(ADDRESS($AU11+2, BE$1)):INDIRECT(ADDRESS($AU12+1, BE$1)))</f>
        <v>9.3010149999999958E-2</v>
      </c>
      <c r="BF12">
        <f ca="1">AVERAGE(INDIRECT(ADDRESS($AU11+2, BF$1)):INDIRECT(ADDRESS($AU12+1, BF$1)))</f>
        <v>0.20363000000000009</v>
      </c>
      <c r="BG12">
        <f ca="1">AVERAGE(INDIRECT(ADDRESS($AU11+2, BG$1)):INDIRECT(ADDRESS($AU12+1, BG$1)))</f>
        <v>0.1171175</v>
      </c>
      <c r="BH12">
        <f ca="1">AVERAGE(INDIRECT(ADDRESS($AU11+2, BH$1)):INDIRECT(ADDRESS($AU12+1, BH$1)))</f>
        <v>0.66143250000000009</v>
      </c>
      <c r="BI12">
        <f ca="1">AVERAGE(INDIRECT(ADDRESS($AU11+2, BI$1)):INDIRECT(ADDRESS($AU12+1, BI$1)))</f>
        <v>0.25957599999999997</v>
      </c>
      <c r="BJ12">
        <f ca="1">AVERAGE(INDIRECT(ADDRESS($AU11+2, BJ$1)):INDIRECT(ADDRESS($AU12+1, BJ$1)))</f>
        <v>0.42872200000000005</v>
      </c>
      <c r="BK12">
        <f ca="1">AVERAGE(INDIRECT(ADDRESS($AU11+2, BK$1)):INDIRECT(ADDRESS($AU12+1, BK$1)))</f>
        <v>3.7333100000000001E-3</v>
      </c>
      <c r="BL12">
        <f ca="1">AVERAGE(INDIRECT(ADDRESS($AU11+2, BL$1)):INDIRECT(ADDRESS($AU12+1, BL$1)))</f>
        <v>0</v>
      </c>
      <c r="BM12">
        <f ca="1">AVERAGE(INDIRECT(ADDRESS($AU11+2, BM$1)):INDIRECT(ADDRESS($AU12+1, BM$1)))</f>
        <v>0.24244999999999994</v>
      </c>
      <c r="BN12">
        <f ca="1">AVERAGE(INDIRECT(ADDRESS($AU11+2, BN$1)):INDIRECT(ADDRESS($AU12+1, BN$1)))</f>
        <v>0</v>
      </c>
      <c r="BO12">
        <f ca="1">AVERAGE(INDIRECT(ADDRESS($AU11+2, BO$1)):INDIRECT(ADDRESS($AU12+1, BO$1)))</f>
        <v>0.12924649999999999</v>
      </c>
      <c r="BP12">
        <f ca="1">AVERAGE(INDIRECT(ADDRESS($AU11+2, BP$1)):INDIRECT(ADDRESS($AU12+1, BP$1)))</f>
        <v>6.1097499999999999E-2</v>
      </c>
    </row>
    <row r="13" spans="1:68" x14ac:dyDescent="0.25">
      <c r="A13" s="1">
        <v>0.15189900000000001</v>
      </c>
      <c r="B13" s="1">
        <v>1.38818</v>
      </c>
      <c r="C13" s="1" t="s">
        <v>22</v>
      </c>
      <c r="D13" s="1">
        <v>2.68309E-3</v>
      </c>
      <c r="E13" s="1">
        <v>1.4590399999999999</v>
      </c>
      <c r="F13" s="1" t="s">
        <v>22</v>
      </c>
      <c r="G13" s="1">
        <v>0.37542999999999999</v>
      </c>
      <c r="H13" s="1">
        <v>2.1474700000000002</v>
      </c>
      <c r="I13" s="1">
        <v>1.25603</v>
      </c>
      <c r="J13" s="1">
        <v>0.53254000000000001</v>
      </c>
      <c r="K13" s="1">
        <v>1.9284600000000001</v>
      </c>
      <c r="L13" s="1" t="s">
        <v>22</v>
      </c>
      <c r="M13" s="1">
        <v>2.4082499999999998</v>
      </c>
      <c r="N13" s="1">
        <v>0.51059600000000005</v>
      </c>
      <c r="O13" s="1">
        <v>0.464592</v>
      </c>
      <c r="P13" s="1" t="s">
        <v>22</v>
      </c>
      <c r="Q13" s="1" t="s">
        <v>22</v>
      </c>
      <c r="R13" s="1">
        <v>1.6554800000000001</v>
      </c>
      <c r="S13" s="1">
        <v>5.2407599999999995E-4</v>
      </c>
      <c r="T13" s="1">
        <v>0.653783</v>
      </c>
      <c r="U13" s="1">
        <v>0.27975</v>
      </c>
      <c r="V13" s="1" t="s">
        <v>23</v>
      </c>
      <c r="W13" s="1">
        <f>ABS(IK_diagnostics_degrees__3[[#This Row],[Column1]]-A12)</f>
        <v>1.0624999999999996E-2</v>
      </c>
      <c r="X13" s="1">
        <f>ABS(IK_diagnostics_degrees__3[[#This Row],[Column2]]-B12)</f>
        <v>0.10583000000000009</v>
      </c>
      <c r="Y13" s="1">
        <f>ABS(IK_diagnostics_degrees__3[[#This Row],[Column3]]-C12)</f>
        <v>0</v>
      </c>
      <c r="Z13" s="1">
        <f>ABS(IK_diagnostics_degrees__3[[#This Row],[Column4]]-D12)</f>
        <v>2.5877110000000002E-2</v>
      </c>
      <c r="AA13" s="1">
        <f>ABS(IK_diagnostics_degrees__3[[#This Row],[Column5]]-E12)</f>
        <v>0.16769999999999996</v>
      </c>
      <c r="AB13" s="1">
        <f>ABS(IK_diagnostics_degrees__3[[#This Row],[Column6]]-F12)</f>
        <v>0</v>
      </c>
      <c r="AC13" s="1">
        <f>ABS(IK_diagnostics_degrees__3[[#This Row],[Column7]]-G12)</f>
        <v>8.1370000000000053E-3</v>
      </c>
      <c r="AD13" s="1">
        <f>ABS(IK_diagnostics_degrees__3[[#This Row],[Column8]]-H12)</f>
        <v>1.7359999999999598E-2</v>
      </c>
      <c r="AE13" s="1">
        <f>ABS(IK_diagnostics_degrees__3[[#This Row],[Column9]]-I12)</f>
        <v>9.0699999999999115E-3</v>
      </c>
      <c r="AF13" s="1">
        <f>ABS(IK_diagnostics_degrees__3[[#This Row],[Column10]]-J12)</f>
        <v>2.1534000000000053E-2</v>
      </c>
      <c r="AG13" s="1">
        <f>ABS(IK_diagnostics_degrees__3[[#This Row],[Column11]]-K12)</f>
        <v>2.5229999999999864E-2</v>
      </c>
      <c r="AH13" s="1">
        <f>ABS(IK_diagnostics_degrees__3[[#This Row],[Column12]]-L12)</f>
        <v>0</v>
      </c>
      <c r="AI13" s="1">
        <f>ABS(IK_diagnostics_degrees__3[[#This Row],[Column13]]-M12)</f>
        <v>1.8309999999999604E-2</v>
      </c>
      <c r="AJ13" s="1">
        <f>ABS(IK_diagnostics_degrees__3[[#This Row],[Column14]]-N12)</f>
        <v>8.6928999999999923E-2</v>
      </c>
      <c r="AK13" s="1">
        <f>ABS(IK_diagnostics_degrees__3[[#This Row],[Column15]]-O12)</f>
        <v>1.0631999999999975E-2</v>
      </c>
      <c r="AL13" s="1">
        <f>ABS(IK_diagnostics_degrees__3[[#This Row],[Column16]]-P12)</f>
        <v>8.8877599999999995E-9</v>
      </c>
      <c r="AM13" s="1">
        <f>ABS(IK_diagnostics_degrees__3[[#This Row],[Column17]]-Q12)</f>
        <v>0</v>
      </c>
      <c r="AN13" s="1">
        <f>ABS(IK_diagnostics_degrees__3[[#This Row],[Column18]]-R12)</f>
        <v>4.0329999999999977E-2</v>
      </c>
      <c r="AO13" s="1">
        <f>ABS(IK_diagnostics_degrees__3[[#This Row],[Column19]]-S12)</f>
        <v>1.1298999999999993E-4</v>
      </c>
      <c r="AP13" s="1">
        <f>ABS(IK_diagnostics_degrees__3[[#This Row],[Column20]]-T12)</f>
        <v>4.9937000000000009E-2</v>
      </c>
      <c r="AQ13" s="1">
        <f>ABS(IK_diagnostics_degrees__3[[#This Row],[Column21]]-U12)</f>
        <v>1.7313999999999996E-2</v>
      </c>
      <c r="AU13" s="8">
        <f>IK_diagnostics_frames__3[[#This Row],[Column1]]+AU12</f>
        <v>40</v>
      </c>
      <c r="AV13">
        <f ca="1">AVERAGE(INDIRECT(ADDRESS($AU12+2, AV$1)):INDIRECT(ADDRESS($AU13+1, AV$1)))</f>
        <v>1.9844439999999997E-3</v>
      </c>
      <c r="AW13">
        <f ca="1">AVERAGE(INDIRECT(ADDRESS($AU12+2, AW$1)):INDIRECT(ADDRESS($AU13+1, AW$1)))</f>
        <v>6.7214000000000024E-2</v>
      </c>
      <c r="AX13">
        <f ca="1">AVERAGE(INDIRECT(ADDRESS($AU12+2, AX$1)):INDIRECT(ADDRESS($AU13+1, AX$1)))</f>
        <v>1.6351734199999999E-2</v>
      </c>
      <c r="AY13">
        <f ca="1">AVERAGE(INDIRECT(ADDRESS($AU12+2, AY$1)):INDIRECT(ADDRESS($AU13+1, AY$1)))</f>
        <v>8.4368058000000006E-3</v>
      </c>
      <c r="AZ13">
        <f ca="1">AVERAGE(INDIRECT(ADDRESS($AU12+2, AZ$1)):INDIRECT(ADDRESS($AU13+1, AZ$1)))</f>
        <v>0.23222000000000004</v>
      </c>
      <c r="BA13">
        <f ca="1">AVERAGE(INDIRECT(ADDRESS($AU12+2, BA$1)):INDIRECT(ADDRESS($AU13+1, BA$1)))</f>
        <v>4.2576076000000003E-3</v>
      </c>
      <c r="BB13">
        <f ca="1">AVERAGE(INDIRECT(ADDRESS($AU12+2, BB$1)):INDIRECT(ADDRESS($AU13+1, BB$1)))</f>
        <v>0.10341440000000005</v>
      </c>
      <c r="BC13">
        <f ca="1">AVERAGE(INDIRECT(ADDRESS($AU12+2, BC$1)):INDIRECT(ADDRESS($AU13+1, BC$1)))</f>
        <v>0.21646200000000002</v>
      </c>
      <c r="BD13">
        <f ca="1">AVERAGE(INDIRECT(ADDRESS($AU12+2, BD$1)):INDIRECT(ADDRESS($AU13+1, BD$1)))</f>
        <v>0.15824599999999997</v>
      </c>
      <c r="BE13">
        <f ca="1">AVERAGE(INDIRECT(ADDRESS($AU12+2, BE$1)):INDIRECT(ADDRESS($AU13+1, BE$1)))</f>
        <v>0.10997775800000001</v>
      </c>
      <c r="BF13">
        <f ca="1">AVERAGE(INDIRECT(ADDRESS($AU12+2, BF$1)):INDIRECT(ADDRESS($AU13+1, BF$1)))</f>
        <v>0.13711999999999999</v>
      </c>
      <c r="BG13">
        <f ca="1">AVERAGE(INDIRECT(ADDRESS($AU12+2, BG$1)):INDIRECT(ADDRESS($AU13+1, BG$1)))</f>
        <v>0.11841744000000001</v>
      </c>
      <c r="BH13">
        <f ca="1">AVERAGE(INDIRECT(ADDRESS($AU12+2, BH$1)):INDIRECT(ADDRESS($AU13+1, BH$1)))</f>
        <v>0.46614579999999994</v>
      </c>
      <c r="BI13">
        <f ca="1">AVERAGE(INDIRECT(ADDRESS($AU12+2, BI$1)):INDIRECT(ADDRESS($AU13+1, BI$1)))</f>
        <v>5.658404000000001E-4</v>
      </c>
      <c r="BJ13">
        <f ca="1">AVERAGE(INDIRECT(ADDRESS($AU12+2, BJ$1)):INDIRECT(ADDRESS($AU13+1, BJ$1)))</f>
        <v>0.17299669199999998</v>
      </c>
      <c r="BK13">
        <f ca="1">AVERAGE(INDIRECT(ADDRESS($AU12+2, BK$1)):INDIRECT(ADDRESS($AU13+1, BK$1)))</f>
        <v>8.8907199999999992E-2</v>
      </c>
      <c r="BL13">
        <f ca="1">AVERAGE(INDIRECT(ADDRESS($AU12+2, BL$1)):INDIRECT(ADDRESS($AU13+1, BL$1)))</f>
        <v>0.203402</v>
      </c>
      <c r="BM13">
        <f ca="1">AVERAGE(INDIRECT(ADDRESS($AU12+2, BM$1)):INDIRECT(ADDRESS($AU13+1, BM$1)))</f>
        <v>0.25103399999999981</v>
      </c>
      <c r="BN13">
        <f ca="1">AVERAGE(INDIRECT(ADDRESS($AU12+2, BN$1)):INDIRECT(ADDRESS($AU13+1, BN$1)))</f>
        <v>2.3117800000000003E-3</v>
      </c>
      <c r="BO13">
        <f ca="1">AVERAGE(INDIRECT(ADDRESS($AU12+2, BO$1)):INDIRECT(ADDRESS($AU13+1, BO$1)))</f>
        <v>0.38558069480000001</v>
      </c>
      <c r="BP13">
        <f ca="1">AVERAGE(INDIRECT(ADDRESS($AU12+2, BP$1)):INDIRECT(ADDRESS($AU13+1, BP$1)))</f>
        <v>0.23130420000000002</v>
      </c>
    </row>
    <row r="14" spans="1:68" x14ac:dyDescent="0.25">
      <c r="A14" s="1">
        <v>0.163239</v>
      </c>
      <c r="B14" s="1">
        <v>1.3871100000000001</v>
      </c>
      <c r="C14" s="1" t="s">
        <v>22</v>
      </c>
      <c r="D14" s="1">
        <v>4.09962E-3</v>
      </c>
      <c r="E14" s="1">
        <v>1.4609300000000001</v>
      </c>
      <c r="F14" s="1" t="s">
        <v>22</v>
      </c>
      <c r="G14" s="1">
        <v>0.37541200000000002</v>
      </c>
      <c r="H14" s="1">
        <v>2.1414200000000001</v>
      </c>
      <c r="I14" s="1">
        <v>1.2884100000000001</v>
      </c>
      <c r="J14" s="1">
        <v>0.52859500000000004</v>
      </c>
      <c r="K14" s="1">
        <v>1.92598</v>
      </c>
      <c r="L14" s="1" t="s">
        <v>22</v>
      </c>
      <c r="M14" s="1">
        <v>2.4112399999999998</v>
      </c>
      <c r="N14" s="1">
        <v>0.50510699999999997</v>
      </c>
      <c r="O14" s="1">
        <v>0.46665499999999999</v>
      </c>
      <c r="P14" s="1" t="s">
        <v>22</v>
      </c>
      <c r="Q14" s="1" t="s">
        <v>22</v>
      </c>
      <c r="R14" s="1">
        <v>1.66594</v>
      </c>
      <c r="S14" s="1">
        <v>5.5060000000000005E-4</v>
      </c>
      <c r="T14" s="1">
        <v>0.65450600000000003</v>
      </c>
      <c r="U14" s="1">
        <v>0.29194700000000001</v>
      </c>
      <c r="V14" s="1" t="s">
        <v>23</v>
      </c>
      <c r="W14" s="1">
        <f>ABS(IK_diagnostics_degrees__3[[#This Row],[Column1]]-A13)</f>
        <v>1.1339999999999989E-2</v>
      </c>
      <c r="X14" s="1">
        <f>ABS(IK_diagnostics_degrees__3[[#This Row],[Column2]]-B13)</f>
        <v>1.0699999999999044E-3</v>
      </c>
      <c r="Y14" s="1">
        <f>ABS(IK_diagnostics_degrees__3[[#This Row],[Column3]]-C13)</f>
        <v>0</v>
      </c>
      <c r="Z14" s="1">
        <f>ABS(IK_diagnostics_degrees__3[[#This Row],[Column4]]-D13)</f>
        <v>1.41653E-3</v>
      </c>
      <c r="AA14" s="1">
        <f>ABS(IK_diagnostics_degrees__3[[#This Row],[Column5]]-E13)</f>
        <v>1.8900000000001693E-3</v>
      </c>
      <c r="AB14" s="1">
        <f>ABS(IK_diagnostics_degrees__3[[#This Row],[Column6]]-F13)</f>
        <v>0</v>
      </c>
      <c r="AC14" s="1">
        <f>ABS(IK_diagnostics_degrees__3[[#This Row],[Column7]]-G13)</f>
        <v>1.799999999996249E-5</v>
      </c>
      <c r="AD14" s="1">
        <f>ABS(IK_diagnostics_degrees__3[[#This Row],[Column8]]-H13)</f>
        <v>6.0500000000001108E-3</v>
      </c>
      <c r="AE14" s="1">
        <f>ABS(IK_diagnostics_degrees__3[[#This Row],[Column9]]-I13)</f>
        <v>3.2380000000000075E-2</v>
      </c>
      <c r="AF14" s="1">
        <f>ABS(IK_diagnostics_degrees__3[[#This Row],[Column10]]-J13)</f>
        <v>3.9449999999999763E-3</v>
      </c>
      <c r="AG14" s="1">
        <f>ABS(IK_diagnostics_degrees__3[[#This Row],[Column11]]-K13)</f>
        <v>2.4800000000000377E-3</v>
      </c>
      <c r="AH14" s="1">
        <f>ABS(IK_diagnostics_degrees__3[[#This Row],[Column12]]-L13)</f>
        <v>0</v>
      </c>
      <c r="AI14" s="1">
        <f>ABS(IK_diagnostics_degrees__3[[#This Row],[Column13]]-M13)</f>
        <v>2.9900000000000482E-3</v>
      </c>
      <c r="AJ14" s="1">
        <f>ABS(IK_diagnostics_degrees__3[[#This Row],[Column14]]-N13)</f>
        <v>5.4890000000000772E-3</v>
      </c>
      <c r="AK14" s="1">
        <f>ABS(IK_diagnostics_degrees__3[[#This Row],[Column15]]-O13)</f>
        <v>2.0629999999999815E-3</v>
      </c>
      <c r="AL14" s="1">
        <f>ABS(IK_diagnostics_degrees__3[[#This Row],[Column16]]-P13)</f>
        <v>0</v>
      </c>
      <c r="AM14" s="1">
        <f>ABS(IK_diagnostics_degrees__3[[#This Row],[Column17]]-Q13)</f>
        <v>0</v>
      </c>
      <c r="AN14" s="1">
        <f>ABS(IK_diagnostics_degrees__3[[#This Row],[Column18]]-R13)</f>
        <v>1.0459999999999914E-2</v>
      </c>
      <c r="AO14" s="1">
        <f>ABS(IK_diagnostics_degrees__3[[#This Row],[Column19]]-S13)</f>
        <v>2.65240000000001E-5</v>
      </c>
      <c r="AP14" s="1">
        <f>ABS(IK_diagnostics_degrees__3[[#This Row],[Column20]]-T13)</f>
        <v>7.2300000000002917E-4</v>
      </c>
      <c r="AQ14" s="1">
        <f>ABS(IK_diagnostics_degrees__3[[#This Row],[Column21]]-U13)</f>
        <v>1.2197000000000013E-2</v>
      </c>
      <c r="AU14" s="7">
        <f>IK_diagnostics_frames__3[[#This Row],[Column1]]+AU13</f>
        <v>44</v>
      </c>
      <c r="AV14">
        <f ca="1">AVERAGE(INDIRECT(ADDRESS($AU13+2, AV$1)):INDIRECT(ADDRESS($AU14+1, AV$1)))</f>
        <v>4.8792050000000002E-3</v>
      </c>
      <c r="AW14">
        <f ca="1">AVERAGE(INDIRECT(ADDRESS($AU13+2, AW$1)):INDIRECT(ADDRESS($AU14+1, AW$1)))</f>
        <v>6.8969999999999976E-2</v>
      </c>
      <c r="AX14">
        <f ca="1">AVERAGE(INDIRECT(ADDRESS($AU13+2, AX$1)):INDIRECT(ADDRESS($AU14+1, AX$1)))</f>
        <v>4.1277250000000002E-5</v>
      </c>
      <c r="AY14">
        <f ca="1">AVERAGE(INDIRECT(ADDRESS($AU13+2, AY$1)):INDIRECT(ADDRESS($AU14+1, AY$1)))</f>
        <v>1.9835725E-4</v>
      </c>
      <c r="AZ14">
        <f ca="1">AVERAGE(INDIRECT(ADDRESS($AU13+2, AZ$1)):INDIRECT(ADDRESS($AU14+1, AZ$1)))</f>
        <v>0.12688500000000003</v>
      </c>
      <c r="BA14">
        <f ca="1">AVERAGE(INDIRECT(ADDRESS($AU13+2, BA$1)):INDIRECT(ADDRESS($AU14+1, BA$1)))</f>
        <v>0</v>
      </c>
      <c r="BB14">
        <f ca="1">AVERAGE(INDIRECT(ADDRESS($AU13+2, BB$1)):INDIRECT(ADDRESS($AU14+1, BB$1)))</f>
        <v>9.517275E-2</v>
      </c>
      <c r="BC14">
        <f ca="1">AVERAGE(INDIRECT(ADDRESS($AU13+2, BC$1)):INDIRECT(ADDRESS($AU14+1, BC$1)))</f>
        <v>3.6877500000000007E-2</v>
      </c>
      <c r="BD14">
        <f ca="1">AVERAGE(INDIRECT(ADDRESS($AU13+2, BD$1)):INDIRECT(ADDRESS($AU14+1, BD$1)))</f>
        <v>0.28955274999999997</v>
      </c>
      <c r="BE14">
        <f ca="1">AVERAGE(INDIRECT(ADDRESS($AU13+2, BE$1)):INDIRECT(ADDRESS($AU14+1, BE$1)))</f>
        <v>0.29089937749999994</v>
      </c>
      <c r="BF14">
        <f ca="1">AVERAGE(INDIRECT(ADDRESS($AU13+2, BF$1)):INDIRECT(ADDRESS($AU14+1, BF$1)))</f>
        <v>0.21287</v>
      </c>
      <c r="BG14">
        <f ca="1">AVERAGE(INDIRECT(ADDRESS($AU13+2, BG$1)):INDIRECT(ADDRESS($AU14+1, BG$1)))</f>
        <v>7.7578648765000008E-2</v>
      </c>
      <c r="BH14">
        <f ca="1">AVERAGE(INDIRECT(ADDRESS($AU13+2, BH$1)):INDIRECT(ADDRESS($AU14+1, BH$1)))</f>
        <v>0.17106100000000002</v>
      </c>
      <c r="BI14">
        <f ca="1">AVERAGE(INDIRECT(ADDRESS($AU13+2, BI$1)):INDIRECT(ADDRESS($AU14+1, BI$1)))</f>
        <v>5.40195E-5</v>
      </c>
      <c r="BJ14">
        <f ca="1">AVERAGE(INDIRECT(ADDRESS($AU13+2, BJ$1)):INDIRECT(ADDRESS($AU14+1, BJ$1)))</f>
        <v>0.1390383</v>
      </c>
      <c r="BK14">
        <f ca="1">AVERAGE(INDIRECT(ADDRESS($AU13+2, BK$1)):INDIRECT(ADDRESS($AU14+1, BK$1)))</f>
        <v>0.15396434999999997</v>
      </c>
      <c r="BL14">
        <f ca="1">AVERAGE(INDIRECT(ADDRESS($AU13+2, BL$1)):INDIRECT(ADDRESS($AU14+1, BL$1)))</f>
        <v>0.28804875000000002</v>
      </c>
      <c r="BM14">
        <f ca="1">AVERAGE(INDIRECT(ADDRESS($AU13+2, BM$1)):INDIRECT(ADDRESS($AU14+1, BM$1)))</f>
        <v>0.32169000000000009</v>
      </c>
      <c r="BN14">
        <f ca="1">AVERAGE(INDIRECT(ADDRESS($AU13+2, BN$1)):INDIRECT(ADDRESS($AU14+1, BN$1)))</f>
        <v>2.3516650000000002E-3</v>
      </c>
      <c r="BO14">
        <f ca="1">AVERAGE(INDIRECT(ADDRESS($AU13+2, BO$1)):INDIRECT(ADDRESS($AU14+1, BO$1)))</f>
        <v>0.29475580000000007</v>
      </c>
      <c r="BP14">
        <f ca="1">AVERAGE(INDIRECT(ADDRESS($AU13+2, BP$1)):INDIRECT(ADDRESS($AU14+1, BP$1)))</f>
        <v>0.1816585</v>
      </c>
    </row>
    <row r="15" spans="1:68" x14ac:dyDescent="0.25">
      <c r="A15" s="1" t="s">
        <v>22</v>
      </c>
      <c r="B15" s="1">
        <v>1.56172</v>
      </c>
      <c r="C15" s="1">
        <v>2.99863E-3</v>
      </c>
      <c r="D15" s="1">
        <v>6.4316100000000001E-2</v>
      </c>
      <c r="E15" s="1">
        <v>1.67719</v>
      </c>
      <c r="F15" s="1">
        <v>9.6466399999999994E-2</v>
      </c>
      <c r="G15" s="1">
        <v>1.09331</v>
      </c>
      <c r="H15" s="1">
        <v>1.9307300000000001</v>
      </c>
      <c r="I15" s="1">
        <v>0.75358099999999995</v>
      </c>
      <c r="J15" s="1">
        <v>0.25124400000000002</v>
      </c>
      <c r="K15" s="1">
        <v>1.56359</v>
      </c>
      <c r="L15" s="1">
        <v>1.0515399999999999E-2</v>
      </c>
      <c r="M15" s="1">
        <v>1.25807</v>
      </c>
      <c r="N15" s="1">
        <v>2.9623500000000001E-2</v>
      </c>
      <c r="O15" s="1">
        <v>0.99224100000000004</v>
      </c>
      <c r="P15" s="1">
        <v>0.131277</v>
      </c>
      <c r="Q15" s="1">
        <v>6.7199399999999998E-4</v>
      </c>
      <c r="R15" s="1">
        <v>1.9157</v>
      </c>
      <c r="S15" s="1" t="s">
        <v>22</v>
      </c>
      <c r="T15" s="1">
        <v>2.89391E-3</v>
      </c>
      <c r="U15" s="1">
        <v>1.1550800000000001</v>
      </c>
      <c r="V15" s="1" t="s">
        <v>23</v>
      </c>
      <c r="W15" s="1">
        <f>ABS(IK_diagnostics_degrees__3[[#This Row],[Column1]]-A14)</f>
        <v>0.163239</v>
      </c>
      <c r="X15" s="1">
        <f>ABS(IK_diagnostics_degrees__3[[#This Row],[Column2]]-B14)</f>
        <v>0.17460999999999993</v>
      </c>
      <c r="Y15" s="1">
        <f>ABS(IK_diagnostics_degrees__3[[#This Row],[Column3]]-C14)</f>
        <v>2.99863E-3</v>
      </c>
      <c r="Z15" s="1">
        <f>ABS(IK_diagnostics_degrees__3[[#This Row],[Column4]]-D14)</f>
        <v>6.0216480000000003E-2</v>
      </c>
      <c r="AA15" s="1">
        <f>ABS(IK_diagnostics_degrees__3[[#This Row],[Column5]]-E14)</f>
        <v>0.2162599999999999</v>
      </c>
      <c r="AB15" s="1">
        <f>ABS(IK_diagnostics_degrees__3[[#This Row],[Column6]]-F14)</f>
        <v>9.6466399999999994E-2</v>
      </c>
      <c r="AC15" s="1">
        <f>ABS(IK_diagnostics_degrees__3[[#This Row],[Column7]]-G14)</f>
        <v>0.71789799999999993</v>
      </c>
      <c r="AD15" s="1">
        <f>ABS(IK_diagnostics_degrees__3[[#This Row],[Column8]]-H14)</f>
        <v>0.21069000000000004</v>
      </c>
      <c r="AE15" s="1">
        <f>ABS(IK_diagnostics_degrees__3[[#This Row],[Column9]]-I14)</f>
        <v>0.53482900000000011</v>
      </c>
      <c r="AF15" s="1">
        <f>ABS(IK_diagnostics_degrees__3[[#This Row],[Column10]]-J14)</f>
        <v>0.27735100000000001</v>
      </c>
      <c r="AG15" s="1">
        <f>ABS(IK_diagnostics_degrees__3[[#This Row],[Column11]]-K14)</f>
        <v>0.36238999999999999</v>
      </c>
      <c r="AH15" s="1">
        <f>ABS(IK_diagnostics_degrees__3[[#This Row],[Column12]]-L14)</f>
        <v>1.0515399999999999E-2</v>
      </c>
      <c r="AI15" s="1">
        <f>ABS(IK_diagnostics_degrees__3[[#This Row],[Column13]]-M14)</f>
        <v>1.1531699999999998</v>
      </c>
      <c r="AJ15" s="1">
        <f>ABS(IK_diagnostics_degrees__3[[#This Row],[Column14]]-N14)</f>
        <v>0.47548349999999995</v>
      </c>
      <c r="AK15" s="1">
        <f>ABS(IK_diagnostics_degrees__3[[#This Row],[Column15]]-O14)</f>
        <v>0.52558600000000011</v>
      </c>
      <c r="AL15" s="1">
        <f>ABS(IK_diagnostics_degrees__3[[#This Row],[Column16]]-P14)</f>
        <v>0.131277</v>
      </c>
      <c r="AM15" s="1">
        <f>ABS(IK_diagnostics_degrees__3[[#This Row],[Column17]]-Q14)</f>
        <v>6.7199399999999998E-4</v>
      </c>
      <c r="AN15" s="1">
        <f>ABS(IK_diagnostics_degrees__3[[#This Row],[Column18]]-R14)</f>
        <v>0.24975999999999998</v>
      </c>
      <c r="AO15" s="1">
        <f>ABS(IK_diagnostics_degrees__3[[#This Row],[Column19]]-S14)</f>
        <v>5.5060000000000005E-4</v>
      </c>
      <c r="AP15" s="1">
        <f>ABS(IK_diagnostics_degrees__3[[#This Row],[Column20]]-T14)</f>
        <v>0.65161208999999998</v>
      </c>
      <c r="AQ15" s="1">
        <f>ABS(IK_diagnostics_degrees__3[[#This Row],[Column21]]-U14)</f>
        <v>0.86313300000000015</v>
      </c>
      <c r="AU15" s="8">
        <f>IK_diagnostics_frames__3[[#This Row],[Column1]]+AU14</f>
        <v>47</v>
      </c>
      <c r="AV15">
        <f ca="1">AVERAGE(INDIRECT(ADDRESS($AU14+2, AV$1)):INDIRECT(ADDRESS($AU15+1, AV$1)))</f>
        <v>2.7120716666666669E-2</v>
      </c>
      <c r="AW15">
        <f ca="1">AVERAGE(INDIRECT(ADDRESS($AU14+2, AW$1)):INDIRECT(ADDRESS($AU15+1, AW$1)))</f>
        <v>0.18336999999999995</v>
      </c>
      <c r="AX15">
        <f ca="1">AVERAGE(INDIRECT(ADDRESS($AU14+2, AX$1)):INDIRECT(ADDRESS($AU15+1, AX$1)))</f>
        <v>4.9983333333333331E-2</v>
      </c>
      <c r="AY15">
        <f ca="1">AVERAGE(INDIRECT(ADDRESS($AU14+2, AY$1)):INDIRECT(ADDRESS($AU15+1, AY$1)))</f>
        <v>6.7062666666666659E-2</v>
      </c>
      <c r="AZ15">
        <f ca="1">AVERAGE(INDIRECT(ADDRESS($AU14+2, AZ$1)):INDIRECT(ADDRESS($AU15+1, AZ$1)))</f>
        <v>0.22114666666666669</v>
      </c>
      <c r="BA15">
        <f ca="1">AVERAGE(INDIRECT(ADDRESS($AU14+2, BA$1)):INDIRECT(ADDRESS($AU15+1, BA$1)))</f>
        <v>3.3588333333333335E-3</v>
      </c>
      <c r="BB15">
        <f ca="1">AVERAGE(INDIRECT(ADDRESS($AU14+2, BB$1)):INDIRECT(ADDRESS($AU15+1, BB$1)))</f>
        <v>0.10085533333333337</v>
      </c>
      <c r="BC15">
        <f ca="1">AVERAGE(INDIRECT(ADDRESS($AU14+2, BC$1)):INDIRECT(ADDRESS($AU15+1, BC$1)))</f>
        <v>0.21138666666666669</v>
      </c>
      <c r="BD15">
        <f ca="1">AVERAGE(INDIRECT(ADDRESS($AU14+2, BD$1)):INDIRECT(ADDRESS($AU15+1, BD$1)))</f>
        <v>0.12760233333333337</v>
      </c>
      <c r="BE15">
        <f ca="1">AVERAGE(INDIRECT(ADDRESS($AU14+2, BE$1)):INDIRECT(ADDRESS($AU15+1, BE$1)))</f>
        <v>0.21407533333333331</v>
      </c>
      <c r="BF15">
        <f ca="1">AVERAGE(INDIRECT(ADDRESS($AU14+2, BF$1)):INDIRECT(ADDRESS($AU15+1, BF$1)))</f>
        <v>4.1836666666666744E-2</v>
      </c>
      <c r="BG15">
        <f ca="1">AVERAGE(INDIRECT(ADDRESS($AU14+2, BG$1)):INDIRECT(ADDRESS($AU15+1, BG$1)))</f>
        <v>6.9160423804666665E-2</v>
      </c>
      <c r="BH15">
        <f ca="1">AVERAGE(INDIRECT(ADDRESS($AU14+2, BH$1)):INDIRECT(ADDRESS($AU15+1, BH$1)))</f>
        <v>0.14171333333333327</v>
      </c>
      <c r="BI15">
        <f ca="1">AVERAGE(INDIRECT(ADDRESS($AU14+2, BI$1)):INDIRECT(ADDRESS($AU15+1, BI$1)))</f>
        <v>0.16927999999999999</v>
      </c>
      <c r="BJ15">
        <f ca="1">AVERAGE(INDIRECT(ADDRESS($AU14+2, BJ$1)):INDIRECT(ADDRESS($AU15+1, BJ$1)))</f>
        <v>0.21948733333333337</v>
      </c>
      <c r="BK15">
        <f ca="1">AVERAGE(INDIRECT(ADDRESS($AU14+2, BK$1)):INDIRECT(ADDRESS($AU15+1, BK$1)))</f>
        <v>0.16097050966666668</v>
      </c>
      <c r="BL15">
        <f ca="1">AVERAGE(INDIRECT(ADDRESS($AU14+2, BL$1)):INDIRECT(ADDRESS($AU15+1, BL$1)))</f>
        <v>4.2104530599999995E-2</v>
      </c>
      <c r="BM15">
        <f ca="1">AVERAGE(INDIRECT(ADDRESS($AU14+2, BM$1)):INDIRECT(ADDRESS($AU15+1, BM$1)))</f>
        <v>0.14163333333333342</v>
      </c>
      <c r="BN15">
        <f ca="1">AVERAGE(INDIRECT(ADDRESS($AU14+2, BN$1)):INDIRECT(ADDRESS($AU15+1, BN$1)))</f>
        <v>9.105799999999999E-3</v>
      </c>
      <c r="BO15">
        <f ca="1">AVERAGE(INDIRECT(ADDRESS($AU14+2, BO$1)):INDIRECT(ADDRESS($AU15+1, BO$1)))</f>
        <v>0.27512633333333331</v>
      </c>
      <c r="BP15">
        <f ca="1">AVERAGE(INDIRECT(ADDRESS($AU14+2, BP$1)):INDIRECT(ADDRESS($AU15+1, BP$1)))</f>
        <v>9.4169666666666665E-2</v>
      </c>
    </row>
    <row r="16" spans="1:68" x14ac:dyDescent="0.25">
      <c r="A16" s="1" t="s">
        <v>22</v>
      </c>
      <c r="B16" s="1">
        <v>1.4253800000000001</v>
      </c>
      <c r="C16" s="1">
        <v>0.36185600000000001</v>
      </c>
      <c r="D16" s="1">
        <v>4.8452200000000001E-2</v>
      </c>
      <c r="E16" s="1">
        <v>1.6375999999999999</v>
      </c>
      <c r="F16" s="1">
        <v>0.106433</v>
      </c>
      <c r="G16" s="1">
        <v>0.96720099999999998</v>
      </c>
      <c r="H16" s="1">
        <v>2.01417</v>
      </c>
      <c r="I16" s="1">
        <v>1.47715</v>
      </c>
      <c r="J16" s="1">
        <v>0.25381599999999999</v>
      </c>
      <c r="K16" s="1">
        <v>1.7463500000000001</v>
      </c>
      <c r="L16" s="2">
        <v>9.8979699999999997E-5</v>
      </c>
      <c r="M16" s="1">
        <v>1.756</v>
      </c>
      <c r="N16" s="1">
        <v>1.7208500000000002E-2</v>
      </c>
      <c r="O16" s="1">
        <v>0.86951599999999996</v>
      </c>
      <c r="P16" s="1">
        <v>0.343968</v>
      </c>
      <c r="Q16" s="1">
        <v>3.1146900000000002E-2</v>
      </c>
      <c r="R16" s="1">
        <v>1.9705900000000001</v>
      </c>
      <c r="S16" s="1">
        <v>6.8898199999999998E-4</v>
      </c>
      <c r="T16" s="1">
        <v>0.29637599999999997</v>
      </c>
      <c r="U16" s="1">
        <v>0.71392199999999995</v>
      </c>
      <c r="V16" s="1" t="s">
        <v>23</v>
      </c>
      <c r="W16" s="1">
        <f>ABS(IK_diagnostics_degrees__3[[#This Row],[Column1]]-A15)</f>
        <v>0</v>
      </c>
      <c r="X16" s="1">
        <f>ABS(IK_diagnostics_degrees__3[[#This Row],[Column2]]-B15)</f>
        <v>0.13633999999999991</v>
      </c>
      <c r="Y16" s="1">
        <f>ABS(IK_diagnostics_degrees__3[[#This Row],[Column3]]-C15)</f>
        <v>0.35885737000000001</v>
      </c>
      <c r="Z16" s="1">
        <f>ABS(IK_diagnostics_degrees__3[[#This Row],[Column4]]-D15)</f>
        <v>1.58639E-2</v>
      </c>
      <c r="AA16" s="1">
        <f>ABS(IK_diagnostics_degrees__3[[#This Row],[Column5]]-E15)</f>
        <v>3.9590000000000014E-2</v>
      </c>
      <c r="AB16" s="1">
        <f>ABS(IK_diagnostics_degrees__3[[#This Row],[Column6]]-F15)</f>
        <v>9.966600000000006E-3</v>
      </c>
      <c r="AC16" s="1">
        <f>ABS(IK_diagnostics_degrees__3[[#This Row],[Column7]]-G15)</f>
        <v>0.12610900000000003</v>
      </c>
      <c r="AD16" s="1">
        <f>ABS(IK_diagnostics_degrees__3[[#This Row],[Column8]]-H15)</f>
        <v>8.3439999999999959E-2</v>
      </c>
      <c r="AE16" s="1">
        <f>ABS(IK_diagnostics_degrees__3[[#This Row],[Column9]]-I15)</f>
        <v>0.72356900000000002</v>
      </c>
      <c r="AF16" s="1">
        <f>ABS(IK_diagnostics_degrees__3[[#This Row],[Column10]]-J15)</f>
        <v>2.5719999999999632E-3</v>
      </c>
      <c r="AG16" s="1">
        <f>ABS(IK_diagnostics_degrees__3[[#This Row],[Column11]]-K15)</f>
        <v>0.18276000000000003</v>
      </c>
      <c r="AH16" s="1">
        <f>ABS(IK_diagnostics_degrees__3[[#This Row],[Column12]]-L15)</f>
        <v>1.04164203E-2</v>
      </c>
      <c r="AI16" s="1">
        <f>ABS(IK_diagnostics_degrees__3[[#This Row],[Column13]]-M15)</f>
        <v>0.49792999999999998</v>
      </c>
      <c r="AJ16" s="1">
        <f>ABS(IK_diagnostics_degrees__3[[#This Row],[Column14]]-N15)</f>
        <v>1.2414999999999999E-2</v>
      </c>
      <c r="AK16" s="1">
        <f>ABS(IK_diagnostics_degrees__3[[#This Row],[Column15]]-O15)</f>
        <v>0.12272500000000008</v>
      </c>
      <c r="AL16" s="1">
        <f>ABS(IK_diagnostics_degrees__3[[#This Row],[Column16]]-P15)</f>
        <v>0.21269099999999999</v>
      </c>
      <c r="AM16" s="1">
        <f>ABS(IK_diagnostics_degrees__3[[#This Row],[Column17]]-Q15)</f>
        <v>3.0474906000000003E-2</v>
      </c>
      <c r="AN16" s="1">
        <f>ABS(IK_diagnostics_degrees__3[[#This Row],[Column18]]-R15)</f>
        <v>5.4890000000000105E-2</v>
      </c>
      <c r="AO16" s="1">
        <f>ABS(IK_diagnostics_degrees__3[[#This Row],[Column19]]-S15)</f>
        <v>6.8898199999999998E-4</v>
      </c>
      <c r="AP16" s="1">
        <f>ABS(IK_diagnostics_degrees__3[[#This Row],[Column20]]-T15)</f>
        <v>0.29348208999999997</v>
      </c>
      <c r="AQ16" s="1">
        <f>ABS(IK_diagnostics_degrees__3[[#This Row],[Column21]]-U15)</f>
        <v>0.44115800000000016</v>
      </c>
      <c r="AU16" s="7">
        <f>IK_diagnostics_frames__3[[#This Row],[Column1]]+AU15</f>
        <v>51</v>
      </c>
      <c r="AV16">
        <f ca="1">AVERAGE(INDIRECT(ADDRESS($AU15+2, AV$1)):INDIRECT(ADDRESS($AU16+1, AV$1)))</f>
        <v>1.7530775E-3</v>
      </c>
      <c r="AW16">
        <f ca="1">AVERAGE(INDIRECT(ADDRESS($AU15+2, AW$1)):INDIRECT(ADDRESS($AU16+1, AW$1)))</f>
        <v>9.5012499999999944E-2</v>
      </c>
      <c r="AX16">
        <f ca="1">AVERAGE(INDIRECT(ADDRESS($AU15+2, AX$1)):INDIRECT(ADDRESS($AU16+1, AX$1)))</f>
        <v>4.5572499999999995E-2</v>
      </c>
      <c r="AY16">
        <f ca="1">AVERAGE(INDIRECT(ADDRESS($AU15+2, AY$1)):INDIRECT(ADDRESS($AU16+1, AY$1)))</f>
        <v>3.2020837500000003E-2</v>
      </c>
      <c r="AZ16">
        <f ca="1">AVERAGE(INDIRECT(ADDRESS($AU15+2, AZ$1)):INDIRECT(ADDRESS($AU16+1, AZ$1)))</f>
        <v>0.13383</v>
      </c>
      <c r="BA16">
        <f ca="1">AVERAGE(INDIRECT(ADDRESS($AU15+2, BA$1)):INDIRECT(ADDRESS($AU16+1, BA$1)))</f>
        <v>4.2178089999999994E-2</v>
      </c>
      <c r="BB16">
        <f ca="1">AVERAGE(INDIRECT(ADDRESS($AU15+2, BB$1)):INDIRECT(ADDRESS($AU16+1, BB$1)))</f>
        <v>6.2386500000000011E-2</v>
      </c>
      <c r="BC16">
        <f ca="1">AVERAGE(INDIRECT(ADDRESS($AU15+2, BC$1)):INDIRECT(ADDRESS($AU16+1, BC$1)))</f>
        <v>0.11245500000000003</v>
      </c>
      <c r="BD16">
        <f ca="1">AVERAGE(INDIRECT(ADDRESS($AU15+2, BD$1)):INDIRECT(ADDRESS($AU16+1, BD$1)))</f>
        <v>7.2668999999999984E-2</v>
      </c>
      <c r="BE16">
        <f ca="1">AVERAGE(INDIRECT(ADDRESS($AU15+2, BE$1)):INDIRECT(ADDRESS($AU16+1, BE$1)))</f>
        <v>0.12784624999999999</v>
      </c>
      <c r="BF16">
        <f ca="1">AVERAGE(INDIRECT(ADDRESS($AU15+2, BF$1)):INDIRECT(ADDRESS($AU16+1, BF$1)))</f>
        <v>0.1005474999999999</v>
      </c>
      <c r="BG16">
        <f ca="1">AVERAGE(INDIRECT(ADDRESS($AU15+2, BG$1)):INDIRECT(ADDRESS($AU16+1, BG$1)))</f>
        <v>5.5728642750000001E-2</v>
      </c>
      <c r="BH16">
        <f ca="1">AVERAGE(INDIRECT(ADDRESS($AU15+2, BH$1)):INDIRECT(ADDRESS($AU16+1, BH$1)))</f>
        <v>0.65620849999999997</v>
      </c>
      <c r="BI16">
        <f ca="1">AVERAGE(INDIRECT(ADDRESS($AU15+2, BI$1)):INDIRECT(ADDRESS($AU16+1, BI$1)))</f>
        <v>0.12695999999999999</v>
      </c>
      <c r="BJ16">
        <f ca="1">AVERAGE(INDIRECT(ADDRESS($AU15+2, BJ$1)):INDIRECT(ADDRESS($AU16+1, BJ$1)))</f>
        <v>0.23152400000000001</v>
      </c>
      <c r="BK16">
        <f ca="1">AVERAGE(INDIRECT(ADDRESS($AU15+2, BK$1)):INDIRECT(ADDRESS($AU16+1, BK$1)))</f>
        <v>2.8945750000000003E-4</v>
      </c>
      <c r="BL16">
        <f ca="1">AVERAGE(INDIRECT(ADDRESS($AU15+2, BL$1)):INDIRECT(ADDRESS($AU16+1, BL$1)))</f>
        <v>0.14537194000000001</v>
      </c>
      <c r="BM16">
        <f ca="1">AVERAGE(INDIRECT(ADDRESS($AU15+2, BM$1)):INDIRECT(ADDRESS($AU16+1, BM$1)))</f>
        <v>9.5160000000000078E-2</v>
      </c>
      <c r="BN16">
        <f ca="1">AVERAGE(INDIRECT(ADDRESS($AU15+2, BN$1)):INDIRECT(ADDRESS($AU16+1, BN$1)))</f>
        <v>6.8293499999999997E-3</v>
      </c>
      <c r="BO16">
        <f ca="1">AVERAGE(INDIRECT(ADDRESS($AU15+2, BO$1)):INDIRECT(ADDRESS($AU16+1, BO$1)))</f>
        <v>0.45111055</v>
      </c>
      <c r="BP16">
        <f ca="1">AVERAGE(INDIRECT(ADDRESS($AU15+2, BP$1)):INDIRECT(ADDRESS($AU16+1, BP$1)))</f>
        <v>0.13478050000000003</v>
      </c>
    </row>
    <row r="17" spans="1:68" x14ac:dyDescent="0.25">
      <c r="A17" s="1" t="s">
        <v>22</v>
      </c>
      <c r="B17" s="1">
        <v>1.4223300000000001</v>
      </c>
      <c r="C17" s="1">
        <v>0.36713600000000002</v>
      </c>
      <c r="D17" s="1">
        <v>6.8341100000000002E-2</v>
      </c>
      <c r="E17" s="1">
        <v>1.6372899999999999</v>
      </c>
      <c r="F17" s="1">
        <v>0.114789</v>
      </c>
      <c r="G17" s="1">
        <v>0.96428400000000003</v>
      </c>
      <c r="H17" s="1">
        <v>2.0135999999999998</v>
      </c>
      <c r="I17" s="1">
        <v>1.48169</v>
      </c>
      <c r="J17" s="1">
        <v>0.26041199999999998</v>
      </c>
      <c r="K17" s="1">
        <v>1.7375400000000001</v>
      </c>
      <c r="L17" s="1" t="s">
        <v>22</v>
      </c>
      <c r="M17" s="1">
        <v>1.7518899999999999</v>
      </c>
      <c r="N17" s="1">
        <v>1.27367E-2</v>
      </c>
      <c r="O17" s="1">
        <v>0.85300399999999998</v>
      </c>
      <c r="P17" s="1">
        <v>0.31873099999999999</v>
      </c>
      <c r="Q17" s="1">
        <v>3.6274599999999997E-2</v>
      </c>
      <c r="R17" s="1">
        <v>1.9356</v>
      </c>
      <c r="S17" s="1">
        <v>9.4616000000000003E-4</v>
      </c>
      <c r="T17" s="1">
        <v>0.32577400000000001</v>
      </c>
      <c r="U17" s="1">
        <v>0.68329700000000004</v>
      </c>
      <c r="V17" s="1" t="s">
        <v>23</v>
      </c>
      <c r="W17" s="1">
        <f>ABS(IK_diagnostics_degrees__3[[#This Row],[Column1]]-A16)</f>
        <v>0</v>
      </c>
      <c r="X17" s="1">
        <f>ABS(IK_diagnostics_degrees__3[[#This Row],[Column2]]-B16)</f>
        <v>3.0499999999999972E-3</v>
      </c>
      <c r="Y17" s="1">
        <f>ABS(IK_diagnostics_degrees__3[[#This Row],[Column3]]-C16)</f>
        <v>5.2800000000000069E-3</v>
      </c>
      <c r="Z17" s="1">
        <f>ABS(IK_diagnostics_degrees__3[[#This Row],[Column4]]-D16)</f>
        <v>1.9888900000000001E-2</v>
      </c>
      <c r="AA17" s="1">
        <f>ABS(IK_diagnostics_degrees__3[[#This Row],[Column5]]-E16)</f>
        <v>3.1000000000003247E-4</v>
      </c>
      <c r="AB17" s="1">
        <f>ABS(IK_diagnostics_degrees__3[[#This Row],[Column6]]-F16)</f>
        <v>8.3560000000000023E-3</v>
      </c>
      <c r="AC17" s="1">
        <f>ABS(IK_diagnostics_degrees__3[[#This Row],[Column7]]-G16)</f>
        <v>2.9169999999999474E-3</v>
      </c>
      <c r="AD17" s="1">
        <f>ABS(IK_diagnostics_degrees__3[[#This Row],[Column8]]-H16)</f>
        <v>5.7000000000018147E-4</v>
      </c>
      <c r="AE17" s="1">
        <f>ABS(IK_diagnostics_degrees__3[[#This Row],[Column9]]-I16)</f>
        <v>4.5399999999999885E-3</v>
      </c>
      <c r="AF17" s="1">
        <f>ABS(IK_diagnostics_degrees__3[[#This Row],[Column10]]-J16)</f>
        <v>6.5959999999999908E-3</v>
      </c>
      <c r="AG17" s="1">
        <f>ABS(IK_diagnostics_degrees__3[[#This Row],[Column11]]-K16)</f>
        <v>8.8099999999999845E-3</v>
      </c>
      <c r="AH17" s="1">
        <f>ABS(IK_diagnostics_degrees__3[[#This Row],[Column12]]-L16)</f>
        <v>9.8979699999999997E-5</v>
      </c>
      <c r="AI17" s="1">
        <f>ABS(IK_diagnostics_degrees__3[[#This Row],[Column13]]-M16)</f>
        <v>4.1100000000000581E-3</v>
      </c>
      <c r="AJ17" s="1">
        <f>ABS(IK_diagnostics_degrees__3[[#This Row],[Column14]]-N16)</f>
        <v>4.4718000000000015E-3</v>
      </c>
      <c r="AK17" s="1">
        <f>ABS(IK_diagnostics_degrees__3[[#This Row],[Column15]]-O16)</f>
        <v>1.6511999999999971E-2</v>
      </c>
      <c r="AL17" s="1">
        <f>ABS(IK_diagnostics_degrees__3[[#This Row],[Column16]]-P16)</f>
        <v>2.5237000000000009E-2</v>
      </c>
      <c r="AM17" s="1">
        <f>ABS(IK_diagnostics_degrees__3[[#This Row],[Column17]]-Q16)</f>
        <v>5.1276999999999955E-3</v>
      </c>
      <c r="AN17" s="1">
        <f>ABS(IK_diagnostics_degrees__3[[#This Row],[Column18]]-R16)</f>
        <v>3.4990000000000077E-2</v>
      </c>
      <c r="AO17" s="1">
        <f>ABS(IK_diagnostics_degrees__3[[#This Row],[Column19]]-S16)</f>
        <v>2.5717800000000005E-4</v>
      </c>
      <c r="AP17" s="1">
        <f>ABS(IK_diagnostics_degrees__3[[#This Row],[Column20]]-T16)</f>
        <v>2.9398000000000035E-2</v>
      </c>
      <c r="AQ17" s="1">
        <f>ABS(IK_diagnostics_degrees__3[[#This Row],[Column21]]-U16)</f>
        <v>3.0624999999999902E-2</v>
      </c>
      <c r="AU17" s="8">
        <f>IK_diagnostics_frames__3[[#This Row],[Column1]]+AU16</f>
        <v>60</v>
      </c>
      <c r="AV17">
        <f ca="1">AVERAGE(INDIRECT(ADDRESS($AU16+2, AV$1)):INDIRECT(ADDRESS($AU17+1, AV$1)))</f>
        <v>4.0664444444444445E-7</v>
      </c>
      <c r="AW17">
        <f ca="1">AVERAGE(INDIRECT(ADDRESS($AU16+2, AW$1)):INDIRECT(ADDRESS($AU17+1, AW$1)))</f>
        <v>0.12914188888888892</v>
      </c>
      <c r="AX17">
        <f ca="1">AVERAGE(INDIRECT(ADDRESS($AU16+2, AX$1)):INDIRECT(ADDRESS($AU17+1, AX$1)))</f>
        <v>0</v>
      </c>
      <c r="AY17">
        <f ca="1">AVERAGE(INDIRECT(ADDRESS($AU16+2, AY$1)):INDIRECT(ADDRESS($AU17+1, AY$1)))</f>
        <v>2.7113444444444438E-4</v>
      </c>
      <c r="AZ17">
        <f ca="1">AVERAGE(INDIRECT(ADDRESS($AU16+2, AZ$1)):INDIRECT(ADDRESS($AU17+1, AZ$1)))</f>
        <v>5.4377777777777761E-2</v>
      </c>
      <c r="BA17">
        <f ca="1">AVERAGE(INDIRECT(ADDRESS($AU16+2, BA$1)):INDIRECT(ADDRESS($AU17+1, BA$1)))</f>
        <v>1.8648466666666669E-2</v>
      </c>
      <c r="BB17">
        <f ca="1">AVERAGE(INDIRECT(ADDRESS($AU16+2, BB$1)):INDIRECT(ADDRESS($AU17+1, BB$1)))</f>
        <v>0.10001711111111111</v>
      </c>
      <c r="BC17">
        <f ca="1">AVERAGE(INDIRECT(ADDRESS($AU16+2, BC$1)):INDIRECT(ADDRESS($AU17+1, BC$1)))</f>
        <v>3.0461111111111074E-2</v>
      </c>
      <c r="BD17">
        <f ca="1">AVERAGE(INDIRECT(ADDRESS($AU16+2, BD$1)):INDIRECT(ADDRESS($AU17+1, BD$1)))</f>
        <v>9.7079333333333351E-2</v>
      </c>
      <c r="BE17">
        <f ca="1">AVERAGE(INDIRECT(ADDRESS($AU16+2, BE$1)):INDIRECT(ADDRESS($AU17+1, BE$1)))</f>
        <v>6.6423222222222203E-2</v>
      </c>
      <c r="BF17">
        <f ca="1">AVERAGE(INDIRECT(ADDRESS($AU16+2, BF$1)):INDIRECT(ADDRESS($AU17+1, BF$1)))</f>
        <v>4.2837777777777752E-2</v>
      </c>
      <c r="BG17">
        <f ca="1">AVERAGE(INDIRECT(ADDRESS($AU16+2, BG$1)):INDIRECT(ADDRESS($AU17+1, BG$1)))</f>
        <v>9.7823615155555543E-2</v>
      </c>
      <c r="BH17">
        <f ca="1">AVERAGE(INDIRECT(ADDRESS($AU16+2, BH$1)):INDIRECT(ADDRESS($AU17+1, BH$1)))</f>
        <v>0.15837933333333329</v>
      </c>
      <c r="BI17">
        <f ca="1">AVERAGE(INDIRECT(ADDRESS($AU16+2, BI$1)):INDIRECT(ADDRESS($AU17+1, BI$1)))</f>
        <v>0.13793333333333335</v>
      </c>
      <c r="BJ17">
        <f ca="1">AVERAGE(INDIRECT(ADDRESS($AU16+2, BJ$1)):INDIRECT(ADDRESS($AU17+1, BJ$1)))</f>
        <v>9.3198766666666641E-2</v>
      </c>
      <c r="BK17">
        <f ca="1">AVERAGE(INDIRECT(ADDRESS($AU16+2, BK$1)):INDIRECT(ADDRESS($AU17+1, BK$1)))</f>
        <v>0.1292965725555556</v>
      </c>
      <c r="BL17">
        <f ca="1">AVERAGE(INDIRECT(ADDRESS($AU16+2, BL$1)):INDIRECT(ADDRESS($AU17+1, BL$1)))</f>
        <v>6.5998755555555552E-2</v>
      </c>
      <c r="BM17">
        <f ca="1">AVERAGE(INDIRECT(ADDRESS($AU16+2, BM$1)):INDIRECT(ADDRESS($AU17+1, BM$1)))</f>
        <v>0.10498444444444442</v>
      </c>
      <c r="BN17">
        <f ca="1">AVERAGE(INDIRECT(ADDRESS($AU16+2, BN$1)):INDIRECT(ADDRESS($AU17+1, BN$1)))</f>
        <v>0</v>
      </c>
      <c r="BO17">
        <f ca="1">AVERAGE(INDIRECT(ADDRESS($AU16+2, BO$1)):INDIRECT(ADDRESS($AU17+1, BO$1)))</f>
        <v>9.0208222222222217E-2</v>
      </c>
      <c r="BP17">
        <f ca="1">AVERAGE(INDIRECT(ADDRESS($AU16+2, BP$1)):INDIRECT(ADDRESS($AU17+1, BP$1)))</f>
        <v>0.20745011111111111</v>
      </c>
    </row>
    <row r="18" spans="1:68" x14ac:dyDescent="0.25">
      <c r="A18" s="1" t="s">
        <v>22</v>
      </c>
      <c r="B18" s="1">
        <v>1.70292</v>
      </c>
      <c r="C18" s="1" t="s">
        <v>22</v>
      </c>
      <c r="D18" s="1">
        <v>3.7330299999999997E-2</v>
      </c>
      <c r="E18" s="1">
        <v>1.2780100000000001</v>
      </c>
      <c r="F18" s="1">
        <v>8.9328199999999996E-2</v>
      </c>
      <c r="G18" s="1">
        <v>0.99943499999999996</v>
      </c>
      <c r="H18" s="1">
        <v>2.0981399999999999</v>
      </c>
      <c r="I18" s="1">
        <v>0.95411900000000005</v>
      </c>
      <c r="J18" s="1" t="s">
        <v>22</v>
      </c>
      <c r="K18" s="1">
        <v>1.55751</v>
      </c>
      <c r="L18" s="1">
        <v>3.9773799999999998E-2</v>
      </c>
      <c r="M18" s="1">
        <v>1.72214</v>
      </c>
      <c r="N18" s="1">
        <v>1.10425</v>
      </c>
      <c r="O18" s="1">
        <v>0.96326800000000001</v>
      </c>
      <c r="P18" s="1" t="s">
        <v>22</v>
      </c>
      <c r="Q18" s="1">
        <v>2.6976300000000002E-2</v>
      </c>
      <c r="R18" s="1">
        <v>2.3546399999999998</v>
      </c>
      <c r="S18" s="1">
        <v>2.6524599999999999E-2</v>
      </c>
      <c r="T18" s="1">
        <v>0.109095</v>
      </c>
      <c r="U18" s="1">
        <v>1.4811099999999999</v>
      </c>
      <c r="V18" s="1" t="s">
        <v>23</v>
      </c>
      <c r="W18" s="1">
        <f>ABS(IK_diagnostics_degrees__3[[#This Row],[Column1]]-A17)</f>
        <v>0</v>
      </c>
      <c r="X18" s="1">
        <f>ABS(IK_diagnostics_degrees__3[[#This Row],[Column2]]-B17)</f>
        <v>0.2805899999999999</v>
      </c>
      <c r="Y18" s="1">
        <f>ABS(IK_diagnostics_degrees__3[[#This Row],[Column3]]-C17)</f>
        <v>0.36713600000000002</v>
      </c>
      <c r="Z18" s="1">
        <f>ABS(IK_diagnostics_degrees__3[[#This Row],[Column4]]-D17)</f>
        <v>3.1010800000000005E-2</v>
      </c>
      <c r="AA18" s="1">
        <f>ABS(IK_diagnostics_degrees__3[[#This Row],[Column5]]-E17)</f>
        <v>0.35927999999999982</v>
      </c>
      <c r="AB18" s="1">
        <f>ABS(IK_diagnostics_degrees__3[[#This Row],[Column6]]-F17)</f>
        <v>2.5460800000000006E-2</v>
      </c>
      <c r="AC18" s="1">
        <f>ABS(IK_diagnostics_degrees__3[[#This Row],[Column7]]-G17)</f>
        <v>3.5150999999999932E-2</v>
      </c>
      <c r="AD18" s="1">
        <f>ABS(IK_diagnostics_degrees__3[[#This Row],[Column8]]-H17)</f>
        <v>8.454000000000006E-2</v>
      </c>
      <c r="AE18" s="1">
        <f>ABS(IK_diagnostics_degrees__3[[#This Row],[Column9]]-I17)</f>
        <v>0.5275709999999999</v>
      </c>
      <c r="AF18" s="1">
        <f>ABS(IK_diagnostics_degrees__3[[#This Row],[Column10]]-J17)</f>
        <v>0.26041199999999998</v>
      </c>
      <c r="AG18" s="1">
        <f>ABS(IK_diagnostics_degrees__3[[#This Row],[Column11]]-K17)</f>
        <v>0.18003000000000013</v>
      </c>
      <c r="AH18" s="1">
        <f>ABS(IK_diagnostics_degrees__3[[#This Row],[Column12]]-L17)</f>
        <v>3.9773799999999998E-2</v>
      </c>
      <c r="AI18" s="1">
        <f>ABS(IK_diagnostics_degrees__3[[#This Row],[Column13]]-M17)</f>
        <v>2.9749999999999943E-2</v>
      </c>
      <c r="AJ18" s="1">
        <f>ABS(IK_diagnostics_degrees__3[[#This Row],[Column14]]-N17)</f>
        <v>1.0915132999999999</v>
      </c>
      <c r="AK18" s="1">
        <f>ABS(IK_diagnostics_degrees__3[[#This Row],[Column15]]-O17)</f>
        <v>0.11026400000000003</v>
      </c>
      <c r="AL18" s="1">
        <f>ABS(IK_diagnostics_degrees__3[[#This Row],[Column16]]-P17)</f>
        <v>0.31873099999999999</v>
      </c>
      <c r="AM18" s="1">
        <f>ABS(IK_diagnostics_degrees__3[[#This Row],[Column17]]-Q17)</f>
        <v>9.2982999999999955E-3</v>
      </c>
      <c r="AN18" s="1">
        <f>ABS(IK_diagnostics_degrees__3[[#This Row],[Column18]]-R17)</f>
        <v>0.41903999999999986</v>
      </c>
      <c r="AO18" s="1">
        <f>ABS(IK_diagnostics_degrees__3[[#This Row],[Column19]]-S17)</f>
        <v>2.5578439999999997E-2</v>
      </c>
      <c r="AP18" s="1">
        <f>ABS(IK_diagnostics_degrees__3[[#This Row],[Column20]]-T17)</f>
        <v>0.21667900000000001</v>
      </c>
      <c r="AQ18" s="1">
        <f>ABS(IK_diagnostics_degrees__3[[#This Row],[Column21]]-U17)</f>
        <v>0.79781299999999988</v>
      </c>
      <c r="AU18" s="7">
        <f>IK_diagnostics_frames__3[[#This Row],[Column1]]+AU17</f>
        <v>64</v>
      </c>
      <c r="AV18">
        <f ca="1">AVERAGE(INDIRECT(ADDRESS($AU17+2, AV$1)):INDIRECT(ADDRESS($AU18+1, AV$1)))</f>
        <v>4.73055E-2</v>
      </c>
      <c r="AW18">
        <f ca="1">AVERAGE(INDIRECT(ADDRESS($AU17+2, AW$1)):INDIRECT(ADDRESS($AU18+1, AW$1)))</f>
        <v>0.35229025000000003</v>
      </c>
      <c r="AX18">
        <f ca="1">AVERAGE(INDIRECT(ADDRESS($AU17+2, AX$1)):INDIRECT(ADDRESS($AU18+1, AX$1)))</f>
        <v>2.3511025000000001E-2</v>
      </c>
      <c r="AY18">
        <f ca="1">AVERAGE(INDIRECT(ADDRESS($AU17+2, AY$1)):INDIRECT(ADDRESS($AU18+1, AY$1)))</f>
        <v>6.4238500000000004E-2</v>
      </c>
      <c r="AZ18">
        <f ca="1">AVERAGE(INDIRECT(ADDRESS($AU17+2, AZ$1)):INDIRECT(ADDRESS($AU18+1, AZ$1)))</f>
        <v>0.19930749999999997</v>
      </c>
      <c r="BA18">
        <f ca="1">AVERAGE(INDIRECT(ADDRESS($AU17+2, BA$1)):INDIRECT(ADDRESS($AU18+1, BA$1)))</f>
        <v>0.16224074999999999</v>
      </c>
      <c r="BB18">
        <f ca="1">AVERAGE(INDIRECT(ADDRESS($AU17+2, BB$1)):INDIRECT(ADDRESS($AU18+1, BB$1)))</f>
        <v>0.23042625</v>
      </c>
      <c r="BC18">
        <f ca="1">AVERAGE(INDIRECT(ADDRESS($AU17+2, BC$1)):INDIRECT(ADDRESS($AU18+1, BC$1)))</f>
        <v>0.28782750000000007</v>
      </c>
      <c r="BD18">
        <f ca="1">AVERAGE(INDIRECT(ADDRESS($AU17+2, BD$1)):INDIRECT(ADDRESS($AU18+1, BD$1)))</f>
        <v>0.34094249999999998</v>
      </c>
      <c r="BE18">
        <f ca="1">AVERAGE(INDIRECT(ADDRESS($AU17+2, BE$1)):INDIRECT(ADDRESS($AU18+1, BE$1)))</f>
        <v>0.35894654999999998</v>
      </c>
      <c r="BF18">
        <f ca="1">AVERAGE(INDIRECT(ADDRESS($AU17+2, BF$1)):INDIRECT(ADDRESS($AU18+1, BF$1)))</f>
        <v>2.7967499999999978E-2</v>
      </c>
      <c r="BG18">
        <f ca="1">AVERAGE(INDIRECT(ADDRESS($AU17+2, BG$1)):INDIRECT(ADDRESS($AU18+1, BG$1)))</f>
        <v>0.20576824999999999</v>
      </c>
      <c r="BH18">
        <f ca="1">AVERAGE(INDIRECT(ADDRESS($AU17+2, BH$1)):INDIRECT(ADDRESS($AU18+1, BH$1)))</f>
        <v>0.37600800000000001</v>
      </c>
      <c r="BI18">
        <f ca="1">AVERAGE(INDIRECT(ADDRESS($AU17+2, BI$1)):INDIRECT(ADDRESS($AU18+1, BI$1)))</f>
        <v>0.18250300000000003</v>
      </c>
      <c r="BJ18">
        <f ca="1">AVERAGE(INDIRECT(ADDRESS($AU17+2, BJ$1)):INDIRECT(ADDRESS($AU18+1, BJ$1)))</f>
        <v>0.37162147500000003</v>
      </c>
      <c r="BK18">
        <f ca="1">AVERAGE(INDIRECT(ADDRESS($AU17+2, BK$1)):INDIRECT(ADDRESS($AU18+1, BK$1)))</f>
        <v>0.28390608263</v>
      </c>
      <c r="BL18">
        <f ca="1">AVERAGE(INDIRECT(ADDRESS($AU17+2, BL$1)):INDIRECT(ADDRESS($AU18+1, BL$1)))</f>
        <v>0.17766395000000001</v>
      </c>
      <c r="BM18">
        <f ca="1">AVERAGE(INDIRECT(ADDRESS($AU17+2, BM$1)):INDIRECT(ADDRESS($AU18+1, BM$1)))</f>
        <v>0.26931149999999998</v>
      </c>
      <c r="BN18">
        <f ca="1">AVERAGE(INDIRECT(ADDRESS($AU17+2, BN$1)):INDIRECT(ADDRESS($AU18+1, BN$1)))</f>
        <v>2.774625E-2</v>
      </c>
      <c r="BO18">
        <f ca="1">AVERAGE(INDIRECT(ADDRESS($AU17+2, BO$1)):INDIRECT(ADDRESS($AU18+1, BO$1)))</f>
        <v>0</v>
      </c>
      <c r="BP18">
        <f ca="1">AVERAGE(INDIRECT(ADDRESS($AU17+2, BP$1)):INDIRECT(ADDRESS($AU18+1, BP$1)))</f>
        <v>0.41006474999999998</v>
      </c>
    </row>
    <row r="19" spans="1:68" x14ac:dyDescent="0.25">
      <c r="A19" s="1">
        <v>0.165468</v>
      </c>
      <c r="B19" s="1">
        <v>1.6638500000000001</v>
      </c>
      <c r="C19" s="1">
        <v>0.128584</v>
      </c>
      <c r="D19" s="1">
        <v>0.20233499999999999</v>
      </c>
      <c r="E19" s="1">
        <v>1.2659199999999999</v>
      </c>
      <c r="F19" s="1">
        <v>0.174146</v>
      </c>
      <c r="G19" s="1">
        <v>0.87851199999999996</v>
      </c>
      <c r="H19" s="1">
        <v>1.9812399999999999</v>
      </c>
      <c r="I19" s="1">
        <v>1.6162399999999999</v>
      </c>
      <c r="J19" s="1" t="s">
        <v>22</v>
      </c>
      <c r="K19" s="1">
        <v>1.71248</v>
      </c>
      <c r="L19" s="1">
        <v>7.4597300000000005E-2</v>
      </c>
      <c r="M19" s="1">
        <v>1.9993099999999999</v>
      </c>
      <c r="N19" s="1">
        <v>0.76121899999999998</v>
      </c>
      <c r="O19" s="1">
        <v>0.99951100000000004</v>
      </c>
      <c r="P19" s="1">
        <v>2.0844399999999999E-2</v>
      </c>
      <c r="Q19" s="1">
        <v>0.26450200000000001</v>
      </c>
      <c r="R19" s="1">
        <v>2.1929599999999998</v>
      </c>
      <c r="S19" s="1" t="s">
        <v>22</v>
      </c>
      <c r="T19" s="1">
        <v>0.134909</v>
      </c>
      <c r="U19" s="1">
        <v>0.87074499999999999</v>
      </c>
      <c r="V19" s="1" t="s">
        <v>23</v>
      </c>
      <c r="W19" s="1">
        <f>ABS(IK_diagnostics_degrees__3[[#This Row],[Column1]]-A18)</f>
        <v>0.165468</v>
      </c>
      <c r="X19" s="1">
        <f>ABS(IK_diagnostics_degrees__3[[#This Row],[Column2]]-B18)</f>
        <v>3.9069999999999938E-2</v>
      </c>
      <c r="Y19" s="1">
        <f>ABS(IK_diagnostics_degrees__3[[#This Row],[Column3]]-C18)</f>
        <v>0.128584</v>
      </c>
      <c r="Z19" s="1">
        <f>ABS(IK_diagnostics_degrees__3[[#This Row],[Column4]]-D18)</f>
        <v>0.1650047</v>
      </c>
      <c r="AA19" s="1">
        <f>ABS(IK_diagnostics_degrees__3[[#This Row],[Column5]]-E18)</f>
        <v>1.2090000000000156E-2</v>
      </c>
      <c r="AB19" s="1">
        <f>ABS(IK_diagnostics_degrees__3[[#This Row],[Column6]]-F18)</f>
        <v>8.4817799999999999E-2</v>
      </c>
      <c r="AC19" s="1">
        <f>ABS(IK_diagnostics_degrees__3[[#This Row],[Column7]]-G18)</f>
        <v>0.120923</v>
      </c>
      <c r="AD19" s="1">
        <f>ABS(IK_diagnostics_degrees__3[[#This Row],[Column8]]-H18)</f>
        <v>0.1169</v>
      </c>
      <c r="AE19" s="1">
        <f>ABS(IK_diagnostics_degrees__3[[#This Row],[Column9]]-I18)</f>
        <v>0.66212099999999985</v>
      </c>
      <c r="AF19" s="1">
        <f>ABS(IK_diagnostics_degrees__3[[#This Row],[Column10]]-J18)</f>
        <v>0</v>
      </c>
      <c r="AG19" s="1">
        <f>ABS(IK_diagnostics_degrees__3[[#This Row],[Column11]]-K18)</f>
        <v>0.15497000000000005</v>
      </c>
      <c r="AH19" s="1">
        <f>ABS(IK_diagnostics_degrees__3[[#This Row],[Column12]]-L18)</f>
        <v>3.4823500000000007E-2</v>
      </c>
      <c r="AI19" s="1">
        <f>ABS(IK_diagnostics_degrees__3[[#This Row],[Column13]]-M18)</f>
        <v>0.27716999999999992</v>
      </c>
      <c r="AJ19" s="1">
        <f>ABS(IK_diagnostics_degrees__3[[#This Row],[Column14]]-N18)</f>
        <v>0.34303099999999997</v>
      </c>
      <c r="AK19" s="1">
        <f>ABS(IK_diagnostics_degrees__3[[#This Row],[Column15]]-O18)</f>
        <v>3.6243000000000025E-2</v>
      </c>
      <c r="AL19" s="1">
        <f>ABS(IK_diagnostics_degrees__3[[#This Row],[Column16]]-P18)</f>
        <v>2.0844399999999999E-2</v>
      </c>
      <c r="AM19" s="1">
        <f>ABS(IK_diagnostics_degrees__3[[#This Row],[Column17]]-Q18)</f>
        <v>0.23752570000000001</v>
      </c>
      <c r="AN19" s="1">
        <f>ABS(IK_diagnostics_degrees__3[[#This Row],[Column18]]-R18)</f>
        <v>0.16168000000000005</v>
      </c>
      <c r="AO19" s="1">
        <f>ABS(IK_diagnostics_degrees__3[[#This Row],[Column19]]-S18)</f>
        <v>2.6524599999999999E-2</v>
      </c>
      <c r="AP19" s="1">
        <f>ABS(IK_diagnostics_degrees__3[[#This Row],[Column20]]-T18)</f>
        <v>2.5814000000000004E-2</v>
      </c>
      <c r="AQ19" s="1">
        <f>ABS(IK_diagnostics_degrees__3[[#This Row],[Column21]]-U18)</f>
        <v>0.61036499999999994</v>
      </c>
      <c r="AU19" s="8">
        <f>IK_diagnostics_frames__3[[#This Row],[Column1]]+AU18</f>
        <v>69</v>
      </c>
      <c r="AV19">
        <f ca="1">AVERAGE(INDIRECT(ADDRESS($AU18+2, AV$1)):INDIRECT(ADDRESS($AU19+1, AV$1)))</f>
        <v>0.13443580000000002</v>
      </c>
      <c r="AW19">
        <f ca="1">AVERAGE(INDIRECT(ADDRESS($AU18+2, AW$1)):INDIRECT(ADDRESS($AU19+1, AW$1)))</f>
        <v>9.2691999999999997E-2</v>
      </c>
      <c r="AX19">
        <f ca="1">AVERAGE(INDIRECT(ADDRESS($AU18+2, AX$1)):INDIRECT(ADDRESS($AU19+1, AX$1)))</f>
        <v>3.6151559999999999E-2</v>
      </c>
      <c r="AY19">
        <f ca="1">AVERAGE(INDIRECT(ADDRESS($AU18+2, AY$1)):INDIRECT(ADDRESS($AU19+1, AY$1)))</f>
        <v>9.160539999999999E-2</v>
      </c>
      <c r="AZ19">
        <f ca="1">AVERAGE(INDIRECT(ADDRESS($AU18+2, AZ$1)):INDIRECT(ADDRESS($AU19+1, AZ$1)))</f>
        <v>9.2955999999999997E-2</v>
      </c>
      <c r="BA19">
        <f ca="1">AVERAGE(INDIRECT(ADDRESS($AU18+2, BA$1)):INDIRECT(ADDRESS($AU19+1, BA$1)))</f>
        <v>0.12979259999999998</v>
      </c>
      <c r="BB19">
        <f ca="1">AVERAGE(INDIRECT(ADDRESS($AU18+2, BB$1)):INDIRECT(ADDRESS($AU19+1, BB$1)))</f>
        <v>0.10868259999999999</v>
      </c>
      <c r="BC19">
        <f ca="1">AVERAGE(INDIRECT(ADDRESS($AU18+2, BC$1)):INDIRECT(ADDRESS($AU19+1, BC$1)))</f>
        <v>8.6985999999999966E-2</v>
      </c>
      <c r="BD19">
        <f ca="1">AVERAGE(INDIRECT(ADDRESS($AU18+2, BD$1)):INDIRECT(ADDRESS($AU19+1, BD$1)))</f>
        <v>0.27148120000000003</v>
      </c>
      <c r="BE19">
        <f ca="1">AVERAGE(INDIRECT(ADDRESS($AU18+2, BE$1)):INDIRECT(ADDRESS($AU19+1, BE$1)))</f>
        <v>9.9764159999999977E-2</v>
      </c>
      <c r="BF19">
        <f ca="1">AVERAGE(INDIRECT(ADDRESS($AU18+2, BF$1)):INDIRECT(ADDRESS($AU19+1, BF$1)))</f>
        <v>8.3669999999999994E-2</v>
      </c>
      <c r="BG19">
        <f ca="1">AVERAGE(INDIRECT(ADDRESS($AU18+2, BG$1)):INDIRECT(ADDRESS($AU19+1, BG$1)))</f>
        <v>5.3694399999999996E-2</v>
      </c>
      <c r="BH19">
        <f ca="1">AVERAGE(INDIRECT(ADDRESS($AU18+2, BH$1)):INDIRECT(ADDRESS($AU19+1, BH$1)))</f>
        <v>0.22153599999999996</v>
      </c>
      <c r="BI19">
        <f ca="1">AVERAGE(INDIRECT(ADDRESS($AU18+2, BI$1)):INDIRECT(ADDRESS($AU19+1, BI$1)))</f>
        <v>0.17811579999999994</v>
      </c>
      <c r="BJ19">
        <f ca="1">AVERAGE(INDIRECT(ADDRESS($AU18+2, BJ$1)):INDIRECT(ADDRESS($AU19+1, BJ$1)))</f>
        <v>1.7334000000000006E-2</v>
      </c>
      <c r="BK19">
        <f ca="1">AVERAGE(INDIRECT(ADDRESS($AU18+2, BK$1)):INDIRECT(ADDRESS($AU19+1, BK$1)))</f>
        <v>3.9080118960000002E-3</v>
      </c>
      <c r="BL19">
        <f ca="1">AVERAGE(INDIRECT(ADDRESS($AU18+2, BL$1)):INDIRECT(ADDRESS($AU19+1, BL$1)))</f>
        <v>0.14140820000000001</v>
      </c>
      <c r="BM19">
        <f ca="1">AVERAGE(INDIRECT(ADDRESS($AU18+2, BM$1)):INDIRECT(ADDRESS($AU19+1, BM$1)))</f>
        <v>0.12742399999999998</v>
      </c>
      <c r="BN19">
        <f ca="1">AVERAGE(INDIRECT(ADDRESS($AU18+2, BN$1)):INDIRECT(ADDRESS($AU19+1, BN$1)))</f>
        <v>4.0613300000000005E-2</v>
      </c>
      <c r="BO19">
        <f ca="1">AVERAGE(INDIRECT(ADDRESS($AU18+2, BO$1)):INDIRECT(ADDRESS($AU19+1, BO$1)))</f>
        <v>1.0159619999999998E-2</v>
      </c>
      <c r="BP19">
        <f ca="1">AVERAGE(INDIRECT(ADDRESS($AU18+2, BP$1)):INDIRECT(ADDRESS($AU19+1, BP$1)))</f>
        <v>0.373006</v>
      </c>
    </row>
    <row r="20" spans="1:68" x14ac:dyDescent="0.25">
      <c r="A20" s="1">
        <v>0.17724500000000001</v>
      </c>
      <c r="B20" s="1">
        <v>1.7124299999999999</v>
      </c>
      <c r="C20" s="1">
        <v>0.165297</v>
      </c>
      <c r="D20" s="1">
        <v>0.174758</v>
      </c>
      <c r="E20" s="1">
        <v>1.14886</v>
      </c>
      <c r="F20" s="1">
        <v>0.142957</v>
      </c>
      <c r="G20" s="1">
        <v>0.83613800000000005</v>
      </c>
      <c r="H20" s="1">
        <v>2.0311300000000001</v>
      </c>
      <c r="I20" s="1">
        <v>1.66398</v>
      </c>
      <c r="J20" s="1" t="s">
        <v>22</v>
      </c>
      <c r="K20" s="1">
        <v>1.7191399999999999</v>
      </c>
      <c r="L20" s="1">
        <v>9.5329300000000006E-2</v>
      </c>
      <c r="M20" s="1">
        <v>1.9323900000000001</v>
      </c>
      <c r="N20" s="1">
        <v>0.57442199999999999</v>
      </c>
      <c r="O20" s="1">
        <v>0.94784599999999997</v>
      </c>
      <c r="P20" s="1">
        <v>1.8474399999999998E-2</v>
      </c>
      <c r="Q20" s="1">
        <v>0.24215200000000001</v>
      </c>
      <c r="R20" s="1">
        <v>2.1284100000000001</v>
      </c>
      <c r="S20" s="1" t="s">
        <v>22</v>
      </c>
      <c r="T20" s="1">
        <v>0.20802799999999999</v>
      </c>
      <c r="U20" s="1">
        <v>0.78188500000000005</v>
      </c>
      <c r="V20" s="1" t="s">
        <v>23</v>
      </c>
      <c r="W20" s="1">
        <f>ABS(IK_diagnostics_degrees__3[[#This Row],[Column1]]-A19)</f>
        <v>1.177700000000001E-2</v>
      </c>
      <c r="X20" s="1">
        <f>ABS(IK_diagnostics_degrees__3[[#This Row],[Column2]]-B19)</f>
        <v>4.8579999999999846E-2</v>
      </c>
      <c r="Y20" s="1">
        <f>ABS(IK_diagnostics_degrees__3[[#This Row],[Column3]]-C19)</f>
        <v>3.6712999999999996E-2</v>
      </c>
      <c r="Z20" s="1">
        <f>ABS(IK_diagnostics_degrees__3[[#This Row],[Column4]]-D19)</f>
        <v>2.757699999999999E-2</v>
      </c>
      <c r="AA20" s="1">
        <f>ABS(IK_diagnostics_degrees__3[[#This Row],[Column5]]-E19)</f>
        <v>0.11705999999999994</v>
      </c>
      <c r="AB20" s="1">
        <f>ABS(IK_diagnostics_degrees__3[[#This Row],[Column6]]-F19)</f>
        <v>3.1188999999999995E-2</v>
      </c>
      <c r="AC20" s="1">
        <f>ABS(IK_diagnostics_degrees__3[[#This Row],[Column7]]-G19)</f>
        <v>4.2373999999999912E-2</v>
      </c>
      <c r="AD20" s="1">
        <f>ABS(IK_diagnostics_degrees__3[[#This Row],[Column8]]-H19)</f>
        <v>4.9890000000000212E-2</v>
      </c>
      <c r="AE20" s="1">
        <f>ABS(IK_diagnostics_degrees__3[[#This Row],[Column9]]-I19)</f>
        <v>4.7740000000000116E-2</v>
      </c>
      <c r="AF20" s="1">
        <f>ABS(IK_diagnostics_degrees__3[[#This Row],[Column10]]-J19)</f>
        <v>0</v>
      </c>
      <c r="AG20" s="1">
        <f>ABS(IK_diagnostics_degrees__3[[#This Row],[Column11]]-K19)</f>
        <v>6.6599999999998882E-3</v>
      </c>
      <c r="AH20" s="1">
        <f>ABS(IK_diagnostics_degrees__3[[#This Row],[Column12]]-L19)</f>
        <v>2.0732E-2</v>
      </c>
      <c r="AI20" s="1">
        <f>ABS(IK_diagnostics_degrees__3[[#This Row],[Column13]]-M19)</f>
        <v>6.6919999999999868E-2</v>
      </c>
      <c r="AJ20" s="1">
        <f>ABS(IK_diagnostics_degrees__3[[#This Row],[Column14]]-N19)</f>
        <v>0.18679699999999999</v>
      </c>
      <c r="AK20" s="1">
        <f>ABS(IK_diagnostics_degrees__3[[#This Row],[Column15]]-O19)</f>
        <v>5.1665000000000072E-2</v>
      </c>
      <c r="AL20" s="1">
        <f>ABS(IK_diagnostics_degrees__3[[#This Row],[Column16]]-P19)</f>
        <v>2.3700000000000006E-3</v>
      </c>
      <c r="AM20" s="1">
        <f>ABS(IK_diagnostics_degrees__3[[#This Row],[Column17]]-Q19)</f>
        <v>2.2350000000000009E-2</v>
      </c>
      <c r="AN20" s="1">
        <f>ABS(IK_diagnostics_degrees__3[[#This Row],[Column18]]-R19)</f>
        <v>6.4549999999999663E-2</v>
      </c>
      <c r="AO20" s="1">
        <f>ABS(IK_diagnostics_degrees__3[[#This Row],[Column19]]-S19)</f>
        <v>0</v>
      </c>
      <c r="AP20" s="1">
        <f>ABS(IK_diagnostics_degrees__3[[#This Row],[Column20]]-T19)</f>
        <v>7.311899999999999E-2</v>
      </c>
      <c r="AQ20" s="1">
        <f>ABS(IK_diagnostics_degrees__3[[#This Row],[Column21]]-U19)</f>
        <v>8.8859999999999939E-2</v>
      </c>
      <c r="AU20" s="7">
        <f>IK_diagnostics_frames__3[[#This Row],[Column1]]+AU19</f>
        <v>74</v>
      </c>
      <c r="AV20">
        <f ca="1">AVERAGE(INDIRECT(ADDRESS($AU19+2, AV$1)):INDIRECT(ADDRESS($AU20+1, AV$1)))</f>
        <v>0.1038934</v>
      </c>
      <c r="AW20">
        <f ca="1">AVERAGE(INDIRECT(ADDRESS($AU19+2, AW$1)):INDIRECT(ADDRESS($AU20+1, AW$1)))</f>
        <v>4.9476000000000034E-2</v>
      </c>
      <c r="AX20">
        <f ca="1">AVERAGE(INDIRECT(ADDRESS($AU19+2, AX$1)):INDIRECT(ADDRESS($AU20+1, AX$1)))</f>
        <v>9.3231400000000006E-3</v>
      </c>
      <c r="AY20">
        <f ca="1">AVERAGE(INDIRECT(ADDRESS($AU19+2, AY$1)):INDIRECT(ADDRESS($AU20+1, AY$1)))</f>
        <v>4.3229318000000003E-2</v>
      </c>
      <c r="AZ20">
        <f ca="1">AVERAGE(INDIRECT(ADDRESS($AU19+2, AZ$1)):INDIRECT(ADDRESS($AU20+1, AZ$1)))</f>
        <v>4.2818000000000023E-2</v>
      </c>
      <c r="BA20">
        <f ca="1">AVERAGE(INDIRECT(ADDRESS($AU19+2, BA$1)):INDIRECT(ADDRESS($AU20+1, BA$1)))</f>
        <v>2.1227019999999999E-2</v>
      </c>
      <c r="BB20">
        <f ca="1">AVERAGE(INDIRECT(ADDRESS($AU19+2, BB$1)):INDIRECT(ADDRESS($AU20+1, BB$1)))</f>
        <v>0.24762579999999995</v>
      </c>
      <c r="BC20">
        <f ca="1">AVERAGE(INDIRECT(ADDRESS($AU19+2, BC$1)):INDIRECT(ADDRESS($AU20+1, BC$1)))</f>
        <v>0.13254599999999991</v>
      </c>
      <c r="BD20">
        <f ca="1">AVERAGE(INDIRECT(ADDRESS($AU19+2, BD$1)):INDIRECT(ADDRESS($AU20+1, BD$1)))</f>
        <v>9.9717199999999992E-2</v>
      </c>
      <c r="BE20">
        <f ca="1">AVERAGE(INDIRECT(ADDRESS($AU19+2, BE$1)):INDIRECT(ADDRESS($AU20+1, BE$1)))</f>
        <v>4.4049000000000019E-2</v>
      </c>
      <c r="BF20">
        <f ca="1">AVERAGE(INDIRECT(ADDRESS($AU19+2, BF$1)):INDIRECT(ADDRESS($AU20+1, BF$1)))</f>
        <v>6.767399999999997E-2</v>
      </c>
      <c r="BG20">
        <f ca="1">AVERAGE(INDIRECT(ADDRESS($AU19+2, BG$1)):INDIRECT(ADDRESS($AU20+1, BG$1)))</f>
        <v>5.8025438000000026E-2</v>
      </c>
      <c r="BH20">
        <f ca="1">AVERAGE(INDIRECT(ADDRESS($AU19+2, BH$1)):INDIRECT(ADDRESS($AU20+1, BH$1)))</f>
        <v>0.50910120000000003</v>
      </c>
      <c r="BI20">
        <f ca="1">AVERAGE(INDIRECT(ADDRESS($AU19+2, BI$1)):INDIRECT(ADDRESS($AU20+1, BI$1)))</f>
        <v>0.1046006</v>
      </c>
      <c r="BJ20">
        <f ca="1">AVERAGE(INDIRECT(ADDRESS($AU19+2, BJ$1)):INDIRECT(ADDRESS($AU20+1, BJ$1)))</f>
        <v>0.19547140000000002</v>
      </c>
      <c r="BK20">
        <f ca="1">AVERAGE(INDIRECT(ADDRESS($AU19+2, BK$1)):INDIRECT(ADDRESS($AU20+1, BK$1)))</f>
        <v>9.5177E-4</v>
      </c>
      <c r="BL20">
        <f ca="1">AVERAGE(INDIRECT(ADDRESS($AU19+2, BL$1)):INDIRECT(ADDRESS($AU20+1, BL$1)))</f>
        <v>3.1601529440000005E-2</v>
      </c>
      <c r="BM20">
        <f ca="1">AVERAGE(INDIRECT(ADDRESS($AU19+2, BM$1)):INDIRECT(ADDRESS($AU20+1, BM$1)))</f>
        <v>7.6437999999999964E-2</v>
      </c>
      <c r="BN20">
        <f ca="1">AVERAGE(INDIRECT(ADDRESS($AU19+2, BN$1)):INDIRECT(ADDRESS($AU20+1, BN$1)))</f>
        <v>1.185398E-2</v>
      </c>
      <c r="BO20">
        <f ca="1">AVERAGE(INDIRECT(ADDRESS($AU19+2, BO$1)):INDIRECT(ADDRESS($AU20+1, BO$1)))</f>
        <v>0.16594202000000002</v>
      </c>
      <c r="BP20">
        <f ca="1">AVERAGE(INDIRECT(ADDRESS($AU19+2, BP$1)):INDIRECT(ADDRESS($AU20+1, BP$1)))</f>
        <v>6.4646000000000009E-2</v>
      </c>
    </row>
    <row r="21" spans="1:68" x14ac:dyDescent="0.25">
      <c r="A21" s="1" t="s">
        <v>22</v>
      </c>
      <c r="B21" s="1">
        <v>1.4363999999999999</v>
      </c>
      <c r="C21" s="1" t="s">
        <v>22</v>
      </c>
      <c r="D21" s="1" t="s">
        <v>22</v>
      </c>
      <c r="E21" s="1">
        <v>1.68265</v>
      </c>
      <c r="F21" s="1" t="s">
        <v>22</v>
      </c>
      <c r="G21" s="1">
        <v>0.84346200000000005</v>
      </c>
      <c r="H21" s="1">
        <v>1.6029199999999999</v>
      </c>
      <c r="I21" s="1">
        <v>1.28125</v>
      </c>
      <c r="J21" s="1">
        <v>0.238784</v>
      </c>
      <c r="K21" s="1">
        <v>1.3554999999999999</v>
      </c>
      <c r="L21" s="1">
        <v>2.7317999999999999E-2</v>
      </c>
      <c r="M21" s="1">
        <v>0.47738599999999998</v>
      </c>
      <c r="N21" s="1">
        <v>1.17231E-3</v>
      </c>
      <c r="O21" s="1">
        <v>0.25056600000000001</v>
      </c>
      <c r="P21" s="1">
        <v>6.2485600000000002E-2</v>
      </c>
      <c r="Q21" s="1">
        <v>0.14347299999999999</v>
      </c>
      <c r="R21" s="1">
        <v>2.34579</v>
      </c>
      <c r="S21" s="1" t="s">
        <v>22</v>
      </c>
      <c r="T21" s="1">
        <v>5.8651500000000002E-2</v>
      </c>
      <c r="U21" s="1">
        <v>1.6048899999999999</v>
      </c>
      <c r="V21" s="1" t="s">
        <v>23</v>
      </c>
      <c r="W21" s="1">
        <f>ABS(IK_diagnostics_degrees__3[[#This Row],[Column1]]-A20)</f>
        <v>0.17724500000000001</v>
      </c>
      <c r="X21" s="1">
        <f>ABS(IK_diagnostics_degrees__3[[#This Row],[Column2]]-B20)</f>
        <v>0.27603</v>
      </c>
      <c r="Y21" s="1">
        <f>ABS(IK_diagnostics_degrees__3[[#This Row],[Column3]]-C20)</f>
        <v>0.165297</v>
      </c>
      <c r="Z21" s="1">
        <f>ABS(IK_diagnostics_degrees__3[[#This Row],[Column4]]-D20)</f>
        <v>0.174758</v>
      </c>
      <c r="AA21" s="1">
        <f>ABS(IK_diagnostics_degrees__3[[#This Row],[Column5]]-E20)</f>
        <v>0.53378999999999999</v>
      </c>
      <c r="AB21" s="1">
        <f>ABS(IK_diagnostics_degrees__3[[#This Row],[Column6]]-F20)</f>
        <v>0.142957</v>
      </c>
      <c r="AC21" s="1">
        <f>ABS(IK_diagnostics_degrees__3[[#This Row],[Column7]]-G20)</f>
        <v>7.3239999999999972E-3</v>
      </c>
      <c r="AD21" s="1">
        <f>ABS(IK_diagnostics_degrees__3[[#This Row],[Column8]]-H20)</f>
        <v>0.4282100000000002</v>
      </c>
      <c r="AE21" s="1">
        <f>ABS(IK_diagnostics_degrees__3[[#This Row],[Column9]]-I20)</f>
        <v>0.38273000000000001</v>
      </c>
      <c r="AF21" s="1">
        <f>ABS(IK_diagnostics_degrees__3[[#This Row],[Column10]]-J20)</f>
        <v>0.238784</v>
      </c>
      <c r="AG21" s="1">
        <f>ABS(IK_diagnostics_degrees__3[[#This Row],[Column11]]-K20)</f>
        <v>0.36363999999999996</v>
      </c>
      <c r="AH21" s="1">
        <f>ABS(IK_diagnostics_degrees__3[[#This Row],[Column12]]-L20)</f>
        <v>6.8011300000000011E-2</v>
      </c>
      <c r="AI21" s="1">
        <f>ABS(IK_diagnostics_degrees__3[[#This Row],[Column13]]-M20)</f>
        <v>1.4550040000000002</v>
      </c>
      <c r="AJ21" s="1">
        <f>ABS(IK_diagnostics_degrees__3[[#This Row],[Column14]]-N20)</f>
        <v>0.57324969000000003</v>
      </c>
      <c r="AK21" s="1">
        <f>ABS(IK_diagnostics_degrees__3[[#This Row],[Column15]]-O20)</f>
        <v>0.6972799999999999</v>
      </c>
      <c r="AL21" s="1">
        <f>ABS(IK_diagnostics_degrees__3[[#This Row],[Column16]]-P20)</f>
        <v>4.40112E-2</v>
      </c>
      <c r="AM21" s="1">
        <f>ABS(IK_diagnostics_degrees__3[[#This Row],[Column17]]-Q20)</f>
        <v>9.8679000000000017E-2</v>
      </c>
      <c r="AN21" s="1">
        <f>ABS(IK_diagnostics_degrees__3[[#This Row],[Column18]]-R20)</f>
        <v>0.21737999999999991</v>
      </c>
      <c r="AO21" s="1">
        <f>ABS(IK_diagnostics_degrees__3[[#This Row],[Column19]]-S20)</f>
        <v>0</v>
      </c>
      <c r="AP21" s="1">
        <f>ABS(IK_diagnostics_degrees__3[[#This Row],[Column20]]-T20)</f>
        <v>0.1493765</v>
      </c>
      <c r="AQ21" s="1">
        <f>ABS(IK_diagnostics_degrees__3[[#This Row],[Column21]]-U20)</f>
        <v>0.82300499999999988</v>
      </c>
      <c r="AU21" s="8">
        <f>IK_diagnostics_frames__3[[#This Row],[Column1]]+AU20</f>
        <v>77</v>
      </c>
      <c r="AV21">
        <f ca="1">AVERAGE(INDIRECT(ADDRESS($AU20+2, AV$1)):INDIRECT(ADDRESS($AU21+1, AV$1)))</f>
        <v>0</v>
      </c>
      <c r="AW21">
        <f ca="1">AVERAGE(INDIRECT(ADDRESS($AU20+2, AW$1)):INDIRECT(ADDRESS($AU21+1, AW$1)))</f>
        <v>4.9950000000000015E-2</v>
      </c>
      <c r="AX21">
        <f ca="1">AVERAGE(INDIRECT(ADDRESS($AU20+2, AX$1)):INDIRECT(ADDRESS($AU21+1, AX$1)))</f>
        <v>5.2733666666666672E-2</v>
      </c>
      <c r="AY21">
        <f ca="1">AVERAGE(INDIRECT(ADDRESS($AU20+2, AY$1)):INDIRECT(ADDRESS($AU21+1, AY$1)))</f>
        <v>1.3968181666666666E-3</v>
      </c>
      <c r="AZ21">
        <f ca="1">AVERAGE(INDIRECT(ADDRESS($AU20+2, AZ$1)):INDIRECT(ADDRESS($AU21+1, AZ$1)))</f>
        <v>1.8770000000000026E-2</v>
      </c>
      <c r="BA21">
        <f ca="1">AVERAGE(INDIRECT(ADDRESS($AU20+2, BA$1)):INDIRECT(ADDRESS($AU21+1, BA$1)))</f>
        <v>1.3290166666666667E-2</v>
      </c>
      <c r="BB21">
        <f ca="1">AVERAGE(INDIRECT(ADDRESS($AU20+2, BB$1)):INDIRECT(ADDRESS($AU21+1, BB$1)))</f>
        <v>0.41514699999999999</v>
      </c>
      <c r="BC21">
        <f ca="1">AVERAGE(INDIRECT(ADDRESS($AU20+2, BC$1)):INDIRECT(ADDRESS($AU21+1, BC$1)))</f>
        <v>0.30518000000000001</v>
      </c>
      <c r="BD21">
        <f ca="1">AVERAGE(INDIRECT(ADDRESS($AU20+2, BD$1)):INDIRECT(ADDRESS($AU21+1, BD$1)))</f>
        <v>6.1208666666666724E-2</v>
      </c>
      <c r="BE21">
        <f ca="1">AVERAGE(INDIRECT(ADDRESS($AU20+2, BE$1)):INDIRECT(ADDRESS($AU21+1, BE$1)))</f>
        <v>0.16162253333333332</v>
      </c>
      <c r="BF21">
        <f ca="1">AVERAGE(INDIRECT(ADDRESS($AU20+2, BF$1)):INDIRECT(ADDRESS($AU21+1, BF$1)))</f>
        <v>6.2750000000000083E-2</v>
      </c>
      <c r="BG21">
        <f ca="1">AVERAGE(INDIRECT(ADDRESS($AU20+2, BG$1)):INDIRECT(ADDRESS($AU21+1, BG$1)))</f>
        <v>3.5665349999999998E-2</v>
      </c>
      <c r="BH21">
        <f ca="1">AVERAGE(INDIRECT(ADDRESS($AU20+2, BH$1)):INDIRECT(ADDRESS($AU21+1, BH$1)))</f>
        <v>0.62994699999999992</v>
      </c>
      <c r="BI21">
        <f ca="1">AVERAGE(INDIRECT(ADDRESS($AU20+2, BI$1)):INDIRECT(ADDRESS($AU21+1, BI$1)))</f>
        <v>0.87582666666666664</v>
      </c>
      <c r="BJ21">
        <f ca="1">AVERAGE(INDIRECT(ADDRESS($AU20+2, BJ$1)):INDIRECT(ADDRESS($AU21+1, BJ$1)))</f>
        <v>0.71715833333333334</v>
      </c>
      <c r="BK21">
        <f ca="1">AVERAGE(INDIRECT(ADDRESS($AU20+2, BK$1)):INDIRECT(ADDRESS($AU21+1, BK$1)))</f>
        <v>4.1879E-2</v>
      </c>
      <c r="BL21">
        <f ca="1">AVERAGE(INDIRECT(ADDRESS($AU20+2, BL$1)):INDIRECT(ADDRESS($AU21+1, BL$1)))</f>
        <v>0.22263688240000001</v>
      </c>
      <c r="BM21">
        <f ca="1">AVERAGE(INDIRECT(ADDRESS($AU20+2, BM$1)):INDIRECT(ADDRESS($AU21+1, BM$1)))</f>
        <v>0.38594333333333336</v>
      </c>
      <c r="BN21">
        <f ca="1">AVERAGE(INDIRECT(ADDRESS($AU20+2, BN$1)):INDIRECT(ADDRESS($AU21+1, BN$1)))</f>
        <v>0</v>
      </c>
      <c r="BO21">
        <f ca="1">AVERAGE(INDIRECT(ADDRESS($AU20+2, BO$1)):INDIRECT(ADDRESS($AU21+1, BO$1)))</f>
        <v>0.29556433333333337</v>
      </c>
      <c r="BP21">
        <f ca="1">AVERAGE(INDIRECT(ADDRESS($AU20+2, BP$1)):INDIRECT(ADDRESS($AU21+1, BP$1)))</f>
        <v>0.44662699999999994</v>
      </c>
    </row>
    <row r="22" spans="1:68" x14ac:dyDescent="0.25">
      <c r="A22" s="1" t="s">
        <v>22</v>
      </c>
      <c r="B22" s="1">
        <v>1.4876799999999999</v>
      </c>
      <c r="C22" s="1" t="s">
        <v>22</v>
      </c>
      <c r="D22" s="1" t="s">
        <v>22</v>
      </c>
      <c r="E22" s="1">
        <v>1.7178599999999999</v>
      </c>
      <c r="F22" s="1" t="s">
        <v>22</v>
      </c>
      <c r="G22" s="1">
        <v>1.0729599999999999</v>
      </c>
      <c r="H22" s="1">
        <v>1.4190700000000001</v>
      </c>
      <c r="I22" s="1">
        <v>1.3609599999999999</v>
      </c>
      <c r="J22" s="1">
        <v>0.11815299999999999</v>
      </c>
      <c r="K22" s="1">
        <v>1.4298299999999999</v>
      </c>
      <c r="L22" s="1">
        <v>1.88538E-2</v>
      </c>
      <c r="M22" s="1">
        <v>1.1399699999999999</v>
      </c>
      <c r="N22" s="1" t="s">
        <v>22</v>
      </c>
      <c r="O22" s="1">
        <v>0.49302600000000002</v>
      </c>
      <c r="P22" s="1">
        <v>5.3290299999999999E-2</v>
      </c>
      <c r="Q22" s="1">
        <v>0.93060399999999999</v>
      </c>
      <c r="R22" s="1">
        <v>2.8479000000000001</v>
      </c>
      <c r="S22" s="1" t="s">
        <v>22</v>
      </c>
      <c r="T22" s="1">
        <v>0.234457</v>
      </c>
      <c r="U22" s="1">
        <v>1.5156700000000001</v>
      </c>
      <c r="V22" s="1" t="s">
        <v>23</v>
      </c>
      <c r="W22" s="1">
        <f>ABS(IK_diagnostics_degrees__3[[#This Row],[Column1]]-A21)</f>
        <v>0</v>
      </c>
      <c r="X22" s="1">
        <f>ABS(IK_diagnostics_degrees__3[[#This Row],[Column2]]-B21)</f>
        <v>5.1279999999999992E-2</v>
      </c>
      <c r="Y22" s="1">
        <f>ABS(IK_diagnostics_degrees__3[[#This Row],[Column3]]-C21)</f>
        <v>0</v>
      </c>
      <c r="Z22" s="1">
        <f>ABS(IK_diagnostics_degrees__3[[#This Row],[Column4]]-D21)</f>
        <v>0</v>
      </c>
      <c r="AA22" s="1">
        <f>ABS(IK_diagnostics_degrees__3[[#This Row],[Column5]]-E21)</f>
        <v>3.5209999999999964E-2</v>
      </c>
      <c r="AB22" s="1">
        <f>ABS(IK_diagnostics_degrees__3[[#This Row],[Column6]]-F21)</f>
        <v>0</v>
      </c>
      <c r="AC22" s="1">
        <f>ABS(IK_diagnostics_degrees__3[[#This Row],[Column7]]-G21)</f>
        <v>0.22949799999999987</v>
      </c>
      <c r="AD22" s="1">
        <f>ABS(IK_diagnostics_degrees__3[[#This Row],[Column8]]-H21)</f>
        <v>0.18384999999999985</v>
      </c>
      <c r="AE22" s="1">
        <f>ABS(IK_diagnostics_degrees__3[[#This Row],[Column9]]-I21)</f>
        <v>7.9709999999999948E-2</v>
      </c>
      <c r="AF22" s="1">
        <f>ABS(IK_diagnostics_degrees__3[[#This Row],[Column10]]-J21)</f>
        <v>0.120631</v>
      </c>
      <c r="AG22" s="1">
        <f>ABS(IK_diagnostics_degrees__3[[#This Row],[Column11]]-K21)</f>
        <v>7.4330000000000007E-2</v>
      </c>
      <c r="AH22" s="1">
        <f>ABS(IK_diagnostics_degrees__3[[#This Row],[Column12]]-L21)</f>
        <v>8.4641999999999981E-3</v>
      </c>
      <c r="AI22" s="1">
        <f>ABS(IK_diagnostics_degrees__3[[#This Row],[Column13]]-M21)</f>
        <v>0.66258399999999995</v>
      </c>
      <c r="AJ22" s="1">
        <f>ABS(IK_diagnostics_degrees__3[[#This Row],[Column14]]-N21)</f>
        <v>1.17231E-3</v>
      </c>
      <c r="AK22" s="1">
        <f>ABS(IK_diagnostics_degrees__3[[#This Row],[Column15]]-O21)</f>
        <v>0.24246000000000001</v>
      </c>
      <c r="AL22" s="1">
        <f>ABS(IK_diagnostics_degrees__3[[#This Row],[Column16]]-P21)</f>
        <v>9.1953000000000035E-3</v>
      </c>
      <c r="AM22" s="1">
        <f>ABS(IK_diagnostics_degrees__3[[#This Row],[Column17]]-Q21)</f>
        <v>0.78713100000000003</v>
      </c>
      <c r="AN22" s="1">
        <f>ABS(IK_diagnostics_degrees__3[[#This Row],[Column18]]-R21)</f>
        <v>0.50211000000000006</v>
      </c>
      <c r="AO22" s="1">
        <f>ABS(IK_diagnostics_degrees__3[[#This Row],[Column19]]-S21)</f>
        <v>0</v>
      </c>
      <c r="AP22" s="1">
        <f>ABS(IK_diagnostics_degrees__3[[#This Row],[Column20]]-T21)</f>
        <v>0.1758055</v>
      </c>
      <c r="AQ22" s="1">
        <f>ABS(IK_diagnostics_degrees__3[[#This Row],[Column21]]-U21)</f>
        <v>8.9219999999999855E-2</v>
      </c>
      <c r="AU22" s="7">
        <f>IK_diagnostics_frames__3[[#This Row],[Column1]]+AU21</f>
        <v>79</v>
      </c>
      <c r="AV22">
        <f ca="1">AVERAGE(INDIRECT(ADDRESS($AU21+2, AV$1)):INDIRECT(ADDRESS($AU22+1, AV$1)))</f>
        <v>3.0360449999999998E-3</v>
      </c>
      <c r="AW22">
        <f ca="1">AVERAGE(INDIRECT(ADDRESS($AU21+2, AW$1)):INDIRECT(ADDRESS($AU22+1, AW$1)))</f>
        <v>2.7774999999999994E-2</v>
      </c>
      <c r="AX22">
        <f ca="1">AVERAGE(INDIRECT(ADDRESS($AU21+2, AX$1)):INDIRECT(ADDRESS($AU22+1, AX$1)))</f>
        <v>9.3066554999999995E-2</v>
      </c>
      <c r="AY22">
        <f ca="1">AVERAGE(INDIRECT(ADDRESS($AU21+2, AY$1)):INDIRECT(ADDRESS($AU22+1, AY$1)))</f>
        <v>2.7792250000000001E-5</v>
      </c>
      <c r="AZ22">
        <f ca="1">AVERAGE(INDIRECT(ADDRESS($AU21+2, AZ$1)):INDIRECT(ADDRESS($AU22+1, AZ$1)))</f>
        <v>2.9380000000000073E-2</v>
      </c>
      <c r="BA22">
        <f ca="1">AVERAGE(INDIRECT(ADDRESS($AU21+2, BA$1)):INDIRECT(ADDRESS($AU22+1, BA$1)))</f>
        <v>2.3089999999999999E-3</v>
      </c>
      <c r="BB22">
        <f ca="1">AVERAGE(INDIRECT(ADDRESS($AU21+2, BB$1)):INDIRECT(ADDRESS($AU22+1, BB$1)))</f>
        <v>0.45005400000000001</v>
      </c>
      <c r="BC22">
        <f ca="1">AVERAGE(INDIRECT(ADDRESS($AU21+2, BC$1)):INDIRECT(ADDRESS($AU22+1, BC$1)))</f>
        <v>0.31764999999999988</v>
      </c>
      <c r="BD22">
        <f ca="1">AVERAGE(INDIRECT(ADDRESS($AU21+2, BD$1)):INDIRECT(ADDRESS($AU22+1, BD$1)))</f>
        <v>8.1516999999999951E-2</v>
      </c>
      <c r="BE22">
        <f ca="1">AVERAGE(INDIRECT(ADDRESS($AU21+2, BE$1)):INDIRECT(ADDRESS($AU22+1, BE$1)))</f>
        <v>4.0823999999999999E-2</v>
      </c>
      <c r="BF22">
        <f ca="1">AVERAGE(INDIRECT(ADDRESS($AU21+2, BF$1)):INDIRECT(ADDRESS($AU22+1, BF$1)))</f>
        <v>0.11349500000000012</v>
      </c>
      <c r="BG22">
        <f ca="1">AVERAGE(INDIRECT(ADDRESS($AU21+2, BG$1)):INDIRECT(ADDRESS($AU22+1, BG$1)))</f>
        <v>4.5231500000000001E-2</v>
      </c>
      <c r="BH22">
        <f ca="1">AVERAGE(INDIRECT(ADDRESS($AU21+2, BH$1)):INDIRECT(ADDRESS($AU22+1, BH$1)))</f>
        <v>0.32292750000000003</v>
      </c>
      <c r="BI22">
        <f ca="1">AVERAGE(INDIRECT(ADDRESS($AU21+2, BI$1)):INDIRECT(ADDRESS($AU22+1, BI$1)))</f>
        <v>1.3163799999999999</v>
      </c>
      <c r="BJ22">
        <f ca="1">AVERAGE(INDIRECT(ADDRESS($AU21+2, BJ$1)):INDIRECT(ADDRESS($AU22+1, BJ$1)))</f>
        <v>0.81789800000000001</v>
      </c>
      <c r="BK22">
        <f ca="1">AVERAGE(INDIRECT(ADDRESS($AU21+2, BK$1)):INDIRECT(ADDRESS($AU22+1, BK$1)))</f>
        <v>6.2628154999999991E-2</v>
      </c>
      <c r="BL22">
        <f ca="1">AVERAGE(INDIRECT(ADDRESS($AU21+2, BL$1)):INDIRECT(ADDRESS($AU22+1, BL$1)))</f>
        <v>0.27536450000000001</v>
      </c>
      <c r="BM22">
        <f ca="1">AVERAGE(INDIRECT(ADDRESS($AU21+2, BM$1)):INDIRECT(ADDRESS($AU22+1, BM$1)))</f>
        <v>0.63108999999999993</v>
      </c>
      <c r="BN22">
        <f ca="1">AVERAGE(INDIRECT(ADDRESS($AU21+2, BN$1)):INDIRECT(ADDRESS($AU22+1, BN$1)))</f>
        <v>3.9544100000000002E-3</v>
      </c>
      <c r="BO22">
        <f ca="1">AVERAGE(INDIRECT(ADDRESS($AU21+2, BO$1)):INDIRECT(ADDRESS($AU22+1, BO$1)))</f>
        <v>1.20868E-2</v>
      </c>
      <c r="BP22">
        <f ca="1">AVERAGE(INDIRECT(ADDRESS($AU21+2, BP$1)):INDIRECT(ADDRESS($AU22+1, BP$1)))</f>
        <v>0.44419099999999989</v>
      </c>
    </row>
    <row r="23" spans="1:68" x14ac:dyDescent="0.25">
      <c r="A23" s="1" t="s">
        <v>22</v>
      </c>
      <c r="B23" s="1">
        <v>1.4591099999999999</v>
      </c>
      <c r="C23" s="1" t="s">
        <v>22</v>
      </c>
      <c r="D23" s="1" t="s">
        <v>22</v>
      </c>
      <c r="E23" s="1">
        <v>1.75647</v>
      </c>
      <c r="F23" s="1" t="s">
        <v>22</v>
      </c>
      <c r="G23" s="1">
        <v>1.07666</v>
      </c>
      <c r="H23" s="1">
        <v>1.41153</v>
      </c>
      <c r="I23" s="1">
        <v>1.3652599999999999</v>
      </c>
      <c r="J23" s="1">
        <v>0.11337</v>
      </c>
      <c r="K23" s="1">
        <v>1.4328700000000001</v>
      </c>
      <c r="L23" s="1">
        <v>1.9437900000000001E-2</v>
      </c>
      <c r="M23" s="1">
        <v>1.1402399999999999</v>
      </c>
      <c r="N23" s="1" t="s">
        <v>22</v>
      </c>
      <c r="O23" s="1">
        <v>0.51084300000000005</v>
      </c>
      <c r="P23" s="1">
        <v>5.1054000000000002E-2</v>
      </c>
      <c r="Q23" s="1">
        <v>0.92332800000000004</v>
      </c>
      <c r="R23" s="1">
        <v>2.8562599999999998</v>
      </c>
      <c r="S23" s="1" t="s">
        <v>22</v>
      </c>
      <c r="T23" s="1">
        <v>0.37592500000000001</v>
      </c>
      <c r="U23" s="1">
        <v>1.5457799999999999</v>
      </c>
      <c r="V23" s="1" t="s">
        <v>23</v>
      </c>
      <c r="W23" s="1">
        <f>ABS(IK_diagnostics_degrees__3[[#This Row],[Column1]]-A22)</f>
        <v>0</v>
      </c>
      <c r="X23" s="1">
        <f>ABS(IK_diagnostics_degrees__3[[#This Row],[Column2]]-B22)</f>
        <v>2.8569999999999984E-2</v>
      </c>
      <c r="Y23" s="1">
        <f>ABS(IK_diagnostics_degrees__3[[#This Row],[Column3]]-C22)</f>
        <v>0</v>
      </c>
      <c r="Z23" s="1">
        <f>ABS(IK_diagnostics_degrees__3[[#This Row],[Column4]]-D22)</f>
        <v>0</v>
      </c>
      <c r="AA23" s="1">
        <f>ABS(IK_diagnostics_degrees__3[[#This Row],[Column5]]-E22)</f>
        <v>3.8610000000000033E-2</v>
      </c>
      <c r="AB23" s="1">
        <f>ABS(IK_diagnostics_degrees__3[[#This Row],[Column6]]-F22)</f>
        <v>0</v>
      </c>
      <c r="AC23" s="1">
        <f>ABS(IK_diagnostics_degrees__3[[#This Row],[Column7]]-G22)</f>
        <v>3.7000000000000366E-3</v>
      </c>
      <c r="AD23" s="1">
        <f>ABS(IK_diagnostics_degrees__3[[#This Row],[Column8]]-H22)</f>
        <v>7.5400000000001022E-3</v>
      </c>
      <c r="AE23" s="1">
        <f>ABS(IK_diagnostics_degrees__3[[#This Row],[Column9]]-I22)</f>
        <v>4.2999999999999705E-3</v>
      </c>
      <c r="AF23" s="1">
        <f>ABS(IK_diagnostics_degrees__3[[#This Row],[Column10]]-J22)</f>
        <v>4.7829999999999956E-3</v>
      </c>
      <c r="AG23" s="1">
        <f>ABS(IK_diagnostics_degrees__3[[#This Row],[Column11]]-K22)</f>
        <v>3.0400000000001537E-3</v>
      </c>
      <c r="AH23" s="1">
        <f>ABS(IK_diagnostics_degrees__3[[#This Row],[Column12]]-L22)</f>
        <v>5.8410000000000059E-4</v>
      </c>
      <c r="AI23" s="1">
        <f>ABS(IK_diagnostics_degrees__3[[#This Row],[Column13]]-M22)</f>
        <v>2.6999999999999247E-4</v>
      </c>
      <c r="AJ23" s="1">
        <f>ABS(IK_diagnostics_degrees__3[[#This Row],[Column14]]-N22)</f>
        <v>0</v>
      </c>
      <c r="AK23" s="1">
        <f>ABS(IK_diagnostics_degrees__3[[#This Row],[Column15]]-O22)</f>
        <v>1.7817000000000027E-2</v>
      </c>
      <c r="AL23" s="1">
        <f>ABS(IK_diagnostics_degrees__3[[#This Row],[Column16]]-P22)</f>
        <v>2.2362999999999966E-3</v>
      </c>
      <c r="AM23" s="1">
        <f>ABS(IK_diagnostics_degrees__3[[#This Row],[Column17]]-Q22)</f>
        <v>7.2759999999999492E-3</v>
      </c>
      <c r="AN23" s="1">
        <f>ABS(IK_diagnostics_degrees__3[[#This Row],[Column18]]-R22)</f>
        <v>8.359999999999701E-3</v>
      </c>
      <c r="AO23" s="1">
        <f>ABS(IK_diagnostics_degrees__3[[#This Row],[Column19]]-S22)</f>
        <v>0</v>
      </c>
      <c r="AP23" s="1">
        <f>ABS(IK_diagnostics_degrees__3[[#This Row],[Column20]]-T22)</f>
        <v>0.14146800000000001</v>
      </c>
      <c r="AQ23" s="1">
        <f>ABS(IK_diagnostics_degrees__3[[#This Row],[Column21]]-U22)</f>
        <v>3.0109999999999859E-2</v>
      </c>
      <c r="AU23" s="8">
        <f>IK_diagnostics_frames__3[[#This Row],[Column1]]+AU22</f>
        <v>82</v>
      </c>
      <c r="AV23">
        <f ca="1">AVERAGE(INDIRECT(ADDRESS($AU22+2, AV$1)):INDIRECT(ADDRESS($AU23+1, AV$1)))</f>
        <v>0.16793311</v>
      </c>
      <c r="AW23">
        <f ca="1">AVERAGE(INDIRECT(ADDRESS($AU22+2, AW$1)):INDIRECT(ADDRESS($AU23+1, AW$1)))</f>
        <v>5.5076666666666663E-2</v>
      </c>
      <c r="AX23">
        <f ca="1">AVERAGE(INDIRECT(ADDRESS($AU22+2, AX$1)):INDIRECT(ADDRESS($AU23+1, AX$1)))</f>
        <v>3.9694660000000005E-3</v>
      </c>
      <c r="AY23">
        <f ca="1">AVERAGE(INDIRECT(ADDRESS($AU22+2, AY$1)):INDIRECT(ADDRESS($AU23+1, AY$1)))</f>
        <v>0.14291299999999998</v>
      </c>
      <c r="AZ23">
        <f ca="1">AVERAGE(INDIRECT(ADDRESS($AU22+2, AZ$1)):INDIRECT(ADDRESS($AU23+1, AZ$1)))</f>
        <v>9.5233333333333281E-2</v>
      </c>
      <c r="BA23">
        <f ca="1">AVERAGE(INDIRECT(ADDRESS($AU22+2, BA$1)):INDIRECT(ADDRESS($AU23+1, BA$1)))</f>
        <v>1.6089599999999999E-2</v>
      </c>
      <c r="BB23">
        <f ca="1">AVERAGE(INDIRECT(ADDRESS($AU22+2, BB$1)):INDIRECT(ADDRESS($AU23+1, BB$1)))</f>
        <v>0.23206166666666664</v>
      </c>
      <c r="BC23">
        <f ca="1">AVERAGE(INDIRECT(ADDRESS($AU22+2, BC$1)):INDIRECT(ADDRESS($AU23+1, BC$1)))</f>
        <v>7.8266666666666637E-2</v>
      </c>
      <c r="BD23">
        <f ca="1">AVERAGE(INDIRECT(ADDRESS($AU22+2, BD$1)):INDIRECT(ADDRESS($AU23+1, BD$1)))</f>
        <v>0.17064133333333323</v>
      </c>
      <c r="BE23">
        <f ca="1">AVERAGE(INDIRECT(ADDRESS($AU22+2, BE$1)):INDIRECT(ADDRESS($AU23+1, BE$1)))</f>
        <v>0.16053700000000001</v>
      </c>
      <c r="BF23">
        <f ca="1">AVERAGE(INDIRECT(ADDRESS($AU22+2, BF$1)):INDIRECT(ADDRESS($AU23+1, BF$1)))</f>
        <v>0.11359666666666657</v>
      </c>
      <c r="BG23">
        <f ca="1">AVERAGE(INDIRECT(ADDRESS($AU22+2, BG$1)):INDIRECT(ADDRESS($AU23+1, BG$1)))</f>
        <v>0.11302279999999998</v>
      </c>
      <c r="BH23">
        <f ca="1">AVERAGE(INDIRECT(ADDRESS($AU22+2, BH$1)):INDIRECT(ADDRESS($AU23+1, BH$1)))</f>
        <v>0.63774933333333328</v>
      </c>
      <c r="BI23">
        <f ca="1">AVERAGE(INDIRECT(ADDRESS($AU22+2, BI$1)):INDIRECT(ADDRESS($AU23+1, BI$1)))</f>
        <v>8.6249666666666659E-3</v>
      </c>
      <c r="BJ23">
        <f ca="1">AVERAGE(INDIRECT(ADDRESS($AU22+2, BJ$1)):INDIRECT(ADDRESS($AU23+1, BJ$1)))</f>
        <v>0.107358</v>
      </c>
      <c r="BK23">
        <f ca="1">AVERAGE(INDIRECT(ADDRESS($AU22+2, BK$1)):INDIRECT(ADDRESS($AU23+1, BK$1)))</f>
        <v>7.7789188666666675E-2</v>
      </c>
      <c r="BL23">
        <f ca="1">AVERAGE(INDIRECT(ADDRESS($AU22+2, BL$1)):INDIRECT(ADDRESS($AU23+1, BL$1)))</f>
        <v>5.954106666666667E-2</v>
      </c>
      <c r="BM23">
        <f ca="1">AVERAGE(INDIRECT(ADDRESS($AU22+2, BM$1)):INDIRECT(ADDRESS($AU23+1, BM$1)))</f>
        <v>0.13675666666666672</v>
      </c>
      <c r="BN23">
        <f ca="1">AVERAGE(INDIRECT(ADDRESS($AU22+2, BN$1)):INDIRECT(ADDRESS($AU23+1, BN$1)))</f>
        <v>2.0477866466399999E-2</v>
      </c>
      <c r="BO23">
        <f ca="1">AVERAGE(INDIRECT(ADDRESS($AU22+2, BO$1)):INDIRECT(ADDRESS($AU23+1, BO$1)))</f>
        <v>0.51007980000000008</v>
      </c>
      <c r="BP23">
        <f ca="1">AVERAGE(INDIRECT(ADDRESS($AU22+2, BP$1)):INDIRECT(ADDRESS($AU23+1, BP$1)))</f>
        <v>0.41028100000000006</v>
      </c>
    </row>
    <row r="24" spans="1:68" x14ac:dyDescent="0.25">
      <c r="A24" s="1" t="s">
        <v>22</v>
      </c>
      <c r="B24" s="1">
        <v>1.46983</v>
      </c>
      <c r="C24" s="1" t="s">
        <v>22</v>
      </c>
      <c r="D24" s="1">
        <v>8.4299100000000005E-3</v>
      </c>
      <c r="E24" s="1">
        <v>1.40934</v>
      </c>
      <c r="F24" s="1">
        <v>5.7107399999999997E-4</v>
      </c>
      <c r="G24" s="1">
        <v>0.99947399999999997</v>
      </c>
      <c r="H24" s="1">
        <v>1.71611</v>
      </c>
      <c r="I24" s="1">
        <v>1.0510999999999999</v>
      </c>
      <c r="J24" s="1">
        <v>0.29772999999999999</v>
      </c>
      <c r="K24" s="1">
        <v>1.8342000000000001</v>
      </c>
      <c r="L24" s="1">
        <v>2.8787E-2</v>
      </c>
      <c r="M24" s="1">
        <v>0.255386</v>
      </c>
      <c r="N24" s="1">
        <v>1.5855300000000001</v>
      </c>
      <c r="O24" s="1">
        <v>2.5018899999999999</v>
      </c>
      <c r="P24" s="1">
        <v>5.0444599999999997E-3</v>
      </c>
      <c r="Q24" s="1">
        <v>0.267482</v>
      </c>
      <c r="R24" s="1">
        <v>2.5763799999999999</v>
      </c>
      <c r="S24" s="1" t="s">
        <v>22</v>
      </c>
      <c r="T24" s="1">
        <v>0.22236300000000001</v>
      </c>
      <c r="U24" s="1">
        <v>1.50831</v>
      </c>
      <c r="V24" s="1" t="s">
        <v>23</v>
      </c>
      <c r="W24" s="1">
        <f>ABS(IK_diagnostics_degrees__3[[#This Row],[Column1]]-A23)</f>
        <v>0</v>
      </c>
      <c r="X24" s="1">
        <f>ABS(IK_diagnostics_degrees__3[[#This Row],[Column2]]-B23)</f>
        <v>1.0720000000000063E-2</v>
      </c>
      <c r="Y24" s="1">
        <f>ABS(IK_diagnostics_degrees__3[[#This Row],[Column3]]-C23)</f>
        <v>0</v>
      </c>
      <c r="Z24" s="1">
        <f>ABS(IK_diagnostics_degrees__3[[#This Row],[Column4]]-D23)</f>
        <v>8.4299100000000005E-3</v>
      </c>
      <c r="AA24" s="1">
        <f>ABS(IK_diagnostics_degrees__3[[#This Row],[Column5]]-E23)</f>
        <v>0.34712999999999994</v>
      </c>
      <c r="AB24" s="1">
        <f>ABS(IK_diagnostics_degrees__3[[#This Row],[Column6]]-F23)</f>
        <v>5.7107399999999997E-4</v>
      </c>
      <c r="AC24" s="1">
        <f>ABS(IK_diagnostics_degrees__3[[#This Row],[Column7]]-G23)</f>
        <v>7.7185999999999977E-2</v>
      </c>
      <c r="AD24" s="1">
        <f>ABS(IK_diagnostics_degrees__3[[#This Row],[Column8]]-H23)</f>
        <v>0.30458000000000007</v>
      </c>
      <c r="AE24" s="1">
        <f>ABS(IK_diagnostics_degrees__3[[#This Row],[Column9]]-I23)</f>
        <v>0.31415999999999999</v>
      </c>
      <c r="AF24" s="1">
        <f>ABS(IK_diagnostics_degrees__3[[#This Row],[Column10]]-J23)</f>
        <v>0.18436</v>
      </c>
      <c r="AG24" s="1">
        <f>ABS(IK_diagnostics_degrees__3[[#This Row],[Column11]]-K23)</f>
        <v>0.40132999999999996</v>
      </c>
      <c r="AH24" s="1">
        <f>ABS(IK_diagnostics_degrees__3[[#This Row],[Column12]]-L23)</f>
        <v>9.3490999999999991E-3</v>
      </c>
      <c r="AI24" s="1">
        <f>ABS(IK_diagnostics_degrees__3[[#This Row],[Column13]]-M23)</f>
        <v>0.88485399999999992</v>
      </c>
      <c r="AJ24" s="1">
        <f>ABS(IK_diagnostics_degrees__3[[#This Row],[Column14]]-N23)</f>
        <v>1.5855300000000001</v>
      </c>
      <c r="AK24" s="1">
        <f>ABS(IK_diagnostics_degrees__3[[#This Row],[Column15]]-O23)</f>
        <v>1.991047</v>
      </c>
      <c r="AL24" s="1">
        <f>ABS(IK_diagnostics_degrees__3[[#This Row],[Column16]]-P23)</f>
        <v>4.6009540000000002E-2</v>
      </c>
      <c r="AM24" s="1">
        <f>ABS(IK_diagnostics_degrees__3[[#This Row],[Column17]]-Q23)</f>
        <v>0.65584600000000004</v>
      </c>
      <c r="AN24" s="1">
        <f>ABS(IK_diagnostics_degrees__3[[#This Row],[Column18]]-R23)</f>
        <v>0.27987999999999991</v>
      </c>
      <c r="AO24" s="1">
        <f>ABS(IK_diagnostics_degrees__3[[#This Row],[Column19]]-S23)</f>
        <v>0</v>
      </c>
      <c r="AP24" s="1">
        <f>ABS(IK_diagnostics_degrees__3[[#This Row],[Column20]]-T23)</f>
        <v>0.153562</v>
      </c>
      <c r="AQ24" s="1">
        <f>ABS(IK_diagnostics_degrees__3[[#This Row],[Column21]]-U23)</f>
        <v>3.7469999999999892E-2</v>
      </c>
      <c r="AU24" s="7">
        <f>IK_diagnostics_frames__3[[#This Row],[Column1]]+AU23</f>
        <v>84</v>
      </c>
      <c r="AV24">
        <f ca="1">AVERAGE(INDIRECT(ADDRESS($AU23+2, AV$1)):INDIRECT(ADDRESS($AU24+1, AV$1)))</f>
        <v>2.0811163475000002E-3</v>
      </c>
      <c r="AW24">
        <f ca="1">AVERAGE(INDIRECT(ADDRESS($AU23+2, AW$1)):INDIRECT(ADDRESS($AU24+1, AW$1)))</f>
        <v>4.4799999999999285E-3</v>
      </c>
      <c r="AX24">
        <f ca="1">AVERAGE(INDIRECT(ADDRESS($AU23+2, AX$1)):INDIRECT(ADDRESS($AU24+1, AX$1)))</f>
        <v>3.2494249999999998E-3</v>
      </c>
      <c r="AY24">
        <f ca="1">AVERAGE(INDIRECT(ADDRESS($AU23+2, AY$1)):INDIRECT(ADDRESS($AU24+1, AY$1)))</f>
        <v>7.3132210000000003E-2</v>
      </c>
      <c r="AZ24">
        <f ca="1">AVERAGE(INDIRECT(ADDRESS($AU23+2, AZ$1)):INDIRECT(ADDRESS($AU24+1, AZ$1)))</f>
        <v>0.14068999999999998</v>
      </c>
      <c r="BA24">
        <f ca="1">AVERAGE(INDIRECT(ADDRESS($AU23+2, BA$1)):INDIRECT(ADDRESS($AU24+1, BA$1)))</f>
        <v>5.1320999999999999E-5</v>
      </c>
      <c r="BB24">
        <f ca="1">AVERAGE(INDIRECT(ADDRESS($AU23+2, BB$1)):INDIRECT(ADDRESS($AU24+1, BB$1)))</f>
        <v>0.3296385</v>
      </c>
      <c r="BC24">
        <f ca="1">AVERAGE(INDIRECT(ADDRESS($AU23+2, BC$1)):INDIRECT(ADDRESS($AU24+1, BC$1)))</f>
        <v>0.29696999999999996</v>
      </c>
      <c r="BD24">
        <f ca="1">AVERAGE(INDIRECT(ADDRESS($AU23+2, BD$1)):INDIRECT(ADDRESS($AU24+1, BD$1)))</f>
        <v>9.1079999999999939E-2</v>
      </c>
      <c r="BE24">
        <f ca="1">AVERAGE(INDIRECT(ADDRESS($AU23+2, BE$1)):INDIRECT(ADDRESS($AU24+1, BE$1)))</f>
        <v>0.13722790000000001</v>
      </c>
      <c r="BF24">
        <f ca="1">AVERAGE(INDIRECT(ADDRESS($AU23+2, BF$1)):INDIRECT(ADDRESS($AU24+1, BF$1)))</f>
        <v>8.006000000000002E-2</v>
      </c>
      <c r="BG24">
        <f ca="1">AVERAGE(INDIRECT(ADDRESS($AU23+2, BG$1)):INDIRECT(ADDRESS($AU24+1, BG$1)))</f>
        <v>0.12553149999999999</v>
      </c>
      <c r="BH24">
        <f ca="1">AVERAGE(INDIRECT(ADDRESS($AU23+2, BH$1)):INDIRECT(ADDRESS($AU24+1, BH$1)))</f>
        <v>0.53128999999999993</v>
      </c>
      <c r="BI24">
        <f ca="1">AVERAGE(INDIRECT(ADDRESS($AU23+2, BI$1)):INDIRECT(ADDRESS($AU24+1, BI$1)))</f>
        <v>0.78045275000000003</v>
      </c>
      <c r="BJ24">
        <f ca="1">AVERAGE(INDIRECT(ADDRESS($AU23+2, BJ$1)):INDIRECT(ADDRESS($AU24+1, BJ$1)))</f>
        <v>0.31943500000000002</v>
      </c>
      <c r="BK24">
        <f ca="1">AVERAGE(INDIRECT(ADDRESS($AU23+2, BK$1)):INDIRECT(ADDRESS($AU24+1, BK$1)))</f>
        <v>3.8987199999999998E-4</v>
      </c>
      <c r="BL24">
        <f ca="1">AVERAGE(INDIRECT(ADDRESS($AU23+2, BL$1)):INDIRECT(ADDRESS($AU24+1, BL$1)))</f>
        <v>9.7808400000000018E-2</v>
      </c>
      <c r="BM24">
        <f ca="1">AVERAGE(INDIRECT(ADDRESS($AU23+2, BM$1)):INDIRECT(ADDRESS($AU24+1, BM$1)))</f>
        <v>0.461225</v>
      </c>
      <c r="BN24">
        <f ca="1">AVERAGE(INDIRECT(ADDRESS($AU23+2, BN$1)):INDIRECT(ADDRESS($AU24+1, BN$1)))</f>
        <v>3.045925E-2</v>
      </c>
      <c r="BO24">
        <f ca="1">AVERAGE(INDIRECT(ADDRESS($AU23+2, BO$1)):INDIRECT(ADDRESS($AU24+1, BO$1)))</f>
        <v>0.40574114999999999</v>
      </c>
      <c r="BP24">
        <f ca="1">AVERAGE(INDIRECT(ADDRESS($AU23+2, BP$1)):INDIRECT(ADDRESS($AU24+1, BP$1)))</f>
        <v>0.62351349999999994</v>
      </c>
    </row>
    <row r="25" spans="1:68" x14ac:dyDescent="0.25">
      <c r="A25" s="1">
        <v>0.39495400000000003</v>
      </c>
      <c r="B25" s="1">
        <v>1.56067</v>
      </c>
      <c r="C25" s="1" t="s">
        <v>22</v>
      </c>
      <c r="D25" s="2">
        <v>3.3905899999999997E-5</v>
      </c>
      <c r="E25" s="1">
        <v>1.39899</v>
      </c>
      <c r="F25" s="1" t="s">
        <v>22</v>
      </c>
      <c r="G25" s="1">
        <v>1.3656600000000001</v>
      </c>
      <c r="H25" s="1">
        <v>1.5720099999999999</v>
      </c>
      <c r="I25" s="1">
        <v>1.32039</v>
      </c>
      <c r="J25" s="1">
        <v>7.9987600000000006E-2</v>
      </c>
      <c r="K25" s="1">
        <v>1.7386900000000001</v>
      </c>
      <c r="L25" s="1">
        <v>0.404721</v>
      </c>
      <c r="M25" s="1">
        <v>1.26809E-2</v>
      </c>
      <c r="N25" s="1">
        <v>2.1231499999999999</v>
      </c>
      <c r="O25" s="1">
        <v>3.0132699999999999</v>
      </c>
      <c r="P25" s="1" t="s">
        <v>22</v>
      </c>
      <c r="Q25" s="1">
        <v>0.40205999999999997</v>
      </c>
      <c r="R25" s="1">
        <v>2.4879899999999999</v>
      </c>
      <c r="S25" s="2">
        <v>9.5950700000000003E-6</v>
      </c>
      <c r="T25" s="1">
        <v>0.36139399999999999</v>
      </c>
      <c r="U25" s="1">
        <v>1.16825</v>
      </c>
      <c r="V25" s="1" t="s">
        <v>23</v>
      </c>
      <c r="W25" s="1">
        <f>ABS(IK_diagnostics_degrees__3[[#This Row],[Column1]]-A24)</f>
        <v>0.39495400000000003</v>
      </c>
      <c r="X25" s="1">
        <f>ABS(IK_diagnostics_degrees__3[[#This Row],[Column2]]-B24)</f>
        <v>9.0840000000000032E-2</v>
      </c>
      <c r="Y25" s="1">
        <f>ABS(IK_diagnostics_degrees__3[[#This Row],[Column3]]-C24)</f>
        <v>0</v>
      </c>
      <c r="Z25" s="1">
        <f>ABS(IK_diagnostics_degrees__3[[#This Row],[Column4]]-D24)</f>
        <v>8.3960040999999999E-3</v>
      </c>
      <c r="AA25" s="1">
        <f>ABS(IK_diagnostics_degrees__3[[#This Row],[Column5]]-E24)</f>
        <v>1.0350000000000081E-2</v>
      </c>
      <c r="AB25" s="1">
        <f>ABS(IK_diagnostics_degrees__3[[#This Row],[Column6]]-F24)</f>
        <v>5.7107399999999997E-4</v>
      </c>
      <c r="AC25" s="1">
        <f>ABS(IK_diagnostics_degrees__3[[#This Row],[Column7]]-G24)</f>
        <v>0.36618600000000012</v>
      </c>
      <c r="AD25" s="1">
        <f>ABS(IK_diagnostics_degrees__3[[#This Row],[Column8]]-H24)</f>
        <v>0.14410000000000012</v>
      </c>
      <c r="AE25" s="1">
        <f>ABS(IK_diagnostics_degrees__3[[#This Row],[Column9]]-I24)</f>
        <v>0.26929000000000003</v>
      </c>
      <c r="AF25" s="1">
        <f>ABS(IK_diagnostics_degrees__3[[#This Row],[Column10]]-J24)</f>
        <v>0.2177424</v>
      </c>
      <c r="AG25" s="1">
        <f>ABS(IK_diagnostics_degrees__3[[#This Row],[Column11]]-K24)</f>
        <v>9.5509999999999984E-2</v>
      </c>
      <c r="AH25" s="1">
        <f>ABS(IK_diagnostics_degrees__3[[#This Row],[Column12]]-L24)</f>
        <v>0.37593399999999999</v>
      </c>
      <c r="AI25" s="1">
        <f>ABS(IK_diagnostics_degrees__3[[#This Row],[Column13]]-M24)</f>
        <v>0.24270510000000001</v>
      </c>
      <c r="AJ25" s="1">
        <f>ABS(IK_diagnostics_degrees__3[[#This Row],[Column14]]-N24)</f>
        <v>0.53761999999999976</v>
      </c>
      <c r="AK25" s="1">
        <f>ABS(IK_diagnostics_degrees__3[[#This Row],[Column15]]-O24)</f>
        <v>0.51137999999999995</v>
      </c>
      <c r="AL25" s="1">
        <f>ABS(IK_diagnostics_degrees__3[[#This Row],[Column16]]-P24)</f>
        <v>5.0444599999999997E-3</v>
      </c>
      <c r="AM25" s="1">
        <f>ABS(IK_diagnostics_degrees__3[[#This Row],[Column17]]-Q24)</f>
        <v>0.13457799999999998</v>
      </c>
      <c r="AN25" s="1">
        <f>ABS(IK_diagnostics_degrees__3[[#This Row],[Column18]]-R24)</f>
        <v>8.8389999999999969E-2</v>
      </c>
      <c r="AO25" s="1">
        <f>ABS(IK_diagnostics_degrees__3[[#This Row],[Column19]]-S24)</f>
        <v>9.5950700000000003E-6</v>
      </c>
      <c r="AP25" s="1">
        <f>ABS(IK_diagnostics_degrees__3[[#This Row],[Column20]]-T24)</f>
        <v>0.13903099999999999</v>
      </c>
      <c r="AQ25" s="1">
        <f>ABS(IK_diagnostics_degrees__3[[#This Row],[Column21]]-U24)</f>
        <v>0.34006000000000003</v>
      </c>
      <c r="AU25" s="8">
        <f>IK_diagnostics_frames__3[[#This Row],[Column1]]+AU24</f>
        <v>93</v>
      </c>
      <c r="AV25">
        <f ca="1">AVERAGE(INDIRECT(ADDRESS($AU24+2, AV$1)):INDIRECT(ADDRESS($AU25+1, AV$1)))</f>
        <v>9.6688077222222222E-5</v>
      </c>
      <c r="AW25">
        <f ca="1">AVERAGE(INDIRECT(ADDRESS($AU24+2, AW$1)):INDIRECT(ADDRESS($AU25+1, AW$1)))</f>
        <v>0.14369000000000001</v>
      </c>
      <c r="AX25">
        <f ca="1">AVERAGE(INDIRECT(ADDRESS($AU24+2, AX$1)):INDIRECT(ADDRESS($AU25+1, AX$1)))</f>
        <v>6.4305338888888897E-2</v>
      </c>
      <c r="AY25">
        <f ca="1">AVERAGE(INDIRECT(ADDRESS($AU24+2, AY$1)):INDIRECT(ADDRESS($AU25+1, AY$1)))</f>
        <v>1.4388224444444443E-2</v>
      </c>
      <c r="AZ25">
        <f ca="1">AVERAGE(INDIRECT(ADDRESS($AU24+2, AZ$1)):INDIRECT(ADDRESS($AU25+1, AZ$1)))</f>
        <v>0.24391688888888888</v>
      </c>
      <c r="BA25">
        <f ca="1">AVERAGE(INDIRECT(ADDRESS($AU24+2, BA$1)):INDIRECT(ADDRESS($AU25+1, BA$1)))</f>
        <v>1.4011550888888891E-2</v>
      </c>
      <c r="BB25">
        <f ca="1">AVERAGE(INDIRECT(ADDRESS($AU24+2, BB$1)):INDIRECT(ADDRESS($AU25+1, BB$1)))</f>
        <v>0.24589022222222226</v>
      </c>
      <c r="BC25">
        <f ca="1">AVERAGE(INDIRECT(ADDRESS($AU24+2, BC$1)):INDIRECT(ADDRESS($AU25+1, BC$1)))</f>
        <v>8.9104444444444403E-2</v>
      </c>
      <c r="BD25">
        <f ca="1">AVERAGE(INDIRECT(ADDRESS($AU24+2, BD$1)):INDIRECT(ADDRESS($AU25+1, BD$1)))</f>
        <v>6.9630000000000025E-2</v>
      </c>
      <c r="BE25">
        <f ca="1">AVERAGE(INDIRECT(ADDRESS($AU24+2, BE$1)):INDIRECT(ADDRESS($AU25+1, BE$1)))</f>
        <v>4.3431977777777776E-2</v>
      </c>
      <c r="BF25">
        <f ca="1">AVERAGE(INDIRECT(ADDRESS($AU24+2, BF$1)):INDIRECT(ADDRESS($AU25+1, BF$1)))</f>
        <v>5.6307777777777797E-2</v>
      </c>
      <c r="BG25">
        <f ca="1">AVERAGE(INDIRECT(ADDRESS($AU24+2, BG$1)):INDIRECT(ADDRESS($AU25+1, BG$1)))</f>
        <v>5.8605222222222232E-2</v>
      </c>
      <c r="BH25">
        <f ca="1">AVERAGE(INDIRECT(ADDRESS($AU24+2, BH$1)):INDIRECT(ADDRESS($AU25+1, BH$1)))</f>
        <v>0.30826954444444438</v>
      </c>
      <c r="BI25">
        <f ca="1">AVERAGE(INDIRECT(ADDRESS($AU24+2, BI$1)):INDIRECT(ADDRESS($AU25+1, BI$1)))</f>
        <v>0.17581988777777777</v>
      </c>
      <c r="BJ25">
        <f ca="1">AVERAGE(INDIRECT(ADDRESS($AU24+2, BJ$1)):INDIRECT(ADDRESS($AU25+1, BJ$1)))</f>
        <v>5.9074222222222222E-2</v>
      </c>
      <c r="BK25">
        <f ca="1">AVERAGE(INDIRECT(ADDRESS($AU24+2, BK$1)):INDIRECT(ADDRESS($AU25+1, BK$1)))</f>
        <v>4.327388888888889E-2</v>
      </c>
      <c r="BL25">
        <f ca="1">AVERAGE(INDIRECT(ADDRESS($AU24+2, BL$1)):INDIRECT(ADDRESS($AU25+1, BL$1)))</f>
        <v>0.12422322222222222</v>
      </c>
      <c r="BM25">
        <f ca="1">AVERAGE(INDIRECT(ADDRESS($AU24+2, BM$1)):INDIRECT(ADDRESS($AU25+1, BM$1)))</f>
        <v>0.16421222222222212</v>
      </c>
      <c r="BN25">
        <f ca="1">AVERAGE(INDIRECT(ADDRESS($AU24+2, BN$1)):INDIRECT(ADDRESS($AU25+1, BN$1)))</f>
        <v>4.2455199999999997E-4</v>
      </c>
      <c r="BO25">
        <f ca="1">AVERAGE(INDIRECT(ADDRESS($AU24+2, BO$1)):INDIRECT(ADDRESS($AU25+1, BO$1)))</f>
        <v>0.14897725555555555</v>
      </c>
      <c r="BP25">
        <f ca="1">AVERAGE(INDIRECT(ADDRESS($AU24+2, BP$1)):INDIRECT(ADDRESS($AU25+1, BP$1)))</f>
        <v>9.2466666666666669E-2</v>
      </c>
    </row>
    <row r="26" spans="1:68" x14ac:dyDescent="0.25">
      <c r="A26" s="1">
        <v>0.42518299999999998</v>
      </c>
      <c r="B26" s="1">
        <v>1.6136999999999999</v>
      </c>
      <c r="C26" s="1" t="s">
        <v>22</v>
      </c>
      <c r="D26" s="1" t="s">
        <v>22</v>
      </c>
      <c r="E26" s="1">
        <v>1.33961</v>
      </c>
      <c r="F26" s="1" t="s">
        <v>22</v>
      </c>
      <c r="G26" s="1">
        <v>1.3706</v>
      </c>
      <c r="H26" s="1">
        <v>1.56413</v>
      </c>
      <c r="I26" s="1">
        <v>1.31403</v>
      </c>
      <c r="J26" s="1">
        <v>0.115054</v>
      </c>
      <c r="K26" s="1">
        <v>1.71069</v>
      </c>
      <c r="L26" s="1">
        <v>0.42411399999999999</v>
      </c>
      <c r="M26" s="1">
        <v>6.1974999999999997E-4</v>
      </c>
      <c r="N26" s="1">
        <v>2.2545799999999998</v>
      </c>
      <c r="O26" s="1">
        <v>3.0634600000000001</v>
      </c>
      <c r="P26" s="1" t="s">
        <v>22</v>
      </c>
      <c r="Q26" s="1">
        <v>0.46237299999999998</v>
      </c>
      <c r="R26" s="1">
        <v>2.3798499999999998</v>
      </c>
      <c r="S26" s="1" t="s">
        <v>22</v>
      </c>
      <c r="T26" s="1">
        <v>0.36203999999999997</v>
      </c>
      <c r="U26" s="1">
        <v>1.0317000000000001</v>
      </c>
      <c r="V26" s="1" t="s">
        <v>23</v>
      </c>
      <c r="W26" s="1">
        <f>ABS(IK_diagnostics_degrees__3[[#This Row],[Column1]]-A25)</f>
        <v>3.022899999999995E-2</v>
      </c>
      <c r="X26" s="1">
        <f>ABS(IK_diagnostics_degrees__3[[#This Row],[Column2]]-B25)</f>
        <v>5.3029999999999911E-2</v>
      </c>
      <c r="Y26" s="1">
        <f>ABS(IK_diagnostics_degrees__3[[#This Row],[Column3]]-C25)</f>
        <v>0</v>
      </c>
      <c r="Z26" s="1">
        <f>ABS(IK_diagnostics_degrees__3[[#This Row],[Column4]]-D25)</f>
        <v>3.3905899999999997E-5</v>
      </c>
      <c r="AA26" s="1">
        <f>ABS(IK_diagnostics_degrees__3[[#This Row],[Column5]]-E25)</f>
        <v>5.9379999999999988E-2</v>
      </c>
      <c r="AB26" s="1">
        <f>ABS(IK_diagnostics_degrees__3[[#This Row],[Column6]]-F25)</f>
        <v>0</v>
      </c>
      <c r="AC26" s="1">
        <f>ABS(IK_diagnostics_degrees__3[[#This Row],[Column7]]-G25)</f>
        <v>4.9399999999999444E-3</v>
      </c>
      <c r="AD26" s="1">
        <f>ABS(IK_diagnostics_degrees__3[[#This Row],[Column8]]-H25)</f>
        <v>7.8799999999998871E-3</v>
      </c>
      <c r="AE26" s="1">
        <f>ABS(IK_diagnostics_degrees__3[[#This Row],[Column9]]-I25)</f>
        <v>6.3599999999999213E-3</v>
      </c>
      <c r="AF26" s="1">
        <f>ABS(IK_diagnostics_degrees__3[[#This Row],[Column10]]-J25)</f>
        <v>3.5066399999999998E-2</v>
      </c>
      <c r="AG26" s="1">
        <f>ABS(IK_diagnostics_degrees__3[[#This Row],[Column11]]-K25)</f>
        <v>2.8000000000000025E-2</v>
      </c>
      <c r="AH26" s="1">
        <f>ABS(IK_diagnostics_degrees__3[[#This Row],[Column12]]-L25)</f>
        <v>1.9392999999999994E-2</v>
      </c>
      <c r="AI26" s="1">
        <f>ABS(IK_diagnostics_degrees__3[[#This Row],[Column13]]-M25)</f>
        <v>1.206115E-2</v>
      </c>
      <c r="AJ26" s="1">
        <f>ABS(IK_diagnostics_degrees__3[[#This Row],[Column14]]-N25)</f>
        <v>0.13142999999999994</v>
      </c>
      <c r="AK26" s="1">
        <f>ABS(IK_diagnostics_degrees__3[[#This Row],[Column15]]-O25)</f>
        <v>5.0190000000000179E-2</v>
      </c>
      <c r="AL26" s="1">
        <f>ABS(IK_diagnostics_degrees__3[[#This Row],[Column16]]-P25)</f>
        <v>0</v>
      </c>
      <c r="AM26" s="1">
        <f>ABS(IK_diagnostics_degrees__3[[#This Row],[Column17]]-Q25)</f>
        <v>6.0313000000000005E-2</v>
      </c>
      <c r="AN26" s="1">
        <f>ABS(IK_diagnostics_degrees__3[[#This Row],[Column18]]-R25)</f>
        <v>0.10814000000000012</v>
      </c>
      <c r="AO26" s="1">
        <f>ABS(IK_diagnostics_degrees__3[[#This Row],[Column19]]-S25)</f>
        <v>9.5950700000000003E-6</v>
      </c>
      <c r="AP26" s="1">
        <f>ABS(IK_diagnostics_degrees__3[[#This Row],[Column20]]-T25)</f>
        <v>6.4599999999997992E-4</v>
      </c>
      <c r="AQ26" s="1">
        <f>ABS(IK_diagnostics_degrees__3[[#This Row],[Column21]]-U25)</f>
        <v>0.13654999999999995</v>
      </c>
      <c r="AU26" s="7">
        <f>IK_diagnostics_frames__3[[#This Row],[Column1]]+AU25</f>
        <v>95</v>
      </c>
      <c r="AV26">
        <f ca="1">AVERAGE(INDIRECT(ADDRESS($AU25+2, AV$1)):INDIRECT(ADDRESS($AU26+1, AV$1)))</f>
        <v>0</v>
      </c>
      <c r="AW26">
        <f ca="1">AVERAGE(INDIRECT(ADDRESS($AU25+2, AW$1)):INDIRECT(ADDRESS($AU26+1, AW$1)))</f>
        <v>0.36122500000000002</v>
      </c>
      <c r="AX26">
        <f ca="1">AVERAGE(INDIRECT(ADDRESS($AU25+2, AX$1)):INDIRECT(ADDRESS($AU26+1, AX$1)))</f>
        <v>2.5009115000000002E-2</v>
      </c>
      <c r="AY26">
        <f ca="1">AVERAGE(INDIRECT(ADDRESS($AU25+2, AY$1)):INDIRECT(ADDRESS($AU26+1, AY$1)))</f>
        <v>0</v>
      </c>
      <c r="AZ26">
        <f ca="1">AVERAGE(INDIRECT(ADDRESS($AU25+2, AZ$1)):INDIRECT(ADDRESS($AU26+1, AZ$1)))</f>
        <v>0.64248999999999978</v>
      </c>
      <c r="BA26">
        <f ca="1">AVERAGE(INDIRECT(ADDRESS($AU25+2, BA$1)):INDIRECT(ADDRESS($AU26+1, BA$1)))</f>
        <v>0</v>
      </c>
      <c r="BB26">
        <f ca="1">AVERAGE(INDIRECT(ADDRESS($AU25+2, BB$1)):INDIRECT(ADDRESS($AU26+1, BB$1)))</f>
        <v>0.28427400000000008</v>
      </c>
      <c r="BC26">
        <f ca="1">AVERAGE(INDIRECT(ADDRESS($AU25+2, BC$1)):INDIRECT(ADDRESS($AU26+1, BC$1)))</f>
        <v>0.24067499999999986</v>
      </c>
      <c r="BD26">
        <f ca="1">AVERAGE(INDIRECT(ADDRESS($AU25+2, BD$1)):INDIRECT(ADDRESS($AU26+1, BD$1)))</f>
        <v>0.13871</v>
      </c>
      <c r="BE26">
        <f ca="1">AVERAGE(INDIRECT(ADDRESS($AU25+2, BE$1)):INDIRECT(ADDRESS($AU26+1, BE$1)))</f>
        <v>3.3846150000000001E-3</v>
      </c>
      <c r="BF26">
        <f ca="1">AVERAGE(INDIRECT(ADDRESS($AU25+2, BF$1)):INDIRECT(ADDRESS($AU26+1, BF$1)))</f>
        <v>0.16517499999999996</v>
      </c>
      <c r="BG26">
        <f ca="1">AVERAGE(INDIRECT(ADDRESS($AU25+2, BG$1)):INDIRECT(ADDRESS($AU26+1, BG$1)))</f>
        <v>7.8074500000000005E-2</v>
      </c>
      <c r="BH26">
        <f ca="1">AVERAGE(INDIRECT(ADDRESS($AU25+2, BH$1)):INDIRECT(ADDRESS($AU26+1, BH$1)))</f>
        <v>0.29253425</v>
      </c>
      <c r="BI26">
        <f ca="1">AVERAGE(INDIRECT(ADDRESS($AU25+2, BI$1)):INDIRECT(ADDRESS($AU26+1, BI$1)))</f>
        <v>2.5085050000000001E-5</v>
      </c>
      <c r="BJ26">
        <f ca="1">AVERAGE(INDIRECT(ADDRESS($AU25+2, BJ$1)):INDIRECT(ADDRESS($AU26+1, BJ$1)))</f>
        <v>0.34546300000000002</v>
      </c>
      <c r="BK26">
        <f ca="1">AVERAGE(INDIRECT(ADDRESS($AU25+2, BK$1)):INDIRECT(ADDRESS($AU26+1, BK$1)))</f>
        <v>0.19749897</v>
      </c>
      <c r="BL26">
        <f ca="1">AVERAGE(INDIRECT(ADDRESS($AU25+2, BL$1)):INDIRECT(ADDRESS($AU26+1, BL$1)))</f>
        <v>0.6924499999999999</v>
      </c>
      <c r="BM26">
        <f ca="1">AVERAGE(INDIRECT(ADDRESS($AU25+2, BM$1)):INDIRECT(ADDRESS($AU26+1, BM$1)))</f>
        <v>0.24138499999999985</v>
      </c>
      <c r="BN26">
        <f ca="1">AVERAGE(INDIRECT(ADDRESS($AU25+2, BN$1)):INDIRECT(ADDRESS($AU26+1, BN$1)))</f>
        <v>7.6156150000000009E-3</v>
      </c>
      <c r="BO26">
        <f ca="1">AVERAGE(INDIRECT(ADDRESS($AU25+2, BO$1)):INDIRECT(ADDRESS($AU26+1, BO$1)))</f>
        <v>0.19820338499999998</v>
      </c>
      <c r="BP26">
        <f ca="1">AVERAGE(INDIRECT(ADDRESS($AU25+2, BP$1)):INDIRECT(ADDRESS($AU26+1, BP$1)))</f>
        <v>0.16582499999999994</v>
      </c>
    </row>
    <row r="27" spans="1:68" x14ac:dyDescent="0.25">
      <c r="A27" s="1" t="s">
        <v>22</v>
      </c>
      <c r="B27" s="1">
        <v>1.5398700000000001</v>
      </c>
      <c r="C27" s="1" t="s">
        <v>22</v>
      </c>
      <c r="D27" s="1">
        <v>4.7510299999999998E-3</v>
      </c>
      <c r="E27" s="1">
        <v>1.52881</v>
      </c>
      <c r="F27" s="1" t="s">
        <v>22</v>
      </c>
      <c r="G27" s="1">
        <v>0.59467400000000004</v>
      </c>
      <c r="H27" s="1">
        <v>2.6053500000000001</v>
      </c>
      <c r="I27" s="1">
        <v>0.70246799999999998</v>
      </c>
      <c r="J27" s="1">
        <v>0.15762899999999999</v>
      </c>
      <c r="K27" s="1">
        <v>1.7854699999999999</v>
      </c>
      <c r="L27" s="1">
        <v>9.2104200000000004E-3</v>
      </c>
      <c r="M27" s="1">
        <v>0.90273199999999998</v>
      </c>
      <c r="N27" s="1">
        <v>1.4444999999999999</v>
      </c>
      <c r="O27" s="1">
        <v>1.8595200000000001</v>
      </c>
      <c r="P27" s="1" t="s">
        <v>22</v>
      </c>
      <c r="Q27" s="1">
        <v>4.3004300000000002E-2</v>
      </c>
      <c r="R27" s="1">
        <v>1.5968100000000001</v>
      </c>
      <c r="S27" s="1" t="s">
        <v>22</v>
      </c>
      <c r="T27" s="1">
        <v>1.41151E-2</v>
      </c>
      <c r="U27" s="1">
        <v>0.468972</v>
      </c>
      <c r="V27" s="1" t="s">
        <v>23</v>
      </c>
      <c r="W27" s="1">
        <f>ABS(IK_diagnostics_degrees__3[[#This Row],[Column1]]-A26)</f>
        <v>0.42518299999999998</v>
      </c>
      <c r="X27" s="1">
        <f>ABS(IK_diagnostics_degrees__3[[#This Row],[Column2]]-B26)</f>
        <v>7.382999999999984E-2</v>
      </c>
      <c r="Y27" s="1">
        <f>ABS(IK_diagnostics_degrees__3[[#This Row],[Column3]]-C26)</f>
        <v>0</v>
      </c>
      <c r="Z27" s="1">
        <f>ABS(IK_diagnostics_degrees__3[[#This Row],[Column4]]-D26)</f>
        <v>4.7510299999999998E-3</v>
      </c>
      <c r="AA27" s="1">
        <f>ABS(IK_diagnostics_degrees__3[[#This Row],[Column5]]-E26)</f>
        <v>0.18920000000000003</v>
      </c>
      <c r="AB27" s="1">
        <f>ABS(IK_diagnostics_degrees__3[[#This Row],[Column6]]-F26)</f>
        <v>0</v>
      </c>
      <c r="AC27" s="1">
        <f>ABS(IK_diagnostics_degrees__3[[#This Row],[Column7]]-G26)</f>
        <v>0.775926</v>
      </c>
      <c r="AD27" s="1">
        <f>ABS(IK_diagnostics_degrees__3[[#This Row],[Column8]]-H26)</f>
        <v>1.04122</v>
      </c>
      <c r="AE27" s="1">
        <f>ABS(IK_diagnostics_degrees__3[[#This Row],[Column9]]-I26)</f>
        <v>0.61156200000000005</v>
      </c>
      <c r="AF27" s="1">
        <f>ABS(IK_diagnostics_degrees__3[[#This Row],[Column10]]-J26)</f>
        <v>4.2574999999999988E-2</v>
      </c>
      <c r="AG27" s="1">
        <f>ABS(IK_diagnostics_degrees__3[[#This Row],[Column11]]-K26)</f>
        <v>7.4779999999999847E-2</v>
      </c>
      <c r="AH27" s="1">
        <f>ABS(IK_diagnostics_degrees__3[[#This Row],[Column12]]-L26)</f>
        <v>0.41490357999999999</v>
      </c>
      <c r="AI27" s="1">
        <f>ABS(IK_diagnostics_degrees__3[[#This Row],[Column13]]-M26)</f>
        <v>0.90211224999999995</v>
      </c>
      <c r="AJ27" s="1">
        <f>ABS(IK_diagnostics_degrees__3[[#This Row],[Column14]]-N26)</f>
        <v>0.81007999999999991</v>
      </c>
      <c r="AK27" s="1">
        <f>ABS(IK_diagnostics_degrees__3[[#This Row],[Column15]]-O26)</f>
        <v>1.20394</v>
      </c>
      <c r="AL27" s="1">
        <f>ABS(IK_diagnostics_degrees__3[[#This Row],[Column16]]-P26)</f>
        <v>0</v>
      </c>
      <c r="AM27" s="1">
        <f>ABS(IK_diagnostics_degrees__3[[#This Row],[Column17]]-Q26)</f>
        <v>0.41936869999999998</v>
      </c>
      <c r="AN27" s="1">
        <f>ABS(IK_diagnostics_degrees__3[[#This Row],[Column18]]-R26)</f>
        <v>0.78303999999999974</v>
      </c>
      <c r="AO27" s="1">
        <f>ABS(IK_diagnostics_degrees__3[[#This Row],[Column19]]-S26)</f>
        <v>0</v>
      </c>
      <c r="AP27" s="1">
        <f>ABS(IK_diagnostics_degrees__3[[#This Row],[Column20]]-T26)</f>
        <v>0.34792489999999998</v>
      </c>
      <c r="AQ27" s="1">
        <f>ABS(IK_diagnostics_degrees__3[[#This Row],[Column21]]-U26)</f>
        <v>0.56272800000000012</v>
      </c>
      <c r="AU27" s="8">
        <f>IK_diagnostics_frames__3[[#This Row],[Column1]]+AU26</f>
        <v>97</v>
      </c>
      <c r="AV27">
        <f ca="1">AVERAGE(INDIRECT(ADDRESS($AU26+2, AV$1)):INDIRECT(ADDRESS($AU27+1, AV$1)))</f>
        <v>0.186782</v>
      </c>
      <c r="AW27">
        <f ca="1">AVERAGE(INDIRECT(ADDRESS($AU26+2, AW$1)):INDIRECT(ADDRESS($AU27+1, AW$1)))</f>
        <v>0.39784999999999993</v>
      </c>
      <c r="AX27">
        <f ca="1">AVERAGE(INDIRECT(ADDRESS($AU26+2, AX$1)):INDIRECT(ADDRESS($AU27+1, AX$1)))</f>
        <v>0.20225721499999999</v>
      </c>
      <c r="AY27">
        <f ca="1">AVERAGE(INDIRECT(ADDRESS($AU26+2, AY$1)):INDIRECT(ADDRESS($AU27+1, AY$1)))</f>
        <v>5.65579295E-2</v>
      </c>
      <c r="AZ27">
        <f ca="1">AVERAGE(INDIRECT(ADDRESS($AU26+2, AZ$1)):INDIRECT(ADDRESS($AU27+1, AZ$1)))</f>
        <v>0.17498799999999992</v>
      </c>
      <c r="BA27">
        <f ca="1">AVERAGE(INDIRECT(ADDRESS($AU26+2, BA$1)):INDIRECT(ADDRESS($AU27+1, BA$1)))</f>
        <v>0</v>
      </c>
      <c r="BB27">
        <f ca="1">AVERAGE(INDIRECT(ADDRESS($AU26+2, BB$1)):INDIRECT(ADDRESS($AU27+1, BB$1)))</f>
        <v>0.86489899999999986</v>
      </c>
      <c r="BC27">
        <f ca="1">AVERAGE(INDIRECT(ADDRESS($AU26+2, BC$1)):INDIRECT(ADDRESS($AU27+1, BC$1)))</f>
        <v>0.56937500000000008</v>
      </c>
      <c r="BD27">
        <f ca="1">AVERAGE(INDIRECT(ADDRESS($AU26+2, BD$1)):INDIRECT(ADDRESS($AU27+1, BD$1)))</f>
        <v>0.58260000000000001</v>
      </c>
      <c r="BE27">
        <f ca="1">AVERAGE(INDIRECT(ADDRESS($AU26+2, BE$1)):INDIRECT(ADDRESS($AU27+1, BE$1)))</f>
        <v>0.41213338500000002</v>
      </c>
      <c r="BF27">
        <f ca="1">AVERAGE(INDIRECT(ADDRESS($AU26+2, BF$1)):INDIRECT(ADDRESS($AU27+1, BF$1)))</f>
        <v>0.37407999999999997</v>
      </c>
      <c r="BG27">
        <f ca="1">AVERAGE(INDIRECT(ADDRESS($AU26+2, BG$1)):INDIRECT(ADDRESS($AU27+1, BG$1)))</f>
        <v>0.28419899999999998</v>
      </c>
      <c r="BH27">
        <f ca="1">AVERAGE(INDIRECT(ADDRESS($AU26+2, BH$1)):INDIRECT(ADDRESS($AU27+1, BH$1)))</f>
        <v>1.1078996999999999</v>
      </c>
      <c r="BI27">
        <f ca="1">AVERAGE(INDIRECT(ADDRESS($AU26+2, BI$1)):INDIRECT(ADDRESS($AU27+1, BI$1)))</f>
        <v>0.70086508332067998</v>
      </c>
      <c r="BJ27">
        <f ca="1">AVERAGE(INDIRECT(ADDRESS($AU26+2, BJ$1)):INDIRECT(ADDRESS($AU27+1, BJ$1)))</f>
        <v>0.50402386099999996</v>
      </c>
      <c r="BK27">
        <f ca="1">AVERAGE(INDIRECT(ADDRESS($AU26+2, BK$1)):INDIRECT(ADDRESS($AU27+1, BK$1)))</f>
        <v>4.9535300000000003E-3</v>
      </c>
      <c r="BL27">
        <f ca="1">AVERAGE(INDIRECT(ADDRESS($AU26+2, BL$1)):INDIRECT(ADDRESS($AU27+1, BL$1)))</f>
        <v>0</v>
      </c>
      <c r="BM27">
        <f ca="1">AVERAGE(INDIRECT(ADDRESS($AU26+2, BM$1)):INDIRECT(ADDRESS($AU27+1, BM$1)))</f>
        <v>0.18183000000000005</v>
      </c>
      <c r="BN27">
        <f ca="1">AVERAGE(INDIRECT(ADDRESS($AU26+2, BN$1)):INDIRECT(ADDRESS($AU27+1, BN$1)))</f>
        <v>7.6668400000000001E-4</v>
      </c>
      <c r="BO27">
        <f ca="1">AVERAGE(INDIRECT(ADDRESS($AU26+2, BO$1)):INDIRECT(ADDRESS($AU27+1, BO$1)))</f>
        <v>1.1097888849999999</v>
      </c>
      <c r="BP27">
        <f ca="1">AVERAGE(INDIRECT(ADDRESS($AU26+2, BP$1)):INDIRECT(ADDRESS($AU27+1, BP$1)))</f>
        <v>0.38399850000000002</v>
      </c>
    </row>
    <row r="28" spans="1:68" x14ac:dyDescent="0.25">
      <c r="A28" s="1">
        <v>2.9908799999999999E-2</v>
      </c>
      <c r="B28" s="1">
        <v>1.40943</v>
      </c>
      <c r="C28" s="1">
        <v>0.19025800000000001</v>
      </c>
      <c r="D28" s="1">
        <v>0.49779000000000001</v>
      </c>
      <c r="E28" s="1">
        <v>1.59229</v>
      </c>
      <c r="F28" s="1">
        <v>5.9772199999999998E-2</v>
      </c>
      <c r="G28" s="1">
        <v>0.71277299999999999</v>
      </c>
      <c r="H28" s="1">
        <v>2.4283299999999999</v>
      </c>
      <c r="I28" s="1">
        <v>1.45652</v>
      </c>
      <c r="J28" s="1">
        <v>1.5732000000000001E-3</v>
      </c>
      <c r="K28" s="1">
        <v>1.8988499999999999</v>
      </c>
      <c r="L28" s="1">
        <v>2.9153500000000001E-3</v>
      </c>
      <c r="M28" s="1">
        <v>1.3635699999999999</v>
      </c>
      <c r="N28" s="1">
        <v>2.2252299999999998</v>
      </c>
      <c r="O28" s="1">
        <v>1.86574</v>
      </c>
      <c r="P28" s="1" t="s">
        <v>22</v>
      </c>
      <c r="Q28" s="1" t="s">
        <v>22</v>
      </c>
      <c r="R28" s="1">
        <v>1.6705000000000001</v>
      </c>
      <c r="S28" s="1">
        <v>4.1631699999999999E-3</v>
      </c>
      <c r="T28" s="1">
        <v>4.2516500000000003E-4</v>
      </c>
      <c r="U28" s="1">
        <v>0.34013100000000002</v>
      </c>
      <c r="V28" s="1" t="s">
        <v>23</v>
      </c>
      <c r="W28" s="1">
        <f>ABS(IK_diagnostics_degrees__3[[#This Row],[Column1]]-A27)</f>
        <v>2.9908799999999999E-2</v>
      </c>
      <c r="X28" s="1">
        <f>ABS(IK_diagnostics_degrees__3[[#This Row],[Column2]]-B27)</f>
        <v>0.13044000000000011</v>
      </c>
      <c r="Y28" s="1">
        <f>ABS(IK_diagnostics_degrees__3[[#This Row],[Column3]]-C27)</f>
        <v>0.19025800000000001</v>
      </c>
      <c r="Z28" s="1">
        <f>ABS(IK_diagnostics_degrees__3[[#This Row],[Column4]]-D27)</f>
        <v>0.49303897000000002</v>
      </c>
      <c r="AA28" s="1">
        <f>ABS(IK_diagnostics_degrees__3[[#This Row],[Column5]]-E27)</f>
        <v>6.3479999999999981E-2</v>
      </c>
      <c r="AB28" s="1">
        <f>ABS(IK_diagnostics_degrees__3[[#This Row],[Column6]]-F27)</f>
        <v>5.9772199999999998E-2</v>
      </c>
      <c r="AC28" s="1">
        <f>ABS(IK_diagnostics_degrees__3[[#This Row],[Column7]]-G27)</f>
        <v>0.11809899999999995</v>
      </c>
      <c r="AD28" s="1">
        <f>ABS(IK_diagnostics_degrees__3[[#This Row],[Column8]]-H27)</f>
        <v>0.17702000000000018</v>
      </c>
      <c r="AE28" s="1">
        <f>ABS(IK_diagnostics_degrees__3[[#This Row],[Column9]]-I27)</f>
        <v>0.75405200000000006</v>
      </c>
      <c r="AF28" s="1">
        <f>ABS(IK_diagnostics_degrees__3[[#This Row],[Column10]]-J27)</f>
        <v>0.15605579999999999</v>
      </c>
      <c r="AG28" s="1">
        <f>ABS(IK_diagnostics_degrees__3[[#This Row],[Column11]]-K27)</f>
        <v>0.11338000000000004</v>
      </c>
      <c r="AH28" s="1">
        <f>ABS(IK_diagnostics_degrees__3[[#This Row],[Column12]]-L27)</f>
        <v>6.2950699999999998E-3</v>
      </c>
      <c r="AI28" s="1">
        <f>ABS(IK_diagnostics_degrees__3[[#This Row],[Column13]]-M27)</f>
        <v>0.46083799999999997</v>
      </c>
      <c r="AJ28" s="1">
        <f>ABS(IK_diagnostics_degrees__3[[#This Row],[Column14]]-N27)</f>
        <v>0.78072999999999992</v>
      </c>
      <c r="AK28" s="1">
        <f>ABS(IK_diagnostics_degrees__3[[#This Row],[Column15]]-O27)</f>
        <v>6.2199999999998923E-3</v>
      </c>
      <c r="AL28" s="1">
        <f>ABS(IK_diagnostics_degrees__3[[#This Row],[Column16]]-P27)</f>
        <v>0</v>
      </c>
      <c r="AM28" s="1">
        <f>ABS(IK_diagnostics_degrees__3[[#This Row],[Column17]]-Q27)</f>
        <v>4.3004300000000002E-2</v>
      </c>
      <c r="AN28" s="1">
        <f>ABS(IK_diagnostics_degrees__3[[#This Row],[Column18]]-R27)</f>
        <v>7.3690000000000033E-2</v>
      </c>
      <c r="AO28" s="1">
        <f>ABS(IK_diagnostics_degrees__3[[#This Row],[Column19]]-S27)</f>
        <v>4.1631699999999999E-3</v>
      </c>
      <c r="AP28" s="1">
        <f>ABS(IK_diagnostics_degrees__3[[#This Row],[Column20]]-T27)</f>
        <v>1.3689935E-2</v>
      </c>
      <c r="AQ28" s="1">
        <f>ABS(IK_diagnostics_degrees__3[[#This Row],[Column21]]-U27)</f>
        <v>0.12884099999999998</v>
      </c>
      <c r="AU28" s="7">
        <f>IK_diagnostics_frames__3[[#This Row],[Column1]]+AU27</f>
        <v>100</v>
      </c>
      <c r="AV28">
        <f ca="1">AVERAGE(INDIRECT(ADDRESS($AU27+2, AV$1)):INDIRECT(ADDRESS($AU28+1, AV$1)))</f>
        <v>7.1136333333333334E-3</v>
      </c>
      <c r="AW28">
        <f ca="1">AVERAGE(INDIRECT(ADDRESS($AU27+2, AW$1)):INDIRECT(ADDRESS($AU28+1, AW$1)))</f>
        <v>0.25797266666666663</v>
      </c>
      <c r="AX28">
        <f ca="1">AVERAGE(INDIRECT(ADDRESS($AU27+2, AX$1)):INDIRECT(ADDRESS($AU28+1, AX$1)))</f>
        <v>4.6845599999999994E-2</v>
      </c>
      <c r="AY28">
        <f ca="1">AVERAGE(INDIRECT(ADDRESS($AU27+2, AY$1)):INDIRECT(ADDRESS($AU28+1, AY$1)))</f>
        <v>8.1113469999999997E-3</v>
      </c>
      <c r="AZ28">
        <f ca="1">AVERAGE(INDIRECT(ADDRESS($AU27+2, AZ$1)):INDIRECT(ADDRESS($AU28+1, AZ$1)))</f>
        <v>0.20903533333333332</v>
      </c>
      <c r="BA28">
        <f ca="1">AVERAGE(INDIRECT(ADDRESS($AU27+2, BA$1)):INDIRECT(ADDRESS($AU28+1, BA$1)))</f>
        <v>1.0677532333333335E-2</v>
      </c>
      <c r="BB28">
        <f ca="1">AVERAGE(INDIRECT(ADDRESS($AU27+2, BB$1)):INDIRECT(ADDRESS($AU28+1, BB$1)))</f>
        <v>0.16373433333333334</v>
      </c>
      <c r="BC28">
        <f ca="1">AVERAGE(INDIRECT(ADDRESS($AU27+2, BC$1)):INDIRECT(ADDRESS($AU28+1, BC$1)))</f>
        <v>0.28245333333333328</v>
      </c>
      <c r="BD28">
        <f ca="1">AVERAGE(INDIRECT(ADDRESS($AU27+2, BD$1)):INDIRECT(ADDRESS($AU28+1, BD$1)))</f>
        <v>0.39942666666666665</v>
      </c>
      <c r="BE28">
        <f ca="1">AVERAGE(INDIRECT(ADDRESS($AU27+2, BE$1)):INDIRECT(ADDRESS($AU28+1, BE$1)))</f>
        <v>0.17191166666666668</v>
      </c>
      <c r="BF28">
        <f ca="1">AVERAGE(INDIRECT(ADDRESS($AU27+2, BF$1)):INDIRECT(ADDRESS($AU28+1, BF$1)))</f>
        <v>0.29035000000000011</v>
      </c>
      <c r="BG28">
        <f ca="1">AVERAGE(INDIRECT(ADDRESS($AU27+2, BG$1)):INDIRECT(ADDRESS($AU28+1, BG$1)))</f>
        <v>0.26829419999999998</v>
      </c>
      <c r="BH28">
        <f ca="1">AVERAGE(INDIRECT(ADDRESS($AU27+2, BH$1)):INDIRECT(ADDRESS($AU28+1, BH$1)))</f>
        <v>0.49349126666666665</v>
      </c>
      <c r="BI28">
        <f ca="1">AVERAGE(INDIRECT(ADDRESS($AU27+2, BI$1)):INDIRECT(ADDRESS($AU28+1, BI$1)))</f>
        <v>0.49800830000000001</v>
      </c>
      <c r="BJ28">
        <f ca="1">AVERAGE(INDIRECT(ADDRESS($AU27+2, BJ$1)):INDIRECT(ADDRESS($AU28+1, BJ$1)))</f>
        <v>0.23726185893333332</v>
      </c>
      <c r="BK28">
        <f ca="1">AVERAGE(INDIRECT(ADDRESS($AU27+2, BK$1)):INDIRECT(ADDRESS($AU28+1, BK$1)))</f>
        <v>0.10755571666666668</v>
      </c>
      <c r="BL28">
        <f ca="1">AVERAGE(INDIRECT(ADDRESS($AU27+2, BL$1)):INDIRECT(ADDRESS($AU28+1, BL$1)))</f>
        <v>0.10471784000000001</v>
      </c>
      <c r="BM28">
        <f ca="1">AVERAGE(INDIRECT(ADDRESS($AU27+2, BM$1)):INDIRECT(ADDRESS($AU28+1, BM$1)))</f>
        <v>8.8320000000000023E-2</v>
      </c>
      <c r="BN28">
        <f ca="1">AVERAGE(INDIRECT(ADDRESS($AU27+2, BN$1)):INDIRECT(ADDRESS($AU28+1, BN$1)))</f>
        <v>3.7926866666666663E-2</v>
      </c>
      <c r="BO28">
        <f ca="1">AVERAGE(INDIRECT(ADDRESS($AU27+2, BO$1)):INDIRECT(ADDRESS($AU28+1, BO$1)))</f>
        <v>0.97164799999999996</v>
      </c>
      <c r="BP28">
        <f ca="1">AVERAGE(INDIRECT(ADDRESS($AU27+2, BP$1)):INDIRECT(ADDRESS($AU28+1, BP$1)))</f>
        <v>0.34116433333333335</v>
      </c>
    </row>
    <row r="29" spans="1:68" x14ac:dyDescent="0.25">
      <c r="A29" s="1">
        <v>5.1280899999999997E-2</v>
      </c>
      <c r="B29" s="1">
        <v>1.41937</v>
      </c>
      <c r="C29" s="1">
        <v>0.191464</v>
      </c>
      <c r="D29" s="1">
        <v>0.63899899999999998</v>
      </c>
      <c r="E29" s="1">
        <v>1.5861099999999999</v>
      </c>
      <c r="F29" s="1">
        <v>3.8819899999999997E-2</v>
      </c>
      <c r="G29" s="1">
        <v>0.68864800000000004</v>
      </c>
      <c r="H29" s="1">
        <v>2.4614799999999999</v>
      </c>
      <c r="I29" s="1">
        <v>1.53498</v>
      </c>
      <c r="J29" s="1" t="s">
        <v>22</v>
      </c>
      <c r="K29" s="1">
        <v>1.90588</v>
      </c>
      <c r="L29" s="2">
        <v>4.6185900000000001E-5</v>
      </c>
      <c r="M29" s="1">
        <v>1.4277599999999999</v>
      </c>
      <c r="N29" s="1">
        <v>2.2944599999999999</v>
      </c>
      <c r="O29" s="1">
        <v>1.94129</v>
      </c>
      <c r="P29" s="1" t="s">
        <v>22</v>
      </c>
      <c r="Q29" s="1" t="s">
        <v>22</v>
      </c>
      <c r="R29" s="1">
        <v>1.4574800000000001</v>
      </c>
      <c r="S29" s="1">
        <v>8.7498399999999998E-4</v>
      </c>
      <c r="T29" s="2">
        <v>8.7866300000000003E-6</v>
      </c>
      <c r="U29" s="1">
        <v>0.11616</v>
      </c>
      <c r="V29" s="1" t="s">
        <v>23</v>
      </c>
      <c r="W29" s="1">
        <f>ABS(IK_diagnostics_degrees__3[[#This Row],[Column1]]-A28)</f>
        <v>2.1372099999999998E-2</v>
      </c>
      <c r="X29" s="1">
        <f>ABS(IK_diagnostics_degrees__3[[#This Row],[Column2]]-B28)</f>
        <v>9.9400000000000599E-3</v>
      </c>
      <c r="Y29" s="1">
        <f>ABS(IK_diagnostics_degrees__3[[#This Row],[Column3]]-C28)</f>
        <v>1.2059999999999849E-3</v>
      </c>
      <c r="Z29" s="1">
        <f>ABS(IK_diagnostics_degrees__3[[#This Row],[Column4]]-D28)</f>
        <v>0.14120899999999997</v>
      </c>
      <c r="AA29" s="1">
        <f>ABS(IK_diagnostics_degrees__3[[#This Row],[Column5]]-E28)</f>
        <v>6.1800000000000743E-3</v>
      </c>
      <c r="AB29" s="1">
        <f>ABS(IK_diagnostics_degrees__3[[#This Row],[Column6]]-F28)</f>
        <v>2.09523E-2</v>
      </c>
      <c r="AC29" s="1">
        <f>ABS(IK_diagnostics_degrees__3[[#This Row],[Column7]]-G28)</f>
        <v>2.4124999999999952E-2</v>
      </c>
      <c r="AD29" s="1">
        <f>ABS(IK_diagnostics_degrees__3[[#This Row],[Column8]]-H28)</f>
        <v>3.3150000000000013E-2</v>
      </c>
      <c r="AE29" s="1">
        <f>ABS(IK_diagnostics_degrees__3[[#This Row],[Column9]]-I28)</f>
        <v>7.8459999999999974E-2</v>
      </c>
      <c r="AF29" s="1">
        <f>ABS(IK_diagnostics_degrees__3[[#This Row],[Column10]]-J28)</f>
        <v>1.5732000000000001E-3</v>
      </c>
      <c r="AG29" s="1">
        <f>ABS(IK_diagnostics_degrees__3[[#This Row],[Column11]]-K28)</f>
        <v>7.0300000000000917E-3</v>
      </c>
      <c r="AH29" s="1">
        <f>ABS(IK_diagnostics_degrees__3[[#This Row],[Column12]]-L28)</f>
        <v>2.8691641E-3</v>
      </c>
      <c r="AI29" s="1">
        <f>ABS(IK_diagnostics_degrees__3[[#This Row],[Column13]]-M28)</f>
        <v>6.4189999999999969E-2</v>
      </c>
      <c r="AJ29" s="1">
        <f>ABS(IK_diagnostics_degrees__3[[#This Row],[Column14]]-N28)</f>
        <v>6.9230000000000125E-2</v>
      </c>
      <c r="AK29" s="1">
        <f>ABS(IK_diagnostics_degrees__3[[#This Row],[Column15]]-O28)</f>
        <v>7.5550000000000006E-2</v>
      </c>
      <c r="AL29" s="1">
        <f>ABS(IK_diagnostics_degrees__3[[#This Row],[Column16]]-P28)</f>
        <v>0</v>
      </c>
      <c r="AM29" s="1">
        <f>ABS(IK_diagnostics_degrees__3[[#This Row],[Column17]]-Q28)</f>
        <v>0</v>
      </c>
      <c r="AN29" s="1">
        <f>ABS(IK_diagnostics_degrees__3[[#This Row],[Column18]]-R28)</f>
        <v>0.21301999999999999</v>
      </c>
      <c r="AO29" s="1">
        <f>ABS(IK_diagnostics_degrees__3[[#This Row],[Column19]]-S28)</f>
        <v>3.2881859999999998E-3</v>
      </c>
      <c r="AP29" s="1">
        <f>ABS(IK_diagnostics_degrees__3[[#This Row],[Column20]]-T28)</f>
        <v>4.1637837E-4</v>
      </c>
      <c r="AQ29" s="1">
        <f>ABS(IK_diagnostics_degrees__3[[#This Row],[Column21]]-U28)</f>
        <v>0.22397100000000003</v>
      </c>
      <c r="AU29" s="8">
        <f>IK_diagnostics_frames__3[[#This Row],[Column1]]+AU28</f>
        <v>103</v>
      </c>
      <c r="AV29">
        <f ca="1">AVERAGE(INDIRECT(ADDRESS($AU28+2, AV$1)):INDIRECT(ADDRESS($AU29+1, AV$1)))</f>
        <v>4.8330736666666672E-2</v>
      </c>
      <c r="AW29">
        <f ca="1">AVERAGE(INDIRECT(ADDRESS($AU28+2, AW$1)):INDIRECT(ADDRESS($AU29+1, AW$1)))</f>
        <v>1.7443333333333328E-2</v>
      </c>
      <c r="AX29">
        <f ca="1">AVERAGE(INDIRECT(ADDRESS($AU28+2, AX$1)):INDIRECT(ADDRESS($AU29+1, AX$1)))</f>
        <v>3.8971766666666671E-2</v>
      </c>
      <c r="AY29">
        <f ca="1">AVERAGE(INDIRECT(ADDRESS($AU28+2, AY$1)):INDIRECT(ADDRESS($AU29+1, AY$1)))</f>
        <v>7.9986333333333329E-3</v>
      </c>
      <c r="AZ29">
        <f ca="1">AVERAGE(INDIRECT(ADDRESS($AU28+2, AZ$1)):INDIRECT(ADDRESS($AU29+1, AZ$1)))</f>
        <v>0.11241666666666668</v>
      </c>
      <c r="BA29">
        <f ca="1">AVERAGE(INDIRECT(ADDRESS($AU28+2, BA$1)):INDIRECT(ADDRESS($AU29+1, BA$1)))</f>
        <v>2.2622916666666664E-3</v>
      </c>
      <c r="BB29">
        <f ca="1">AVERAGE(INDIRECT(ADDRESS($AU28+2, BB$1)):INDIRECT(ADDRESS($AU29+1, BB$1)))</f>
        <v>0.26804366666666674</v>
      </c>
      <c r="BC29">
        <f ca="1">AVERAGE(INDIRECT(ADDRESS($AU28+2, BC$1)):INDIRECT(ADDRESS($AU29+1, BC$1)))</f>
        <v>0.26497999999999994</v>
      </c>
      <c r="BD29">
        <f ca="1">AVERAGE(INDIRECT(ADDRESS($AU28+2, BD$1)):INDIRECT(ADDRESS($AU29+1, BD$1)))</f>
        <v>9.7259999999999971E-2</v>
      </c>
      <c r="BE29">
        <f ca="1">AVERAGE(INDIRECT(ADDRESS($AU28+2, BE$1)):INDIRECT(ADDRESS($AU29+1, BE$1)))</f>
        <v>0.11447666666666668</v>
      </c>
      <c r="BF29">
        <f ca="1">AVERAGE(INDIRECT(ADDRESS($AU28+2, BF$1)):INDIRECT(ADDRESS($AU29+1, BF$1)))</f>
        <v>0.13506666666666667</v>
      </c>
      <c r="BG29">
        <f ca="1">AVERAGE(INDIRECT(ADDRESS($AU28+2, BG$1)):INDIRECT(ADDRESS($AU29+1, BG$1)))</f>
        <v>0.17018746666666665</v>
      </c>
      <c r="BH29">
        <f ca="1">AVERAGE(INDIRECT(ADDRESS($AU28+2, BH$1)):INDIRECT(ADDRESS($AU29+1, BH$1)))</f>
        <v>0.83174933333333334</v>
      </c>
      <c r="BI29">
        <f ca="1">AVERAGE(INDIRECT(ADDRESS($AU28+2, BI$1)):INDIRECT(ADDRESS($AU29+1, BI$1)))</f>
        <v>3.0781633333333332E-2</v>
      </c>
      <c r="BJ29">
        <f ca="1">AVERAGE(INDIRECT(ADDRESS($AU28+2, BJ$1)):INDIRECT(ADDRESS($AU29+1, BJ$1)))</f>
        <v>0.25116133333333335</v>
      </c>
      <c r="BK29">
        <f ca="1">AVERAGE(INDIRECT(ADDRESS($AU28+2, BK$1)):INDIRECT(ADDRESS($AU29+1, BK$1)))</f>
        <v>0.14740219666666668</v>
      </c>
      <c r="BL29">
        <f ca="1">AVERAGE(INDIRECT(ADDRESS($AU28+2, BL$1)):INDIRECT(ADDRESS($AU29+1, BL$1)))</f>
        <v>0.2370651</v>
      </c>
      <c r="BM29">
        <f ca="1">AVERAGE(INDIRECT(ADDRESS($AU28+2, BM$1)):INDIRECT(ADDRESS($AU29+1, BM$1)))</f>
        <v>0.35938666666666658</v>
      </c>
      <c r="BN29">
        <f ca="1">AVERAGE(INDIRECT(ADDRESS($AU28+2, BN$1)):INDIRECT(ADDRESS($AU29+1, BN$1)))</f>
        <v>2.4509866666666668E-3</v>
      </c>
      <c r="BO29">
        <f ca="1">AVERAGE(INDIRECT(ADDRESS($AU28+2, BO$1)):INDIRECT(ADDRESS($AU29+1, BO$1)))</f>
        <v>0.38844200000000001</v>
      </c>
      <c r="BP29">
        <f ca="1">AVERAGE(INDIRECT(ADDRESS($AU28+2, BP$1)):INDIRECT(ADDRESS($AU29+1, BP$1)))</f>
        <v>0.37012400000000006</v>
      </c>
    </row>
    <row r="30" spans="1:68" x14ac:dyDescent="0.25">
      <c r="A30" s="1">
        <v>7.0085700000000001E-2</v>
      </c>
      <c r="B30" s="1">
        <v>1.4333899999999999</v>
      </c>
      <c r="C30" s="1">
        <v>0.20041</v>
      </c>
      <c r="D30" s="1">
        <v>0.63667399999999996</v>
      </c>
      <c r="E30" s="1">
        <v>1.5407500000000001</v>
      </c>
      <c r="F30" s="1">
        <v>3.1031099999999999E-2</v>
      </c>
      <c r="G30" s="1">
        <v>0.70960000000000001</v>
      </c>
      <c r="H30" s="1">
        <v>2.4659800000000001</v>
      </c>
      <c r="I30" s="1">
        <v>1.5398700000000001</v>
      </c>
      <c r="J30" s="1" t="s">
        <v>22</v>
      </c>
      <c r="K30" s="1">
        <v>1.90544</v>
      </c>
      <c r="L30" s="1" t="s">
        <v>22</v>
      </c>
      <c r="M30" s="1">
        <v>1.4393100000000001</v>
      </c>
      <c r="N30" s="1">
        <v>2.2760899999999999</v>
      </c>
      <c r="O30" s="1">
        <v>1.94241</v>
      </c>
      <c r="P30" s="1" t="s">
        <v>22</v>
      </c>
      <c r="Q30" s="1" t="s">
        <v>22</v>
      </c>
      <c r="R30" s="1">
        <v>1.45787</v>
      </c>
      <c r="S30" s="1">
        <v>5.4846199999999999E-4</v>
      </c>
      <c r="T30" s="2">
        <v>2.0390100000000002E-6</v>
      </c>
      <c r="U30" s="1">
        <v>0.110697</v>
      </c>
      <c r="V30" s="1" t="s">
        <v>23</v>
      </c>
      <c r="W30" s="1">
        <f>ABS(IK_diagnostics_degrees__3[[#This Row],[Column1]]-A29)</f>
        <v>1.8804800000000003E-2</v>
      </c>
      <c r="X30" s="1">
        <f>ABS(IK_diagnostics_degrees__3[[#This Row],[Column2]]-B29)</f>
        <v>1.4019999999999921E-2</v>
      </c>
      <c r="Y30" s="1">
        <f>ABS(IK_diagnostics_degrees__3[[#This Row],[Column3]]-C29)</f>
        <v>8.9460000000000095E-3</v>
      </c>
      <c r="Z30" s="1">
        <f>ABS(IK_diagnostics_degrees__3[[#This Row],[Column4]]-D29)</f>
        <v>2.3250000000000215E-3</v>
      </c>
      <c r="AA30" s="1">
        <f>ABS(IK_diagnostics_degrees__3[[#This Row],[Column5]]-E29)</f>
        <v>4.5359999999999845E-2</v>
      </c>
      <c r="AB30" s="1">
        <f>ABS(IK_diagnostics_degrees__3[[#This Row],[Column6]]-F29)</f>
        <v>7.7887999999999985E-3</v>
      </c>
      <c r="AC30" s="1">
        <f>ABS(IK_diagnostics_degrees__3[[#This Row],[Column7]]-G29)</f>
        <v>2.0951999999999971E-2</v>
      </c>
      <c r="AD30" s="1">
        <f>ABS(IK_diagnostics_degrees__3[[#This Row],[Column8]]-H29)</f>
        <v>4.5000000000001705E-3</v>
      </c>
      <c r="AE30" s="1">
        <f>ABS(IK_diagnostics_degrees__3[[#This Row],[Column9]]-I29)</f>
        <v>4.890000000000061E-3</v>
      </c>
      <c r="AF30" s="1">
        <f>ABS(IK_diagnostics_degrees__3[[#This Row],[Column10]]-J29)</f>
        <v>0</v>
      </c>
      <c r="AG30" s="1">
        <f>ABS(IK_diagnostics_degrees__3[[#This Row],[Column11]]-K29)</f>
        <v>4.3999999999999595E-4</v>
      </c>
      <c r="AH30" s="1">
        <f>ABS(IK_diagnostics_degrees__3[[#This Row],[Column12]]-L29)</f>
        <v>4.6185900000000001E-5</v>
      </c>
      <c r="AI30" s="1">
        <f>ABS(IK_diagnostics_degrees__3[[#This Row],[Column13]]-M29)</f>
        <v>1.1550000000000171E-2</v>
      </c>
      <c r="AJ30" s="1">
        <f>ABS(IK_diagnostics_degrees__3[[#This Row],[Column14]]-N29)</f>
        <v>1.8369999999999997E-2</v>
      </c>
      <c r="AK30" s="1">
        <f>ABS(IK_diagnostics_degrees__3[[#This Row],[Column15]]-O29)</f>
        <v>1.1200000000000099E-3</v>
      </c>
      <c r="AL30" s="1">
        <f>ABS(IK_diagnostics_degrees__3[[#This Row],[Column16]]-P29)</f>
        <v>0</v>
      </c>
      <c r="AM30" s="1">
        <f>ABS(IK_diagnostics_degrees__3[[#This Row],[Column17]]-Q29)</f>
        <v>0</v>
      </c>
      <c r="AN30" s="1">
        <f>ABS(IK_diagnostics_degrees__3[[#This Row],[Column18]]-R29)</f>
        <v>3.8999999999989043E-4</v>
      </c>
      <c r="AO30" s="1">
        <f>ABS(IK_diagnostics_degrees__3[[#This Row],[Column19]]-S29)</f>
        <v>3.2652199999999999E-4</v>
      </c>
      <c r="AP30" s="1">
        <f>ABS(IK_diagnostics_degrees__3[[#This Row],[Column20]]-T29)</f>
        <v>6.7476200000000001E-6</v>
      </c>
      <c r="AQ30" s="1">
        <f>ABS(IK_diagnostics_degrees__3[[#This Row],[Column21]]-U29)</f>
        <v>5.4629999999999956E-3</v>
      </c>
      <c r="AU30" s="7">
        <f>IK_diagnostics_frames__3[[#This Row],[Column1]]+AU29</f>
        <v>106</v>
      </c>
      <c r="AV30">
        <f ca="1">AVERAGE(INDIRECT(ADDRESS($AU29+2, AV$1)):INDIRECT(ADDRESS($AU30+1, AV$1)))</f>
        <v>1.9044536666666667E-2</v>
      </c>
      <c r="AW30">
        <f ca="1">AVERAGE(INDIRECT(ADDRESS($AU29+2, AW$1)):INDIRECT(ADDRESS($AU30+1, AW$1)))</f>
        <v>3.8083333333333323E-2</v>
      </c>
      <c r="AX30">
        <f ca="1">AVERAGE(INDIRECT(ADDRESS($AU29+2, AX$1)):INDIRECT(ADDRESS($AU30+1, AX$1)))</f>
        <v>0</v>
      </c>
      <c r="AY30">
        <f ca="1">AVERAGE(INDIRECT(ADDRESS($AU29+2, AY$1)):INDIRECT(ADDRESS($AU30+1, AY$1)))</f>
        <v>1.7839500000000001E-3</v>
      </c>
      <c r="AZ30">
        <f ca="1">AVERAGE(INDIRECT(ADDRESS($AU29+2, AZ$1)):INDIRECT(ADDRESS($AU30+1, AZ$1)))</f>
        <v>8.4383333333333407E-2</v>
      </c>
      <c r="BA30">
        <f ca="1">AVERAGE(INDIRECT(ADDRESS($AU29+2, BA$1)):INDIRECT(ADDRESS($AU30+1, BA$1)))</f>
        <v>0</v>
      </c>
      <c r="BB30">
        <f ca="1">AVERAGE(INDIRECT(ADDRESS($AU29+2, BB$1)):INDIRECT(ADDRESS($AU30+1, BB$1)))</f>
        <v>0.32013400000000003</v>
      </c>
      <c r="BC30">
        <f ca="1">AVERAGE(INDIRECT(ADDRESS($AU29+2, BC$1)):INDIRECT(ADDRESS($AU30+1, BC$1)))</f>
        <v>0.31975333333333328</v>
      </c>
      <c r="BD30">
        <f ca="1">AVERAGE(INDIRECT(ADDRESS($AU29+2, BD$1)):INDIRECT(ADDRESS($AU30+1, BD$1)))</f>
        <v>4.9973333333333279E-2</v>
      </c>
      <c r="BE30">
        <f ca="1">AVERAGE(INDIRECT(ADDRESS($AU29+2, BE$1)):INDIRECT(ADDRESS($AU30+1, BE$1)))</f>
        <v>7.6199333333333327E-2</v>
      </c>
      <c r="BF30">
        <f ca="1">AVERAGE(INDIRECT(ADDRESS($AU29+2, BF$1)):INDIRECT(ADDRESS($AU30+1, BF$1)))</f>
        <v>0.14084666666666656</v>
      </c>
      <c r="BG30">
        <f ca="1">AVERAGE(INDIRECT(ADDRESS($AU29+2, BG$1)):INDIRECT(ADDRESS($AU30+1, BG$1)))</f>
        <v>9.775533333333333E-4</v>
      </c>
      <c r="BH30">
        <f ca="1">AVERAGE(INDIRECT(ADDRESS($AU29+2, BH$1)):INDIRECT(ADDRESS($AU30+1, BH$1)))</f>
        <v>0.5792113333333333</v>
      </c>
      <c r="BI30">
        <f ca="1">AVERAGE(INDIRECT(ADDRESS($AU29+2, BI$1)):INDIRECT(ADDRESS($AU30+1, BI$1)))</f>
        <v>0</v>
      </c>
      <c r="BJ30">
        <f ca="1">AVERAGE(INDIRECT(ADDRESS($AU29+2, BJ$1)):INDIRECT(ADDRESS($AU30+1, BJ$1)))</f>
        <v>0.16451166666666664</v>
      </c>
      <c r="BK30">
        <f ca="1">AVERAGE(INDIRECT(ADDRESS($AU29+2, BK$1)):INDIRECT(ADDRESS($AU30+1, BK$1)))</f>
        <v>0.14841466666666667</v>
      </c>
      <c r="BL30">
        <f ca="1">AVERAGE(INDIRECT(ADDRESS($AU29+2, BL$1)):INDIRECT(ADDRESS($AU30+1, BL$1)))</f>
        <v>0.21032200000000001</v>
      </c>
      <c r="BM30">
        <f ca="1">AVERAGE(INDIRECT(ADDRESS($AU29+2, BM$1)):INDIRECT(ADDRESS($AU30+1, BM$1)))</f>
        <v>0.28882333333333321</v>
      </c>
      <c r="BN30">
        <f ca="1">AVERAGE(INDIRECT(ADDRESS($AU29+2, BN$1)):INDIRECT(ADDRESS($AU30+1, BN$1)))</f>
        <v>2.606866666666667E-3</v>
      </c>
      <c r="BO30">
        <f ca="1">AVERAGE(INDIRECT(ADDRESS($AU29+2, BO$1)):INDIRECT(ADDRESS($AU30+1, BO$1)))</f>
        <v>0.65533412000000002</v>
      </c>
      <c r="BP30">
        <f ca="1">AVERAGE(INDIRECT(ADDRESS($AU29+2, BP$1)):INDIRECT(ADDRESS($AU30+1, BP$1)))</f>
        <v>0.29933766666666667</v>
      </c>
    </row>
    <row r="31" spans="1:68" x14ac:dyDescent="0.25">
      <c r="A31" s="1" t="s">
        <v>22</v>
      </c>
      <c r="B31" s="1">
        <v>1.6227199999999999</v>
      </c>
      <c r="C31" s="1" t="s">
        <v>22</v>
      </c>
      <c r="D31" s="1">
        <v>1.14769E-2</v>
      </c>
      <c r="E31" s="1">
        <v>1.1133999999999999</v>
      </c>
      <c r="F31" s="1" t="s">
        <v>22</v>
      </c>
      <c r="G31" s="1">
        <v>0.44462299999999999</v>
      </c>
      <c r="H31" s="1">
        <v>1.62496</v>
      </c>
      <c r="I31" s="1">
        <v>0.85350899999999996</v>
      </c>
      <c r="J31" s="1">
        <v>0.62885599999999997</v>
      </c>
      <c r="K31" s="1">
        <v>2.0949499999999999</v>
      </c>
      <c r="L31" s="1">
        <v>0.109421</v>
      </c>
      <c r="M31" s="1">
        <v>0.284694</v>
      </c>
      <c r="N31" s="1" t="s">
        <v>22</v>
      </c>
      <c r="O31" s="1">
        <v>0.62270499999999995</v>
      </c>
      <c r="P31" s="1">
        <v>1.1840699999999999E-2</v>
      </c>
      <c r="Q31" s="1">
        <v>3.0693999999999999E-2</v>
      </c>
      <c r="R31" s="1">
        <v>1.52362</v>
      </c>
      <c r="S31" s="1">
        <v>1.2475999999999999E-2</v>
      </c>
      <c r="T31" s="1">
        <v>0.30974699999999999</v>
      </c>
      <c r="U31" s="1">
        <v>0.62997300000000001</v>
      </c>
      <c r="V31" s="1" t="s">
        <v>23</v>
      </c>
      <c r="W31" s="1">
        <f>ABS(IK_diagnostics_degrees__3[[#This Row],[Column1]]-A30)</f>
        <v>7.0085700000000001E-2</v>
      </c>
      <c r="X31" s="1">
        <f>ABS(IK_diagnostics_degrees__3[[#This Row],[Column2]]-B30)</f>
        <v>0.18933</v>
      </c>
      <c r="Y31" s="1">
        <f>ABS(IK_diagnostics_degrees__3[[#This Row],[Column3]]-C30)</f>
        <v>0.20041</v>
      </c>
      <c r="Z31" s="1">
        <f>ABS(IK_diagnostics_degrees__3[[#This Row],[Column4]]-D30)</f>
        <v>0.62519709999999995</v>
      </c>
      <c r="AA31" s="1">
        <f>ABS(IK_diagnostics_degrees__3[[#This Row],[Column5]]-E30)</f>
        <v>0.42735000000000012</v>
      </c>
      <c r="AB31" s="1">
        <f>ABS(IK_diagnostics_degrees__3[[#This Row],[Column6]]-F30)</f>
        <v>3.1031099999999999E-2</v>
      </c>
      <c r="AC31" s="1">
        <f>ABS(IK_diagnostics_degrees__3[[#This Row],[Column7]]-G30)</f>
        <v>0.26497700000000002</v>
      </c>
      <c r="AD31" s="1">
        <f>ABS(IK_diagnostics_degrees__3[[#This Row],[Column8]]-H30)</f>
        <v>0.8410200000000001</v>
      </c>
      <c r="AE31" s="1">
        <f>ABS(IK_diagnostics_degrees__3[[#This Row],[Column9]]-I30)</f>
        <v>0.68636100000000011</v>
      </c>
      <c r="AF31" s="1">
        <f>ABS(IK_diagnostics_degrees__3[[#This Row],[Column10]]-J30)</f>
        <v>0.62885599999999997</v>
      </c>
      <c r="AG31" s="1">
        <f>ABS(IK_diagnostics_degrees__3[[#This Row],[Column11]]-K30)</f>
        <v>0.18950999999999985</v>
      </c>
      <c r="AH31" s="1">
        <f>ABS(IK_diagnostics_degrees__3[[#This Row],[Column12]]-L30)</f>
        <v>0.109421</v>
      </c>
      <c r="AI31" s="1">
        <f>ABS(IK_diagnostics_degrees__3[[#This Row],[Column13]]-M30)</f>
        <v>1.1546160000000001</v>
      </c>
      <c r="AJ31" s="1">
        <f>ABS(IK_diagnostics_degrees__3[[#This Row],[Column14]]-N30)</f>
        <v>2.2760899999999999</v>
      </c>
      <c r="AK31" s="1">
        <f>ABS(IK_diagnostics_degrees__3[[#This Row],[Column15]]-O30)</f>
        <v>1.3197049999999999</v>
      </c>
      <c r="AL31" s="1">
        <f>ABS(IK_diagnostics_degrees__3[[#This Row],[Column16]]-P30)</f>
        <v>1.1840699999999999E-2</v>
      </c>
      <c r="AM31" s="1">
        <f>ABS(IK_diagnostics_degrees__3[[#This Row],[Column17]]-Q30)</f>
        <v>3.0693999999999999E-2</v>
      </c>
      <c r="AN31" s="1">
        <f>ABS(IK_diagnostics_degrees__3[[#This Row],[Column18]]-R30)</f>
        <v>6.5749999999999975E-2</v>
      </c>
      <c r="AO31" s="1">
        <f>ABS(IK_diagnostics_degrees__3[[#This Row],[Column19]]-S30)</f>
        <v>1.1927538E-2</v>
      </c>
      <c r="AP31" s="1">
        <f>ABS(IK_diagnostics_degrees__3[[#This Row],[Column20]]-T30)</f>
        <v>0.30974496098999998</v>
      </c>
      <c r="AQ31" s="1">
        <f>ABS(IK_diagnostics_degrees__3[[#This Row],[Column21]]-U30)</f>
        <v>0.51927599999999996</v>
      </c>
      <c r="AU31" s="8">
        <f>IK_diagnostics_frames__3[[#This Row],[Column1]]+AU30</f>
        <v>110</v>
      </c>
      <c r="AV31">
        <f ca="1">AVERAGE(INDIRECT(ADDRESS($AU30+2, AV$1)):INDIRECT(ADDRESS($AU31+1, AV$1)))</f>
        <v>1.7340225000000001E-2</v>
      </c>
      <c r="AW31">
        <f ca="1">AVERAGE(INDIRECT(ADDRESS($AU30+2, AW$1)):INDIRECT(ADDRESS($AU31+1, AW$1)))</f>
        <v>5.1012500000000016E-2</v>
      </c>
      <c r="AX31">
        <f ca="1">AVERAGE(INDIRECT(ADDRESS($AU30+2, AX$1)):INDIRECT(ADDRESS($AU31+1, AX$1)))</f>
        <v>0</v>
      </c>
      <c r="AY31">
        <f ca="1">AVERAGE(INDIRECT(ADDRESS($AU30+2, AY$1)):INDIRECT(ADDRESS($AU31+1, AY$1)))</f>
        <v>7.8207250000000004E-4</v>
      </c>
      <c r="AZ31">
        <f ca="1">AVERAGE(INDIRECT(ADDRESS($AU30+2, AZ$1)):INDIRECT(ADDRESS($AU31+1, AZ$1)))</f>
        <v>0.11734499999999992</v>
      </c>
      <c r="BA31">
        <f ca="1">AVERAGE(INDIRECT(ADDRESS($AU30+2, BA$1)):INDIRECT(ADDRESS($AU31+1, BA$1)))</f>
        <v>0</v>
      </c>
      <c r="BB31">
        <f ca="1">AVERAGE(INDIRECT(ADDRESS($AU30+2, BB$1)):INDIRECT(ADDRESS($AU31+1, BB$1)))</f>
        <v>0.11945174999999998</v>
      </c>
      <c r="BC31">
        <f ca="1">AVERAGE(INDIRECT(ADDRESS($AU30+2, BC$1)):INDIRECT(ADDRESS($AU31+1, BC$1)))</f>
        <v>0.18764250000000005</v>
      </c>
      <c r="BD31">
        <f ca="1">AVERAGE(INDIRECT(ADDRESS($AU30+2, BD$1)):INDIRECT(ADDRESS($AU31+1, BD$1)))</f>
        <v>8.9915000000000023E-2</v>
      </c>
      <c r="BE31">
        <f ca="1">AVERAGE(INDIRECT(ADDRESS($AU30+2, BE$1)):INDIRECT(ADDRESS($AU31+1, BE$1)))</f>
        <v>1.8880500000000001E-2</v>
      </c>
      <c r="BF31">
        <f ca="1">AVERAGE(INDIRECT(ADDRESS($AU30+2, BF$1)):INDIRECT(ADDRESS($AU31+1, BF$1)))</f>
        <v>0.11664999999999998</v>
      </c>
      <c r="BG31">
        <f ca="1">AVERAGE(INDIRECT(ADDRESS($AU30+2, BG$1)):INDIRECT(ADDRESS($AU31+1, BG$1)))</f>
        <v>5.8135384999999998E-2</v>
      </c>
      <c r="BH31">
        <f ca="1">AVERAGE(INDIRECT(ADDRESS($AU30+2, BH$1)):INDIRECT(ADDRESS($AU31+1, BH$1)))</f>
        <v>0.6628385</v>
      </c>
      <c r="BI31">
        <f ca="1">AVERAGE(INDIRECT(ADDRESS($AU30+2, BI$1)):INDIRECT(ADDRESS($AU31+1, BI$1)))</f>
        <v>0</v>
      </c>
      <c r="BJ31">
        <f ca="1">AVERAGE(INDIRECT(ADDRESS($AU30+2, BJ$1)):INDIRECT(ADDRESS($AU31+1, BJ$1)))</f>
        <v>0.13872549999999997</v>
      </c>
      <c r="BK31">
        <f ca="1">AVERAGE(INDIRECT(ADDRESS($AU30+2, BK$1)):INDIRECT(ADDRESS($AU31+1, BK$1)))</f>
        <v>4.1926999999999999E-2</v>
      </c>
      <c r="BL31">
        <f ca="1">AVERAGE(INDIRECT(ADDRESS($AU30+2, BL$1)):INDIRECT(ADDRESS($AU31+1, BL$1)))</f>
        <v>0.19543630900000003</v>
      </c>
      <c r="BM31">
        <f ca="1">AVERAGE(INDIRECT(ADDRESS($AU30+2, BM$1)):INDIRECT(ADDRESS($AU31+1, BM$1)))</f>
        <v>7.1527499999999911E-2</v>
      </c>
      <c r="BN31">
        <f ca="1">AVERAGE(INDIRECT(ADDRESS($AU30+2, BN$1)):INDIRECT(ADDRESS($AU31+1, BN$1)))</f>
        <v>7.2572999999999995E-3</v>
      </c>
      <c r="BO31">
        <f ca="1">AVERAGE(INDIRECT(ADDRESS($AU30+2, BO$1)):INDIRECT(ADDRESS($AU31+1, BO$1)))</f>
        <v>0.18589625000000004</v>
      </c>
      <c r="BP31">
        <f ca="1">AVERAGE(INDIRECT(ADDRESS($AU30+2, BP$1)):INDIRECT(ADDRESS($AU31+1, BP$1)))</f>
        <v>0.11346025000000001</v>
      </c>
    </row>
    <row r="32" spans="1:68" x14ac:dyDescent="0.25">
      <c r="A32" s="2">
        <v>3.0460799999999998E-6</v>
      </c>
      <c r="B32" s="1">
        <v>1.52908</v>
      </c>
      <c r="C32" s="1" t="s">
        <v>22</v>
      </c>
      <c r="D32" s="1">
        <v>2.5382399999999999E-2</v>
      </c>
      <c r="E32" s="1">
        <v>1.1818200000000001</v>
      </c>
      <c r="F32" s="1" t="s">
        <v>22</v>
      </c>
      <c r="G32" s="1">
        <v>0.55543399999999998</v>
      </c>
      <c r="H32" s="1">
        <v>1.54379</v>
      </c>
      <c r="I32" s="1">
        <v>1.0123599999999999</v>
      </c>
      <c r="J32" s="1">
        <v>0.77192899999999998</v>
      </c>
      <c r="K32" s="1">
        <v>1.8198000000000001</v>
      </c>
      <c r="L32" s="1">
        <v>0.15742100000000001</v>
      </c>
      <c r="M32" s="1">
        <v>1.0950899999999999</v>
      </c>
      <c r="N32" s="1" t="s">
        <v>22</v>
      </c>
      <c r="O32" s="1">
        <v>0.53708400000000001</v>
      </c>
      <c r="P32" s="1">
        <v>6.64907E-2</v>
      </c>
      <c r="Q32" s="1">
        <v>7.3050000000000004E-2</v>
      </c>
      <c r="R32" s="1">
        <v>2.0019999999999998</v>
      </c>
      <c r="S32" s="2">
        <v>3.1104700000000001E-5</v>
      </c>
      <c r="T32" s="1">
        <v>0.96798200000000001</v>
      </c>
      <c r="U32" s="1">
        <v>0.56709200000000004</v>
      </c>
      <c r="V32" s="1" t="s">
        <v>23</v>
      </c>
      <c r="W32" s="1">
        <f>ABS(IK_diagnostics_degrees__3[[#This Row],[Column1]]-A31)</f>
        <v>3.0460799999999998E-6</v>
      </c>
      <c r="X32" s="1">
        <f>ABS(IK_diagnostics_degrees__3[[#This Row],[Column2]]-B31)</f>
        <v>9.3639999999999946E-2</v>
      </c>
      <c r="Y32" s="1">
        <f>ABS(IK_diagnostics_degrees__3[[#This Row],[Column3]]-C31)</f>
        <v>0</v>
      </c>
      <c r="Z32" s="1">
        <f>ABS(IK_diagnostics_degrees__3[[#This Row],[Column4]]-D31)</f>
        <v>1.3905499999999999E-2</v>
      </c>
      <c r="AA32" s="1">
        <f>ABS(IK_diagnostics_degrees__3[[#This Row],[Column5]]-E31)</f>
        <v>6.8420000000000147E-2</v>
      </c>
      <c r="AB32" s="1">
        <f>ABS(IK_diagnostics_degrees__3[[#This Row],[Column6]]-F31)</f>
        <v>0</v>
      </c>
      <c r="AC32" s="1">
        <f>ABS(IK_diagnostics_degrees__3[[#This Row],[Column7]]-G31)</f>
        <v>0.11081099999999999</v>
      </c>
      <c r="AD32" s="1">
        <f>ABS(IK_diagnostics_degrees__3[[#This Row],[Column8]]-H31)</f>
        <v>8.1169999999999964E-2</v>
      </c>
      <c r="AE32" s="1">
        <f>ABS(IK_diagnostics_degrees__3[[#This Row],[Column9]]-I31)</f>
        <v>0.15885099999999996</v>
      </c>
      <c r="AF32" s="1">
        <f>ABS(IK_diagnostics_degrees__3[[#This Row],[Column10]]-J31)</f>
        <v>0.14307300000000001</v>
      </c>
      <c r="AG32" s="1">
        <f>ABS(IK_diagnostics_degrees__3[[#This Row],[Column11]]-K31)</f>
        <v>0.27514999999999978</v>
      </c>
      <c r="AH32" s="1">
        <f>ABS(IK_diagnostics_degrees__3[[#This Row],[Column12]]-L31)</f>
        <v>4.8000000000000001E-2</v>
      </c>
      <c r="AI32" s="1">
        <f>ABS(IK_diagnostics_degrees__3[[#This Row],[Column13]]-M31)</f>
        <v>0.81039599999999989</v>
      </c>
      <c r="AJ32" s="1">
        <f>ABS(IK_diagnostics_degrees__3[[#This Row],[Column14]]-N31)</f>
        <v>0</v>
      </c>
      <c r="AK32" s="1">
        <f>ABS(IK_diagnostics_degrees__3[[#This Row],[Column15]]-O31)</f>
        <v>8.5620999999999947E-2</v>
      </c>
      <c r="AL32" s="1">
        <f>ABS(IK_diagnostics_degrees__3[[#This Row],[Column16]]-P31)</f>
        <v>5.4650000000000004E-2</v>
      </c>
      <c r="AM32" s="1">
        <f>ABS(IK_diagnostics_degrees__3[[#This Row],[Column17]]-Q31)</f>
        <v>4.2356000000000005E-2</v>
      </c>
      <c r="AN32" s="1">
        <f>ABS(IK_diagnostics_degrees__3[[#This Row],[Column18]]-R31)</f>
        <v>0.47837999999999981</v>
      </c>
      <c r="AO32" s="1">
        <f>ABS(IK_diagnostics_degrees__3[[#This Row],[Column19]]-S31)</f>
        <v>1.24448953E-2</v>
      </c>
      <c r="AP32" s="1">
        <f>ABS(IK_diagnostics_degrees__3[[#This Row],[Column20]]-T31)</f>
        <v>0.65823500000000001</v>
      </c>
      <c r="AQ32" s="1">
        <f>ABS(IK_diagnostics_degrees__3[[#This Row],[Column21]]-U31)</f>
        <v>6.2880999999999965E-2</v>
      </c>
      <c r="AU32" s="7">
        <f>IK_diagnostics_frames__3[[#This Row],[Column1]]+AU31</f>
        <v>114</v>
      </c>
      <c r="AV32">
        <f ca="1">AVERAGE(INDIRECT(ADDRESS($AU31+2, AV$1)):INDIRECT(ADDRESS($AU32+1, AV$1)))</f>
        <v>0.12858575</v>
      </c>
      <c r="AW32">
        <f ca="1">AVERAGE(INDIRECT(ADDRESS($AU31+2, AW$1)):INDIRECT(ADDRESS($AU32+1, AW$1)))</f>
        <v>3.4069999999999878E-2</v>
      </c>
      <c r="AX32">
        <f ca="1">AVERAGE(INDIRECT(ADDRESS($AU31+2, AX$1)):INDIRECT(ADDRESS($AU32+1, AX$1)))</f>
        <v>1.6781774999999999E-2</v>
      </c>
      <c r="AY32">
        <f ca="1">AVERAGE(INDIRECT(ADDRESS($AU31+2, AY$1)):INDIRECT(ADDRESS($AU32+1, AY$1)))</f>
        <v>1.1726124999999999E-4</v>
      </c>
      <c r="AZ32">
        <f ca="1">AVERAGE(INDIRECT(ADDRESS($AU31+2, AZ$1)):INDIRECT(ADDRESS($AU32+1, AZ$1)))</f>
        <v>6.984499999999999E-2</v>
      </c>
      <c r="BA32">
        <f ca="1">AVERAGE(INDIRECT(ADDRESS($AU31+2, BA$1)):INDIRECT(ADDRESS($AU32+1, BA$1)))</f>
        <v>6.9724250000000002E-2</v>
      </c>
      <c r="BB32">
        <f ca="1">AVERAGE(INDIRECT(ADDRESS($AU31+2, BB$1)):INDIRECT(ADDRESS($AU32+1, BB$1)))</f>
        <v>0.19135225</v>
      </c>
      <c r="BC32">
        <f ca="1">AVERAGE(INDIRECT(ADDRESS($AU31+2, BC$1)):INDIRECT(ADDRESS($AU32+1, BC$1)))</f>
        <v>9.7992500000000038E-2</v>
      </c>
      <c r="BD32">
        <f ca="1">AVERAGE(INDIRECT(ADDRESS($AU31+2, BD$1)):INDIRECT(ADDRESS($AU32+1, BD$1)))</f>
        <v>0.24084699999999998</v>
      </c>
      <c r="BE32">
        <f ca="1">AVERAGE(INDIRECT(ADDRESS($AU31+2, BE$1)):INDIRECT(ADDRESS($AU32+1, BE$1)))</f>
        <v>4.0874499999999994E-2</v>
      </c>
      <c r="BF32">
        <f ca="1">AVERAGE(INDIRECT(ADDRESS($AU31+2, BF$1)):INDIRECT(ADDRESS($AU32+1, BF$1)))</f>
        <v>0.12705</v>
      </c>
      <c r="BG32">
        <f ca="1">AVERAGE(INDIRECT(ADDRESS($AU31+2, BG$1)):INDIRECT(ADDRESS($AU32+1, BG$1)))</f>
        <v>3.1458659474999998E-2</v>
      </c>
      <c r="BH32">
        <f ca="1">AVERAGE(INDIRECT(ADDRESS($AU31+2, BH$1)):INDIRECT(ADDRESS($AU32+1, BH$1)))</f>
        <v>5.7127499999999998E-2</v>
      </c>
      <c r="BI32">
        <f ca="1">AVERAGE(INDIRECT(ADDRESS($AU31+2, BI$1)):INDIRECT(ADDRESS($AU32+1, BI$1)))</f>
        <v>0.63294300000000003</v>
      </c>
      <c r="BJ32">
        <f ca="1">AVERAGE(INDIRECT(ADDRESS($AU31+2, BJ$1)):INDIRECT(ADDRESS($AU32+1, BJ$1)))</f>
        <v>0.26766725000000002</v>
      </c>
      <c r="BK32">
        <f ca="1">AVERAGE(INDIRECT(ADDRESS($AU31+2, BK$1)):INDIRECT(ADDRESS($AU32+1, BK$1)))</f>
        <v>4.9655499999999998E-2</v>
      </c>
      <c r="BL32">
        <f ca="1">AVERAGE(INDIRECT(ADDRESS($AU31+2, BL$1)):INDIRECT(ADDRESS($AU32+1, BL$1)))</f>
        <v>0</v>
      </c>
      <c r="BM32">
        <f ca="1">AVERAGE(INDIRECT(ADDRESS($AU31+2, BM$1)):INDIRECT(ADDRESS($AU32+1, BM$1)))</f>
        <v>8.0787500000000068E-2</v>
      </c>
      <c r="BN32">
        <f ca="1">AVERAGE(INDIRECT(ADDRESS($AU31+2, BN$1)):INDIRECT(ADDRESS($AU32+1, BN$1)))</f>
        <v>7.024604999999999E-2</v>
      </c>
      <c r="BO32">
        <f ca="1">AVERAGE(INDIRECT(ADDRESS($AU31+2, BO$1)):INDIRECT(ADDRESS($AU32+1, BO$1)))</f>
        <v>0.24158107499999998</v>
      </c>
      <c r="BP32">
        <f ca="1">AVERAGE(INDIRECT(ADDRESS($AU31+2, BP$1)):INDIRECT(ADDRESS($AU32+1, BP$1)))</f>
        <v>0.16118674999999999</v>
      </c>
    </row>
    <row r="33" spans="1:68" x14ac:dyDescent="0.25">
      <c r="A33" s="1" t="s">
        <v>22</v>
      </c>
      <c r="B33" s="1">
        <v>1.29461</v>
      </c>
      <c r="C33" s="1" t="s">
        <v>22</v>
      </c>
      <c r="D33" s="1">
        <v>1.91471E-2</v>
      </c>
      <c r="E33" s="1">
        <v>1.61182</v>
      </c>
      <c r="F33" s="1" t="s">
        <v>22</v>
      </c>
      <c r="G33" s="1">
        <v>0.66175300000000004</v>
      </c>
      <c r="H33" s="1">
        <v>2.1105200000000002</v>
      </c>
      <c r="I33" s="1">
        <v>0.97273799999999999</v>
      </c>
      <c r="J33" s="1">
        <v>4.98095E-2</v>
      </c>
      <c r="K33" s="1">
        <v>2.2292200000000002</v>
      </c>
      <c r="L33" s="1">
        <v>0.17124900000000001</v>
      </c>
      <c r="M33" s="1">
        <v>0.89670799999999995</v>
      </c>
      <c r="N33" s="1">
        <v>0.50285100000000005</v>
      </c>
      <c r="O33" s="1">
        <v>1.63883</v>
      </c>
      <c r="P33" s="1">
        <v>1.3329499999999999E-2</v>
      </c>
      <c r="Q33" s="1" t="s">
        <v>22</v>
      </c>
      <c r="R33" s="1">
        <v>2.0840900000000002</v>
      </c>
      <c r="S33" s="1" t="s">
        <v>22</v>
      </c>
      <c r="T33" s="1" t="s">
        <v>22</v>
      </c>
      <c r="U33" s="1">
        <v>1.4817899999999999</v>
      </c>
      <c r="V33" s="1" t="s">
        <v>23</v>
      </c>
      <c r="W33" s="1">
        <f>ABS(IK_diagnostics_degrees__3[[#This Row],[Column1]]-A32)</f>
        <v>3.0460799999999998E-6</v>
      </c>
      <c r="X33" s="1">
        <f>ABS(IK_diagnostics_degrees__3[[#This Row],[Column2]]-B32)</f>
        <v>0.23446999999999996</v>
      </c>
      <c r="Y33" s="1">
        <f>ABS(IK_diagnostics_degrees__3[[#This Row],[Column3]]-C32)</f>
        <v>0</v>
      </c>
      <c r="Z33" s="1">
        <f>ABS(IK_diagnostics_degrees__3[[#This Row],[Column4]]-D32)</f>
        <v>6.2352999999999992E-3</v>
      </c>
      <c r="AA33" s="1">
        <f>ABS(IK_diagnostics_degrees__3[[#This Row],[Column5]]-E32)</f>
        <v>0.42999999999999994</v>
      </c>
      <c r="AB33" s="1">
        <f>ABS(IK_diagnostics_degrees__3[[#This Row],[Column6]]-F32)</f>
        <v>0</v>
      </c>
      <c r="AC33" s="1">
        <f>ABS(IK_diagnostics_degrees__3[[#This Row],[Column7]]-G32)</f>
        <v>0.10631900000000005</v>
      </c>
      <c r="AD33" s="1">
        <f>ABS(IK_diagnostics_degrees__3[[#This Row],[Column8]]-H32)</f>
        <v>0.56673000000000018</v>
      </c>
      <c r="AE33" s="1">
        <f>ABS(IK_diagnostics_degrees__3[[#This Row],[Column9]]-I32)</f>
        <v>3.9621999999999935E-2</v>
      </c>
      <c r="AF33" s="1">
        <f>ABS(IK_diagnostics_degrees__3[[#This Row],[Column10]]-J32)</f>
        <v>0.72211950000000003</v>
      </c>
      <c r="AG33" s="1">
        <f>ABS(IK_diagnostics_degrees__3[[#This Row],[Column11]]-K32)</f>
        <v>0.40942000000000012</v>
      </c>
      <c r="AH33" s="1">
        <f>ABS(IK_diagnostics_degrees__3[[#This Row],[Column12]]-L32)</f>
        <v>1.3828000000000007E-2</v>
      </c>
      <c r="AI33" s="1">
        <f>ABS(IK_diagnostics_degrees__3[[#This Row],[Column13]]-M32)</f>
        <v>0.19838199999999995</v>
      </c>
      <c r="AJ33" s="1">
        <f>ABS(IK_diagnostics_degrees__3[[#This Row],[Column14]]-N32)</f>
        <v>0.50285100000000005</v>
      </c>
      <c r="AK33" s="1">
        <f>ABS(IK_diagnostics_degrees__3[[#This Row],[Column15]]-O32)</f>
        <v>1.1017459999999999</v>
      </c>
      <c r="AL33" s="1">
        <f>ABS(IK_diagnostics_degrees__3[[#This Row],[Column16]]-P32)</f>
        <v>5.3161199999999999E-2</v>
      </c>
      <c r="AM33" s="1">
        <f>ABS(IK_diagnostics_degrees__3[[#This Row],[Column17]]-Q32)</f>
        <v>7.3050000000000004E-2</v>
      </c>
      <c r="AN33" s="1">
        <f>ABS(IK_diagnostics_degrees__3[[#This Row],[Column18]]-R32)</f>
        <v>8.209000000000044E-2</v>
      </c>
      <c r="AO33" s="1">
        <f>ABS(IK_diagnostics_degrees__3[[#This Row],[Column19]]-S32)</f>
        <v>3.1104700000000001E-5</v>
      </c>
      <c r="AP33" s="1">
        <f>ABS(IK_diagnostics_degrees__3[[#This Row],[Column20]]-T32)</f>
        <v>0.96798200000000001</v>
      </c>
      <c r="AQ33" s="1">
        <f>ABS(IK_diagnostics_degrees__3[[#This Row],[Column21]]-U32)</f>
        <v>0.9146979999999999</v>
      </c>
      <c r="AU33" s="8">
        <f>IK_diagnostics_frames__3[[#This Row],[Column1]]+AU32</f>
        <v>117</v>
      </c>
      <c r="AV33">
        <f ca="1">AVERAGE(INDIRECT(ADDRESS($AU32+2, AV$1)):INDIRECT(ADDRESS($AU33+1, AV$1)))</f>
        <v>0.1774831</v>
      </c>
      <c r="AW33">
        <f ca="1">AVERAGE(INDIRECT(ADDRESS($AU32+2, AW$1)):INDIRECT(ADDRESS($AU33+1, AW$1)))</f>
        <v>6.4490000000000006E-2</v>
      </c>
      <c r="AX33">
        <f ca="1">AVERAGE(INDIRECT(ADDRESS($AU32+2, AX$1)):INDIRECT(ADDRESS($AU33+1, AX$1)))</f>
        <v>0.12961063333333334</v>
      </c>
      <c r="AY33">
        <f ca="1">AVERAGE(INDIRECT(ADDRESS($AU32+2, AY$1)):INDIRECT(ADDRESS($AU33+1, AY$1)))</f>
        <v>1.8467252999999999E-2</v>
      </c>
      <c r="AZ33">
        <f ca="1">AVERAGE(INDIRECT(ADDRESS($AU32+2, AZ$1)):INDIRECT(ADDRESS($AU33+1, AZ$1)))</f>
        <v>7.1530000000000024E-2</v>
      </c>
      <c r="BA33">
        <f ca="1">AVERAGE(INDIRECT(ADDRESS($AU32+2, BA$1)):INDIRECT(ADDRESS($AU33+1, BA$1)))</f>
        <v>0.15077230666666666</v>
      </c>
      <c r="BB33">
        <f ca="1">AVERAGE(INDIRECT(ADDRESS($AU32+2, BB$1)):INDIRECT(ADDRESS($AU33+1, BB$1)))</f>
        <v>0.23220266666666664</v>
      </c>
      <c r="BC33">
        <f ca="1">AVERAGE(INDIRECT(ADDRESS($AU32+2, BC$1)):INDIRECT(ADDRESS($AU33+1, BC$1)))</f>
        <v>0.18717999999999999</v>
      </c>
      <c r="BD33">
        <f ca="1">AVERAGE(INDIRECT(ADDRESS($AU32+2, BD$1)):INDIRECT(ADDRESS($AU33+1, BD$1)))</f>
        <v>0.41196600000000005</v>
      </c>
      <c r="BE33">
        <f ca="1">AVERAGE(INDIRECT(ADDRESS($AU32+2, BE$1)):INDIRECT(ADDRESS($AU33+1, BE$1)))</f>
        <v>2.6928999999999998E-2</v>
      </c>
      <c r="BF33">
        <f ca="1">AVERAGE(INDIRECT(ADDRESS($AU32+2, BF$1)):INDIRECT(ADDRESS($AU33+1, BF$1)))</f>
        <v>9.0090000000000003E-2</v>
      </c>
      <c r="BG33">
        <f ca="1">AVERAGE(INDIRECT(ADDRESS($AU32+2, BG$1)):INDIRECT(ADDRESS($AU33+1, BG$1)))</f>
        <v>8.0127606333333323E-2</v>
      </c>
      <c r="BH33">
        <f ca="1">AVERAGE(INDIRECT(ADDRESS($AU32+2, BH$1)):INDIRECT(ADDRESS($AU33+1, BH$1)))</f>
        <v>6.3433333333333383E-2</v>
      </c>
      <c r="BI33">
        <f ca="1">AVERAGE(INDIRECT(ADDRESS($AU32+2, BI$1)):INDIRECT(ADDRESS($AU33+1, BI$1)))</f>
        <v>0.57428566666666669</v>
      </c>
      <c r="BJ33">
        <f ca="1">AVERAGE(INDIRECT(ADDRESS($AU32+2, BJ$1)):INDIRECT(ADDRESS($AU33+1, BJ$1)))</f>
        <v>0.17907666666666669</v>
      </c>
      <c r="BK33">
        <f ca="1">AVERAGE(INDIRECT(ADDRESS($AU32+2, BK$1)):INDIRECT(ADDRESS($AU33+1, BK$1)))</f>
        <v>0</v>
      </c>
      <c r="BL33">
        <f ca="1">AVERAGE(INDIRECT(ADDRESS($AU32+2, BL$1)):INDIRECT(ADDRESS($AU33+1, BL$1)))</f>
        <v>2.5476166666666667E-3</v>
      </c>
      <c r="BM33">
        <f ca="1">AVERAGE(INDIRECT(ADDRESS($AU32+2, BM$1)):INDIRECT(ADDRESS($AU33+1, BM$1)))</f>
        <v>0.29949333333333339</v>
      </c>
      <c r="BN33">
        <f ca="1">AVERAGE(INDIRECT(ADDRESS($AU32+2, BN$1)):INDIRECT(ADDRESS($AU33+1, BN$1)))</f>
        <v>9.298463333333333E-2</v>
      </c>
      <c r="BO33">
        <f ca="1">AVERAGE(INDIRECT(ADDRESS($AU32+2, BO$1)):INDIRECT(ADDRESS($AU33+1, BO$1)))</f>
        <v>0.10506223333333332</v>
      </c>
      <c r="BP33">
        <f ca="1">AVERAGE(INDIRECT(ADDRESS($AU32+2, BP$1)):INDIRECT(ADDRESS($AU33+1, BP$1)))</f>
        <v>0.45618766666666666</v>
      </c>
    </row>
    <row r="34" spans="1:68" x14ac:dyDescent="0.25">
      <c r="A34" s="1">
        <v>0.122319</v>
      </c>
      <c r="B34" s="1">
        <v>1.2433399999999999</v>
      </c>
      <c r="C34" s="1">
        <v>0.29432199999999997</v>
      </c>
      <c r="D34" s="1">
        <v>1.00558E-2</v>
      </c>
      <c r="E34" s="1">
        <v>1.5494600000000001</v>
      </c>
      <c r="F34" s="1">
        <v>0.17849999999999999</v>
      </c>
      <c r="G34" s="1">
        <v>0.82952899999999996</v>
      </c>
      <c r="H34" s="1">
        <v>2.0282399999999998</v>
      </c>
      <c r="I34" s="1">
        <v>1.5927899999999999</v>
      </c>
      <c r="J34" s="1">
        <v>0.28043400000000002</v>
      </c>
      <c r="K34" s="1">
        <v>2.1556700000000002</v>
      </c>
      <c r="L34" s="1">
        <v>0.25075500000000001</v>
      </c>
      <c r="M34" s="1">
        <v>1.5725499999999999</v>
      </c>
      <c r="N34" s="1">
        <v>0.51915199999999995</v>
      </c>
      <c r="O34" s="1">
        <v>1.4068400000000001</v>
      </c>
      <c r="P34" s="1">
        <v>7.4666200000000002E-3</v>
      </c>
      <c r="Q34" s="1" t="s">
        <v>22</v>
      </c>
      <c r="R34" s="1">
        <v>1.89818</v>
      </c>
      <c r="S34" s="1" t="s">
        <v>22</v>
      </c>
      <c r="T34" s="1" t="s">
        <v>22</v>
      </c>
      <c r="U34" s="1">
        <v>0.572214</v>
      </c>
      <c r="V34" s="1" t="s">
        <v>23</v>
      </c>
      <c r="W34" s="1">
        <f>ABS(IK_diagnostics_degrees__3[[#This Row],[Column1]]-A33)</f>
        <v>0.122319</v>
      </c>
      <c r="X34" s="1">
        <f>ABS(IK_diagnostics_degrees__3[[#This Row],[Column2]]-B33)</f>
        <v>5.1270000000000149E-2</v>
      </c>
      <c r="Y34" s="1">
        <f>ABS(IK_diagnostics_degrees__3[[#This Row],[Column3]]-C33)</f>
        <v>0.29432199999999997</v>
      </c>
      <c r="Z34" s="1">
        <f>ABS(IK_diagnostics_degrees__3[[#This Row],[Column4]]-D33)</f>
        <v>9.0913000000000001E-3</v>
      </c>
      <c r="AA34" s="1">
        <f>ABS(IK_diagnostics_degrees__3[[#This Row],[Column5]]-E33)</f>
        <v>6.2359999999999971E-2</v>
      </c>
      <c r="AB34" s="1">
        <f>ABS(IK_diagnostics_degrees__3[[#This Row],[Column6]]-F33)</f>
        <v>0.17849999999999999</v>
      </c>
      <c r="AC34" s="1">
        <f>ABS(IK_diagnostics_degrees__3[[#This Row],[Column7]]-G33)</f>
        <v>0.16777599999999993</v>
      </c>
      <c r="AD34" s="1">
        <f>ABS(IK_diagnostics_degrees__3[[#This Row],[Column8]]-H33)</f>
        <v>8.2280000000000353E-2</v>
      </c>
      <c r="AE34" s="1">
        <f>ABS(IK_diagnostics_degrees__3[[#This Row],[Column9]]-I33)</f>
        <v>0.62005199999999994</v>
      </c>
      <c r="AF34" s="1">
        <f>ABS(IK_diagnostics_degrees__3[[#This Row],[Column10]]-J33)</f>
        <v>0.23062450000000001</v>
      </c>
      <c r="AG34" s="1">
        <f>ABS(IK_diagnostics_degrees__3[[#This Row],[Column11]]-K33)</f>
        <v>7.3550000000000004E-2</v>
      </c>
      <c r="AH34" s="1">
        <f>ABS(IK_diagnostics_degrees__3[[#This Row],[Column12]]-L33)</f>
        <v>7.9505999999999993E-2</v>
      </c>
      <c r="AI34" s="1">
        <f>ABS(IK_diagnostics_degrees__3[[#This Row],[Column13]]-M33)</f>
        <v>0.67584199999999994</v>
      </c>
      <c r="AJ34" s="1">
        <f>ABS(IK_diagnostics_degrees__3[[#This Row],[Column14]]-N33)</f>
        <v>1.6300999999999899E-2</v>
      </c>
      <c r="AK34" s="1">
        <f>ABS(IK_diagnostics_degrees__3[[#This Row],[Column15]]-O33)</f>
        <v>0.23198999999999992</v>
      </c>
      <c r="AL34" s="1">
        <f>ABS(IK_diagnostics_degrees__3[[#This Row],[Column16]]-P33)</f>
        <v>5.8628799999999991E-3</v>
      </c>
      <c r="AM34" s="1">
        <f>ABS(IK_diagnostics_degrees__3[[#This Row],[Column17]]-Q33)</f>
        <v>0</v>
      </c>
      <c r="AN34" s="1">
        <f>ABS(IK_diagnostics_degrees__3[[#This Row],[Column18]]-R33)</f>
        <v>0.18591000000000024</v>
      </c>
      <c r="AO34" s="1">
        <f>ABS(IK_diagnostics_degrees__3[[#This Row],[Column19]]-S33)</f>
        <v>0</v>
      </c>
      <c r="AP34" s="1">
        <f>ABS(IK_diagnostics_degrees__3[[#This Row],[Column20]]-T33)</f>
        <v>0</v>
      </c>
      <c r="AQ34" s="1">
        <f>ABS(IK_diagnostics_degrees__3[[#This Row],[Column21]]-U33)</f>
        <v>0.90957599999999994</v>
      </c>
      <c r="AU34" s="7">
        <f>IK_diagnostics_frames__3[[#This Row],[Column1]]+AU33</f>
        <v>121</v>
      </c>
      <c r="AV34">
        <f ca="1">AVERAGE(INDIRECT(ADDRESS($AU33+2, AV$1)):INDIRECT(ADDRESS($AU34+1, AV$1)))</f>
        <v>1.2632325E-2</v>
      </c>
      <c r="AW34">
        <f ca="1">AVERAGE(INDIRECT(ADDRESS($AU33+2, AW$1)):INDIRECT(ADDRESS($AU34+1, AW$1)))</f>
        <v>4.891249999999997E-2</v>
      </c>
      <c r="AX34">
        <f ca="1">AVERAGE(INDIRECT(ADDRESS($AU33+2, AX$1)):INDIRECT(ADDRESS($AU34+1, AX$1)))</f>
        <v>0.18286681500000002</v>
      </c>
      <c r="AY34">
        <f ca="1">AVERAGE(INDIRECT(ADDRESS($AU33+2, AY$1)):INDIRECT(ADDRESS($AU34+1, AY$1)))</f>
        <v>9.7541675000000022E-2</v>
      </c>
      <c r="AZ34">
        <f ca="1">AVERAGE(INDIRECT(ADDRESS($AU33+2, AZ$1)):INDIRECT(ADDRESS($AU34+1, AZ$1)))</f>
        <v>0.14281750000000004</v>
      </c>
      <c r="BA34">
        <f ca="1">AVERAGE(INDIRECT(ADDRESS($AU33+2, BA$1)):INDIRECT(ADDRESS($AU34+1, BA$1)))</f>
        <v>2.7363874999999999E-2</v>
      </c>
      <c r="BB34">
        <f ca="1">AVERAGE(INDIRECT(ADDRESS($AU33+2, BB$1)):INDIRECT(ADDRESS($AU34+1, BB$1)))</f>
        <v>6.8727499999999997E-2</v>
      </c>
      <c r="BC34">
        <f ca="1">AVERAGE(INDIRECT(ADDRESS($AU33+2, BC$1)):INDIRECT(ADDRESS($AU34+1, BC$1)))</f>
        <v>2.2730000000000028E-2</v>
      </c>
      <c r="BD34">
        <f ca="1">AVERAGE(INDIRECT(ADDRESS($AU33+2, BD$1)):INDIRECT(ADDRESS($AU34+1, BD$1)))</f>
        <v>0.25484499999999999</v>
      </c>
      <c r="BE34">
        <f ca="1">AVERAGE(INDIRECT(ADDRESS($AU33+2, BE$1)):INDIRECT(ADDRESS($AU34+1, BE$1)))</f>
        <v>3.5799999999999998E-2</v>
      </c>
      <c r="BF34">
        <f ca="1">AVERAGE(INDIRECT(ADDRESS($AU33+2, BF$1)):INDIRECT(ADDRESS($AU34+1, BF$1)))</f>
        <v>3.1877500000000003E-2</v>
      </c>
      <c r="BG34">
        <f ca="1">AVERAGE(INDIRECT(ADDRESS($AU33+2, BG$1)):INDIRECT(ADDRESS($AU34+1, BG$1)))</f>
        <v>1.9637599999999998E-2</v>
      </c>
      <c r="BH34">
        <f ca="1">AVERAGE(INDIRECT(ADDRESS($AU33+2, BH$1)):INDIRECT(ADDRESS($AU34+1, BH$1)))</f>
        <v>9.7469999999999946E-2</v>
      </c>
      <c r="BI34">
        <f ca="1">AVERAGE(INDIRECT(ADDRESS($AU33+2, BI$1)):INDIRECT(ADDRESS($AU34+1, BI$1)))</f>
        <v>0.49137274999999997</v>
      </c>
      <c r="BJ34">
        <f ca="1">AVERAGE(INDIRECT(ADDRESS($AU33+2, BJ$1)):INDIRECT(ADDRESS($AU34+1, BJ$1)))</f>
        <v>0.22936250000000002</v>
      </c>
      <c r="BK34">
        <f ca="1">AVERAGE(INDIRECT(ADDRESS($AU33+2, BK$1)):INDIRECT(ADDRESS($AU34+1, BK$1)))</f>
        <v>0</v>
      </c>
      <c r="BL34">
        <f ca="1">AVERAGE(INDIRECT(ADDRESS($AU33+2, BL$1)):INDIRECT(ADDRESS($AU34+1, BL$1)))</f>
        <v>3.4901874999999998E-3</v>
      </c>
      <c r="BM34">
        <f ca="1">AVERAGE(INDIRECT(ADDRESS($AU33+2, BM$1)):INDIRECT(ADDRESS($AU34+1, BM$1)))</f>
        <v>0.12066500000000008</v>
      </c>
      <c r="BN34">
        <f ca="1">AVERAGE(INDIRECT(ADDRESS($AU33+2, BN$1)):INDIRECT(ADDRESS($AU34+1, BN$1)))</f>
        <v>2.2803924999999999E-2</v>
      </c>
      <c r="BO34">
        <f ca="1">AVERAGE(INDIRECT(ADDRESS($AU33+2, BO$1)):INDIRECT(ADDRESS($AU34+1, BO$1)))</f>
        <v>7.0895361274999999E-2</v>
      </c>
      <c r="BP34">
        <f ca="1">AVERAGE(INDIRECT(ADDRESS($AU33+2, BP$1)):INDIRECT(ADDRESS($AU34+1, BP$1)))</f>
        <v>0.22622249999999997</v>
      </c>
    </row>
    <row r="35" spans="1:68" x14ac:dyDescent="0.25">
      <c r="A35" s="1">
        <v>9.2601600000000006E-2</v>
      </c>
      <c r="B35" s="1">
        <v>1.25847</v>
      </c>
      <c r="C35" s="1">
        <v>0.481709</v>
      </c>
      <c r="D35" s="1">
        <v>6.8804499999999998E-3</v>
      </c>
      <c r="E35" s="1">
        <v>1.4308799999999999</v>
      </c>
      <c r="F35" s="1">
        <v>0.17933399999999999</v>
      </c>
      <c r="G35" s="1">
        <v>0.85554300000000005</v>
      </c>
      <c r="H35" s="1">
        <v>2.0213399999999999</v>
      </c>
      <c r="I35" s="1">
        <v>1.8831100000000001</v>
      </c>
      <c r="J35" s="1">
        <v>0.28053099999999997</v>
      </c>
      <c r="K35" s="1">
        <v>2.1248</v>
      </c>
      <c r="L35" s="1">
        <v>0.293383</v>
      </c>
      <c r="M35" s="1">
        <v>1.76359</v>
      </c>
      <c r="N35" s="1">
        <v>0.51202400000000003</v>
      </c>
      <c r="O35" s="1">
        <v>1.2509699999999999</v>
      </c>
      <c r="P35" s="1">
        <v>4.5411000000000002E-3</v>
      </c>
      <c r="Q35" s="1" t="s">
        <v>22</v>
      </c>
      <c r="R35" s="1">
        <v>1.8835599999999999</v>
      </c>
      <c r="S35" s="1" t="s">
        <v>22</v>
      </c>
      <c r="T35" s="1" t="s">
        <v>22</v>
      </c>
      <c r="U35" s="1">
        <v>0.53410599999999997</v>
      </c>
      <c r="V35" s="1" t="s">
        <v>23</v>
      </c>
      <c r="W35" s="1">
        <f>ABS(IK_diagnostics_degrees__3[[#This Row],[Column1]]-A34)</f>
        <v>2.9717399999999991E-2</v>
      </c>
      <c r="X35" s="1">
        <f>ABS(IK_diagnostics_degrees__3[[#This Row],[Column2]]-B34)</f>
        <v>1.5130000000000088E-2</v>
      </c>
      <c r="Y35" s="1">
        <f>ABS(IK_diagnostics_degrees__3[[#This Row],[Column3]]-C34)</f>
        <v>0.18738700000000003</v>
      </c>
      <c r="Z35" s="1">
        <f>ABS(IK_diagnostics_degrees__3[[#This Row],[Column4]]-D34)</f>
        <v>3.1753500000000004E-3</v>
      </c>
      <c r="AA35" s="1">
        <f>ABS(IK_diagnostics_degrees__3[[#This Row],[Column5]]-E34)</f>
        <v>0.11858000000000013</v>
      </c>
      <c r="AB35" s="1">
        <f>ABS(IK_diagnostics_degrees__3[[#This Row],[Column6]]-F34)</f>
        <v>8.3400000000000141E-4</v>
      </c>
      <c r="AC35" s="1">
        <f>ABS(IK_diagnostics_degrees__3[[#This Row],[Column7]]-G34)</f>
        <v>2.6014000000000093E-2</v>
      </c>
      <c r="AD35" s="1">
        <f>ABS(IK_diagnostics_degrees__3[[#This Row],[Column8]]-H34)</f>
        <v>6.8999999999999062E-3</v>
      </c>
      <c r="AE35" s="1">
        <f>ABS(IK_diagnostics_degrees__3[[#This Row],[Column9]]-I34)</f>
        <v>0.29032000000000013</v>
      </c>
      <c r="AF35" s="1">
        <f>ABS(IK_diagnostics_degrees__3[[#This Row],[Column10]]-J34)</f>
        <v>9.6999999999958231E-5</v>
      </c>
      <c r="AG35" s="1">
        <f>ABS(IK_diagnostics_degrees__3[[#This Row],[Column11]]-K34)</f>
        <v>3.0870000000000175E-2</v>
      </c>
      <c r="AH35" s="1">
        <f>ABS(IK_diagnostics_degrees__3[[#This Row],[Column12]]-L34)</f>
        <v>4.2627999999999999E-2</v>
      </c>
      <c r="AI35" s="1">
        <f>ABS(IK_diagnostics_degrees__3[[#This Row],[Column13]]-M34)</f>
        <v>0.1910400000000001</v>
      </c>
      <c r="AJ35" s="1">
        <f>ABS(IK_diagnostics_degrees__3[[#This Row],[Column14]]-N34)</f>
        <v>7.1279999999999122E-3</v>
      </c>
      <c r="AK35" s="1">
        <f>ABS(IK_diagnostics_degrees__3[[#This Row],[Column15]]-O34)</f>
        <v>0.15587000000000018</v>
      </c>
      <c r="AL35" s="1">
        <f>ABS(IK_diagnostics_degrees__3[[#This Row],[Column16]]-P34)</f>
        <v>2.92552E-3</v>
      </c>
      <c r="AM35" s="1">
        <f>ABS(IK_diagnostics_degrees__3[[#This Row],[Column17]]-Q34)</f>
        <v>0</v>
      </c>
      <c r="AN35" s="1">
        <f>ABS(IK_diagnostics_degrees__3[[#This Row],[Column18]]-R34)</f>
        <v>1.4620000000000077E-2</v>
      </c>
      <c r="AO35" s="1">
        <f>ABS(IK_diagnostics_degrees__3[[#This Row],[Column19]]-S34)</f>
        <v>0</v>
      </c>
      <c r="AP35" s="1">
        <f>ABS(IK_diagnostics_degrees__3[[#This Row],[Column20]]-T34)</f>
        <v>0</v>
      </c>
      <c r="AQ35" s="1">
        <f>ABS(IK_diagnostics_degrees__3[[#This Row],[Column21]]-U34)</f>
        <v>3.8108000000000031E-2</v>
      </c>
      <c r="AU35" s="8">
        <f>IK_diagnostics_frames__3[[#This Row],[Column1]]+AU34</f>
        <v>123</v>
      </c>
      <c r="AV35">
        <f ca="1">AVERAGE(INDIRECT(ADDRESS($AU34+2, AV$1)):INDIRECT(ADDRESS($AU35+1, AV$1)))</f>
        <v>2.11714E-2</v>
      </c>
      <c r="AW35">
        <f ca="1">AVERAGE(INDIRECT(ADDRESS($AU34+2, AW$1)):INDIRECT(ADDRESS($AU35+1, AW$1)))</f>
        <v>8.4145000000000025E-2</v>
      </c>
      <c r="AX35">
        <f ca="1">AVERAGE(INDIRECT(ADDRESS($AU34+2, AX$1)):INDIRECT(ADDRESS($AU35+1, AX$1)))</f>
        <v>0.19737095000000002</v>
      </c>
      <c r="AY35">
        <f ca="1">AVERAGE(INDIRECT(ADDRESS($AU34+2, AY$1)):INDIRECT(ADDRESS($AU35+1, AY$1)))</f>
        <v>0.211007165</v>
      </c>
      <c r="AZ35">
        <f ca="1">AVERAGE(INDIRECT(ADDRESS($AU34+2, AZ$1)):INDIRECT(ADDRESS($AU35+1, AZ$1)))</f>
        <v>0.36567500000000008</v>
      </c>
      <c r="BA35">
        <f ca="1">AVERAGE(INDIRECT(ADDRESS($AU34+2, BA$1)):INDIRECT(ADDRESS($AU35+1, BA$1)))</f>
        <v>4.9441350000000002E-2</v>
      </c>
      <c r="BB35">
        <f ca="1">AVERAGE(INDIRECT(ADDRESS($AU34+2, BB$1)):INDIRECT(ADDRESS($AU35+1, BB$1)))</f>
        <v>5.604600000000004E-2</v>
      </c>
      <c r="BC35">
        <f ca="1">AVERAGE(INDIRECT(ADDRESS($AU34+2, BC$1)):INDIRECT(ADDRESS($AU35+1, BC$1)))</f>
        <v>0.29019000000000006</v>
      </c>
      <c r="BD35">
        <f ca="1">AVERAGE(INDIRECT(ADDRESS($AU34+2, BD$1)):INDIRECT(ADDRESS($AU35+1, BD$1)))</f>
        <v>0.14656999999999987</v>
      </c>
      <c r="BE35">
        <f ca="1">AVERAGE(INDIRECT(ADDRESS($AU34+2, BE$1)):INDIRECT(ADDRESS($AU35+1, BE$1)))</f>
        <v>4.5859999999999929E-3</v>
      </c>
      <c r="BF35">
        <f ca="1">AVERAGE(INDIRECT(ADDRESS($AU34+2, BF$1)):INDIRECT(ADDRESS($AU35+1, BF$1)))</f>
        <v>0.19823500000000005</v>
      </c>
      <c r="BG35">
        <f ca="1">AVERAGE(INDIRECT(ADDRESS($AU34+2, BG$1)):INDIRECT(ADDRESS($AU35+1, BG$1)))</f>
        <v>3.0446649999999999E-2</v>
      </c>
      <c r="BH35">
        <f ca="1">AVERAGE(INDIRECT(ADDRESS($AU34+2, BH$1)):INDIRECT(ADDRESS($AU35+1, BH$1)))</f>
        <v>0.47015899999999999</v>
      </c>
      <c r="BI35">
        <f ca="1">AVERAGE(INDIRECT(ADDRESS($AU34+2, BI$1)):INDIRECT(ADDRESS($AU35+1, BI$1)))</f>
        <v>1.15876</v>
      </c>
      <c r="BJ35">
        <f ca="1">AVERAGE(INDIRECT(ADDRESS($AU34+2, BJ$1)):INDIRECT(ADDRESS($AU35+1, BJ$1)))</f>
        <v>0.92511330000000003</v>
      </c>
      <c r="BK35">
        <f ca="1">AVERAGE(INDIRECT(ADDRESS($AU34+2, BK$1)):INDIRECT(ADDRESS($AU35+1, BK$1)))</f>
        <v>0.49062149999999999</v>
      </c>
      <c r="BL35">
        <f ca="1">AVERAGE(INDIRECT(ADDRESS($AU34+2, BL$1)):INDIRECT(ADDRESS($AU35+1, BL$1)))</f>
        <v>6.9307999999999989E-4</v>
      </c>
      <c r="BM35">
        <f ca="1">AVERAGE(INDIRECT(ADDRESS($AU34+2, BM$1)):INDIRECT(ADDRESS($AU35+1, BM$1)))</f>
        <v>0.19532000000000005</v>
      </c>
      <c r="BN35">
        <f ca="1">AVERAGE(INDIRECT(ADDRESS($AU34+2, BN$1)):INDIRECT(ADDRESS($AU35+1, BN$1)))</f>
        <v>4.1387289500000007E-2</v>
      </c>
      <c r="BO35">
        <f ca="1">AVERAGE(INDIRECT(ADDRESS($AU34+2, BO$1)):INDIRECT(ADDRESS($AU35+1, BO$1)))</f>
        <v>5.7774500000000001E-6</v>
      </c>
      <c r="BP35">
        <f ca="1">AVERAGE(INDIRECT(ADDRESS($AU34+2, BP$1)):INDIRECT(ADDRESS($AU35+1, BP$1)))</f>
        <v>0.46379900000000002</v>
      </c>
    </row>
    <row r="36" spans="1:68" x14ac:dyDescent="0.25">
      <c r="A36" s="1">
        <v>7.5557799999999998E-3</v>
      </c>
      <c r="B36" s="1">
        <v>1.7426600000000001</v>
      </c>
      <c r="C36" s="1" t="s">
        <v>22</v>
      </c>
      <c r="D36" s="1" t="s">
        <v>22</v>
      </c>
      <c r="E36" s="1">
        <v>1.2739100000000001</v>
      </c>
      <c r="F36" s="1">
        <v>2.10698E-2</v>
      </c>
      <c r="G36" s="1">
        <v>0.38788899999999998</v>
      </c>
      <c r="H36" s="1">
        <v>2.1718500000000001</v>
      </c>
      <c r="I36" s="1">
        <v>1.02569</v>
      </c>
      <c r="J36" s="1">
        <v>9.4607700000000003E-2</v>
      </c>
      <c r="K36" s="1">
        <v>1.74841</v>
      </c>
      <c r="L36" s="1">
        <v>0.10177600000000001</v>
      </c>
      <c r="M36" s="1">
        <v>0.63176500000000002</v>
      </c>
      <c r="N36" s="1" t="s">
        <v>22</v>
      </c>
      <c r="O36" s="1">
        <v>0.549396</v>
      </c>
      <c r="P36" s="1" t="s">
        <v>22</v>
      </c>
      <c r="Q36" s="1" t="s">
        <v>22</v>
      </c>
      <c r="R36" s="1">
        <v>1.4132800000000001</v>
      </c>
      <c r="S36" s="1" t="s">
        <v>22</v>
      </c>
      <c r="T36" s="1">
        <v>0.25849299999999997</v>
      </c>
      <c r="U36" s="1">
        <v>0.450019</v>
      </c>
      <c r="V36" s="1" t="s">
        <v>23</v>
      </c>
      <c r="W36" s="1">
        <f>ABS(IK_diagnostics_degrees__3[[#This Row],[Column1]]-A35)</f>
        <v>8.5045820000000008E-2</v>
      </c>
      <c r="X36" s="1">
        <f>ABS(IK_diagnostics_degrees__3[[#This Row],[Column2]]-B35)</f>
        <v>0.48419000000000012</v>
      </c>
      <c r="Y36" s="1">
        <f>ABS(IK_diagnostics_degrees__3[[#This Row],[Column3]]-C35)</f>
        <v>0.481709</v>
      </c>
      <c r="Z36" s="1">
        <f>ABS(IK_diagnostics_degrees__3[[#This Row],[Column4]]-D35)</f>
        <v>6.8804499999999998E-3</v>
      </c>
      <c r="AA36" s="1">
        <f>ABS(IK_diagnostics_degrees__3[[#This Row],[Column5]]-E35)</f>
        <v>0.15696999999999983</v>
      </c>
      <c r="AB36" s="1">
        <f>ABS(IK_diagnostics_degrees__3[[#This Row],[Column6]]-F35)</f>
        <v>0.15826419999999999</v>
      </c>
      <c r="AC36" s="1">
        <f>ABS(IK_diagnostics_degrees__3[[#This Row],[Column7]]-G35)</f>
        <v>0.46765400000000007</v>
      </c>
      <c r="AD36" s="1">
        <f>ABS(IK_diagnostics_degrees__3[[#This Row],[Column8]]-H35)</f>
        <v>0.15051000000000014</v>
      </c>
      <c r="AE36" s="1">
        <f>ABS(IK_diagnostics_degrees__3[[#This Row],[Column9]]-I35)</f>
        <v>0.85742000000000007</v>
      </c>
      <c r="AF36" s="1">
        <f>ABS(IK_diagnostics_degrees__3[[#This Row],[Column10]]-J35)</f>
        <v>0.18592329999999996</v>
      </c>
      <c r="AG36" s="1">
        <f>ABS(IK_diagnostics_degrees__3[[#This Row],[Column11]]-K35)</f>
        <v>0.37639</v>
      </c>
      <c r="AH36" s="1">
        <f>ABS(IK_diagnostics_degrees__3[[#This Row],[Column12]]-L35)</f>
        <v>0.191607</v>
      </c>
      <c r="AI36" s="1">
        <f>ABS(IK_diagnostics_degrees__3[[#This Row],[Column13]]-M35)</f>
        <v>1.1318250000000001</v>
      </c>
      <c r="AJ36" s="1">
        <f>ABS(IK_diagnostics_degrees__3[[#This Row],[Column14]]-N35)</f>
        <v>0.51202400000000003</v>
      </c>
      <c r="AK36" s="1">
        <f>ABS(IK_diagnostics_degrees__3[[#This Row],[Column15]]-O35)</f>
        <v>0.70157399999999992</v>
      </c>
      <c r="AL36" s="1">
        <f>ABS(IK_diagnostics_degrees__3[[#This Row],[Column16]]-P35)</f>
        <v>4.5411000000000002E-3</v>
      </c>
      <c r="AM36" s="1">
        <f>ABS(IK_diagnostics_degrees__3[[#This Row],[Column17]]-Q35)</f>
        <v>0</v>
      </c>
      <c r="AN36" s="1">
        <f>ABS(IK_diagnostics_degrees__3[[#This Row],[Column18]]-R35)</f>
        <v>0.47027999999999981</v>
      </c>
      <c r="AO36" s="1">
        <f>ABS(IK_diagnostics_degrees__3[[#This Row],[Column19]]-S35)</f>
        <v>0</v>
      </c>
      <c r="AP36" s="1">
        <f>ABS(IK_diagnostics_degrees__3[[#This Row],[Column20]]-T35)</f>
        <v>0.25849299999999997</v>
      </c>
      <c r="AQ36" s="1">
        <f>ABS(IK_diagnostics_degrees__3[[#This Row],[Column21]]-U35)</f>
        <v>8.4086999999999967E-2</v>
      </c>
      <c r="AU36" s="7">
        <f>IK_diagnostics_frames__3[[#This Row],[Column1]]+AU35</f>
        <v>137</v>
      </c>
      <c r="AV36">
        <f ca="1">AVERAGE(INDIRECT(ADDRESS($AU35+2, AV$1)):INDIRECT(ADDRESS($AU36+1, AV$1)))</f>
        <v>1.8003857142857141E-4</v>
      </c>
      <c r="AW36">
        <f ca="1">AVERAGE(INDIRECT(ADDRESS($AU35+2, AW$1)):INDIRECT(ADDRESS($AU36+1, AW$1)))</f>
        <v>7.7479857142857142E-2</v>
      </c>
      <c r="AX36">
        <f ca="1">AVERAGE(INDIRECT(ADDRESS($AU35+2, AX$1)):INDIRECT(ADDRESS($AU36+1, AX$1)))</f>
        <v>5.6899642857142852E-3</v>
      </c>
      <c r="AY36">
        <f ca="1">AVERAGE(INDIRECT(ADDRESS($AU35+2, AY$1)):INDIRECT(ADDRESS($AU36+1, AY$1)))</f>
        <v>1.3147642857142856E-4</v>
      </c>
      <c r="AZ36">
        <f ca="1">AVERAGE(INDIRECT(ADDRESS($AU35+2, AZ$1)):INDIRECT(ADDRESS($AU36+1, AZ$1)))</f>
        <v>9.3754285714285707E-2</v>
      </c>
      <c r="BA36">
        <f ca="1">AVERAGE(INDIRECT(ADDRESS($AU35+2, BA$1)):INDIRECT(ADDRESS($AU36+1, BA$1)))</f>
        <v>2.7708211142857147E-3</v>
      </c>
      <c r="BB36">
        <f ca="1">AVERAGE(INDIRECT(ADDRESS($AU35+2, BB$1)):INDIRECT(ADDRESS($AU36+1, BB$1)))</f>
        <v>2.6137142857142866E-2</v>
      </c>
      <c r="BC36">
        <f ca="1">AVERAGE(INDIRECT(ADDRESS($AU35+2, BC$1)):INDIRECT(ADDRESS($AU36+1, BC$1)))</f>
        <v>3.7546857142857146E-2</v>
      </c>
      <c r="BD36">
        <f ca="1">AVERAGE(INDIRECT(ADDRESS($AU35+2, BD$1)):INDIRECT(ADDRESS($AU36+1, BD$1)))</f>
        <v>0.11921580714285714</v>
      </c>
      <c r="BE36">
        <f ca="1">AVERAGE(INDIRECT(ADDRESS($AU35+2, BE$1)):INDIRECT(ADDRESS($AU36+1, BE$1)))</f>
        <v>0.10375772857142858</v>
      </c>
      <c r="BF36">
        <f ca="1">AVERAGE(INDIRECT(ADDRESS($AU35+2, BF$1)):INDIRECT(ADDRESS($AU36+1, BF$1)))</f>
        <v>6.3144285714285736E-2</v>
      </c>
      <c r="BG36">
        <f ca="1">AVERAGE(INDIRECT(ADDRESS($AU35+2, BG$1)):INDIRECT(ADDRESS($AU36+1, BG$1)))</f>
        <v>2.8303450000000001E-2</v>
      </c>
      <c r="BH36">
        <f ca="1">AVERAGE(INDIRECT(ADDRESS($AU35+2, BH$1)):INDIRECT(ADDRESS($AU36+1, BH$1)))</f>
        <v>0.14673730979999997</v>
      </c>
      <c r="BI36">
        <f ca="1">AVERAGE(INDIRECT(ADDRESS($AU35+2, BI$1)):INDIRECT(ADDRESS($AU36+1, BI$1)))</f>
        <v>9.9786428571428567E-7</v>
      </c>
      <c r="BJ36">
        <f ca="1">AVERAGE(INDIRECT(ADDRESS($AU35+2, BJ$1)):INDIRECT(ADDRESS($AU36+1, BJ$1)))</f>
        <v>4.9921984214285717E-2</v>
      </c>
      <c r="BK36">
        <f ca="1">AVERAGE(INDIRECT(ADDRESS($AU35+2, BK$1)):INDIRECT(ADDRESS($AU36+1, BK$1)))</f>
        <v>0.13551042857142859</v>
      </c>
      <c r="BL36">
        <f ca="1">AVERAGE(INDIRECT(ADDRESS($AU35+2, BL$1)):INDIRECT(ADDRESS($AU36+1, BL$1)))</f>
        <v>4.3051214285714283E-2</v>
      </c>
      <c r="BM36">
        <f ca="1">AVERAGE(INDIRECT(ADDRESS($AU35+2, BM$1)):INDIRECT(ADDRESS($AU36+1, BM$1)))</f>
        <v>9.1399285714285725E-2</v>
      </c>
      <c r="BN36">
        <f ca="1">AVERAGE(INDIRECT(ADDRESS($AU35+2, BN$1)):INDIRECT(ADDRESS($AU36+1, BN$1)))</f>
        <v>3.4222928571428569E-5</v>
      </c>
      <c r="BO36">
        <f ca="1">AVERAGE(INDIRECT(ADDRESS($AU35+2, BO$1)):INDIRECT(ADDRESS($AU36+1, BO$1)))</f>
        <v>0.149446</v>
      </c>
      <c r="BP36">
        <f ca="1">AVERAGE(INDIRECT(ADDRESS($AU35+2, BP$1)):INDIRECT(ADDRESS($AU36+1, BP$1)))</f>
        <v>6.4223071428571421E-2</v>
      </c>
    </row>
    <row r="37" spans="1:68" x14ac:dyDescent="0.25">
      <c r="A37" s="1">
        <v>2.3920199999999999E-3</v>
      </c>
      <c r="B37" s="1">
        <v>1.7156499999999999</v>
      </c>
      <c r="C37" s="1">
        <v>2.1267899999999999E-3</v>
      </c>
      <c r="D37" s="1">
        <v>2.06953E-2</v>
      </c>
      <c r="E37" s="1">
        <v>1.0101899999999999</v>
      </c>
      <c r="F37" s="1" t="s">
        <v>22</v>
      </c>
      <c r="G37" s="1">
        <v>0.36051899999999998</v>
      </c>
      <c r="H37" s="1">
        <v>2.1492499999999999</v>
      </c>
      <c r="I37" s="1">
        <v>1.2363299999999999</v>
      </c>
      <c r="J37" s="1">
        <v>0.31923699999999999</v>
      </c>
      <c r="K37" s="1">
        <v>1.61669</v>
      </c>
      <c r="L37" s="1">
        <v>5.33099E-2</v>
      </c>
      <c r="M37" s="1">
        <v>1.0843700000000001</v>
      </c>
      <c r="N37" s="1" t="s">
        <v>22</v>
      </c>
      <c r="O37" s="1">
        <v>0.50116899999999998</v>
      </c>
      <c r="P37" s="1" t="s">
        <v>22</v>
      </c>
      <c r="Q37" s="1">
        <v>0.10772900000000001</v>
      </c>
      <c r="R37" s="1">
        <v>1.9660299999999999</v>
      </c>
      <c r="S37" s="1" t="s">
        <v>22</v>
      </c>
      <c r="T37" s="1">
        <v>0.99195900000000004</v>
      </c>
      <c r="U37" s="1">
        <v>0.48918400000000001</v>
      </c>
      <c r="V37" s="1" t="s">
        <v>23</v>
      </c>
      <c r="W37" s="1">
        <f>ABS(IK_diagnostics_degrees__3[[#This Row],[Column1]]-A36)</f>
        <v>5.1637599999999999E-3</v>
      </c>
      <c r="X37" s="1">
        <f>ABS(IK_diagnostics_degrees__3[[#This Row],[Column2]]-B36)</f>
        <v>2.7010000000000201E-2</v>
      </c>
      <c r="Y37" s="1">
        <f>ABS(IK_diagnostics_degrees__3[[#This Row],[Column3]]-C36)</f>
        <v>2.1267899999999999E-3</v>
      </c>
      <c r="Z37" s="1">
        <f>ABS(IK_diagnostics_degrees__3[[#This Row],[Column4]]-D36)</f>
        <v>2.06953E-2</v>
      </c>
      <c r="AA37" s="1">
        <f>ABS(IK_diagnostics_degrees__3[[#This Row],[Column5]]-E36)</f>
        <v>0.26372000000000018</v>
      </c>
      <c r="AB37" s="1">
        <f>ABS(IK_diagnostics_degrees__3[[#This Row],[Column6]]-F36)</f>
        <v>2.10698E-2</v>
      </c>
      <c r="AC37" s="1">
        <f>ABS(IK_diagnostics_degrees__3[[#This Row],[Column7]]-G36)</f>
        <v>2.7370000000000005E-2</v>
      </c>
      <c r="AD37" s="1">
        <f>ABS(IK_diagnostics_degrees__3[[#This Row],[Column8]]-H36)</f>
        <v>2.2600000000000176E-2</v>
      </c>
      <c r="AE37" s="1">
        <f>ABS(IK_diagnostics_degrees__3[[#This Row],[Column9]]-I36)</f>
        <v>0.21063999999999994</v>
      </c>
      <c r="AF37" s="1">
        <f>ABS(IK_diagnostics_degrees__3[[#This Row],[Column10]]-J36)</f>
        <v>0.22462929999999998</v>
      </c>
      <c r="AG37" s="1">
        <f>ABS(IK_diagnostics_degrees__3[[#This Row],[Column11]]-K36)</f>
        <v>0.13172000000000006</v>
      </c>
      <c r="AH37" s="1">
        <f>ABS(IK_diagnostics_degrees__3[[#This Row],[Column12]]-L36)</f>
        <v>4.8466100000000005E-2</v>
      </c>
      <c r="AI37" s="1">
        <f>ABS(IK_diagnostics_degrees__3[[#This Row],[Column13]]-M36)</f>
        <v>0.45260500000000004</v>
      </c>
      <c r="AJ37" s="1">
        <f>ABS(IK_diagnostics_degrees__3[[#This Row],[Column14]]-N36)</f>
        <v>0</v>
      </c>
      <c r="AK37" s="1">
        <f>ABS(IK_diagnostics_degrees__3[[#This Row],[Column15]]-O36)</f>
        <v>4.822700000000002E-2</v>
      </c>
      <c r="AL37" s="1">
        <f>ABS(IK_diagnostics_degrees__3[[#This Row],[Column16]]-P36)</f>
        <v>0</v>
      </c>
      <c r="AM37" s="1">
        <f>ABS(IK_diagnostics_degrees__3[[#This Row],[Column17]]-Q36)</f>
        <v>0.10772900000000001</v>
      </c>
      <c r="AN37" s="1">
        <f>ABS(IK_diagnostics_degrees__3[[#This Row],[Column18]]-R36)</f>
        <v>0.55274999999999985</v>
      </c>
      <c r="AO37" s="1">
        <f>ABS(IK_diagnostics_degrees__3[[#This Row],[Column19]]-S36)</f>
        <v>0</v>
      </c>
      <c r="AP37" s="1">
        <f>ABS(IK_diagnostics_degrees__3[[#This Row],[Column20]]-T36)</f>
        <v>0.73346600000000006</v>
      </c>
      <c r="AQ37" s="1">
        <f>ABS(IK_diagnostics_degrees__3[[#This Row],[Column21]]-U36)</f>
        <v>3.9165000000000005E-2</v>
      </c>
      <c r="AU37" s="8">
        <f>IK_diagnostics_frames__3[[#This Row],[Column1]]+AU36</f>
        <v>141</v>
      </c>
      <c r="AV37">
        <f ca="1">AVERAGE(INDIRECT(ADDRESS($AU36+2, AV$1)):INDIRECT(ADDRESS($AU37+1, AV$1)))</f>
        <v>1.1209749999999999E-2</v>
      </c>
      <c r="AW37">
        <f ca="1">AVERAGE(INDIRECT(ADDRESS($AU36+2, AW$1)):INDIRECT(ADDRESS($AU37+1, AW$1)))</f>
        <v>0.26644500000000004</v>
      </c>
      <c r="AX37">
        <f ca="1">AVERAGE(INDIRECT(ADDRESS($AU36+2, AX$1)):INDIRECT(ADDRESS($AU37+1, AX$1)))</f>
        <v>0</v>
      </c>
      <c r="AY37">
        <f ca="1">AVERAGE(INDIRECT(ADDRESS($AU36+2, AY$1)):INDIRECT(ADDRESS($AU37+1, AY$1)))</f>
        <v>1.2088475E-2</v>
      </c>
      <c r="AZ37">
        <f ca="1">AVERAGE(INDIRECT(ADDRESS($AU36+2, AZ$1)):INDIRECT(ADDRESS($AU37+1, AZ$1)))</f>
        <v>0.17871500000000001</v>
      </c>
      <c r="BA37">
        <f ca="1">AVERAGE(INDIRECT(ADDRESS($AU36+2, BA$1)):INDIRECT(ADDRESS($AU37+1, BA$1)))</f>
        <v>1.52048275E-2</v>
      </c>
      <c r="BB37">
        <f ca="1">AVERAGE(INDIRECT(ADDRESS($AU36+2, BB$1)):INDIRECT(ADDRESS($AU37+1, BB$1)))</f>
        <v>0.1078589999999999</v>
      </c>
      <c r="BC37">
        <f ca="1">AVERAGE(INDIRECT(ADDRESS($AU36+2, BC$1)):INDIRECT(ADDRESS($AU37+1, BC$1)))</f>
        <v>0.29689349999999998</v>
      </c>
      <c r="BD37">
        <f ca="1">AVERAGE(INDIRECT(ADDRESS($AU36+2, BD$1)):INDIRECT(ADDRESS($AU37+1, BD$1)))</f>
        <v>0.30941237500000002</v>
      </c>
      <c r="BE37">
        <f ca="1">AVERAGE(INDIRECT(ADDRESS($AU36+2, BE$1)):INDIRECT(ADDRESS($AU37+1, BE$1)))</f>
        <v>0.34004995421174999</v>
      </c>
      <c r="BF37">
        <f ca="1">AVERAGE(INDIRECT(ADDRESS($AU36+2, BF$1)):INDIRECT(ADDRESS($AU37+1, BF$1)))</f>
        <v>0.24427499999999996</v>
      </c>
      <c r="BG37">
        <f ca="1">AVERAGE(INDIRECT(ADDRESS($AU36+2, BG$1)):INDIRECT(ADDRESS($AU37+1, BG$1)))</f>
        <v>9.1872750000000003E-2</v>
      </c>
      <c r="BH37">
        <f ca="1">AVERAGE(INDIRECT(ADDRESS($AU36+2, BH$1)):INDIRECT(ADDRESS($AU37+1, BH$1)))</f>
        <v>0.25656499999999999</v>
      </c>
      <c r="BI37">
        <f ca="1">AVERAGE(INDIRECT(ADDRESS($AU36+2, BI$1)):INDIRECT(ADDRESS($AU37+1, BI$1)))</f>
        <v>1.4907550000000001E-3</v>
      </c>
      <c r="BJ37">
        <f ca="1">AVERAGE(INDIRECT(ADDRESS($AU36+2, BJ$1)):INDIRECT(ADDRESS($AU37+1, BJ$1)))</f>
        <v>0.13059024475000003</v>
      </c>
      <c r="BK37">
        <f ca="1">AVERAGE(INDIRECT(ADDRESS($AU36+2, BK$1)):INDIRECT(ADDRESS($AU37+1, BK$1)))</f>
        <v>0.15049467745199999</v>
      </c>
      <c r="BL37">
        <f ca="1">AVERAGE(INDIRECT(ADDRESS($AU36+2, BL$1)):INDIRECT(ADDRESS($AU37+1, BL$1)))</f>
        <v>0.32911180000000007</v>
      </c>
      <c r="BM37">
        <f ca="1">AVERAGE(INDIRECT(ADDRESS($AU36+2, BM$1)):INDIRECT(ADDRESS($AU37+1, BM$1)))</f>
        <v>0.32896249999999982</v>
      </c>
      <c r="BN37">
        <f ca="1">AVERAGE(INDIRECT(ADDRESS($AU36+2, BN$1)):INDIRECT(ADDRESS($AU37+1, BN$1)))</f>
        <v>0</v>
      </c>
      <c r="BO37">
        <f ca="1">AVERAGE(INDIRECT(ADDRESS($AU36+2, BO$1)):INDIRECT(ADDRESS($AU37+1, BO$1)))</f>
        <v>0.31542385000000006</v>
      </c>
      <c r="BP37">
        <f ca="1">AVERAGE(INDIRECT(ADDRESS($AU36+2, BP$1)):INDIRECT(ADDRESS($AU37+1, BP$1)))</f>
        <v>0.22111175</v>
      </c>
    </row>
    <row r="38" spans="1:68" x14ac:dyDescent="0.25">
      <c r="A38" s="1">
        <v>3.5752399999999999E-3</v>
      </c>
      <c r="B38" s="1">
        <v>1.4489300000000001</v>
      </c>
      <c r="C38" s="1" t="s">
        <v>22</v>
      </c>
      <c r="D38" s="1" t="s">
        <v>22</v>
      </c>
      <c r="E38" s="1">
        <v>1.6086199999999999</v>
      </c>
      <c r="F38" s="1">
        <v>1.09119E-4</v>
      </c>
      <c r="G38" s="1">
        <v>0.68663399999999997</v>
      </c>
      <c r="H38" s="1">
        <v>1.53013</v>
      </c>
      <c r="I38" s="1">
        <v>1.4007099999999999</v>
      </c>
      <c r="J38" s="1">
        <v>3.4884699999999998E-2</v>
      </c>
      <c r="K38" s="1">
        <v>1.2996099999999999</v>
      </c>
      <c r="L38" s="1">
        <v>0.439911</v>
      </c>
      <c r="M38" s="1">
        <v>0.160718</v>
      </c>
      <c r="N38" s="1" t="s">
        <v>22</v>
      </c>
      <c r="O38" s="1">
        <v>2.1222699999999999E-3</v>
      </c>
      <c r="P38" s="2">
        <v>2.31559E-5</v>
      </c>
      <c r="Q38" s="1">
        <v>0.15392800000000001</v>
      </c>
      <c r="R38" s="1">
        <v>2.2825799999999998</v>
      </c>
      <c r="S38" s="1">
        <v>5.7794500000000002E-3</v>
      </c>
      <c r="T38" s="1">
        <v>8.2826299999999998E-4</v>
      </c>
      <c r="U38" s="1">
        <v>1.49088</v>
      </c>
      <c r="V38" s="1" t="s">
        <v>23</v>
      </c>
      <c r="W38" s="1">
        <f>ABS(IK_diagnostics_degrees__3[[#This Row],[Column1]]-A37)</f>
        <v>1.18322E-3</v>
      </c>
      <c r="X38" s="1">
        <f>ABS(IK_diagnostics_degrees__3[[#This Row],[Column2]]-B37)</f>
        <v>0.26671999999999985</v>
      </c>
      <c r="Y38" s="1">
        <f>ABS(IK_diagnostics_degrees__3[[#This Row],[Column3]]-C37)</f>
        <v>2.1267899999999999E-3</v>
      </c>
      <c r="Z38" s="1">
        <f>ABS(IK_diagnostics_degrees__3[[#This Row],[Column4]]-D37)</f>
        <v>2.06953E-2</v>
      </c>
      <c r="AA38" s="1">
        <f>ABS(IK_diagnostics_degrees__3[[#This Row],[Column5]]-E37)</f>
        <v>0.59843000000000002</v>
      </c>
      <c r="AB38" s="1">
        <f>ABS(IK_diagnostics_degrees__3[[#This Row],[Column6]]-F37)</f>
        <v>1.09119E-4</v>
      </c>
      <c r="AC38" s="1">
        <f>ABS(IK_diagnostics_degrees__3[[#This Row],[Column7]]-G37)</f>
        <v>0.32611499999999999</v>
      </c>
      <c r="AD38" s="1">
        <f>ABS(IK_diagnostics_degrees__3[[#This Row],[Column8]]-H37)</f>
        <v>0.61911999999999989</v>
      </c>
      <c r="AE38" s="1">
        <f>ABS(IK_diagnostics_degrees__3[[#This Row],[Column9]]-I37)</f>
        <v>0.16437999999999997</v>
      </c>
      <c r="AF38" s="1">
        <f>ABS(IK_diagnostics_degrees__3[[#This Row],[Column10]]-J37)</f>
        <v>0.2843523</v>
      </c>
      <c r="AG38" s="1">
        <f>ABS(IK_diagnostics_degrees__3[[#This Row],[Column11]]-K37)</f>
        <v>0.31708000000000003</v>
      </c>
      <c r="AH38" s="1">
        <f>ABS(IK_diagnostics_degrees__3[[#This Row],[Column12]]-L37)</f>
        <v>0.38660109999999998</v>
      </c>
      <c r="AI38" s="1">
        <f>ABS(IK_diagnostics_degrees__3[[#This Row],[Column13]]-M37)</f>
        <v>0.92365200000000003</v>
      </c>
      <c r="AJ38" s="1">
        <f>ABS(IK_diagnostics_degrees__3[[#This Row],[Column14]]-N37)</f>
        <v>0</v>
      </c>
      <c r="AK38" s="1">
        <f>ABS(IK_diagnostics_degrees__3[[#This Row],[Column15]]-O37)</f>
        <v>0.49904672999999999</v>
      </c>
      <c r="AL38" s="1">
        <f>ABS(IK_diagnostics_degrees__3[[#This Row],[Column16]]-P37)</f>
        <v>2.31559E-5</v>
      </c>
      <c r="AM38" s="1">
        <f>ABS(IK_diagnostics_degrees__3[[#This Row],[Column17]]-Q37)</f>
        <v>4.6199000000000004E-2</v>
      </c>
      <c r="AN38" s="1">
        <f>ABS(IK_diagnostics_degrees__3[[#This Row],[Column18]]-R37)</f>
        <v>0.31654999999999989</v>
      </c>
      <c r="AO38" s="1">
        <f>ABS(IK_diagnostics_degrees__3[[#This Row],[Column19]]-S37)</f>
        <v>5.7794500000000002E-3</v>
      </c>
      <c r="AP38" s="1">
        <f>ABS(IK_diagnostics_degrees__3[[#This Row],[Column20]]-T37)</f>
        <v>0.99113073699999998</v>
      </c>
      <c r="AQ38" s="1">
        <f>ABS(IK_diagnostics_degrees__3[[#This Row],[Column21]]-U37)</f>
        <v>1.0016959999999999</v>
      </c>
      <c r="AU38" s="7">
        <f>IK_diagnostics_frames__3[[#This Row],[Column1]]+AU37</f>
        <v>144</v>
      </c>
      <c r="AV38">
        <f ca="1">AVERAGE(INDIRECT(ADDRESS($AU37+2, AV$1)):INDIRECT(ADDRESS($AU38+1, AV$1)))</f>
        <v>0.10151366666666667</v>
      </c>
      <c r="AW38">
        <f ca="1">AVERAGE(INDIRECT(ADDRESS($AU37+2, AW$1)):INDIRECT(ADDRESS($AU38+1, AW$1)))</f>
        <v>0.11782333333333332</v>
      </c>
      <c r="AX38">
        <f ca="1">AVERAGE(INDIRECT(ADDRESS($AU37+2, AX$1)):INDIRECT(ADDRESS($AU38+1, AX$1)))</f>
        <v>0</v>
      </c>
      <c r="AY38">
        <f ca="1">AVERAGE(INDIRECT(ADDRESS($AU37+2, AY$1)):INDIRECT(ADDRESS($AU38+1, AY$1)))</f>
        <v>7.7849500000000002E-2</v>
      </c>
      <c r="AZ38">
        <f ca="1">AVERAGE(INDIRECT(ADDRESS($AU37+2, AZ$1)):INDIRECT(ADDRESS($AU38+1, AZ$1)))</f>
        <v>0.21724999999999994</v>
      </c>
      <c r="BA38">
        <f ca="1">AVERAGE(INDIRECT(ADDRESS($AU37+2, BA$1)):INDIRECT(ADDRESS($AU38+1, BA$1)))</f>
        <v>3.7561096666666668E-2</v>
      </c>
      <c r="BB38">
        <f ca="1">AVERAGE(INDIRECT(ADDRESS($AU37+2, BB$1)):INDIRECT(ADDRESS($AU38+1, BB$1)))</f>
        <v>0.15908833333333339</v>
      </c>
      <c r="BC38">
        <f ca="1">AVERAGE(INDIRECT(ADDRESS($AU37+2, BC$1)):INDIRECT(ADDRESS($AU38+1, BC$1)))</f>
        <v>0.57867266666666672</v>
      </c>
      <c r="BD38">
        <f ca="1">AVERAGE(INDIRECT(ADDRESS($AU37+2, BD$1)):INDIRECT(ADDRESS($AU38+1, BD$1)))</f>
        <v>0.31286199999999997</v>
      </c>
      <c r="BE38">
        <f ca="1">AVERAGE(INDIRECT(ADDRESS($AU37+2, BE$1)):INDIRECT(ADDRESS($AU38+1, BE$1)))</f>
        <v>6.1050999999999995E-8</v>
      </c>
      <c r="BF38">
        <f ca="1">AVERAGE(INDIRECT(ADDRESS($AU37+2, BF$1)):INDIRECT(ADDRESS($AU38+1, BF$1)))</f>
        <v>9.8770000000000024E-2</v>
      </c>
      <c r="BG38">
        <f ca="1">AVERAGE(INDIRECT(ADDRESS($AU37+2, BG$1)):INDIRECT(ADDRESS($AU38+1, BG$1)))</f>
        <v>0.22305509999999998</v>
      </c>
      <c r="BH38">
        <f ca="1">AVERAGE(INDIRECT(ADDRESS($AU37+2, BH$1)):INDIRECT(ADDRESS($AU38+1, BH$1)))</f>
        <v>0.17453333333333332</v>
      </c>
      <c r="BI38">
        <f ca="1">AVERAGE(INDIRECT(ADDRESS($AU37+2, BI$1)):INDIRECT(ADDRESS($AU38+1, BI$1)))</f>
        <v>0.67421333333333333</v>
      </c>
      <c r="BJ38">
        <f ca="1">AVERAGE(INDIRECT(ADDRESS($AU37+2, BJ$1)):INDIRECT(ADDRESS($AU38+1, BJ$1)))</f>
        <v>0.69558366666666671</v>
      </c>
      <c r="BK38">
        <f ca="1">AVERAGE(INDIRECT(ADDRESS($AU37+2, BK$1)):INDIRECT(ADDRESS($AU38+1, BK$1)))</f>
        <v>2.9475566666666668E-3</v>
      </c>
      <c r="BL38">
        <f ca="1">AVERAGE(INDIRECT(ADDRESS($AU37+2, BL$1)):INDIRECT(ADDRESS($AU38+1, BL$1)))</f>
        <v>0.30743500000000001</v>
      </c>
      <c r="BM38">
        <f ca="1">AVERAGE(INDIRECT(ADDRESS($AU37+2, BM$1)):INDIRECT(ADDRESS($AU38+1, BM$1)))</f>
        <v>0.38982</v>
      </c>
      <c r="BN38">
        <f ca="1">AVERAGE(INDIRECT(ADDRESS($AU37+2, BN$1)):INDIRECT(ADDRESS($AU38+1, BN$1)))</f>
        <v>3.6714606666666664E-3</v>
      </c>
      <c r="BO38">
        <f ca="1">AVERAGE(INDIRECT(ADDRESS($AU37+2, BO$1)):INDIRECT(ADDRESS($AU38+1, BO$1)))</f>
        <v>6.471646666666668E-2</v>
      </c>
      <c r="BP38">
        <f ca="1">AVERAGE(INDIRECT(ADDRESS($AU37+2, BP$1)):INDIRECT(ADDRESS($AU38+1, BP$1)))</f>
        <v>0.34271733333333332</v>
      </c>
    </row>
    <row r="39" spans="1:68" x14ac:dyDescent="0.25">
      <c r="A39" s="2">
        <v>6.5334700000000003E-5</v>
      </c>
      <c r="B39" s="1">
        <v>1.46513</v>
      </c>
      <c r="C39" s="1">
        <v>3.8835099999999997E-2</v>
      </c>
      <c r="D39" s="1" t="s">
        <v>22</v>
      </c>
      <c r="E39" s="1">
        <v>1.8703700000000001</v>
      </c>
      <c r="F39" s="2">
        <v>5.5079900000000001E-5</v>
      </c>
      <c r="G39" s="1">
        <v>0.73907100000000003</v>
      </c>
      <c r="H39" s="1">
        <v>1.1572899999999999</v>
      </c>
      <c r="I39" s="1">
        <v>1.7974699999999999</v>
      </c>
      <c r="J39" s="1" t="s">
        <v>22</v>
      </c>
      <c r="K39" s="1">
        <v>1.1603600000000001</v>
      </c>
      <c r="L39" s="1">
        <v>0.29442000000000002</v>
      </c>
      <c r="M39" s="1">
        <v>0.23643</v>
      </c>
      <c r="N39" s="1" t="s">
        <v>22</v>
      </c>
      <c r="O39" s="1">
        <v>0.24514</v>
      </c>
      <c r="P39" s="1">
        <v>0.36896299999999999</v>
      </c>
      <c r="Q39" s="1">
        <v>1.01197</v>
      </c>
      <c r="R39" s="1">
        <v>2.6379199999999998</v>
      </c>
      <c r="S39" s="1" t="s">
        <v>22</v>
      </c>
      <c r="T39" s="1">
        <v>0.18224099999999999</v>
      </c>
      <c r="U39" s="1">
        <v>1.5439400000000001</v>
      </c>
      <c r="V39" s="1" t="s">
        <v>23</v>
      </c>
      <c r="W39" s="1">
        <f>ABS(IK_diagnostics_degrees__3[[#This Row],[Column1]]-A38)</f>
        <v>3.5099052999999999E-3</v>
      </c>
      <c r="X39" s="1">
        <f>ABS(IK_diagnostics_degrees__3[[#This Row],[Column2]]-B38)</f>
        <v>1.6199999999999992E-2</v>
      </c>
      <c r="Y39" s="1">
        <f>ABS(IK_diagnostics_degrees__3[[#This Row],[Column3]]-C38)</f>
        <v>3.8835099999999997E-2</v>
      </c>
      <c r="Z39" s="1">
        <f>ABS(IK_diagnostics_degrees__3[[#This Row],[Column4]]-D38)</f>
        <v>0</v>
      </c>
      <c r="AA39" s="1">
        <f>ABS(IK_diagnostics_degrees__3[[#This Row],[Column5]]-E38)</f>
        <v>0.26175000000000015</v>
      </c>
      <c r="AB39" s="1">
        <f>ABS(IK_diagnostics_degrees__3[[#This Row],[Column6]]-F38)</f>
        <v>5.4039099999999996E-5</v>
      </c>
      <c r="AC39" s="1">
        <f>ABS(IK_diagnostics_degrees__3[[#This Row],[Column7]]-G38)</f>
        <v>5.2437000000000067E-2</v>
      </c>
      <c r="AD39" s="1">
        <f>ABS(IK_diagnostics_degrees__3[[#This Row],[Column8]]-H38)</f>
        <v>0.37284000000000006</v>
      </c>
      <c r="AE39" s="1">
        <f>ABS(IK_diagnostics_degrees__3[[#This Row],[Column9]]-I38)</f>
        <v>0.39676</v>
      </c>
      <c r="AF39" s="1">
        <f>ABS(IK_diagnostics_degrees__3[[#This Row],[Column10]]-J38)</f>
        <v>3.4884699999999998E-2</v>
      </c>
      <c r="AG39" s="1">
        <f>ABS(IK_diagnostics_degrees__3[[#This Row],[Column11]]-K38)</f>
        <v>0.13924999999999987</v>
      </c>
      <c r="AH39" s="1">
        <f>ABS(IK_diagnostics_degrees__3[[#This Row],[Column12]]-L38)</f>
        <v>0.14549099999999998</v>
      </c>
      <c r="AI39" s="1">
        <f>ABS(IK_diagnostics_degrees__3[[#This Row],[Column13]]-M38)</f>
        <v>7.5712000000000002E-2</v>
      </c>
      <c r="AJ39" s="1">
        <f>ABS(IK_diagnostics_degrees__3[[#This Row],[Column14]]-N38)</f>
        <v>0</v>
      </c>
      <c r="AK39" s="1">
        <f>ABS(IK_diagnostics_degrees__3[[#This Row],[Column15]]-O38)</f>
        <v>0.24301772999999999</v>
      </c>
      <c r="AL39" s="1">
        <f>ABS(IK_diagnostics_degrees__3[[#This Row],[Column16]]-P38)</f>
        <v>0.36893984409999997</v>
      </c>
      <c r="AM39" s="1">
        <f>ABS(IK_diagnostics_degrees__3[[#This Row],[Column17]]-Q38)</f>
        <v>0.85804199999999997</v>
      </c>
      <c r="AN39" s="1">
        <f>ABS(IK_diagnostics_degrees__3[[#This Row],[Column18]]-R38)</f>
        <v>0.35533999999999999</v>
      </c>
      <c r="AO39" s="1">
        <f>ABS(IK_diagnostics_degrees__3[[#This Row],[Column19]]-S38)</f>
        <v>5.7794500000000002E-3</v>
      </c>
      <c r="AP39" s="1">
        <f>ABS(IK_diagnostics_degrees__3[[#This Row],[Column20]]-T38)</f>
        <v>0.18141273699999999</v>
      </c>
      <c r="AQ39" s="1">
        <f>ABS(IK_diagnostics_degrees__3[[#This Row],[Column21]]-U38)</f>
        <v>5.3060000000000107E-2</v>
      </c>
      <c r="AU39" s="8">
        <f>IK_diagnostics_frames__3[[#This Row],[Column1]]+AU38</f>
        <v>147</v>
      </c>
      <c r="AV39">
        <f ca="1">AVERAGE(INDIRECT(ADDRESS($AU38+2, AV$1)):INDIRECT(ADDRESS($AU39+1, AV$1)))</f>
        <v>0.22387333333333329</v>
      </c>
      <c r="AW39">
        <f ca="1">AVERAGE(INDIRECT(ADDRESS($AU38+2, AW$1)):INDIRECT(ADDRESS($AU39+1, AW$1)))</f>
        <v>0.13518666666666665</v>
      </c>
      <c r="AX39">
        <f ca="1">AVERAGE(INDIRECT(ADDRESS($AU38+2, AX$1)):INDIRECT(ADDRESS($AU39+1, AX$1)))</f>
        <v>4.6879000000000001E-3</v>
      </c>
      <c r="AY39">
        <f ca="1">AVERAGE(INDIRECT(ADDRESS($AU38+2, AY$1)):INDIRECT(ADDRESS($AU39+1, AY$1)))</f>
        <v>1.7310666666666658E-2</v>
      </c>
      <c r="AZ39">
        <f ca="1">AVERAGE(INDIRECT(ADDRESS($AU38+2, AZ$1)):INDIRECT(ADDRESS($AU39+1, AZ$1)))</f>
        <v>9.0723333333333267E-2</v>
      </c>
      <c r="BA39">
        <f ca="1">AVERAGE(INDIRECT(ADDRESS($AU38+2, BA$1)):INDIRECT(ADDRESS($AU39+1, BA$1)))</f>
        <v>5.8245533333333342E-2</v>
      </c>
      <c r="BB39">
        <f ca="1">AVERAGE(INDIRECT(ADDRESS($AU38+2, BB$1)):INDIRECT(ADDRESS($AU39+1, BB$1)))</f>
        <v>8.4499999999999978E-2</v>
      </c>
      <c r="BC39">
        <f ca="1">AVERAGE(INDIRECT(ADDRESS($AU38+2, BC$1)):INDIRECT(ADDRESS($AU39+1, BC$1)))</f>
        <v>2.9143333333333299E-2</v>
      </c>
      <c r="BD39">
        <f ca="1">AVERAGE(INDIRECT(ADDRESS($AU38+2, BD$1)):INDIRECT(ADDRESS($AU39+1, BD$1)))</f>
        <v>0.46057333333333345</v>
      </c>
      <c r="BE39">
        <f ca="1">AVERAGE(INDIRECT(ADDRESS($AU38+2, BE$1)):INDIRECT(ADDRESS($AU39+1, BE$1)))</f>
        <v>7.7876333333333339E-2</v>
      </c>
      <c r="BF39">
        <f ca="1">AVERAGE(INDIRECT(ADDRESS($AU38+2, BF$1)):INDIRECT(ADDRESS($AU39+1, BF$1)))</f>
        <v>0.12592999999999996</v>
      </c>
      <c r="BG39">
        <f ca="1">AVERAGE(INDIRECT(ADDRESS($AU38+2, BG$1)):INDIRECT(ADDRESS($AU39+1, BG$1)))</f>
        <v>5.3687233333333334E-2</v>
      </c>
      <c r="BH39">
        <f ca="1">AVERAGE(INDIRECT(ADDRESS($AU38+2, BH$1)):INDIRECT(ADDRESS($AU39+1, BH$1)))</f>
        <v>0.30736666666666668</v>
      </c>
      <c r="BI39">
        <f ca="1">AVERAGE(INDIRECT(ADDRESS($AU38+2, BI$1)):INDIRECT(ADDRESS($AU39+1, BI$1)))</f>
        <v>0.41677333333333316</v>
      </c>
      <c r="BJ39">
        <f ca="1">AVERAGE(INDIRECT(ADDRESS($AU38+2, BJ$1)):INDIRECT(ADDRESS($AU39+1, BJ$1)))</f>
        <v>0.38764666666666653</v>
      </c>
      <c r="BK39">
        <f ca="1">AVERAGE(INDIRECT(ADDRESS($AU38+2, BK$1)):INDIRECT(ADDRESS($AU39+1, BK$1)))</f>
        <v>1.5598933333333332E-6</v>
      </c>
      <c r="BL39">
        <f ca="1">AVERAGE(INDIRECT(ADDRESS($AU38+2, BL$1)):INDIRECT(ADDRESS($AU39+1, BL$1)))</f>
        <v>5.5720659999999998E-2</v>
      </c>
      <c r="BM39">
        <f ca="1">AVERAGE(INDIRECT(ADDRESS($AU38+2, BM$1)):INDIRECT(ADDRESS($AU39+1, BM$1)))</f>
        <v>8.1039999999999932E-2</v>
      </c>
      <c r="BN39">
        <f ca="1">AVERAGE(INDIRECT(ADDRESS($AU38+2, BN$1)):INDIRECT(ADDRESS($AU39+1, BN$1)))</f>
        <v>9.7753101333333328E-2</v>
      </c>
      <c r="BO39">
        <f ca="1">AVERAGE(INDIRECT(ADDRESS($AU38+2, BO$1)):INDIRECT(ADDRESS($AU39+1, BO$1)))</f>
        <v>7.1508000000000002E-2</v>
      </c>
      <c r="BP39">
        <f ca="1">AVERAGE(INDIRECT(ADDRESS($AU38+2, BP$1)):INDIRECT(ADDRESS($AU39+1, BP$1)))</f>
        <v>0.11828966666666668</v>
      </c>
    </row>
    <row r="40" spans="1:68" x14ac:dyDescent="0.25">
      <c r="A40" s="1" t="s">
        <v>22</v>
      </c>
      <c r="B40" s="1">
        <v>1.4456500000000001</v>
      </c>
      <c r="C40" s="1">
        <v>1.3293000000000001E-3</v>
      </c>
      <c r="D40" s="1">
        <v>7.9146900000000005E-4</v>
      </c>
      <c r="E40" s="1">
        <v>1.9047700000000001</v>
      </c>
      <c r="F40" s="1" t="s">
        <v>22</v>
      </c>
      <c r="G40" s="1">
        <v>0.65005900000000005</v>
      </c>
      <c r="H40" s="1">
        <v>1.1878299999999999</v>
      </c>
      <c r="I40" s="1">
        <v>1.8117099999999999</v>
      </c>
      <c r="J40" s="1">
        <v>4.36792E-3</v>
      </c>
      <c r="K40" s="1">
        <v>1.23194</v>
      </c>
      <c r="L40" s="1">
        <v>0.30206100000000002</v>
      </c>
      <c r="M40" s="1">
        <v>1.0069399999999999</v>
      </c>
      <c r="N40" s="1">
        <v>1.52264E-3</v>
      </c>
      <c r="O40" s="1">
        <v>0.31034800000000001</v>
      </c>
      <c r="P40" s="1">
        <v>0.34712100000000001</v>
      </c>
      <c r="Q40" s="1">
        <v>1.01593</v>
      </c>
      <c r="R40" s="1">
        <v>2.6114700000000002</v>
      </c>
      <c r="S40" s="1" t="s">
        <v>22</v>
      </c>
      <c r="T40" s="1">
        <v>0.192026</v>
      </c>
      <c r="U40" s="1">
        <v>1.51492</v>
      </c>
      <c r="V40" s="1" t="s">
        <v>23</v>
      </c>
      <c r="W40" s="1">
        <f>ABS(IK_diagnostics_degrees__3[[#This Row],[Column1]]-A39)</f>
        <v>6.5334700000000003E-5</v>
      </c>
      <c r="X40" s="1">
        <f>ABS(IK_diagnostics_degrees__3[[#This Row],[Column2]]-B39)</f>
        <v>1.9479999999999942E-2</v>
      </c>
      <c r="Y40" s="1">
        <f>ABS(IK_diagnostics_degrees__3[[#This Row],[Column3]]-C39)</f>
        <v>3.7505799999999999E-2</v>
      </c>
      <c r="Z40" s="1">
        <f>ABS(IK_diagnostics_degrees__3[[#This Row],[Column4]]-D39)</f>
        <v>7.9146900000000005E-4</v>
      </c>
      <c r="AA40" s="1">
        <f>ABS(IK_diagnostics_degrees__3[[#This Row],[Column5]]-E39)</f>
        <v>3.4399999999999986E-2</v>
      </c>
      <c r="AB40" s="1">
        <f>ABS(IK_diagnostics_degrees__3[[#This Row],[Column6]]-F39)</f>
        <v>5.5079900000000001E-5</v>
      </c>
      <c r="AC40" s="1">
        <f>ABS(IK_diagnostics_degrees__3[[#This Row],[Column7]]-G39)</f>
        <v>8.901199999999998E-2</v>
      </c>
      <c r="AD40" s="1">
        <f>ABS(IK_diagnostics_degrees__3[[#This Row],[Column8]]-H39)</f>
        <v>3.0540000000000012E-2</v>
      </c>
      <c r="AE40" s="1">
        <f>ABS(IK_diagnostics_degrees__3[[#This Row],[Column9]]-I39)</f>
        <v>1.424000000000003E-2</v>
      </c>
      <c r="AF40" s="1">
        <f>ABS(IK_diagnostics_degrees__3[[#This Row],[Column10]]-J39)</f>
        <v>4.36792E-3</v>
      </c>
      <c r="AG40" s="1">
        <f>ABS(IK_diagnostics_degrees__3[[#This Row],[Column11]]-K39)</f>
        <v>7.1579999999999977E-2</v>
      </c>
      <c r="AH40" s="1">
        <f>ABS(IK_diagnostics_degrees__3[[#This Row],[Column12]]-L39)</f>
        <v>7.6410000000000089E-3</v>
      </c>
      <c r="AI40" s="1">
        <f>ABS(IK_diagnostics_degrees__3[[#This Row],[Column13]]-M39)</f>
        <v>0.77050999999999992</v>
      </c>
      <c r="AJ40" s="1">
        <f>ABS(IK_diagnostics_degrees__3[[#This Row],[Column14]]-N39)</f>
        <v>1.52264E-3</v>
      </c>
      <c r="AK40" s="1">
        <f>ABS(IK_diagnostics_degrees__3[[#This Row],[Column15]]-O39)</f>
        <v>6.5208000000000016E-2</v>
      </c>
      <c r="AL40" s="1">
        <f>ABS(IK_diagnostics_degrees__3[[#This Row],[Column16]]-P39)</f>
        <v>2.1841999999999973E-2</v>
      </c>
      <c r="AM40" s="1">
        <f>ABS(IK_diagnostics_degrees__3[[#This Row],[Column17]]-Q39)</f>
        <v>3.9599999999999635E-3</v>
      </c>
      <c r="AN40" s="1">
        <f>ABS(IK_diagnostics_degrees__3[[#This Row],[Column18]]-R39)</f>
        <v>2.644999999999964E-2</v>
      </c>
      <c r="AO40" s="1">
        <f>ABS(IK_diagnostics_degrees__3[[#This Row],[Column19]]-S39)</f>
        <v>0</v>
      </c>
      <c r="AP40" s="1">
        <f>ABS(IK_diagnostics_degrees__3[[#This Row],[Column20]]-T39)</f>
        <v>9.7850000000000159E-3</v>
      </c>
      <c r="AQ40" s="1">
        <f>ABS(IK_diagnostics_degrees__3[[#This Row],[Column21]]-U39)</f>
        <v>2.9020000000000046E-2</v>
      </c>
      <c r="AU40" s="7">
        <f>IK_diagnostics_frames__3[[#This Row],[Column1]]+AU39</f>
        <v>151</v>
      </c>
      <c r="AV40">
        <f ca="1">AVERAGE(INDIRECT(ADDRESS($AU39+2, AV$1)):INDIRECT(ADDRESS($AU40+1, AV$1)))</f>
        <v>0.10916025000000001</v>
      </c>
      <c r="AW40">
        <f ca="1">AVERAGE(INDIRECT(ADDRESS($AU39+2, AW$1)):INDIRECT(ADDRESS($AU40+1, AW$1)))</f>
        <v>9.4914999999999972E-2</v>
      </c>
      <c r="AX40">
        <f ca="1">AVERAGE(INDIRECT(ADDRESS($AU39+2, AX$1)):INDIRECT(ADDRESS($AU40+1, AX$1)))</f>
        <v>7.1937459500000002E-3</v>
      </c>
      <c r="AY40">
        <f ca="1">AVERAGE(INDIRECT(ADDRESS($AU39+2, AY$1)):INDIRECT(ADDRESS($AU40+1, AY$1)))</f>
        <v>6.1363250000000001E-2</v>
      </c>
      <c r="AZ40">
        <f ca="1">AVERAGE(INDIRECT(ADDRESS($AU39+2, AZ$1)):INDIRECT(ADDRESS($AU40+1, AZ$1)))</f>
        <v>0.12928749999999994</v>
      </c>
      <c r="BA40">
        <f ca="1">AVERAGE(INDIRECT(ADDRESS($AU39+2, BA$1)):INDIRECT(ADDRESS($AU40+1, BA$1)))</f>
        <v>2.9309000000000002E-2</v>
      </c>
      <c r="BB40">
        <f ca="1">AVERAGE(INDIRECT(ADDRESS($AU39+2, BB$1)):INDIRECT(ADDRESS($AU40+1, BB$1)))</f>
        <v>0.10540374999999999</v>
      </c>
      <c r="BC40">
        <f ca="1">AVERAGE(INDIRECT(ADDRESS($AU39+2, BC$1)):INDIRECT(ADDRESS($AU40+1, BC$1)))</f>
        <v>0.12863750000000007</v>
      </c>
      <c r="BD40">
        <f ca="1">AVERAGE(INDIRECT(ADDRESS($AU39+2, BD$1)):INDIRECT(ADDRESS($AU40+1, BD$1)))</f>
        <v>0.353155</v>
      </c>
      <c r="BE40">
        <f ca="1">AVERAGE(INDIRECT(ADDRESS($AU39+2, BE$1)):INDIRECT(ADDRESS($AU40+1, BE$1)))</f>
        <v>5.6827124999999992E-2</v>
      </c>
      <c r="BF40">
        <f ca="1">AVERAGE(INDIRECT(ADDRESS($AU39+2, BF$1)):INDIRECT(ADDRESS($AU40+1, BF$1)))</f>
        <v>0.24107000000000012</v>
      </c>
      <c r="BG40">
        <f ca="1">AVERAGE(INDIRECT(ADDRESS($AU39+2, BG$1)):INDIRECT(ADDRESS($AU40+1, BG$1)))</f>
        <v>9.8619749999999992E-2</v>
      </c>
      <c r="BH40">
        <f ca="1">AVERAGE(INDIRECT(ADDRESS($AU39+2, BH$1)):INDIRECT(ADDRESS($AU40+1, BH$1)))</f>
        <v>0.66573805000000008</v>
      </c>
      <c r="BI40">
        <f ca="1">AVERAGE(INDIRECT(ADDRESS($AU39+2, BI$1)):INDIRECT(ADDRESS($AU40+1, BI$1)))</f>
        <v>0.5201349999999999</v>
      </c>
      <c r="BJ40">
        <f ca="1">AVERAGE(INDIRECT(ADDRESS($AU39+2, BJ$1)):INDIRECT(ADDRESS($AU40+1, BJ$1)))</f>
        <v>0.50088549999999998</v>
      </c>
      <c r="BK40">
        <f ca="1">AVERAGE(INDIRECT(ADDRESS($AU39+2, BK$1)):INDIRECT(ADDRESS($AU40+1, BK$1)))</f>
        <v>6.3152E-2</v>
      </c>
      <c r="BL40">
        <f ca="1">AVERAGE(INDIRECT(ADDRESS($AU39+2, BL$1)):INDIRECT(ADDRESS($AU40+1, BL$1)))</f>
        <v>5.1685249999999995E-2</v>
      </c>
      <c r="BM40">
        <f ca="1">AVERAGE(INDIRECT(ADDRESS($AU39+2, BM$1)):INDIRECT(ADDRESS($AU40+1, BM$1)))</f>
        <v>0.1446925</v>
      </c>
      <c r="BN40">
        <f ca="1">AVERAGE(INDIRECT(ADDRESS($AU39+2, BN$1)):INDIRECT(ADDRESS($AU40+1, BN$1)))</f>
        <v>0.10009324999999999</v>
      </c>
      <c r="BO40">
        <f ca="1">AVERAGE(INDIRECT(ADDRESS($AU39+2, BO$1)):INDIRECT(ADDRESS($AU40+1, BO$1)))</f>
        <v>0.33612824999999996</v>
      </c>
      <c r="BP40">
        <f ca="1">AVERAGE(INDIRECT(ADDRESS($AU39+2, BP$1)):INDIRECT(ADDRESS($AU40+1, BP$1)))</f>
        <v>8.2679999999999962E-2</v>
      </c>
    </row>
    <row r="41" spans="1:68" x14ac:dyDescent="0.25">
      <c r="A41" s="1" t="s">
        <v>22</v>
      </c>
      <c r="B41" s="1">
        <v>1.43899</v>
      </c>
      <c r="C41" s="1">
        <v>1.6510900000000001E-4</v>
      </c>
      <c r="D41" s="1">
        <v>7.9342900000000001E-4</v>
      </c>
      <c r="E41" s="1">
        <v>1.90757</v>
      </c>
      <c r="F41" s="1" t="s">
        <v>22</v>
      </c>
      <c r="G41" s="1">
        <v>0.62792099999999995</v>
      </c>
      <c r="H41" s="1">
        <v>1.2250399999999999</v>
      </c>
      <c r="I41" s="1">
        <v>1.8065</v>
      </c>
      <c r="J41" s="1">
        <v>6.0224900000000001E-3</v>
      </c>
      <c r="K41" s="1">
        <v>1.2579100000000001</v>
      </c>
      <c r="L41" s="1">
        <v>0.30594900000000003</v>
      </c>
      <c r="M41" s="1">
        <v>1.1151899999999999</v>
      </c>
      <c r="N41" s="1">
        <v>2.16078E-4</v>
      </c>
      <c r="O41" s="1">
        <v>0.31983200000000001</v>
      </c>
      <c r="P41" s="1">
        <v>0.29338999999999998</v>
      </c>
      <c r="Q41" s="1">
        <v>1.01485</v>
      </c>
      <c r="R41" s="1">
        <v>2.6155499999999998</v>
      </c>
      <c r="S41" s="1" t="s">
        <v>22</v>
      </c>
      <c r="T41" s="1">
        <v>0.17991699999999999</v>
      </c>
      <c r="U41" s="1">
        <v>1.4813400000000001</v>
      </c>
      <c r="V41" s="1" t="s">
        <v>23</v>
      </c>
      <c r="W41" s="1">
        <f>ABS(IK_diagnostics_degrees__3[[#This Row],[Column1]]-A40)</f>
        <v>0</v>
      </c>
      <c r="X41" s="1">
        <f>ABS(IK_diagnostics_degrees__3[[#This Row],[Column2]]-B40)</f>
        <v>6.6600000000001103E-3</v>
      </c>
      <c r="Y41" s="1">
        <f>ABS(IK_diagnostics_degrees__3[[#This Row],[Column3]]-C40)</f>
        <v>1.164191E-3</v>
      </c>
      <c r="Z41" s="1">
        <f>ABS(IK_diagnostics_degrees__3[[#This Row],[Column4]]-D40)</f>
        <v>1.9599999999999609E-6</v>
      </c>
      <c r="AA41" s="1">
        <f>ABS(IK_diagnostics_degrees__3[[#This Row],[Column5]]-E40)</f>
        <v>2.7999999999999137E-3</v>
      </c>
      <c r="AB41" s="1">
        <f>ABS(IK_diagnostics_degrees__3[[#This Row],[Column6]]-F40)</f>
        <v>0</v>
      </c>
      <c r="AC41" s="1">
        <f>ABS(IK_diagnostics_degrees__3[[#This Row],[Column7]]-G40)</f>
        <v>2.2138000000000102E-2</v>
      </c>
      <c r="AD41" s="1">
        <f>ABS(IK_diagnostics_degrees__3[[#This Row],[Column8]]-H40)</f>
        <v>3.7209999999999965E-2</v>
      </c>
      <c r="AE41" s="1">
        <f>ABS(IK_diagnostics_degrees__3[[#This Row],[Column9]]-I40)</f>
        <v>5.2099999999999369E-3</v>
      </c>
      <c r="AF41" s="1">
        <f>ABS(IK_diagnostics_degrees__3[[#This Row],[Column10]]-J40)</f>
        <v>1.6545700000000002E-3</v>
      </c>
      <c r="AG41" s="1">
        <f>ABS(IK_diagnostics_degrees__3[[#This Row],[Column11]]-K40)</f>
        <v>2.5970000000000049E-2</v>
      </c>
      <c r="AH41" s="1">
        <f>ABS(IK_diagnostics_degrees__3[[#This Row],[Column12]]-L40)</f>
        <v>3.8880000000000026E-3</v>
      </c>
      <c r="AI41" s="1">
        <f>ABS(IK_diagnostics_degrees__3[[#This Row],[Column13]]-M40)</f>
        <v>0.10824999999999996</v>
      </c>
      <c r="AJ41" s="1">
        <f>ABS(IK_diagnostics_degrees__3[[#This Row],[Column14]]-N40)</f>
        <v>1.306562E-3</v>
      </c>
      <c r="AK41" s="1">
        <f>ABS(IK_diagnostics_degrees__3[[#This Row],[Column15]]-O40)</f>
        <v>9.4839999999999924E-3</v>
      </c>
      <c r="AL41" s="1">
        <f>ABS(IK_diagnostics_degrees__3[[#This Row],[Column16]]-P40)</f>
        <v>5.3731000000000029E-2</v>
      </c>
      <c r="AM41" s="1">
        <f>ABS(IK_diagnostics_degrees__3[[#This Row],[Column17]]-Q40)</f>
        <v>1.0799999999999699E-3</v>
      </c>
      <c r="AN41" s="1">
        <f>ABS(IK_diagnostics_degrees__3[[#This Row],[Column18]]-R40)</f>
        <v>4.0799999999996395E-3</v>
      </c>
      <c r="AO41" s="1">
        <f>ABS(IK_diagnostics_degrees__3[[#This Row],[Column19]]-S40)</f>
        <v>0</v>
      </c>
      <c r="AP41" s="1">
        <f>ABS(IK_diagnostics_degrees__3[[#This Row],[Column20]]-T40)</f>
        <v>1.2109000000000009E-2</v>
      </c>
      <c r="AQ41" s="1">
        <f>ABS(IK_diagnostics_degrees__3[[#This Row],[Column21]]-U40)</f>
        <v>3.3579999999999943E-2</v>
      </c>
      <c r="AU41" s="8">
        <f>IK_diagnostics_frames__3[[#This Row],[Column1]]+AU40</f>
        <v>156</v>
      </c>
      <c r="AV41">
        <f ca="1">AVERAGE(INDIRECT(ADDRESS($AU40+2, AV$1)):INDIRECT(ADDRESS($AU41+1, AV$1)))</f>
        <v>0</v>
      </c>
      <c r="AW41">
        <f ca="1">AVERAGE(INDIRECT(ADDRESS($AU40+2, AW$1)):INDIRECT(ADDRESS($AU41+1, AW$1)))</f>
        <v>8.2658000000000037E-2</v>
      </c>
      <c r="AX41">
        <f ca="1">AVERAGE(INDIRECT(ADDRESS($AU40+2, AX$1)):INDIRECT(ADDRESS($AU41+1, AX$1)))</f>
        <v>1.1201560000000001E-2</v>
      </c>
      <c r="AY41">
        <f ca="1">AVERAGE(INDIRECT(ADDRESS($AU40+2, AY$1)):INDIRECT(ADDRESS($AU41+1, AY$1)))</f>
        <v>1.4349720000000001E-4</v>
      </c>
      <c r="AZ41">
        <f ca="1">AVERAGE(INDIRECT(ADDRESS($AU40+2, AZ$1)):INDIRECT(ADDRESS($AU41+1, AZ$1)))</f>
        <v>0.15452200000000005</v>
      </c>
      <c r="BA41">
        <f ca="1">AVERAGE(INDIRECT(ADDRESS($AU40+2, BA$1)):INDIRECT(ADDRESS($AU41+1, BA$1)))</f>
        <v>7.9679985336599986E-3</v>
      </c>
      <c r="BB41">
        <f ca="1">AVERAGE(INDIRECT(ADDRESS($AU40+2, BB$1)):INDIRECT(ADDRESS($AU41+1, BB$1)))</f>
        <v>0.1229992</v>
      </c>
      <c r="BC41">
        <f ca="1">AVERAGE(INDIRECT(ADDRESS($AU40+2, BC$1)):INDIRECT(ADDRESS($AU41+1, BC$1)))</f>
        <v>0.12047999999999996</v>
      </c>
      <c r="BD41">
        <f ca="1">AVERAGE(INDIRECT(ADDRESS($AU40+2, BD$1)):INDIRECT(ADDRESS($AU41+1, BD$1)))</f>
        <v>0.1051334</v>
      </c>
      <c r="BE41">
        <f ca="1">AVERAGE(INDIRECT(ADDRESS($AU40+2, BE$1)):INDIRECT(ADDRESS($AU41+1, BE$1)))</f>
        <v>2.9215598000000002E-2</v>
      </c>
      <c r="BF41">
        <f ca="1">AVERAGE(INDIRECT(ADDRESS($AU40+2, BF$1)):INDIRECT(ADDRESS($AU41+1, BF$1)))</f>
        <v>6.571400000000005E-2</v>
      </c>
      <c r="BG41">
        <f ca="1">AVERAGE(INDIRECT(ADDRESS($AU40+2, BG$1)):INDIRECT(ADDRESS($AU41+1, BG$1)))</f>
        <v>9.1917600000000002E-2</v>
      </c>
      <c r="BH41">
        <f ca="1">AVERAGE(INDIRECT(ADDRESS($AU40+2, BH$1)):INDIRECT(ADDRESS($AU41+1, BH$1)))</f>
        <v>0.49837799999999993</v>
      </c>
      <c r="BI41">
        <f ca="1">AVERAGE(INDIRECT(ADDRESS($AU40+2, BI$1)):INDIRECT(ADDRESS($AU41+1, BI$1)))</f>
        <v>0</v>
      </c>
      <c r="BJ41">
        <f ca="1">AVERAGE(INDIRECT(ADDRESS($AU40+2, BJ$1)):INDIRECT(ADDRESS($AU41+1, BJ$1)))</f>
        <v>7.7129000000000003E-2</v>
      </c>
      <c r="BK41">
        <f ca="1">AVERAGE(INDIRECT(ADDRESS($AU40+2, BK$1)):INDIRECT(ADDRESS($AU41+1, BK$1)))</f>
        <v>0.16460320000000001</v>
      </c>
      <c r="BL41">
        <f ca="1">AVERAGE(INDIRECT(ADDRESS($AU40+2, BL$1)):INDIRECT(ADDRESS($AU41+1, BL$1)))</f>
        <v>0.17283100000000001</v>
      </c>
      <c r="BM41">
        <f ca="1">AVERAGE(INDIRECT(ADDRESS($AU40+2, BM$1)):INDIRECT(ADDRESS($AU41+1, BM$1)))</f>
        <v>5.8192000000000021E-2</v>
      </c>
      <c r="BN41">
        <f ca="1">AVERAGE(INDIRECT(ADDRESS($AU40+2, BN$1)):INDIRECT(ADDRESS($AU41+1, BN$1)))</f>
        <v>1.0357240000000001E-5</v>
      </c>
      <c r="BO41">
        <f ca="1">AVERAGE(INDIRECT(ADDRESS($AU40+2, BO$1)):INDIRECT(ADDRESS($AU41+1, BO$1)))</f>
        <v>0.22181283600000007</v>
      </c>
      <c r="BP41">
        <f ca="1">AVERAGE(INDIRECT(ADDRESS($AU40+2, BP$1)):INDIRECT(ADDRESS($AU41+1, BP$1)))</f>
        <v>0.19310540000000004</v>
      </c>
    </row>
    <row r="42" spans="1:68" x14ac:dyDescent="0.25">
      <c r="A42" s="1" t="s">
        <v>22</v>
      </c>
      <c r="B42" s="1">
        <v>1.4436599999999999</v>
      </c>
      <c r="C42" s="2">
        <v>6.8855100000000003E-6</v>
      </c>
      <c r="D42" s="2">
        <v>3.9105800000000001E-5</v>
      </c>
      <c r="E42" s="1">
        <v>1.9023099999999999</v>
      </c>
      <c r="F42" s="1" t="s">
        <v>22</v>
      </c>
      <c r="G42" s="1">
        <v>0.61383100000000002</v>
      </c>
      <c r="H42" s="1">
        <v>1.2448399999999999</v>
      </c>
      <c r="I42" s="1">
        <v>1.8085899999999999</v>
      </c>
      <c r="J42" s="1">
        <v>8.9646599999999993E-3</v>
      </c>
      <c r="K42" s="1">
        <v>1.2803</v>
      </c>
      <c r="L42" s="1">
        <v>0.30813400000000002</v>
      </c>
      <c r="M42" s="1">
        <v>1.22759</v>
      </c>
      <c r="N42" s="2">
        <v>1.2049799999999999E-5</v>
      </c>
      <c r="O42" s="1">
        <v>0.33038800000000001</v>
      </c>
      <c r="P42" s="1">
        <v>0.27388899999999999</v>
      </c>
      <c r="Q42" s="1">
        <v>1.0167200000000001</v>
      </c>
      <c r="R42" s="1">
        <v>2.61747</v>
      </c>
      <c r="S42" s="1" t="s">
        <v>22</v>
      </c>
      <c r="T42" s="1">
        <v>0.171068</v>
      </c>
      <c r="U42" s="1">
        <v>1.44981</v>
      </c>
      <c r="V42" s="1" t="s">
        <v>23</v>
      </c>
      <c r="W42" s="1">
        <f>ABS(IK_diagnostics_degrees__3[[#This Row],[Column1]]-A41)</f>
        <v>0</v>
      </c>
      <c r="X42" s="1">
        <f>ABS(IK_diagnostics_degrees__3[[#This Row],[Column2]]-B41)</f>
        <v>4.669999999999952E-3</v>
      </c>
      <c r="Y42" s="1">
        <f>ABS(IK_diagnostics_degrees__3[[#This Row],[Column3]]-C41)</f>
        <v>1.5822349E-4</v>
      </c>
      <c r="Z42" s="1">
        <f>ABS(IK_diagnostics_degrees__3[[#This Row],[Column4]]-D41)</f>
        <v>7.5432319999999995E-4</v>
      </c>
      <c r="AA42" s="1">
        <f>ABS(IK_diagnostics_degrees__3[[#This Row],[Column5]]-E41)</f>
        <v>5.2600000000000424E-3</v>
      </c>
      <c r="AB42" s="1">
        <f>ABS(IK_diagnostics_degrees__3[[#This Row],[Column6]]-F41)</f>
        <v>0</v>
      </c>
      <c r="AC42" s="1">
        <f>ABS(IK_diagnostics_degrees__3[[#This Row],[Column7]]-G41)</f>
        <v>1.4089999999999936E-2</v>
      </c>
      <c r="AD42" s="1">
        <f>ABS(IK_diagnostics_degrees__3[[#This Row],[Column8]]-H41)</f>
        <v>1.980000000000004E-2</v>
      </c>
      <c r="AE42" s="1">
        <f>ABS(IK_diagnostics_degrees__3[[#This Row],[Column9]]-I41)</f>
        <v>2.0899999999999253E-3</v>
      </c>
      <c r="AF42" s="1">
        <f>ABS(IK_diagnostics_degrees__3[[#This Row],[Column10]]-J41)</f>
        <v>2.9421699999999992E-3</v>
      </c>
      <c r="AG42" s="1">
        <f>ABS(IK_diagnostics_degrees__3[[#This Row],[Column11]]-K41)</f>
        <v>2.238999999999991E-2</v>
      </c>
      <c r="AH42" s="1">
        <f>ABS(IK_diagnostics_degrees__3[[#This Row],[Column12]]-L41)</f>
        <v>2.1849999999999925E-3</v>
      </c>
      <c r="AI42" s="1">
        <f>ABS(IK_diagnostics_degrees__3[[#This Row],[Column13]]-M41)</f>
        <v>0.11240000000000006</v>
      </c>
      <c r="AJ42" s="1">
        <f>ABS(IK_diagnostics_degrees__3[[#This Row],[Column14]]-N41)</f>
        <v>2.0402819999999999E-4</v>
      </c>
      <c r="AK42" s="1">
        <f>ABS(IK_diagnostics_degrees__3[[#This Row],[Column15]]-O41)</f>
        <v>1.055600000000001E-2</v>
      </c>
      <c r="AL42" s="1">
        <f>ABS(IK_diagnostics_degrees__3[[#This Row],[Column16]]-P41)</f>
        <v>1.9500999999999991E-2</v>
      </c>
      <c r="AM42" s="1">
        <f>ABS(IK_diagnostics_degrees__3[[#This Row],[Column17]]-Q41)</f>
        <v>1.8700000000000383E-3</v>
      </c>
      <c r="AN42" s="1">
        <f>ABS(IK_diagnostics_degrees__3[[#This Row],[Column18]]-R41)</f>
        <v>1.9200000000001438E-3</v>
      </c>
      <c r="AO42" s="1">
        <f>ABS(IK_diagnostics_degrees__3[[#This Row],[Column19]]-S41)</f>
        <v>0</v>
      </c>
      <c r="AP42" s="1">
        <f>ABS(IK_diagnostics_degrees__3[[#This Row],[Column20]]-T41)</f>
        <v>8.8489999999999958E-3</v>
      </c>
      <c r="AQ42" s="1">
        <f>ABS(IK_diagnostics_degrees__3[[#This Row],[Column21]]-U41)</f>
        <v>3.1530000000000058E-2</v>
      </c>
      <c r="AU42" s="7">
        <f>IK_diagnostics_frames__3[[#This Row],[Column1]]+AU41</f>
        <v>161</v>
      </c>
      <c r="AV42">
        <f ca="1">AVERAGE(INDIRECT(ADDRESS($AU41+2, AV$1)):INDIRECT(ADDRESS($AU42+1, AV$1)))</f>
        <v>1.217E-2</v>
      </c>
      <c r="AW42">
        <f ca="1">AVERAGE(INDIRECT(ADDRESS($AU41+2, AW$1)):INDIRECT(ADDRESS($AU42+1, AW$1)))</f>
        <v>0.10156599999999996</v>
      </c>
      <c r="AX42">
        <f ca="1">AVERAGE(INDIRECT(ADDRESS($AU41+2, AX$1)):INDIRECT(ADDRESS($AU42+1, AX$1)))</f>
        <v>0.10283500000000001</v>
      </c>
      <c r="AY42">
        <f ca="1">AVERAGE(INDIRECT(ADDRESS($AU41+2, AY$1)):INDIRECT(ADDRESS($AU42+1, AY$1)))</f>
        <v>9.6606924000000004E-3</v>
      </c>
      <c r="AZ42">
        <f ca="1">AVERAGE(INDIRECT(ADDRESS($AU41+2, AZ$1)):INDIRECT(ADDRESS($AU42+1, AZ$1)))</f>
        <v>0.16392000000000007</v>
      </c>
      <c r="BA42">
        <f ca="1">AVERAGE(INDIRECT(ADDRESS($AU41+2, BA$1)):INDIRECT(ADDRESS($AU42+1, BA$1)))</f>
        <v>1.3782315466339998E-2</v>
      </c>
      <c r="BB42">
        <f ca="1">AVERAGE(INDIRECT(ADDRESS($AU41+2, BB$1)):INDIRECT(ADDRESS($AU42+1, BB$1)))</f>
        <v>0.34013199999999999</v>
      </c>
      <c r="BC42">
        <f ca="1">AVERAGE(INDIRECT(ADDRESS($AU41+2, BC$1)):INDIRECT(ADDRESS($AU42+1, BC$1)))</f>
        <v>0.259434</v>
      </c>
      <c r="BD42">
        <f ca="1">AVERAGE(INDIRECT(ADDRESS($AU41+2, BD$1)):INDIRECT(ADDRESS($AU42+1, BD$1)))</f>
        <v>0.13877619999999996</v>
      </c>
      <c r="BE42">
        <f ca="1">AVERAGE(INDIRECT(ADDRESS($AU41+2, BE$1)):INDIRECT(ADDRESS($AU42+1, BE$1)))</f>
        <v>8.248712872E-3</v>
      </c>
      <c r="BF42">
        <f ca="1">AVERAGE(INDIRECT(ADDRESS($AU41+2, BF$1)):INDIRECT(ADDRESS($AU42+1, BF$1)))</f>
        <v>0.14384400000000003</v>
      </c>
      <c r="BG42">
        <f ca="1">AVERAGE(INDIRECT(ADDRESS($AU41+2, BG$1)):INDIRECT(ADDRESS($AU42+1, BG$1)))</f>
        <v>2.9675620000000003E-2</v>
      </c>
      <c r="BH42">
        <f ca="1">AVERAGE(INDIRECT(ADDRESS($AU41+2, BH$1)):INDIRECT(ADDRESS($AU42+1, BH$1)))</f>
        <v>0.37923800000000008</v>
      </c>
      <c r="BI42">
        <f ca="1">AVERAGE(INDIRECT(ADDRESS($AU41+2, BI$1)):INDIRECT(ADDRESS($AU42+1, BI$1)))</f>
        <v>0.32064599999999999</v>
      </c>
      <c r="BJ42">
        <f ca="1">AVERAGE(INDIRECT(ADDRESS($AU41+2, BJ$1)):INDIRECT(ADDRESS($AU42+1, BJ$1)))</f>
        <v>3.2040199999999998E-2</v>
      </c>
      <c r="BK42">
        <f ca="1">AVERAGE(INDIRECT(ADDRESS($AU41+2, BK$1)):INDIRECT(ADDRESS($AU42+1, BK$1)))</f>
        <v>0.17182039999999998</v>
      </c>
      <c r="BL42">
        <f ca="1">AVERAGE(INDIRECT(ADDRESS($AU41+2, BL$1)):INDIRECT(ADDRESS($AU42+1, BL$1)))</f>
        <v>0.20944283999999999</v>
      </c>
      <c r="BM42">
        <f ca="1">AVERAGE(INDIRECT(ADDRESS($AU41+2, BM$1)):INDIRECT(ADDRESS($AU42+1, BM$1)))</f>
        <v>0.12978799999999996</v>
      </c>
      <c r="BN42">
        <f ca="1">AVERAGE(INDIRECT(ADDRESS($AU41+2, BN$1)):INDIRECT(ADDRESS($AU42+1, BN$1)))</f>
        <v>5.79788E-3</v>
      </c>
      <c r="BO42">
        <f ca="1">AVERAGE(INDIRECT(ADDRESS($AU41+2, BO$1)):INDIRECT(ADDRESS($AU42+1, BO$1)))</f>
        <v>6.4776799999999995E-2</v>
      </c>
      <c r="BP42">
        <f ca="1">AVERAGE(INDIRECT(ADDRESS($AU41+2, BP$1)):INDIRECT(ADDRESS($AU42+1, BP$1)))</f>
        <v>0.26927999999999996</v>
      </c>
    </row>
    <row r="43" spans="1:68" x14ac:dyDescent="0.25">
      <c r="A43" s="1">
        <v>9.7584100000000003E-3</v>
      </c>
      <c r="B43" s="1">
        <v>1.20597</v>
      </c>
      <c r="C43" s="1" t="s">
        <v>22</v>
      </c>
      <c r="D43" s="1" t="s">
        <v>22</v>
      </c>
      <c r="E43" s="1">
        <v>1.56877</v>
      </c>
      <c r="F43" s="1" t="s">
        <v>22</v>
      </c>
      <c r="G43" s="1">
        <v>0.82541799999999999</v>
      </c>
      <c r="H43" s="1">
        <v>1.2399800000000001</v>
      </c>
      <c r="I43" s="1">
        <v>0.693469</v>
      </c>
      <c r="J43" s="1">
        <v>1.11957</v>
      </c>
      <c r="K43" s="1">
        <v>1.89652</v>
      </c>
      <c r="L43" s="1">
        <v>3.7396100000000002E-2</v>
      </c>
      <c r="M43" s="1">
        <v>0.98116300000000001</v>
      </c>
      <c r="N43" s="1" t="s">
        <v>22</v>
      </c>
      <c r="O43" s="1">
        <v>7.7376899999999998E-2</v>
      </c>
      <c r="P43" s="1">
        <v>6.8774299999999997E-2</v>
      </c>
      <c r="Q43" s="1" t="s">
        <v>22</v>
      </c>
      <c r="R43" s="1">
        <v>1.6647799999999999</v>
      </c>
      <c r="S43" s="1">
        <v>4.7033300000000004E-3</v>
      </c>
      <c r="T43" s="1">
        <v>7.4370900000000004E-2</v>
      </c>
      <c r="U43" s="1">
        <v>1.25766</v>
      </c>
      <c r="V43" s="1" t="s">
        <v>23</v>
      </c>
      <c r="W43" s="1">
        <f>ABS(IK_diagnostics_degrees__3[[#This Row],[Column1]]-A42)</f>
        <v>9.7584100000000003E-3</v>
      </c>
      <c r="X43" s="1">
        <f>ABS(IK_diagnostics_degrees__3[[#This Row],[Column2]]-B42)</f>
        <v>0.23768999999999996</v>
      </c>
      <c r="Y43" s="1">
        <f>ABS(IK_diagnostics_degrees__3[[#This Row],[Column3]]-C42)</f>
        <v>6.8855100000000003E-6</v>
      </c>
      <c r="Z43" s="1">
        <f>ABS(IK_diagnostics_degrees__3[[#This Row],[Column4]]-D42)</f>
        <v>3.9105800000000001E-5</v>
      </c>
      <c r="AA43" s="1">
        <f>ABS(IK_diagnostics_degrees__3[[#This Row],[Column5]]-E42)</f>
        <v>0.33353999999999995</v>
      </c>
      <c r="AB43" s="1">
        <f>ABS(IK_diagnostics_degrees__3[[#This Row],[Column6]]-F42)</f>
        <v>0</v>
      </c>
      <c r="AC43" s="1">
        <f>ABS(IK_diagnostics_degrees__3[[#This Row],[Column7]]-G42)</f>
        <v>0.21158699999999997</v>
      </c>
      <c r="AD43" s="1">
        <f>ABS(IK_diagnostics_degrees__3[[#This Row],[Column8]]-H42)</f>
        <v>4.8599999999998644E-3</v>
      </c>
      <c r="AE43" s="1">
        <f>ABS(IK_diagnostics_degrees__3[[#This Row],[Column9]]-I42)</f>
        <v>1.1151209999999998</v>
      </c>
      <c r="AF43" s="1">
        <f>ABS(IK_diagnostics_degrees__3[[#This Row],[Column10]]-J42)</f>
        <v>1.11060534</v>
      </c>
      <c r="AG43" s="1">
        <f>ABS(IK_diagnostics_degrees__3[[#This Row],[Column11]]-K42)</f>
        <v>0.61621999999999999</v>
      </c>
      <c r="AH43" s="1">
        <f>ABS(IK_diagnostics_degrees__3[[#This Row],[Column12]]-L42)</f>
        <v>0.27073790000000003</v>
      </c>
      <c r="AI43" s="1">
        <f>ABS(IK_diagnostics_degrees__3[[#This Row],[Column13]]-M42)</f>
        <v>0.24642699999999995</v>
      </c>
      <c r="AJ43" s="1">
        <f>ABS(IK_diagnostics_degrees__3[[#This Row],[Column14]]-N42)</f>
        <v>1.2049799999999999E-5</v>
      </c>
      <c r="AK43" s="1">
        <f>ABS(IK_diagnostics_degrees__3[[#This Row],[Column15]]-O42)</f>
        <v>0.25301110000000004</v>
      </c>
      <c r="AL43" s="1">
        <f>ABS(IK_diagnostics_degrees__3[[#This Row],[Column16]]-P42)</f>
        <v>0.20511469999999998</v>
      </c>
      <c r="AM43" s="1">
        <f>ABS(IK_diagnostics_degrees__3[[#This Row],[Column17]]-Q42)</f>
        <v>1.0167200000000001</v>
      </c>
      <c r="AN43" s="1">
        <f>ABS(IK_diagnostics_degrees__3[[#This Row],[Column18]]-R42)</f>
        <v>0.95269000000000004</v>
      </c>
      <c r="AO43" s="1">
        <f>ABS(IK_diagnostics_degrees__3[[#This Row],[Column19]]-S42)</f>
        <v>4.7033300000000004E-3</v>
      </c>
      <c r="AP43" s="1">
        <f>ABS(IK_diagnostics_degrees__3[[#This Row],[Column20]]-T42)</f>
        <v>9.6697099999999994E-2</v>
      </c>
      <c r="AQ43" s="1">
        <f>ABS(IK_diagnostics_degrees__3[[#This Row],[Column21]]-U42)</f>
        <v>0.19215000000000004</v>
      </c>
      <c r="AU43" s="8">
        <f>IK_diagnostics_frames__3[[#This Row],[Column1]]+AU42</f>
        <v>164</v>
      </c>
      <c r="AV43">
        <f ca="1">AVERAGE(INDIRECT(ADDRESS($AU42+2, AV$1)):INDIRECT(ADDRESS($AU43+1, AV$1)))</f>
        <v>2.0283333333333334E-2</v>
      </c>
      <c r="AW43">
        <f ca="1">AVERAGE(INDIRECT(ADDRESS($AU42+2, AW$1)):INDIRECT(ADDRESS($AU43+1, AW$1)))</f>
        <v>2.5000000000000133E-2</v>
      </c>
      <c r="AX43">
        <f ca="1">AVERAGE(INDIRECT(ADDRESS($AU42+2, AX$1)):INDIRECT(ADDRESS($AU43+1, AX$1)))</f>
        <v>0.17632300000000001</v>
      </c>
      <c r="AY43">
        <f ca="1">AVERAGE(INDIRECT(ADDRESS($AU42+2, AY$1)):INDIRECT(ADDRESS($AU43+1, AY$1)))</f>
        <v>2.5122766666666668E-2</v>
      </c>
      <c r="AZ43">
        <f ca="1">AVERAGE(INDIRECT(ADDRESS($AU42+2, AZ$1)):INDIRECT(ADDRESS($AU43+1, AZ$1)))</f>
        <v>9.5049999999999926E-2</v>
      </c>
      <c r="BA43">
        <f ca="1">AVERAGE(INDIRECT(ADDRESS($AU42+2, BA$1)):INDIRECT(ADDRESS($AU43+1, BA$1)))</f>
        <v>1.7067499999999999E-3</v>
      </c>
      <c r="BB43">
        <f ca="1">AVERAGE(INDIRECT(ADDRESS($AU42+2, BB$1)):INDIRECT(ADDRESS($AU43+1, BB$1)))</f>
        <v>0.15325666666666674</v>
      </c>
      <c r="BC43">
        <f ca="1">AVERAGE(INDIRECT(ADDRESS($AU42+2, BC$1)):INDIRECT(ADDRESS($AU43+1, BC$1)))</f>
        <v>0.36881000000000014</v>
      </c>
      <c r="BD43">
        <f ca="1">AVERAGE(INDIRECT(ADDRESS($AU42+2, BD$1)):INDIRECT(ADDRESS($AU43+1, BD$1)))</f>
        <v>0.12587666666666655</v>
      </c>
      <c r="BE43">
        <f ca="1">AVERAGE(INDIRECT(ADDRESS($AU42+2, BE$1)):INDIRECT(ADDRESS($AU43+1, BE$1)))</f>
        <v>0.23320144523266662</v>
      </c>
      <c r="BF43">
        <f ca="1">AVERAGE(INDIRECT(ADDRESS($AU42+2, BF$1)):INDIRECT(ADDRESS($AU43+1, BF$1)))</f>
        <v>5.605000000000001E-2</v>
      </c>
      <c r="BG43">
        <f ca="1">AVERAGE(INDIRECT(ADDRESS($AU42+2, BG$1)):INDIRECT(ADDRESS($AU43+1, BG$1)))</f>
        <v>3.2863830730000002E-2</v>
      </c>
      <c r="BH43">
        <f ca="1">AVERAGE(INDIRECT(ADDRESS($AU42+2, BH$1)):INDIRECT(ADDRESS($AU43+1, BH$1)))</f>
        <v>0.9397713333333334</v>
      </c>
      <c r="BI43">
        <f ca="1">AVERAGE(INDIRECT(ADDRESS($AU42+2, BI$1)):INDIRECT(ADDRESS($AU43+1, BI$1)))</f>
        <v>0.41905266666666668</v>
      </c>
      <c r="BJ43">
        <f ca="1">AVERAGE(INDIRECT(ADDRESS($AU42+2, BJ$1)):INDIRECT(ADDRESS($AU43+1, BJ$1)))</f>
        <v>0.32178300000000004</v>
      </c>
      <c r="BK43">
        <f ca="1">AVERAGE(INDIRECT(ADDRESS($AU42+2, BK$1)):INDIRECT(ADDRESS($AU43+1, BK$1)))</f>
        <v>0.12997300000000001</v>
      </c>
      <c r="BL43">
        <f ca="1">AVERAGE(INDIRECT(ADDRESS($AU42+2, BL$1)):INDIRECT(ADDRESS($AU43+1, BL$1)))</f>
        <v>8.0531000000000005E-2</v>
      </c>
      <c r="BM43">
        <f ca="1">AVERAGE(INDIRECT(ADDRESS($AU42+2, BM$1)):INDIRECT(ADDRESS($AU43+1, BM$1)))</f>
        <v>0.11379666666666677</v>
      </c>
      <c r="BN43">
        <f ca="1">AVERAGE(INDIRECT(ADDRESS($AU42+2, BN$1)):INDIRECT(ADDRESS($AU43+1, BN$1)))</f>
        <v>4.8514400000000003E-3</v>
      </c>
      <c r="BO43">
        <f ca="1">AVERAGE(INDIRECT(ADDRESS($AU42+2, BO$1)):INDIRECT(ADDRESS($AU43+1, BO$1)))</f>
        <v>0.15857466666666667</v>
      </c>
      <c r="BP43">
        <f ca="1">AVERAGE(INDIRECT(ADDRESS($AU42+2, BP$1)):INDIRECT(ADDRESS($AU43+1, BP$1)))</f>
        <v>0.72114733333333347</v>
      </c>
    </row>
    <row r="44" spans="1:68" x14ac:dyDescent="0.25">
      <c r="A44" s="1" t="s">
        <v>22</v>
      </c>
      <c r="B44" s="1">
        <v>1.18357</v>
      </c>
      <c r="C44" s="1" t="s">
        <v>22</v>
      </c>
      <c r="D44" s="1" t="s">
        <v>22</v>
      </c>
      <c r="E44" s="1">
        <v>1.71845</v>
      </c>
      <c r="F44" s="1" t="s">
        <v>22</v>
      </c>
      <c r="G44" s="1">
        <v>0.97669300000000003</v>
      </c>
      <c r="H44" s="1">
        <v>1.13063</v>
      </c>
      <c r="I44" s="1">
        <v>0.71645300000000001</v>
      </c>
      <c r="J44" s="1">
        <v>1.0704800000000001</v>
      </c>
      <c r="K44" s="1">
        <v>1.7431099999999999</v>
      </c>
      <c r="L44" s="1">
        <v>4.3371299999999998E-3</v>
      </c>
      <c r="M44" s="1">
        <v>1.15283</v>
      </c>
      <c r="N44" s="1" t="s">
        <v>22</v>
      </c>
      <c r="O44" s="1">
        <v>0.21404799999999999</v>
      </c>
      <c r="P44" s="1">
        <v>0.41058299999999998</v>
      </c>
      <c r="Q44" s="1">
        <v>0.125856</v>
      </c>
      <c r="R44" s="1">
        <v>1.9457599999999999</v>
      </c>
      <c r="S44" s="1" t="s">
        <v>22</v>
      </c>
      <c r="T44" s="1">
        <v>1.0603800000000001</v>
      </c>
      <c r="U44" s="1">
        <v>0.82374400000000003</v>
      </c>
      <c r="V44" s="1" t="s">
        <v>23</v>
      </c>
      <c r="W44" s="1">
        <f>ABS(IK_diagnostics_degrees__3[[#This Row],[Column1]]-A43)</f>
        <v>9.7584100000000003E-3</v>
      </c>
      <c r="X44" s="1">
        <f>ABS(IK_diagnostics_degrees__3[[#This Row],[Column2]]-B43)</f>
        <v>2.2399999999999975E-2</v>
      </c>
      <c r="Y44" s="1">
        <f>ABS(IK_diagnostics_degrees__3[[#This Row],[Column3]]-C43)</f>
        <v>0</v>
      </c>
      <c r="Z44" s="1">
        <f>ABS(IK_diagnostics_degrees__3[[#This Row],[Column4]]-D43)</f>
        <v>0</v>
      </c>
      <c r="AA44" s="1">
        <f>ABS(IK_diagnostics_degrees__3[[#This Row],[Column5]]-E43)</f>
        <v>0.14968000000000004</v>
      </c>
      <c r="AB44" s="1">
        <f>ABS(IK_diagnostics_degrees__3[[#This Row],[Column6]]-F43)</f>
        <v>0</v>
      </c>
      <c r="AC44" s="1">
        <f>ABS(IK_diagnostics_degrees__3[[#This Row],[Column7]]-G43)</f>
        <v>0.15127500000000005</v>
      </c>
      <c r="AD44" s="1">
        <f>ABS(IK_diagnostics_degrees__3[[#This Row],[Column8]]-H43)</f>
        <v>0.10935000000000006</v>
      </c>
      <c r="AE44" s="1">
        <f>ABS(IK_diagnostics_degrees__3[[#This Row],[Column9]]-I43)</f>
        <v>2.2984000000000004E-2</v>
      </c>
      <c r="AF44" s="1">
        <f>ABS(IK_diagnostics_degrees__3[[#This Row],[Column10]]-J43)</f>
        <v>4.9089999999999856E-2</v>
      </c>
      <c r="AG44" s="1">
        <f>ABS(IK_diagnostics_degrees__3[[#This Row],[Column11]]-K43)</f>
        <v>0.15341000000000005</v>
      </c>
      <c r="AH44" s="1">
        <f>ABS(IK_diagnostics_degrees__3[[#This Row],[Column12]]-L43)</f>
        <v>3.305897E-2</v>
      </c>
      <c r="AI44" s="1">
        <f>ABS(IK_diagnostics_degrees__3[[#This Row],[Column13]]-M43)</f>
        <v>0.17166700000000001</v>
      </c>
      <c r="AJ44" s="1">
        <f>ABS(IK_diagnostics_degrees__3[[#This Row],[Column14]]-N43)</f>
        <v>0</v>
      </c>
      <c r="AK44" s="1">
        <f>ABS(IK_diagnostics_degrees__3[[#This Row],[Column15]]-O43)</f>
        <v>0.13667109999999999</v>
      </c>
      <c r="AL44" s="1">
        <f>ABS(IK_diagnostics_degrees__3[[#This Row],[Column16]]-P43)</f>
        <v>0.34180869999999997</v>
      </c>
      <c r="AM44" s="1">
        <f>ABS(IK_diagnostics_degrees__3[[#This Row],[Column17]]-Q43)</f>
        <v>0.125856</v>
      </c>
      <c r="AN44" s="1">
        <f>ABS(IK_diagnostics_degrees__3[[#This Row],[Column18]]-R43)</f>
        <v>0.28098000000000001</v>
      </c>
      <c r="AO44" s="1">
        <f>ABS(IK_diagnostics_degrees__3[[#This Row],[Column19]]-S43)</f>
        <v>4.7033300000000004E-3</v>
      </c>
      <c r="AP44" s="1">
        <f>ABS(IK_diagnostics_degrees__3[[#This Row],[Column20]]-T43)</f>
        <v>0.98600910000000008</v>
      </c>
      <c r="AQ44" s="1">
        <f>ABS(IK_diagnostics_degrees__3[[#This Row],[Column21]]-U43)</f>
        <v>0.43391599999999997</v>
      </c>
      <c r="AU44" s="7">
        <f>IK_diagnostics_frames__3[[#This Row],[Column1]]+AU43</f>
        <v>167</v>
      </c>
      <c r="AV44">
        <f ca="1">AVERAGE(INDIRECT(ADDRESS($AU43+2, AV$1)):INDIRECT(ADDRESS($AU44+1, AV$1)))</f>
        <v>7.2080000000000005E-2</v>
      </c>
      <c r="AW44">
        <f ca="1">AVERAGE(INDIRECT(ADDRESS($AU43+2, AW$1)):INDIRECT(ADDRESS($AU44+1, AW$1)))</f>
        <v>8.5993333333333435E-2</v>
      </c>
      <c r="AX44">
        <f ca="1">AVERAGE(INDIRECT(ADDRESS($AU43+2, AX$1)):INDIRECT(ADDRESS($AU44+1, AX$1)))</f>
        <v>5.4597333333333331E-2</v>
      </c>
      <c r="AY44">
        <f ca="1">AVERAGE(INDIRECT(ADDRESS($AU43+2, AY$1)):INDIRECT(ADDRESS($AU44+1, AY$1)))</f>
        <v>0.19537033333333334</v>
      </c>
      <c r="AZ44">
        <f ca="1">AVERAGE(INDIRECT(ADDRESS($AU43+2, AZ$1)):INDIRECT(ADDRESS($AU44+1, AZ$1)))</f>
        <v>0.20288333333333339</v>
      </c>
      <c r="BA44">
        <f ca="1">AVERAGE(INDIRECT(ADDRESS($AU43+2, BA$1)):INDIRECT(ADDRESS($AU44+1, BA$1)))</f>
        <v>5.2217209999999993E-2</v>
      </c>
      <c r="BB44">
        <f ca="1">AVERAGE(INDIRECT(ADDRESS($AU43+2, BB$1)):INDIRECT(ADDRESS($AU44+1, BB$1)))</f>
        <v>6.6335666666666682E-2</v>
      </c>
      <c r="BC44">
        <f ca="1">AVERAGE(INDIRECT(ADDRESS($AU43+2, BC$1)):INDIRECT(ADDRESS($AU44+1, BC$1)))</f>
        <v>0.27818666666666675</v>
      </c>
      <c r="BD44">
        <f ca="1">AVERAGE(INDIRECT(ADDRESS($AU43+2, BD$1)):INDIRECT(ADDRESS($AU44+1, BD$1)))</f>
        <v>0.44427933333333325</v>
      </c>
      <c r="BE44">
        <f ca="1">AVERAGE(INDIRECT(ADDRESS($AU43+2, BE$1)):INDIRECT(ADDRESS($AU44+1, BE$1)))</f>
        <v>0.24295133333333338</v>
      </c>
      <c r="BF44">
        <f ca="1">AVERAGE(INDIRECT(ADDRESS($AU43+2, BF$1)):INDIRECT(ADDRESS($AU44+1, BF$1)))</f>
        <v>0.26055666666666671</v>
      </c>
      <c r="BG44">
        <f ca="1">AVERAGE(INDIRECT(ADDRESS($AU43+2, BG$1)):INDIRECT(ADDRESS($AU44+1, BG$1)))</f>
        <v>5.3163635936666655E-2</v>
      </c>
      <c r="BH44">
        <f ca="1">AVERAGE(INDIRECT(ADDRESS($AU43+2, BH$1)):INDIRECT(ADDRESS($AU44+1, BH$1)))</f>
        <v>0.67209333333333332</v>
      </c>
      <c r="BI44">
        <f ca="1">AVERAGE(INDIRECT(ADDRESS($AU43+2, BI$1)):INDIRECT(ADDRESS($AU44+1, BI$1)))</f>
        <v>0.29607259999999996</v>
      </c>
      <c r="BJ44">
        <f ca="1">AVERAGE(INDIRECT(ADDRESS($AU43+2, BJ$1)):INDIRECT(ADDRESS($AU44+1, BJ$1)))</f>
        <v>0.46236833333333333</v>
      </c>
      <c r="BK44">
        <f ca="1">AVERAGE(INDIRECT(ADDRESS($AU43+2, BK$1)):INDIRECT(ADDRESS($AU44+1, BK$1)))</f>
        <v>0.12997300000000001</v>
      </c>
      <c r="BL44">
        <f ca="1">AVERAGE(INDIRECT(ADDRESS($AU43+2, BL$1)):INDIRECT(ADDRESS($AU44+1, BL$1)))</f>
        <v>8.7964666666666649E-2</v>
      </c>
      <c r="BM44">
        <f ca="1">AVERAGE(INDIRECT(ADDRESS($AU43+2, BM$1)):INDIRECT(ADDRESS($AU44+1, BM$1)))</f>
        <v>0.13999666666666677</v>
      </c>
      <c r="BN44">
        <f ca="1">AVERAGE(INDIRECT(ADDRESS($AU43+2, BN$1)):INDIRECT(ADDRESS($AU44+1, BN$1)))</f>
        <v>2.8741133333333332E-2</v>
      </c>
      <c r="BO44">
        <f ca="1">AVERAGE(INDIRECT(ADDRESS($AU43+2, BO$1)):INDIRECT(ADDRESS($AU44+1, BO$1)))</f>
        <v>0.31890446333333339</v>
      </c>
      <c r="BP44">
        <f ca="1">AVERAGE(INDIRECT(ADDRESS($AU43+2, BP$1)):INDIRECT(ADDRESS($AU44+1, BP$1)))</f>
        <v>0.42596333333333325</v>
      </c>
    </row>
    <row r="45" spans="1:68" x14ac:dyDescent="0.25">
      <c r="A45" s="1" t="s">
        <v>22</v>
      </c>
      <c r="B45" s="1">
        <v>1.19469</v>
      </c>
      <c r="C45" s="1" t="s">
        <v>22</v>
      </c>
      <c r="D45" s="1" t="s">
        <v>22</v>
      </c>
      <c r="E45" s="1">
        <v>1.69939</v>
      </c>
      <c r="F45" s="1" t="s">
        <v>22</v>
      </c>
      <c r="G45" s="1">
        <v>0.97295399999999999</v>
      </c>
      <c r="H45" s="1">
        <v>1.11713</v>
      </c>
      <c r="I45" s="1">
        <v>0.73446900000000004</v>
      </c>
      <c r="J45" s="1">
        <v>1.0714399999999999</v>
      </c>
      <c r="K45" s="1">
        <v>1.80257</v>
      </c>
      <c r="L45" s="2">
        <v>4.4049400000000002E-6</v>
      </c>
      <c r="M45" s="1">
        <v>1.3065800000000001</v>
      </c>
      <c r="N45" s="1" t="s">
        <v>22</v>
      </c>
      <c r="O45" s="1">
        <v>0.36996299999999999</v>
      </c>
      <c r="P45" s="1">
        <v>0.46001599999999998</v>
      </c>
      <c r="Q45" s="1">
        <v>0.118107</v>
      </c>
      <c r="R45" s="1">
        <v>1.9969300000000001</v>
      </c>
      <c r="S45" s="1" t="s">
        <v>22</v>
      </c>
      <c r="T45" s="1">
        <v>0.972912</v>
      </c>
      <c r="U45" s="1">
        <v>0.89278199999999996</v>
      </c>
      <c r="V45" s="1" t="s">
        <v>23</v>
      </c>
      <c r="W45" s="1">
        <f>ABS(IK_diagnostics_degrees__3[[#This Row],[Column1]]-A44)</f>
        <v>0</v>
      </c>
      <c r="X45" s="1">
        <f>ABS(IK_diagnostics_degrees__3[[#This Row],[Column2]]-B44)</f>
        <v>1.1120000000000019E-2</v>
      </c>
      <c r="Y45" s="1">
        <f>ABS(IK_diagnostics_degrees__3[[#This Row],[Column3]]-C44)</f>
        <v>0</v>
      </c>
      <c r="Z45" s="1">
        <f>ABS(IK_diagnostics_degrees__3[[#This Row],[Column4]]-D44)</f>
        <v>0</v>
      </c>
      <c r="AA45" s="1">
        <f>ABS(IK_diagnostics_degrees__3[[#This Row],[Column5]]-E44)</f>
        <v>1.9060000000000077E-2</v>
      </c>
      <c r="AB45" s="1">
        <f>ABS(IK_diagnostics_degrees__3[[#This Row],[Column6]]-F44)</f>
        <v>0</v>
      </c>
      <c r="AC45" s="1">
        <f>ABS(IK_diagnostics_degrees__3[[#This Row],[Column7]]-G44)</f>
        <v>3.7390000000000478E-3</v>
      </c>
      <c r="AD45" s="1">
        <f>ABS(IK_diagnostics_degrees__3[[#This Row],[Column8]]-H44)</f>
        <v>1.3500000000000068E-2</v>
      </c>
      <c r="AE45" s="1">
        <f>ABS(IK_diagnostics_degrees__3[[#This Row],[Column9]]-I44)</f>
        <v>1.8016000000000032E-2</v>
      </c>
      <c r="AF45" s="1">
        <f>ABS(IK_diagnostics_degrees__3[[#This Row],[Column10]]-J44)</f>
        <v>9.5999999999984986E-4</v>
      </c>
      <c r="AG45" s="1">
        <f>ABS(IK_diagnostics_degrees__3[[#This Row],[Column11]]-K44)</f>
        <v>5.9460000000000068E-2</v>
      </c>
      <c r="AH45" s="1">
        <f>ABS(IK_diagnostics_degrees__3[[#This Row],[Column12]]-L44)</f>
        <v>4.3327250599999997E-3</v>
      </c>
      <c r="AI45" s="1">
        <f>ABS(IK_diagnostics_degrees__3[[#This Row],[Column13]]-M44)</f>
        <v>0.15375000000000005</v>
      </c>
      <c r="AJ45" s="1">
        <f>ABS(IK_diagnostics_degrees__3[[#This Row],[Column14]]-N44)</f>
        <v>0</v>
      </c>
      <c r="AK45" s="1">
        <f>ABS(IK_diagnostics_degrees__3[[#This Row],[Column15]]-O44)</f>
        <v>0.155915</v>
      </c>
      <c r="AL45" s="1">
        <f>ABS(IK_diagnostics_degrees__3[[#This Row],[Column16]]-P44)</f>
        <v>4.9433000000000005E-2</v>
      </c>
      <c r="AM45" s="1">
        <f>ABS(IK_diagnostics_degrees__3[[#This Row],[Column17]]-Q44)</f>
        <v>7.748999999999992E-3</v>
      </c>
      <c r="AN45" s="1">
        <f>ABS(IK_diagnostics_degrees__3[[#This Row],[Column18]]-R44)</f>
        <v>5.117000000000016E-2</v>
      </c>
      <c r="AO45" s="1">
        <f>ABS(IK_diagnostics_degrees__3[[#This Row],[Column19]]-S44)</f>
        <v>0</v>
      </c>
      <c r="AP45" s="1">
        <f>ABS(IK_diagnostics_degrees__3[[#This Row],[Column20]]-T44)</f>
        <v>8.7468000000000101E-2</v>
      </c>
      <c r="AQ45" s="1">
        <f>ABS(IK_diagnostics_degrees__3[[#This Row],[Column21]]-U44)</f>
        <v>6.9037999999999933E-2</v>
      </c>
      <c r="AU45" s="8">
        <f>IK_diagnostics_frames__3[[#This Row],[Column1]]+AU44</f>
        <v>170</v>
      </c>
      <c r="AV45">
        <f ca="1">AVERAGE(INDIRECT(ADDRESS($AU44+2, AV$1)):INDIRECT(ADDRESS($AU45+1, AV$1)))</f>
        <v>6.844127333333333E-2</v>
      </c>
      <c r="AW45">
        <f ca="1">AVERAGE(INDIRECT(ADDRESS($AU44+2, AW$1)):INDIRECT(ADDRESS($AU45+1, AW$1)))</f>
        <v>8.6070000000000021E-2</v>
      </c>
      <c r="AX45">
        <f ca="1">AVERAGE(INDIRECT(ADDRESS($AU44+2, AX$1)):INDIRECT(ADDRESS($AU45+1, AX$1)))</f>
        <v>9.4671826666666667E-2</v>
      </c>
      <c r="AY45">
        <f ca="1">AVERAGE(INDIRECT(ADDRESS($AU44+2, AY$1)):INDIRECT(ADDRESS($AU45+1, AY$1)))</f>
        <v>0.19537033333333334</v>
      </c>
      <c r="AZ45">
        <f ca="1">AVERAGE(INDIRECT(ADDRESS($AU44+2, AZ$1)):INDIRECT(ADDRESS($AU45+1, AZ$1)))</f>
        <v>4.2170000000000041E-2</v>
      </c>
      <c r="BA45">
        <f ca="1">AVERAGE(INDIRECT(ADDRESS($AU44+2, BA$1)):INDIRECT(ADDRESS($AU45+1, BA$1)))</f>
        <v>0.17421772333333332</v>
      </c>
      <c r="BB45">
        <f ca="1">AVERAGE(INDIRECT(ADDRESS($AU44+2, BB$1)):INDIRECT(ADDRESS($AU45+1, BB$1)))</f>
        <v>7.9958666666666692E-2</v>
      </c>
      <c r="BC45">
        <f ca="1">AVERAGE(INDIRECT(ADDRESS($AU44+2, BC$1)):INDIRECT(ADDRESS($AU45+1, BC$1)))</f>
        <v>0.18429999999999991</v>
      </c>
      <c r="BD45">
        <f ca="1">AVERAGE(INDIRECT(ADDRESS($AU44+2, BD$1)):INDIRECT(ADDRESS($AU45+1, BD$1)))</f>
        <v>0.38273533333333343</v>
      </c>
      <c r="BE45">
        <f ca="1">AVERAGE(INDIRECT(ADDRESS($AU44+2, BE$1)):INDIRECT(ADDRESS($AU45+1, BE$1)))</f>
        <v>7.6938666666666669E-2</v>
      </c>
      <c r="BF45">
        <f ca="1">AVERAGE(INDIRECT(ADDRESS($AU44+2, BF$1)):INDIRECT(ADDRESS($AU45+1, BF$1)))</f>
        <v>5.8363333333333323E-2</v>
      </c>
      <c r="BG45">
        <f ca="1">AVERAGE(INDIRECT(ADDRESS($AU44+2, BG$1)):INDIRECT(ADDRESS($AU45+1, BG$1)))</f>
        <v>3.12331E-2</v>
      </c>
      <c r="BH45">
        <f ca="1">AVERAGE(INDIRECT(ADDRESS($AU44+2, BH$1)):INDIRECT(ADDRESS($AU45+1, BH$1)))</f>
        <v>0.73950533333333324</v>
      </c>
      <c r="BI45">
        <f ca="1">AVERAGE(INDIRECT(ADDRESS($AU44+2, BI$1)):INDIRECT(ADDRESS($AU45+1, BI$1)))</f>
        <v>0.59273166666666677</v>
      </c>
      <c r="BJ45">
        <f ca="1">AVERAGE(INDIRECT(ADDRESS($AU44+2, BJ$1)):INDIRECT(ADDRESS($AU45+1, BJ$1)))</f>
        <v>0.46301999999999993</v>
      </c>
      <c r="BK45">
        <f ca="1">AVERAGE(INDIRECT(ADDRESS($AU44+2, BK$1)):INDIRECT(ADDRESS($AU45+1, BK$1)))</f>
        <v>1.0704400000000001E-2</v>
      </c>
      <c r="BL45">
        <f ca="1">AVERAGE(INDIRECT(ADDRESS($AU44+2, BL$1)):INDIRECT(ADDRESS($AU45+1, BL$1)))</f>
        <v>3.8608529999999996E-3</v>
      </c>
      <c r="BM45">
        <f ca="1">AVERAGE(INDIRECT(ADDRESS($AU44+2, BM$1)):INDIRECT(ADDRESS($AU45+1, BM$1)))</f>
        <v>5.5746666666666535E-2</v>
      </c>
      <c r="BN45">
        <f ca="1">AVERAGE(INDIRECT(ADDRESS($AU44+2, BN$1)):INDIRECT(ADDRESS($AU45+1, BN$1)))</f>
        <v>0.10304492480000001</v>
      </c>
      <c r="BO45">
        <f ca="1">AVERAGE(INDIRECT(ADDRESS($AU44+2, BO$1)):INDIRECT(ADDRESS($AU45+1, BO$1)))</f>
        <v>9.2040536666666672E-2</v>
      </c>
      <c r="BP45">
        <f ca="1">AVERAGE(INDIRECT(ADDRESS($AU44+2, BP$1)):INDIRECT(ADDRESS($AU45+1, BP$1)))</f>
        <v>0.14374333333333336</v>
      </c>
    </row>
    <row r="46" spans="1:68" x14ac:dyDescent="0.25">
      <c r="A46" s="1" t="s">
        <v>22</v>
      </c>
      <c r="B46" s="1">
        <v>1.2046600000000001</v>
      </c>
      <c r="C46" s="1" t="s">
        <v>22</v>
      </c>
      <c r="D46" s="1" t="s">
        <v>22</v>
      </c>
      <c r="E46" s="1">
        <v>1.6887799999999999</v>
      </c>
      <c r="F46" s="1" t="s">
        <v>22</v>
      </c>
      <c r="G46" s="1">
        <v>0.97645000000000004</v>
      </c>
      <c r="H46" s="1">
        <v>1.1235900000000001</v>
      </c>
      <c r="I46" s="1">
        <v>0.72792599999999996</v>
      </c>
      <c r="J46" s="1">
        <v>1.0656300000000001</v>
      </c>
      <c r="K46" s="1">
        <v>1.8269200000000001</v>
      </c>
      <c r="L46" s="2">
        <v>5.6676299999999995E-7</v>
      </c>
      <c r="M46" s="1">
        <v>1.3326499999999999</v>
      </c>
      <c r="N46" s="1" t="s">
        <v>22</v>
      </c>
      <c r="O46" s="1">
        <v>0.40992800000000001</v>
      </c>
      <c r="P46" s="1">
        <v>0.47165400000000002</v>
      </c>
      <c r="Q46" s="1">
        <v>0.11858399999999999</v>
      </c>
      <c r="R46" s="1">
        <v>1.99953</v>
      </c>
      <c r="S46" s="1" t="s">
        <v>22</v>
      </c>
      <c r="T46" s="1">
        <v>0.91875200000000001</v>
      </c>
      <c r="U46" s="1">
        <v>0.89314199999999999</v>
      </c>
      <c r="V46" s="1" t="s">
        <v>23</v>
      </c>
      <c r="W46" s="1">
        <f>ABS(IK_diagnostics_degrees__3[[#This Row],[Column1]]-A45)</f>
        <v>0</v>
      </c>
      <c r="X46" s="1">
        <f>ABS(IK_diagnostics_degrees__3[[#This Row],[Column2]]-B45)</f>
        <v>9.9700000000000344E-3</v>
      </c>
      <c r="Y46" s="1">
        <f>ABS(IK_diagnostics_degrees__3[[#This Row],[Column3]]-C45)</f>
        <v>0</v>
      </c>
      <c r="Z46" s="1">
        <f>ABS(IK_diagnostics_degrees__3[[#This Row],[Column4]]-D45)</f>
        <v>0</v>
      </c>
      <c r="AA46" s="1">
        <f>ABS(IK_diagnostics_degrees__3[[#This Row],[Column5]]-E45)</f>
        <v>1.0610000000000008E-2</v>
      </c>
      <c r="AB46" s="1">
        <f>ABS(IK_diagnostics_degrees__3[[#This Row],[Column6]]-F45)</f>
        <v>0</v>
      </c>
      <c r="AC46" s="1">
        <f>ABS(IK_diagnostics_degrees__3[[#This Row],[Column7]]-G45)</f>
        <v>3.4960000000000546E-3</v>
      </c>
      <c r="AD46" s="1">
        <f>ABS(IK_diagnostics_degrees__3[[#This Row],[Column8]]-H45)</f>
        <v>6.4600000000001323E-3</v>
      </c>
      <c r="AE46" s="1">
        <f>ABS(IK_diagnostics_degrees__3[[#This Row],[Column9]]-I45)</f>
        <v>6.5430000000000765E-3</v>
      </c>
      <c r="AF46" s="1">
        <f>ABS(IK_diagnostics_degrees__3[[#This Row],[Column10]]-J45)</f>
        <v>5.8099999999998708E-3</v>
      </c>
      <c r="AG46" s="1">
        <f>ABS(IK_diagnostics_degrees__3[[#This Row],[Column11]]-K45)</f>
        <v>2.4350000000000094E-2</v>
      </c>
      <c r="AH46" s="1">
        <f>ABS(IK_diagnostics_degrees__3[[#This Row],[Column12]]-L45)</f>
        <v>3.8381770000000004E-6</v>
      </c>
      <c r="AI46" s="1">
        <f>ABS(IK_diagnostics_degrees__3[[#This Row],[Column13]]-M45)</f>
        <v>2.6069999999999816E-2</v>
      </c>
      <c r="AJ46" s="1">
        <f>ABS(IK_diagnostics_degrees__3[[#This Row],[Column14]]-N45)</f>
        <v>0</v>
      </c>
      <c r="AK46" s="1">
        <f>ABS(IK_diagnostics_degrees__3[[#This Row],[Column15]]-O45)</f>
        <v>3.9965000000000028E-2</v>
      </c>
      <c r="AL46" s="1">
        <f>ABS(IK_diagnostics_degrees__3[[#This Row],[Column16]]-P45)</f>
        <v>1.1638000000000037E-2</v>
      </c>
      <c r="AM46" s="1">
        <f>ABS(IK_diagnostics_degrees__3[[#This Row],[Column17]]-Q45)</f>
        <v>4.7699999999999132E-4</v>
      </c>
      <c r="AN46" s="1">
        <f>ABS(IK_diagnostics_degrees__3[[#This Row],[Column18]]-R45)</f>
        <v>2.5999999999999357E-3</v>
      </c>
      <c r="AO46" s="1">
        <f>ABS(IK_diagnostics_degrees__3[[#This Row],[Column19]]-S45)</f>
        <v>0</v>
      </c>
      <c r="AP46" s="1">
        <f>ABS(IK_diagnostics_degrees__3[[#This Row],[Column20]]-T45)</f>
        <v>5.4159999999999986E-2</v>
      </c>
      <c r="AQ46" s="1">
        <f>ABS(IK_diagnostics_degrees__3[[#This Row],[Column21]]-U45)</f>
        <v>3.6000000000002697E-4</v>
      </c>
      <c r="AU46" s="7">
        <f>IK_diagnostics_frames__3[[#This Row],[Column1]]+AU45</f>
        <v>174</v>
      </c>
      <c r="AV46">
        <f ca="1">AVERAGE(INDIRECT(ADDRESS($AU45+2, AV$1)):INDIRECT(ADDRESS($AU46+1, AV$1)))</f>
        <v>3.6777050000000003E-3</v>
      </c>
      <c r="AW46">
        <f ca="1">AVERAGE(INDIRECT(ADDRESS($AU45+2, AW$1)):INDIRECT(ADDRESS($AU46+1, AW$1)))</f>
        <v>0.11773749999999994</v>
      </c>
      <c r="AX46">
        <f ca="1">AVERAGE(INDIRECT(ADDRESS($AU45+2, AX$1)):INDIRECT(ADDRESS($AU46+1, AX$1)))</f>
        <v>4.8434394999999991E-2</v>
      </c>
      <c r="AY46">
        <f ca="1">AVERAGE(INDIRECT(ADDRESS($AU45+2, AY$1)):INDIRECT(ADDRESS($AU46+1, AY$1)))</f>
        <v>1.88141E-2</v>
      </c>
      <c r="AZ46">
        <f ca="1">AVERAGE(INDIRECT(ADDRESS($AU45+2, AZ$1)):INDIRECT(ADDRESS($AU46+1, AZ$1)))</f>
        <v>0.20776</v>
      </c>
      <c r="BA46">
        <f ca="1">AVERAGE(INDIRECT(ADDRESS($AU45+2, BA$1)):INDIRECT(ADDRESS($AU46+1, BA$1)))</f>
        <v>0.131388</v>
      </c>
      <c r="BB46">
        <f ca="1">AVERAGE(INDIRECT(ADDRESS($AU45+2, BB$1)):INDIRECT(ADDRESS($AU46+1, BB$1)))</f>
        <v>0.31365625000000008</v>
      </c>
      <c r="BC46">
        <f ca="1">AVERAGE(INDIRECT(ADDRESS($AU45+2, BC$1)):INDIRECT(ADDRESS($AU46+1, BC$1)))</f>
        <v>0.18743500000000002</v>
      </c>
      <c r="BD46">
        <f ca="1">AVERAGE(INDIRECT(ADDRESS($AU45+2, BD$1)):INDIRECT(ADDRESS($AU46+1, BD$1)))</f>
        <v>0.26086924999999994</v>
      </c>
      <c r="BE46">
        <f ca="1">AVERAGE(INDIRECT(ADDRESS($AU45+2, BE$1)):INDIRECT(ADDRESS($AU46+1, BE$1)))</f>
        <v>2.1479481974999999E-2</v>
      </c>
      <c r="BF46">
        <f ca="1">AVERAGE(INDIRECT(ADDRESS($AU45+2, BF$1)):INDIRECT(ADDRESS($AU46+1, BF$1)))</f>
        <v>0.13704749999999999</v>
      </c>
      <c r="BG46">
        <f ca="1">AVERAGE(INDIRECT(ADDRESS($AU45+2, BG$1)):INDIRECT(ADDRESS($AU46+1, BG$1)))</f>
        <v>0.22021350000000001</v>
      </c>
      <c r="BH46">
        <f ca="1">AVERAGE(INDIRECT(ADDRESS($AU45+2, BH$1)):INDIRECT(ADDRESS($AU46+1, BH$1)))</f>
        <v>0.47316775</v>
      </c>
      <c r="BI46">
        <f ca="1">AVERAGE(INDIRECT(ADDRESS($AU45+2, BI$1)):INDIRECT(ADDRESS($AU46+1, BI$1)))</f>
        <v>0.59409750000000006</v>
      </c>
      <c r="BJ46">
        <f ca="1">AVERAGE(INDIRECT(ADDRESS($AU45+2, BJ$1)):INDIRECT(ADDRESS($AU46+1, BJ$1)))</f>
        <v>0.6765260500000001</v>
      </c>
      <c r="BK46">
        <f ca="1">AVERAGE(INDIRECT(ADDRESS($AU45+2, BK$1)):INDIRECT(ADDRESS($AU46+1, BK$1)))</f>
        <v>0.20239575000000001</v>
      </c>
      <c r="BL46">
        <f ca="1">AVERAGE(INDIRECT(ADDRESS($AU45+2, BL$1)):INDIRECT(ADDRESS($AU46+1, BL$1)))</f>
        <v>0.19878619624999999</v>
      </c>
      <c r="BM46">
        <f ca="1">AVERAGE(INDIRECT(ADDRESS($AU45+2, BM$1)):INDIRECT(ADDRESS($AU46+1, BM$1)))</f>
        <v>0.14411499999999999</v>
      </c>
      <c r="BN46">
        <f ca="1">AVERAGE(INDIRECT(ADDRESS($AU45+2, BN$1)):INDIRECT(ADDRESS($AU46+1, BN$1)))</f>
        <v>2.0856399999999999E-5</v>
      </c>
      <c r="BO46">
        <f ca="1">AVERAGE(INDIRECT(ADDRESS($AU45+2, BO$1)):INDIRECT(ADDRESS($AU46+1, BO$1)))</f>
        <v>8.9192249999999987E-2</v>
      </c>
      <c r="BP46">
        <f ca="1">AVERAGE(INDIRECT(ADDRESS($AU45+2, BP$1)):INDIRECT(ADDRESS($AU46+1, BP$1)))</f>
        <v>0.29514849999999998</v>
      </c>
    </row>
    <row r="47" spans="1:68" x14ac:dyDescent="0.25">
      <c r="A47" s="1">
        <v>4.2819000000000003E-2</v>
      </c>
      <c r="B47" s="1">
        <v>1.6369100000000001</v>
      </c>
      <c r="C47" s="1">
        <v>3.7235300000000001E-3</v>
      </c>
      <c r="D47" s="1">
        <v>0.159632</v>
      </c>
      <c r="E47" s="1">
        <v>1.3306899999999999</v>
      </c>
      <c r="F47" s="1" t="s">
        <v>22</v>
      </c>
      <c r="G47" s="1">
        <v>0.75399499999999997</v>
      </c>
      <c r="H47" s="1">
        <v>1.73976</v>
      </c>
      <c r="I47" s="1">
        <v>1.01363</v>
      </c>
      <c r="J47" s="1">
        <v>0.48469200000000001</v>
      </c>
      <c r="K47" s="1">
        <v>1.78369</v>
      </c>
      <c r="L47" s="1">
        <v>2.1894500000000001E-2</v>
      </c>
      <c r="M47" s="1">
        <v>1.5165500000000001</v>
      </c>
      <c r="N47" s="1">
        <v>0.43306499999999998</v>
      </c>
      <c r="O47" s="1">
        <v>0.86566600000000005</v>
      </c>
      <c r="P47" s="1">
        <v>1.11161E-2</v>
      </c>
      <c r="Q47" s="2">
        <v>8.3584099999999998E-5</v>
      </c>
      <c r="R47" s="1">
        <v>1.8215399999999999</v>
      </c>
      <c r="S47" s="1" t="s">
        <v>22</v>
      </c>
      <c r="T47" s="1">
        <v>0.42819600000000002</v>
      </c>
      <c r="U47" s="1">
        <v>0.78266599999999997</v>
      </c>
      <c r="V47" s="1" t="s">
        <v>23</v>
      </c>
      <c r="W47" s="1">
        <f>ABS(IK_diagnostics_degrees__3[[#This Row],[Column1]]-A46)</f>
        <v>4.2819000000000003E-2</v>
      </c>
      <c r="X47" s="1">
        <f>ABS(IK_diagnostics_degrees__3[[#This Row],[Column2]]-B46)</f>
        <v>0.43225000000000002</v>
      </c>
      <c r="Y47" s="1">
        <f>ABS(IK_diagnostics_degrees__3[[#This Row],[Column3]]-C46)</f>
        <v>3.7235300000000001E-3</v>
      </c>
      <c r="Z47" s="1">
        <f>ABS(IK_diagnostics_degrees__3[[#This Row],[Column4]]-D46)</f>
        <v>0.159632</v>
      </c>
      <c r="AA47" s="1">
        <f>ABS(IK_diagnostics_degrees__3[[#This Row],[Column5]]-E46)</f>
        <v>0.35809000000000002</v>
      </c>
      <c r="AB47" s="1">
        <f>ABS(IK_diagnostics_degrees__3[[#This Row],[Column6]]-F46)</f>
        <v>0</v>
      </c>
      <c r="AC47" s="1">
        <f>ABS(IK_diagnostics_degrees__3[[#This Row],[Column7]]-G46)</f>
        <v>0.22245500000000007</v>
      </c>
      <c r="AD47" s="1">
        <f>ABS(IK_diagnostics_degrees__3[[#This Row],[Column8]]-H46)</f>
        <v>0.61616999999999988</v>
      </c>
      <c r="AE47" s="1">
        <f>ABS(IK_diagnostics_degrees__3[[#This Row],[Column9]]-I46)</f>
        <v>0.28570400000000007</v>
      </c>
      <c r="AF47" s="1">
        <f>ABS(IK_diagnostics_degrees__3[[#This Row],[Column10]]-J46)</f>
        <v>0.58093800000000007</v>
      </c>
      <c r="AG47" s="1">
        <f>ABS(IK_diagnostics_degrees__3[[#This Row],[Column11]]-K46)</f>
        <v>4.3230000000000102E-2</v>
      </c>
      <c r="AH47" s="1">
        <f>ABS(IK_diagnostics_degrees__3[[#This Row],[Column12]]-L46)</f>
        <v>2.1893933237E-2</v>
      </c>
      <c r="AI47" s="1">
        <f>ABS(IK_diagnostics_degrees__3[[#This Row],[Column13]]-M46)</f>
        <v>0.18390000000000017</v>
      </c>
      <c r="AJ47" s="1">
        <f>ABS(IK_diagnostics_degrees__3[[#This Row],[Column14]]-N46)</f>
        <v>0.43306499999999998</v>
      </c>
      <c r="AK47" s="1">
        <f>ABS(IK_diagnostics_degrees__3[[#This Row],[Column15]]-O46)</f>
        <v>0.45573800000000003</v>
      </c>
      <c r="AL47" s="1">
        <f>ABS(IK_diagnostics_degrees__3[[#This Row],[Column16]]-P46)</f>
        <v>0.4605379</v>
      </c>
      <c r="AM47" s="1">
        <f>ABS(IK_diagnostics_degrees__3[[#This Row],[Column17]]-Q46)</f>
        <v>0.11850041589999999</v>
      </c>
      <c r="AN47" s="1">
        <f>ABS(IK_diagnostics_degrees__3[[#This Row],[Column18]]-R46)</f>
        <v>0.17799000000000009</v>
      </c>
      <c r="AO47" s="1">
        <f>ABS(IK_diagnostics_degrees__3[[#This Row],[Column19]]-S46)</f>
        <v>0</v>
      </c>
      <c r="AP47" s="1">
        <f>ABS(IK_diagnostics_degrees__3[[#This Row],[Column20]]-T46)</f>
        <v>0.49055599999999999</v>
      </c>
      <c r="AQ47" s="1">
        <f>ABS(IK_diagnostics_degrees__3[[#This Row],[Column21]]-U46)</f>
        <v>0.11047600000000002</v>
      </c>
      <c r="AU47" s="8">
        <f>IK_diagnostics_frames__3[[#This Row],[Column1]]+AU46</f>
        <v>179</v>
      </c>
      <c r="AV47">
        <f ca="1">AVERAGE(INDIRECT(ADDRESS($AU46+2, AV$1)):INDIRECT(ADDRESS($AU47+1, AV$1)))</f>
        <v>1.225672E-2</v>
      </c>
      <c r="AW47">
        <f ca="1">AVERAGE(INDIRECT(ADDRESS($AU46+2, AW$1)):INDIRECT(ADDRESS($AU47+1, AW$1)))</f>
        <v>9.8592000000000013E-2</v>
      </c>
      <c r="AX47">
        <f ca="1">AVERAGE(INDIRECT(ADDRESS($AU46+2, AX$1)):INDIRECT(ADDRESS($AU47+1, AX$1)))</f>
        <v>7.5188536E-2</v>
      </c>
      <c r="AY47">
        <f ca="1">AVERAGE(INDIRECT(ADDRESS($AU46+2, AY$1)):INDIRECT(ADDRESS($AU47+1, AY$1)))</f>
        <v>8.4092079999999996E-3</v>
      </c>
      <c r="AZ47">
        <f ca="1">AVERAGE(INDIRECT(ADDRESS($AU46+2, AZ$1)):INDIRECT(ADDRESS($AU47+1, AZ$1)))</f>
        <v>0.23130799999999993</v>
      </c>
      <c r="BA47">
        <f ca="1">AVERAGE(INDIRECT(ADDRESS($AU46+2, BA$1)):INDIRECT(ADDRESS($AU47+1, BA$1)))</f>
        <v>0</v>
      </c>
      <c r="BB47">
        <f ca="1">AVERAGE(INDIRECT(ADDRESS($AU46+2, BB$1)):INDIRECT(ADDRESS($AU47+1, BB$1)))</f>
        <v>0.24336960000000002</v>
      </c>
      <c r="BC47">
        <f ca="1">AVERAGE(INDIRECT(ADDRESS($AU46+2, BC$1)):INDIRECT(ADDRESS($AU47+1, BC$1)))</f>
        <v>6.4452000000000037E-2</v>
      </c>
      <c r="BD47">
        <f ca="1">AVERAGE(INDIRECT(ADDRESS($AU46+2, BD$1)):INDIRECT(ADDRESS($AU47+1, BD$1)))</f>
        <v>0.16854620000000003</v>
      </c>
      <c r="BE47">
        <f ca="1">AVERAGE(INDIRECT(ADDRESS($AU46+2, BE$1)):INDIRECT(ADDRESS($AU47+1, BE$1)))</f>
        <v>0.14044050558000004</v>
      </c>
      <c r="BF47">
        <f ca="1">AVERAGE(INDIRECT(ADDRESS($AU46+2, BF$1)):INDIRECT(ADDRESS($AU47+1, BF$1)))</f>
        <v>0.22335000000000002</v>
      </c>
      <c r="BG47">
        <f ca="1">AVERAGE(INDIRECT(ADDRESS($AU46+2, BG$1)):INDIRECT(ADDRESS($AU47+1, BG$1)))</f>
        <v>1.6347980000000002E-2</v>
      </c>
      <c r="BH47">
        <f ca="1">AVERAGE(INDIRECT(ADDRESS($AU46+2, BH$1)):INDIRECT(ADDRESS($AU47+1, BH$1)))</f>
        <v>0.20146600000000001</v>
      </c>
      <c r="BI47">
        <f ca="1">AVERAGE(INDIRECT(ADDRESS($AU46+2, BI$1)):INDIRECT(ADDRESS($AU47+1, BI$1)))</f>
        <v>0.3819882</v>
      </c>
      <c r="BJ47">
        <f ca="1">AVERAGE(INDIRECT(ADDRESS($AU46+2, BJ$1)):INDIRECT(ADDRESS($AU47+1, BJ$1)))</f>
        <v>0.15972639999999999</v>
      </c>
      <c r="BK47">
        <f ca="1">AVERAGE(INDIRECT(ADDRESS($AU46+2, BK$1)):INDIRECT(ADDRESS($AU47+1, BK$1)))</f>
        <v>0.17597748000000002</v>
      </c>
      <c r="BL47">
        <f ca="1">AVERAGE(INDIRECT(ADDRESS($AU46+2, BL$1)):INDIRECT(ADDRESS($AU47+1, BL$1)))</f>
        <v>0.18574227999999998</v>
      </c>
      <c r="BM47">
        <f ca="1">AVERAGE(INDIRECT(ADDRESS($AU46+2, BM$1)):INDIRECT(ADDRESS($AU47+1, BM$1)))</f>
        <v>5.3681999999999876E-2</v>
      </c>
      <c r="BN47">
        <f ca="1">AVERAGE(INDIRECT(ADDRESS($AU46+2, BN$1)):INDIRECT(ADDRESS($AU47+1, BN$1)))</f>
        <v>9.5234418000000008E-3</v>
      </c>
      <c r="BO47">
        <f ca="1">AVERAGE(INDIRECT(ADDRESS($AU46+2, BO$1)):INDIRECT(ADDRESS($AU47+1, BO$1)))</f>
        <v>9.510579999999999E-2</v>
      </c>
      <c r="BP47">
        <f ca="1">AVERAGE(INDIRECT(ADDRESS($AU46+2, BP$1)):INDIRECT(ADDRESS($AU47+1, BP$1)))</f>
        <v>9.8519200000000001E-2</v>
      </c>
    </row>
    <row r="48" spans="1:68" x14ac:dyDescent="0.25">
      <c r="A48" s="1">
        <v>4.2758500000000003E-3</v>
      </c>
      <c r="B48" s="1">
        <v>1.7447999999999999</v>
      </c>
      <c r="C48" s="1">
        <v>0.14995</v>
      </c>
      <c r="D48" s="1">
        <v>0.118076</v>
      </c>
      <c r="E48" s="1">
        <v>1.0359499999999999</v>
      </c>
      <c r="F48" s="1">
        <v>1.00765E-2</v>
      </c>
      <c r="G48" s="1">
        <v>0.83060999999999996</v>
      </c>
      <c r="H48" s="1">
        <v>1.7282299999999999</v>
      </c>
      <c r="I48" s="1">
        <v>1.10419</v>
      </c>
      <c r="J48" s="1">
        <v>0.42921399999999998</v>
      </c>
      <c r="K48" s="1">
        <v>1.72576</v>
      </c>
      <c r="L48" s="1">
        <v>0.207478</v>
      </c>
      <c r="M48" s="1">
        <v>1.7317199999999999</v>
      </c>
      <c r="N48" s="1">
        <v>0.50783999999999996</v>
      </c>
      <c r="O48" s="1">
        <v>0.70290699999999995</v>
      </c>
      <c r="P48" s="1">
        <v>3.8047100000000001E-4</v>
      </c>
      <c r="Q48" s="1">
        <v>7.4197600000000001E-3</v>
      </c>
      <c r="R48" s="1">
        <v>2.0658500000000002</v>
      </c>
      <c r="S48" s="1">
        <v>2.7317399999999999E-2</v>
      </c>
      <c r="T48" s="1">
        <v>0.70885900000000002</v>
      </c>
      <c r="U48" s="1">
        <v>0.61099300000000001</v>
      </c>
      <c r="V48" s="1" t="s">
        <v>23</v>
      </c>
      <c r="W48" s="1">
        <f>ABS(IK_diagnostics_degrees__3[[#This Row],[Column1]]-A47)</f>
        <v>3.8543150000000005E-2</v>
      </c>
      <c r="X48" s="1">
        <f>ABS(IK_diagnostics_degrees__3[[#This Row],[Column2]]-B47)</f>
        <v>0.10788999999999982</v>
      </c>
      <c r="Y48" s="1">
        <f>ABS(IK_diagnostics_degrees__3[[#This Row],[Column3]]-C47)</f>
        <v>0.14622647</v>
      </c>
      <c r="Z48" s="1">
        <f>ABS(IK_diagnostics_degrees__3[[#This Row],[Column4]]-D47)</f>
        <v>4.1555999999999996E-2</v>
      </c>
      <c r="AA48" s="1">
        <f>ABS(IK_diagnostics_degrees__3[[#This Row],[Column5]]-E47)</f>
        <v>0.29474</v>
      </c>
      <c r="AB48" s="1">
        <f>ABS(IK_diagnostics_degrees__3[[#This Row],[Column6]]-F47)</f>
        <v>1.00765E-2</v>
      </c>
      <c r="AC48" s="1">
        <f>ABS(IK_diagnostics_degrees__3[[#This Row],[Column7]]-G47)</f>
        <v>7.6614999999999989E-2</v>
      </c>
      <c r="AD48" s="1">
        <f>ABS(IK_diagnostics_degrees__3[[#This Row],[Column8]]-H47)</f>
        <v>1.153000000000004E-2</v>
      </c>
      <c r="AE48" s="1">
        <f>ABS(IK_diagnostics_degrees__3[[#This Row],[Column9]]-I47)</f>
        <v>9.0559999999999974E-2</v>
      </c>
      <c r="AF48" s="1">
        <f>ABS(IK_diagnostics_degrees__3[[#This Row],[Column10]]-J47)</f>
        <v>5.5478000000000027E-2</v>
      </c>
      <c r="AG48" s="1">
        <f>ABS(IK_diagnostics_degrees__3[[#This Row],[Column11]]-K47)</f>
        <v>5.7930000000000037E-2</v>
      </c>
      <c r="AH48" s="1">
        <f>ABS(IK_diagnostics_degrees__3[[#This Row],[Column12]]-L47)</f>
        <v>0.18558349999999998</v>
      </c>
      <c r="AI48" s="1">
        <f>ABS(IK_diagnostics_degrees__3[[#This Row],[Column13]]-M47)</f>
        <v>0.21516999999999986</v>
      </c>
      <c r="AJ48" s="1">
        <f>ABS(IK_diagnostics_degrees__3[[#This Row],[Column14]]-N47)</f>
        <v>7.477499999999998E-2</v>
      </c>
      <c r="AK48" s="1">
        <f>ABS(IK_diagnostics_degrees__3[[#This Row],[Column15]]-O47)</f>
        <v>0.1627590000000001</v>
      </c>
      <c r="AL48" s="1">
        <f>ABS(IK_diagnostics_degrees__3[[#This Row],[Column16]]-P47)</f>
        <v>1.0735629E-2</v>
      </c>
      <c r="AM48" s="1">
        <f>ABS(IK_diagnostics_degrees__3[[#This Row],[Column17]]-Q47)</f>
        <v>7.3361759000000002E-3</v>
      </c>
      <c r="AN48" s="1">
        <f>ABS(IK_diagnostics_degrees__3[[#This Row],[Column18]]-R47)</f>
        <v>0.24431000000000025</v>
      </c>
      <c r="AO48" s="1">
        <f>ABS(IK_diagnostics_degrees__3[[#This Row],[Column19]]-S47)</f>
        <v>2.7317399999999999E-2</v>
      </c>
      <c r="AP48" s="1">
        <f>ABS(IK_diagnostics_degrees__3[[#This Row],[Column20]]-T47)</f>
        <v>0.280663</v>
      </c>
      <c r="AQ48" s="1">
        <f>ABS(IK_diagnostics_degrees__3[[#This Row],[Column21]]-U47)</f>
        <v>0.17167299999999996</v>
      </c>
      <c r="AU48" s="7">
        <f>IK_diagnostics_frames__3[[#This Row],[Column1]]+AU47</f>
        <v>183</v>
      </c>
      <c r="AV48">
        <f ca="1">AVERAGE(INDIRECT(ADDRESS($AU47+2, AV$1)):INDIRECT(ADDRESS($AU48+1, AV$1)))</f>
        <v>3.1304799999999994E-2</v>
      </c>
      <c r="AW48">
        <f ca="1">AVERAGE(INDIRECT(ADDRESS($AU47+2, AW$1)):INDIRECT(ADDRESS($AU48+1, AW$1)))</f>
        <v>9.0182499999999999E-2</v>
      </c>
      <c r="AX48">
        <f ca="1">AVERAGE(INDIRECT(ADDRESS($AU47+2, AX$1)):INDIRECT(ADDRESS($AU48+1, AX$1)))</f>
        <v>0.19343000000000002</v>
      </c>
      <c r="AY48">
        <f ca="1">AVERAGE(INDIRECT(ADDRESS($AU47+2, AY$1)):INDIRECT(ADDRESS($AU48+1, AY$1)))</f>
        <v>1.4715535E-2</v>
      </c>
      <c r="AZ48">
        <f ca="1">AVERAGE(INDIRECT(ADDRESS($AU47+2, AZ$1)):INDIRECT(ADDRESS($AU48+1, AZ$1)))</f>
        <v>0.10328750000000003</v>
      </c>
      <c r="BA48">
        <f ca="1">AVERAGE(INDIRECT(ADDRESS($AU47+2, BA$1)):INDIRECT(ADDRESS($AU48+1, BA$1)))</f>
        <v>1.649225E-2</v>
      </c>
      <c r="BB48">
        <f ca="1">AVERAGE(INDIRECT(ADDRESS($AU47+2, BB$1)):INDIRECT(ADDRESS($AU48+1, BB$1)))</f>
        <v>0.22489499999999998</v>
      </c>
      <c r="BC48">
        <f ca="1">AVERAGE(INDIRECT(ADDRESS($AU47+2, BC$1)):INDIRECT(ADDRESS($AU48+1, BC$1)))</f>
        <v>0.1895425</v>
      </c>
      <c r="BD48">
        <f ca="1">AVERAGE(INDIRECT(ADDRESS($AU47+2, BD$1)):INDIRECT(ADDRESS($AU48+1, BD$1)))</f>
        <v>0.26373249999999998</v>
      </c>
      <c r="BE48">
        <f ca="1">AVERAGE(INDIRECT(ADDRESS($AU47+2, BE$1)):INDIRECT(ADDRESS($AU48+1, BE$1)))</f>
        <v>0.21307725</v>
      </c>
      <c r="BF48">
        <f ca="1">AVERAGE(INDIRECT(ADDRESS($AU47+2, BF$1)):INDIRECT(ADDRESS($AU48+1, BF$1)))</f>
        <v>7.0400000000000074E-2</v>
      </c>
      <c r="BG48">
        <f ca="1">AVERAGE(INDIRECT(ADDRESS($AU47+2, BG$1)):INDIRECT(ADDRESS($AU48+1, BG$1)))</f>
        <v>9.4541E-3</v>
      </c>
      <c r="BH48">
        <f ca="1">AVERAGE(INDIRECT(ADDRESS($AU47+2, BH$1)):INDIRECT(ADDRESS($AU48+1, BH$1)))</f>
        <v>0.49286750000000001</v>
      </c>
      <c r="BI48">
        <f ca="1">AVERAGE(INDIRECT(ADDRESS($AU47+2, BI$1)):INDIRECT(ADDRESS($AU48+1, BI$1)))</f>
        <v>0.18339975</v>
      </c>
      <c r="BJ48">
        <f ca="1">AVERAGE(INDIRECT(ADDRESS($AU47+2, BJ$1)):INDIRECT(ADDRESS($AU48+1, BJ$1)))</f>
        <v>8.2203249999999922E-2</v>
      </c>
      <c r="BK48">
        <f ca="1">AVERAGE(INDIRECT(ADDRESS($AU47+2, BK$1)):INDIRECT(ADDRESS($AU48+1, BK$1)))</f>
        <v>6.8094250000000009E-2</v>
      </c>
      <c r="BL48">
        <f ca="1">AVERAGE(INDIRECT(ADDRESS($AU47+2, BL$1)):INDIRECT(ADDRESS($AU48+1, BL$1)))</f>
        <v>0.12019555</v>
      </c>
      <c r="BM48">
        <f ca="1">AVERAGE(INDIRECT(ADDRESS($AU47+2, BM$1)):INDIRECT(ADDRESS($AU48+1, BM$1)))</f>
        <v>0.11071500000000001</v>
      </c>
      <c r="BN48">
        <f ca="1">AVERAGE(INDIRECT(ADDRESS($AU47+2, BN$1)):INDIRECT(ADDRESS($AU48+1, BN$1)))</f>
        <v>8.3083932499999991E-5</v>
      </c>
      <c r="BO48">
        <f ca="1">AVERAGE(INDIRECT(ADDRESS($AU47+2, BO$1)):INDIRECT(ADDRESS($AU48+1, BO$1)))</f>
        <v>8.8865750000000007E-2</v>
      </c>
      <c r="BP48">
        <f ca="1">AVERAGE(INDIRECT(ADDRESS($AU47+2, BP$1)):INDIRECT(ADDRESS($AU48+1, BP$1)))</f>
        <v>7.3947499999999944E-2</v>
      </c>
    </row>
    <row r="49" spans="1:68" x14ac:dyDescent="0.25">
      <c r="A49" s="1">
        <v>5.6440800000000001E-3</v>
      </c>
      <c r="B49" s="1">
        <v>1.74417</v>
      </c>
      <c r="C49" s="1">
        <v>0.16611999999999999</v>
      </c>
      <c r="D49" s="1">
        <v>9.6268300000000001E-2</v>
      </c>
      <c r="E49" s="1">
        <v>1.03528</v>
      </c>
      <c r="F49" s="1">
        <v>6.2763200000000002E-3</v>
      </c>
      <c r="G49" s="1">
        <v>0.83550000000000002</v>
      </c>
      <c r="H49" s="1">
        <v>1.7226699999999999</v>
      </c>
      <c r="I49" s="1">
        <v>1.12849</v>
      </c>
      <c r="J49" s="1">
        <v>0.43230499999999999</v>
      </c>
      <c r="K49" s="1">
        <v>1.7183900000000001</v>
      </c>
      <c r="L49" s="1">
        <v>0.21486</v>
      </c>
      <c r="M49" s="1">
        <v>1.7116199999999999</v>
      </c>
      <c r="N49" s="1">
        <v>0.43467299999999998</v>
      </c>
      <c r="O49" s="1">
        <v>0.68038900000000002</v>
      </c>
      <c r="P49" s="1" t="s">
        <v>22</v>
      </c>
      <c r="Q49" s="1">
        <v>6.81235E-3</v>
      </c>
      <c r="R49" s="1">
        <v>2.0537999999999998</v>
      </c>
      <c r="S49" s="1">
        <v>1.43351E-2</v>
      </c>
      <c r="T49" s="1">
        <v>0.71430899999999997</v>
      </c>
      <c r="U49" s="1">
        <v>0.60242899999999999</v>
      </c>
      <c r="V49" s="1" t="s">
        <v>23</v>
      </c>
      <c r="W49" s="1">
        <f>ABS(IK_diagnostics_degrees__3[[#This Row],[Column1]]-A48)</f>
        <v>1.3682299999999998E-3</v>
      </c>
      <c r="X49" s="1">
        <f>ABS(IK_diagnostics_degrees__3[[#This Row],[Column2]]-B48)</f>
        <v>6.2999999999990841E-4</v>
      </c>
      <c r="Y49" s="1">
        <f>ABS(IK_diagnostics_degrees__3[[#This Row],[Column3]]-C48)</f>
        <v>1.616999999999999E-2</v>
      </c>
      <c r="Z49" s="1">
        <f>ABS(IK_diagnostics_degrees__3[[#This Row],[Column4]]-D48)</f>
        <v>2.1807699999999999E-2</v>
      </c>
      <c r="AA49" s="1">
        <f>ABS(IK_diagnostics_degrees__3[[#This Row],[Column5]]-E48)</f>
        <v>6.6999999999994841E-4</v>
      </c>
      <c r="AB49" s="1">
        <f>ABS(IK_diagnostics_degrees__3[[#This Row],[Column6]]-F48)</f>
        <v>3.8001800000000002E-3</v>
      </c>
      <c r="AC49" s="1">
        <f>ABS(IK_diagnostics_degrees__3[[#This Row],[Column7]]-G48)</f>
        <v>4.890000000000061E-3</v>
      </c>
      <c r="AD49" s="1">
        <f>ABS(IK_diagnostics_degrees__3[[#This Row],[Column8]]-H48)</f>
        <v>5.5600000000000094E-3</v>
      </c>
      <c r="AE49" s="1">
        <f>ABS(IK_diagnostics_degrees__3[[#This Row],[Column9]]-I48)</f>
        <v>2.4299999999999988E-2</v>
      </c>
      <c r="AF49" s="1">
        <f>ABS(IK_diagnostics_degrees__3[[#This Row],[Column10]]-J48)</f>
        <v>3.0910000000000104E-3</v>
      </c>
      <c r="AG49" s="1">
        <f>ABS(IK_diagnostics_degrees__3[[#This Row],[Column11]]-K48)</f>
        <v>7.3699999999998766E-3</v>
      </c>
      <c r="AH49" s="1">
        <f>ABS(IK_diagnostics_degrees__3[[#This Row],[Column12]]-L48)</f>
        <v>7.3819999999999997E-3</v>
      </c>
      <c r="AI49" s="1">
        <f>ABS(IK_diagnostics_degrees__3[[#This Row],[Column13]]-M48)</f>
        <v>2.0100000000000007E-2</v>
      </c>
      <c r="AJ49" s="1">
        <f>ABS(IK_diagnostics_degrees__3[[#This Row],[Column14]]-N48)</f>
        <v>7.3166999999999982E-2</v>
      </c>
      <c r="AK49" s="1">
        <f>ABS(IK_diagnostics_degrees__3[[#This Row],[Column15]]-O48)</f>
        <v>2.2517999999999927E-2</v>
      </c>
      <c r="AL49" s="1">
        <f>ABS(IK_diagnostics_degrees__3[[#This Row],[Column16]]-P48)</f>
        <v>3.8047100000000001E-4</v>
      </c>
      <c r="AM49" s="1">
        <f>ABS(IK_diagnostics_degrees__3[[#This Row],[Column17]]-Q48)</f>
        <v>6.0741000000000007E-4</v>
      </c>
      <c r="AN49" s="1">
        <f>ABS(IK_diagnostics_degrees__3[[#This Row],[Column18]]-R48)</f>
        <v>1.2050000000000338E-2</v>
      </c>
      <c r="AO49" s="1">
        <f>ABS(IK_diagnostics_degrees__3[[#This Row],[Column19]]-S48)</f>
        <v>1.2982299999999999E-2</v>
      </c>
      <c r="AP49" s="1">
        <f>ABS(IK_diagnostics_degrees__3[[#This Row],[Column20]]-T48)</f>
        <v>5.4499999999999549E-3</v>
      </c>
      <c r="AQ49" s="1">
        <f>ABS(IK_diagnostics_degrees__3[[#This Row],[Column21]]-U48)</f>
        <v>8.564000000000016E-3</v>
      </c>
      <c r="AU49" s="8">
        <f>IK_diagnostics_frames__3[[#This Row],[Column1]]+AU48</f>
        <v>186</v>
      </c>
      <c r="AV49">
        <f ca="1">AVERAGE(INDIRECT(ADDRESS($AU48+2, AV$1)):INDIRECT(ADDRESS($AU49+1, AV$1)))</f>
        <v>0.17073966666666665</v>
      </c>
      <c r="AW49">
        <f ca="1">AVERAGE(INDIRECT(ADDRESS($AU48+2, AW$1)):INDIRECT(ADDRESS($AU49+1, AW$1)))</f>
        <v>0.11963666666666668</v>
      </c>
      <c r="AX49">
        <f ca="1">AVERAGE(INDIRECT(ADDRESS($AU48+2, AX$1)):INDIRECT(ADDRESS($AU49+1, AX$1)))</f>
        <v>0.14472952666666664</v>
      </c>
      <c r="AY49">
        <f ca="1">AVERAGE(INDIRECT(ADDRESS($AU48+2, AY$1)):INDIRECT(ADDRESS($AU49+1, AY$1)))</f>
        <v>3.5104100000000006E-2</v>
      </c>
      <c r="AZ49">
        <f ca="1">AVERAGE(INDIRECT(ADDRESS($AU48+2, AZ$1)):INDIRECT(ADDRESS($AU49+1, AZ$1)))</f>
        <v>7.4216666666666598E-2</v>
      </c>
      <c r="BA49">
        <f ca="1">AVERAGE(INDIRECT(ADDRESS($AU48+2, BA$1)):INDIRECT(ADDRESS($AU49+1, BA$1)))</f>
        <v>0.12357366666666669</v>
      </c>
      <c r="BB49">
        <f ca="1">AVERAGE(INDIRECT(ADDRESS($AU48+2, BB$1)):INDIRECT(ADDRESS($AU49+1, BB$1)))</f>
        <v>0.17358066666666663</v>
      </c>
      <c r="BC49">
        <f ca="1">AVERAGE(INDIRECT(ADDRESS($AU48+2, BC$1)):INDIRECT(ADDRESS($AU49+1, BC$1)))</f>
        <v>0.20377666666666658</v>
      </c>
      <c r="BD49">
        <f ca="1">AVERAGE(INDIRECT(ADDRESS($AU48+2, BD$1)):INDIRECT(ADDRESS($AU49+1, BD$1)))</f>
        <v>0.48632466666666679</v>
      </c>
      <c r="BE49">
        <f ca="1">AVERAGE(INDIRECT(ADDRESS($AU48+2, BE$1)):INDIRECT(ADDRESS($AU49+1, BE$1)))</f>
        <v>3.4861233333333332E-2</v>
      </c>
      <c r="BF49">
        <f ca="1">AVERAGE(INDIRECT(ADDRESS($AU48+2, BF$1)):INDIRECT(ADDRESS($AU49+1, BF$1)))</f>
        <v>0.17954666666666666</v>
      </c>
      <c r="BG49">
        <f ca="1">AVERAGE(INDIRECT(ADDRESS($AU48+2, BG$1)):INDIRECT(ADDRESS($AU49+1, BG$1)))</f>
        <v>1.36569E-2</v>
      </c>
      <c r="BH49">
        <f ca="1">AVERAGE(INDIRECT(ADDRESS($AU48+2, BH$1)):INDIRECT(ADDRESS($AU49+1, BH$1)))</f>
        <v>0.28562666666666664</v>
      </c>
      <c r="BI49">
        <f ca="1">AVERAGE(INDIRECT(ADDRESS($AU48+2, BI$1)):INDIRECT(ADDRESS($AU49+1, BI$1)))</f>
        <v>0.7820366666666666</v>
      </c>
      <c r="BJ49">
        <f ca="1">AVERAGE(INDIRECT(ADDRESS($AU48+2, BJ$1)):INDIRECT(ADDRESS($AU49+1, BJ$1)))</f>
        <v>0.16804666666666668</v>
      </c>
      <c r="BK49">
        <f ca="1">AVERAGE(INDIRECT(ADDRESS($AU48+2, BK$1)):INDIRECT(ADDRESS($AU49+1, BK$1)))</f>
        <v>1.0603994E-2</v>
      </c>
      <c r="BL49">
        <f ca="1">AVERAGE(INDIRECT(ADDRESS($AU48+2, BL$1)):INDIRECT(ADDRESS($AU49+1, BL$1)))</f>
        <v>0.15513566666666664</v>
      </c>
      <c r="BM49">
        <f ca="1">AVERAGE(INDIRECT(ADDRESS($AU48+2, BM$1)):INDIRECT(ADDRESS($AU49+1, BM$1)))</f>
        <v>0.18652666666666665</v>
      </c>
      <c r="BN49">
        <f ca="1">AVERAGE(INDIRECT(ADDRESS($AU48+2, BN$1)):INDIRECT(ADDRESS($AU49+1, BN$1)))</f>
        <v>4.3549423966666662E-3</v>
      </c>
      <c r="BO49">
        <f ca="1">AVERAGE(INDIRECT(ADDRESS($AU48+2, BO$1)):INDIRECT(ADDRESS($AU49+1, BO$1)))</f>
        <v>7.770666666666666E-2</v>
      </c>
      <c r="BP49">
        <f ca="1">AVERAGE(INDIRECT(ADDRESS($AU48+2, BP$1)):INDIRECT(ADDRESS($AU49+1, BP$1)))</f>
        <v>0.34522766666666665</v>
      </c>
    </row>
    <row r="50" spans="1:68" x14ac:dyDescent="0.25">
      <c r="A50" s="1" t="s">
        <v>22</v>
      </c>
      <c r="B50" s="1">
        <v>1.4171100000000001</v>
      </c>
      <c r="C50" s="1" t="s">
        <v>22</v>
      </c>
      <c r="D50" s="1" t="s">
        <v>22</v>
      </c>
      <c r="E50" s="1">
        <v>1.54125</v>
      </c>
      <c r="F50" s="1">
        <v>2.3080700000000002E-3</v>
      </c>
      <c r="G50" s="1">
        <v>0.74549900000000002</v>
      </c>
      <c r="H50" s="1">
        <v>1.3889199999999999</v>
      </c>
      <c r="I50" s="1">
        <v>0.89869600000000005</v>
      </c>
      <c r="J50" s="1">
        <v>0.885015</v>
      </c>
      <c r="K50" s="1">
        <v>1.8002899999999999</v>
      </c>
      <c r="L50" s="1" t="s">
        <v>22</v>
      </c>
      <c r="M50" s="1">
        <v>0.32620300000000002</v>
      </c>
      <c r="N50" s="1" t="s">
        <v>22</v>
      </c>
      <c r="O50" s="1">
        <v>0.14444199999999999</v>
      </c>
      <c r="P50" s="1">
        <v>1.6910300000000001E-4</v>
      </c>
      <c r="Q50" s="1" t="s">
        <v>22</v>
      </c>
      <c r="R50" s="1">
        <v>1.8111699999999999</v>
      </c>
      <c r="S50" s="1" t="s">
        <v>22</v>
      </c>
      <c r="T50" s="1">
        <v>4.86404E-2</v>
      </c>
      <c r="U50" s="1">
        <v>0.81350900000000004</v>
      </c>
      <c r="V50" s="1" t="s">
        <v>23</v>
      </c>
      <c r="W50" s="1">
        <f>ABS(IK_diagnostics_degrees__3[[#This Row],[Column1]]-A49)</f>
        <v>5.6440800000000001E-3</v>
      </c>
      <c r="X50" s="1">
        <f>ABS(IK_diagnostics_degrees__3[[#This Row],[Column2]]-B49)</f>
        <v>0.32705999999999991</v>
      </c>
      <c r="Y50" s="1">
        <f>ABS(IK_diagnostics_degrees__3[[#This Row],[Column3]]-C49)</f>
        <v>0.16611999999999999</v>
      </c>
      <c r="Z50" s="1">
        <f>ABS(IK_diagnostics_degrees__3[[#This Row],[Column4]]-D49)</f>
        <v>9.6268300000000001E-2</v>
      </c>
      <c r="AA50" s="1">
        <f>ABS(IK_diagnostics_degrees__3[[#This Row],[Column5]]-E49)</f>
        <v>0.50597000000000003</v>
      </c>
      <c r="AB50" s="1">
        <f>ABS(IK_diagnostics_degrees__3[[#This Row],[Column6]]-F49)</f>
        <v>3.9682499999999996E-3</v>
      </c>
      <c r="AC50" s="1">
        <f>ABS(IK_diagnostics_degrees__3[[#This Row],[Column7]]-G49)</f>
        <v>9.0000999999999998E-2</v>
      </c>
      <c r="AD50" s="1">
        <f>ABS(IK_diagnostics_degrees__3[[#This Row],[Column8]]-H49)</f>
        <v>0.33374999999999999</v>
      </c>
      <c r="AE50" s="1">
        <f>ABS(IK_diagnostics_degrees__3[[#This Row],[Column9]]-I49)</f>
        <v>0.22979399999999994</v>
      </c>
      <c r="AF50" s="1">
        <f>ABS(IK_diagnostics_degrees__3[[#This Row],[Column10]]-J49)</f>
        <v>0.45271</v>
      </c>
      <c r="AG50" s="1">
        <f>ABS(IK_diagnostics_degrees__3[[#This Row],[Column11]]-K49)</f>
        <v>8.1899999999999862E-2</v>
      </c>
      <c r="AH50" s="1">
        <f>ABS(IK_diagnostics_degrees__3[[#This Row],[Column12]]-L49)</f>
        <v>0.21486</v>
      </c>
      <c r="AI50" s="1">
        <f>ABS(IK_diagnostics_degrees__3[[#This Row],[Column13]]-M49)</f>
        <v>1.3854169999999999</v>
      </c>
      <c r="AJ50" s="1">
        <f>ABS(IK_diagnostics_degrees__3[[#This Row],[Column14]]-N49)</f>
        <v>0.43467299999999998</v>
      </c>
      <c r="AK50" s="1">
        <f>ABS(IK_diagnostics_degrees__3[[#This Row],[Column15]]-O49)</f>
        <v>0.53594700000000006</v>
      </c>
      <c r="AL50" s="1">
        <f>ABS(IK_diagnostics_degrees__3[[#This Row],[Column16]]-P49)</f>
        <v>1.6910300000000001E-4</v>
      </c>
      <c r="AM50" s="1">
        <f>ABS(IK_diagnostics_degrees__3[[#This Row],[Column17]]-Q49)</f>
        <v>6.81235E-3</v>
      </c>
      <c r="AN50" s="1">
        <f>ABS(IK_diagnostics_degrees__3[[#This Row],[Column18]]-R49)</f>
        <v>0.2426299999999999</v>
      </c>
      <c r="AO50" s="1">
        <f>ABS(IK_diagnostics_degrees__3[[#This Row],[Column19]]-S49)</f>
        <v>1.43351E-2</v>
      </c>
      <c r="AP50" s="1">
        <f>ABS(IK_diagnostics_degrees__3[[#This Row],[Column20]]-T49)</f>
        <v>0.66566859999999994</v>
      </c>
      <c r="AQ50" s="1">
        <f>ABS(IK_diagnostics_degrees__3[[#This Row],[Column21]]-U49)</f>
        <v>0.21108000000000005</v>
      </c>
      <c r="AU50" s="7">
        <f>IK_diagnostics_frames__3[[#This Row],[Column1]]+AU49</f>
        <v>190</v>
      </c>
      <c r="AV50">
        <f ca="1">AVERAGE(INDIRECT(ADDRESS($AU49+2, AV$1)):INDIRECT(ADDRESS($AU50+1, AV$1)))</f>
        <v>0.11905800000000001</v>
      </c>
      <c r="AW50">
        <f ca="1">AVERAGE(INDIRECT(ADDRESS($AU49+2, AW$1)):INDIRECT(ADDRESS($AU50+1, AW$1)))</f>
        <v>0.10155249999999999</v>
      </c>
      <c r="AX50">
        <f ca="1">AVERAGE(INDIRECT(ADDRESS($AU49+2, AX$1)):INDIRECT(ADDRESS($AU50+1, AX$1)))</f>
        <v>7.1956095499999997E-2</v>
      </c>
      <c r="AY50">
        <f ca="1">AVERAGE(INDIRECT(ADDRESS($AU49+2, AY$1)):INDIRECT(ADDRESS($AU50+1, AY$1)))</f>
        <v>5.1313517500000003E-2</v>
      </c>
      <c r="AZ50">
        <f ca="1">AVERAGE(INDIRECT(ADDRESS($AU49+2, AZ$1)):INDIRECT(ADDRESS($AU50+1, AZ$1)))</f>
        <v>7.6120000000000021E-2</v>
      </c>
      <c r="BA50">
        <f ca="1">AVERAGE(INDIRECT(ADDRESS($AU49+2, BA$1)):INDIRECT(ADDRESS($AU50+1, BA$1)))</f>
        <v>0.20322750000000001</v>
      </c>
      <c r="BB50">
        <f ca="1">AVERAGE(INDIRECT(ADDRESS($AU49+2, BB$1)):INDIRECT(ADDRESS($AU50+1, BB$1)))</f>
        <v>0.18562449999999997</v>
      </c>
      <c r="BC50">
        <f ca="1">AVERAGE(INDIRECT(ADDRESS($AU49+2, BC$1)):INDIRECT(ADDRESS($AU50+1, BC$1)))</f>
        <v>0.17338249999999999</v>
      </c>
      <c r="BD50">
        <f ca="1">AVERAGE(INDIRECT(ADDRESS($AU49+2, BD$1)):INDIRECT(ADDRESS($AU50+1, BD$1)))</f>
        <v>0.23177999999999999</v>
      </c>
      <c r="BE50">
        <f ca="1">AVERAGE(INDIRECT(ADDRESS($AU49+2, BE$1)):INDIRECT(ADDRESS($AU50+1, BE$1)))</f>
        <v>0.13727262500000004</v>
      </c>
      <c r="BF50">
        <f ca="1">AVERAGE(INDIRECT(ADDRESS($AU49+2, BF$1)):INDIRECT(ADDRESS($AU50+1, BF$1)))</f>
        <v>0.16070249999999997</v>
      </c>
      <c r="BG50">
        <f ca="1">AVERAGE(INDIRECT(ADDRESS($AU49+2, BG$1)):INDIRECT(ADDRESS($AU50+1, BG$1)))</f>
        <v>6.1277999999999999E-2</v>
      </c>
      <c r="BH50">
        <f ca="1">AVERAGE(INDIRECT(ADDRESS($AU49+2, BH$1)):INDIRECT(ADDRESS($AU50+1, BH$1)))</f>
        <v>0.35630999999999996</v>
      </c>
      <c r="BI50">
        <f ca="1">AVERAGE(INDIRECT(ADDRESS($AU49+2, BI$1)):INDIRECT(ADDRESS($AU50+1, BI$1)))</f>
        <v>0.1015775</v>
      </c>
      <c r="BJ50">
        <f ca="1">AVERAGE(INDIRECT(ADDRESS($AU49+2, BJ$1)):INDIRECT(ADDRESS($AU50+1, BJ$1)))</f>
        <v>0.11865700000000001</v>
      </c>
      <c r="BK50">
        <f ca="1">AVERAGE(INDIRECT(ADDRESS($AU49+2, BK$1)):INDIRECT(ADDRESS($AU50+1, BK$1)))</f>
        <v>4.0940500000000001E-3</v>
      </c>
      <c r="BL50">
        <f ca="1">AVERAGE(INDIRECT(ADDRESS($AU49+2, BL$1)):INDIRECT(ADDRESS($AU50+1, BL$1)))</f>
        <v>8.6461000000000003E-4</v>
      </c>
      <c r="BM50">
        <f ca="1">AVERAGE(INDIRECT(ADDRESS($AU49+2, BM$1)):INDIRECT(ADDRESS($AU50+1, BM$1)))</f>
        <v>0.10674499999999998</v>
      </c>
      <c r="BN50">
        <f ca="1">AVERAGE(INDIRECT(ADDRESS($AU49+2, BN$1)):INDIRECT(ADDRESS($AU50+1, BN$1)))</f>
        <v>3.2665749999999999E-3</v>
      </c>
      <c r="BO50">
        <f ca="1">AVERAGE(INDIRECT(ADDRESS($AU49+2, BO$1)):INDIRECT(ADDRESS($AU50+1, BO$1)))</f>
        <v>6.226605000000001E-2</v>
      </c>
      <c r="BP50">
        <f ca="1">AVERAGE(INDIRECT(ADDRESS($AU49+2, BP$1)):INDIRECT(ADDRESS($AU50+1, BP$1)))</f>
        <v>0.26861275000000001</v>
      </c>
    </row>
    <row r="51" spans="1:68" x14ac:dyDescent="0.25">
      <c r="A51" s="1" t="s">
        <v>22</v>
      </c>
      <c r="B51" s="1">
        <v>1.4669099999999999</v>
      </c>
      <c r="C51" s="1" t="s">
        <v>22</v>
      </c>
      <c r="D51" s="1">
        <v>6.0630700000000003E-3</v>
      </c>
      <c r="E51" s="1">
        <v>1.51945</v>
      </c>
      <c r="F51" s="1">
        <v>0.145673</v>
      </c>
      <c r="G51" s="1">
        <v>0.88971699999999998</v>
      </c>
      <c r="H51" s="1">
        <v>1.49197</v>
      </c>
      <c r="I51" s="1">
        <v>0.86746800000000002</v>
      </c>
      <c r="J51" s="1">
        <v>0.84932099999999999</v>
      </c>
      <c r="K51" s="1">
        <v>1.5816600000000001</v>
      </c>
      <c r="L51" s="1">
        <v>4.31192E-4</v>
      </c>
      <c r="M51" s="1">
        <v>1.45648</v>
      </c>
      <c r="N51" s="1" t="s">
        <v>22</v>
      </c>
      <c r="O51" s="1">
        <v>0.30694500000000002</v>
      </c>
      <c r="P51" s="1" t="s">
        <v>22</v>
      </c>
      <c r="Q51" s="1">
        <v>0.182369</v>
      </c>
      <c r="R51" s="1">
        <v>1.8681399999999999</v>
      </c>
      <c r="S51" s="1" t="s">
        <v>22</v>
      </c>
      <c r="T51" s="1">
        <v>0.996919</v>
      </c>
      <c r="U51" s="1">
        <v>0.53227999999999998</v>
      </c>
      <c r="V51" s="1" t="s">
        <v>23</v>
      </c>
      <c r="W51" s="1">
        <f>ABS(IK_diagnostics_degrees__3[[#This Row],[Column1]]-A50)</f>
        <v>0</v>
      </c>
      <c r="X51" s="1">
        <f>ABS(IK_diagnostics_degrees__3[[#This Row],[Column2]]-B50)</f>
        <v>4.9799999999999844E-2</v>
      </c>
      <c r="Y51" s="1">
        <f>ABS(IK_diagnostics_degrees__3[[#This Row],[Column3]]-C50)</f>
        <v>0</v>
      </c>
      <c r="Z51" s="1">
        <f>ABS(IK_diagnostics_degrees__3[[#This Row],[Column4]]-D50)</f>
        <v>6.0630700000000003E-3</v>
      </c>
      <c r="AA51" s="1">
        <f>ABS(IK_diagnostics_degrees__3[[#This Row],[Column5]]-E50)</f>
        <v>2.1800000000000042E-2</v>
      </c>
      <c r="AB51" s="1">
        <f>ABS(IK_diagnostics_degrees__3[[#This Row],[Column6]]-F50)</f>
        <v>0.14336493</v>
      </c>
      <c r="AC51" s="1">
        <f>ABS(IK_diagnostics_degrees__3[[#This Row],[Column7]]-G50)</f>
        <v>0.14421799999999996</v>
      </c>
      <c r="AD51" s="1">
        <f>ABS(IK_diagnostics_degrees__3[[#This Row],[Column8]]-H50)</f>
        <v>0.10305000000000009</v>
      </c>
      <c r="AE51" s="1">
        <f>ABS(IK_diagnostics_degrees__3[[#This Row],[Column9]]-I50)</f>
        <v>3.1228000000000034E-2</v>
      </c>
      <c r="AF51" s="1">
        <f>ABS(IK_diagnostics_degrees__3[[#This Row],[Column10]]-J50)</f>
        <v>3.5694000000000004E-2</v>
      </c>
      <c r="AG51" s="1">
        <f>ABS(IK_diagnostics_degrees__3[[#This Row],[Column11]]-K50)</f>
        <v>0.21862999999999988</v>
      </c>
      <c r="AH51" s="1">
        <f>ABS(IK_diagnostics_degrees__3[[#This Row],[Column12]]-L50)</f>
        <v>4.31192E-4</v>
      </c>
      <c r="AI51" s="1">
        <f>ABS(IK_diagnostics_degrees__3[[#This Row],[Column13]]-M50)</f>
        <v>1.130277</v>
      </c>
      <c r="AJ51" s="1">
        <f>ABS(IK_diagnostics_degrees__3[[#This Row],[Column14]]-N50)</f>
        <v>0</v>
      </c>
      <c r="AK51" s="1">
        <f>ABS(IK_diagnostics_degrees__3[[#This Row],[Column15]]-O50)</f>
        <v>0.16250300000000004</v>
      </c>
      <c r="AL51" s="1">
        <f>ABS(IK_diagnostics_degrees__3[[#This Row],[Column16]]-P50)</f>
        <v>1.6910300000000001E-4</v>
      </c>
      <c r="AM51" s="1">
        <f>ABS(IK_diagnostics_degrees__3[[#This Row],[Column17]]-Q50)</f>
        <v>0.182369</v>
      </c>
      <c r="AN51" s="1">
        <f>ABS(IK_diagnostics_degrees__3[[#This Row],[Column18]]-R50)</f>
        <v>5.6969999999999965E-2</v>
      </c>
      <c r="AO51" s="1">
        <f>ABS(IK_diagnostics_degrees__3[[#This Row],[Column19]]-S50)</f>
        <v>0</v>
      </c>
      <c r="AP51" s="1">
        <f>ABS(IK_diagnostics_degrees__3[[#This Row],[Column20]]-T50)</f>
        <v>0.94827859999999997</v>
      </c>
      <c r="AQ51" s="1">
        <f>ABS(IK_diagnostics_degrees__3[[#This Row],[Column21]]-U50)</f>
        <v>0.28122900000000006</v>
      </c>
      <c r="AU51" s="8">
        <f>IK_diagnostics_frames__3[[#This Row],[Column1]]+AU50</f>
        <v>194</v>
      </c>
      <c r="AV51">
        <f ca="1">AVERAGE(INDIRECT(ADDRESS($AU50+2, AV$1)):INDIRECT(ADDRESS($AU51+1, AV$1)))</f>
        <v>2.8008249999999998E-2</v>
      </c>
      <c r="AW51">
        <f ca="1">AVERAGE(INDIRECT(ADDRESS($AU50+2, AW$1)):INDIRECT(ADDRESS($AU51+1, AW$1)))</f>
        <v>8.8687499999999975E-2</v>
      </c>
      <c r="AX51">
        <f ca="1">AVERAGE(INDIRECT(ADDRESS($AU50+2, AX$1)):INDIRECT(ADDRESS($AU51+1, AX$1)))</f>
        <v>0.16296974999999997</v>
      </c>
      <c r="AY51">
        <f ca="1">AVERAGE(INDIRECT(ADDRESS($AU50+2, AY$1)):INDIRECT(ADDRESS($AU51+1, AY$1)))</f>
        <v>6.9574007499999993E-2</v>
      </c>
      <c r="AZ51">
        <f ca="1">AVERAGE(INDIRECT(ADDRESS($AU50+2, AZ$1)):INDIRECT(ADDRESS($AU51+1, AZ$1)))</f>
        <v>3.9710000000000023E-2</v>
      </c>
      <c r="BA51">
        <f ca="1">AVERAGE(INDIRECT(ADDRESS($AU50+2, BA$1)):INDIRECT(ADDRESS($AU51+1, BA$1)))</f>
        <v>0.14106589999999999</v>
      </c>
      <c r="BB51">
        <f ca="1">AVERAGE(INDIRECT(ADDRESS($AU50+2, BB$1)):INDIRECT(ADDRESS($AU51+1, BB$1)))</f>
        <v>6.7924000000000012E-2</v>
      </c>
      <c r="BC51">
        <f ca="1">AVERAGE(INDIRECT(ADDRESS($AU50+2, BC$1)):INDIRECT(ADDRESS($AU51+1, BC$1)))</f>
        <v>0.15437749999999983</v>
      </c>
      <c r="BD51">
        <f ca="1">AVERAGE(INDIRECT(ADDRESS($AU50+2, BD$1)):INDIRECT(ADDRESS($AU51+1, BD$1)))</f>
        <v>0.27612550000000008</v>
      </c>
      <c r="BE51">
        <f ca="1">AVERAGE(INDIRECT(ADDRESS($AU50+2, BE$1)):INDIRECT(ADDRESS($AU51+1, BE$1)))</f>
        <v>0.14774972499999997</v>
      </c>
      <c r="BF51">
        <f ca="1">AVERAGE(INDIRECT(ADDRESS($AU50+2, BF$1)):INDIRECT(ADDRESS($AU51+1, BF$1)))</f>
        <v>0.11477749999999998</v>
      </c>
      <c r="BG51">
        <f ca="1">AVERAGE(INDIRECT(ADDRESS($AU50+2, BG$1)):INDIRECT(ADDRESS($AU51+1, BG$1)))</f>
        <v>1.6428900000000001E-5</v>
      </c>
      <c r="BH51">
        <f ca="1">AVERAGE(INDIRECT(ADDRESS($AU50+2, BH$1)):INDIRECT(ADDRESS($AU51+1, BH$1)))</f>
        <v>0.33179950000000002</v>
      </c>
      <c r="BI51">
        <f ca="1">AVERAGE(INDIRECT(ADDRESS($AU50+2, BI$1)):INDIRECT(ADDRESS($AU51+1, BI$1)))</f>
        <v>0.50919250000000005</v>
      </c>
      <c r="BJ51">
        <f ca="1">AVERAGE(INDIRECT(ADDRESS($AU50+2, BJ$1)):INDIRECT(ADDRESS($AU51+1, BJ$1)))</f>
        <v>0.30589499999999992</v>
      </c>
      <c r="BK51">
        <f ca="1">AVERAGE(INDIRECT(ADDRESS($AU50+2, BK$1)):INDIRECT(ADDRESS($AU51+1, BK$1)))</f>
        <v>0</v>
      </c>
      <c r="BL51">
        <f ca="1">AVERAGE(INDIRECT(ADDRESS($AU50+2, BL$1)):INDIRECT(ADDRESS($AU51+1, BL$1)))</f>
        <v>2.7981198999999998E-2</v>
      </c>
      <c r="BM51">
        <f ca="1">AVERAGE(INDIRECT(ADDRESS($AU50+2, BM$1)):INDIRECT(ADDRESS($AU51+1, BM$1)))</f>
        <v>0.14059500000000003</v>
      </c>
      <c r="BN51">
        <f ca="1">AVERAGE(INDIRECT(ADDRESS($AU50+2, BN$1)):INDIRECT(ADDRESS($AU51+1, BN$1)))</f>
        <v>1.1912325000000001E-2</v>
      </c>
      <c r="BO51">
        <f ca="1">AVERAGE(INDIRECT(ADDRESS($AU50+2, BO$1)):INDIRECT(ADDRESS($AU51+1, BO$1)))</f>
        <v>5.2973550000000001E-2</v>
      </c>
      <c r="BP51">
        <f ca="1">AVERAGE(INDIRECT(ADDRESS($AU50+2, BP$1)):INDIRECT(ADDRESS($AU51+1, BP$1)))</f>
        <v>0.27038825</v>
      </c>
    </row>
    <row r="52" spans="1:68" x14ac:dyDescent="0.25">
      <c r="A52" s="1" t="s">
        <v>22</v>
      </c>
      <c r="B52" s="1">
        <v>1.4694700000000001</v>
      </c>
      <c r="C52" s="1" t="s">
        <v>22</v>
      </c>
      <c r="D52" s="1">
        <v>2.1187900000000002E-3</v>
      </c>
      <c r="E52" s="1">
        <v>1.52633</v>
      </c>
      <c r="F52" s="1">
        <v>0.12809400000000001</v>
      </c>
      <c r="G52" s="1">
        <v>0.90015400000000001</v>
      </c>
      <c r="H52" s="1">
        <v>1.49943</v>
      </c>
      <c r="I52" s="1">
        <v>0.87282199999999999</v>
      </c>
      <c r="J52" s="1">
        <v>0.82943100000000003</v>
      </c>
      <c r="K52" s="1">
        <v>1.6759500000000001</v>
      </c>
      <c r="L52" s="1">
        <v>1.8981299999999999E-4</v>
      </c>
      <c r="M52" s="1">
        <v>1.54552</v>
      </c>
      <c r="N52" s="1" t="s">
        <v>22</v>
      </c>
      <c r="O52" s="1">
        <v>0.512073</v>
      </c>
      <c r="P52" s="1">
        <v>4.3915300000000002E-4</v>
      </c>
      <c r="Q52" s="1">
        <v>0.57406800000000002</v>
      </c>
      <c r="R52" s="1">
        <v>1.93713</v>
      </c>
      <c r="S52" s="1" t="s">
        <v>22</v>
      </c>
      <c r="T52" s="1">
        <v>0.81187399999999998</v>
      </c>
      <c r="U52" s="1">
        <v>0.57052899999999995</v>
      </c>
      <c r="V52" s="1" t="s">
        <v>23</v>
      </c>
      <c r="W52" s="1">
        <f>ABS(IK_diagnostics_degrees__3[[#This Row],[Column1]]-A51)</f>
        <v>0</v>
      </c>
      <c r="X52" s="1">
        <f>ABS(IK_diagnostics_degrees__3[[#This Row],[Column2]]-B51)</f>
        <v>2.5600000000001177E-3</v>
      </c>
      <c r="Y52" s="1">
        <f>ABS(IK_diagnostics_degrees__3[[#This Row],[Column3]]-C51)</f>
        <v>0</v>
      </c>
      <c r="Z52" s="1">
        <f>ABS(IK_diagnostics_degrees__3[[#This Row],[Column4]]-D51)</f>
        <v>3.9442799999999997E-3</v>
      </c>
      <c r="AA52" s="1">
        <f>ABS(IK_diagnostics_degrees__3[[#This Row],[Column5]]-E51)</f>
        <v>6.8799999999999972E-3</v>
      </c>
      <c r="AB52" s="1">
        <f>ABS(IK_diagnostics_degrees__3[[#This Row],[Column6]]-F51)</f>
        <v>1.7578999999999984E-2</v>
      </c>
      <c r="AC52" s="1">
        <f>ABS(IK_diagnostics_degrees__3[[#This Row],[Column7]]-G51)</f>
        <v>1.043700000000003E-2</v>
      </c>
      <c r="AD52" s="1">
        <f>ABS(IK_diagnostics_degrees__3[[#This Row],[Column8]]-H51)</f>
        <v>7.4600000000000222E-3</v>
      </c>
      <c r="AE52" s="1">
        <f>ABS(IK_diagnostics_degrees__3[[#This Row],[Column9]]-I51)</f>
        <v>5.3539999999999699E-3</v>
      </c>
      <c r="AF52" s="1">
        <f>ABS(IK_diagnostics_degrees__3[[#This Row],[Column10]]-J51)</f>
        <v>1.9889999999999963E-2</v>
      </c>
      <c r="AG52" s="1">
        <f>ABS(IK_diagnostics_degrees__3[[#This Row],[Column11]]-K51)</f>
        <v>9.4289999999999985E-2</v>
      </c>
      <c r="AH52" s="1">
        <f>ABS(IK_diagnostics_degrees__3[[#This Row],[Column12]]-L51)</f>
        <v>2.4137900000000001E-4</v>
      </c>
      <c r="AI52" s="1">
        <f>ABS(IK_diagnostics_degrees__3[[#This Row],[Column13]]-M51)</f>
        <v>8.9040000000000008E-2</v>
      </c>
      <c r="AJ52" s="1">
        <f>ABS(IK_diagnostics_degrees__3[[#This Row],[Column14]]-N51)</f>
        <v>0</v>
      </c>
      <c r="AK52" s="1">
        <f>ABS(IK_diagnostics_degrees__3[[#This Row],[Column15]]-O51)</f>
        <v>0.20512799999999998</v>
      </c>
      <c r="AL52" s="1">
        <f>ABS(IK_diagnostics_degrees__3[[#This Row],[Column16]]-P51)</f>
        <v>4.3915300000000002E-4</v>
      </c>
      <c r="AM52" s="1">
        <f>ABS(IK_diagnostics_degrees__3[[#This Row],[Column17]]-Q51)</f>
        <v>0.39169900000000002</v>
      </c>
      <c r="AN52" s="1">
        <f>ABS(IK_diagnostics_degrees__3[[#This Row],[Column18]]-R51)</f>
        <v>6.8990000000000107E-2</v>
      </c>
      <c r="AO52" s="1">
        <f>ABS(IK_diagnostics_degrees__3[[#This Row],[Column19]]-S51)</f>
        <v>0</v>
      </c>
      <c r="AP52" s="1">
        <f>ABS(IK_diagnostics_degrees__3[[#This Row],[Column20]]-T51)</f>
        <v>0.18504500000000002</v>
      </c>
      <c r="AQ52" s="1">
        <f>ABS(IK_diagnostics_degrees__3[[#This Row],[Column21]]-U51)</f>
        <v>3.8248999999999977E-2</v>
      </c>
      <c r="AU52" s="7">
        <f>IK_diagnostics_frames__3[[#This Row],[Column1]]+AU51</f>
        <v>197</v>
      </c>
      <c r="AV52">
        <f ca="1">AVERAGE(INDIRECT(ADDRESS($AU51+2, AV$1)):INDIRECT(ADDRESS($AU52+1, AV$1)))</f>
        <v>4.7600866666666665E-2</v>
      </c>
      <c r="AW52">
        <f ca="1">AVERAGE(INDIRECT(ADDRESS($AU51+2, AW$1)):INDIRECT(ADDRESS($AU52+1, AW$1)))</f>
        <v>5.0859999999999982E-2</v>
      </c>
      <c r="AX52">
        <f ca="1">AVERAGE(INDIRECT(ADDRESS($AU51+2, AX$1)):INDIRECT(ADDRESS($AU52+1, AX$1)))</f>
        <v>0.18261706666666666</v>
      </c>
      <c r="AY52">
        <f ca="1">AVERAGE(INDIRECT(ADDRESS($AU51+2, AY$1)):INDIRECT(ADDRESS($AU52+1, AY$1)))</f>
        <v>0.17529499999999998</v>
      </c>
      <c r="AZ52">
        <f ca="1">AVERAGE(INDIRECT(ADDRESS($AU51+2, AZ$1)):INDIRECT(ADDRESS($AU52+1, AZ$1)))</f>
        <v>1.2733333333333411E-2</v>
      </c>
      <c r="BA52">
        <f ca="1">AVERAGE(INDIRECT(ADDRESS($AU51+2, BA$1)):INDIRECT(ADDRESS($AU52+1, BA$1)))</f>
        <v>3.6199433333333336E-2</v>
      </c>
      <c r="BB52">
        <f ca="1">AVERAGE(INDIRECT(ADDRESS($AU51+2, BB$1)):INDIRECT(ADDRESS($AU52+1, BB$1)))</f>
        <v>0.201353</v>
      </c>
      <c r="BC52">
        <f ca="1">AVERAGE(INDIRECT(ADDRESS($AU51+2, BC$1)):INDIRECT(ADDRESS($AU52+1, BC$1)))</f>
        <v>1.8566666666666769E-2</v>
      </c>
      <c r="BD52">
        <f ca="1">AVERAGE(INDIRECT(ADDRESS($AU51+2, BD$1)):INDIRECT(ADDRESS($AU52+1, BD$1)))</f>
        <v>0.23199</v>
      </c>
      <c r="BE52">
        <f ca="1">AVERAGE(INDIRECT(ADDRESS($AU51+2, BE$1)):INDIRECT(ADDRESS($AU52+1, BE$1)))</f>
        <v>3.9929340000000001E-2</v>
      </c>
      <c r="BF52">
        <f ca="1">AVERAGE(INDIRECT(ADDRESS($AU51+2, BF$1)):INDIRECT(ADDRESS($AU52+1, BF$1)))</f>
        <v>9.5626666666666679E-2</v>
      </c>
      <c r="BG52">
        <f ca="1">AVERAGE(INDIRECT(ADDRESS($AU51+2, BG$1)):INDIRECT(ADDRESS($AU52+1, BG$1)))</f>
        <v>2.0763199999999999E-2</v>
      </c>
      <c r="BH52">
        <f ca="1">AVERAGE(INDIRECT(ADDRESS($AU51+2, BH$1)):INDIRECT(ADDRESS($AU52+1, BH$1)))</f>
        <v>0.33282266666666666</v>
      </c>
      <c r="BI52">
        <f ca="1">AVERAGE(INDIRECT(ADDRESS($AU51+2, BI$1)):INDIRECT(ADDRESS($AU52+1, BI$1)))</f>
        <v>0.39919966666666662</v>
      </c>
      <c r="BJ52">
        <f ca="1">AVERAGE(INDIRECT(ADDRESS($AU51+2, BJ$1)):INDIRECT(ADDRESS($AU52+1, BJ$1)))</f>
        <v>0.42966333333333323</v>
      </c>
      <c r="BK52">
        <f ca="1">AVERAGE(INDIRECT(ADDRESS($AU51+2, BK$1)):INDIRECT(ADDRESS($AU52+1, BK$1)))</f>
        <v>1.0173466666666667E-4</v>
      </c>
      <c r="BL52">
        <f ca="1">AVERAGE(INDIRECT(ADDRESS($AU51+2, BL$1)):INDIRECT(ADDRESS($AU52+1, BL$1)))</f>
        <v>2.9163749999999999E-2</v>
      </c>
      <c r="BM52">
        <f ca="1">AVERAGE(INDIRECT(ADDRESS($AU51+2, BM$1)):INDIRECT(ADDRESS($AU52+1, BM$1)))</f>
        <v>0.26137000000000005</v>
      </c>
      <c r="BN52">
        <f ca="1">AVERAGE(INDIRECT(ADDRESS($AU51+2, BN$1)):INDIRECT(ADDRESS($AU52+1, BN$1)))</f>
        <v>1.1124166666666666E-2</v>
      </c>
      <c r="BO52">
        <f ca="1">AVERAGE(INDIRECT(ADDRESS($AU51+2, BO$1)):INDIRECT(ADDRESS($AU52+1, BO$1)))</f>
        <v>3.8458653333333336E-2</v>
      </c>
      <c r="BP52">
        <f ca="1">AVERAGE(INDIRECT(ADDRESS($AU51+2, BP$1)):INDIRECT(ADDRESS($AU52+1, BP$1)))</f>
        <v>0.45421666666666666</v>
      </c>
    </row>
    <row r="53" spans="1:68" x14ac:dyDescent="0.25">
      <c r="A53" s="1" t="s">
        <v>22</v>
      </c>
      <c r="B53" s="1">
        <v>1.46973</v>
      </c>
      <c r="C53" s="1" t="s">
        <v>22</v>
      </c>
      <c r="D53" s="1">
        <v>2.2794999999999998E-3</v>
      </c>
      <c r="E53" s="1">
        <v>1.5241</v>
      </c>
      <c r="F53" s="1">
        <v>0.12726100000000001</v>
      </c>
      <c r="G53" s="1">
        <v>0.89508500000000002</v>
      </c>
      <c r="H53" s="1">
        <v>1.5043899999999999</v>
      </c>
      <c r="I53" s="1">
        <v>0.87326800000000004</v>
      </c>
      <c r="J53" s="1">
        <v>0.82427099999999998</v>
      </c>
      <c r="K53" s="1">
        <v>1.6970799999999999</v>
      </c>
      <c r="L53" s="2">
        <v>6.9138299999999995E-5</v>
      </c>
      <c r="M53" s="1">
        <v>1.52336</v>
      </c>
      <c r="N53" s="1" t="s">
        <v>22</v>
      </c>
      <c r="O53" s="1">
        <v>0.54823999999999995</v>
      </c>
      <c r="P53" s="2">
        <v>1.6702600000000002E-5</v>
      </c>
      <c r="Q53" s="1">
        <v>0.58701999999999999</v>
      </c>
      <c r="R53" s="1">
        <v>1.9421299999999999</v>
      </c>
      <c r="S53" s="1" t="s">
        <v>22</v>
      </c>
      <c r="T53" s="1">
        <v>0.77479699999999996</v>
      </c>
      <c r="U53" s="1">
        <v>0.58914699999999998</v>
      </c>
      <c r="V53" s="1" t="s">
        <v>23</v>
      </c>
      <c r="W53" s="1">
        <f>ABS(IK_diagnostics_degrees__3[[#This Row],[Column1]]-A52)</f>
        <v>0</v>
      </c>
      <c r="X53" s="1">
        <f>ABS(IK_diagnostics_degrees__3[[#This Row],[Column2]]-B52)</f>
        <v>2.5999999999992696E-4</v>
      </c>
      <c r="Y53" s="1">
        <f>ABS(IK_diagnostics_degrees__3[[#This Row],[Column3]]-C52)</f>
        <v>0</v>
      </c>
      <c r="Z53" s="1">
        <f>ABS(IK_diagnostics_degrees__3[[#This Row],[Column4]]-D52)</f>
        <v>1.6070999999999967E-4</v>
      </c>
      <c r="AA53" s="1">
        <f>ABS(IK_diagnostics_degrees__3[[#This Row],[Column5]]-E52)</f>
        <v>2.2299999999999542E-3</v>
      </c>
      <c r="AB53" s="1">
        <f>ABS(IK_diagnostics_degrees__3[[#This Row],[Column6]]-F52)</f>
        <v>8.3300000000000041E-4</v>
      </c>
      <c r="AC53" s="1">
        <f>ABS(IK_diagnostics_degrees__3[[#This Row],[Column7]]-G52)</f>
        <v>5.0689999999999902E-3</v>
      </c>
      <c r="AD53" s="1">
        <f>ABS(IK_diagnostics_degrees__3[[#This Row],[Column8]]-H52)</f>
        <v>4.9599999999998534E-3</v>
      </c>
      <c r="AE53" s="1">
        <f>ABS(IK_diagnostics_degrees__3[[#This Row],[Column9]]-I52)</f>
        <v>4.4600000000005746E-4</v>
      </c>
      <c r="AF53" s="1">
        <f>ABS(IK_diagnostics_degrees__3[[#This Row],[Column10]]-J52)</f>
        <v>5.1600000000000534E-3</v>
      </c>
      <c r="AG53" s="1">
        <f>ABS(IK_diagnostics_degrees__3[[#This Row],[Column11]]-K52)</f>
        <v>2.1129999999999871E-2</v>
      </c>
      <c r="AH53" s="1">
        <f>ABS(IK_diagnostics_degrees__3[[#This Row],[Column12]]-L52)</f>
        <v>1.206747E-4</v>
      </c>
      <c r="AI53" s="1">
        <f>ABS(IK_diagnostics_degrees__3[[#This Row],[Column13]]-M52)</f>
        <v>2.2159999999999958E-2</v>
      </c>
      <c r="AJ53" s="1">
        <f>ABS(IK_diagnostics_degrees__3[[#This Row],[Column14]]-N52)</f>
        <v>0</v>
      </c>
      <c r="AK53" s="1">
        <f>ABS(IK_diagnostics_degrees__3[[#This Row],[Column15]]-O52)</f>
        <v>3.6166999999999949E-2</v>
      </c>
      <c r="AL53" s="1">
        <f>ABS(IK_diagnostics_degrees__3[[#This Row],[Column16]]-P52)</f>
        <v>4.2245040000000002E-4</v>
      </c>
      <c r="AM53" s="1">
        <f>ABS(IK_diagnostics_degrees__3[[#This Row],[Column17]]-Q52)</f>
        <v>1.2951999999999964E-2</v>
      </c>
      <c r="AN53" s="1">
        <f>ABS(IK_diagnostics_degrees__3[[#This Row],[Column18]]-R52)</f>
        <v>4.9999999999998934E-3</v>
      </c>
      <c r="AO53" s="1">
        <f>ABS(IK_diagnostics_degrees__3[[#This Row],[Column19]]-S52)</f>
        <v>0</v>
      </c>
      <c r="AP53" s="1">
        <f>ABS(IK_diagnostics_degrees__3[[#This Row],[Column20]]-T52)</f>
        <v>3.7077000000000027E-2</v>
      </c>
      <c r="AQ53" s="1">
        <f>ABS(IK_diagnostics_degrees__3[[#This Row],[Column21]]-U52)</f>
        <v>1.8618000000000023E-2</v>
      </c>
      <c r="AU53" s="8">
        <f>IK_diagnostics_frames__3[[#This Row],[Column1]]+AU52</f>
        <v>201</v>
      </c>
      <c r="AV53">
        <f ca="1">AVERAGE(INDIRECT(ADDRESS($AU52+2, AV$1)):INDIRECT(ADDRESS($AU53+1, AV$1)))</f>
        <v>2.46438E-2</v>
      </c>
      <c r="AW53">
        <f ca="1">AVERAGE(INDIRECT(ADDRESS($AU52+2, AW$1)):INDIRECT(ADDRESS($AU53+1, AW$1)))</f>
        <v>6.8209999999999993E-2</v>
      </c>
      <c r="AX53">
        <f ca="1">AVERAGE(INDIRECT(ADDRESS($AU52+2, AX$1)):INDIRECT(ADDRESS($AU53+1, AX$1)))</f>
        <v>7.8588750000000013E-2</v>
      </c>
      <c r="AY53">
        <f ca="1">AVERAGE(INDIRECT(ADDRESS($AU52+2, AY$1)):INDIRECT(ADDRESS($AU53+1, AY$1)))</f>
        <v>7.2886632477500005E-2</v>
      </c>
      <c r="AZ53">
        <f ca="1">AVERAGE(INDIRECT(ADDRESS($AU52+2, AZ$1)):INDIRECT(ADDRESS($AU53+1, AZ$1)))</f>
        <v>0.11100749999999993</v>
      </c>
      <c r="BA53">
        <f ca="1">AVERAGE(INDIRECT(ADDRESS($AU52+2, BA$1)):INDIRECT(ADDRESS($AU53+1, BA$1)))</f>
        <v>2.4492174999999998E-2</v>
      </c>
      <c r="BB53">
        <f ca="1">AVERAGE(INDIRECT(ADDRESS($AU52+2, BB$1)):INDIRECT(ADDRESS($AU53+1, BB$1)))</f>
        <v>0.15848874999999998</v>
      </c>
      <c r="BC53">
        <f ca="1">AVERAGE(INDIRECT(ADDRESS($AU52+2, BC$1)):INDIRECT(ADDRESS($AU53+1, BC$1)))</f>
        <v>0.21509499999999993</v>
      </c>
      <c r="BD53">
        <f ca="1">AVERAGE(INDIRECT(ADDRESS($AU52+2, BD$1)):INDIRECT(ADDRESS($AU53+1, BD$1)))</f>
        <v>0.28225</v>
      </c>
      <c r="BE53">
        <f ca="1">AVERAGE(INDIRECT(ADDRESS($AU52+2, BE$1)):INDIRECT(ADDRESS($AU53+1, BE$1)))</f>
        <v>6.6000995000000007E-2</v>
      </c>
      <c r="BF53">
        <f ca="1">AVERAGE(INDIRECT(ADDRESS($AU52+2, BF$1)):INDIRECT(ADDRESS($AU53+1, BF$1)))</f>
        <v>0.22763500000000009</v>
      </c>
      <c r="BG53">
        <f ca="1">AVERAGE(INDIRECT(ADDRESS($AU52+2, BG$1)):INDIRECT(ADDRESS($AU53+1, BG$1)))</f>
        <v>3.9106875000000006E-2</v>
      </c>
      <c r="BH53">
        <f ca="1">AVERAGE(INDIRECT(ADDRESS($AU52+2, BH$1)):INDIRECT(ADDRESS($AU53+1, BH$1)))</f>
        <v>0.71343895000000002</v>
      </c>
      <c r="BI53">
        <f ca="1">AVERAGE(INDIRECT(ADDRESS($AU52+2, BI$1)):INDIRECT(ADDRESS($AU53+1, BI$1)))</f>
        <v>0.21258774999999999</v>
      </c>
      <c r="BJ53">
        <f ca="1">AVERAGE(INDIRECT(ADDRESS($AU52+2, BJ$1)):INDIRECT(ADDRESS($AU53+1, BJ$1)))</f>
        <v>0.24038575000000006</v>
      </c>
      <c r="BK53">
        <f ca="1">AVERAGE(INDIRECT(ADDRESS($AU52+2, BK$1)):INDIRECT(ADDRESS($AU53+1, BK$1)))</f>
        <v>0.20984619900000001</v>
      </c>
      <c r="BL53">
        <f ca="1">AVERAGE(INDIRECT(ADDRESS($AU52+2, BL$1)):INDIRECT(ADDRESS($AU53+1, BL$1)))</f>
        <v>0.11710373324999999</v>
      </c>
      <c r="BM53">
        <f ca="1">AVERAGE(INDIRECT(ADDRESS($AU52+2, BM$1)):INDIRECT(ADDRESS($AU53+1, BM$1)))</f>
        <v>0.2127699999999999</v>
      </c>
      <c r="BN53">
        <f ca="1">AVERAGE(INDIRECT(ADDRESS($AU52+2, BN$1)):INDIRECT(ADDRESS($AU53+1, BN$1)))</f>
        <v>1.4607388769499999E-2</v>
      </c>
      <c r="BO53">
        <f ca="1">AVERAGE(INDIRECT(ADDRESS($AU52+2, BO$1)):INDIRECT(ADDRESS($AU53+1, BO$1)))</f>
        <v>0.30944302499999993</v>
      </c>
      <c r="BP53">
        <f ca="1">AVERAGE(INDIRECT(ADDRESS($AU52+2, BP$1)):INDIRECT(ADDRESS($AU53+1, BP$1)))</f>
        <v>0.22783975000000001</v>
      </c>
    </row>
    <row r="54" spans="1:68" x14ac:dyDescent="0.25">
      <c r="A54" s="1" t="s">
        <v>22</v>
      </c>
      <c r="B54" s="1">
        <v>0.54017300000000001</v>
      </c>
      <c r="C54" s="1" t="s">
        <v>22</v>
      </c>
      <c r="D54" s="1">
        <v>1.6617299999999999E-3</v>
      </c>
      <c r="E54" s="1">
        <v>1.2337899999999999</v>
      </c>
      <c r="F54" s="1" t="s">
        <v>22</v>
      </c>
      <c r="G54" s="1">
        <v>0.13974900000000001</v>
      </c>
      <c r="H54" s="1">
        <v>1.4395</v>
      </c>
      <c r="I54" s="1" t="s">
        <v>22</v>
      </c>
      <c r="J54" s="1">
        <v>1.2109799999999999</v>
      </c>
      <c r="K54" s="1">
        <v>1.81351</v>
      </c>
      <c r="L54" s="1">
        <v>0.71891899999999997</v>
      </c>
      <c r="M54" s="1">
        <v>0.31106299999999998</v>
      </c>
      <c r="N54" s="1">
        <v>1.1135600000000001</v>
      </c>
      <c r="O54" s="1" t="s">
        <v>22</v>
      </c>
      <c r="P54" s="1" t="s">
        <v>22</v>
      </c>
      <c r="Q54" s="1">
        <v>0.15303600000000001</v>
      </c>
      <c r="R54" s="1">
        <v>1.7359899999999999</v>
      </c>
      <c r="S54" s="1" t="s">
        <v>22</v>
      </c>
      <c r="T54" s="1">
        <v>0.158613</v>
      </c>
      <c r="U54" s="1">
        <v>2.0248200000000001</v>
      </c>
      <c r="V54" s="1" t="s">
        <v>23</v>
      </c>
      <c r="W54" s="1">
        <f>ABS(IK_diagnostics_degrees__3[[#This Row],[Column1]]-A53)</f>
        <v>0</v>
      </c>
      <c r="X54" s="1">
        <f>ABS(IK_diagnostics_degrees__3[[#This Row],[Column2]]-B53)</f>
        <v>0.92955699999999997</v>
      </c>
      <c r="Y54" s="1">
        <f>ABS(IK_diagnostics_degrees__3[[#This Row],[Column3]]-C53)</f>
        <v>0</v>
      </c>
      <c r="Z54" s="1">
        <f>ABS(IK_diagnostics_degrees__3[[#This Row],[Column4]]-D53)</f>
        <v>6.1776999999999991E-4</v>
      </c>
      <c r="AA54" s="1">
        <f>ABS(IK_diagnostics_degrees__3[[#This Row],[Column5]]-E53)</f>
        <v>0.29031000000000007</v>
      </c>
      <c r="AB54" s="1">
        <f>ABS(IK_diagnostics_degrees__3[[#This Row],[Column6]]-F53)</f>
        <v>0.12726100000000001</v>
      </c>
      <c r="AC54" s="1">
        <f>ABS(IK_diagnostics_degrees__3[[#This Row],[Column7]]-G53)</f>
        <v>0.75533600000000001</v>
      </c>
      <c r="AD54" s="1">
        <f>ABS(IK_diagnostics_degrees__3[[#This Row],[Column8]]-H53)</f>
        <v>6.4889999999999892E-2</v>
      </c>
      <c r="AE54" s="1">
        <f>ABS(IK_diagnostics_degrees__3[[#This Row],[Column9]]-I53)</f>
        <v>0.87326800000000004</v>
      </c>
      <c r="AF54" s="1">
        <f>ABS(IK_diagnostics_degrees__3[[#This Row],[Column10]]-J53)</f>
        <v>0.38670899999999997</v>
      </c>
      <c r="AG54" s="1">
        <f>ABS(IK_diagnostics_degrees__3[[#This Row],[Column11]]-K53)</f>
        <v>0.11643000000000003</v>
      </c>
      <c r="AH54" s="1">
        <f>ABS(IK_diagnostics_degrees__3[[#This Row],[Column12]]-L53)</f>
        <v>0.71884986169999998</v>
      </c>
      <c r="AI54" s="1">
        <f>ABS(IK_diagnostics_degrees__3[[#This Row],[Column13]]-M53)</f>
        <v>1.212297</v>
      </c>
      <c r="AJ54" s="1">
        <f>ABS(IK_diagnostics_degrees__3[[#This Row],[Column14]]-N53)</f>
        <v>1.1135600000000001</v>
      </c>
      <c r="AK54" s="1">
        <f>ABS(IK_diagnostics_degrees__3[[#This Row],[Column15]]-O53)</f>
        <v>0.54823999999999995</v>
      </c>
      <c r="AL54" s="1">
        <f>ABS(IK_diagnostics_degrees__3[[#This Row],[Column16]]-P53)</f>
        <v>1.6702600000000002E-5</v>
      </c>
      <c r="AM54" s="1">
        <f>ABS(IK_diagnostics_degrees__3[[#This Row],[Column17]]-Q53)</f>
        <v>0.43398399999999998</v>
      </c>
      <c r="AN54" s="1">
        <f>ABS(IK_diagnostics_degrees__3[[#This Row],[Column18]]-R53)</f>
        <v>0.20613999999999999</v>
      </c>
      <c r="AO54" s="1">
        <f>ABS(IK_diagnostics_degrees__3[[#This Row],[Column19]]-S53)</f>
        <v>0</v>
      </c>
      <c r="AP54" s="1">
        <f>ABS(IK_diagnostics_degrees__3[[#This Row],[Column20]]-T53)</f>
        <v>0.61618399999999995</v>
      </c>
      <c r="AQ54" s="1">
        <f>ABS(IK_diagnostics_degrees__3[[#This Row],[Column21]]-U53)</f>
        <v>1.435673</v>
      </c>
      <c r="AU54" s="7">
        <f>IK_diagnostics_frames__3[[#This Row],[Column1]]+AU53</f>
        <v>203</v>
      </c>
      <c r="AV54">
        <f ca="1">AVERAGE(INDIRECT(ADDRESS($AU53+2, AV$1)):INDIRECT(ADDRESS($AU54+1, AV$1)))</f>
        <v>0</v>
      </c>
      <c r="AW54">
        <f ca="1">AVERAGE(INDIRECT(ADDRESS($AU53+2, AW$1)):INDIRECT(ADDRESS($AU54+1, AW$1)))</f>
        <v>6.9150000000000045E-2</v>
      </c>
      <c r="AX54">
        <f ca="1">AVERAGE(INDIRECT(ADDRESS($AU53+2, AX$1)):INDIRECT(ADDRESS($AU54+1, AX$1)))</f>
        <v>1.2827649999999999E-2</v>
      </c>
      <c r="AY54">
        <f ca="1">AVERAGE(INDIRECT(ADDRESS($AU53+2, AY$1)):INDIRECT(ADDRESS($AU54+1, AY$1)))</f>
        <v>1.235045E-6</v>
      </c>
      <c r="AZ54">
        <f ca="1">AVERAGE(INDIRECT(ADDRESS($AU53+2, AZ$1)):INDIRECT(ADDRESS($AU54+1, AZ$1)))</f>
        <v>0.16550000000000009</v>
      </c>
      <c r="BA54">
        <f ca="1">AVERAGE(INDIRECT(ADDRESS($AU53+2, BA$1)):INDIRECT(ADDRESS($AU54+1, BA$1)))</f>
        <v>0</v>
      </c>
      <c r="BB54">
        <f ca="1">AVERAGE(INDIRECT(ADDRESS($AU53+2, BB$1)):INDIRECT(ADDRESS($AU54+1, BB$1)))</f>
        <v>0.18422049999999995</v>
      </c>
      <c r="BC54">
        <f ca="1">AVERAGE(INDIRECT(ADDRESS($AU53+2, BC$1)):INDIRECT(ADDRESS($AU54+1, BC$1)))</f>
        <v>0.29957</v>
      </c>
      <c r="BD54">
        <f ca="1">AVERAGE(INDIRECT(ADDRESS($AU53+2, BD$1)):INDIRECT(ADDRESS($AU54+1, BD$1)))</f>
        <v>0.22799399999999997</v>
      </c>
      <c r="BE54">
        <f ca="1">AVERAGE(INDIRECT(ADDRESS($AU53+2, BE$1)):INDIRECT(ADDRESS($AU54+1, BE$1)))</f>
        <v>0.5646087500000001</v>
      </c>
      <c r="BF54">
        <f ca="1">AVERAGE(INDIRECT(ADDRESS($AU53+2, BF$1)):INDIRECT(ADDRESS($AU54+1, BF$1)))</f>
        <v>0.360375</v>
      </c>
      <c r="BG54">
        <f ca="1">AVERAGE(INDIRECT(ADDRESS($AU53+2, BG$1)):INDIRECT(ADDRESS($AU54+1, BG$1)))</f>
        <v>1.9981599999999999E-2</v>
      </c>
      <c r="BH54">
        <f ca="1">AVERAGE(INDIRECT(ADDRESS($AU53+2, BH$1)):INDIRECT(ADDRESS($AU54+1, BH$1)))</f>
        <v>0.36827600000000005</v>
      </c>
      <c r="BI54">
        <f ca="1">AVERAGE(INDIRECT(ADDRESS($AU53+2, BI$1)):INDIRECT(ADDRESS($AU54+1, BI$1)))</f>
        <v>0</v>
      </c>
      <c r="BJ54">
        <f ca="1">AVERAGE(INDIRECT(ADDRESS($AU53+2, BJ$1)):INDIRECT(ADDRESS($AU54+1, BJ$1)))</f>
        <v>0.1871333</v>
      </c>
      <c r="BK54">
        <f ca="1">AVERAGE(INDIRECT(ADDRESS($AU53+2, BK$1)):INDIRECT(ADDRESS($AU54+1, BK$1)))</f>
        <v>0.38014499999999996</v>
      </c>
      <c r="BL54">
        <f ca="1">AVERAGE(INDIRECT(ADDRESS($AU53+2, BL$1)):INDIRECT(ADDRESS($AU54+1, BL$1)))</f>
        <v>1.3736852499999999E-2</v>
      </c>
      <c r="BM54">
        <f ca="1">AVERAGE(INDIRECT(ADDRESS($AU53+2, BM$1)):INDIRECT(ADDRESS($AU54+1, BM$1)))</f>
        <v>0.18945499999999993</v>
      </c>
      <c r="BN54">
        <f ca="1">AVERAGE(INDIRECT(ADDRESS($AU53+2, BN$1)):INDIRECT(ADDRESS($AU54+1, BN$1)))</f>
        <v>4.0388489999999999E-2</v>
      </c>
      <c r="BO54">
        <f ca="1">AVERAGE(INDIRECT(ADDRESS($AU53+2, BO$1)):INDIRECT(ADDRESS($AU54+1, BO$1)))</f>
        <v>0.53802055000000004</v>
      </c>
      <c r="BP54">
        <f ca="1">AVERAGE(INDIRECT(ADDRESS($AU53+2, BP$1)):INDIRECT(ADDRESS($AU54+1, BP$1)))</f>
        <v>7.042200000000004E-2</v>
      </c>
    </row>
    <row r="55" spans="1:68" x14ac:dyDescent="0.25">
      <c r="A55" s="2">
        <v>1.8299E-6</v>
      </c>
      <c r="B55" s="1">
        <v>0.44150200000000001</v>
      </c>
      <c r="C55" s="1" t="s">
        <v>22</v>
      </c>
      <c r="D55" s="1" t="s">
        <v>22</v>
      </c>
      <c r="E55" s="1">
        <v>1.12371</v>
      </c>
      <c r="F55" s="1">
        <v>1.9871099999999999E-2</v>
      </c>
      <c r="G55" s="1" t="s">
        <v>22</v>
      </c>
      <c r="H55" s="1">
        <v>1.4975000000000001</v>
      </c>
      <c r="I55" s="1" t="s">
        <v>22</v>
      </c>
      <c r="J55" s="1">
        <v>1.3173900000000001</v>
      </c>
      <c r="K55" s="1">
        <v>1.66351</v>
      </c>
      <c r="L55" s="1">
        <v>0.75463100000000005</v>
      </c>
      <c r="M55" s="1">
        <v>0.44965699999999997</v>
      </c>
      <c r="N55" s="1">
        <v>1.10544</v>
      </c>
      <c r="O55" s="1">
        <v>9.5551800000000006E-2</v>
      </c>
      <c r="P55" s="1">
        <v>1.1210800000000001</v>
      </c>
      <c r="Q55" s="1">
        <v>0.13737099999999999</v>
      </c>
      <c r="R55" s="1">
        <v>1.3106199999999999</v>
      </c>
      <c r="S55" s="1" t="s">
        <v>22</v>
      </c>
      <c r="T55" s="1" t="s">
        <v>22</v>
      </c>
      <c r="U55" s="1">
        <v>2.1429</v>
      </c>
      <c r="V55" s="1" t="s">
        <v>23</v>
      </c>
      <c r="W55" s="1">
        <f>ABS(IK_diagnostics_degrees__3[[#This Row],[Column1]]-A54)</f>
        <v>1.8299E-6</v>
      </c>
      <c r="X55" s="1">
        <f>ABS(IK_diagnostics_degrees__3[[#This Row],[Column2]]-B54)</f>
        <v>9.8671000000000009E-2</v>
      </c>
      <c r="Y55" s="1">
        <f>ABS(IK_diagnostics_degrees__3[[#This Row],[Column3]]-C54)</f>
        <v>0</v>
      </c>
      <c r="Z55" s="1">
        <f>ABS(IK_diagnostics_degrees__3[[#This Row],[Column4]]-D54)</f>
        <v>1.6617299999999999E-3</v>
      </c>
      <c r="AA55" s="1">
        <f>ABS(IK_diagnostics_degrees__3[[#This Row],[Column5]]-E54)</f>
        <v>0.11007999999999996</v>
      </c>
      <c r="AB55" s="1">
        <f>ABS(IK_diagnostics_degrees__3[[#This Row],[Column6]]-F54)</f>
        <v>1.9871099999999999E-2</v>
      </c>
      <c r="AC55" s="1">
        <f>ABS(IK_diagnostics_degrees__3[[#This Row],[Column7]]-G54)</f>
        <v>0.13974900000000001</v>
      </c>
      <c r="AD55" s="1">
        <f>ABS(IK_diagnostics_degrees__3[[#This Row],[Column8]]-H54)</f>
        <v>5.8000000000000052E-2</v>
      </c>
      <c r="AE55" s="1">
        <f>ABS(IK_diagnostics_degrees__3[[#This Row],[Column9]]-I54)</f>
        <v>0</v>
      </c>
      <c r="AF55" s="1">
        <f>ABS(IK_diagnostics_degrees__3[[#This Row],[Column10]]-J54)</f>
        <v>0.10641000000000012</v>
      </c>
      <c r="AG55" s="1">
        <f>ABS(IK_diagnostics_degrees__3[[#This Row],[Column11]]-K54)</f>
        <v>0.14999999999999991</v>
      </c>
      <c r="AH55" s="1">
        <f>ABS(IK_diagnostics_degrees__3[[#This Row],[Column12]]-L54)</f>
        <v>3.5712000000000077E-2</v>
      </c>
      <c r="AI55" s="1">
        <f>ABS(IK_diagnostics_degrees__3[[#This Row],[Column13]]-M54)</f>
        <v>0.13859399999999999</v>
      </c>
      <c r="AJ55" s="1">
        <f>ABS(IK_diagnostics_degrees__3[[#This Row],[Column14]]-N54)</f>
        <v>8.1200000000001271E-3</v>
      </c>
      <c r="AK55" s="1">
        <f>ABS(IK_diagnostics_degrees__3[[#This Row],[Column15]]-O54)</f>
        <v>9.5551800000000006E-2</v>
      </c>
      <c r="AL55" s="1">
        <f>ABS(IK_diagnostics_degrees__3[[#This Row],[Column16]]-P54)</f>
        <v>1.1210800000000001</v>
      </c>
      <c r="AM55" s="1">
        <f>ABS(IK_diagnostics_degrees__3[[#This Row],[Column17]]-Q54)</f>
        <v>1.5665000000000012E-2</v>
      </c>
      <c r="AN55" s="1">
        <f>ABS(IK_diagnostics_degrees__3[[#This Row],[Column18]]-R54)</f>
        <v>0.42537000000000003</v>
      </c>
      <c r="AO55" s="1">
        <f>ABS(IK_diagnostics_degrees__3[[#This Row],[Column19]]-S54)</f>
        <v>0</v>
      </c>
      <c r="AP55" s="1">
        <f>ABS(IK_diagnostics_degrees__3[[#This Row],[Column20]]-T54)</f>
        <v>0.158613</v>
      </c>
      <c r="AQ55" s="1">
        <f>ABS(IK_diagnostics_degrees__3[[#This Row],[Column21]]-U54)</f>
        <v>0.11807999999999996</v>
      </c>
      <c r="AU55" s="8">
        <f>IK_diagnostics_frames__3[[#This Row],[Column1]]+AU54</f>
        <v>206</v>
      </c>
      <c r="AV55">
        <f ca="1">AVERAGE(INDIRECT(ADDRESS($AU54+2, AV$1)):INDIRECT(ADDRESS($AU55+1, AV$1)))</f>
        <v>6.2264E-3</v>
      </c>
      <c r="AW55">
        <f ca="1">AVERAGE(INDIRECT(ADDRESS($AU54+2, AW$1)):INDIRECT(ADDRESS($AU55+1, AW$1)))</f>
        <v>9.6676666666666744E-2</v>
      </c>
      <c r="AX55">
        <f ca="1">AVERAGE(INDIRECT(ADDRESS($AU54+2, AX$1)):INDIRECT(ADDRESS($AU55+1, AX$1)))</f>
        <v>0.31406216666666664</v>
      </c>
      <c r="AY55">
        <f ca="1">AVERAGE(INDIRECT(ADDRESS($AU54+2, AY$1)):INDIRECT(ADDRESS($AU55+1, AY$1)))</f>
        <v>5.6565333333333341E-3</v>
      </c>
      <c r="AZ55">
        <f ca="1">AVERAGE(INDIRECT(ADDRESS($AU54+2, AZ$1)):INDIRECT(ADDRESS($AU55+1, AZ$1)))</f>
        <v>8.5049999999999917E-2</v>
      </c>
      <c r="BA55">
        <f ca="1">AVERAGE(INDIRECT(ADDRESS($AU54+2, BA$1)):INDIRECT(ADDRESS($AU55+1, BA$1)))</f>
        <v>6.9353546133333333E-2</v>
      </c>
      <c r="BB55">
        <f ca="1">AVERAGE(INDIRECT(ADDRESS($AU54+2, BB$1)):INDIRECT(ADDRESS($AU55+1, BB$1)))</f>
        <v>0.61931100000000006</v>
      </c>
      <c r="BC55">
        <f ca="1">AVERAGE(INDIRECT(ADDRESS($AU54+2, BC$1)):INDIRECT(ADDRESS($AU55+1, BC$1)))</f>
        <v>0.40854666666666667</v>
      </c>
      <c r="BD55">
        <f ca="1">AVERAGE(INDIRECT(ADDRESS($AU54+2, BD$1)):INDIRECT(ADDRESS($AU55+1, BD$1)))</f>
        <v>0.19642933333333332</v>
      </c>
      <c r="BE55">
        <f ca="1">AVERAGE(INDIRECT(ADDRESS($AU54+2, BE$1)):INDIRECT(ADDRESS($AU55+1, BE$1)))</f>
        <v>0.43931199999999992</v>
      </c>
      <c r="BF55">
        <f ca="1">AVERAGE(INDIRECT(ADDRESS($AU54+2, BF$1)):INDIRECT(ADDRESS($AU55+1, BF$1)))</f>
        <v>0.14261666666666675</v>
      </c>
      <c r="BG55">
        <f ca="1">AVERAGE(INDIRECT(ADDRESS($AU54+2, BG$1)):INDIRECT(ADDRESS($AU55+1, BG$1)))</f>
        <v>7.1659646666666667E-3</v>
      </c>
      <c r="BH55">
        <f ca="1">AVERAGE(INDIRECT(ADDRESS($AU54+2, BH$1)):INDIRECT(ADDRESS($AU55+1, BH$1)))</f>
        <v>0.58339066666666672</v>
      </c>
      <c r="BI55">
        <f ca="1">AVERAGE(INDIRECT(ADDRESS($AU54+2, BI$1)):INDIRECT(ADDRESS($AU55+1, BI$1)))</f>
        <v>4.944222666666667E-3</v>
      </c>
      <c r="BJ55">
        <f ca="1">AVERAGE(INDIRECT(ADDRESS($AU54+2, BJ$1)):INDIRECT(ADDRESS($AU55+1, BJ$1)))</f>
        <v>0.46882886666666668</v>
      </c>
      <c r="BK55">
        <f ca="1">AVERAGE(INDIRECT(ADDRESS($AU54+2, BK$1)):INDIRECT(ADDRESS($AU55+1, BK$1)))</f>
        <v>3.5754133333333334E-2</v>
      </c>
      <c r="BL55">
        <f ca="1">AVERAGE(INDIRECT(ADDRESS($AU54+2, BL$1)):INDIRECT(ADDRESS($AU55+1, BL$1)))</f>
        <v>2.4533660200000001E-2</v>
      </c>
      <c r="BM55">
        <f ca="1">AVERAGE(INDIRECT(ADDRESS($AU54+2, BM$1)):INDIRECT(ADDRESS($AU55+1, BM$1)))</f>
        <v>0.29887333333333316</v>
      </c>
      <c r="BN55">
        <f ca="1">AVERAGE(INDIRECT(ADDRESS($AU54+2, BN$1)):INDIRECT(ADDRESS($AU55+1, BN$1)))</f>
        <v>1.3761399999999999E-3</v>
      </c>
      <c r="BO55">
        <f ca="1">AVERAGE(INDIRECT(ADDRESS($AU54+2, BO$1)):INDIRECT(ADDRESS($AU55+1, BO$1)))</f>
        <v>0.32374890000000001</v>
      </c>
      <c r="BP55">
        <f ca="1">AVERAGE(INDIRECT(ADDRESS($AU54+2, BP$1)):INDIRECT(ADDRESS($AU55+1, BP$1)))</f>
        <v>0.46080466666666658</v>
      </c>
    </row>
    <row r="56" spans="1:68" x14ac:dyDescent="0.25">
      <c r="A56" s="1" t="s">
        <v>22</v>
      </c>
      <c r="B56" s="1">
        <v>0.40154600000000001</v>
      </c>
      <c r="C56" s="1" t="s">
        <v>22</v>
      </c>
      <c r="D56" s="1" t="s">
        <v>22</v>
      </c>
      <c r="E56" s="1">
        <v>1.15557</v>
      </c>
      <c r="F56" s="1" t="s">
        <v>22</v>
      </c>
      <c r="G56" s="1" t="s">
        <v>22</v>
      </c>
      <c r="H56" s="1">
        <v>1.5140199999999999</v>
      </c>
      <c r="I56" s="1" t="s">
        <v>22</v>
      </c>
      <c r="J56" s="1">
        <v>1.3240099999999999</v>
      </c>
      <c r="K56" s="1">
        <v>1.61877</v>
      </c>
      <c r="L56" s="1">
        <v>0.72030700000000003</v>
      </c>
      <c r="M56" s="1">
        <v>0.44886700000000002</v>
      </c>
      <c r="N56" s="1">
        <v>1.1223099999999999</v>
      </c>
      <c r="O56" s="1">
        <v>0.15194299999999999</v>
      </c>
      <c r="P56" s="1">
        <v>1.1059699999999999</v>
      </c>
      <c r="Q56" s="1">
        <v>0.132048</v>
      </c>
      <c r="R56" s="1">
        <v>1.2415</v>
      </c>
      <c r="S56" s="1" t="s">
        <v>22</v>
      </c>
      <c r="T56" s="1" t="s">
        <v>22</v>
      </c>
      <c r="U56" s="1">
        <v>2.08908</v>
      </c>
      <c r="V56" s="1" t="s">
        <v>23</v>
      </c>
      <c r="W56" s="1">
        <f>ABS(IK_diagnostics_degrees__3[[#This Row],[Column1]]-A55)</f>
        <v>1.8299E-6</v>
      </c>
      <c r="X56" s="1">
        <f>ABS(IK_diagnostics_degrees__3[[#This Row],[Column2]]-B55)</f>
        <v>3.9955999999999992E-2</v>
      </c>
      <c r="Y56" s="1">
        <f>ABS(IK_diagnostics_degrees__3[[#This Row],[Column3]]-C55)</f>
        <v>0</v>
      </c>
      <c r="Z56" s="1">
        <f>ABS(IK_diagnostics_degrees__3[[#This Row],[Column4]]-D55)</f>
        <v>0</v>
      </c>
      <c r="AA56" s="1">
        <f>ABS(IK_diagnostics_degrees__3[[#This Row],[Column5]]-E55)</f>
        <v>3.1859999999999999E-2</v>
      </c>
      <c r="AB56" s="1">
        <f>ABS(IK_diagnostics_degrees__3[[#This Row],[Column6]]-F55)</f>
        <v>1.9871099999999999E-2</v>
      </c>
      <c r="AC56" s="1">
        <f>ABS(IK_diagnostics_degrees__3[[#This Row],[Column7]]-G55)</f>
        <v>0</v>
      </c>
      <c r="AD56" s="1">
        <f>ABS(IK_diagnostics_degrees__3[[#This Row],[Column8]]-H55)</f>
        <v>1.6519999999999868E-2</v>
      </c>
      <c r="AE56" s="1">
        <f>ABS(IK_diagnostics_degrees__3[[#This Row],[Column9]]-I55)</f>
        <v>0</v>
      </c>
      <c r="AF56" s="1">
        <f>ABS(IK_diagnostics_degrees__3[[#This Row],[Column10]]-J55)</f>
        <v>6.6199999999998482E-3</v>
      </c>
      <c r="AG56" s="1">
        <f>ABS(IK_diagnostics_degrees__3[[#This Row],[Column11]]-K55)</f>
        <v>4.4740000000000002E-2</v>
      </c>
      <c r="AH56" s="1">
        <f>ABS(IK_diagnostics_degrees__3[[#This Row],[Column12]]-L55)</f>
        <v>3.4324000000000021E-2</v>
      </c>
      <c r="AI56" s="1">
        <f>ABS(IK_diagnostics_degrees__3[[#This Row],[Column13]]-M55)</f>
        <v>7.899999999999574E-4</v>
      </c>
      <c r="AJ56" s="1">
        <f>ABS(IK_diagnostics_degrees__3[[#This Row],[Column14]]-N55)</f>
        <v>1.6869999999999941E-2</v>
      </c>
      <c r="AK56" s="1">
        <f>ABS(IK_diagnostics_degrees__3[[#This Row],[Column15]]-O55)</f>
        <v>5.6391199999999989E-2</v>
      </c>
      <c r="AL56" s="1">
        <f>ABS(IK_diagnostics_degrees__3[[#This Row],[Column16]]-P55)</f>
        <v>1.5110000000000179E-2</v>
      </c>
      <c r="AM56" s="1">
        <f>ABS(IK_diagnostics_degrees__3[[#This Row],[Column17]]-Q55)</f>
        <v>5.3229999999999944E-3</v>
      </c>
      <c r="AN56" s="1">
        <f>ABS(IK_diagnostics_degrees__3[[#This Row],[Column18]]-R55)</f>
        <v>6.9119999999999848E-2</v>
      </c>
      <c r="AO56" s="1">
        <f>ABS(IK_diagnostics_degrees__3[[#This Row],[Column19]]-S55)</f>
        <v>0</v>
      </c>
      <c r="AP56" s="1">
        <f>ABS(IK_diagnostics_degrees__3[[#This Row],[Column20]]-T55)</f>
        <v>0</v>
      </c>
      <c r="AQ56" s="1">
        <f>ABS(IK_diagnostics_degrees__3[[#This Row],[Column21]]-U55)</f>
        <v>5.3819999999999979E-2</v>
      </c>
      <c r="AU56" s="7">
        <f>IK_diagnostics_frames__3[[#This Row],[Column1]]+AU55</f>
        <v>209</v>
      </c>
      <c r="AV56">
        <f ca="1">AVERAGE(INDIRECT(ADDRESS($AU55+2, AV$1)):INDIRECT(ADDRESS($AU56+1, AV$1)))</f>
        <v>6.2264E-3</v>
      </c>
      <c r="AW56">
        <f ca="1">AVERAGE(INDIRECT(ADDRESS($AU55+2, AW$1)):INDIRECT(ADDRESS($AU56+1, AW$1)))</f>
        <v>5.6246666666666632E-2</v>
      </c>
      <c r="AX56">
        <f ca="1">AVERAGE(INDIRECT(ADDRESS($AU55+2, AX$1)):INDIRECT(ADDRESS($AU56+1, AX$1)))</f>
        <v>0.11816233333333333</v>
      </c>
      <c r="AY56">
        <f ca="1">AVERAGE(INDIRECT(ADDRESS($AU55+2, AY$1)):INDIRECT(ADDRESS($AU56+1, AY$1)))</f>
        <v>7.2796399999999997E-2</v>
      </c>
      <c r="AZ56">
        <f ca="1">AVERAGE(INDIRECT(ADDRESS($AU55+2, AZ$1)):INDIRECT(ADDRESS($AU56+1, AZ$1)))</f>
        <v>0.13147000000000006</v>
      </c>
      <c r="BA56">
        <f ca="1">AVERAGE(INDIRECT(ADDRESS($AU55+2, BA$1)):INDIRECT(ADDRESS($AU56+1, BA$1)))</f>
        <v>2.9811666666666653E-2</v>
      </c>
      <c r="BB56">
        <f ca="1">AVERAGE(INDIRECT(ADDRESS($AU55+2, BB$1)):INDIRECT(ADDRESS($AU56+1, BB$1)))</f>
        <v>0.17401733333333333</v>
      </c>
      <c r="BC56">
        <f ca="1">AVERAGE(INDIRECT(ADDRESS($AU55+2, BC$1)):INDIRECT(ADDRESS($AU56+1, BC$1)))</f>
        <v>0.21651999999999996</v>
      </c>
      <c r="BD56">
        <f ca="1">AVERAGE(INDIRECT(ADDRESS($AU55+2, BD$1)):INDIRECT(ADDRESS($AU56+1, BD$1)))</f>
        <v>0.23272800000000005</v>
      </c>
      <c r="BE56">
        <f ca="1">AVERAGE(INDIRECT(ADDRESS($AU55+2, BE$1)):INDIRECT(ADDRESS($AU56+1, BE$1)))</f>
        <v>0.10697766666666668</v>
      </c>
      <c r="BF56">
        <f ca="1">AVERAGE(INDIRECT(ADDRESS($AU55+2, BF$1)):INDIRECT(ADDRESS($AU56+1, BF$1)))</f>
        <v>0.11388333333333334</v>
      </c>
      <c r="BG56">
        <f ca="1">AVERAGE(INDIRECT(ADDRESS($AU55+2, BG$1)):INDIRECT(ADDRESS($AU56+1, BG$1)))</f>
        <v>6.5774597333333337E-2</v>
      </c>
      <c r="BH56">
        <f ca="1">AVERAGE(INDIRECT(ADDRESS($AU55+2, BH$1)):INDIRECT(ADDRESS($AU56+1, BH$1)))</f>
        <v>0.29705999999999994</v>
      </c>
      <c r="BI56">
        <f ca="1">AVERAGE(INDIRECT(ADDRESS($AU55+2, BI$1)):INDIRECT(ADDRESS($AU56+1, BI$1)))</f>
        <v>1.9663890666666666E-2</v>
      </c>
      <c r="BJ56">
        <f ca="1">AVERAGE(INDIRECT(ADDRESS($AU55+2, BJ$1)):INDIRECT(ADDRESS($AU56+1, BJ$1)))</f>
        <v>4.5128000000000022E-2</v>
      </c>
      <c r="BK56">
        <f ca="1">AVERAGE(INDIRECT(ADDRESS($AU55+2, BK$1)):INDIRECT(ADDRESS($AU56+1, BK$1)))</f>
        <v>0.20983700000000002</v>
      </c>
      <c r="BL56">
        <f ca="1">AVERAGE(INDIRECT(ADDRESS($AU55+2, BL$1)):INDIRECT(ADDRESS($AU56+1, BL$1)))</f>
        <v>7.3703599999999994E-3</v>
      </c>
      <c r="BM56">
        <f ca="1">AVERAGE(INDIRECT(ADDRESS($AU55+2, BM$1)):INDIRECT(ADDRESS($AU56+1, BM$1)))</f>
        <v>0.12578666666666663</v>
      </c>
      <c r="BN56">
        <f ca="1">AVERAGE(INDIRECT(ADDRESS($AU55+2, BN$1)):INDIRECT(ADDRESS($AU56+1, BN$1)))</f>
        <v>8.6147333333333343E-3</v>
      </c>
      <c r="BO56">
        <f ca="1">AVERAGE(INDIRECT(ADDRESS($AU55+2, BO$1)):INDIRECT(ADDRESS($AU56+1, BO$1)))</f>
        <v>0.28225890800000003</v>
      </c>
      <c r="BP56">
        <f ca="1">AVERAGE(INDIRECT(ADDRESS($AU55+2, BP$1)):INDIRECT(ADDRESS($AU56+1, BP$1)))</f>
        <v>0.28249066666666667</v>
      </c>
    </row>
    <row r="57" spans="1:68" x14ac:dyDescent="0.25">
      <c r="A57" s="1" t="s">
        <v>22</v>
      </c>
      <c r="B57" s="1">
        <v>0.37221399999999999</v>
      </c>
      <c r="C57" s="1" t="s">
        <v>22</v>
      </c>
      <c r="D57" s="1" t="s">
        <v>22</v>
      </c>
      <c r="E57" s="1">
        <v>1.15185</v>
      </c>
      <c r="F57" s="1" t="s">
        <v>22</v>
      </c>
      <c r="G57" s="1" t="s">
        <v>22</v>
      </c>
      <c r="H57" s="1">
        <v>1.5930299999999999</v>
      </c>
      <c r="I57" s="1" t="s">
        <v>22</v>
      </c>
      <c r="J57" s="1">
        <v>1.3342499999999999</v>
      </c>
      <c r="K57" s="1">
        <v>1.58944</v>
      </c>
      <c r="L57" s="1">
        <v>0.76992899999999997</v>
      </c>
      <c r="M57" s="1">
        <v>0.43330299999999999</v>
      </c>
      <c r="N57" s="1">
        <v>1.0950299999999999</v>
      </c>
      <c r="O57" s="1">
        <v>0.114583</v>
      </c>
      <c r="P57" s="1">
        <v>1.1100000000000001</v>
      </c>
      <c r="Q57" s="1">
        <v>0.151368</v>
      </c>
      <c r="R57" s="1">
        <v>1.14212</v>
      </c>
      <c r="S57" s="1" t="s">
        <v>22</v>
      </c>
      <c r="T57" s="1" t="s">
        <v>22</v>
      </c>
      <c r="U57" s="1">
        <v>2.00108</v>
      </c>
      <c r="V57" s="1" t="s">
        <v>23</v>
      </c>
      <c r="W57" s="1">
        <f>ABS(IK_diagnostics_degrees__3[[#This Row],[Column1]]-A56)</f>
        <v>0</v>
      </c>
      <c r="X57" s="1">
        <f>ABS(IK_diagnostics_degrees__3[[#This Row],[Column2]]-B56)</f>
        <v>2.9332000000000025E-2</v>
      </c>
      <c r="Y57" s="1">
        <f>ABS(IK_diagnostics_degrees__3[[#This Row],[Column3]]-C56)</f>
        <v>0</v>
      </c>
      <c r="Z57" s="1">
        <f>ABS(IK_diagnostics_degrees__3[[#This Row],[Column4]]-D56)</f>
        <v>0</v>
      </c>
      <c r="AA57" s="1">
        <f>ABS(IK_diagnostics_degrees__3[[#This Row],[Column5]]-E56)</f>
        <v>3.7199999999999456E-3</v>
      </c>
      <c r="AB57" s="1">
        <f>ABS(IK_diagnostics_degrees__3[[#This Row],[Column6]]-F56)</f>
        <v>0</v>
      </c>
      <c r="AC57" s="1">
        <f>ABS(IK_diagnostics_degrees__3[[#This Row],[Column7]]-G56)</f>
        <v>0</v>
      </c>
      <c r="AD57" s="1">
        <f>ABS(IK_diagnostics_degrees__3[[#This Row],[Column8]]-H56)</f>
        <v>7.9010000000000025E-2</v>
      </c>
      <c r="AE57" s="1">
        <f>ABS(IK_diagnostics_degrees__3[[#This Row],[Column9]]-I56)</f>
        <v>0</v>
      </c>
      <c r="AF57" s="1">
        <f>ABS(IK_diagnostics_degrees__3[[#This Row],[Column10]]-J56)</f>
        <v>1.0240000000000027E-2</v>
      </c>
      <c r="AG57" s="1">
        <f>ABS(IK_diagnostics_degrees__3[[#This Row],[Column11]]-K56)</f>
        <v>2.9330000000000078E-2</v>
      </c>
      <c r="AH57" s="1">
        <f>ABS(IK_diagnostics_degrees__3[[#This Row],[Column12]]-L56)</f>
        <v>4.9621999999999944E-2</v>
      </c>
      <c r="AI57" s="1">
        <f>ABS(IK_diagnostics_degrees__3[[#This Row],[Column13]]-M56)</f>
        <v>1.5564000000000022E-2</v>
      </c>
      <c r="AJ57" s="1">
        <f>ABS(IK_diagnostics_degrees__3[[#This Row],[Column14]]-N56)</f>
        <v>2.7279999999999971E-2</v>
      </c>
      <c r="AK57" s="1">
        <f>ABS(IK_diagnostics_degrees__3[[#This Row],[Column15]]-O56)</f>
        <v>3.735999999999999E-2</v>
      </c>
      <c r="AL57" s="1">
        <f>ABS(IK_diagnostics_degrees__3[[#This Row],[Column16]]-P56)</f>
        <v>4.0300000000002001E-3</v>
      </c>
      <c r="AM57" s="1">
        <f>ABS(IK_diagnostics_degrees__3[[#This Row],[Column17]]-Q56)</f>
        <v>1.9320000000000004E-2</v>
      </c>
      <c r="AN57" s="1">
        <f>ABS(IK_diagnostics_degrees__3[[#This Row],[Column18]]-R56)</f>
        <v>9.9380000000000024E-2</v>
      </c>
      <c r="AO57" s="1">
        <f>ABS(IK_diagnostics_degrees__3[[#This Row],[Column19]]-S56)</f>
        <v>0</v>
      </c>
      <c r="AP57" s="1">
        <f>ABS(IK_diagnostics_degrees__3[[#This Row],[Column20]]-T56)</f>
        <v>0</v>
      </c>
      <c r="AQ57" s="1">
        <f>ABS(IK_diagnostics_degrees__3[[#This Row],[Column21]]-U56)</f>
        <v>8.8000000000000078E-2</v>
      </c>
      <c r="AU57" s="8">
        <f>IK_diagnostics_frames__3[[#This Row],[Column1]]+AU56</f>
        <v>212</v>
      </c>
      <c r="AV57">
        <f ca="1">AVERAGE(INDIRECT(ADDRESS($AU56+2, AV$1)):INDIRECT(ADDRESS($AU57+1, AV$1)))</f>
        <v>4.2309333333333338E-2</v>
      </c>
      <c r="AW57">
        <f ca="1">AVERAGE(INDIRECT(ADDRESS($AU56+2, AW$1)):INDIRECT(ADDRESS($AU57+1, AW$1)))</f>
        <v>0.12870666666666675</v>
      </c>
      <c r="AX57">
        <f ca="1">AVERAGE(INDIRECT(ADDRESS($AU56+2, AX$1)):INDIRECT(ADDRESS($AU57+1, AX$1)))</f>
        <v>9.4188133333333326E-2</v>
      </c>
      <c r="AY57">
        <f ca="1">AVERAGE(INDIRECT(ADDRESS($AU56+2, AY$1)):INDIRECT(ADDRESS($AU57+1, AY$1)))</f>
        <v>7.2485000000000008E-2</v>
      </c>
      <c r="AZ57">
        <f ca="1">AVERAGE(INDIRECT(ADDRESS($AU56+2, AZ$1)):INDIRECT(ADDRESS($AU57+1, AZ$1)))</f>
        <v>0.18922999999999993</v>
      </c>
      <c r="BA57">
        <f ca="1">AVERAGE(INDIRECT(ADDRESS($AU56+2, BA$1)):INDIRECT(ADDRESS($AU57+1, BA$1)))</f>
        <v>0.106132</v>
      </c>
      <c r="BB57">
        <f ca="1">AVERAGE(INDIRECT(ADDRESS($AU56+2, BB$1)):INDIRECT(ADDRESS($AU57+1, BB$1)))</f>
        <v>0.1424873333333333</v>
      </c>
      <c r="BC57">
        <f ca="1">AVERAGE(INDIRECT(ADDRESS($AU56+2, BC$1)):INDIRECT(ADDRESS($AU57+1, BC$1)))</f>
        <v>0.26719666666666675</v>
      </c>
      <c r="BD57">
        <f ca="1">AVERAGE(INDIRECT(ADDRESS($AU56+2, BD$1)):INDIRECT(ADDRESS($AU57+1, BD$1)))</f>
        <v>0.31952666666666657</v>
      </c>
      <c r="BE57">
        <f ca="1">AVERAGE(INDIRECT(ADDRESS($AU56+2, BE$1)):INDIRECT(ADDRESS($AU57+1, BE$1)))</f>
        <v>5.9693666666666652E-2</v>
      </c>
      <c r="BF57">
        <f ca="1">AVERAGE(INDIRECT(ADDRESS($AU56+2, BF$1)):INDIRECT(ADDRESS($AU57+1, BF$1)))</f>
        <v>3.6829999999999995E-2</v>
      </c>
      <c r="BG57">
        <f ca="1">AVERAGE(INDIRECT(ADDRESS($AU56+2, BG$1)):INDIRECT(ADDRESS($AU57+1, BG$1)))</f>
        <v>6.6374333333333327E-2</v>
      </c>
      <c r="BH57">
        <f ca="1">AVERAGE(INDIRECT(ADDRESS($AU56+2, BH$1)):INDIRECT(ADDRESS($AU57+1, BH$1)))</f>
        <v>0.43598733333333345</v>
      </c>
      <c r="BI57">
        <f ca="1">AVERAGE(INDIRECT(ADDRESS($AU56+2, BI$1)):INDIRECT(ADDRESS($AU57+1, BI$1)))</f>
        <v>1.9469089766666666E-2</v>
      </c>
      <c r="BJ57">
        <f ca="1">AVERAGE(INDIRECT(ADDRESS($AU56+2, BJ$1)):INDIRECT(ADDRESS($AU57+1, BJ$1)))</f>
        <v>0.17120499999999997</v>
      </c>
      <c r="BK57">
        <f ca="1">AVERAGE(INDIRECT(ADDRESS($AU56+2, BK$1)):INDIRECT(ADDRESS($AU57+1, BK$1)))</f>
        <v>0.28844399999999998</v>
      </c>
      <c r="BL57">
        <f ca="1">AVERAGE(INDIRECT(ADDRESS($AU56+2, BL$1)):INDIRECT(ADDRESS($AU57+1, BL$1)))</f>
        <v>8.7999133333333354E-2</v>
      </c>
      <c r="BM57">
        <f ca="1">AVERAGE(INDIRECT(ADDRESS($AU56+2, BM$1)):INDIRECT(ADDRESS($AU57+1, BM$1)))</f>
        <v>8.112000000000015E-2</v>
      </c>
      <c r="BN57">
        <f ca="1">AVERAGE(INDIRECT(ADDRESS($AU56+2, BN$1)):INDIRECT(ADDRESS($AU57+1, BN$1)))</f>
        <v>1.44191E-3</v>
      </c>
      <c r="BO57">
        <f ca="1">AVERAGE(INDIRECT(ADDRESS($AU56+2, BO$1)):INDIRECT(ADDRESS($AU57+1, BO$1)))</f>
        <v>0.11926177333333333</v>
      </c>
      <c r="BP57">
        <f ca="1">AVERAGE(INDIRECT(ADDRESS($AU56+2, BP$1)):INDIRECT(ADDRESS($AU57+1, BP$1)))</f>
        <v>0.25514766666666661</v>
      </c>
    </row>
    <row r="58" spans="1:68" x14ac:dyDescent="0.25">
      <c r="A58" s="1" t="s">
        <v>22</v>
      </c>
      <c r="B58" s="1">
        <v>0.34475699999999998</v>
      </c>
      <c r="C58" s="1" t="s">
        <v>22</v>
      </c>
      <c r="D58" s="1" t="s">
        <v>22</v>
      </c>
      <c r="E58" s="1">
        <v>1.1766700000000001</v>
      </c>
      <c r="F58" s="1" t="s">
        <v>22</v>
      </c>
      <c r="G58" s="1" t="s">
        <v>22</v>
      </c>
      <c r="H58" s="1">
        <v>1.61131</v>
      </c>
      <c r="I58" s="1" t="s">
        <v>22</v>
      </c>
      <c r="J58" s="1">
        <v>1.38385</v>
      </c>
      <c r="K58" s="1">
        <v>1.58135</v>
      </c>
      <c r="L58" s="1">
        <v>0.76893</v>
      </c>
      <c r="M58" s="1">
        <v>0.41527900000000001</v>
      </c>
      <c r="N58" s="1">
        <v>1.05772</v>
      </c>
      <c r="O58" s="1">
        <v>8.6539099999999994E-2</v>
      </c>
      <c r="P58" s="1">
        <v>1.1105799999999999</v>
      </c>
      <c r="Q58" s="1">
        <v>8.1727599999999997E-2</v>
      </c>
      <c r="R58" s="1">
        <v>1.08531</v>
      </c>
      <c r="S58" s="1" t="s">
        <v>22</v>
      </c>
      <c r="T58" s="1" t="s">
        <v>22</v>
      </c>
      <c r="U58" s="1">
        <v>1.9349499999999999</v>
      </c>
      <c r="V58" s="1" t="s">
        <v>23</v>
      </c>
      <c r="W58" s="1">
        <f>ABS(IK_diagnostics_degrees__3[[#This Row],[Column1]]-A57)</f>
        <v>0</v>
      </c>
      <c r="X58" s="1">
        <f>ABS(IK_diagnostics_degrees__3[[#This Row],[Column2]]-B57)</f>
        <v>2.7457000000000009E-2</v>
      </c>
      <c r="Y58" s="1">
        <f>ABS(IK_diagnostics_degrees__3[[#This Row],[Column3]]-C57)</f>
        <v>0</v>
      </c>
      <c r="Z58" s="1">
        <f>ABS(IK_diagnostics_degrees__3[[#This Row],[Column4]]-D57)</f>
        <v>0</v>
      </c>
      <c r="AA58" s="1">
        <f>ABS(IK_diagnostics_degrees__3[[#This Row],[Column5]]-E57)</f>
        <v>2.4820000000000064E-2</v>
      </c>
      <c r="AB58" s="1">
        <f>ABS(IK_diagnostics_degrees__3[[#This Row],[Column6]]-F57)</f>
        <v>0</v>
      </c>
      <c r="AC58" s="1">
        <f>ABS(IK_diagnostics_degrees__3[[#This Row],[Column7]]-G57)</f>
        <v>0</v>
      </c>
      <c r="AD58" s="1">
        <f>ABS(IK_diagnostics_degrees__3[[#This Row],[Column8]]-H57)</f>
        <v>1.8280000000000074E-2</v>
      </c>
      <c r="AE58" s="1">
        <f>ABS(IK_diagnostics_degrees__3[[#This Row],[Column9]]-I57)</f>
        <v>0</v>
      </c>
      <c r="AF58" s="1">
        <f>ABS(IK_diagnostics_degrees__3[[#This Row],[Column10]]-J57)</f>
        <v>4.9600000000000088E-2</v>
      </c>
      <c r="AG58" s="1">
        <f>ABS(IK_diagnostics_degrees__3[[#This Row],[Column11]]-K57)</f>
        <v>8.0899999999999306E-3</v>
      </c>
      <c r="AH58" s="1">
        <f>ABS(IK_diagnostics_degrees__3[[#This Row],[Column12]]-L57)</f>
        <v>9.9899999999997213E-4</v>
      </c>
      <c r="AI58" s="1">
        <f>ABS(IK_diagnostics_degrees__3[[#This Row],[Column13]]-M57)</f>
        <v>1.8023999999999984E-2</v>
      </c>
      <c r="AJ58" s="1">
        <f>ABS(IK_diagnostics_degrees__3[[#This Row],[Column14]]-N57)</f>
        <v>3.7309999999999954E-2</v>
      </c>
      <c r="AK58" s="1">
        <f>ABS(IK_diagnostics_degrees__3[[#This Row],[Column15]]-O57)</f>
        <v>2.804390000000001E-2</v>
      </c>
      <c r="AL58" s="1">
        <f>ABS(IK_diagnostics_degrees__3[[#This Row],[Column16]]-P57)</f>
        <v>5.799999999998029E-4</v>
      </c>
      <c r="AM58" s="1">
        <f>ABS(IK_diagnostics_degrees__3[[#This Row],[Column17]]-Q57)</f>
        <v>6.9640400000000005E-2</v>
      </c>
      <c r="AN58" s="1">
        <f>ABS(IK_diagnostics_degrees__3[[#This Row],[Column18]]-R57)</f>
        <v>5.6810000000000027E-2</v>
      </c>
      <c r="AO58" s="1">
        <f>ABS(IK_diagnostics_degrees__3[[#This Row],[Column19]]-S57)</f>
        <v>0</v>
      </c>
      <c r="AP58" s="1">
        <f>ABS(IK_diagnostics_degrees__3[[#This Row],[Column20]]-T57)</f>
        <v>0</v>
      </c>
      <c r="AQ58" s="1">
        <f>ABS(IK_diagnostics_degrees__3[[#This Row],[Column21]]-U57)</f>
        <v>6.6130000000000022E-2</v>
      </c>
      <c r="AU58" s="7">
        <f>IK_diagnostics_frames__3[[#This Row],[Column1]]+AU57</f>
        <v>214</v>
      </c>
      <c r="AV58">
        <f ca="1">AVERAGE(INDIRECT(ADDRESS($AU57+2, AV$1)):INDIRECT(ADDRESS($AU58+1, AV$1)))</f>
        <v>0.149899</v>
      </c>
      <c r="AW58">
        <f ca="1">AVERAGE(INDIRECT(ADDRESS($AU57+2, AW$1)):INDIRECT(ADDRESS($AU58+1, AW$1)))</f>
        <v>0.109595</v>
      </c>
      <c r="AX58">
        <f ca="1">AVERAGE(INDIRECT(ADDRESS($AU57+2, AX$1)):INDIRECT(ADDRESS($AU58+1, AX$1)))</f>
        <v>7.9652000000000001E-2</v>
      </c>
      <c r="AY58">
        <f ca="1">AVERAGE(INDIRECT(ADDRESS($AU57+2, AY$1)):INDIRECT(ADDRESS($AU58+1, AY$1)))</f>
        <v>1.4694499999999999E-2</v>
      </c>
      <c r="AZ58">
        <f ca="1">AVERAGE(INDIRECT(ADDRESS($AU57+2, AZ$1)):INDIRECT(ADDRESS($AU58+1, AZ$1)))</f>
        <v>0.24498999999999993</v>
      </c>
      <c r="BA58">
        <f ca="1">AVERAGE(INDIRECT(ADDRESS($AU57+2, BA$1)):INDIRECT(ADDRESS($AU58+1, BA$1)))</f>
        <v>0.18111150000000001</v>
      </c>
      <c r="BB58">
        <f ca="1">AVERAGE(INDIRECT(ADDRESS($AU57+2, BB$1)):INDIRECT(ADDRESS($AU58+1, BB$1)))</f>
        <v>0.25175900000000007</v>
      </c>
      <c r="BC58">
        <f ca="1">AVERAGE(INDIRECT(ADDRESS($AU57+2, BC$1)):INDIRECT(ADDRESS($AU58+1, BC$1)))</f>
        <v>0.28864500000000004</v>
      </c>
      <c r="BD58">
        <f ca="1">AVERAGE(INDIRECT(ADDRESS($AU57+2, BD$1)):INDIRECT(ADDRESS($AU58+1, BD$1)))</f>
        <v>0.42028650000000001</v>
      </c>
      <c r="BE58">
        <f ca="1">AVERAGE(INDIRECT(ADDRESS($AU57+2, BE$1)):INDIRECT(ADDRESS($AU58+1, BE$1)))</f>
        <v>8.772134999999999E-2</v>
      </c>
      <c r="BF58">
        <f ca="1">AVERAGE(INDIRECT(ADDRESS($AU57+2, BF$1)):INDIRECT(ADDRESS($AU58+1, BF$1)))</f>
        <v>4.6280000000000099E-2</v>
      </c>
      <c r="BG58">
        <f ca="1">AVERAGE(INDIRECT(ADDRESS($AU57+2, BG$1)):INDIRECT(ADDRESS($AU58+1, BG$1)))</f>
        <v>0</v>
      </c>
      <c r="BH58">
        <f ca="1">AVERAGE(INDIRECT(ADDRESS($AU57+2, BH$1)):INDIRECT(ADDRESS($AU58+1, BH$1)))</f>
        <v>0.20651499999999989</v>
      </c>
      <c r="BI58">
        <f ca="1">AVERAGE(INDIRECT(ADDRESS($AU57+2, BI$1)):INDIRECT(ADDRESS($AU58+1, BI$1)))</f>
        <v>2.9642865349999999E-2</v>
      </c>
      <c r="BJ58">
        <f ca="1">AVERAGE(INDIRECT(ADDRESS($AU57+2, BJ$1)):INDIRECT(ADDRESS($AU58+1, BJ$1)))</f>
        <v>0.10252000000000006</v>
      </c>
      <c r="BK58">
        <f ca="1">AVERAGE(INDIRECT(ADDRESS($AU57+2, BK$1)):INDIRECT(ADDRESS($AU58+1, BK$1)))</f>
        <v>0.11845550000000001</v>
      </c>
      <c r="BL58">
        <f ca="1">AVERAGE(INDIRECT(ADDRESS($AU57+2, BL$1)):INDIRECT(ADDRESS($AU58+1, BL$1)))</f>
        <v>1.6674200000000004E-2</v>
      </c>
      <c r="BM58">
        <f ca="1">AVERAGE(INDIRECT(ADDRESS($AU57+2, BM$1)):INDIRECT(ADDRESS($AU58+1, BM$1)))</f>
        <v>0.28668500000000008</v>
      </c>
      <c r="BN58">
        <f ca="1">AVERAGE(INDIRECT(ADDRESS($AU57+2, BN$1)):INDIRECT(ADDRESS($AU58+1, BN$1)))</f>
        <v>2.951305E-3</v>
      </c>
      <c r="BO58">
        <f ca="1">AVERAGE(INDIRECT(ADDRESS($AU57+2, BO$1)):INDIRECT(ADDRESS($AU58+1, BO$1)))</f>
        <v>0.10939551</v>
      </c>
      <c r="BP58">
        <f ca="1">AVERAGE(INDIRECT(ADDRESS($AU57+2, BP$1)):INDIRECT(ADDRESS($AU58+1, BP$1)))</f>
        <v>0.1270675</v>
      </c>
    </row>
    <row r="59" spans="1:68" x14ac:dyDescent="0.25">
      <c r="A59" s="1" t="s">
        <v>22</v>
      </c>
      <c r="B59" s="1">
        <v>0.33117000000000002</v>
      </c>
      <c r="C59" s="1" t="s">
        <v>22</v>
      </c>
      <c r="D59" s="1" t="s">
        <v>22</v>
      </c>
      <c r="E59" s="1">
        <v>1.1844399999999999</v>
      </c>
      <c r="F59" s="1" t="s">
        <v>22</v>
      </c>
      <c r="G59" s="1" t="s">
        <v>22</v>
      </c>
      <c r="H59" s="1">
        <v>1.6273500000000001</v>
      </c>
      <c r="I59" s="1" t="s">
        <v>22</v>
      </c>
      <c r="J59" s="1">
        <v>1.39594</v>
      </c>
      <c r="K59" s="1">
        <v>1.5730999999999999</v>
      </c>
      <c r="L59" s="1">
        <v>0.77519300000000002</v>
      </c>
      <c r="M59" s="1">
        <v>0.405472</v>
      </c>
      <c r="N59" s="1">
        <v>1.04494</v>
      </c>
      <c r="O59" s="1">
        <v>7.8678399999999996E-2</v>
      </c>
      <c r="P59" s="1">
        <v>1.10727</v>
      </c>
      <c r="Q59" s="1">
        <v>6.4278600000000005E-2</v>
      </c>
      <c r="R59" s="1">
        <v>1.0504</v>
      </c>
      <c r="S59" s="1" t="s">
        <v>22</v>
      </c>
      <c r="T59" s="1" t="s">
        <v>22</v>
      </c>
      <c r="U59" s="1">
        <v>1.90608</v>
      </c>
      <c r="V59" s="1" t="s">
        <v>23</v>
      </c>
      <c r="W59" s="1">
        <f>ABS(IK_diagnostics_degrees__3[[#This Row],[Column1]]-A58)</f>
        <v>0</v>
      </c>
      <c r="X59" s="1">
        <f>ABS(IK_diagnostics_degrees__3[[#This Row],[Column2]]-B58)</f>
        <v>1.358699999999996E-2</v>
      </c>
      <c r="Y59" s="1">
        <f>ABS(IK_diagnostics_degrees__3[[#This Row],[Column3]]-C58)</f>
        <v>0</v>
      </c>
      <c r="Z59" s="1">
        <f>ABS(IK_diagnostics_degrees__3[[#This Row],[Column4]]-D58)</f>
        <v>0</v>
      </c>
      <c r="AA59" s="1">
        <f>ABS(IK_diagnostics_degrees__3[[#This Row],[Column5]]-E58)</f>
        <v>7.7699999999998326E-3</v>
      </c>
      <c r="AB59" s="1">
        <f>ABS(IK_diagnostics_degrees__3[[#This Row],[Column6]]-F58)</f>
        <v>0</v>
      </c>
      <c r="AC59" s="1">
        <f>ABS(IK_diagnostics_degrees__3[[#This Row],[Column7]]-G58)</f>
        <v>0</v>
      </c>
      <c r="AD59" s="1">
        <f>ABS(IK_diagnostics_degrees__3[[#This Row],[Column8]]-H58)</f>
        <v>1.6040000000000054E-2</v>
      </c>
      <c r="AE59" s="1">
        <f>ABS(IK_diagnostics_degrees__3[[#This Row],[Column9]]-I58)</f>
        <v>0</v>
      </c>
      <c r="AF59" s="1">
        <f>ABS(IK_diagnostics_degrees__3[[#This Row],[Column10]]-J58)</f>
        <v>1.2089999999999934E-2</v>
      </c>
      <c r="AG59" s="1">
        <f>ABS(IK_diagnostics_degrees__3[[#This Row],[Column11]]-K58)</f>
        <v>8.2500000000000906E-3</v>
      </c>
      <c r="AH59" s="1">
        <f>ABS(IK_diagnostics_degrees__3[[#This Row],[Column12]]-L58)</f>
        <v>6.2630000000000186E-3</v>
      </c>
      <c r="AI59" s="1">
        <f>ABS(IK_diagnostics_degrees__3[[#This Row],[Column13]]-M58)</f>
        <v>9.8070000000000102E-3</v>
      </c>
      <c r="AJ59" s="1">
        <f>ABS(IK_diagnostics_degrees__3[[#This Row],[Column14]]-N58)</f>
        <v>1.2780000000000014E-2</v>
      </c>
      <c r="AK59" s="1">
        <f>ABS(IK_diagnostics_degrees__3[[#This Row],[Column15]]-O58)</f>
        <v>7.8606999999999982E-3</v>
      </c>
      <c r="AL59" s="1">
        <f>ABS(IK_diagnostics_degrees__3[[#This Row],[Column16]]-P58)</f>
        <v>3.3099999999999241E-3</v>
      </c>
      <c r="AM59" s="1">
        <f>ABS(IK_diagnostics_degrees__3[[#This Row],[Column17]]-Q58)</f>
        <v>1.7448999999999992E-2</v>
      </c>
      <c r="AN59" s="1">
        <f>ABS(IK_diagnostics_degrees__3[[#This Row],[Column18]]-R58)</f>
        <v>3.4909999999999997E-2</v>
      </c>
      <c r="AO59" s="1">
        <f>ABS(IK_diagnostics_degrees__3[[#This Row],[Column19]]-S58)</f>
        <v>0</v>
      </c>
      <c r="AP59" s="1">
        <f>ABS(IK_diagnostics_degrees__3[[#This Row],[Column20]]-T58)</f>
        <v>0</v>
      </c>
      <c r="AQ59" s="1">
        <f>ABS(IK_diagnostics_degrees__3[[#This Row],[Column21]]-U58)</f>
        <v>2.8869999999999951E-2</v>
      </c>
      <c r="AU59" s="8">
        <f>IK_diagnostics_frames__3[[#This Row],[Column1]]+AU58</f>
        <v>217</v>
      </c>
      <c r="AV59">
        <f ca="1">AVERAGE(INDIRECT(ADDRESS($AU58+2, AV$1)):INDIRECT(ADDRESS($AU59+1, AV$1)))</f>
        <v>0</v>
      </c>
      <c r="AW59">
        <f ca="1">AVERAGE(INDIRECT(ADDRESS($AU58+2, AW$1)):INDIRECT(ADDRESS($AU59+1, AW$1)))</f>
        <v>6.4490000000000089E-2</v>
      </c>
      <c r="AX59">
        <f ca="1">AVERAGE(INDIRECT(ADDRESS($AU58+2, AX$1)):INDIRECT(ADDRESS($AU59+1, AX$1)))</f>
        <v>0.12935876666666665</v>
      </c>
      <c r="AY59">
        <f ca="1">AVERAGE(INDIRECT(ADDRESS($AU58+2, AY$1)):INDIRECT(ADDRESS($AU59+1, AY$1)))</f>
        <v>2.3006817900000004E-2</v>
      </c>
      <c r="AZ59">
        <f ca="1">AVERAGE(INDIRECT(ADDRESS($AU58+2, AZ$1)):INDIRECT(ADDRESS($AU59+1, AZ$1)))</f>
        <v>0.10151666666666663</v>
      </c>
      <c r="BA59">
        <f ca="1">AVERAGE(INDIRECT(ADDRESS($AU58+2, BA$1)):INDIRECT(ADDRESS($AU59+1, BA$1)))</f>
        <v>3.4255000000000001E-2</v>
      </c>
      <c r="BB59">
        <f ca="1">AVERAGE(INDIRECT(ADDRESS($AU58+2, BB$1)):INDIRECT(ADDRESS($AU59+1, BB$1)))</f>
        <v>0.10221133333333332</v>
      </c>
      <c r="BC59">
        <f ca="1">AVERAGE(INDIRECT(ADDRESS($AU58+2, BC$1)):INDIRECT(ADDRESS($AU59+1, BC$1)))</f>
        <v>0.20145000000000013</v>
      </c>
      <c r="BD59">
        <f ca="1">AVERAGE(INDIRECT(ADDRESS($AU58+2, BD$1)):INDIRECT(ADDRESS($AU59+1, BD$1)))</f>
        <v>8.291100000000011E-2</v>
      </c>
      <c r="BE59">
        <f ca="1">AVERAGE(INDIRECT(ADDRESS($AU58+2, BE$1)):INDIRECT(ADDRESS($AU59+1, BE$1)))</f>
        <v>0.14972156666666667</v>
      </c>
      <c r="BF59">
        <f ca="1">AVERAGE(INDIRECT(ADDRESS($AU58+2, BF$1)):INDIRECT(ADDRESS($AU59+1, BF$1)))</f>
        <v>2.2973333333333439E-2</v>
      </c>
      <c r="BG59">
        <f ca="1">AVERAGE(INDIRECT(ADDRESS($AU58+2, BG$1)):INDIRECT(ADDRESS($AU59+1, BG$1)))</f>
        <v>3.4405666666666668E-2</v>
      </c>
      <c r="BH59">
        <f ca="1">AVERAGE(INDIRECT(ADDRESS($AU58+2, BH$1)):INDIRECT(ADDRESS($AU59+1, BH$1)))</f>
        <v>1.1620633333333334</v>
      </c>
      <c r="BI59">
        <f ca="1">AVERAGE(INDIRECT(ADDRESS($AU58+2, BI$1)):INDIRECT(ADDRESS($AU59+1, BI$1)))</f>
        <v>4.3776000000000002E-2</v>
      </c>
      <c r="BJ59">
        <f ca="1">AVERAGE(INDIRECT(ADDRESS($AU58+2, BJ$1)):INDIRECT(ADDRESS($AU59+1, BJ$1)))</f>
        <v>0.34635100000000002</v>
      </c>
      <c r="BK59">
        <f ca="1">AVERAGE(INDIRECT(ADDRESS($AU58+2, BK$1)):INDIRECT(ADDRESS($AU59+1, BK$1)))</f>
        <v>1.3301819999999999E-2</v>
      </c>
      <c r="BL59">
        <f ca="1">AVERAGE(INDIRECT(ADDRESS($AU58+2, BL$1)):INDIRECT(ADDRESS($AU59+1, BL$1)))</f>
        <v>2.4039099999999997E-2</v>
      </c>
      <c r="BM59">
        <f ca="1">AVERAGE(INDIRECT(ADDRESS($AU58+2, BM$1)):INDIRECT(ADDRESS($AU59+1, BM$1)))</f>
        <v>8.5329999999999975E-2</v>
      </c>
      <c r="BN59">
        <f ca="1">AVERAGE(INDIRECT(ADDRESS($AU58+2, BN$1)):INDIRECT(ADDRESS($AU59+1, BN$1)))</f>
        <v>1.5050599999999999E-3</v>
      </c>
      <c r="BO59">
        <f ca="1">AVERAGE(INDIRECT(ADDRESS($AU58+2, BO$1)):INDIRECT(ADDRESS($AU59+1, BO$1)))</f>
        <v>0.69975189999999998</v>
      </c>
      <c r="BP59">
        <f ca="1">AVERAGE(INDIRECT(ADDRESS($AU58+2, BP$1)):INDIRECT(ADDRESS($AU59+1, BP$1)))</f>
        <v>0.34204533333333337</v>
      </c>
    </row>
    <row r="60" spans="1:68" x14ac:dyDescent="0.25">
      <c r="A60" s="1" t="s">
        <v>22</v>
      </c>
      <c r="B60" s="1">
        <v>0.31474200000000002</v>
      </c>
      <c r="C60" s="1" t="s">
        <v>22</v>
      </c>
      <c r="D60" s="1" t="s">
        <v>22</v>
      </c>
      <c r="E60" s="1">
        <v>1.20292</v>
      </c>
      <c r="F60" s="1" t="s">
        <v>22</v>
      </c>
      <c r="G60" s="1" t="s">
        <v>22</v>
      </c>
      <c r="H60" s="1">
        <v>1.6307400000000001</v>
      </c>
      <c r="I60" s="1" t="s">
        <v>22</v>
      </c>
      <c r="J60" s="1">
        <v>1.3879300000000001</v>
      </c>
      <c r="K60" s="1">
        <v>1.5718300000000001</v>
      </c>
      <c r="L60" s="1">
        <v>0.80804600000000004</v>
      </c>
      <c r="M60" s="1">
        <v>0.39948099999999998</v>
      </c>
      <c r="N60" s="1">
        <v>1.02965</v>
      </c>
      <c r="O60" s="1">
        <v>6.4699300000000001E-2</v>
      </c>
      <c r="P60" s="1">
        <v>1.11364</v>
      </c>
      <c r="Q60" s="1">
        <v>4.7981200000000002E-2</v>
      </c>
      <c r="R60" s="1">
        <v>1.02356</v>
      </c>
      <c r="S60" s="1" t="s">
        <v>22</v>
      </c>
      <c r="T60" s="1" t="s">
        <v>22</v>
      </c>
      <c r="U60" s="1">
        <v>1.8702700000000001</v>
      </c>
      <c r="V60" s="1" t="s">
        <v>23</v>
      </c>
      <c r="W60" s="1">
        <f>ABS(IK_diagnostics_degrees__3[[#This Row],[Column1]]-A59)</f>
        <v>0</v>
      </c>
      <c r="X60" s="1">
        <f>ABS(IK_diagnostics_degrees__3[[#This Row],[Column2]]-B59)</f>
        <v>1.6427999999999998E-2</v>
      </c>
      <c r="Y60" s="1">
        <f>ABS(IK_diagnostics_degrees__3[[#This Row],[Column3]]-C59)</f>
        <v>0</v>
      </c>
      <c r="Z60" s="1">
        <f>ABS(IK_diagnostics_degrees__3[[#This Row],[Column4]]-D59)</f>
        <v>0</v>
      </c>
      <c r="AA60" s="1">
        <f>ABS(IK_diagnostics_degrees__3[[#This Row],[Column5]]-E59)</f>
        <v>1.8480000000000052E-2</v>
      </c>
      <c r="AB60" s="1">
        <f>ABS(IK_diagnostics_degrees__3[[#This Row],[Column6]]-F59)</f>
        <v>0</v>
      </c>
      <c r="AC60" s="1">
        <f>ABS(IK_diagnostics_degrees__3[[#This Row],[Column7]]-G59)</f>
        <v>0</v>
      </c>
      <c r="AD60" s="1">
        <f>ABS(IK_diagnostics_degrees__3[[#This Row],[Column8]]-H59)</f>
        <v>3.3900000000000041E-3</v>
      </c>
      <c r="AE60" s="1">
        <f>ABS(IK_diagnostics_degrees__3[[#This Row],[Column9]]-I59)</f>
        <v>0</v>
      </c>
      <c r="AF60" s="1">
        <f>ABS(IK_diagnostics_degrees__3[[#This Row],[Column10]]-J59)</f>
        <v>8.0099999999998506E-3</v>
      </c>
      <c r="AG60" s="1">
        <f>ABS(IK_diagnostics_degrees__3[[#This Row],[Column11]]-K59)</f>
        <v>1.2699999999998823E-3</v>
      </c>
      <c r="AH60" s="1">
        <f>ABS(IK_diagnostics_degrees__3[[#This Row],[Column12]]-L59)</f>
        <v>3.2853000000000021E-2</v>
      </c>
      <c r="AI60" s="1">
        <f>ABS(IK_diagnostics_degrees__3[[#This Row],[Column13]]-M59)</f>
        <v>5.9910000000000241E-3</v>
      </c>
      <c r="AJ60" s="1">
        <f>ABS(IK_diagnostics_degrees__3[[#This Row],[Column14]]-N59)</f>
        <v>1.5290000000000026E-2</v>
      </c>
      <c r="AK60" s="1">
        <f>ABS(IK_diagnostics_degrees__3[[#This Row],[Column15]]-O59)</f>
        <v>1.3979099999999994E-2</v>
      </c>
      <c r="AL60" s="1">
        <f>ABS(IK_diagnostics_degrees__3[[#This Row],[Column16]]-P59)</f>
        <v>6.3699999999999868E-3</v>
      </c>
      <c r="AM60" s="1">
        <f>ABS(IK_diagnostics_degrees__3[[#This Row],[Column17]]-Q59)</f>
        <v>1.6297400000000004E-2</v>
      </c>
      <c r="AN60" s="1">
        <f>ABS(IK_diagnostics_degrees__3[[#This Row],[Column18]]-R59)</f>
        <v>2.6839999999999975E-2</v>
      </c>
      <c r="AO60" s="1">
        <f>ABS(IK_diagnostics_degrees__3[[#This Row],[Column19]]-S59)</f>
        <v>0</v>
      </c>
      <c r="AP60" s="1">
        <f>ABS(IK_diagnostics_degrees__3[[#This Row],[Column20]]-T59)</f>
        <v>0</v>
      </c>
      <c r="AQ60" s="1">
        <f>ABS(IK_diagnostics_degrees__3[[#This Row],[Column21]]-U59)</f>
        <v>3.5809999999999897E-2</v>
      </c>
      <c r="AU60" s="7">
        <f>IK_diagnostics_frames__3[[#This Row],[Column1]]+AU59</f>
        <v>219</v>
      </c>
      <c r="AV60">
        <f ca="1">AVERAGE(INDIRECT(ADDRESS($AU59+2, AV$1)):INDIRECT(ADDRESS($AU60+1, AV$1)))</f>
        <v>1.0702200000000001E-5</v>
      </c>
      <c r="AW60">
        <f ca="1">AVERAGE(INDIRECT(ADDRESS($AU59+2, AW$1)):INDIRECT(ADDRESS($AU60+1, AW$1)))</f>
        <v>2.7345000000000175E-2</v>
      </c>
      <c r="AX60">
        <f ca="1">AVERAGE(INDIRECT(ADDRESS($AU59+2, AX$1)):INDIRECT(ADDRESS($AU60+1, AX$1)))</f>
        <v>1.9894149999999999E-2</v>
      </c>
      <c r="AY60">
        <f ca="1">AVERAGE(INDIRECT(ADDRESS($AU59+2, AY$1)):INDIRECT(ADDRESS($AU60+1, AY$1)))</f>
        <v>1.1926850000000001E-5</v>
      </c>
      <c r="AZ60">
        <f ca="1">AVERAGE(INDIRECT(ADDRESS($AU59+2, AZ$1)):INDIRECT(ADDRESS($AU60+1, AZ$1)))</f>
        <v>0.18231000000000008</v>
      </c>
      <c r="BA60">
        <f ca="1">AVERAGE(INDIRECT(ADDRESS($AU59+2, BA$1)):INDIRECT(ADDRESS($AU60+1, BA$1)))</f>
        <v>4.9876034999999999E-2</v>
      </c>
      <c r="BB60">
        <f ca="1">AVERAGE(INDIRECT(ADDRESS($AU59+2, BB$1)):INDIRECT(ADDRESS($AU60+1, BB$1)))</f>
        <v>0.31476599999999999</v>
      </c>
      <c r="BC60">
        <f ca="1">AVERAGE(INDIRECT(ADDRESS($AU59+2, BC$1)):INDIRECT(ADDRESS($AU60+1, BC$1)))</f>
        <v>6.7460000000000075E-2</v>
      </c>
      <c r="BD60">
        <f ca="1">AVERAGE(INDIRECT(ADDRESS($AU59+2, BD$1)):INDIRECT(ADDRESS($AU60+1, BD$1)))</f>
        <v>0.22891099999999998</v>
      </c>
      <c r="BE60">
        <f ca="1">AVERAGE(INDIRECT(ADDRESS($AU59+2, BE$1)):INDIRECT(ADDRESS($AU60+1, BE$1)))</f>
        <v>0.26006500000000005</v>
      </c>
      <c r="BF60">
        <f ca="1">AVERAGE(INDIRECT(ADDRESS($AU59+2, BF$1)):INDIRECT(ADDRESS($AU60+1, BF$1)))</f>
        <v>4.6300000000000008E-2</v>
      </c>
      <c r="BG60">
        <f ca="1">AVERAGE(INDIRECT(ADDRESS($AU59+2, BG$1)):INDIRECT(ADDRESS($AU60+1, BG$1)))</f>
        <v>0.11169950000000001</v>
      </c>
      <c r="BH60">
        <f ca="1">AVERAGE(INDIRECT(ADDRESS($AU59+2, BH$1)):INDIRECT(ADDRESS($AU60+1, BH$1)))</f>
        <v>0.19621899999999998</v>
      </c>
      <c r="BI60">
        <f ca="1">AVERAGE(INDIRECT(ADDRESS($AU59+2, BI$1)):INDIRECT(ADDRESS($AU60+1, BI$1)))</f>
        <v>0</v>
      </c>
      <c r="BJ60">
        <f ca="1">AVERAGE(INDIRECT(ADDRESS($AU59+2, BJ$1)):INDIRECT(ADDRESS($AU60+1, BJ$1)))</f>
        <v>5.9521499999999949E-2</v>
      </c>
      <c r="BK60">
        <f ca="1">AVERAGE(INDIRECT(ADDRESS($AU59+2, BK$1)):INDIRECT(ADDRESS($AU60+1, BK$1)))</f>
        <v>6.3259949999999995E-2</v>
      </c>
      <c r="BL60">
        <f ca="1">AVERAGE(INDIRECT(ADDRESS($AU59+2, BL$1)):INDIRECT(ADDRESS($AU60+1, BL$1)))</f>
        <v>0.10966585</v>
      </c>
      <c r="BM60">
        <f ca="1">AVERAGE(INDIRECT(ADDRESS($AU59+2, BM$1)):INDIRECT(ADDRESS($AU60+1, BM$1)))</f>
        <v>1.4020000000000032E-2</v>
      </c>
      <c r="BN60">
        <f ca="1">AVERAGE(INDIRECT(ADDRESS($AU59+2, BN$1)):INDIRECT(ADDRESS($AU60+1, BN$1)))</f>
        <v>2.4901099999999998E-3</v>
      </c>
      <c r="BO60">
        <f ca="1">AVERAGE(INDIRECT(ADDRESS($AU59+2, BO$1)):INDIRECT(ADDRESS($AU60+1, BO$1)))</f>
        <v>0.42658649999999998</v>
      </c>
      <c r="BP60">
        <f ca="1">AVERAGE(INDIRECT(ADDRESS($AU59+2, BP$1)):INDIRECT(ADDRESS($AU60+1, BP$1)))</f>
        <v>0.32744999999999996</v>
      </c>
    </row>
    <row r="61" spans="1:68" x14ac:dyDescent="0.25">
      <c r="A61" s="1" t="s">
        <v>22</v>
      </c>
      <c r="B61" s="1">
        <v>0.30771300000000001</v>
      </c>
      <c r="C61" s="1" t="s">
        <v>22</v>
      </c>
      <c r="D61" s="1" t="s">
        <v>22</v>
      </c>
      <c r="E61" s="1">
        <v>1.20305</v>
      </c>
      <c r="F61" s="1" t="s">
        <v>22</v>
      </c>
      <c r="G61" s="1" t="s">
        <v>22</v>
      </c>
      <c r="H61" s="1">
        <v>1.6437999999999999</v>
      </c>
      <c r="I61" s="1" t="s">
        <v>22</v>
      </c>
      <c r="J61" s="1">
        <v>1.4009</v>
      </c>
      <c r="K61" s="1">
        <v>1.5655300000000001</v>
      </c>
      <c r="L61" s="1">
        <v>0.80971499999999996</v>
      </c>
      <c r="M61" s="1">
        <v>0.39729399999999998</v>
      </c>
      <c r="N61" s="1">
        <v>1.01946</v>
      </c>
      <c r="O61" s="1">
        <v>4.9504100000000002E-2</v>
      </c>
      <c r="P61" s="1">
        <v>1.12639</v>
      </c>
      <c r="Q61" s="1">
        <v>4.4623200000000002E-2</v>
      </c>
      <c r="R61" s="1">
        <v>1.00227</v>
      </c>
      <c r="S61" s="1" t="s">
        <v>22</v>
      </c>
      <c r="T61" s="1" t="s">
        <v>22</v>
      </c>
      <c r="U61" s="1">
        <v>1.84822</v>
      </c>
      <c r="V61" s="1" t="s">
        <v>23</v>
      </c>
      <c r="W61" s="1">
        <f>ABS(IK_diagnostics_degrees__3[[#This Row],[Column1]]-A60)</f>
        <v>0</v>
      </c>
      <c r="X61" s="1">
        <f>ABS(IK_diagnostics_degrees__3[[#This Row],[Column2]]-B60)</f>
        <v>7.0290000000000075E-3</v>
      </c>
      <c r="Y61" s="1">
        <f>ABS(IK_diagnostics_degrees__3[[#This Row],[Column3]]-C60)</f>
        <v>0</v>
      </c>
      <c r="Z61" s="1">
        <f>ABS(IK_diagnostics_degrees__3[[#This Row],[Column4]]-D60)</f>
        <v>0</v>
      </c>
      <c r="AA61" s="1">
        <f>ABS(IK_diagnostics_degrees__3[[#This Row],[Column5]]-E60)</f>
        <v>1.2999999999996348E-4</v>
      </c>
      <c r="AB61" s="1">
        <f>ABS(IK_diagnostics_degrees__3[[#This Row],[Column6]]-F60)</f>
        <v>0</v>
      </c>
      <c r="AC61" s="1">
        <f>ABS(IK_diagnostics_degrees__3[[#This Row],[Column7]]-G60)</f>
        <v>0</v>
      </c>
      <c r="AD61" s="1">
        <f>ABS(IK_diagnostics_degrees__3[[#This Row],[Column8]]-H60)</f>
        <v>1.305999999999985E-2</v>
      </c>
      <c r="AE61" s="1">
        <f>ABS(IK_diagnostics_degrees__3[[#This Row],[Column9]]-I60)</f>
        <v>0</v>
      </c>
      <c r="AF61" s="1">
        <f>ABS(IK_diagnostics_degrees__3[[#This Row],[Column10]]-J60)</f>
        <v>1.2969999999999926E-2</v>
      </c>
      <c r="AG61" s="1">
        <f>ABS(IK_diagnostics_degrees__3[[#This Row],[Column11]]-K60)</f>
        <v>6.2999999999999723E-3</v>
      </c>
      <c r="AH61" s="1">
        <f>ABS(IK_diagnostics_degrees__3[[#This Row],[Column12]]-L60)</f>
        <v>1.6689999999999205E-3</v>
      </c>
      <c r="AI61" s="1">
        <f>ABS(IK_diagnostics_degrees__3[[#This Row],[Column13]]-M60)</f>
        <v>2.1869999999999945E-3</v>
      </c>
      <c r="AJ61" s="1">
        <f>ABS(IK_diagnostics_degrees__3[[#This Row],[Column14]]-N60)</f>
        <v>1.0189999999999921E-2</v>
      </c>
      <c r="AK61" s="1">
        <f>ABS(IK_diagnostics_degrees__3[[#This Row],[Column15]]-O60)</f>
        <v>1.5195199999999999E-2</v>
      </c>
      <c r="AL61" s="1">
        <f>ABS(IK_diagnostics_degrees__3[[#This Row],[Column16]]-P60)</f>
        <v>1.2750000000000039E-2</v>
      </c>
      <c r="AM61" s="1">
        <f>ABS(IK_diagnostics_degrees__3[[#This Row],[Column17]]-Q60)</f>
        <v>3.3579999999999999E-3</v>
      </c>
      <c r="AN61" s="1">
        <f>ABS(IK_diagnostics_degrees__3[[#This Row],[Column18]]-R60)</f>
        <v>2.1290000000000031E-2</v>
      </c>
      <c r="AO61" s="1">
        <f>ABS(IK_diagnostics_degrees__3[[#This Row],[Column19]]-S60)</f>
        <v>0</v>
      </c>
      <c r="AP61" s="1">
        <f>ABS(IK_diagnostics_degrees__3[[#This Row],[Column20]]-T60)</f>
        <v>0</v>
      </c>
      <c r="AQ61" s="1">
        <f>ABS(IK_diagnostics_degrees__3[[#This Row],[Column21]]-U60)</f>
        <v>2.2050000000000125E-2</v>
      </c>
      <c r="AU61" s="8">
        <f>IK_diagnostics_frames__3[[#This Row],[Column1]]+AU60</f>
        <v>223</v>
      </c>
      <c r="AV61">
        <f ca="1">AVERAGE(INDIRECT(ADDRESS($AU60+2, AV$1)):INDIRECT(ADDRESS($AU61+1, AV$1)))</f>
        <v>0.1993501489</v>
      </c>
      <c r="AW61">
        <f ca="1">AVERAGE(INDIRECT(ADDRESS($AU60+2, AW$1)):INDIRECT(ADDRESS($AU61+1, AW$1)))</f>
        <v>5.1980000000000026E-2</v>
      </c>
      <c r="AX61">
        <f ca="1">AVERAGE(INDIRECT(ADDRESS($AU60+2, AX$1)):INDIRECT(ADDRESS($AU61+1, AX$1)))</f>
        <v>0.11077674999999999</v>
      </c>
      <c r="AY61">
        <f ca="1">AVERAGE(INDIRECT(ADDRESS($AU60+2, AY$1)):INDIRECT(ADDRESS($AU61+1, AY$1)))</f>
        <v>5.6193750000000008E-2</v>
      </c>
      <c r="AZ61">
        <f ca="1">AVERAGE(INDIRECT(ADDRESS($AU60+2, AZ$1)):INDIRECT(ADDRESS($AU61+1, AZ$1)))</f>
        <v>0.11920750000000002</v>
      </c>
      <c r="BA61">
        <f ca="1">AVERAGE(INDIRECT(ADDRESS($AU60+2, BA$1)):INDIRECT(ADDRESS($AU61+1, BA$1)))</f>
        <v>6.3752249000000004E-3</v>
      </c>
      <c r="BB61">
        <f ca="1">AVERAGE(INDIRECT(ADDRESS($AU60+2, BB$1)):INDIRECT(ADDRESS($AU61+1, BB$1)))</f>
        <v>0.23827449999999997</v>
      </c>
      <c r="BC61">
        <f ca="1">AVERAGE(INDIRECT(ADDRESS($AU60+2, BC$1)):INDIRECT(ADDRESS($AU61+1, BC$1)))</f>
        <v>7.3040000000000049E-2</v>
      </c>
      <c r="BD61">
        <f ca="1">AVERAGE(INDIRECT(ADDRESS($AU60+2, BD$1)):INDIRECT(ADDRESS($AU61+1, BD$1)))</f>
        <v>0.260745</v>
      </c>
      <c r="BE61">
        <f ca="1">AVERAGE(INDIRECT(ADDRESS($AU60+2, BE$1)):INDIRECT(ADDRESS($AU61+1, BE$1)))</f>
        <v>0.13653950000000001</v>
      </c>
      <c r="BF61">
        <f ca="1">AVERAGE(INDIRECT(ADDRESS($AU60+2, BF$1)):INDIRECT(ADDRESS($AU61+1, BF$1)))</f>
        <v>9.9192500000000072E-2</v>
      </c>
      <c r="BG61">
        <f ca="1">AVERAGE(INDIRECT(ADDRESS($AU60+2, BG$1)):INDIRECT(ADDRESS($AU61+1, BG$1)))</f>
        <v>8.6875999999999981E-2</v>
      </c>
      <c r="BH61">
        <f ca="1">AVERAGE(INDIRECT(ADDRESS($AU60+2, BH$1)):INDIRECT(ADDRESS($AU61+1, BH$1)))</f>
        <v>0.29192449999999998</v>
      </c>
      <c r="BI61">
        <f ca="1">AVERAGE(INDIRECT(ADDRESS($AU60+2, BI$1)):INDIRECT(ADDRESS($AU61+1, BI$1)))</f>
        <v>0.26076725000000001</v>
      </c>
      <c r="BJ61">
        <f ca="1">AVERAGE(INDIRECT(ADDRESS($AU60+2, BJ$1)):INDIRECT(ADDRESS($AU61+1, BJ$1)))</f>
        <v>0.11738500000000007</v>
      </c>
      <c r="BK61">
        <f ca="1">AVERAGE(INDIRECT(ADDRESS($AU60+2, BK$1)):INDIRECT(ADDRESS($AU61+1, BK$1)))</f>
        <v>9.6143250000000013E-2</v>
      </c>
      <c r="BL61">
        <f ca="1">AVERAGE(INDIRECT(ADDRESS($AU60+2, BL$1)):INDIRECT(ADDRESS($AU61+1, BL$1)))</f>
        <v>0.1380876</v>
      </c>
      <c r="BM61">
        <f ca="1">AVERAGE(INDIRECT(ADDRESS($AU60+2, BM$1)):INDIRECT(ADDRESS($AU61+1, BM$1)))</f>
        <v>8.0000000000000071E-2</v>
      </c>
      <c r="BN61">
        <f ca="1">AVERAGE(INDIRECT(ADDRESS($AU60+2, BN$1)):INDIRECT(ADDRESS($AU61+1, BN$1)))</f>
        <v>5.7333050000000002E-3</v>
      </c>
      <c r="BO61">
        <f ca="1">AVERAGE(INDIRECT(ADDRESS($AU60+2, BO$1)):INDIRECT(ADDRESS($AU61+1, BO$1)))</f>
        <v>0.2650825</v>
      </c>
      <c r="BP61">
        <f ca="1">AVERAGE(INDIRECT(ADDRESS($AU60+2, BP$1)):INDIRECT(ADDRESS($AU61+1, BP$1)))</f>
        <v>0.35947600000000002</v>
      </c>
    </row>
    <row r="62" spans="1:68" x14ac:dyDescent="0.25">
      <c r="A62" s="1" t="s">
        <v>22</v>
      </c>
      <c r="B62" s="1">
        <v>0.30057099999999998</v>
      </c>
      <c r="C62" s="1" t="s">
        <v>22</v>
      </c>
      <c r="D62" s="1" t="s">
        <v>22</v>
      </c>
      <c r="E62" s="1">
        <v>1.20844</v>
      </c>
      <c r="F62" s="1" t="s">
        <v>22</v>
      </c>
      <c r="G62" s="1" t="s">
        <v>22</v>
      </c>
      <c r="H62" s="1">
        <v>1.6494</v>
      </c>
      <c r="I62" s="1" t="s">
        <v>22</v>
      </c>
      <c r="J62" s="1">
        <v>1.4021699999999999</v>
      </c>
      <c r="K62" s="1">
        <v>1.5595000000000001</v>
      </c>
      <c r="L62" s="1">
        <v>0.81639399999999995</v>
      </c>
      <c r="M62" s="1">
        <v>0.39203100000000002</v>
      </c>
      <c r="N62" s="1">
        <v>1.0196799999999999</v>
      </c>
      <c r="O62" s="1">
        <v>4.9837699999999999E-2</v>
      </c>
      <c r="P62" s="1">
        <v>1.1310100000000001</v>
      </c>
      <c r="Q62" s="1">
        <v>4.5236499999999999E-2</v>
      </c>
      <c r="R62" s="1">
        <v>0.98519699999999999</v>
      </c>
      <c r="S62" s="1" t="s">
        <v>22</v>
      </c>
      <c r="T62" s="1" t="s">
        <v>22</v>
      </c>
      <c r="U62" s="1">
        <v>1.8355999999999999</v>
      </c>
      <c r="V62" s="1" t="s">
        <v>23</v>
      </c>
      <c r="W62" s="1">
        <f>ABS(IK_diagnostics_degrees__3[[#This Row],[Column1]]-A61)</f>
        <v>0</v>
      </c>
      <c r="X62" s="1">
        <f>ABS(IK_diagnostics_degrees__3[[#This Row],[Column2]]-B61)</f>
        <v>7.1420000000000372E-3</v>
      </c>
      <c r="Y62" s="1">
        <f>ABS(IK_diagnostics_degrees__3[[#This Row],[Column3]]-C61)</f>
        <v>0</v>
      </c>
      <c r="Z62" s="1">
        <f>ABS(IK_diagnostics_degrees__3[[#This Row],[Column4]]-D61)</f>
        <v>0</v>
      </c>
      <c r="AA62" s="1">
        <f>ABS(IK_diagnostics_degrees__3[[#This Row],[Column5]]-E61)</f>
        <v>5.3900000000000059E-3</v>
      </c>
      <c r="AB62" s="1">
        <f>ABS(IK_diagnostics_degrees__3[[#This Row],[Column6]]-F61)</f>
        <v>0</v>
      </c>
      <c r="AC62" s="1">
        <f>ABS(IK_diagnostics_degrees__3[[#This Row],[Column7]]-G61)</f>
        <v>0</v>
      </c>
      <c r="AD62" s="1">
        <f>ABS(IK_diagnostics_degrees__3[[#This Row],[Column8]]-H61)</f>
        <v>5.6000000000000494E-3</v>
      </c>
      <c r="AE62" s="1">
        <f>ABS(IK_diagnostics_degrees__3[[#This Row],[Column9]]-I61)</f>
        <v>0</v>
      </c>
      <c r="AF62" s="1">
        <f>ABS(IK_diagnostics_degrees__3[[#This Row],[Column10]]-J61)</f>
        <v>1.2699999999998823E-3</v>
      </c>
      <c r="AG62" s="1">
        <f>ABS(IK_diagnostics_degrees__3[[#This Row],[Column11]]-K61)</f>
        <v>6.0299999999999798E-3</v>
      </c>
      <c r="AH62" s="1">
        <f>ABS(IK_diagnostics_degrees__3[[#This Row],[Column12]]-L61)</f>
        <v>6.6789999999999905E-3</v>
      </c>
      <c r="AI62" s="1">
        <f>ABS(IK_diagnostics_degrees__3[[#This Row],[Column13]]-M61)</f>
        <v>5.2629999999999622E-3</v>
      </c>
      <c r="AJ62" s="1">
        <f>ABS(IK_diagnostics_degrees__3[[#This Row],[Column14]]-N61)</f>
        <v>2.1999999999988695E-4</v>
      </c>
      <c r="AK62" s="1">
        <f>ABS(IK_diagnostics_degrees__3[[#This Row],[Column15]]-O61)</f>
        <v>3.335999999999964E-4</v>
      </c>
      <c r="AL62" s="1">
        <f>ABS(IK_diagnostics_degrees__3[[#This Row],[Column16]]-P61)</f>
        <v>4.6200000000000685E-3</v>
      </c>
      <c r="AM62" s="1">
        <f>ABS(IK_diagnostics_degrees__3[[#This Row],[Column17]]-Q61)</f>
        <v>6.1329999999999718E-4</v>
      </c>
      <c r="AN62" s="1">
        <f>ABS(IK_diagnostics_degrees__3[[#This Row],[Column18]]-R61)</f>
        <v>1.7073000000000005E-2</v>
      </c>
      <c r="AO62" s="1">
        <f>ABS(IK_diagnostics_degrees__3[[#This Row],[Column19]]-S61)</f>
        <v>0</v>
      </c>
      <c r="AP62" s="1">
        <f>ABS(IK_diagnostics_degrees__3[[#This Row],[Column20]]-T61)</f>
        <v>0</v>
      </c>
      <c r="AQ62" s="1">
        <f>ABS(IK_diagnostics_degrees__3[[#This Row],[Column21]]-U61)</f>
        <v>1.2620000000000076E-2</v>
      </c>
      <c r="AU62" s="7">
        <f>IK_diagnostics_frames__3[[#This Row],[Column1]]+AU61</f>
        <v>225</v>
      </c>
      <c r="AV62">
        <f ca="1">AVERAGE(INDIRECT(ADDRESS($AU61+2, AV$1)):INDIRECT(ADDRESS($AU62+1, AV$1)))</f>
        <v>5.8353437000000008E-2</v>
      </c>
      <c r="AW62">
        <f ca="1">AVERAGE(INDIRECT(ADDRESS($AU61+2, AW$1)):INDIRECT(ADDRESS($AU62+1, AW$1)))</f>
        <v>9.564499999999998E-2</v>
      </c>
      <c r="AX62">
        <f ca="1">AVERAGE(INDIRECT(ADDRESS($AU61+2, AX$1)):INDIRECT(ADDRESS($AU62+1, AX$1)))</f>
        <v>0.21309815000000004</v>
      </c>
      <c r="AY62">
        <f ca="1">AVERAGE(INDIRECT(ADDRESS($AU61+2, AY$1)):INDIRECT(ADDRESS($AU62+1, AY$1)))</f>
        <v>6.3580499999999998E-2</v>
      </c>
      <c r="AZ62">
        <f ca="1">AVERAGE(INDIRECT(ADDRESS($AU61+2, AZ$1)):INDIRECT(ADDRESS($AU62+1, AZ$1)))</f>
        <v>6.2524999999999942E-2</v>
      </c>
      <c r="BA62">
        <f ca="1">AVERAGE(INDIRECT(ADDRESS($AU61+2, BA$1)):INDIRECT(ADDRESS($AU62+1, BA$1)))</f>
        <v>9.8600830000000004E-3</v>
      </c>
      <c r="BB62">
        <f ca="1">AVERAGE(INDIRECT(ADDRESS($AU61+2, BB$1)):INDIRECT(ADDRESS($AU62+1, BB$1)))</f>
        <v>0.132803</v>
      </c>
      <c r="BC62">
        <f ca="1">AVERAGE(INDIRECT(ADDRESS($AU61+2, BC$1)):INDIRECT(ADDRESS($AU62+1, BC$1)))</f>
        <v>0.13782500000000009</v>
      </c>
      <c r="BD62">
        <f ca="1">AVERAGE(INDIRECT(ADDRESS($AU61+2, BD$1)):INDIRECT(ADDRESS($AU62+1, BD$1)))</f>
        <v>0.473997</v>
      </c>
      <c r="BE62">
        <f ca="1">AVERAGE(INDIRECT(ADDRESS($AU61+2, BE$1)):INDIRECT(ADDRESS($AU62+1, BE$1)))</f>
        <v>0.21958250000000007</v>
      </c>
      <c r="BF62">
        <f ca="1">AVERAGE(INDIRECT(ADDRESS($AU61+2, BF$1)):INDIRECT(ADDRESS($AU62+1, BF$1)))</f>
        <v>0.22423499999999996</v>
      </c>
      <c r="BG62">
        <f ca="1">AVERAGE(INDIRECT(ADDRESS($AU61+2, BG$1)):INDIRECT(ADDRESS($AU62+1, BG$1)))</f>
        <v>0.13658040000000002</v>
      </c>
      <c r="BH62">
        <f ca="1">AVERAGE(INDIRECT(ADDRESS($AU61+2, BH$1)):INDIRECT(ADDRESS($AU62+1, BH$1)))</f>
        <v>0.56761000000000006</v>
      </c>
      <c r="BI62">
        <f ca="1">AVERAGE(INDIRECT(ADDRESS($AU61+2, BI$1)):INDIRECT(ADDRESS($AU62+1, BI$1)))</f>
        <v>0.41568850000000002</v>
      </c>
      <c r="BJ62">
        <f ca="1">AVERAGE(INDIRECT(ADDRESS($AU61+2, BJ$1)):INDIRECT(ADDRESS($AU62+1, BJ$1)))</f>
        <v>0.37622899999999998</v>
      </c>
      <c r="BK62">
        <f ca="1">AVERAGE(INDIRECT(ADDRESS($AU61+2, BK$1)):INDIRECT(ADDRESS($AU62+1, BK$1)))</f>
        <v>2.7180199999999998E-3</v>
      </c>
      <c r="BL62">
        <f ca="1">AVERAGE(INDIRECT(ADDRESS($AU61+2, BL$1)):INDIRECT(ADDRESS($AU62+1, BL$1)))</f>
        <v>7.1327999999999989E-2</v>
      </c>
      <c r="BM62">
        <f ca="1">AVERAGE(INDIRECT(ADDRESS($AU61+2, BM$1)):INDIRECT(ADDRESS($AU62+1, BM$1)))</f>
        <v>0.25368500000000005</v>
      </c>
      <c r="BN62">
        <f ca="1">AVERAGE(INDIRECT(ADDRESS($AU61+2, BN$1)):INDIRECT(ADDRESS($AU62+1, BN$1)))</f>
        <v>1.553653E-2</v>
      </c>
      <c r="BO62">
        <f ca="1">AVERAGE(INDIRECT(ADDRESS($AU61+2, BO$1)):INDIRECT(ADDRESS($AU62+1, BO$1)))</f>
        <v>0.42622749999999998</v>
      </c>
      <c r="BP62">
        <f ca="1">AVERAGE(INDIRECT(ADDRESS($AU61+2, BP$1)):INDIRECT(ADDRESS($AU62+1, BP$1)))</f>
        <v>0.18261149999999998</v>
      </c>
    </row>
    <row r="63" spans="1:68" x14ac:dyDescent="0.25">
      <c r="A63" s="1" t="s">
        <v>22</v>
      </c>
      <c r="B63" s="1">
        <v>1.4738500000000001</v>
      </c>
      <c r="C63" s="1" t="s">
        <v>22</v>
      </c>
      <c r="D63" s="1">
        <v>1.40807E-3</v>
      </c>
      <c r="E63" s="1">
        <v>1.67363</v>
      </c>
      <c r="F63" s="1">
        <v>9.9655199999999999E-2</v>
      </c>
      <c r="G63" s="1">
        <v>0.78072600000000003</v>
      </c>
      <c r="H63" s="1">
        <v>2.4477000000000002</v>
      </c>
      <c r="I63" s="1">
        <v>0.84731699999999999</v>
      </c>
      <c r="J63" s="1">
        <v>6.7723500000000006E-2</v>
      </c>
      <c r="K63" s="1">
        <v>1.6330100000000001</v>
      </c>
      <c r="L63" s="1" t="s">
        <v>22</v>
      </c>
      <c r="M63" s="1">
        <v>1.3874299999999999</v>
      </c>
      <c r="N63" s="1">
        <v>1.3662300000000001</v>
      </c>
      <c r="O63" s="1">
        <v>1.4032800000000001</v>
      </c>
      <c r="P63" s="1">
        <v>3.9679100000000002E-2</v>
      </c>
      <c r="Q63" s="1">
        <v>0.63068900000000006</v>
      </c>
      <c r="R63" s="1">
        <v>1.66438</v>
      </c>
      <c r="S63" s="1" t="s">
        <v>22</v>
      </c>
      <c r="T63" s="1" t="s">
        <v>22</v>
      </c>
      <c r="U63" s="1">
        <v>1.25936</v>
      </c>
      <c r="V63" s="1" t="s">
        <v>23</v>
      </c>
      <c r="W63" s="1">
        <f>ABS(IK_diagnostics_degrees__3[[#This Row],[Column1]]-A62)</f>
        <v>0</v>
      </c>
      <c r="X63" s="1">
        <f>ABS(IK_diagnostics_degrees__3[[#This Row],[Column2]]-B62)</f>
        <v>1.1732790000000002</v>
      </c>
      <c r="Y63" s="1">
        <f>ABS(IK_diagnostics_degrees__3[[#This Row],[Column3]]-C62)</f>
        <v>0</v>
      </c>
      <c r="Z63" s="1">
        <f>ABS(IK_diagnostics_degrees__3[[#This Row],[Column4]]-D62)</f>
        <v>1.40807E-3</v>
      </c>
      <c r="AA63" s="1">
        <f>ABS(IK_diagnostics_degrees__3[[#This Row],[Column5]]-E62)</f>
        <v>0.46518999999999999</v>
      </c>
      <c r="AB63" s="1">
        <f>ABS(IK_diagnostics_degrees__3[[#This Row],[Column6]]-F62)</f>
        <v>9.9655199999999999E-2</v>
      </c>
      <c r="AC63" s="1">
        <f>ABS(IK_diagnostics_degrees__3[[#This Row],[Column7]]-G62)</f>
        <v>0.78072600000000003</v>
      </c>
      <c r="AD63" s="1">
        <f>ABS(IK_diagnostics_degrees__3[[#This Row],[Column8]]-H62)</f>
        <v>0.79830000000000023</v>
      </c>
      <c r="AE63" s="1">
        <f>ABS(IK_diagnostics_degrees__3[[#This Row],[Column9]]-I62)</f>
        <v>0.84731699999999999</v>
      </c>
      <c r="AF63" s="1">
        <f>ABS(IK_diagnostics_degrees__3[[#This Row],[Column10]]-J62)</f>
        <v>1.3344464999999999</v>
      </c>
      <c r="AG63" s="1">
        <f>ABS(IK_diagnostics_degrees__3[[#This Row],[Column11]]-K62)</f>
        <v>7.3509999999999964E-2</v>
      </c>
      <c r="AH63" s="1">
        <f>ABS(IK_diagnostics_degrees__3[[#This Row],[Column12]]-L62)</f>
        <v>0.81639399999999995</v>
      </c>
      <c r="AI63" s="1">
        <f>ABS(IK_diagnostics_degrees__3[[#This Row],[Column13]]-M62)</f>
        <v>0.99539899999999992</v>
      </c>
      <c r="AJ63" s="1">
        <f>ABS(IK_diagnostics_degrees__3[[#This Row],[Column14]]-N62)</f>
        <v>0.34655000000000014</v>
      </c>
      <c r="AK63" s="1">
        <f>ABS(IK_diagnostics_degrees__3[[#This Row],[Column15]]-O62)</f>
        <v>1.3534423</v>
      </c>
      <c r="AL63" s="1">
        <f>ABS(IK_diagnostics_degrees__3[[#This Row],[Column16]]-P62)</f>
        <v>1.0913309</v>
      </c>
      <c r="AM63" s="1">
        <f>ABS(IK_diagnostics_degrees__3[[#This Row],[Column17]]-Q62)</f>
        <v>0.58545250000000004</v>
      </c>
      <c r="AN63" s="1">
        <f>ABS(IK_diagnostics_degrees__3[[#This Row],[Column18]]-R62)</f>
        <v>0.67918299999999998</v>
      </c>
      <c r="AO63" s="1">
        <f>ABS(IK_diagnostics_degrees__3[[#This Row],[Column19]]-S62)</f>
        <v>0</v>
      </c>
      <c r="AP63" s="1">
        <f>ABS(IK_diagnostics_degrees__3[[#This Row],[Column20]]-T62)</f>
        <v>0</v>
      </c>
      <c r="AQ63" s="1">
        <f>ABS(IK_diagnostics_degrees__3[[#This Row],[Column21]]-U62)</f>
        <v>0.57623999999999986</v>
      </c>
      <c r="AU63" s="8">
        <f>IK_diagnostics_frames__3[[#This Row],[Column1]]+AU62</f>
        <v>228</v>
      </c>
      <c r="AV63">
        <f ca="1">AVERAGE(INDIRECT(ADDRESS($AU62+2, AV$1)):INDIRECT(ADDRESS($AU63+1, AV$1)))</f>
        <v>2.6261608666666662E-2</v>
      </c>
      <c r="AW63">
        <f ca="1">AVERAGE(INDIRECT(ADDRESS($AU62+2, AW$1)):INDIRECT(ADDRESS($AU63+1, AW$1)))</f>
        <v>5.323333333333332E-2</v>
      </c>
      <c r="AX63">
        <f ca="1">AVERAGE(INDIRECT(ADDRESS($AU62+2, AX$1)):INDIRECT(ADDRESS($AU63+1, AX$1)))</f>
        <v>1.1879033333333336E-2</v>
      </c>
      <c r="AY63">
        <f ca="1">AVERAGE(INDIRECT(ADDRESS($AU62+2, AY$1)):INDIRECT(ADDRESS($AU63+1, AY$1)))</f>
        <v>2.5550299999999998E-2</v>
      </c>
      <c r="AZ63">
        <f ca="1">AVERAGE(INDIRECT(ADDRESS($AU62+2, AZ$1)):INDIRECT(ADDRESS($AU63+1, AZ$1)))</f>
        <v>0.12062666666666666</v>
      </c>
      <c r="BA63">
        <f ca="1">AVERAGE(INDIRECT(ADDRESS($AU62+2, BA$1)):INDIRECT(ADDRESS($AU63+1, BA$1)))</f>
        <v>6.8782678E-2</v>
      </c>
      <c r="BB63">
        <f ca="1">AVERAGE(INDIRECT(ADDRESS($AU62+2, BB$1)):INDIRECT(ADDRESS($AU63+1, BB$1)))</f>
        <v>0.15598666666666661</v>
      </c>
      <c r="BC63">
        <f ca="1">AVERAGE(INDIRECT(ADDRESS($AU62+2, BC$1)):INDIRECT(ADDRESS($AU63+1, BC$1)))</f>
        <v>0.16775666666666647</v>
      </c>
      <c r="BD63">
        <f ca="1">AVERAGE(INDIRECT(ADDRESS($AU62+2, BD$1)):INDIRECT(ADDRESS($AU63+1, BD$1)))</f>
        <v>0.20671333333333333</v>
      </c>
      <c r="BE63">
        <f ca="1">AVERAGE(INDIRECT(ADDRESS($AU62+2, BE$1)):INDIRECT(ADDRESS($AU63+1, BE$1)))</f>
        <v>3.37024E-2</v>
      </c>
      <c r="BF63">
        <f ca="1">AVERAGE(INDIRECT(ADDRESS($AU62+2, BF$1)):INDIRECT(ADDRESS($AU63+1, BF$1)))</f>
        <v>0.10419000000000007</v>
      </c>
      <c r="BG63">
        <f ca="1">AVERAGE(INDIRECT(ADDRESS($AU62+2, BG$1)):INDIRECT(ADDRESS($AU63+1, BG$1)))</f>
        <v>3.768100000000002E-2</v>
      </c>
      <c r="BH63">
        <f ca="1">AVERAGE(INDIRECT(ADDRESS($AU62+2, BH$1)):INDIRECT(ADDRESS($AU63+1, BH$1)))</f>
        <v>0.83883333333333321</v>
      </c>
      <c r="BI63">
        <f ca="1">AVERAGE(INDIRECT(ADDRESS($AU62+2, BI$1)):INDIRECT(ADDRESS($AU63+1, BI$1)))</f>
        <v>3.1385533333333336E-4</v>
      </c>
      <c r="BJ63">
        <f ca="1">AVERAGE(INDIRECT(ADDRESS($AU62+2, BJ$1)):INDIRECT(ADDRESS($AU63+1, BJ$1)))</f>
        <v>0.12801066666666669</v>
      </c>
      <c r="BK63">
        <f ca="1">AVERAGE(INDIRECT(ADDRESS($AU62+2, BK$1)):INDIRECT(ADDRESS($AU63+1, BK$1)))</f>
        <v>1.7983079999999999E-2</v>
      </c>
      <c r="BL63">
        <f ca="1">AVERAGE(INDIRECT(ADDRESS($AU62+2, BL$1)):INDIRECT(ADDRESS($AU63+1, BL$1)))</f>
        <v>4.1393333333333331E-2</v>
      </c>
      <c r="BM63">
        <f ca="1">AVERAGE(INDIRECT(ADDRESS($AU62+2, BM$1)):INDIRECT(ADDRESS($AU63+1, BM$1)))</f>
        <v>0.14354333333333344</v>
      </c>
      <c r="BN63">
        <f ca="1">AVERAGE(INDIRECT(ADDRESS($AU62+2, BN$1)):INDIRECT(ADDRESS($AU63+1, BN$1)))</f>
        <v>1.0529333333333333E-2</v>
      </c>
      <c r="BO63">
        <f ca="1">AVERAGE(INDIRECT(ADDRESS($AU62+2, BO$1)):INDIRECT(ADDRESS($AU63+1, BO$1)))</f>
        <v>0.411856</v>
      </c>
      <c r="BP63">
        <f ca="1">AVERAGE(INDIRECT(ADDRESS($AU62+2, BP$1)):INDIRECT(ADDRESS($AU63+1, BP$1)))</f>
        <v>0.29424666666666671</v>
      </c>
    </row>
    <row r="64" spans="1:68" x14ac:dyDescent="0.25">
      <c r="A64" s="1">
        <v>0.144401</v>
      </c>
      <c r="B64" s="1">
        <v>1.5801799999999999</v>
      </c>
      <c r="C64" s="1">
        <v>2.9775800000000002E-2</v>
      </c>
      <c r="D64" s="1">
        <v>0.20723800000000001</v>
      </c>
      <c r="E64" s="1">
        <v>1.7113799999999999</v>
      </c>
      <c r="F64" s="1">
        <v>0.61653500000000006</v>
      </c>
      <c r="G64" s="1">
        <v>0.89576100000000003</v>
      </c>
      <c r="H64" s="1">
        <v>2.1268400000000001</v>
      </c>
      <c r="I64" s="1">
        <v>1.3357000000000001</v>
      </c>
      <c r="J64" s="1" t="s">
        <v>22</v>
      </c>
      <c r="K64" s="1">
        <v>1.6111800000000001</v>
      </c>
      <c r="L64" s="1" t="s">
        <v>22</v>
      </c>
      <c r="M64" s="1">
        <v>1.8898699999999999</v>
      </c>
      <c r="N64" s="1">
        <v>1.13588</v>
      </c>
      <c r="O64" s="1">
        <v>1.38602</v>
      </c>
      <c r="P64" s="1">
        <v>3.6854399999999999E-3</v>
      </c>
      <c r="Q64" s="1">
        <v>0.60657000000000005</v>
      </c>
      <c r="R64" s="1">
        <v>1.8005599999999999</v>
      </c>
      <c r="S64" s="1">
        <v>9.7838599999999998E-2</v>
      </c>
      <c r="T64" s="1" t="s">
        <v>22</v>
      </c>
      <c r="U64" s="1">
        <v>0.36866599999999999</v>
      </c>
      <c r="V64" s="1" t="s">
        <v>23</v>
      </c>
      <c r="W64" s="1">
        <f>ABS(IK_diagnostics_degrees__3[[#This Row],[Column1]]-A63)</f>
        <v>0.144401</v>
      </c>
      <c r="X64" s="1">
        <f>ABS(IK_diagnostics_degrees__3[[#This Row],[Column2]]-B63)</f>
        <v>0.10632999999999981</v>
      </c>
      <c r="Y64" s="1">
        <f>ABS(IK_diagnostics_degrees__3[[#This Row],[Column3]]-C63)</f>
        <v>2.9775800000000002E-2</v>
      </c>
      <c r="Z64" s="1">
        <f>ABS(IK_diagnostics_degrees__3[[#This Row],[Column4]]-D63)</f>
        <v>0.20582992999999999</v>
      </c>
      <c r="AA64" s="1">
        <f>ABS(IK_diagnostics_degrees__3[[#This Row],[Column5]]-E63)</f>
        <v>3.774999999999995E-2</v>
      </c>
      <c r="AB64" s="1">
        <f>ABS(IK_diagnostics_degrees__3[[#This Row],[Column6]]-F63)</f>
        <v>0.51687980000000011</v>
      </c>
      <c r="AC64" s="1">
        <f>ABS(IK_diagnostics_degrees__3[[#This Row],[Column7]]-G63)</f>
        <v>0.115035</v>
      </c>
      <c r="AD64" s="1">
        <f>ABS(IK_diagnostics_degrees__3[[#This Row],[Column8]]-H63)</f>
        <v>0.32086000000000015</v>
      </c>
      <c r="AE64" s="1">
        <f>ABS(IK_diagnostics_degrees__3[[#This Row],[Column9]]-I63)</f>
        <v>0.48838300000000012</v>
      </c>
      <c r="AF64" s="1">
        <f>ABS(IK_diagnostics_degrees__3[[#This Row],[Column10]]-J63)</f>
        <v>6.7723500000000006E-2</v>
      </c>
      <c r="AG64" s="1">
        <f>ABS(IK_diagnostics_degrees__3[[#This Row],[Column11]]-K63)</f>
        <v>2.1830000000000016E-2</v>
      </c>
      <c r="AH64" s="1">
        <f>ABS(IK_diagnostics_degrees__3[[#This Row],[Column12]]-L63)</f>
        <v>0</v>
      </c>
      <c r="AI64" s="1">
        <f>ABS(IK_diagnostics_degrees__3[[#This Row],[Column13]]-M63)</f>
        <v>0.50244</v>
      </c>
      <c r="AJ64" s="1">
        <f>ABS(IK_diagnostics_degrees__3[[#This Row],[Column14]]-N63)</f>
        <v>0.23035000000000005</v>
      </c>
      <c r="AK64" s="1">
        <f>ABS(IK_diagnostics_degrees__3[[#This Row],[Column15]]-O63)</f>
        <v>1.7260000000000053E-2</v>
      </c>
      <c r="AL64" s="1">
        <f>ABS(IK_diagnostics_degrees__3[[#This Row],[Column16]]-P63)</f>
        <v>3.5993660000000004E-2</v>
      </c>
      <c r="AM64" s="1">
        <f>ABS(IK_diagnostics_degrees__3[[#This Row],[Column17]]-Q63)</f>
        <v>2.4119000000000002E-2</v>
      </c>
      <c r="AN64" s="1">
        <f>ABS(IK_diagnostics_degrees__3[[#This Row],[Column18]]-R63)</f>
        <v>0.13617999999999997</v>
      </c>
      <c r="AO64" s="1">
        <f>ABS(IK_diagnostics_degrees__3[[#This Row],[Column19]]-S63)</f>
        <v>9.7838599999999998E-2</v>
      </c>
      <c r="AP64" s="1">
        <f>ABS(IK_diagnostics_degrees__3[[#This Row],[Column20]]-T63)</f>
        <v>0</v>
      </c>
      <c r="AQ64" s="1">
        <f>ABS(IK_diagnostics_degrees__3[[#This Row],[Column21]]-U63)</f>
        <v>0.8906940000000001</v>
      </c>
      <c r="AU64" s="7">
        <f>IK_diagnostics_frames__3[[#This Row],[Column1]]+AU63</f>
        <v>259</v>
      </c>
      <c r="AV64">
        <f ca="1">AVERAGE(INDIRECT(ADDRESS($AU63+2, AV$1)):INDIRECT(ADDRESS($AU64+1, AV$1)))</f>
        <v>3.5496032258064514E-3</v>
      </c>
      <c r="AW64">
        <f ca="1">AVERAGE(INDIRECT(ADDRESS($AU63+2, AW$1)):INDIRECT(ADDRESS($AU64+1, AW$1)))</f>
        <v>2.1666096774193542E-2</v>
      </c>
      <c r="AX64">
        <f ca="1">AVERAGE(INDIRECT(ADDRESS($AU63+2, AX$1)):INDIRECT(ADDRESS($AU64+1, AX$1)))</f>
        <v>0</v>
      </c>
      <c r="AY64">
        <f ca="1">AVERAGE(INDIRECT(ADDRESS($AU63+2, AY$1)):INDIRECT(ADDRESS($AU64+1, AY$1)))</f>
        <v>2.5118612903225809E-3</v>
      </c>
      <c r="AZ64">
        <f ca="1">AVERAGE(INDIRECT(ADDRESS($AU63+2, AZ$1)):INDIRECT(ADDRESS($AU64+1, AZ$1)))</f>
        <v>3.2039999999999999E-2</v>
      </c>
      <c r="BA64">
        <f ca="1">AVERAGE(INDIRECT(ADDRESS($AU63+2, BA$1)):INDIRECT(ADDRESS($AU64+1, BA$1)))</f>
        <v>6.9394838709677413E-3</v>
      </c>
      <c r="BB64">
        <f ca="1">AVERAGE(INDIRECT(ADDRESS($AU63+2, BB$1)):INDIRECT(ADDRESS($AU64+1, BB$1)))</f>
        <v>2.7509612903225813E-2</v>
      </c>
      <c r="BC64">
        <f ca="1">AVERAGE(INDIRECT(ADDRESS($AU63+2, BC$1)):INDIRECT(ADDRESS($AU64+1, BC$1)))</f>
        <v>2.7841290322580661E-2</v>
      </c>
      <c r="BD64">
        <f ca="1">AVERAGE(INDIRECT(ADDRESS($AU63+2, BD$1)):INDIRECT(ADDRESS($AU64+1, BD$1)))</f>
        <v>1.9761612903225798E-2</v>
      </c>
      <c r="BE64">
        <f ca="1">AVERAGE(INDIRECT(ADDRESS($AU63+2, BE$1)):INDIRECT(ADDRESS($AU64+1, BE$1)))</f>
        <v>1.4065709677419354E-2</v>
      </c>
      <c r="BF64">
        <f ca="1">AVERAGE(INDIRECT(ADDRESS($AU63+2, BF$1)):INDIRECT(ADDRESS($AU64+1, BF$1)))</f>
        <v>1.863870967741935E-2</v>
      </c>
      <c r="BG64">
        <f ca="1">AVERAGE(INDIRECT(ADDRESS($AU63+2, BG$1)):INDIRECT(ADDRESS($AU64+1, BG$1)))</f>
        <v>2.4772032258064507E-2</v>
      </c>
      <c r="BH64">
        <f ca="1">AVERAGE(INDIRECT(ADDRESS($AU63+2, BH$1)):INDIRECT(ADDRESS($AU64+1, BH$1)))</f>
        <v>5.7700087741935489E-2</v>
      </c>
      <c r="BI64">
        <f ca="1">AVERAGE(INDIRECT(ADDRESS($AU63+2, BI$1)):INDIRECT(ADDRESS($AU64+1, BI$1)))</f>
        <v>0</v>
      </c>
      <c r="BJ64">
        <f ca="1">AVERAGE(INDIRECT(ADDRESS($AU63+2, BJ$1)):INDIRECT(ADDRESS($AU64+1, BJ$1)))</f>
        <v>2.4464322580645161E-2</v>
      </c>
      <c r="BK64">
        <f ca="1">AVERAGE(INDIRECT(ADDRESS($AU63+2, BK$1)):INDIRECT(ADDRESS($AU64+1, BK$1)))</f>
        <v>4.0198722580645156E-2</v>
      </c>
      <c r="BL64">
        <f ca="1">AVERAGE(INDIRECT(ADDRESS($AU63+2, BL$1)):INDIRECT(ADDRESS($AU64+1, BL$1)))</f>
        <v>4.9912903225806451E-3</v>
      </c>
      <c r="BM64">
        <f ca="1">AVERAGE(INDIRECT(ADDRESS($AU63+2, BM$1)):INDIRECT(ADDRESS($AU64+1, BM$1)))</f>
        <v>1.5306774193548393E-2</v>
      </c>
      <c r="BN64">
        <f ca="1">AVERAGE(INDIRECT(ADDRESS($AU63+2, BN$1)):INDIRECT(ADDRESS($AU64+1, BN$1)))</f>
        <v>1.6720644516129028E-2</v>
      </c>
      <c r="BO64">
        <f ca="1">AVERAGE(INDIRECT(ADDRESS($AU63+2, BO$1)):INDIRECT(ADDRESS($AU64+1, BO$1)))</f>
        <v>6.0347516129032261E-2</v>
      </c>
      <c r="BP64">
        <f ca="1">AVERAGE(INDIRECT(ADDRESS($AU63+2, BP$1)):INDIRECT(ADDRESS($AU64+1, BP$1)))</f>
        <v>3.1798870967741942E-2</v>
      </c>
    </row>
    <row r="65" spans="1:68" x14ac:dyDescent="0.25">
      <c r="A65" s="1">
        <v>0.189222</v>
      </c>
      <c r="B65" s="1">
        <v>1.70259</v>
      </c>
      <c r="C65" s="1">
        <v>9.4044100000000005E-2</v>
      </c>
      <c r="D65" s="1">
        <v>0.25695400000000002</v>
      </c>
      <c r="E65" s="1">
        <v>1.42248</v>
      </c>
      <c r="F65" s="1">
        <v>0.64896299999999996</v>
      </c>
      <c r="G65" s="1">
        <v>0.921705</v>
      </c>
      <c r="H65" s="1">
        <v>2.1533899999999999</v>
      </c>
      <c r="I65" s="1">
        <v>1.3637699999999999</v>
      </c>
      <c r="J65" s="1">
        <v>3.2346199999999999E-2</v>
      </c>
      <c r="K65" s="1">
        <v>1.62168</v>
      </c>
      <c r="L65" s="1" t="s">
        <v>22</v>
      </c>
      <c r="M65" s="1">
        <v>1.8908</v>
      </c>
      <c r="N65" s="1">
        <v>0.98298799999999997</v>
      </c>
      <c r="O65" s="1">
        <v>1.27057</v>
      </c>
      <c r="P65" s="2">
        <v>5.66948E-6</v>
      </c>
      <c r="Q65" s="1">
        <v>0.70704100000000003</v>
      </c>
      <c r="R65" s="1">
        <v>1.55575</v>
      </c>
      <c r="S65" s="1">
        <v>0.110985</v>
      </c>
      <c r="T65" s="1" t="s">
        <v>22</v>
      </c>
      <c r="U65" s="1">
        <v>0.20796100000000001</v>
      </c>
      <c r="V65" s="1" t="s">
        <v>23</v>
      </c>
      <c r="W65" s="1">
        <f>ABS(IK_diagnostics_degrees__3[[#This Row],[Column1]]-A64)</f>
        <v>4.4821E-2</v>
      </c>
      <c r="X65" s="1">
        <f>ABS(IK_diagnostics_degrees__3[[#This Row],[Column2]]-B64)</f>
        <v>0.12241000000000013</v>
      </c>
      <c r="Y65" s="1">
        <f>ABS(IK_diagnostics_degrees__3[[#This Row],[Column3]]-C64)</f>
        <v>6.42683E-2</v>
      </c>
      <c r="Z65" s="1">
        <f>ABS(IK_diagnostics_degrees__3[[#This Row],[Column4]]-D64)</f>
        <v>4.971600000000001E-2</v>
      </c>
      <c r="AA65" s="1">
        <f>ABS(IK_diagnostics_degrees__3[[#This Row],[Column5]]-E64)</f>
        <v>0.28889999999999993</v>
      </c>
      <c r="AB65" s="1">
        <f>ABS(IK_diagnostics_degrees__3[[#This Row],[Column6]]-F64)</f>
        <v>3.2427999999999901E-2</v>
      </c>
      <c r="AC65" s="1">
        <f>ABS(IK_diagnostics_degrees__3[[#This Row],[Column7]]-G64)</f>
        <v>2.5943999999999967E-2</v>
      </c>
      <c r="AD65" s="1">
        <f>ABS(IK_diagnostics_degrees__3[[#This Row],[Column8]]-H64)</f>
        <v>2.6549999999999851E-2</v>
      </c>
      <c r="AE65" s="1">
        <f>ABS(IK_diagnostics_degrees__3[[#This Row],[Column9]]-I64)</f>
        <v>2.8069999999999817E-2</v>
      </c>
      <c r="AF65" s="1">
        <f>ABS(IK_diagnostics_degrees__3[[#This Row],[Column10]]-J64)</f>
        <v>3.2346199999999999E-2</v>
      </c>
      <c r="AG65" s="1">
        <f>ABS(IK_diagnostics_degrees__3[[#This Row],[Column11]]-K64)</f>
        <v>1.0499999999999954E-2</v>
      </c>
      <c r="AH65" s="1">
        <f>ABS(IK_diagnostics_degrees__3[[#This Row],[Column12]]-L64)</f>
        <v>0</v>
      </c>
      <c r="AI65" s="1">
        <f>ABS(IK_diagnostics_degrees__3[[#This Row],[Column13]]-M64)</f>
        <v>9.3000000000009742E-4</v>
      </c>
      <c r="AJ65" s="1">
        <f>ABS(IK_diagnostics_degrees__3[[#This Row],[Column14]]-N64)</f>
        <v>0.15289200000000003</v>
      </c>
      <c r="AK65" s="1">
        <f>ABS(IK_diagnostics_degrees__3[[#This Row],[Column15]]-O64)</f>
        <v>0.11545000000000005</v>
      </c>
      <c r="AL65" s="1">
        <f>ABS(IK_diagnostics_degrees__3[[#This Row],[Column16]]-P64)</f>
        <v>3.6797705199999998E-3</v>
      </c>
      <c r="AM65" s="1">
        <f>ABS(IK_diagnostics_degrees__3[[#This Row],[Column17]]-Q64)</f>
        <v>0.10047099999999998</v>
      </c>
      <c r="AN65" s="1">
        <f>ABS(IK_diagnostics_degrees__3[[#This Row],[Column18]]-R64)</f>
        <v>0.24480999999999997</v>
      </c>
      <c r="AO65" s="1">
        <f>ABS(IK_diagnostics_degrees__3[[#This Row],[Column19]]-S64)</f>
        <v>1.3146400000000003E-2</v>
      </c>
      <c r="AP65" s="1">
        <f>ABS(IK_diagnostics_degrees__3[[#This Row],[Column20]]-T64)</f>
        <v>0</v>
      </c>
      <c r="AQ65" s="1">
        <f>ABS(IK_diagnostics_degrees__3[[#This Row],[Column21]]-U64)</f>
        <v>0.16070499999999999</v>
      </c>
      <c r="AU65" s="8">
        <f>IK_diagnostics_frames__3[[#This Row],[Column1]]+AU64</f>
        <v>265</v>
      </c>
      <c r="AV65">
        <f ca="1">AVERAGE(INDIRECT(ADDRESS($AU64+2, AV$1)):INDIRECT(ADDRESS($AU65+1, AV$1)))</f>
        <v>2.9917266666666668E-2</v>
      </c>
      <c r="AW65">
        <f ca="1">AVERAGE(INDIRECT(ADDRESS($AU64+2, AW$1)):INDIRECT(ADDRESS($AU65+1, AW$1)))</f>
        <v>0.11295383333333332</v>
      </c>
      <c r="AX65">
        <f ca="1">AVERAGE(INDIRECT(ADDRESS($AU64+2, AX$1)):INDIRECT(ADDRESS($AU65+1, AX$1)))</f>
        <v>8.1995666666666668E-6</v>
      </c>
      <c r="AY65">
        <f ca="1">AVERAGE(INDIRECT(ADDRESS($AU64+2, AY$1)):INDIRECT(ADDRESS($AU65+1, AY$1)))</f>
        <v>1.2740399999999999E-4</v>
      </c>
      <c r="AZ65">
        <f ca="1">AVERAGE(INDIRECT(ADDRESS($AU64+2, AZ$1)):INDIRECT(ADDRESS($AU65+1, AZ$1)))</f>
        <v>0.26513166666666671</v>
      </c>
      <c r="BA65">
        <f ca="1">AVERAGE(INDIRECT(ADDRESS($AU64+2, BA$1)):INDIRECT(ADDRESS($AU65+1, BA$1)))</f>
        <v>8.9074666666666674E-4</v>
      </c>
      <c r="BB65">
        <f ca="1">AVERAGE(INDIRECT(ADDRESS($AU64+2, BB$1)):INDIRECT(ADDRESS($AU65+1, BB$1)))</f>
        <v>0.18734433333333333</v>
      </c>
      <c r="BC65">
        <f ca="1">AVERAGE(INDIRECT(ADDRESS($AU64+2, BC$1)):INDIRECT(ADDRESS($AU65+1, BC$1)))</f>
        <v>0.19353999999999996</v>
      </c>
      <c r="BD65">
        <f ca="1">AVERAGE(INDIRECT(ADDRESS($AU64+2, BD$1)):INDIRECT(ADDRESS($AU65+1, BD$1)))</f>
        <v>0.104495</v>
      </c>
      <c r="BE65">
        <f ca="1">AVERAGE(INDIRECT(ADDRESS($AU64+2, BE$1)):INDIRECT(ADDRESS($AU65+1, BE$1)))</f>
        <v>6.1563549999999995E-2</v>
      </c>
      <c r="BF65">
        <f ca="1">AVERAGE(INDIRECT(ADDRESS($AU64+2, BF$1)):INDIRECT(ADDRESS($AU65+1, BF$1)))</f>
        <v>0.10433166666666667</v>
      </c>
      <c r="BG65">
        <f ca="1">AVERAGE(INDIRECT(ADDRESS($AU64+2, BG$1)):INDIRECT(ADDRESS($AU65+1, BG$1)))</f>
        <v>1.683016666666667E-2</v>
      </c>
      <c r="BH65">
        <f ca="1">AVERAGE(INDIRECT(ADDRESS($AU64+2, BH$1)):INDIRECT(ADDRESS($AU65+1, BH$1)))</f>
        <v>0.26211866666666667</v>
      </c>
      <c r="BI65">
        <f ca="1">AVERAGE(INDIRECT(ADDRESS($AU64+2, BI$1)):INDIRECT(ADDRESS($AU65+1, BI$1)))</f>
        <v>0</v>
      </c>
      <c r="BJ65">
        <f ca="1">AVERAGE(INDIRECT(ADDRESS($AU64+2, BJ$1)):INDIRECT(ADDRESS($AU65+1, BJ$1)))</f>
        <v>6.3867533333333323E-2</v>
      </c>
      <c r="BK65">
        <f ca="1">AVERAGE(INDIRECT(ADDRESS($AU64+2, BK$1)):INDIRECT(ADDRESS($AU65+1, BK$1)))</f>
        <v>0.29738533333333328</v>
      </c>
      <c r="BL65">
        <f ca="1">AVERAGE(INDIRECT(ADDRESS($AU64+2, BL$1)):INDIRECT(ADDRESS($AU65+1, BL$1)))</f>
        <v>3.0088499999999994E-2</v>
      </c>
      <c r="BM65">
        <f ca="1">AVERAGE(INDIRECT(ADDRESS($AU64+2, BM$1)):INDIRECT(ADDRESS($AU65+1, BM$1)))</f>
        <v>4.6679999999999944E-2</v>
      </c>
      <c r="BN65">
        <f ca="1">AVERAGE(INDIRECT(ADDRESS($AU64+2, BN$1)):INDIRECT(ADDRESS($AU65+1, BN$1)))</f>
        <v>7.6016500000000001E-2</v>
      </c>
      <c r="BO65">
        <f ca="1">AVERAGE(INDIRECT(ADDRESS($AU64+2, BO$1)):INDIRECT(ADDRESS($AU65+1, BO$1)))</f>
        <v>0.41059266666666666</v>
      </c>
      <c r="BP65">
        <f ca="1">AVERAGE(INDIRECT(ADDRESS($AU64+2, BP$1)):INDIRECT(ADDRESS($AU65+1, BP$1)))</f>
        <v>0.19311133333333333</v>
      </c>
    </row>
    <row r="66" spans="1:68" x14ac:dyDescent="0.25">
      <c r="A66" s="1">
        <v>0.20439399999999999</v>
      </c>
      <c r="B66" s="1">
        <v>1.73908</v>
      </c>
      <c r="C66" s="1">
        <v>0.117372</v>
      </c>
      <c r="D66" s="1">
        <v>0.26166600000000001</v>
      </c>
      <c r="E66" s="1">
        <v>1.2858499999999999</v>
      </c>
      <c r="F66" s="1">
        <v>0.64594600000000002</v>
      </c>
      <c r="G66" s="1">
        <v>0.913906</v>
      </c>
      <c r="H66" s="1">
        <v>2.1194199999999999</v>
      </c>
      <c r="I66" s="1">
        <v>1.47062</v>
      </c>
      <c r="J66" s="1">
        <v>6.3854400000000006E-2</v>
      </c>
      <c r="K66" s="1">
        <v>1.6431199999999999</v>
      </c>
      <c r="L66" s="1" t="s">
        <v>22</v>
      </c>
      <c r="M66" s="1">
        <v>1.90828</v>
      </c>
      <c r="N66" s="1">
        <v>0.78577300000000005</v>
      </c>
      <c r="O66" s="1">
        <v>1.2661199999999999</v>
      </c>
      <c r="P66" s="1" t="s">
        <v>22</v>
      </c>
      <c r="Q66" s="1">
        <v>0.70470699999999997</v>
      </c>
      <c r="R66" s="1">
        <v>1.53742</v>
      </c>
      <c r="S66" s="1">
        <v>0.12506200000000001</v>
      </c>
      <c r="T66" s="1" t="s">
        <v>22</v>
      </c>
      <c r="U66" s="1">
        <v>0.18785399999999999</v>
      </c>
      <c r="V66" s="1" t="s">
        <v>23</v>
      </c>
      <c r="W66" s="1">
        <f>ABS(IK_diagnostics_degrees__3[[#This Row],[Column1]]-A65)</f>
        <v>1.5171999999999991E-2</v>
      </c>
      <c r="X66" s="1">
        <f>ABS(IK_diagnostics_degrees__3[[#This Row],[Column2]]-B65)</f>
        <v>3.6489999999999911E-2</v>
      </c>
      <c r="Y66" s="1">
        <f>ABS(IK_diagnostics_degrees__3[[#This Row],[Column3]]-C65)</f>
        <v>2.3327899999999999E-2</v>
      </c>
      <c r="Z66" s="1">
        <f>ABS(IK_diagnostics_degrees__3[[#This Row],[Column4]]-D65)</f>
        <v>4.711999999999994E-3</v>
      </c>
      <c r="AA66" s="1">
        <f>ABS(IK_diagnostics_degrees__3[[#This Row],[Column5]]-E65)</f>
        <v>0.13663000000000003</v>
      </c>
      <c r="AB66" s="1">
        <f>ABS(IK_diagnostics_degrees__3[[#This Row],[Column6]]-F65)</f>
        <v>3.0169999999999364E-3</v>
      </c>
      <c r="AC66" s="1">
        <f>ABS(IK_diagnostics_degrees__3[[#This Row],[Column7]]-G65)</f>
        <v>7.7990000000000004E-3</v>
      </c>
      <c r="AD66" s="1">
        <f>ABS(IK_diagnostics_degrees__3[[#This Row],[Column8]]-H65)</f>
        <v>3.3970000000000056E-2</v>
      </c>
      <c r="AE66" s="1">
        <f>ABS(IK_diagnostics_degrees__3[[#This Row],[Column9]]-I65)</f>
        <v>0.10685000000000011</v>
      </c>
      <c r="AF66" s="1">
        <f>ABS(IK_diagnostics_degrees__3[[#This Row],[Column10]]-J65)</f>
        <v>3.1508200000000007E-2</v>
      </c>
      <c r="AG66" s="1">
        <f>ABS(IK_diagnostics_degrees__3[[#This Row],[Column11]]-K65)</f>
        <v>2.1439999999999904E-2</v>
      </c>
      <c r="AH66" s="1">
        <f>ABS(IK_diagnostics_degrees__3[[#This Row],[Column12]]-L65)</f>
        <v>0</v>
      </c>
      <c r="AI66" s="1">
        <f>ABS(IK_diagnostics_degrees__3[[#This Row],[Column13]]-M65)</f>
        <v>1.747999999999994E-2</v>
      </c>
      <c r="AJ66" s="1">
        <f>ABS(IK_diagnostics_degrees__3[[#This Row],[Column14]]-N65)</f>
        <v>0.19721499999999992</v>
      </c>
      <c r="AK66" s="1">
        <f>ABS(IK_diagnostics_degrees__3[[#This Row],[Column15]]-O65)</f>
        <v>4.450000000000065E-3</v>
      </c>
      <c r="AL66" s="1">
        <f>ABS(IK_diagnostics_degrees__3[[#This Row],[Column16]]-P65)</f>
        <v>5.66948E-6</v>
      </c>
      <c r="AM66" s="1">
        <f>ABS(IK_diagnostics_degrees__3[[#This Row],[Column17]]-Q65)</f>
        <v>2.3340000000000583E-3</v>
      </c>
      <c r="AN66" s="1">
        <f>ABS(IK_diagnostics_degrees__3[[#This Row],[Column18]]-R65)</f>
        <v>1.8329999999999957E-2</v>
      </c>
      <c r="AO66" s="1">
        <f>ABS(IK_diagnostics_degrees__3[[#This Row],[Column19]]-S65)</f>
        <v>1.4077000000000006E-2</v>
      </c>
      <c r="AP66" s="1">
        <f>ABS(IK_diagnostics_degrees__3[[#This Row],[Column20]]-T65)</f>
        <v>0</v>
      </c>
      <c r="AQ66" s="1">
        <f>ABS(IK_diagnostics_degrees__3[[#This Row],[Column21]]-U65)</f>
        <v>2.0107000000000014E-2</v>
      </c>
      <c r="AU66" s="7">
        <f>IK_diagnostics_frames__3[[#This Row],[Column1]]+AU65</f>
        <v>268</v>
      </c>
      <c r="AV66">
        <f ca="1">AVERAGE(INDIRECT(ADDRESS($AU65+2, AV$1)):INDIRECT(ADDRESS($AU66+1, AV$1)))</f>
        <v>8.447866666666666E-2</v>
      </c>
      <c r="AW66">
        <f ca="1">AVERAGE(INDIRECT(ADDRESS($AU65+2, AW$1)):INDIRECT(ADDRESS($AU66+1, AW$1)))</f>
        <v>3.0736666666666707E-2</v>
      </c>
      <c r="AX66">
        <f ca="1">AVERAGE(INDIRECT(ADDRESS($AU65+2, AX$1)):INDIRECT(ADDRESS($AU66+1, AX$1)))</f>
        <v>2.8706899999999997E-2</v>
      </c>
      <c r="AY66">
        <f ca="1">AVERAGE(INDIRECT(ADDRESS($AU65+2, AY$1)):INDIRECT(ADDRESS($AU66+1, AY$1)))</f>
        <v>2.2302667999999998E-2</v>
      </c>
      <c r="AZ66">
        <f ca="1">AVERAGE(INDIRECT(ADDRESS($AU65+2, AZ$1)):INDIRECT(ADDRESS($AU66+1, AZ$1)))</f>
        <v>0.14453666666666667</v>
      </c>
      <c r="BA66">
        <f ca="1">AVERAGE(INDIRECT(ADDRESS($AU65+2, BA$1)):INDIRECT(ADDRESS($AU66+1, BA$1)))</f>
        <v>0.11548833333333335</v>
      </c>
      <c r="BB66">
        <f ca="1">AVERAGE(INDIRECT(ADDRESS($AU65+2, BB$1)):INDIRECT(ADDRESS($AU66+1, BB$1)))</f>
        <v>0.16781533333333334</v>
      </c>
      <c r="BC66">
        <f ca="1">AVERAGE(INDIRECT(ADDRESS($AU65+2, BC$1)):INDIRECT(ADDRESS($AU66+1, BC$1)))</f>
        <v>0.16457999999999987</v>
      </c>
      <c r="BD66">
        <f ca="1">AVERAGE(INDIRECT(ADDRESS($AU65+2, BD$1)):INDIRECT(ADDRESS($AU66+1, BD$1)))</f>
        <v>0.42230666666666661</v>
      </c>
      <c r="BE66">
        <f ca="1">AVERAGE(INDIRECT(ADDRESS($AU65+2, BE$1)):INDIRECT(ADDRESS($AU66+1, BE$1)))</f>
        <v>0.1204967</v>
      </c>
      <c r="BF66">
        <f ca="1">AVERAGE(INDIRECT(ADDRESS($AU65+2, BF$1)):INDIRECT(ADDRESS($AU66+1, BF$1)))</f>
        <v>0.16476000000000002</v>
      </c>
      <c r="BG66">
        <f ca="1">AVERAGE(INDIRECT(ADDRESS($AU65+2, BG$1)):INDIRECT(ADDRESS($AU66+1, BG$1)))</f>
        <v>4.5933060000000005E-2</v>
      </c>
      <c r="BH66">
        <f ca="1">AVERAGE(INDIRECT(ADDRESS($AU65+2, BH$1)):INDIRECT(ADDRESS($AU66+1, BH$1)))</f>
        <v>0.2531963333333333</v>
      </c>
      <c r="BI66">
        <f ca="1">AVERAGE(INDIRECT(ADDRESS($AU65+2, BI$1)):INDIRECT(ADDRESS($AU66+1, BI$1)))</f>
        <v>0.66686999999999996</v>
      </c>
      <c r="BJ66">
        <f ca="1">AVERAGE(INDIRECT(ADDRESS($AU65+2, BJ$1)):INDIRECT(ADDRESS($AU66+1, BJ$1)))</f>
        <v>0.64631400000000006</v>
      </c>
      <c r="BK66">
        <f ca="1">AVERAGE(INDIRECT(ADDRESS($AU65+2, BK$1)):INDIRECT(ADDRESS($AU66+1, BK$1)))</f>
        <v>0.18195799999999995</v>
      </c>
      <c r="BL66">
        <f ca="1">AVERAGE(INDIRECT(ADDRESS($AU65+2, BL$1)):INDIRECT(ADDRESS($AU66+1, BL$1)))</f>
        <v>5.6136884666666664E-2</v>
      </c>
      <c r="BM66">
        <f ca="1">AVERAGE(INDIRECT(ADDRESS($AU65+2, BM$1)):INDIRECT(ADDRESS($AU66+1, BM$1)))</f>
        <v>0.12961666666666671</v>
      </c>
      <c r="BN66">
        <f ca="1">AVERAGE(INDIRECT(ADDRESS($AU65+2, BN$1)):INDIRECT(ADDRESS($AU66+1, BN$1)))</f>
        <v>0</v>
      </c>
      <c r="BO66">
        <f ca="1">AVERAGE(INDIRECT(ADDRESS($AU65+2, BO$1)):INDIRECT(ADDRESS($AU66+1, BO$1)))</f>
        <v>0.30802466666666667</v>
      </c>
      <c r="BP66">
        <f ca="1">AVERAGE(INDIRECT(ADDRESS($AU65+2, BP$1)):INDIRECT(ADDRESS($AU66+1, BP$1)))</f>
        <v>0.17603300000000002</v>
      </c>
    </row>
    <row r="67" spans="1:68" x14ac:dyDescent="0.25">
      <c r="A67" s="1">
        <v>3.3426999999999998E-2</v>
      </c>
      <c r="B67" s="1">
        <v>1.3864099999999999</v>
      </c>
      <c r="C67" s="1" t="s">
        <v>22</v>
      </c>
      <c r="D67" s="1" t="s">
        <v>22</v>
      </c>
      <c r="E67" s="1">
        <v>1.5133700000000001</v>
      </c>
      <c r="F67" s="1" t="s">
        <v>22</v>
      </c>
      <c r="G67" s="1">
        <v>1.0031699999999999</v>
      </c>
      <c r="H67" s="1">
        <v>1.9592700000000001</v>
      </c>
      <c r="I67" s="1">
        <v>0.722167</v>
      </c>
      <c r="J67" s="1">
        <v>0.31675199999999998</v>
      </c>
      <c r="K67" s="1">
        <v>1.9898100000000001</v>
      </c>
      <c r="L67" s="1">
        <v>0.17102200000000001</v>
      </c>
      <c r="M67" s="1">
        <v>1.3009900000000001</v>
      </c>
      <c r="N67" s="1">
        <v>1.0010699999999999</v>
      </c>
      <c r="O67" s="1">
        <v>1.29399</v>
      </c>
      <c r="P67" s="1">
        <v>7.5592799999999998E-3</v>
      </c>
      <c r="Q67" s="1">
        <v>5.63443E-2</v>
      </c>
      <c r="R67" s="1">
        <v>1.97231</v>
      </c>
      <c r="S67" s="1" t="s">
        <v>22</v>
      </c>
      <c r="T67" s="1">
        <v>2.1231E-2</v>
      </c>
      <c r="U67" s="1">
        <v>1.2363999999999999</v>
      </c>
      <c r="V67" s="1" t="s">
        <v>23</v>
      </c>
      <c r="W67" s="1">
        <f>ABS(IK_diagnostics_degrees__3[[#This Row],[Column1]]-A66)</f>
        <v>0.17096699999999998</v>
      </c>
      <c r="X67" s="1">
        <f>ABS(IK_diagnostics_degrees__3[[#This Row],[Column2]]-B66)</f>
        <v>0.35267000000000004</v>
      </c>
      <c r="Y67" s="1">
        <f>ABS(IK_diagnostics_degrees__3[[#This Row],[Column3]]-C66)</f>
        <v>0.117372</v>
      </c>
      <c r="Z67" s="1">
        <f>ABS(IK_diagnostics_degrees__3[[#This Row],[Column4]]-D66)</f>
        <v>0.26166600000000001</v>
      </c>
      <c r="AA67" s="1">
        <f>ABS(IK_diagnostics_degrees__3[[#This Row],[Column5]]-E66)</f>
        <v>0.22752000000000017</v>
      </c>
      <c r="AB67" s="1">
        <f>ABS(IK_diagnostics_degrees__3[[#This Row],[Column6]]-F66)</f>
        <v>0.64594600000000002</v>
      </c>
      <c r="AC67" s="1">
        <f>ABS(IK_diagnostics_degrees__3[[#This Row],[Column7]]-G66)</f>
        <v>8.9263999999999899E-2</v>
      </c>
      <c r="AD67" s="1">
        <f>ABS(IK_diagnostics_degrees__3[[#This Row],[Column8]]-H66)</f>
        <v>0.16014999999999979</v>
      </c>
      <c r="AE67" s="1">
        <f>ABS(IK_diagnostics_degrees__3[[#This Row],[Column9]]-I66)</f>
        <v>0.74845300000000003</v>
      </c>
      <c r="AF67" s="1">
        <f>ABS(IK_diagnostics_degrees__3[[#This Row],[Column10]]-J66)</f>
        <v>0.25289759999999994</v>
      </c>
      <c r="AG67" s="1">
        <f>ABS(IK_diagnostics_degrees__3[[#This Row],[Column11]]-K66)</f>
        <v>0.34669000000000016</v>
      </c>
      <c r="AH67" s="1">
        <f>ABS(IK_diagnostics_degrees__3[[#This Row],[Column12]]-L66)</f>
        <v>0.17102200000000001</v>
      </c>
      <c r="AI67" s="1">
        <f>ABS(IK_diagnostics_degrees__3[[#This Row],[Column13]]-M66)</f>
        <v>0.60728999999999989</v>
      </c>
      <c r="AJ67" s="1">
        <f>ABS(IK_diagnostics_degrees__3[[#This Row],[Column14]]-N66)</f>
        <v>0.21529699999999985</v>
      </c>
      <c r="AK67" s="1">
        <f>ABS(IK_diagnostics_degrees__3[[#This Row],[Column15]]-O66)</f>
        <v>2.7870000000000061E-2</v>
      </c>
      <c r="AL67" s="1">
        <f>ABS(IK_diagnostics_degrees__3[[#This Row],[Column16]]-P66)</f>
        <v>7.5592799999999998E-3</v>
      </c>
      <c r="AM67" s="1">
        <f>ABS(IK_diagnostics_degrees__3[[#This Row],[Column17]]-Q66)</f>
        <v>0.64836269999999996</v>
      </c>
      <c r="AN67" s="1">
        <f>ABS(IK_diagnostics_degrees__3[[#This Row],[Column18]]-R66)</f>
        <v>0.43489</v>
      </c>
      <c r="AO67" s="1">
        <f>ABS(IK_diagnostics_degrees__3[[#This Row],[Column19]]-S66)</f>
        <v>0.12506200000000001</v>
      </c>
      <c r="AP67" s="1">
        <f>ABS(IK_diagnostics_degrees__3[[#This Row],[Column20]]-T66)</f>
        <v>2.1231E-2</v>
      </c>
      <c r="AQ67" s="1">
        <f>ABS(IK_diagnostics_degrees__3[[#This Row],[Column21]]-U66)</f>
        <v>1.048546</v>
      </c>
      <c r="AU67" s="8">
        <f>IK_diagnostics_frames__3[[#This Row],[Column1]]+AU66</f>
        <v>271</v>
      </c>
      <c r="AV67">
        <f ca="1">AVERAGE(INDIRECT(ADDRESS($AU66+2, AV$1)):INDIRECT(ADDRESS($AU67+1, AV$1)))</f>
        <v>8.5832233333333327E-2</v>
      </c>
      <c r="AW67">
        <f ca="1">AVERAGE(INDIRECT(ADDRESS($AU66+2, AW$1)):INDIRECT(ADDRESS($AU67+1, AW$1)))</f>
        <v>3.0800000000000011E-2</v>
      </c>
      <c r="AX67">
        <f ca="1">AVERAGE(INDIRECT(ADDRESS($AU66+2, AX$1)):INDIRECT(ADDRESS($AU67+1, AX$1)))</f>
        <v>4.5938733333333336E-2</v>
      </c>
      <c r="AY67">
        <f ca="1">AVERAGE(INDIRECT(ADDRESS($AU66+2, AY$1)):INDIRECT(ADDRESS($AU67+1, AY$1)))</f>
        <v>2.5094806666666664E-2</v>
      </c>
      <c r="AZ67">
        <f ca="1">AVERAGE(INDIRECT(ADDRESS($AU66+2, AZ$1)):INDIRECT(ADDRESS($AU67+1, AZ$1)))</f>
        <v>9.0896666666666695E-2</v>
      </c>
      <c r="BA67">
        <f ca="1">AVERAGE(INDIRECT(ADDRESS($AU66+2, BA$1)):INDIRECT(ADDRESS($AU67+1, BA$1)))</f>
        <v>0.13946233333333333</v>
      </c>
      <c r="BB67">
        <f ca="1">AVERAGE(INDIRECT(ADDRESS($AU66+2, BB$1)):INDIRECT(ADDRESS($AU67+1, BB$1)))</f>
        <v>0.10672666666666664</v>
      </c>
      <c r="BC67">
        <f ca="1">AVERAGE(INDIRECT(ADDRESS($AU66+2, BC$1)):INDIRECT(ADDRESS($AU67+1, BC$1)))</f>
        <v>0.12875999999999999</v>
      </c>
      <c r="BD67">
        <f ca="1">AVERAGE(INDIRECT(ADDRESS($AU66+2, BD$1)):INDIRECT(ADDRESS($AU67+1, BD$1)))</f>
        <v>0.21745</v>
      </c>
      <c r="BE67">
        <f ca="1">AVERAGE(INDIRECT(ADDRESS($AU66+2, BE$1)):INDIRECT(ADDRESS($AU67+1, BE$1)))</f>
        <v>0.13605883333333332</v>
      </c>
      <c r="BF67">
        <f ca="1">AVERAGE(INDIRECT(ADDRESS($AU66+2, BF$1)):INDIRECT(ADDRESS($AU67+1, BF$1)))</f>
        <v>0.23846999999999996</v>
      </c>
      <c r="BG67">
        <f ca="1">AVERAGE(INDIRECT(ADDRESS($AU66+2, BG$1)):INDIRECT(ADDRESS($AU67+1, BG$1)))</f>
        <v>9.1680893333333333E-2</v>
      </c>
      <c r="BH67">
        <f ca="1">AVERAGE(INDIRECT(ADDRESS($AU66+2, BH$1)):INDIRECT(ADDRESS($AU67+1, BH$1)))</f>
        <v>0.47325233333333339</v>
      </c>
      <c r="BI67">
        <f ca="1">AVERAGE(INDIRECT(ADDRESS($AU66+2, BI$1)):INDIRECT(ADDRESS($AU67+1, BI$1)))</f>
        <v>0.35504633333333341</v>
      </c>
      <c r="BJ67">
        <f ca="1">AVERAGE(INDIRECT(ADDRESS($AU66+2, BJ$1)):INDIRECT(ADDRESS($AU67+1, BJ$1)))</f>
        <v>0.80483933333333324</v>
      </c>
      <c r="BK67">
        <f ca="1">AVERAGE(INDIRECT(ADDRESS($AU66+2, BK$1)):INDIRECT(ADDRESS($AU67+1, BK$1)))</f>
        <v>0.10607499999999999</v>
      </c>
      <c r="BL67">
        <f ca="1">AVERAGE(INDIRECT(ADDRESS($AU66+2, BL$1)):INDIRECT(ADDRESS($AU67+1, BL$1)))</f>
        <v>8.956088466666666E-2</v>
      </c>
      <c r="BM67">
        <f ca="1">AVERAGE(INDIRECT(ADDRESS($AU66+2, BM$1)):INDIRECT(ADDRESS($AU67+1, BM$1)))</f>
        <v>0.21474999999999991</v>
      </c>
      <c r="BN67">
        <f ca="1">AVERAGE(INDIRECT(ADDRESS($AU66+2, BN$1)):INDIRECT(ADDRESS($AU67+1, BN$1)))</f>
        <v>1.9204466666666667E-3</v>
      </c>
      <c r="BO67">
        <f ca="1">AVERAGE(INDIRECT(ADDRESS($AU66+2, BO$1)):INDIRECT(ADDRESS($AU67+1, BO$1)))</f>
        <v>5.0930666666666673E-2</v>
      </c>
      <c r="BP67">
        <f ca="1">AVERAGE(INDIRECT(ADDRESS($AU66+2, BP$1)):INDIRECT(ADDRESS($AU67+1, BP$1)))</f>
        <v>0.44362566666666664</v>
      </c>
    </row>
    <row r="68" spans="1:68" x14ac:dyDescent="0.25">
      <c r="A68" s="1">
        <v>0.47289599999999998</v>
      </c>
      <c r="B68" s="1">
        <v>1.3521399999999999</v>
      </c>
      <c r="C68" s="1">
        <v>2.1341200000000001E-2</v>
      </c>
      <c r="D68" s="1">
        <v>0.16745699999999999</v>
      </c>
      <c r="E68" s="1">
        <v>1.5145299999999999</v>
      </c>
      <c r="F68" s="1" t="s">
        <v>22</v>
      </c>
      <c r="G68" s="1">
        <v>1.3443799999999999</v>
      </c>
      <c r="H68" s="1">
        <v>1.8588199999999999</v>
      </c>
      <c r="I68" s="1">
        <v>1.2046699999999999</v>
      </c>
      <c r="J68" s="1">
        <v>0.39562599999999998</v>
      </c>
      <c r="K68" s="1">
        <v>1.98986</v>
      </c>
      <c r="L68" s="1">
        <v>0.26542500000000002</v>
      </c>
      <c r="M68" s="1">
        <v>1.75284</v>
      </c>
      <c r="N68" s="1">
        <v>0.81116900000000003</v>
      </c>
      <c r="O68" s="1">
        <v>1.2630600000000001</v>
      </c>
      <c r="P68" s="1">
        <v>1.12894E-2</v>
      </c>
      <c r="Q68" s="1">
        <v>1.64762E-2</v>
      </c>
      <c r="R68" s="1">
        <v>1.82921</v>
      </c>
      <c r="S68" s="1">
        <v>5.9049299999999999E-2</v>
      </c>
      <c r="T68" s="1">
        <v>2.08478E-2</v>
      </c>
      <c r="U68" s="1">
        <v>0.48519299999999999</v>
      </c>
      <c r="V68" s="1" t="s">
        <v>23</v>
      </c>
      <c r="W68" s="1">
        <f>ABS(IK_diagnostics_degrees__3[[#This Row],[Column1]]-A67)</f>
        <v>0.439469</v>
      </c>
      <c r="X68" s="1">
        <f>ABS(IK_diagnostics_degrees__3[[#This Row],[Column2]]-B67)</f>
        <v>3.4270000000000023E-2</v>
      </c>
      <c r="Y68" s="1">
        <f>ABS(IK_diagnostics_degrees__3[[#This Row],[Column3]]-C67)</f>
        <v>2.1341200000000001E-2</v>
      </c>
      <c r="Z68" s="1">
        <f>ABS(IK_diagnostics_degrees__3[[#This Row],[Column4]]-D67)</f>
        <v>0.16745699999999999</v>
      </c>
      <c r="AA68" s="1">
        <f>ABS(IK_diagnostics_degrees__3[[#This Row],[Column5]]-E67)</f>
        <v>1.1599999999998278E-3</v>
      </c>
      <c r="AB68" s="1">
        <f>ABS(IK_diagnostics_degrees__3[[#This Row],[Column6]]-F67)</f>
        <v>0</v>
      </c>
      <c r="AC68" s="1">
        <f>ABS(IK_diagnostics_degrees__3[[#This Row],[Column7]]-G67)</f>
        <v>0.34121000000000001</v>
      </c>
      <c r="AD68" s="1">
        <f>ABS(IK_diagnostics_degrees__3[[#This Row],[Column8]]-H67)</f>
        <v>0.10045000000000015</v>
      </c>
      <c r="AE68" s="1">
        <f>ABS(IK_diagnostics_degrees__3[[#This Row],[Column9]]-I67)</f>
        <v>0.4825029999999999</v>
      </c>
      <c r="AF68" s="1">
        <f>ABS(IK_diagnostics_degrees__3[[#This Row],[Column10]]-J67)</f>
        <v>7.8874E-2</v>
      </c>
      <c r="AG68" s="1">
        <f>ABS(IK_diagnostics_degrees__3[[#This Row],[Column11]]-K67)</f>
        <v>4.9999999999883471E-5</v>
      </c>
      <c r="AH68" s="1">
        <f>ABS(IK_diagnostics_degrees__3[[#This Row],[Column12]]-L67)</f>
        <v>9.4403000000000015E-2</v>
      </c>
      <c r="AI68" s="1">
        <f>ABS(IK_diagnostics_degrees__3[[#This Row],[Column13]]-M67)</f>
        <v>0.45184999999999986</v>
      </c>
      <c r="AJ68" s="1">
        <f>ABS(IK_diagnostics_degrees__3[[#This Row],[Column14]]-N67)</f>
        <v>0.18990099999999988</v>
      </c>
      <c r="AK68" s="1">
        <f>ABS(IK_diagnostics_degrees__3[[#This Row],[Column15]]-O67)</f>
        <v>3.0929999999999902E-2</v>
      </c>
      <c r="AL68" s="1">
        <f>ABS(IK_diagnostics_degrees__3[[#This Row],[Column16]]-P67)</f>
        <v>3.73012E-3</v>
      </c>
      <c r="AM68" s="1">
        <f>ABS(IK_diagnostics_degrees__3[[#This Row],[Column17]]-Q67)</f>
        <v>3.9868100000000004E-2</v>
      </c>
      <c r="AN68" s="1">
        <f>ABS(IK_diagnostics_degrees__3[[#This Row],[Column18]]-R67)</f>
        <v>0.1431</v>
      </c>
      <c r="AO68" s="1">
        <f>ABS(IK_diagnostics_degrees__3[[#This Row],[Column19]]-S67)</f>
        <v>5.9049299999999999E-2</v>
      </c>
      <c r="AP68" s="1">
        <f>ABS(IK_diagnostics_degrees__3[[#This Row],[Column20]]-T67)</f>
        <v>3.8320000000000021E-4</v>
      </c>
      <c r="AQ68" s="1">
        <f>ABS(IK_diagnostics_degrees__3[[#This Row],[Column21]]-U67)</f>
        <v>0.75120699999999996</v>
      </c>
      <c r="AU68" s="7">
        <f>IK_diagnostics_frames__3[[#This Row],[Column1]]+AU67</f>
        <v>273</v>
      </c>
      <c r="AV68">
        <f ca="1">AVERAGE(INDIRECT(ADDRESS($AU67+2, AV$1)):INDIRECT(ADDRESS($AU68+1, AV$1)))</f>
        <v>0.25854235000000003</v>
      </c>
      <c r="AW68">
        <f ca="1">AVERAGE(INDIRECT(ADDRESS($AU67+2, AW$1)):INDIRECT(ADDRESS($AU68+1, AW$1)))</f>
        <v>0.11706499999999997</v>
      </c>
      <c r="AX68">
        <f ca="1">AVERAGE(INDIRECT(ADDRESS($AU67+2, AX$1)):INDIRECT(ADDRESS($AU68+1, AX$1)))</f>
        <v>5.64745E-3</v>
      </c>
      <c r="AY68">
        <f ca="1">AVERAGE(INDIRECT(ADDRESS($AU67+2, AY$1)):INDIRECT(ADDRESS($AU68+1, AY$1)))</f>
        <v>2.3086449999999998E-3</v>
      </c>
      <c r="AZ68">
        <f ca="1">AVERAGE(INDIRECT(ADDRESS($AU67+2, AZ$1)):INDIRECT(ADDRESS($AU68+1, AZ$1)))</f>
        <v>0.16189000000000009</v>
      </c>
      <c r="BA68">
        <f ca="1">AVERAGE(INDIRECT(ADDRESS($AU67+2, BA$1)):INDIRECT(ADDRESS($AU68+1, BA$1)))</f>
        <v>0.10891454999999998</v>
      </c>
      <c r="BB68">
        <f ca="1">AVERAGE(INDIRECT(ADDRESS($AU67+2, BB$1)):INDIRECT(ADDRESS($AU68+1, BB$1)))</f>
        <v>7.299599999999995E-2</v>
      </c>
      <c r="BC68">
        <f ca="1">AVERAGE(INDIRECT(ADDRESS($AU67+2, BC$1)):INDIRECT(ADDRESS($AU68+1, BC$1)))</f>
        <v>0.11139500000000002</v>
      </c>
      <c r="BD68">
        <f ca="1">AVERAGE(INDIRECT(ADDRESS($AU67+2, BD$1)):INDIRECT(ADDRESS($AU68+1, BD$1)))</f>
        <v>0.65457499999999991</v>
      </c>
      <c r="BE68">
        <f ca="1">AVERAGE(INDIRECT(ADDRESS($AU67+2, BE$1)):INDIRECT(ADDRESS($AU68+1, BE$1)))</f>
        <v>9.0580030000000006E-2</v>
      </c>
      <c r="BF68">
        <f ca="1">AVERAGE(INDIRECT(ADDRESS($AU67+2, BF$1)):INDIRECT(ADDRESS($AU68+1, BF$1)))</f>
        <v>3.5514999999999963E-2</v>
      </c>
      <c r="BG68">
        <f ca="1">AVERAGE(INDIRECT(ADDRESS($AU67+2, BG$1)):INDIRECT(ADDRESS($AU68+1, BG$1)))</f>
        <v>0.20731264999999999</v>
      </c>
      <c r="BH68">
        <f ca="1">AVERAGE(INDIRECT(ADDRESS($AU67+2, BH$1)):INDIRECT(ADDRESS($AU68+1, BH$1)))</f>
        <v>0.69882499999999981</v>
      </c>
      <c r="BI68">
        <f ca="1">AVERAGE(INDIRECT(ADDRESS($AU67+2, BI$1)):INDIRECT(ADDRESS($AU68+1, BI$1)))</f>
        <v>0.46830549999999999</v>
      </c>
      <c r="BJ68">
        <f ca="1">AVERAGE(INDIRECT(ADDRESS($AU67+2, BJ$1)):INDIRECT(ADDRESS($AU68+1, BJ$1)))</f>
        <v>8.599900000000002E-2</v>
      </c>
      <c r="BK68">
        <f ca="1">AVERAGE(INDIRECT(ADDRESS($AU67+2, BK$1)):INDIRECT(ADDRESS($AU68+1, BK$1)))</f>
        <v>0.21487055000000002</v>
      </c>
      <c r="BL68">
        <f ca="1">AVERAGE(INDIRECT(ADDRESS($AU67+2, BL$1)):INDIRECT(ADDRESS($AU68+1, BL$1)))</f>
        <v>7.4973499999999998E-2</v>
      </c>
      <c r="BM68">
        <f ca="1">AVERAGE(INDIRECT(ADDRESS($AU67+2, BM$1)):INDIRECT(ADDRESS($AU68+1, BM$1)))</f>
        <v>0.39069999999999994</v>
      </c>
      <c r="BN68">
        <f ca="1">AVERAGE(INDIRECT(ADDRESS($AU67+2, BN$1)):INDIRECT(ADDRESS($AU68+1, BN$1)))</f>
        <v>0</v>
      </c>
      <c r="BO68">
        <f ca="1">AVERAGE(INDIRECT(ADDRESS($AU67+2, BO$1)):INDIRECT(ADDRESS($AU68+1, BO$1)))</f>
        <v>3.6983499999999989E-2</v>
      </c>
      <c r="BP68">
        <f ca="1">AVERAGE(INDIRECT(ADDRESS($AU67+2, BP$1)):INDIRECT(ADDRESS($AU68+1, BP$1)))</f>
        <v>0.32753149999999998</v>
      </c>
    </row>
    <row r="69" spans="1:68" x14ac:dyDescent="0.25">
      <c r="A69" s="1">
        <v>0.49368099999999998</v>
      </c>
      <c r="B69" s="1">
        <v>1.3795900000000001</v>
      </c>
      <c r="C69" s="1">
        <v>3.1885999999999998E-2</v>
      </c>
      <c r="D69" s="1">
        <v>0.18198500000000001</v>
      </c>
      <c r="E69" s="1">
        <v>1.4497500000000001</v>
      </c>
      <c r="F69" s="1" t="s">
        <v>22</v>
      </c>
      <c r="G69" s="1">
        <v>1.3987700000000001</v>
      </c>
      <c r="H69" s="1">
        <v>1.7230399999999999</v>
      </c>
      <c r="I69" s="1">
        <v>1.2184600000000001</v>
      </c>
      <c r="J69" s="1">
        <v>0.52166699999999999</v>
      </c>
      <c r="K69" s="1">
        <v>1.9629399999999999</v>
      </c>
      <c r="L69" s="1">
        <v>0.26328000000000001</v>
      </c>
      <c r="M69" s="1">
        <v>1.7702500000000001</v>
      </c>
      <c r="N69" s="1">
        <v>0.55254099999999995</v>
      </c>
      <c r="O69" s="1">
        <v>1.24709</v>
      </c>
      <c r="P69" s="1">
        <v>3.2804800000000001E-3</v>
      </c>
      <c r="Q69" s="1">
        <v>1.4482200000000001E-2</v>
      </c>
      <c r="R69" s="1">
        <v>1.821</v>
      </c>
      <c r="S69" s="1">
        <v>5.67205E-2</v>
      </c>
      <c r="T69" s="1">
        <v>4.8703499999999997E-2</v>
      </c>
      <c r="U69" s="1">
        <v>0.46651399999999998</v>
      </c>
      <c r="V69" s="1" t="s">
        <v>23</v>
      </c>
      <c r="W69" s="1">
        <f>ABS(IK_diagnostics_degrees__3[[#This Row],[Column1]]-A68)</f>
        <v>2.0784999999999998E-2</v>
      </c>
      <c r="X69" s="1">
        <f>ABS(IK_diagnostics_degrees__3[[#This Row],[Column2]]-B68)</f>
        <v>2.7450000000000196E-2</v>
      </c>
      <c r="Y69" s="1">
        <f>ABS(IK_diagnostics_degrees__3[[#This Row],[Column3]]-C68)</f>
        <v>1.0544799999999997E-2</v>
      </c>
      <c r="Z69" s="1">
        <f>ABS(IK_diagnostics_degrees__3[[#This Row],[Column4]]-D68)</f>
        <v>1.4528000000000013E-2</v>
      </c>
      <c r="AA69" s="1">
        <f>ABS(IK_diagnostics_degrees__3[[#This Row],[Column5]]-E68)</f>
        <v>6.4779999999999838E-2</v>
      </c>
      <c r="AB69" s="1">
        <f>ABS(IK_diagnostics_degrees__3[[#This Row],[Column6]]-F68)</f>
        <v>0</v>
      </c>
      <c r="AC69" s="1">
        <f>ABS(IK_diagnostics_degrees__3[[#This Row],[Column7]]-G68)</f>
        <v>5.439000000000016E-2</v>
      </c>
      <c r="AD69" s="1">
        <f>ABS(IK_diagnostics_degrees__3[[#This Row],[Column8]]-H68)</f>
        <v>0.13578000000000001</v>
      </c>
      <c r="AE69" s="1">
        <f>ABS(IK_diagnostics_degrees__3[[#This Row],[Column9]]-I68)</f>
        <v>1.3790000000000191E-2</v>
      </c>
      <c r="AF69" s="1">
        <f>ABS(IK_diagnostics_degrees__3[[#This Row],[Column10]]-J68)</f>
        <v>0.12604100000000001</v>
      </c>
      <c r="AG69" s="1">
        <f>ABS(IK_diagnostics_degrees__3[[#This Row],[Column11]]-K68)</f>
        <v>2.6920000000000055E-2</v>
      </c>
      <c r="AH69" s="1">
        <f>ABS(IK_diagnostics_degrees__3[[#This Row],[Column12]]-L68)</f>
        <v>2.145000000000008E-3</v>
      </c>
      <c r="AI69" s="1">
        <f>ABS(IK_diagnostics_degrees__3[[#This Row],[Column13]]-M68)</f>
        <v>1.7410000000000148E-2</v>
      </c>
      <c r="AJ69" s="1">
        <f>ABS(IK_diagnostics_degrees__3[[#This Row],[Column14]]-N68)</f>
        <v>0.25862800000000008</v>
      </c>
      <c r="AK69" s="1">
        <f>ABS(IK_diagnostics_degrees__3[[#This Row],[Column15]]-O68)</f>
        <v>1.597000000000004E-2</v>
      </c>
      <c r="AL69" s="1">
        <f>ABS(IK_diagnostics_degrees__3[[#This Row],[Column16]]-P68)</f>
        <v>8.0089199999999992E-3</v>
      </c>
      <c r="AM69" s="1">
        <f>ABS(IK_diagnostics_degrees__3[[#This Row],[Column17]]-Q68)</f>
        <v>1.9939999999999992E-3</v>
      </c>
      <c r="AN69" s="1">
        <f>ABS(IK_diagnostics_degrees__3[[#This Row],[Column18]]-R68)</f>
        <v>8.2100000000000506E-3</v>
      </c>
      <c r="AO69" s="1">
        <f>ABS(IK_diagnostics_degrees__3[[#This Row],[Column19]]-S68)</f>
        <v>2.3287999999999989E-3</v>
      </c>
      <c r="AP69" s="1">
        <f>ABS(IK_diagnostics_degrees__3[[#This Row],[Column20]]-T68)</f>
        <v>2.7855699999999997E-2</v>
      </c>
      <c r="AQ69" s="1">
        <f>ABS(IK_diagnostics_degrees__3[[#This Row],[Column21]]-U68)</f>
        <v>1.8679000000000001E-2</v>
      </c>
      <c r="AU69" s="8">
        <f>IK_diagnostics_frames__3[[#This Row],[Column1]]+AU68</f>
        <v>276</v>
      </c>
      <c r="AV69">
        <f ca="1">AVERAGE(INDIRECT(ADDRESS($AU68+2, AV$1)):INDIRECT(ADDRESS($AU69+1, AV$1)))</f>
        <v>8.5169500000000006E-3</v>
      </c>
      <c r="AW69">
        <f ca="1">AVERAGE(INDIRECT(ADDRESS($AU68+2, AW$1)):INDIRECT(ADDRESS($AU69+1, AW$1)))</f>
        <v>0.10710666666666668</v>
      </c>
      <c r="AX69">
        <f ca="1">AVERAGE(INDIRECT(ADDRESS($AU68+2, AX$1)):INDIRECT(ADDRESS($AU69+1, AX$1)))</f>
        <v>1.2445699999999999E-4</v>
      </c>
      <c r="AY69">
        <f ca="1">AVERAGE(INDIRECT(ADDRESS($AU68+2, AY$1)):INDIRECT(ADDRESS($AU69+1, AY$1)))</f>
        <v>2.7645199999999998E-2</v>
      </c>
      <c r="AZ69">
        <f ca="1">AVERAGE(INDIRECT(ADDRESS($AU68+2, AZ$1)):INDIRECT(ADDRESS($AU69+1, AZ$1)))</f>
        <v>0.11032066666666658</v>
      </c>
      <c r="BA69">
        <f ca="1">AVERAGE(INDIRECT(ADDRESS($AU68+2, BA$1)):INDIRECT(ADDRESS($AU69+1, BA$1)))</f>
        <v>1.3413766666666667E-2</v>
      </c>
      <c r="BB69">
        <f ca="1">AVERAGE(INDIRECT(ADDRESS($AU68+2, BB$1)):INDIRECT(ADDRESS($AU69+1, BB$1)))</f>
        <v>0.11592766666666665</v>
      </c>
      <c r="BC69">
        <f ca="1">AVERAGE(INDIRECT(ADDRESS($AU68+2, BC$1)):INDIRECT(ADDRESS($AU69+1, BC$1)))</f>
        <v>0.22164666666666685</v>
      </c>
      <c r="BD69">
        <f ca="1">AVERAGE(INDIRECT(ADDRESS($AU68+2, BD$1)):INDIRECT(ADDRESS($AU69+1, BD$1)))</f>
        <v>3.7713333333333265E-2</v>
      </c>
      <c r="BE69">
        <f ca="1">AVERAGE(INDIRECT(ADDRESS($AU68+2, BE$1)):INDIRECT(ADDRESS($AU69+1, BE$1)))</f>
        <v>0.11702893333333335</v>
      </c>
      <c r="BF69">
        <f ca="1">AVERAGE(INDIRECT(ADDRESS($AU68+2, BF$1)):INDIRECT(ADDRESS($AU69+1, BF$1)))</f>
        <v>0.1055633333333333</v>
      </c>
      <c r="BG69">
        <f ca="1">AVERAGE(INDIRECT(ADDRESS($AU68+2, BG$1)):INDIRECT(ADDRESS($AU69+1, BG$1)))</f>
        <v>9.8357333333333338E-2</v>
      </c>
      <c r="BH69">
        <f ca="1">AVERAGE(INDIRECT(ADDRESS($AU68+2, BH$1)):INDIRECT(ADDRESS($AU69+1, BH$1)))</f>
        <v>0.76707666666666674</v>
      </c>
      <c r="BI69">
        <f ca="1">AVERAGE(INDIRECT(ADDRESS($AU68+2, BI$1)):INDIRECT(ADDRESS($AU69+1, BI$1)))</f>
        <v>6.2995999999999998E-3</v>
      </c>
      <c r="BJ69">
        <f ca="1">AVERAGE(INDIRECT(ADDRESS($AU68+2, BJ$1)):INDIRECT(ADDRESS($AU69+1, BJ$1)))</f>
        <v>0.15000333333333335</v>
      </c>
      <c r="BK69">
        <f ca="1">AVERAGE(INDIRECT(ADDRESS($AU68+2, BK$1)):INDIRECT(ADDRESS($AU69+1, BK$1)))</f>
        <v>8.3962900000000007E-2</v>
      </c>
      <c r="BL69">
        <f ca="1">AVERAGE(INDIRECT(ADDRESS($AU68+2, BL$1)):INDIRECT(ADDRESS($AU69+1, BL$1)))</f>
        <v>0.13391933333333333</v>
      </c>
      <c r="BM69">
        <f ca="1">AVERAGE(INDIRECT(ADDRESS($AU68+2, BM$1)):INDIRECT(ADDRESS($AU69+1, BM$1)))</f>
        <v>0.24501666666666666</v>
      </c>
      <c r="BN69">
        <f ca="1">AVERAGE(INDIRECT(ADDRESS($AU68+2, BN$1)):INDIRECT(ADDRESS($AU69+1, BN$1)))</f>
        <v>1.6733199999999999E-4</v>
      </c>
      <c r="BO69">
        <f ca="1">AVERAGE(INDIRECT(ADDRESS($AU68+2, BO$1)):INDIRECT(ADDRESS($AU69+1, BO$1)))</f>
        <v>0.84354053333333334</v>
      </c>
      <c r="BP69">
        <f ca="1">AVERAGE(INDIRECT(ADDRESS($AU68+2, BP$1)):INDIRECT(ADDRESS($AU69+1, BP$1)))</f>
        <v>0.67803766666666654</v>
      </c>
    </row>
    <row r="70" spans="1:68" x14ac:dyDescent="0.25">
      <c r="A70" s="1">
        <v>0.51946700000000001</v>
      </c>
      <c r="B70" s="1">
        <v>1.3921699999999999</v>
      </c>
      <c r="C70" s="1">
        <v>4.00579E-2</v>
      </c>
      <c r="D70" s="1">
        <v>0.19164900000000001</v>
      </c>
      <c r="E70" s="1">
        <v>1.41506</v>
      </c>
      <c r="F70" s="1" t="s">
        <v>22</v>
      </c>
      <c r="G70" s="1">
        <v>1.4495199999999999</v>
      </c>
      <c r="H70" s="1">
        <v>1.7184600000000001</v>
      </c>
      <c r="I70" s="1">
        <v>1.22427</v>
      </c>
      <c r="J70" s="1">
        <v>0.53116699999999994</v>
      </c>
      <c r="K70" s="1">
        <v>1.9396899999999999</v>
      </c>
      <c r="L70" s="1">
        <v>0.26418199999999997</v>
      </c>
      <c r="M70" s="1">
        <v>1.7839</v>
      </c>
      <c r="N70" s="1">
        <v>0.523003</v>
      </c>
      <c r="O70" s="1">
        <v>1.2396400000000001</v>
      </c>
      <c r="P70" s="1">
        <v>3.04441E-3</v>
      </c>
      <c r="Q70" s="1" t="s">
        <v>22</v>
      </c>
      <c r="R70" s="1">
        <v>1.7884100000000001</v>
      </c>
      <c r="S70" s="1">
        <v>5.92699E-2</v>
      </c>
      <c r="T70" s="1">
        <v>4.7375300000000002E-2</v>
      </c>
      <c r="U70" s="1">
        <v>0.440023</v>
      </c>
      <c r="V70" s="1" t="s">
        <v>23</v>
      </c>
      <c r="W70" s="1">
        <f>ABS(IK_diagnostics_degrees__3[[#This Row],[Column1]]-A69)</f>
        <v>2.5786000000000031E-2</v>
      </c>
      <c r="X70" s="1">
        <f>ABS(IK_diagnostics_degrees__3[[#This Row],[Column2]]-B69)</f>
        <v>1.2579999999999814E-2</v>
      </c>
      <c r="Y70" s="1">
        <f>ABS(IK_diagnostics_degrees__3[[#This Row],[Column3]]-C69)</f>
        <v>8.1719000000000028E-3</v>
      </c>
      <c r="Z70" s="1">
        <f>ABS(IK_diagnostics_degrees__3[[#This Row],[Column4]]-D69)</f>
        <v>9.6640000000000059E-3</v>
      </c>
      <c r="AA70" s="1">
        <f>ABS(IK_diagnostics_degrees__3[[#This Row],[Column5]]-E69)</f>
        <v>3.469000000000011E-2</v>
      </c>
      <c r="AB70" s="1">
        <f>ABS(IK_diagnostics_degrees__3[[#This Row],[Column6]]-F69)</f>
        <v>0</v>
      </c>
      <c r="AC70" s="1">
        <f>ABS(IK_diagnostics_degrees__3[[#This Row],[Column7]]-G69)</f>
        <v>5.0749999999999851E-2</v>
      </c>
      <c r="AD70" s="1">
        <f>ABS(IK_diagnostics_degrees__3[[#This Row],[Column8]]-H69)</f>
        <v>4.5799999999998064E-3</v>
      </c>
      <c r="AE70" s="1">
        <f>ABS(IK_diagnostics_degrees__3[[#This Row],[Column9]]-I69)</f>
        <v>5.8099999999998708E-3</v>
      </c>
      <c r="AF70" s="1">
        <f>ABS(IK_diagnostics_degrees__3[[#This Row],[Column10]]-J69)</f>
        <v>9.4999999999999529E-3</v>
      </c>
      <c r="AG70" s="1">
        <f>ABS(IK_diagnostics_degrees__3[[#This Row],[Column11]]-K69)</f>
        <v>2.3249999999999993E-2</v>
      </c>
      <c r="AH70" s="1">
        <f>ABS(IK_diagnostics_degrees__3[[#This Row],[Column12]]-L69)</f>
        <v>9.0199999999995839E-4</v>
      </c>
      <c r="AI70" s="1">
        <f>ABS(IK_diagnostics_degrees__3[[#This Row],[Column13]]-M69)</f>
        <v>1.364999999999994E-2</v>
      </c>
      <c r="AJ70" s="1">
        <f>ABS(IK_diagnostics_degrees__3[[#This Row],[Column14]]-N69)</f>
        <v>2.9537999999999953E-2</v>
      </c>
      <c r="AK70" s="1">
        <f>ABS(IK_diagnostics_degrees__3[[#This Row],[Column15]]-O69)</f>
        <v>7.4499999999999567E-3</v>
      </c>
      <c r="AL70" s="1">
        <f>ABS(IK_diagnostics_degrees__3[[#This Row],[Column16]]-P69)</f>
        <v>2.3607000000000012E-4</v>
      </c>
      <c r="AM70" s="1">
        <f>ABS(IK_diagnostics_degrees__3[[#This Row],[Column17]]-Q69)</f>
        <v>1.4482200000000001E-2</v>
      </c>
      <c r="AN70" s="1">
        <f>ABS(IK_diagnostics_degrees__3[[#This Row],[Column18]]-R69)</f>
        <v>3.2589999999999897E-2</v>
      </c>
      <c r="AO70" s="1">
        <f>ABS(IK_diagnostics_degrees__3[[#This Row],[Column19]]-S69)</f>
        <v>2.5494000000000003E-3</v>
      </c>
      <c r="AP70" s="1">
        <f>ABS(IK_diagnostics_degrees__3[[#This Row],[Column20]]-T69)</f>
        <v>1.3281999999999947E-3</v>
      </c>
      <c r="AQ70" s="1">
        <f>ABS(IK_diagnostics_degrees__3[[#This Row],[Column21]]-U69)</f>
        <v>2.6490999999999987E-2</v>
      </c>
      <c r="AU70" s="7">
        <f>IK_diagnostics_frames__3[[#This Row],[Column1]]+AU69</f>
        <v>281</v>
      </c>
      <c r="AV70">
        <f ca="1">AVERAGE(INDIRECT(ADDRESS($AU69+2, AV$1)):INDIRECT(ADDRESS($AU70+1, AV$1)))</f>
        <v>3.8230020000000003E-3</v>
      </c>
      <c r="AW70">
        <f ca="1">AVERAGE(INDIRECT(ADDRESS($AU69+2, AW$1)):INDIRECT(ADDRESS($AU70+1, AW$1)))</f>
        <v>8.9048000000000016E-2</v>
      </c>
      <c r="AX70">
        <f ca="1">AVERAGE(INDIRECT(ADDRESS($AU69+2, AX$1)):INDIRECT(ADDRESS($AU70+1, AX$1)))</f>
        <v>7.7365474200000006E-2</v>
      </c>
      <c r="AY70">
        <f ca="1">AVERAGE(INDIRECT(ADDRESS($AU69+2, AY$1)):INDIRECT(ADDRESS($AU70+1, AY$1)))</f>
        <v>6.2155200000000001E-2</v>
      </c>
      <c r="AZ70">
        <f ca="1">AVERAGE(INDIRECT(ADDRESS($AU69+2, AZ$1)):INDIRECT(ADDRESS($AU70+1, AZ$1)))</f>
        <v>0.147648</v>
      </c>
      <c r="BA70">
        <f ca="1">AVERAGE(INDIRECT(ADDRESS($AU69+2, BA$1)):INDIRECT(ADDRESS($AU70+1, BA$1)))</f>
        <v>1.5042674000000001E-2</v>
      </c>
      <c r="BB70">
        <f ca="1">AVERAGE(INDIRECT(ADDRESS($AU69+2, BB$1)):INDIRECT(ADDRESS($AU70+1, BB$1)))</f>
        <v>8.7028999999999954E-2</v>
      </c>
      <c r="BC70">
        <f ca="1">AVERAGE(INDIRECT(ADDRESS($AU69+2, BC$1)):INDIRECT(ADDRESS($AU70+1, BC$1)))</f>
        <v>0.22470599999999999</v>
      </c>
      <c r="BD70">
        <f ca="1">AVERAGE(INDIRECT(ADDRESS($AU69+2, BD$1)):INDIRECT(ADDRESS($AU70+1, BD$1)))</f>
        <v>0.23537359999999996</v>
      </c>
      <c r="BE70">
        <f ca="1">AVERAGE(INDIRECT(ADDRESS($AU69+2, BE$1)):INDIRECT(ADDRESS($AU70+1, BE$1)))</f>
        <v>1.4746260000000002E-2</v>
      </c>
      <c r="BF70">
        <f ca="1">AVERAGE(INDIRECT(ADDRESS($AU69+2, BF$1)):INDIRECT(ADDRESS($AU70+1, BF$1)))</f>
        <v>8.9250000000000052E-2</v>
      </c>
      <c r="BG70">
        <f ca="1">AVERAGE(INDIRECT(ADDRESS($AU69+2, BG$1)):INDIRECT(ADDRESS($AU70+1, BG$1)))</f>
        <v>5.2058400000000005E-2</v>
      </c>
      <c r="BH70">
        <f ca="1">AVERAGE(INDIRECT(ADDRESS($AU69+2, BH$1)):INDIRECT(ADDRESS($AU70+1, BH$1)))</f>
        <v>3.4362000000000004E-2</v>
      </c>
      <c r="BI70">
        <f ca="1">AVERAGE(INDIRECT(ADDRESS($AU69+2, BI$1)):INDIRECT(ADDRESS($AU70+1, BI$1)))</f>
        <v>0.48380475999999994</v>
      </c>
      <c r="BJ70">
        <f ca="1">AVERAGE(INDIRECT(ADDRESS($AU69+2, BJ$1)):INDIRECT(ADDRESS($AU70+1, BJ$1)))</f>
        <v>0.34353280000000003</v>
      </c>
      <c r="BK70">
        <f ca="1">AVERAGE(INDIRECT(ADDRESS($AU69+2, BK$1)):INDIRECT(ADDRESS($AU70+1, BK$1)))</f>
        <v>0.1211652</v>
      </c>
      <c r="BL70">
        <f ca="1">AVERAGE(INDIRECT(ADDRESS($AU69+2, BL$1)):INDIRECT(ADDRESS($AU70+1, BL$1)))</f>
        <v>6.2268825000000007E-2</v>
      </c>
      <c r="BM70">
        <f ca="1">AVERAGE(INDIRECT(ADDRESS($AU69+2, BM$1)):INDIRECT(ADDRESS($AU70+1, BM$1)))</f>
        <v>8.5657999999999831E-2</v>
      </c>
      <c r="BN70">
        <f ca="1">AVERAGE(INDIRECT(ADDRESS($AU69+2, BN$1)):INDIRECT(ADDRESS($AU70+1, BN$1)))</f>
        <v>4.1582184599999999E-3</v>
      </c>
      <c r="BO70">
        <f ca="1">AVERAGE(INDIRECT(ADDRESS($AU69+2, BO$1)):INDIRECT(ADDRESS($AU70+1, BO$1)))</f>
        <v>0.25423319999999994</v>
      </c>
      <c r="BP70">
        <f ca="1">AVERAGE(INDIRECT(ADDRESS($AU69+2, BP$1)):INDIRECT(ADDRESS($AU70+1, BP$1)))</f>
        <v>8.1219799999999981E-2</v>
      </c>
    </row>
    <row r="71" spans="1:68" x14ac:dyDescent="0.25">
      <c r="A71" s="1">
        <v>0.51775300000000002</v>
      </c>
      <c r="B71" s="1">
        <v>1.39682</v>
      </c>
      <c r="C71" s="1">
        <v>4.3336800000000002E-2</v>
      </c>
      <c r="D71" s="1">
        <v>0.19414100000000001</v>
      </c>
      <c r="E71" s="1">
        <v>1.4120699999999999</v>
      </c>
      <c r="F71" s="1" t="s">
        <v>22</v>
      </c>
      <c r="G71" s="1">
        <v>1.4497599999999999</v>
      </c>
      <c r="H71" s="1">
        <v>1.69669</v>
      </c>
      <c r="I71" s="1">
        <v>1.2256199999999999</v>
      </c>
      <c r="J71" s="1">
        <v>0.54054400000000002</v>
      </c>
      <c r="K71" s="1">
        <v>1.9316800000000001</v>
      </c>
      <c r="L71" s="1">
        <v>0.27254600000000001</v>
      </c>
      <c r="M71" s="1">
        <v>1.8139400000000001</v>
      </c>
      <c r="N71" s="1">
        <v>0.52004399999999995</v>
      </c>
      <c r="O71" s="1">
        <v>1.20949</v>
      </c>
      <c r="P71" s="1">
        <v>3.9016300000000001E-3</v>
      </c>
      <c r="Q71" s="1" t="s">
        <v>22</v>
      </c>
      <c r="R71" s="1">
        <v>1.78095</v>
      </c>
      <c r="S71" s="1">
        <v>2.5966400000000001E-2</v>
      </c>
      <c r="T71" s="1">
        <v>5.2647300000000001E-2</v>
      </c>
      <c r="U71" s="1">
        <v>0.43137999999999999</v>
      </c>
      <c r="V71" s="1" t="s">
        <v>23</v>
      </c>
      <c r="W71" s="1">
        <f>ABS(IK_diagnostics_degrees__3[[#This Row],[Column1]]-A70)</f>
        <v>1.7139999999999933E-3</v>
      </c>
      <c r="X71" s="1">
        <f>ABS(IK_diagnostics_degrees__3[[#This Row],[Column2]]-B70)</f>
        <v>4.650000000000043E-3</v>
      </c>
      <c r="Y71" s="1">
        <f>ABS(IK_diagnostics_degrees__3[[#This Row],[Column3]]-C70)</f>
        <v>3.2789000000000013E-3</v>
      </c>
      <c r="Z71" s="1">
        <f>ABS(IK_diagnostics_degrees__3[[#This Row],[Column4]]-D70)</f>
        <v>2.4919999999999942E-3</v>
      </c>
      <c r="AA71" s="1">
        <f>ABS(IK_diagnostics_degrees__3[[#This Row],[Column5]]-E70)</f>
        <v>2.9900000000000482E-3</v>
      </c>
      <c r="AB71" s="1">
        <f>ABS(IK_diagnostics_degrees__3[[#This Row],[Column6]]-F70)</f>
        <v>0</v>
      </c>
      <c r="AC71" s="1">
        <f>ABS(IK_diagnostics_degrees__3[[#This Row],[Column7]]-G70)</f>
        <v>2.4000000000001798E-4</v>
      </c>
      <c r="AD71" s="1">
        <f>ABS(IK_diagnostics_degrees__3[[#This Row],[Column8]]-H70)</f>
        <v>2.1770000000000067E-2</v>
      </c>
      <c r="AE71" s="1">
        <f>ABS(IK_diagnostics_degrees__3[[#This Row],[Column9]]-I70)</f>
        <v>1.3499999999999623E-3</v>
      </c>
      <c r="AF71" s="1">
        <f>ABS(IK_diagnostics_degrees__3[[#This Row],[Column10]]-J70)</f>
        <v>9.3770000000000797E-3</v>
      </c>
      <c r="AG71" s="1">
        <f>ABS(IK_diagnostics_degrees__3[[#This Row],[Column11]]-K70)</f>
        <v>8.0099999999998506E-3</v>
      </c>
      <c r="AH71" s="1">
        <f>ABS(IK_diagnostics_degrees__3[[#This Row],[Column12]]-L70)</f>
        <v>8.3640000000000381E-3</v>
      </c>
      <c r="AI71" s="1">
        <f>ABS(IK_diagnostics_degrees__3[[#This Row],[Column13]]-M70)</f>
        <v>3.0040000000000067E-2</v>
      </c>
      <c r="AJ71" s="1">
        <f>ABS(IK_diagnostics_degrees__3[[#This Row],[Column14]]-N70)</f>
        <v>2.9590000000000449E-3</v>
      </c>
      <c r="AK71" s="1">
        <f>ABS(IK_diagnostics_degrees__3[[#This Row],[Column15]]-O70)</f>
        <v>3.0150000000000121E-2</v>
      </c>
      <c r="AL71" s="1">
        <f>ABS(IK_diagnostics_degrees__3[[#This Row],[Column16]]-P70)</f>
        <v>8.5722000000000012E-4</v>
      </c>
      <c r="AM71" s="1">
        <f>ABS(IK_diagnostics_degrees__3[[#This Row],[Column17]]-Q70)</f>
        <v>0</v>
      </c>
      <c r="AN71" s="1">
        <f>ABS(IK_diagnostics_degrees__3[[#This Row],[Column18]]-R70)</f>
        <v>7.4600000000000222E-3</v>
      </c>
      <c r="AO71" s="1">
        <f>ABS(IK_diagnostics_degrees__3[[#This Row],[Column19]]-S70)</f>
        <v>3.33035E-2</v>
      </c>
      <c r="AP71" s="1">
        <f>ABS(IK_diagnostics_degrees__3[[#This Row],[Column20]]-T70)</f>
        <v>5.2719999999999989E-3</v>
      </c>
      <c r="AQ71" s="1">
        <f>ABS(IK_diagnostics_degrees__3[[#This Row],[Column21]]-U70)</f>
        <v>8.6430000000000118E-3</v>
      </c>
      <c r="AU71" s="8">
        <f>IK_diagnostics_frames__3[[#This Row],[Column1]]+AU70</f>
        <v>284</v>
      </c>
      <c r="AV71">
        <f ca="1">AVERAGE(INDIRECT(ADDRESS($AU70+2, AV$1)):INDIRECT(ADDRESS($AU71+1, AV$1)))</f>
        <v>2.4032400000000001E-3</v>
      </c>
      <c r="AW71">
        <f ca="1">AVERAGE(INDIRECT(ADDRESS($AU70+2, AW$1)):INDIRECT(ADDRESS($AU71+1, AW$1)))</f>
        <v>6.0823333333333375E-2</v>
      </c>
      <c r="AX71">
        <f ca="1">AVERAGE(INDIRECT(ADDRESS($AU70+2, AX$1)):INDIRECT(ADDRESS($AU71+1, AX$1)))</f>
        <v>0.13378533333333334</v>
      </c>
      <c r="AY71">
        <f ca="1">AVERAGE(INDIRECT(ADDRESS($AU70+2, AY$1)):INDIRECT(ADDRESS($AU71+1, AY$1)))</f>
        <v>9.9520700000000017E-2</v>
      </c>
      <c r="AZ71">
        <f ca="1">AVERAGE(INDIRECT(ADDRESS($AU70+2, AZ$1)):INDIRECT(ADDRESS($AU71+1, AZ$1)))</f>
        <v>0.17787000000000006</v>
      </c>
      <c r="BA71">
        <f ca="1">AVERAGE(INDIRECT(ADDRESS($AU70+2, BA$1)):INDIRECT(ADDRESS($AU71+1, BA$1)))</f>
        <v>1.1250099999999999E-3</v>
      </c>
      <c r="BB71">
        <f ca="1">AVERAGE(INDIRECT(ADDRESS($AU70+2, BB$1)):INDIRECT(ADDRESS($AU71+1, BB$1)))</f>
        <v>0.1751493333333333</v>
      </c>
      <c r="BC71">
        <f ca="1">AVERAGE(INDIRECT(ADDRESS($AU70+2, BC$1)):INDIRECT(ADDRESS($AU71+1, BC$1)))</f>
        <v>0.17819666666666656</v>
      </c>
      <c r="BD71">
        <f ca="1">AVERAGE(INDIRECT(ADDRESS($AU70+2, BD$1)):INDIRECT(ADDRESS($AU71+1, BD$1)))</f>
        <v>0.22689200000000001</v>
      </c>
      <c r="BE71">
        <f ca="1">AVERAGE(INDIRECT(ADDRESS($AU70+2, BE$1)):INDIRECT(ADDRESS($AU71+1, BE$1)))</f>
        <v>0.10077020600000001</v>
      </c>
      <c r="BF71">
        <f ca="1">AVERAGE(INDIRECT(ADDRESS($AU70+2, BF$1)):INDIRECT(ADDRESS($AU71+1, BF$1)))</f>
        <v>0.14299666666666666</v>
      </c>
      <c r="BG71">
        <f ca="1">AVERAGE(INDIRECT(ADDRESS($AU70+2, BG$1)):INDIRECT(ADDRESS($AU71+1, BG$1)))</f>
        <v>0.18652973333333334</v>
      </c>
      <c r="BH71">
        <f ca="1">AVERAGE(INDIRECT(ADDRESS($AU70+2, BH$1)):INDIRECT(ADDRESS($AU71+1, BH$1)))</f>
        <v>0.64675799999999994</v>
      </c>
      <c r="BI71">
        <f ca="1">AVERAGE(INDIRECT(ADDRESS($AU70+2, BI$1)):INDIRECT(ADDRESS($AU71+1, BI$1)))</f>
        <v>0.81893333333333329</v>
      </c>
      <c r="BJ71">
        <f ca="1">AVERAGE(INDIRECT(ADDRESS($AU70+2, BJ$1)):INDIRECT(ADDRESS($AU71+1, BJ$1)))</f>
        <v>0.61614366666666653</v>
      </c>
      <c r="BK71">
        <f ca="1">AVERAGE(INDIRECT(ADDRESS($AU70+2, BK$1)):INDIRECT(ADDRESS($AU71+1, BK$1)))</f>
        <v>0.23483673333333333</v>
      </c>
      <c r="BL71">
        <f ca="1">AVERAGE(INDIRECT(ADDRESS($AU70+2, BL$1)):INDIRECT(ADDRESS($AU71+1, BL$1)))</f>
        <v>6.2460980593333326E-2</v>
      </c>
      <c r="BM71">
        <f ca="1">AVERAGE(INDIRECT(ADDRESS($AU70+2, BM$1)):INDIRECT(ADDRESS($AU71+1, BM$1)))</f>
        <v>0.32751999999999998</v>
      </c>
      <c r="BN71">
        <f ca="1">AVERAGE(INDIRECT(ADDRESS($AU70+2, BN$1)):INDIRECT(ADDRESS($AU71+1, BN$1)))</f>
        <v>4.2004999999999998E-6</v>
      </c>
      <c r="BO71">
        <f ca="1">AVERAGE(INDIRECT(ADDRESS($AU70+2, BO$1)):INDIRECT(ADDRESS($AU71+1, BO$1)))</f>
        <v>0.33674466666666669</v>
      </c>
      <c r="BP71">
        <f ca="1">AVERAGE(INDIRECT(ADDRESS($AU70+2, BP$1)):INDIRECT(ADDRESS($AU71+1, BP$1)))</f>
        <v>0.17013633333333333</v>
      </c>
    </row>
    <row r="72" spans="1:68" x14ac:dyDescent="0.25">
      <c r="A72" s="1" t="s">
        <v>22</v>
      </c>
      <c r="B72" s="1">
        <v>1.5489999999999999</v>
      </c>
      <c r="C72" s="1" t="s">
        <v>22</v>
      </c>
      <c r="D72" s="1">
        <v>1.38046E-2</v>
      </c>
      <c r="E72" s="1">
        <v>1.3208599999999999</v>
      </c>
      <c r="F72" s="1">
        <v>3.5770899999999998E-3</v>
      </c>
      <c r="G72" s="1">
        <v>0.31353300000000001</v>
      </c>
      <c r="H72" s="1">
        <v>2.2342399999999998</v>
      </c>
      <c r="I72" s="1">
        <v>0.93004699999999996</v>
      </c>
      <c r="J72" s="1">
        <v>0.35089199999999998</v>
      </c>
      <c r="K72" s="1">
        <v>1.9194899999999999</v>
      </c>
      <c r="L72" s="1">
        <v>8.5103000000000002E-4</v>
      </c>
      <c r="M72" s="1">
        <v>0.47294700000000001</v>
      </c>
      <c r="N72" s="1" t="s">
        <v>22</v>
      </c>
      <c r="O72" s="1">
        <v>0.56158300000000005</v>
      </c>
      <c r="P72" s="1" t="s">
        <v>22</v>
      </c>
      <c r="Q72" s="1">
        <v>7.9017500000000004E-2</v>
      </c>
      <c r="R72" s="1">
        <v>1.5296400000000001</v>
      </c>
      <c r="S72" s="1" t="s">
        <v>22</v>
      </c>
      <c r="T72" s="1">
        <v>4.5219099999999998E-2</v>
      </c>
      <c r="U72" s="1">
        <v>0.41437600000000002</v>
      </c>
      <c r="V72" s="1" t="s">
        <v>23</v>
      </c>
      <c r="W72" s="1">
        <f>ABS(IK_diagnostics_degrees__3[[#This Row],[Column1]]-A71)</f>
        <v>0.51775300000000002</v>
      </c>
      <c r="X72" s="1">
        <f>ABS(IK_diagnostics_degrees__3[[#This Row],[Column2]]-B71)</f>
        <v>0.15217999999999998</v>
      </c>
      <c r="Y72" s="1">
        <f>ABS(IK_diagnostics_degrees__3[[#This Row],[Column3]]-C71)</f>
        <v>4.3336800000000002E-2</v>
      </c>
      <c r="Z72" s="1">
        <f>ABS(IK_diagnostics_degrees__3[[#This Row],[Column4]]-D71)</f>
        <v>0.18033640000000001</v>
      </c>
      <c r="AA72" s="1">
        <f>ABS(IK_diagnostics_degrees__3[[#This Row],[Column5]]-E71)</f>
        <v>9.1210000000000013E-2</v>
      </c>
      <c r="AB72" s="1">
        <f>ABS(IK_diagnostics_degrees__3[[#This Row],[Column6]]-F71)</f>
        <v>3.5770899999999998E-3</v>
      </c>
      <c r="AC72" s="1">
        <f>ABS(IK_diagnostics_degrees__3[[#This Row],[Column7]]-G71)</f>
        <v>1.1362269999999999</v>
      </c>
      <c r="AD72" s="1">
        <f>ABS(IK_diagnostics_degrees__3[[#This Row],[Column8]]-H71)</f>
        <v>0.53754999999999975</v>
      </c>
      <c r="AE72" s="1">
        <f>ABS(IK_diagnostics_degrees__3[[#This Row],[Column9]]-I71)</f>
        <v>0.29557299999999997</v>
      </c>
      <c r="AF72" s="1">
        <f>ABS(IK_diagnostics_degrees__3[[#This Row],[Column10]]-J71)</f>
        <v>0.18965200000000004</v>
      </c>
      <c r="AG72" s="1">
        <f>ABS(IK_diagnostics_degrees__3[[#This Row],[Column11]]-K71)</f>
        <v>1.2190000000000145E-2</v>
      </c>
      <c r="AH72" s="1">
        <f>ABS(IK_diagnostics_degrees__3[[#This Row],[Column12]]-L71)</f>
        <v>0.27169497000000004</v>
      </c>
      <c r="AI72" s="1">
        <f>ABS(IK_diagnostics_degrees__3[[#This Row],[Column13]]-M71)</f>
        <v>1.3409930000000001</v>
      </c>
      <c r="AJ72" s="1">
        <f>ABS(IK_diagnostics_degrees__3[[#This Row],[Column14]]-N71)</f>
        <v>0.52004399999999995</v>
      </c>
      <c r="AK72" s="1">
        <f>ABS(IK_diagnostics_degrees__3[[#This Row],[Column15]]-O71)</f>
        <v>0.6479069999999999</v>
      </c>
      <c r="AL72" s="1">
        <f>ABS(IK_diagnostics_degrees__3[[#This Row],[Column16]]-P71)</f>
        <v>3.9016300000000001E-3</v>
      </c>
      <c r="AM72" s="1">
        <f>ABS(IK_diagnostics_degrees__3[[#This Row],[Column17]]-Q71)</f>
        <v>7.9017500000000004E-2</v>
      </c>
      <c r="AN72" s="1">
        <f>ABS(IK_diagnostics_degrees__3[[#This Row],[Column18]]-R71)</f>
        <v>0.25130999999999992</v>
      </c>
      <c r="AO72" s="1">
        <f>ABS(IK_diagnostics_degrees__3[[#This Row],[Column19]]-S71)</f>
        <v>2.5966400000000001E-2</v>
      </c>
      <c r="AP72" s="1">
        <f>ABS(IK_diagnostics_degrees__3[[#This Row],[Column20]]-T71)</f>
        <v>7.4282000000000029E-3</v>
      </c>
      <c r="AQ72" s="1">
        <f>ABS(IK_diagnostics_degrees__3[[#This Row],[Column21]]-U71)</f>
        <v>1.7003999999999964E-2</v>
      </c>
      <c r="AU72" s="7">
        <f>IK_diagnostics_frames__3[[#This Row],[Column1]]+AU71</f>
        <v>289</v>
      </c>
      <c r="AV72">
        <f ca="1">AVERAGE(INDIRECT(ADDRESS($AU71+2, AV$1)):INDIRECT(ADDRESS($AU72+1, AV$1)))</f>
        <v>7.4985136000000008E-2</v>
      </c>
      <c r="AW72">
        <f ca="1">AVERAGE(INDIRECT(ADDRESS($AU71+2, AW$1)):INDIRECT(ADDRESS($AU72+1, AW$1)))</f>
        <v>7.4125999999999914E-2</v>
      </c>
      <c r="AX72">
        <f ca="1">AVERAGE(INDIRECT(ADDRESS($AU71+2, AX$1)):INDIRECT(ADDRESS($AU72+1, AX$1)))</f>
        <v>5.7908400000000002E-3</v>
      </c>
      <c r="AY72">
        <f ca="1">AVERAGE(INDIRECT(ADDRESS($AU71+2, AY$1)):INDIRECT(ADDRESS($AU72+1, AY$1)))</f>
        <v>6.9768199999999999E-3</v>
      </c>
      <c r="AZ72">
        <f ca="1">AVERAGE(INDIRECT(ADDRESS($AU71+2, AZ$1)):INDIRECT(ADDRESS($AU72+1, AZ$1)))</f>
        <v>0.20112000000000002</v>
      </c>
      <c r="BA72">
        <f ca="1">AVERAGE(INDIRECT(ADDRESS($AU71+2, BA$1)):INDIRECT(ADDRESS($AU72+1, BA$1)))</f>
        <v>0.13860440000000002</v>
      </c>
      <c r="BB72">
        <f ca="1">AVERAGE(INDIRECT(ADDRESS($AU71+2, BB$1)):INDIRECT(ADDRESS($AU72+1, BB$1)))</f>
        <v>7.9254600000000064E-2</v>
      </c>
      <c r="BC72">
        <f ca="1">AVERAGE(INDIRECT(ADDRESS($AU71+2, BC$1)):INDIRECT(ADDRESS($AU72+1, BC$1)))</f>
        <v>0.16059999999999994</v>
      </c>
      <c r="BD72">
        <f ca="1">AVERAGE(INDIRECT(ADDRESS($AU71+2, BD$1)):INDIRECT(ADDRESS($AU72+1, BD$1)))</f>
        <v>0.20998600000000006</v>
      </c>
      <c r="BE72">
        <f ca="1">AVERAGE(INDIRECT(ADDRESS($AU71+2, BE$1)):INDIRECT(ADDRESS($AU72+1, BE$1)))</f>
        <v>3.6707816399999996E-2</v>
      </c>
      <c r="BF72">
        <f ca="1">AVERAGE(INDIRECT(ADDRESS($AU71+2, BF$1)):INDIRECT(ADDRESS($AU72+1, BF$1)))</f>
        <v>0.12544999999999998</v>
      </c>
      <c r="BG72">
        <f ca="1">AVERAGE(INDIRECT(ADDRESS($AU71+2, BG$1)):INDIRECT(ADDRESS($AU72+1, BG$1)))</f>
        <v>6.5730319999999981E-2</v>
      </c>
      <c r="BH72">
        <f ca="1">AVERAGE(INDIRECT(ADDRESS($AU71+2, BH$1)):INDIRECT(ADDRESS($AU72+1, BH$1)))</f>
        <v>0.1689486</v>
      </c>
      <c r="BI72">
        <f ca="1">AVERAGE(INDIRECT(ADDRESS($AU71+2, BI$1)):INDIRECT(ADDRESS($AU72+1, BI$1)))</f>
        <v>0.422902</v>
      </c>
      <c r="BJ72">
        <f ca="1">AVERAGE(INDIRECT(ADDRESS($AU71+2, BJ$1)):INDIRECT(ADDRESS($AU72+1, BJ$1)))</f>
        <v>0.40067740000000002</v>
      </c>
      <c r="BK72">
        <f ca="1">AVERAGE(INDIRECT(ADDRESS($AU71+2, BK$1)):INDIRECT(ADDRESS($AU72+1, BK$1)))</f>
        <v>0.1047871158</v>
      </c>
      <c r="BL72">
        <f ca="1">AVERAGE(INDIRECT(ADDRESS($AU71+2, BL$1)):INDIRECT(ADDRESS($AU72+1, BL$1)))</f>
        <v>5.9549399999999995E-2</v>
      </c>
      <c r="BM72">
        <f ca="1">AVERAGE(INDIRECT(ADDRESS($AU71+2, BM$1)):INDIRECT(ADDRESS($AU72+1, BM$1)))</f>
        <v>7.1854000000000084E-2</v>
      </c>
      <c r="BN72">
        <f ca="1">AVERAGE(INDIRECT(ADDRESS($AU71+2, BN$1)):INDIRECT(ADDRESS($AU72+1, BN$1)))</f>
        <v>1.779418E-2</v>
      </c>
      <c r="BO72">
        <f ca="1">AVERAGE(INDIRECT(ADDRESS($AU71+2, BO$1)):INDIRECT(ADDRESS($AU72+1, BO$1)))</f>
        <v>0.22938200000000003</v>
      </c>
      <c r="BP72">
        <f ca="1">AVERAGE(INDIRECT(ADDRESS($AU71+2, BP$1)):INDIRECT(ADDRESS($AU72+1, BP$1)))</f>
        <v>0.11384140000000001</v>
      </c>
    </row>
    <row r="73" spans="1:68" x14ac:dyDescent="0.25">
      <c r="A73" s="1" t="s">
        <v>22</v>
      </c>
      <c r="B73" s="1">
        <v>1.58579</v>
      </c>
      <c r="C73" s="1" t="s">
        <v>22</v>
      </c>
      <c r="D73" s="1">
        <v>2.5405799999999999E-2</v>
      </c>
      <c r="E73" s="1">
        <v>1.36893</v>
      </c>
      <c r="F73" s="1">
        <v>5.9945499999999999E-2</v>
      </c>
      <c r="G73" s="1">
        <v>0.397206</v>
      </c>
      <c r="H73" s="1">
        <v>2.2934899999999998</v>
      </c>
      <c r="I73" s="1">
        <v>1.0665100000000001</v>
      </c>
      <c r="J73" s="1">
        <v>0.35860399999999998</v>
      </c>
      <c r="K73" s="1">
        <v>1.6736</v>
      </c>
      <c r="L73" s="1">
        <v>8.5421000000000004E-3</v>
      </c>
      <c r="M73" s="1">
        <v>1.58585</v>
      </c>
      <c r="N73" s="1" t="s">
        <v>22</v>
      </c>
      <c r="O73" s="1">
        <v>0.66720500000000005</v>
      </c>
      <c r="P73" s="1" t="s">
        <v>22</v>
      </c>
      <c r="Q73" s="1">
        <v>6.0740599999999999E-2</v>
      </c>
      <c r="R73" s="1">
        <v>1.60884</v>
      </c>
      <c r="S73" s="1" t="s">
        <v>22</v>
      </c>
      <c r="T73" s="1">
        <v>0.70788799999999996</v>
      </c>
      <c r="U73" s="1">
        <v>0.18927099999999999</v>
      </c>
      <c r="V73" s="1" t="s">
        <v>23</v>
      </c>
      <c r="W73" s="1">
        <f>ABS(IK_diagnostics_degrees__3[[#This Row],[Column1]]-A72)</f>
        <v>0</v>
      </c>
      <c r="X73" s="1">
        <f>ABS(IK_diagnostics_degrees__3[[#This Row],[Column2]]-B72)</f>
        <v>3.67900000000001E-2</v>
      </c>
      <c r="Y73" s="1">
        <f>ABS(IK_diagnostics_degrees__3[[#This Row],[Column3]]-C72)</f>
        <v>0</v>
      </c>
      <c r="Z73" s="1">
        <f>ABS(IK_diagnostics_degrees__3[[#This Row],[Column4]]-D72)</f>
        <v>1.1601199999999999E-2</v>
      </c>
      <c r="AA73" s="1">
        <f>ABS(IK_diagnostics_degrees__3[[#This Row],[Column5]]-E72)</f>
        <v>4.8070000000000057E-2</v>
      </c>
      <c r="AB73" s="1">
        <f>ABS(IK_diagnostics_degrees__3[[#This Row],[Column6]]-F72)</f>
        <v>5.6368410000000001E-2</v>
      </c>
      <c r="AC73" s="1">
        <f>ABS(IK_diagnostics_degrees__3[[#This Row],[Column7]]-G72)</f>
        <v>8.3672999999999997E-2</v>
      </c>
      <c r="AD73" s="1">
        <f>ABS(IK_diagnostics_degrees__3[[#This Row],[Column8]]-H72)</f>
        <v>5.9250000000000025E-2</v>
      </c>
      <c r="AE73" s="1">
        <f>ABS(IK_diagnostics_degrees__3[[#This Row],[Column9]]-I72)</f>
        <v>0.13646300000000011</v>
      </c>
      <c r="AF73" s="1">
        <f>ABS(IK_diagnostics_degrees__3[[#This Row],[Column10]]-J72)</f>
        <v>7.7119999999999966E-3</v>
      </c>
      <c r="AG73" s="1">
        <f>ABS(IK_diagnostics_degrees__3[[#This Row],[Column11]]-K72)</f>
        <v>0.24588999999999994</v>
      </c>
      <c r="AH73" s="1">
        <f>ABS(IK_diagnostics_degrees__3[[#This Row],[Column12]]-L72)</f>
        <v>7.6910700000000004E-3</v>
      </c>
      <c r="AI73" s="1">
        <f>ABS(IK_diagnostics_degrees__3[[#This Row],[Column13]]-M72)</f>
        <v>1.112903</v>
      </c>
      <c r="AJ73" s="1">
        <f>ABS(IK_diagnostics_degrees__3[[#This Row],[Column14]]-N72)</f>
        <v>0</v>
      </c>
      <c r="AK73" s="1">
        <f>ABS(IK_diagnostics_degrees__3[[#This Row],[Column15]]-O72)</f>
        <v>0.10562199999999999</v>
      </c>
      <c r="AL73" s="1">
        <f>ABS(IK_diagnostics_degrees__3[[#This Row],[Column16]]-P72)</f>
        <v>0</v>
      </c>
      <c r="AM73" s="1">
        <f>ABS(IK_diagnostics_degrees__3[[#This Row],[Column17]]-Q72)</f>
        <v>1.8276900000000006E-2</v>
      </c>
      <c r="AN73" s="1">
        <f>ABS(IK_diagnostics_degrees__3[[#This Row],[Column18]]-R72)</f>
        <v>7.9199999999999937E-2</v>
      </c>
      <c r="AO73" s="1">
        <f>ABS(IK_diagnostics_degrees__3[[#This Row],[Column19]]-S72)</f>
        <v>0</v>
      </c>
      <c r="AP73" s="1">
        <f>ABS(IK_diagnostics_degrees__3[[#This Row],[Column20]]-T72)</f>
        <v>0.66266890000000001</v>
      </c>
      <c r="AQ73" s="1">
        <f>ABS(IK_diagnostics_degrees__3[[#This Row],[Column21]]-U72)</f>
        <v>0.22510500000000003</v>
      </c>
      <c r="AU73" s="8">
        <f>IK_diagnostics_frames__3[[#This Row],[Column1]]+AU72</f>
        <v>292</v>
      </c>
      <c r="AV73">
        <f ca="1">AVERAGE(INDIRECT(ADDRESS($AU72+2, AV$1)):INDIRECT(ADDRESS($AU73+1, AV$1)))</f>
        <v>0.18823699999999999</v>
      </c>
      <c r="AW73">
        <f ca="1">AVERAGE(INDIRECT(ADDRESS($AU72+2, AW$1)):INDIRECT(ADDRESS($AU73+1, AW$1)))</f>
        <v>2.4076666666666746E-2</v>
      </c>
      <c r="AX73">
        <f ca="1">AVERAGE(INDIRECT(ADDRESS($AU72+2, AX$1)):INDIRECT(ADDRESS($AU73+1, AX$1)))</f>
        <v>1.4001599999999998E-2</v>
      </c>
      <c r="AY73">
        <f ca="1">AVERAGE(INDIRECT(ADDRESS($AU72+2, AY$1)):INDIRECT(ADDRESS($AU73+1, AY$1)))</f>
        <v>6.4485000000000001E-2</v>
      </c>
      <c r="AZ73">
        <f ca="1">AVERAGE(INDIRECT(ADDRESS($AU72+2, AZ$1)):INDIRECT(ADDRESS($AU73+1, AZ$1)))</f>
        <v>0.27444666666666673</v>
      </c>
      <c r="BA73">
        <f ca="1">AVERAGE(INDIRECT(ADDRESS($AU72+2, BA$1)):INDIRECT(ADDRESS($AU73+1, BA$1)))</f>
        <v>0.20137132666666666</v>
      </c>
      <c r="BB73">
        <f ca="1">AVERAGE(INDIRECT(ADDRESS($AU72+2, BB$1)):INDIRECT(ADDRESS($AU73+1, BB$1)))</f>
        <v>2.8174000000000032E-2</v>
      </c>
      <c r="BC73">
        <f ca="1">AVERAGE(INDIRECT(ADDRESS($AU72+2, BC$1)):INDIRECT(ADDRESS($AU73+1, BC$1)))</f>
        <v>0.20634666666666668</v>
      </c>
      <c r="BD73">
        <f ca="1">AVERAGE(INDIRECT(ADDRESS($AU72+2, BD$1)):INDIRECT(ADDRESS($AU73+1, BD$1)))</f>
        <v>0.59055400000000002</v>
      </c>
      <c r="BE73">
        <f ca="1">AVERAGE(INDIRECT(ADDRESS($AU72+2, BE$1)):INDIRECT(ADDRESS($AU73+1, BE$1)))</f>
        <v>5.3076333333333336E-2</v>
      </c>
      <c r="BF73">
        <f ca="1">AVERAGE(INDIRECT(ADDRESS($AU72+2, BF$1)):INDIRECT(ADDRESS($AU73+1, BF$1)))</f>
        <v>0.12468333333333341</v>
      </c>
      <c r="BG73">
        <f ca="1">AVERAGE(INDIRECT(ADDRESS($AU72+2, BG$1)):INDIRECT(ADDRESS($AU73+1, BG$1)))</f>
        <v>8.8606246333333319E-2</v>
      </c>
      <c r="BH73">
        <f ca="1">AVERAGE(INDIRECT(ADDRESS($AU72+2, BH$1)):INDIRECT(ADDRESS($AU73+1, BH$1)))</f>
        <v>0.46976333333333326</v>
      </c>
      <c r="BI73">
        <f ca="1">AVERAGE(INDIRECT(ADDRESS($AU72+2, BI$1)):INDIRECT(ADDRESS($AU73+1, BI$1)))</f>
        <v>0.4621123333333334</v>
      </c>
      <c r="BJ73">
        <f ca="1">AVERAGE(INDIRECT(ADDRESS($AU72+2, BJ$1)):INDIRECT(ADDRESS($AU73+1, BJ$1)))</f>
        <v>0.70312666666666657</v>
      </c>
      <c r="BK73">
        <f ca="1">AVERAGE(INDIRECT(ADDRESS($AU72+2, BK$1)):INDIRECT(ADDRESS($AU73+1, BK$1)))</f>
        <v>9.2091929999999992E-3</v>
      </c>
      <c r="BL73">
        <f ca="1">AVERAGE(INDIRECT(ADDRESS($AU72+2, BL$1)):INDIRECT(ADDRESS($AU73+1, BL$1)))</f>
        <v>5.6755833333333339E-2</v>
      </c>
      <c r="BM73">
        <f ca="1">AVERAGE(INDIRECT(ADDRESS($AU72+2, BM$1)):INDIRECT(ADDRESS($AU73+1, BM$1)))</f>
        <v>0.15902333333333338</v>
      </c>
      <c r="BN73">
        <f ca="1">AVERAGE(INDIRECT(ADDRESS($AU72+2, BN$1)):INDIRECT(ADDRESS($AU73+1, BN$1)))</f>
        <v>2.9656966666666663E-2</v>
      </c>
      <c r="BO73">
        <f ca="1">AVERAGE(INDIRECT(ADDRESS($AU72+2, BO$1)):INDIRECT(ADDRESS($AU73+1, BO$1)))</f>
        <v>0.14766100000000001</v>
      </c>
      <c r="BP73">
        <f ca="1">AVERAGE(INDIRECT(ADDRESS($AU72+2, BP$1)):INDIRECT(ADDRESS($AU73+1, BP$1)))</f>
        <v>0.16427100000000003</v>
      </c>
    </row>
    <row r="74" spans="1:68" x14ac:dyDescent="0.25">
      <c r="A74" s="1" t="s">
        <v>22</v>
      </c>
      <c r="B74" s="1">
        <v>1.5446200000000001</v>
      </c>
      <c r="C74" s="1" t="s">
        <v>22</v>
      </c>
      <c r="D74" s="1">
        <v>5.4476799999999999E-3</v>
      </c>
      <c r="E74" s="1">
        <v>1.41615</v>
      </c>
      <c r="F74" s="1">
        <v>1.6057999999999999E-2</v>
      </c>
      <c r="G74" s="1">
        <v>0.38144099999999997</v>
      </c>
      <c r="H74" s="1">
        <v>2.2598799999999999</v>
      </c>
      <c r="I74" s="1">
        <v>1.1083499999999999</v>
      </c>
      <c r="J74" s="1">
        <v>0.35663400000000001</v>
      </c>
      <c r="K74" s="1">
        <v>1.6170800000000001</v>
      </c>
      <c r="L74" s="1">
        <v>7.2027699999999998E-3</v>
      </c>
      <c r="M74" s="1">
        <v>1.6473899999999999</v>
      </c>
      <c r="N74" s="1" t="s">
        <v>22</v>
      </c>
      <c r="O74" s="1">
        <v>0.49274699999999999</v>
      </c>
      <c r="P74" s="1" t="s">
        <v>22</v>
      </c>
      <c r="Q74" s="1">
        <v>2.2184400000000001E-4</v>
      </c>
      <c r="R74" s="1">
        <v>1.63941</v>
      </c>
      <c r="S74" s="1" t="s">
        <v>22</v>
      </c>
      <c r="T74" s="1">
        <v>0.83883200000000002</v>
      </c>
      <c r="U74" s="1">
        <v>0.233625</v>
      </c>
      <c r="V74" s="1" t="s">
        <v>23</v>
      </c>
      <c r="W74" s="1">
        <f>ABS(IK_diagnostics_degrees__3[[#This Row],[Column1]]-A73)</f>
        <v>0</v>
      </c>
      <c r="X74" s="1">
        <f>ABS(IK_diagnostics_degrees__3[[#This Row],[Column2]]-B73)</f>
        <v>4.1169999999999929E-2</v>
      </c>
      <c r="Y74" s="1">
        <f>ABS(IK_diagnostics_degrees__3[[#This Row],[Column3]]-C73)</f>
        <v>0</v>
      </c>
      <c r="Z74" s="1">
        <f>ABS(IK_diagnostics_degrees__3[[#This Row],[Column4]]-D73)</f>
        <v>1.9958119999999999E-2</v>
      </c>
      <c r="AA74" s="1">
        <f>ABS(IK_diagnostics_degrees__3[[#This Row],[Column5]]-E73)</f>
        <v>4.722000000000004E-2</v>
      </c>
      <c r="AB74" s="1">
        <f>ABS(IK_diagnostics_degrees__3[[#This Row],[Column6]]-F73)</f>
        <v>4.3887499999999996E-2</v>
      </c>
      <c r="AC74" s="1">
        <f>ABS(IK_diagnostics_degrees__3[[#This Row],[Column7]]-G73)</f>
        <v>1.5765000000000029E-2</v>
      </c>
      <c r="AD74" s="1">
        <f>ABS(IK_diagnostics_degrees__3[[#This Row],[Column8]]-H73)</f>
        <v>3.3609999999999918E-2</v>
      </c>
      <c r="AE74" s="1">
        <f>ABS(IK_diagnostics_degrees__3[[#This Row],[Column9]]-I73)</f>
        <v>4.1839999999999877E-2</v>
      </c>
      <c r="AF74" s="1">
        <f>ABS(IK_diagnostics_degrees__3[[#This Row],[Column10]]-J73)</f>
        <v>1.9699999999999718E-3</v>
      </c>
      <c r="AG74" s="1">
        <f>ABS(IK_diagnostics_degrees__3[[#This Row],[Column11]]-K73)</f>
        <v>5.6519999999999904E-2</v>
      </c>
      <c r="AH74" s="1">
        <f>ABS(IK_diagnostics_degrees__3[[#This Row],[Column12]]-L73)</f>
        <v>1.3393300000000006E-3</v>
      </c>
      <c r="AI74" s="1">
        <f>ABS(IK_diagnostics_degrees__3[[#This Row],[Column13]]-M73)</f>
        <v>6.1539999999999928E-2</v>
      </c>
      <c r="AJ74" s="1">
        <f>ABS(IK_diagnostics_degrees__3[[#This Row],[Column14]]-N73)</f>
        <v>0</v>
      </c>
      <c r="AK74" s="1">
        <f>ABS(IK_diagnostics_degrees__3[[#This Row],[Column15]]-O73)</f>
        <v>0.17445800000000006</v>
      </c>
      <c r="AL74" s="1">
        <f>ABS(IK_diagnostics_degrees__3[[#This Row],[Column16]]-P73)</f>
        <v>0</v>
      </c>
      <c r="AM74" s="1">
        <f>ABS(IK_diagnostics_degrees__3[[#This Row],[Column17]]-Q73)</f>
        <v>6.0518756E-2</v>
      </c>
      <c r="AN74" s="1">
        <f>ABS(IK_diagnostics_degrees__3[[#This Row],[Column18]]-R73)</f>
        <v>3.0569999999999986E-2</v>
      </c>
      <c r="AO74" s="1">
        <f>ABS(IK_diagnostics_degrees__3[[#This Row],[Column19]]-S73)</f>
        <v>0</v>
      </c>
      <c r="AP74" s="1">
        <f>ABS(IK_diagnostics_degrees__3[[#This Row],[Column20]]-T73)</f>
        <v>0.13094400000000006</v>
      </c>
      <c r="AQ74" s="1">
        <f>ABS(IK_diagnostics_degrees__3[[#This Row],[Column21]]-U73)</f>
        <v>4.4354000000000005E-2</v>
      </c>
      <c r="AU74" s="7">
        <f>IK_diagnostics_frames__3[[#This Row],[Column1]]+AU73</f>
        <v>298</v>
      </c>
      <c r="AV74">
        <f ca="1">AVERAGE(INDIRECT(ADDRESS($AU73+2, AV$1)):INDIRECT(ADDRESS($AU74+1, AV$1)))</f>
        <v>0.100574</v>
      </c>
      <c r="AW74">
        <f ca="1">AVERAGE(INDIRECT(ADDRESS($AU73+2, AW$1)):INDIRECT(ADDRESS($AU74+1, AW$1)))</f>
        <v>2.8758333333333368E-2</v>
      </c>
      <c r="AX74">
        <f ca="1">AVERAGE(INDIRECT(ADDRESS($AU73+2, AX$1)):INDIRECT(ADDRESS($AU74+1, AX$1)))</f>
        <v>0</v>
      </c>
      <c r="AY74">
        <f ca="1">AVERAGE(INDIRECT(ADDRESS($AU73+2, AY$1)):INDIRECT(ADDRESS($AU74+1, AY$1)))</f>
        <v>3.7033853333333332E-2</v>
      </c>
      <c r="AZ74">
        <f ca="1">AVERAGE(INDIRECT(ADDRESS($AU73+2, AZ$1)):INDIRECT(ADDRESS($AU74+1, AZ$1)))</f>
        <v>5.1414999999999988E-2</v>
      </c>
      <c r="BA74">
        <f ca="1">AVERAGE(INDIRECT(ADDRESS($AU73+2, BA$1)):INDIRECT(ADDRESS($AU74+1, BA$1)))</f>
        <v>8.9660999999999991E-2</v>
      </c>
      <c r="BB74">
        <f ca="1">AVERAGE(INDIRECT(ADDRESS($AU73+2, BB$1)):INDIRECT(ADDRESS($AU74+1, BB$1)))</f>
        <v>0.15252416666666671</v>
      </c>
      <c r="BC74">
        <f ca="1">AVERAGE(INDIRECT(ADDRESS($AU73+2, BC$1)):INDIRECT(ADDRESS($AU74+1, BC$1)))</f>
        <v>0.13964333333333334</v>
      </c>
      <c r="BD74">
        <f ca="1">AVERAGE(INDIRECT(ADDRESS($AU73+2, BD$1)):INDIRECT(ADDRESS($AU74+1, BD$1)))</f>
        <v>3.8775000000000039E-2</v>
      </c>
      <c r="BE74">
        <f ca="1">AVERAGE(INDIRECT(ADDRESS($AU73+2, BE$1)):INDIRECT(ADDRESS($AU74+1, BE$1)))</f>
        <v>1.3512555500000002E-3</v>
      </c>
      <c r="BF74">
        <f ca="1">AVERAGE(INDIRECT(ADDRESS($AU73+2, BF$1)):INDIRECT(ADDRESS($AU74+1, BF$1)))</f>
        <v>0.1116649999999999</v>
      </c>
      <c r="BG74">
        <f ca="1">AVERAGE(INDIRECT(ADDRESS($AU73+2, BG$1)):INDIRECT(ADDRESS($AU74+1, BG$1)))</f>
        <v>0.10833520583333334</v>
      </c>
      <c r="BH74">
        <f ca="1">AVERAGE(INDIRECT(ADDRESS($AU73+2, BH$1)):INDIRECT(ADDRESS($AU74+1, BH$1)))</f>
        <v>0.48886999999999992</v>
      </c>
      <c r="BI74">
        <f ca="1">AVERAGE(INDIRECT(ADDRESS($AU73+2, BI$1)):INDIRECT(ADDRESS($AU74+1, BI$1)))</f>
        <v>0.18051249999999999</v>
      </c>
      <c r="BJ74">
        <f ca="1">AVERAGE(INDIRECT(ADDRESS($AU73+2, BJ$1)):INDIRECT(ADDRESS($AU74+1, BJ$1)))</f>
        <v>0.2122773333333334</v>
      </c>
      <c r="BK74">
        <f ca="1">AVERAGE(INDIRECT(ADDRESS($AU73+2, BK$1)):INDIRECT(ADDRESS($AU74+1, BK$1)))</f>
        <v>1.2993250000000003E-2</v>
      </c>
      <c r="BL74">
        <f ca="1">AVERAGE(INDIRECT(ADDRESS($AU73+2, BL$1)):INDIRECT(ADDRESS($AU74+1, BL$1)))</f>
        <v>7.0593166666666667E-3</v>
      </c>
      <c r="BM74">
        <f ca="1">AVERAGE(INDIRECT(ADDRESS($AU73+2, BM$1)):INDIRECT(ADDRESS($AU74+1, BM$1)))</f>
        <v>0.13333499999999995</v>
      </c>
      <c r="BN74">
        <f ca="1">AVERAGE(INDIRECT(ADDRESS($AU73+2, BN$1)):INDIRECT(ADDRESS($AU74+1, BN$1)))</f>
        <v>5.3613666666666671E-2</v>
      </c>
      <c r="BO74">
        <f ca="1">AVERAGE(INDIRECT(ADDRESS($AU73+2, BO$1)):INDIRECT(ADDRESS($AU74+1, BO$1)))</f>
        <v>0.10351566666666666</v>
      </c>
      <c r="BP74">
        <f ca="1">AVERAGE(INDIRECT(ADDRESS($AU73+2, BP$1)):INDIRECT(ADDRESS($AU74+1, BP$1)))</f>
        <v>0.25245033333333333</v>
      </c>
    </row>
    <row r="75" spans="1:68" x14ac:dyDescent="0.25">
      <c r="A75" s="1" t="s">
        <v>22</v>
      </c>
      <c r="B75" s="1">
        <v>1.53203</v>
      </c>
      <c r="C75" s="1" t="s">
        <v>22</v>
      </c>
      <c r="D75" s="1">
        <v>3.6888099999999998E-3</v>
      </c>
      <c r="E75" s="1">
        <v>1.44075</v>
      </c>
      <c r="F75" s="1">
        <v>1.8360100000000001E-2</v>
      </c>
      <c r="G75" s="1">
        <v>0.37921700000000003</v>
      </c>
      <c r="H75" s="1">
        <v>2.2493300000000001</v>
      </c>
      <c r="I75" s="1">
        <v>1.13171</v>
      </c>
      <c r="J75" s="1">
        <v>0.34510000000000002</v>
      </c>
      <c r="K75" s="1">
        <v>1.6013200000000001</v>
      </c>
      <c r="L75" s="1">
        <v>6.1649499999999998E-3</v>
      </c>
      <c r="M75" s="1">
        <v>1.6474200000000001</v>
      </c>
      <c r="N75" s="1" t="s">
        <v>22</v>
      </c>
      <c r="O75" s="1">
        <v>0.47352699999999998</v>
      </c>
      <c r="P75" s="1" t="s">
        <v>22</v>
      </c>
      <c r="Q75" s="2">
        <v>2.73528E-5</v>
      </c>
      <c r="R75" s="1">
        <v>1.65306</v>
      </c>
      <c r="S75" s="1" t="s">
        <v>22</v>
      </c>
      <c r="T75" s="1">
        <v>0.86222900000000002</v>
      </c>
      <c r="U75" s="1">
        <v>0.26174900000000001</v>
      </c>
      <c r="V75" s="1" t="s">
        <v>23</v>
      </c>
      <c r="W75" s="1">
        <f>ABS(IK_diagnostics_degrees__3[[#This Row],[Column1]]-A74)</f>
        <v>0</v>
      </c>
      <c r="X75" s="1">
        <f>ABS(IK_diagnostics_degrees__3[[#This Row],[Column2]]-B74)</f>
        <v>1.2590000000000101E-2</v>
      </c>
      <c r="Y75" s="1">
        <f>ABS(IK_diagnostics_degrees__3[[#This Row],[Column3]]-C74)</f>
        <v>0</v>
      </c>
      <c r="Z75" s="1">
        <f>ABS(IK_diagnostics_degrees__3[[#This Row],[Column4]]-D74)</f>
        <v>1.7588700000000001E-3</v>
      </c>
      <c r="AA75" s="1">
        <f>ABS(IK_diagnostics_degrees__3[[#This Row],[Column5]]-E74)</f>
        <v>2.4599999999999955E-2</v>
      </c>
      <c r="AB75" s="1">
        <f>ABS(IK_diagnostics_degrees__3[[#This Row],[Column6]]-F74)</f>
        <v>2.3021000000000014E-3</v>
      </c>
      <c r="AC75" s="1">
        <f>ABS(IK_diagnostics_degrees__3[[#This Row],[Column7]]-G74)</f>
        <v>2.2239999999999482E-3</v>
      </c>
      <c r="AD75" s="1">
        <f>ABS(IK_diagnostics_degrees__3[[#This Row],[Column8]]-H74)</f>
        <v>1.0549999999999837E-2</v>
      </c>
      <c r="AE75" s="1">
        <f>ABS(IK_diagnostics_degrees__3[[#This Row],[Column9]]-I74)</f>
        <v>2.3360000000000047E-2</v>
      </c>
      <c r="AF75" s="1">
        <f>ABS(IK_diagnostics_degrees__3[[#This Row],[Column10]]-J74)</f>
        <v>1.1533999999999989E-2</v>
      </c>
      <c r="AG75" s="1">
        <f>ABS(IK_diagnostics_degrees__3[[#This Row],[Column11]]-K74)</f>
        <v>1.5759999999999996E-2</v>
      </c>
      <c r="AH75" s="1">
        <f>ABS(IK_diagnostics_degrees__3[[#This Row],[Column12]]-L74)</f>
        <v>1.0378200000000001E-3</v>
      </c>
      <c r="AI75" s="1">
        <f>ABS(IK_diagnostics_degrees__3[[#This Row],[Column13]]-M74)</f>
        <v>3.0000000000196536E-5</v>
      </c>
      <c r="AJ75" s="1">
        <f>ABS(IK_diagnostics_degrees__3[[#This Row],[Column14]]-N74)</f>
        <v>0</v>
      </c>
      <c r="AK75" s="1">
        <f>ABS(IK_diagnostics_degrees__3[[#This Row],[Column15]]-O74)</f>
        <v>1.9220000000000015E-2</v>
      </c>
      <c r="AL75" s="1">
        <f>ABS(IK_diagnostics_degrees__3[[#This Row],[Column16]]-P74)</f>
        <v>0</v>
      </c>
      <c r="AM75" s="1">
        <f>ABS(IK_diagnostics_degrees__3[[#This Row],[Column17]]-Q74)</f>
        <v>1.9449120000000002E-4</v>
      </c>
      <c r="AN75" s="1">
        <f>ABS(IK_diagnostics_degrees__3[[#This Row],[Column18]]-R74)</f>
        <v>1.364999999999994E-2</v>
      </c>
      <c r="AO75" s="1">
        <f>ABS(IK_diagnostics_degrees__3[[#This Row],[Column19]]-S74)</f>
        <v>0</v>
      </c>
      <c r="AP75" s="1">
        <f>ABS(IK_diagnostics_degrees__3[[#This Row],[Column20]]-T74)</f>
        <v>2.3397000000000001E-2</v>
      </c>
      <c r="AQ75" s="1">
        <f>ABS(IK_diagnostics_degrees__3[[#This Row],[Column21]]-U74)</f>
        <v>2.812400000000001E-2</v>
      </c>
      <c r="AU75" s="8">
        <f>IK_diagnostics_frames__3[[#This Row],[Column1]]+AU74</f>
        <v>302</v>
      </c>
      <c r="AV75">
        <f ca="1">AVERAGE(INDIRECT(ADDRESS($AU74+2, AV$1)):INDIRECT(ADDRESS($AU75+1, AV$1)))</f>
        <v>0.10361925</v>
      </c>
      <c r="AW75">
        <f ca="1">AVERAGE(INDIRECT(ADDRESS($AU74+2, AW$1)):INDIRECT(ADDRESS($AU75+1, AW$1)))</f>
        <v>3.3589999999999953E-2</v>
      </c>
      <c r="AX75">
        <f ca="1">AVERAGE(INDIRECT(ADDRESS($AU74+2, AX$1)):INDIRECT(ADDRESS($AU75+1, AX$1)))</f>
        <v>1.7914395000000001E-3</v>
      </c>
      <c r="AY75">
        <f ca="1">AVERAGE(INDIRECT(ADDRESS($AU74+2, AY$1)):INDIRECT(ADDRESS($AU75+1, AY$1)))</f>
        <v>7.4821118838999988E-3</v>
      </c>
      <c r="AZ75">
        <f ca="1">AVERAGE(INDIRECT(ADDRESS($AU74+2, AZ$1)):INDIRECT(ADDRESS($AU75+1, AZ$1)))</f>
        <v>2.4525000000000019E-2</v>
      </c>
      <c r="BA75">
        <f ca="1">AVERAGE(INDIRECT(ADDRESS($AU74+2, BA$1)):INDIRECT(ADDRESS($AU75+1, BA$1)))</f>
        <v>0.16138150000000001</v>
      </c>
      <c r="BB75">
        <f ca="1">AVERAGE(INDIRECT(ADDRESS($AU74+2, BB$1)):INDIRECT(ADDRESS($AU75+1, BB$1)))</f>
        <v>0.22540725</v>
      </c>
      <c r="BC75">
        <f ca="1">AVERAGE(INDIRECT(ADDRESS($AU74+2, BC$1)):INDIRECT(ADDRESS($AU75+1, BC$1)))</f>
        <v>0.23077499999999995</v>
      </c>
      <c r="BD75">
        <f ca="1">AVERAGE(INDIRECT(ADDRESS($AU74+2, BD$1)):INDIRECT(ADDRESS($AU75+1, BD$1)))</f>
        <v>9.301500000000007E-2</v>
      </c>
      <c r="BE75">
        <f ca="1">AVERAGE(INDIRECT(ADDRESS($AU74+2, BE$1)):INDIRECT(ADDRESS($AU75+1, BE$1)))</f>
        <v>8.3293252500000006E-4</v>
      </c>
      <c r="BF75">
        <f ca="1">AVERAGE(INDIRECT(ADDRESS($AU74+2, BF$1)):INDIRECT(ADDRESS($AU75+1, BF$1)))</f>
        <v>0.14374999999999999</v>
      </c>
      <c r="BG75">
        <f ca="1">AVERAGE(INDIRECT(ADDRESS($AU74+2, BG$1)):INDIRECT(ADDRESS($AU75+1, BG$1)))</f>
        <v>0.24200627499999999</v>
      </c>
      <c r="BH75">
        <f ca="1">AVERAGE(INDIRECT(ADDRESS($AU74+2, BH$1)):INDIRECT(ADDRESS($AU75+1, BH$1)))</f>
        <v>0.70392350000000015</v>
      </c>
      <c r="BI75">
        <f ca="1">AVERAGE(INDIRECT(ADDRESS($AU74+2, BI$1)):INDIRECT(ADDRESS($AU75+1, BI$1)))</f>
        <v>0.13800750000000001</v>
      </c>
      <c r="BJ75">
        <f ca="1">AVERAGE(INDIRECT(ADDRESS($AU74+2, BJ$1)):INDIRECT(ADDRESS($AU75+1, BJ$1)))</f>
        <v>0.33335325000000005</v>
      </c>
      <c r="BK75">
        <f ca="1">AVERAGE(INDIRECT(ADDRESS($AU74+2, BK$1)):INDIRECT(ADDRESS($AU75+1, BK$1)))</f>
        <v>1.5542574999999999E-2</v>
      </c>
      <c r="BL75">
        <f ca="1">AVERAGE(INDIRECT(ADDRESS($AU74+2, BL$1)):INDIRECT(ADDRESS($AU75+1, BL$1)))</f>
        <v>0.16169724999999999</v>
      </c>
      <c r="BM75">
        <f ca="1">AVERAGE(INDIRECT(ADDRESS($AU74+2, BM$1)):INDIRECT(ADDRESS($AU75+1, BM$1)))</f>
        <v>0.1001350000000002</v>
      </c>
      <c r="BN75">
        <f ca="1">AVERAGE(INDIRECT(ADDRESS($AU74+2, BN$1)):INDIRECT(ADDRESS($AU75+1, BN$1)))</f>
        <v>4.7436499999999999E-2</v>
      </c>
      <c r="BO75">
        <f ca="1">AVERAGE(INDIRECT(ADDRESS($AU74+2, BO$1)):INDIRECT(ADDRESS($AU75+1, BO$1)))</f>
        <v>0.34012999999999999</v>
      </c>
      <c r="BP75">
        <f ca="1">AVERAGE(INDIRECT(ADDRESS($AU74+2, BP$1)):INDIRECT(ADDRESS($AU75+1, BP$1)))</f>
        <v>0.34247400000000006</v>
      </c>
    </row>
    <row r="76" spans="1:68" x14ac:dyDescent="0.25">
      <c r="A76" s="1" t="s">
        <v>22</v>
      </c>
      <c r="B76" s="1">
        <v>1.53043</v>
      </c>
      <c r="C76" s="1" t="s">
        <v>22</v>
      </c>
      <c r="D76" s="1">
        <v>3.9118399999999998E-3</v>
      </c>
      <c r="E76" s="1">
        <v>1.4404399999999999</v>
      </c>
      <c r="F76" s="1">
        <v>1.83854E-2</v>
      </c>
      <c r="G76" s="1">
        <v>0.37906800000000002</v>
      </c>
      <c r="H76" s="1">
        <v>2.2353100000000001</v>
      </c>
      <c r="I76" s="1">
        <v>1.1424700000000001</v>
      </c>
      <c r="J76" s="1">
        <v>0.347466</v>
      </c>
      <c r="K76" s="1">
        <v>1.5970899999999999</v>
      </c>
      <c r="L76" s="1">
        <v>9.0875899999999996E-3</v>
      </c>
      <c r="M76" s="1">
        <v>1.6508799999999999</v>
      </c>
      <c r="N76" s="1" t="s">
        <v>22</v>
      </c>
      <c r="O76" s="1">
        <v>0.45939600000000003</v>
      </c>
      <c r="P76" s="1" t="s">
        <v>22</v>
      </c>
      <c r="Q76" s="2">
        <v>4.19269E-5</v>
      </c>
      <c r="R76" s="1">
        <v>1.6611499999999999</v>
      </c>
      <c r="S76" s="1" t="s">
        <v>22</v>
      </c>
      <c r="T76" s="1">
        <v>0.87446100000000004</v>
      </c>
      <c r="U76" s="1">
        <v>0.27288000000000001</v>
      </c>
      <c r="V76" s="1" t="s">
        <v>23</v>
      </c>
      <c r="W76" s="1">
        <f>ABS(IK_diagnostics_degrees__3[[#This Row],[Column1]]-A75)</f>
        <v>0</v>
      </c>
      <c r="X76" s="1">
        <f>ABS(IK_diagnostics_degrees__3[[#This Row],[Column2]]-B75)</f>
        <v>1.6000000000000458E-3</v>
      </c>
      <c r="Y76" s="1">
        <f>ABS(IK_diagnostics_degrees__3[[#This Row],[Column3]]-C75)</f>
        <v>0</v>
      </c>
      <c r="Z76" s="1">
        <f>ABS(IK_diagnostics_degrees__3[[#This Row],[Column4]]-D75)</f>
        <v>2.2302999999999993E-4</v>
      </c>
      <c r="AA76" s="1">
        <f>ABS(IK_diagnostics_degrees__3[[#This Row],[Column5]]-E75)</f>
        <v>3.1000000000003247E-4</v>
      </c>
      <c r="AB76" s="1">
        <f>ABS(IK_diagnostics_degrees__3[[#This Row],[Column6]]-F75)</f>
        <v>2.5299999999998934E-5</v>
      </c>
      <c r="AC76" s="1">
        <f>ABS(IK_diagnostics_degrees__3[[#This Row],[Column7]]-G75)</f>
        <v>1.4900000000001024E-4</v>
      </c>
      <c r="AD76" s="1">
        <f>ABS(IK_diagnostics_degrees__3[[#This Row],[Column8]]-H75)</f>
        <v>1.4019999999999921E-2</v>
      </c>
      <c r="AE76" s="1">
        <f>ABS(IK_diagnostics_degrees__3[[#This Row],[Column9]]-I75)</f>
        <v>1.0760000000000103E-2</v>
      </c>
      <c r="AF76" s="1">
        <f>ABS(IK_diagnostics_degrees__3[[#This Row],[Column10]]-J75)</f>
        <v>2.3659999999999792E-3</v>
      </c>
      <c r="AG76" s="1">
        <f>ABS(IK_diagnostics_degrees__3[[#This Row],[Column11]]-K75)</f>
        <v>4.2300000000001781E-3</v>
      </c>
      <c r="AH76" s="1">
        <f>ABS(IK_diagnostics_degrees__3[[#This Row],[Column12]]-L75)</f>
        <v>2.9226399999999998E-3</v>
      </c>
      <c r="AI76" s="1">
        <f>ABS(IK_diagnostics_degrees__3[[#This Row],[Column13]]-M75)</f>
        <v>3.4599999999997966E-3</v>
      </c>
      <c r="AJ76" s="1">
        <f>ABS(IK_diagnostics_degrees__3[[#This Row],[Column14]]-N75)</f>
        <v>0</v>
      </c>
      <c r="AK76" s="1">
        <f>ABS(IK_diagnostics_degrees__3[[#This Row],[Column15]]-O75)</f>
        <v>1.4130999999999949E-2</v>
      </c>
      <c r="AL76" s="1">
        <f>ABS(IK_diagnostics_degrees__3[[#This Row],[Column16]]-P75)</f>
        <v>0</v>
      </c>
      <c r="AM76" s="1">
        <f>ABS(IK_diagnostics_degrees__3[[#This Row],[Column17]]-Q75)</f>
        <v>1.45741E-5</v>
      </c>
      <c r="AN76" s="1">
        <f>ABS(IK_diagnostics_degrees__3[[#This Row],[Column18]]-R75)</f>
        <v>8.0899999999999306E-3</v>
      </c>
      <c r="AO76" s="1">
        <f>ABS(IK_diagnostics_degrees__3[[#This Row],[Column19]]-S75)</f>
        <v>0</v>
      </c>
      <c r="AP76" s="1">
        <f>ABS(IK_diagnostics_degrees__3[[#This Row],[Column20]]-T75)</f>
        <v>1.2232000000000021E-2</v>
      </c>
      <c r="AQ76" s="1">
        <f>ABS(IK_diagnostics_degrees__3[[#This Row],[Column21]]-U75)</f>
        <v>1.1131000000000002E-2</v>
      </c>
      <c r="AU76" s="7">
        <f>IK_diagnostics_frames__3[[#This Row],[Column1]]+AU75</f>
        <v>306</v>
      </c>
      <c r="AV76">
        <f ca="1">AVERAGE(INDIRECT(ADDRESS($AU75+2, AV$1)):INDIRECT(ADDRESS($AU76+1, AV$1)))</f>
        <v>8.9522000000000004E-3</v>
      </c>
      <c r="AW76">
        <f ca="1">AVERAGE(INDIRECT(ADDRESS($AU75+2, AW$1)):INDIRECT(ADDRESS($AU76+1, AW$1)))</f>
        <v>0.15297499999999997</v>
      </c>
      <c r="AX76">
        <f ca="1">AVERAGE(INDIRECT(ADDRESS($AU75+2, AX$1)):INDIRECT(ADDRESS($AU76+1, AX$1)))</f>
        <v>2.7704024999999999E-5</v>
      </c>
      <c r="AY76">
        <f ca="1">AVERAGE(INDIRECT(ADDRESS($AU75+2, AY$1)):INDIRECT(ADDRESS($AU76+1, AY$1)))</f>
        <v>2.6608831161E-3</v>
      </c>
      <c r="AZ76">
        <f ca="1">AVERAGE(INDIRECT(ADDRESS($AU75+2, AZ$1)):INDIRECT(ADDRESS($AU76+1, AZ$1)))</f>
        <v>0.13978499999999999</v>
      </c>
      <c r="BA76">
        <f ca="1">AVERAGE(INDIRECT(ADDRESS($AU75+2, BA$1)):INDIRECT(ADDRESS($AU76+1, BA$1)))</f>
        <v>4.2391064500000002E-4</v>
      </c>
      <c r="BB76">
        <f ca="1">AVERAGE(INDIRECT(ADDRESS($AU75+2, BB$1)):INDIRECT(ADDRESS($AU76+1, BB$1)))</f>
        <v>8.1510500000000041E-2</v>
      </c>
      <c r="BC76">
        <f ca="1">AVERAGE(INDIRECT(ADDRESS($AU75+2, BC$1)):INDIRECT(ADDRESS($AU76+1, BC$1)))</f>
        <v>0.29422699999999996</v>
      </c>
      <c r="BD76">
        <f ca="1">AVERAGE(INDIRECT(ADDRESS($AU75+2, BD$1)):INDIRECT(ADDRESS($AU76+1, BD$1)))</f>
        <v>0.17911000000000005</v>
      </c>
      <c r="BE76">
        <f ca="1">AVERAGE(INDIRECT(ADDRESS($AU75+2, BE$1)):INDIRECT(ADDRESS($AU76+1, BE$1)))</f>
        <v>0.19663149999999999</v>
      </c>
      <c r="BF76">
        <f ca="1">AVERAGE(INDIRECT(ADDRESS($AU75+2, BF$1)):INDIRECT(ADDRESS($AU76+1, BF$1)))</f>
        <v>0.28426750000000001</v>
      </c>
      <c r="BG76">
        <f ca="1">AVERAGE(INDIRECT(ADDRESS($AU75+2, BG$1)):INDIRECT(ADDRESS($AU76+1, BG$1)))</f>
        <v>0.40481693499999993</v>
      </c>
      <c r="BH76">
        <f ca="1">AVERAGE(INDIRECT(ADDRESS($AU75+2, BH$1)):INDIRECT(ADDRESS($AU76+1, BH$1)))</f>
        <v>0.35596499999999998</v>
      </c>
      <c r="BI76">
        <f ca="1">AVERAGE(INDIRECT(ADDRESS($AU75+2, BI$1)):INDIRECT(ADDRESS($AU76+1, BI$1)))</f>
        <v>0.47938500000000001</v>
      </c>
      <c r="BJ76">
        <f ca="1">AVERAGE(INDIRECT(ADDRESS($AU75+2, BJ$1)):INDIRECT(ADDRESS($AU76+1, BJ$1)))</f>
        <v>0.11871569999999998</v>
      </c>
      <c r="BK76">
        <f ca="1">AVERAGE(INDIRECT(ADDRESS($AU75+2, BK$1)):INDIRECT(ADDRESS($AU76+1, BK$1)))</f>
        <v>0.34126267500000002</v>
      </c>
      <c r="BL76">
        <f ca="1">AVERAGE(INDIRECT(ADDRESS($AU75+2, BL$1)):INDIRECT(ADDRESS($AU76+1, BL$1)))</f>
        <v>0.28345350000000002</v>
      </c>
      <c r="BM76">
        <f ca="1">AVERAGE(INDIRECT(ADDRESS($AU75+2, BM$1)):INDIRECT(ADDRESS($AU76+1, BM$1)))</f>
        <v>0.15171249999999992</v>
      </c>
      <c r="BN76">
        <f ca="1">AVERAGE(INDIRECT(ADDRESS($AU75+2, BN$1)):INDIRECT(ADDRESS($AU76+1, BN$1)))</f>
        <v>9.6707249999999998E-3</v>
      </c>
      <c r="BO76">
        <f ca="1">AVERAGE(INDIRECT(ADDRESS($AU75+2, BO$1)):INDIRECT(ADDRESS($AU76+1, BO$1)))</f>
        <v>0.25833</v>
      </c>
      <c r="BP76">
        <f ca="1">AVERAGE(INDIRECT(ADDRESS($AU75+2, BP$1)):INDIRECT(ADDRESS($AU76+1, BP$1)))</f>
        <v>0.24566099999999991</v>
      </c>
    </row>
    <row r="77" spans="1:68" x14ac:dyDescent="0.25">
      <c r="A77" s="1" t="s">
        <v>22</v>
      </c>
      <c r="B77" s="1">
        <v>1.46041</v>
      </c>
      <c r="C77" s="1">
        <v>1.6126100000000001E-2</v>
      </c>
      <c r="D77" s="1" t="s">
        <v>22</v>
      </c>
      <c r="E77" s="1">
        <v>1.4708000000000001</v>
      </c>
      <c r="F77" s="1">
        <v>2.91153E-2</v>
      </c>
      <c r="G77" s="1">
        <v>1.03694</v>
      </c>
      <c r="H77" s="1">
        <v>1.8855599999999999</v>
      </c>
      <c r="I77" s="1">
        <v>0.98077099999999995</v>
      </c>
      <c r="J77" s="1">
        <v>1.9000699999999999E-2</v>
      </c>
      <c r="K77" s="1">
        <v>1.70685</v>
      </c>
      <c r="L77" s="1">
        <v>7.7711000000000002E-2</v>
      </c>
      <c r="M77" s="1">
        <v>0.17460200000000001</v>
      </c>
      <c r="N77" s="1">
        <v>1.5502</v>
      </c>
      <c r="O77" s="1">
        <v>2.3291900000000001</v>
      </c>
      <c r="P77" s="1">
        <v>6.4444199999999993E-2</v>
      </c>
      <c r="Q77" s="1">
        <v>0.24966099999999999</v>
      </c>
      <c r="R77" s="1">
        <v>2.4259900000000001</v>
      </c>
      <c r="S77" s="1" t="s">
        <v>22</v>
      </c>
      <c r="T77" s="1" t="s">
        <v>22</v>
      </c>
      <c r="U77" s="1">
        <v>1.5648</v>
      </c>
      <c r="V77" s="1" t="s">
        <v>23</v>
      </c>
      <c r="W77" s="1">
        <f>ABS(IK_diagnostics_degrees__3[[#This Row],[Column1]]-A76)</f>
        <v>0</v>
      </c>
      <c r="X77" s="1">
        <f>ABS(IK_diagnostics_degrees__3[[#This Row],[Column2]]-B76)</f>
        <v>7.0019999999999971E-2</v>
      </c>
      <c r="Y77" s="1">
        <f>ABS(IK_diagnostics_degrees__3[[#This Row],[Column3]]-C76)</f>
        <v>1.6126100000000001E-2</v>
      </c>
      <c r="Z77" s="1">
        <f>ABS(IK_diagnostics_degrees__3[[#This Row],[Column4]]-D76)</f>
        <v>3.9118399999999998E-3</v>
      </c>
      <c r="AA77" s="1">
        <f>ABS(IK_diagnostics_degrees__3[[#This Row],[Column5]]-E76)</f>
        <v>3.0360000000000165E-2</v>
      </c>
      <c r="AB77" s="1">
        <f>ABS(IK_diagnostics_degrees__3[[#This Row],[Column6]]-F76)</f>
        <v>1.0729900000000001E-2</v>
      </c>
      <c r="AC77" s="1">
        <f>ABS(IK_diagnostics_degrees__3[[#This Row],[Column7]]-G76)</f>
        <v>0.65787200000000001</v>
      </c>
      <c r="AD77" s="1">
        <f>ABS(IK_diagnostics_degrees__3[[#This Row],[Column8]]-H76)</f>
        <v>0.34975000000000023</v>
      </c>
      <c r="AE77" s="1">
        <f>ABS(IK_diagnostics_degrees__3[[#This Row],[Column9]]-I76)</f>
        <v>0.16169900000000015</v>
      </c>
      <c r="AF77" s="1">
        <f>ABS(IK_diagnostics_degrees__3[[#This Row],[Column10]]-J76)</f>
        <v>0.32846530000000002</v>
      </c>
      <c r="AG77" s="1">
        <f>ABS(IK_diagnostics_degrees__3[[#This Row],[Column11]]-K76)</f>
        <v>0.10976000000000008</v>
      </c>
      <c r="AH77" s="1">
        <f>ABS(IK_diagnostics_degrees__3[[#This Row],[Column12]]-L76)</f>
        <v>6.8623409999999996E-2</v>
      </c>
      <c r="AI77" s="1">
        <f>ABS(IK_diagnostics_degrees__3[[#This Row],[Column13]]-M76)</f>
        <v>1.476278</v>
      </c>
      <c r="AJ77" s="1">
        <f>ABS(IK_diagnostics_degrees__3[[#This Row],[Column14]]-N76)</f>
        <v>1.5502</v>
      </c>
      <c r="AK77" s="1">
        <f>ABS(IK_diagnostics_degrees__3[[#This Row],[Column15]]-O76)</f>
        <v>1.8697940000000002</v>
      </c>
      <c r="AL77" s="1">
        <f>ABS(IK_diagnostics_degrees__3[[#This Row],[Column16]]-P76)</f>
        <v>6.4444199999999993E-2</v>
      </c>
      <c r="AM77" s="1">
        <f>ABS(IK_diagnostics_degrees__3[[#This Row],[Column17]]-Q76)</f>
        <v>0.24961907310000001</v>
      </c>
      <c r="AN77" s="1">
        <f>ABS(IK_diagnostics_degrees__3[[#This Row],[Column18]]-R76)</f>
        <v>0.76484000000000019</v>
      </c>
      <c r="AO77" s="1">
        <f>ABS(IK_diagnostics_degrees__3[[#This Row],[Column19]]-S76)</f>
        <v>0</v>
      </c>
      <c r="AP77" s="1">
        <f>ABS(IK_diagnostics_degrees__3[[#This Row],[Column20]]-T76)</f>
        <v>0.87446100000000004</v>
      </c>
      <c r="AQ77" s="1">
        <f>ABS(IK_diagnostics_degrees__3[[#This Row],[Column21]]-U76)</f>
        <v>1.29192</v>
      </c>
      <c r="AU77" s="8">
        <f>IK_diagnostics_frames__3[[#This Row],[Column1]]+AU76</f>
        <v>316</v>
      </c>
      <c r="AV77">
        <f ca="1">AVERAGE(INDIRECT(ADDRESS($AU76+2, AV$1)):INDIRECT(ADDRESS($AU77+1, AV$1)))</f>
        <v>3.5808800000000003E-3</v>
      </c>
      <c r="AW77">
        <f ca="1">AVERAGE(INDIRECT(ADDRESS($AU76+2, AW$1)):INDIRECT(ADDRESS($AU77+1, AW$1)))</f>
        <v>7.7931000000000014E-2</v>
      </c>
      <c r="AX77">
        <f ca="1">AVERAGE(INDIRECT(ADDRESS($AU76+2, AX$1)):INDIRECT(ADDRESS($AU77+1, AX$1)))</f>
        <v>8.9454099999999998E-6</v>
      </c>
      <c r="AY77">
        <f ca="1">AVERAGE(INDIRECT(ADDRESS($AU76+2, AY$1)):INDIRECT(ADDRESS($AU77+1, AY$1)))</f>
        <v>1.119177E-2</v>
      </c>
      <c r="AZ77">
        <f ca="1">AVERAGE(INDIRECT(ADDRESS($AU76+2, AZ$1)):INDIRECT(ADDRESS($AU77+1, AZ$1)))</f>
        <v>7.3587999999999987E-2</v>
      </c>
      <c r="BA77">
        <f ca="1">AVERAGE(INDIRECT(ADDRESS($AU76+2, BA$1)):INDIRECT(ADDRESS($AU77+1, BA$1)))</f>
        <v>1.6634199999999999E-7</v>
      </c>
      <c r="BB77">
        <f ca="1">AVERAGE(INDIRECT(ADDRESS($AU76+2, BB$1)):INDIRECT(ADDRESS($AU77+1, BB$1)))</f>
        <v>5.1238300000000014E-2</v>
      </c>
      <c r="BC77">
        <f ca="1">AVERAGE(INDIRECT(ADDRESS($AU76+2, BC$1)):INDIRECT(ADDRESS($AU77+1, BC$1)))</f>
        <v>0.24173019999999998</v>
      </c>
      <c r="BD77">
        <f ca="1">AVERAGE(INDIRECT(ADDRESS($AU76+2, BD$1)):INDIRECT(ADDRESS($AU77+1, BD$1)))</f>
        <v>3.8828799999999983E-2</v>
      </c>
      <c r="BE77">
        <f ca="1">AVERAGE(INDIRECT(ADDRESS($AU76+2, BE$1)):INDIRECT(ADDRESS($AU77+1, BE$1)))</f>
        <v>8.1512080000000001E-2</v>
      </c>
      <c r="BF77">
        <f ca="1">AVERAGE(INDIRECT(ADDRESS($AU76+2, BF$1)):INDIRECT(ADDRESS($AU77+1, BF$1)))</f>
        <v>0.13937650000000001</v>
      </c>
      <c r="BG77">
        <f ca="1">AVERAGE(INDIRECT(ADDRESS($AU76+2, BG$1)):INDIRECT(ADDRESS($AU77+1, BG$1)))</f>
        <v>0.14404749999999999</v>
      </c>
      <c r="BH77">
        <f ca="1">AVERAGE(INDIRECT(ADDRESS($AU76+2, BH$1)):INDIRECT(ADDRESS($AU77+1, BH$1)))</f>
        <v>0.1356976</v>
      </c>
      <c r="BI77">
        <f ca="1">AVERAGE(INDIRECT(ADDRESS($AU76+2, BI$1)):INDIRECT(ADDRESS($AU77+1, BI$1)))</f>
        <v>0.17976399999999998</v>
      </c>
      <c r="BJ77">
        <f ca="1">AVERAGE(INDIRECT(ADDRESS($AU76+2, BJ$1)):INDIRECT(ADDRESS($AU77+1, BJ$1)))</f>
        <v>3.7072759999999996E-2</v>
      </c>
      <c r="BK77">
        <f ca="1">AVERAGE(INDIRECT(ADDRESS($AU76+2, BK$1)):INDIRECT(ADDRESS($AU77+1, BK$1)))</f>
        <v>0.15370829999999999</v>
      </c>
      <c r="BL77">
        <f ca="1">AVERAGE(INDIRECT(ADDRESS($AU76+2, BL$1)):INDIRECT(ADDRESS($AU77+1, BL$1)))</f>
        <v>3.0938000000000004E-2</v>
      </c>
      <c r="BM77">
        <f ca="1">AVERAGE(INDIRECT(ADDRESS($AU76+2, BM$1)):INDIRECT(ADDRESS($AU77+1, BM$1)))</f>
        <v>0.24026099999999992</v>
      </c>
      <c r="BN77">
        <f ca="1">AVERAGE(INDIRECT(ADDRESS($AU76+2, BN$1)):INDIRECT(ADDRESS($AU77+1, BN$1)))</f>
        <v>4.0455808500000001E-3</v>
      </c>
      <c r="BO77">
        <f ca="1">AVERAGE(INDIRECT(ADDRESS($AU76+2, BO$1)):INDIRECT(ADDRESS($AU77+1, BO$1)))</f>
        <v>0.124588</v>
      </c>
      <c r="BP77">
        <f ca="1">AVERAGE(INDIRECT(ADDRESS($AU76+2, BP$1)):INDIRECT(ADDRESS($AU77+1, BP$1)))</f>
        <v>0.23058590000000007</v>
      </c>
    </row>
    <row r="78" spans="1:68" x14ac:dyDescent="0.25">
      <c r="A78" s="1" t="s">
        <v>22</v>
      </c>
      <c r="B78" s="1">
        <v>1.53864</v>
      </c>
      <c r="C78" s="1">
        <v>0.15820100000000001</v>
      </c>
      <c r="D78" s="2">
        <v>5.5584500000000003E-5</v>
      </c>
      <c r="E78" s="1">
        <v>1.49644</v>
      </c>
      <c r="F78" s="1" t="s">
        <v>22</v>
      </c>
      <c r="G78" s="1">
        <v>1.62436</v>
      </c>
      <c r="H78" s="1">
        <v>1.33379</v>
      </c>
      <c r="I78" s="1">
        <v>0.96960400000000002</v>
      </c>
      <c r="J78" s="1">
        <v>0.173037</v>
      </c>
      <c r="K78" s="1">
        <v>1.63259</v>
      </c>
      <c r="L78" s="1">
        <v>0.113161</v>
      </c>
      <c r="M78" s="1">
        <v>0.58470500000000003</v>
      </c>
      <c r="N78" s="1">
        <v>2.6274799999999998</v>
      </c>
      <c r="O78" s="1">
        <v>2.59674</v>
      </c>
      <c r="P78" s="1">
        <v>0.125637</v>
      </c>
      <c r="Q78" s="1">
        <v>0.66793800000000003</v>
      </c>
      <c r="R78" s="1">
        <v>2.8108900000000001</v>
      </c>
      <c r="S78" s="1" t="s">
        <v>22</v>
      </c>
      <c r="T78" s="1" t="s">
        <v>22</v>
      </c>
      <c r="U78" s="1">
        <v>1.5279700000000001</v>
      </c>
      <c r="V78" s="1" t="s">
        <v>23</v>
      </c>
      <c r="W78" s="1">
        <f>ABS(IK_diagnostics_degrees__3[[#This Row],[Column1]]-A77)</f>
        <v>0</v>
      </c>
      <c r="X78" s="1">
        <f>ABS(IK_diagnostics_degrees__3[[#This Row],[Column2]]-B77)</f>
        <v>7.8230000000000022E-2</v>
      </c>
      <c r="Y78" s="1">
        <f>ABS(IK_diagnostics_degrees__3[[#This Row],[Column3]]-C77)</f>
        <v>0.1420749</v>
      </c>
      <c r="Z78" s="1">
        <f>ABS(IK_diagnostics_degrees__3[[#This Row],[Column4]]-D77)</f>
        <v>5.5584500000000003E-5</v>
      </c>
      <c r="AA78" s="1">
        <f>ABS(IK_diagnostics_degrees__3[[#This Row],[Column5]]-E77)</f>
        <v>2.5639999999999885E-2</v>
      </c>
      <c r="AB78" s="1">
        <f>ABS(IK_diagnostics_degrees__3[[#This Row],[Column6]]-F77)</f>
        <v>2.91153E-2</v>
      </c>
      <c r="AC78" s="1">
        <f>ABS(IK_diagnostics_degrees__3[[#This Row],[Column7]]-G77)</f>
        <v>0.58742000000000005</v>
      </c>
      <c r="AD78" s="1">
        <f>ABS(IK_diagnostics_degrees__3[[#This Row],[Column8]]-H77)</f>
        <v>0.55176999999999987</v>
      </c>
      <c r="AE78" s="1">
        <f>ABS(IK_diagnostics_degrees__3[[#This Row],[Column9]]-I77)</f>
        <v>1.1166999999999927E-2</v>
      </c>
      <c r="AF78" s="1">
        <f>ABS(IK_diagnostics_degrees__3[[#This Row],[Column10]]-J77)</f>
        <v>0.15403629999999999</v>
      </c>
      <c r="AG78" s="1">
        <f>ABS(IK_diagnostics_degrees__3[[#This Row],[Column11]]-K77)</f>
        <v>7.4259999999999993E-2</v>
      </c>
      <c r="AH78" s="1">
        <f>ABS(IK_diagnostics_degrees__3[[#This Row],[Column12]]-L77)</f>
        <v>3.5449999999999995E-2</v>
      </c>
      <c r="AI78" s="1">
        <f>ABS(IK_diagnostics_degrees__3[[#This Row],[Column13]]-M77)</f>
        <v>0.410103</v>
      </c>
      <c r="AJ78" s="1">
        <f>ABS(IK_diagnostics_degrees__3[[#This Row],[Column14]]-N77)</f>
        <v>1.0772799999999998</v>
      </c>
      <c r="AK78" s="1">
        <f>ABS(IK_diagnostics_degrees__3[[#This Row],[Column15]]-O77)</f>
        <v>0.26754999999999995</v>
      </c>
      <c r="AL78" s="1">
        <f>ABS(IK_diagnostics_degrees__3[[#This Row],[Column16]]-P77)</f>
        <v>6.1192800000000006E-2</v>
      </c>
      <c r="AM78" s="1">
        <f>ABS(IK_diagnostics_degrees__3[[#This Row],[Column17]]-Q77)</f>
        <v>0.41827700000000001</v>
      </c>
      <c r="AN78" s="1">
        <f>ABS(IK_diagnostics_degrees__3[[#This Row],[Column18]]-R77)</f>
        <v>0.38490000000000002</v>
      </c>
      <c r="AO78" s="1">
        <f>ABS(IK_diagnostics_degrees__3[[#This Row],[Column19]]-S77)</f>
        <v>0</v>
      </c>
      <c r="AP78" s="1">
        <f>ABS(IK_diagnostics_degrees__3[[#This Row],[Column20]]-T77)</f>
        <v>0</v>
      </c>
      <c r="AQ78" s="1">
        <f>ABS(IK_diagnostics_degrees__3[[#This Row],[Column21]]-U77)</f>
        <v>3.6829999999999918E-2</v>
      </c>
      <c r="AU78" s="3"/>
    </row>
    <row r="79" spans="1:68" x14ac:dyDescent="0.25">
      <c r="A79" s="1" t="s">
        <v>22</v>
      </c>
      <c r="B79" s="1">
        <v>1.53352</v>
      </c>
      <c r="C79" s="1">
        <v>0.173317</v>
      </c>
      <c r="D79" s="2">
        <v>3.6473800000000003E-5</v>
      </c>
      <c r="E79" s="1">
        <v>1.5038800000000001</v>
      </c>
      <c r="F79" s="1" t="s">
        <v>22</v>
      </c>
      <c r="G79" s="1">
        <v>1.63439</v>
      </c>
      <c r="H79" s="1">
        <v>1.3331900000000001</v>
      </c>
      <c r="I79" s="1">
        <v>0.98722699999999997</v>
      </c>
      <c r="J79" s="1">
        <v>0.17347899999999999</v>
      </c>
      <c r="K79" s="1">
        <v>1.6276299999999999</v>
      </c>
      <c r="L79" s="1">
        <v>0.110469</v>
      </c>
      <c r="M79" s="1">
        <v>0.588866</v>
      </c>
      <c r="N79" s="1">
        <v>2.6301199999999998</v>
      </c>
      <c r="O79" s="1">
        <v>2.59659</v>
      </c>
      <c r="P79" s="1">
        <v>0.12771299999999999</v>
      </c>
      <c r="Q79" s="1">
        <v>0.65773000000000004</v>
      </c>
      <c r="R79" s="1">
        <v>2.81765</v>
      </c>
      <c r="S79" s="1" t="s">
        <v>22</v>
      </c>
      <c r="T79" s="1" t="s">
        <v>22</v>
      </c>
      <c r="U79" s="1">
        <v>1.5421499999999999</v>
      </c>
      <c r="V79" s="1" t="s">
        <v>23</v>
      </c>
      <c r="W79" s="1">
        <f>ABS(IK_diagnostics_degrees__3[[#This Row],[Column1]]-A78)</f>
        <v>0</v>
      </c>
      <c r="X79" s="1">
        <f>ABS(IK_diagnostics_degrees__3[[#This Row],[Column2]]-B78)</f>
        <v>5.1200000000000134E-3</v>
      </c>
      <c r="Y79" s="1">
        <f>ABS(IK_diagnostics_degrees__3[[#This Row],[Column3]]-C78)</f>
        <v>1.5115999999999991E-2</v>
      </c>
      <c r="Z79" s="1">
        <f>ABS(IK_diagnostics_degrees__3[[#This Row],[Column4]]-D78)</f>
        <v>1.91107E-5</v>
      </c>
      <c r="AA79" s="1">
        <f>ABS(IK_diagnostics_degrees__3[[#This Row],[Column5]]-E78)</f>
        <v>7.4400000000001132E-3</v>
      </c>
      <c r="AB79" s="1">
        <f>ABS(IK_diagnostics_degrees__3[[#This Row],[Column6]]-F78)</f>
        <v>0</v>
      </c>
      <c r="AC79" s="1">
        <f>ABS(IK_diagnostics_degrees__3[[#This Row],[Column7]]-G78)</f>
        <v>1.0029999999999983E-2</v>
      </c>
      <c r="AD79" s="1">
        <f>ABS(IK_diagnostics_degrees__3[[#This Row],[Column8]]-H78)</f>
        <v>5.9999999999993392E-4</v>
      </c>
      <c r="AE79" s="1">
        <f>ABS(IK_diagnostics_degrees__3[[#This Row],[Column9]]-I78)</f>
        <v>1.7622999999999944E-2</v>
      </c>
      <c r="AF79" s="1">
        <f>ABS(IK_diagnostics_degrees__3[[#This Row],[Column10]]-J78)</f>
        <v>4.4199999999999795E-4</v>
      </c>
      <c r="AG79" s="1">
        <f>ABS(IK_diagnostics_degrees__3[[#This Row],[Column11]]-K78)</f>
        <v>4.9600000000000755E-3</v>
      </c>
      <c r="AH79" s="1">
        <f>ABS(IK_diagnostics_degrees__3[[#This Row],[Column12]]-L78)</f>
        <v>2.6919999999999999E-3</v>
      </c>
      <c r="AI79" s="1">
        <f>ABS(IK_diagnostics_degrees__3[[#This Row],[Column13]]-M78)</f>
        <v>4.1609999999999703E-3</v>
      </c>
      <c r="AJ79" s="1">
        <f>ABS(IK_diagnostics_degrees__3[[#This Row],[Column14]]-N78)</f>
        <v>2.6399999999999757E-3</v>
      </c>
      <c r="AK79" s="1">
        <f>ABS(IK_diagnostics_degrees__3[[#This Row],[Column15]]-O78)</f>
        <v>1.500000000000945E-4</v>
      </c>
      <c r="AL79" s="1">
        <f>ABS(IK_diagnostics_degrees__3[[#This Row],[Column16]]-P78)</f>
        <v>2.0759999999999945E-3</v>
      </c>
      <c r="AM79" s="1">
        <f>ABS(IK_diagnostics_degrees__3[[#This Row],[Column17]]-Q78)</f>
        <v>1.0207999999999995E-2</v>
      </c>
      <c r="AN79" s="1">
        <f>ABS(IK_diagnostics_degrees__3[[#This Row],[Column18]]-R78)</f>
        <v>6.7599999999998772E-3</v>
      </c>
      <c r="AO79" s="1">
        <f>ABS(IK_diagnostics_degrees__3[[#This Row],[Column19]]-S78)</f>
        <v>0</v>
      </c>
      <c r="AP79" s="1">
        <f>ABS(IK_diagnostics_degrees__3[[#This Row],[Column20]]-T78)</f>
        <v>0</v>
      </c>
      <c r="AQ79" s="1">
        <f>ABS(IK_diagnostics_degrees__3[[#This Row],[Column21]]-U78)</f>
        <v>1.4179999999999859E-2</v>
      </c>
      <c r="AT79" t="s">
        <v>659</v>
      </c>
      <c r="AU79" s="4"/>
    </row>
    <row r="80" spans="1:68" x14ac:dyDescent="0.25">
      <c r="A80" s="1">
        <v>6.0720899999999996E-3</v>
      </c>
      <c r="B80" s="1">
        <v>1.58395</v>
      </c>
      <c r="C80" s="1">
        <v>2.2998900000000002E-3</v>
      </c>
      <c r="D80" s="1" t="s">
        <v>22</v>
      </c>
      <c r="E80" s="1">
        <v>1.4525600000000001</v>
      </c>
      <c r="F80" s="1">
        <v>4.6179999999999997E-3</v>
      </c>
      <c r="G80" s="1">
        <v>0.74431199999999997</v>
      </c>
      <c r="H80" s="1">
        <v>1.9678899999999999</v>
      </c>
      <c r="I80" s="1">
        <v>0.84181600000000001</v>
      </c>
      <c r="J80" s="1">
        <v>0.25468499999999999</v>
      </c>
      <c r="K80" s="1">
        <v>1.8496600000000001</v>
      </c>
      <c r="L80" s="1">
        <v>0.19824</v>
      </c>
      <c r="M80" s="1">
        <v>1.2305600000000001</v>
      </c>
      <c r="N80" s="1" t="s">
        <v>22</v>
      </c>
      <c r="O80" s="1">
        <v>0.96094400000000002</v>
      </c>
      <c r="P80" s="1">
        <v>4.5326899999999998E-3</v>
      </c>
      <c r="Q80" s="1">
        <v>0.11720899999999999</v>
      </c>
      <c r="R80" s="1">
        <v>1.56223</v>
      </c>
      <c r="S80" s="1">
        <v>7.9088200000000004E-3</v>
      </c>
      <c r="T80" s="1">
        <v>2.41736E-2</v>
      </c>
      <c r="U80" s="1">
        <v>0.66794799999999999</v>
      </c>
      <c r="V80" s="1" t="s">
        <v>23</v>
      </c>
      <c r="W80" s="1">
        <f>ABS(IK_diagnostics_degrees__3[[#This Row],[Column1]]-A79)</f>
        <v>6.0720899999999996E-3</v>
      </c>
      <c r="X80" s="1">
        <f>ABS(IK_diagnostics_degrees__3[[#This Row],[Column2]]-B79)</f>
        <v>5.0429999999999975E-2</v>
      </c>
      <c r="Y80" s="1">
        <f>ABS(IK_diagnostics_degrees__3[[#This Row],[Column3]]-C79)</f>
        <v>0.17101711</v>
      </c>
      <c r="Z80" s="1">
        <f>ABS(IK_diagnostics_degrees__3[[#This Row],[Column4]]-D79)</f>
        <v>3.6473800000000003E-5</v>
      </c>
      <c r="AA80" s="1">
        <f>ABS(IK_diagnostics_degrees__3[[#This Row],[Column5]]-E79)</f>
        <v>5.1320000000000032E-2</v>
      </c>
      <c r="AB80" s="1">
        <f>ABS(IK_diagnostics_degrees__3[[#This Row],[Column6]]-F79)</f>
        <v>4.6179999999999997E-3</v>
      </c>
      <c r="AC80" s="1">
        <f>ABS(IK_diagnostics_degrees__3[[#This Row],[Column7]]-G79)</f>
        <v>0.89007800000000004</v>
      </c>
      <c r="AD80" s="1">
        <f>ABS(IK_diagnostics_degrees__3[[#This Row],[Column8]]-H79)</f>
        <v>0.63469999999999982</v>
      </c>
      <c r="AE80" s="1">
        <f>ABS(IK_diagnostics_degrees__3[[#This Row],[Column9]]-I79)</f>
        <v>0.14541099999999996</v>
      </c>
      <c r="AF80" s="1">
        <f>ABS(IK_diagnostics_degrees__3[[#This Row],[Column10]]-J79)</f>
        <v>8.1206E-2</v>
      </c>
      <c r="AG80" s="1">
        <f>ABS(IK_diagnostics_degrees__3[[#This Row],[Column11]]-K79)</f>
        <v>0.22203000000000017</v>
      </c>
      <c r="AH80" s="1">
        <f>ABS(IK_diagnostics_degrees__3[[#This Row],[Column12]]-L79)</f>
        <v>8.7771000000000002E-2</v>
      </c>
      <c r="AI80" s="1">
        <f>ABS(IK_diagnostics_degrees__3[[#This Row],[Column13]]-M79)</f>
        <v>0.6416940000000001</v>
      </c>
      <c r="AJ80" s="1">
        <f>ABS(IK_diagnostics_degrees__3[[#This Row],[Column14]]-N79)</f>
        <v>2.6301199999999998</v>
      </c>
      <c r="AK80" s="1">
        <f>ABS(IK_diagnostics_degrees__3[[#This Row],[Column15]]-O79)</f>
        <v>1.6356459999999999</v>
      </c>
      <c r="AL80" s="1">
        <f>ABS(IK_diagnostics_degrees__3[[#This Row],[Column16]]-P79)</f>
        <v>0.12318030999999999</v>
      </c>
      <c r="AM80" s="1">
        <f>ABS(IK_diagnostics_degrees__3[[#This Row],[Column17]]-Q79)</f>
        <v>0.54052100000000003</v>
      </c>
      <c r="AN80" s="1">
        <f>ABS(IK_diagnostics_degrees__3[[#This Row],[Column18]]-R79)</f>
        <v>1.25542</v>
      </c>
      <c r="AO80" s="1">
        <f>ABS(IK_diagnostics_degrees__3[[#This Row],[Column19]]-S79)</f>
        <v>7.9088200000000004E-3</v>
      </c>
      <c r="AP80" s="1">
        <f>ABS(IK_diagnostics_degrees__3[[#This Row],[Column20]]-T79)</f>
        <v>2.41736E-2</v>
      </c>
      <c r="AQ80" s="1">
        <f>ABS(IK_diagnostics_degrees__3[[#This Row],[Column21]]-U79)</f>
        <v>0.87420199999999992</v>
      </c>
      <c r="AT80">
        <f ca="1">AVERAGE(AV80:BP80)</f>
        <v>0.1636945285540255</v>
      </c>
      <c r="AU80" s="3"/>
      <c r="AV80">
        <f ca="1">AVERAGE(AV2:AV77)</f>
        <v>5.5659680579645654E-2</v>
      </c>
      <c r="AW80">
        <f t="shared" ref="AW80:BP80" ca="1" si="0">AVERAGE(AW2:AW77)</f>
        <v>9.6667841133411522E-2</v>
      </c>
      <c r="AX80">
        <f t="shared" ca="1" si="0"/>
        <v>6.676417839179305E-2</v>
      </c>
      <c r="AY80">
        <f t="shared" ca="1" si="0"/>
        <v>4.4474765577264687E-2</v>
      </c>
      <c r="AZ80">
        <f t="shared" ca="1" si="0"/>
        <v>0.1410253502506266</v>
      </c>
      <c r="BA80">
        <f t="shared" ca="1" si="0"/>
        <v>4.8518124855190484E-2</v>
      </c>
      <c r="BB80">
        <f t="shared" ca="1" si="0"/>
        <v>0.18218481476877671</v>
      </c>
      <c r="BC80">
        <f t="shared" ca="1" si="0"/>
        <v>0.20513907986431126</v>
      </c>
      <c r="BD80">
        <f t="shared" ca="1" si="0"/>
        <v>0.24450079247867662</v>
      </c>
      <c r="BE80">
        <f t="shared" ca="1" si="0"/>
        <v>0.12583470679578421</v>
      </c>
      <c r="BF80">
        <f t="shared" ca="1" si="0"/>
        <v>0.13647003795106052</v>
      </c>
      <c r="BG80">
        <f t="shared" ca="1" si="0"/>
        <v>8.3949378705774236E-2</v>
      </c>
      <c r="BH80">
        <f t="shared" ca="1" si="0"/>
        <v>0.44498104814017153</v>
      </c>
      <c r="BI80">
        <f t="shared" ca="1" si="0"/>
        <v>0.33033235823722912</v>
      </c>
      <c r="BJ80">
        <f t="shared" ca="1" si="0"/>
        <v>0.29220589939518171</v>
      </c>
      <c r="BK80">
        <f t="shared" ca="1" si="0"/>
        <v>0.10012291372501558</v>
      </c>
      <c r="BL80">
        <f t="shared" ca="1" si="0"/>
        <v>0.11171770307613256</v>
      </c>
      <c r="BM80">
        <f t="shared" ca="1" si="0"/>
        <v>0.1834871740338751</v>
      </c>
      <c r="BN80">
        <f t="shared" ca="1" si="0"/>
        <v>1.7148672166893874E-2</v>
      </c>
      <c r="BO80">
        <f t="shared" ca="1" si="0"/>
        <v>0.25024959437385058</v>
      </c>
      <c r="BP80">
        <f t="shared" ca="1" si="0"/>
        <v>0.27615098513386949</v>
      </c>
    </row>
    <row r="81" spans="1:48" x14ac:dyDescent="0.25">
      <c r="A81" s="1">
        <v>0.257017</v>
      </c>
      <c r="B81" s="1">
        <v>1.5085500000000001</v>
      </c>
      <c r="C81" s="2">
        <v>4.7496000000000001E-5</v>
      </c>
      <c r="D81" s="1">
        <v>0.147947</v>
      </c>
      <c r="E81" s="1">
        <v>1.52172</v>
      </c>
      <c r="F81" s="1">
        <v>2.6443399999999999E-2</v>
      </c>
      <c r="G81" s="1">
        <v>0.90474699999999997</v>
      </c>
      <c r="H81" s="1">
        <v>1.8750500000000001</v>
      </c>
      <c r="I81" s="1">
        <v>1.23997</v>
      </c>
      <c r="J81" s="1">
        <v>0.42255100000000001</v>
      </c>
      <c r="K81" s="1">
        <v>1.7351000000000001</v>
      </c>
      <c r="L81" s="1">
        <v>6.4377799999999999E-2</v>
      </c>
      <c r="M81" s="1">
        <v>1.6232899999999999</v>
      </c>
      <c r="N81" s="1" t="s">
        <v>22</v>
      </c>
      <c r="O81" s="1">
        <v>0.82925899999999997</v>
      </c>
      <c r="P81" s="1">
        <v>0.11934</v>
      </c>
      <c r="Q81" s="1" t="s">
        <v>22</v>
      </c>
      <c r="R81" s="1">
        <v>1.82762</v>
      </c>
      <c r="S81" s="2">
        <v>6.0300399999999999E-8</v>
      </c>
      <c r="T81" s="1">
        <v>0.47013100000000002</v>
      </c>
      <c r="U81" s="1">
        <v>0.50384600000000002</v>
      </c>
      <c r="V81" s="1" t="s">
        <v>23</v>
      </c>
      <c r="W81" s="1">
        <f>ABS(IK_diagnostics_degrees__3[[#This Row],[Column1]]-A80)</f>
        <v>0.25094491000000002</v>
      </c>
      <c r="X81" s="1">
        <f>ABS(IK_diagnostics_degrees__3[[#This Row],[Column2]]-B80)</f>
        <v>7.5399999999999912E-2</v>
      </c>
      <c r="Y81" s="1">
        <f>ABS(IK_diagnostics_degrees__3[[#This Row],[Column3]]-C80)</f>
        <v>2.252394E-3</v>
      </c>
      <c r="Z81" s="1">
        <f>ABS(IK_diagnostics_degrees__3[[#This Row],[Column4]]-D80)</f>
        <v>0.147947</v>
      </c>
      <c r="AA81" s="1">
        <f>ABS(IK_diagnostics_degrees__3[[#This Row],[Column5]]-E80)</f>
        <v>6.9159999999999888E-2</v>
      </c>
      <c r="AB81" s="1">
        <f>ABS(IK_diagnostics_degrees__3[[#This Row],[Column6]]-F80)</f>
        <v>2.1825399999999998E-2</v>
      </c>
      <c r="AC81" s="1">
        <f>ABS(IK_diagnostics_degrees__3[[#This Row],[Column7]]-G80)</f>
        <v>0.16043499999999999</v>
      </c>
      <c r="AD81" s="1">
        <f>ABS(IK_diagnostics_degrees__3[[#This Row],[Column8]]-H80)</f>
        <v>9.2839999999999812E-2</v>
      </c>
      <c r="AE81" s="1">
        <f>ABS(IK_diagnostics_degrees__3[[#This Row],[Column9]]-I80)</f>
        <v>0.39815400000000001</v>
      </c>
      <c r="AF81" s="1">
        <f>ABS(IK_diagnostics_degrees__3[[#This Row],[Column10]]-J80)</f>
        <v>0.16786600000000002</v>
      </c>
      <c r="AG81" s="1">
        <f>ABS(IK_diagnostics_degrees__3[[#This Row],[Column11]]-K80)</f>
        <v>0.11456</v>
      </c>
      <c r="AH81" s="1">
        <f>ABS(IK_diagnostics_degrees__3[[#This Row],[Column12]]-L80)</f>
        <v>0.13386219999999999</v>
      </c>
      <c r="AI81" s="1">
        <f>ABS(IK_diagnostics_degrees__3[[#This Row],[Column13]]-M80)</f>
        <v>0.3927299999999998</v>
      </c>
      <c r="AJ81" s="1">
        <f>ABS(IK_diagnostics_degrees__3[[#This Row],[Column14]]-N80)</f>
        <v>0</v>
      </c>
      <c r="AK81" s="1">
        <f>ABS(IK_diagnostics_degrees__3[[#This Row],[Column15]]-O80)</f>
        <v>0.13168500000000005</v>
      </c>
      <c r="AL81" s="1">
        <f>ABS(IK_diagnostics_degrees__3[[#This Row],[Column16]]-P80)</f>
        <v>0.11480731</v>
      </c>
      <c r="AM81" s="1">
        <f>ABS(IK_diagnostics_degrees__3[[#This Row],[Column17]]-Q80)</f>
        <v>0.11720899999999999</v>
      </c>
      <c r="AN81" s="1">
        <f>ABS(IK_diagnostics_degrees__3[[#This Row],[Column18]]-R80)</f>
        <v>0.26539000000000001</v>
      </c>
      <c r="AO81" s="1">
        <f>ABS(IK_diagnostics_degrees__3[[#This Row],[Column19]]-S80)</f>
        <v>7.9087596996000008E-3</v>
      </c>
      <c r="AP81" s="1">
        <f>ABS(IK_diagnostics_degrees__3[[#This Row],[Column20]]-T80)</f>
        <v>0.4459574</v>
      </c>
      <c r="AQ81" s="1">
        <f>ABS(IK_diagnostics_degrees__3[[#This Row],[Column21]]-U80)</f>
        <v>0.16410199999999997</v>
      </c>
      <c r="AU81" s="4"/>
    </row>
    <row r="82" spans="1:48" x14ac:dyDescent="0.25">
      <c r="A82" s="1">
        <v>1.7906399999999999E-2</v>
      </c>
      <c r="B82" s="1">
        <v>1.50404</v>
      </c>
      <c r="C82" s="1">
        <v>4.8517500000000002E-3</v>
      </c>
      <c r="D82" s="1" t="s">
        <v>22</v>
      </c>
      <c r="E82" s="1">
        <v>1.3792500000000001</v>
      </c>
      <c r="F82" s="1">
        <v>2.3290999999999999E-2</v>
      </c>
      <c r="G82" s="1">
        <v>0.37012</v>
      </c>
      <c r="H82" s="1">
        <v>1.9719100000000001</v>
      </c>
      <c r="I82" s="1">
        <v>1.3060099999999999</v>
      </c>
      <c r="J82" s="1">
        <v>0.19086</v>
      </c>
      <c r="K82" s="1">
        <v>1.8370899999999999</v>
      </c>
      <c r="L82" s="1">
        <v>0.15143599999999999</v>
      </c>
      <c r="M82" s="1">
        <v>0.73629599999999995</v>
      </c>
      <c r="N82" s="1" t="s">
        <v>22</v>
      </c>
      <c r="O82" s="1">
        <v>0.75422199999999995</v>
      </c>
      <c r="P82" s="1">
        <v>5.6075E-2</v>
      </c>
      <c r="Q82" s="2">
        <v>4.9850799999999998E-7</v>
      </c>
      <c r="R82" s="1">
        <v>1.9146000000000001</v>
      </c>
      <c r="S82" s="1">
        <v>1.5880399999999999E-2</v>
      </c>
      <c r="T82" s="1">
        <v>8.7346499999999994E-2</v>
      </c>
      <c r="U82" s="1">
        <v>0.98341100000000004</v>
      </c>
      <c r="V82" s="1" t="s">
        <v>23</v>
      </c>
      <c r="W82" s="1">
        <f>ABS(IK_diagnostics_degrees__3[[#This Row],[Column1]]-A81)</f>
        <v>0.23911060000000001</v>
      </c>
      <c r="X82" s="1">
        <f>ABS(IK_diagnostics_degrees__3[[#This Row],[Column2]]-B81)</f>
        <v>4.510000000000014E-3</v>
      </c>
      <c r="Y82" s="1">
        <f>ABS(IK_diagnostics_degrees__3[[#This Row],[Column3]]-C81)</f>
        <v>4.804254E-3</v>
      </c>
      <c r="Z82" s="1">
        <f>ABS(IK_diagnostics_degrees__3[[#This Row],[Column4]]-D81)</f>
        <v>0.147947</v>
      </c>
      <c r="AA82" s="1">
        <f>ABS(IK_diagnostics_degrees__3[[#This Row],[Column5]]-E81)</f>
        <v>0.14246999999999987</v>
      </c>
      <c r="AB82" s="1">
        <f>ABS(IK_diagnostics_degrees__3[[#This Row],[Column6]]-F81)</f>
        <v>3.1523999999999996E-3</v>
      </c>
      <c r="AC82" s="1">
        <f>ABS(IK_diagnostics_degrees__3[[#This Row],[Column7]]-G81)</f>
        <v>0.53462699999999996</v>
      </c>
      <c r="AD82" s="1">
        <f>ABS(IK_diagnostics_degrees__3[[#This Row],[Column8]]-H81)</f>
        <v>9.6859999999999946E-2</v>
      </c>
      <c r="AE82" s="1">
        <f>ABS(IK_diagnostics_degrees__3[[#This Row],[Column9]]-I81)</f>
        <v>6.6039999999999877E-2</v>
      </c>
      <c r="AF82" s="1">
        <f>ABS(IK_diagnostics_degrees__3[[#This Row],[Column10]]-J81)</f>
        <v>0.23169100000000001</v>
      </c>
      <c r="AG82" s="1">
        <f>ABS(IK_diagnostics_degrees__3[[#This Row],[Column11]]-K81)</f>
        <v>0.1019899999999998</v>
      </c>
      <c r="AH82" s="1">
        <f>ABS(IK_diagnostics_degrees__3[[#This Row],[Column12]]-L81)</f>
        <v>8.7058199999999988E-2</v>
      </c>
      <c r="AI82" s="1">
        <f>ABS(IK_diagnostics_degrees__3[[#This Row],[Column13]]-M81)</f>
        <v>0.88699399999999995</v>
      </c>
      <c r="AJ82" s="1">
        <f>ABS(IK_diagnostics_degrees__3[[#This Row],[Column14]]-N81)</f>
        <v>0</v>
      </c>
      <c r="AK82" s="1">
        <f>ABS(IK_diagnostics_degrees__3[[#This Row],[Column15]]-O81)</f>
        <v>7.503700000000002E-2</v>
      </c>
      <c r="AL82" s="1">
        <f>ABS(IK_diagnostics_degrees__3[[#This Row],[Column16]]-P81)</f>
        <v>6.3265000000000002E-2</v>
      </c>
      <c r="AM82" s="1">
        <f>ABS(IK_diagnostics_degrees__3[[#This Row],[Column17]]-Q81)</f>
        <v>4.9850799999999998E-7</v>
      </c>
      <c r="AN82" s="1">
        <f>ABS(IK_diagnostics_degrees__3[[#This Row],[Column18]]-R81)</f>
        <v>8.6980000000000057E-2</v>
      </c>
      <c r="AO82" s="1">
        <f>ABS(IK_diagnostics_degrees__3[[#This Row],[Column19]]-S81)</f>
        <v>1.58803396996E-2</v>
      </c>
      <c r="AP82" s="1">
        <f>ABS(IK_diagnostics_degrees__3[[#This Row],[Column20]]-T81)</f>
        <v>0.38278450000000003</v>
      </c>
      <c r="AQ82" s="1">
        <f>ABS(IK_diagnostics_degrees__3[[#This Row],[Column21]]-U81)</f>
        <v>0.47956500000000002</v>
      </c>
      <c r="AU82" s="3"/>
    </row>
    <row r="83" spans="1:48" x14ac:dyDescent="0.25">
      <c r="A83" s="1">
        <v>4.1625799999999999E-3</v>
      </c>
      <c r="B83" s="1">
        <v>1.5893600000000001</v>
      </c>
      <c r="C83" s="1" t="s">
        <v>22</v>
      </c>
      <c r="D83" s="1">
        <v>0.13284499999999999</v>
      </c>
      <c r="E83" s="1">
        <v>1.30518</v>
      </c>
      <c r="F83" s="1" t="s">
        <v>22</v>
      </c>
      <c r="G83" s="1">
        <v>0.37124299999999999</v>
      </c>
      <c r="H83" s="1">
        <v>1.9268099999999999</v>
      </c>
      <c r="I83" s="1">
        <v>1.2582800000000001</v>
      </c>
      <c r="J83" s="1">
        <v>0.27291399999999999</v>
      </c>
      <c r="K83" s="1">
        <v>1.71285</v>
      </c>
      <c r="L83" s="1">
        <v>0.26958399999999999</v>
      </c>
      <c r="M83" s="1">
        <v>1.36982</v>
      </c>
      <c r="N83" s="1">
        <v>2.5874899999999999E-2</v>
      </c>
      <c r="O83" s="1">
        <v>0.63887000000000005</v>
      </c>
      <c r="P83" s="1">
        <v>7.7974399999999997E-4</v>
      </c>
      <c r="Q83" s="1">
        <v>6.1414200000000002E-2</v>
      </c>
      <c r="R83" s="1">
        <v>1.8567</v>
      </c>
      <c r="S83" s="1">
        <v>5.35249E-2</v>
      </c>
      <c r="T83" s="1">
        <v>0.78884399999999999</v>
      </c>
      <c r="U83" s="1">
        <v>0.396235</v>
      </c>
      <c r="V83" s="1" t="s">
        <v>23</v>
      </c>
      <c r="W83" s="1">
        <f>ABS(IK_diagnostics_degrees__3[[#This Row],[Column1]]-A82)</f>
        <v>1.374382E-2</v>
      </c>
      <c r="X83" s="1">
        <f>ABS(IK_diagnostics_degrees__3[[#This Row],[Column2]]-B82)</f>
        <v>8.5320000000000062E-2</v>
      </c>
      <c r="Y83" s="1">
        <f>ABS(IK_diagnostics_degrees__3[[#This Row],[Column3]]-C82)</f>
        <v>4.8517500000000002E-3</v>
      </c>
      <c r="Z83" s="1">
        <f>ABS(IK_diagnostics_degrees__3[[#This Row],[Column4]]-D82)</f>
        <v>0.13284499999999999</v>
      </c>
      <c r="AA83" s="1">
        <f>ABS(IK_diagnostics_degrees__3[[#This Row],[Column5]]-E82)</f>
        <v>7.407000000000008E-2</v>
      </c>
      <c r="AB83" s="1">
        <f>ABS(IK_diagnostics_degrees__3[[#This Row],[Column6]]-F82)</f>
        <v>2.3290999999999999E-2</v>
      </c>
      <c r="AC83" s="1">
        <f>ABS(IK_diagnostics_degrees__3[[#This Row],[Column7]]-G82)</f>
        <v>1.1229999999999851E-3</v>
      </c>
      <c r="AD83" s="1">
        <f>ABS(IK_diagnostics_degrees__3[[#This Row],[Column8]]-H82)</f>
        <v>4.510000000000014E-2</v>
      </c>
      <c r="AE83" s="1">
        <f>ABS(IK_diagnostics_degrees__3[[#This Row],[Column9]]-I82)</f>
        <v>4.7729999999999828E-2</v>
      </c>
      <c r="AF83" s="1">
        <f>ABS(IK_diagnostics_degrees__3[[#This Row],[Column10]]-J82)</f>
        <v>8.2053999999999988E-2</v>
      </c>
      <c r="AG83" s="1">
        <f>ABS(IK_diagnostics_degrees__3[[#This Row],[Column11]]-K82)</f>
        <v>0.12423999999999991</v>
      </c>
      <c r="AH83" s="1">
        <f>ABS(IK_diagnostics_degrees__3[[#This Row],[Column12]]-L82)</f>
        <v>0.118148</v>
      </c>
      <c r="AI83" s="1">
        <f>ABS(IK_diagnostics_degrees__3[[#This Row],[Column13]]-M82)</f>
        <v>0.63352400000000009</v>
      </c>
      <c r="AJ83" s="1">
        <f>ABS(IK_diagnostics_degrees__3[[#This Row],[Column14]]-N82)</f>
        <v>2.5874899999999999E-2</v>
      </c>
      <c r="AK83" s="1">
        <f>ABS(IK_diagnostics_degrees__3[[#This Row],[Column15]]-O82)</f>
        <v>0.1153519999999999</v>
      </c>
      <c r="AL83" s="1">
        <f>ABS(IK_diagnostics_degrees__3[[#This Row],[Column16]]-P82)</f>
        <v>5.5295256000000001E-2</v>
      </c>
      <c r="AM83" s="1">
        <f>ABS(IK_diagnostics_degrees__3[[#This Row],[Column17]]-Q82)</f>
        <v>6.1413701492000004E-2</v>
      </c>
      <c r="AN83" s="1">
        <f>ABS(IK_diagnostics_degrees__3[[#This Row],[Column18]]-R82)</f>
        <v>5.7900000000000063E-2</v>
      </c>
      <c r="AO83" s="1">
        <f>ABS(IK_diagnostics_degrees__3[[#This Row],[Column19]]-S82)</f>
        <v>3.7644499999999997E-2</v>
      </c>
      <c r="AP83" s="1">
        <f>ABS(IK_diagnostics_degrees__3[[#This Row],[Column20]]-T82)</f>
        <v>0.7014975</v>
      </c>
      <c r="AQ83" s="1">
        <f>ABS(IK_diagnostics_degrees__3[[#This Row],[Column21]]-U82)</f>
        <v>0.58717600000000003</v>
      </c>
      <c r="AU83" s="4"/>
      <c r="AV83">
        <f ca="1">MAX(AV2:BP77)</f>
        <v>1.3163799999999999</v>
      </c>
    </row>
    <row r="84" spans="1:48" x14ac:dyDescent="0.25">
      <c r="A84" s="1">
        <v>4.0963500000000003E-3</v>
      </c>
      <c r="B84" s="1">
        <v>1.59728</v>
      </c>
      <c r="C84" s="1" t="s">
        <v>22</v>
      </c>
      <c r="D84" s="1">
        <v>0.142737</v>
      </c>
      <c r="E84" s="1">
        <v>1.30362</v>
      </c>
      <c r="F84" s="1" t="s">
        <v>22</v>
      </c>
      <c r="G84" s="1">
        <v>0.33387</v>
      </c>
      <c r="H84" s="1">
        <v>1.9006400000000001</v>
      </c>
      <c r="I84" s="1">
        <v>1.3089</v>
      </c>
      <c r="J84" s="1">
        <v>0.28170600000000001</v>
      </c>
      <c r="K84" s="1">
        <v>1.6852199999999999</v>
      </c>
      <c r="L84" s="1">
        <v>0.271644</v>
      </c>
      <c r="M84" s="1">
        <v>1.4098299999999999</v>
      </c>
      <c r="N84" s="1">
        <v>2.2759700000000001E-2</v>
      </c>
      <c r="O84" s="1">
        <v>0.57284299999999999</v>
      </c>
      <c r="P84" s="1">
        <v>3.8109899999999998E-4</v>
      </c>
      <c r="Q84" s="1">
        <v>6.7991800000000005E-2</v>
      </c>
      <c r="R84" s="1">
        <v>1.8506800000000001</v>
      </c>
      <c r="S84" s="1">
        <v>5.72217E-2</v>
      </c>
      <c r="T84" s="1">
        <v>0.82993099999999997</v>
      </c>
      <c r="U84" s="1">
        <v>0.38428400000000001</v>
      </c>
      <c r="V84" s="1" t="s">
        <v>23</v>
      </c>
      <c r="W84" s="1">
        <f>ABS(IK_diagnostics_degrees__3[[#This Row],[Column1]]-A83)</f>
        <v>6.6229999999999588E-5</v>
      </c>
      <c r="X84" s="1">
        <f>ABS(IK_diagnostics_degrees__3[[#This Row],[Column2]]-B83)</f>
        <v>7.9199999999999271E-3</v>
      </c>
      <c r="Y84" s="1">
        <f>ABS(IK_diagnostics_degrees__3[[#This Row],[Column3]]-C83)</f>
        <v>0</v>
      </c>
      <c r="Z84" s="1">
        <f>ABS(IK_diagnostics_degrees__3[[#This Row],[Column4]]-D83)</f>
        <v>9.8920000000000119E-3</v>
      </c>
      <c r="AA84" s="1">
        <f>ABS(IK_diagnostics_degrees__3[[#This Row],[Column5]]-E83)</f>
        <v>1.5600000000000058E-3</v>
      </c>
      <c r="AB84" s="1">
        <f>ABS(IK_diagnostics_degrees__3[[#This Row],[Column6]]-F83)</f>
        <v>0</v>
      </c>
      <c r="AC84" s="1">
        <f>ABS(IK_diagnostics_degrees__3[[#This Row],[Column7]]-G83)</f>
        <v>3.737299999999999E-2</v>
      </c>
      <c r="AD84" s="1">
        <f>ABS(IK_diagnostics_degrees__3[[#This Row],[Column8]]-H83)</f>
        <v>2.6169999999999805E-2</v>
      </c>
      <c r="AE84" s="1">
        <f>ABS(IK_diagnostics_degrees__3[[#This Row],[Column9]]-I83)</f>
        <v>5.0619999999999887E-2</v>
      </c>
      <c r="AF84" s="1">
        <f>ABS(IK_diagnostics_degrees__3[[#This Row],[Column10]]-J83)</f>
        <v>8.792000000000022E-3</v>
      </c>
      <c r="AG84" s="1">
        <f>ABS(IK_diagnostics_degrees__3[[#This Row],[Column11]]-K83)</f>
        <v>2.7630000000000043E-2</v>
      </c>
      <c r="AH84" s="1">
        <f>ABS(IK_diagnostics_degrees__3[[#This Row],[Column12]]-L83)</f>
        <v>2.0600000000000063E-3</v>
      </c>
      <c r="AI84" s="1">
        <f>ABS(IK_diagnostics_degrees__3[[#This Row],[Column13]]-M83)</f>
        <v>4.0009999999999879E-2</v>
      </c>
      <c r="AJ84" s="1">
        <f>ABS(IK_diagnostics_degrees__3[[#This Row],[Column14]]-N83)</f>
        <v>3.1151999999999985E-3</v>
      </c>
      <c r="AK84" s="1">
        <f>ABS(IK_diagnostics_degrees__3[[#This Row],[Column15]]-O83)</f>
        <v>6.6027000000000058E-2</v>
      </c>
      <c r="AL84" s="1">
        <f>ABS(IK_diagnostics_degrees__3[[#This Row],[Column16]]-P83)</f>
        <v>3.9864499999999999E-4</v>
      </c>
      <c r="AM84" s="1">
        <f>ABS(IK_diagnostics_degrees__3[[#This Row],[Column17]]-Q83)</f>
        <v>6.5776000000000029E-3</v>
      </c>
      <c r="AN84" s="1">
        <f>ABS(IK_diagnostics_degrees__3[[#This Row],[Column18]]-R83)</f>
        <v>6.0199999999999143E-3</v>
      </c>
      <c r="AO84" s="1">
        <f>ABS(IK_diagnostics_degrees__3[[#This Row],[Column19]]-S83)</f>
        <v>3.6968000000000001E-3</v>
      </c>
      <c r="AP84" s="1">
        <f>ABS(IK_diagnostics_degrees__3[[#This Row],[Column20]]-T83)</f>
        <v>4.1086999999999985E-2</v>
      </c>
      <c r="AQ84" s="1">
        <f>ABS(IK_diagnostics_degrees__3[[#This Row],[Column21]]-U83)</f>
        <v>1.1950999999999989E-2</v>
      </c>
      <c r="AU84" s="3"/>
      <c r="AV84">
        <f ca="1">MIN(AV2:BP77)</f>
        <v>0</v>
      </c>
    </row>
    <row r="85" spans="1:48" x14ac:dyDescent="0.25">
      <c r="A85" s="2">
        <v>3.4730500000000003E-7</v>
      </c>
      <c r="B85" s="1">
        <v>1.5962400000000001</v>
      </c>
      <c r="C85" s="1">
        <v>6.4988499999999996E-3</v>
      </c>
      <c r="D85" s="1">
        <v>6.3645799999999999E-3</v>
      </c>
      <c r="E85" s="1">
        <v>1.0238</v>
      </c>
      <c r="F85" s="1">
        <v>1.02642E-4</v>
      </c>
      <c r="G85" s="1">
        <v>0.95577400000000001</v>
      </c>
      <c r="H85" s="1">
        <v>1.33287</v>
      </c>
      <c r="I85" s="1">
        <v>1.17736</v>
      </c>
      <c r="J85" s="1">
        <v>1.60422E-2</v>
      </c>
      <c r="K85" s="1">
        <v>1.5527299999999999</v>
      </c>
      <c r="L85" s="1">
        <v>0.52064699999999997</v>
      </c>
      <c r="M85" s="1">
        <v>2.4323999999999999</v>
      </c>
      <c r="N85" s="1">
        <v>1.5805499999999999</v>
      </c>
      <c r="O85" s="1" t="s">
        <v>22</v>
      </c>
      <c r="P85" s="1" t="s">
        <v>22</v>
      </c>
      <c r="Q85" s="1">
        <v>0.25703100000000001</v>
      </c>
      <c r="R85" s="1">
        <v>2.7671100000000002</v>
      </c>
      <c r="S85" s="1" t="s">
        <v>22</v>
      </c>
      <c r="T85" s="1">
        <v>5.9535699999999997E-2</v>
      </c>
      <c r="U85" s="1">
        <v>1.6193599999999999</v>
      </c>
      <c r="V85" s="1" t="s">
        <v>23</v>
      </c>
      <c r="W85" s="1">
        <f>ABS(IK_diagnostics_degrees__3[[#This Row],[Column1]]-A84)</f>
        <v>4.0960026950000008E-3</v>
      </c>
      <c r="X85" s="1">
        <f>ABS(IK_diagnostics_degrees__3[[#This Row],[Column2]]-B84)</f>
        <v>1.0399999999999299E-3</v>
      </c>
      <c r="Y85" s="1">
        <f>ABS(IK_diagnostics_degrees__3[[#This Row],[Column3]]-C84)</f>
        <v>6.4988499999999996E-3</v>
      </c>
      <c r="Z85" s="1">
        <f>ABS(IK_diagnostics_degrees__3[[#This Row],[Column4]]-D84)</f>
        <v>0.13637241999999999</v>
      </c>
      <c r="AA85" s="1">
        <f>ABS(IK_diagnostics_degrees__3[[#This Row],[Column5]]-E84)</f>
        <v>0.27981999999999996</v>
      </c>
      <c r="AB85" s="1">
        <f>ABS(IK_diagnostics_degrees__3[[#This Row],[Column6]]-F84)</f>
        <v>1.02642E-4</v>
      </c>
      <c r="AC85" s="1">
        <f>ABS(IK_diagnostics_degrees__3[[#This Row],[Column7]]-G84)</f>
        <v>0.62190400000000001</v>
      </c>
      <c r="AD85" s="1">
        <f>ABS(IK_diagnostics_degrees__3[[#This Row],[Column8]]-H84)</f>
        <v>0.56777000000000011</v>
      </c>
      <c r="AE85" s="1">
        <f>ABS(IK_diagnostics_degrees__3[[#This Row],[Column9]]-I84)</f>
        <v>0.13153999999999999</v>
      </c>
      <c r="AF85" s="1">
        <f>ABS(IK_diagnostics_degrees__3[[#This Row],[Column10]]-J84)</f>
        <v>0.26566380000000001</v>
      </c>
      <c r="AG85" s="1">
        <f>ABS(IK_diagnostics_degrees__3[[#This Row],[Column11]]-K84)</f>
        <v>0.13249</v>
      </c>
      <c r="AH85" s="1">
        <f>ABS(IK_diagnostics_degrees__3[[#This Row],[Column12]]-L84)</f>
        <v>0.24900299999999997</v>
      </c>
      <c r="AI85" s="1">
        <f>ABS(IK_diagnostics_degrees__3[[#This Row],[Column13]]-M84)</f>
        <v>1.02257</v>
      </c>
      <c r="AJ85" s="1">
        <f>ABS(IK_diagnostics_degrees__3[[#This Row],[Column14]]-N84)</f>
        <v>1.5577903</v>
      </c>
      <c r="AK85" s="1">
        <f>ABS(IK_diagnostics_degrees__3[[#This Row],[Column15]]-O84)</f>
        <v>0.57284299999999999</v>
      </c>
      <c r="AL85" s="1">
        <f>ABS(IK_diagnostics_degrees__3[[#This Row],[Column16]]-P84)</f>
        <v>3.8109899999999998E-4</v>
      </c>
      <c r="AM85" s="1">
        <f>ABS(IK_diagnostics_degrees__3[[#This Row],[Column17]]-Q84)</f>
        <v>0.18903920000000002</v>
      </c>
      <c r="AN85" s="1">
        <f>ABS(IK_diagnostics_degrees__3[[#This Row],[Column18]]-R84)</f>
        <v>0.91643000000000008</v>
      </c>
      <c r="AO85" s="1">
        <f>ABS(IK_diagnostics_degrees__3[[#This Row],[Column19]]-S84)</f>
        <v>5.72217E-2</v>
      </c>
      <c r="AP85" s="1">
        <f>ABS(IK_diagnostics_degrees__3[[#This Row],[Column20]]-T84)</f>
        <v>0.77039530000000001</v>
      </c>
      <c r="AQ85" s="1">
        <f>ABS(IK_diagnostics_degrees__3[[#This Row],[Column21]]-U84)</f>
        <v>1.2350759999999998</v>
      </c>
      <c r="AU85" s="4"/>
    </row>
    <row r="86" spans="1:48" x14ac:dyDescent="0.25">
      <c r="A86" s="1">
        <v>4.3527000000000003E-4</v>
      </c>
      <c r="B86" s="1">
        <v>1.9825600000000001</v>
      </c>
      <c r="C86" s="1">
        <v>0.22351299999999999</v>
      </c>
      <c r="D86" s="1">
        <v>6.7929299999999998E-2</v>
      </c>
      <c r="E86" s="1">
        <v>0.63646400000000003</v>
      </c>
      <c r="F86" s="1">
        <v>3.4924700000000003E-2</v>
      </c>
      <c r="G86" s="1">
        <v>1.6007</v>
      </c>
      <c r="H86" s="1">
        <v>1.15822</v>
      </c>
      <c r="I86" s="1">
        <v>0.964615</v>
      </c>
      <c r="J86" s="1">
        <v>1.6183900000000001E-2</v>
      </c>
      <c r="K86" s="1">
        <v>1.63669</v>
      </c>
      <c r="L86" s="1">
        <v>0.52404700000000004</v>
      </c>
      <c r="M86" s="1">
        <v>2.5965699999999998</v>
      </c>
      <c r="N86" s="1">
        <v>1.0475000000000001</v>
      </c>
      <c r="O86" s="1">
        <v>0.26583400000000001</v>
      </c>
      <c r="P86" s="1" t="s">
        <v>22</v>
      </c>
      <c r="Q86" s="1">
        <v>0.323911</v>
      </c>
      <c r="R86" s="1">
        <v>2.8201299999999998</v>
      </c>
      <c r="S86" s="1">
        <v>2.7882800000000001E-4</v>
      </c>
      <c r="T86" s="1">
        <v>0.28215699999999999</v>
      </c>
      <c r="U86" s="1">
        <v>1.4745600000000001</v>
      </c>
      <c r="V86" s="1" t="s">
        <v>23</v>
      </c>
      <c r="W86" s="1">
        <f>ABS(IK_diagnostics_degrees__3[[#This Row],[Column1]]-A85)</f>
        <v>4.3492269500000001E-4</v>
      </c>
      <c r="X86" s="1">
        <f>ABS(IK_diagnostics_degrees__3[[#This Row],[Column2]]-B85)</f>
        <v>0.38632</v>
      </c>
      <c r="Y86" s="1">
        <f>ABS(IK_diagnostics_degrees__3[[#This Row],[Column3]]-C85)</f>
        <v>0.21701414999999999</v>
      </c>
      <c r="Z86" s="1">
        <f>ABS(IK_diagnostics_degrees__3[[#This Row],[Column4]]-D85)</f>
        <v>6.1564719999999996E-2</v>
      </c>
      <c r="AA86" s="1">
        <f>ABS(IK_diagnostics_degrees__3[[#This Row],[Column5]]-E85)</f>
        <v>0.38733600000000001</v>
      </c>
      <c r="AB86" s="1">
        <f>ABS(IK_diagnostics_degrees__3[[#This Row],[Column6]]-F85)</f>
        <v>3.4822058000000003E-2</v>
      </c>
      <c r="AC86" s="1">
        <f>ABS(IK_diagnostics_degrees__3[[#This Row],[Column7]]-G85)</f>
        <v>0.644926</v>
      </c>
      <c r="AD86" s="1">
        <f>ABS(IK_diagnostics_degrees__3[[#This Row],[Column8]]-H85)</f>
        <v>0.17464999999999997</v>
      </c>
      <c r="AE86" s="1">
        <f>ABS(IK_diagnostics_degrees__3[[#This Row],[Column9]]-I85)</f>
        <v>0.21274499999999996</v>
      </c>
      <c r="AF86" s="1">
        <f>ABS(IK_diagnostics_degrees__3[[#This Row],[Column10]]-J85)</f>
        <v>1.4170000000000155E-4</v>
      </c>
      <c r="AG86" s="1">
        <f>ABS(IK_diagnostics_degrees__3[[#This Row],[Column11]]-K85)</f>
        <v>8.3960000000000035E-2</v>
      </c>
      <c r="AH86" s="1">
        <f>ABS(IK_diagnostics_degrees__3[[#This Row],[Column12]]-L85)</f>
        <v>3.4000000000000696E-3</v>
      </c>
      <c r="AI86" s="1">
        <f>ABS(IK_diagnostics_degrees__3[[#This Row],[Column13]]-M85)</f>
        <v>0.16416999999999993</v>
      </c>
      <c r="AJ86" s="1">
        <f>ABS(IK_diagnostics_degrees__3[[#This Row],[Column14]]-N85)</f>
        <v>0.5330499999999998</v>
      </c>
      <c r="AK86" s="1">
        <f>ABS(IK_diagnostics_degrees__3[[#This Row],[Column15]]-O85)</f>
        <v>0.26583400000000001</v>
      </c>
      <c r="AL86" s="1">
        <f>ABS(IK_diagnostics_degrees__3[[#This Row],[Column16]]-P85)</f>
        <v>0</v>
      </c>
      <c r="AM86" s="1">
        <f>ABS(IK_diagnostics_degrees__3[[#This Row],[Column17]]-Q85)</f>
        <v>6.6879999999999995E-2</v>
      </c>
      <c r="AN86" s="1">
        <f>ABS(IK_diagnostics_degrees__3[[#This Row],[Column18]]-R85)</f>
        <v>5.3019999999999623E-2</v>
      </c>
      <c r="AO86" s="1">
        <f>ABS(IK_diagnostics_degrees__3[[#This Row],[Column19]]-S85)</f>
        <v>2.7882800000000001E-4</v>
      </c>
      <c r="AP86" s="1">
        <f>ABS(IK_diagnostics_degrees__3[[#This Row],[Column20]]-T85)</f>
        <v>0.22262129999999999</v>
      </c>
      <c r="AQ86" s="1">
        <f>ABS(IK_diagnostics_degrees__3[[#This Row],[Column21]]-U85)</f>
        <v>0.14479999999999982</v>
      </c>
      <c r="AU86" s="3"/>
    </row>
    <row r="87" spans="1:48" x14ac:dyDescent="0.25">
      <c r="A87" s="1" t="s">
        <v>22</v>
      </c>
      <c r="B87" s="1">
        <v>1.5633600000000001</v>
      </c>
      <c r="C87" s="1" t="s">
        <v>22</v>
      </c>
      <c r="D87" s="1">
        <v>6.4610300000000004E-3</v>
      </c>
      <c r="E87" s="1">
        <v>1.63805</v>
      </c>
      <c r="F87" s="1" t="s">
        <v>22</v>
      </c>
      <c r="G87" s="1">
        <v>0.661802</v>
      </c>
      <c r="H87" s="1">
        <v>1.7041599999999999</v>
      </c>
      <c r="I87" s="1">
        <v>1.30976</v>
      </c>
      <c r="J87" s="1">
        <v>0.20346500000000001</v>
      </c>
      <c r="K87" s="1">
        <v>1.4605999999999999</v>
      </c>
      <c r="L87" s="1">
        <v>5.6457500000000001E-2</v>
      </c>
      <c r="M87" s="1">
        <v>8.7652400000000005E-2</v>
      </c>
      <c r="N87" s="1" t="s">
        <v>22</v>
      </c>
      <c r="O87" s="1">
        <v>0.19821800000000001</v>
      </c>
      <c r="P87" s="1">
        <v>1.12443E-2</v>
      </c>
      <c r="Q87" s="1">
        <v>0.335179</v>
      </c>
      <c r="R87" s="1">
        <v>1.9098200000000001</v>
      </c>
      <c r="S87" s="2">
        <v>4.0552900000000003E-5</v>
      </c>
      <c r="T87" s="1" t="s">
        <v>22</v>
      </c>
      <c r="U87" s="1">
        <v>1.0541</v>
      </c>
      <c r="V87" s="1" t="s">
        <v>23</v>
      </c>
      <c r="W87" s="1">
        <f>ABS(IK_diagnostics_degrees__3[[#This Row],[Column1]]-A86)</f>
        <v>4.3527000000000003E-4</v>
      </c>
      <c r="X87" s="1">
        <f>ABS(IK_diagnostics_degrees__3[[#This Row],[Column2]]-B86)</f>
        <v>0.41920000000000002</v>
      </c>
      <c r="Y87" s="1">
        <f>ABS(IK_diagnostics_degrees__3[[#This Row],[Column3]]-C86)</f>
        <v>0.22351299999999999</v>
      </c>
      <c r="Z87" s="1">
        <f>ABS(IK_diagnostics_degrees__3[[#This Row],[Column4]]-D86)</f>
        <v>6.1468269999999998E-2</v>
      </c>
      <c r="AA87" s="1">
        <f>ABS(IK_diagnostics_degrees__3[[#This Row],[Column5]]-E86)</f>
        <v>1.0015860000000001</v>
      </c>
      <c r="AB87" s="1">
        <f>ABS(IK_diagnostics_degrees__3[[#This Row],[Column6]]-F86)</f>
        <v>3.4924700000000003E-2</v>
      </c>
      <c r="AC87" s="1">
        <f>ABS(IK_diagnostics_degrees__3[[#This Row],[Column7]]-G86)</f>
        <v>0.93889800000000001</v>
      </c>
      <c r="AD87" s="1">
        <f>ABS(IK_diagnostics_degrees__3[[#This Row],[Column8]]-H86)</f>
        <v>0.54593999999999987</v>
      </c>
      <c r="AE87" s="1">
        <f>ABS(IK_diagnostics_degrees__3[[#This Row],[Column9]]-I86)</f>
        <v>0.34514500000000004</v>
      </c>
      <c r="AF87" s="1">
        <f>ABS(IK_diagnostics_degrees__3[[#This Row],[Column10]]-J86)</f>
        <v>0.18728110000000001</v>
      </c>
      <c r="AG87" s="1">
        <f>ABS(IK_diagnostics_degrees__3[[#This Row],[Column11]]-K86)</f>
        <v>0.17609000000000008</v>
      </c>
      <c r="AH87" s="1">
        <f>ABS(IK_diagnostics_degrees__3[[#This Row],[Column12]]-L86)</f>
        <v>0.46758950000000005</v>
      </c>
      <c r="AI87" s="1">
        <f>ABS(IK_diagnostics_degrees__3[[#This Row],[Column13]]-M86)</f>
        <v>2.5089175999999997</v>
      </c>
      <c r="AJ87" s="1">
        <f>ABS(IK_diagnostics_degrees__3[[#This Row],[Column14]]-N86)</f>
        <v>1.0475000000000001</v>
      </c>
      <c r="AK87" s="1">
        <f>ABS(IK_diagnostics_degrees__3[[#This Row],[Column15]]-O86)</f>
        <v>6.7616000000000009E-2</v>
      </c>
      <c r="AL87" s="1">
        <f>ABS(IK_diagnostics_degrees__3[[#This Row],[Column16]]-P86)</f>
        <v>1.12443E-2</v>
      </c>
      <c r="AM87" s="1">
        <f>ABS(IK_diagnostics_degrees__3[[#This Row],[Column17]]-Q86)</f>
        <v>1.1268E-2</v>
      </c>
      <c r="AN87" s="1">
        <f>ABS(IK_diagnostics_degrees__3[[#This Row],[Column18]]-R86)</f>
        <v>0.91030999999999973</v>
      </c>
      <c r="AO87" s="1">
        <f>ABS(IK_diagnostics_degrees__3[[#This Row],[Column19]]-S86)</f>
        <v>2.3827510000000001E-4</v>
      </c>
      <c r="AP87" s="1">
        <f>ABS(IK_diagnostics_degrees__3[[#This Row],[Column20]]-T86)</f>
        <v>0.28215699999999999</v>
      </c>
      <c r="AQ87" s="1">
        <f>ABS(IK_diagnostics_degrees__3[[#This Row],[Column21]]-U86)</f>
        <v>0.42046000000000006</v>
      </c>
      <c r="AU87" s="4"/>
    </row>
    <row r="88" spans="1:48" x14ac:dyDescent="0.25">
      <c r="A88" s="1" t="s">
        <v>22</v>
      </c>
      <c r="B88" s="1">
        <v>1.1994499999999999</v>
      </c>
      <c r="C88" s="1">
        <v>9.9106299999999994E-2</v>
      </c>
      <c r="D88" s="1">
        <v>6.0243199999999997E-3</v>
      </c>
      <c r="E88" s="1">
        <v>2.2875999999999999</v>
      </c>
      <c r="F88" s="1">
        <v>2.8178600000000002E-2</v>
      </c>
      <c r="G88" s="1">
        <v>1.2428699999999999</v>
      </c>
      <c r="H88" s="1">
        <v>1.6619699999999999</v>
      </c>
      <c r="I88" s="1">
        <v>1.28335</v>
      </c>
      <c r="J88" s="1" t="s">
        <v>22</v>
      </c>
      <c r="K88" s="1">
        <v>1.2583599999999999</v>
      </c>
      <c r="L88" s="1">
        <v>1.2664E-2</v>
      </c>
      <c r="M88" s="1">
        <v>2.9948499999999999E-2</v>
      </c>
      <c r="N88" s="1">
        <v>9.1449499999999998E-4</v>
      </c>
      <c r="O88" s="1">
        <v>1.07522E-2</v>
      </c>
      <c r="P88" s="1">
        <v>0.32910099999999998</v>
      </c>
      <c r="Q88" s="1">
        <v>1.2529699999999999</v>
      </c>
      <c r="R88" s="1">
        <v>2.3748800000000001</v>
      </c>
      <c r="S88" s="1" t="s">
        <v>22</v>
      </c>
      <c r="T88" s="1">
        <v>0.618363</v>
      </c>
      <c r="U88" s="1">
        <v>1.2290000000000001</v>
      </c>
      <c r="V88" s="1" t="s">
        <v>23</v>
      </c>
      <c r="W88" s="1">
        <f>ABS(IK_diagnostics_degrees__3[[#This Row],[Column1]]-A87)</f>
        <v>0</v>
      </c>
      <c r="X88" s="1">
        <f>ABS(IK_diagnostics_degrees__3[[#This Row],[Column2]]-B87)</f>
        <v>0.36391000000000018</v>
      </c>
      <c r="Y88" s="1">
        <f>ABS(IK_diagnostics_degrees__3[[#This Row],[Column3]]-C87)</f>
        <v>9.9106299999999994E-2</v>
      </c>
      <c r="Z88" s="1">
        <f>ABS(IK_diagnostics_degrees__3[[#This Row],[Column4]]-D87)</f>
        <v>4.3671000000000074E-4</v>
      </c>
      <c r="AA88" s="1">
        <f>ABS(IK_diagnostics_degrees__3[[#This Row],[Column5]]-E87)</f>
        <v>0.64954999999999985</v>
      </c>
      <c r="AB88" s="1">
        <f>ABS(IK_diagnostics_degrees__3[[#This Row],[Column6]]-F87)</f>
        <v>2.8178600000000002E-2</v>
      </c>
      <c r="AC88" s="1">
        <f>ABS(IK_diagnostics_degrees__3[[#This Row],[Column7]]-G87)</f>
        <v>0.58106799999999992</v>
      </c>
      <c r="AD88" s="1">
        <f>ABS(IK_diagnostics_degrees__3[[#This Row],[Column8]]-H87)</f>
        <v>4.218999999999995E-2</v>
      </c>
      <c r="AE88" s="1">
        <f>ABS(IK_diagnostics_degrees__3[[#This Row],[Column9]]-I87)</f>
        <v>2.6410000000000045E-2</v>
      </c>
      <c r="AF88" s="1">
        <f>ABS(IK_diagnostics_degrees__3[[#This Row],[Column10]]-J87)</f>
        <v>0.20346500000000001</v>
      </c>
      <c r="AG88" s="1">
        <f>ABS(IK_diagnostics_degrees__3[[#This Row],[Column11]]-K87)</f>
        <v>0.20223999999999998</v>
      </c>
      <c r="AH88" s="1">
        <f>ABS(IK_diagnostics_degrees__3[[#This Row],[Column12]]-L87)</f>
        <v>4.3793499999999999E-2</v>
      </c>
      <c r="AI88" s="1">
        <f>ABS(IK_diagnostics_degrees__3[[#This Row],[Column13]]-M87)</f>
        <v>5.7703900000000002E-2</v>
      </c>
      <c r="AJ88" s="1">
        <f>ABS(IK_diagnostics_degrees__3[[#This Row],[Column14]]-N87)</f>
        <v>9.1449499999999998E-4</v>
      </c>
      <c r="AK88" s="1">
        <f>ABS(IK_diagnostics_degrees__3[[#This Row],[Column15]]-O87)</f>
        <v>0.18746580000000002</v>
      </c>
      <c r="AL88" s="1">
        <f>ABS(IK_diagnostics_degrees__3[[#This Row],[Column16]]-P87)</f>
        <v>0.31785669999999999</v>
      </c>
      <c r="AM88" s="1">
        <f>ABS(IK_diagnostics_degrees__3[[#This Row],[Column17]]-Q87)</f>
        <v>0.91779099999999991</v>
      </c>
      <c r="AN88" s="1">
        <f>ABS(IK_diagnostics_degrees__3[[#This Row],[Column18]]-R87)</f>
        <v>0.46506000000000003</v>
      </c>
      <c r="AO88" s="1">
        <f>ABS(IK_diagnostics_degrees__3[[#This Row],[Column19]]-S87)</f>
        <v>4.0552900000000003E-5</v>
      </c>
      <c r="AP88" s="1">
        <f>ABS(IK_diagnostics_degrees__3[[#This Row],[Column20]]-T87)</f>
        <v>0.618363</v>
      </c>
      <c r="AQ88" s="1">
        <f>ABS(IK_diagnostics_degrees__3[[#This Row],[Column21]]-U87)</f>
        <v>0.17490000000000006</v>
      </c>
      <c r="AU88" s="3"/>
    </row>
    <row r="89" spans="1:48" x14ac:dyDescent="0.25">
      <c r="A89" s="1" t="s">
        <v>22</v>
      </c>
      <c r="B89" s="1">
        <v>1.11449</v>
      </c>
      <c r="C89" s="1">
        <v>8.6459900000000006E-2</v>
      </c>
      <c r="D89" s="1">
        <v>5.3270499999999998E-3</v>
      </c>
      <c r="E89" s="1">
        <v>2.38754</v>
      </c>
      <c r="F89" s="1" t="s">
        <v>22</v>
      </c>
      <c r="G89" s="1">
        <v>1.2830699999999999</v>
      </c>
      <c r="H89" s="1">
        <v>1.6655899999999999</v>
      </c>
      <c r="I89" s="1">
        <v>1.2567900000000001</v>
      </c>
      <c r="J89" s="1" t="s">
        <v>22</v>
      </c>
      <c r="K89" s="1">
        <v>1.2260599999999999</v>
      </c>
      <c r="L89" s="1">
        <v>7.78285E-3</v>
      </c>
      <c r="M89" s="1">
        <v>4.3177300000000002E-2</v>
      </c>
      <c r="N89" s="1" t="s">
        <v>22</v>
      </c>
      <c r="O89" s="1" t="s">
        <v>22</v>
      </c>
      <c r="P89" s="1">
        <v>0.34969</v>
      </c>
      <c r="Q89" s="1">
        <v>1.33606</v>
      </c>
      <c r="R89" s="1">
        <v>2.3853800000000001</v>
      </c>
      <c r="S89" s="1">
        <v>1.37341E-3</v>
      </c>
      <c r="T89" s="1">
        <v>0.56751300000000005</v>
      </c>
      <c r="U89" s="1">
        <v>1.29647</v>
      </c>
      <c r="V89" s="1" t="s">
        <v>23</v>
      </c>
      <c r="W89" s="1">
        <f>ABS(IK_diagnostics_degrees__3[[#This Row],[Column1]]-A88)</f>
        <v>0</v>
      </c>
      <c r="X89" s="1">
        <f>ABS(IK_diagnostics_degrees__3[[#This Row],[Column2]]-B88)</f>
        <v>8.4959999999999924E-2</v>
      </c>
      <c r="Y89" s="1">
        <f>ABS(IK_diagnostics_degrees__3[[#This Row],[Column3]]-C88)</f>
        <v>1.2646399999999988E-2</v>
      </c>
      <c r="Z89" s="1">
        <f>ABS(IK_diagnostics_degrees__3[[#This Row],[Column4]]-D88)</f>
        <v>6.9726999999999983E-4</v>
      </c>
      <c r="AA89" s="1">
        <f>ABS(IK_diagnostics_degrees__3[[#This Row],[Column5]]-E88)</f>
        <v>9.994000000000014E-2</v>
      </c>
      <c r="AB89" s="1">
        <f>ABS(IK_diagnostics_degrees__3[[#This Row],[Column6]]-F88)</f>
        <v>2.8178600000000002E-2</v>
      </c>
      <c r="AC89" s="1">
        <f>ABS(IK_diagnostics_degrees__3[[#This Row],[Column7]]-G88)</f>
        <v>4.0200000000000014E-2</v>
      </c>
      <c r="AD89" s="1">
        <f>ABS(IK_diagnostics_degrees__3[[#This Row],[Column8]]-H88)</f>
        <v>3.6199999999999566E-3</v>
      </c>
      <c r="AE89" s="1">
        <f>ABS(IK_diagnostics_degrees__3[[#This Row],[Column9]]-I88)</f>
        <v>2.6559999999999917E-2</v>
      </c>
      <c r="AF89" s="1">
        <f>ABS(IK_diagnostics_degrees__3[[#This Row],[Column10]]-J88)</f>
        <v>0</v>
      </c>
      <c r="AG89" s="1">
        <f>ABS(IK_diagnostics_degrees__3[[#This Row],[Column11]]-K88)</f>
        <v>3.2299999999999995E-2</v>
      </c>
      <c r="AH89" s="1">
        <f>ABS(IK_diagnostics_degrees__3[[#This Row],[Column12]]-L88)</f>
        <v>4.8811499999999999E-3</v>
      </c>
      <c r="AI89" s="1">
        <f>ABS(IK_diagnostics_degrees__3[[#This Row],[Column13]]-M88)</f>
        <v>1.3228800000000002E-2</v>
      </c>
      <c r="AJ89" s="1">
        <f>ABS(IK_diagnostics_degrees__3[[#This Row],[Column14]]-N88)</f>
        <v>9.1449499999999998E-4</v>
      </c>
      <c r="AK89" s="1">
        <f>ABS(IK_diagnostics_degrees__3[[#This Row],[Column15]]-O88)</f>
        <v>1.07522E-2</v>
      </c>
      <c r="AL89" s="1">
        <f>ABS(IK_diagnostics_degrees__3[[#This Row],[Column16]]-P88)</f>
        <v>2.0589000000000024E-2</v>
      </c>
      <c r="AM89" s="1">
        <f>ABS(IK_diagnostics_degrees__3[[#This Row],[Column17]]-Q88)</f>
        <v>8.3090000000000108E-2</v>
      </c>
      <c r="AN89" s="1">
        <f>ABS(IK_diagnostics_degrees__3[[#This Row],[Column18]]-R88)</f>
        <v>1.0499999999999954E-2</v>
      </c>
      <c r="AO89" s="1">
        <f>ABS(IK_diagnostics_degrees__3[[#This Row],[Column19]]-S88)</f>
        <v>1.37341E-3</v>
      </c>
      <c r="AP89" s="1">
        <f>ABS(IK_diagnostics_degrees__3[[#This Row],[Column20]]-T88)</f>
        <v>5.0849999999999951E-2</v>
      </c>
      <c r="AQ89" s="1">
        <f>ABS(IK_diagnostics_degrees__3[[#This Row],[Column21]]-U88)</f>
        <v>6.7469999999999919E-2</v>
      </c>
      <c r="AU89" s="4"/>
    </row>
    <row r="90" spans="1:48" x14ac:dyDescent="0.25">
      <c r="A90" s="1" t="s">
        <v>22</v>
      </c>
      <c r="B90" s="1">
        <v>1.1044400000000001</v>
      </c>
      <c r="C90" s="1">
        <v>7.6697500000000002E-2</v>
      </c>
      <c r="D90" s="1" t="s">
        <v>22</v>
      </c>
      <c r="E90" s="1">
        <v>2.4048400000000001</v>
      </c>
      <c r="F90" s="1" t="s">
        <v>22</v>
      </c>
      <c r="G90" s="1">
        <v>1.2823800000000001</v>
      </c>
      <c r="H90" s="1">
        <v>1.6644699999999999</v>
      </c>
      <c r="I90" s="1">
        <v>1.25254</v>
      </c>
      <c r="J90" s="1" t="s">
        <v>22</v>
      </c>
      <c r="K90" s="1">
        <v>1.2199199999999999</v>
      </c>
      <c r="L90" s="1" t="s">
        <v>22</v>
      </c>
      <c r="M90" s="1">
        <v>4.1536700000000003E-2</v>
      </c>
      <c r="N90" s="1" t="s">
        <v>22</v>
      </c>
      <c r="O90" s="1" t="s">
        <v>22</v>
      </c>
      <c r="P90" s="1">
        <v>0.37575799999999998</v>
      </c>
      <c r="Q90" s="1">
        <v>1.34361</v>
      </c>
      <c r="R90" s="1">
        <v>2.3717700000000002</v>
      </c>
      <c r="S90" s="1">
        <v>8.9368900000000003E-4</v>
      </c>
      <c r="T90" s="1">
        <v>0.52187399999999995</v>
      </c>
      <c r="U90" s="1">
        <v>1.2973399999999999</v>
      </c>
      <c r="V90" s="1" t="s">
        <v>23</v>
      </c>
      <c r="W90" s="1">
        <f>ABS(IK_diagnostics_degrees__3[[#This Row],[Column1]]-A89)</f>
        <v>0</v>
      </c>
      <c r="X90" s="1">
        <f>ABS(IK_diagnostics_degrees__3[[#This Row],[Column2]]-B89)</f>
        <v>1.0049999999999892E-2</v>
      </c>
      <c r="Y90" s="1">
        <f>ABS(IK_diagnostics_degrees__3[[#This Row],[Column3]]-C89)</f>
        <v>9.7624000000000044E-3</v>
      </c>
      <c r="Z90" s="1">
        <f>ABS(IK_diagnostics_degrees__3[[#This Row],[Column4]]-D89)</f>
        <v>5.3270499999999998E-3</v>
      </c>
      <c r="AA90" s="1">
        <f>ABS(IK_diagnostics_degrees__3[[#This Row],[Column5]]-E89)</f>
        <v>1.7300000000000093E-2</v>
      </c>
      <c r="AB90" s="1">
        <f>ABS(IK_diagnostics_degrees__3[[#This Row],[Column6]]-F89)</f>
        <v>0</v>
      </c>
      <c r="AC90" s="1">
        <f>ABS(IK_diagnostics_degrees__3[[#This Row],[Column7]]-G89)</f>
        <v>6.8999999999985739E-4</v>
      </c>
      <c r="AD90" s="1">
        <f>ABS(IK_diagnostics_degrees__3[[#This Row],[Column8]]-H89)</f>
        <v>1.1200000000000099E-3</v>
      </c>
      <c r="AE90" s="1">
        <f>ABS(IK_diagnostics_degrees__3[[#This Row],[Column9]]-I89)</f>
        <v>4.250000000000087E-3</v>
      </c>
      <c r="AF90" s="1">
        <f>ABS(IK_diagnostics_degrees__3[[#This Row],[Column10]]-J89)</f>
        <v>0</v>
      </c>
      <c r="AG90" s="1">
        <f>ABS(IK_diagnostics_degrees__3[[#This Row],[Column11]]-K89)</f>
        <v>6.1400000000000343E-3</v>
      </c>
      <c r="AH90" s="1">
        <f>ABS(IK_diagnostics_degrees__3[[#This Row],[Column12]]-L89)</f>
        <v>7.78285E-3</v>
      </c>
      <c r="AI90" s="1">
        <f>ABS(IK_diagnostics_degrees__3[[#This Row],[Column13]]-M89)</f>
        <v>1.640599999999999E-3</v>
      </c>
      <c r="AJ90" s="1">
        <f>ABS(IK_diagnostics_degrees__3[[#This Row],[Column14]]-N89)</f>
        <v>0</v>
      </c>
      <c r="AK90" s="1">
        <f>ABS(IK_diagnostics_degrees__3[[#This Row],[Column15]]-O89)</f>
        <v>0</v>
      </c>
      <c r="AL90" s="1">
        <f>ABS(IK_diagnostics_degrees__3[[#This Row],[Column16]]-P89)</f>
        <v>2.606799999999998E-2</v>
      </c>
      <c r="AM90" s="1">
        <f>ABS(IK_diagnostics_degrees__3[[#This Row],[Column17]]-Q89)</f>
        <v>7.5499999999999456E-3</v>
      </c>
      <c r="AN90" s="1">
        <f>ABS(IK_diagnostics_degrees__3[[#This Row],[Column18]]-R89)</f>
        <v>1.36099999999999E-2</v>
      </c>
      <c r="AO90" s="1">
        <f>ABS(IK_diagnostics_degrees__3[[#This Row],[Column19]]-S89)</f>
        <v>4.7972100000000001E-4</v>
      </c>
      <c r="AP90" s="1">
        <f>ABS(IK_diagnostics_degrees__3[[#This Row],[Column20]]-T89)</f>
        <v>4.5639000000000096E-2</v>
      </c>
      <c r="AQ90" s="1">
        <f>ABS(IK_diagnostics_degrees__3[[#This Row],[Column21]]-U89)</f>
        <v>8.6999999999992639E-4</v>
      </c>
      <c r="AU90" s="3"/>
    </row>
    <row r="91" spans="1:48" x14ac:dyDescent="0.25">
      <c r="A91" s="1" t="s">
        <v>22</v>
      </c>
      <c r="B91" s="1">
        <v>1.09799</v>
      </c>
      <c r="C91" s="1">
        <v>7.4158799999999997E-2</v>
      </c>
      <c r="D91" s="1" t="s">
        <v>22</v>
      </c>
      <c r="E91" s="1">
        <v>2.41296</v>
      </c>
      <c r="F91" s="1" t="s">
        <v>22</v>
      </c>
      <c r="G91" s="1">
        <v>1.28491</v>
      </c>
      <c r="H91" s="1">
        <v>1.6586700000000001</v>
      </c>
      <c r="I91" s="1">
        <v>1.2528600000000001</v>
      </c>
      <c r="J91" s="1" t="s">
        <v>22</v>
      </c>
      <c r="K91" s="1">
        <v>1.2177899999999999</v>
      </c>
      <c r="L91" s="1" t="s">
        <v>22</v>
      </c>
      <c r="M91" s="1">
        <v>3.9860600000000003E-2</v>
      </c>
      <c r="N91" s="1" t="s">
        <v>22</v>
      </c>
      <c r="O91" s="1" t="s">
        <v>22</v>
      </c>
      <c r="P91" s="1">
        <v>0.37716100000000002</v>
      </c>
      <c r="Q91" s="1">
        <v>1.34802</v>
      </c>
      <c r="R91" s="1">
        <v>2.3775200000000001</v>
      </c>
      <c r="S91" s="1">
        <v>1.07223E-3</v>
      </c>
      <c r="T91" s="1">
        <v>0.51832100000000003</v>
      </c>
      <c r="U91" s="1">
        <v>1.30522</v>
      </c>
      <c r="V91" s="1" t="s">
        <v>23</v>
      </c>
      <c r="W91" s="1">
        <f>ABS(IK_diagnostics_degrees__3[[#This Row],[Column1]]-A90)</f>
        <v>0</v>
      </c>
      <c r="X91" s="1">
        <f>ABS(IK_diagnostics_degrees__3[[#This Row],[Column2]]-B90)</f>
        <v>6.4500000000000668E-3</v>
      </c>
      <c r="Y91" s="1">
        <f>ABS(IK_diagnostics_degrees__3[[#This Row],[Column3]]-C90)</f>
        <v>2.5387000000000048E-3</v>
      </c>
      <c r="Z91" s="1">
        <f>ABS(IK_diagnostics_degrees__3[[#This Row],[Column4]]-D90)</f>
        <v>0</v>
      </c>
      <c r="AA91" s="1">
        <f>ABS(IK_diagnostics_degrees__3[[#This Row],[Column5]]-E90)</f>
        <v>8.1199999999999051E-3</v>
      </c>
      <c r="AB91" s="1">
        <f>ABS(IK_diagnostics_degrees__3[[#This Row],[Column6]]-F90)</f>
        <v>0</v>
      </c>
      <c r="AC91" s="1">
        <f>ABS(IK_diagnostics_degrees__3[[#This Row],[Column7]]-G90)</f>
        <v>2.5299999999999212E-3</v>
      </c>
      <c r="AD91" s="1">
        <f>ABS(IK_diagnostics_degrees__3[[#This Row],[Column8]]-H90)</f>
        <v>5.7999999999998053E-3</v>
      </c>
      <c r="AE91" s="1">
        <f>ABS(IK_diagnostics_degrees__3[[#This Row],[Column9]]-I90)</f>
        <v>3.2000000000009798E-4</v>
      </c>
      <c r="AF91" s="1">
        <f>ABS(IK_diagnostics_degrees__3[[#This Row],[Column10]]-J90)</f>
        <v>0</v>
      </c>
      <c r="AG91" s="1">
        <f>ABS(IK_diagnostics_degrees__3[[#This Row],[Column11]]-K90)</f>
        <v>2.1299999999999653E-3</v>
      </c>
      <c r="AH91" s="1">
        <f>ABS(IK_diagnostics_degrees__3[[#This Row],[Column12]]-L90)</f>
        <v>0</v>
      </c>
      <c r="AI91" s="1">
        <f>ABS(IK_diagnostics_degrees__3[[#This Row],[Column13]]-M90)</f>
        <v>1.6760999999999998E-3</v>
      </c>
      <c r="AJ91" s="1">
        <f>ABS(IK_diagnostics_degrees__3[[#This Row],[Column14]]-N90)</f>
        <v>0</v>
      </c>
      <c r="AK91" s="1">
        <f>ABS(IK_diagnostics_degrees__3[[#This Row],[Column15]]-O90)</f>
        <v>0</v>
      </c>
      <c r="AL91" s="1">
        <f>ABS(IK_diagnostics_degrees__3[[#This Row],[Column16]]-P90)</f>
        <v>1.4030000000000431E-3</v>
      </c>
      <c r="AM91" s="1">
        <f>ABS(IK_diagnostics_degrees__3[[#This Row],[Column17]]-Q90)</f>
        <v>4.410000000000025E-3</v>
      </c>
      <c r="AN91" s="1">
        <f>ABS(IK_diagnostics_degrees__3[[#This Row],[Column18]]-R90)</f>
        <v>5.7499999999999218E-3</v>
      </c>
      <c r="AO91" s="1">
        <f>ABS(IK_diagnostics_degrees__3[[#This Row],[Column19]]-S90)</f>
        <v>1.7854099999999994E-4</v>
      </c>
      <c r="AP91" s="1">
        <f>ABS(IK_diagnostics_degrees__3[[#This Row],[Column20]]-T90)</f>
        <v>3.5529999999999173E-3</v>
      </c>
      <c r="AQ91" s="1">
        <f>ABS(IK_diagnostics_degrees__3[[#This Row],[Column21]]-U90)</f>
        <v>7.8800000000001091E-3</v>
      </c>
      <c r="AU91" s="4"/>
    </row>
    <row r="92" spans="1:48" x14ac:dyDescent="0.25">
      <c r="A92" s="1" t="s">
        <v>22</v>
      </c>
      <c r="B92" s="1">
        <v>1.08317</v>
      </c>
      <c r="C92" s="1">
        <v>6.7797099999999999E-2</v>
      </c>
      <c r="D92" s="1" t="s">
        <v>22</v>
      </c>
      <c r="E92" s="1">
        <v>2.4356100000000001</v>
      </c>
      <c r="F92" s="1" t="s">
        <v>22</v>
      </c>
      <c r="G92" s="1">
        <v>1.28746</v>
      </c>
      <c r="H92" s="1">
        <v>1.6517599999999999</v>
      </c>
      <c r="I92" s="1">
        <v>1.25084</v>
      </c>
      <c r="J92" s="1" t="s">
        <v>22</v>
      </c>
      <c r="K92" s="1">
        <v>1.21427</v>
      </c>
      <c r="L92" s="1" t="s">
        <v>22</v>
      </c>
      <c r="M92" s="1">
        <v>5.3286E-2</v>
      </c>
      <c r="N92" s="1" t="s">
        <v>22</v>
      </c>
      <c r="O92" s="1" t="s">
        <v>22</v>
      </c>
      <c r="P92" s="1">
        <v>0.37709500000000001</v>
      </c>
      <c r="Q92" s="1">
        <v>1.36934</v>
      </c>
      <c r="R92" s="1">
        <v>2.3824999999999998</v>
      </c>
      <c r="S92" s="1">
        <v>1.3770799999999999E-3</v>
      </c>
      <c r="T92" s="1">
        <v>0.46444800000000003</v>
      </c>
      <c r="U92" s="1">
        <v>1.3046899999999999</v>
      </c>
      <c r="V92" s="1" t="s">
        <v>23</v>
      </c>
      <c r="W92" s="1">
        <f>ABS(IK_diagnostics_degrees__3[[#This Row],[Column1]]-A91)</f>
        <v>0</v>
      </c>
      <c r="X92" s="1">
        <f>ABS(IK_diagnostics_degrees__3[[#This Row],[Column2]]-B91)</f>
        <v>1.4820000000000055E-2</v>
      </c>
      <c r="Y92" s="1">
        <f>ABS(IK_diagnostics_degrees__3[[#This Row],[Column3]]-C91)</f>
        <v>6.3616999999999979E-3</v>
      </c>
      <c r="Z92" s="1">
        <f>ABS(IK_diagnostics_degrees__3[[#This Row],[Column4]]-D91)</f>
        <v>0</v>
      </c>
      <c r="AA92" s="1">
        <f>ABS(IK_diagnostics_degrees__3[[#This Row],[Column5]]-E91)</f>
        <v>2.2650000000000059E-2</v>
      </c>
      <c r="AB92" s="1">
        <f>ABS(IK_diagnostics_degrees__3[[#This Row],[Column6]]-F91)</f>
        <v>0</v>
      </c>
      <c r="AC92" s="1">
        <f>ABS(IK_diagnostics_degrees__3[[#This Row],[Column7]]-G91)</f>
        <v>2.5500000000000522E-3</v>
      </c>
      <c r="AD92" s="1">
        <f>ABS(IK_diagnostics_degrees__3[[#This Row],[Column8]]-H91)</f>
        <v>6.9100000000001938E-3</v>
      </c>
      <c r="AE92" s="1">
        <f>ABS(IK_diagnostics_degrees__3[[#This Row],[Column9]]-I91)</f>
        <v>2.0200000000001328E-3</v>
      </c>
      <c r="AF92" s="1">
        <f>ABS(IK_diagnostics_degrees__3[[#This Row],[Column10]]-J91)</f>
        <v>0</v>
      </c>
      <c r="AG92" s="1">
        <f>ABS(IK_diagnostics_degrees__3[[#This Row],[Column11]]-K91)</f>
        <v>3.5199999999999676E-3</v>
      </c>
      <c r="AH92" s="1">
        <f>ABS(IK_diagnostics_degrees__3[[#This Row],[Column12]]-L91)</f>
        <v>0</v>
      </c>
      <c r="AI92" s="1">
        <f>ABS(IK_diagnostics_degrees__3[[#This Row],[Column13]]-M91)</f>
        <v>1.3425399999999997E-2</v>
      </c>
      <c r="AJ92" s="1">
        <f>ABS(IK_diagnostics_degrees__3[[#This Row],[Column14]]-N91)</f>
        <v>0</v>
      </c>
      <c r="AK92" s="1">
        <f>ABS(IK_diagnostics_degrees__3[[#This Row],[Column15]]-O91)</f>
        <v>0</v>
      </c>
      <c r="AL92" s="1">
        <f>ABS(IK_diagnostics_degrees__3[[#This Row],[Column16]]-P91)</f>
        <v>6.6000000000010495E-5</v>
      </c>
      <c r="AM92" s="1">
        <f>ABS(IK_diagnostics_degrees__3[[#This Row],[Column17]]-Q91)</f>
        <v>2.1320000000000006E-2</v>
      </c>
      <c r="AN92" s="1">
        <f>ABS(IK_diagnostics_degrees__3[[#This Row],[Column18]]-R91)</f>
        <v>4.9799999999997624E-3</v>
      </c>
      <c r="AO92" s="1">
        <f>ABS(IK_diagnostics_degrees__3[[#This Row],[Column19]]-S91)</f>
        <v>3.0484999999999996E-4</v>
      </c>
      <c r="AP92" s="1">
        <f>ABS(IK_diagnostics_degrees__3[[#This Row],[Column20]]-T91)</f>
        <v>5.3873000000000004E-2</v>
      </c>
      <c r="AQ92" s="1">
        <f>ABS(IK_diagnostics_degrees__3[[#This Row],[Column21]]-U91)</f>
        <v>5.3000000000014147E-4</v>
      </c>
      <c r="AU92" s="3"/>
    </row>
    <row r="93" spans="1:48" x14ac:dyDescent="0.25">
      <c r="A93" s="1" t="s">
        <v>22</v>
      </c>
      <c r="B93" s="1">
        <v>1.0816399999999999</v>
      </c>
      <c r="C93" s="1">
        <v>6.3062699999999999E-2</v>
      </c>
      <c r="D93" s="1" t="s">
        <v>22</v>
      </c>
      <c r="E93" s="1">
        <v>2.4370699999999998</v>
      </c>
      <c r="F93" s="1" t="s">
        <v>22</v>
      </c>
      <c r="G93" s="1">
        <v>1.28915</v>
      </c>
      <c r="H93" s="1">
        <v>1.63906</v>
      </c>
      <c r="I93" s="1">
        <v>1.2554000000000001</v>
      </c>
      <c r="J93" s="1" t="s">
        <v>22</v>
      </c>
      <c r="K93" s="1">
        <v>1.2144699999999999</v>
      </c>
      <c r="L93" s="1" t="s">
        <v>22</v>
      </c>
      <c r="M93" s="1">
        <v>6.0751300000000001E-2</v>
      </c>
      <c r="N93" s="1" t="s">
        <v>22</v>
      </c>
      <c r="O93" s="1" t="s">
        <v>22</v>
      </c>
      <c r="P93" s="1">
        <v>0.38598900000000003</v>
      </c>
      <c r="Q93" s="1">
        <v>1.3728800000000001</v>
      </c>
      <c r="R93" s="1">
        <v>2.3896999999999999</v>
      </c>
      <c r="S93" s="1">
        <v>1.9042E-3</v>
      </c>
      <c r="T93" s="1">
        <v>0.43570799999999998</v>
      </c>
      <c r="U93" s="1">
        <v>1.3118000000000001</v>
      </c>
      <c r="V93" s="1" t="s">
        <v>23</v>
      </c>
      <c r="W93" s="1">
        <f>ABS(IK_diagnostics_degrees__3[[#This Row],[Column1]]-A92)</f>
        <v>0</v>
      </c>
      <c r="X93" s="1">
        <f>ABS(IK_diagnostics_degrees__3[[#This Row],[Column2]]-B92)</f>
        <v>1.5300000000000313E-3</v>
      </c>
      <c r="Y93" s="1">
        <f>ABS(IK_diagnostics_degrees__3[[#This Row],[Column3]]-C92)</f>
        <v>4.7343999999999997E-3</v>
      </c>
      <c r="Z93" s="1">
        <f>ABS(IK_diagnostics_degrees__3[[#This Row],[Column4]]-D92)</f>
        <v>0</v>
      </c>
      <c r="AA93" s="1">
        <f>ABS(IK_diagnostics_degrees__3[[#This Row],[Column5]]-E92)</f>
        <v>1.4599999999997948E-3</v>
      </c>
      <c r="AB93" s="1">
        <f>ABS(IK_diagnostics_degrees__3[[#This Row],[Column6]]-F92)</f>
        <v>0</v>
      </c>
      <c r="AC93" s="1">
        <f>ABS(IK_diagnostics_degrees__3[[#This Row],[Column7]]-G92)</f>
        <v>1.6899999999999693E-3</v>
      </c>
      <c r="AD93" s="1">
        <f>ABS(IK_diagnostics_degrees__3[[#This Row],[Column8]]-H92)</f>
        <v>1.2699999999999934E-2</v>
      </c>
      <c r="AE93" s="1">
        <f>ABS(IK_diagnostics_degrees__3[[#This Row],[Column9]]-I92)</f>
        <v>4.5600000000001195E-3</v>
      </c>
      <c r="AF93" s="1">
        <f>ABS(IK_diagnostics_degrees__3[[#This Row],[Column10]]-J92)</f>
        <v>0</v>
      </c>
      <c r="AG93" s="1">
        <f>ABS(IK_diagnostics_degrees__3[[#This Row],[Column11]]-K92)</f>
        <v>1.9999999999997797E-4</v>
      </c>
      <c r="AH93" s="1">
        <f>ABS(IK_diagnostics_degrees__3[[#This Row],[Column12]]-L92)</f>
        <v>0</v>
      </c>
      <c r="AI93" s="1">
        <f>ABS(IK_diagnostics_degrees__3[[#This Row],[Column13]]-M92)</f>
        <v>7.4653000000000011E-3</v>
      </c>
      <c r="AJ93" s="1">
        <f>ABS(IK_diagnostics_degrees__3[[#This Row],[Column14]]-N92)</f>
        <v>0</v>
      </c>
      <c r="AK93" s="1">
        <f>ABS(IK_diagnostics_degrees__3[[#This Row],[Column15]]-O92)</f>
        <v>0</v>
      </c>
      <c r="AL93" s="1">
        <f>ABS(IK_diagnostics_degrees__3[[#This Row],[Column16]]-P92)</f>
        <v>8.894000000000013E-3</v>
      </c>
      <c r="AM93" s="1">
        <f>ABS(IK_diagnostics_degrees__3[[#This Row],[Column17]]-Q92)</f>
        <v>3.5400000000000986E-3</v>
      </c>
      <c r="AN93" s="1">
        <f>ABS(IK_diagnostics_degrees__3[[#This Row],[Column18]]-R92)</f>
        <v>7.2000000000000952E-3</v>
      </c>
      <c r="AO93" s="1">
        <f>ABS(IK_diagnostics_degrees__3[[#This Row],[Column19]]-S92)</f>
        <v>5.2712000000000006E-4</v>
      </c>
      <c r="AP93" s="1">
        <f>ABS(IK_diagnostics_degrees__3[[#This Row],[Column20]]-T92)</f>
        <v>2.8740000000000043E-2</v>
      </c>
      <c r="AQ93" s="1">
        <f>ABS(IK_diagnostics_degrees__3[[#This Row],[Column21]]-U92)</f>
        <v>7.1100000000001717E-3</v>
      </c>
      <c r="AU93" s="4"/>
    </row>
    <row r="94" spans="1:48" x14ac:dyDescent="0.25">
      <c r="A94" s="1" t="s">
        <v>22</v>
      </c>
      <c r="B94" s="1">
        <v>1.0756699999999999</v>
      </c>
      <c r="C94" s="1">
        <v>5.9991700000000002E-2</v>
      </c>
      <c r="D94" s="1" t="s">
        <v>22</v>
      </c>
      <c r="E94" s="1">
        <v>2.4443800000000002</v>
      </c>
      <c r="F94" s="1" t="s">
        <v>22</v>
      </c>
      <c r="G94" s="1">
        <v>1.2896099999999999</v>
      </c>
      <c r="H94" s="1">
        <v>1.63005</v>
      </c>
      <c r="I94" s="1">
        <v>1.26006</v>
      </c>
      <c r="J94" s="1" t="s">
        <v>22</v>
      </c>
      <c r="K94" s="1">
        <v>1.2146600000000001</v>
      </c>
      <c r="L94" s="1" t="s">
        <v>22</v>
      </c>
      <c r="M94" s="1">
        <v>6.6949499999999995E-2</v>
      </c>
      <c r="N94" s="1" t="s">
        <v>22</v>
      </c>
      <c r="O94" s="1" t="s">
        <v>22</v>
      </c>
      <c r="P94" s="1">
        <v>0.38933299999999998</v>
      </c>
      <c r="Q94" s="1">
        <v>1.37504</v>
      </c>
      <c r="R94" s="1">
        <v>2.3971800000000001</v>
      </c>
      <c r="S94" s="1">
        <v>2.30387E-3</v>
      </c>
      <c r="T94" s="1">
        <v>0.40070899999999998</v>
      </c>
      <c r="U94" s="1">
        <v>1.3199799999999999</v>
      </c>
      <c r="V94" s="1" t="s">
        <v>23</v>
      </c>
      <c r="W94" s="1">
        <f>ABS(IK_diagnostics_degrees__3[[#This Row],[Column1]]-A93)</f>
        <v>0</v>
      </c>
      <c r="X94" s="1">
        <f>ABS(IK_diagnostics_degrees__3[[#This Row],[Column2]]-B93)</f>
        <v>5.9700000000000308E-3</v>
      </c>
      <c r="Y94" s="1">
        <f>ABS(IK_diagnostics_degrees__3[[#This Row],[Column3]]-C93)</f>
        <v>3.0709999999999973E-3</v>
      </c>
      <c r="Z94" s="1">
        <f>ABS(IK_diagnostics_degrees__3[[#This Row],[Column4]]-D93)</f>
        <v>0</v>
      </c>
      <c r="AA94" s="1">
        <f>ABS(IK_diagnostics_degrees__3[[#This Row],[Column5]]-E93)</f>
        <v>7.3100000000003718E-3</v>
      </c>
      <c r="AB94" s="1">
        <f>ABS(IK_diagnostics_degrees__3[[#This Row],[Column6]]-F93)</f>
        <v>0</v>
      </c>
      <c r="AC94" s="1">
        <f>ABS(IK_diagnostics_degrees__3[[#This Row],[Column7]]-G93)</f>
        <v>4.5999999999990493E-4</v>
      </c>
      <c r="AD94" s="1">
        <f>ABS(IK_diagnostics_degrees__3[[#This Row],[Column8]]-H93)</f>
        <v>9.0099999999999625E-3</v>
      </c>
      <c r="AE94" s="1">
        <f>ABS(IK_diagnostics_degrees__3[[#This Row],[Column9]]-I93)</f>
        <v>4.6599999999998865E-3</v>
      </c>
      <c r="AF94" s="1">
        <f>ABS(IK_diagnostics_degrees__3[[#This Row],[Column10]]-J93)</f>
        <v>0</v>
      </c>
      <c r="AG94" s="1">
        <f>ABS(IK_diagnostics_degrees__3[[#This Row],[Column11]]-K93)</f>
        <v>1.9000000000013451E-4</v>
      </c>
      <c r="AH94" s="1">
        <f>ABS(IK_diagnostics_degrees__3[[#This Row],[Column12]]-L93)</f>
        <v>0</v>
      </c>
      <c r="AI94" s="1">
        <f>ABS(IK_diagnostics_degrees__3[[#This Row],[Column13]]-M93)</f>
        <v>6.198199999999994E-3</v>
      </c>
      <c r="AJ94" s="1">
        <f>ABS(IK_diagnostics_degrees__3[[#This Row],[Column14]]-N93)</f>
        <v>0</v>
      </c>
      <c r="AK94" s="1">
        <f>ABS(IK_diagnostics_degrees__3[[#This Row],[Column15]]-O93)</f>
        <v>0</v>
      </c>
      <c r="AL94" s="1">
        <f>ABS(IK_diagnostics_degrees__3[[#This Row],[Column16]]-P93)</f>
        <v>3.3439999999999581E-3</v>
      </c>
      <c r="AM94" s="1">
        <f>ABS(IK_diagnostics_degrees__3[[#This Row],[Column17]]-Q93)</f>
        <v>2.1599999999999397E-3</v>
      </c>
      <c r="AN94" s="1">
        <f>ABS(IK_diagnostics_degrees__3[[#This Row],[Column18]]-R93)</f>
        <v>7.4800000000001532E-3</v>
      </c>
      <c r="AO94" s="1">
        <f>ABS(IK_diagnostics_degrees__3[[#This Row],[Column19]]-S93)</f>
        <v>3.9966999999999997E-4</v>
      </c>
      <c r="AP94" s="1">
        <f>ABS(IK_diagnostics_degrees__3[[#This Row],[Column20]]-T93)</f>
        <v>3.4999000000000002E-2</v>
      </c>
      <c r="AQ94" s="1">
        <f>ABS(IK_diagnostics_degrees__3[[#This Row],[Column21]]-U93)</f>
        <v>8.1799999999998541E-3</v>
      </c>
      <c r="AU94" s="3"/>
    </row>
    <row r="95" spans="1:48" x14ac:dyDescent="0.25">
      <c r="A95" s="1" t="s">
        <v>22</v>
      </c>
      <c r="B95" s="1">
        <v>1.07039</v>
      </c>
      <c r="C95" s="1">
        <v>5.8184600000000003E-2</v>
      </c>
      <c r="D95" s="1" t="s">
        <v>22</v>
      </c>
      <c r="E95" s="1">
        <v>2.4508299999999998</v>
      </c>
      <c r="F95" s="1" t="s">
        <v>22</v>
      </c>
      <c r="G95" s="1">
        <v>1.2915300000000001</v>
      </c>
      <c r="H95" s="1">
        <v>1.6243700000000001</v>
      </c>
      <c r="I95" s="1">
        <v>1.26254</v>
      </c>
      <c r="J95" s="1" t="s">
        <v>22</v>
      </c>
      <c r="K95" s="1">
        <v>1.2135400000000001</v>
      </c>
      <c r="L95" s="1" t="s">
        <v>22</v>
      </c>
      <c r="M95" s="1">
        <v>6.9961400000000007E-2</v>
      </c>
      <c r="N95" s="1" t="s">
        <v>22</v>
      </c>
      <c r="O95" s="1" t="s">
        <v>22</v>
      </c>
      <c r="P95" s="1">
        <v>0.397119</v>
      </c>
      <c r="Q95" s="1">
        <v>1.3799699999999999</v>
      </c>
      <c r="R95" s="1">
        <v>2.3997299999999999</v>
      </c>
      <c r="S95" s="1">
        <v>8.7675500000000007E-3</v>
      </c>
      <c r="T95" s="1">
        <v>0.39632000000000001</v>
      </c>
      <c r="U95" s="1">
        <v>1.3209599999999999</v>
      </c>
      <c r="V95" s="1" t="s">
        <v>23</v>
      </c>
      <c r="W95" s="1">
        <f>ABS(IK_diagnostics_degrees__3[[#This Row],[Column1]]-A94)</f>
        <v>0</v>
      </c>
      <c r="X95" s="1">
        <f>ABS(IK_diagnostics_degrees__3[[#This Row],[Column2]]-B94)</f>
        <v>5.2799999999999514E-3</v>
      </c>
      <c r="Y95" s="1">
        <f>ABS(IK_diagnostics_degrees__3[[#This Row],[Column3]]-C94)</f>
        <v>1.807099999999999E-3</v>
      </c>
      <c r="Z95" s="1">
        <f>ABS(IK_diagnostics_degrees__3[[#This Row],[Column4]]-D94)</f>
        <v>0</v>
      </c>
      <c r="AA95" s="1">
        <f>ABS(IK_diagnostics_degrees__3[[#This Row],[Column5]]-E94)</f>
        <v>6.4499999999996227E-3</v>
      </c>
      <c r="AB95" s="1">
        <f>ABS(IK_diagnostics_degrees__3[[#This Row],[Column6]]-F94)</f>
        <v>0</v>
      </c>
      <c r="AC95" s="1">
        <f>ABS(IK_diagnostics_degrees__3[[#This Row],[Column7]]-G94)</f>
        <v>1.9200000000001438E-3</v>
      </c>
      <c r="AD95" s="1">
        <f>ABS(IK_diagnostics_degrees__3[[#This Row],[Column8]]-H94)</f>
        <v>5.6799999999999073E-3</v>
      </c>
      <c r="AE95" s="1">
        <f>ABS(IK_diagnostics_degrees__3[[#This Row],[Column9]]-I94)</f>
        <v>2.4800000000000377E-3</v>
      </c>
      <c r="AF95" s="1">
        <f>ABS(IK_diagnostics_degrees__3[[#This Row],[Column10]]-J94)</f>
        <v>0</v>
      </c>
      <c r="AG95" s="1">
        <f>ABS(IK_diagnostics_degrees__3[[#This Row],[Column11]]-K94)</f>
        <v>1.1200000000000099E-3</v>
      </c>
      <c r="AH95" s="1">
        <f>ABS(IK_diagnostics_degrees__3[[#This Row],[Column12]]-L94)</f>
        <v>0</v>
      </c>
      <c r="AI95" s="1">
        <f>ABS(IK_diagnostics_degrees__3[[#This Row],[Column13]]-M94)</f>
        <v>3.0119000000000118E-3</v>
      </c>
      <c r="AJ95" s="1">
        <f>ABS(IK_diagnostics_degrees__3[[#This Row],[Column14]]-N94)</f>
        <v>0</v>
      </c>
      <c r="AK95" s="1">
        <f>ABS(IK_diagnostics_degrees__3[[#This Row],[Column15]]-O94)</f>
        <v>0</v>
      </c>
      <c r="AL95" s="1">
        <f>ABS(IK_diagnostics_degrees__3[[#This Row],[Column16]]-P94)</f>
        <v>7.7860000000000151E-3</v>
      </c>
      <c r="AM95" s="1">
        <f>ABS(IK_diagnostics_degrees__3[[#This Row],[Column17]]-Q94)</f>
        <v>4.9299999999998789E-3</v>
      </c>
      <c r="AN95" s="1">
        <f>ABS(IK_diagnostics_degrees__3[[#This Row],[Column18]]-R94)</f>
        <v>2.5499999999998302E-3</v>
      </c>
      <c r="AO95" s="1">
        <f>ABS(IK_diagnostics_degrees__3[[#This Row],[Column19]]-S94)</f>
        <v>6.4636800000000012E-3</v>
      </c>
      <c r="AP95" s="1">
        <f>ABS(IK_diagnostics_degrees__3[[#This Row],[Column20]]-T94)</f>
        <v>4.3889999999999763E-3</v>
      </c>
      <c r="AQ95" s="1">
        <f>ABS(IK_diagnostics_degrees__3[[#This Row],[Column21]]-U94)</f>
        <v>9.7999999999998089E-4</v>
      </c>
      <c r="AU95" s="4"/>
    </row>
    <row r="96" spans="1:48" x14ac:dyDescent="0.25">
      <c r="A96" s="1" t="s">
        <v>22</v>
      </c>
      <c r="B96" s="1">
        <v>1.78756</v>
      </c>
      <c r="C96" s="1">
        <v>9.9734699999999999E-3</v>
      </c>
      <c r="D96" s="1" t="s">
        <v>22</v>
      </c>
      <c r="E96" s="1">
        <v>1.1722999999999999</v>
      </c>
      <c r="F96" s="1" t="s">
        <v>22</v>
      </c>
      <c r="G96" s="1">
        <v>0.72490200000000005</v>
      </c>
      <c r="H96" s="1">
        <v>2.1000399999999999</v>
      </c>
      <c r="I96" s="1">
        <v>0.98760000000000003</v>
      </c>
      <c r="J96" s="1">
        <v>6.7692300000000002E-3</v>
      </c>
      <c r="K96" s="1">
        <v>1.54277</v>
      </c>
      <c r="L96" s="1">
        <v>0.15614900000000001</v>
      </c>
      <c r="M96" s="1">
        <v>0.65201799999999999</v>
      </c>
      <c r="N96" s="2">
        <v>5.0170100000000003E-5</v>
      </c>
      <c r="O96" s="1">
        <v>0.69092600000000004</v>
      </c>
      <c r="P96" s="1">
        <v>9.9070600000000005E-3</v>
      </c>
      <c r="Q96" s="1" t="s">
        <v>22</v>
      </c>
      <c r="R96" s="1">
        <v>1.91951</v>
      </c>
      <c r="S96" s="1" t="s">
        <v>22</v>
      </c>
      <c r="T96" s="1">
        <v>4.3022299999999998E-3</v>
      </c>
      <c r="U96" s="1">
        <v>0.99029</v>
      </c>
      <c r="V96" s="1" t="s">
        <v>23</v>
      </c>
      <c r="W96" s="1">
        <f>ABS(IK_diagnostics_degrees__3[[#This Row],[Column1]]-A95)</f>
        <v>0</v>
      </c>
      <c r="X96" s="1">
        <f>ABS(IK_diagnostics_degrees__3[[#This Row],[Column2]]-B95)</f>
        <v>0.71717000000000009</v>
      </c>
      <c r="Y96" s="1">
        <f>ABS(IK_diagnostics_degrees__3[[#This Row],[Column3]]-C95)</f>
        <v>4.8211130000000005E-2</v>
      </c>
      <c r="Z96" s="1">
        <f>ABS(IK_diagnostics_degrees__3[[#This Row],[Column4]]-D95)</f>
        <v>0</v>
      </c>
      <c r="AA96" s="1">
        <f>ABS(IK_diagnostics_degrees__3[[#This Row],[Column5]]-E95)</f>
        <v>1.2785299999999999</v>
      </c>
      <c r="AB96" s="1">
        <f>ABS(IK_diagnostics_degrees__3[[#This Row],[Column6]]-F95)</f>
        <v>0</v>
      </c>
      <c r="AC96" s="1">
        <f>ABS(IK_diagnostics_degrees__3[[#This Row],[Column7]]-G95)</f>
        <v>0.56662800000000002</v>
      </c>
      <c r="AD96" s="1">
        <f>ABS(IK_diagnostics_degrees__3[[#This Row],[Column8]]-H95)</f>
        <v>0.47566999999999982</v>
      </c>
      <c r="AE96" s="1">
        <f>ABS(IK_diagnostics_degrees__3[[#This Row],[Column9]]-I95)</f>
        <v>0.27493999999999996</v>
      </c>
      <c r="AF96" s="1">
        <f>ABS(IK_diagnostics_degrees__3[[#This Row],[Column10]]-J95)</f>
        <v>6.7692300000000002E-3</v>
      </c>
      <c r="AG96" s="1">
        <f>ABS(IK_diagnostics_degrees__3[[#This Row],[Column11]]-K95)</f>
        <v>0.32922999999999991</v>
      </c>
      <c r="AH96" s="1">
        <f>ABS(IK_diagnostics_degrees__3[[#This Row],[Column12]]-L95)</f>
        <v>0.15614900000000001</v>
      </c>
      <c r="AI96" s="1">
        <f>ABS(IK_diagnostics_degrees__3[[#This Row],[Column13]]-M95)</f>
        <v>0.58205660000000004</v>
      </c>
      <c r="AJ96" s="1">
        <f>ABS(IK_diagnostics_degrees__3[[#This Row],[Column14]]-N95)</f>
        <v>5.0170100000000003E-5</v>
      </c>
      <c r="AK96" s="1">
        <f>ABS(IK_diagnostics_degrees__3[[#This Row],[Column15]]-O95)</f>
        <v>0.69092600000000004</v>
      </c>
      <c r="AL96" s="1">
        <f>ABS(IK_diagnostics_degrees__3[[#This Row],[Column16]]-P95)</f>
        <v>0.38721193999999998</v>
      </c>
      <c r="AM96" s="1">
        <f>ABS(IK_diagnostics_degrees__3[[#This Row],[Column17]]-Q95)</f>
        <v>1.3799699999999999</v>
      </c>
      <c r="AN96" s="1">
        <f>ABS(IK_diagnostics_degrees__3[[#This Row],[Column18]]-R95)</f>
        <v>0.48021999999999987</v>
      </c>
      <c r="AO96" s="1">
        <f>ABS(IK_diagnostics_degrees__3[[#This Row],[Column19]]-S95)</f>
        <v>8.7675500000000007E-3</v>
      </c>
      <c r="AP96" s="1">
        <f>ABS(IK_diagnostics_degrees__3[[#This Row],[Column20]]-T95)</f>
        <v>0.39201776999999999</v>
      </c>
      <c r="AQ96" s="1">
        <f>ABS(IK_diagnostics_degrees__3[[#This Row],[Column21]]-U95)</f>
        <v>0.33066999999999991</v>
      </c>
      <c r="AU96" s="3"/>
    </row>
    <row r="97" spans="1:47" x14ac:dyDescent="0.25">
      <c r="A97" s="1">
        <v>0.186782</v>
      </c>
      <c r="B97" s="1">
        <v>1.8010999999999999</v>
      </c>
      <c r="C97" s="1">
        <v>0.232045</v>
      </c>
      <c r="D97" s="1">
        <v>5.6727E-2</v>
      </c>
      <c r="E97" s="1">
        <v>1.1002799999999999</v>
      </c>
      <c r="F97" s="1" t="s">
        <v>22</v>
      </c>
      <c r="G97" s="1">
        <v>1.2273499999999999</v>
      </c>
      <c r="H97" s="1">
        <v>2.26234</v>
      </c>
      <c r="I97" s="1">
        <v>1.0764</v>
      </c>
      <c r="J97" s="1">
        <v>2.20705E-2</v>
      </c>
      <c r="K97" s="1">
        <v>1.5204</v>
      </c>
      <c r="L97" s="1">
        <v>0.17327000000000001</v>
      </c>
      <c r="M97" s="1">
        <v>1.4435800000000001</v>
      </c>
      <c r="N97" s="2">
        <v>1.72932E-9</v>
      </c>
      <c r="O97" s="1">
        <v>0.84957099999999997</v>
      </c>
      <c r="P97" s="1" t="s">
        <v>22</v>
      </c>
      <c r="Q97" s="1" t="s">
        <v>22</v>
      </c>
      <c r="R97" s="1">
        <v>1.9064700000000001</v>
      </c>
      <c r="S97" s="1">
        <v>7.6668400000000001E-4</v>
      </c>
      <c r="T97" s="1">
        <v>0.52682200000000001</v>
      </c>
      <c r="U97" s="1">
        <v>0.51758000000000004</v>
      </c>
      <c r="V97" s="1" t="s">
        <v>23</v>
      </c>
      <c r="W97" s="1">
        <f>ABS(IK_diagnostics_degrees__3[[#This Row],[Column1]]-A96)</f>
        <v>0.186782</v>
      </c>
      <c r="X97" s="1">
        <f>ABS(IK_diagnostics_degrees__3[[#This Row],[Column2]]-B96)</f>
        <v>1.3539999999999885E-2</v>
      </c>
      <c r="Y97" s="1">
        <f>ABS(IK_diagnostics_degrees__3[[#This Row],[Column3]]-C96)</f>
        <v>0.22207152999999999</v>
      </c>
      <c r="Z97" s="1">
        <f>ABS(IK_diagnostics_degrees__3[[#This Row],[Column4]]-D96)</f>
        <v>5.6727E-2</v>
      </c>
      <c r="AA97" s="1">
        <f>ABS(IK_diagnostics_degrees__3[[#This Row],[Column5]]-E96)</f>
        <v>7.2019999999999973E-2</v>
      </c>
      <c r="AB97" s="1">
        <f>ABS(IK_diagnostics_degrees__3[[#This Row],[Column6]]-F96)</f>
        <v>0</v>
      </c>
      <c r="AC97" s="1">
        <f>ABS(IK_diagnostics_degrees__3[[#This Row],[Column7]]-G96)</f>
        <v>0.50244799999999989</v>
      </c>
      <c r="AD97" s="1">
        <f>ABS(IK_diagnostics_degrees__3[[#This Row],[Column8]]-H96)</f>
        <v>0.16230000000000011</v>
      </c>
      <c r="AE97" s="1">
        <f>ABS(IK_diagnostics_degrees__3[[#This Row],[Column9]]-I96)</f>
        <v>8.879999999999999E-2</v>
      </c>
      <c r="AF97" s="1">
        <f>ABS(IK_diagnostics_degrees__3[[#This Row],[Column10]]-J96)</f>
        <v>1.5301269999999999E-2</v>
      </c>
      <c r="AG97" s="1">
        <f>ABS(IK_diagnostics_degrees__3[[#This Row],[Column11]]-K96)</f>
        <v>2.2370000000000001E-2</v>
      </c>
      <c r="AH97" s="1">
        <f>ABS(IK_diagnostics_degrees__3[[#This Row],[Column12]]-L96)</f>
        <v>1.7120999999999997E-2</v>
      </c>
      <c r="AI97" s="1">
        <f>ABS(IK_diagnostics_degrees__3[[#This Row],[Column13]]-M96)</f>
        <v>0.7915620000000001</v>
      </c>
      <c r="AJ97" s="1">
        <f>ABS(IK_diagnostics_degrees__3[[#This Row],[Column14]]-N96)</f>
        <v>5.0168370680000005E-5</v>
      </c>
      <c r="AK97" s="1">
        <f>ABS(IK_diagnostics_degrees__3[[#This Row],[Column15]]-O96)</f>
        <v>0.15864499999999992</v>
      </c>
      <c r="AL97" s="1">
        <f>ABS(IK_diagnostics_degrees__3[[#This Row],[Column16]]-P96)</f>
        <v>9.9070600000000005E-3</v>
      </c>
      <c r="AM97" s="1">
        <f>ABS(IK_diagnostics_degrees__3[[#This Row],[Column17]]-Q96)</f>
        <v>0</v>
      </c>
      <c r="AN97" s="1">
        <f>ABS(IK_diagnostics_degrees__3[[#This Row],[Column18]]-R96)</f>
        <v>1.3039999999999941E-2</v>
      </c>
      <c r="AO97" s="1">
        <f>ABS(IK_diagnostics_degrees__3[[#This Row],[Column19]]-S96)</f>
        <v>7.6668400000000001E-4</v>
      </c>
      <c r="AP97" s="1">
        <f>ABS(IK_diagnostics_degrees__3[[#This Row],[Column20]]-T96)</f>
        <v>0.52251977000000005</v>
      </c>
      <c r="AQ97" s="1">
        <f>ABS(IK_diagnostics_degrees__3[[#This Row],[Column21]]-U96)</f>
        <v>0.47270999999999996</v>
      </c>
      <c r="AU97" s="4"/>
    </row>
    <row r="98" spans="1:47" x14ac:dyDescent="0.25">
      <c r="A98" s="1" t="s">
        <v>22</v>
      </c>
      <c r="B98" s="1">
        <v>1.01894</v>
      </c>
      <c r="C98" s="1">
        <v>4.9602100000000003E-2</v>
      </c>
      <c r="D98" s="1">
        <v>3.3814099999999997E-4</v>
      </c>
      <c r="E98" s="1">
        <v>0.82232400000000005</v>
      </c>
      <c r="F98" s="1" t="s">
        <v>22</v>
      </c>
      <c r="G98" s="1" t="s">
        <v>22</v>
      </c>
      <c r="H98" s="1">
        <v>1.28589</v>
      </c>
      <c r="I98" s="1" t="s">
        <v>22</v>
      </c>
      <c r="J98" s="1">
        <v>0.831036</v>
      </c>
      <c r="K98" s="1">
        <v>2.2461899999999999</v>
      </c>
      <c r="L98" s="1">
        <v>0.72454700000000005</v>
      </c>
      <c r="M98" s="1">
        <v>1.9342600000000001E-2</v>
      </c>
      <c r="N98" s="1">
        <v>1.40168</v>
      </c>
      <c r="O98" s="1">
        <v>1.68278E-4</v>
      </c>
      <c r="P98" s="1" t="s">
        <v>22</v>
      </c>
      <c r="Q98" s="1" t="s">
        <v>22</v>
      </c>
      <c r="R98" s="1">
        <v>1.55585</v>
      </c>
      <c r="S98" s="1" t="s">
        <v>22</v>
      </c>
      <c r="T98" s="1">
        <v>2.2238799999999999</v>
      </c>
      <c r="U98" s="1">
        <v>0.22229299999999999</v>
      </c>
      <c r="V98" s="1" t="s">
        <v>23</v>
      </c>
      <c r="W98" s="1">
        <f>ABS(IK_diagnostics_degrees__3[[#This Row],[Column1]]-A97)</f>
        <v>0.186782</v>
      </c>
      <c r="X98" s="1">
        <f>ABS(IK_diagnostics_degrees__3[[#This Row],[Column2]]-B97)</f>
        <v>0.78215999999999997</v>
      </c>
      <c r="Y98" s="1">
        <f>ABS(IK_diagnostics_degrees__3[[#This Row],[Column3]]-C97)</f>
        <v>0.18244289999999999</v>
      </c>
      <c r="Z98" s="1">
        <f>ABS(IK_diagnostics_degrees__3[[#This Row],[Column4]]-D97)</f>
        <v>5.6388859E-2</v>
      </c>
      <c r="AA98" s="1">
        <f>ABS(IK_diagnostics_degrees__3[[#This Row],[Column5]]-E97)</f>
        <v>0.27795599999999987</v>
      </c>
      <c r="AB98" s="1">
        <f>ABS(IK_diagnostics_degrees__3[[#This Row],[Column6]]-F97)</f>
        <v>0</v>
      </c>
      <c r="AC98" s="1">
        <f>ABS(IK_diagnostics_degrees__3[[#This Row],[Column7]]-G97)</f>
        <v>1.2273499999999999</v>
      </c>
      <c r="AD98" s="1">
        <f>ABS(IK_diagnostics_degrees__3[[#This Row],[Column8]]-H97)</f>
        <v>0.97645000000000004</v>
      </c>
      <c r="AE98" s="1">
        <f>ABS(IK_diagnostics_degrees__3[[#This Row],[Column9]]-I97)</f>
        <v>1.0764</v>
      </c>
      <c r="AF98" s="1">
        <f>ABS(IK_diagnostics_degrees__3[[#This Row],[Column10]]-J97)</f>
        <v>0.8089655</v>
      </c>
      <c r="AG98" s="1">
        <f>ABS(IK_diagnostics_degrees__3[[#This Row],[Column11]]-K97)</f>
        <v>0.72578999999999994</v>
      </c>
      <c r="AH98" s="1">
        <f>ABS(IK_diagnostics_degrees__3[[#This Row],[Column12]]-L97)</f>
        <v>0.55127700000000002</v>
      </c>
      <c r="AI98" s="1">
        <f>ABS(IK_diagnostics_degrees__3[[#This Row],[Column13]]-M97)</f>
        <v>1.4242374</v>
      </c>
      <c r="AJ98" s="1">
        <f>ABS(IK_diagnostics_degrees__3[[#This Row],[Column14]]-N97)</f>
        <v>1.40167999827068</v>
      </c>
      <c r="AK98" s="1">
        <f>ABS(IK_diagnostics_degrees__3[[#This Row],[Column15]]-O97)</f>
        <v>0.849402722</v>
      </c>
      <c r="AL98" s="1">
        <f>ABS(IK_diagnostics_degrees__3[[#This Row],[Column16]]-P97)</f>
        <v>0</v>
      </c>
      <c r="AM98" s="1">
        <f>ABS(IK_diagnostics_degrees__3[[#This Row],[Column17]]-Q97)</f>
        <v>0</v>
      </c>
      <c r="AN98" s="1">
        <f>ABS(IK_diagnostics_degrees__3[[#This Row],[Column18]]-R97)</f>
        <v>0.35062000000000015</v>
      </c>
      <c r="AO98" s="1">
        <f>ABS(IK_diagnostics_degrees__3[[#This Row],[Column19]]-S97)</f>
        <v>7.6668400000000001E-4</v>
      </c>
      <c r="AP98" s="1">
        <f>ABS(IK_diagnostics_degrees__3[[#This Row],[Column20]]-T97)</f>
        <v>1.6970579999999997</v>
      </c>
      <c r="AQ98" s="1">
        <f>ABS(IK_diagnostics_degrees__3[[#This Row],[Column21]]-U97)</f>
        <v>0.29528700000000008</v>
      </c>
      <c r="AU98" s="3"/>
    </row>
    <row r="99" spans="1:47" x14ac:dyDescent="0.25">
      <c r="A99" s="1" t="s">
        <v>22</v>
      </c>
      <c r="B99" s="1">
        <v>0.85028599999999999</v>
      </c>
      <c r="C99" s="1" t="s">
        <v>22</v>
      </c>
      <c r="D99" s="1" t="s">
        <v>22</v>
      </c>
      <c r="E99" s="1">
        <v>0.92442999999999997</v>
      </c>
      <c r="F99" s="1">
        <v>6.6832899999999995E-4</v>
      </c>
      <c r="G99" s="1" t="s">
        <v>22</v>
      </c>
      <c r="H99" s="1">
        <v>1.51068</v>
      </c>
      <c r="I99" s="1" t="s">
        <v>22</v>
      </c>
      <c r="J99" s="1">
        <v>0.86100900000000002</v>
      </c>
      <c r="K99" s="1">
        <v>2.4602300000000001</v>
      </c>
      <c r="L99" s="1">
        <v>0.74917</v>
      </c>
      <c r="M99" s="1">
        <v>1.60894E-2</v>
      </c>
      <c r="N99" s="1">
        <v>0.72331500000000004</v>
      </c>
      <c r="O99" s="2">
        <v>3.9350600000000002E-5</v>
      </c>
      <c r="P99" s="1">
        <v>0.164827</v>
      </c>
      <c r="Q99" s="1">
        <v>0.129688</v>
      </c>
      <c r="R99" s="1">
        <v>1.6269400000000001</v>
      </c>
      <c r="S99" s="1">
        <v>5.6890299999999998E-2</v>
      </c>
      <c r="T99" s="1">
        <v>2.0558299999999998</v>
      </c>
      <c r="U99" s="1">
        <v>0.297184</v>
      </c>
      <c r="V99" s="1" t="s">
        <v>23</v>
      </c>
      <c r="W99" s="1">
        <f>ABS(IK_diagnostics_degrees__3[[#This Row],[Column1]]-A98)</f>
        <v>0</v>
      </c>
      <c r="X99" s="1">
        <f>ABS(IK_diagnostics_degrees__3[[#This Row],[Column2]]-B98)</f>
        <v>0.16865399999999997</v>
      </c>
      <c r="Y99" s="1">
        <f>ABS(IK_diagnostics_degrees__3[[#This Row],[Column3]]-C98)</f>
        <v>4.9602100000000003E-2</v>
      </c>
      <c r="Z99" s="1">
        <f>ABS(IK_diagnostics_degrees__3[[#This Row],[Column4]]-D98)</f>
        <v>3.3814099999999997E-4</v>
      </c>
      <c r="AA99" s="1">
        <f>ABS(IK_diagnostics_degrees__3[[#This Row],[Column5]]-E98)</f>
        <v>0.10210599999999992</v>
      </c>
      <c r="AB99" s="1">
        <f>ABS(IK_diagnostics_degrees__3[[#This Row],[Column6]]-F98)</f>
        <v>6.6832899999999995E-4</v>
      </c>
      <c r="AC99" s="1">
        <f>ABS(IK_diagnostics_degrees__3[[#This Row],[Column7]]-G98)</f>
        <v>0</v>
      </c>
      <c r="AD99" s="1">
        <f>ABS(IK_diagnostics_degrees__3[[#This Row],[Column8]]-H98)</f>
        <v>0.22479000000000005</v>
      </c>
      <c r="AE99" s="1">
        <f>ABS(IK_diagnostics_degrees__3[[#This Row],[Column9]]-I98)</f>
        <v>0</v>
      </c>
      <c r="AF99" s="1">
        <f>ABS(IK_diagnostics_degrees__3[[#This Row],[Column10]]-J98)</f>
        <v>2.9973000000000027E-2</v>
      </c>
      <c r="AG99" s="1">
        <f>ABS(IK_diagnostics_degrees__3[[#This Row],[Column11]]-K98)</f>
        <v>0.21404000000000023</v>
      </c>
      <c r="AH99" s="1">
        <f>ABS(IK_diagnostics_degrees__3[[#This Row],[Column12]]-L98)</f>
        <v>2.462299999999995E-2</v>
      </c>
      <c r="AI99" s="1">
        <f>ABS(IK_diagnostics_degrees__3[[#This Row],[Column13]]-M98)</f>
        <v>3.2532000000000012E-3</v>
      </c>
      <c r="AJ99" s="1">
        <f>ABS(IK_diagnostics_degrees__3[[#This Row],[Column14]]-N98)</f>
        <v>0.678365</v>
      </c>
      <c r="AK99" s="1">
        <f>ABS(IK_diagnostics_degrees__3[[#This Row],[Column15]]-O98)</f>
        <v>1.2892740000000001E-4</v>
      </c>
      <c r="AL99" s="1">
        <f>ABS(IK_diagnostics_degrees__3[[#This Row],[Column16]]-P98)</f>
        <v>0.164827</v>
      </c>
      <c r="AM99" s="1">
        <f>ABS(IK_diagnostics_degrees__3[[#This Row],[Column17]]-Q98)</f>
        <v>0.129688</v>
      </c>
      <c r="AN99" s="1">
        <f>ABS(IK_diagnostics_degrees__3[[#This Row],[Column18]]-R98)</f>
        <v>7.1090000000000098E-2</v>
      </c>
      <c r="AO99" s="1">
        <f>ABS(IK_diagnostics_degrees__3[[#This Row],[Column19]]-S98)</f>
        <v>5.6890299999999998E-2</v>
      </c>
      <c r="AP99" s="1">
        <f>ABS(IK_diagnostics_degrees__3[[#This Row],[Column20]]-T98)</f>
        <v>0.16805000000000003</v>
      </c>
      <c r="AQ99" s="1">
        <f>ABS(IK_diagnostics_degrees__3[[#This Row],[Column21]]-U98)</f>
        <v>7.4891000000000013E-2</v>
      </c>
      <c r="AU99" s="4"/>
    </row>
    <row r="100" spans="1:47" x14ac:dyDescent="0.25">
      <c r="A100" s="1" t="s">
        <v>22</v>
      </c>
      <c r="B100" s="1">
        <v>1.3766499999999999</v>
      </c>
      <c r="C100" s="1" t="s">
        <v>22</v>
      </c>
      <c r="D100" s="1" t="s">
        <v>22</v>
      </c>
      <c r="E100" s="1">
        <v>1.4346399999999999</v>
      </c>
      <c r="F100" s="1">
        <v>1.6370200000000001E-2</v>
      </c>
      <c r="G100" s="1">
        <v>0.43451499999999998</v>
      </c>
      <c r="H100" s="1">
        <v>2.1096499999999998</v>
      </c>
      <c r="I100" s="1">
        <v>0.95140400000000003</v>
      </c>
      <c r="J100" s="1">
        <v>0.43788700000000003</v>
      </c>
      <c r="K100" s="1">
        <v>1.9343999999999999</v>
      </c>
      <c r="L100" s="1" t="s">
        <v>22</v>
      </c>
      <c r="M100" s="1">
        <v>0.286634</v>
      </c>
      <c r="N100" s="1" t="s">
        <v>22</v>
      </c>
      <c r="O100" s="1">
        <v>0.69553699999999996</v>
      </c>
      <c r="P100" s="1">
        <v>1.72578E-2</v>
      </c>
      <c r="Q100" s="1">
        <v>3.9493899999999997E-3</v>
      </c>
      <c r="R100" s="1">
        <v>1.76501</v>
      </c>
      <c r="S100" s="1">
        <v>3.6078099999999999E-3</v>
      </c>
      <c r="T100" s="1" t="s">
        <v>22</v>
      </c>
      <c r="U100" s="1">
        <v>0.841144</v>
      </c>
      <c r="V100" s="1" t="s">
        <v>23</v>
      </c>
      <c r="W100" s="1">
        <f>ABS(IK_diagnostics_degrees__3[[#This Row],[Column1]]-A99)</f>
        <v>0</v>
      </c>
      <c r="X100" s="1">
        <f>ABS(IK_diagnostics_degrees__3[[#This Row],[Column2]]-B99)</f>
        <v>0.52636399999999994</v>
      </c>
      <c r="Y100" s="1">
        <f>ABS(IK_diagnostics_degrees__3[[#This Row],[Column3]]-C99)</f>
        <v>0</v>
      </c>
      <c r="Z100" s="1">
        <f>ABS(IK_diagnostics_degrees__3[[#This Row],[Column4]]-D99)</f>
        <v>0</v>
      </c>
      <c r="AA100" s="1">
        <f>ABS(IK_diagnostics_degrees__3[[#This Row],[Column5]]-E99)</f>
        <v>0.51020999999999994</v>
      </c>
      <c r="AB100" s="1">
        <f>ABS(IK_diagnostics_degrees__3[[#This Row],[Column6]]-F99)</f>
        <v>1.5701871000000003E-2</v>
      </c>
      <c r="AC100" s="1">
        <f>ABS(IK_diagnostics_degrees__3[[#This Row],[Column7]]-G99)</f>
        <v>0.43451499999999998</v>
      </c>
      <c r="AD100" s="1">
        <f>ABS(IK_diagnostics_degrees__3[[#This Row],[Column8]]-H99)</f>
        <v>0.59896999999999978</v>
      </c>
      <c r="AE100" s="1">
        <f>ABS(IK_diagnostics_degrees__3[[#This Row],[Column9]]-I99)</f>
        <v>0.95140400000000003</v>
      </c>
      <c r="AF100" s="1">
        <f>ABS(IK_diagnostics_degrees__3[[#This Row],[Column10]]-J99)</f>
        <v>0.423122</v>
      </c>
      <c r="AG100" s="1">
        <f>ABS(IK_diagnostics_degrees__3[[#This Row],[Column11]]-K99)</f>
        <v>0.52583000000000024</v>
      </c>
      <c r="AH100" s="1">
        <f>ABS(IK_diagnostics_degrees__3[[#This Row],[Column12]]-L99)</f>
        <v>0.74917</v>
      </c>
      <c r="AI100" s="1">
        <f>ABS(IK_diagnostics_degrees__3[[#This Row],[Column13]]-M99)</f>
        <v>0.27054460000000002</v>
      </c>
      <c r="AJ100" s="1">
        <f>ABS(IK_diagnostics_degrees__3[[#This Row],[Column14]]-N99)</f>
        <v>0.72331500000000004</v>
      </c>
      <c r="AK100" s="1">
        <f>ABS(IK_diagnostics_degrees__3[[#This Row],[Column15]]-O99)</f>
        <v>0.69549764939999992</v>
      </c>
      <c r="AL100" s="1">
        <f>ABS(IK_diagnostics_degrees__3[[#This Row],[Column16]]-P99)</f>
        <v>0.14756920000000001</v>
      </c>
      <c r="AM100" s="1">
        <f>ABS(IK_diagnostics_degrees__3[[#This Row],[Column17]]-Q99)</f>
        <v>0.12573861</v>
      </c>
      <c r="AN100" s="1">
        <f>ABS(IK_diagnostics_degrees__3[[#This Row],[Column18]]-R99)</f>
        <v>0.13806999999999992</v>
      </c>
      <c r="AO100" s="1">
        <f>ABS(IK_diagnostics_degrees__3[[#This Row],[Column19]]-S99)</f>
        <v>5.3282489999999995E-2</v>
      </c>
      <c r="AP100" s="1">
        <f>ABS(IK_diagnostics_degrees__3[[#This Row],[Column20]]-T99)</f>
        <v>2.0558299999999998</v>
      </c>
      <c r="AQ100" s="1">
        <f>ABS(IK_diagnostics_degrees__3[[#This Row],[Column21]]-U99)</f>
        <v>0.54396</v>
      </c>
      <c r="AU100" s="3"/>
    </row>
    <row r="101" spans="1:47" x14ac:dyDescent="0.25">
      <c r="A101" s="1">
        <v>2.1340899999999999E-2</v>
      </c>
      <c r="B101" s="1">
        <v>1.4555499999999999</v>
      </c>
      <c r="C101" s="1">
        <v>9.0934699999999993E-2</v>
      </c>
      <c r="D101" s="1">
        <v>2.3995900000000001E-2</v>
      </c>
      <c r="E101" s="1">
        <v>1.44943</v>
      </c>
      <c r="F101" s="1">
        <v>7.0780300000000001E-4</v>
      </c>
      <c r="G101" s="1">
        <v>0.491203</v>
      </c>
      <c r="H101" s="1">
        <v>2.1332499999999999</v>
      </c>
      <c r="I101" s="1">
        <v>1.19828</v>
      </c>
      <c r="J101" s="1">
        <v>0.375247</v>
      </c>
      <c r="K101" s="1">
        <v>1.80322</v>
      </c>
      <c r="L101" s="1">
        <v>3.1089599999999998E-2</v>
      </c>
      <c r="M101" s="1">
        <v>1.4933099999999999</v>
      </c>
      <c r="N101" s="1">
        <v>9.2344899999999994E-2</v>
      </c>
      <c r="O101" s="1">
        <v>0.711696</v>
      </c>
      <c r="P101" s="1">
        <v>6.9868500000000002E-3</v>
      </c>
      <c r="Q101" s="1">
        <v>6.2676300000000004E-2</v>
      </c>
      <c r="R101" s="1">
        <v>1.82081</v>
      </c>
      <c r="S101" s="1" t="s">
        <v>22</v>
      </c>
      <c r="T101" s="1">
        <v>0.69106400000000001</v>
      </c>
      <c r="U101" s="1">
        <v>0.436502</v>
      </c>
      <c r="V101" s="1" t="s">
        <v>23</v>
      </c>
      <c r="W101" s="1">
        <f>ABS(IK_diagnostics_degrees__3[[#This Row],[Column1]]-A100)</f>
        <v>2.1340899999999999E-2</v>
      </c>
      <c r="X101" s="1">
        <f>ABS(IK_diagnostics_degrees__3[[#This Row],[Column2]]-B100)</f>
        <v>7.889999999999997E-2</v>
      </c>
      <c r="Y101" s="1">
        <f>ABS(IK_diagnostics_degrees__3[[#This Row],[Column3]]-C100)</f>
        <v>9.0934699999999993E-2</v>
      </c>
      <c r="Z101" s="1">
        <f>ABS(IK_diagnostics_degrees__3[[#This Row],[Column4]]-D100)</f>
        <v>2.3995900000000001E-2</v>
      </c>
      <c r="AA101" s="1">
        <f>ABS(IK_diagnostics_degrees__3[[#This Row],[Column5]]-E100)</f>
        <v>1.4790000000000081E-2</v>
      </c>
      <c r="AB101" s="1">
        <f>ABS(IK_diagnostics_degrees__3[[#This Row],[Column6]]-F100)</f>
        <v>1.5662397000000002E-2</v>
      </c>
      <c r="AC101" s="1">
        <f>ABS(IK_diagnostics_degrees__3[[#This Row],[Column7]]-G100)</f>
        <v>5.6688000000000016E-2</v>
      </c>
      <c r="AD101" s="1">
        <f>ABS(IK_diagnostics_degrees__3[[#This Row],[Column8]]-H100)</f>
        <v>2.3600000000000065E-2</v>
      </c>
      <c r="AE101" s="1">
        <f>ABS(IK_diagnostics_degrees__3[[#This Row],[Column9]]-I100)</f>
        <v>0.24687599999999998</v>
      </c>
      <c r="AF101" s="1">
        <f>ABS(IK_diagnostics_degrees__3[[#This Row],[Column10]]-J100)</f>
        <v>6.2640000000000029E-2</v>
      </c>
      <c r="AG101" s="1">
        <f>ABS(IK_diagnostics_degrees__3[[#This Row],[Column11]]-K100)</f>
        <v>0.13117999999999985</v>
      </c>
      <c r="AH101" s="1">
        <f>ABS(IK_diagnostics_degrees__3[[#This Row],[Column12]]-L100)</f>
        <v>3.1089599999999998E-2</v>
      </c>
      <c r="AI101" s="1">
        <f>ABS(IK_diagnostics_degrees__3[[#This Row],[Column13]]-M100)</f>
        <v>1.2066759999999999</v>
      </c>
      <c r="AJ101" s="1">
        <f>ABS(IK_diagnostics_degrees__3[[#This Row],[Column14]]-N100)</f>
        <v>9.2344899999999994E-2</v>
      </c>
      <c r="AK101" s="1">
        <f>ABS(IK_diagnostics_degrees__3[[#This Row],[Column15]]-O100)</f>
        <v>1.6159000000000034E-2</v>
      </c>
      <c r="AL101" s="1">
        <f>ABS(IK_diagnostics_degrees__3[[#This Row],[Column16]]-P100)</f>
        <v>1.0270950000000001E-2</v>
      </c>
      <c r="AM101" s="1">
        <f>ABS(IK_diagnostics_degrees__3[[#This Row],[Column17]]-Q100)</f>
        <v>5.8726910000000007E-2</v>
      </c>
      <c r="AN101" s="1">
        <f>ABS(IK_diagnostics_degrees__3[[#This Row],[Column18]]-R100)</f>
        <v>5.5800000000000072E-2</v>
      </c>
      <c r="AO101" s="1">
        <f>ABS(IK_diagnostics_degrees__3[[#This Row],[Column19]]-S100)</f>
        <v>3.6078099999999999E-3</v>
      </c>
      <c r="AP101" s="1">
        <f>ABS(IK_diagnostics_degrees__3[[#This Row],[Column20]]-T100)</f>
        <v>0.69106400000000001</v>
      </c>
      <c r="AQ101" s="1">
        <f>ABS(IK_diagnostics_degrees__3[[#This Row],[Column21]]-U100)</f>
        <v>0.404642</v>
      </c>
      <c r="AU101" s="4"/>
    </row>
    <row r="102" spans="1:47" x14ac:dyDescent="0.25">
      <c r="A102" s="1">
        <v>8.2170800000000002E-2</v>
      </c>
      <c r="B102" s="1">
        <v>1.4519599999999999</v>
      </c>
      <c r="C102" s="1">
        <v>0.103925</v>
      </c>
      <c r="D102" s="1">
        <v>1.5842499999999999E-2</v>
      </c>
      <c r="E102" s="1">
        <v>1.43604</v>
      </c>
      <c r="F102" s="1">
        <v>2.4104399999999999E-4</v>
      </c>
      <c r="G102" s="1">
        <v>0.48641099999999998</v>
      </c>
      <c r="H102" s="1">
        <v>2.11069</v>
      </c>
      <c r="I102" s="1">
        <v>1.32155</v>
      </c>
      <c r="J102" s="1">
        <v>0.37645600000000001</v>
      </c>
      <c r="K102" s="1">
        <v>1.84395</v>
      </c>
      <c r="L102" s="1">
        <v>5.1628300000000002E-2</v>
      </c>
      <c r="M102" s="1">
        <v>1.5888899999999999</v>
      </c>
      <c r="N102" s="1">
        <v>6.0256999999999998E-2</v>
      </c>
      <c r="O102" s="1">
        <v>0.67000599999999999</v>
      </c>
      <c r="P102" s="1">
        <v>4.8711300000000004E-3</v>
      </c>
      <c r="Q102" s="1">
        <v>5.7471000000000001E-2</v>
      </c>
      <c r="R102" s="1">
        <v>1.7866</v>
      </c>
      <c r="S102" s="1">
        <v>3.6764800000000002E-3</v>
      </c>
      <c r="T102" s="1">
        <v>0.67849899999999996</v>
      </c>
      <c r="U102" s="1">
        <v>0.41537499999999999</v>
      </c>
      <c r="V102" s="1" t="s">
        <v>23</v>
      </c>
      <c r="W102" s="1">
        <f>ABS(IK_diagnostics_degrees__3[[#This Row],[Column1]]-A101)</f>
        <v>6.0829900000000006E-2</v>
      </c>
      <c r="X102" s="1">
        <f>ABS(IK_diagnostics_degrees__3[[#This Row],[Column2]]-B101)</f>
        <v>3.5899999999999821E-3</v>
      </c>
      <c r="Y102" s="1">
        <f>ABS(IK_diagnostics_degrees__3[[#This Row],[Column3]]-C101)</f>
        <v>1.299030000000001E-2</v>
      </c>
      <c r="Z102" s="1">
        <f>ABS(IK_diagnostics_degrees__3[[#This Row],[Column4]]-D101)</f>
        <v>8.1534000000000016E-3</v>
      </c>
      <c r="AA102" s="1">
        <f>ABS(IK_diagnostics_degrees__3[[#This Row],[Column5]]-E101)</f>
        <v>1.3390000000000013E-2</v>
      </c>
      <c r="AB102" s="1">
        <f>ABS(IK_diagnostics_degrees__3[[#This Row],[Column6]]-F101)</f>
        <v>4.6675900000000002E-4</v>
      </c>
      <c r="AC102" s="1">
        <f>ABS(IK_diagnostics_degrees__3[[#This Row],[Column7]]-G101)</f>
        <v>4.7920000000000185E-3</v>
      </c>
      <c r="AD102" s="1">
        <f>ABS(IK_diagnostics_degrees__3[[#This Row],[Column8]]-H101)</f>
        <v>2.2559999999999913E-2</v>
      </c>
      <c r="AE102" s="1">
        <f>ABS(IK_diagnostics_degrees__3[[#This Row],[Column9]]-I101)</f>
        <v>0.12326999999999999</v>
      </c>
      <c r="AF102" s="1">
        <f>ABS(IK_diagnostics_degrees__3[[#This Row],[Column10]]-J101)</f>
        <v>1.2090000000000156E-3</v>
      </c>
      <c r="AG102" s="1">
        <f>ABS(IK_diagnostics_degrees__3[[#This Row],[Column11]]-K101)</f>
        <v>4.0729999999999933E-2</v>
      </c>
      <c r="AH102" s="1">
        <f>ABS(IK_diagnostics_degrees__3[[#This Row],[Column12]]-L101)</f>
        <v>2.0538700000000003E-2</v>
      </c>
      <c r="AI102" s="1">
        <f>ABS(IK_diagnostics_degrees__3[[#This Row],[Column13]]-M101)</f>
        <v>9.5579999999999998E-2</v>
      </c>
      <c r="AJ102" s="1">
        <f>ABS(IK_diagnostics_degrees__3[[#This Row],[Column14]]-N101)</f>
        <v>3.2087899999999996E-2</v>
      </c>
      <c r="AK102" s="1">
        <f>ABS(IK_diagnostics_degrees__3[[#This Row],[Column15]]-O101)</f>
        <v>4.1690000000000005E-2</v>
      </c>
      <c r="AL102" s="1">
        <f>ABS(IK_diagnostics_degrees__3[[#This Row],[Column16]]-P101)</f>
        <v>2.1157199999999998E-3</v>
      </c>
      <c r="AM102" s="1">
        <f>ABS(IK_diagnostics_degrees__3[[#This Row],[Column17]]-Q101)</f>
        <v>5.205300000000003E-3</v>
      </c>
      <c r="AN102" s="1">
        <f>ABS(IK_diagnostics_degrees__3[[#This Row],[Column18]]-R101)</f>
        <v>3.4210000000000074E-2</v>
      </c>
      <c r="AO102" s="1">
        <f>ABS(IK_diagnostics_degrees__3[[#This Row],[Column19]]-S101)</f>
        <v>3.6764800000000002E-3</v>
      </c>
      <c r="AP102" s="1">
        <f>ABS(IK_diagnostics_degrees__3[[#This Row],[Column20]]-T101)</f>
        <v>1.2565000000000048E-2</v>
      </c>
      <c r="AQ102" s="1">
        <f>ABS(IK_diagnostics_degrees__3[[#This Row],[Column21]]-U101)</f>
        <v>2.1127000000000007E-2</v>
      </c>
      <c r="AU102" s="3"/>
    </row>
    <row r="103" spans="1:47" x14ac:dyDescent="0.25">
      <c r="A103" s="1" t="s">
        <v>22</v>
      </c>
      <c r="B103" s="1">
        <v>1.4255899999999999</v>
      </c>
      <c r="C103" s="1" t="s">
        <v>22</v>
      </c>
      <c r="D103" s="1" t="s">
        <v>22</v>
      </c>
      <c r="E103" s="1">
        <v>1.6219399999999999</v>
      </c>
      <c r="F103" s="1">
        <v>3.28058E-3</v>
      </c>
      <c r="G103" s="1">
        <v>0.37138599999999999</v>
      </c>
      <c r="H103" s="1">
        <v>1.35884</v>
      </c>
      <c r="I103" s="1">
        <v>1.37124</v>
      </c>
      <c r="J103" s="1">
        <v>0.54601500000000003</v>
      </c>
      <c r="K103" s="1">
        <v>1.6458299999999999</v>
      </c>
      <c r="L103" s="1">
        <v>0.27082600000000001</v>
      </c>
      <c r="M103" s="1">
        <v>0.236291</v>
      </c>
      <c r="N103" s="1" t="s">
        <v>22</v>
      </c>
      <c r="O103" s="1">
        <v>0.18654100000000001</v>
      </c>
      <c r="P103" s="1">
        <v>1.86039E-2</v>
      </c>
      <c r="Q103" s="1">
        <v>7.6260999999999995E-2</v>
      </c>
      <c r="R103" s="1">
        <v>1.5520400000000001</v>
      </c>
      <c r="S103" s="1" t="s">
        <v>22</v>
      </c>
      <c r="T103" s="1" t="s">
        <v>22</v>
      </c>
      <c r="U103" s="1">
        <v>1.40737</v>
      </c>
      <c r="V103" s="1" t="s">
        <v>23</v>
      </c>
      <c r="W103" s="1">
        <f>ABS(IK_diagnostics_degrees__3[[#This Row],[Column1]]-A102)</f>
        <v>8.2170800000000002E-2</v>
      </c>
      <c r="X103" s="1">
        <f>ABS(IK_diagnostics_degrees__3[[#This Row],[Column2]]-B102)</f>
        <v>2.6370000000000005E-2</v>
      </c>
      <c r="Y103" s="1">
        <f>ABS(IK_diagnostics_degrees__3[[#This Row],[Column3]]-C102)</f>
        <v>0.103925</v>
      </c>
      <c r="Z103" s="1">
        <f>ABS(IK_diagnostics_degrees__3[[#This Row],[Column4]]-D102)</f>
        <v>1.5842499999999999E-2</v>
      </c>
      <c r="AA103" s="1">
        <f>ABS(IK_diagnostics_degrees__3[[#This Row],[Column5]]-E102)</f>
        <v>0.18589999999999995</v>
      </c>
      <c r="AB103" s="1">
        <f>ABS(IK_diagnostics_degrees__3[[#This Row],[Column6]]-F102)</f>
        <v>3.0395359999999998E-3</v>
      </c>
      <c r="AC103" s="1">
        <f>ABS(IK_diagnostics_degrees__3[[#This Row],[Column7]]-G102)</f>
        <v>0.11502499999999999</v>
      </c>
      <c r="AD103" s="1">
        <f>ABS(IK_diagnostics_degrees__3[[#This Row],[Column8]]-H102)</f>
        <v>0.75184999999999991</v>
      </c>
      <c r="AE103" s="1">
        <f>ABS(IK_diagnostics_degrees__3[[#This Row],[Column9]]-I102)</f>
        <v>4.9690000000000012E-2</v>
      </c>
      <c r="AF103" s="1">
        <f>ABS(IK_diagnostics_degrees__3[[#This Row],[Column10]]-J102)</f>
        <v>0.16955900000000002</v>
      </c>
      <c r="AG103" s="1">
        <f>ABS(IK_diagnostics_degrees__3[[#This Row],[Column11]]-K102)</f>
        <v>0.19812000000000007</v>
      </c>
      <c r="AH103" s="1">
        <f>ABS(IK_diagnostics_degrees__3[[#This Row],[Column12]]-L102)</f>
        <v>0.2191977</v>
      </c>
      <c r="AI103" s="1">
        <f>ABS(IK_diagnostics_degrees__3[[#This Row],[Column13]]-M102)</f>
        <v>1.3525989999999999</v>
      </c>
      <c r="AJ103" s="1">
        <f>ABS(IK_diagnostics_degrees__3[[#This Row],[Column14]]-N102)</f>
        <v>6.0256999999999998E-2</v>
      </c>
      <c r="AK103" s="1">
        <f>ABS(IK_diagnostics_degrees__3[[#This Row],[Column15]]-O102)</f>
        <v>0.48346499999999998</v>
      </c>
      <c r="AL103" s="1">
        <f>ABS(IK_diagnostics_degrees__3[[#This Row],[Column16]]-P102)</f>
        <v>1.3732769999999998E-2</v>
      </c>
      <c r="AM103" s="1">
        <f>ABS(IK_diagnostics_degrees__3[[#This Row],[Column17]]-Q102)</f>
        <v>1.8789999999999994E-2</v>
      </c>
      <c r="AN103" s="1">
        <f>ABS(IK_diagnostics_degrees__3[[#This Row],[Column18]]-R102)</f>
        <v>0.23455999999999988</v>
      </c>
      <c r="AO103" s="1">
        <f>ABS(IK_diagnostics_degrees__3[[#This Row],[Column19]]-S102)</f>
        <v>3.6764800000000002E-3</v>
      </c>
      <c r="AP103" s="1">
        <f>ABS(IK_diagnostics_degrees__3[[#This Row],[Column20]]-T102)</f>
        <v>0.67849899999999996</v>
      </c>
      <c r="AQ103" s="1">
        <f>ABS(IK_diagnostics_degrees__3[[#This Row],[Column21]]-U102)</f>
        <v>0.99199499999999996</v>
      </c>
      <c r="AU103" s="4"/>
    </row>
    <row r="104" spans="1:47" x14ac:dyDescent="0.25">
      <c r="A104" s="1">
        <v>1.9915100000000002E-3</v>
      </c>
      <c r="B104" s="1">
        <v>1.4479599999999999</v>
      </c>
      <c r="C104" s="1" t="s">
        <v>22</v>
      </c>
      <c r="D104" s="1" t="s">
        <v>22</v>
      </c>
      <c r="E104" s="1">
        <v>1.7599</v>
      </c>
      <c r="F104" s="1" t="s">
        <v>22</v>
      </c>
      <c r="G104" s="1">
        <v>1.0557000000000001</v>
      </c>
      <c r="H104" s="1">
        <v>1.3383100000000001</v>
      </c>
      <c r="I104" s="1">
        <v>1.2524200000000001</v>
      </c>
      <c r="J104" s="1">
        <v>0.37335299999999999</v>
      </c>
      <c r="K104" s="1">
        <v>1.4794799999999999</v>
      </c>
      <c r="L104" s="1" t="s">
        <v>22</v>
      </c>
      <c r="M104" s="1">
        <v>1.2833600000000001</v>
      </c>
      <c r="N104" s="1" t="s">
        <v>22</v>
      </c>
      <c r="O104" s="1">
        <v>0.41487000000000002</v>
      </c>
      <c r="P104" s="1">
        <v>0.44496200000000002</v>
      </c>
      <c r="Q104" s="1">
        <v>0.76346099999999995</v>
      </c>
      <c r="R104" s="1">
        <v>2.3614299999999999</v>
      </c>
      <c r="S104" s="1" t="s">
        <v>22</v>
      </c>
      <c r="T104" s="1">
        <v>0.47426200000000002</v>
      </c>
      <c r="U104" s="1">
        <v>1.31012</v>
      </c>
      <c r="V104" s="1" t="s">
        <v>23</v>
      </c>
      <c r="W104" s="1">
        <f>ABS(IK_diagnostics_degrees__3[[#This Row],[Column1]]-A103)</f>
        <v>1.9915100000000002E-3</v>
      </c>
      <c r="X104" s="1">
        <f>ABS(IK_diagnostics_degrees__3[[#This Row],[Column2]]-B103)</f>
        <v>2.2370000000000001E-2</v>
      </c>
      <c r="Y104" s="1">
        <f>ABS(IK_diagnostics_degrees__3[[#This Row],[Column3]]-C103)</f>
        <v>0</v>
      </c>
      <c r="Z104" s="1">
        <f>ABS(IK_diagnostics_degrees__3[[#This Row],[Column4]]-D103)</f>
        <v>0</v>
      </c>
      <c r="AA104" s="1">
        <f>ABS(IK_diagnostics_degrees__3[[#This Row],[Column5]]-E103)</f>
        <v>0.13796000000000008</v>
      </c>
      <c r="AB104" s="1">
        <f>ABS(IK_diagnostics_degrees__3[[#This Row],[Column6]]-F103)</f>
        <v>3.28058E-3</v>
      </c>
      <c r="AC104" s="1">
        <f>ABS(IK_diagnostics_degrees__3[[#This Row],[Column7]]-G103)</f>
        <v>0.68431400000000009</v>
      </c>
      <c r="AD104" s="1">
        <f>ABS(IK_diagnostics_degrees__3[[#This Row],[Column8]]-H103)</f>
        <v>2.0529999999999937E-2</v>
      </c>
      <c r="AE104" s="1">
        <f>ABS(IK_diagnostics_degrees__3[[#This Row],[Column9]]-I103)</f>
        <v>0.11881999999999993</v>
      </c>
      <c r="AF104" s="1">
        <f>ABS(IK_diagnostics_degrees__3[[#This Row],[Column10]]-J103)</f>
        <v>0.17266200000000004</v>
      </c>
      <c r="AG104" s="1">
        <f>ABS(IK_diagnostics_degrees__3[[#This Row],[Column11]]-K103)</f>
        <v>0.16635</v>
      </c>
      <c r="AH104" s="1">
        <f>ABS(IK_diagnostics_degrees__3[[#This Row],[Column12]]-L103)</f>
        <v>0.27082600000000001</v>
      </c>
      <c r="AI104" s="1">
        <f>ABS(IK_diagnostics_degrees__3[[#This Row],[Column13]]-M103)</f>
        <v>1.047069</v>
      </c>
      <c r="AJ104" s="1">
        <f>ABS(IK_diagnostics_degrees__3[[#This Row],[Column14]]-N103)</f>
        <v>0</v>
      </c>
      <c r="AK104" s="1">
        <f>ABS(IK_diagnostics_degrees__3[[#This Row],[Column15]]-O103)</f>
        <v>0.228329</v>
      </c>
      <c r="AL104" s="1">
        <f>ABS(IK_diagnostics_degrees__3[[#This Row],[Column16]]-P103)</f>
        <v>0.42635810000000002</v>
      </c>
      <c r="AM104" s="1">
        <f>ABS(IK_diagnostics_degrees__3[[#This Row],[Column17]]-Q103)</f>
        <v>0.68719999999999992</v>
      </c>
      <c r="AN104" s="1">
        <f>ABS(IK_diagnostics_degrees__3[[#This Row],[Column18]]-R103)</f>
        <v>0.80938999999999983</v>
      </c>
      <c r="AO104" s="1">
        <f>ABS(IK_diagnostics_degrees__3[[#This Row],[Column19]]-S103)</f>
        <v>0</v>
      </c>
      <c r="AP104" s="1">
        <f>ABS(IK_diagnostics_degrees__3[[#This Row],[Column20]]-T103)</f>
        <v>0.47426200000000002</v>
      </c>
      <c r="AQ104" s="1">
        <f>ABS(IK_diagnostics_degrees__3[[#This Row],[Column21]]-U103)</f>
        <v>9.7250000000000059E-2</v>
      </c>
      <c r="AU104" s="3"/>
    </row>
    <row r="105" spans="1:47" x14ac:dyDescent="0.25">
      <c r="A105" s="1">
        <v>1.69024E-3</v>
      </c>
      <c r="B105" s="1">
        <v>1.40832</v>
      </c>
      <c r="C105" s="1" t="s">
        <v>22</v>
      </c>
      <c r="D105" s="1" t="s">
        <v>22</v>
      </c>
      <c r="E105" s="1">
        <v>1.8078700000000001</v>
      </c>
      <c r="F105" s="1" t="s">
        <v>22</v>
      </c>
      <c r="G105" s="1">
        <v>1.04739</v>
      </c>
      <c r="H105" s="1">
        <v>1.3468599999999999</v>
      </c>
      <c r="I105" s="1">
        <v>1.2529999999999999</v>
      </c>
      <c r="J105" s="1">
        <v>0.35835299999999998</v>
      </c>
      <c r="K105" s="1">
        <v>1.46136</v>
      </c>
      <c r="L105" s="1">
        <v>2.4741799999999999E-3</v>
      </c>
      <c r="M105" s="1">
        <v>1.22041</v>
      </c>
      <c r="N105" s="1" t="s">
        <v>22</v>
      </c>
      <c r="O105" s="1">
        <v>0.43084299999999998</v>
      </c>
      <c r="P105" s="1">
        <v>0.44510300000000003</v>
      </c>
      <c r="Q105" s="1">
        <v>0.733989</v>
      </c>
      <c r="R105" s="1">
        <v>2.3439700000000001</v>
      </c>
      <c r="S105" s="1" t="s">
        <v>22</v>
      </c>
      <c r="T105" s="1">
        <v>0.82283099999999998</v>
      </c>
      <c r="U105" s="1">
        <v>1.32806</v>
      </c>
      <c r="V105" s="1" t="s">
        <v>23</v>
      </c>
      <c r="W105" s="1">
        <f>ABS(IK_diagnostics_degrees__3[[#This Row],[Column1]]-A104)</f>
        <v>3.0127000000000018E-4</v>
      </c>
      <c r="X105" s="1">
        <f>ABS(IK_diagnostics_degrees__3[[#This Row],[Column2]]-B104)</f>
        <v>3.9639999999999898E-2</v>
      </c>
      <c r="Y105" s="1">
        <f>ABS(IK_diagnostics_degrees__3[[#This Row],[Column3]]-C104)</f>
        <v>0</v>
      </c>
      <c r="Z105" s="1">
        <f>ABS(IK_diagnostics_degrees__3[[#This Row],[Column4]]-D104)</f>
        <v>0</v>
      </c>
      <c r="AA105" s="1">
        <f>ABS(IK_diagnostics_degrees__3[[#This Row],[Column5]]-E104)</f>
        <v>4.7970000000000068E-2</v>
      </c>
      <c r="AB105" s="1">
        <f>ABS(IK_diagnostics_degrees__3[[#This Row],[Column6]]-F104)</f>
        <v>0</v>
      </c>
      <c r="AC105" s="1">
        <f>ABS(IK_diagnostics_degrees__3[[#This Row],[Column7]]-G104)</f>
        <v>8.3100000000000396E-3</v>
      </c>
      <c r="AD105" s="1">
        <f>ABS(IK_diagnostics_degrees__3[[#This Row],[Column8]]-H104)</f>
        <v>8.5499999999998355E-3</v>
      </c>
      <c r="AE105" s="1">
        <f>ABS(IK_diagnostics_degrees__3[[#This Row],[Column9]]-I104)</f>
        <v>5.799999999998029E-4</v>
      </c>
      <c r="AF105" s="1">
        <f>ABS(IK_diagnostics_degrees__3[[#This Row],[Column10]]-J104)</f>
        <v>1.5000000000000013E-2</v>
      </c>
      <c r="AG105" s="1">
        <f>ABS(IK_diagnostics_degrees__3[[#This Row],[Column11]]-K104)</f>
        <v>1.8119999999999914E-2</v>
      </c>
      <c r="AH105" s="1">
        <f>ABS(IK_diagnostics_degrees__3[[#This Row],[Column12]]-L104)</f>
        <v>2.4741799999999999E-3</v>
      </c>
      <c r="AI105" s="1">
        <f>ABS(IK_diagnostics_degrees__3[[#This Row],[Column13]]-M104)</f>
        <v>6.2950000000000061E-2</v>
      </c>
      <c r="AJ105" s="1">
        <f>ABS(IK_diagnostics_degrees__3[[#This Row],[Column14]]-N104)</f>
        <v>0</v>
      </c>
      <c r="AK105" s="1">
        <f>ABS(IK_diagnostics_degrees__3[[#This Row],[Column15]]-O104)</f>
        <v>1.5972999999999959E-2</v>
      </c>
      <c r="AL105" s="1">
        <f>ABS(IK_diagnostics_degrees__3[[#This Row],[Column16]]-P104)</f>
        <v>1.4100000000000223E-4</v>
      </c>
      <c r="AM105" s="1">
        <f>ABS(IK_diagnostics_degrees__3[[#This Row],[Column17]]-Q104)</f>
        <v>2.9471999999999943E-2</v>
      </c>
      <c r="AN105" s="1">
        <f>ABS(IK_diagnostics_degrees__3[[#This Row],[Column18]]-R104)</f>
        <v>1.7459999999999809E-2</v>
      </c>
      <c r="AO105" s="1">
        <f>ABS(IK_diagnostics_degrees__3[[#This Row],[Column19]]-S104)</f>
        <v>0</v>
      </c>
      <c r="AP105" s="1">
        <f>ABS(IK_diagnostics_degrees__3[[#This Row],[Column20]]-T104)</f>
        <v>0.34856899999999996</v>
      </c>
      <c r="AQ105" s="1">
        <f>ABS(IK_diagnostics_degrees__3[[#This Row],[Column21]]-U104)</f>
        <v>1.7940000000000067E-2</v>
      </c>
      <c r="AU105" s="4"/>
    </row>
    <row r="106" spans="1:47" x14ac:dyDescent="0.25">
      <c r="A106" s="1" t="s">
        <v>22</v>
      </c>
      <c r="B106" s="1">
        <v>1.43232</v>
      </c>
      <c r="C106" s="1" t="s">
        <v>22</v>
      </c>
      <c r="D106" s="1">
        <v>4.2400700000000003E-3</v>
      </c>
      <c r="E106" s="1">
        <v>1.6138600000000001</v>
      </c>
      <c r="F106" s="1" t="s">
        <v>22</v>
      </c>
      <c r="G106" s="1">
        <v>0.17261499999999999</v>
      </c>
      <c r="H106" s="1">
        <v>2.23149</v>
      </c>
      <c r="I106" s="1">
        <v>1.3212299999999999</v>
      </c>
      <c r="J106" s="1">
        <v>0.172765</v>
      </c>
      <c r="K106" s="1">
        <v>1.7928599999999999</v>
      </c>
      <c r="L106" s="1">
        <v>2.4199299999999998E-3</v>
      </c>
      <c r="M106" s="1">
        <v>0.57664800000000005</v>
      </c>
      <c r="N106" s="1" t="s">
        <v>22</v>
      </c>
      <c r="O106" s="1">
        <v>0.224274</v>
      </c>
      <c r="P106" s="1">
        <v>5.9890500000000005E-4</v>
      </c>
      <c r="Q106" s="1">
        <v>0.35896299999999998</v>
      </c>
      <c r="R106" s="1">
        <v>1.6293200000000001</v>
      </c>
      <c r="S106" s="1" t="s">
        <v>22</v>
      </c>
      <c r="T106" s="1">
        <v>9.2123199999999995E-3</v>
      </c>
      <c r="U106" s="1">
        <v>0.52960499999999999</v>
      </c>
      <c r="V106" s="1" t="s">
        <v>23</v>
      </c>
      <c r="W106" s="1">
        <f>ABS(IK_diagnostics_degrees__3[[#This Row],[Column1]]-A105)</f>
        <v>1.69024E-3</v>
      </c>
      <c r="X106" s="1">
        <f>ABS(IK_diagnostics_degrees__3[[#This Row],[Column2]]-B105)</f>
        <v>2.4000000000000021E-2</v>
      </c>
      <c r="Y106" s="1">
        <f>ABS(IK_diagnostics_degrees__3[[#This Row],[Column3]]-C105)</f>
        <v>0</v>
      </c>
      <c r="Z106" s="1">
        <f>ABS(IK_diagnostics_degrees__3[[#This Row],[Column4]]-D105)</f>
        <v>4.2400700000000003E-3</v>
      </c>
      <c r="AA106" s="1">
        <f>ABS(IK_diagnostics_degrees__3[[#This Row],[Column5]]-E105)</f>
        <v>0.19401000000000002</v>
      </c>
      <c r="AB106" s="1">
        <f>ABS(IK_diagnostics_degrees__3[[#This Row],[Column6]]-F105)</f>
        <v>0</v>
      </c>
      <c r="AC106" s="1">
        <f>ABS(IK_diagnostics_degrees__3[[#This Row],[Column7]]-G105)</f>
        <v>0.87477500000000008</v>
      </c>
      <c r="AD106" s="1">
        <f>ABS(IK_diagnostics_degrees__3[[#This Row],[Column8]]-H105)</f>
        <v>0.88463000000000003</v>
      </c>
      <c r="AE106" s="1">
        <f>ABS(IK_diagnostics_degrees__3[[#This Row],[Column9]]-I105)</f>
        <v>6.8230000000000013E-2</v>
      </c>
      <c r="AF106" s="1">
        <f>ABS(IK_diagnostics_degrees__3[[#This Row],[Column10]]-J105)</f>
        <v>0.18558799999999998</v>
      </c>
      <c r="AG106" s="1">
        <f>ABS(IK_diagnostics_degrees__3[[#This Row],[Column11]]-K105)</f>
        <v>0.33149999999999991</v>
      </c>
      <c r="AH106" s="1">
        <f>ABS(IK_diagnostics_degrees__3[[#This Row],[Column12]]-L105)</f>
        <v>5.4250000000000045E-5</v>
      </c>
      <c r="AI106" s="1">
        <f>ABS(IK_diagnostics_degrees__3[[#This Row],[Column13]]-M105)</f>
        <v>0.64376199999999995</v>
      </c>
      <c r="AJ106" s="1">
        <f>ABS(IK_diagnostics_degrees__3[[#This Row],[Column14]]-N105)</f>
        <v>0</v>
      </c>
      <c r="AK106" s="1">
        <f>ABS(IK_diagnostics_degrees__3[[#This Row],[Column15]]-O105)</f>
        <v>0.20656899999999997</v>
      </c>
      <c r="AL106" s="1">
        <f>ABS(IK_diagnostics_degrees__3[[#This Row],[Column16]]-P105)</f>
        <v>0.44450409500000004</v>
      </c>
      <c r="AM106" s="1">
        <f>ABS(IK_diagnostics_degrees__3[[#This Row],[Column17]]-Q105)</f>
        <v>0.37502600000000003</v>
      </c>
      <c r="AN106" s="1">
        <f>ABS(IK_diagnostics_degrees__3[[#This Row],[Column18]]-R105)</f>
        <v>0.71465000000000001</v>
      </c>
      <c r="AO106" s="1">
        <f>ABS(IK_diagnostics_degrees__3[[#This Row],[Column19]]-S105)</f>
        <v>0</v>
      </c>
      <c r="AP106" s="1">
        <f>ABS(IK_diagnostics_degrees__3[[#This Row],[Column20]]-T105)</f>
        <v>0.81361867999999993</v>
      </c>
      <c r="AQ106" s="1">
        <f>ABS(IK_diagnostics_degrees__3[[#This Row],[Column21]]-U105)</f>
        <v>0.79845500000000003</v>
      </c>
      <c r="AU106" s="3"/>
    </row>
    <row r="107" spans="1:47" x14ac:dyDescent="0.25">
      <c r="A107" s="1">
        <v>5.5142099999999999E-2</v>
      </c>
      <c r="B107" s="1">
        <v>1.38171</v>
      </c>
      <c r="C107" s="1" t="s">
        <v>22</v>
      </c>
      <c r="D107" s="1">
        <v>3.1282900000000002E-3</v>
      </c>
      <c r="E107" s="1">
        <v>1.6026899999999999</v>
      </c>
      <c r="F107" s="1" t="s">
        <v>22</v>
      </c>
      <c r="G107" s="1">
        <v>0.24993199999999999</v>
      </c>
      <c r="H107" s="1">
        <v>2.2975699999999999</v>
      </c>
      <c r="I107" s="1">
        <v>1.4023399999999999</v>
      </c>
      <c r="J107" s="1">
        <v>0.20077500000000001</v>
      </c>
      <c r="K107" s="1">
        <v>1.71994</v>
      </c>
      <c r="L107" s="1">
        <v>2.0157E-3</v>
      </c>
      <c r="M107" s="1">
        <v>1.6075699999999999</v>
      </c>
      <c r="N107" s="1" t="s">
        <v>22</v>
      </c>
      <c r="O107" s="1">
        <v>0.49526700000000001</v>
      </c>
      <c r="P107" s="1" t="s">
        <v>22</v>
      </c>
      <c r="Q107" s="1">
        <v>0.58543100000000003</v>
      </c>
      <c r="R107" s="1">
        <v>1.7636799999999999</v>
      </c>
      <c r="S107" s="1">
        <v>7.8206000000000005E-3</v>
      </c>
      <c r="T107" s="1">
        <v>0.81302700000000006</v>
      </c>
      <c r="U107" s="1">
        <v>0.44798700000000002</v>
      </c>
      <c r="V107" s="1" t="s">
        <v>23</v>
      </c>
      <c r="W107" s="1">
        <f>ABS(IK_diagnostics_degrees__3[[#This Row],[Column1]]-A106)</f>
        <v>5.5142099999999999E-2</v>
      </c>
      <c r="X107" s="1">
        <f>ABS(IK_diagnostics_degrees__3[[#This Row],[Column2]]-B106)</f>
        <v>5.0610000000000044E-2</v>
      </c>
      <c r="Y107" s="1">
        <f>ABS(IK_diagnostics_degrees__3[[#This Row],[Column3]]-C106)</f>
        <v>0</v>
      </c>
      <c r="Z107" s="1">
        <f>ABS(IK_diagnostics_degrees__3[[#This Row],[Column4]]-D106)</f>
        <v>1.1117800000000001E-3</v>
      </c>
      <c r="AA107" s="1">
        <f>ABS(IK_diagnostics_degrees__3[[#This Row],[Column5]]-E106)</f>
        <v>1.1170000000000124E-2</v>
      </c>
      <c r="AB107" s="1">
        <f>ABS(IK_diagnostics_degrees__3[[#This Row],[Column6]]-F106)</f>
        <v>0</v>
      </c>
      <c r="AC107" s="1">
        <f>ABS(IK_diagnostics_degrees__3[[#This Row],[Column7]]-G106)</f>
        <v>7.7316999999999997E-2</v>
      </c>
      <c r="AD107" s="1">
        <f>ABS(IK_diagnostics_degrees__3[[#This Row],[Column8]]-H106)</f>
        <v>6.6079999999999917E-2</v>
      </c>
      <c r="AE107" s="1">
        <f>ABS(IK_diagnostics_degrees__3[[#This Row],[Column9]]-I106)</f>
        <v>8.1110000000000015E-2</v>
      </c>
      <c r="AF107" s="1">
        <f>ABS(IK_diagnostics_degrees__3[[#This Row],[Column10]]-J106)</f>
        <v>2.8010000000000007E-2</v>
      </c>
      <c r="AG107" s="1">
        <f>ABS(IK_diagnostics_degrees__3[[#This Row],[Column11]]-K106)</f>
        <v>7.2919999999999874E-2</v>
      </c>
      <c r="AH107" s="1">
        <f>ABS(IK_diagnostics_degrees__3[[#This Row],[Column12]]-L106)</f>
        <v>4.0422999999999978E-4</v>
      </c>
      <c r="AI107" s="1">
        <f>ABS(IK_diagnostics_degrees__3[[#This Row],[Column13]]-M106)</f>
        <v>1.0309219999999999</v>
      </c>
      <c r="AJ107" s="1">
        <f>ABS(IK_diagnostics_degrees__3[[#This Row],[Column14]]-N106)</f>
        <v>0</v>
      </c>
      <c r="AK107" s="1">
        <f>ABS(IK_diagnostics_degrees__3[[#This Row],[Column15]]-O106)</f>
        <v>0.27099300000000004</v>
      </c>
      <c r="AL107" s="1">
        <f>ABS(IK_diagnostics_degrees__3[[#This Row],[Column16]]-P106)</f>
        <v>5.9890500000000005E-4</v>
      </c>
      <c r="AM107" s="1">
        <f>ABS(IK_diagnostics_degrees__3[[#This Row],[Column17]]-Q106)</f>
        <v>0.22646800000000006</v>
      </c>
      <c r="AN107" s="1">
        <f>ABS(IK_diagnostics_degrees__3[[#This Row],[Column18]]-R106)</f>
        <v>0.13435999999999981</v>
      </c>
      <c r="AO107" s="1">
        <f>ABS(IK_diagnostics_degrees__3[[#This Row],[Column19]]-S106)</f>
        <v>7.8206000000000005E-3</v>
      </c>
      <c r="AP107" s="1">
        <f>ABS(IK_diagnostics_degrees__3[[#This Row],[Column20]]-T106)</f>
        <v>0.80381468</v>
      </c>
      <c r="AQ107" s="1">
        <f>ABS(IK_diagnostics_degrees__3[[#This Row],[Column21]]-U106)</f>
        <v>8.1617999999999968E-2</v>
      </c>
      <c r="AU107" s="4"/>
    </row>
    <row r="108" spans="1:47" x14ac:dyDescent="0.25">
      <c r="A108" s="1">
        <v>6.2251500000000001E-2</v>
      </c>
      <c r="B108" s="1">
        <v>1.3986499999999999</v>
      </c>
      <c r="C108" s="1" t="s">
        <v>22</v>
      </c>
      <c r="D108" s="1" t="s">
        <v>22</v>
      </c>
      <c r="E108" s="1">
        <v>1.56969</v>
      </c>
      <c r="F108" s="1" t="s">
        <v>22</v>
      </c>
      <c r="G108" s="1">
        <v>0.245338</v>
      </c>
      <c r="H108" s="1">
        <v>2.302</v>
      </c>
      <c r="I108" s="1">
        <v>1.43807</v>
      </c>
      <c r="J108" s="1">
        <v>0.19248799999999999</v>
      </c>
      <c r="K108" s="1">
        <v>1.7279800000000001</v>
      </c>
      <c r="L108" s="1">
        <v>1.4585799999999999E-3</v>
      </c>
      <c r="M108" s="1">
        <v>1.6564399999999999</v>
      </c>
      <c r="N108" s="1" t="s">
        <v>22</v>
      </c>
      <c r="O108" s="1">
        <v>0.50774399999999997</v>
      </c>
      <c r="P108" s="1" t="s">
        <v>22</v>
      </c>
      <c r="Q108" s="1">
        <v>0.68245500000000003</v>
      </c>
      <c r="R108" s="1">
        <v>1.8043499999999999</v>
      </c>
      <c r="S108" s="1">
        <v>6.4352899999999998E-3</v>
      </c>
      <c r="T108" s="1">
        <v>0.80042500000000005</v>
      </c>
      <c r="U108" s="1">
        <v>0.44829599999999997</v>
      </c>
      <c r="V108" s="1" t="s">
        <v>23</v>
      </c>
      <c r="W108" s="1">
        <f>ABS(IK_diagnostics_degrees__3[[#This Row],[Column1]]-A107)</f>
        <v>7.1094000000000018E-3</v>
      </c>
      <c r="X108" s="1">
        <f>ABS(IK_diagnostics_degrees__3[[#This Row],[Column2]]-B107)</f>
        <v>1.6939999999999955E-2</v>
      </c>
      <c r="Y108" s="1">
        <f>ABS(IK_diagnostics_degrees__3[[#This Row],[Column3]]-C107)</f>
        <v>0</v>
      </c>
      <c r="Z108" s="1">
        <f>ABS(IK_diagnostics_degrees__3[[#This Row],[Column4]]-D107)</f>
        <v>3.1282900000000002E-3</v>
      </c>
      <c r="AA108" s="1">
        <f>ABS(IK_diagnostics_degrees__3[[#This Row],[Column5]]-E107)</f>
        <v>3.2999999999999918E-2</v>
      </c>
      <c r="AB108" s="1">
        <f>ABS(IK_diagnostics_degrees__3[[#This Row],[Column6]]-F107)</f>
        <v>0</v>
      </c>
      <c r="AC108" s="1">
        <f>ABS(IK_diagnostics_degrees__3[[#This Row],[Column7]]-G107)</f>
        <v>4.593999999999987E-3</v>
      </c>
      <c r="AD108" s="1">
        <f>ABS(IK_diagnostics_degrees__3[[#This Row],[Column8]]-H107)</f>
        <v>4.430000000000156E-3</v>
      </c>
      <c r="AE108" s="1">
        <f>ABS(IK_diagnostics_degrees__3[[#This Row],[Column9]]-I107)</f>
        <v>3.573000000000004E-2</v>
      </c>
      <c r="AF108" s="1">
        <f>ABS(IK_diagnostics_degrees__3[[#This Row],[Column10]]-J107)</f>
        <v>8.2870000000000166E-3</v>
      </c>
      <c r="AG108" s="1">
        <f>ABS(IK_diagnostics_degrees__3[[#This Row],[Column11]]-K107)</f>
        <v>8.0400000000000471E-3</v>
      </c>
      <c r="AH108" s="1">
        <f>ABS(IK_diagnostics_degrees__3[[#This Row],[Column12]]-L107)</f>
        <v>5.5712000000000014E-4</v>
      </c>
      <c r="AI108" s="1">
        <f>ABS(IK_diagnostics_degrees__3[[#This Row],[Column13]]-M107)</f>
        <v>4.8869999999999969E-2</v>
      </c>
      <c r="AJ108" s="1">
        <f>ABS(IK_diagnostics_degrees__3[[#This Row],[Column14]]-N107)</f>
        <v>0</v>
      </c>
      <c r="AK108" s="1">
        <f>ABS(IK_diagnostics_degrees__3[[#This Row],[Column15]]-O107)</f>
        <v>1.247699999999996E-2</v>
      </c>
      <c r="AL108" s="1">
        <f>ABS(IK_diagnostics_degrees__3[[#This Row],[Column16]]-P107)</f>
        <v>0</v>
      </c>
      <c r="AM108" s="1">
        <f>ABS(IK_diagnostics_degrees__3[[#This Row],[Column17]]-Q107)</f>
        <v>9.7023999999999999E-2</v>
      </c>
      <c r="AN108" s="1">
        <f>ABS(IK_diagnostics_degrees__3[[#This Row],[Column18]]-R107)</f>
        <v>4.0669999999999984E-2</v>
      </c>
      <c r="AO108" s="1">
        <f>ABS(IK_diagnostics_degrees__3[[#This Row],[Column19]]-S107)</f>
        <v>1.3853100000000007E-3</v>
      </c>
      <c r="AP108" s="1">
        <f>ABS(IK_diagnostics_degrees__3[[#This Row],[Column20]]-T107)</f>
        <v>1.2602000000000002E-2</v>
      </c>
      <c r="AQ108" s="1">
        <f>ABS(IK_diagnostics_degrees__3[[#This Row],[Column21]]-U107)</f>
        <v>3.089999999999482E-4</v>
      </c>
      <c r="AU108" s="3"/>
    </row>
    <row r="109" spans="1:47" x14ac:dyDescent="0.25">
      <c r="A109" s="1" t="s">
        <v>22</v>
      </c>
      <c r="B109" s="1">
        <v>1.4712400000000001</v>
      </c>
      <c r="C109" s="1" t="s">
        <v>22</v>
      </c>
      <c r="D109" s="1" t="s">
        <v>22</v>
      </c>
      <c r="E109" s="1">
        <v>1.7369399999999999</v>
      </c>
      <c r="F109" s="1" t="s">
        <v>22</v>
      </c>
      <c r="G109" s="1">
        <v>0.63240499999999999</v>
      </c>
      <c r="H109" s="1">
        <v>1.83758</v>
      </c>
      <c r="I109" s="1">
        <v>1.14296</v>
      </c>
      <c r="J109" s="1">
        <v>0.16844200000000001</v>
      </c>
      <c r="K109" s="1">
        <v>1.4451799999999999</v>
      </c>
      <c r="L109" s="1">
        <v>0.17588599999999999</v>
      </c>
      <c r="M109" s="1">
        <v>0.25859799999999999</v>
      </c>
      <c r="N109" s="1" t="s">
        <v>22</v>
      </c>
      <c r="O109" s="1">
        <v>0.163442</v>
      </c>
      <c r="P109" s="1" t="s">
        <v>22</v>
      </c>
      <c r="Q109" s="1">
        <v>1.6570199999999999E-4</v>
      </c>
      <c r="R109" s="1">
        <v>1.68649</v>
      </c>
      <c r="S109" s="1" t="s">
        <v>22</v>
      </c>
      <c r="T109" s="1">
        <v>0.68291299999999999</v>
      </c>
      <c r="U109" s="1">
        <v>0.696156</v>
      </c>
      <c r="V109" s="1" t="s">
        <v>23</v>
      </c>
      <c r="W109" s="1">
        <f>ABS(IK_diagnostics_degrees__3[[#This Row],[Column1]]-A108)</f>
        <v>6.2251500000000001E-2</v>
      </c>
      <c r="X109" s="1">
        <f>ABS(IK_diagnostics_degrees__3[[#This Row],[Column2]]-B108)</f>
        <v>7.2590000000000154E-2</v>
      </c>
      <c r="Y109" s="1">
        <f>ABS(IK_diagnostics_degrees__3[[#This Row],[Column3]]-C108)</f>
        <v>0</v>
      </c>
      <c r="Z109" s="1">
        <f>ABS(IK_diagnostics_degrees__3[[#This Row],[Column4]]-D108)</f>
        <v>0</v>
      </c>
      <c r="AA109" s="1">
        <f>ABS(IK_diagnostics_degrees__3[[#This Row],[Column5]]-E108)</f>
        <v>0.1672499999999999</v>
      </c>
      <c r="AB109" s="1">
        <f>ABS(IK_diagnostics_degrees__3[[#This Row],[Column6]]-F108)</f>
        <v>0</v>
      </c>
      <c r="AC109" s="1">
        <f>ABS(IK_diagnostics_degrees__3[[#This Row],[Column7]]-G108)</f>
        <v>0.38706699999999999</v>
      </c>
      <c r="AD109" s="1">
        <f>ABS(IK_diagnostics_degrees__3[[#This Row],[Column8]]-H108)</f>
        <v>0.46442000000000005</v>
      </c>
      <c r="AE109" s="1">
        <f>ABS(IK_diagnostics_degrees__3[[#This Row],[Column9]]-I108)</f>
        <v>0.29510999999999998</v>
      </c>
      <c r="AF109" s="1">
        <f>ABS(IK_diagnostics_degrees__3[[#This Row],[Column10]]-J108)</f>
        <v>2.4045999999999984E-2</v>
      </c>
      <c r="AG109" s="1">
        <f>ABS(IK_diagnostics_degrees__3[[#This Row],[Column11]]-K108)</f>
        <v>0.28280000000000016</v>
      </c>
      <c r="AH109" s="1">
        <f>ABS(IK_diagnostics_degrees__3[[#This Row],[Column12]]-L108)</f>
        <v>0.17442742</v>
      </c>
      <c r="AI109" s="1">
        <f>ABS(IK_diagnostics_degrees__3[[#This Row],[Column13]]-M108)</f>
        <v>1.3978419999999998</v>
      </c>
      <c r="AJ109" s="1">
        <f>ABS(IK_diagnostics_degrees__3[[#This Row],[Column14]]-N108)</f>
        <v>0</v>
      </c>
      <c r="AK109" s="1">
        <f>ABS(IK_diagnostics_degrees__3[[#This Row],[Column15]]-O108)</f>
        <v>0.344302</v>
      </c>
      <c r="AL109" s="1">
        <f>ABS(IK_diagnostics_degrees__3[[#This Row],[Column16]]-P108)</f>
        <v>0</v>
      </c>
      <c r="AM109" s="1">
        <f>ABS(IK_diagnostics_degrees__3[[#This Row],[Column17]]-Q108)</f>
        <v>0.68228929800000004</v>
      </c>
      <c r="AN109" s="1">
        <f>ABS(IK_diagnostics_degrees__3[[#This Row],[Column18]]-R108)</f>
        <v>0.11785999999999985</v>
      </c>
      <c r="AO109" s="1">
        <f>ABS(IK_diagnostics_degrees__3[[#This Row],[Column19]]-S108)</f>
        <v>6.4352899999999998E-3</v>
      </c>
      <c r="AP109" s="1">
        <f>ABS(IK_diagnostics_degrees__3[[#This Row],[Column20]]-T108)</f>
        <v>0.11751200000000006</v>
      </c>
      <c r="AQ109" s="1">
        <f>ABS(IK_diagnostics_degrees__3[[#This Row],[Column21]]-U108)</f>
        <v>0.24786000000000002</v>
      </c>
      <c r="AU109" s="4"/>
    </row>
    <row r="110" spans="1:47" x14ac:dyDescent="0.25">
      <c r="A110" s="1" t="s">
        <v>22</v>
      </c>
      <c r="B110" s="1">
        <v>1.5468200000000001</v>
      </c>
      <c r="C110" s="1" t="s">
        <v>22</v>
      </c>
      <c r="D110" s="1" t="s">
        <v>22</v>
      </c>
      <c r="E110" s="1">
        <v>1.5074000000000001</v>
      </c>
      <c r="F110" s="1" t="s">
        <v>22</v>
      </c>
      <c r="G110" s="1">
        <v>0.57197500000000001</v>
      </c>
      <c r="H110" s="1">
        <v>2.09958</v>
      </c>
      <c r="I110" s="1">
        <v>1.1345700000000001</v>
      </c>
      <c r="J110" s="1">
        <v>0.142483</v>
      </c>
      <c r="K110" s="1">
        <v>1.3420300000000001</v>
      </c>
      <c r="L110" s="1">
        <v>0.14882600000000001</v>
      </c>
      <c r="M110" s="1">
        <v>1.25804</v>
      </c>
      <c r="N110" s="1" t="s">
        <v>22</v>
      </c>
      <c r="O110" s="1">
        <v>0.15628500000000001</v>
      </c>
      <c r="P110" s="1">
        <v>8.8138800000000003E-2</v>
      </c>
      <c r="Q110" s="1">
        <v>1.29882E-3</v>
      </c>
      <c r="R110" s="1">
        <v>1.81402</v>
      </c>
      <c r="S110" s="1">
        <v>1.6285399999999998E-2</v>
      </c>
      <c r="T110" s="1">
        <v>1.14134</v>
      </c>
      <c r="U110" s="1">
        <v>0.49840299999999998</v>
      </c>
      <c r="V110" s="1" t="s">
        <v>23</v>
      </c>
      <c r="W110" s="1">
        <f>ABS(IK_diagnostics_degrees__3[[#This Row],[Column1]]-A109)</f>
        <v>0</v>
      </c>
      <c r="X110" s="1">
        <f>ABS(IK_diagnostics_degrees__3[[#This Row],[Column2]]-B109)</f>
        <v>7.5579999999999981E-2</v>
      </c>
      <c r="Y110" s="1">
        <f>ABS(IK_diagnostics_degrees__3[[#This Row],[Column3]]-C109)</f>
        <v>0</v>
      </c>
      <c r="Z110" s="1">
        <f>ABS(IK_diagnostics_degrees__3[[#This Row],[Column4]]-D109)</f>
        <v>0</v>
      </c>
      <c r="AA110" s="1">
        <f>ABS(IK_diagnostics_degrees__3[[#This Row],[Column5]]-E109)</f>
        <v>0.22953999999999986</v>
      </c>
      <c r="AB110" s="1">
        <f>ABS(IK_diagnostics_degrees__3[[#This Row],[Column6]]-F109)</f>
        <v>0</v>
      </c>
      <c r="AC110" s="1">
        <f>ABS(IK_diagnostics_degrees__3[[#This Row],[Column7]]-G109)</f>
        <v>6.0429999999999984E-2</v>
      </c>
      <c r="AD110" s="1">
        <f>ABS(IK_diagnostics_degrees__3[[#This Row],[Column8]]-H109)</f>
        <v>0.26200000000000001</v>
      </c>
      <c r="AE110" s="1">
        <f>ABS(IK_diagnostics_degrees__3[[#This Row],[Column9]]-I109)</f>
        <v>8.3899999999998975E-3</v>
      </c>
      <c r="AF110" s="1">
        <f>ABS(IK_diagnostics_degrees__3[[#This Row],[Column10]]-J109)</f>
        <v>2.595900000000001E-2</v>
      </c>
      <c r="AG110" s="1">
        <f>ABS(IK_diagnostics_degrees__3[[#This Row],[Column11]]-K109)</f>
        <v>0.10314999999999985</v>
      </c>
      <c r="AH110" s="1">
        <f>ABS(IK_diagnostics_degrees__3[[#This Row],[Column12]]-L109)</f>
        <v>2.7059999999999973E-2</v>
      </c>
      <c r="AI110" s="1">
        <f>ABS(IK_diagnostics_degrees__3[[#This Row],[Column13]]-M109)</f>
        <v>0.99944200000000005</v>
      </c>
      <c r="AJ110" s="1">
        <f>ABS(IK_diagnostics_degrees__3[[#This Row],[Column14]]-N109)</f>
        <v>0</v>
      </c>
      <c r="AK110" s="1">
        <f>ABS(IK_diagnostics_degrees__3[[#This Row],[Column15]]-O109)</f>
        <v>7.1569999999999967E-3</v>
      </c>
      <c r="AL110" s="1">
        <f>ABS(IK_diagnostics_degrees__3[[#This Row],[Column16]]-P109)</f>
        <v>8.8138800000000003E-2</v>
      </c>
      <c r="AM110" s="1">
        <f>ABS(IK_diagnostics_degrees__3[[#This Row],[Column17]]-Q109)</f>
        <v>1.133118E-3</v>
      </c>
      <c r="AN110" s="1">
        <f>ABS(IK_diagnostics_degrees__3[[#This Row],[Column18]]-R109)</f>
        <v>0.12752999999999992</v>
      </c>
      <c r="AO110" s="1">
        <f>ABS(IK_diagnostics_degrees__3[[#This Row],[Column19]]-S109)</f>
        <v>1.6285399999999998E-2</v>
      </c>
      <c r="AP110" s="1">
        <f>ABS(IK_diagnostics_degrees__3[[#This Row],[Column20]]-T109)</f>
        <v>0.45842700000000003</v>
      </c>
      <c r="AQ110" s="1">
        <f>ABS(IK_diagnostics_degrees__3[[#This Row],[Column21]]-U109)</f>
        <v>0.19775300000000001</v>
      </c>
      <c r="AU110" s="3"/>
    </row>
    <row r="111" spans="1:47" x14ac:dyDescent="0.25">
      <c r="A111" s="1" t="s">
        <v>22</v>
      </c>
      <c r="B111" s="1">
        <v>1.5857600000000001</v>
      </c>
      <c r="C111" s="1" t="s">
        <v>22</v>
      </c>
      <c r="D111" s="1" t="s">
        <v>22</v>
      </c>
      <c r="E111" s="1">
        <v>1.4678100000000001</v>
      </c>
      <c r="F111" s="1" t="s">
        <v>22</v>
      </c>
      <c r="G111" s="1">
        <v>0.59769099999999997</v>
      </c>
      <c r="H111" s="1">
        <v>2.1193</v>
      </c>
      <c r="I111" s="1">
        <v>1.1141399999999999</v>
      </c>
      <c r="J111" s="1">
        <v>0.15971299999999999</v>
      </c>
      <c r="K111" s="1">
        <v>1.4146399999999999</v>
      </c>
      <c r="L111" s="1">
        <v>0.118329</v>
      </c>
      <c r="M111" s="1">
        <v>1.4632400000000001</v>
      </c>
      <c r="N111" s="1" t="s">
        <v>22</v>
      </c>
      <c r="O111" s="1">
        <v>0.34725099999999998</v>
      </c>
      <c r="P111" s="1">
        <v>0.167708</v>
      </c>
      <c r="Q111" s="1" t="s">
        <v>22</v>
      </c>
      <c r="R111" s="1">
        <v>1.8139700000000001</v>
      </c>
      <c r="S111" s="1">
        <v>1.1362199999999999E-2</v>
      </c>
      <c r="T111" s="1">
        <v>0.98629599999999995</v>
      </c>
      <c r="U111" s="1">
        <v>0.50632200000000005</v>
      </c>
      <c r="V111" s="1" t="s">
        <v>23</v>
      </c>
      <c r="W111" s="1">
        <f>ABS(IK_diagnostics_degrees__3[[#This Row],[Column1]]-A110)</f>
        <v>0</v>
      </c>
      <c r="X111" s="1">
        <f>ABS(IK_diagnostics_degrees__3[[#This Row],[Column2]]-B110)</f>
        <v>3.8939999999999975E-2</v>
      </c>
      <c r="Y111" s="1">
        <f>ABS(IK_diagnostics_degrees__3[[#This Row],[Column3]]-C110)</f>
        <v>0</v>
      </c>
      <c r="Z111" s="1">
        <f>ABS(IK_diagnostics_degrees__3[[#This Row],[Column4]]-D110)</f>
        <v>0</v>
      </c>
      <c r="AA111" s="1">
        <f>ABS(IK_diagnostics_degrees__3[[#This Row],[Column5]]-E110)</f>
        <v>3.9590000000000014E-2</v>
      </c>
      <c r="AB111" s="1">
        <f>ABS(IK_diagnostics_degrees__3[[#This Row],[Column6]]-F110)</f>
        <v>0</v>
      </c>
      <c r="AC111" s="1">
        <f>ABS(IK_diagnostics_degrees__3[[#This Row],[Column7]]-G110)</f>
        <v>2.5715999999999961E-2</v>
      </c>
      <c r="AD111" s="1">
        <f>ABS(IK_diagnostics_degrees__3[[#This Row],[Column8]]-H110)</f>
        <v>1.971999999999996E-2</v>
      </c>
      <c r="AE111" s="1">
        <f>ABS(IK_diagnostics_degrees__3[[#This Row],[Column9]]-I110)</f>
        <v>2.043000000000017E-2</v>
      </c>
      <c r="AF111" s="1">
        <f>ABS(IK_diagnostics_degrees__3[[#This Row],[Column10]]-J110)</f>
        <v>1.7229999999999995E-2</v>
      </c>
      <c r="AG111" s="1">
        <f>ABS(IK_diagnostics_degrees__3[[#This Row],[Column11]]-K110)</f>
        <v>7.2609999999999841E-2</v>
      </c>
      <c r="AH111" s="1">
        <f>ABS(IK_diagnostics_degrees__3[[#This Row],[Column12]]-L110)</f>
        <v>3.049700000000001E-2</v>
      </c>
      <c r="AI111" s="1">
        <f>ABS(IK_diagnostics_degrees__3[[#This Row],[Column13]]-M110)</f>
        <v>0.20520000000000005</v>
      </c>
      <c r="AJ111" s="1">
        <f>ABS(IK_diagnostics_degrees__3[[#This Row],[Column14]]-N110)</f>
        <v>0</v>
      </c>
      <c r="AK111" s="1">
        <f>ABS(IK_diagnostics_degrees__3[[#This Row],[Column15]]-O110)</f>
        <v>0.19096599999999997</v>
      </c>
      <c r="AL111" s="1">
        <f>ABS(IK_diagnostics_degrees__3[[#This Row],[Column16]]-P110)</f>
        <v>7.9569199999999993E-2</v>
      </c>
      <c r="AM111" s="1">
        <f>ABS(IK_diagnostics_degrees__3[[#This Row],[Column17]]-Q110)</f>
        <v>1.29882E-3</v>
      </c>
      <c r="AN111" s="1">
        <f>ABS(IK_diagnostics_degrees__3[[#This Row],[Column18]]-R110)</f>
        <v>4.9999999999883471E-5</v>
      </c>
      <c r="AO111" s="1">
        <f>ABS(IK_diagnostics_degrees__3[[#This Row],[Column19]]-S110)</f>
        <v>4.9231999999999991E-3</v>
      </c>
      <c r="AP111" s="1">
        <f>ABS(IK_diagnostics_degrees__3[[#This Row],[Column20]]-T110)</f>
        <v>0.15504400000000007</v>
      </c>
      <c r="AQ111" s="1">
        <f>ABS(IK_diagnostics_degrees__3[[#This Row],[Column21]]-U110)</f>
        <v>7.9190000000000649E-3</v>
      </c>
      <c r="AU111" s="4"/>
    </row>
    <row r="112" spans="1:47" x14ac:dyDescent="0.25">
      <c r="A112" s="1">
        <v>1.4075000000000001E-4</v>
      </c>
      <c r="B112" s="1">
        <v>1.5908199999999999</v>
      </c>
      <c r="C112" s="1" t="s">
        <v>22</v>
      </c>
      <c r="D112" s="1" t="s">
        <v>22</v>
      </c>
      <c r="E112" s="1">
        <v>1.46594</v>
      </c>
      <c r="F112" s="1" t="s">
        <v>22</v>
      </c>
      <c r="G112" s="1">
        <v>0.59984000000000004</v>
      </c>
      <c r="H112" s="1">
        <v>2.12791</v>
      </c>
      <c r="I112" s="1">
        <v>1.1156699999999999</v>
      </c>
      <c r="J112" s="1">
        <v>0.15834400000000001</v>
      </c>
      <c r="K112" s="1">
        <v>1.4244300000000001</v>
      </c>
      <c r="L112" s="1">
        <v>0.11058</v>
      </c>
      <c r="M112" s="1">
        <v>1.5001</v>
      </c>
      <c r="N112" s="1" t="s">
        <v>22</v>
      </c>
      <c r="O112" s="1">
        <v>0.379469</v>
      </c>
      <c r="P112" s="1">
        <v>0.18316499999999999</v>
      </c>
      <c r="Q112" s="1" t="s">
        <v>22</v>
      </c>
      <c r="R112" s="1">
        <v>1.8084899999999999</v>
      </c>
      <c r="S112" s="1">
        <v>8.4091400000000007E-3</v>
      </c>
      <c r="T112" s="1">
        <v>0.95466799999999996</v>
      </c>
      <c r="U112" s="1">
        <v>0.50420200000000004</v>
      </c>
      <c r="V112" s="1" t="s">
        <v>23</v>
      </c>
      <c r="W112" s="1">
        <f>ABS(IK_diagnostics_degrees__3[[#This Row],[Column1]]-A111)</f>
        <v>1.4075000000000001E-4</v>
      </c>
      <c r="X112" s="1">
        <f>ABS(IK_diagnostics_degrees__3[[#This Row],[Column2]]-B111)</f>
        <v>5.0599999999998424E-3</v>
      </c>
      <c r="Y112" s="1">
        <f>ABS(IK_diagnostics_degrees__3[[#This Row],[Column3]]-C111)</f>
        <v>0</v>
      </c>
      <c r="Z112" s="1">
        <f>ABS(IK_diagnostics_degrees__3[[#This Row],[Column4]]-D111)</f>
        <v>0</v>
      </c>
      <c r="AA112" s="1">
        <f>ABS(IK_diagnostics_degrees__3[[#This Row],[Column5]]-E111)</f>
        <v>1.8700000000000383E-3</v>
      </c>
      <c r="AB112" s="1">
        <f>ABS(IK_diagnostics_degrees__3[[#This Row],[Column6]]-F111)</f>
        <v>0</v>
      </c>
      <c r="AC112" s="1">
        <f>ABS(IK_diagnostics_degrees__3[[#This Row],[Column7]]-G111)</f>
        <v>2.1490000000000675E-3</v>
      </c>
      <c r="AD112" s="1">
        <f>ABS(IK_diagnostics_degrees__3[[#This Row],[Column8]]-H111)</f>
        <v>8.6100000000000065E-3</v>
      </c>
      <c r="AE112" s="1">
        <f>ABS(IK_diagnostics_degrees__3[[#This Row],[Column9]]-I111)</f>
        <v>1.5300000000000313E-3</v>
      </c>
      <c r="AF112" s="1">
        <f>ABS(IK_diagnostics_degrees__3[[#This Row],[Column10]]-J111)</f>
        <v>1.3689999999999813E-3</v>
      </c>
      <c r="AG112" s="1">
        <f>ABS(IK_diagnostics_degrees__3[[#This Row],[Column11]]-K111)</f>
        <v>9.7900000000001874E-3</v>
      </c>
      <c r="AH112" s="1">
        <f>ABS(IK_diagnostics_degrees__3[[#This Row],[Column12]]-L111)</f>
        <v>7.7490000000000059E-3</v>
      </c>
      <c r="AI112" s="1">
        <f>ABS(IK_diagnostics_degrees__3[[#This Row],[Column13]]-M111)</f>
        <v>3.6859999999999893E-2</v>
      </c>
      <c r="AJ112" s="1">
        <f>ABS(IK_diagnostics_degrees__3[[#This Row],[Column14]]-N111)</f>
        <v>0</v>
      </c>
      <c r="AK112" s="1">
        <f>ABS(IK_diagnostics_degrees__3[[#This Row],[Column15]]-O111)</f>
        <v>3.2218000000000024E-2</v>
      </c>
      <c r="AL112" s="1">
        <f>ABS(IK_diagnostics_degrees__3[[#This Row],[Column16]]-P111)</f>
        <v>1.5456999999999999E-2</v>
      </c>
      <c r="AM112" s="1">
        <f>ABS(IK_diagnostics_degrees__3[[#This Row],[Column17]]-Q111)</f>
        <v>0</v>
      </c>
      <c r="AN112" s="1">
        <f>ABS(IK_diagnostics_degrees__3[[#This Row],[Column18]]-R111)</f>
        <v>5.4800000000001514E-3</v>
      </c>
      <c r="AO112" s="1">
        <f>ABS(IK_diagnostics_degrees__3[[#This Row],[Column19]]-S111)</f>
        <v>2.9530599999999987E-3</v>
      </c>
      <c r="AP112" s="1">
        <f>ABS(IK_diagnostics_degrees__3[[#This Row],[Column20]]-T111)</f>
        <v>3.1627999999999989E-2</v>
      </c>
      <c r="AQ112" s="1">
        <f>ABS(IK_diagnostics_degrees__3[[#This Row],[Column21]]-U111)</f>
        <v>2.1200000000000108E-3</v>
      </c>
      <c r="AU112" s="3"/>
    </row>
    <row r="113" spans="1:47" x14ac:dyDescent="0.25">
      <c r="A113" s="1">
        <v>2.5746700000000001E-2</v>
      </c>
      <c r="B113" s="1">
        <v>1.5224899999999999</v>
      </c>
      <c r="C113" s="1">
        <v>6.0899700000000001E-2</v>
      </c>
      <c r="D113" s="1" t="s">
        <v>22</v>
      </c>
      <c r="E113" s="1">
        <v>1.40449</v>
      </c>
      <c r="F113" s="1">
        <v>4.6311200000000001E-4</v>
      </c>
      <c r="G113" s="1">
        <v>0.83454899999999999</v>
      </c>
      <c r="H113" s="1">
        <v>2.3754200000000001</v>
      </c>
      <c r="I113" s="1">
        <v>0.78536099999999998</v>
      </c>
      <c r="J113" s="1">
        <v>0.28866700000000001</v>
      </c>
      <c r="K113" s="1">
        <v>1.8970199999999999</v>
      </c>
      <c r="L113" s="2">
        <v>5.2965500000000001E-6</v>
      </c>
      <c r="M113" s="1">
        <v>1.5244899999999999</v>
      </c>
      <c r="N113" s="1">
        <v>1.40848</v>
      </c>
      <c r="O113" s="1">
        <v>1.2435400000000001</v>
      </c>
      <c r="P113" s="1" t="s">
        <v>22</v>
      </c>
      <c r="Q113" s="1" t="s">
        <v>22</v>
      </c>
      <c r="R113" s="1">
        <v>1.93994</v>
      </c>
      <c r="S113" s="1" t="s">
        <v>22</v>
      </c>
      <c r="T113" s="1">
        <v>2.05749E-2</v>
      </c>
      <c r="U113" s="1">
        <v>0.76262300000000005</v>
      </c>
      <c r="V113" s="1" t="s">
        <v>23</v>
      </c>
      <c r="W113" s="1">
        <f>ABS(IK_diagnostics_degrees__3[[#This Row],[Column1]]-A112)</f>
        <v>2.5605950000000002E-2</v>
      </c>
      <c r="X113" s="1">
        <f>ABS(IK_diagnostics_degrees__3[[#This Row],[Column2]]-B112)</f>
        <v>6.8330000000000002E-2</v>
      </c>
      <c r="Y113" s="1">
        <f>ABS(IK_diagnostics_degrees__3[[#This Row],[Column3]]-C112)</f>
        <v>6.0899700000000001E-2</v>
      </c>
      <c r="Z113" s="1">
        <f>ABS(IK_diagnostics_degrees__3[[#This Row],[Column4]]-D112)</f>
        <v>0</v>
      </c>
      <c r="AA113" s="1">
        <f>ABS(IK_diagnostics_degrees__3[[#This Row],[Column5]]-E112)</f>
        <v>6.1450000000000005E-2</v>
      </c>
      <c r="AB113" s="1">
        <f>ABS(IK_diagnostics_degrees__3[[#This Row],[Column6]]-F112)</f>
        <v>4.6311200000000001E-4</v>
      </c>
      <c r="AC113" s="1">
        <f>ABS(IK_diagnostics_degrees__3[[#This Row],[Column7]]-G112)</f>
        <v>0.23470899999999995</v>
      </c>
      <c r="AD113" s="1">
        <f>ABS(IK_diagnostics_degrees__3[[#This Row],[Column8]]-H112)</f>
        <v>0.24751000000000012</v>
      </c>
      <c r="AE113" s="1">
        <f>ABS(IK_diagnostics_degrees__3[[#This Row],[Column9]]-I112)</f>
        <v>0.33030899999999996</v>
      </c>
      <c r="AF113" s="1">
        <f>ABS(IK_diagnostics_degrees__3[[#This Row],[Column10]]-J112)</f>
        <v>0.13032299999999999</v>
      </c>
      <c r="AG113" s="1">
        <f>ABS(IK_diagnostics_degrees__3[[#This Row],[Column11]]-K112)</f>
        <v>0.47258999999999984</v>
      </c>
      <c r="AH113" s="1">
        <f>ABS(IK_diagnostics_degrees__3[[#This Row],[Column12]]-L112)</f>
        <v>0.11057470344999999</v>
      </c>
      <c r="AI113" s="1">
        <f>ABS(IK_diagnostics_degrees__3[[#This Row],[Column13]]-M112)</f>
        <v>2.4389999999999912E-2</v>
      </c>
      <c r="AJ113" s="1">
        <f>ABS(IK_diagnostics_degrees__3[[#This Row],[Column14]]-N112)</f>
        <v>1.40848</v>
      </c>
      <c r="AK113" s="1">
        <f>ABS(IK_diagnostics_degrees__3[[#This Row],[Column15]]-O112)</f>
        <v>0.86407100000000003</v>
      </c>
      <c r="AL113" s="1">
        <f>ABS(IK_diagnostics_degrees__3[[#This Row],[Column16]]-P112)</f>
        <v>0.18316499999999999</v>
      </c>
      <c r="AM113" s="1">
        <f>ABS(IK_diagnostics_degrees__3[[#This Row],[Column17]]-Q112)</f>
        <v>0</v>
      </c>
      <c r="AN113" s="1">
        <f>ABS(IK_diagnostics_degrees__3[[#This Row],[Column18]]-R112)</f>
        <v>0.13145000000000007</v>
      </c>
      <c r="AO113" s="1">
        <f>ABS(IK_diagnostics_degrees__3[[#This Row],[Column19]]-S112)</f>
        <v>8.4091400000000007E-3</v>
      </c>
      <c r="AP113" s="1">
        <f>ABS(IK_diagnostics_degrees__3[[#This Row],[Column20]]-T112)</f>
        <v>0.93409310000000001</v>
      </c>
      <c r="AQ113" s="1">
        <f>ABS(IK_diagnostics_degrees__3[[#This Row],[Column21]]-U112)</f>
        <v>0.25842100000000001</v>
      </c>
      <c r="AU113" s="4"/>
    </row>
    <row r="114" spans="1:47" x14ac:dyDescent="0.25">
      <c r="A114" s="1">
        <v>0.44287500000000002</v>
      </c>
      <c r="B114" s="1">
        <v>1.4844900000000001</v>
      </c>
      <c r="C114" s="1">
        <v>6.5420000000000006E-2</v>
      </c>
      <c r="D114" s="1">
        <v>2.9385199999999999E-4</v>
      </c>
      <c r="E114" s="1">
        <v>1.2875700000000001</v>
      </c>
      <c r="F114" s="1">
        <v>0.25079200000000001</v>
      </c>
      <c r="G114" s="1">
        <v>1.2951900000000001</v>
      </c>
      <c r="H114" s="1">
        <v>2.2870400000000002</v>
      </c>
      <c r="I114" s="1">
        <v>1.28566</v>
      </c>
      <c r="J114" s="1">
        <v>0.257164</v>
      </c>
      <c r="K114" s="1">
        <v>1.8798999999999999</v>
      </c>
      <c r="L114" s="1">
        <v>3.9606600000000004E-3</v>
      </c>
      <c r="M114" s="1">
        <v>1.6872400000000001</v>
      </c>
      <c r="N114" s="1">
        <v>0.77887899999999999</v>
      </c>
      <c r="O114" s="1">
        <v>1.40449</v>
      </c>
      <c r="P114" s="1" t="s">
        <v>22</v>
      </c>
      <c r="Q114" s="1" t="s">
        <v>22</v>
      </c>
      <c r="R114" s="1">
        <v>1.78471</v>
      </c>
      <c r="S114" s="1">
        <v>9.9943199999999996E-2</v>
      </c>
      <c r="T114" s="1">
        <v>2.0553100000000001E-2</v>
      </c>
      <c r="U114" s="1">
        <v>0.38815300000000003</v>
      </c>
      <c r="V114" s="1" t="s">
        <v>23</v>
      </c>
      <c r="W114" s="1">
        <f>ABS(IK_diagnostics_degrees__3[[#This Row],[Column1]]-A113)</f>
        <v>0.41712830000000001</v>
      </c>
      <c r="X114" s="1">
        <f>ABS(IK_diagnostics_degrees__3[[#This Row],[Column2]]-B113)</f>
        <v>3.7999999999999812E-2</v>
      </c>
      <c r="Y114" s="1">
        <f>ABS(IK_diagnostics_degrees__3[[#This Row],[Column3]]-C113)</f>
        <v>4.5203000000000049E-3</v>
      </c>
      <c r="Z114" s="1">
        <f>ABS(IK_diagnostics_degrees__3[[#This Row],[Column4]]-D113)</f>
        <v>2.9385199999999999E-4</v>
      </c>
      <c r="AA114" s="1">
        <f>ABS(IK_diagnostics_degrees__3[[#This Row],[Column5]]-E113)</f>
        <v>0.11691999999999991</v>
      </c>
      <c r="AB114" s="1">
        <f>ABS(IK_diagnostics_degrees__3[[#This Row],[Column6]]-F113)</f>
        <v>0.25032888800000003</v>
      </c>
      <c r="AC114" s="1">
        <f>ABS(IK_diagnostics_degrees__3[[#This Row],[Column7]]-G113)</f>
        <v>0.46064100000000008</v>
      </c>
      <c r="AD114" s="1">
        <f>ABS(IK_diagnostics_degrees__3[[#This Row],[Column8]]-H113)</f>
        <v>8.8379999999999903E-2</v>
      </c>
      <c r="AE114" s="1">
        <f>ABS(IK_diagnostics_degrees__3[[#This Row],[Column9]]-I113)</f>
        <v>0.50029900000000005</v>
      </c>
      <c r="AF114" s="1">
        <f>ABS(IK_diagnostics_degrees__3[[#This Row],[Column10]]-J113)</f>
        <v>3.1503000000000003E-2</v>
      </c>
      <c r="AG114" s="1">
        <f>ABS(IK_diagnostics_degrees__3[[#This Row],[Column11]]-K113)</f>
        <v>1.7120000000000024E-2</v>
      </c>
      <c r="AH114" s="1">
        <f>ABS(IK_diagnostics_degrees__3[[#This Row],[Column12]]-L113)</f>
        <v>3.9553634500000007E-3</v>
      </c>
      <c r="AI114" s="1">
        <f>ABS(IK_diagnostics_degrees__3[[#This Row],[Column13]]-M113)</f>
        <v>0.16275000000000017</v>
      </c>
      <c r="AJ114" s="1">
        <f>ABS(IK_diagnostics_degrees__3[[#This Row],[Column14]]-N113)</f>
        <v>0.62960099999999997</v>
      </c>
      <c r="AK114" s="1">
        <f>ABS(IK_diagnostics_degrees__3[[#This Row],[Column15]]-O113)</f>
        <v>0.16094999999999993</v>
      </c>
      <c r="AL114" s="1">
        <f>ABS(IK_diagnostics_degrees__3[[#This Row],[Column16]]-P113)</f>
        <v>0</v>
      </c>
      <c r="AM114" s="1">
        <f>ABS(IK_diagnostics_degrees__3[[#This Row],[Column17]]-Q113)</f>
        <v>0</v>
      </c>
      <c r="AN114" s="1">
        <f>ABS(IK_diagnostics_degrees__3[[#This Row],[Column18]]-R113)</f>
        <v>0.15522999999999998</v>
      </c>
      <c r="AO114" s="1">
        <f>ABS(IK_diagnostics_degrees__3[[#This Row],[Column19]]-S113)</f>
        <v>9.9943199999999996E-2</v>
      </c>
      <c r="AP114" s="1">
        <f>ABS(IK_diagnostics_degrees__3[[#This Row],[Column20]]-T113)</f>
        <v>2.1799999999998904E-5</v>
      </c>
      <c r="AQ114" s="1">
        <f>ABS(IK_diagnostics_degrees__3[[#This Row],[Column21]]-U113)</f>
        <v>0.37447000000000003</v>
      </c>
      <c r="AU114" s="3"/>
    </row>
    <row r="115" spans="1:47" x14ac:dyDescent="0.25">
      <c r="A115" s="1">
        <v>0.51434299999999999</v>
      </c>
      <c r="B115" s="1">
        <v>1.5093799999999999</v>
      </c>
      <c r="C115" s="1">
        <v>6.7127099999999995E-2</v>
      </c>
      <c r="D115" s="1">
        <v>1.18659E-4</v>
      </c>
      <c r="E115" s="1">
        <v>1.1884300000000001</v>
      </c>
      <c r="F115" s="1">
        <v>0.27889700000000001</v>
      </c>
      <c r="G115" s="1">
        <v>1.3631</v>
      </c>
      <c r="H115" s="1">
        <v>2.2395700000000001</v>
      </c>
      <c r="I115" s="1">
        <v>1.4169099999999999</v>
      </c>
      <c r="J115" s="1">
        <v>0.257467</v>
      </c>
      <c r="K115" s="1">
        <v>1.8712</v>
      </c>
      <c r="L115" s="1">
        <v>4.0508900000000002E-4</v>
      </c>
      <c r="M115" s="1">
        <v>1.6917500000000001</v>
      </c>
      <c r="N115" s="1">
        <v>0.285188</v>
      </c>
      <c r="O115" s="1">
        <v>1.39106</v>
      </c>
      <c r="P115" s="1" t="s">
        <v>22</v>
      </c>
      <c r="Q115" s="1" t="s">
        <v>22</v>
      </c>
      <c r="R115" s="1">
        <v>1.7537199999999999</v>
      </c>
      <c r="S115" s="1">
        <v>0.26962199999999997</v>
      </c>
      <c r="T115" s="1">
        <v>1.9971699999999998E-2</v>
      </c>
      <c r="U115" s="1">
        <v>0.39788899999999999</v>
      </c>
      <c r="V115" s="1" t="s">
        <v>23</v>
      </c>
      <c r="W115" s="1">
        <f>ABS(IK_diagnostics_degrees__3[[#This Row],[Column1]]-A114)</f>
        <v>7.1467999999999976E-2</v>
      </c>
      <c r="X115" s="1">
        <f>ABS(IK_diagnostics_degrees__3[[#This Row],[Column2]]-B114)</f>
        <v>2.4889999999999857E-2</v>
      </c>
      <c r="Y115" s="1">
        <f>ABS(IK_diagnostics_degrees__3[[#This Row],[Column3]]-C114)</f>
        <v>1.7070999999999892E-3</v>
      </c>
      <c r="Z115" s="1">
        <f>ABS(IK_diagnostics_degrees__3[[#This Row],[Column4]]-D114)</f>
        <v>1.7519299999999997E-4</v>
      </c>
      <c r="AA115" s="1">
        <f>ABS(IK_diagnostics_degrees__3[[#This Row],[Column5]]-E114)</f>
        <v>9.9140000000000006E-2</v>
      </c>
      <c r="AB115" s="1">
        <f>ABS(IK_diagnostics_degrees__3[[#This Row],[Column6]]-F114)</f>
        <v>2.8104999999999991E-2</v>
      </c>
      <c r="AC115" s="1">
        <f>ABS(IK_diagnostics_degrees__3[[#This Row],[Column7]]-G114)</f>
        <v>6.7909999999999915E-2</v>
      </c>
      <c r="AD115" s="1">
        <f>ABS(IK_diagnostics_degrees__3[[#This Row],[Column8]]-H114)</f>
        <v>4.7470000000000123E-2</v>
      </c>
      <c r="AE115" s="1">
        <f>ABS(IK_diagnostics_degrees__3[[#This Row],[Column9]]-I114)</f>
        <v>0.13124999999999987</v>
      </c>
      <c r="AF115" s="1">
        <f>ABS(IK_diagnostics_degrees__3[[#This Row],[Column10]]-J114)</f>
        <v>3.0299999999999772E-4</v>
      </c>
      <c r="AG115" s="1">
        <f>ABS(IK_diagnostics_degrees__3[[#This Row],[Column11]]-K114)</f>
        <v>8.69999999999993E-3</v>
      </c>
      <c r="AH115" s="1">
        <f>ABS(IK_diagnostics_degrees__3[[#This Row],[Column12]]-L114)</f>
        <v>3.5555710000000004E-3</v>
      </c>
      <c r="AI115" s="1">
        <f>ABS(IK_diagnostics_degrees__3[[#This Row],[Column13]]-M114)</f>
        <v>4.510000000000014E-3</v>
      </c>
      <c r="AJ115" s="1">
        <f>ABS(IK_diagnostics_degrees__3[[#This Row],[Column14]]-N114)</f>
        <v>0.49369099999999999</v>
      </c>
      <c r="AK115" s="1">
        <f>ABS(IK_diagnostics_degrees__3[[#This Row],[Column15]]-O114)</f>
        <v>1.3430000000000053E-2</v>
      </c>
      <c r="AL115" s="1">
        <f>ABS(IK_diagnostics_degrees__3[[#This Row],[Column16]]-P114)</f>
        <v>0</v>
      </c>
      <c r="AM115" s="1">
        <f>ABS(IK_diagnostics_degrees__3[[#This Row],[Column17]]-Q114)</f>
        <v>0</v>
      </c>
      <c r="AN115" s="1">
        <f>ABS(IK_diagnostics_degrees__3[[#This Row],[Column18]]-R114)</f>
        <v>3.0990000000000073E-2</v>
      </c>
      <c r="AO115" s="1">
        <f>ABS(IK_diagnostics_degrees__3[[#This Row],[Column19]]-S114)</f>
        <v>0.16967879999999996</v>
      </c>
      <c r="AP115" s="1">
        <f>ABS(IK_diagnostics_degrees__3[[#This Row],[Column20]]-T114)</f>
        <v>5.8140000000000275E-4</v>
      </c>
      <c r="AQ115" s="1">
        <f>ABS(IK_diagnostics_degrees__3[[#This Row],[Column21]]-U114)</f>
        <v>9.7359999999999669E-3</v>
      </c>
      <c r="AU115" s="4"/>
    </row>
    <row r="116" spans="1:47" x14ac:dyDescent="0.25">
      <c r="A116" s="1">
        <v>0.52873000000000003</v>
      </c>
      <c r="B116" s="1">
        <v>1.50251</v>
      </c>
      <c r="C116" s="1">
        <v>7.0459999999999995E-2</v>
      </c>
      <c r="D116" s="2">
        <v>7.7327200000000001E-5</v>
      </c>
      <c r="E116" s="1">
        <v>1.1772499999999999</v>
      </c>
      <c r="F116" s="1">
        <v>0.278169</v>
      </c>
      <c r="G116" s="1">
        <v>1.36486</v>
      </c>
      <c r="H116" s="1">
        <v>2.23672</v>
      </c>
      <c r="I116" s="1">
        <v>1.4605900000000001</v>
      </c>
      <c r="J116" s="1">
        <v>0.25495200000000001</v>
      </c>
      <c r="K116" s="1">
        <v>1.8694900000000001</v>
      </c>
      <c r="L116" s="1">
        <v>3.8503499999999999E-4</v>
      </c>
      <c r="M116" s="1">
        <v>1.71065</v>
      </c>
      <c r="N116" s="1">
        <v>0.22709699999999999</v>
      </c>
      <c r="O116" s="1">
        <v>1.36896</v>
      </c>
      <c r="P116" s="1" t="s">
        <v>22</v>
      </c>
      <c r="Q116" s="1" t="s">
        <v>22</v>
      </c>
      <c r="R116" s="1">
        <v>1.73434</v>
      </c>
      <c r="S116" s="1">
        <v>0.26284999999999997</v>
      </c>
      <c r="T116" s="1">
        <v>2.5782699999999999E-2</v>
      </c>
      <c r="U116" s="1">
        <v>0.39018000000000003</v>
      </c>
      <c r="V116" s="1" t="s">
        <v>23</v>
      </c>
      <c r="W116" s="1">
        <f>ABS(IK_diagnostics_degrees__3[[#This Row],[Column1]]-A115)</f>
        <v>1.4387000000000039E-2</v>
      </c>
      <c r="X116" s="1">
        <f>ABS(IK_diagnostics_degrees__3[[#This Row],[Column2]]-B115)</f>
        <v>6.8699999999999317E-3</v>
      </c>
      <c r="Y116" s="1">
        <f>ABS(IK_diagnostics_degrees__3[[#This Row],[Column3]]-C115)</f>
        <v>3.3328999999999998E-3</v>
      </c>
      <c r="Z116" s="1">
        <f>ABS(IK_diagnostics_degrees__3[[#This Row],[Column4]]-D115)</f>
        <v>4.1331800000000003E-5</v>
      </c>
      <c r="AA116" s="1">
        <f>ABS(IK_diagnostics_degrees__3[[#This Row],[Column5]]-E115)</f>
        <v>1.118000000000019E-2</v>
      </c>
      <c r="AB116" s="1">
        <f>ABS(IK_diagnostics_degrees__3[[#This Row],[Column6]]-F115)</f>
        <v>7.2800000000000642E-4</v>
      </c>
      <c r="AC116" s="1">
        <f>ABS(IK_diagnostics_degrees__3[[#This Row],[Column7]]-G115)</f>
        <v>1.7599999999999838E-3</v>
      </c>
      <c r="AD116" s="1">
        <f>ABS(IK_diagnostics_degrees__3[[#This Row],[Column8]]-H115)</f>
        <v>2.8500000000000192E-3</v>
      </c>
      <c r="AE116" s="1">
        <f>ABS(IK_diagnostics_degrees__3[[#This Row],[Column9]]-I115)</f>
        <v>4.3680000000000163E-2</v>
      </c>
      <c r="AF116" s="1">
        <f>ABS(IK_diagnostics_degrees__3[[#This Row],[Column10]]-J115)</f>
        <v>2.5149999999999895E-3</v>
      </c>
      <c r="AG116" s="1">
        <f>ABS(IK_diagnostics_degrees__3[[#This Row],[Column11]]-K115)</f>
        <v>1.7099999999998783E-3</v>
      </c>
      <c r="AH116" s="1">
        <f>ABS(IK_diagnostics_degrees__3[[#This Row],[Column12]]-L115)</f>
        <v>2.0054000000000035E-5</v>
      </c>
      <c r="AI116" s="1">
        <f>ABS(IK_diagnostics_degrees__3[[#This Row],[Column13]]-M115)</f>
        <v>1.8899999999999917E-2</v>
      </c>
      <c r="AJ116" s="1">
        <f>ABS(IK_diagnostics_degrees__3[[#This Row],[Column14]]-N115)</f>
        <v>5.8091000000000004E-2</v>
      </c>
      <c r="AK116" s="1">
        <f>ABS(IK_diagnostics_degrees__3[[#This Row],[Column15]]-O115)</f>
        <v>2.2100000000000009E-2</v>
      </c>
      <c r="AL116" s="1">
        <f>ABS(IK_diagnostics_degrees__3[[#This Row],[Column16]]-P115)</f>
        <v>0</v>
      </c>
      <c r="AM116" s="1">
        <f>ABS(IK_diagnostics_degrees__3[[#This Row],[Column17]]-Q115)</f>
        <v>0</v>
      </c>
      <c r="AN116" s="1">
        <f>ABS(IK_diagnostics_degrees__3[[#This Row],[Column18]]-R115)</f>
        <v>1.9379999999999953E-2</v>
      </c>
      <c r="AO116" s="1">
        <f>ABS(IK_diagnostics_degrees__3[[#This Row],[Column19]]-S115)</f>
        <v>6.7720000000000002E-3</v>
      </c>
      <c r="AP116" s="1">
        <f>ABS(IK_diagnostics_degrees__3[[#This Row],[Column20]]-T115)</f>
        <v>5.8110000000000002E-3</v>
      </c>
      <c r="AQ116" s="1">
        <f>ABS(IK_diagnostics_degrees__3[[#This Row],[Column21]]-U115)</f>
        <v>7.7089999999999659E-3</v>
      </c>
      <c r="AU116" s="3"/>
    </row>
    <row r="117" spans="1:47" x14ac:dyDescent="0.25">
      <c r="A117" s="1">
        <v>1.12993E-2</v>
      </c>
      <c r="B117" s="1">
        <v>1.66747</v>
      </c>
      <c r="C117" s="1" t="s">
        <v>22</v>
      </c>
      <c r="D117" s="1" t="s">
        <v>22</v>
      </c>
      <c r="E117" s="1">
        <v>1.0531900000000001</v>
      </c>
      <c r="F117" s="1">
        <v>4.7645400000000003E-3</v>
      </c>
      <c r="G117" s="1">
        <v>0.83231999999999995</v>
      </c>
      <c r="H117" s="1">
        <v>1.7789200000000001</v>
      </c>
      <c r="I117" s="1">
        <v>0.99190100000000003</v>
      </c>
      <c r="J117" s="1">
        <v>0.298149</v>
      </c>
      <c r="K117" s="1">
        <v>1.9998800000000001</v>
      </c>
      <c r="L117" s="1">
        <v>0.152698</v>
      </c>
      <c r="M117" s="1">
        <v>1.5968899999999999</v>
      </c>
      <c r="N117" s="1">
        <v>1.15859</v>
      </c>
      <c r="O117" s="1">
        <v>0.98482499999999995</v>
      </c>
      <c r="P117" s="1" t="s">
        <v>22</v>
      </c>
      <c r="Q117" s="1" t="s">
        <v>22</v>
      </c>
      <c r="R117" s="1">
        <v>2.3397100000000002</v>
      </c>
      <c r="S117" s="1">
        <v>1.4142499999999999E-3</v>
      </c>
      <c r="T117" s="1" t="s">
        <v>22</v>
      </c>
      <c r="U117" s="1">
        <v>1.22997</v>
      </c>
      <c r="V117" s="1" t="s">
        <v>23</v>
      </c>
      <c r="W117" s="1">
        <f>ABS(IK_diagnostics_degrees__3[[#This Row],[Column1]]-A116)</f>
        <v>0.51743070000000002</v>
      </c>
      <c r="X117" s="1">
        <f>ABS(IK_diagnostics_degrees__3[[#This Row],[Column2]]-B116)</f>
        <v>0.16496</v>
      </c>
      <c r="Y117" s="1">
        <f>ABS(IK_diagnostics_degrees__3[[#This Row],[Column3]]-C116)</f>
        <v>7.0459999999999995E-2</v>
      </c>
      <c r="Z117" s="1">
        <f>ABS(IK_diagnostics_degrees__3[[#This Row],[Column4]]-D116)</f>
        <v>7.7327200000000001E-5</v>
      </c>
      <c r="AA117" s="1">
        <f>ABS(IK_diagnostics_degrees__3[[#This Row],[Column5]]-E116)</f>
        <v>0.12405999999999984</v>
      </c>
      <c r="AB117" s="1">
        <f>ABS(IK_diagnostics_degrees__3[[#This Row],[Column6]]-F116)</f>
        <v>0.27340446000000002</v>
      </c>
      <c r="AC117" s="1">
        <f>ABS(IK_diagnostics_degrees__3[[#This Row],[Column7]]-G116)</f>
        <v>0.53254000000000001</v>
      </c>
      <c r="AD117" s="1">
        <f>ABS(IK_diagnostics_degrees__3[[#This Row],[Column8]]-H116)</f>
        <v>0.45779999999999998</v>
      </c>
      <c r="AE117" s="1">
        <f>ABS(IK_diagnostics_degrees__3[[#This Row],[Column9]]-I116)</f>
        <v>0.46868900000000002</v>
      </c>
      <c r="AF117" s="1">
        <f>ABS(IK_diagnostics_degrees__3[[#This Row],[Column10]]-J116)</f>
        <v>4.3196999999999985E-2</v>
      </c>
      <c r="AG117" s="1">
        <f>ABS(IK_diagnostics_degrees__3[[#This Row],[Column11]]-K116)</f>
        <v>0.13039000000000001</v>
      </c>
      <c r="AH117" s="1">
        <f>ABS(IK_diagnostics_degrees__3[[#This Row],[Column12]]-L116)</f>
        <v>0.15231296499999999</v>
      </c>
      <c r="AI117" s="1">
        <f>ABS(IK_diagnostics_degrees__3[[#This Row],[Column13]]-M116)</f>
        <v>0.11376000000000008</v>
      </c>
      <c r="AJ117" s="1">
        <f>ABS(IK_diagnostics_degrees__3[[#This Row],[Column14]]-N116)</f>
        <v>0.93149300000000002</v>
      </c>
      <c r="AK117" s="1">
        <f>ABS(IK_diagnostics_degrees__3[[#This Row],[Column15]]-O116)</f>
        <v>0.384135</v>
      </c>
      <c r="AL117" s="1">
        <f>ABS(IK_diagnostics_degrees__3[[#This Row],[Column16]]-P116)</f>
        <v>0</v>
      </c>
      <c r="AM117" s="1">
        <f>ABS(IK_diagnostics_degrees__3[[#This Row],[Column17]]-Q116)</f>
        <v>0</v>
      </c>
      <c r="AN117" s="1">
        <f>ABS(IK_diagnostics_degrees__3[[#This Row],[Column18]]-R116)</f>
        <v>0.60537000000000019</v>
      </c>
      <c r="AO117" s="1">
        <f>ABS(IK_diagnostics_degrees__3[[#This Row],[Column19]]-S116)</f>
        <v>0.26143574999999997</v>
      </c>
      <c r="AP117" s="1">
        <f>ABS(IK_diagnostics_degrees__3[[#This Row],[Column20]]-T116)</f>
        <v>2.5782699999999999E-2</v>
      </c>
      <c r="AQ117" s="1">
        <f>ABS(IK_diagnostics_degrees__3[[#This Row],[Column21]]-U116)</f>
        <v>0.83979000000000004</v>
      </c>
      <c r="AU117" s="4"/>
    </row>
    <row r="118" spans="1:47" x14ac:dyDescent="0.25">
      <c r="A118" s="1">
        <v>1.1930899999999999E-2</v>
      </c>
      <c r="B118" s="1">
        <v>1.6458299999999999</v>
      </c>
      <c r="C118" s="1">
        <v>0.31503900000000001</v>
      </c>
      <c r="D118" s="1">
        <v>5.5283100000000002E-2</v>
      </c>
      <c r="E118" s="1">
        <v>1.1325400000000001</v>
      </c>
      <c r="F118" s="1">
        <v>0.182949</v>
      </c>
      <c r="G118" s="1">
        <v>0.67001200000000005</v>
      </c>
      <c r="H118" s="1">
        <v>1.87981</v>
      </c>
      <c r="I118" s="1">
        <v>1.71543</v>
      </c>
      <c r="J118" s="1">
        <v>0.33322400000000002</v>
      </c>
      <c r="K118" s="1">
        <v>1.86171</v>
      </c>
      <c r="L118" s="1">
        <v>6.4648200000000003E-2</v>
      </c>
      <c r="M118" s="1">
        <v>1.6545300000000001</v>
      </c>
      <c r="N118" s="1">
        <v>0.425317</v>
      </c>
      <c r="O118" s="1">
        <v>1.11582</v>
      </c>
      <c r="P118" s="1" t="s">
        <v>22</v>
      </c>
      <c r="Q118" s="1">
        <v>7.6428499999999996E-3</v>
      </c>
      <c r="R118" s="1">
        <v>2.0659800000000001</v>
      </c>
      <c r="S118" s="1">
        <v>1.21604E-2</v>
      </c>
      <c r="T118" s="1">
        <v>0.28359299999999998</v>
      </c>
      <c r="U118" s="1">
        <v>0.70890600000000004</v>
      </c>
      <c r="V118" s="1" t="s">
        <v>23</v>
      </c>
      <c r="W118" s="1">
        <f>ABS(IK_diagnostics_degrees__3[[#This Row],[Column1]]-A117)</f>
        <v>6.3159999999999952E-4</v>
      </c>
      <c r="X118" s="1">
        <f>ABS(IK_diagnostics_degrees__3[[#This Row],[Column2]]-B117)</f>
        <v>2.1640000000000104E-2</v>
      </c>
      <c r="Y118" s="1">
        <f>ABS(IK_diagnostics_degrees__3[[#This Row],[Column3]]-C117)</f>
        <v>0.31503900000000001</v>
      </c>
      <c r="Z118" s="1">
        <f>ABS(IK_diagnostics_degrees__3[[#This Row],[Column4]]-D117)</f>
        <v>5.5283100000000002E-2</v>
      </c>
      <c r="AA118" s="1">
        <f>ABS(IK_diagnostics_degrees__3[[#This Row],[Column5]]-E117)</f>
        <v>7.9350000000000032E-2</v>
      </c>
      <c r="AB118" s="1">
        <f>ABS(IK_diagnostics_degrees__3[[#This Row],[Column6]]-F117)</f>
        <v>0.17818445999999999</v>
      </c>
      <c r="AC118" s="1">
        <f>ABS(IK_diagnostics_degrees__3[[#This Row],[Column7]]-G117)</f>
        <v>0.1623079999999999</v>
      </c>
      <c r="AD118" s="1">
        <f>ABS(IK_diagnostics_degrees__3[[#This Row],[Column8]]-H117)</f>
        <v>0.10088999999999992</v>
      </c>
      <c r="AE118" s="1">
        <f>ABS(IK_diagnostics_degrees__3[[#This Row],[Column9]]-I117)</f>
        <v>0.72352899999999998</v>
      </c>
      <c r="AF118" s="1">
        <f>ABS(IK_diagnostics_degrees__3[[#This Row],[Column10]]-J117)</f>
        <v>3.5075000000000023E-2</v>
      </c>
      <c r="AG118" s="1">
        <f>ABS(IK_diagnostics_degrees__3[[#This Row],[Column11]]-K117)</f>
        <v>0.13817000000000013</v>
      </c>
      <c r="AH118" s="1">
        <f>ABS(IK_diagnostics_degrees__3[[#This Row],[Column12]]-L117)</f>
        <v>8.8049799999999998E-2</v>
      </c>
      <c r="AI118" s="1">
        <f>ABS(IK_diagnostics_degrees__3[[#This Row],[Column13]]-M117)</f>
        <v>5.7640000000000136E-2</v>
      </c>
      <c r="AJ118" s="1">
        <f>ABS(IK_diagnostics_degrees__3[[#This Row],[Column14]]-N117)</f>
        <v>0.73327300000000006</v>
      </c>
      <c r="AK118" s="1">
        <f>ABS(IK_diagnostics_degrees__3[[#This Row],[Column15]]-O117)</f>
        <v>0.13099500000000008</v>
      </c>
      <c r="AL118" s="1">
        <f>ABS(IK_diagnostics_degrees__3[[#This Row],[Column16]]-P117)</f>
        <v>0</v>
      </c>
      <c r="AM118" s="1">
        <f>ABS(IK_diagnostics_degrees__3[[#This Row],[Column17]]-Q117)</f>
        <v>7.6428499999999996E-3</v>
      </c>
      <c r="AN118" s="1">
        <f>ABS(IK_diagnostics_degrees__3[[#This Row],[Column18]]-R117)</f>
        <v>0.27373000000000003</v>
      </c>
      <c r="AO118" s="1">
        <f>ABS(IK_diagnostics_degrees__3[[#This Row],[Column19]]-S117)</f>
        <v>1.0746149999999999E-2</v>
      </c>
      <c r="AP118" s="1">
        <f>ABS(IK_diagnostics_degrees__3[[#This Row],[Column20]]-T117)</f>
        <v>0.28359299999999998</v>
      </c>
      <c r="AQ118" s="1">
        <f>ABS(IK_diagnostics_degrees__3[[#This Row],[Column21]]-U117)</f>
        <v>0.52106399999999997</v>
      </c>
      <c r="AU118" s="3"/>
    </row>
    <row r="119" spans="1:47" x14ac:dyDescent="0.25">
      <c r="A119" s="1">
        <v>1.4252600000000001E-2</v>
      </c>
      <c r="B119" s="1">
        <v>1.6488799999999999</v>
      </c>
      <c r="C119" s="1">
        <v>0.32222800000000001</v>
      </c>
      <c r="D119" s="1">
        <v>5.49387E-2</v>
      </c>
      <c r="E119" s="1">
        <v>1.12802</v>
      </c>
      <c r="F119" s="1">
        <v>0.17174400000000001</v>
      </c>
      <c r="G119" s="1">
        <v>0.65607000000000004</v>
      </c>
      <c r="H119" s="1">
        <v>1.89327</v>
      </c>
      <c r="I119" s="1">
        <v>1.7189300000000001</v>
      </c>
      <c r="J119" s="1">
        <v>0.337009</v>
      </c>
      <c r="K119" s="1">
        <v>1.86531</v>
      </c>
      <c r="L119" s="1">
        <v>6.70322E-2</v>
      </c>
      <c r="M119" s="1">
        <v>1.6684699999999999</v>
      </c>
      <c r="N119" s="1">
        <v>0.38867299999999999</v>
      </c>
      <c r="O119" s="1">
        <v>1.06087</v>
      </c>
      <c r="P119" s="1" t="s">
        <v>22</v>
      </c>
      <c r="Q119" s="1">
        <v>9.1754999999999996E-3</v>
      </c>
      <c r="R119" s="1">
        <v>2.0283799999999998</v>
      </c>
      <c r="S119" s="1">
        <v>4.1975399999999996E-3</v>
      </c>
      <c r="T119" s="1">
        <v>0.26888899999999999</v>
      </c>
      <c r="U119" s="1">
        <v>0.67221500000000001</v>
      </c>
      <c r="V119" s="1" t="s">
        <v>23</v>
      </c>
      <c r="W119" s="1">
        <f>ABS(IK_diagnostics_degrees__3[[#This Row],[Column1]]-A118)</f>
        <v>2.3217000000000012E-3</v>
      </c>
      <c r="X119" s="1">
        <f>ABS(IK_diagnostics_degrees__3[[#This Row],[Column2]]-B118)</f>
        <v>3.0499999999999972E-3</v>
      </c>
      <c r="Y119" s="1">
        <f>ABS(IK_diagnostics_degrees__3[[#This Row],[Column3]]-C118)</f>
        <v>7.1890000000000009E-3</v>
      </c>
      <c r="Z119" s="1">
        <f>ABS(IK_diagnostics_degrees__3[[#This Row],[Column4]]-D118)</f>
        <v>3.4440000000000165E-4</v>
      </c>
      <c r="AA119" s="1">
        <f>ABS(IK_diagnostics_degrees__3[[#This Row],[Column5]]-E118)</f>
        <v>4.5200000000000795E-3</v>
      </c>
      <c r="AB119" s="1">
        <f>ABS(IK_diagnostics_degrees__3[[#This Row],[Column6]]-F118)</f>
        <v>1.1204999999999993E-2</v>
      </c>
      <c r="AC119" s="1">
        <f>ABS(IK_diagnostics_degrees__3[[#This Row],[Column7]]-G118)</f>
        <v>1.394200000000001E-2</v>
      </c>
      <c r="AD119" s="1">
        <f>ABS(IK_diagnostics_degrees__3[[#This Row],[Column8]]-H118)</f>
        <v>1.3460000000000027E-2</v>
      </c>
      <c r="AE119" s="1">
        <f>ABS(IK_diagnostics_degrees__3[[#This Row],[Column9]]-I118)</f>
        <v>3.5000000000000586E-3</v>
      </c>
      <c r="AF119" s="1">
        <f>ABS(IK_diagnostics_degrees__3[[#This Row],[Column10]]-J118)</f>
        <v>3.7849999999999828E-3</v>
      </c>
      <c r="AG119" s="1">
        <f>ABS(IK_diagnostics_degrees__3[[#This Row],[Column11]]-K118)</f>
        <v>3.6000000000000476E-3</v>
      </c>
      <c r="AH119" s="1">
        <f>ABS(IK_diagnostics_degrees__3[[#This Row],[Column12]]-L118)</f>
        <v>2.3839999999999972E-3</v>
      </c>
      <c r="AI119" s="1">
        <f>ABS(IK_diagnostics_degrees__3[[#This Row],[Column13]]-M118)</f>
        <v>1.3939999999999841E-2</v>
      </c>
      <c r="AJ119" s="1">
        <f>ABS(IK_diagnostics_degrees__3[[#This Row],[Column14]]-N118)</f>
        <v>3.664400000000001E-2</v>
      </c>
      <c r="AK119" s="1">
        <f>ABS(IK_diagnostics_degrees__3[[#This Row],[Column15]]-O118)</f>
        <v>5.4950000000000054E-2</v>
      </c>
      <c r="AL119" s="1">
        <f>ABS(IK_diagnostics_degrees__3[[#This Row],[Column16]]-P118)</f>
        <v>0</v>
      </c>
      <c r="AM119" s="1">
        <f>ABS(IK_diagnostics_degrees__3[[#This Row],[Column17]]-Q118)</f>
        <v>1.53265E-3</v>
      </c>
      <c r="AN119" s="1">
        <f>ABS(IK_diagnostics_degrees__3[[#This Row],[Column18]]-R118)</f>
        <v>3.76000000000003E-2</v>
      </c>
      <c r="AO119" s="1">
        <f>ABS(IK_diagnostics_degrees__3[[#This Row],[Column19]]-S118)</f>
        <v>7.9628600000000004E-3</v>
      </c>
      <c r="AP119" s="1">
        <f>ABS(IK_diagnostics_degrees__3[[#This Row],[Column20]]-T118)</f>
        <v>1.4703999999999995E-2</v>
      </c>
      <c r="AQ119" s="1">
        <f>ABS(IK_diagnostics_degrees__3[[#This Row],[Column21]]-U118)</f>
        <v>3.6691000000000029E-2</v>
      </c>
      <c r="AU119" s="4"/>
    </row>
    <row r="120" spans="1:47" x14ac:dyDescent="0.25">
      <c r="A120" s="1" t="s">
        <v>22</v>
      </c>
      <c r="B120" s="1">
        <v>1.59114</v>
      </c>
      <c r="C120" s="1">
        <v>2.27137E-3</v>
      </c>
      <c r="D120" s="1">
        <v>0.32933800000000002</v>
      </c>
      <c r="E120" s="1">
        <v>1.3724400000000001</v>
      </c>
      <c r="F120" s="1">
        <v>0.106821</v>
      </c>
      <c r="G120" s="1">
        <v>0.77231099999999997</v>
      </c>
      <c r="H120" s="1">
        <v>1.89011</v>
      </c>
      <c r="I120" s="1">
        <v>1.1603000000000001</v>
      </c>
      <c r="J120" s="1">
        <v>0.331119</v>
      </c>
      <c r="K120" s="1">
        <v>1.78535</v>
      </c>
      <c r="L120" s="1">
        <v>2.0519099999999998E-2</v>
      </c>
      <c r="M120" s="1">
        <v>1.32538</v>
      </c>
      <c r="N120" s="1">
        <v>1.8791100000000001</v>
      </c>
      <c r="O120" s="1">
        <v>1.5133000000000001</v>
      </c>
      <c r="P120" s="1" t="s">
        <v>22</v>
      </c>
      <c r="Q120" s="1" t="s">
        <v>22</v>
      </c>
      <c r="R120" s="1">
        <v>2.1960999999999999</v>
      </c>
      <c r="S120" s="1" t="s">
        <v>22</v>
      </c>
      <c r="T120" s="1">
        <v>0.15612999999999999</v>
      </c>
      <c r="U120" s="1">
        <v>1.0594399999999999</v>
      </c>
      <c r="V120" s="1" t="s">
        <v>23</v>
      </c>
      <c r="W120" s="1">
        <f>ABS(IK_diagnostics_degrees__3[[#This Row],[Column1]]-A119)</f>
        <v>1.4252600000000001E-2</v>
      </c>
      <c r="X120" s="1">
        <f>ABS(IK_diagnostics_degrees__3[[#This Row],[Column2]]-B119)</f>
        <v>5.7739999999999903E-2</v>
      </c>
      <c r="Y120" s="1">
        <f>ABS(IK_diagnostics_degrees__3[[#This Row],[Column3]]-C119)</f>
        <v>0.31995663000000002</v>
      </c>
      <c r="Z120" s="1">
        <f>ABS(IK_diagnostics_degrees__3[[#This Row],[Column4]]-D119)</f>
        <v>0.27439930000000001</v>
      </c>
      <c r="AA120" s="1">
        <f>ABS(IK_diagnostics_degrees__3[[#This Row],[Column5]]-E119)</f>
        <v>0.24442000000000008</v>
      </c>
      <c r="AB120" s="1">
        <f>ABS(IK_diagnostics_degrees__3[[#This Row],[Column6]]-F119)</f>
        <v>6.4923000000000008E-2</v>
      </c>
      <c r="AC120" s="1">
        <f>ABS(IK_diagnostics_degrees__3[[#This Row],[Column7]]-G119)</f>
        <v>0.11624099999999993</v>
      </c>
      <c r="AD120" s="1">
        <f>ABS(IK_diagnostics_degrees__3[[#This Row],[Column8]]-H119)</f>
        <v>3.1600000000000517E-3</v>
      </c>
      <c r="AE120" s="1">
        <f>ABS(IK_diagnostics_degrees__3[[#This Row],[Column9]]-I119)</f>
        <v>0.55862999999999996</v>
      </c>
      <c r="AF120" s="1">
        <f>ABS(IK_diagnostics_degrees__3[[#This Row],[Column10]]-J119)</f>
        <v>5.8900000000000063E-3</v>
      </c>
      <c r="AG120" s="1">
        <f>ABS(IK_diagnostics_degrees__3[[#This Row],[Column11]]-K119)</f>
        <v>7.9960000000000031E-2</v>
      </c>
      <c r="AH120" s="1">
        <f>ABS(IK_diagnostics_degrees__3[[#This Row],[Column12]]-L119)</f>
        <v>4.6513100000000002E-2</v>
      </c>
      <c r="AI120" s="1">
        <f>ABS(IK_diagnostics_degrees__3[[#This Row],[Column13]]-M119)</f>
        <v>0.3430899999999999</v>
      </c>
      <c r="AJ120" s="1">
        <f>ABS(IK_diagnostics_degrees__3[[#This Row],[Column14]]-N119)</f>
        <v>1.490437</v>
      </c>
      <c r="AK120" s="1">
        <f>ABS(IK_diagnostics_degrees__3[[#This Row],[Column15]]-O119)</f>
        <v>0.45243000000000011</v>
      </c>
      <c r="AL120" s="1">
        <f>ABS(IK_diagnostics_degrees__3[[#This Row],[Column16]]-P119)</f>
        <v>0</v>
      </c>
      <c r="AM120" s="1">
        <f>ABS(IK_diagnostics_degrees__3[[#This Row],[Column17]]-Q119)</f>
        <v>9.1754999999999996E-3</v>
      </c>
      <c r="AN120" s="1">
        <f>ABS(IK_diagnostics_degrees__3[[#This Row],[Column18]]-R119)</f>
        <v>0.16772000000000009</v>
      </c>
      <c r="AO120" s="1">
        <f>ABS(IK_diagnostics_degrees__3[[#This Row],[Column19]]-S119)</f>
        <v>4.1975399999999996E-3</v>
      </c>
      <c r="AP120" s="1">
        <f>ABS(IK_diagnostics_degrees__3[[#This Row],[Column20]]-T119)</f>
        <v>0.112759</v>
      </c>
      <c r="AQ120" s="1">
        <f>ABS(IK_diagnostics_degrees__3[[#This Row],[Column21]]-U119)</f>
        <v>0.38722499999999993</v>
      </c>
      <c r="AU120" s="3"/>
    </row>
    <row r="121" spans="1:47" x14ac:dyDescent="0.25">
      <c r="A121" s="1">
        <v>2.0982299999999999E-2</v>
      </c>
      <c r="B121" s="1">
        <v>1.7100599999999999</v>
      </c>
      <c r="C121" s="1">
        <v>0.356319</v>
      </c>
      <c r="D121" s="1">
        <v>0.43430800000000003</v>
      </c>
      <c r="E121" s="1">
        <v>1.0694699999999999</v>
      </c>
      <c r="F121" s="1">
        <v>8.6188100000000004E-2</v>
      </c>
      <c r="G121" s="1">
        <v>0.90727500000000005</v>
      </c>
      <c r="H121" s="1">
        <v>1.9079600000000001</v>
      </c>
      <c r="I121" s="1">
        <v>1.5912500000000001</v>
      </c>
      <c r="J121" s="1">
        <v>0.20458599999999999</v>
      </c>
      <c r="K121" s="1">
        <v>1.74895</v>
      </c>
      <c r="L121" s="1">
        <v>3.9241199999999997E-2</v>
      </c>
      <c r="M121" s="1">
        <v>1.35497</v>
      </c>
      <c r="N121" s="1">
        <v>1.8877200000000001</v>
      </c>
      <c r="O121" s="1">
        <v>1.79322</v>
      </c>
      <c r="P121" s="1" t="s">
        <v>22</v>
      </c>
      <c r="Q121" s="1">
        <v>2.2824400000000002E-3</v>
      </c>
      <c r="R121" s="1">
        <v>2.08833</v>
      </c>
      <c r="S121" s="1">
        <v>3.5755099999999998E-2</v>
      </c>
      <c r="T121" s="1">
        <v>1.0579E-4</v>
      </c>
      <c r="U121" s="1">
        <v>0.75290299999999999</v>
      </c>
      <c r="V121" s="1" t="s">
        <v>23</v>
      </c>
      <c r="W121" s="1">
        <f>ABS(IK_diagnostics_degrees__3[[#This Row],[Column1]]-A120)</f>
        <v>2.0982299999999999E-2</v>
      </c>
      <c r="X121" s="1">
        <f>ABS(IK_diagnostics_degrees__3[[#This Row],[Column2]]-B120)</f>
        <v>0.11891999999999991</v>
      </c>
      <c r="Y121" s="1">
        <f>ABS(IK_diagnostics_degrees__3[[#This Row],[Column3]]-C120)</f>
        <v>0.35404763</v>
      </c>
      <c r="Z121" s="1">
        <f>ABS(IK_diagnostics_degrees__3[[#This Row],[Column4]]-D120)</f>
        <v>0.10497000000000001</v>
      </c>
      <c r="AA121" s="1">
        <f>ABS(IK_diagnostics_degrees__3[[#This Row],[Column5]]-E120)</f>
        <v>0.30297000000000018</v>
      </c>
      <c r="AB121" s="1">
        <f>ABS(IK_diagnostics_degrees__3[[#This Row],[Column6]]-F120)</f>
        <v>2.0632899999999996E-2</v>
      </c>
      <c r="AC121" s="1">
        <f>ABS(IK_diagnostics_degrees__3[[#This Row],[Column7]]-G120)</f>
        <v>0.13496400000000008</v>
      </c>
      <c r="AD121" s="1">
        <f>ABS(IK_diagnostics_degrees__3[[#This Row],[Column8]]-H120)</f>
        <v>1.7850000000000144E-2</v>
      </c>
      <c r="AE121" s="1">
        <f>ABS(IK_diagnostics_degrees__3[[#This Row],[Column9]]-I120)</f>
        <v>0.43094999999999994</v>
      </c>
      <c r="AF121" s="1">
        <f>ABS(IK_diagnostics_degrees__3[[#This Row],[Column10]]-J120)</f>
        <v>0.12653300000000001</v>
      </c>
      <c r="AG121" s="1">
        <f>ABS(IK_diagnostics_degrees__3[[#This Row],[Column11]]-K120)</f>
        <v>3.6399999999999988E-2</v>
      </c>
      <c r="AH121" s="1">
        <f>ABS(IK_diagnostics_degrees__3[[#This Row],[Column12]]-L120)</f>
        <v>1.8722099999999998E-2</v>
      </c>
      <c r="AI121" s="1">
        <f>ABS(IK_diagnostics_degrees__3[[#This Row],[Column13]]-M120)</f>
        <v>2.9590000000000005E-2</v>
      </c>
      <c r="AJ121" s="1">
        <f>ABS(IK_diagnostics_degrees__3[[#This Row],[Column14]]-N120)</f>
        <v>8.6100000000000065E-3</v>
      </c>
      <c r="AK121" s="1">
        <f>ABS(IK_diagnostics_degrees__3[[#This Row],[Column15]]-O120)</f>
        <v>0.27991999999999995</v>
      </c>
      <c r="AL121" s="1">
        <f>ABS(IK_diagnostics_degrees__3[[#This Row],[Column16]]-P120)</f>
        <v>0</v>
      </c>
      <c r="AM121" s="1">
        <f>ABS(IK_diagnostics_degrees__3[[#This Row],[Column17]]-Q120)</f>
        <v>2.2824400000000002E-3</v>
      </c>
      <c r="AN121" s="1">
        <f>ABS(IK_diagnostics_degrees__3[[#This Row],[Column18]]-R120)</f>
        <v>0.10776999999999992</v>
      </c>
      <c r="AO121" s="1">
        <f>ABS(IK_diagnostics_degrees__3[[#This Row],[Column19]]-S120)</f>
        <v>3.5755099999999998E-2</v>
      </c>
      <c r="AP121" s="1">
        <f>ABS(IK_diagnostics_degrees__3[[#This Row],[Column20]]-T120)</f>
        <v>0.15602421</v>
      </c>
      <c r="AQ121" s="1">
        <f>ABS(IK_diagnostics_degrees__3[[#This Row],[Column21]]-U120)</f>
        <v>0.30653699999999995</v>
      </c>
      <c r="AU121" s="4"/>
    </row>
    <row r="122" spans="1:47" x14ac:dyDescent="0.25">
      <c r="A122" s="1">
        <v>3.3954999999999999E-2</v>
      </c>
      <c r="B122" s="1">
        <v>1.726</v>
      </c>
      <c r="C122" s="1">
        <v>0.40659299999999998</v>
      </c>
      <c r="D122" s="1">
        <v>0.42385499999999998</v>
      </c>
      <c r="E122" s="1">
        <v>1.0501100000000001</v>
      </c>
      <c r="F122" s="1">
        <v>9.8882700000000004E-2</v>
      </c>
      <c r="G122" s="1">
        <v>0.91703800000000002</v>
      </c>
      <c r="H122" s="1">
        <v>1.96441</v>
      </c>
      <c r="I122" s="1">
        <v>1.61755</v>
      </c>
      <c r="J122" s="1">
        <v>0.19759399999999999</v>
      </c>
      <c r="K122" s="1">
        <v>1.7414000000000001</v>
      </c>
      <c r="L122" s="1">
        <v>2.8309999999999998E-2</v>
      </c>
      <c r="M122" s="1">
        <v>1.35171</v>
      </c>
      <c r="N122" s="1">
        <v>2.31752</v>
      </c>
      <c r="O122" s="1">
        <v>1.92337</v>
      </c>
      <c r="P122" s="1" t="s">
        <v>22</v>
      </c>
      <c r="Q122" s="1">
        <v>1.3122800000000001E-3</v>
      </c>
      <c r="R122" s="1">
        <v>1.91876</v>
      </c>
      <c r="S122" s="1">
        <v>7.9055299999999995E-2</v>
      </c>
      <c r="T122" s="2">
        <v>1.15549E-5</v>
      </c>
      <c r="U122" s="1">
        <v>0.57846600000000004</v>
      </c>
      <c r="V122" s="1" t="s">
        <v>23</v>
      </c>
      <c r="W122" s="1">
        <f>ABS(IK_diagnostics_degrees__3[[#This Row],[Column1]]-A121)</f>
        <v>1.29727E-2</v>
      </c>
      <c r="X122" s="1">
        <f>ABS(IK_diagnostics_degrees__3[[#This Row],[Column2]]-B121)</f>
        <v>1.5940000000000065E-2</v>
      </c>
      <c r="Y122" s="1">
        <f>ABS(IK_diagnostics_degrees__3[[#This Row],[Column3]]-C121)</f>
        <v>5.0273999999999985E-2</v>
      </c>
      <c r="Z122" s="1">
        <f>ABS(IK_diagnostics_degrees__3[[#This Row],[Column4]]-D121)</f>
        <v>1.0453000000000046E-2</v>
      </c>
      <c r="AA122" s="1">
        <f>ABS(IK_diagnostics_degrees__3[[#This Row],[Column5]]-E121)</f>
        <v>1.9359999999999822E-2</v>
      </c>
      <c r="AB122" s="1">
        <f>ABS(IK_diagnostics_degrees__3[[#This Row],[Column6]]-F121)</f>
        <v>1.26946E-2</v>
      </c>
      <c r="AC122" s="1">
        <f>ABS(IK_diagnostics_degrees__3[[#This Row],[Column7]]-G121)</f>
        <v>9.7629999999999661E-3</v>
      </c>
      <c r="AD122" s="1">
        <f>ABS(IK_diagnostics_degrees__3[[#This Row],[Column8]]-H121)</f>
        <v>5.6449999999999889E-2</v>
      </c>
      <c r="AE122" s="1">
        <f>ABS(IK_diagnostics_degrees__3[[#This Row],[Column9]]-I121)</f>
        <v>2.629999999999999E-2</v>
      </c>
      <c r="AF122" s="1">
        <f>ABS(IK_diagnostics_degrees__3[[#This Row],[Column10]]-J121)</f>
        <v>6.9919999999999982E-3</v>
      </c>
      <c r="AG122" s="1">
        <f>ABS(IK_diagnostics_degrees__3[[#This Row],[Column11]]-K121)</f>
        <v>7.5499999999999456E-3</v>
      </c>
      <c r="AH122" s="1">
        <f>ABS(IK_diagnostics_degrees__3[[#This Row],[Column12]]-L121)</f>
        <v>1.0931199999999999E-2</v>
      </c>
      <c r="AI122" s="1">
        <f>ABS(IK_diagnostics_degrees__3[[#This Row],[Column13]]-M121)</f>
        <v>3.2600000000000406E-3</v>
      </c>
      <c r="AJ122" s="1">
        <f>ABS(IK_diagnostics_degrees__3[[#This Row],[Column14]]-N121)</f>
        <v>0.42979999999999996</v>
      </c>
      <c r="AK122" s="1">
        <f>ABS(IK_diagnostics_degrees__3[[#This Row],[Column15]]-O121)</f>
        <v>0.13014999999999999</v>
      </c>
      <c r="AL122" s="1">
        <f>ABS(IK_diagnostics_degrees__3[[#This Row],[Column16]]-P121)</f>
        <v>0</v>
      </c>
      <c r="AM122" s="1">
        <f>ABS(IK_diagnostics_degrees__3[[#This Row],[Column17]]-Q121)</f>
        <v>9.7016000000000008E-4</v>
      </c>
      <c r="AN122" s="1">
        <f>ABS(IK_diagnostics_degrees__3[[#This Row],[Column18]]-R121)</f>
        <v>0.16957</v>
      </c>
      <c r="AO122" s="1">
        <f>ABS(IK_diagnostics_degrees__3[[#This Row],[Column19]]-S121)</f>
        <v>4.3300199999999997E-2</v>
      </c>
      <c r="AP122" s="1">
        <f>ABS(IK_diagnostics_degrees__3[[#This Row],[Column20]]-T121)</f>
        <v>9.4235100000000002E-5</v>
      </c>
      <c r="AQ122" s="1">
        <f>ABS(IK_diagnostics_degrees__3[[#This Row],[Column21]]-U121)</f>
        <v>0.17443699999999995</v>
      </c>
      <c r="AU122" s="3"/>
    </row>
    <row r="123" spans="1:47" x14ac:dyDescent="0.25">
      <c r="A123" s="1">
        <v>3.8148899999999999E-2</v>
      </c>
      <c r="B123" s="1">
        <v>1.7242999999999999</v>
      </c>
      <c r="C123" s="1">
        <v>0.42077300000000001</v>
      </c>
      <c r="D123" s="1">
        <v>0.41023399999999999</v>
      </c>
      <c r="E123" s="1">
        <v>1.02999</v>
      </c>
      <c r="F123" s="1">
        <v>9.5625500000000002E-2</v>
      </c>
      <c r="G123" s="1">
        <v>0.917466</v>
      </c>
      <c r="H123" s="1">
        <v>1.98123</v>
      </c>
      <c r="I123" s="1">
        <v>1.6195999999999999</v>
      </c>
      <c r="J123" s="1">
        <v>0.19512199999999999</v>
      </c>
      <c r="K123" s="1">
        <v>1.76509</v>
      </c>
      <c r="L123" s="1">
        <v>5.4588900000000003E-2</v>
      </c>
      <c r="M123" s="1">
        <v>1.34613</v>
      </c>
      <c r="N123" s="1">
        <v>2.3163200000000002</v>
      </c>
      <c r="O123" s="1">
        <v>1.9293</v>
      </c>
      <c r="P123" s="1" t="s">
        <v>22</v>
      </c>
      <c r="Q123" s="1">
        <v>1.3492199999999999E-3</v>
      </c>
      <c r="R123" s="1">
        <v>1.87236</v>
      </c>
      <c r="S123" s="1">
        <v>8.1154500000000004E-2</v>
      </c>
      <c r="T123" s="1" t="s">
        <v>22</v>
      </c>
      <c r="U123" s="1">
        <v>0.52623399999999998</v>
      </c>
      <c r="V123" s="1" t="s">
        <v>23</v>
      </c>
      <c r="W123" s="1">
        <f>ABS(IK_diagnostics_degrees__3[[#This Row],[Column1]]-A122)</f>
        <v>4.1939000000000004E-3</v>
      </c>
      <c r="X123" s="1">
        <f>ABS(IK_diagnostics_degrees__3[[#This Row],[Column2]]-B122)</f>
        <v>1.7000000000000348E-3</v>
      </c>
      <c r="Y123" s="1">
        <f>ABS(IK_diagnostics_degrees__3[[#This Row],[Column3]]-C122)</f>
        <v>1.4180000000000026E-2</v>
      </c>
      <c r="Z123" s="1">
        <f>ABS(IK_diagnostics_degrees__3[[#This Row],[Column4]]-D122)</f>
        <v>1.3620999999999994E-2</v>
      </c>
      <c r="AA123" s="1">
        <f>ABS(IK_diagnostics_degrees__3[[#This Row],[Column5]]-E122)</f>
        <v>2.0120000000000138E-2</v>
      </c>
      <c r="AB123" s="1">
        <f>ABS(IK_diagnostics_degrees__3[[#This Row],[Column6]]-F122)</f>
        <v>3.2572000000000018E-3</v>
      </c>
      <c r="AC123" s="1">
        <f>ABS(IK_diagnostics_degrees__3[[#This Row],[Column7]]-G122)</f>
        <v>4.2799999999998395E-4</v>
      </c>
      <c r="AD123" s="1">
        <f>ABS(IK_diagnostics_degrees__3[[#This Row],[Column8]]-H122)</f>
        <v>1.6820000000000057E-2</v>
      </c>
      <c r="AE123" s="1">
        <f>ABS(IK_diagnostics_degrees__3[[#This Row],[Column9]]-I122)</f>
        <v>2.0499999999998852E-3</v>
      </c>
      <c r="AF123" s="1">
        <f>ABS(IK_diagnostics_degrees__3[[#This Row],[Column10]]-J122)</f>
        <v>2.472000000000002E-3</v>
      </c>
      <c r="AG123" s="1">
        <f>ABS(IK_diagnostics_degrees__3[[#This Row],[Column11]]-K122)</f>
        <v>2.3689999999999989E-2</v>
      </c>
      <c r="AH123" s="1">
        <f>ABS(IK_diagnostics_degrees__3[[#This Row],[Column12]]-L122)</f>
        <v>2.6278900000000004E-2</v>
      </c>
      <c r="AI123" s="1">
        <f>ABS(IK_diagnostics_degrees__3[[#This Row],[Column13]]-M122)</f>
        <v>5.5799999999999184E-3</v>
      </c>
      <c r="AJ123" s="1">
        <f>ABS(IK_diagnostics_degrees__3[[#This Row],[Column14]]-N122)</f>
        <v>1.1999999999998678E-3</v>
      </c>
      <c r="AK123" s="1">
        <f>ABS(IK_diagnostics_degrees__3[[#This Row],[Column15]]-O122)</f>
        <v>5.9299999999999908E-3</v>
      </c>
      <c r="AL123" s="1">
        <f>ABS(IK_diagnostics_degrees__3[[#This Row],[Column16]]-P122)</f>
        <v>0</v>
      </c>
      <c r="AM123" s="1">
        <f>ABS(IK_diagnostics_degrees__3[[#This Row],[Column17]]-Q122)</f>
        <v>3.6939999999999846E-5</v>
      </c>
      <c r="AN123" s="1">
        <f>ABS(IK_diagnostics_degrees__3[[#This Row],[Column18]]-R122)</f>
        <v>4.6399999999999997E-2</v>
      </c>
      <c r="AO123" s="1">
        <f>ABS(IK_diagnostics_degrees__3[[#This Row],[Column19]]-S122)</f>
        <v>2.0992000000000094E-3</v>
      </c>
      <c r="AP123" s="1">
        <f>ABS(IK_diagnostics_degrees__3[[#This Row],[Column20]]-T122)</f>
        <v>1.15549E-5</v>
      </c>
      <c r="AQ123" s="1">
        <f>ABS(IK_diagnostics_degrees__3[[#This Row],[Column21]]-U122)</f>
        <v>5.2232000000000056E-2</v>
      </c>
      <c r="AU123" s="4"/>
    </row>
    <row r="124" spans="1:47" x14ac:dyDescent="0.25">
      <c r="A124" s="1" t="s">
        <v>22</v>
      </c>
      <c r="B124" s="1">
        <v>1.5577099999999999</v>
      </c>
      <c r="C124" s="1">
        <v>4.02111E-2</v>
      </c>
      <c r="D124" s="1">
        <v>1.84067E-3</v>
      </c>
      <c r="E124" s="1">
        <v>1.74122</v>
      </c>
      <c r="F124" s="1" t="s">
        <v>22</v>
      </c>
      <c r="G124" s="1">
        <v>1.0291300000000001</v>
      </c>
      <c r="H124" s="1">
        <v>1.41767</v>
      </c>
      <c r="I124" s="1">
        <v>1.3285100000000001</v>
      </c>
      <c r="J124" s="1">
        <v>0.18842200000000001</v>
      </c>
      <c r="K124" s="1">
        <v>1.3923099999999999</v>
      </c>
      <c r="L124" s="1">
        <v>8.9203299999999999E-2</v>
      </c>
      <c r="M124" s="1">
        <v>0.41139199999999998</v>
      </c>
      <c r="N124" s="1" t="s">
        <v>22</v>
      </c>
      <c r="O124" s="1">
        <v>8.5003400000000007E-2</v>
      </c>
      <c r="P124" s="1">
        <v>0.98124299999999998</v>
      </c>
      <c r="Q124" s="1" t="s">
        <v>22</v>
      </c>
      <c r="R124" s="1">
        <v>1.5281199999999999</v>
      </c>
      <c r="S124" s="1">
        <v>4.79121E-4</v>
      </c>
      <c r="T124" s="1" t="s">
        <v>22</v>
      </c>
      <c r="U124" s="1">
        <v>1.4016</v>
      </c>
      <c r="V124" s="1" t="s">
        <v>23</v>
      </c>
      <c r="W124" s="1">
        <f>ABS(IK_diagnostics_degrees__3[[#This Row],[Column1]]-A123)</f>
        <v>3.8148899999999999E-2</v>
      </c>
      <c r="X124" s="1">
        <f>ABS(IK_diagnostics_degrees__3[[#This Row],[Column2]]-B123)</f>
        <v>0.16659000000000002</v>
      </c>
      <c r="Y124" s="1">
        <f>ABS(IK_diagnostics_degrees__3[[#This Row],[Column3]]-C123)</f>
        <v>0.38056190000000001</v>
      </c>
      <c r="Z124" s="1">
        <f>ABS(IK_diagnostics_degrees__3[[#This Row],[Column4]]-D123)</f>
        <v>0.40839333</v>
      </c>
      <c r="AA124" s="1">
        <f>ABS(IK_diagnostics_degrees__3[[#This Row],[Column5]]-E123)</f>
        <v>0.71123000000000003</v>
      </c>
      <c r="AB124" s="1">
        <f>ABS(IK_diagnostics_degrees__3[[#This Row],[Column6]]-F123)</f>
        <v>9.5625500000000002E-2</v>
      </c>
      <c r="AC124" s="1">
        <f>ABS(IK_diagnostics_degrees__3[[#This Row],[Column7]]-G123)</f>
        <v>0.1116640000000001</v>
      </c>
      <c r="AD124" s="1">
        <f>ABS(IK_diagnostics_degrees__3[[#This Row],[Column8]]-H123)</f>
        <v>0.56356000000000006</v>
      </c>
      <c r="AE124" s="1">
        <f>ABS(IK_diagnostics_degrees__3[[#This Row],[Column9]]-I123)</f>
        <v>0.29108999999999985</v>
      </c>
      <c r="AF124" s="1">
        <f>ABS(IK_diagnostics_degrees__3[[#This Row],[Column10]]-J123)</f>
        <v>6.6999999999999837E-3</v>
      </c>
      <c r="AG124" s="1">
        <f>ABS(IK_diagnostics_degrees__3[[#This Row],[Column11]]-K123)</f>
        <v>0.37278000000000011</v>
      </c>
      <c r="AH124" s="1">
        <f>ABS(IK_diagnostics_degrees__3[[#This Row],[Column12]]-L123)</f>
        <v>3.4614399999999997E-2</v>
      </c>
      <c r="AI124" s="1">
        <f>ABS(IK_diagnostics_degrees__3[[#This Row],[Column13]]-M123)</f>
        <v>0.93473800000000007</v>
      </c>
      <c r="AJ124" s="1">
        <f>ABS(IK_diagnostics_degrees__3[[#This Row],[Column14]]-N123)</f>
        <v>2.3163200000000002</v>
      </c>
      <c r="AK124" s="1">
        <f>ABS(IK_diagnostics_degrees__3[[#This Row],[Column15]]-O123)</f>
        <v>1.8442966000000001</v>
      </c>
      <c r="AL124" s="1">
        <f>ABS(IK_diagnostics_degrees__3[[#This Row],[Column16]]-P123)</f>
        <v>0.98124299999999998</v>
      </c>
      <c r="AM124" s="1">
        <f>ABS(IK_diagnostics_degrees__3[[#This Row],[Column17]]-Q123)</f>
        <v>1.3492199999999999E-3</v>
      </c>
      <c r="AN124" s="1">
        <f>ABS(IK_diagnostics_degrees__3[[#This Row],[Column18]]-R123)</f>
        <v>0.3442400000000001</v>
      </c>
      <c r="AO124" s="1">
        <f>ABS(IK_diagnostics_degrees__3[[#This Row],[Column19]]-S123)</f>
        <v>8.0675379000000005E-2</v>
      </c>
      <c r="AP124" s="1">
        <f>ABS(IK_diagnostics_degrees__3[[#This Row],[Column20]]-T123)</f>
        <v>0</v>
      </c>
      <c r="AQ124" s="1">
        <f>ABS(IK_diagnostics_degrees__3[[#This Row],[Column21]]-U123)</f>
        <v>0.87536599999999998</v>
      </c>
      <c r="AU124" s="3"/>
    </row>
    <row r="125" spans="1:47" x14ac:dyDescent="0.25">
      <c r="A125" s="1">
        <v>1.26027E-3</v>
      </c>
      <c r="B125" s="1">
        <v>1.3820399999999999</v>
      </c>
      <c r="C125" s="1" t="s">
        <v>22</v>
      </c>
      <c r="D125" s="1" t="s">
        <v>22</v>
      </c>
      <c r="E125" s="1">
        <v>1.92594</v>
      </c>
      <c r="F125" s="1" t="s">
        <v>22</v>
      </c>
      <c r="G125" s="1">
        <v>0.998054</v>
      </c>
      <c r="H125" s="1">
        <v>1.44235</v>
      </c>
      <c r="I125" s="1">
        <v>1.4171</v>
      </c>
      <c r="J125" s="1">
        <v>6.9116899999999995E-2</v>
      </c>
      <c r="K125" s="1">
        <v>1.40089</v>
      </c>
      <c r="L125" s="1">
        <v>8.5153199999999998E-2</v>
      </c>
      <c r="M125" s="1">
        <v>1.2328399999999999</v>
      </c>
      <c r="N125" s="1" t="s">
        <v>22</v>
      </c>
      <c r="O125" s="1">
        <v>0.390515</v>
      </c>
      <c r="P125" s="1">
        <v>1.17395</v>
      </c>
      <c r="Q125" s="1">
        <v>3.0039E-2</v>
      </c>
      <c r="R125" s="1">
        <v>2.0699200000000002</v>
      </c>
      <c r="S125" s="1" t="s">
        <v>22</v>
      </c>
      <c r="T125" s="1">
        <v>0.39555200000000001</v>
      </c>
      <c r="U125" s="1">
        <v>1.4362999999999999</v>
      </c>
      <c r="V125" s="1" t="s">
        <v>23</v>
      </c>
      <c r="W125" s="1">
        <f>ABS(IK_diagnostics_degrees__3[[#This Row],[Column1]]-A124)</f>
        <v>1.26027E-3</v>
      </c>
      <c r="X125" s="1">
        <f>ABS(IK_diagnostics_degrees__3[[#This Row],[Column2]]-B124)</f>
        <v>0.17566999999999999</v>
      </c>
      <c r="Y125" s="1">
        <f>ABS(IK_diagnostics_degrees__3[[#This Row],[Column3]]-C124)</f>
        <v>4.02111E-2</v>
      </c>
      <c r="Z125" s="1">
        <f>ABS(IK_diagnostics_degrees__3[[#This Row],[Column4]]-D124)</f>
        <v>1.84067E-3</v>
      </c>
      <c r="AA125" s="1">
        <f>ABS(IK_diagnostics_degrees__3[[#This Row],[Column5]]-E124)</f>
        <v>0.18472</v>
      </c>
      <c r="AB125" s="1">
        <f>ABS(IK_diagnostics_degrees__3[[#This Row],[Column6]]-F124)</f>
        <v>0</v>
      </c>
      <c r="AC125" s="1">
        <f>ABS(IK_diagnostics_degrees__3[[#This Row],[Column7]]-G124)</f>
        <v>3.1076000000000104E-2</v>
      </c>
      <c r="AD125" s="1">
        <f>ABS(IK_diagnostics_degrees__3[[#This Row],[Column8]]-H124)</f>
        <v>2.4680000000000035E-2</v>
      </c>
      <c r="AE125" s="1">
        <f>ABS(IK_diagnostics_degrees__3[[#This Row],[Column9]]-I124)</f>
        <v>8.8589999999999947E-2</v>
      </c>
      <c r="AF125" s="1">
        <f>ABS(IK_diagnostics_degrees__3[[#This Row],[Column10]]-J124)</f>
        <v>0.11930510000000001</v>
      </c>
      <c r="AG125" s="1">
        <f>ABS(IK_diagnostics_degrees__3[[#This Row],[Column11]]-K124)</f>
        <v>8.580000000000032E-3</v>
      </c>
      <c r="AH125" s="1">
        <f>ABS(IK_diagnostics_degrees__3[[#This Row],[Column12]]-L124)</f>
        <v>4.0501000000000009E-3</v>
      </c>
      <c r="AI125" s="1">
        <f>ABS(IK_diagnostics_degrees__3[[#This Row],[Column13]]-M124)</f>
        <v>0.82144799999999996</v>
      </c>
      <c r="AJ125" s="1">
        <f>ABS(IK_diagnostics_degrees__3[[#This Row],[Column14]]-N124)</f>
        <v>0</v>
      </c>
      <c r="AK125" s="1">
        <f>ABS(IK_diagnostics_degrees__3[[#This Row],[Column15]]-O124)</f>
        <v>0.30551159999999999</v>
      </c>
      <c r="AL125" s="1">
        <f>ABS(IK_diagnostics_degrees__3[[#This Row],[Column16]]-P124)</f>
        <v>0.19270700000000007</v>
      </c>
      <c r="AM125" s="1">
        <f>ABS(IK_diagnostics_degrees__3[[#This Row],[Column17]]-Q124)</f>
        <v>3.0039E-2</v>
      </c>
      <c r="AN125" s="1">
        <f>ABS(IK_diagnostics_degrees__3[[#This Row],[Column18]]-R124)</f>
        <v>0.54180000000000028</v>
      </c>
      <c r="AO125" s="1">
        <f>ABS(IK_diagnostics_degrees__3[[#This Row],[Column19]]-S124)</f>
        <v>4.79121E-4</v>
      </c>
      <c r="AP125" s="1">
        <f>ABS(IK_diagnostics_degrees__3[[#This Row],[Column20]]-T124)</f>
        <v>0.39555200000000001</v>
      </c>
      <c r="AQ125" s="1">
        <f>ABS(IK_diagnostics_degrees__3[[#This Row],[Column21]]-U124)</f>
        <v>3.4699999999999953E-2</v>
      </c>
      <c r="AU125" s="4"/>
    </row>
    <row r="126" spans="1:47" x14ac:dyDescent="0.25">
      <c r="A126" s="2">
        <v>9.5073299999999997E-5</v>
      </c>
      <c r="B126" s="1">
        <v>1.4812799999999999</v>
      </c>
      <c r="C126" s="1" t="s">
        <v>22</v>
      </c>
      <c r="D126" s="1" t="s">
        <v>22</v>
      </c>
      <c r="E126" s="1">
        <v>1.32386</v>
      </c>
      <c r="F126" s="2">
        <v>7.8887599999999993E-5</v>
      </c>
      <c r="G126" s="1">
        <v>0.95186000000000004</v>
      </c>
      <c r="H126" s="1">
        <v>1.3805400000000001</v>
      </c>
      <c r="I126" s="1">
        <v>0.63933200000000001</v>
      </c>
      <c r="J126" s="1">
        <v>0.83754499999999998</v>
      </c>
      <c r="K126" s="1">
        <v>1.8093600000000001</v>
      </c>
      <c r="L126" s="1">
        <v>2.98795E-2</v>
      </c>
      <c r="M126" s="1" t="s">
        <v>22</v>
      </c>
      <c r="N126" s="1" t="s">
        <v>22</v>
      </c>
      <c r="O126" s="1">
        <v>0.15326100000000001</v>
      </c>
      <c r="P126" s="1" t="s">
        <v>22</v>
      </c>
      <c r="Q126" s="1" t="s">
        <v>22</v>
      </c>
      <c r="R126" s="1">
        <v>1.7965500000000001</v>
      </c>
      <c r="S126" s="1" t="s">
        <v>22</v>
      </c>
      <c r="T126" s="1" t="s">
        <v>22</v>
      </c>
      <c r="U126" s="1">
        <v>1.33558</v>
      </c>
      <c r="V126" s="1" t="s">
        <v>23</v>
      </c>
      <c r="W126" s="1">
        <f>ABS(IK_diagnostics_degrees__3[[#This Row],[Column1]]-A125)</f>
        <v>1.1651966999999999E-3</v>
      </c>
      <c r="X126" s="1">
        <f>ABS(IK_diagnostics_degrees__3[[#This Row],[Column2]]-B125)</f>
        <v>9.9239999999999995E-2</v>
      </c>
      <c r="Y126" s="1">
        <f>ABS(IK_diagnostics_degrees__3[[#This Row],[Column3]]-C125)</f>
        <v>0</v>
      </c>
      <c r="Z126" s="1">
        <f>ABS(IK_diagnostics_degrees__3[[#This Row],[Column4]]-D125)</f>
        <v>0</v>
      </c>
      <c r="AA126" s="1">
        <f>ABS(IK_diagnostics_degrees__3[[#This Row],[Column5]]-E125)</f>
        <v>0.60207999999999995</v>
      </c>
      <c r="AB126" s="1">
        <f>ABS(IK_diagnostics_degrees__3[[#This Row],[Column6]]-F125)</f>
        <v>7.8887599999999993E-5</v>
      </c>
      <c r="AC126" s="1">
        <f>ABS(IK_diagnostics_degrees__3[[#This Row],[Column7]]-G125)</f>
        <v>4.6193999999999957E-2</v>
      </c>
      <c r="AD126" s="1">
        <f>ABS(IK_diagnostics_degrees__3[[#This Row],[Column8]]-H125)</f>
        <v>6.1809999999999921E-2</v>
      </c>
      <c r="AE126" s="1">
        <f>ABS(IK_diagnostics_degrees__3[[#This Row],[Column9]]-I125)</f>
        <v>0.77776800000000001</v>
      </c>
      <c r="AF126" s="1">
        <f>ABS(IK_diagnostics_degrees__3[[#This Row],[Column10]]-J125)</f>
        <v>0.76842809999999995</v>
      </c>
      <c r="AG126" s="1">
        <f>ABS(IK_diagnostics_degrees__3[[#This Row],[Column11]]-K125)</f>
        <v>0.40847000000000011</v>
      </c>
      <c r="AH126" s="1">
        <f>ABS(IK_diagnostics_degrees__3[[#This Row],[Column12]]-L125)</f>
        <v>5.5273699999999995E-2</v>
      </c>
      <c r="AI126" s="1">
        <f>ABS(IK_diagnostics_degrees__3[[#This Row],[Column13]]-M125)</f>
        <v>1.2328399999999999</v>
      </c>
      <c r="AJ126" s="1">
        <f>ABS(IK_diagnostics_degrees__3[[#This Row],[Column14]]-N125)</f>
        <v>0</v>
      </c>
      <c r="AK126" s="1">
        <f>ABS(IK_diagnostics_degrees__3[[#This Row],[Column15]]-O125)</f>
        <v>0.23725399999999999</v>
      </c>
      <c r="AL126" s="1">
        <f>ABS(IK_diagnostics_degrees__3[[#This Row],[Column16]]-P125)</f>
        <v>1.17395</v>
      </c>
      <c r="AM126" s="1">
        <f>ABS(IK_diagnostics_degrees__3[[#This Row],[Column17]]-Q125)</f>
        <v>3.0039E-2</v>
      </c>
      <c r="AN126" s="1">
        <f>ABS(IK_diagnostics_degrees__3[[#This Row],[Column18]]-R125)</f>
        <v>0.27337000000000011</v>
      </c>
      <c r="AO126" s="1">
        <f>ABS(IK_diagnostics_degrees__3[[#This Row],[Column19]]-S125)</f>
        <v>0</v>
      </c>
      <c r="AP126" s="1">
        <f>ABS(IK_diagnostics_degrees__3[[#This Row],[Column20]]-T125)</f>
        <v>0.39555200000000001</v>
      </c>
      <c r="AQ126" s="1">
        <f>ABS(IK_diagnostics_degrees__3[[#This Row],[Column21]]-U125)</f>
        <v>0.10071999999999992</v>
      </c>
      <c r="AU126" s="3"/>
    </row>
    <row r="127" spans="1:47" x14ac:dyDescent="0.25">
      <c r="A127" s="1" t="s">
        <v>22</v>
      </c>
      <c r="B127" s="1">
        <v>1.19289</v>
      </c>
      <c r="C127" s="1">
        <v>1.9724200000000001E-2</v>
      </c>
      <c r="D127" s="1" t="s">
        <v>22</v>
      </c>
      <c r="E127" s="1">
        <v>1.59734</v>
      </c>
      <c r="F127" s="1">
        <v>1.9351899999999998E-2</v>
      </c>
      <c r="G127" s="1">
        <v>0.84392699999999998</v>
      </c>
      <c r="H127" s="1">
        <v>1.0742499999999999</v>
      </c>
      <c r="I127" s="1">
        <v>0.73618499999999998</v>
      </c>
      <c r="J127" s="1">
        <v>1.1717299999999999</v>
      </c>
      <c r="K127" s="1">
        <v>1.7491300000000001</v>
      </c>
      <c r="L127" s="1">
        <v>7.1279899999999993E-2</v>
      </c>
      <c r="M127" s="2">
        <v>1.71686E-5</v>
      </c>
      <c r="N127" s="2">
        <v>6.9850500000000001E-6</v>
      </c>
      <c r="O127" s="1">
        <v>8.8903700000000002E-2</v>
      </c>
      <c r="P127" s="1">
        <v>0.246112</v>
      </c>
      <c r="Q127" s="1">
        <v>8.4669499999999995E-2</v>
      </c>
      <c r="R127" s="1">
        <v>1.99966</v>
      </c>
      <c r="S127" s="1" t="s">
        <v>22</v>
      </c>
      <c r="T127" s="1">
        <v>1.2128300000000001</v>
      </c>
      <c r="U127" s="1">
        <v>0.70905499999999999</v>
      </c>
      <c r="V127" s="1" t="s">
        <v>23</v>
      </c>
      <c r="W127" s="1">
        <f>ABS(IK_diagnostics_degrees__3[[#This Row],[Column1]]-A126)</f>
        <v>9.5073299999999997E-5</v>
      </c>
      <c r="X127" s="1">
        <f>ABS(IK_diagnostics_degrees__3[[#This Row],[Column2]]-B126)</f>
        <v>0.28838999999999992</v>
      </c>
      <c r="Y127" s="1">
        <f>ABS(IK_diagnostics_degrees__3[[#This Row],[Column3]]-C126)</f>
        <v>1.9724200000000001E-2</v>
      </c>
      <c r="Z127" s="1">
        <f>ABS(IK_diagnostics_degrees__3[[#This Row],[Column4]]-D126)</f>
        <v>0</v>
      </c>
      <c r="AA127" s="1">
        <f>ABS(IK_diagnostics_degrees__3[[#This Row],[Column5]]-E126)</f>
        <v>0.27347999999999995</v>
      </c>
      <c r="AB127" s="1">
        <f>ABS(IK_diagnostics_degrees__3[[#This Row],[Column6]]-F126)</f>
        <v>1.9273012399999997E-2</v>
      </c>
      <c r="AC127" s="1">
        <f>ABS(IK_diagnostics_degrees__3[[#This Row],[Column7]]-G126)</f>
        <v>0.10793300000000006</v>
      </c>
      <c r="AD127" s="1">
        <f>ABS(IK_diagnostics_degrees__3[[#This Row],[Column8]]-H126)</f>
        <v>0.30629000000000017</v>
      </c>
      <c r="AE127" s="1">
        <f>ABS(IK_diagnostics_degrees__3[[#This Row],[Column9]]-I126)</f>
        <v>9.6852999999999967E-2</v>
      </c>
      <c r="AF127" s="1">
        <f>ABS(IK_diagnostics_degrees__3[[#This Row],[Column10]]-J126)</f>
        <v>0.33418499999999995</v>
      </c>
      <c r="AG127" s="1">
        <f>ABS(IK_diagnostics_degrees__3[[#This Row],[Column11]]-K126)</f>
        <v>6.0230000000000006E-2</v>
      </c>
      <c r="AH127" s="1">
        <f>ABS(IK_diagnostics_degrees__3[[#This Row],[Column12]]-L126)</f>
        <v>4.140039999999999E-2</v>
      </c>
      <c r="AI127" s="1">
        <f>ABS(IK_diagnostics_degrees__3[[#This Row],[Column13]]-M126)</f>
        <v>1.71686E-5</v>
      </c>
      <c r="AJ127" s="1">
        <f>ABS(IK_diagnostics_degrees__3[[#This Row],[Column14]]-N126)</f>
        <v>6.9850500000000001E-6</v>
      </c>
      <c r="AK127" s="1">
        <f>ABS(IK_diagnostics_degrees__3[[#This Row],[Column15]]-O126)</f>
        <v>6.4357300000000006E-2</v>
      </c>
      <c r="AL127" s="1">
        <f>ABS(IK_diagnostics_degrees__3[[#This Row],[Column16]]-P126)</f>
        <v>0.246112</v>
      </c>
      <c r="AM127" s="1">
        <f>ABS(IK_diagnostics_degrees__3[[#This Row],[Column17]]-Q126)</f>
        <v>8.4669499999999995E-2</v>
      </c>
      <c r="AN127" s="1">
        <f>ABS(IK_diagnostics_degrees__3[[#This Row],[Column18]]-R126)</f>
        <v>0.2031099999999999</v>
      </c>
      <c r="AO127" s="1">
        <f>ABS(IK_diagnostics_degrees__3[[#This Row],[Column19]]-S126)</f>
        <v>0</v>
      </c>
      <c r="AP127" s="1">
        <f>ABS(IK_diagnostics_degrees__3[[#This Row],[Column20]]-T126)</f>
        <v>1.2128300000000001</v>
      </c>
      <c r="AQ127" s="1">
        <f>ABS(IK_diagnostics_degrees__3[[#This Row],[Column21]]-U126)</f>
        <v>0.626525</v>
      </c>
      <c r="AU127" s="4"/>
    </row>
    <row r="128" spans="1:47" x14ac:dyDescent="0.25">
      <c r="A128" s="1" t="s">
        <v>22</v>
      </c>
      <c r="B128" s="1">
        <v>1.0743499999999999</v>
      </c>
      <c r="C128" s="1" t="s">
        <v>22</v>
      </c>
      <c r="D128" s="1" t="s">
        <v>22</v>
      </c>
      <c r="E128" s="1">
        <v>1.7495799999999999</v>
      </c>
      <c r="F128" s="1" t="s">
        <v>22</v>
      </c>
      <c r="G128" s="1">
        <v>0.84152499999999997</v>
      </c>
      <c r="H128" s="1">
        <v>1.03501</v>
      </c>
      <c r="I128" s="1">
        <v>0.71107900000000002</v>
      </c>
      <c r="J128" s="1">
        <v>1.1562399999999999</v>
      </c>
      <c r="K128" s="1">
        <v>1.74186</v>
      </c>
      <c r="L128" s="1">
        <v>0.14924799999999999</v>
      </c>
      <c r="M128" s="1" t="s">
        <v>22</v>
      </c>
      <c r="N128" s="1" t="s">
        <v>22</v>
      </c>
      <c r="O128" s="1">
        <v>3.6843500000000001E-2</v>
      </c>
      <c r="P128" s="1">
        <v>0.36251800000000001</v>
      </c>
      <c r="Q128" s="1">
        <v>9.3774399999999994E-2</v>
      </c>
      <c r="R128" s="1">
        <v>1.88853</v>
      </c>
      <c r="S128" s="1" t="s">
        <v>22</v>
      </c>
      <c r="T128" s="1">
        <v>1.1964699999999999</v>
      </c>
      <c r="U128" s="1">
        <v>0.74023799999999995</v>
      </c>
      <c r="V128" s="1" t="s">
        <v>23</v>
      </c>
      <c r="W128" s="1">
        <f>ABS(IK_diagnostics_degrees__3[[#This Row],[Column1]]-A127)</f>
        <v>0</v>
      </c>
      <c r="X128" s="1">
        <f>ABS(IK_diagnostics_degrees__3[[#This Row],[Column2]]-B127)</f>
        <v>0.11854000000000009</v>
      </c>
      <c r="Y128" s="1">
        <f>ABS(IK_diagnostics_degrees__3[[#This Row],[Column3]]-C127)</f>
        <v>1.9724200000000001E-2</v>
      </c>
      <c r="Z128" s="1">
        <f>ABS(IK_diagnostics_degrees__3[[#This Row],[Column4]]-D127)</f>
        <v>0</v>
      </c>
      <c r="AA128" s="1">
        <f>ABS(IK_diagnostics_degrees__3[[#This Row],[Column5]]-E127)</f>
        <v>0.15223999999999993</v>
      </c>
      <c r="AB128" s="1">
        <f>ABS(IK_diagnostics_degrees__3[[#This Row],[Column6]]-F127)</f>
        <v>1.9351899999999998E-2</v>
      </c>
      <c r="AC128" s="1">
        <f>ABS(IK_diagnostics_degrees__3[[#This Row],[Column7]]-G127)</f>
        <v>2.4020000000000152E-3</v>
      </c>
      <c r="AD128" s="1">
        <f>ABS(IK_diagnostics_degrees__3[[#This Row],[Column8]]-H127)</f>
        <v>3.9239999999999942E-2</v>
      </c>
      <c r="AE128" s="1">
        <f>ABS(IK_diagnostics_degrees__3[[#This Row],[Column9]]-I127)</f>
        <v>2.5105999999999962E-2</v>
      </c>
      <c r="AF128" s="1">
        <f>ABS(IK_diagnostics_degrees__3[[#This Row],[Column10]]-J127)</f>
        <v>1.5490000000000004E-2</v>
      </c>
      <c r="AG128" s="1">
        <f>ABS(IK_diagnostics_degrees__3[[#This Row],[Column11]]-K127)</f>
        <v>7.2700000000001097E-3</v>
      </c>
      <c r="AH128" s="1">
        <f>ABS(IK_diagnostics_degrees__3[[#This Row],[Column12]]-L127)</f>
        <v>7.7968099999999999E-2</v>
      </c>
      <c r="AI128" s="1">
        <f>ABS(IK_diagnostics_degrees__3[[#This Row],[Column13]]-M127)</f>
        <v>1.71686E-5</v>
      </c>
      <c r="AJ128" s="1">
        <f>ABS(IK_diagnostics_degrees__3[[#This Row],[Column14]]-N127)</f>
        <v>6.9850500000000001E-6</v>
      </c>
      <c r="AK128" s="1">
        <f>ABS(IK_diagnostics_degrees__3[[#This Row],[Column15]]-O127)</f>
        <v>5.2060200000000001E-2</v>
      </c>
      <c r="AL128" s="1">
        <f>ABS(IK_diagnostics_degrees__3[[#This Row],[Column16]]-P127)</f>
        <v>0.11640600000000001</v>
      </c>
      <c r="AM128" s="1">
        <f>ABS(IK_diagnostics_degrees__3[[#This Row],[Column17]]-Q127)</f>
        <v>9.1048999999999991E-3</v>
      </c>
      <c r="AN128" s="1">
        <f>ABS(IK_diagnostics_degrees__3[[#This Row],[Column18]]-R127)</f>
        <v>0.11112999999999995</v>
      </c>
      <c r="AO128" s="1">
        <f>ABS(IK_diagnostics_degrees__3[[#This Row],[Column19]]-S127)</f>
        <v>0</v>
      </c>
      <c r="AP128" s="1">
        <f>ABS(IK_diagnostics_degrees__3[[#This Row],[Column20]]-T127)</f>
        <v>1.6360000000000152E-2</v>
      </c>
      <c r="AQ128" s="1">
        <f>ABS(IK_diagnostics_degrees__3[[#This Row],[Column21]]-U127)</f>
        <v>3.1182999999999961E-2</v>
      </c>
      <c r="AU128" s="3"/>
    </row>
    <row r="129" spans="1:47" x14ac:dyDescent="0.25">
      <c r="A129" s="1" t="s">
        <v>22</v>
      </c>
      <c r="B129" s="1">
        <v>1.0458499999999999</v>
      </c>
      <c r="C129" s="1" t="s">
        <v>22</v>
      </c>
      <c r="D129" s="1" t="s">
        <v>22</v>
      </c>
      <c r="E129" s="1">
        <v>1.75695</v>
      </c>
      <c r="F129" s="1" t="s">
        <v>22</v>
      </c>
      <c r="G129" s="1">
        <v>0.87428399999999995</v>
      </c>
      <c r="H129" s="1">
        <v>1.0202</v>
      </c>
      <c r="I129" s="1">
        <v>0.63862200000000002</v>
      </c>
      <c r="J129" s="1">
        <v>1.1554500000000001</v>
      </c>
      <c r="K129" s="1">
        <v>1.77664</v>
      </c>
      <c r="L129" s="1">
        <v>0.166071</v>
      </c>
      <c r="M129" s="1" t="s">
        <v>22</v>
      </c>
      <c r="N129" s="1" t="s">
        <v>22</v>
      </c>
      <c r="O129" s="1">
        <v>2.6538300000000001E-2</v>
      </c>
      <c r="P129" s="1">
        <v>0.367201</v>
      </c>
      <c r="Q129" s="1">
        <v>0.149923</v>
      </c>
      <c r="R129" s="1">
        <v>1.8749499999999999</v>
      </c>
      <c r="S129" s="1" t="s">
        <v>22</v>
      </c>
      <c r="T129" s="1">
        <v>1.18106</v>
      </c>
      <c r="U129" s="1">
        <v>0.74644900000000003</v>
      </c>
      <c r="V129" s="1" t="s">
        <v>23</v>
      </c>
      <c r="W129" s="1">
        <f>ABS(IK_diagnostics_degrees__3[[#This Row],[Column1]]-A128)</f>
        <v>0</v>
      </c>
      <c r="X129" s="1">
        <f>ABS(IK_diagnostics_degrees__3[[#This Row],[Column2]]-B128)</f>
        <v>2.849999999999997E-2</v>
      </c>
      <c r="Y129" s="1">
        <f>ABS(IK_diagnostics_degrees__3[[#This Row],[Column3]]-C128)</f>
        <v>0</v>
      </c>
      <c r="Z129" s="1">
        <f>ABS(IK_diagnostics_degrees__3[[#This Row],[Column4]]-D128)</f>
        <v>0</v>
      </c>
      <c r="AA129" s="1">
        <f>ABS(IK_diagnostics_degrees__3[[#This Row],[Column5]]-E128)</f>
        <v>7.3700000000000987E-3</v>
      </c>
      <c r="AB129" s="1">
        <f>ABS(IK_diagnostics_degrees__3[[#This Row],[Column6]]-F128)</f>
        <v>0</v>
      </c>
      <c r="AC129" s="1">
        <f>ABS(IK_diagnostics_degrees__3[[#This Row],[Column7]]-G128)</f>
        <v>3.2758999999999983E-2</v>
      </c>
      <c r="AD129" s="1">
        <f>ABS(IK_diagnostics_degrees__3[[#This Row],[Column8]]-H128)</f>
        <v>1.480999999999999E-2</v>
      </c>
      <c r="AE129" s="1">
        <f>ABS(IK_diagnostics_degrees__3[[#This Row],[Column9]]-I128)</f>
        <v>7.2456999999999994E-2</v>
      </c>
      <c r="AF129" s="1">
        <f>ABS(IK_diagnostics_degrees__3[[#This Row],[Column10]]-J128)</f>
        <v>7.8999999999984638E-4</v>
      </c>
      <c r="AG129" s="1">
        <f>ABS(IK_diagnostics_degrees__3[[#This Row],[Column11]]-K128)</f>
        <v>3.4780000000000033E-2</v>
      </c>
      <c r="AH129" s="1">
        <f>ABS(IK_diagnostics_degrees__3[[#This Row],[Column12]]-L128)</f>
        <v>1.6823000000000005E-2</v>
      </c>
      <c r="AI129" s="1">
        <f>ABS(IK_diagnostics_degrees__3[[#This Row],[Column13]]-M128)</f>
        <v>0</v>
      </c>
      <c r="AJ129" s="1">
        <f>ABS(IK_diagnostics_degrees__3[[#This Row],[Column14]]-N128)</f>
        <v>0</v>
      </c>
      <c r="AK129" s="1">
        <f>ABS(IK_diagnostics_degrees__3[[#This Row],[Column15]]-O128)</f>
        <v>1.03052E-2</v>
      </c>
      <c r="AL129" s="1">
        <f>ABS(IK_diagnostics_degrees__3[[#This Row],[Column16]]-P128)</f>
        <v>4.6829999999999927E-3</v>
      </c>
      <c r="AM129" s="1">
        <f>ABS(IK_diagnostics_degrees__3[[#This Row],[Column17]]-Q128)</f>
        <v>5.6148600000000007E-2</v>
      </c>
      <c r="AN129" s="1">
        <f>ABS(IK_diagnostics_degrees__3[[#This Row],[Column18]]-R128)</f>
        <v>1.3580000000000148E-2</v>
      </c>
      <c r="AO129" s="1">
        <f>ABS(IK_diagnostics_degrees__3[[#This Row],[Column19]]-S128)</f>
        <v>0</v>
      </c>
      <c r="AP129" s="1">
        <f>ABS(IK_diagnostics_degrees__3[[#This Row],[Column20]]-T128)</f>
        <v>1.5409999999999924E-2</v>
      </c>
      <c r="AQ129" s="1">
        <f>ABS(IK_diagnostics_degrees__3[[#This Row],[Column21]]-U128)</f>
        <v>6.2110000000000776E-3</v>
      </c>
      <c r="AU129" s="4"/>
    </row>
    <row r="130" spans="1:47" x14ac:dyDescent="0.25">
      <c r="A130" s="1" t="s">
        <v>22</v>
      </c>
      <c r="B130" s="1">
        <v>1.0023299999999999</v>
      </c>
      <c r="C130" s="1" t="s">
        <v>22</v>
      </c>
      <c r="D130" s="1" t="s">
        <v>22</v>
      </c>
      <c r="E130" s="1">
        <v>1.7544599999999999</v>
      </c>
      <c r="F130" s="1" t="s">
        <v>22</v>
      </c>
      <c r="G130" s="1">
        <v>0.89260399999999995</v>
      </c>
      <c r="H130" s="1">
        <v>1.01068</v>
      </c>
      <c r="I130" s="1">
        <v>0.55288199999999998</v>
      </c>
      <c r="J130" s="1">
        <v>1.1968000000000001</v>
      </c>
      <c r="K130" s="1">
        <v>1.8225800000000001</v>
      </c>
      <c r="L130" s="1">
        <v>0.16817699999999999</v>
      </c>
      <c r="M130" s="1" t="s">
        <v>22</v>
      </c>
      <c r="N130" s="1" t="s">
        <v>22</v>
      </c>
      <c r="O130" s="1">
        <v>2.1924699999999998E-2</v>
      </c>
      <c r="P130" s="1">
        <v>0.369064</v>
      </c>
      <c r="Q130" s="1">
        <v>0.16256899999999999</v>
      </c>
      <c r="R130" s="1">
        <v>1.8767799999999999</v>
      </c>
      <c r="S130" s="1" t="s">
        <v>22</v>
      </c>
      <c r="T130" s="1">
        <v>1.1839200000000001</v>
      </c>
      <c r="U130" s="1">
        <v>0.74771900000000002</v>
      </c>
      <c r="V130" s="1" t="s">
        <v>23</v>
      </c>
      <c r="W130" s="1">
        <f>ABS(IK_diagnostics_degrees__3[[#This Row],[Column1]]-A129)</f>
        <v>0</v>
      </c>
      <c r="X130" s="1">
        <f>ABS(IK_diagnostics_degrees__3[[#This Row],[Column2]]-B129)</f>
        <v>4.3520000000000003E-2</v>
      </c>
      <c r="Y130" s="1">
        <f>ABS(IK_diagnostics_degrees__3[[#This Row],[Column3]]-C129)</f>
        <v>0</v>
      </c>
      <c r="Z130" s="1">
        <f>ABS(IK_diagnostics_degrees__3[[#This Row],[Column4]]-D129)</f>
        <v>0</v>
      </c>
      <c r="AA130" s="1">
        <f>ABS(IK_diagnostics_degrees__3[[#This Row],[Column5]]-E129)</f>
        <v>2.4900000000001032E-3</v>
      </c>
      <c r="AB130" s="1">
        <f>ABS(IK_diagnostics_degrees__3[[#This Row],[Column6]]-F129)</f>
        <v>0</v>
      </c>
      <c r="AC130" s="1">
        <f>ABS(IK_diagnostics_degrees__3[[#This Row],[Column7]]-G129)</f>
        <v>1.8320000000000003E-2</v>
      </c>
      <c r="AD130" s="1">
        <f>ABS(IK_diagnostics_degrees__3[[#This Row],[Column8]]-H129)</f>
        <v>9.5199999999999729E-3</v>
      </c>
      <c r="AE130" s="1">
        <f>ABS(IK_diagnostics_degrees__3[[#This Row],[Column9]]-I129)</f>
        <v>8.5740000000000038E-2</v>
      </c>
      <c r="AF130" s="1">
        <f>ABS(IK_diagnostics_degrees__3[[#This Row],[Column10]]-J129)</f>
        <v>4.1349999999999998E-2</v>
      </c>
      <c r="AG130" s="1">
        <f>ABS(IK_diagnostics_degrees__3[[#This Row],[Column11]]-K129)</f>
        <v>4.5940000000000092E-2</v>
      </c>
      <c r="AH130" s="1">
        <f>ABS(IK_diagnostics_degrees__3[[#This Row],[Column12]]-L129)</f>
        <v>2.1059999999999968E-3</v>
      </c>
      <c r="AI130" s="1">
        <f>ABS(IK_diagnostics_degrees__3[[#This Row],[Column13]]-M129)</f>
        <v>0</v>
      </c>
      <c r="AJ130" s="1">
        <f>ABS(IK_diagnostics_degrees__3[[#This Row],[Column14]]-N129)</f>
        <v>0</v>
      </c>
      <c r="AK130" s="1">
        <f>ABS(IK_diagnostics_degrees__3[[#This Row],[Column15]]-O129)</f>
        <v>4.6136000000000024E-3</v>
      </c>
      <c r="AL130" s="1">
        <f>ABS(IK_diagnostics_degrees__3[[#This Row],[Column16]]-P129)</f>
        <v>1.8630000000000035E-3</v>
      </c>
      <c r="AM130" s="1">
        <f>ABS(IK_diagnostics_degrees__3[[#This Row],[Column17]]-Q129)</f>
        <v>1.2645999999999991E-2</v>
      </c>
      <c r="AN130" s="1">
        <f>ABS(IK_diagnostics_degrees__3[[#This Row],[Column18]]-R129)</f>
        <v>1.8299999999999983E-3</v>
      </c>
      <c r="AO130" s="1">
        <f>ABS(IK_diagnostics_degrees__3[[#This Row],[Column19]]-S129)</f>
        <v>0</v>
      </c>
      <c r="AP130" s="1">
        <f>ABS(IK_diagnostics_degrees__3[[#This Row],[Column20]]-T129)</f>
        <v>2.8600000000000847E-3</v>
      </c>
      <c r="AQ130" s="1">
        <f>ABS(IK_diagnostics_degrees__3[[#This Row],[Column21]]-U129)</f>
        <v>1.2699999999999934E-3</v>
      </c>
      <c r="AU130" s="3"/>
    </row>
    <row r="131" spans="1:47" x14ac:dyDescent="0.25">
      <c r="A131" s="1" t="s">
        <v>22</v>
      </c>
      <c r="B131" s="1">
        <v>0.97312900000000002</v>
      </c>
      <c r="C131" s="1" t="s">
        <v>22</v>
      </c>
      <c r="D131" s="1" t="s">
        <v>22</v>
      </c>
      <c r="E131" s="1">
        <v>1.75589</v>
      </c>
      <c r="F131" s="1" t="s">
        <v>22</v>
      </c>
      <c r="G131" s="1">
        <v>0.89085499999999995</v>
      </c>
      <c r="H131" s="1">
        <v>0.98830899999999999</v>
      </c>
      <c r="I131" s="1">
        <v>0.50236999999999998</v>
      </c>
      <c r="J131" s="1">
        <v>1.20845</v>
      </c>
      <c r="K131" s="1">
        <v>1.8617699999999999</v>
      </c>
      <c r="L131" s="1">
        <v>0.192603</v>
      </c>
      <c r="M131" s="1" t="s">
        <v>22</v>
      </c>
      <c r="N131" s="1" t="s">
        <v>22</v>
      </c>
      <c r="O131" s="1">
        <v>2.0417999999999999E-2</v>
      </c>
      <c r="P131" s="1">
        <v>0.38988299999999998</v>
      </c>
      <c r="Q131" s="1">
        <v>0.16572600000000001</v>
      </c>
      <c r="R131" s="1">
        <v>1.86046</v>
      </c>
      <c r="S131" s="1" t="s">
        <v>22</v>
      </c>
      <c r="T131" s="1">
        <v>1.17594</v>
      </c>
      <c r="U131" s="1">
        <v>0.75246999999999997</v>
      </c>
      <c r="V131" s="1" t="s">
        <v>23</v>
      </c>
      <c r="W131" s="1">
        <f>ABS(IK_diagnostics_degrees__3[[#This Row],[Column1]]-A130)</f>
        <v>0</v>
      </c>
      <c r="X131" s="1">
        <f>ABS(IK_diagnostics_degrees__3[[#This Row],[Column2]]-B130)</f>
        <v>2.9200999999999921E-2</v>
      </c>
      <c r="Y131" s="1">
        <f>ABS(IK_diagnostics_degrees__3[[#This Row],[Column3]]-C130)</f>
        <v>0</v>
      </c>
      <c r="Z131" s="1">
        <f>ABS(IK_diagnostics_degrees__3[[#This Row],[Column4]]-D130)</f>
        <v>0</v>
      </c>
      <c r="AA131" s="1">
        <f>ABS(IK_diagnostics_degrees__3[[#This Row],[Column5]]-E130)</f>
        <v>1.4300000000000423E-3</v>
      </c>
      <c r="AB131" s="1">
        <f>ABS(IK_diagnostics_degrees__3[[#This Row],[Column6]]-F130)</f>
        <v>0</v>
      </c>
      <c r="AC131" s="1">
        <f>ABS(IK_diagnostics_degrees__3[[#This Row],[Column7]]-G130)</f>
        <v>1.7490000000000006E-3</v>
      </c>
      <c r="AD131" s="1">
        <f>ABS(IK_diagnostics_degrees__3[[#This Row],[Column8]]-H130)</f>
        <v>2.237100000000003E-2</v>
      </c>
      <c r="AE131" s="1">
        <f>ABS(IK_diagnostics_degrees__3[[#This Row],[Column9]]-I130)</f>
        <v>5.0512000000000001E-2</v>
      </c>
      <c r="AF131" s="1">
        <f>ABS(IK_diagnostics_degrees__3[[#This Row],[Column10]]-J130)</f>
        <v>1.1649999999999938E-2</v>
      </c>
      <c r="AG131" s="1">
        <f>ABS(IK_diagnostics_degrees__3[[#This Row],[Column11]]-K130)</f>
        <v>3.9189999999999836E-2</v>
      </c>
      <c r="AH131" s="1">
        <f>ABS(IK_diagnostics_degrees__3[[#This Row],[Column12]]-L130)</f>
        <v>2.4426000000000003E-2</v>
      </c>
      <c r="AI131" s="1">
        <f>ABS(IK_diagnostics_degrees__3[[#This Row],[Column13]]-M130)</f>
        <v>0</v>
      </c>
      <c r="AJ131" s="1">
        <f>ABS(IK_diagnostics_degrees__3[[#This Row],[Column14]]-N130)</f>
        <v>0</v>
      </c>
      <c r="AK131" s="1">
        <f>ABS(IK_diagnostics_degrees__3[[#This Row],[Column15]]-O130)</f>
        <v>1.5066999999999997E-3</v>
      </c>
      <c r="AL131" s="1">
        <f>ABS(IK_diagnostics_degrees__3[[#This Row],[Column16]]-P130)</f>
        <v>2.0818999999999976E-2</v>
      </c>
      <c r="AM131" s="1">
        <f>ABS(IK_diagnostics_degrees__3[[#This Row],[Column17]]-Q130)</f>
        <v>3.1570000000000209E-3</v>
      </c>
      <c r="AN131" s="1">
        <f>ABS(IK_diagnostics_degrees__3[[#This Row],[Column18]]-R130)</f>
        <v>1.631999999999989E-2</v>
      </c>
      <c r="AO131" s="1">
        <f>ABS(IK_diagnostics_degrees__3[[#This Row],[Column19]]-S130)</f>
        <v>0</v>
      </c>
      <c r="AP131" s="1">
        <f>ABS(IK_diagnostics_degrees__3[[#This Row],[Column20]]-T130)</f>
        <v>7.9800000000000981E-3</v>
      </c>
      <c r="AQ131" s="1">
        <f>ABS(IK_diagnostics_degrees__3[[#This Row],[Column21]]-U130)</f>
        <v>4.7509999999999497E-3</v>
      </c>
      <c r="AU131" s="4"/>
    </row>
    <row r="132" spans="1:47" x14ac:dyDescent="0.25">
      <c r="A132" s="1" t="s">
        <v>22</v>
      </c>
      <c r="B132" s="1">
        <v>0.89447299999999996</v>
      </c>
      <c r="C132" s="1" t="s">
        <v>22</v>
      </c>
      <c r="D132" s="1" t="s">
        <v>22</v>
      </c>
      <c r="E132" s="1">
        <v>1.7623899999999999</v>
      </c>
      <c r="F132" s="1" t="s">
        <v>22</v>
      </c>
      <c r="G132" s="1">
        <v>0.90366599999999997</v>
      </c>
      <c r="H132" s="1">
        <v>0.969248</v>
      </c>
      <c r="I132" s="1">
        <v>0.36866199999999999</v>
      </c>
      <c r="J132" s="1">
        <v>1.21556</v>
      </c>
      <c r="K132" s="1">
        <v>1.9329700000000001</v>
      </c>
      <c r="L132" s="1">
        <v>0.25400899999999998</v>
      </c>
      <c r="M132" s="1" t="s">
        <v>22</v>
      </c>
      <c r="N132" s="1" t="s">
        <v>22</v>
      </c>
      <c r="O132" s="1">
        <v>2.02635E-2</v>
      </c>
      <c r="P132" s="1">
        <v>0.39360400000000001</v>
      </c>
      <c r="Q132" s="1">
        <v>0.21912300000000001</v>
      </c>
      <c r="R132" s="1">
        <v>1.8386400000000001</v>
      </c>
      <c r="S132" s="1" t="s">
        <v>22</v>
      </c>
      <c r="T132" s="1">
        <v>1.17605</v>
      </c>
      <c r="U132" s="1">
        <v>0.76457200000000003</v>
      </c>
      <c r="V132" s="1" t="s">
        <v>23</v>
      </c>
      <c r="W132" s="1">
        <f>ABS(IK_diagnostics_degrees__3[[#This Row],[Column1]]-A131)</f>
        <v>0</v>
      </c>
      <c r="X132" s="1">
        <f>ABS(IK_diagnostics_degrees__3[[#This Row],[Column2]]-B131)</f>
        <v>7.8656000000000059E-2</v>
      </c>
      <c r="Y132" s="1">
        <f>ABS(IK_diagnostics_degrees__3[[#This Row],[Column3]]-C131)</f>
        <v>0</v>
      </c>
      <c r="Z132" s="1">
        <f>ABS(IK_diagnostics_degrees__3[[#This Row],[Column4]]-D131)</f>
        <v>0</v>
      </c>
      <c r="AA132" s="1">
        <f>ABS(IK_diagnostics_degrees__3[[#This Row],[Column5]]-E131)</f>
        <v>6.4999999999999503E-3</v>
      </c>
      <c r="AB132" s="1">
        <f>ABS(IK_diagnostics_degrees__3[[#This Row],[Column6]]-F131)</f>
        <v>0</v>
      </c>
      <c r="AC132" s="1">
        <f>ABS(IK_diagnostics_degrees__3[[#This Row],[Column7]]-G131)</f>
        <v>1.2811000000000017E-2</v>
      </c>
      <c r="AD132" s="1">
        <f>ABS(IK_diagnostics_degrees__3[[#This Row],[Column8]]-H131)</f>
        <v>1.9060999999999995E-2</v>
      </c>
      <c r="AE132" s="1">
        <f>ABS(IK_diagnostics_degrees__3[[#This Row],[Column9]]-I131)</f>
        <v>0.13370799999999999</v>
      </c>
      <c r="AF132" s="1">
        <f>ABS(IK_diagnostics_degrees__3[[#This Row],[Column10]]-J131)</f>
        <v>7.1099999999999497E-3</v>
      </c>
      <c r="AG132" s="1">
        <f>ABS(IK_diagnostics_degrees__3[[#This Row],[Column11]]-K131)</f>
        <v>7.1200000000000152E-2</v>
      </c>
      <c r="AH132" s="1">
        <f>ABS(IK_diagnostics_degrees__3[[#This Row],[Column12]]-L131)</f>
        <v>6.1405999999999988E-2</v>
      </c>
      <c r="AI132" s="1">
        <f>ABS(IK_diagnostics_degrees__3[[#This Row],[Column13]]-M131)</f>
        <v>0</v>
      </c>
      <c r="AJ132" s="1">
        <f>ABS(IK_diagnostics_degrees__3[[#This Row],[Column14]]-N131)</f>
        <v>0</v>
      </c>
      <c r="AK132" s="1">
        <f>ABS(IK_diagnostics_degrees__3[[#This Row],[Column15]]-O131)</f>
        <v>1.5449999999999839E-4</v>
      </c>
      <c r="AL132" s="1">
        <f>ABS(IK_diagnostics_degrees__3[[#This Row],[Column16]]-P131)</f>
        <v>3.7210000000000298E-3</v>
      </c>
      <c r="AM132" s="1">
        <f>ABS(IK_diagnostics_degrees__3[[#This Row],[Column17]]-Q131)</f>
        <v>5.3397E-2</v>
      </c>
      <c r="AN132" s="1">
        <f>ABS(IK_diagnostics_degrees__3[[#This Row],[Column18]]-R131)</f>
        <v>2.1819999999999951E-2</v>
      </c>
      <c r="AO132" s="1">
        <f>ABS(IK_diagnostics_degrees__3[[#This Row],[Column19]]-S131)</f>
        <v>0</v>
      </c>
      <c r="AP132" s="1">
        <f>ABS(IK_diagnostics_degrees__3[[#This Row],[Column20]]-T131)</f>
        <v>1.100000000000545E-4</v>
      </c>
      <c r="AQ132" s="1">
        <f>ABS(IK_diagnostics_degrees__3[[#This Row],[Column21]]-U131)</f>
        <v>1.2102000000000057E-2</v>
      </c>
      <c r="AU132" s="3"/>
    </row>
    <row r="133" spans="1:47" x14ac:dyDescent="0.25">
      <c r="A133" s="1" t="s">
        <v>22</v>
      </c>
      <c r="B133" s="1">
        <v>0.81606400000000001</v>
      </c>
      <c r="C133" s="1" t="s">
        <v>22</v>
      </c>
      <c r="D133" s="1" t="s">
        <v>22</v>
      </c>
      <c r="E133" s="1">
        <v>1.7204699999999999</v>
      </c>
      <c r="F133" s="2">
        <v>4.3847799999999997E-5</v>
      </c>
      <c r="G133" s="1">
        <v>0.885575</v>
      </c>
      <c r="H133" s="1">
        <v>0.96795200000000003</v>
      </c>
      <c r="I133" s="1">
        <v>0.170571</v>
      </c>
      <c r="J133" s="1">
        <v>1.2977000000000001</v>
      </c>
      <c r="K133" s="1">
        <v>2.0525500000000001</v>
      </c>
      <c r="L133" s="1">
        <v>0.26707799999999998</v>
      </c>
      <c r="M133" s="1" t="s">
        <v>22</v>
      </c>
      <c r="N133" s="1" t="s">
        <v>22</v>
      </c>
      <c r="O133" s="1">
        <v>2.1823100000000002E-2</v>
      </c>
      <c r="P133" s="1">
        <v>0.45963199999999999</v>
      </c>
      <c r="Q133" s="1">
        <v>0.227377</v>
      </c>
      <c r="R133" s="1">
        <v>1.79694</v>
      </c>
      <c r="S133" s="1" t="s">
        <v>22</v>
      </c>
      <c r="T133" s="1">
        <v>1.1870799999999999</v>
      </c>
      <c r="U133" s="1">
        <v>0.77687600000000001</v>
      </c>
      <c r="V133" s="1" t="s">
        <v>23</v>
      </c>
      <c r="W133" s="1">
        <f>ABS(IK_diagnostics_degrees__3[[#This Row],[Column1]]-A132)</f>
        <v>0</v>
      </c>
      <c r="X133" s="1">
        <f>ABS(IK_diagnostics_degrees__3[[#This Row],[Column2]]-B132)</f>
        <v>7.8408999999999951E-2</v>
      </c>
      <c r="Y133" s="1">
        <f>ABS(IK_diagnostics_degrees__3[[#This Row],[Column3]]-C132)</f>
        <v>0</v>
      </c>
      <c r="Z133" s="1">
        <f>ABS(IK_diagnostics_degrees__3[[#This Row],[Column4]]-D132)</f>
        <v>0</v>
      </c>
      <c r="AA133" s="1">
        <f>ABS(IK_diagnostics_degrees__3[[#This Row],[Column5]]-E132)</f>
        <v>4.1919999999999957E-2</v>
      </c>
      <c r="AB133" s="1">
        <f>ABS(IK_diagnostics_degrees__3[[#This Row],[Column6]]-F132)</f>
        <v>4.3847799999999997E-5</v>
      </c>
      <c r="AC133" s="1">
        <f>ABS(IK_diagnostics_degrees__3[[#This Row],[Column7]]-G132)</f>
        <v>1.8090999999999968E-2</v>
      </c>
      <c r="AD133" s="1">
        <f>ABS(IK_diagnostics_degrees__3[[#This Row],[Column8]]-H132)</f>
        <v>1.2959999999999638E-3</v>
      </c>
      <c r="AE133" s="1">
        <f>ABS(IK_diagnostics_degrees__3[[#This Row],[Column9]]-I132)</f>
        <v>0.19809099999999999</v>
      </c>
      <c r="AF133" s="1">
        <f>ABS(IK_diagnostics_degrees__3[[#This Row],[Column10]]-J132)</f>
        <v>8.2140000000000102E-2</v>
      </c>
      <c r="AG133" s="1">
        <f>ABS(IK_diagnostics_degrees__3[[#This Row],[Column11]]-K132)</f>
        <v>0.11958000000000002</v>
      </c>
      <c r="AH133" s="1">
        <f>ABS(IK_diagnostics_degrees__3[[#This Row],[Column12]]-L132)</f>
        <v>1.3068999999999997E-2</v>
      </c>
      <c r="AI133" s="1">
        <f>ABS(IK_diagnostics_degrees__3[[#This Row],[Column13]]-M132)</f>
        <v>0</v>
      </c>
      <c r="AJ133" s="1">
        <f>ABS(IK_diagnostics_degrees__3[[#This Row],[Column14]]-N132)</f>
        <v>0</v>
      </c>
      <c r="AK133" s="1">
        <f>ABS(IK_diagnostics_degrees__3[[#This Row],[Column15]]-O132)</f>
        <v>1.5596000000000013E-3</v>
      </c>
      <c r="AL133" s="1">
        <f>ABS(IK_diagnostics_degrees__3[[#This Row],[Column16]]-P132)</f>
        <v>6.6027999999999976E-2</v>
      </c>
      <c r="AM133" s="1">
        <f>ABS(IK_diagnostics_degrees__3[[#This Row],[Column17]]-Q132)</f>
        <v>8.2539999999999836E-3</v>
      </c>
      <c r="AN133" s="1">
        <f>ABS(IK_diagnostics_degrees__3[[#This Row],[Column18]]-R132)</f>
        <v>4.170000000000007E-2</v>
      </c>
      <c r="AO133" s="1">
        <f>ABS(IK_diagnostics_degrees__3[[#This Row],[Column19]]-S132)</f>
        <v>0</v>
      </c>
      <c r="AP133" s="1">
        <f>ABS(IK_diagnostics_degrees__3[[#This Row],[Column20]]-T132)</f>
        <v>1.1029999999999873E-2</v>
      </c>
      <c r="AQ133" s="1">
        <f>ABS(IK_diagnostics_degrees__3[[#This Row],[Column21]]-U132)</f>
        <v>1.2303999999999982E-2</v>
      </c>
      <c r="AU133" s="4"/>
    </row>
    <row r="134" spans="1:47" x14ac:dyDescent="0.25">
      <c r="A134" s="1" t="s">
        <v>22</v>
      </c>
      <c r="B134" s="1">
        <v>0.75540099999999999</v>
      </c>
      <c r="C134" s="1" t="s">
        <v>22</v>
      </c>
      <c r="D134" s="1" t="s">
        <v>22</v>
      </c>
      <c r="E134" s="1">
        <v>1.7521899999999999</v>
      </c>
      <c r="F134" s="2">
        <v>2.8308300000000001E-6</v>
      </c>
      <c r="G134" s="1">
        <v>0.87418899999999999</v>
      </c>
      <c r="H134" s="1">
        <v>0.95213199999999998</v>
      </c>
      <c r="I134" s="1">
        <v>0.13258700000000001</v>
      </c>
      <c r="J134" s="1">
        <v>1.3287899999999999</v>
      </c>
      <c r="K134" s="1">
        <v>2.0588700000000002</v>
      </c>
      <c r="L134" s="1">
        <v>0.29197800000000002</v>
      </c>
      <c r="M134" s="1" t="s">
        <v>22</v>
      </c>
      <c r="N134" s="1" t="s">
        <v>22</v>
      </c>
      <c r="O134" s="1">
        <v>4.8521500000000004E-3</v>
      </c>
      <c r="P134" s="1">
        <v>0.467194</v>
      </c>
      <c r="Q134" s="1">
        <v>0.41582799999999998</v>
      </c>
      <c r="R134" s="1">
        <v>1.7802100000000001</v>
      </c>
      <c r="S134" s="1" t="s">
        <v>22</v>
      </c>
      <c r="T134" s="1">
        <v>1.1982699999999999</v>
      </c>
      <c r="U134" s="1">
        <v>0.82000300000000004</v>
      </c>
      <c r="V134" s="1" t="s">
        <v>23</v>
      </c>
      <c r="W134" s="1">
        <f>ABS(IK_diagnostics_degrees__3[[#This Row],[Column1]]-A133)</f>
        <v>0</v>
      </c>
      <c r="X134" s="1">
        <f>ABS(IK_diagnostics_degrees__3[[#This Row],[Column2]]-B133)</f>
        <v>6.0663000000000022E-2</v>
      </c>
      <c r="Y134" s="1">
        <f>ABS(IK_diagnostics_degrees__3[[#This Row],[Column3]]-C133)</f>
        <v>0</v>
      </c>
      <c r="Z134" s="1">
        <f>ABS(IK_diagnostics_degrees__3[[#This Row],[Column4]]-D133)</f>
        <v>0</v>
      </c>
      <c r="AA134" s="1">
        <f>ABS(IK_diagnostics_degrees__3[[#This Row],[Column5]]-E133)</f>
        <v>3.171999999999997E-2</v>
      </c>
      <c r="AB134" s="1">
        <f>ABS(IK_diagnostics_degrees__3[[#This Row],[Column6]]-F133)</f>
        <v>4.1016969999999995E-5</v>
      </c>
      <c r="AC134" s="1">
        <f>ABS(IK_diagnostics_degrees__3[[#This Row],[Column7]]-G133)</f>
        <v>1.1386000000000007E-2</v>
      </c>
      <c r="AD134" s="1">
        <f>ABS(IK_diagnostics_degrees__3[[#This Row],[Column8]]-H133)</f>
        <v>1.5820000000000056E-2</v>
      </c>
      <c r="AE134" s="1">
        <f>ABS(IK_diagnostics_degrees__3[[#This Row],[Column9]]-I133)</f>
        <v>3.798399999999999E-2</v>
      </c>
      <c r="AF134" s="1">
        <f>ABS(IK_diagnostics_degrees__3[[#This Row],[Column10]]-J133)</f>
        <v>3.108999999999984E-2</v>
      </c>
      <c r="AG134" s="1">
        <f>ABS(IK_diagnostics_degrees__3[[#This Row],[Column11]]-K133)</f>
        <v>6.3200000000001033E-3</v>
      </c>
      <c r="AH134" s="1">
        <f>ABS(IK_diagnostics_degrees__3[[#This Row],[Column12]]-L133)</f>
        <v>2.4900000000000033E-2</v>
      </c>
      <c r="AI134" s="1">
        <f>ABS(IK_diagnostics_degrees__3[[#This Row],[Column13]]-M133)</f>
        <v>0</v>
      </c>
      <c r="AJ134" s="1">
        <f>ABS(IK_diagnostics_degrees__3[[#This Row],[Column14]]-N133)</f>
        <v>0</v>
      </c>
      <c r="AK134" s="1">
        <f>ABS(IK_diagnostics_degrees__3[[#This Row],[Column15]]-O133)</f>
        <v>1.6970950000000002E-2</v>
      </c>
      <c r="AL134" s="1">
        <f>ABS(IK_diagnostics_degrees__3[[#This Row],[Column16]]-P133)</f>
        <v>7.5620000000000132E-3</v>
      </c>
      <c r="AM134" s="1">
        <f>ABS(IK_diagnostics_degrees__3[[#This Row],[Column17]]-Q133)</f>
        <v>0.18845099999999998</v>
      </c>
      <c r="AN134" s="1">
        <f>ABS(IK_diagnostics_degrees__3[[#This Row],[Column18]]-R133)</f>
        <v>1.6729999999999912E-2</v>
      </c>
      <c r="AO134" s="1">
        <f>ABS(IK_diagnostics_degrees__3[[#This Row],[Column19]]-S133)</f>
        <v>0</v>
      </c>
      <c r="AP134" s="1">
        <f>ABS(IK_diagnostics_degrees__3[[#This Row],[Column20]]-T133)</f>
        <v>1.1190000000000033E-2</v>
      </c>
      <c r="AQ134" s="1">
        <f>ABS(IK_diagnostics_degrees__3[[#This Row],[Column21]]-U133)</f>
        <v>4.3127000000000026E-2</v>
      </c>
      <c r="AU134" s="3"/>
    </row>
    <row r="135" spans="1:47" x14ac:dyDescent="0.25">
      <c r="A135" s="1" t="s">
        <v>22</v>
      </c>
      <c r="B135" s="1">
        <v>0.72646999999999995</v>
      </c>
      <c r="C135" s="1" t="s">
        <v>22</v>
      </c>
      <c r="D135" s="1" t="s">
        <v>22</v>
      </c>
      <c r="E135" s="1">
        <v>1.75023</v>
      </c>
      <c r="F135" s="2">
        <v>6.6491800000000005E-7</v>
      </c>
      <c r="G135" s="1">
        <v>0.84495900000000002</v>
      </c>
      <c r="H135" s="1">
        <v>0.94743299999999997</v>
      </c>
      <c r="I135" s="1">
        <v>0.10471999999999999</v>
      </c>
      <c r="J135" s="1">
        <v>1.3290900000000001</v>
      </c>
      <c r="K135" s="1">
        <v>2.0880899999999998</v>
      </c>
      <c r="L135" s="1">
        <v>0.32839299999999999</v>
      </c>
      <c r="M135" s="1" t="s">
        <v>22</v>
      </c>
      <c r="N135" s="1" t="s">
        <v>22</v>
      </c>
      <c r="O135" s="1">
        <v>2.9953800000000002E-3</v>
      </c>
      <c r="P135" s="1">
        <v>0.48272399999999999</v>
      </c>
      <c r="Q135" s="1">
        <v>0.41591</v>
      </c>
      <c r="R135" s="1">
        <v>1.7758</v>
      </c>
      <c r="S135" s="1" t="s">
        <v>22</v>
      </c>
      <c r="T135" s="1">
        <v>1.2074499999999999</v>
      </c>
      <c r="U135" s="1">
        <v>0.82175699999999996</v>
      </c>
      <c r="V135" s="1" t="s">
        <v>23</v>
      </c>
      <c r="W135" s="1">
        <f>ABS(IK_diagnostics_degrees__3[[#This Row],[Column1]]-A134)</f>
        <v>0</v>
      </c>
      <c r="X135" s="1">
        <f>ABS(IK_diagnostics_degrees__3[[#This Row],[Column2]]-B134)</f>
        <v>2.893100000000004E-2</v>
      </c>
      <c r="Y135" s="1">
        <f>ABS(IK_diagnostics_degrees__3[[#This Row],[Column3]]-C134)</f>
        <v>0</v>
      </c>
      <c r="Z135" s="1">
        <f>ABS(IK_diagnostics_degrees__3[[#This Row],[Column4]]-D134)</f>
        <v>0</v>
      </c>
      <c r="AA135" s="1">
        <f>ABS(IK_diagnostics_degrees__3[[#This Row],[Column5]]-E134)</f>
        <v>1.9599999999999618E-3</v>
      </c>
      <c r="AB135" s="1">
        <f>ABS(IK_diagnostics_degrees__3[[#This Row],[Column6]]-F134)</f>
        <v>2.1659120000000002E-6</v>
      </c>
      <c r="AC135" s="1">
        <f>ABS(IK_diagnostics_degrees__3[[#This Row],[Column7]]-G134)</f>
        <v>2.9229999999999978E-2</v>
      </c>
      <c r="AD135" s="1">
        <f>ABS(IK_diagnostics_degrees__3[[#This Row],[Column8]]-H134)</f>
        <v>4.6990000000000087E-3</v>
      </c>
      <c r="AE135" s="1">
        <f>ABS(IK_diagnostics_degrees__3[[#This Row],[Column9]]-I134)</f>
        <v>2.7867000000000017E-2</v>
      </c>
      <c r="AF135" s="1">
        <f>ABS(IK_diagnostics_degrees__3[[#This Row],[Column10]]-J134)</f>
        <v>3.00000000000189E-4</v>
      </c>
      <c r="AG135" s="1">
        <f>ABS(IK_diagnostics_degrees__3[[#This Row],[Column11]]-K134)</f>
        <v>2.921999999999958E-2</v>
      </c>
      <c r="AH135" s="1">
        <f>ABS(IK_diagnostics_degrees__3[[#This Row],[Column12]]-L134)</f>
        <v>3.6414999999999975E-2</v>
      </c>
      <c r="AI135" s="1">
        <f>ABS(IK_diagnostics_degrees__3[[#This Row],[Column13]]-M134)</f>
        <v>0</v>
      </c>
      <c r="AJ135" s="1">
        <f>ABS(IK_diagnostics_degrees__3[[#This Row],[Column14]]-N134)</f>
        <v>0</v>
      </c>
      <c r="AK135" s="1">
        <f>ABS(IK_diagnostics_degrees__3[[#This Row],[Column15]]-O134)</f>
        <v>1.8567700000000002E-3</v>
      </c>
      <c r="AL135" s="1">
        <f>ABS(IK_diagnostics_degrees__3[[#This Row],[Column16]]-P134)</f>
        <v>1.5529999999999988E-2</v>
      </c>
      <c r="AM135" s="1">
        <f>ABS(IK_diagnostics_degrees__3[[#This Row],[Column17]]-Q134)</f>
        <v>8.2000000000026496E-5</v>
      </c>
      <c r="AN135" s="1">
        <f>ABS(IK_diagnostics_degrees__3[[#This Row],[Column18]]-R134)</f>
        <v>4.410000000000025E-3</v>
      </c>
      <c r="AO135" s="1">
        <f>ABS(IK_diagnostics_degrees__3[[#This Row],[Column19]]-S134)</f>
        <v>0</v>
      </c>
      <c r="AP135" s="1">
        <f>ABS(IK_diagnostics_degrees__3[[#This Row],[Column20]]-T134)</f>
        <v>9.179999999999966E-3</v>
      </c>
      <c r="AQ135" s="1">
        <f>ABS(IK_diagnostics_degrees__3[[#This Row],[Column21]]-U134)</f>
        <v>1.7539999999999223E-3</v>
      </c>
      <c r="AU135" s="4"/>
    </row>
    <row r="136" spans="1:47" x14ac:dyDescent="0.25">
      <c r="A136" s="1" t="s">
        <v>22</v>
      </c>
      <c r="B136" s="1">
        <v>0.70267900000000005</v>
      </c>
      <c r="C136" s="1" t="s">
        <v>22</v>
      </c>
      <c r="D136" s="1" t="s">
        <v>22</v>
      </c>
      <c r="E136" s="1">
        <v>1.7476100000000001</v>
      </c>
      <c r="F136" s="2">
        <v>7.4017099999999999E-8</v>
      </c>
      <c r="G136" s="1">
        <v>0.84396800000000005</v>
      </c>
      <c r="H136" s="1">
        <v>0.94531100000000001</v>
      </c>
      <c r="I136" s="1">
        <v>5.1678300000000003E-2</v>
      </c>
      <c r="J136" s="1">
        <v>1.32426</v>
      </c>
      <c r="K136" s="1">
        <v>2.1137899999999998</v>
      </c>
      <c r="L136" s="1">
        <v>0.34912900000000002</v>
      </c>
      <c r="M136" s="1" t="s">
        <v>22</v>
      </c>
      <c r="N136" s="1" t="s">
        <v>22</v>
      </c>
      <c r="O136" s="1">
        <v>1.32245E-3</v>
      </c>
      <c r="P136" s="1">
        <v>0.509795</v>
      </c>
      <c r="Q136" s="1">
        <v>0.42419499999999999</v>
      </c>
      <c r="R136" s="1">
        <v>1.7545999999999999</v>
      </c>
      <c r="S136" s="1" t="s">
        <v>22</v>
      </c>
      <c r="T136" s="1">
        <v>1.21783</v>
      </c>
      <c r="U136" s="1">
        <v>0.83014600000000005</v>
      </c>
      <c r="V136" s="1" t="s">
        <v>23</v>
      </c>
      <c r="W136" s="1">
        <f>ABS(IK_diagnostics_degrees__3[[#This Row],[Column1]]-A135)</f>
        <v>0</v>
      </c>
      <c r="X136" s="1">
        <f>ABS(IK_diagnostics_degrees__3[[#This Row],[Column2]]-B135)</f>
        <v>2.3790999999999896E-2</v>
      </c>
      <c r="Y136" s="1">
        <f>ABS(IK_diagnostics_degrees__3[[#This Row],[Column3]]-C135)</f>
        <v>0</v>
      </c>
      <c r="Z136" s="1">
        <f>ABS(IK_diagnostics_degrees__3[[#This Row],[Column4]]-D135)</f>
        <v>0</v>
      </c>
      <c r="AA136" s="1">
        <f>ABS(IK_diagnostics_degrees__3[[#This Row],[Column5]]-E135)</f>
        <v>2.6199999999998447E-3</v>
      </c>
      <c r="AB136" s="1">
        <f>ABS(IK_diagnostics_degrees__3[[#This Row],[Column6]]-F135)</f>
        <v>5.9090090000000001E-7</v>
      </c>
      <c r="AC136" s="1">
        <f>ABS(IK_diagnostics_degrees__3[[#This Row],[Column7]]-G135)</f>
        <v>9.9099999999996413E-4</v>
      </c>
      <c r="AD136" s="1">
        <f>ABS(IK_diagnostics_degrees__3[[#This Row],[Column8]]-H135)</f>
        <v>2.1219999999999573E-3</v>
      </c>
      <c r="AE136" s="1">
        <f>ABS(IK_diagnostics_degrees__3[[#This Row],[Column9]]-I135)</f>
        <v>5.304169999999999E-2</v>
      </c>
      <c r="AF136" s="1">
        <f>ABS(IK_diagnostics_degrees__3[[#This Row],[Column10]]-J135)</f>
        <v>4.830000000000112E-3</v>
      </c>
      <c r="AG136" s="1">
        <f>ABS(IK_diagnostics_degrees__3[[#This Row],[Column11]]-K135)</f>
        <v>2.5700000000000056E-2</v>
      </c>
      <c r="AH136" s="1">
        <f>ABS(IK_diagnostics_degrees__3[[#This Row],[Column12]]-L135)</f>
        <v>2.0736000000000032E-2</v>
      </c>
      <c r="AI136" s="1">
        <f>ABS(IK_diagnostics_degrees__3[[#This Row],[Column13]]-M135)</f>
        <v>0</v>
      </c>
      <c r="AJ136" s="1">
        <f>ABS(IK_diagnostics_degrees__3[[#This Row],[Column14]]-N135)</f>
        <v>0</v>
      </c>
      <c r="AK136" s="1">
        <f>ABS(IK_diagnostics_degrees__3[[#This Row],[Column15]]-O135)</f>
        <v>1.6729300000000002E-3</v>
      </c>
      <c r="AL136" s="1">
        <f>ABS(IK_diagnostics_degrees__3[[#This Row],[Column16]]-P135)</f>
        <v>2.7071000000000012E-2</v>
      </c>
      <c r="AM136" s="1">
        <f>ABS(IK_diagnostics_degrees__3[[#This Row],[Column17]]-Q135)</f>
        <v>8.2849999999999868E-3</v>
      </c>
      <c r="AN136" s="1">
        <f>ABS(IK_diagnostics_degrees__3[[#This Row],[Column18]]-R135)</f>
        <v>2.1200000000000108E-2</v>
      </c>
      <c r="AO136" s="1">
        <f>ABS(IK_diagnostics_degrees__3[[#This Row],[Column19]]-S135)</f>
        <v>0</v>
      </c>
      <c r="AP136" s="1">
        <f>ABS(IK_diagnostics_degrees__3[[#This Row],[Column20]]-T135)</f>
        <v>1.0380000000000056E-2</v>
      </c>
      <c r="AQ136" s="1">
        <f>ABS(IK_diagnostics_degrees__3[[#This Row],[Column21]]-U135)</f>
        <v>8.3890000000000908E-3</v>
      </c>
      <c r="AU136" s="3"/>
    </row>
    <row r="137" spans="1:47" x14ac:dyDescent="0.25">
      <c r="A137" s="1" t="s">
        <v>22</v>
      </c>
      <c r="B137" s="1">
        <v>0.68049499999999996</v>
      </c>
      <c r="C137" s="1" t="s">
        <v>22</v>
      </c>
      <c r="D137" s="1" t="s">
        <v>22</v>
      </c>
      <c r="E137" s="1">
        <v>1.7475099999999999</v>
      </c>
      <c r="F137" s="2">
        <v>2.07875E-8</v>
      </c>
      <c r="G137" s="1">
        <v>0.80016100000000001</v>
      </c>
      <c r="H137" s="1">
        <v>0.945129</v>
      </c>
      <c r="I137" s="1">
        <v>4.8298500000000001E-2</v>
      </c>
      <c r="J137" s="1">
        <v>1.3542700000000001</v>
      </c>
      <c r="K137" s="1">
        <v>2.1284700000000001</v>
      </c>
      <c r="L137" s="1">
        <v>0.36079099999999997</v>
      </c>
      <c r="M137" s="1" t="s">
        <v>22</v>
      </c>
      <c r="N137" s="1" t="s">
        <v>22</v>
      </c>
      <c r="O137" s="1">
        <v>2.8135900000000001E-4</v>
      </c>
      <c r="P137" s="1">
        <v>0.52764599999999995</v>
      </c>
      <c r="Q137" s="1">
        <v>0.46777999999999997</v>
      </c>
      <c r="R137" s="1">
        <v>1.74759</v>
      </c>
      <c r="S137" s="1" t="s">
        <v>22</v>
      </c>
      <c r="T137" s="1">
        <v>1.22098</v>
      </c>
      <c r="U137" s="1">
        <v>0.84320799999999996</v>
      </c>
      <c r="V137" s="1" t="s">
        <v>23</v>
      </c>
      <c r="W137" s="1">
        <f>ABS(IK_diagnostics_degrees__3[[#This Row],[Column1]]-A136)</f>
        <v>0</v>
      </c>
      <c r="X137" s="1">
        <f>ABS(IK_diagnostics_degrees__3[[#This Row],[Column2]]-B136)</f>
        <v>2.2184000000000093E-2</v>
      </c>
      <c r="Y137" s="1">
        <f>ABS(IK_diagnostics_degrees__3[[#This Row],[Column3]]-C136)</f>
        <v>0</v>
      </c>
      <c r="Z137" s="1">
        <f>ABS(IK_diagnostics_degrees__3[[#This Row],[Column4]]-D136)</f>
        <v>0</v>
      </c>
      <c r="AA137" s="1">
        <f>ABS(IK_diagnostics_degrees__3[[#This Row],[Column5]]-E136)</f>
        <v>1.0000000000021103E-4</v>
      </c>
      <c r="AB137" s="1">
        <f>ABS(IK_diagnostics_degrees__3[[#This Row],[Column6]]-F136)</f>
        <v>5.3229599999999999E-8</v>
      </c>
      <c r="AC137" s="1">
        <f>ABS(IK_diagnostics_degrees__3[[#This Row],[Column7]]-G136)</f>
        <v>4.380700000000004E-2</v>
      </c>
      <c r="AD137" s="1">
        <f>ABS(IK_diagnostics_degrees__3[[#This Row],[Column8]]-H136)</f>
        <v>1.8200000000001548E-4</v>
      </c>
      <c r="AE137" s="1">
        <f>ABS(IK_diagnostics_degrees__3[[#This Row],[Column9]]-I136)</f>
        <v>3.3798000000000022E-3</v>
      </c>
      <c r="AF137" s="1">
        <f>ABS(IK_diagnostics_degrees__3[[#This Row],[Column10]]-J136)</f>
        <v>3.0010000000000092E-2</v>
      </c>
      <c r="AG137" s="1">
        <f>ABS(IK_diagnostics_degrees__3[[#This Row],[Column11]]-K136)</f>
        <v>1.4680000000000248E-2</v>
      </c>
      <c r="AH137" s="1">
        <f>ABS(IK_diagnostics_degrees__3[[#This Row],[Column12]]-L136)</f>
        <v>1.166199999999995E-2</v>
      </c>
      <c r="AI137" s="1">
        <f>ABS(IK_diagnostics_degrees__3[[#This Row],[Column13]]-M136)</f>
        <v>0</v>
      </c>
      <c r="AJ137" s="1">
        <f>ABS(IK_diagnostics_degrees__3[[#This Row],[Column14]]-N136)</f>
        <v>0</v>
      </c>
      <c r="AK137" s="1">
        <f>ABS(IK_diagnostics_degrees__3[[#This Row],[Column15]]-O136)</f>
        <v>1.0410910000000001E-3</v>
      </c>
      <c r="AL137" s="1">
        <f>ABS(IK_diagnostics_degrees__3[[#This Row],[Column16]]-P136)</f>
        <v>1.785099999999995E-2</v>
      </c>
      <c r="AM137" s="1">
        <f>ABS(IK_diagnostics_degrees__3[[#This Row],[Column17]]-Q136)</f>
        <v>4.3584999999999985E-2</v>
      </c>
      <c r="AN137" s="1">
        <f>ABS(IK_diagnostics_degrees__3[[#This Row],[Column18]]-R136)</f>
        <v>7.0099999999999607E-3</v>
      </c>
      <c r="AO137" s="1">
        <f>ABS(IK_diagnostics_degrees__3[[#This Row],[Column19]]-S136)</f>
        <v>0</v>
      </c>
      <c r="AP137" s="1">
        <f>ABS(IK_diagnostics_degrees__3[[#This Row],[Column20]]-T136)</f>
        <v>3.1499999999999861E-3</v>
      </c>
      <c r="AQ137" s="1">
        <f>ABS(IK_diagnostics_degrees__3[[#This Row],[Column21]]-U136)</f>
        <v>1.3061999999999907E-2</v>
      </c>
      <c r="AU137" s="4"/>
    </row>
    <row r="138" spans="1:47" x14ac:dyDescent="0.25">
      <c r="A138" s="1" t="s">
        <v>22</v>
      </c>
      <c r="B138" s="1">
        <v>0.67147199999999996</v>
      </c>
      <c r="C138" s="1" t="s">
        <v>22</v>
      </c>
      <c r="D138" s="1" t="s">
        <v>22</v>
      </c>
      <c r="E138" s="1">
        <v>1.7435799999999999</v>
      </c>
      <c r="F138" s="1" t="s">
        <v>22</v>
      </c>
      <c r="G138" s="1">
        <v>0.79098999999999997</v>
      </c>
      <c r="H138" s="1">
        <v>0.94888399999999995</v>
      </c>
      <c r="I138" s="1">
        <v>3.0374700000000001E-2</v>
      </c>
      <c r="J138" s="1">
        <v>1.3602000000000001</v>
      </c>
      <c r="K138" s="1">
        <v>2.14133</v>
      </c>
      <c r="L138" s="1">
        <v>0.36680400000000002</v>
      </c>
      <c r="M138" s="1" t="s">
        <v>22</v>
      </c>
      <c r="N138" s="1" t="s">
        <v>22</v>
      </c>
      <c r="O138" s="1">
        <v>2.3802099999999999E-4</v>
      </c>
      <c r="P138" s="1">
        <v>0.52480300000000002</v>
      </c>
      <c r="Q138" s="1">
        <v>0.54263899999999998</v>
      </c>
      <c r="R138" s="1">
        <v>1.7420100000000001</v>
      </c>
      <c r="S138" s="1" t="s">
        <v>22</v>
      </c>
      <c r="T138" s="1">
        <v>1.2216400000000001</v>
      </c>
      <c r="U138" s="1">
        <v>0.84623300000000001</v>
      </c>
      <c r="V138" s="1" t="s">
        <v>23</v>
      </c>
      <c r="W138" s="1">
        <f>ABS(IK_diagnostics_degrees__3[[#This Row],[Column1]]-A137)</f>
        <v>0</v>
      </c>
      <c r="X138" s="1">
        <f>ABS(IK_diagnostics_degrees__3[[#This Row],[Column2]]-B137)</f>
        <v>9.0230000000000032E-3</v>
      </c>
      <c r="Y138" s="1">
        <f>ABS(IK_diagnostics_degrees__3[[#This Row],[Column3]]-C137)</f>
        <v>0</v>
      </c>
      <c r="Z138" s="1">
        <f>ABS(IK_diagnostics_degrees__3[[#This Row],[Column4]]-D137)</f>
        <v>0</v>
      </c>
      <c r="AA138" s="1">
        <f>ABS(IK_diagnostics_degrees__3[[#This Row],[Column5]]-E137)</f>
        <v>3.9299999999999891E-3</v>
      </c>
      <c r="AB138" s="1">
        <f>ABS(IK_diagnostics_degrees__3[[#This Row],[Column6]]-F137)</f>
        <v>2.07875E-8</v>
      </c>
      <c r="AC138" s="1">
        <f>ABS(IK_diagnostics_degrees__3[[#This Row],[Column7]]-G137)</f>
        <v>9.1710000000000402E-3</v>
      </c>
      <c r="AD138" s="1">
        <f>ABS(IK_diagnostics_degrees__3[[#This Row],[Column8]]-H137)</f>
        <v>3.7549999999999528E-3</v>
      </c>
      <c r="AE138" s="1">
        <f>ABS(IK_diagnostics_degrees__3[[#This Row],[Column9]]-I137)</f>
        <v>1.79238E-2</v>
      </c>
      <c r="AF138" s="1">
        <f>ABS(IK_diagnostics_degrees__3[[#This Row],[Column10]]-J137)</f>
        <v>5.9299999999999908E-3</v>
      </c>
      <c r="AG138" s="1">
        <f>ABS(IK_diagnostics_degrees__3[[#This Row],[Column11]]-K137)</f>
        <v>1.2859999999999872E-2</v>
      </c>
      <c r="AH138" s="1">
        <f>ABS(IK_diagnostics_degrees__3[[#This Row],[Column12]]-L137)</f>
        <v>6.0130000000000461E-3</v>
      </c>
      <c r="AI138" s="1">
        <f>ABS(IK_diagnostics_degrees__3[[#This Row],[Column13]]-M137)</f>
        <v>0</v>
      </c>
      <c r="AJ138" s="1">
        <f>ABS(IK_diagnostics_degrees__3[[#This Row],[Column14]]-N137)</f>
        <v>0</v>
      </c>
      <c r="AK138" s="1">
        <f>ABS(IK_diagnostics_degrees__3[[#This Row],[Column15]]-O137)</f>
        <v>4.3338000000000025E-5</v>
      </c>
      <c r="AL138" s="1">
        <f>ABS(IK_diagnostics_degrees__3[[#This Row],[Column16]]-P137)</f>
        <v>2.8429999999999289E-3</v>
      </c>
      <c r="AM138" s="1">
        <f>ABS(IK_diagnostics_degrees__3[[#This Row],[Column17]]-Q137)</f>
        <v>7.4859000000000009E-2</v>
      </c>
      <c r="AN138" s="1">
        <f>ABS(IK_diagnostics_degrees__3[[#This Row],[Column18]]-R137)</f>
        <v>5.5799999999999184E-3</v>
      </c>
      <c r="AO138" s="1">
        <f>ABS(IK_diagnostics_degrees__3[[#This Row],[Column19]]-S137)</f>
        <v>0</v>
      </c>
      <c r="AP138" s="1">
        <f>ABS(IK_diagnostics_degrees__3[[#This Row],[Column20]]-T137)</f>
        <v>6.6000000000010495E-4</v>
      </c>
      <c r="AQ138" s="1">
        <f>ABS(IK_diagnostics_degrees__3[[#This Row],[Column21]]-U137)</f>
        <v>3.0250000000000554E-3</v>
      </c>
      <c r="AU138" s="3"/>
    </row>
    <row r="139" spans="1:47" x14ac:dyDescent="0.25">
      <c r="A139" s="1" t="s">
        <v>22</v>
      </c>
      <c r="B139" s="1">
        <v>0.66064599999999996</v>
      </c>
      <c r="C139" s="1" t="s">
        <v>22</v>
      </c>
      <c r="D139" s="1" t="s">
        <v>22</v>
      </c>
      <c r="E139" s="1">
        <v>1.7438499999999999</v>
      </c>
      <c r="F139" s="1" t="s">
        <v>22</v>
      </c>
      <c r="G139" s="1">
        <v>0.78951700000000002</v>
      </c>
      <c r="H139" s="1">
        <v>0.94906999999999997</v>
      </c>
      <c r="I139" s="1">
        <v>1.2377600000000001E-2</v>
      </c>
      <c r="J139" s="1">
        <v>1.36016</v>
      </c>
      <c r="K139" s="1">
        <v>2.1495099999999998</v>
      </c>
      <c r="L139" s="1">
        <v>0.373803</v>
      </c>
      <c r="M139" s="1" t="s">
        <v>22</v>
      </c>
      <c r="N139" s="1" t="s">
        <v>22</v>
      </c>
      <c r="O139" s="1">
        <v>2.5432900000000002E-4</v>
      </c>
      <c r="P139" s="1">
        <v>0.53489100000000001</v>
      </c>
      <c r="Q139" s="1">
        <v>0.55081500000000005</v>
      </c>
      <c r="R139" s="1">
        <v>1.7384900000000001</v>
      </c>
      <c r="S139" s="1" t="s">
        <v>22</v>
      </c>
      <c r="T139" s="1">
        <v>1.2221500000000001</v>
      </c>
      <c r="U139" s="1">
        <v>0.85420499999999999</v>
      </c>
      <c r="V139" s="1" t="s">
        <v>23</v>
      </c>
      <c r="W139" s="1">
        <f>ABS(IK_diagnostics_degrees__3[[#This Row],[Column1]]-A138)</f>
        <v>0</v>
      </c>
      <c r="X139" s="1">
        <f>ABS(IK_diagnostics_degrees__3[[#This Row],[Column2]]-B138)</f>
        <v>1.0826000000000002E-2</v>
      </c>
      <c r="Y139" s="1">
        <f>ABS(IK_diagnostics_degrees__3[[#This Row],[Column3]]-C138)</f>
        <v>0</v>
      </c>
      <c r="Z139" s="1">
        <f>ABS(IK_diagnostics_degrees__3[[#This Row],[Column4]]-D138)</f>
        <v>0</v>
      </c>
      <c r="AA139" s="1">
        <f>ABS(IK_diagnostics_degrees__3[[#This Row],[Column5]]-E138)</f>
        <v>2.6999999999999247E-4</v>
      </c>
      <c r="AB139" s="1">
        <f>ABS(IK_diagnostics_degrees__3[[#This Row],[Column6]]-F138)</f>
        <v>0</v>
      </c>
      <c r="AC139" s="1">
        <f>ABS(IK_diagnostics_degrees__3[[#This Row],[Column7]]-G138)</f>
        <v>1.4729999999999466E-3</v>
      </c>
      <c r="AD139" s="1">
        <f>ABS(IK_diagnostics_degrees__3[[#This Row],[Column8]]-H138)</f>
        <v>1.8600000000001948E-4</v>
      </c>
      <c r="AE139" s="1">
        <f>ABS(IK_diagnostics_degrees__3[[#This Row],[Column9]]-I138)</f>
        <v>1.7997100000000002E-2</v>
      </c>
      <c r="AF139" s="1">
        <f>ABS(IK_diagnostics_degrees__3[[#This Row],[Column10]]-J138)</f>
        <v>4.0000000000040004E-5</v>
      </c>
      <c r="AG139" s="1">
        <f>ABS(IK_diagnostics_degrees__3[[#This Row],[Column11]]-K138)</f>
        <v>8.1799999999998541E-3</v>
      </c>
      <c r="AH139" s="1">
        <f>ABS(IK_diagnostics_degrees__3[[#This Row],[Column12]]-L138)</f>
        <v>6.9989999999999775E-3</v>
      </c>
      <c r="AI139" s="1">
        <f>ABS(IK_diagnostics_degrees__3[[#This Row],[Column13]]-M138)</f>
        <v>0</v>
      </c>
      <c r="AJ139" s="1">
        <f>ABS(IK_diagnostics_degrees__3[[#This Row],[Column14]]-N138)</f>
        <v>0</v>
      </c>
      <c r="AK139" s="1">
        <f>ABS(IK_diagnostics_degrees__3[[#This Row],[Column15]]-O138)</f>
        <v>1.6308000000000034E-5</v>
      </c>
      <c r="AL139" s="1">
        <f>ABS(IK_diagnostics_degrees__3[[#This Row],[Column16]]-P138)</f>
        <v>1.0087999999999986E-2</v>
      </c>
      <c r="AM139" s="1">
        <f>ABS(IK_diagnostics_degrees__3[[#This Row],[Column17]]-Q138)</f>
        <v>8.1760000000000721E-3</v>
      </c>
      <c r="AN139" s="1">
        <f>ABS(IK_diagnostics_degrees__3[[#This Row],[Column18]]-R138)</f>
        <v>3.5199999999999676E-3</v>
      </c>
      <c r="AO139" s="1">
        <f>ABS(IK_diagnostics_degrees__3[[#This Row],[Column19]]-S138)</f>
        <v>0</v>
      </c>
      <c r="AP139" s="1">
        <f>ABS(IK_diagnostics_degrees__3[[#This Row],[Column20]]-T138)</f>
        <v>5.1000000000001044E-4</v>
      </c>
      <c r="AQ139" s="1">
        <f>ABS(IK_diagnostics_degrees__3[[#This Row],[Column21]]-U138)</f>
        <v>7.9719999999999791E-3</v>
      </c>
      <c r="AU139" s="4"/>
    </row>
    <row r="140" spans="1:47" x14ac:dyDescent="0.25">
      <c r="A140" s="1">
        <v>2.2419499999999998E-2</v>
      </c>
      <c r="B140" s="1">
        <v>1.51156</v>
      </c>
      <c r="C140" s="1" t="s">
        <v>22</v>
      </c>
      <c r="D140" s="1" t="s">
        <v>22</v>
      </c>
      <c r="E140" s="1">
        <v>1.43475</v>
      </c>
      <c r="F140" s="1">
        <v>3.5717000000000001E-3</v>
      </c>
      <c r="G140" s="1">
        <v>0.96247300000000002</v>
      </c>
      <c r="H140" s="1">
        <v>1.41377</v>
      </c>
      <c r="I140" s="1">
        <v>1.04298</v>
      </c>
      <c r="J140" s="1">
        <v>6.1168599999999997E-2</v>
      </c>
      <c r="K140" s="1">
        <v>1.42825</v>
      </c>
      <c r="L140" s="1">
        <v>0.545516</v>
      </c>
      <c r="M140" s="1">
        <v>0.37482300000000002</v>
      </c>
      <c r="N140" s="1" t="s">
        <v>22</v>
      </c>
      <c r="O140" s="1">
        <v>0.27778399999999998</v>
      </c>
      <c r="P140" s="2">
        <v>5.1009599999999999E-7</v>
      </c>
      <c r="Q140" s="1">
        <v>9.8031900000000005E-2</v>
      </c>
      <c r="R140" s="1">
        <v>2.2404700000000002</v>
      </c>
      <c r="S140" s="1" t="s">
        <v>22</v>
      </c>
      <c r="T140" s="1">
        <v>2.6891399999999999E-2</v>
      </c>
      <c r="U140" s="1">
        <v>1.5407299999999999</v>
      </c>
      <c r="V140" s="1" t="s">
        <v>23</v>
      </c>
      <c r="W140" s="1">
        <f>ABS(IK_diagnostics_degrees__3[[#This Row],[Column1]]-A139)</f>
        <v>2.2419499999999998E-2</v>
      </c>
      <c r="X140" s="1">
        <f>ABS(IK_diagnostics_degrees__3[[#This Row],[Column2]]-B139)</f>
        <v>0.85091400000000006</v>
      </c>
      <c r="Y140" s="1">
        <f>ABS(IK_diagnostics_degrees__3[[#This Row],[Column3]]-C139)</f>
        <v>0</v>
      </c>
      <c r="Z140" s="1">
        <f>ABS(IK_diagnostics_degrees__3[[#This Row],[Column4]]-D139)</f>
        <v>0</v>
      </c>
      <c r="AA140" s="1">
        <f>ABS(IK_diagnostics_degrees__3[[#This Row],[Column5]]-E139)</f>
        <v>0.30909999999999993</v>
      </c>
      <c r="AB140" s="1">
        <f>ABS(IK_diagnostics_degrees__3[[#This Row],[Column6]]-F139)</f>
        <v>3.5717000000000001E-3</v>
      </c>
      <c r="AC140" s="1">
        <f>ABS(IK_diagnostics_degrees__3[[#This Row],[Column7]]-G139)</f>
        <v>0.172956</v>
      </c>
      <c r="AD140" s="1">
        <f>ABS(IK_diagnostics_degrees__3[[#This Row],[Column8]]-H139)</f>
        <v>0.4647</v>
      </c>
      <c r="AE140" s="1">
        <f>ABS(IK_diagnostics_degrees__3[[#This Row],[Column9]]-I139)</f>
        <v>1.0306024</v>
      </c>
      <c r="AF140" s="1">
        <f>ABS(IK_diagnostics_degrees__3[[#This Row],[Column10]]-J139)</f>
        <v>1.2989914</v>
      </c>
      <c r="AG140" s="1">
        <f>ABS(IK_diagnostics_degrees__3[[#This Row],[Column11]]-K139)</f>
        <v>0.72125999999999979</v>
      </c>
      <c r="AH140" s="1">
        <f>ABS(IK_diagnostics_degrees__3[[#This Row],[Column12]]-L139)</f>
        <v>0.171713</v>
      </c>
      <c r="AI140" s="1">
        <f>ABS(IK_diagnostics_degrees__3[[#This Row],[Column13]]-M139)</f>
        <v>0.37482300000000002</v>
      </c>
      <c r="AJ140" s="1">
        <f>ABS(IK_diagnostics_degrees__3[[#This Row],[Column14]]-N139)</f>
        <v>0</v>
      </c>
      <c r="AK140" s="1">
        <f>ABS(IK_diagnostics_degrees__3[[#This Row],[Column15]]-O139)</f>
        <v>0.27752967099999998</v>
      </c>
      <c r="AL140" s="1">
        <f>ABS(IK_diagnostics_degrees__3[[#This Row],[Column16]]-P139)</f>
        <v>0.53489048990400001</v>
      </c>
      <c r="AM140" s="1">
        <f>ABS(IK_diagnostics_degrees__3[[#This Row],[Column17]]-Q139)</f>
        <v>0.45278310000000005</v>
      </c>
      <c r="AN140" s="1">
        <f>ABS(IK_diagnostics_degrees__3[[#This Row],[Column18]]-R139)</f>
        <v>0.50198000000000009</v>
      </c>
      <c r="AO140" s="1">
        <f>ABS(IK_diagnostics_degrees__3[[#This Row],[Column19]]-S139)</f>
        <v>0</v>
      </c>
      <c r="AP140" s="1">
        <f>ABS(IK_diagnostics_degrees__3[[#This Row],[Column20]]-T139)</f>
        <v>1.1952586000000001</v>
      </c>
      <c r="AQ140" s="1">
        <f>ABS(IK_diagnostics_degrees__3[[#This Row],[Column21]]-U139)</f>
        <v>0.68652499999999994</v>
      </c>
      <c r="AU140" s="3"/>
    </row>
    <row r="141" spans="1:47" x14ac:dyDescent="0.25">
      <c r="A141" s="1" t="s">
        <v>22</v>
      </c>
      <c r="B141" s="1">
        <v>1.3297399999999999</v>
      </c>
      <c r="C141" s="1" t="s">
        <v>22</v>
      </c>
      <c r="D141" s="1">
        <v>4.2704699999999998E-2</v>
      </c>
      <c r="E141" s="1">
        <v>1.8136099999999999</v>
      </c>
      <c r="F141" s="1">
        <v>3.4212300000000001E-2</v>
      </c>
      <c r="G141" s="1">
        <v>1.2084299999999999</v>
      </c>
      <c r="H141" s="1">
        <v>0.71283399999999997</v>
      </c>
      <c r="I141" s="1">
        <v>1.22679</v>
      </c>
      <c r="J141" s="2">
        <v>1.0883000000000001E-5</v>
      </c>
      <c r="K141" s="1">
        <v>1.3830499999999999</v>
      </c>
      <c r="L141" s="1">
        <v>0.64939199999999997</v>
      </c>
      <c r="M141" s="1">
        <v>0.42774600000000002</v>
      </c>
      <c r="N141" s="1">
        <v>2.9815100000000001E-3</v>
      </c>
      <c r="O141" s="1">
        <v>0.37918000000000002</v>
      </c>
      <c r="P141" s="1">
        <v>3.2921699999999998E-2</v>
      </c>
      <c r="Q141" s="1">
        <v>0.93099399999999999</v>
      </c>
      <c r="R141" s="1">
        <v>3.0219299999999998</v>
      </c>
      <c r="S141" s="1" t="s">
        <v>22</v>
      </c>
      <c r="T141" s="1">
        <v>6.8360199999999996E-2</v>
      </c>
      <c r="U141" s="1">
        <v>1.68503</v>
      </c>
      <c r="V141" s="1" t="s">
        <v>23</v>
      </c>
      <c r="W141" s="1">
        <f>ABS(IK_diagnostics_degrees__3[[#This Row],[Column1]]-A140)</f>
        <v>2.2419499999999998E-2</v>
      </c>
      <c r="X141" s="1">
        <f>ABS(IK_diagnostics_degrees__3[[#This Row],[Column2]]-B140)</f>
        <v>0.18182000000000009</v>
      </c>
      <c r="Y141" s="1">
        <f>ABS(IK_diagnostics_degrees__3[[#This Row],[Column3]]-C140)</f>
        <v>0</v>
      </c>
      <c r="Z141" s="1">
        <f>ABS(IK_diagnostics_degrees__3[[#This Row],[Column4]]-D140)</f>
        <v>4.2704699999999998E-2</v>
      </c>
      <c r="AA141" s="1">
        <f>ABS(IK_diagnostics_degrees__3[[#This Row],[Column5]]-E140)</f>
        <v>0.37885999999999997</v>
      </c>
      <c r="AB141" s="1">
        <f>ABS(IK_diagnostics_degrees__3[[#This Row],[Column6]]-F140)</f>
        <v>3.06406E-2</v>
      </c>
      <c r="AC141" s="1">
        <f>ABS(IK_diagnostics_degrees__3[[#This Row],[Column7]]-G140)</f>
        <v>0.24595699999999987</v>
      </c>
      <c r="AD141" s="1">
        <f>ABS(IK_diagnostics_degrees__3[[#This Row],[Column8]]-H140)</f>
        <v>0.700936</v>
      </c>
      <c r="AE141" s="1">
        <f>ABS(IK_diagnostics_degrees__3[[#This Row],[Column9]]-I140)</f>
        <v>0.18381000000000003</v>
      </c>
      <c r="AF141" s="1">
        <f>ABS(IK_diagnostics_degrees__3[[#This Row],[Column10]]-J140)</f>
        <v>6.1157716999999993E-2</v>
      </c>
      <c r="AG141" s="1">
        <f>ABS(IK_diagnostics_degrees__3[[#This Row],[Column11]]-K140)</f>
        <v>4.5200000000000129E-2</v>
      </c>
      <c r="AH141" s="1">
        <f>ABS(IK_diagnostics_degrees__3[[#This Row],[Column12]]-L140)</f>
        <v>0.10387599999999997</v>
      </c>
      <c r="AI141" s="1">
        <f>ABS(IK_diagnostics_degrees__3[[#This Row],[Column13]]-M140)</f>
        <v>5.2922999999999998E-2</v>
      </c>
      <c r="AJ141" s="1">
        <f>ABS(IK_diagnostics_degrees__3[[#This Row],[Column14]]-N140)</f>
        <v>2.9815100000000001E-3</v>
      </c>
      <c r="AK141" s="1">
        <f>ABS(IK_diagnostics_degrees__3[[#This Row],[Column15]]-O140)</f>
        <v>0.10139600000000004</v>
      </c>
      <c r="AL141" s="1">
        <f>ABS(IK_diagnostics_degrees__3[[#This Row],[Column16]]-P140)</f>
        <v>3.2921189903999996E-2</v>
      </c>
      <c r="AM141" s="1">
        <f>ABS(IK_diagnostics_degrees__3[[#This Row],[Column17]]-Q140)</f>
        <v>0.83296210000000004</v>
      </c>
      <c r="AN141" s="1">
        <f>ABS(IK_diagnostics_degrees__3[[#This Row],[Column18]]-R140)</f>
        <v>0.7814599999999996</v>
      </c>
      <c r="AO141" s="1">
        <f>ABS(IK_diagnostics_degrees__3[[#This Row],[Column19]]-S140)</f>
        <v>0</v>
      </c>
      <c r="AP141" s="1">
        <f>ABS(IK_diagnostics_degrees__3[[#This Row],[Column20]]-T140)</f>
        <v>4.14688E-2</v>
      </c>
      <c r="AQ141" s="1">
        <f>ABS(IK_diagnostics_degrees__3[[#This Row],[Column21]]-U140)</f>
        <v>0.14430000000000009</v>
      </c>
      <c r="AU141" s="4"/>
    </row>
    <row r="142" spans="1:47" x14ac:dyDescent="0.25">
      <c r="A142" s="1" t="s">
        <v>22</v>
      </c>
      <c r="B142" s="1">
        <v>1.30752</v>
      </c>
      <c r="C142" s="1" t="s">
        <v>22</v>
      </c>
      <c r="D142" s="1">
        <v>3.7055499999999998E-2</v>
      </c>
      <c r="E142" s="1">
        <v>1.8402400000000001</v>
      </c>
      <c r="F142" s="1">
        <v>7.6052899999999998E-3</v>
      </c>
      <c r="G142" s="1">
        <v>1.1973800000000001</v>
      </c>
      <c r="H142" s="1">
        <v>0.69108199999999997</v>
      </c>
      <c r="I142" s="1">
        <v>1.23203</v>
      </c>
      <c r="J142" s="2">
        <v>1.83153E-7</v>
      </c>
      <c r="K142" s="1">
        <v>1.58551</v>
      </c>
      <c r="L142" s="1">
        <v>0.73429500000000003</v>
      </c>
      <c r="M142" s="1">
        <v>1.02626</v>
      </c>
      <c r="N142" s="1" t="s">
        <v>22</v>
      </c>
      <c r="O142" s="1">
        <v>0.52259900000000004</v>
      </c>
      <c r="P142" s="1">
        <v>8.8426700000000004E-3</v>
      </c>
      <c r="Q142" s="1">
        <v>0.90846800000000005</v>
      </c>
      <c r="R142" s="1">
        <v>2.9930400000000001</v>
      </c>
      <c r="S142" s="1" t="s">
        <v>22</v>
      </c>
      <c r="T142" s="1">
        <v>4.3902200000000002E-2</v>
      </c>
      <c r="U142" s="1">
        <v>1.6393800000000001</v>
      </c>
      <c r="V142" s="1" t="s">
        <v>23</v>
      </c>
      <c r="W142" s="1">
        <f>ABS(IK_diagnostics_degrees__3[[#This Row],[Column1]]-A141)</f>
        <v>0</v>
      </c>
      <c r="X142" s="1">
        <f>ABS(IK_diagnostics_degrees__3[[#This Row],[Column2]]-B141)</f>
        <v>2.2219999999999906E-2</v>
      </c>
      <c r="Y142" s="1">
        <f>ABS(IK_diagnostics_degrees__3[[#This Row],[Column3]]-C141)</f>
        <v>0</v>
      </c>
      <c r="Z142" s="1">
        <f>ABS(IK_diagnostics_degrees__3[[#This Row],[Column4]]-D141)</f>
        <v>5.6492000000000001E-3</v>
      </c>
      <c r="AA142" s="1">
        <f>ABS(IK_diagnostics_degrees__3[[#This Row],[Column5]]-E141)</f>
        <v>2.6630000000000154E-2</v>
      </c>
      <c r="AB142" s="1">
        <f>ABS(IK_diagnostics_degrees__3[[#This Row],[Column6]]-F141)</f>
        <v>2.660701E-2</v>
      </c>
      <c r="AC142" s="1">
        <f>ABS(IK_diagnostics_degrees__3[[#This Row],[Column7]]-G141)</f>
        <v>1.1049999999999782E-2</v>
      </c>
      <c r="AD142" s="1">
        <f>ABS(IK_diagnostics_degrees__3[[#This Row],[Column8]]-H141)</f>
        <v>2.1751999999999994E-2</v>
      </c>
      <c r="AE142" s="1">
        <f>ABS(IK_diagnostics_degrees__3[[#This Row],[Column9]]-I141)</f>
        <v>5.2399999999999114E-3</v>
      </c>
      <c r="AF142" s="1">
        <f>ABS(IK_diagnostics_degrees__3[[#This Row],[Column10]]-J141)</f>
        <v>1.0699847000000001E-5</v>
      </c>
      <c r="AG142" s="1">
        <f>ABS(IK_diagnostics_degrees__3[[#This Row],[Column11]]-K141)</f>
        <v>0.20246000000000008</v>
      </c>
      <c r="AH142" s="1">
        <f>ABS(IK_diagnostics_degrees__3[[#This Row],[Column12]]-L141)</f>
        <v>8.4903000000000062E-2</v>
      </c>
      <c r="AI142" s="1">
        <f>ABS(IK_diagnostics_degrees__3[[#This Row],[Column13]]-M141)</f>
        <v>0.59851399999999999</v>
      </c>
      <c r="AJ142" s="1">
        <f>ABS(IK_diagnostics_degrees__3[[#This Row],[Column14]]-N141)</f>
        <v>2.9815100000000001E-3</v>
      </c>
      <c r="AK142" s="1">
        <f>ABS(IK_diagnostics_degrees__3[[#This Row],[Column15]]-O141)</f>
        <v>0.14341900000000002</v>
      </c>
      <c r="AL142" s="1">
        <f>ABS(IK_diagnostics_degrees__3[[#This Row],[Column16]]-P141)</f>
        <v>2.4079029999999998E-2</v>
      </c>
      <c r="AM142" s="1">
        <f>ABS(IK_diagnostics_degrees__3[[#This Row],[Column17]]-Q141)</f>
        <v>2.2525999999999935E-2</v>
      </c>
      <c r="AN142" s="1">
        <f>ABS(IK_diagnostics_degrees__3[[#This Row],[Column18]]-R141)</f>
        <v>2.8889999999999638E-2</v>
      </c>
      <c r="AO142" s="1">
        <f>ABS(IK_diagnostics_degrees__3[[#This Row],[Column19]]-S141)</f>
        <v>0</v>
      </c>
      <c r="AP142" s="1">
        <f>ABS(IK_diagnostics_degrees__3[[#This Row],[Column20]]-T141)</f>
        <v>2.4457999999999994E-2</v>
      </c>
      <c r="AQ142" s="1">
        <f>ABS(IK_diagnostics_degrees__3[[#This Row],[Column21]]-U141)</f>
        <v>4.5649999999999968E-2</v>
      </c>
      <c r="AU142" s="3"/>
    </row>
    <row r="143" spans="1:47" x14ac:dyDescent="0.25">
      <c r="A143" s="1" t="s">
        <v>22</v>
      </c>
      <c r="B143" s="1">
        <v>1.2894300000000001</v>
      </c>
      <c r="C143" s="1" t="s">
        <v>22</v>
      </c>
      <c r="D143" s="1">
        <v>2.5436799999999999E-2</v>
      </c>
      <c r="E143" s="1">
        <v>1.84971</v>
      </c>
      <c r="F143" s="1">
        <v>7.1496600000000004E-3</v>
      </c>
      <c r="G143" s="1">
        <v>1.1944900000000001</v>
      </c>
      <c r="H143" s="1">
        <v>0.69134600000000002</v>
      </c>
      <c r="I143" s="1">
        <v>1.2087600000000001</v>
      </c>
      <c r="J143" s="2">
        <v>5.5779899999999997E-9</v>
      </c>
      <c r="K143" s="1">
        <v>1.6258900000000001</v>
      </c>
      <c r="L143" s="1">
        <v>0.747695</v>
      </c>
      <c r="M143" s="1">
        <v>1.02481</v>
      </c>
      <c r="N143" s="1" t="s">
        <v>22</v>
      </c>
      <c r="O143" s="1">
        <v>0.54928600000000005</v>
      </c>
      <c r="P143" s="1">
        <v>2.9228800000000001E-3</v>
      </c>
      <c r="Q143" s="1">
        <v>0.90230299999999997</v>
      </c>
      <c r="R143" s="1">
        <v>2.9599000000000002</v>
      </c>
      <c r="S143" s="1" t="s">
        <v>22</v>
      </c>
      <c r="T143" s="1">
        <v>6.3291E-2</v>
      </c>
      <c r="U143" s="1">
        <v>1.6329400000000001</v>
      </c>
      <c r="V143" s="1" t="s">
        <v>23</v>
      </c>
      <c r="W143" s="1">
        <f>ABS(IK_diagnostics_degrees__3[[#This Row],[Column1]]-A142)</f>
        <v>0</v>
      </c>
      <c r="X143" s="1">
        <f>ABS(IK_diagnostics_degrees__3[[#This Row],[Column2]]-B142)</f>
        <v>1.8089999999999939E-2</v>
      </c>
      <c r="Y143" s="1">
        <f>ABS(IK_diagnostics_degrees__3[[#This Row],[Column3]]-C142)</f>
        <v>0</v>
      </c>
      <c r="Z143" s="1">
        <f>ABS(IK_diagnostics_degrees__3[[#This Row],[Column4]]-D142)</f>
        <v>1.1618699999999999E-2</v>
      </c>
      <c r="AA143" s="1">
        <f>ABS(IK_diagnostics_degrees__3[[#This Row],[Column5]]-E142)</f>
        <v>9.4699999999998674E-3</v>
      </c>
      <c r="AB143" s="1">
        <f>ABS(IK_diagnostics_degrees__3[[#This Row],[Column6]]-F142)</f>
        <v>4.556299999999994E-4</v>
      </c>
      <c r="AC143" s="1">
        <f>ABS(IK_diagnostics_degrees__3[[#This Row],[Column7]]-G142)</f>
        <v>2.8900000000000592E-3</v>
      </c>
      <c r="AD143" s="1">
        <f>ABS(IK_diagnostics_degrees__3[[#This Row],[Column8]]-H142)</f>
        <v>2.6400000000004198E-4</v>
      </c>
      <c r="AE143" s="1">
        <f>ABS(IK_diagnostics_degrees__3[[#This Row],[Column9]]-I142)</f>
        <v>2.3269999999999902E-2</v>
      </c>
      <c r="AF143" s="1">
        <f>ABS(IK_diagnostics_degrees__3[[#This Row],[Column10]]-J142)</f>
        <v>1.7757501000000001E-7</v>
      </c>
      <c r="AG143" s="1">
        <f>ABS(IK_diagnostics_degrees__3[[#This Row],[Column11]]-K142)</f>
        <v>4.0380000000000082E-2</v>
      </c>
      <c r="AH143" s="1">
        <f>ABS(IK_diagnostics_degrees__3[[#This Row],[Column12]]-L142)</f>
        <v>1.3399999999999967E-2</v>
      </c>
      <c r="AI143" s="1">
        <f>ABS(IK_diagnostics_degrees__3[[#This Row],[Column13]]-M142)</f>
        <v>1.4499999999999513E-3</v>
      </c>
      <c r="AJ143" s="1">
        <f>ABS(IK_diagnostics_degrees__3[[#This Row],[Column14]]-N142)</f>
        <v>0</v>
      </c>
      <c r="AK143" s="1">
        <f>ABS(IK_diagnostics_degrees__3[[#This Row],[Column15]]-O142)</f>
        <v>2.6687000000000016E-2</v>
      </c>
      <c r="AL143" s="1">
        <f>ABS(IK_diagnostics_degrees__3[[#This Row],[Column16]]-P142)</f>
        <v>5.9197900000000003E-3</v>
      </c>
      <c r="AM143" s="1">
        <f>ABS(IK_diagnostics_degrees__3[[#This Row],[Column17]]-Q142)</f>
        <v>6.1650000000000871E-3</v>
      </c>
      <c r="AN143" s="1">
        <f>ABS(IK_diagnostics_degrees__3[[#This Row],[Column18]]-R142)</f>
        <v>3.3139999999999947E-2</v>
      </c>
      <c r="AO143" s="1">
        <f>ABS(IK_diagnostics_degrees__3[[#This Row],[Column19]]-S142)</f>
        <v>0</v>
      </c>
      <c r="AP143" s="1">
        <f>ABS(IK_diagnostics_degrees__3[[#This Row],[Column20]]-T142)</f>
        <v>1.9388799999999998E-2</v>
      </c>
      <c r="AQ143" s="1">
        <f>ABS(IK_diagnostics_degrees__3[[#This Row],[Column21]]-U142)</f>
        <v>6.4400000000000013E-3</v>
      </c>
      <c r="AU143" s="4"/>
    </row>
    <row r="144" spans="1:47" x14ac:dyDescent="0.25">
      <c r="A144" s="1">
        <v>5.7582199999999997E-3</v>
      </c>
      <c r="B144" s="1">
        <v>1.60304</v>
      </c>
      <c r="C144" s="1" t="s">
        <v>22</v>
      </c>
      <c r="D144" s="1" t="s">
        <v>22</v>
      </c>
      <c r="E144" s="1">
        <v>1.24421</v>
      </c>
      <c r="F144" s="1" t="s">
        <v>22</v>
      </c>
      <c r="G144" s="1">
        <v>0.72778100000000001</v>
      </c>
      <c r="H144" s="1">
        <v>2.3208000000000002</v>
      </c>
      <c r="I144" s="1">
        <v>0.92985700000000004</v>
      </c>
      <c r="J144" s="1" t="s">
        <v>22</v>
      </c>
      <c r="K144" s="1">
        <v>1.8754599999999999</v>
      </c>
      <c r="L144" s="1">
        <v>0.19166800000000001</v>
      </c>
      <c r="M144" s="1">
        <v>0.63663199999999998</v>
      </c>
      <c r="N144" s="1">
        <v>1.3260700000000001</v>
      </c>
      <c r="O144" s="1">
        <v>2.0269599999999999</v>
      </c>
      <c r="P144" s="1" t="s">
        <v>22</v>
      </c>
      <c r="Q144" s="1" t="s">
        <v>22</v>
      </c>
      <c r="R144" s="1">
        <v>1.9045300000000001</v>
      </c>
      <c r="S144" s="1">
        <v>5.8605699999999998E-3</v>
      </c>
      <c r="T144" s="1">
        <v>2.5155199999999999E-2</v>
      </c>
      <c r="U144" s="1">
        <v>1.19113</v>
      </c>
      <c r="V144" s="1" t="s">
        <v>23</v>
      </c>
      <c r="W144" s="1">
        <f>ABS(IK_diagnostics_degrees__3[[#This Row],[Column1]]-A143)</f>
        <v>5.7582199999999997E-3</v>
      </c>
      <c r="X144" s="1">
        <f>ABS(IK_diagnostics_degrees__3[[#This Row],[Column2]]-B143)</f>
        <v>0.31360999999999994</v>
      </c>
      <c r="Y144" s="1">
        <f>ABS(IK_diagnostics_degrees__3[[#This Row],[Column3]]-C143)</f>
        <v>0</v>
      </c>
      <c r="Z144" s="1">
        <f>ABS(IK_diagnostics_degrees__3[[#This Row],[Column4]]-D143)</f>
        <v>2.5436799999999999E-2</v>
      </c>
      <c r="AA144" s="1">
        <f>ABS(IK_diagnostics_degrees__3[[#This Row],[Column5]]-E143)</f>
        <v>0.60549999999999993</v>
      </c>
      <c r="AB144" s="1">
        <f>ABS(IK_diagnostics_degrees__3[[#This Row],[Column6]]-F143)</f>
        <v>7.1496600000000004E-3</v>
      </c>
      <c r="AC144" s="1">
        <f>ABS(IK_diagnostics_degrees__3[[#This Row],[Column7]]-G143)</f>
        <v>0.46670900000000004</v>
      </c>
      <c r="AD144" s="1">
        <f>ABS(IK_diagnostics_degrees__3[[#This Row],[Column8]]-H143)</f>
        <v>1.6294540000000002</v>
      </c>
      <c r="AE144" s="1">
        <f>ABS(IK_diagnostics_degrees__3[[#This Row],[Column9]]-I143)</f>
        <v>0.27890300000000001</v>
      </c>
      <c r="AF144" s="1">
        <f>ABS(IK_diagnostics_degrees__3[[#This Row],[Column10]]-J143)</f>
        <v>5.5779899999999997E-9</v>
      </c>
      <c r="AG144" s="1">
        <f>ABS(IK_diagnostics_degrees__3[[#This Row],[Column11]]-K143)</f>
        <v>0.24956999999999985</v>
      </c>
      <c r="AH144" s="1">
        <f>ABS(IK_diagnostics_degrees__3[[#This Row],[Column12]]-L143)</f>
        <v>0.55602700000000005</v>
      </c>
      <c r="AI144" s="1">
        <f>ABS(IK_diagnostics_degrees__3[[#This Row],[Column13]]-M143)</f>
        <v>0.38817800000000002</v>
      </c>
      <c r="AJ144" s="1">
        <f>ABS(IK_diagnostics_degrees__3[[#This Row],[Column14]]-N143)</f>
        <v>1.3260700000000001</v>
      </c>
      <c r="AK144" s="1">
        <f>ABS(IK_diagnostics_degrees__3[[#This Row],[Column15]]-O143)</f>
        <v>1.4776739999999999</v>
      </c>
      <c r="AL144" s="1">
        <f>ABS(IK_diagnostics_degrees__3[[#This Row],[Column16]]-P143)</f>
        <v>2.9228800000000001E-3</v>
      </c>
      <c r="AM144" s="1">
        <f>ABS(IK_diagnostics_degrees__3[[#This Row],[Column17]]-Q143)</f>
        <v>0.90230299999999997</v>
      </c>
      <c r="AN144" s="1">
        <f>ABS(IK_diagnostics_degrees__3[[#This Row],[Column18]]-R143)</f>
        <v>1.0553700000000001</v>
      </c>
      <c r="AO144" s="1">
        <f>ABS(IK_diagnostics_degrees__3[[#This Row],[Column19]]-S143)</f>
        <v>5.8605699999999998E-3</v>
      </c>
      <c r="AP144" s="1">
        <f>ABS(IK_diagnostics_degrees__3[[#This Row],[Column20]]-T143)</f>
        <v>3.8135799999999997E-2</v>
      </c>
      <c r="AQ144" s="1">
        <f>ABS(IK_diagnostics_degrees__3[[#This Row],[Column21]]-U143)</f>
        <v>0.44181000000000004</v>
      </c>
      <c r="AU144" s="3"/>
    </row>
    <row r="145" spans="1:47" x14ac:dyDescent="0.25">
      <c r="A145" s="1">
        <v>0.30454100000000001</v>
      </c>
      <c r="B145" s="1">
        <v>1.58127</v>
      </c>
      <c r="C145" s="1" t="s">
        <v>22</v>
      </c>
      <c r="D145" s="1">
        <v>0.196493</v>
      </c>
      <c r="E145" s="1">
        <v>1.2809900000000001</v>
      </c>
      <c r="F145" s="1">
        <v>0.105078</v>
      </c>
      <c r="G145" s="1">
        <v>0.72011499999999995</v>
      </c>
      <c r="H145" s="1">
        <v>2.2145000000000001</v>
      </c>
      <c r="I145" s="1">
        <v>1.5662700000000001</v>
      </c>
      <c r="J145" s="1" t="s">
        <v>22</v>
      </c>
      <c r="K145" s="1">
        <v>1.88182</v>
      </c>
      <c r="L145" s="1">
        <v>9.1929700000000003E-2</v>
      </c>
      <c r="M145" s="1">
        <v>0.50266</v>
      </c>
      <c r="N145" s="1">
        <v>2.02264</v>
      </c>
      <c r="O145" s="1">
        <v>2.6093500000000001</v>
      </c>
      <c r="P145" s="1" t="s">
        <v>22</v>
      </c>
      <c r="Q145" s="1">
        <v>1.3837E-2</v>
      </c>
      <c r="R145" s="1">
        <v>1.9854799999999999</v>
      </c>
      <c r="S145" s="1">
        <v>7.0675800000000004E-4</v>
      </c>
      <c r="T145" s="1">
        <v>0.16178000000000001</v>
      </c>
      <c r="U145" s="1">
        <v>0.61122799999999999</v>
      </c>
      <c r="V145" s="1" t="s">
        <v>23</v>
      </c>
      <c r="W145" s="1">
        <f>ABS(IK_diagnostics_degrees__3[[#This Row],[Column1]]-A144)</f>
        <v>0.29878278000000003</v>
      </c>
      <c r="X145" s="1">
        <f>ABS(IK_diagnostics_degrees__3[[#This Row],[Column2]]-B144)</f>
        <v>2.1770000000000067E-2</v>
      </c>
      <c r="Y145" s="1">
        <f>ABS(IK_diagnostics_degrees__3[[#This Row],[Column3]]-C144)</f>
        <v>0</v>
      </c>
      <c r="Z145" s="1">
        <f>ABS(IK_diagnostics_degrees__3[[#This Row],[Column4]]-D144)</f>
        <v>0.196493</v>
      </c>
      <c r="AA145" s="1">
        <f>ABS(IK_diagnostics_degrees__3[[#This Row],[Column5]]-E144)</f>
        <v>3.6780000000000035E-2</v>
      </c>
      <c r="AB145" s="1">
        <f>ABS(IK_diagnostics_degrees__3[[#This Row],[Column6]]-F144)</f>
        <v>0.105078</v>
      </c>
      <c r="AC145" s="1">
        <f>ABS(IK_diagnostics_degrees__3[[#This Row],[Column7]]-G144)</f>
        <v>7.6660000000000617E-3</v>
      </c>
      <c r="AD145" s="1">
        <f>ABS(IK_diagnostics_degrees__3[[#This Row],[Column8]]-H144)</f>
        <v>0.10630000000000006</v>
      </c>
      <c r="AE145" s="1">
        <f>ABS(IK_diagnostics_degrees__3[[#This Row],[Column9]]-I144)</f>
        <v>0.63641300000000001</v>
      </c>
      <c r="AF145" s="1">
        <f>ABS(IK_diagnostics_degrees__3[[#This Row],[Column10]]-J144)</f>
        <v>0</v>
      </c>
      <c r="AG145" s="1">
        <f>ABS(IK_diagnostics_degrees__3[[#This Row],[Column11]]-K144)</f>
        <v>6.3600000000001433E-3</v>
      </c>
      <c r="AH145" s="1">
        <f>ABS(IK_diagnostics_degrees__3[[#This Row],[Column12]]-L144)</f>
        <v>9.9738300000000002E-2</v>
      </c>
      <c r="AI145" s="1">
        <f>ABS(IK_diagnostics_degrees__3[[#This Row],[Column13]]-M144)</f>
        <v>0.13397199999999998</v>
      </c>
      <c r="AJ145" s="1">
        <f>ABS(IK_diagnostics_degrees__3[[#This Row],[Column14]]-N144)</f>
        <v>0.69656999999999991</v>
      </c>
      <c r="AK145" s="1">
        <f>ABS(IK_diagnostics_degrees__3[[#This Row],[Column15]]-O144)</f>
        <v>0.58239000000000019</v>
      </c>
      <c r="AL145" s="1">
        <f>ABS(IK_diagnostics_degrees__3[[#This Row],[Column16]]-P144)</f>
        <v>0</v>
      </c>
      <c r="AM145" s="1">
        <f>ABS(IK_diagnostics_degrees__3[[#This Row],[Column17]]-Q144)</f>
        <v>1.3837E-2</v>
      </c>
      <c r="AN145" s="1">
        <f>ABS(IK_diagnostics_degrees__3[[#This Row],[Column18]]-R144)</f>
        <v>8.0949999999999855E-2</v>
      </c>
      <c r="AO145" s="1">
        <f>ABS(IK_diagnostics_degrees__3[[#This Row],[Column19]]-S144)</f>
        <v>5.1538119999999998E-3</v>
      </c>
      <c r="AP145" s="1">
        <f>ABS(IK_diagnostics_degrees__3[[#This Row],[Column20]]-T144)</f>
        <v>0.13662480000000002</v>
      </c>
      <c r="AQ145" s="1">
        <f>ABS(IK_diagnostics_degrees__3[[#This Row],[Column21]]-U144)</f>
        <v>0.57990200000000003</v>
      </c>
      <c r="AU145" s="4"/>
    </row>
    <row r="146" spans="1:47" x14ac:dyDescent="0.25">
      <c r="A146" s="1">
        <v>0.32687899999999998</v>
      </c>
      <c r="B146" s="1">
        <v>1.57507</v>
      </c>
      <c r="C146" s="1" t="s">
        <v>22</v>
      </c>
      <c r="D146" s="1">
        <v>0.19500700000000001</v>
      </c>
      <c r="E146" s="1">
        <v>1.2787200000000001</v>
      </c>
      <c r="F146" s="1">
        <v>0.16935500000000001</v>
      </c>
      <c r="G146" s="1">
        <v>0.71501400000000004</v>
      </c>
      <c r="H146" s="1">
        <v>2.2187600000000001</v>
      </c>
      <c r="I146" s="1">
        <v>1.6270500000000001</v>
      </c>
      <c r="J146" s="1" t="s">
        <v>22</v>
      </c>
      <c r="K146" s="1">
        <v>1.87351</v>
      </c>
      <c r="L146" s="1">
        <v>9.9533800000000006E-2</v>
      </c>
      <c r="M146" s="1">
        <v>0.56345199999999995</v>
      </c>
      <c r="N146" s="1">
        <v>2.0771799999999998</v>
      </c>
      <c r="O146" s="1">
        <v>2.6232199999999999</v>
      </c>
      <c r="P146" s="2">
        <v>2.3398399999999999E-6</v>
      </c>
      <c r="Q146" s="1">
        <v>5.3170099999999996E-3</v>
      </c>
      <c r="R146" s="1">
        <v>1.8780300000000001</v>
      </c>
      <c r="S146" s="1">
        <v>1.3222700000000001E-4</v>
      </c>
      <c r="T146" s="1">
        <v>0.18815200000000001</v>
      </c>
      <c r="U146" s="1">
        <v>0.52748899999999999</v>
      </c>
      <c r="V146" s="1" t="s">
        <v>23</v>
      </c>
      <c r="W146" s="1">
        <f>ABS(IK_diagnostics_degrees__3[[#This Row],[Column1]]-A145)</f>
        <v>2.2337999999999969E-2</v>
      </c>
      <c r="X146" s="1">
        <f>ABS(IK_diagnostics_degrees__3[[#This Row],[Column2]]-B145)</f>
        <v>6.1999999999999833E-3</v>
      </c>
      <c r="Y146" s="1">
        <f>ABS(IK_diagnostics_degrees__3[[#This Row],[Column3]]-C145)</f>
        <v>0</v>
      </c>
      <c r="Z146" s="1">
        <f>ABS(IK_diagnostics_degrees__3[[#This Row],[Column4]]-D145)</f>
        <v>1.4859999999999873E-3</v>
      </c>
      <c r="AA146" s="1">
        <f>ABS(IK_diagnostics_degrees__3[[#This Row],[Column5]]-E145)</f>
        <v>2.2699999999999942E-3</v>
      </c>
      <c r="AB146" s="1">
        <f>ABS(IK_diagnostics_degrees__3[[#This Row],[Column6]]-F145)</f>
        <v>6.4277000000000001E-2</v>
      </c>
      <c r="AC146" s="1">
        <f>ABS(IK_diagnostics_degrees__3[[#This Row],[Column7]]-G145)</f>
        <v>5.1009999999999112E-3</v>
      </c>
      <c r="AD146" s="1">
        <f>ABS(IK_diagnostics_degrees__3[[#This Row],[Column8]]-H145)</f>
        <v>4.2599999999999305E-3</v>
      </c>
      <c r="AE146" s="1">
        <f>ABS(IK_diagnostics_degrees__3[[#This Row],[Column9]]-I145)</f>
        <v>6.0780000000000056E-2</v>
      </c>
      <c r="AF146" s="1">
        <f>ABS(IK_diagnostics_degrees__3[[#This Row],[Column10]]-J145)</f>
        <v>0</v>
      </c>
      <c r="AG146" s="1">
        <f>ABS(IK_diagnostics_degrees__3[[#This Row],[Column11]]-K145)</f>
        <v>8.3100000000000396E-3</v>
      </c>
      <c r="AH146" s="1">
        <f>ABS(IK_diagnostics_degrees__3[[#This Row],[Column12]]-L145)</f>
        <v>7.6041000000000025E-3</v>
      </c>
      <c r="AI146" s="1">
        <f>ABS(IK_diagnostics_degrees__3[[#This Row],[Column13]]-M145)</f>
        <v>6.0791999999999957E-2</v>
      </c>
      <c r="AJ146" s="1">
        <f>ABS(IK_diagnostics_degrees__3[[#This Row],[Column14]]-N145)</f>
        <v>5.4539999999999811E-2</v>
      </c>
      <c r="AK146" s="1">
        <f>ABS(IK_diagnostics_degrees__3[[#This Row],[Column15]]-O145)</f>
        <v>1.3869999999999827E-2</v>
      </c>
      <c r="AL146" s="1">
        <f>ABS(IK_diagnostics_degrees__3[[#This Row],[Column16]]-P145)</f>
        <v>2.3398399999999999E-6</v>
      </c>
      <c r="AM146" s="1">
        <f>ABS(IK_diagnostics_degrees__3[[#This Row],[Column17]]-Q145)</f>
        <v>8.5199900000000016E-3</v>
      </c>
      <c r="AN146" s="1">
        <f>ABS(IK_diagnostics_degrees__3[[#This Row],[Column18]]-R145)</f>
        <v>0.10744999999999982</v>
      </c>
      <c r="AO146" s="1">
        <f>ABS(IK_diagnostics_degrees__3[[#This Row],[Column19]]-S145)</f>
        <v>5.7453100000000009E-4</v>
      </c>
      <c r="AP146" s="1">
        <f>ABS(IK_diagnostics_degrees__3[[#This Row],[Column20]]-T145)</f>
        <v>2.6372000000000007E-2</v>
      </c>
      <c r="AQ146" s="1">
        <f>ABS(IK_diagnostics_degrees__3[[#This Row],[Column21]]-U145)</f>
        <v>8.3739000000000008E-2</v>
      </c>
      <c r="AU146" s="3"/>
    </row>
    <row r="147" spans="1:47" x14ac:dyDescent="0.25">
      <c r="A147" s="1" t="s">
        <v>22</v>
      </c>
      <c r="B147" s="1">
        <v>1.4642599999999999</v>
      </c>
      <c r="C147" s="1" t="s">
        <v>22</v>
      </c>
      <c r="D147" s="1">
        <v>0.22328899999999999</v>
      </c>
      <c r="E147" s="1">
        <v>1.5442199999999999</v>
      </c>
      <c r="F147" s="1">
        <v>8.8065699999999997E-2</v>
      </c>
      <c r="G147" s="1">
        <v>0.576264</v>
      </c>
      <c r="H147" s="1">
        <v>2.26694</v>
      </c>
      <c r="I147" s="1">
        <v>1.1644099999999999</v>
      </c>
      <c r="J147" s="1">
        <v>0.15787999999999999</v>
      </c>
      <c r="K147" s="1">
        <v>1.93187</v>
      </c>
      <c r="L147" s="1">
        <v>6.3181100000000004E-2</v>
      </c>
      <c r="M147" s="1">
        <v>1.2214100000000001</v>
      </c>
      <c r="N147" s="1">
        <v>1.4706300000000001</v>
      </c>
      <c r="O147" s="1">
        <v>1.6504000000000001</v>
      </c>
      <c r="P147" s="1" t="s">
        <v>22</v>
      </c>
      <c r="Q147" s="1">
        <v>5.3280000000000001E-2</v>
      </c>
      <c r="R147" s="1">
        <v>1.9005300000000001</v>
      </c>
      <c r="S147" s="1">
        <v>2.5125999999999999E-2</v>
      </c>
      <c r="T147" s="1" t="s">
        <v>22</v>
      </c>
      <c r="U147" s="1">
        <v>0.63403500000000002</v>
      </c>
      <c r="V147" s="1" t="s">
        <v>23</v>
      </c>
      <c r="W147" s="1">
        <f>ABS(IK_diagnostics_degrees__3[[#This Row],[Column1]]-A146)</f>
        <v>0.32687899999999998</v>
      </c>
      <c r="X147" s="1">
        <f>ABS(IK_diagnostics_degrees__3[[#This Row],[Column2]]-B146)</f>
        <v>0.11081000000000008</v>
      </c>
      <c r="Y147" s="1">
        <f>ABS(IK_diagnostics_degrees__3[[#This Row],[Column3]]-C146)</f>
        <v>0</v>
      </c>
      <c r="Z147" s="1">
        <f>ABS(IK_diagnostics_degrees__3[[#This Row],[Column4]]-D146)</f>
        <v>2.8281999999999974E-2</v>
      </c>
      <c r="AA147" s="1">
        <f>ABS(IK_diagnostics_degrees__3[[#This Row],[Column5]]-E146)</f>
        <v>0.26549999999999985</v>
      </c>
      <c r="AB147" s="1">
        <f>ABS(IK_diagnostics_degrees__3[[#This Row],[Column6]]-F146)</f>
        <v>8.1289300000000009E-2</v>
      </c>
      <c r="AC147" s="1">
        <f>ABS(IK_diagnostics_degrees__3[[#This Row],[Column7]]-G146)</f>
        <v>0.13875000000000004</v>
      </c>
      <c r="AD147" s="1">
        <f>ABS(IK_diagnostics_degrees__3[[#This Row],[Column8]]-H146)</f>
        <v>4.817999999999989E-2</v>
      </c>
      <c r="AE147" s="1">
        <f>ABS(IK_diagnostics_degrees__3[[#This Row],[Column9]]-I146)</f>
        <v>0.46264000000000016</v>
      </c>
      <c r="AF147" s="1">
        <f>ABS(IK_diagnostics_degrees__3[[#This Row],[Column10]]-J146)</f>
        <v>0.15787999999999999</v>
      </c>
      <c r="AG147" s="1">
        <f>ABS(IK_diagnostics_degrees__3[[#This Row],[Column11]]-K146)</f>
        <v>5.8359999999999967E-2</v>
      </c>
      <c r="AH147" s="1">
        <f>ABS(IK_diagnostics_degrees__3[[#This Row],[Column12]]-L146)</f>
        <v>3.6352700000000002E-2</v>
      </c>
      <c r="AI147" s="1">
        <f>ABS(IK_diagnostics_degrees__3[[#This Row],[Column13]]-M146)</f>
        <v>0.65795800000000015</v>
      </c>
      <c r="AJ147" s="1">
        <f>ABS(IK_diagnostics_degrees__3[[#This Row],[Column14]]-N146)</f>
        <v>0.6065499999999997</v>
      </c>
      <c r="AK147" s="1">
        <f>ABS(IK_diagnostics_degrees__3[[#This Row],[Column15]]-O146)</f>
        <v>0.9728199999999998</v>
      </c>
      <c r="AL147" s="1">
        <f>ABS(IK_diagnostics_degrees__3[[#This Row],[Column16]]-P146)</f>
        <v>2.3398399999999999E-6</v>
      </c>
      <c r="AM147" s="1">
        <f>ABS(IK_diagnostics_degrees__3[[#This Row],[Column17]]-Q146)</f>
        <v>4.7962990000000004E-2</v>
      </c>
      <c r="AN147" s="1">
        <f>ABS(IK_diagnostics_degrees__3[[#This Row],[Column18]]-R146)</f>
        <v>2.2499999999999964E-2</v>
      </c>
      <c r="AO147" s="1">
        <f>ABS(IK_diagnostics_degrees__3[[#This Row],[Column19]]-S146)</f>
        <v>2.4993773E-2</v>
      </c>
      <c r="AP147" s="1">
        <f>ABS(IK_diagnostics_degrees__3[[#This Row],[Column20]]-T146)</f>
        <v>0.18815200000000001</v>
      </c>
      <c r="AQ147" s="1">
        <f>ABS(IK_diagnostics_degrees__3[[#This Row],[Column21]]-U146)</f>
        <v>0.10654600000000003</v>
      </c>
      <c r="AU147" s="4"/>
    </row>
    <row r="148" spans="1:47" x14ac:dyDescent="0.25">
      <c r="A148" s="1">
        <v>0.322403</v>
      </c>
      <c r="B148" s="1">
        <v>1.17571</v>
      </c>
      <c r="C148" s="1">
        <v>1.40637E-2</v>
      </c>
      <c r="D148" s="1">
        <v>0.245453</v>
      </c>
      <c r="E148" s="1">
        <v>1.53982</v>
      </c>
      <c r="F148" s="1">
        <v>0.11723600000000001</v>
      </c>
      <c r="G148" s="1">
        <v>0.466615</v>
      </c>
      <c r="H148" s="1">
        <v>2.2319499999999999</v>
      </c>
      <c r="I148" s="1">
        <v>2.02271</v>
      </c>
      <c r="J148" s="1">
        <v>0.233629</v>
      </c>
      <c r="K148" s="1">
        <v>2.2429899999999998</v>
      </c>
      <c r="L148" s="1">
        <v>0.180286</v>
      </c>
      <c r="M148" s="1">
        <v>1.42476</v>
      </c>
      <c r="N148" s="1">
        <v>2.05986</v>
      </c>
      <c r="O148" s="1">
        <v>1.8266500000000001</v>
      </c>
      <c r="P148" s="1" t="s">
        <v>22</v>
      </c>
      <c r="Q148" s="1">
        <v>0.16395899999999999</v>
      </c>
      <c r="R148" s="1">
        <v>1.7873600000000001</v>
      </c>
      <c r="S148" s="1">
        <v>0.29281699999999999</v>
      </c>
      <c r="T148" s="1" t="s">
        <v>22</v>
      </c>
      <c r="U148" s="1">
        <v>0.46945100000000001</v>
      </c>
      <c r="V148" s="1" t="s">
        <v>23</v>
      </c>
      <c r="W148" s="1">
        <f>ABS(IK_diagnostics_degrees__3[[#This Row],[Column1]]-A147)</f>
        <v>0.322403</v>
      </c>
      <c r="X148" s="1">
        <f>ABS(IK_diagnostics_degrees__3[[#This Row],[Column2]]-B147)</f>
        <v>0.28854999999999986</v>
      </c>
      <c r="Y148" s="1">
        <f>ABS(IK_diagnostics_degrees__3[[#This Row],[Column3]]-C147)</f>
        <v>1.40637E-2</v>
      </c>
      <c r="Z148" s="1">
        <f>ABS(IK_diagnostics_degrees__3[[#This Row],[Column4]]-D147)</f>
        <v>2.2164000000000017E-2</v>
      </c>
      <c r="AA148" s="1">
        <f>ABS(IK_diagnostics_degrees__3[[#This Row],[Column5]]-E147)</f>
        <v>4.3999999999999595E-3</v>
      </c>
      <c r="AB148" s="1">
        <f>ABS(IK_diagnostics_degrees__3[[#This Row],[Column6]]-F147)</f>
        <v>2.917030000000001E-2</v>
      </c>
      <c r="AC148" s="1">
        <f>ABS(IK_diagnostics_degrees__3[[#This Row],[Column7]]-G147)</f>
        <v>0.109649</v>
      </c>
      <c r="AD148" s="1">
        <f>ABS(IK_diagnostics_degrees__3[[#This Row],[Column8]]-H147)</f>
        <v>3.4990000000000077E-2</v>
      </c>
      <c r="AE148" s="1">
        <f>ABS(IK_diagnostics_degrees__3[[#This Row],[Column9]]-I147)</f>
        <v>0.85830000000000006</v>
      </c>
      <c r="AF148" s="1">
        <f>ABS(IK_diagnostics_degrees__3[[#This Row],[Column10]]-J147)</f>
        <v>7.5749000000000011E-2</v>
      </c>
      <c r="AG148" s="1">
        <f>ABS(IK_diagnostics_degrees__3[[#This Row],[Column11]]-K147)</f>
        <v>0.31111999999999984</v>
      </c>
      <c r="AH148" s="1">
        <f>ABS(IK_diagnostics_degrees__3[[#This Row],[Column12]]-L147)</f>
        <v>0.1171049</v>
      </c>
      <c r="AI148" s="1">
        <f>ABS(IK_diagnostics_degrees__3[[#This Row],[Column13]]-M147)</f>
        <v>0.20334999999999992</v>
      </c>
      <c r="AJ148" s="1">
        <f>ABS(IK_diagnostics_degrees__3[[#This Row],[Column14]]-N147)</f>
        <v>0.58922999999999992</v>
      </c>
      <c r="AK148" s="1">
        <f>ABS(IK_diagnostics_degrees__3[[#This Row],[Column15]]-O147)</f>
        <v>0.17625000000000002</v>
      </c>
      <c r="AL148" s="1">
        <f>ABS(IK_diagnostics_degrees__3[[#This Row],[Column16]]-P147)</f>
        <v>0</v>
      </c>
      <c r="AM148" s="1">
        <f>ABS(IK_diagnostics_degrees__3[[#This Row],[Column17]]-Q147)</f>
        <v>0.110679</v>
      </c>
      <c r="AN148" s="1">
        <f>ABS(IK_diagnostics_degrees__3[[#This Row],[Column18]]-R147)</f>
        <v>0.11316999999999999</v>
      </c>
      <c r="AO148" s="1">
        <f>ABS(IK_diagnostics_degrees__3[[#This Row],[Column19]]-S147)</f>
        <v>0.26769100000000001</v>
      </c>
      <c r="AP148" s="1">
        <f>ABS(IK_diagnostics_degrees__3[[#This Row],[Column20]]-T147)</f>
        <v>0</v>
      </c>
      <c r="AQ148" s="1">
        <f>ABS(IK_diagnostics_degrees__3[[#This Row],[Column21]]-U147)</f>
        <v>0.16458400000000001</v>
      </c>
      <c r="AU148" s="3"/>
    </row>
    <row r="149" spans="1:47" x14ac:dyDescent="0.25">
      <c r="A149" s="1">
        <v>0.37952200000000003</v>
      </c>
      <c r="B149" s="1">
        <v>1.22115</v>
      </c>
      <c r="C149" s="1">
        <v>2.13729E-2</v>
      </c>
      <c r="D149" s="1">
        <v>0.23721</v>
      </c>
      <c r="E149" s="1">
        <v>1.43102</v>
      </c>
      <c r="F149" s="1">
        <v>0.109761</v>
      </c>
      <c r="G149" s="1">
        <v>0.49570199999999998</v>
      </c>
      <c r="H149" s="1">
        <v>2.2468900000000001</v>
      </c>
      <c r="I149" s="1">
        <v>2.09497</v>
      </c>
      <c r="J149" s="1">
        <v>0.236097</v>
      </c>
      <c r="K149" s="1">
        <v>2.2448000000000001</v>
      </c>
      <c r="L149" s="1">
        <v>0.18701799999999999</v>
      </c>
      <c r="M149" s="1">
        <v>1.4430000000000001</v>
      </c>
      <c r="N149" s="1">
        <v>2.0701999999999998</v>
      </c>
      <c r="O149" s="1">
        <v>1.8731800000000001</v>
      </c>
      <c r="P149" s="1">
        <v>8.41361E-4</v>
      </c>
      <c r="Q149" s="1">
        <v>0.18534999999999999</v>
      </c>
      <c r="R149" s="1">
        <v>1.76227</v>
      </c>
      <c r="S149" s="1">
        <v>0.34659499999999999</v>
      </c>
      <c r="T149" s="1" t="s">
        <v>22</v>
      </c>
      <c r="U149" s="1">
        <v>0.42783199999999999</v>
      </c>
      <c r="V149" s="1" t="s">
        <v>23</v>
      </c>
      <c r="W149" s="1">
        <f>ABS(IK_diagnostics_degrees__3[[#This Row],[Column1]]-A148)</f>
        <v>5.7119000000000031E-2</v>
      </c>
      <c r="X149" s="1">
        <f>ABS(IK_diagnostics_degrees__3[[#This Row],[Column2]]-B148)</f>
        <v>4.5439999999999925E-2</v>
      </c>
      <c r="Y149" s="1">
        <f>ABS(IK_diagnostics_degrees__3[[#This Row],[Column3]]-C148)</f>
        <v>7.3092000000000001E-3</v>
      </c>
      <c r="Z149" s="1">
        <f>ABS(IK_diagnostics_degrees__3[[#This Row],[Column4]]-D148)</f>
        <v>8.2430000000000003E-3</v>
      </c>
      <c r="AA149" s="1">
        <f>ABS(IK_diagnostics_degrees__3[[#This Row],[Column5]]-E148)</f>
        <v>0.10880000000000001</v>
      </c>
      <c r="AB149" s="1">
        <f>ABS(IK_diagnostics_degrees__3[[#This Row],[Column6]]-F148)</f>
        <v>7.4750000000000094E-3</v>
      </c>
      <c r="AC149" s="1">
        <f>ABS(IK_diagnostics_degrees__3[[#This Row],[Column7]]-G148)</f>
        <v>2.9086999999999974E-2</v>
      </c>
      <c r="AD149" s="1">
        <f>ABS(IK_diagnostics_degrees__3[[#This Row],[Column8]]-H148)</f>
        <v>1.4940000000000175E-2</v>
      </c>
      <c r="AE149" s="1">
        <f>ABS(IK_diagnostics_degrees__3[[#This Row],[Column9]]-I148)</f>
        <v>7.2259999999999991E-2</v>
      </c>
      <c r="AF149" s="1">
        <f>ABS(IK_diagnostics_degrees__3[[#This Row],[Column10]]-J148)</f>
        <v>2.467999999999998E-3</v>
      </c>
      <c r="AG149" s="1">
        <f>ABS(IK_diagnostics_degrees__3[[#This Row],[Column11]]-K148)</f>
        <v>1.8100000000003114E-3</v>
      </c>
      <c r="AH149" s="1">
        <f>ABS(IK_diagnostics_degrees__3[[#This Row],[Column12]]-L148)</f>
        <v>6.731999999999988E-3</v>
      </c>
      <c r="AI149" s="1">
        <f>ABS(IK_diagnostics_degrees__3[[#This Row],[Column13]]-M148)</f>
        <v>1.8240000000000034E-2</v>
      </c>
      <c r="AJ149" s="1">
        <f>ABS(IK_diagnostics_degrees__3[[#This Row],[Column14]]-N148)</f>
        <v>1.0339999999999794E-2</v>
      </c>
      <c r="AK149" s="1">
        <f>ABS(IK_diagnostics_degrees__3[[#This Row],[Column15]]-O148)</f>
        <v>4.652999999999996E-2</v>
      </c>
      <c r="AL149" s="1">
        <f>ABS(IK_diagnostics_degrees__3[[#This Row],[Column16]]-P148)</f>
        <v>8.41361E-4</v>
      </c>
      <c r="AM149" s="1">
        <f>ABS(IK_diagnostics_degrees__3[[#This Row],[Column17]]-Q148)</f>
        <v>2.1390999999999993E-2</v>
      </c>
      <c r="AN149" s="1">
        <f>ABS(IK_diagnostics_degrees__3[[#This Row],[Column18]]-R148)</f>
        <v>2.5090000000000057E-2</v>
      </c>
      <c r="AO149" s="1">
        <f>ABS(IK_diagnostics_degrees__3[[#This Row],[Column19]]-S148)</f>
        <v>5.3777999999999992E-2</v>
      </c>
      <c r="AP149" s="1">
        <f>ABS(IK_diagnostics_degrees__3[[#This Row],[Column20]]-T148)</f>
        <v>0</v>
      </c>
      <c r="AQ149" s="1">
        <f>ABS(IK_diagnostics_degrees__3[[#This Row],[Column21]]-U148)</f>
        <v>4.1619000000000017E-2</v>
      </c>
      <c r="AU149" s="4"/>
    </row>
    <row r="150" spans="1:47" x14ac:dyDescent="0.25">
      <c r="A150" s="1" t="s">
        <v>22</v>
      </c>
      <c r="B150" s="1">
        <v>1.5420199999999999</v>
      </c>
      <c r="C150" s="1" t="s">
        <v>22</v>
      </c>
      <c r="D150" s="1">
        <v>2.75918E-3</v>
      </c>
      <c r="E150" s="1">
        <v>1.61683</v>
      </c>
      <c r="F150" s="1" t="s">
        <v>22</v>
      </c>
      <c r="G150" s="1">
        <v>0.84556799999999999</v>
      </c>
      <c r="H150" s="1">
        <v>1.8586400000000001</v>
      </c>
      <c r="I150" s="1">
        <v>0.81515700000000002</v>
      </c>
      <c r="J150" s="1">
        <v>9.2108999999999996E-2</v>
      </c>
      <c r="K150" s="1">
        <v>1.4311499999999999</v>
      </c>
      <c r="L150" s="1">
        <v>0.30211500000000002</v>
      </c>
      <c r="M150" s="1">
        <v>7.7533900000000003E-2</v>
      </c>
      <c r="N150" s="1" t="s">
        <v>22</v>
      </c>
      <c r="O150" s="1">
        <v>0.370195</v>
      </c>
      <c r="P150" s="1">
        <v>3.53932E-2</v>
      </c>
      <c r="Q150" s="1" t="s">
        <v>22</v>
      </c>
      <c r="R150" s="1">
        <v>1.54823</v>
      </c>
      <c r="S150" s="1" t="s">
        <v>22</v>
      </c>
      <c r="T150" s="1">
        <v>0.91464500000000004</v>
      </c>
      <c r="U150" s="1">
        <v>0.65614399999999995</v>
      </c>
      <c r="V150" s="1" t="s">
        <v>23</v>
      </c>
      <c r="W150" s="1">
        <f>ABS(IK_diagnostics_degrees__3[[#This Row],[Column1]]-A149)</f>
        <v>0.37952200000000003</v>
      </c>
      <c r="X150" s="1">
        <f>ABS(IK_diagnostics_degrees__3[[#This Row],[Column2]]-B149)</f>
        <v>0.32086999999999999</v>
      </c>
      <c r="Y150" s="1">
        <f>ABS(IK_diagnostics_degrees__3[[#This Row],[Column3]]-C149)</f>
        <v>2.13729E-2</v>
      </c>
      <c r="Z150" s="1">
        <f>ABS(IK_diagnostics_degrees__3[[#This Row],[Column4]]-D149)</f>
        <v>0.23445082</v>
      </c>
      <c r="AA150" s="1">
        <f>ABS(IK_diagnostics_degrees__3[[#This Row],[Column5]]-E149)</f>
        <v>0.18581000000000003</v>
      </c>
      <c r="AB150" s="1">
        <f>ABS(IK_diagnostics_degrees__3[[#This Row],[Column6]]-F149)</f>
        <v>0.109761</v>
      </c>
      <c r="AC150" s="1">
        <f>ABS(IK_diagnostics_degrees__3[[#This Row],[Column7]]-G149)</f>
        <v>0.34986600000000001</v>
      </c>
      <c r="AD150" s="1">
        <f>ABS(IK_diagnostics_degrees__3[[#This Row],[Column8]]-H149)</f>
        <v>0.38824999999999998</v>
      </c>
      <c r="AE150" s="1">
        <f>ABS(IK_diagnostics_degrees__3[[#This Row],[Column9]]-I149)</f>
        <v>1.2798129999999999</v>
      </c>
      <c r="AF150" s="1">
        <f>ABS(IK_diagnostics_degrees__3[[#This Row],[Column10]]-J149)</f>
        <v>0.143988</v>
      </c>
      <c r="AG150" s="1">
        <f>ABS(IK_diagnostics_degrees__3[[#This Row],[Column11]]-K149)</f>
        <v>0.81365000000000021</v>
      </c>
      <c r="AH150" s="1">
        <f>ABS(IK_diagnostics_degrees__3[[#This Row],[Column12]]-L149)</f>
        <v>0.11509700000000003</v>
      </c>
      <c r="AI150" s="1">
        <f>ABS(IK_diagnostics_degrees__3[[#This Row],[Column13]]-M149)</f>
        <v>1.3654661000000001</v>
      </c>
      <c r="AJ150" s="1">
        <f>ABS(IK_diagnostics_degrees__3[[#This Row],[Column14]]-N149)</f>
        <v>2.0701999999999998</v>
      </c>
      <c r="AK150" s="1">
        <f>ABS(IK_diagnostics_degrees__3[[#This Row],[Column15]]-O149)</f>
        <v>1.502985</v>
      </c>
      <c r="AL150" s="1">
        <f>ABS(IK_diagnostics_degrees__3[[#This Row],[Column16]]-P149)</f>
        <v>3.4551839000000001E-2</v>
      </c>
      <c r="AM150" s="1">
        <f>ABS(IK_diagnostics_degrees__3[[#This Row],[Column17]]-Q149)</f>
        <v>0.18534999999999999</v>
      </c>
      <c r="AN150" s="1">
        <f>ABS(IK_diagnostics_degrees__3[[#This Row],[Column18]]-R149)</f>
        <v>0.21404000000000001</v>
      </c>
      <c r="AO150" s="1">
        <f>ABS(IK_diagnostics_degrees__3[[#This Row],[Column19]]-S149)</f>
        <v>0.34659499999999999</v>
      </c>
      <c r="AP150" s="1">
        <f>ABS(IK_diagnostics_degrees__3[[#This Row],[Column20]]-T149)</f>
        <v>0.91464500000000004</v>
      </c>
      <c r="AQ150" s="1">
        <f>ABS(IK_diagnostics_degrees__3[[#This Row],[Column21]]-U149)</f>
        <v>0.22831199999999996</v>
      </c>
      <c r="AU150" s="3"/>
    </row>
    <row r="151" spans="1:47" x14ac:dyDescent="0.25">
      <c r="A151" s="1" t="s">
        <v>22</v>
      </c>
      <c r="B151" s="1">
        <v>1.54264</v>
      </c>
      <c r="C151" s="2">
        <v>4.64419E-5</v>
      </c>
      <c r="D151" s="1" t="s">
        <v>22</v>
      </c>
      <c r="E151" s="1">
        <v>1.4156500000000001</v>
      </c>
      <c r="F151" s="1" t="s">
        <v>22</v>
      </c>
      <c r="G151" s="1">
        <v>0.87303799999999998</v>
      </c>
      <c r="H151" s="1">
        <v>1.7643599999999999</v>
      </c>
      <c r="I151" s="1">
        <v>0.87386399999999997</v>
      </c>
      <c r="J151" s="1">
        <v>8.1940899999999997E-2</v>
      </c>
      <c r="K151" s="1">
        <v>1.3883099999999999</v>
      </c>
      <c r="L151" s="1">
        <v>0.55857599999999996</v>
      </c>
      <c r="M151" s="1">
        <v>1.23367</v>
      </c>
      <c r="N151" s="1" t="s">
        <v>22</v>
      </c>
      <c r="O151" s="1">
        <v>0.15621199999999999</v>
      </c>
      <c r="P151" s="1">
        <v>0.199658</v>
      </c>
      <c r="Q151" s="1" t="s">
        <v>22</v>
      </c>
      <c r="R151" s="1">
        <v>1.88365</v>
      </c>
      <c r="S151" s="1" t="s">
        <v>22</v>
      </c>
      <c r="T151" s="1">
        <v>1.1550199999999999</v>
      </c>
      <c r="U151" s="1">
        <v>0.61910100000000001</v>
      </c>
      <c r="V151" s="1" t="s">
        <v>23</v>
      </c>
      <c r="W151" s="1">
        <f>ABS(IK_diagnostics_degrees__3[[#This Row],[Column1]]-A150)</f>
        <v>0</v>
      </c>
      <c r="X151" s="1">
        <f>ABS(IK_diagnostics_degrees__3[[#This Row],[Column2]]-B150)</f>
        <v>6.2000000000006494E-4</v>
      </c>
      <c r="Y151" s="1">
        <f>ABS(IK_diagnostics_degrees__3[[#This Row],[Column3]]-C150)</f>
        <v>4.64419E-5</v>
      </c>
      <c r="Z151" s="1">
        <f>ABS(IK_diagnostics_degrees__3[[#This Row],[Column4]]-D150)</f>
        <v>2.75918E-3</v>
      </c>
      <c r="AA151" s="1">
        <f>ABS(IK_diagnostics_degrees__3[[#This Row],[Column5]]-E150)</f>
        <v>0.20117999999999991</v>
      </c>
      <c r="AB151" s="1">
        <f>ABS(IK_diagnostics_degrees__3[[#This Row],[Column6]]-F150)</f>
        <v>0</v>
      </c>
      <c r="AC151" s="1">
        <f>ABS(IK_diagnostics_degrees__3[[#This Row],[Column7]]-G150)</f>
        <v>2.7469999999999994E-2</v>
      </c>
      <c r="AD151" s="1">
        <f>ABS(IK_diagnostics_degrees__3[[#This Row],[Column8]]-H150)</f>
        <v>9.4280000000000141E-2</v>
      </c>
      <c r="AE151" s="1">
        <f>ABS(IK_diagnostics_degrees__3[[#This Row],[Column9]]-I150)</f>
        <v>5.8706999999999954E-2</v>
      </c>
      <c r="AF151" s="1">
        <f>ABS(IK_diagnostics_degrees__3[[#This Row],[Column10]]-J150)</f>
        <v>1.0168099999999999E-2</v>
      </c>
      <c r="AG151" s="1">
        <f>ABS(IK_diagnostics_degrees__3[[#This Row],[Column11]]-K150)</f>
        <v>4.2839999999999989E-2</v>
      </c>
      <c r="AH151" s="1">
        <f>ABS(IK_diagnostics_degrees__3[[#This Row],[Column12]]-L150)</f>
        <v>0.25646099999999994</v>
      </c>
      <c r="AI151" s="1">
        <f>ABS(IK_diagnostics_degrees__3[[#This Row],[Column13]]-M150)</f>
        <v>1.1561361000000001</v>
      </c>
      <c r="AJ151" s="1">
        <f>ABS(IK_diagnostics_degrees__3[[#This Row],[Column14]]-N150)</f>
        <v>0</v>
      </c>
      <c r="AK151" s="1">
        <f>ABS(IK_diagnostics_degrees__3[[#This Row],[Column15]]-O150)</f>
        <v>0.21398300000000001</v>
      </c>
      <c r="AL151" s="1">
        <f>ABS(IK_diagnostics_degrees__3[[#This Row],[Column16]]-P150)</f>
        <v>0.16426479999999999</v>
      </c>
      <c r="AM151" s="1">
        <f>ABS(IK_diagnostics_degrees__3[[#This Row],[Column17]]-Q150)</f>
        <v>0</v>
      </c>
      <c r="AN151" s="1">
        <f>ABS(IK_diagnostics_degrees__3[[#This Row],[Column18]]-R150)</f>
        <v>0.33542000000000005</v>
      </c>
      <c r="AO151" s="1">
        <f>ABS(IK_diagnostics_degrees__3[[#This Row],[Column19]]-S150)</f>
        <v>0</v>
      </c>
      <c r="AP151" s="1">
        <f>ABS(IK_diagnostics_degrees__3[[#This Row],[Column20]]-T150)</f>
        <v>0.24037499999999989</v>
      </c>
      <c r="AQ151" s="1">
        <f>ABS(IK_diagnostics_degrees__3[[#This Row],[Column21]]-U150)</f>
        <v>3.7042999999999937E-2</v>
      </c>
      <c r="AU151" s="4"/>
    </row>
    <row r="152" spans="1:47" x14ac:dyDescent="0.25">
      <c r="A152" s="1" t="s">
        <v>22</v>
      </c>
      <c r="B152" s="1">
        <v>1.5553699999999999</v>
      </c>
      <c r="C152" s="1" t="s">
        <v>22</v>
      </c>
      <c r="D152" s="1" t="s">
        <v>22</v>
      </c>
      <c r="E152" s="1">
        <v>1.4370099999999999</v>
      </c>
      <c r="F152" s="1" t="s">
        <v>22</v>
      </c>
      <c r="G152" s="1">
        <v>0.88822999999999996</v>
      </c>
      <c r="H152" s="1">
        <v>1.7814399999999999</v>
      </c>
      <c r="I152" s="1">
        <v>0.87570400000000004</v>
      </c>
      <c r="J152" s="1">
        <v>1.1256499999999999E-2</v>
      </c>
      <c r="K152" s="1">
        <v>1.4942899999999999</v>
      </c>
      <c r="L152" s="1">
        <v>0.57476499999999997</v>
      </c>
      <c r="M152" s="1">
        <v>1.3567800000000001</v>
      </c>
      <c r="N152" s="1" t="s">
        <v>22</v>
      </c>
      <c r="O152" s="1">
        <v>0.396256</v>
      </c>
      <c r="P152" s="1">
        <v>0.252608</v>
      </c>
      <c r="Q152" s="1" t="s">
        <v>22</v>
      </c>
      <c r="R152" s="1">
        <v>1.8878699999999999</v>
      </c>
      <c r="S152" s="1" t="s">
        <v>22</v>
      </c>
      <c r="T152" s="1">
        <v>0.96552700000000002</v>
      </c>
      <c r="U152" s="1">
        <v>0.64284699999999995</v>
      </c>
      <c r="V152" s="1" t="s">
        <v>23</v>
      </c>
      <c r="W152" s="1">
        <f>ABS(IK_diagnostics_degrees__3[[#This Row],[Column1]]-A151)</f>
        <v>0</v>
      </c>
      <c r="X152" s="1">
        <f>ABS(IK_diagnostics_degrees__3[[#This Row],[Column2]]-B151)</f>
        <v>1.2729999999999908E-2</v>
      </c>
      <c r="Y152" s="1">
        <f>ABS(IK_diagnostics_degrees__3[[#This Row],[Column3]]-C151)</f>
        <v>4.64419E-5</v>
      </c>
      <c r="Z152" s="1">
        <f>ABS(IK_diagnostics_degrees__3[[#This Row],[Column4]]-D151)</f>
        <v>0</v>
      </c>
      <c r="AA152" s="1">
        <f>ABS(IK_diagnostics_degrees__3[[#This Row],[Column5]]-E151)</f>
        <v>2.1359999999999824E-2</v>
      </c>
      <c r="AB152" s="1">
        <f>ABS(IK_diagnostics_degrees__3[[#This Row],[Column6]]-F151)</f>
        <v>0</v>
      </c>
      <c r="AC152" s="1">
        <f>ABS(IK_diagnostics_degrees__3[[#This Row],[Column7]]-G151)</f>
        <v>1.5191999999999983E-2</v>
      </c>
      <c r="AD152" s="1">
        <f>ABS(IK_diagnostics_degrees__3[[#This Row],[Column8]]-H151)</f>
        <v>1.7079999999999984E-2</v>
      </c>
      <c r="AE152" s="1">
        <f>ABS(IK_diagnostics_degrees__3[[#This Row],[Column9]]-I151)</f>
        <v>1.8400000000000638E-3</v>
      </c>
      <c r="AF152" s="1">
        <f>ABS(IK_diagnostics_degrees__3[[#This Row],[Column10]]-J151)</f>
        <v>7.0684399999999994E-2</v>
      </c>
      <c r="AG152" s="1">
        <f>ABS(IK_diagnostics_degrees__3[[#This Row],[Column11]]-K151)</f>
        <v>0.10597999999999996</v>
      </c>
      <c r="AH152" s="1">
        <f>ABS(IK_diagnostics_degrees__3[[#This Row],[Column12]]-L151)</f>
        <v>1.6189000000000009E-2</v>
      </c>
      <c r="AI152" s="1">
        <f>ABS(IK_diagnostics_degrees__3[[#This Row],[Column13]]-M151)</f>
        <v>0.12311000000000005</v>
      </c>
      <c r="AJ152" s="1">
        <f>ABS(IK_diagnostics_degrees__3[[#This Row],[Column14]]-N151)</f>
        <v>0</v>
      </c>
      <c r="AK152" s="1">
        <f>ABS(IK_diagnostics_degrees__3[[#This Row],[Column15]]-O151)</f>
        <v>0.24004400000000001</v>
      </c>
      <c r="AL152" s="1">
        <f>ABS(IK_diagnostics_degrees__3[[#This Row],[Column16]]-P151)</f>
        <v>5.2949999999999997E-2</v>
      </c>
      <c r="AM152" s="1">
        <f>ABS(IK_diagnostics_degrees__3[[#This Row],[Column17]]-Q151)</f>
        <v>0</v>
      </c>
      <c r="AN152" s="1">
        <f>ABS(IK_diagnostics_degrees__3[[#This Row],[Column18]]-R151)</f>
        <v>4.2199999999998905E-3</v>
      </c>
      <c r="AO152" s="1">
        <f>ABS(IK_diagnostics_degrees__3[[#This Row],[Column19]]-S151)</f>
        <v>0</v>
      </c>
      <c r="AP152" s="1">
        <f>ABS(IK_diagnostics_degrees__3[[#This Row],[Column20]]-T151)</f>
        <v>0.18949299999999991</v>
      </c>
      <c r="AQ152" s="1">
        <f>ABS(IK_diagnostics_degrees__3[[#This Row],[Column21]]-U151)</f>
        <v>2.3745999999999934E-2</v>
      </c>
      <c r="AU152" s="3"/>
    </row>
    <row r="153" spans="1:47" x14ac:dyDescent="0.25">
      <c r="A153" s="1" t="s">
        <v>22</v>
      </c>
      <c r="B153" s="1">
        <v>1.56026</v>
      </c>
      <c r="C153" s="1" t="s">
        <v>22</v>
      </c>
      <c r="D153" s="1" t="s">
        <v>22</v>
      </c>
      <c r="E153" s="1">
        <v>1.4376500000000001</v>
      </c>
      <c r="F153" s="1" t="s">
        <v>22</v>
      </c>
      <c r="G153" s="1">
        <v>0.885992</v>
      </c>
      <c r="H153" s="1">
        <v>1.77698</v>
      </c>
      <c r="I153" s="1">
        <v>0.89188900000000004</v>
      </c>
      <c r="J153" s="1">
        <v>8.88451E-3</v>
      </c>
      <c r="K153" s="1">
        <v>1.5037799999999999</v>
      </c>
      <c r="L153" s="1">
        <v>0.57442000000000004</v>
      </c>
      <c r="M153" s="1">
        <v>1.4165099999999999</v>
      </c>
      <c r="N153" s="1" t="s">
        <v>22</v>
      </c>
      <c r="O153" s="1">
        <v>0.41553000000000001</v>
      </c>
      <c r="P153" s="1">
        <v>0.28211599999999998</v>
      </c>
      <c r="Q153" s="1" t="s">
        <v>22</v>
      </c>
      <c r="R153" s="1">
        <v>1.89527</v>
      </c>
      <c r="S153" s="1" t="s">
        <v>22</v>
      </c>
      <c r="T153" s="1">
        <v>0.93162900000000004</v>
      </c>
      <c r="U153" s="1">
        <v>0.63615999999999995</v>
      </c>
      <c r="V153" s="1" t="s">
        <v>23</v>
      </c>
      <c r="W153" s="1">
        <f>ABS(IK_diagnostics_degrees__3[[#This Row],[Column1]]-A152)</f>
        <v>0</v>
      </c>
      <c r="X153" s="1">
        <f>ABS(IK_diagnostics_degrees__3[[#This Row],[Column2]]-B152)</f>
        <v>4.890000000000061E-3</v>
      </c>
      <c r="Y153" s="1">
        <f>ABS(IK_diagnostics_degrees__3[[#This Row],[Column3]]-C152)</f>
        <v>0</v>
      </c>
      <c r="Z153" s="1">
        <f>ABS(IK_diagnostics_degrees__3[[#This Row],[Column4]]-D152)</f>
        <v>0</v>
      </c>
      <c r="AA153" s="1">
        <f>ABS(IK_diagnostics_degrees__3[[#This Row],[Column5]]-E152)</f>
        <v>6.4000000000019597E-4</v>
      </c>
      <c r="AB153" s="1">
        <f>ABS(IK_diagnostics_degrees__3[[#This Row],[Column6]]-F152)</f>
        <v>0</v>
      </c>
      <c r="AC153" s="1">
        <f>ABS(IK_diagnostics_degrees__3[[#This Row],[Column7]]-G152)</f>
        <v>2.2379999999999622E-3</v>
      </c>
      <c r="AD153" s="1">
        <f>ABS(IK_diagnostics_degrees__3[[#This Row],[Column8]]-H152)</f>
        <v>4.4599999999999085E-3</v>
      </c>
      <c r="AE153" s="1">
        <f>ABS(IK_diagnostics_degrees__3[[#This Row],[Column9]]-I152)</f>
        <v>1.6185000000000005E-2</v>
      </c>
      <c r="AF153" s="1">
        <f>ABS(IK_diagnostics_degrees__3[[#This Row],[Column10]]-J152)</f>
        <v>2.3719899999999992E-3</v>
      </c>
      <c r="AG153" s="1">
        <f>ABS(IK_diagnostics_degrees__3[[#This Row],[Column11]]-K152)</f>
        <v>9.4899999999999984E-3</v>
      </c>
      <c r="AH153" s="1">
        <f>ABS(IK_diagnostics_degrees__3[[#This Row],[Column12]]-L152)</f>
        <v>3.449999999999287E-4</v>
      </c>
      <c r="AI153" s="1">
        <f>ABS(IK_diagnostics_degrees__3[[#This Row],[Column13]]-M152)</f>
        <v>5.9729999999999839E-2</v>
      </c>
      <c r="AJ153" s="1">
        <f>ABS(IK_diagnostics_degrees__3[[#This Row],[Column14]]-N152)</f>
        <v>0</v>
      </c>
      <c r="AK153" s="1">
        <f>ABS(IK_diagnostics_degrees__3[[#This Row],[Column15]]-O152)</f>
        <v>1.9274000000000013E-2</v>
      </c>
      <c r="AL153" s="1">
        <f>ABS(IK_diagnostics_degrees__3[[#This Row],[Column16]]-P152)</f>
        <v>2.9507999999999979E-2</v>
      </c>
      <c r="AM153" s="1">
        <f>ABS(IK_diagnostics_degrees__3[[#This Row],[Column17]]-Q152)</f>
        <v>0</v>
      </c>
      <c r="AN153" s="1">
        <f>ABS(IK_diagnostics_degrees__3[[#This Row],[Column18]]-R152)</f>
        <v>7.4000000000000732E-3</v>
      </c>
      <c r="AO153" s="1">
        <f>ABS(IK_diagnostics_degrees__3[[#This Row],[Column19]]-S152)</f>
        <v>0</v>
      </c>
      <c r="AP153" s="1">
        <f>ABS(IK_diagnostics_degrees__3[[#This Row],[Column20]]-T152)</f>
        <v>3.3897999999999984E-2</v>
      </c>
      <c r="AQ153" s="1">
        <f>ABS(IK_diagnostics_degrees__3[[#This Row],[Column21]]-U152)</f>
        <v>6.6869999999999985E-3</v>
      </c>
      <c r="AU153" s="4"/>
    </row>
    <row r="154" spans="1:47" x14ac:dyDescent="0.25">
      <c r="A154" s="1" t="s">
        <v>22</v>
      </c>
      <c r="B154" s="1">
        <v>1.5344</v>
      </c>
      <c r="C154" s="1">
        <v>2.8003900000000002E-2</v>
      </c>
      <c r="D154" s="1">
        <v>2.20344E-4</v>
      </c>
      <c r="E154" s="1">
        <v>1.4406099999999999</v>
      </c>
      <c r="F154" s="1" t="s">
        <v>22</v>
      </c>
      <c r="G154" s="1">
        <v>1.2850999999999999</v>
      </c>
      <c r="H154" s="1">
        <v>1.3337300000000001</v>
      </c>
      <c r="I154" s="1">
        <v>0.72502900000000003</v>
      </c>
      <c r="J154" s="1">
        <v>7.7278600000000003E-2</v>
      </c>
      <c r="K154" s="1">
        <v>1.57267</v>
      </c>
      <c r="L154" s="1">
        <v>0.41197800000000001</v>
      </c>
      <c r="M154" s="1" t="s">
        <v>22</v>
      </c>
      <c r="N154" s="1" t="s">
        <v>22</v>
      </c>
      <c r="O154" s="1">
        <v>0.497253</v>
      </c>
      <c r="P154" s="1">
        <v>0.18736700000000001</v>
      </c>
      <c r="Q154" s="1">
        <v>2.3569300000000001E-3</v>
      </c>
      <c r="R154" s="1">
        <v>2.1297000000000001</v>
      </c>
      <c r="S154" s="2">
        <v>2.5893100000000001E-5</v>
      </c>
      <c r="T154" s="1">
        <v>9.4724100000000006E-3</v>
      </c>
      <c r="U154" s="1">
        <v>1.2871699999999999</v>
      </c>
      <c r="V154" s="1" t="s">
        <v>23</v>
      </c>
      <c r="W154" s="1">
        <f>ABS(IK_diagnostics_degrees__3[[#This Row],[Column1]]-A153)</f>
        <v>0</v>
      </c>
      <c r="X154" s="1">
        <f>ABS(IK_diagnostics_degrees__3[[#This Row],[Column2]]-B153)</f>
        <v>2.5859999999999994E-2</v>
      </c>
      <c r="Y154" s="1">
        <f>ABS(IK_diagnostics_degrees__3[[#This Row],[Column3]]-C153)</f>
        <v>2.8003900000000002E-2</v>
      </c>
      <c r="Z154" s="1">
        <f>ABS(IK_diagnostics_degrees__3[[#This Row],[Column4]]-D153)</f>
        <v>2.20344E-4</v>
      </c>
      <c r="AA154" s="1">
        <f>ABS(IK_diagnostics_degrees__3[[#This Row],[Column5]]-E153)</f>
        <v>2.9599999999998516E-3</v>
      </c>
      <c r="AB154" s="1">
        <f>ABS(IK_diagnostics_degrees__3[[#This Row],[Column6]]-F153)</f>
        <v>0</v>
      </c>
      <c r="AC154" s="1">
        <f>ABS(IK_diagnostics_degrees__3[[#This Row],[Column7]]-G153)</f>
        <v>0.39910799999999991</v>
      </c>
      <c r="AD154" s="1">
        <f>ABS(IK_diagnostics_degrees__3[[#This Row],[Column8]]-H153)</f>
        <v>0.44324999999999992</v>
      </c>
      <c r="AE154" s="1">
        <f>ABS(IK_diagnostics_degrees__3[[#This Row],[Column9]]-I153)</f>
        <v>0.16686000000000001</v>
      </c>
      <c r="AF154" s="1">
        <f>ABS(IK_diagnostics_degrees__3[[#This Row],[Column10]]-J153)</f>
        <v>6.8394090000000005E-2</v>
      </c>
      <c r="AG154" s="1">
        <f>ABS(IK_diagnostics_degrees__3[[#This Row],[Column11]]-K153)</f>
        <v>6.8890000000000118E-2</v>
      </c>
      <c r="AH154" s="1">
        <f>ABS(IK_diagnostics_degrees__3[[#This Row],[Column12]]-L153)</f>
        <v>0.16244200000000003</v>
      </c>
      <c r="AI154" s="1">
        <f>ABS(IK_diagnostics_degrees__3[[#This Row],[Column13]]-M153)</f>
        <v>1.4165099999999999</v>
      </c>
      <c r="AJ154" s="1">
        <f>ABS(IK_diagnostics_degrees__3[[#This Row],[Column14]]-N153)</f>
        <v>0</v>
      </c>
      <c r="AK154" s="1">
        <f>ABS(IK_diagnostics_degrees__3[[#This Row],[Column15]]-O153)</f>
        <v>8.172299999999999E-2</v>
      </c>
      <c r="AL154" s="1">
        <f>ABS(IK_diagnostics_degrees__3[[#This Row],[Column16]]-P153)</f>
        <v>9.4748999999999972E-2</v>
      </c>
      <c r="AM154" s="1">
        <f>ABS(IK_diagnostics_degrees__3[[#This Row],[Column17]]-Q153)</f>
        <v>2.3569300000000001E-3</v>
      </c>
      <c r="AN154" s="1">
        <f>ABS(IK_diagnostics_degrees__3[[#This Row],[Column18]]-R153)</f>
        <v>0.23443000000000014</v>
      </c>
      <c r="AO154" s="1">
        <f>ABS(IK_diagnostics_degrees__3[[#This Row],[Column19]]-S153)</f>
        <v>2.5893100000000001E-5</v>
      </c>
      <c r="AP154" s="1">
        <f>ABS(IK_diagnostics_degrees__3[[#This Row],[Column20]]-T153)</f>
        <v>0.92215659000000005</v>
      </c>
      <c r="AQ154" s="1">
        <f>ABS(IK_diagnostics_degrees__3[[#This Row],[Column21]]-U153)</f>
        <v>0.65100999999999998</v>
      </c>
      <c r="AU154" s="3"/>
    </row>
    <row r="155" spans="1:47" x14ac:dyDescent="0.25">
      <c r="A155" s="1" t="s">
        <v>22</v>
      </c>
      <c r="B155" s="1">
        <v>1.16506</v>
      </c>
      <c r="C155" s="1" t="s">
        <v>22</v>
      </c>
      <c r="D155" s="1">
        <v>4.9646E-4</v>
      </c>
      <c r="E155" s="1">
        <v>2.18526</v>
      </c>
      <c r="F155" s="1">
        <v>1.992E-2</v>
      </c>
      <c r="G155" s="1">
        <v>1.48973</v>
      </c>
      <c r="H155" s="1">
        <v>1.26054</v>
      </c>
      <c r="I155" s="1">
        <v>1.03203</v>
      </c>
      <c r="J155" s="1">
        <v>5.6314199999999998E-3</v>
      </c>
      <c r="K155" s="1">
        <v>1.34842</v>
      </c>
      <c r="L155" s="1">
        <v>0.14655399999999999</v>
      </c>
      <c r="M155" s="1">
        <v>0.10022200000000001</v>
      </c>
      <c r="N155" s="1" t="s">
        <v>22</v>
      </c>
      <c r="O155" s="1">
        <v>0.231874</v>
      </c>
      <c r="P155" s="1">
        <v>0.86199599999999998</v>
      </c>
      <c r="Q155" s="1">
        <v>0.84623599999999999</v>
      </c>
      <c r="R155" s="1">
        <v>2.13707</v>
      </c>
      <c r="S155" s="2">
        <v>1.9516300000000002E-5</v>
      </c>
      <c r="T155" s="1">
        <v>0.124378</v>
      </c>
      <c r="U155" s="1">
        <v>1.5239400000000001</v>
      </c>
      <c r="V155" s="1" t="s">
        <v>23</v>
      </c>
      <c r="W155" s="1">
        <f>ABS(IK_diagnostics_degrees__3[[#This Row],[Column1]]-A154)</f>
        <v>0</v>
      </c>
      <c r="X155" s="1">
        <f>ABS(IK_diagnostics_degrees__3[[#This Row],[Column2]]-B154)</f>
        <v>0.36934</v>
      </c>
      <c r="Y155" s="1">
        <f>ABS(IK_diagnostics_degrees__3[[#This Row],[Column3]]-C154)</f>
        <v>2.8003900000000002E-2</v>
      </c>
      <c r="Z155" s="1">
        <f>ABS(IK_diagnostics_degrees__3[[#This Row],[Column4]]-D154)</f>
        <v>2.7611599999999997E-4</v>
      </c>
      <c r="AA155" s="1">
        <f>ABS(IK_diagnostics_degrees__3[[#This Row],[Column5]]-E154)</f>
        <v>0.74465000000000003</v>
      </c>
      <c r="AB155" s="1">
        <f>ABS(IK_diagnostics_degrees__3[[#This Row],[Column6]]-F154)</f>
        <v>1.992E-2</v>
      </c>
      <c r="AC155" s="1">
        <f>ABS(IK_diagnostics_degrees__3[[#This Row],[Column7]]-G154)</f>
        <v>0.20463000000000009</v>
      </c>
      <c r="AD155" s="1">
        <f>ABS(IK_diagnostics_degrees__3[[#This Row],[Column8]]-H154)</f>
        <v>7.3190000000000088E-2</v>
      </c>
      <c r="AE155" s="1">
        <f>ABS(IK_diagnostics_degrees__3[[#This Row],[Column9]]-I154)</f>
        <v>0.30700099999999997</v>
      </c>
      <c r="AF155" s="1">
        <f>ABS(IK_diagnostics_degrees__3[[#This Row],[Column10]]-J154)</f>
        <v>7.1647180000000005E-2</v>
      </c>
      <c r="AG155" s="1">
        <f>ABS(IK_diagnostics_degrees__3[[#This Row],[Column11]]-K154)</f>
        <v>0.22425000000000006</v>
      </c>
      <c r="AH155" s="1">
        <f>ABS(IK_diagnostics_degrees__3[[#This Row],[Column12]]-L154)</f>
        <v>0.26542399999999999</v>
      </c>
      <c r="AI155" s="1">
        <f>ABS(IK_diagnostics_degrees__3[[#This Row],[Column13]]-M154)</f>
        <v>0.10022200000000001</v>
      </c>
      <c r="AJ155" s="1">
        <f>ABS(IK_diagnostics_degrees__3[[#This Row],[Column14]]-N154)</f>
        <v>0</v>
      </c>
      <c r="AK155" s="1">
        <f>ABS(IK_diagnostics_degrees__3[[#This Row],[Column15]]-O154)</f>
        <v>0.26537900000000003</v>
      </c>
      <c r="AL155" s="1">
        <f>ABS(IK_diagnostics_degrees__3[[#This Row],[Column16]]-P154)</f>
        <v>0.67462899999999992</v>
      </c>
      <c r="AM155" s="1">
        <f>ABS(IK_diagnostics_degrees__3[[#This Row],[Column17]]-Q154)</f>
        <v>0.84387906999999995</v>
      </c>
      <c r="AN155" s="1">
        <f>ABS(IK_diagnostics_degrees__3[[#This Row],[Column18]]-R154)</f>
        <v>7.3699999999998766E-3</v>
      </c>
      <c r="AO155" s="1">
        <f>ABS(IK_diagnostics_degrees__3[[#This Row],[Column19]]-S154)</f>
        <v>6.3767999999999997E-6</v>
      </c>
      <c r="AP155" s="1">
        <f>ABS(IK_diagnostics_degrees__3[[#This Row],[Column20]]-T154)</f>
        <v>0.11490559</v>
      </c>
      <c r="AQ155" s="1">
        <f>ABS(IK_diagnostics_degrees__3[[#This Row],[Column21]]-U154)</f>
        <v>0.23677000000000015</v>
      </c>
      <c r="AU155" s="4"/>
    </row>
    <row r="156" spans="1:47" x14ac:dyDescent="0.25">
      <c r="A156" s="1" t="s">
        <v>22</v>
      </c>
      <c r="B156" s="1">
        <v>1.1550199999999999</v>
      </c>
      <c r="C156" s="1" t="s">
        <v>22</v>
      </c>
      <c r="D156" s="1">
        <v>3.9333E-4</v>
      </c>
      <c r="E156" s="1">
        <v>2.1935699999999998</v>
      </c>
      <c r="F156" s="2">
        <v>8.1238900000000006E-5</v>
      </c>
      <c r="G156" s="1">
        <v>1.4851399999999999</v>
      </c>
      <c r="H156" s="1">
        <v>1.3123800000000001</v>
      </c>
      <c r="I156" s="1">
        <v>1.0223100000000001</v>
      </c>
      <c r="J156" s="1">
        <v>2.3551599999999998E-3</v>
      </c>
      <c r="K156" s="1">
        <v>1.3563400000000001</v>
      </c>
      <c r="L156" s="1">
        <v>0.15465100000000001</v>
      </c>
      <c r="M156" s="1">
        <v>0.74559200000000003</v>
      </c>
      <c r="N156" s="1" t="s">
        <v>22</v>
      </c>
      <c r="O156" s="1">
        <v>0.217057</v>
      </c>
      <c r="P156" s="1">
        <v>0.87005900000000003</v>
      </c>
      <c r="Q156" s="1">
        <v>0.853684</v>
      </c>
      <c r="R156" s="1">
        <v>2.1458200000000001</v>
      </c>
      <c r="S156" s="1" t="s">
        <v>22</v>
      </c>
      <c r="T156" s="1">
        <v>0.149759</v>
      </c>
      <c r="U156" s="1">
        <v>1.52288</v>
      </c>
      <c r="V156" s="1" t="s">
        <v>23</v>
      </c>
      <c r="W156" s="1">
        <f>ABS(IK_diagnostics_degrees__3[[#This Row],[Column1]]-A155)</f>
        <v>0</v>
      </c>
      <c r="X156" s="1">
        <f>ABS(IK_diagnostics_degrees__3[[#This Row],[Column2]]-B155)</f>
        <v>1.0040000000000049E-2</v>
      </c>
      <c r="Y156" s="1">
        <f>ABS(IK_diagnostics_degrees__3[[#This Row],[Column3]]-C155)</f>
        <v>0</v>
      </c>
      <c r="Z156" s="1">
        <f>ABS(IK_diagnostics_degrees__3[[#This Row],[Column4]]-D155)</f>
        <v>1.0313E-4</v>
      </c>
      <c r="AA156" s="1">
        <f>ABS(IK_diagnostics_degrees__3[[#This Row],[Column5]]-E155)</f>
        <v>8.3099999999998175E-3</v>
      </c>
      <c r="AB156" s="1">
        <f>ABS(IK_diagnostics_degrees__3[[#This Row],[Column6]]-F155)</f>
        <v>1.9838761100000001E-2</v>
      </c>
      <c r="AC156" s="1">
        <f>ABS(IK_diagnostics_degrees__3[[#This Row],[Column7]]-G155)</f>
        <v>4.590000000000094E-3</v>
      </c>
      <c r="AD156" s="1">
        <f>ABS(IK_diagnostics_degrees__3[[#This Row],[Column8]]-H155)</f>
        <v>5.1840000000000108E-2</v>
      </c>
      <c r="AE156" s="1">
        <f>ABS(IK_diagnostics_degrees__3[[#This Row],[Column9]]-I155)</f>
        <v>9.7199999999999509E-3</v>
      </c>
      <c r="AF156" s="1">
        <f>ABS(IK_diagnostics_degrees__3[[#This Row],[Column10]]-J155)</f>
        <v>3.27626E-3</v>
      </c>
      <c r="AG156" s="1">
        <f>ABS(IK_diagnostics_degrees__3[[#This Row],[Column11]]-K155)</f>
        <v>7.9200000000001491E-3</v>
      </c>
      <c r="AH156" s="1">
        <f>ABS(IK_diagnostics_degrees__3[[#This Row],[Column12]]-L155)</f>
        <v>8.0970000000000208E-3</v>
      </c>
      <c r="AI156" s="1">
        <f>ABS(IK_diagnostics_degrees__3[[#This Row],[Column13]]-M155)</f>
        <v>0.64537</v>
      </c>
      <c r="AJ156" s="1">
        <f>ABS(IK_diagnostics_degrees__3[[#This Row],[Column14]]-N155)</f>
        <v>0</v>
      </c>
      <c r="AK156" s="1">
        <f>ABS(IK_diagnostics_degrees__3[[#This Row],[Column15]]-O155)</f>
        <v>1.4816999999999997E-2</v>
      </c>
      <c r="AL156" s="1">
        <f>ABS(IK_diagnostics_degrees__3[[#This Row],[Column16]]-P155)</f>
        <v>8.0630000000000424E-3</v>
      </c>
      <c r="AM156" s="1">
        <f>ABS(IK_diagnostics_degrees__3[[#This Row],[Column17]]-Q155)</f>
        <v>7.4480000000000102E-3</v>
      </c>
      <c r="AN156" s="1">
        <f>ABS(IK_diagnostics_degrees__3[[#This Row],[Column18]]-R155)</f>
        <v>8.7500000000000355E-3</v>
      </c>
      <c r="AO156" s="1">
        <f>ABS(IK_diagnostics_degrees__3[[#This Row],[Column19]]-S155)</f>
        <v>1.9516300000000002E-5</v>
      </c>
      <c r="AP156" s="1">
        <f>ABS(IK_diagnostics_degrees__3[[#This Row],[Column20]]-T155)</f>
        <v>2.5381000000000001E-2</v>
      </c>
      <c r="AQ156" s="1">
        <f>ABS(IK_diagnostics_degrees__3[[#This Row],[Column21]]-U155)</f>
        <v>1.0600000000000609E-3</v>
      </c>
      <c r="AU156" s="3"/>
    </row>
    <row r="157" spans="1:47" x14ac:dyDescent="0.25">
      <c r="A157" s="1" t="s">
        <v>22</v>
      </c>
      <c r="B157" s="1">
        <v>1.15818</v>
      </c>
      <c r="C157" s="1" t="s">
        <v>22</v>
      </c>
      <c r="D157" s="1">
        <v>2.7543400000000002E-4</v>
      </c>
      <c r="E157" s="1">
        <v>2.2096200000000001</v>
      </c>
      <c r="F157" s="2">
        <v>7.3317000000000002E-9</v>
      </c>
      <c r="G157" s="1">
        <v>1.48071</v>
      </c>
      <c r="H157" s="1">
        <v>1.3420399999999999</v>
      </c>
      <c r="I157" s="1">
        <v>0.99640899999999999</v>
      </c>
      <c r="J157" s="1">
        <v>2.7436299999999999E-3</v>
      </c>
      <c r="K157" s="1">
        <v>1.37436</v>
      </c>
      <c r="L157" s="1">
        <v>0.17793100000000001</v>
      </c>
      <c r="M157" s="1">
        <v>1.0156499999999999</v>
      </c>
      <c r="N157" s="1" t="s">
        <v>22</v>
      </c>
      <c r="O157" s="1">
        <v>0.21260499999999999</v>
      </c>
      <c r="P157" s="1">
        <v>0.85399199999999997</v>
      </c>
      <c r="Q157" s="1">
        <v>0.84321299999999999</v>
      </c>
      <c r="R157" s="1">
        <v>2.1128100000000001</v>
      </c>
      <c r="S157" s="1" t="s">
        <v>22</v>
      </c>
      <c r="T157" s="1">
        <v>0.16248199999999999</v>
      </c>
      <c r="U157" s="1">
        <v>1.4528799999999999</v>
      </c>
      <c r="V157" s="1" t="s">
        <v>23</v>
      </c>
      <c r="W157" s="1">
        <f>ABS(IK_diagnostics_degrees__3[[#This Row],[Column1]]-A156)</f>
        <v>0</v>
      </c>
      <c r="X157" s="1">
        <f>ABS(IK_diagnostics_degrees__3[[#This Row],[Column2]]-B156)</f>
        <v>3.1600000000000517E-3</v>
      </c>
      <c r="Y157" s="1">
        <f>ABS(IK_diagnostics_degrees__3[[#This Row],[Column3]]-C156)</f>
        <v>0</v>
      </c>
      <c r="Z157" s="1">
        <f>ABS(IK_diagnostics_degrees__3[[#This Row],[Column4]]-D156)</f>
        <v>1.1789599999999998E-4</v>
      </c>
      <c r="AA157" s="1">
        <f>ABS(IK_diagnostics_degrees__3[[#This Row],[Column5]]-E156)</f>
        <v>1.6050000000000342E-2</v>
      </c>
      <c r="AB157" s="1">
        <f>ABS(IK_diagnostics_degrees__3[[#This Row],[Column6]]-F156)</f>
        <v>8.1231568300000004E-5</v>
      </c>
      <c r="AC157" s="1">
        <f>ABS(IK_diagnostics_degrees__3[[#This Row],[Column7]]-G156)</f>
        <v>4.429999999999934E-3</v>
      </c>
      <c r="AD157" s="1">
        <f>ABS(IK_diagnostics_degrees__3[[#This Row],[Column8]]-H156)</f>
        <v>2.9659999999999798E-2</v>
      </c>
      <c r="AE157" s="1">
        <f>ABS(IK_diagnostics_degrees__3[[#This Row],[Column9]]-I156)</f>
        <v>2.5901000000000063E-2</v>
      </c>
      <c r="AF157" s="1">
        <f>ABS(IK_diagnostics_degrees__3[[#This Row],[Column10]]-J156)</f>
        <v>3.8847000000000013E-4</v>
      </c>
      <c r="AG157" s="1">
        <f>ABS(IK_diagnostics_degrees__3[[#This Row],[Column11]]-K156)</f>
        <v>1.8019999999999925E-2</v>
      </c>
      <c r="AH157" s="1">
        <f>ABS(IK_diagnostics_degrees__3[[#This Row],[Column12]]-L156)</f>
        <v>2.3279999999999995E-2</v>
      </c>
      <c r="AI157" s="1">
        <f>ABS(IK_diagnostics_degrees__3[[#This Row],[Column13]]-M156)</f>
        <v>0.27005799999999991</v>
      </c>
      <c r="AJ157" s="1">
        <f>ABS(IK_diagnostics_degrees__3[[#This Row],[Column14]]-N156)</f>
        <v>0</v>
      </c>
      <c r="AK157" s="1">
        <f>ABS(IK_diagnostics_degrees__3[[#This Row],[Column15]]-O156)</f>
        <v>4.4520000000000115E-3</v>
      </c>
      <c r="AL157" s="1">
        <f>ABS(IK_diagnostics_degrees__3[[#This Row],[Column16]]-P156)</f>
        <v>1.6067000000000053E-2</v>
      </c>
      <c r="AM157" s="1">
        <f>ABS(IK_diagnostics_degrees__3[[#This Row],[Column17]]-Q156)</f>
        <v>1.0471000000000008E-2</v>
      </c>
      <c r="AN157" s="1">
        <f>ABS(IK_diagnostics_degrees__3[[#This Row],[Column18]]-R156)</f>
        <v>3.3009999999999984E-2</v>
      </c>
      <c r="AO157" s="1">
        <f>ABS(IK_diagnostics_degrees__3[[#This Row],[Column19]]-S156)</f>
        <v>0</v>
      </c>
      <c r="AP157" s="1">
        <f>ABS(IK_diagnostics_degrees__3[[#This Row],[Column20]]-T156)</f>
        <v>1.2722999999999984E-2</v>
      </c>
      <c r="AQ157" s="1">
        <f>ABS(IK_diagnostics_degrees__3[[#This Row],[Column21]]-U156)</f>
        <v>7.0000000000000062E-2</v>
      </c>
      <c r="AU157" s="4"/>
    </row>
    <row r="158" spans="1:47" x14ac:dyDescent="0.25">
      <c r="A158" s="1" t="s">
        <v>22</v>
      </c>
      <c r="B158" s="1">
        <v>1.1624000000000001</v>
      </c>
      <c r="C158" s="1" t="s">
        <v>22</v>
      </c>
      <c r="D158" s="1">
        <v>3.6159799999999998E-4</v>
      </c>
      <c r="E158" s="1">
        <v>2.2110500000000002</v>
      </c>
      <c r="F158" s="1" t="s">
        <v>22</v>
      </c>
      <c r="G158" s="1">
        <v>1.4763299999999999</v>
      </c>
      <c r="H158" s="1">
        <v>1.34721</v>
      </c>
      <c r="I158" s="1">
        <v>1.0053399999999999</v>
      </c>
      <c r="J158" s="1">
        <v>3.4654199999999999E-3</v>
      </c>
      <c r="K158" s="1">
        <v>1.3807199999999999</v>
      </c>
      <c r="L158" s="1">
        <v>0.175923</v>
      </c>
      <c r="M158" s="1">
        <v>1.1168899999999999</v>
      </c>
      <c r="N158" s="1" t="s">
        <v>22</v>
      </c>
      <c r="O158" s="1">
        <v>0.213085</v>
      </c>
      <c r="P158" s="1">
        <v>0.85654699999999995</v>
      </c>
      <c r="Q158" s="1">
        <v>0.85427399999999998</v>
      </c>
      <c r="R158" s="1">
        <v>2.11192</v>
      </c>
      <c r="S158" s="1" t="s">
        <v>22</v>
      </c>
      <c r="T158" s="1">
        <v>3.5302199999999999E-2</v>
      </c>
      <c r="U158" s="1">
        <v>1.44126</v>
      </c>
      <c r="V158" s="1" t="s">
        <v>23</v>
      </c>
      <c r="W158" s="1">
        <f>ABS(IK_diagnostics_degrees__3[[#This Row],[Column1]]-A157)</f>
        <v>0</v>
      </c>
      <c r="X158" s="1">
        <f>ABS(IK_diagnostics_degrees__3[[#This Row],[Column2]]-B157)</f>
        <v>4.2200000000001125E-3</v>
      </c>
      <c r="Y158" s="1">
        <f>ABS(IK_diagnostics_degrees__3[[#This Row],[Column3]]-C157)</f>
        <v>0</v>
      </c>
      <c r="Z158" s="1">
        <f>ABS(IK_diagnostics_degrees__3[[#This Row],[Column4]]-D157)</f>
        <v>8.6163999999999956E-5</v>
      </c>
      <c r="AA158" s="1">
        <f>ABS(IK_diagnostics_degrees__3[[#This Row],[Column5]]-E157)</f>
        <v>1.4300000000000423E-3</v>
      </c>
      <c r="AB158" s="1">
        <f>ABS(IK_diagnostics_degrees__3[[#This Row],[Column6]]-F157)</f>
        <v>7.3317000000000002E-9</v>
      </c>
      <c r="AC158" s="1">
        <f>ABS(IK_diagnostics_degrees__3[[#This Row],[Column7]]-G157)</f>
        <v>4.3800000000000505E-3</v>
      </c>
      <c r="AD158" s="1">
        <f>ABS(IK_diagnostics_degrees__3[[#This Row],[Column8]]-H157)</f>
        <v>5.1700000000001189E-3</v>
      </c>
      <c r="AE158" s="1">
        <f>ABS(IK_diagnostics_degrees__3[[#This Row],[Column9]]-I157)</f>
        <v>8.9309999999999112E-3</v>
      </c>
      <c r="AF158" s="1">
        <f>ABS(IK_diagnostics_degrees__3[[#This Row],[Column10]]-J157)</f>
        <v>7.2178999999999993E-4</v>
      </c>
      <c r="AG158" s="1">
        <f>ABS(IK_diagnostics_degrees__3[[#This Row],[Column11]]-K157)</f>
        <v>6.3599999999999213E-3</v>
      </c>
      <c r="AH158" s="1">
        <f>ABS(IK_diagnostics_degrees__3[[#This Row],[Column12]]-L157)</f>
        <v>2.0080000000000098E-3</v>
      </c>
      <c r="AI158" s="1">
        <f>ABS(IK_diagnostics_degrees__3[[#This Row],[Column13]]-M157)</f>
        <v>0.10124</v>
      </c>
      <c r="AJ158" s="1">
        <f>ABS(IK_diagnostics_degrees__3[[#This Row],[Column14]]-N157)</f>
        <v>0</v>
      </c>
      <c r="AK158" s="1">
        <f>ABS(IK_diagnostics_degrees__3[[#This Row],[Column15]]-O157)</f>
        <v>4.800000000000082E-4</v>
      </c>
      <c r="AL158" s="1">
        <f>ABS(IK_diagnostics_degrees__3[[#This Row],[Column16]]-P157)</f>
        <v>2.554999999999974E-3</v>
      </c>
      <c r="AM158" s="1">
        <f>ABS(IK_diagnostics_degrees__3[[#This Row],[Column17]]-Q157)</f>
        <v>1.1060999999999988E-2</v>
      </c>
      <c r="AN158" s="1">
        <f>ABS(IK_diagnostics_degrees__3[[#This Row],[Column18]]-R157)</f>
        <v>8.9000000000005741E-4</v>
      </c>
      <c r="AO158" s="1">
        <f>ABS(IK_diagnostics_degrees__3[[#This Row],[Column19]]-S157)</f>
        <v>0</v>
      </c>
      <c r="AP158" s="1">
        <f>ABS(IK_diagnostics_degrees__3[[#This Row],[Column20]]-T157)</f>
        <v>0.12717979999999998</v>
      </c>
      <c r="AQ158" s="1">
        <f>ABS(IK_diagnostics_degrees__3[[#This Row],[Column21]]-U157)</f>
        <v>1.1619999999999964E-2</v>
      </c>
      <c r="AU158" s="3"/>
    </row>
    <row r="159" spans="1:47" x14ac:dyDescent="0.25">
      <c r="A159" s="1" t="s">
        <v>22</v>
      </c>
      <c r="B159" s="1">
        <v>1.4975799999999999</v>
      </c>
      <c r="C159" s="1" t="s">
        <v>22</v>
      </c>
      <c r="D159" s="1" t="s">
        <v>22</v>
      </c>
      <c r="E159" s="1">
        <v>1.4592400000000001</v>
      </c>
      <c r="F159" s="1">
        <v>3.6872799999999997E-2</v>
      </c>
      <c r="G159" s="1">
        <v>0.41955999999999999</v>
      </c>
      <c r="H159" s="1">
        <v>2.57124</v>
      </c>
      <c r="I159" s="1">
        <v>0.83071499999999998</v>
      </c>
      <c r="J159" s="1">
        <v>2.19951E-2</v>
      </c>
      <c r="K159" s="1">
        <v>1.9799199999999999</v>
      </c>
      <c r="L159" s="1">
        <v>0.100134</v>
      </c>
      <c r="M159" s="1">
        <v>2.47559</v>
      </c>
      <c r="N159" s="1">
        <v>1.36774</v>
      </c>
      <c r="O159" s="1">
        <v>0.265791</v>
      </c>
      <c r="P159" s="1" t="s">
        <v>22</v>
      </c>
      <c r="Q159" s="1">
        <v>2.7618E-2</v>
      </c>
      <c r="R159" s="1">
        <v>1.5768200000000001</v>
      </c>
      <c r="S159" s="1">
        <v>1.4494699999999999E-2</v>
      </c>
      <c r="T159" s="2">
        <v>1.3321499999999999E-5</v>
      </c>
      <c r="U159" s="1">
        <v>0.486207</v>
      </c>
      <c r="V159" s="1" t="s">
        <v>23</v>
      </c>
      <c r="W159" s="1">
        <f>ABS(IK_diagnostics_degrees__3[[#This Row],[Column1]]-A158)</f>
        <v>0</v>
      </c>
      <c r="X159" s="1">
        <f>ABS(IK_diagnostics_degrees__3[[#This Row],[Column2]]-B158)</f>
        <v>0.33517999999999981</v>
      </c>
      <c r="Y159" s="1">
        <f>ABS(IK_diagnostics_degrees__3[[#This Row],[Column3]]-C158)</f>
        <v>0</v>
      </c>
      <c r="Z159" s="1">
        <f>ABS(IK_diagnostics_degrees__3[[#This Row],[Column4]]-D158)</f>
        <v>3.6159799999999998E-4</v>
      </c>
      <c r="AA159" s="1">
        <f>ABS(IK_diagnostics_degrees__3[[#This Row],[Column5]]-E158)</f>
        <v>0.75181000000000009</v>
      </c>
      <c r="AB159" s="1">
        <f>ABS(IK_diagnostics_degrees__3[[#This Row],[Column6]]-F158)</f>
        <v>3.6872799999999997E-2</v>
      </c>
      <c r="AC159" s="1">
        <f>ABS(IK_diagnostics_degrees__3[[#This Row],[Column7]]-G158)</f>
        <v>1.05677</v>
      </c>
      <c r="AD159" s="1">
        <f>ABS(IK_diagnostics_degrees__3[[#This Row],[Column8]]-H158)</f>
        <v>1.22403</v>
      </c>
      <c r="AE159" s="1">
        <f>ABS(IK_diagnostics_degrees__3[[#This Row],[Column9]]-I158)</f>
        <v>0.17462499999999992</v>
      </c>
      <c r="AF159" s="1">
        <f>ABS(IK_diagnostics_degrees__3[[#This Row],[Column10]]-J158)</f>
        <v>1.852968E-2</v>
      </c>
      <c r="AG159" s="1">
        <f>ABS(IK_diagnostics_degrees__3[[#This Row],[Column11]]-K158)</f>
        <v>0.59919999999999995</v>
      </c>
      <c r="AH159" s="1">
        <f>ABS(IK_diagnostics_degrees__3[[#This Row],[Column12]]-L158)</f>
        <v>7.5788999999999995E-2</v>
      </c>
      <c r="AI159" s="1">
        <f>ABS(IK_diagnostics_degrees__3[[#This Row],[Column13]]-M158)</f>
        <v>1.3587</v>
      </c>
      <c r="AJ159" s="1">
        <f>ABS(IK_diagnostics_degrees__3[[#This Row],[Column14]]-N158)</f>
        <v>1.36774</v>
      </c>
      <c r="AK159" s="1">
        <f>ABS(IK_diagnostics_degrees__3[[#This Row],[Column15]]-O158)</f>
        <v>5.2706000000000003E-2</v>
      </c>
      <c r="AL159" s="1">
        <f>ABS(IK_diagnostics_degrees__3[[#This Row],[Column16]]-P158)</f>
        <v>0.85654699999999995</v>
      </c>
      <c r="AM159" s="1">
        <f>ABS(IK_diagnostics_degrees__3[[#This Row],[Column17]]-Q158)</f>
        <v>0.82665599999999995</v>
      </c>
      <c r="AN159" s="1">
        <f>ABS(IK_diagnostics_degrees__3[[#This Row],[Column18]]-R158)</f>
        <v>0.53509999999999991</v>
      </c>
      <c r="AO159" s="1">
        <f>ABS(IK_diagnostics_degrees__3[[#This Row],[Column19]]-S158)</f>
        <v>1.4494699999999999E-2</v>
      </c>
      <c r="AP159" s="1">
        <f>ABS(IK_diagnostics_degrees__3[[#This Row],[Column20]]-T158)</f>
        <v>3.5288878499999995E-2</v>
      </c>
      <c r="AQ159" s="1">
        <f>ABS(IK_diagnostics_degrees__3[[#This Row],[Column21]]-U158)</f>
        <v>0.95505299999999993</v>
      </c>
      <c r="AU159" s="4"/>
    </row>
    <row r="160" spans="1:47" x14ac:dyDescent="0.25">
      <c r="A160" s="1">
        <v>4.5905500000000002E-2</v>
      </c>
      <c r="B160" s="1">
        <v>1.4225699999999999</v>
      </c>
      <c r="C160" s="1">
        <v>0.50406700000000004</v>
      </c>
      <c r="D160" s="1" t="s">
        <v>22</v>
      </c>
      <c r="E160" s="1">
        <v>1.43655</v>
      </c>
      <c r="F160" s="1">
        <v>6.7117399999999999E-3</v>
      </c>
      <c r="G160" s="1">
        <v>1.0436300000000001</v>
      </c>
      <c r="H160" s="1">
        <v>2.6244499999999999</v>
      </c>
      <c r="I160" s="1">
        <v>1.1459699999999999</v>
      </c>
      <c r="J160" s="1">
        <v>5.9971700000000005E-4</v>
      </c>
      <c r="K160" s="1">
        <v>2.0553400000000002</v>
      </c>
      <c r="L160" s="1">
        <v>0.125031</v>
      </c>
      <c r="M160" s="1">
        <v>2.8666900000000002</v>
      </c>
      <c r="N160" s="1">
        <v>1.2166600000000001</v>
      </c>
      <c r="O160" s="1">
        <v>0.21745200000000001</v>
      </c>
      <c r="P160" s="1" t="s">
        <v>22</v>
      </c>
      <c r="Q160" s="1" t="s">
        <v>22</v>
      </c>
      <c r="R160" s="1">
        <v>1.5659000000000001</v>
      </c>
      <c r="S160" s="1" t="s">
        <v>22</v>
      </c>
      <c r="T160" s="1" t="s">
        <v>22</v>
      </c>
      <c r="U160" s="1">
        <v>0.204177</v>
      </c>
      <c r="V160" s="1" t="s">
        <v>23</v>
      </c>
      <c r="W160" s="1">
        <f>ABS(IK_diagnostics_degrees__3[[#This Row],[Column1]]-A159)</f>
        <v>4.5905500000000002E-2</v>
      </c>
      <c r="X160" s="1">
        <f>ABS(IK_diagnostics_degrees__3[[#This Row],[Column2]]-B159)</f>
        <v>7.5010000000000021E-2</v>
      </c>
      <c r="Y160" s="1">
        <f>ABS(IK_diagnostics_degrees__3[[#This Row],[Column3]]-C159)</f>
        <v>0.50406700000000004</v>
      </c>
      <c r="Z160" s="1">
        <f>ABS(IK_diagnostics_degrees__3[[#This Row],[Column4]]-D159)</f>
        <v>0</v>
      </c>
      <c r="AA160" s="1">
        <f>ABS(IK_diagnostics_degrees__3[[#This Row],[Column5]]-E159)</f>
        <v>2.2690000000000099E-2</v>
      </c>
      <c r="AB160" s="1">
        <f>ABS(IK_diagnostics_degrees__3[[#This Row],[Column6]]-F159)</f>
        <v>3.0161059999999996E-2</v>
      </c>
      <c r="AC160" s="1">
        <f>ABS(IK_diagnostics_degrees__3[[#This Row],[Column7]]-G159)</f>
        <v>0.62407000000000012</v>
      </c>
      <c r="AD160" s="1">
        <f>ABS(IK_diagnostics_degrees__3[[#This Row],[Column8]]-H159)</f>
        <v>5.320999999999998E-2</v>
      </c>
      <c r="AE160" s="1">
        <f>ABS(IK_diagnostics_degrees__3[[#This Row],[Column9]]-I159)</f>
        <v>0.31525499999999995</v>
      </c>
      <c r="AF160" s="1">
        <f>ABS(IK_diagnostics_degrees__3[[#This Row],[Column10]]-J159)</f>
        <v>2.1395383E-2</v>
      </c>
      <c r="AG160" s="1">
        <f>ABS(IK_diagnostics_degrees__3[[#This Row],[Column11]]-K159)</f>
        <v>7.5420000000000265E-2</v>
      </c>
      <c r="AH160" s="1">
        <f>ABS(IK_diagnostics_degrees__3[[#This Row],[Column12]]-L159)</f>
        <v>2.4897000000000002E-2</v>
      </c>
      <c r="AI160" s="1">
        <f>ABS(IK_diagnostics_degrees__3[[#This Row],[Column13]]-M159)</f>
        <v>0.39110000000000023</v>
      </c>
      <c r="AJ160" s="1">
        <f>ABS(IK_diagnostics_degrees__3[[#This Row],[Column14]]-N159)</f>
        <v>0.15107999999999988</v>
      </c>
      <c r="AK160" s="1">
        <f>ABS(IK_diagnostics_degrees__3[[#This Row],[Column15]]-O159)</f>
        <v>4.8338999999999993E-2</v>
      </c>
      <c r="AL160" s="1">
        <f>ABS(IK_diagnostics_degrees__3[[#This Row],[Column16]]-P159)</f>
        <v>0</v>
      </c>
      <c r="AM160" s="1">
        <f>ABS(IK_diagnostics_degrees__3[[#This Row],[Column17]]-Q159)</f>
        <v>2.7618E-2</v>
      </c>
      <c r="AN160" s="1">
        <f>ABS(IK_diagnostics_degrees__3[[#This Row],[Column18]]-R159)</f>
        <v>1.0920000000000041E-2</v>
      </c>
      <c r="AO160" s="1">
        <f>ABS(IK_diagnostics_degrees__3[[#This Row],[Column19]]-S159)</f>
        <v>1.4494699999999999E-2</v>
      </c>
      <c r="AP160" s="1">
        <f>ABS(IK_diagnostics_degrees__3[[#This Row],[Column20]]-T159)</f>
        <v>1.3321499999999999E-5</v>
      </c>
      <c r="AQ160" s="1">
        <f>ABS(IK_diagnostics_degrees__3[[#This Row],[Column21]]-U159)</f>
        <v>0.28203</v>
      </c>
      <c r="AU160" s="3"/>
    </row>
    <row r="161" spans="1:47" x14ac:dyDescent="0.25">
      <c r="A161" s="1">
        <v>4.9814499999999998E-2</v>
      </c>
      <c r="B161" s="1">
        <v>1.3695299999999999</v>
      </c>
      <c r="C161" s="1">
        <v>0.51312800000000003</v>
      </c>
      <c r="D161" s="1" t="s">
        <v>22</v>
      </c>
      <c r="E161" s="1">
        <v>1.4535400000000001</v>
      </c>
      <c r="F161" s="1">
        <v>5.1920600000000001E-3</v>
      </c>
      <c r="G161" s="1">
        <v>1.0321400000000001</v>
      </c>
      <c r="H161" s="1">
        <v>2.6317699999999999</v>
      </c>
      <c r="I161" s="1">
        <v>1.2570699999999999</v>
      </c>
      <c r="J161" s="2">
        <v>5.6322E-5</v>
      </c>
      <c r="K161" s="1">
        <v>2.0332499999999998</v>
      </c>
      <c r="L161" s="1">
        <v>0.134658</v>
      </c>
      <c r="M161" s="1">
        <v>2.8733300000000002</v>
      </c>
      <c r="N161" s="1">
        <v>1.1550199999999999</v>
      </c>
      <c r="O161" s="1">
        <v>0.26972800000000002</v>
      </c>
      <c r="P161" s="1" t="s">
        <v>22</v>
      </c>
      <c r="Q161" s="1">
        <v>0.12853000000000001</v>
      </c>
      <c r="R161" s="1">
        <v>1.64344</v>
      </c>
      <c r="S161" s="1" t="s">
        <v>22</v>
      </c>
      <c r="T161" s="1">
        <v>0.147511</v>
      </c>
      <c r="U161" s="1">
        <v>0.24413199999999999</v>
      </c>
      <c r="V161" s="1" t="s">
        <v>23</v>
      </c>
      <c r="W161" s="1">
        <f>ABS(IK_diagnostics_degrees__3[[#This Row],[Column1]]-A160)</f>
        <v>3.9089999999999958E-3</v>
      </c>
      <c r="X161" s="1">
        <f>ABS(IK_diagnostics_degrees__3[[#This Row],[Column2]]-B160)</f>
        <v>5.3039999999999976E-2</v>
      </c>
      <c r="Y161" s="1">
        <f>ABS(IK_diagnostics_degrees__3[[#This Row],[Column3]]-C160)</f>
        <v>9.0609999999999857E-3</v>
      </c>
      <c r="Z161" s="1">
        <f>ABS(IK_diagnostics_degrees__3[[#This Row],[Column4]]-D160)</f>
        <v>0</v>
      </c>
      <c r="AA161" s="1">
        <f>ABS(IK_diagnostics_degrees__3[[#This Row],[Column5]]-E160)</f>
        <v>1.6990000000000061E-2</v>
      </c>
      <c r="AB161" s="1">
        <f>ABS(IK_diagnostics_degrees__3[[#This Row],[Column6]]-F160)</f>
        <v>1.5196799999999998E-3</v>
      </c>
      <c r="AC161" s="1">
        <f>ABS(IK_diagnostics_degrees__3[[#This Row],[Column7]]-G160)</f>
        <v>1.149E-2</v>
      </c>
      <c r="AD161" s="1">
        <f>ABS(IK_diagnostics_degrees__3[[#This Row],[Column8]]-H160)</f>
        <v>7.3199999999999932E-3</v>
      </c>
      <c r="AE161" s="1">
        <f>ABS(IK_diagnostics_degrees__3[[#This Row],[Column9]]-I160)</f>
        <v>0.11109999999999998</v>
      </c>
      <c r="AF161" s="1">
        <f>ABS(IK_diagnostics_degrees__3[[#This Row],[Column10]]-J160)</f>
        <v>5.4339500000000001E-4</v>
      </c>
      <c r="AG161" s="1">
        <f>ABS(IK_diagnostics_degrees__3[[#This Row],[Column11]]-K160)</f>
        <v>2.2090000000000387E-2</v>
      </c>
      <c r="AH161" s="1">
        <f>ABS(IK_diagnostics_degrees__3[[#This Row],[Column12]]-L160)</f>
        <v>9.6269999999999967E-3</v>
      </c>
      <c r="AI161" s="1">
        <f>ABS(IK_diagnostics_degrees__3[[#This Row],[Column13]]-M160)</f>
        <v>6.6399999999999793E-3</v>
      </c>
      <c r="AJ161" s="1">
        <f>ABS(IK_diagnostics_degrees__3[[#This Row],[Column14]]-N160)</f>
        <v>6.1640000000000139E-2</v>
      </c>
      <c r="AK161" s="1">
        <f>ABS(IK_diagnostics_degrees__3[[#This Row],[Column15]]-O160)</f>
        <v>5.2276000000000017E-2</v>
      </c>
      <c r="AL161" s="1">
        <f>ABS(IK_diagnostics_degrees__3[[#This Row],[Column16]]-P160)</f>
        <v>0</v>
      </c>
      <c r="AM161" s="1">
        <f>ABS(IK_diagnostics_degrees__3[[#This Row],[Column17]]-Q160)</f>
        <v>0.12853000000000001</v>
      </c>
      <c r="AN161" s="1">
        <f>ABS(IK_diagnostics_degrees__3[[#This Row],[Column18]]-R160)</f>
        <v>7.7539999999999942E-2</v>
      </c>
      <c r="AO161" s="1">
        <f>ABS(IK_diagnostics_degrees__3[[#This Row],[Column19]]-S160)</f>
        <v>0</v>
      </c>
      <c r="AP161" s="1">
        <f>ABS(IK_diagnostics_degrees__3[[#This Row],[Column20]]-T160)</f>
        <v>0.147511</v>
      </c>
      <c r="AQ161" s="1">
        <f>ABS(IK_diagnostics_degrees__3[[#This Row],[Column21]]-U160)</f>
        <v>3.9954999999999991E-2</v>
      </c>
      <c r="AU161" s="4"/>
    </row>
    <row r="162" spans="1:47" x14ac:dyDescent="0.25">
      <c r="A162" s="1">
        <v>6.0850000000000001E-2</v>
      </c>
      <c r="B162" s="1">
        <v>1.3291500000000001</v>
      </c>
      <c r="C162" s="1">
        <v>0.51417500000000005</v>
      </c>
      <c r="D162" s="1">
        <v>4.7855700000000001E-2</v>
      </c>
      <c r="E162" s="1">
        <v>1.4802200000000001</v>
      </c>
      <c r="F162" s="1">
        <v>4.8340299999999996E-3</v>
      </c>
      <c r="G162" s="1">
        <v>1.03609</v>
      </c>
      <c r="H162" s="1">
        <v>2.6392099999999998</v>
      </c>
      <c r="I162" s="1">
        <v>1.34104</v>
      </c>
      <c r="J162" s="2">
        <v>3.0056399999999999E-6</v>
      </c>
      <c r="K162" s="1">
        <v>2.0171000000000001</v>
      </c>
      <c r="L162" s="1">
        <v>9.8600900000000005E-2</v>
      </c>
      <c r="M162" s="1">
        <v>2.9118400000000002</v>
      </c>
      <c r="N162" s="1">
        <v>1.13225</v>
      </c>
      <c r="O162" s="1">
        <v>0.27612799999999998</v>
      </c>
      <c r="P162" s="1" t="s">
        <v>22</v>
      </c>
      <c r="Q162" s="1">
        <v>7.5180800000000006E-2</v>
      </c>
      <c r="R162" s="1">
        <v>1.6679299999999999</v>
      </c>
      <c r="S162" s="1" t="s">
        <v>22</v>
      </c>
      <c r="T162" s="1">
        <v>0.16140199999999999</v>
      </c>
      <c r="U162" s="1">
        <v>0.30187399999999998</v>
      </c>
      <c r="V162" s="1" t="s">
        <v>23</v>
      </c>
      <c r="W162" s="1">
        <f>ABS(IK_diagnostics_degrees__3[[#This Row],[Column1]]-A161)</f>
        <v>1.1035500000000004E-2</v>
      </c>
      <c r="X162" s="1">
        <f>ABS(IK_diagnostics_degrees__3[[#This Row],[Column2]]-B161)</f>
        <v>4.037999999999986E-2</v>
      </c>
      <c r="Y162" s="1">
        <f>ABS(IK_diagnostics_degrees__3[[#This Row],[Column3]]-C161)</f>
        <v>1.0470000000000201E-3</v>
      </c>
      <c r="Z162" s="1">
        <f>ABS(IK_diagnostics_degrees__3[[#This Row],[Column4]]-D161)</f>
        <v>4.7855700000000001E-2</v>
      </c>
      <c r="AA162" s="1">
        <f>ABS(IK_diagnostics_degrees__3[[#This Row],[Column5]]-E161)</f>
        <v>2.6680000000000037E-2</v>
      </c>
      <c r="AB162" s="1">
        <f>ABS(IK_diagnostics_degrees__3[[#This Row],[Column6]]-F161)</f>
        <v>3.580300000000005E-4</v>
      </c>
      <c r="AC162" s="1">
        <f>ABS(IK_diagnostics_degrees__3[[#This Row],[Column7]]-G161)</f>
        <v>3.949999999999898E-3</v>
      </c>
      <c r="AD162" s="1">
        <f>ABS(IK_diagnostics_degrees__3[[#This Row],[Column8]]-H161)</f>
        <v>7.4399999999998911E-3</v>
      </c>
      <c r="AE162" s="1">
        <f>ABS(IK_diagnostics_degrees__3[[#This Row],[Column9]]-I161)</f>
        <v>8.39700000000001E-2</v>
      </c>
      <c r="AF162" s="1">
        <f>ABS(IK_diagnostics_degrees__3[[#This Row],[Column10]]-J161)</f>
        <v>5.3316360000000001E-5</v>
      </c>
      <c r="AG162" s="1">
        <f>ABS(IK_diagnostics_degrees__3[[#This Row],[Column11]]-K161)</f>
        <v>1.6149999999999665E-2</v>
      </c>
      <c r="AH162" s="1">
        <f>ABS(IK_diagnostics_degrees__3[[#This Row],[Column12]]-L161)</f>
        <v>3.6057099999999995E-2</v>
      </c>
      <c r="AI162" s="1">
        <f>ABS(IK_diagnostics_degrees__3[[#This Row],[Column13]]-M161)</f>
        <v>3.8510000000000044E-2</v>
      </c>
      <c r="AJ162" s="1">
        <f>ABS(IK_diagnostics_degrees__3[[#This Row],[Column14]]-N161)</f>
        <v>2.2769999999999957E-2</v>
      </c>
      <c r="AK162" s="1">
        <f>ABS(IK_diagnostics_degrees__3[[#This Row],[Column15]]-O161)</f>
        <v>6.3999999999999613E-3</v>
      </c>
      <c r="AL162" s="1">
        <f>ABS(IK_diagnostics_degrees__3[[#This Row],[Column16]]-P161)</f>
        <v>0</v>
      </c>
      <c r="AM162" s="1">
        <f>ABS(IK_diagnostics_degrees__3[[#This Row],[Column17]]-Q161)</f>
        <v>5.3349199999999999E-2</v>
      </c>
      <c r="AN162" s="1">
        <f>ABS(IK_diagnostics_degrees__3[[#This Row],[Column18]]-R161)</f>
        <v>2.4489999999999901E-2</v>
      </c>
      <c r="AO162" s="1">
        <f>ABS(IK_diagnostics_degrees__3[[#This Row],[Column19]]-S161)</f>
        <v>0</v>
      </c>
      <c r="AP162" s="1">
        <f>ABS(IK_diagnostics_degrees__3[[#This Row],[Column20]]-T161)</f>
        <v>1.3890999999999987E-2</v>
      </c>
      <c r="AQ162" s="1">
        <f>ABS(IK_diagnostics_degrees__3[[#This Row],[Column21]]-U161)</f>
        <v>5.7741999999999988E-2</v>
      </c>
      <c r="AU162" s="3"/>
    </row>
    <row r="163" spans="1:47" x14ac:dyDescent="0.25">
      <c r="A163" s="1">
        <v>5.9831700000000002E-2</v>
      </c>
      <c r="B163" s="1">
        <v>1.3157099999999999</v>
      </c>
      <c r="C163" s="1">
        <v>0.52157200000000004</v>
      </c>
      <c r="D163" s="1">
        <v>6.1612E-2</v>
      </c>
      <c r="E163" s="1">
        <v>1.4924599999999999</v>
      </c>
      <c r="F163" s="1">
        <v>4.9771399999999997E-3</v>
      </c>
      <c r="G163" s="1">
        <v>1.0474000000000001</v>
      </c>
      <c r="H163" s="1">
        <v>2.6456400000000002</v>
      </c>
      <c r="I163" s="1">
        <v>1.3558399999999999</v>
      </c>
      <c r="J163" s="2">
        <v>3.3497100000000002E-7</v>
      </c>
      <c r="K163" s="1">
        <v>2.0042599999999999</v>
      </c>
      <c r="L163" s="1">
        <v>9.1864000000000001E-2</v>
      </c>
      <c r="M163" s="1">
        <v>2.9220600000000001</v>
      </c>
      <c r="N163" s="1">
        <v>1.1207499999999999</v>
      </c>
      <c r="O163" s="1">
        <v>0.27792800000000001</v>
      </c>
      <c r="P163" s="1" t="s">
        <v>22</v>
      </c>
      <c r="Q163" s="1">
        <v>3.9517900000000002E-2</v>
      </c>
      <c r="R163" s="1">
        <v>1.6696200000000001</v>
      </c>
      <c r="S163" s="1" t="s">
        <v>22</v>
      </c>
      <c r="T163" s="1">
        <v>0.17092199999999999</v>
      </c>
      <c r="U163" s="1">
        <v>0.31211100000000003</v>
      </c>
      <c r="V163" s="1" t="s">
        <v>23</v>
      </c>
      <c r="W163" s="1">
        <f>ABS(IK_diagnostics_degrees__3[[#This Row],[Column1]]-A162)</f>
        <v>1.0182999999999998E-3</v>
      </c>
      <c r="X163" s="1">
        <f>ABS(IK_diagnostics_degrees__3[[#This Row],[Column2]]-B162)</f>
        <v>1.3440000000000119E-2</v>
      </c>
      <c r="Y163" s="1">
        <f>ABS(IK_diagnostics_degrees__3[[#This Row],[Column3]]-C162)</f>
        <v>7.3969999999999869E-3</v>
      </c>
      <c r="Z163" s="1">
        <f>ABS(IK_diagnostics_degrees__3[[#This Row],[Column4]]-D162)</f>
        <v>1.3756299999999999E-2</v>
      </c>
      <c r="AA163" s="1">
        <f>ABS(IK_diagnostics_degrees__3[[#This Row],[Column5]]-E162)</f>
        <v>1.2239999999999807E-2</v>
      </c>
      <c r="AB163" s="1">
        <f>ABS(IK_diagnostics_degrees__3[[#This Row],[Column6]]-F162)</f>
        <v>1.4311000000000011E-4</v>
      </c>
      <c r="AC163" s="1">
        <f>ABS(IK_diagnostics_degrees__3[[#This Row],[Column7]]-G162)</f>
        <v>1.1310000000000153E-2</v>
      </c>
      <c r="AD163" s="1">
        <f>ABS(IK_diagnostics_degrees__3[[#This Row],[Column8]]-H162)</f>
        <v>6.4300000000003799E-3</v>
      </c>
      <c r="AE163" s="1">
        <f>ABS(IK_diagnostics_degrees__3[[#This Row],[Column9]]-I162)</f>
        <v>1.4799999999999924E-2</v>
      </c>
      <c r="AF163" s="1">
        <f>ABS(IK_diagnostics_degrees__3[[#This Row],[Column10]]-J162)</f>
        <v>2.6706689999999999E-6</v>
      </c>
      <c r="AG163" s="1">
        <f>ABS(IK_diagnostics_degrees__3[[#This Row],[Column11]]-K162)</f>
        <v>1.2840000000000185E-2</v>
      </c>
      <c r="AH163" s="1">
        <f>ABS(IK_diagnostics_degrees__3[[#This Row],[Column12]]-L162)</f>
        <v>6.736900000000004E-3</v>
      </c>
      <c r="AI163" s="1">
        <f>ABS(IK_diagnostics_degrees__3[[#This Row],[Column13]]-M162)</f>
        <v>1.0219999999999896E-2</v>
      </c>
      <c r="AJ163" s="1">
        <f>ABS(IK_diagnostics_degrees__3[[#This Row],[Column14]]-N162)</f>
        <v>1.1500000000000066E-2</v>
      </c>
      <c r="AK163" s="1">
        <f>ABS(IK_diagnostics_degrees__3[[#This Row],[Column15]]-O162)</f>
        <v>1.8000000000000238E-3</v>
      </c>
      <c r="AL163" s="1">
        <f>ABS(IK_diagnostics_degrees__3[[#This Row],[Column16]]-P162)</f>
        <v>0</v>
      </c>
      <c r="AM163" s="1">
        <f>ABS(IK_diagnostics_degrees__3[[#This Row],[Column17]]-Q162)</f>
        <v>3.5662900000000004E-2</v>
      </c>
      <c r="AN163" s="1">
        <f>ABS(IK_diagnostics_degrees__3[[#This Row],[Column18]]-R162)</f>
        <v>1.6900000000001913E-3</v>
      </c>
      <c r="AO163" s="1">
        <f>ABS(IK_diagnostics_degrees__3[[#This Row],[Column19]]-S162)</f>
        <v>0</v>
      </c>
      <c r="AP163" s="1">
        <f>ABS(IK_diagnostics_degrees__3[[#This Row],[Column20]]-T162)</f>
        <v>9.5200000000000007E-3</v>
      </c>
      <c r="AQ163" s="1">
        <f>ABS(IK_diagnostics_degrees__3[[#This Row],[Column21]]-U162)</f>
        <v>1.0237000000000052E-2</v>
      </c>
      <c r="AU163" s="4"/>
    </row>
    <row r="164" spans="1:47" x14ac:dyDescent="0.25">
      <c r="A164" s="1">
        <v>2.87258E-3</v>
      </c>
      <c r="B164" s="1">
        <v>1.3668800000000001</v>
      </c>
      <c r="C164" s="1" t="s">
        <v>22</v>
      </c>
      <c r="D164" s="1">
        <v>4.3295900000000001E-4</v>
      </c>
      <c r="E164" s="1">
        <v>1.4502699999999999</v>
      </c>
      <c r="F164" s="1" t="s">
        <v>22</v>
      </c>
      <c r="G164" s="1">
        <v>0.61299700000000001</v>
      </c>
      <c r="H164" s="1">
        <v>1.5782</v>
      </c>
      <c r="I164" s="1">
        <v>1.0961000000000001</v>
      </c>
      <c r="J164" s="1">
        <v>0.57944300000000004</v>
      </c>
      <c r="K164" s="1">
        <v>1.92134</v>
      </c>
      <c r="L164" s="1">
        <v>2.81759E-2</v>
      </c>
      <c r="M164" s="1">
        <v>0.86730799999999997</v>
      </c>
      <c r="N164" s="1" t="s">
        <v>22</v>
      </c>
      <c r="O164" s="1">
        <v>1.08701</v>
      </c>
      <c r="P164" s="1" t="s">
        <v>22</v>
      </c>
      <c r="Q164" s="1">
        <v>0.107072</v>
      </c>
      <c r="R164" s="1">
        <v>1.8246599999999999</v>
      </c>
      <c r="S164" s="1">
        <v>7.2771600000000004E-3</v>
      </c>
      <c r="T164" s="1" t="s">
        <v>22</v>
      </c>
      <c r="U164" s="1">
        <v>1.6615500000000001</v>
      </c>
      <c r="V164" s="1" t="s">
        <v>23</v>
      </c>
      <c r="W164" s="1">
        <f>ABS(IK_diagnostics_degrees__3[[#This Row],[Column1]]-A163)</f>
        <v>5.6959120000000002E-2</v>
      </c>
      <c r="X164" s="1">
        <f>ABS(IK_diagnostics_degrees__3[[#This Row],[Column2]]-B163)</f>
        <v>5.117000000000016E-2</v>
      </c>
      <c r="Y164" s="1">
        <f>ABS(IK_diagnostics_degrees__3[[#This Row],[Column3]]-C163)</f>
        <v>0.52157200000000004</v>
      </c>
      <c r="Z164" s="1">
        <f>ABS(IK_diagnostics_degrees__3[[#This Row],[Column4]]-D163)</f>
        <v>6.1179041000000003E-2</v>
      </c>
      <c r="AA164" s="1">
        <f>ABS(IK_diagnostics_degrees__3[[#This Row],[Column5]]-E163)</f>
        <v>4.218999999999995E-2</v>
      </c>
      <c r="AB164" s="1">
        <f>ABS(IK_diagnostics_degrees__3[[#This Row],[Column6]]-F163)</f>
        <v>4.9771399999999997E-3</v>
      </c>
      <c r="AC164" s="1">
        <f>ABS(IK_diagnostics_degrees__3[[#This Row],[Column7]]-G163)</f>
        <v>0.43440300000000009</v>
      </c>
      <c r="AD164" s="1">
        <f>ABS(IK_diagnostics_degrees__3[[#This Row],[Column8]]-H163)</f>
        <v>1.0674400000000002</v>
      </c>
      <c r="AE164" s="1">
        <f>ABS(IK_diagnostics_degrees__3[[#This Row],[Column9]]-I163)</f>
        <v>0.25973999999999986</v>
      </c>
      <c r="AF164" s="1">
        <f>ABS(IK_diagnostics_degrees__3[[#This Row],[Column10]]-J163)</f>
        <v>0.57944266502899999</v>
      </c>
      <c r="AG164" s="1">
        <f>ABS(IK_diagnostics_degrees__3[[#This Row],[Column11]]-K163)</f>
        <v>8.2919999999999883E-2</v>
      </c>
      <c r="AH164" s="1">
        <f>ABS(IK_diagnostics_degrees__3[[#This Row],[Column12]]-L163)</f>
        <v>6.3688099999999997E-2</v>
      </c>
      <c r="AI164" s="1">
        <f>ABS(IK_diagnostics_degrees__3[[#This Row],[Column13]]-M163)</f>
        <v>2.0547520000000001</v>
      </c>
      <c r="AJ164" s="1">
        <f>ABS(IK_diagnostics_degrees__3[[#This Row],[Column14]]-N163)</f>
        <v>1.1207499999999999</v>
      </c>
      <c r="AK164" s="1">
        <f>ABS(IK_diagnostics_degrees__3[[#This Row],[Column15]]-O163)</f>
        <v>0.80908200000000008</v>
      </c>
      <c r="AL164" s="1">
        <f>ABS(IK_diagnostics_degrees__3[[#This Row],[Column16]]-P163)</f>
        <v>0</v>
      </c>
      <c r="AM164" s="1">
        <f>ABS(IK_diagnostics_degrees__3[[#This Row],[Column17]]-Q163)</f>
        <v>6.7554100000000006E-2</v>
      </c>
      <c r="AN164" s="1">
        <f>ABS(IK_diagnostics_degrees__3[[#This Row],[Column18]]-R163)</f>
        <v>0.15503999999999984</v>
      </c>
      <c r="AO164" s="1">
        <f>ABS(IK_diagnostics_degrees__3[[#This Row],[Column19]]-S163)</f>
        <v>7.2771600000000004E-3</v>
      </c>
      <c r="AP164" s="1">
        <f>ABS(IK_diagnostics_degrees__3[[#This Row],[Column20]]-T163)</f>
        <v>0.17092199999999999</v>
      </c>
      <c r="AQ164" s="1">
        <f>ABS(IK_diagnostics_degrees__3[[#This Row],[Column21]]-U163)</f>
        <v>1.3494390000000001</v>
      </c>
      <c r="AU164" s="3"/>
    </row>
    <row r="165" spans="1:47" x14ac:dyDescent="0.25">
      <c r="A165" s="1" t="s">
        <v>22</v>
      </c>
      <c r="B165" s="1">
        <v>1.35649</v>
      </c>
      <c r="C165" s="1" t="s">
        <v>22</v>
      </c>
      <c r="D165" s="1" t="s">
        <v>22</v>
      </c>
      <c r="E165" s="1">
        <v>1.68099</v>
      </c>
      <c r="F165" s="1" t="s">
        <v>22</v>
      </c>
      <c r="G165" s="1">
        <v>0.627054</v>
      </c>
      <c r="H165" s="1">
        <v>1.61076</v>
      </c>
      <c r="I165" s="1">
        <v>1.19919</v>
      </c>
      <c r="J165" s="1">
        <v>0.69960199999999995</v>
      </c>
      <c r="K165" s="1">
        <v>1.8489500000000001</v>
      </c>
      <c r="L165" s="2">
        <v>9.4078100000000006E-6</v>
      </c>
      <c r="M165" s="1">
        <v>1.62165</v>
      </c>
      <c r="N165" s="1">
        <v>0.12490800000000001</v>
      </c>
      <c r="O165" s="1">
        <v>0.93254300000000001</v>
      </c>
      <c r="P165" s="1">
        <v>0.38991900000000002</v>
      </c>
      <c r="Q165" s="1">
        <v>0.245448</v>
      </c>
      <c r="R165" s="1">
        <v>2.0093200000000002</v>
      </c>
      <c r="S165" s="1" t="s">
        <v>22</v>
      </c>
      <c r="T165" s="1">
        <v>0.29528199999999999</v>
      </c>
      <c r="U165" s="1">
        <v>0.85778399999999999</v>
      </c>
      <c r="V165" s="1" t="s">
        <v>23</v>
      </c>
      <c r="W165" s="1">
        <f>ABS(IK_diagnostics_degrees__3[[#This Row],[Column1]]-A164)</f>
        <v>2.87258E-3</v>
      </c>
      <c r="X165" s="1">
        <f>ABS(IK_diagnostics_degrees__3[[#This Row],[Column2]]-B164)</f>
        <v>1.0390000000000121E-2</v>
      </c>
      <c r="Y165" s="1">
        <f>ABS(IK_diagnostics_degrees__3[[#This Row],[Column3]]-C164)</f>
        <v>0</v>
      </c>
      <c r="Z165" s="1">
        <f>ABS(IK_diagnostics_degrees__3[[#This Row],[Column4]]-D164)</f>
        <v>4.3295900000000001E-4</v>
      </c>
      <c r="AA165" s="1">
        <f>ABS(IK_diagnostics_degrees__3[[#This Row],[Column5]]-E164)</f>
        <v>0.23072000000000004</v>
      </c>
      <c r="AB165" s="1">
        <f>ABS(IK_diagnostics_degrees__3[[#This Row],[Column6]]-F164)</f>
        <v>0</v>
      </c>
      <c r="AC165" s="1">
        <f>ABS(IK_diagnostics_degrees__3[[#This Row],[Column7]]-G164)</f>
        <v>1.4056999999999986E-2</v>
      </c>
      <c r="AD165" s="1">
        <f>ABS(IK_diagnostics_degrees__3[[#This Row],[Column8]]-H164)</f>
        <v>3.2559999999999922E-2</v>
      </c>
      <c r="AE165" s="1">
        <f>ABS(IK_diagnostics_degrees__3[[#This Row],[Column9]]-I164)</f>
        <v>0.1030899999999999</v>
      </c>
      <c r="AF165" s="1">
        <f>ABS(IK_diagnostics_degrees__3[[#This Row],[Column10]]-J164)</f>
        <v>0.1201589999999999</v>
      </c>
      <c r="AG165" s="1">
        <f>ABS(IK_diagnostics_degrees__3[[#This Row],[Column11]]-K164)</f>
        <v>7.2389999999999954E-2</v>
      </c>
      <c r="AH165" s="1">
        <f>ABS(IK_diagnostics_degrees__3[[#This Row],[Column12]]-L164)</f>
        <v>2.816649219E-2</v>
      </c>
      <c r="AI165" s="1">
        <f>ABS(IK_diagnostics_degrees__3[[#This Row],[Column13]]-M164)</f>
        <v>0.75434200000000007</v>
      </c>
      <c r="AJ165" s="1">
        <f>ABS(IK_diagnostics_degrees__3[[#This Row],[Column14]]-N164)</f>
        <v>0.12490800000000001</v>
      </c>
      <c r="AK165" s="1">
        <f>ABS(IK_diagnostics_degrees__3[[#This Row],[Column15]]-O164)</f>
        <v>0.15446700000000002</v>
      </c>
      <c r="AL165" s="1">
        <f>ABS(IK_diagnostics_degrees__3[[#This Row],[Column16]]-P164)</f>
        <v>0.38991900000000002</v>
      </c>
      <c r="AM165" s="1">
        <f>ABS(IK_diagnostics_degrees__3[[#This Row],[Column17]]-Q164)</f>
        <v>0.138376</v>
      </c>
      <c r="AN165" s="1">
        <f>ABS(IK_diagnostics_degrees__3[[#This Row],[Column18]]-R164)</f>
        <v>0.18466000000000027</v>
      </c>
      <c r="AO165" s="1">
        <f>ABS(IK_diagnostics_degrees__3[[#This Row],[Column19]]-S164)</f>
        <v>7.2771600000000004E-3</v>
      </c>
      <c r="AP165" s="1">
        <f>ABS(IK_diagnostics_degrees__3[[#This Row],[Column20]]-T164)</f>
        <v>0.29528199999999999</v>
      </c>
      <c r="AQ165" s="1">
        <f>ABS(IK_diagnostics_degrees__3[[#This Row],[Column21]]-U164)</f>
        <v>0.80376600000000009</v>
      </c>
      <c r="AU165" s="4"/>
    </row>
    <row r="166" spans="1:47" x14ac:dyDescent="0.25">
      <c r="A166" s="1">
        <v>8.0836000000000005E-2</v>
      </c>
      <c r="B166" s="1">
        <v>1.31429</v>
      </c>
      <c r="C166" s="1">
        <v>1.80635E-2</v>
      </c>
      <c r="D166" s="1">
        <v>2.3316000000000001E-3</v>
      </c>
      <c r="E166" s="1">
        <v>1.83325</v>
      </c>
      <c r="F166" s="1">
        <v>7.6876399999999998E-2</v>
      </c>
      <c r="G166" s="1">
        <v>0.70580600000000004</v>
      </c>
      <c r="H166" s="1">
        <v>1.6476200000000001</v>
      </c>
      <c r="I166" s="1">
        <v>1.2186699999999999</v>
      </c>
      <c r="J166" s="1">
        <v>0.73345000000000005</v>
      </c>
      <c r="K166" s="1">
        <v>1.6845300000000001</v>
      </c>
      <c r="L166" s="1" t="s">
        <v>22</v>
      </c>
      <c r="M166" s="1">
        <v>1.9485600000000001</v>
      </c>
      <c r="N166" s="1">
        <v>6.9306599999999996E-2</v>
      </c>
      <c r="O166" s="1">
        <v>0.59537899999999999</v>
      </c>
      <c r="P166" s="1">
        <v>0.25792700000000002</v>
      </c>
      <c r="Q166" s="1">
        <v>0.25467099999999998</v>
      </c>
      <c r="R166" s="1">
        <v>1.7263299999999999</v>
      </c>
      <c r="S166" s="1" t="s">
        <v>22</v>
      </c>
      <c r="T166" s="1">
        <v>0.62626999999999999</v>
      </c>
      <c r="U166" s="1">
        <v>0.52580700000000002</v>
      </c>
      <c r="V166" s="1" t="s">
        <v>23</v>
      </c>
      <c r="W166" s="1">
        <f>ABS(IK_diagnostics_degrees__3[[#This Row],[Column1]]-A165)</f>
        <v>8.0836000000000005E-2</v>
      </c>
      <c r="X166" s="1">
        <f>ABS(IK_diagnostics_degrees__3[[#This Row],[Column2]]-B165)</f>
        <v>4.2200000000000015E-2</v>
      </c>
      <c r="Y166" s="1">
        <f>ABS(IK_diagnostics_degrees__3[[#This Row],[Column3]]-C165)</f>
        <v>1.80635E-2</v>
      </c>
      <c r="Z166" s="1">
        <f>ABS(IK_diagnostics_degrees__3[[#This Row],[Column4]]-D165)</f>
        <v>2.3316000000000001E-3</v>
      </c>
      <c r="AA166" s="1">
        <f>ABS(IK_diagnostics_degrees__3[[#This Row],[Column5]]-E165)</f>
        <v>0.15226000000000006</v>
      </c>
      <c r="AB166" s="1">
        <f>ABS(IK_diagnostics_degrees__3[[#This Row],[Column6]]-F165)</f>
        <v>7.6876399999999998E-2</v>
      </c>
      <c r="AC166" s="1">
        <f>ABS(IK_diagnostics_degrees__3[[#This Row],[Column7]]-G165)</f>
        <v>7.8752000000000044E-2</v>
      </c>
      <c r="AD166" s="1">
        <f>ABS(IK_diagnostics_degrees__3[[#This Row],[Column8]]-H165)</f>
        <v>3.6860000000000115E-2</v>
      </c>
      <c r="AE166" s="1">
        <f>ABS(IK_diagnostics_degrees__3[[#This Row],[Column9]]-I165)</f>
        <v>1.9479999999999942E-2</v>
      </c>
      <c r="AF166" s="1">
        <f>ABS(IK_diagnostics_degrees__3[[#This Row],[Column10]]-J165)</f>
        <v>3.38480000000001E-2</v>
      </c>
      <c r="AG166" s="1">
        <f>ABS(IK_diagnostics_degrees__3[[#This Row],[Column11]]-K165)</f>
        <v>0.16442000000000001</v>
      </c>
      <c r="AH166" s="1">
        <f>ABS(IK_diagnostics_degrees__3[[#This Row],[Column12]]-L165)</f>
        <v>9.4078100000000006E-6</v>
      </c>
      <c r="AI166" s="1">
        <f>ABS(IK_diagnostics_degrees__3[[#This Row],[Column13]]-M165)</f>
        <v>0.32691000000000003</v>
      </c>
      <c r="AJ166" s="1">
        <f>ABS(IK_diagnostics_degrees__3[[#This Row],[Column14]]-N165)</f>
        <v>5.5601400000000009E-2</v>
      </c>
      <c r="AK166" s="1">
        <f>ABS(IK_diagnostics_degrees__3[[#This Row],[Column15]]-O165)</f>
        <v>0.33716400000000002</v>
      </c>
      <c r="AL166" s="1">
        <f>ABS(IK_diagnostics_degrees__3[[#This Row],[Column16]]-P165)</f>
        <v>0.131992</v>
      </c>
      <c r="AM166" s="1">
        <f>ABS(IK_diagnostics_degrees__3[[#This Row],[Column17]]-Q165)</f>
        <v>9.2229999999999812E-3</v>
      </c>
      <c r="AN166" s="1">
        <f>ABS(IK_diagnostics_degrees__3[[#This Row],[Column18]]-R165)</f>
        <v>0.2829900000000003</v>
      </c>
      <c r="AO166" s="1">
        <f>ABS(IK_diagnostics_degrees__3[[#This Row],[Column19]]-S165)</f>
        <v>0</v>
      </c>
      <c r="AP166" s="1">
        <f>ABS(IK_diagnostics_degrees__3[[#This Row],[Column20]]-T165)</f>
        <v>0.330988</v>
      </c>
      <c r="AQ166" s="1">
        <f>ABS(IK_diagnostics_degrees__3[[#This Row],[Column21]]-U165)</f>
        <v>0.33197699999999997</v>
      </c>
      <c r="AU166" s="3"/>
    </row>
    <row r="167" spans="1:47" x14ac:dyDescent="0.25">
      <c r="A167" s="1">
        <v>7.3812500000000003E-2</v>
      </c>
      <c r="B167" s="1">
        <v>1.5288900000000001</v>
      </c>
      <c r="C167" s="1" t="s">
        <v>22</v>
      </c>
      <c r="D167" s="1">
        <v>7.2641499999999998E-2</v>
      </c>
      <c r="E167" s="1">
        <v>1.44573</v>
      </c>
      <c r="F167" s="1" t="s">
        <v>22</v>
      </c>
      <c r="G167" s="1">
        <v>0.81184100000000003</v>
      </c>
      <c r="H167" s="1">
        <v>2.31101</v>
      </c>
      <c r="I167" s="1">
        <v>0.67406100000000002</v>
      </c>
      <c r="J167" s="1">
        <v>0.13463</v>
      </c>
      <c r="K167" s="1">
        <v>2.0870500000000001</v>
      </c>
      <c r="L167" s="1">
        <v>8.9914499999999994E-2</v>
      </c>
      <c r="M167" s="1">
        <v>1.0032300000000001</v>
      </c>
      <c r="N167" s="1">
        <v>0.75019199999999997</v>
      </c>
      <c r="O167" s="1">
        <v>1.5108299999999999</v>
      </c>
      <c r="P167" s="1">
        <v>6.2320099999999996E-3</v>
      </c>
      <c r="Q167" s="1">
        <v>0.175065</v>
      </c>
      <c r="R167" s="1">
        <v>1.6017699999999999</v>
      </c>
      <c r="S167" s="1">
        <v>5.7825599999999998E-2</v>
      </c>
      <c r="T167" s="1">
        <v>2.2134300000000002E-3</v>
      </c>
      <c r="U167" s="1">
        <v>0.84321199999999996</v>
      </c>
      <c r="V167" s="1" t="s">
        <v>23</v>
      </c>
      <c r="W167" s="1">
        <f>ABS(IK_diagnostics_degrees__3[[#This Row],[Column1]]-A166)</f>
        <v>7.023500000000002E-3</v>
      </c>
      <c r="X167" s="1">
        <f>ABS(IK_diagnostics_degrees__3[[#This Row],[Column2]]-B166)</f>
        <v>0.21460000000000012</v>
      </c>
      <c r="Y167" s="1">
        <f>ABS(IK_diagnostics_degrees__3[[#This Row],[Column3]]-C166)</f>
        <v>1.80635E-2</v>
      </c>
      <c r="Z167" s="1">
        <f>ABS(IK_diagnostics_degrees__3[[#This Row],[Column4]]-D166)</f>
        <v>7.0309899999999995E-2</v>
      </c>
      <c r="AA167" s="1">
        <f>ABS(IK_diagnostics_degrees__3[[#This Row],[Column5]]-E166)</f>
        <v>0.38752000000000009</v>
      </c>
      <c r="AB167" s="1">
        <f>ABS(IK_diagnostics_degrees__3[[#This Row],[Column6]]-F166)</f>
        <v>7.6876399999999998E-2</v>
      </c>
      <c r="AC167" s="1">
        <f>ABS(IK_diagnostics_degrees__3[[#This Row],[Column7]]-G166)</f>
        <v>0.10603499999999999</v>
      </c>
      <c r="AD167" s="1">
        <f>ABS(IK_diagnostics_degrees__3[[#This Row],[Column8]]-H166)</f>
        <v>0.66338999999999992</v>
      </c>
      <c r="AE167" s="1">
        <f>ABS(IK_diagnostics_degrees__3[[#This Row],[Column9]]-I166)</f>
        <v>0.5446089999999999</v>
      </c>
      <c r="AF167" s="1">
        <f>ABS(IK_diagnostics_degrees__3[[#This Row],[Column10]]-J166)</f>
        <v>0.59882000000000002</v>
      </c>
      <c r="AG167" s="1">
        <f>ABS(IK_diagnostics_degrees__3[[#This Row],[Column11]]-K166)</f>
        <v>0.40251999999999999</v>
      </c>
      <c r="AH167" s="1">
        <f>ABS(IK_diagnostics_degrees__3[[#This Row],[Column12]]-L166)</f>
        <v>8.9914499999999994E-2</v>
      </c>
      <c r="AI167" s="1">
        <f>ABS(IK_diagnostics_degrees__3[[#This Row],[Column13]]-M166)</f>
        <v>0.94533</v>
      </c>
      <c r="AJ167" s="1">
        <f>ABS(IK_diagnostics_degrees__3[[#This Row],[Column14]]-N166)</f>
        <v>0.68088539999999997</v>
      </c>
      <c r="AK167" s="1">
        <f>ABS(IK_diagnostics_degrees__3[[#This Row],[Column15]]-O166)</f>
        <v>0.9154509999999999</v>
      </c>
      <c r="AL167" s="1">
        <f>ABS(IK_diagnostics_degrees__3[[#This Row],[Column16]]-P166)</f>
        <v>0.25169499000000001</v>
      </c>
      <c r="AM167" s="1">
        <f>ABS(IK_diagnostics_degrees__3[[#This Row],[Column17]]-Q166)</f>
        <v>7.9605999999999982E-2</v>
      </c>
      <c r="AN167" s="1">
        <f>ABS(IK_diagnostics_degrees__3[[#This Row],[Column18]]-R166)</f>
        <v>0.12456</v>
      </c>
      <c r="AO167" s="1">
        <f>ABS(IK_diagnostics_degrees__3[[#This Row],[Column19]]-S166)</f>
        <v>5.7825599999999998E-2</v>
      </c>
      <c r="AP167" s="1">
        <f>ABS(IK_diagnostics_degrees__3[[#This Row],[Column20]]-T166)</f>
        <v>0.62405657000000003</v>
      </c>
      <c r="AQ167" s="1">
        <f>ABS(IK_diagnostics_degrees__3[[#This Row],[Column21]]-U166)</f>
        <v>0.31740499999999994</v>
      </c>
      <c r="AU167" s="4"/>
    </row>
    <row r="168" spans="1:47" x14ac:dyDescent="0.25">
      <c r="A168" s="1">
        <v>0.20219300000000001</v>
      </c>
      <c r="B168" s="1">
        <v>1.5277099999999999</v>
      </c>
      <c r="C168" s="1">
        <v>0.127665</v>
      </c>
      <c r="D168" s="1">
        <v>0.58611100000000005</v>
      </c>
      <c r="E168" s="1">
        <v>1.37686</v>
      </c>
      <c r="F168" s="1">
        <v>2.8988299999999998E-3</v>
      </c>
      <c r="G168" s="1">
        <v>0.82606100000000005</v>
      </c>
      <c r="H168" s="1">
        <v>2.1766999999999999</v>
      </c>
      <c r="I168" s="1">
        <v>1.4428099999999999</v>
      </c>
      <c r="J168" s="1">
        <v>0.23081599999999999</v>
      </c>
      <c r="K168" s="1">
        <v>1.87232</v>
      </c>
      <c r="L168" s="1">
        <v>2.0347500000000001E-2</v>
      </c>
      <c r="M168" s="1">
        <v>1.7472700000000001</v>
      </c>
      <c r="N168" s="1">
        <v>0.59846100000000002</v>
      </c>
      <c r="O168" s="1">
        <v>1.3763399999999999</v>
      </c>
      <c r="P168" s="1" t="s">
        <v>22</v>
      </c>
      <c r="Q168" s="1" t="s">
        <v>22</v>
      </c>
      <c r="R168" s="1">
        <v>1.6142099999999999</v>
      </c>
      <c r="S168" s="1">
        <v>2.94278E-2</v>
      </c>
      <c r="T168" s="1">
        <v>5.4460999999999995E-4</v>
      </c>
      <c r="U168" s="1">
        <v>0.21470400000000001</v>
      </c>
      <c r="V168" s="1" t="s">
        <v>23</v>
      </c>
      <c r="W168" s="1">
        <f>ABS(IK_diagnostics_degrees__3[[#This Row],[Column1]]-A167)</f>
        <v>0.12838050000000001</v>
      </c>
      <c r="X168" s="1">
        <f>ABS(IK_diagnostics_degrees__3[[#This Row],[Column2]]-B167)</f>
        <v>1.1800000000001809E-3</v>
      </c>
      <c r="Y168" s="1">
        <f>ABS(IK_diagnostics_degrees__3[[#This Row],[Column3]]-C167)</f>
        <v>0.127665</v>
      </c>
      <c r="Z168" s="1">
        <f>ABS(IK_diagnostics_degrees__3[[#This Row],[Column4]]-D167)</f>
        <v>0.51346950000000002</v>
      </c>
      <c r="AA168" s="1">
        <f>ABS(IK_diagnostics_degrees__3[[#This Row],[Column5]]-E167)</f>
        <v>6.8869999999999987E-2</v>
      </c>
      <c r="AB168" s="1">
        <f>ABS(IK_diagnostics_degrees__3[[#This Row],[Column6]]-F167)</f>
        <v>2.8988299999999998E-3</v>
      </c>
      <c r="AC168" s="1">
        <f>ABS(IK_diagnostics_degrees__3[[#This Row],[Column7]]-G167)</f>
        <v>1.422000000000001E-2</v>
      </c>
      <c r="AD168" s="1">
        <f>ABS(IK_diagnostics_degrees__3[[#This Row],[Column8]]-H167)</f>
        <v>0.13431000000000015</v>
      </c>
      <c r="AE168" s="1">
        <f>ABS(IK_diagnostics_degrees__3[[#This Row],[Column9]]-I167)</f>
        <v>0.7687489999999999</v>
      </c>
      <c r="AF168" s="1">
        <f>ABS(IK_diagnostics_degrees__3[[#This Row],[Column10]]-J167)</f>
        <v>9.6185999999999994E-2</v>
      </c>
      <c r="AG168" s="1">
        <f>ABS(IK_diagnostics_degrees__3[[#This Row],[Column11]]-K167)</f>
        <v>0.21473000000000009</v>
      </c>
      <c r="AH168" s="1">
        <f>ABS(IK_diagnostics_degrees__3[[#This Row],[Column12]]-L167)</f>
        <v>6.956699999999999E-2</v>
      </c>
      <c r="AI168" s="1">
        <f>ABS(IK_diagnostics_degrees__3[[#This Row],[Column13]]-M167)</f>
        <v>0.74404000000000003</v>
      </c>
      <c r="AJ168" s="1">
        <f>ABS(IK_diagnostics_degrees__3[[#This Row],[Column14]]-N167)</f>
        <v>0.15173099999999995</v>
      </c>
      <c r="AK168" s="1">
        <f>ABS(IK_diagnostics_degrees__3[[#This Row],[Column15]]-O167)</f>
        <v>0.13449</v>
      </c>
      <c r="AL168" s="1">
        <f>ABS(IK_diagnostics_degrees__3[[#This Row],[Column16]]-P167)</f>
        <v>6.2320099999999996E-3</v>
      </c>
      <c r="AM168" s="1">
        <f>ABS(IK_diagnostics_degrees__3[[#This Row],[Column17]]-Q167)</f>
        <v>0.175065</v>
      </c>
      <c r="AN168" s="1">
        <f>ABS(IK_diagnostics_degrees__3[[#This Row],[Column18]]-R167)</f>
        <v>1.2440000000000007E-2</v>
      </c>
      <c r="AO168" s="1">
        <f>ABS(IK_diagnostics_degrees__3[[#This Row],[Column19]]-S167)</f>
        <v>2.8397799999999997E-2</v>
      </c>
      <c r="AP168" s="1">
        <f>ABS(IK_diagnostics_degrees__3[[#This Row],[Column20]]-T167)</f>
        <v>1.6688200000000001E-3</v>
      </c>
      <c r="AQ168" s="1">
        <f>ABS(IK_diagnostics_degrees__3[[#This Row],[Column21]]-U167)</f>
        <v>0.62850799999999996</v>
      </c>
      <c r="AU168" s="3"/>
    </row>
    <row r="169" spans="1:47" x14ac:dyDescent="0.25">
      <c r="A169" s="1">
        <v>0.207732</v>
      </c>
      <c r="B169" s="1">
        <v>1.5123599999999999</v>
      </c>
      <c r="C169" s="1">
        <v>0.140208</v>
      </c>
      <c r="D169" s="1">
        <v>0.57550900000000005</v>
      </c>
      <c r="E169" s="1">
        <v>1.39293</v>
      </c>
      <c r="F169" s="1">
        <v>3.1010199999999999E-3</v>
      </c>
      <c r="G169" s="1">
        <v>0.81362500000000004</v>
      </c>
      <c r="H169" s="1">
        <v>2.17502</v>
      </c>
      <c r="I169" s="1">
        <v>1.5108900000000001</v>
      </c>
      <c r="J169" s="1">
        <v>0.21825900000000001</v>
      </c>
      <c r="K169" s="1">
        <v>1.8706100000000001</v>
      </c>
      <c r="L169" s="1" t="s">
        <v>22</v>
      </c>
      <c r="M169" s="1">
        <v>1.82636</v>
      </c>
      <c r="N169" s="1">
        <v>0.51648799999999995</v>
      </c>
      <c r="O169" s="1">
        <v>1.27661</v>
      </c>
      <c r="P169" s="1" t="s">
        <v>22</v>
      </c>
      <c r="Q169" s="1" t="s">
        <v>22</v>
      </c>
      <c r="R169" s="1">
        <v>1.6140000000000001</v>
      </c>
      <c r="S169" s="1">
        <v>3.9606000000000002E-2</v>
      </c>
      <c r="T169" s="1" t="s">
        <v>22</v>
      </c>
      <c r="U169" s="1">
        <v>0.26136300000000001</v>
      </c>
      <c r="V169" s="1" t="s">
        <v>23</v>
      </c>
      <c r="W169" s="1">
        <f>ABS(IK_diagnostics_degrees__3[[#This Row],[Column1]]-A168)</f>
        <v>5.5389999999999884E-3</v>
      </c>
      <c r="X169" s="1">
        <f>ABS(IK_diagnostics_degrees__3[[#This Row],[Column2]]-B168)</f>
        <v>1.5349999999999975E-2</v>
      </c>
      <c r="Y169" s="1">
        <f>ABS(IK_diagnostics_degrees__3[[#This Row],[Column3]]-C168)</f>
        <v>1.2542999999999999E-2</v>
      </c>
      <c r="Z169" s="1">
        <f>ABS(IK_diagnostics_degrees__3[[#This Row],[Column4]]-D168)</f>
        <v>1.0602E-2</v>
      </c>
      <c r="AA169" s="1">
        <f>ABS(IK_diagnostics_degrees__3[[#This Row],[Column5]]-E168)</f>
        <v>1.6070000000000029E-2</v>
      </c>
      <c r="AB169" s="1">
        <f>ABS(IK_diagnostics_degrees__3[[#This Row],[Column6]]-F168)</f>
        <v>2.021900000000001E-4</v>
      </c>
      <c r="AC169" s="1">
        <f>ABS(IK_diagnostics_degrees__3[[#This Row],[Column7]]-G168)</f>
        <v>1.2436000000000003E-2</v>
      </c>
      <c r="AD169" s="1">
        <f>ABS(IK_diagnostics_degrees__3[[#This Row],[Column8]]-H168)</f>
        <v>1.6799999999999038E-3</v>
      </c>
      <c r="AE169" s="1">
        <f>ABS(IK_diagnostics_degrees__3[[#This Row],[Column9]]-I168)</f>
        <v>6.808000000000014E-2</v>
      </c>
      <c r="AF169" s="1">
        <f>ABS(IK_diagnostics_degrees__3[[#This Row],[Column10]]-J168)</f>
        <v>1.2556999999999985E-2</v>
      </c>
      <c r="AG169" s="1">
        <f>ABS(IK_diagnostics_degrees__3[[#This Row],[Column11]]-K168)</f>
        <v>1.7099999999998783E-3</v>
      </c>
      <c r="AH169" s="1">
        <f>ABS(IK_diagnostics_degrees__3[[#This Row],[Column12]]-L168)</f>
        <v>2.0347500000000001E-2</v>
      </c>
      <c r="AI169" s="1">
        <f>ABS(IK_diagnostics_degrees__3[[#This Row],[Column13]]-M168)</f>
        <v>7.9089999999999883E-2</v>
      </c>
      <c r="AJ169" s="1">
        <f>ABS(IK_diagnostics_degrees__3[[#This Row],[Column14]]-N168)</f>
        <v>8.1973000000000074E-2</v>
      </c>
      <c r="AK169" s="1">
        <f>ABS(IK_diagnostics_degrees__3[[#This Row],[Column15]]-O168)</f>
        <v>9.9729999999999874E-2</v>
      </c>
      <c r="AL169" s="1">
        <f>ABS(IK_diagnostics_degrees__3[[#This Row],[Column16]]-P168)</f>
        <v>0</v>
      </c>
      <c r="AM169" s="1">
        <f>ABS(IK_diagnostics_degrees__3[[#This Row],[Column17]]-Q168)</f>
        <v>0</v>
      </c>
      <c r="AN169" s="1">
        <f>ABS(IK_diagnostics_degrees__3[[#This Row],[Column18]]-R168)</f>
        <v>2.0999999999982144E-4</v>
      </c>
      <c r="AO169" s="1">
        <f>ABS(IK_diagnostics_degrees__3[[#This Row],[Column19]]-S168)</f>
        <v>1.0178200000000002E-2</v>
      </c>
      <c r="AP169" s="1">
        <f>ABS(IK_diagnostics_degrees__3[[#This Row],[Column20]]-T168)</f>
        <v>5.4460999999999995E-4</v>
      </c>
      <c r="AQ169" s="1">
        <f>ABS(IK_diagnostics_degrees__3[[#This Row],[Column21]]-U168)</f>
        <v>4.6659000000000006E-2</v>
      </c>
      <c r="AU169" s="4"/>
    </row>
    <row r="170" spans="1:47" x14ac:dyDescent="0.25">
      <c r="A170" s="1">
        <v>1.2909500000000001E-2</v>
      </c>
      <c r="B170" s="1">
        <v>1.7416</v>
      </c>
      <c r="C170" s="1">
        <v>7.7517599999999999E-3</v>
      </c>
      <c r="D170" s="1" t="s">
        <v>22</v>
      </c>
      <c r="E170" s="1">
        <v>1.3451599999999999</v>
      </c>
      <c r="F170" s="1">
        <v>0.42996699999999999</v>
      </c>
      <c r="G170" s="1">
        <v>0.60781099999999999</v>
      </c>
      <c r="H170" s="1">
        <v>2.50501</v>
      </c>
      <c r="I170" s="1">
        <v>0.97726199999999996</v>
      </c>
      <c r="J170" s="1">
        <v>7.66649E-4</v>
      </c>
      <c r="K170" s="1">
        <v>1.7215499999999999</v>
      </c>
      <c r="L170" s="1">
        <v>3.6675899999999997E-2</v>
      </c>
      <c r="M170" s="1">
        <v>0.23500099999999999</v>
      </c>
      <c r="N170" s="1">
        <v>1.5661499999999999</v>
      </c>
      <c r="O170" s="1">
        <v>2.52861</v>
      </c>
      <c r="P170" s="1">
        <v>1.6056600000000001E-2</v>
      </c>
      <c r="Q170" s="1">
        <v>5.9353299999999999E-3</v>
      </c>
      <c r="R170" s="1">
        <v>1.7418899999999999</v>
      </c>
      <c r="S170" s="1">
        <v>0.169323</v>
      </c>
      <c r="T170" s="1">
        <v>2.7334600000000001E-2</v>
      </c>
      <c r="U170" s="1">
        <v>0.50366500000000003</v>
      </c>
      <c r="V170" s="1" t="s">
        <v>23</v>
      </c>
      <c r="W170" s="1">
        <f>ABS(IK_diagnostics_degrees__3[[#This Row],[Column1]]-A169)</f>
        <v>0.19482250000000001</v>
      </c>
      <c r="X170" s="1">
        <f>ABS(IK_diagnostics_degrees__3[[#This Row],[Column2]]-B169)</f>
        <v>0.22924000000000011</v>
      </c>
      <c r="Y170" s="1">
        <f>ABS(IK_diagnostics_degrees__3[[#This Row],[Column3]]-C169)</f>
        <v>0.13245624</v>
      </c>
      <c r="Z170" s="1">
        <f>ABS(IK_diagnostics_degrees__3[[#This Row],[Column4]]-D169)</f>
        <v>0.57550900000000005</v>
      </c>
      <c r="AA170" s="1">
        <f>ABS(IK_diagnostics_degrees__3[[#This Row],[Column5]]-E169)</f>
        <v>4.777000000000009E-2</v>
      </c>
      <c r="AB170" s="1">
        <f>ABS(IK_diagnostics_degrees__3[[#This Row],[Column6]]-F169)</f>
        <v>0.42686597999999998</v>
      </c>
      <c r="AC170" s="1">
        <f>ABS(IK_diagnostics_degrees__3[[#This Row],[Column7]]-G169)</f>
        <v>0.20581400000000005</v>
      </c>
      <c r="AD170" s="1">
        <f>ABS(IK_diagnostics_degrees__3[[#This Row],[Column8]]-H169)</f>
        <v>0.32999000000000001</v>
      </c>
      <c r="AE170" s="1">
        <f>ABS(IK_diagnostics_degrees__3[[#This Row],[Column9]]-I169)</f>
        <v>0.5336280000000001</v>
      </c>
      <c r="AF170" s="1">
        <f>ABS(IK_diagnostics_degrees__3[[#This Row],[Column10]]-J169)</f>
        <v>0.217492351</v>
      </c>
      <c r="AG170" s="1">
        <f>ABS(IK_diagnostics_degrees__3[[#This Row],[Column11]]-K169)</f>
        <v>0.14906000000000019</v>
      </c>
      <c r="AH170" s="1">
        <f>ABS(IK_diagnostics_degrees__3[[#This Row],[Column12]]-L169)</f>
        <v>3.6675899999999997E-2</v>
      </c>
      <c r="AI170" s="1">
        <f>ABS(IK_diagnostics_degrees__3[[#This Row],[Column13]]-M169)</f>
        <v>1.591359</v>
      </c>
      <c r="AJ170" s="1">
        <f>ABS(IK_diagnostics_degrees__3[[#This Row],[Column14]]-N169)</f>
        <v>1.0496620000000001</v>
      </c>
      <c r="AK170" s="1">
        <f>ABS(IK_diagnostics_degrees__3[[#This Row],[Column15]]-O169)</f>
        <v>1.252</v>
      </c>
      <c r="AL170" s="1">
        <f>ABS(IK_diagnostics_degrees__3[[#This Row],[Column16]]-P169)</f>
        <v>1.6056600000000001E-2</v>
      </c>
      <c r="AM170" s="1">
        <f>ABS(IK_diagnostics_degrees__3[[#This Row],[Column17]]-Q169)</f>
        <v>5.9353299999999999E-3</v>
      </c>
      <c r="AN170" s="1">
        <f>ABS(IK_diagnostics_degrees__3[[#This Row],[Column18]]-R169)</f>
        <v>0.12788999999999984</v>
      </c>
      <c r="AO170" s="1">
        <f>ABS(IK_diagnostics_degrees__3[[#This Row],[Column19]]-S169)</f>
        <v>0.129717</v>
      </c>
      <c r="AP170" s="1">
        <f>ABS(IK_diagnostics_degrees__3[[#This Row],[Column20]]-T169)</f>
        <v>2.7334600000000001E-2</v>
      </c>
      <c r="AQ170" s="1">
        <f>ABS(IK_diagnostics_degrees__3[[#This Row],[Column21]]-U169)</f>
        <v>0.24230200000000002</v>
      </c>
      <c r="AU170" s="3"/>
    </row>
    <row r="171" spans="1:47" x14ac:dyDescent="0.25">
      <c r="A171" s="1">
        <v>7.9471799999999999E-3</v>
      </c>
      <c r="B171" s="1">
        <v>1.7279800000000001</v>
      </c>
      <c r="C171" s="1">
        <v>0.14676800000000001</v>
      </c>
      <c r="D171" s="1" t="s">
        <v>22</v>
      </c>
      <c r="E171" s="1">
        <v>1.2824899999999999</v>
      </c>
      <c r="F171" s="1">
        <v>0.52555200000000002</v>
      </c>
      <c r="G171" s="1">
        <v>0.58618499999999996</v>
      </c>
      <c r="H171" s="1">
        <v>2.2837800000000001</v>
      </c>
      <c r="I171" s="1">
        <v>1.52376</v>
      </c>
      <c r="J171" s="1" t="s">
        <v>22</v>
      </c>
      <c r="K171" s="1">
        <v>1.69723</v>
      </c>
      <c r="L171" s="1" t="s">
        <v>22</v>
      </c>
      <c r="M171" s="1">
        <v>0.78306799999999999</v>
      </c>
      <c r="N171" s="1">
        <v>2.21271</v>
      </c>
      <c r="O171" s="1">
        <v>2.4912800000000002</v>
      </c>
      <c r="P171" s="1" t="s">
        <v>22</v>
      </c>
      <c r="Q171" s="1">
        <v>2.8810100000000003E-4</v>
      </c>
      <c r="R171" s="1">
        <v>1.7810299999999999</v>
      </c>
      <c r="S171" s="2">
        <v>8.3425599999999996E-5</v>
      </c>
      <c r="T171" s="1">
        <v>0.27557700000000002</v>
      </c>
      <c r="U171" s="1">
        <v>0.361396</v>
      </c>
      <c r="V171" s="1" t="s">
        <v>23</v>
      </c>
      <c r="W171" s="1">
        <f>ABS(IK_diagnostics_degrees__3[[#This Row],[Column1]]-A170)</f>
        <v>4.962320000000001E-3</v>
      </c>
      <c r="X171" s="1">
        <f>ABS(IK_diagnostics_degrees__3[[#This Row],[Column2]]-B170)</f>
        <v>1.3619999999999965E-2</v>
      </c>
      <c r="Y171" s="1">
        <f>ABS(IK_diagnostics_degrees__3[[#This Row],[Column3]]-C170)</f>
        <v>0.13901624000000001</v>
      </c>
      <c r="Z171" s="1">
        <f>ABS(IK_diagnostics_degrees__3[[#This Row],[Column4]]-D170)</f>
        <v>0</v>
      </c>
      <c r="AA171" s="1">
        <f>ABS(IK_diagnostics_degrees__3[[#This Row],[Column5]]-E170)</f>
        <v>6.2670000000000003E-2</v>
      </c>
      <c r="AB171" s="1">
        <f>ABS(IK_diagnostics_degrees__3[[#This Row],[Column6]]-F170)</f>
        <v>9.5585000000000031E-2</v>
      </c>
      <c r="AC171" s="1">
        <f>ABS(IK_diagnostics_degrees__3[[#This Row],[Column7]]-G170)</f>
        <v>2.1626000000000034E-2</v>
      </c>
      <c r="AD171" s="1">
        <f>ABS(IK_diagnostics_degrees__3[[#This Row],[Column8]]-H170)</f>
        <v>0.22122999999999982</v>
      </c>
      <c r="AE171" s="1">
        <f>ABS(IK_diagnostics_degrees__3[[#This Row],[Column9]]-I170)</f>
        <v>0.54649800000000004</v>
      </c>
      <c r="AF171" s="1">
        <f>ABS(IK_diagnostics_degrees__3[[#This Row],[Column10]]-J170)</f>
        <v>7.66649E-4</v>
      </c>
      <c r="AG171" s="1">
        <f>ABS(IK_diagnostics_degrees__3[[#This Row],[Column11]]-K170)</f>
        <v>2.4319999999999897E-2</v>
      </c>
      <c r="AH171" s="1">
        <f>ABS(IK_diagnostics_degrees__3[[#This Row],[Column12]]-L170)</f>
        <v>3.6675899999999997E-2</v>
      </c>
      <c r="AI171" s="1">
        <f>ABS(IK_diagnostics_degrees__3[[#This Row],[Column13]]-M170)</f>
        <v>0.54806699999999997</v>
      </c>
      <c r="AJ171" s="1">
        <f>ABS(IK_diagnostics_degrees__3[[#This Row],[Column14]]-N170)</f>
        <v>0.64656000000000002</v>
      </c>
      <c r="AK171" s="1">
        <f>ABS(IK_diagnostics_degrees__3[[#This Row],[Column15]]-O170)</f>
        <v>3.7329999999999863E-2</v>
      </c>
      <c r="AL171" s="1">
        <f>ABS(IK_diagnostics_degrees__3[[#This Row],[Column16]]-P170)</f>
        <v>1.6056600000000001E-2</v>
      </c>
      <c r="AM171" s="1">
        <f>ABS(IK_diagnostics_degrees__3[[#This Row],[Column17]]-Q170)</f>
        <v>5.6472290000000001E-3</v>
      </c>
      <c r="AN171" s="1">
        <f>ABS(IK_diagnostics_degrees__3[[#This Row],[Column18]]-R170)</f>
        <v>3.9139999999999953E-2</v>
      </c>
      <c r="AO171" s="1">
        <f>ABS(IK_diagnostics_degrees__3[[#This Row],[Column19]]-S170)</f>
        <v>0.16923957440000001</v>
      </c>
      <c r="AP171" s="1">
        <f>ABS(IK_diagnostics_degrees__3[[#This Row],[Column20]]-T170)</f>
        <v>0.24824240000000003</v>
      </c>
      <c r="AQ171" s="1">
        <f>ABS(IK_diagnostics_degrees__3[[#This Row],[Column21]]-U170)</f>
        <v>0.14226900000000003</v>
      </c>
      <c r="AU171" s="4"/>
    </row>
    <row r="172" spans="1:47" x14ac:dyDescent="0.25">
      <c r="A172" s="1">
        <v>1.1329000000000001E-2</v>
      </c>
      <c r="B172" s="1">
        <v>1.7297499999999999</v>
      </c>
      <c r="C172" s="1">
        <v>0.157637</v>
      </c>
      <c r="D172" s="1" t="s">
        <v>22</v>
      </c>
      <c r="E172" s="1">
        <v>1.2815799999999999</v>
      </c>
      <c r="F172" s="1">
        <v>0.51108399999999998</v>
      </c>
      <c r="G172" s="1">
        <v>0.58879000000000004</v>
      </c>
      <c r="H172" s="1">
        <v>2.2482899999999999</v>
      </c>
      <c r="I172" s="1">
        <v>1.5481499999999999</v>
      </c>
      <c r="J172" s="1" t="s">
        <v>22</v>
      </c>
      <c r="K172" s="1">
        <v>1.6854100000000001</v>
      </c>
      <c r="L172" s="1" t="s">
        <v>22</v>
      </c>
      <c r="M172" s="1">
        <v>0.77886599999999995</v>
      </c>
      <c r="N172" s="1">
        <v>2.2945500000000001</v>
      </c>
      <c r="O172" s="1">
        <v>2.5095100000000001</v>
      </c>
      <c r="P172" s="1" t="s">
        <v>22</v>
      </c>
      <c r="Q172" s="1">
        <v>2.1165800000000001E-4</v>
      </c>
      <c r="R172" s="1">
        <v>1.7736499999999999</v>
      </c>
      <c r="S172" s="2">
        <v>1.07112E-5</v>
      </c>
      <c r="T172" s="1">
        <v>0.31617299999999998</v>
      </c>
      <c r="U172" s="1">
        <v>0.41275400000000001</v>
      </c>
      <c r="V172" s="1" t="s">
        <v>23</v>
      </c>
      <c r="W172" s="1">
        <f>ABS(IK_diagnostics_degrees__3[[#This Row],[Column1]]-A171)</f>
        <v>3.3818200000000007E-3</v>
      </c>
      <c r="X172" s="1">
        <f>ABS(IK_diagnostics_degrees__3[[#This Row],[Column2]]-B171)</f>
        <v>1.7699999999998273E-3</v>
      </c>
      <c r="Y172" s="1">
        <f>ABS(IK_diagnostics_degrees__3[[#This Row],[Column3]]-C171)</f>
        <v>1.086899999999999E-2</v>
      </c>
      <c r="Z172" s="1">
        <f>ABS(IK_diagnostics_degrees__3[[#This Row],[Column4]]-D171)</f>
        <v>0</v>
      </c>
      <c r="AA172" s="1">
        <f>ABS(IK_diagnostics_degrees__3[[#This Row],[Column5]]-E171)</f>
        <v>9.0999999999996639E-4</v>
      </c>
      <c r="AB172" s="1">
        <f>ABS(IK_diagnostics_degrees__3[[#This Row],[Column6]]-F171)</f>
        <v>1.4468000000000036E-2</v>
      </c>
      <c r="AC172" s="1">
        <f>ABS(IK_diagnostics_degrees__3[[#This Row],[Column7]]-G171)</f>
        <v>2.6050000000000795E-3</v>
      </c>
      <c r="AD172" s="1">
        <f>ABS(IK_diagnostics_degrees__3[[#This Row],[Column8]]-H171)</f>
        <v>3.5490000000000244E-2</v>
      </c>
      <c r="AE172" s="1">
        <f>ABS(IK_diagnostics_degrees__3[[#This Row],[Column9]]-I171)</f>
        <v>2.4389999999999912E-2</v>
      </c>
      <c r="AF172" s="1">
        <f>ABS(IK_diagnostics_degrees__3[[#This Row],[Column10]]-J171)</f>
        <v>0</v>
      </c>
      <c r="AG172" s="1">
        <f>ABS(IK_diagnostics_degrees__3[[#This Row],[Column11]]-K171)</f>
        <v>1.1819999999999942E-2</v>
      </c>
      <c r="AH172" s="1">
        <f>ABS(IK_diagnostics_degrees__3[[#This Row],[Column12]]-L171)</f>
        <v>0</v>
      </c>
      <c r="AI172" s="1">
        <f>ABS(IK_diagnostics_degrees__3[[#This Row],[Column13]]-M171)</f>
        <v>4.202000000000039E-3</v>
      </c>
      <c r="AJ172" s="1">
        <f>ABS(IK_diagnostics_degrees__3[[#This Row],[Column14]]-N171)</f>
        <v>8.1840000000000135E-2</v>
      </c>
      <c r="AK172" s="1">
        <f>ABS(IK_diagnostics_degrees__3[[#This Row],[Column15]]-O171)</f>
        <v>1.8229999999999968E-2</v>
      </c>
      <c r="AL172" s="1">
        <f>ABS(IK_diagnostics_degrees__3[[#This Row],[Column16]]-P171)</f>
        <v>0</v>
      </c>
      <c r="AM172" s="1">
        <f>ABS(IK_diagnostics_degrees__3[[#This Row],[Column17]]-Q171)</f>
        <v>7.6443000000000013E-5</v>
      </c>
      <c r="AN172" s="1">
        <f>ABS(IK_diagnostics_degrees__3[[#This Row],[Column18]]-R171)</f>
        <v>7.3799999999999422E-3</v>
      </c>
      <c r="AO172" s="1">
        <f>ABS(IK_diagnostics_degrees__3[[#This Row],[Column19]]-S171)</f>
        <v>7.2714399999999996E-5</v>
      </c>
      <c r="AP172" s="1">
        <f>ABS(IK_diagnostics_degrees__3[[#This Row],[Column20]]-T171)</f>
        <v>4.0595999999999965E-2</v>
      </c>
      <c r="AQ172" s="1">
        <f>ABS(IK_diagnostics_degrees__3[[#This Row],[Column21]]-U171)</f>
        <v>5.1358000000000015E-2</v>
      </c>
      <c r="AU172" s="3"/>
    </row>
    <row r="173" spans="1:47" x14ac:dyDescent="0.25">
      <c r="A173" s="1" t="s">
        <v>22</v>
      </c>
      <c r="B173" s="1">
        <v>1.4656800000000001</v>
      </c>
      <c r="C173" s="1">
        <v>1.26807E-3</v>
      </c>
      <c r="D173" s="1">
        <v>3.7628200000000001E-2</v>
      </c>
      <c r="E173" s="1">
        <v>1.53298</v>
      </c>
      <c r="F173" s="1" t="s">
        <v>22</v>
      </c>
      <c r="G173" s="1">
        <v>1.41754</v>
      </c>
      <c r="H173" s="1">
        <v>1.5878699999999999</v>
      </c>
      <c r="I173" s="1">
        <v>0.63589099999999998</v>
      </c>
      <c r="J173" s="1">
        <v>4.2980699999999997E-2</v>
      </c>
      <c r="K173" s="1">
        <v>1.2528600000000001</v>
      </c>
      <c r="L173" s="1">
        <v>0.44042700000000001</v>
      </c>
      <c r="M173" s="1">
        <v>0.103878</v>
      </c>
      <c r="N173" s="1" t="s">
        <v>22</v>
      </c>
      <c r="O173" s="1">
        <v>5.3757399999999997E-2</v>
      </c>
      <c r="P173" s="1">
        <v>0.18787699999999999</v>
      </c>
      <c r="Q173" s="1">
        <v>8.5468600000000006E-2</v>
      </c>
      <c r="R173" s="1">
        <v>2.2692199999999998</v>
      </c>
      <c r="S173" s="1" t="s">
        <v>22</v>
      </c>
      <c r="T173" s="1" t="s">
        <v>22</v>
      </c>
      <c r="U173" s="1">
        <v>1.5125599999999999</v>
      </c>
      <c r="V173" s="1" t="s">
        <v>23</v>
      </c>
      <c r="W173" s="1">
        <f>ABS(IK_diagnostics_degrees__3[[#This Row],[Column1]]-A172)</f>
        <v>1.1329000000000001E-2</v>
      </c>
      <c r="X173" s="1">
        <f>ABS(IK_diagnostics_degrees__3[[#This Row],[Column2]]-B172)</f>
        <v>0.2640699999999998</v>
      </c>
      <c r="Y173" s="1">
        <f>ABS(IK_diagnostics_degrees__3[[#This Row],[Column3]]-C172)</f>
        <v>0.15636892999999999</v>
      </c>
      <c r="Z173" s="1">
        <f>ABS(IK_diagnostics_degrees__3[[#This Row],[Column4]]-D172)</f>
        <v>3.7628200000000001E-2</v>
      </c>
      <c r="AA173" s="1">
        <f>ABS(IK_diagnostics_degrees__3[[#This Row],[Column5]]-E172)</f>
        <v>0.25140000000000007</v>
      </c>
      <c r="AB173" s="1">
        <f>ABS(IK_diagnostics_degrees__3[[#This Row],[Column6]]-F172)</f>
        <v>0.51108399999999998</v>
      </c>
      <c r="AC173" s="1">
        <f>ABS(IK_diagnostics_degrees__3[[#This Row],[Column7]]-G172)</f>
        <v>0.82874999999999999</v>
      </c>
      <c r="AD173" s="1">
        <f>ABS(IK_diagnostics_degrees__3[[#This Row],[Column8]]-H172)</f>
        <v>0.66042000000000001</v>
      </c>
      <c r="AE173" s="1">
        <f>ABS(IK_diagnostics_degrees__3[[#This Row],[Column9]]-I172)</f>
        <v>0.91225899999999993</v>
      </c>
      <c r="AF173" s="1">
        <f>ABS(IK_diagnostics_degrees__3[[#This Row],[Column10]]-J172)</f>
        <v>4.2980699999999997E-2</v>
      </c>
      <c r="AG173" s="1">
        <f>ABS(IK_diagnostics_degrees__3[[#This Row],[Column11]]-K172)</f>
        <v>0.43254999999999999</v>
      </c>
      <c r="AH173" s="1">
        <f>ABS(IK_diagnostics_degrees__3[[#This Row],[Column12]]-L172)</f>
        <v>0.44042700000000001</v>
      </c>
      <c r="AI173" s="1">
        <f>ABS(IK_diagnostics_degrees__3[[#This Row],[Column13]]-M172)</f>
        <v>0.67498799999999992</v>
      </c>
      <c r="AJ173" s="1">
        <f>ABS(IK_diagnostics_degrees__3[[#This Row],[Column14]]-N172)</f>
        <v>2.2945500000000001</v>
      </c>
      <c r="AK173" s="1">
        <f>ABS(IK_diagnostics_degrees__3[[#This Row],[Column15]]-O172)</f>
        <v>2.4557526000000003</v>
      </c>
      <c r="AL173" s="1">
        <f>ABS(IK_diagnostics_degrees__3[[#This Row],[Column16]]-P172)</f>
        <v>0.18787699999999999</v>
      </c>
      <c r="AM173" s="1">
        <f>ABS(IK_diagnostics_degrees__3[[#This Row],[Column17]]-Q172)</f>
        <v>8.5256942000000002E-2</v>
      </c>
      <c r="AN173" s="1">
        <f>ABS(IK_diagnostics_degrees__3[[#This Row],[Column18]]-R172)</f>
        <v>0.49556999999999984</v>
      </c>
      <c r="AO173" s="1">
        <f>ABS(IK_diagnostics_degrees__3[[#This Row],[Column19]]-S172)</f>
        <v>1.07112E-5</v>
      </c>
      <c r="AP173" s="1">
        <f>ABS(IK_diagnostics_degrees__3[[#This Row],[Column20]]-T172)</f>
        <v>0.31617299999999998</v>
      </c>
      <c r="AQ173" s="1">
        <f>ABS(IK_diagnostics_degrees__3[[#This Row],[Column21]]-U172)</f>
        <v>1.0998059999999998</v>
      </c>
      <c r="AU173" s="4"/>
    </row>
    <row r="174" spans="1:47" x14ac:dyDescent="0.25">
      <c r="A174" s="1" t="s">
        <v>22</v>
      </c>
      <c r="B174" s="1">
        <v>1.4669300000000001</v>
      </c>
      <c r="C174" s="1">
        <v>1.5330699999999999E-2</v>
      </c>
      <c r="D174" s="1" t="s">
        <v>22</v>
      </c>
      <c r="E174" s="1">
        <v>1.7804500000000001</v>
      </c>
      <c r="F174" s="1" t="s">
        <v>22</v>
      </c>
      <c r="G174" s="1">
        <v>1.7995000000000001</v>
      </c>
      <c r="H174" s="1">
        <v>1.5747599999999999</v>
      </c>
      <c r="I174" s="1">
        <v>0.68525000000000003</v>
      </c>
      <c r="J174" s="1">
        <v>7.45489E-4</v>
      </c>
      <c r="K174" s="1">
        <v>1.25359</v>
      </c>
      <c r="L174" s="1" t="s">
        <v>22</v>
      </c>
      <c r="M174" s="1">
        <v>7.3758500000000005E-2</v>
      </c>
      <c r="N174" s="1" t="s">
        <v>22</v>
      </c>
      <c r="O174" s="1">
        <v>0.112663</v>
      </c>
      <c r="P174" s="1">
        <v>0.80820099999999995</v>
      </c>
      <c r="Q174" s="1">
        <v>0.64956800000000003</v>
      </c>
      <c r="R174" s="1">
        <v>2.27332</v>
      </c>
      <c r="S174" s="1" t="s">
        <v>22</v>
      </c>
      <c r="T174" s="1" t="s">
        <v>22</v>
      </c>
      <c r="U174" s="1">
        <v>1.4866999999999999</v>
      </c>
      <c r="V174" s="1" t="s">
        <v>23</v>
      </c>
      <c r="W174" s="1">
        <f>ABS(IK_diagnostics_degrees__3[[#This Row],[Column1]]-A173)</f>
        <v>0</v>
      </c>
      <c r="X174" s="1">
        <f>ABS(IK_diagnostics_degrees__3[[#This Row],[Column2]]-B173)</f>
        <v>1.2499999999999734E-3</v>
      </c>
      <c r="Y174" s="1">
        <f>ABS(IK_diagnostics_degrees__3[[#This Row],[Column3]]-C173)</f>
        <v>1.406263E-2</v>
      </c>
      <c r="Z174" s="1">
        <f>ABS(IK_diagnostics_degrees__3[[#This Row],[Column4]]-D173)</f>
        <v>3.7628200000000001E-2</v>
      </c>
      <c r="AA174" s="1">
        <f>ABS(IK_diagnostics_degrees__3[[#This Row],[Column5]]-E173)</f>
        <v>0.24747000000000008</v>
      </c>
      <c r="AB174" s="1">
        <f>ABS(IK_diagnostics_degrees__3[[#This Row],[Column6]]-F173)</f>
        <v>0</v>
      </c>
      <c r="AC174" s="1">
        <f>ABS(IK_diagnostics_degrees__3[[#This Row],[Column7]]-G173)</f>
        <v>0.38196000000000008</v>
      </c>
      <c r="AD174" s="1">
        <f>ABS(IK_diagnostics_degrees__3[[#This Row],[Column8]]-H173)</f>
        <v>1.3109999999999955E-2</v>
      </c>
      <c r="AE174" s="1">
        <f>ABS(IK_diagnostics_degrees__3[[#This Row],[Column9]]-I173)</f>
        <v>4.9359000000000042E-2</v>
      </c>
      <c r="AF174" s="1">
        <f>ABS(IK_diagnostics_degrees__3[[#This Row],[Column10]]-J173)</f>
        <v>4.2235210999999995E-2</v>
      </c>
      <c r="AG174" s="1">
        <f>ABS(IK_diagnostics_degrees__3[[#This Row],[Column11]]-K173)</f>
        <v>7.299999999998974E-4</v>
      </c>
      <c r="AH174" s="1">
        <f>ABS(IK_diagnostics_degrees__3[[#This Row],[Column12]]-L173)</f>
        <v>0.44042700000000001</v>
      </c>
      <c r="AI174" s="1">
        <f>ABS(IK_diagnostics_degrees__3[[#This Row],[Column13]]-M173)</f>
        <v>3.0119499999999994E-2</v>
      </c>
      <c r="AJ174" s="1">
        <f>ABS(IK_diagnostics_degrees__3[[#This Row],[Column14]]-N173)</f>
        <v>0</v>
      </c>
      <c r="AK174" s="1">
        <f>ABS(IK_diagnostics_degrees__3[[#This Row],[Column15]]-O173)</f>
        <v>5.8905600000000002E-2</v>
      </c>
      <c r="AL174" s="1">
        <f>ABS(IK_diagnostics_degrees__3[[#This Row],[Column16]]-P173)</f>
        <v>0.62032399999999999</v>
      </c>
      <c r="AM174" s="1">
        <f>ABS(IK_diagnostics_degrees__3[[#This Row],[Column17]]-Q173)</f>
        <v>0.56409940000000003</v>
      </c>
      <c r="AN174" s="1">
        <f>ABS(IK_diagnostics_degrees__3[[#This Row],[Column18]]-R173)</f>
        <v>4.1000000000002146E-3</v>
      </c>
      <c r="AO174" s="1">
        <f>ABS(IK_diagnostics_degrees__3[[#This Row],[Column19]]-S173)</f>
        <v>0</v>
      </c>
      <c r="AP174" s="1">
        <f>ABS(IK_diagnostics_degrees__3[[#This Row],[Column20]]-T173)</f>
        <v>0</v>
      </c>
      <c r="AQ174" s="1">
        <f>ABS(IK_diagnostics_degrees__3[[#This Row],[Column21]]-U173)</f>
        <v>2.5859999999999994E-2</v>
      </c>
      <c r="AU174" s="3"/>
    </row>
    <row r="175" spans="1:47" x14ac:dyDescent="0.25">
      <c r="A175" s="1" t="s">
        <v>22</v>
      </c>
      <c r="B175" s="1">
        <v>1.2630699999999999</v>
      </c>
      <c r="C175" s="1">
        <v>2.89368E-3</v>
      </c>
      <c r="D175" s="1" t="s">
        <v>22</v>
      </c>
      <c r="E175" s="1">
        <v>2.11171</v>
      </c>
      <c r="F175" s="1" t="s">
        <v>22</v>
      </c>
      <c r="G175" s="1">
        <v>1.7581899999999999</v>
      </c>
      <c r="H175" s="1">
        <v>1.5340400000000001</v>
      </c>
      <c r="I175" s="1">
        <v>0.74271900000000002</v>
      </c>
      <c r="J175" s="2">
        <v>4.34721E-5</v>
      </c>
      <c r="K175" s="1">
        <v>1.3566800000000001</v>
      </c>
      <c r="L175" s="1" t="s">
        <v>22</v>
      </c>
      <c r="M175" s="1">
        <v>1.25712</v>
      </c>
      <c r="N175" s="1" t="s">
        <v>22</v>
      </c>
      <c r="O175" s="1">
        <v>0.28587899999999999</v>
      </c>
      <c r="P175" s="1">
        <v>0.80958300000000005</v>
      </c>
      <c r="Q175" s="1">
        <v>0.79527999999999999</v>
      </c>
      <c r="R175" s="1">
        <v>2.20391</v>
      </c>
      <c r="S175" s="1" t="s">
        <v>22</v>
      </c>
      <c r="T175" s="1" t="s">
        <v>22</v>
      </c>
      <c r="U175" s="1">
        <v>1.49027</v>
      </c>
      <c r="V175" s="1" t="s">
        <v>23</v>
      </c>
      <c r="W175" s="1">
        <f>ABS(IK_diagnostics_degrees__3[[#This Row],[Column1]]-A174)</f>
        <v>0</v>
      </c>
      <c r="X175" s="1">
        <f>ABS(IK_diagnostics_degrees__3[[#This Row],[Column2]]-B174)</f>
        <v>0.20386000000000015</v>
      </c>
      <c r="Y175" s="1">
        <f>ABS(IK_diagnostics_degrees__3[[#This Row],[Column3]]-C174)</f>
        <v>1.243702E-2</v>
      </c>
      <c r="Z175" s="1">
        <f>ABS(IK_diagnostics_degrees__3[[#This Row],[Column4]]-D174)</f>
        <v>0</v>
      </c>
      <c r="AA175" s="1">
        <f>ABS(IK_diagnostics_degrees__3[[#This Row],[Column5]]-E174)</f>
        <v>0.33125999999999989</v>
      </c>
      <c r="AB175" s="1">
        <f>ABS(IK_diagnostics_degrees__3[[#This Row],[Column6]]-F174)</f>
        <v>0</v>
      </c>
      <c r="AC175" s="1">
        <f>ABS(IK_diagnostics_degrees__3[[#This Row],[Column7]]-G174)</f>
        <v>4.131000000000018E-2</v>
      </c>
      <c r="AD175" s="1">
        <f>ABS(IK_diagnostics_degrees__3[[#This Row],[Column8]]-H174)</f>
        <v>4.0719999999999867E-2</v>
      </c>
      <c r="AE175" s="1">
        <f>ABS(IK_diagnostics_degrees__3[[#This Row],[Column9]]-I174)</f>
        <v>5.7468999999999992E-2</v>
      </c>
      <c r="AF175" s="1">
        <f>ABS(IK_diagnostics_degrees__3[[#This Row],[Column10]]-J174)</f>
        <v>7.0201690000000006E-4</v>
      </c>
      <c r="AG175" s="1">
        <f>ABS(IK_diagnostics_degrees__3[[#This Row],[Column11]]-K174)</f>
        <v>0.10309000000000013</v>
      </c>
      <c r="AH175" s="1">
        <f>ABS(IK_diagnostics_degrees__3[[#This Row],[Column12]]-L174)</f>
        <v>0</v>
      </c>
      <c r="AI175" s="1">
        <f>ABS(IK_diagnostics_degrees__3[[#This Row],[Column13]]-M174)</f>
        <v>1.1833615</v>
      </c>
      <c r="AJ175" s="1">
        <f>ABS(IK_diagnostics_degrees__3[[#This Row],[Column14]]-N174)</f>
        <v>0</v>
      </c>
      <c r="AK175" s="1">
        <f>ABS(IK_diagnostics_degrees__3[[#This Row],[Column15]]-O174)</f>
        <v>0.17321599999999998</v>
      </c>
      <c r="AL175" s="1">
        <f>ABS(IK_diagnostics_degrees__3[[#This Row],[Column16]]-P174)</f>
        <v>1.3820000000001054E-3</v>
      </c>
      <c r="AM175" s="1">
        <f>ABS(IK_diagnostics_degrees__3[[#This Row],[Column17]]-Q174)</f>
        <v>0.14571199999999995</v>
      </c>
      <c r="AN175" s="1">
        <f>ABS(IK_diagnostics_degrees__3[[#This Row],[Column18]]-R174)</f>
        <v>6.9409999999999972E-2</v>
      </c>
      <c r="AO175" s="1">
        <f>ABS(IK_diagnostics_degrees__3[[#This Row],[Column19]]-S174)</f>
        <v>0</v>
      </c>
      <c r="AP175" s="1">
        <f>ABS(IK_diagnostics_degrees__3[[#This Row],[Column20]]-T174)</f>
        <v>0</v>
      </c>
      <c r="AQ175" s="1">
        <f>ABS(IK_diagnostics_degrees__3[[#This Row],[Column21]]-U174)</f>
        <v>3.5700000000000731E-3</v>
      </c>
      <c r="AU175" s="4"/>
    </row>
    <row r="176" spans="1:47" x14ac:dyDescent="0.25">
      <c r="A176" s="1" t="s">
        <v>22</v>
      </c>
      <c r="B176" s="1">
        <v>1.2616099999999999</v>
      </c>
      <c r="C176" s="1">
        <v>1.1519799999999999E-3</v>
      </c>
      <c r="D176" s="1" t="s">
        <v>22</v>
      </c>
      <c r="E176" s="1">
        <v>2.1196799999999998</v>
      </c>
      <c r="F176" s="1" t="s">
        <v>22</v>
      </c>
      <c r="G176" s="1">
        <v>1.7569300000000001</v>
      </c>
      <c r="H176" s="1">
        <v>1.5074399999999999</v>
      </c>
      <c r="I176" s="1">
        <v>0.74377700000000002</v>
      </c>
      <c r="J176" s="1">
        <v>2.6155500000000001E-4</v>
      </c>
      <c r="K176" s="1">
        <v>1.37602</v>
      </c>
      <c r="L176" s="1" t="s">
        <v>22</v>
      </c>
      <c r="M176" s="1">
        <v>1.1478999999999999</v>
      </c>
      <c r="N176" s="1" t="s">
        <v>22</v>
      </c>
      <c r="O176" s="1">
        <v>0.28314400000000001</v>
      </c>
      <c r="P176" s="1">
        <v>0.78340600000000005</v>
      </c>
      <c r="Q176" s="1">
        <v>0.84204599999999996</v>
      </c>
      <c r="R176" s="1">
        <v>2.1966000000000001</v>
      </c>
      <c r="S176" s="1" t="s">
        <v>22</v>
      </c>
      <c r="T176" s="1" t="s">
        <v>22</v>
      </c>
      <c r="U176" s="1">
        <v>1.46044</v>
      </c>
      <c r="V176" s="1" t="s">
        <v>23</v>
      </c>
      <c r="W176" s="1">
        <f>ABS(IK_diagnostics_degrees__3[[#This Row],[Column1]]-A175)</f>
        <v>0</v>
      </c>
      <c r="X176" s="1">
        <f>ABS(IK_diagnostics_degrees__3[[#This Row],[Column2]]-B175)</f>
        <v>1.4600000000000168E-3</v>
      </c>
      <c r="Y176" s="1">
        <f>ABS(IK_diagnostics_degrees__3[[#This Row],[Column3]]-C175)</f>
        <v>1.7417000000000001E-3</v>
      </c>
      <c r="Z176" s="1">
        <f>ABS(IK_diagnostics_degrees__3[[#This Row],[Column4]]-D175)</f>
        <v>0</v>
      </c>
      <c r="AA176" s="1">
        <f>ABS(IK_diagnostics_degrees__3[[#This Row],[Column5]]-E175)</f>
        <v>7.9699999999998106E-3</v>
      </c>
      <c r="AB176" s="1">
        <f>ABS(IK_diagnostics_degrees__3[[#This Row],[Column6]]-F175)</f>
        <v>0</v>
      </c>
      <c r="AC176" s="1">
        <f>ABS(IK_diagnostics_degrees__3[[#This Row],[Column7]]-G175)</f>
        <v>1.2599999999998168E-3</v>
      </c>
      <c r="AD176" s="1">
        <f>ABS(IK_diagnostics_degrees__3[[#This Row],[Column8]]-H175)</f>
        <v>2.6600000000000179E-2</v>
      </c>
      <c r="AE176" s="1">
        <f>ABS(IK_diagnostics_degrees__3[[#This Row],[Column9]]-I175)</f>
        <v>1.0580000000000034E-3</v>
      </c>
      <c r="AF176" s="1">
        <f>ABS(IK_diagnostics_degrees__3[[#This Row],[Column10]]-J175)</f>
        <v>2.1808290000000001E-4</v>
      </c>
      <c r="AG176" s="1">
        <f>ABS(IK_diagnostics_degrees__3[[#This Row],[Column11]]-K175)</f>
        <v>1.9339999999999913E-2</v>
      </c>
      <c r="AH176" s="1">
        <f>ABS(IK_diagnostics_degrees__3[[#This Row],[Column12]]-L175)</f>
        <v>0</v>
      </c>
      <c r="AI176" s="1">
        <f>ABS(IK_diagnostics_degrees__3[[#This Row],[Column13]]-M175)</f>
        <v>0.10922000000000009</v>
      </c>
      <c r="AJ176" s="1">
        <f>ABS(IK_diagnostics_degrees__3[[#This Row],[Column14]]-N175)</f>
        <v>0</v>
      </c>
      <c r="AK176" s="1">
        <f>ABS(IK_diagnostics_degrees__3[[#This Row],[Column15]]-O175)</f>
        <v>2.7349999999999874E-3</v>
      </c>
      <c r="AL176" s="1">
        <f>ABS(IK_diagnostics_degrees__3[[#This Row],[Column16]]-P175)</f>
        <v>2.6177000000000006E-2</v>
      </c>
      <c r="AM176" s="1">
        <f>ABS(IK_diagnostics_degrees__3[[#This Row],[Column17]]-Q175)</f>
        <v>4.6765999999999974E-2</v>
      </c>
      <c r="AN176" s="1">
        <f>ABS(IK_diagnostics_degrees__3[[#This Row],[Column18]]-R175)</f>
        <v>7.3099999999999277E-3</v>
      </c>
      <c r="AO176" s="1">
        <f>ABS(IK_diagnostics_degrees__3[[#This Row],[Column19]]-S175)</f>
        <v>0</v>
      </c>
      <c r="AP176" s="1">
        <f>ABS(IK_diagnostics_degrees__3[[#This Row],[Column20]]-T175)</f>
        <v>0</v>
      </c>
      <c r="AQ176" s="1">
        <f>ABS(IK_diagnostics_degrees__3[[#This Row],[Column21]]-U175)</f>
        <v>2.9830000000000023E-2</v>
      </c>
      <c r="AU176" s="3"/>
    </row>
    <row r="177" spans="1:47" x14ac:dyDescent="0.25">
      <c r="A177" s="1">
        <v>1.3632399999999999E-2</v>
      </c>
      <c r="B177" s="1">
        <v>1.5936600000000001</v>
      </c>
      <c r="C177" s="1" t="s">
        <v>22</v>
      </c>
      <c r="D177" s="1">
        <v>2.1596799999999999E-2</v>
      </c>
      <c r="E177" s="1">
        <v>1.0540499999999999</v>
      </c>
      <c r="F177" s="1" t="s">
        <v>22</v>
      </c>
      <c r="G177" s="1">
        <v>0.83213099999999995</v>
      </c>
      <c r="H177" s="1">
        <v>1.5891299999999999</v>
      </c>
      <c r="I177" s="1">
        <v>0.93566800000000006</v>
      </c>
      <c r="J177" s="1">
        <v>0.64440600000000003</v>
      </c>
      <c r="K177" s="1">
        <v>2.0930300000000002</v>
      </c>
      <c r="L177" s="1">
        <v>1.05123E-4</v>
      </c>
      <c r="M177" s="1">
        <v>1.68302</v>
      </c>
      <c r="N177" s="1">
        <v>1.3217699999999999</v>
      </c>
      <c r="O177" s="1">
        <v>0.94855400000000001</v>
      </c>
      <c r="P177" s="1">
        <v>8.6255299999999993E-2</v>
      </c>
      <c r="Q177" s="1" t="s">
        <v>22</v>
      </c>
      <c r="R177" s="1">
        <v>2.3458800000000002</v>
      </c>
      <c r="S177" s="1">
        <v>2.3574899999999999E-2</v>
      </c>
      <c r="T177" s="1">
        <v>0.21316499999999999</v>
      </c>
      <c r="U177" s="1">
        <v>1.22899</v>
      </c>
      <c r="V177" s="1" t="s">
        <v>23</v>
      </c>
      <c r="W177" s="1">
        <f>ABS(IK_diagnostics_degrees__3[[#This Row],[Column1]]-A176)</f>
        <v>1.3632399999999999E-2</v>
      </c>
      <c r="X177" s="1">
        <f>ABS(IK_diagnostics_degrees__3[[#This Row],[Column2]]-B176)</f>
        <v>0.33205000000000018</v>
      </c>
      <c r="Y177" s="1">
        <f>ABS(IK_diagnostics_degrees__3[[#This Row],[Column3]]-C176)</f>
        <v>1.1519799999999999E-3</v>
      </c>
      <c r="Z177" s="1">
        <f>ABS(IK_diagnostics_degrees__3[[#This Row],[Column4]]-D176)</f>
        <v>2.1596799999999999E-2</v>
      </c>
      <c r="AA177" s="1">
        <f>ABS(IK_diagnostics_degrees__3[[#This Row],[Column5]]-E176)</f>
        <v>1.0656299999999999</v>
      </c>
      <c r="AB177" s="1">
        <f>ABS(IK_diagnostics_degrees__3[[#This Row],[Column6]]-F176)</f>
        <v>0</v>
      </c>
      <c r="AC177" s="1">
        <f>ABS(IK_diagnostics_degrees__3[[#This Row],[Column7]]-G176)</f>
        <v>0.92479900000000015</v>
      </c>
      <c r="AD177" s="1">
        <f>ABS(IK_diagnostics_degrees__3[[#This Row],[Column8]]-H176)</f>
        <v>8.169000000000004E-2</v>
      </c>
      <c r="AE177" s="1">
        <f>ABS(IK_diagnostics_degrees__3[[#This Row],[Column9]]-I176)</f>
        <v>0.19189100000000003</v>
      </c>
      <c r="AF177" s="1">
        <f>ABS(IK_diagnostics_degrees__3[[#This Row],[Column10]]-J176)</f>
        <v>0.64414444500000001</v>
      </c>
      <c r="AG177" s="1">
        <f>ABS(IK_diagnostics_degrees__3[[#This Row],[Column11]]-K176)</f>
        <v>0.71701000000000015</v>
      </c>
      <c r="AH177" s="1">
        <f>ABS(IK_diagnostics_degrees__3[[#This Row],[Column12]]-L176)</f>
        <v>1.05123E-4</v>
      </c>
      <c r="AI177" s="1">
        <f>ABS(IK_diagnostics_degrees__3[[#This Row],[Column13]]-M176)</f>
        <v>0.53512000000000004</v>
      </c>
      <c r="AJ177" s="1">
        <f>ABS(IK_diagnostics_degrees__3[[#This Row],[Column14]]-N176)</f>
        <v>1.3217699999999999</v>
      </c>
      <c r="AK177" s="1">
        <f>ABS(IK_diagnostics_degrees__3[[#This Row],[Column15]]-O176)</f>
        <v>0.66541000000000006</v>
      </c>
      <c r="AL177" s="1">
        <f>ABS(IK_diagnostics_degrees__3[[#This Row],[Column16]]-P176)</f>
        <v>0.69715070000000001</v>
      </c>
      <c r="AM177" s="1">
        <f>ABS(IK_diagnostics_degrees__3[[#This Row],[Column17]]-Q176)</f>
        <v>0.84204599999999996</v>
      </c>
      <c r="AN177" s="1">
        <f>ABS(IK_diagnostics_degrees__3[[#This Row],[Column18]]-R176)</f>
        <v>0.14928000000000008</v>
      </c>
      <c r="AO177" s="1">
        <f>ABS(IK_diagnostics_degrees__3[[#This Row],[Column19]]-S176)</f>
        <v>2.3574899999999999E-2</v>
      </c>
      <c r="AP177" s="1">
        <f>ABS(IK_diagnostics_degrees__3[[#This Row],[Column20]]-T176)</f>
        <v>0.21316499999999999</v>
      </c>
      <c r="AQ177" s="1">
        <f>ABS(IK_diagnostics_degrees__3[[#This Row],[Column21]]-U176)</f>
        <v>0.23144999999999993</v>
      </c>
      <c r="AU177" s="4"/>
    </row>
    <row r="178" spans="1:47" x14ac:dyDescent="0.25">
      <c r="A178" s="1">
        <v>3.3719600000000002E-2</v>
      </c>
      <c r="B178" s="1">
        <v>1.71065</v>
      </c>
      <c r="C178" s="1">
        <v>0.35814499999999999</v>
      </c>
      <c r="D178" s="1">
        <v>1.2964099999999999E-2</v>
      </c>
      <c r="E178" s="1">
        <v>1.0781799999999999</v>
      </c>
      <c r="F178" s="1" t="s">
        <v>22</v>
      </c>
      <c r="G178" s="1">
        <v>1.06263</v>
      </c>
      <c r="H178" s="1">
        <v>1.4188799999999999</v>
      </c>
      <c r="I178" s="1">
        <v>1.5489900000000001</v>
      </c>
      <c r="J178" s="1">
        <v>0.66106600000000004</v>
      </c>
      <c r="K178" s="1">
        <v>1.77556</v>
      </c>
      <c r="L178" s="1">
        <v>6.0931899999999997E-2</v>
      </c>
      <c r="M178" s="1">
        <v>1.9775700000000001</v>
      </c>
      <c r="N178" s="1">
        <v>0.94759000000000004</v>
      </c>
      <c r="O178" s="1">
        <v>0.93365299999999996</v>
      </c>
      <c r="P178" s="1">
        <v>0.232159</v>
      </c>
      <c r="Q178" s="1">
        <v>2.31787E-2</v>
      </c>
      <c r="R178" s="1">
        <v>2.3831799999999999</v>
      </c>
      <c r="S178" s="1" t="s">
        <v>22</v>
      </c>
      <c r="T178" s="1">
        <v>0.119339</v>
      </c>
      <c r="U178" s="1">
        <v>1.1259600000000001</v>
      </c>
      <c r="V178" s="1" t="s">
        <v>23</v>
      </c>
      <c r="W178" s="1">
        <f>ABS(IK_diagnostics_degrees__3[[#This Row],[Column1]]-A177)</f>
        <v>2.0087200000000003E-2</v>
      </c>
      <c r="X178" s="1">
        <f>ABS(IK_diagnostics_degrees__3[[#This Row],[Column2]]-B177)</f>
        <v>0.11698999999999993</v>
      </c>
      <c r="Y178" s="1">
        <f>ABS(IK_diagnostics_degrees__3[[#This Row],[Column3]]-C177)</f>
        <v>0.35814499999999999</v>
      </c>
      <c r="Z178" s="1">
        <f>ABS(IK_diagnostics_degrees__3[[#This Row],[Column4]]-D177)</f>
        <v>8.6327000000000001E-3</v>
      </c>
      <c r="AA178" s="1">
        <f>ABS(IK_diagnostics_degrees__3[[#This Row],[Column5]]-E177)</f>
        <v>2.4129999999999985E-2</v>
      </c>
      <c r="AB178" s="1">
        <f>ABS(IK_diagnostics_degrees__3[[#This Row],[Column6]]-F177)</f>
        <v>0</v>
      </c>
      <c r="AC178" s="1">
        <f>ABS(IK_diagnostics_degrees__3[[#This Row],[Column7]]-G177)</f>
        <v>0.23049900000000001</v>
      </c>
      <c r="AD178" s="1">
        <f>ABS(IK_diagnostics_degrees__3[[#This Row],[Column8]]-H177)</f>
        <v>0.17025000000000001</v>
      </c>
      <c r="AE178" s="1">
        <f>ABS(IK_diagnostics_degrees__3[[#This Row],[Column9]]-I177)</f>
        <v>0.61332200000000003</v>
      </c>
      <c r="AF178" s="1">
        <f>ABS(IK_diagnostics_degrees__3[[#This Row],[Column10]]-J177)</f>
        <v>1.6660000000000008E-2</v>
      </c>
      <c r="AG178" s="1">
        <f>ABS(IK_diagnostics_degrees__3[[#This Row],[Column11]]-K177)</f>
        <v>0.31747000000000014</v>
      </c>
      <c r="AH178" s="1">
        <f>ABS(IK_diagnostics_degrees__3[[#This Row],[Column12]]-L177)</f>
        <v>6.0826776999999999E-2</v>
      </c>
      <c r="AI178" s="1">
        <f>ABS(IK_diagnostics_degrees__3[[#This Row],[Column13]]-M177)</f>
        <v>0.29455000000000009</v>
      </c>
      <c r="AJ178" s="1">
        <f>ABS(IK_diagnostics_degrees__3[[#This Row],[Column14]]-N177)</f>
        <v>0.37417999999999985</v>
      </c>
      <c r="AK178" s="1">
        <f>ABS(IK_diagnostics_degrees__3[[#This Row],[Column15]]-O177)</f>
        <v>1.4901000000000053E-2</v>
      </c>
      <c r="AL178" s="1">
        <f>ABS(IK_diagnostics_degrees__3[[#This Row],[Column16]]-P177)</f>
        <v>0.14590370000000003</v>
      </c>
      <c r="AM178" s="1">
        <f>ABS(IK_diagnostics_degrees__3[[#This Row],[Column17]]-Q177)</f>
        <v>2.31787E-2</v>
      </c>
      <c r="AN178" s="1">
        <f>ABS(IK_diagnostics_degrees__3[[#This Row],[Column18]]-R177)</f>
        <v>3.7299999999999667E-2</v>
      </c>
      <c r="AO178" s="1">
        <f>ABS(IK_diagnostics_degrees__3[[#This Row],[Column19]]-S177)</f>
        <v>2.3574899999999999E-2</v>
      </c>
      <c r="AP178" s="1">
        <f>ABS(IK_diagnostics_degrees__3[[#This Row],[Column20]]-T177)</f>
        <v>9.3825999999999993E-2</v>
      </c>
      <c r="AQ178" s="1">
        <f>ABS(IK_diagnostics_degrees__3[[#This Row],[Column21]]-U177)</f>
        <v>0.10302999999999995</v>
      </c>
      <c r="AU178" s="3"/>
    </row>
    <row r="179" spans="1:47" x14ac:dyDescent="0.25">
      <c r="A179" s="1">
        <v>5.8459700000000003E-2</v>
      </c>
      <c r="B179" s="1">
        <v>1.752</v>
      </c>
      <c r="C179" s="1">
        <v>0.346752</v>
      </c>
      <c r="D179" s="1">
        <v>2.1708000000000001E-3</v>
      </c>
      <c r="E179" s="1">
        <v>1.0356099999999999</v>
      </c>
      <c r="F179" s="1" t="s">
        <v>22</v>
      </c>
      <c r="G179" s="1">
        <v>1.1165700000000001</v>
      </c>
      <c r="H179" s="1">
        <v>1.3822700000000001</v>
      </c>
      <c r="I179" s="1">
        <v>1.51372</v>
      </c>
      <c r="J179" s="1">
        <v>0.70003800000000005</v>
      </c>
      <c r="K179" s="1">
        <v>1.73543</v>
      </c>
      <c r="L179" s="1">
        <v>5.8610299999999997E-2</v>
      </c>
      <c r="M179" s="1">
        <v>2.0294699999999999</v>
      </c>
      <c r="N179" s="1">
        <v>0.85978900000000003</v>
      </c>
      <c r="O179" s="1">
        <v>0.85289499999999996</v>
      </c>
      <c r="P179" s="1">
        <v>0.238535</v>
      </c>
      <c r="Q179" s="1">
        <v>3.33122E-2</v>
      </c>
      <c r="R179" s="1">
        <v>2.3483800000000001</v>
      </c>
      <c r="S179" s="1">
        <v>2.9615400000000002E-4</v>
      </c>
      <c r="T179" s="1">
        <v>0.20922199999999999</v>
      </c>
      <c r="U179" s="1">
        <v>1.0482199999999999</v>
      </c>
      <c r="V179" s="1" t="s">
        <v>23</v>
      </c>
      <c r="W179" s="1">
        <f>ABS(IK_diagnostics_degrees__3[[#This Row],[Column1]]-A178)</f>
        <v>2.4740100000000001E-2</v>
      </c>
      <c r="X179" s="1">
        <f>ABS(IK_diagnostics_degrees__3[[#This Row],[Column2]]-B178)</f>
        <v>4.1349999999999998E-2</v>
      </c>
      <c r="Y179" s="1">
        <f>ABS(IK_diagnostics_degrees__3[[#This Row],[Column3]]-C178)</f>
        <v>1.1392999999999986E-2</v>
      </c>
      <c r="Z179" s="1">
        <f>ABS(IK_diagnostics_degrees__3[[#This Row],[Column4]]-D178)</f>
        <v>1.0793299999999999E-2</v>
      </c>
      <c r="AA179" s="1">
        <f>ABS(IK_diagnostics_degrees__3[[#This Row],[Column5]]-E178)</f>
        <v>4.2569999999999997E-2</v>
      </c>
      <c r="AB179" s="1">
        <f>ABS(IK_diagnostics_degrees__3[[#This Row],[Column6]]-F178)</f>
        <v>0</v>
      </c>
      <c r="AC179" s="1">
        <f>ABS(IK_diagnostics_degrees__3[[#This Row],[Column7]]-G178)</f>
        <v>5.3940000000000099E-2</v>
      </c>
      <c r="AD179" s="1">
        <f>ABS(IK_diagnostics_degrees__3[[#This Row],[Column8]]-H178)</f>
        <v>3.6609999999999809E-2</v>
      </c>
      <c r="AE179" s="1">
        <f>ABS(IK_diagnostics_degrees__3[[#This Row],[Column9]]-I178)</f>
        <v>3.5270000000000135E-2</v>
      </c>
      <c r="AF179" s="1">
        <f>ABS(IK_diagnostics_degrees__3[[#This Row],[Column10]]-J178)</f>
        <v>3.8972000000000007E-2</v>
      </c>
      <c r="AG179" s="1">
        <f>ABS(IK_diagnostics_degrees__3[[#This Row],[Column11]]-K178)</f>
        <v>4.0129999999999999E-2</v>
      </c>
      <c r="AH179" s="1">
        <f>ABS(IK_diagnostics_degrees__3[[#This Row],[Column12]]-L178)</f>
        <v>2.3216000000000001E-3</v>
      </c>
      <c r="AI179" s="1">
        <f>ABS(IK_diagnostics_degrees__3[[#This Row],[Column13]]-M178)</f>
        <v>5.1899999999999835E-2</v>
      </c>
      <c r="AJ179" s="1">
        <f>ABS(IK_diagnostics_degrees__3[[#This Row],[Column14]]-N178)</f>
        <v>8.7801000000000018E-2</v>
      </c>
      <c r="AK179" s="1">
        <f>ABS(IK_diagnostics_degrees__3[[#This Row],[Column15]]-O178)</f>
        <v>8.0757999999999996E-2</v>
      </c>
      <c r="AL179" s="1">
        <f>ABS(IK_diagnostics_degrees__3[[#This Row],[Column16]]-P178)</f>
        <v>6.3759999999999928E-3</v>
      </c>
      <c r="AM179" s="1">
        <f>ABS(IK_diagnostics_degrees__3[[#This Row],[Column17]]-Q178)</f>
        <v>1.01335E-2</v>
      </c>
      <c r="AN179" s="1">
        <f>ABS(IK_diagnostics_degrees__3[[#This Row],[Column18]]-R178)</f>
        <v>3.479999999999972E-2</v>
      </c>
      <c r="AO179" s="1">
        <f>ABS(IK_diagnostics_degrees__3[[#This Row],[Column19]]-S178)</f>
        <v>2.9615400000000002E-4</v>
      </c>
      <c r="AP179" s="1">
        <f>ABS(IK_diagnostics_degrees__3[[#This Row],[Column20]]-T178)</f>
        <v>8.9882999999999991E-2</v>
      </c>
      <c r="AQ179" s="1">
        <f>ABS(IK_diagnostics_degrees__3[[#This Row],[Column21]]-U178)</f>
        <v>7.7740000000000142E-2</v>
      </c>
      <c r="AU179" s="4"/>
    </row>
    <row r="180" spans="1:47" x14ac:dyDescent="0.25">
      <c r="A180" s="1">
        <v>6.1283600000000001E-2</v>
      </c>
      <c r="B180" s="1">
        <v>1.7531099999999999</v>
      </c>
      <c r="C180" s="1">
        <v>0.35026299999999999</v>
      </c>
      <c r="D180" s="1">
        <v>1.1475599999999999E-3</v>
      </c>
      <c r="E180" s="1">
        <v>1.05185</v>
      </c>
      <c r="F180" s="1" t="s">
        <v>22</v>
      </c>
      <c r="G180" s="1">
        <v>1.11022</v>
      </c>
      <c r="H180" s="1">
        <v>1.3751599999999999</v>
      </c>
      <c r="I180" s="1">
        <v>1.5125299999999999</v>
      </c>
      <c r="J180" s="1">
        <v>0.69782999999999995</v>
      </c>
      <c r="K180" s="1">
        <v>1.7126300000000001</v>
      </c>
      <c r="L180" s="1">
        <v>7.7096700000000004E-2</v>
      </c>
      <c r="M180" s="1">
        <v>2.0129299999999999</v>
      </c>
      <c r="N180" s="1">
        <v>0.733599</v>
      </c>
      <c r="O180" s="1">
        <v>0.81806699999999999</v>
      </c>
      <c r="P180" s="1">
        <v>0.242815</v>
      </c>
      <c r="Q180" s="1">
        <v>3.9899400000000002E-2</v>
      </c>
      <c r="R180" s="1">
        <v>2.3086600000000002</v>
      </c>
      <c r="S180" s="1">
        <v>1.2489900000000001E-4</v>
      </c>
      <c r="T180" s="1">
        <v>0.28787699999999999</v>
      </c>
      <c r="U180" s="1">
        <v>0.99767399999999995</v>
      </c>
      <c r="V180" s="1" t="s">
        <v>23</v>
      </c>
      <c r="W180" s="1">
        <f>ABS(IK_diagnostics_degrees__3[[#This Row],[Column1]]-A179)</f>
        <v>2.8238999999999972E-3</v>
      </c>
      <c r="X180" s="1">
        <f>ABS(IK_diagnostics_degrees__3[[#This Row],[Column2]]-B179)</f>
        <v>1.1099999999999444E-3</v>
      </c>
      <c r="Y180" s="1">
        <f>ABS(IK_diagnostics_degrees__3[[#This Row],[Column3]]-C179)</f>
        <v>3.5109999999999864E-3</v>
      </c>
      <c r="Z180" s="1">
        <f>ABS(IK_diagnostics_degrees__3[[#This Row],[Column4]]-D179)</f>
        <v>1.0232400000000001E-3</v>
      </c>
      <c r="AA180" s="1">
        <f>ABS(IK_diagnostics_degrees__3[[#This Row],[Column5]]-E179)</f>
        <v>1.6240000000000032E-2</v>
      </c>
      <c r="AB180" s="1">
        <f>ABS(IK_diagnostics_degrees__3[[#This Row],[Column6]]-F179)</f>
        <v>0</v>
      </c>
      <c r="AC180" s="1">
        <f>ABS(IK_diagnostics_degrees__3[[#This Row],[Column7]]-G179)</f>
        <v>6.3500000000000778E-3</v>
      </c>
      <c r="AD180" s="1">
        <f>ABS(IK_diagnostics_degrees__3[[#This Row],[Column8]]-H179)</f>
        <v>7.1100000000001717E-3</v>
      </c>
      <c r="AE180" s="1">
        <f>ABS(IK_diagnostics_degrees__3[[#This Row],[Column9]]-I179)</f>
        <v>1.1900000000000244E-3</v>
      </c>
      <c r="AF180" s="1">
        <f>ABS(IK_diagnostics_degrees__3[[#This Row],[Column10]]-J179)</f>
        <v>2.2080000000000988E-3</v>
      </c>
      <c r="AG180" s="1">
        <f>ABS(IK_diagnostics_degrees__3[[#This Row],[Column11]]-K179)</f>
        <v>2.2799999999999931E-2</v>
      </c>
      <c r="AH180" s="1">
        <f>ABS(IK_diagnostics_degrees__3[[#This Row],[Column12]]-L179)</f>
        <v>1.8486400000000007E-2</v>
      </c>
      <c r="AI180" s="1">
        <f>ABS(IK_diagnostics_degrees__3[[#This Row],[Column13]]-M179)</f>
        <v>1.6539999999999999E-2</v>
      </c>
      <c r="AJ180" s="1">
        <f>ABS(IK_diagnostics_degrees__3[[#This Row],[Column14]]-N179)</f>
        <v>0.12619000000000002</v>
      </c>
      <c r="AK180" s="1">
        <f>ABS(IK_diagnostics_degrees__3[[#This Row],[Column15]]-O179)</f>
        <v>3.482799999999997E-2</v>
      </c>
      <c r="AL180" s="1">
        <f>ABS(IK_diagnostics_degrees__3[[#This Row],[Column16]]-P179)</f>
        <v>4.280000000000006E-3</v>
      </c>
      <c r="AM180" s="1">
        <f>ABS(IK_diagnostics_degrees__3[[#This Row],[Column17]]-Q179)</f>
        <v>6.5872000000000014E-3</v>
      </c>
      <c r="AN180" s="1">
        <f>ABS(IK_diagnostics_degrees__3[[#This Row],[Column18]]-R179)</f>
        <v>3.9719999999999978E-2</v>
      </c>
      <c r="AO180" s="1">
        <f>ABS(IK_diagnostics_degrees__3[[#This Row],[Column19]]-S179)</f>
        <v>1.7125500000000001E-4</v>
      </c>
      <c r="AP180" s="1">
        <f>ABS(IK_diagnostics_degrees__3[[#This Row],[Column20]]-T179)</f>
        <v>7.8655000000000003E-2</v>
      </c>
      <c r="AQ180" s="1">
        <f>ABS(IK_diagnostics_degrees__3[[#This Row],[Column21]]-U179)</f>
        <v>5.054599999999998E-2</v>
      </c>
      <c r="AU180" s="3"/>
    </row>
    <row r="181" spans="1:47" x14ac:dyDescent="0.25">
      <c r="A181" s="1">
        <v>6.3048199999999999E-2</v>
      </c>
      <c r="B181" s="1">
        <v>1.75359</v>
      </c>
      <c r="C181" s="1">
        <v>0.35338000000000003</v>
      </c>
      <c r="D181" s="1">
        <v>1.39303E-3</v>
      </c>
      <c r="E181" s="1">
        <v>1.0532600000000001</v>
      </c>
      <c r="F181" s="1" t="s">
        <v>22</v>
      </c>
      <c r="G181" s="1">
        <v>1.11293</v>
      </c>
      <c r="H181" s="1">
        <v>1.3802399999999999</v>
      </c>
      <c r="I181" s="1">
        <v>1.50644</v>
      </c>
      <c r="J181" s="1">
        <v>0.69895799999999997</v>
      </c>
      <c r="K181" s="1">
        <v>1.7039899999999999</v>
      </c>
      <c r="L181" s="1">
        <v>7.6062699999999997E-2</v>
      </c>
      <c r="M181" s="1">
        <v>2.0118900000000002</v>
      </c>
      <c r="N181" s="1">
        <v>0.69791400000000003</v>
      </c>
      <c r="O181" s="1">
        <v>0.79418200000000005</v>
      </c>
      <c r="P181" s="1">
        <v>0.23109399999999999</v>
      </c>
      <c r="Q181" s="1">
        <v>3.98559E-2</v>
      </c>
      <c r="R181" s="1">
        <v>2.2823899999999999</v>
      </c>
      <c r="S181" s="1">
        <v>2.1418899999999999E-4</v>
      </c>
      <c r="T181" s="1">
        <v>0.32167000000000001</v>
      </c>
      <c r="U181" s="1">
        <v>0.978325</v>
      </c>
      <c r="V181" s="1" t="s">
        <v>23</v>
      </c>
      <c r="W181" s="1">
        <f>ABS(IK_diagnostics_degrees__3[[#This Row],[Column1]]-A180)</f>
        <v>1.7645999999999981E-3</v>
      </c>
      <c r="X181" s="1">
        <f>ABS(IK_diagnostics_degrees__3[[#This Row],[Column2]]-B180)</f>
        <v>4.8000000000003595E-4</v>
      </c>
      <c r="Y181" s="1">
        <f>ABS(IK_diagnostics_degrees__3[[#This Row],[Column3]]-C180)</f>
        <v>3.1170000000000364E-3</v>
      </c>
      <c r="Z181" s="1">
        <f>ABS(IK_diagnostics_degrees__3[[#This Row],[Column4]]-D180)</f>
        <v>2.4547000000000002E-4</v>
      </c>
      <c r="AA181" s="1">
        <f>ABS(IK_diagnostics_degrees__3[[#This Row],[Column5]]-E180)</f>
        <v>1.4100000000001334E-3</v>
      </c>
      <c r="AB181" s="1">
        <f>ABS(IK_diagnostics_degrees__3[[#This Row],[Column6]]-F180)</f>
        <v>0</v>
      </c>
      <c r="AC181" s="1">
        <f>ABS(IK_diagnostics_degrees__3[[#This Row],[Column7]]-G180)</f>
        <v>2.7099999999999902E-3</v>
      </c>
      <c r="AD181" s="1">
        <f>ABS(IK_diagnostics_degrees__3[[#This Row],[Column8]]-H180)</f>
        <v>5.0799999999999734E-3</v>
      </c>
      <c r="AE181" s="1">
        <f>ABS(IK_diagnostics_degrees__3[[#This Row],[Column9]]-I180)</f>
        <v>6.0899999999999288E-3</v>
      </c>
      <c r="AF181" s="1">
        <f>ABS(IK_diagnostics_degrees__3[[#This Row],[Column10]]-J180)</f>
        <v>1.1280000000000179E-3</v>
      </c>
      <c r="AG181" s="1">
        <f>ABS(IK_diagnostics_degrees__3[[#This Row],[Column11]]-K180)</f>
        <v>8.6400000000002031E-3</v>
      </c>
      <c r="AH181" s="1">
        <f>ABS(IK_diagnostics_degrees__3[[#This Row],[Column12]]-L180)</f>
        <v>1.0340000000000071E-3</v>
      </c>
      <c r="AI181" s="1">
        <f>ABS(IK_diagnostics_degrees__3[[#This Row],[Column13]]-M180)</f>
        <v>1.0399999999997078E-3</v>
      </c>
      <c r="AJ181" s="1">
        <f>ABS(IK_diagnostics_degrees__3[[#This Row],[Column14]]-N180)</f>
        <v>3.5684999999999967E-2</v>
      </c>
      <c r="AK181" s="1">
        <f>ABS(IK_diagnostics_degrees__3[[#This Row],[Column15]]-O180)</f>
        <v>2.3884999999999934E-2</v>
      </c>
      <c r="AL181" s="1">
        <f>ABS(IK_diagnostics_degrees__3[[#This Row],[Column16]]-P180)</f>
        <v>1.1721000000000009E-2</v>
      </c>
      <c r="AM181" s="1">
        <f>ABS(IK_diagnostics_degrees__3[[#This Row],[Column17]]-Q180)</f>
        <v>4.3500000000001871E-5</v>
      </c>
      <c r="AN181" s="1">
        <f>ABS(IK_diagnostics_degrees__3[[#This Row],[Column18]]-R180)</f>
        <v>2.6270000000000238E-2</v>
      </c>
      <c r="AO181" s="1">
        <f>ABS(IK_diagnostics_degrees__3[[#This Row],[Column19]]-S180)</f>
        <v>8.928999999999998E-5</v>
      </c>
      <c r="AP181" s="1">
        <f>ABS(IK_diagnostics_degrees__3[[#This Row],[Column20]]-T180)</f>
        <v>3.3793000000000017E-2</v>
      </c>
      <c r="AQ181" s="1">
        <f>ABS(IK_diagnostics_degrees__3[[#This Row],[Column21]]-U180)</f>
        <v>1.934899999999995E-2</v>
      </c>
      <c r="AU181" s="4"/>
    </row>
    <row r="182" spans="1:47" x14ac:dyDescent="0.25">
      <c r="A182" s="1">
        <v>1.376E-2</v>
      </c>
      <c r="B182" s="1">
        <v>1.5886899999999999</v>
      </c>
      <c r="C182" s="1" t="s">
        <v>22</v>
      </c>
      <c r="D182" s="1">
        <v>6.5022300000000003E-3</v>
      </c>
      <c r="E182" s="1">
        <v>1.3956900000000001</v>
      </c>
      <c r="F182" s="1" t="s">
        <v>22</v>
      </c>
      <c r="G182" s="1">
        <v>0.55043900000000001</v>
      </c>
      <c r="H182" s="1">
        <v>2.1294499999999998</v>
      </c>
      <c r="I182" s="1">
        <v>1.1773</v>
      </c>
      <c r="J182" s="1" t="s">
        <v>22</v>
      </c>
      <c r="K182" s="1">
        <v>1.7073499999999999</v>
      </c>
      <c r="L182" s="1">
        <v>6.2512499999999999E-2</v>
      </c>
      <c r="M182" s="1">
        <v>0.87438499999999997</v>
      </c>
      <c r="N182" s="1" t="s">
        <v>22</v>
      </c>
      <c r="O182" s="1">
        <v>0.93069999999999997</v>
      </c>
      <c r="P182" s="1" t="s">
        <v>22</v>
      </c>
      <c r="Q182" s="1">
        <v>1.14441E-2</v>
      </c>
      <c r="R182" s="1">
        <v>2.05477</v>
      </c>
      <c r="S182" s="1" t="s">
        <v>22</v>
      </c>
      <c r="T182" s="1" t="s">
        <v>22</v>
      </c>
      <c r="U182" s="1">
        <v>1.0527899999999999</v>
      </c>
      <c r="V182" s="1" t="s">
        <v>23</v>
      </c>
      <c r="W182" s="1">
        <f>ABS(IK_diagnostics_degrees__3[[#This Row],[Column1]]-A181)</f>
        <v>4.9288199999999997E-2</v>
      </c>
      <c r="X182" s="1">
        <f>ABS(IK_diagnostics_degrees__3[[#This Row],[Column2]]-B181)</f>
        <v>0.16490000000000005</v>
      </c>
      <c r="Y182" s="1">
        <f>ABS(IK_diagnostics_degrees__3[[#This Row],[Column3]]-C181)</f>
        <v>0.35338000000000003</v>
      </c>
      <c r="Z182" s="1">
        <f>ABS(IK_diagnostics_degrees__3[[#This Row],[Column4]]-D181)</f>
        <v>5.1092000000000004E-3</v>
      </c>
      <c r="AA182" s="1">
        <f>ABS(IK_diagnostics_degrees__3[[#This Row],[Column5]]-E181)</f>
        <v>0.34243000000000001</v>
      </c>
      <c r="AB182" s="1">
        <f>ABS(IK_diagnostics_degrees__3[[#This Row],[Column6]]-F181)</f>
        <v>0</v>
      </c>
      <c r="AC182" s="1">
        <f>ABS(IK_diagnostics_degrees__3[[#This Row],[Column7]]-G181)</f>
        <v>0.56249099999999996</v>
      </c>
      <c r="AD182" s="1">
        <f>ABS(IK_diagnostics_degrees__3[[#This Row],[Column8]]-H181)</f>
        <v>0.74920999999999993</v>
      </c>
      <c r="AE182" s="1">
        <f>ABS(IK_diagnostics_degrees__3[[#This Row],[Column9]]-I181)</f>
        <v>0.32913999999999999</v>
      </c>
      <c r="AF182" s="1">
        <f>ABS(IK_diagnostics_degrees__3[[#This Row],[Column10]]-J181)</f>
        <v>0.69895799999999997</v>
      </c>
      <c r="AG182" s="1">
        <f>ABS(IK_diagnostics_degrees__3[[#This Row],[Column11]]-K181)</f>
        <v>3.3600000000000296E-3</v>
      </c>
      <c r="AH182" s="1">
        <f>ABS(IK_diagnostics_degrees__3[[#This Row],[Column12]]-L181)</f>
        <v>1.3550199999999998E-2</v>
      </c>
      <c r="AI182" s="1">
        <f>ABS(IK_diagnostics_degrees__3[[#This Row],[Column13]]-M181)</f>
        <v>1.1375050000000002</v>
      </c>
      <c r="AJ182" s="1">
        <f>ABS(IK_diagnostics_degrees__3[[#This Row],[Column14]]-N181)</f>
        <v>0.69791400000000003</v>
      </c>
      <c r="AK182" s="1">
        <f>ABS(IK_diagnostics_degrees__3[[#This Row],[Column15]]-O181)</f>
        <v>0.13651799999999992</v>
      </c>
      <c r="AL182" s="1">
        <f>ABS(IK_diagnostics_degrees__3[[#This Row],[Column16]]-P181)</f>
        <v>0.23109399999999999</v>
      </c>
      <c r="AM182" s="1">
        <f>ABS(IK_diagnostics_degrees__3[[#This Row],[Column17]]-Q181)</f>
        <v>2.8411800000000001E-2</v>
      </c>
      <c r="AN182" s="1">
        <f>ABS(IK_diagnostics_degrees__3[[#This Row],[Column18]]-R181)</f>
        <v>0.22761999999999993</v>
      </c>
      <c r="AO182" s="1">
        <f>ABS(IK_diagnostics_degrees__3[[#This Row],[Column19]]-S181)</f>
        <v>2.1418899999999999E-4</v>
      </c>
      <c r="AP182" s="1">
        <f>ABS(IK_diagnostics_degrees__3[[#This Row],[Column20]]-T181)</f>
        <v>0.32167000000000001</v>
      </c>
      <c r="AQ182" s="1">
        <f>ABS(IK_diagnostics_degrees__3[[#This Row],[Column21]]-U181)</f>
        <v>7.4464999999999892E-2</v>
      </c>
      <c r="AU182" s="3"/>
    </row>
    <row r="183" spans="1:47" x14ac:dyDescent="0.25">
      <c r="A183" s="1">
        <v>7.3452600000000007E-2</v>
      </c>
      <c r="B183" s="1">
        <v>1.3975599999999999</v>
      </c>
      <c r="C183" s="1">
        <v>0.414744</v>
      </c>
      <c r="D183" s="1">
        <v>4.22113E-2</v>
      </c>
      <c r="E183" s="1">
        <v>1.46025</v>
      </c>
      <c r="F183" s="1">
        <v>6.4443100000000003E-2</v>
      </c>
      <c r="G183" s="1">
        <v>0.85824900000000004</v>
      </c>
      <c r="H183" s="1">
        <v>2.1303899999999998</v>
      </c>
      <c r="I183" s="1">
        <v>1.8680000000000001</v>
      </c>
      <c r="J183" s="1">
        <v>0.147341</v>
      </c>
      <c r="K183" s="1">
        <v>1.95913</v>
      </c>
      <c r="L183" s="1">
        <v>4.0125500000000001E-2</v>
      </c>
      <c r="M183" s="1">
        <v>1.67472</v>
      </c>
      <c r="N183" s="1" t="s">
        <v>22</v>
      </c>
      <c r="O183" s="1">
        <v>1.0869599999999999</v>
      </c>
      <c r="P183" s="1">
        <v>2.3252999999999999E-2</v>
      </c>
      <c r="Q183" s="1">
        <v>0.460781</v>
      </c>
      <c r="R183" s="1">
        <v>2.2421799999999998</v>
      </c>
      <c r="S183" s="2">
        <v>1.5425199999999999E-5</v>
      </c>
      <c r="T183" s="1" t="s">
        <v>22</v>
      </c>
      <c r="U183" s="1">
        <v>0.85873900000000003</v>
      </c>
      <c r="V183" s="1" t="s">
        <v>23</v>
      </c>
      <c r="W183" s="1">
        <f>ABS(IK_diagnostics_degrees__3[[#This Row],[Column1]]-A182)</f>
        <v>5.9692600000000005E-2</v>
      </c>
      <c r="X183" s="1">
        <f>ABS(IK_diagnostics_degrees__3[[#This Row],[Column2]]-B182)</f>
        <v>0.19113000000000002</v>
      </c>
      <c r="Y183" s="1">
        <f>ABS(IK_diagnostics_degrees__3[[#This Row],[Column3]]-C182)</f>
        <v>0.414744</v>
      </c>
      <c r="Z183" s="1">
        <f>ABS(IK_diagnostics_degrees__3[[#This Row],[Column4]]-D182)</f>
        <v>3.5709070000000002E-2</v>
      </c>
      <c r="AA183" s="1">
        <f>ABS(IK_diagnostics_degrees__3[[#This Row],[Column5]]-E182)</f>
        <v>6.4559999999999951E-2</v>
      </c>
      <c r="AB183" s="1">
        <f>ABS(IK_diagnostics_degrees__3[[#This Row],[Column6]]-F182)</f>
        <v>6.4443100000000003E-2</v>
      </c>
      <c r="AC183" s="1">
        <f>ABS(IK_diagnostics_degrees__3[[#This Row],[Column7]]-G182)</f>
        <v>0.30781000000000003</v>
      </c>
      <c r="AD183" s="1">
        <f>ABS(IK_diagnostics_degrees__3[[#This Row],[Column8]]-H182)</f>
        <v>9.3999999999994088E-4</v>
      </c>
      <c r="AE183" s="1">
        <f>ABS(IK_diagnostics_degrees__3[[#This Row],[Column9]]-I182)</f>
        <v>0.69070000000000009</v>
      </c>
      <c r="AF183" s="1">
        <f>ABS(IK_diagnostics_degrees__3[[#This Row],[Column10]]-J182)</f>
        <v>0.147341</v>
      </c>
      <c r="AG183" s="1">
        <f>ABS(IK_diagnostics_degrees__3[[#This Row],[Column11]]-K182)</f>
        <v>0.25178000000000011</v>
      </c>
      <c r="AH183" s="1">
        <f>ABS(IK_diagnostics_degrees__3[[#This Row],[Column12]]-L182)</f>
        <v>2.2386999999999997E-2</v>
      </c>
      <c r="AI183" s="1">
        <f>ABS(IK_diagnostics_degrees__3[[#This Row],[Column13]]-M182)</f>
        <v>0.80033500000000002</v>
      </c>
      <c r="AJ183" s="1">
        <f>ABS(IK_diagnostics_degrees__3[[#This Row],[Column14]]-N182)</f>
        <v>0</v>
      </c>
      <c r="AK183" s="1">
        <f>ABS(IK_diagnostics_degrees__3[[#This Row],[Column15]]-O182)</f>
        <v>0.15625999999999995</v>
      </c>
      <c r="AL183" s="1">
        <f>ABS(IK_diagnostics_degrees__3[[#This Row],[Column16]]-P182)</f>
        <v>2.3252999999999999E-2</v>
      </c>
      <c r="AM183" s="1">
        <f>ABS(IK_diagnostics_degrees__3[[#This Row],[Column17]]-Q182)</f>
        <v>0.44933689999999998</v>
      </c>
      <c r="AN183" s="1">
        <f>ABS(IK_diagnostics_degrees__3[[#This Row],[Column18]]-R182)</f>
        <v>0.18740999999999985</v>
      </c>
      <c r="AO183" s="1">
        <f>ABS(IK_diagnostics_degrees__3[[#This Row],[Column19]]-S182)</f>
        <v>1.5425199999999999E-5</v>
      </c>
      <c r="AP183" s="1">
        <f>ABS(IK_diagnostics_degrees__3[[#This Row],[Column20]]-T182)</f>
        <v>0</v>
      </c>
      <c r="AQ183" s="1">
        <f>ABS(IK_diagnostics_degrees__3[[#This Row],[Column21]]-U182)</f>
        <v>0.19405099999999986</v>
      </c>
      <c r="AU183" s="4"/>
    </row>
    <row r="184" spans="1:47" x14ac:dyDescent="0.25">
      <c r="A184" s="1">
        <v>8.7926400000000002E-2</v>
      </c>
      <c r="B184" s="1">
        <v>1.39334</v>
      </c>
      <c r="C184" s="1">
        <v>0.41722300000000001</v>
      </c>
      <c r="D184" s="1">
        <v>6.0009699999999999E-2</v>
      </c>
      <c r="E184" s="1">
        <v>1.4555</v>
      </c>
      <c r="F184" s="1">
        <v>6.5969E-2</v>
      </c>
      <c r="G184" s="1">
        <v>0.88481799999999999</v>
      </c>
      <c r="H184" s="1">
        <v>2.1333299999999999</v>
      </c>
      <c r="I184" s="1">
        <v>1.897</v>
      </c>
      <c r="J184" s="1">
        <v>0.142459</v>
      </c>
      <c r="K184" s="1">
        <v>1.9413100000000001</v>
      </c>
      <c r="L184" s="1">
        <v>4.0970699999999999E-2</v>
      </c>
      <c r="M184" s="1">
        <v>1.7073100000000001</v>
      </c>
      <c r="N184" s="1" t="s">
        <v>22</v>
      </c>
      <c r="O184" s="1">
        <v>1.07481</v>
      </c>
      <c r="P184" s="1">
        <v>1.6944000000000001E-2</v>
      </c>
      <c r="Q184" s="1">
        <v>0.46377099999999999</v>
      </c>
      <c r="R184" s="1">
        <v>2.2406199999999998</v>
      </c>
      <c r="S184" s="2">
        <v>1.9936700000000001E-6</v>
      </c>
      <c r="T184" s="1" t="s">
        <v>22</v>
      </c>
      <c r="U184" s="1">
        <v>0.85081399999999996</v>
      </c>
      <c r="V184" s="1" t="s">
        <v>23</v>
      </c>
      <c r="W184" s="1">
        <f>ABS(IK_diagnostics_degrees__3[[#This Row],[Column1]]-A183)</f>
        <v>1.4473799999999995E-2</v>
      </c>
      <c r="X184" s="1">
        <f>ABS(IK_diagnostics_degrees__3[[#This Row],[Column2]]-B183)</f>
        <v>4.2199999999998905E-3</v>
      </c>
      <c r="Y184" s="1">
        <f>ABS(IK_diagnostics_degrees__3[[#This Row],[Column3]]-C183)</f>
        <v>2.479000000000009E-3</v>
      </c>
      <c r="Z184" s="1">
        <f>ABS(IK_diagnostics_degrees__3[[#This Row],[Column4]]-D183)</f>
        <v>1.7798399999999999E-2</v>
      </c>
      <c r="AA184" s="1">
        <f>ABS(IK_diagnostics_degrees__3[[#This Row],[Column5]]-E183)</f>
        <v>4.750000000000032E-3</v>
      </c>
      <c r="AB184" s="1">
        <f>ABS(IK_diagnostics_degrees__3[[#This Row],[Column6]]-F183)</f>
        <v>1.5258999999999967E-3</v>
      </c>
      <c r="AC184" s="1">
        <f>ABS(IK_diagnostics_degrees__3[[#This Row],[Column7]]-G183)</f>
        <v>2.6568999999999954E-2</v>
      </c>
      <c r="AD184" s="1">
        <f>ABS(IK_diagnostics_degrees__3[[#This Row],[Column8]]-H183)</f>
        <v>2.9400000000001647E-3</v>
      </c>
      <c r="AE184" s="1">
        <f>ABS(IK_diagnostics_degrees__3[[#This Row],[Column9]]-I183)</f>
        <v>2.8999999999999915E-2</v>
      </c>
      <c r="AF184" s="1">
        <f>ABS(IK_diagnostics_degrees__3[[#This Row],[Column10]]-J183)</f>
        <v>4.8819999999999975E-3</v>
      </c>
      <c r="AG184" s="1">
        <f>ABS(IK_diagnostics_degrees__3[[#This Row],[Column11]]-K183)</f>
        <v>1.7819999999999947E-2</v>
      </c>
      <c r="AH184" s="1">
        <f>ABS(IK_diagnostics_degrees__3[[#This Row],[Column12]]-L183)</f>
        <v>8.4519999999999734E-4</v>
      </c>
      <c r="AI184" s="1">
        <f>ABS(IK_diagnostics_degrees__3[[#This Row],[Column13]]-M183)</f>
        <v>3.2590000000000119E-2</v>
      </c>
      <c r="AJ184" s="1">
        <f>ABS(IK_diagnostics_degrees__3[[#This Row],[Column14]]-N183)</f>
        <v>0</v>
      </c>
      <c r="AK184" s="1">
        <f>ABS(IK_diagnostics_degrees__3[[#This Row],[Column15]]-O183)</f>
        <v>1.2149999999999883E-2</v>
      </c>
      <c r="AL184" s="1">
        <f>ABS(IK_diagnostics_degrees__3[[#This Row],[Column16]]-P183)</f>
        <v>6.3089999999999986E-3</v>
      </c>
      <c r="AM184" s="1">
        <f>ABS(IK_diagnostics_degrees__3[[#This Row],[Column17]]-Q183)</f>
        <v>2.9899999999999927E-3</v>
      </c>
      <c r="AN184" s="1">
        <f>ABS(IK_diagnostics_degrees__3[[#This Row],[Column18]]-R183)</f>
        <v>1.5600000000000058E-3</v>
      </c>
      <c r="AO184" s="1">
        <f>ABS(IK_diagnostics_degrees__3[[#This Row],[Column19]]-S183)</f>
        <v>1.3431529999999999E-5</v>
      </c>
      <c r="AP184" s="1">
        <f>ABS(IK_diagnostics_degrees__3[[#This Row],[Column20]]-T183)</f>
        <v>0</v>
      </c>
      <c r="AQ184" s="1">
        <f>ABS(IK_diagnostics_degrees__3[[#This Row],[Column21]]-U183)</f>
        <v>7.9250000000000709E-3</v>
      </c>
      <c r="AU184" s="3"/>
    </row>
    <row r="185" spans="1:47" x14ac:dyDescent="0.25">
      <c r="A185" s="1">
        <v>8.8898699999999997E-2</v>
      </c>
      <c r="B185" s="1">
        <v>1.3924099999999999</v>
      </c>
      <c r="C185" s="1">
        <v>0.42748799999999998</v>
      </c>
      <c r="D185" s="1">
        <v>6.5280500000000005E-2</v>
      </c>
      <c r="E185" s="1">
        <v>1.4418899999999999</v>
      </c>
      <c r="F185" s="1">
        <v>6.7863199999999999E-2</v>
      </c>
      <c r="G185" s="1">
        <v>0.89213200000000004</v>
      </c>
      <c r="H185" s="1">
        <v>2.1493899999999999</v>
      </c>
      <c r="I185" s="1">
        <v>1.9199900000000001</v>
      </c>
      <c r="J185" s="1">
        <v>0.128661</v>
      </c>
      <c r="K185" s="1">
        <v>1.94106</v>
      </c>
      <c r="L185" s="1">
        <v>3.97198E-2</v>
      </c>
      <c r="M185" s="1">
        <v>1.71651</v>
      </c>
      <c r="N185" s="1" t="s">
        <v>22</v>
      </c>
      <c r="O185" s="1">
        <v>1.0711599999999999</v>
      </c>
      <c r="P185" s="1">
        <v>1.28772E-2</v>
      </c>
      <c r="Q185" s="1">
        <v>0.46458899999999997</v>
      </c>
      <c r="R185" s="1">
        <v>2.23916</v>
      </c>
      <c r="S185" s="2">
        <v>1.73324E-6</v>
      </c>
      <c r="T185" s="1" t="s">
        <v>22</v>
      </c>
      <c r="U185" s="1">
        <v>0.84915799999999997</v>
      </c>
      <c r="V185" s="1" t="s">
        <v>23</v>
      </c>
      <c r="W185" s="1">
        <f>ABS(IK_diagnostics_degrees__3[[#This Row],[Column1]]-A184)</f>
        <v>9.7229999999999539E-4</v>
      </c>
      <c r="X185" s="1">
        <f>ABS(IK_diagnostics_degrees__3[[#This Row],[Column2]]-B184)</f>
        <v>9.3000000000009742E-4</v>
      </c>
      <c r="Y185" s="1">
        <f>ABS(IK_diagnostics_degrees__3[[#This Row],[Column3]]-C184)</f>
        <v>1.0264999999999969E-2</v>
      </c>
      <c r="Z185" s="1">
        <f>ABS(IK_diagnostics_degrees__3[[#This Row],[Column4]]-D184)</f>
        <v>5.270800000000006E-3</v>
      </c>
      <c r="AA185" s="1">
        <f>ABS(IK_diagnostics_degrees__3[[#This Row],[Column5]]-E184)</f>
        <v>1.3610000000000122E-2</v>
      </c>
      <c r="AB185" s="1">
        <f>ABS(IK_diagnostics_degrees__3[[#This Row],[Column6]]-F184)</f>
        <v>1.8941999999999987E-3</v>
      </c>
      <c r="AC185" s="1">
        <f>ABS(IK_diagnostics_degrees__3[[#This Row],[Column7]]-G184)</f>
        <v>7.3140000000000427E-3</v>
      </c>
      <c r="AD185" s="1">
        <f>ABS(IK_diagnostics_degrees__3[[#This Row],[Column8]]-H184)</f>
        <v>1.6059999999999963E-2</v>
      </c>
      <c r="AE185" s="1">
        <f>ABS(IK_diagnostics_degrees__3[[#This Row],[Column9]]-I184)</f>
        <v>2.2990000000000066E-2</v>
      </c>
      <c r="AF185" s="1">
        <f>ABS(IK_diagnostics_degrees__3[[#This Row],[Column10]]-J184)</f>
        <v>1.3798000000000005E-2</v>
      </c>
      <c r="AG185" s="1">
        <f>ABS(IK_diagnostics_degrees__3[[#This Row],[Column11]]-K184)</f>
        <v>2.5000000000008349E-4</v>
      </c>
      <c r="AH185" s="1">
        <f>ABS(IK_diagnostics_degrees__3[[#This Row],[Column12]]-L184)</f>
        <v>1.2508999999999992E-3</v>
      </c>
      <c r="AI185" s="1">
        <f>ABS(IK_diagnostics_degrees__3[[#This Row],[Column13]]-M184)</f>
        <v>9.1999999999998749E-3</v>
      </c>
      <c r="AJ185" s="1">
        <f>ABS(IK_diagnostics_degrees__3[[#This Row],[Column14]]-N184)</f>
        <v>0</v>
      </c>
      <c r="AK185" s="1">
        <f>ABS(IK_diagnostics_degrees__3[[#This Row],[Column15]]-O184)</f>
        <v>3.6500000000001531E-3</v>
      </c>
      <c r="AL185" s="1">
        <f>ABS(IK_diagnostics_degrees__3[[#This Row],[Column16]]-P184)</f>
        <v>4.0668000000000006E-3</v>
      </c>
      <c r="AM185" s="1">
        <f>ABS(IK_diagnostics_degrees__3[[#This Row],[Column17]]-Q184)</f>
        <v>8.1799999999998541E-4</v>
      </c>
      <c r="AN185" s="1">
        <f>ABS(IK_diagnostics_degrees__3[[#This Row],[Column18]]-R184)</f>
        <v>1.4599999999997948E-3</v>
      </c>
      <c r="AO185" s="1">
        <f>ABS(IK_diagnostics_degrees__3[[#This Row],[Column19]]-S184)</f>
        <v>2.6043000000000006E-7</v>
      </c>
      <c r="AP185" s="1">
        <f>ABS(IK_diagnostics_degrees__3[[#This Row],[Column20]]-T184)</f>
        <v>0</v>
      </c>
      <c r="AQ185" s="1">
        <f>ABS(IK_diagnostics_degrees__3[[#This Row],[Column21]]-U184)</f>
        <v>1.6559999999999908E-3</v>
      </c>
      <c r="AU185" s="4"/>
    </row>
    <row r="186" spans="1:47" x14ac:dyDescent="0.25">
      <c r="A186" s="1" t="s">
        <v>22</v>
      </c>
      <c r="B186" s="1">
        <v>1.7497799999999999</v>
      </c>
      <c r="C186" s="1">
        <v>1.76399E-2</v>
      </c>
      <c r="D186" s="1" t="s">
        <v>22</v>
      </c>
      <c r="E186" s="1">
        <v>1.2641500000000001</v>
      </c>
      <c r="F186" s="1">
        <v>0.15919900000000001</v>
      </c>
      <c r="G186" s="1">
        <v>0.93469400000000002</v>
      </c>
      <c r="H186" s="1">
        <v>2.5363699999999998</v>
      </c>
      <c r="I186" s="1">
        <v>0.73260599999999998</v>
      </c>
      <c r="J186" s="1">
        <v>0.107047</v>
      </c>
      <c r="K186" s="1">
        <v>1.4656499999999999</v>
      </c>
      <c r="L186" s="1">
        <v>1.45512E-2</v>
      </c>
      <c r="M186" s="1">
        <v>1.33087</v>
      </c>
      <c r="N186" s="1">
        <v>1.3762099999999999</v>
      </c>
      <c r="O186" s="1">
        <v>1.3228599999999999</v>
      </c>
      <c r="P186" s="1">
        <v>7.5410899999999999E-4</v>
      </c>
      <c r="Q186" s="1" t="s">
        <v>22</v>
      </c>
      <c r="R186" s="1">
        <v>1.7239899999999999</v>
      </c>
      <c r="S186" s="1">
        <v>4.1176800000000003E-3</v>
      </c>
      <c r="T186" s="1" t="s">
        <v>22</v>
      </c>
      <c r="U186" s="1">
        <v>1.14916</v>
      </c>
      <c r="V186" s="1" t="s">
        <v>23</v>
      </c>
      <c r="W186" s="1">
        <f>ABS(IK_diagnostics_degrees__3[[#This Row],[Column1]]-A185)</f>
        <v>8.8898699999999997E-2</v>
      </c>
      <c r="X186" s="1">
        <f>ABS(IK_diagnostics_degrees__3[[#This Row],[Column2]]-B185)</f>
        <v>0.35736999999999997</v>
      </c>
      <c r="Y186" s="1">
        <f>ABS(IK_diagnostics_degrees__3[[#This Row],[Column3]]-C185)</f>
        <v>0.40984809999999999</v>
      </c>
      <c r="Z186" s="1">
        <f>ABS(IK_diagnostics_degrees__3[[#This Row],[Column4]]-D185)</f>
        <v>6.5280500000000005E-2</v>
      </c>
      <c r="AA186" s="1">
        <f>ABS(IK_diagnostics_degrees__3[[#This Row],[Column5]]-E185)</f>
        <v>0.17773999999999979</v>
      </c>
      <c r="AB186" s="1">
        <f>ABS(IK_diagnostics_degrees__3[[#This Row],[Column6]]-F185)</f>
        <v>9.1335800000000009E-2</v>
      </c>
      <c r="AC186" s="1">
        <f>ABS(IK_diagnostics_degrees__3[[#This Row],[Column7]]-G185)</f>
        <v>4.2561999999999989E-2</v>
      </c>
      <c r="AD186" s="1">
        <f>ABS(IK_diagnostics_degrees__3[[#This Row],[Column8]]-H185)</f>
        <v>0.38697999999999988</v>
      </c>
      <c r="AE186" s="1">
        <f>ABS(IK_diagnostics_degrees__3[[#This Row],[Column9]]-I185)</f>
        <v>1.1873840000000002</v>
      </c>
      <c r="AF186" s="1">
        <f>ABS(IK_diagnostics_degrees__3[[#This Row],[Column10]]-J185)</f>
        <v>2.1613999999999994E-2</v>
      </c>
      <c r="AG186" s="1">
        <f>ABS(IK_diagnostics_degrees__3[[#This Row],[Column11]]-K185)</f>
        <v>0.47541000000000011</v>
      </c>
      <c r="AH186" s="1">
        <f>ABS(IK_diagnostics_degrees__3[[#This Row],[Column12]]-L185)</f>
        <v>2.5168599999999999E-2</v>
      </c>
      <c r="AI186" s="1">
        <f>ABS(IK_diagnostics_degrees__3[[#This Row],[Column13]]-M185)</f>
        <v>0.38563999999999998</v>
      </c>
      <c r="AJ186" s="1">
        <f>ABS(IK_diagnostics_degrees__3[[#This Row],[Column14]]-N185)</f>
        <v>1.3762099999999999</v>
      </c>
      <c r="AK186" s="1">
        <f>ABS(IK_diagnostics_degrees__3[[#This Row],[Column15]]-O185)</f>
        <v>0.25170000000000003</v>
      </c>
      <c r="AL186" s="1">
        <f>ABS(IK_diagnostics_degrees__3[[#This Row],[Column16]]-P185)</f>
        <v>1.2123091000000001E-2</v>
      </c>
      <c r="AM186" s="1">
        <f>ABS(IK_diagnostics_degrees__3[[#This Row],[Column17]]-Q185)</f>
        <v>0.46458899999999997</v>
      </c>
      <c r="AN186" s="1">
        <f>ABS(IK_diagnostics_degrees__3[[#This Row],[Column18]]-R185)</f>
        <v>0.51517000000000013</v>
      </c>
      <c r="AO186" s="1">
        <f>ABS(IK_diagnostics_degrees__3[[#This Row],[Column19]]-S185)</f>
        <v>4.1159467600000001E-3</v>
      </c>
      <c r="AP186" s="1">
        <f>ABS(IK_diagnostics_degrees__3[[#This Row],[Column20]]-T185)</f>
        <v>0</v>
      </c>
      <c r="AQ186" s="1">
        <f>ABS(IK_diagnostics_degrees__3[[#This Row],[Column21]]-U185)</f>
        <v>0.30000199999999999</v>
      </c>
      <c r="AU186" s="3"/>
    </row>
    <row r="187" spans="1:47" x14ac:dyDescent="0.25">
      <c r="A187" s="1">
        <v>0.422348</v>
      </c>
      <c r="B187" s="1">
        <v>1.7503899999999999</v>
      </c>
      <c r="C187" s="1">
        <v>3.56442E-3</v>
      </c>
      <c r="D187" s="1">
        <v>3.4761E-2</v>
      </c>
      <c r="E187" s="1">
        <v>1.29545</v>
      </c>
      <c r="F187" s="1">
        <v>0.43669000000000002</v>
      </c>
      <c r="G187" s="1">
        <v>1.4055599999999999</v>
      </c>
      <c r="H187" s="1">
        <v>2.3280799999999999</v>
      </c>
      <c r="I187" s="1">
        <v>0.98120600000000002</v>
      </c>
      <c r="J187" s="1">
        <v>3.7875300000000001E-2</v>
      </c>
      <c r="K187" s="1">
        <v>1.4026700000000001</v>
      </c>
      <c r="L187" s="1" t="s">
        <v>22</v>
      </c>
      <c r="M187" s="1">
        <v>1.79291</v>
      </c>
      <c r="N187" s="1">
        <v>0.40631</v>
      </c>
      <c r="O187" s="1">
        <v>1.0740700000000001</v>
      </c>
      <c r="P187" s="1">
        <v>1.63762E-2</v>
      </c>
      <c r="Q187" s="1" t="s">
        <v>22</v>
      </c>
      <c r="R187" s="1">
        <v>1.76694</v>
      </c>
      <c r="S187" s="1">
        <v>1.3066299999999999E-2</v>
      </c>
      <c r="T187" s="1">
        <v>0.23311999999999999</v>
      </c>
      <c r="U187" s="1">
        <v>0.41513499999999998</v>
      </c>
      <c r="V187" s="1" t="s">
        <v>23</v>
      </c>
      <c r="W187" s="1">
        <f>ABS(IK_diagnostics_degrees__3[[#This Row],[Column1]]-A186)</f>
        <v>0.422348</v>
      </c>
      <c r="X187" s="1">
        <f>ABS(IK_diagnostics_degrees__3[[#This Row],[Column2]]-B186)</f>
        <v>6.0999999999999943E-4</v>
      </c>
      <c r="Y187" s="1">
        <f>ABS(IK_diagnostics_degrees__3[[#This Row],[Column3]]-C186)</f>
        <v>1.407548E-2</v>
      </c>
      <c r="Z187" s="1">
        <f>ABS(IK_diagnostics_degrees__3[[#This Row],[Column4]]-D186)</f>
        <v>3.4761E-2</v>
      </c>
      <c r="AA187" s="1">
        <f>ABS(IK_diagnostics_degrees__3[[#This Row],[Column5]]-E186)</f>
        <v>3.1299999999999883E-2</v>
      </c>
      <c r="AB187" s="1">
        <f>ABS(IK_diagnostics_degrees__3[[#This Row],[Column6]]-F186)</f>
        <v>0.27749100000000004</v>
      </c>
      <c r="AC187" s="1">
        <f>ABS(IK_diagnostics_degrees__3[[#This Row],[Column7]]-G186)</f>
        <v>0.4708659999999999</v>
      </c>
      <c r="AD187" s="1">
        <f>ABS(IK_diagnostics_degrees__3[[#This Row],[Column8]]-H186)</f>
        <v>0.20828999999999986</v>
      </c>
      <c r="AE187" s="1">
        <f>ABS(IK_diagnostics_degrees__3[[#This Row],[Column9]]-I186)</f>
        <v>0.24860000000000004</v>
      </c>
      <c r="AF187" s="1">
        <f>ABS(IK_diagnostics_degrees__3[[#This Row],[Column10]]-J186)</f>
        <v>6.9171700000000003E-2</v>
      </c>
      <c r="AG187" s="1">
        <f>ABS(IK_diagnostics_degrees__3[[#This Row],[Column11]]-K186)</f>
        <v>6.2979999999999814E-2</v>
      </c>
      <c r="AH187" s="1">
        <f>ABS(IK_diagnostics_degrees__3[[#This Row],[Column12]]-L186)</f>
        <v>1.45512E-2</v>
      </c>
      <c r="AI187" s="1">
        <f>ABS(IK_diagnostics_degrees__3[[#This Row],[Column13]]-M186)</f>
        <v>0.46204000000000001</v>
      </c>
      <c r="AJ187" s="1">
        <f>ABS(IK_diagnostics_degrees__3[[#This Row],[Column14]]-N186)</f>
        <v>0.96989999999999998</v>
      </c>
      <c r="AK187" s="1">
        <f>ABS(IK_diagnostics_degrees__3[[#This Row],[Column15]]-O186)</f>
        <v>0.24878999999999984</v>
      </c>
      <c r="AL187" s="1">
        <f>ABS(IK_diagnostics_degrees__3[[#This Row],[Column16]]-P186)</f>
        <v>1.5622091000000001E-2</v>
      </c>
      <c r="AM187" s="1">
        <f>ABS(IK_diagnostics_degrees__3[[#This Row],[Column17]]-Q186)</f>
        <v>0</v>
      </c>
      <c r="AN187" s="1">
        <f>ABS(IK_diagnostics_degrees__3[[#This Row],[Column18]]-R186)</f>
        <v>4.2950000000000044E-2</v>
      </c>
      <c r="AO187" s="1">
        <f>ABS(IK_diagnostics_degrees__3[[#This Row],[Column19]]-S186)</f>
        <v>8.9486199999999991E-3</v>
      </c>
      <c r="AP187" s="1">
        <f>ABS(IK_diagnostics_degrees__3[[#This Row],[Column20]]-T186)</f>
        <v>0.23311999999999999</v>
      </c>
      <c r="AQ187" s="1">
        <f>ABS(IK_diagnostics_degrees__3[[#This Row],[Column21]]-U186)</f>
        <v>0.73402499999999993</v>
      </c>
      <c r="AU187" s="4"/>
    </row>
    <row r="188" spans="1:47" x14ac:dyDescent="0.25">
      <c r="A188" s="1">
        <v>0.44929000000000002</v>
      </c>
      <c r="B188" s="1">
        <v>1.74387</v>
      </c>
      <c r="C188" s="1">
        <v>1.5133E-3</v>
      </c>
      <c r="D188" s="1">
        <v>0.118715</v>
      </c>
      <c r="E188" s="1">
        <v>1.31148</v>
      </c>
      <c r="F188" s="1">
        <v>0.42887799999999998</v>
      </c>
      <c r="G188" s="1">
        <v>1.3771</v>
      </c>
      <c r="H188" s="1">
        <v>2.3080099999999999</v>
      </c>
      <c r="I188" s="1">
        <v>1.02749</v>
      </c>
      <c r="J188" s="1">
        <v>3.5133400000000002E-2</v>
      </c>
      <c r="K188" s="1">
        <v>1.3994500000000001</v>
      </c>
      <c r="L188" s="1" t="s">
        <v>22</v>
      </c>
      <c r="M188" s="1">
        <v>1.8783399999999999</v>
      </c>
      <c r="N188" s="1">
        <v>0.37427700000000003</v>
      </c>
      <c r="O188" s="1">
        <v>1.0184599999999999</v>
      </c>
      <c r="P188" s="1">
        <v>1.3218699999999999E-3</v>
      </c>
      <c r="Q188" s="1" t="s">
        <v>22</v>
      </c>
      <c r="R188" s="1">
        <v>1.64825</v>
      </c>
      <c r="S188" s="1" t="s">
        <v>22</v>
      </c>
      <c r="T188" s="1">
        <v>0.25337900000000002</v>
      </c>
      <c r="U188" s="1">
        <v>0.29471799999999998</v>
      </c>
      <c r="V188" s="1" t="s">
        <v>23</v>
      </c>
      <c r="W188" s="1">
        <f>ABS(IK_diagnostics_degrees__3[[#This Row],[Column1]]-A187)</f>
        <v>2.6942000000000021E-2</v>
      </c>
      <c r="X188" s="1">
        <f>ABS(IK_diagnostics_degrees__3[[#This Row],[Column2]]-B187)</f>
        <v>6.5199999999998592E-3</v>
      </c>
      <c r="Y188" s="1">
        <f>ABS(IK_diagnostics_degrees__3[[#This Row],[Column3]]-C187)</f>
        <v>2.05112E-3</v>
      </c>
      <c r="Z188" s="1">
        <f>ABS(IK_diagnostics_degrees__3[[#This Row],[Column4]]-D187)</f>
        <v>8.3954000000000001E-2</v>
      </c>
      <c r="AA188" s="1">
        <f>ABS(IK_diagnostics_degrees__3[[#This Row],[Column5]]-E187)</f>
        <v>1.6029999999999989E-2</v>
      </c>
      <c r="AB188" s="1">
        <f>ABS(IK_diagnostics_degrees__3[[#This Row],[Column6]]-F187)</f>
        <v>7.8120000000000411E-3</v>
      </c>
      <c r="AC188" s="1">
        <f>ABS(IK_diagnostics_degrees__3[[#This Row],[Column7]]-G187)</f>
        <v>2.845999999999993E-2</v>
      </c>
      <c r="AD188" s="1">
        <f>ABS(IK_diagnostics_degrees__3[[#This Row],[Column8]]-H187)</f>
        <v>2.0070000000000032E-2</v>
      </c>
      <c r="AE188" s="1">
        <f>ABS(IK_diagnostics_degrees__3[[#This Row],[Column9]]-I187)</f>
        <v>4.6283999999999992E-2</v>
      </c>
      <c r="AF188" s="1">
        <f>ABS(IK_diagnostics_degrees__3[[#This Row],[Column10]]-J187)</f>
        <v>2.7418999999999985E-3</v>
      </c>
      <c r="AG188" s="1">
        <f>ABS(IK_diagnostics_degrees__3[[#This Row],[Column11]]-K187)</f>
        <v>3.2200000000000006E-3</v>
      </c>
      <c r="AH188" s="1">
        <f>ABS(IK_diagnostics_degrees__3[[#This Row],[Column12]]-L187)</f>
        <v>0</v>
      </c>
      <c r="AI188" s="1">
        <f>ABS(IK_diagnostics_degrees__3[[#This Row],[Column13]]-M187)</f>
        <v>8.5429999999999895E-2</v>
      </c>
      <c r="AJ188" s="1">
        <f>ABS(IK_diagnostics_degrees__3[[#This Row],[Column14]]-N187)</f>
        <v>3.2032999999999978E-2</v>
      </c>
      <c r="AK188" s="1">
        <f>ABS(IK_diagnostics_degrees__3[[#This Row],[Column15]]-O187)</f>
        <v>5.5610000000000159E-2</v>
      </c>
      <c r="AL188" s="1">
        <f>ABS(IK_diagnostics_degrees__3[[#This Row],[Column16]]-P187)</f>
        <v>1.5054330000000001E-2</v>
      </c>
      <c r="AM188" s="1">
        <f>ABS(IK_diagnostics_degrees__3[[#This Row],[Column17]]-Q187)</f>
        <v>0</v>
      </c>
      <c r="AN188" s="1">
        <f>ABS(IK_diagnostics_degrees__3[[#This Row],[Column18]]-R187)</f>
        <v>0.11868999999999996</v>
      </c>
      <c r="AO188" s="1">
        <f>ABS(IK_diagnostics_degrees__3[[#This Row],[Column19]]-S187)</f>
        <v>1.3066299999999999E-2</v>
      </c>
      <c r="AP188" s="1">
        <f>ABS(IK_diagnostics_degrees__3[[#This Row],[Column20]]-T187)</f>
        <v>2.0259000000000027E-2</v>
      </c>
      <c r="AQ188" s="1">
        <f>ABS(IK_diagnostics_degrees__3[[#This Row],[Column21]]-U187)</f>
        <v>0.120417</v>
      </c>
      <c r="AU188" s="3"/>
    </row>
    <row r="189" spans="1:47" x14ac:dyDescent="0.25">
      <c r="A189" s="1" t="s">
        <v>22</v>
      </c>
      <c r="B189" s="1">
        <v>1.5270999999999999</v>
      </c>
      <c r="C189" s="1">
        <v>5.2901900000000004E-4</v>
      </c>
      <c r="D189" s="1">
        <v>4.6087599999999999E-3</v>
      </c>
      <c r="E189" s="1">
        <v>1.41977</v>
      </c>
      <c r="F189" s="1">
        <v>2.2369E-2</v>
      </c>
      <c r="G189" s="1">
        <v>0.72499400000000003</v>
      </c>
      <c r="H189" s="1">
        <v>1.8377399999999999</v>
      </c>
      <c r="I189" s="1">
        <v>0.75236700000000001</v>
      </c>
      <c r="J189" s="1">
        <v>0.46728900000000001</v>
      </c>
      <c r="K189" s="1">
        <v>1.99586</v>
      </c>
      <c r="L189" s="1">
        <v>0.122556</v>
      </c>
      <c r="M189" s="1">
        <v>1.1114999999999999</v>
      </c>
      <c r="N189" s="1">
        <v>2.21995E-4</v>
      </c>
      <c r="O189" s="1">
        <v>0.91953099999999999</v>
      </c>
      <c r="P189" s="2">
        <v>9.7715100000000002E-6</v>
      </c>
      <c r="Q189" s="1" t="s">
        <v>22</v>
      </c>
      <c r="R189" s="1">
        <v>1.43326</v>
      </c>
      <c r="S189" s="1" t="s">
        <v>22</v>
      </c>
      <c r="T189" s="1">
        <v>6.0559300000000003E-2</v>
      </c>
      <c r="U189" s="1">
        <v>0.67465200000000003</v>
      </c>
      <c r="V189" s="1" t="s">
        <v>23</v>
      </c>
      <c r="W189" s="1">
        <f>ABS(IK_diagnostics_degrees__3[[#This Row],[Column1]]-A188)</f>
        <v>0.44929000000000002</v>
      </c>
      <c r="X189" s="1">
        <f>ABS(IK_diagnostics_degrees__3[[#This Row],[Column2]]-B188)</f>
        <v>0.21677000000000013</v>
      </c>
      <c r="Y189" s="1">
        <f>ABS(IK_diagnostics_degrees__3[[#This Row],[Column3]]-C188)</f>
        <v>9.8428100000000004E-4</v>
      </c>
      <c r="Z189" s="1">
        <f>ABS(IK_diagnostics_degrees__3[[#This Row],[Column4]]-D188)</f>
        <v>0.11410624</v>
      </c>
      <c r="AA189" s="1">
        <f>ABS(IK_diagnostics_degrees__3[[#This Row],[Column5]]-E188)</f>
        <v>0.10829</v>
      </c>
      <c r="AB189" s="1">
        <f>ABS(IK_diagnostics_degrees__3[[#This Row],[Column6]]-F188)</f>
        <v>0.40650900000000001</v>
      </c>
      <c r="AC189" s="1">
        <f>ABS(IK_diagnostics_degrees__3[[#This Row],[Column7]]-G188)</f>
        <v>0.65210599999999996</v>
      </c>
      <c r="AD189" s="1">
        <f>ABS(IK_diagnostics_degrees__3[[#This Row],[Column8]]-H188)</f>
        <v>0.47026999999999997</v>
      </c>
      <c r="AE189" s="1">
        <f>ABS(IK_diagnostics_degrees__3[[#This Row],[Column9]]-I188)</f>
        <v>0.27512300000000001</v>
      </c>
      <c r="AF189" s="1">
        <f>ABS(IK_diagnostics_degrees__3[[#This Row],[Column10]]-J188)</f>
        <v>0.43215560000000003</v>
      </c>
      <c r="AG189" s="1">
        <f>ABS(IK_diagnostics_degrees__3[[#This Row],[Column11]]-K188)</f>
        <v>0.59640999999999988</v>
      </c>
      <c r="AH189" s="1">
        <f>ABS(IK_diagnostics_degrees__3[[#This Row],[Column12]]-L188)</f>
        <v>0.122556</v>
      </c>
      <c r="AI189" s="1">
        <f>ABS(IK_diagnostics_degrees__3[[#This Row],[Column13]]-M188)</f>
        <v>0.76683999999999997</v>
      </c>
      <c r="AJ189" s="1">
        <f>ABS(IK_diagnostics_degrees__3[[#This Row],[Column14]]-N188)</f>
        <v>0.37405500500000005</v>
      </c>
      <c r="AK189" s="1">
        <f>ABS(IK_diagnostics_degrees__3[[#This Row],[Column15]]-O188)</f>
        <v>9.8928999999999934E-2</v>
      </c>
      <c r="AL189" s="1">
        <f>ABS(IK_diagnostics_degrees__3[[#This Row],[Column16]]-P188)</f>
        <v>1.31209849E-3</v>
      </c>
      <c r="AM189" s="1">
        <f>ABS(IK_diagnostics_degrees__3[[#This Row],[Column17]]-Q188)</f>
        <v>0</v>
      </c>
      <c r="AN189" s="1">
        <f>ABS(IK_diagnostics_degrees__3[[#This Row],[Column18]]-R188)</f>
        <v>0.21499000000000001</v>
      </c>
      <c r="AO189" s="1">
        <f>ABS(IK_diagnostics_degrees__3[[#This Row],[Column19]]-S188)</f>
        <v>0</v>
      </c>
      <c r="AP189" s="1">
        <f>ABS(IK_diagnostics_degrees__3[[#This Row],[Column20]]-T188)</f>
        <v>0.19281970000000001</v>
      </c>
      <c r="AQ189" s="1">
        <f>ABS(IK_diagnostics_degrees__3[[#This Row],[Column21]]-U188)</f>
        <v>0.37993400000000005</v>
      </c>
      <c r="AU189" s="4"/>
    </row>
    <row r="190" spans="1:47" x14ac:dyDescent="0.25">
      <c r="A190" s="1" t="s">
        <v>22</v>
      </c>
      <c r="B190" s="1">
        <v>1.4583699999999999</v>
      </c>
      <c r="C190" s="1">
        <v>0.284298</v>
      </c>
      <c r="D190" s="1">
        <v>7.3527899999999997E-3</v>
      </c>
      <c r="E190" s="1">
        <v>1.3950499999999999</v>
      </c>
      <c r="F190" s="1">
        <v>0.38742799999999999</v>
      </c>
      <c r="G190" s="1">
        <v>0.78102700000000003</v>
      </c>
      <c r="H190" s="1">
        <v>2.0403099999999998</v>
      </c>
      <c r="I190" s="1">
        <v>1.3245100000000001</v>
      </c>
      <c r="J190" s="1">
        <v>0.572465</v>
      </c>
      <c r="K190" s="1">
        <v>2.0236499999999999</v>
      </c>
      <c r="L190" s="1" t="s">
        <v>22</v>
      </c>
      <c r="M190" s="1">
        <v>1.6388400000000001</v>
      </c>
      <c r="N190" s="1" t="s">
        <v>22</v>
      </c>
      <c r="O190" s="1">
        <v>1.234</v>
      </c>
      <c r="P190" s="1" t="s">
        <v>22</v>
      </c>
      <c r="Q190" s="1">
        <v>2.9563300000000001E-3</v>
      </c>
      <c r="R190" s="1">
        <v>1.5193000000000001</v>
      </c>
      <c r="S190" s="1" t="s">
        <v>22</v>
      </c>
      <c r="T190" s="1">
        <v>7.7709600000000004E-2</v>
      </c>
      <c r="U190" s="1">
        <v>0.132664</v>
      </c>
      <c r="V190" s="1" t="s">
        <v>23</v>
      </c>
      <c r="W190" s="1">
        <f>ABS(IK_diagnostics_degrees__3[[#This Row],[Column1]]-A189)</f>
        <v>0</v>
      </c>
      <c r="X190" s="1">
        <f>ABS(IK_diagnostics_degrees__3[[#This Row],[Column2]]-B189)</f>
        <v>6.8729999999999958E-2</v>
      </c>
      <c r="Y190" s="1">
        <f>ABS(IK_diagnostics_degrees__3[[#This Row],[Column3]]-C189)</f>
        <v>0.28376898099999998</v>
      </c>
      <c r="Z190" s="1">
        <f>ABS(IK_diagnostics_degrees__3[[#This Row],[Column4]]-D189)</f>
        <v>2.7440299999999997E-3</v>
      </c>
      <c r="AA190" s="1">
        <f>ABS(IK_diagnostics_degrees__3[[#This Row],[Column5]]-E189)</f>
        <v>2.4720000000000075E-2</v>
      </c>
      <c r="AB190" s="1">
        <f>ABS(IK_diagnostics_degrees__3[[#This Row],[Column6]]-F189)</f>
        <v>0.36505900000000002</v>
      </c>
      <c r="AC190" s="1">
        <f>ABS(IK_diagnostics_degrees__3[[#This Row],[Column7]]-G189)</f>
        <v>5.6032999999999999E-2</v>
      </c>
      <c r="AD190" s="1">
        <f>ABS(IK_diagnostics_degrees__3[[#This Row],[Column8]]-H189)</f>
        <v>0.20256999999999992</v>
      </c>
      <c r="AE190" s="1">
        <f>ABS(IK_diagnostics_degrees__3[[#This Row],[Column9]]-I189)</f>
        <v>0.57214300000000007</v>
      </c>
      <c r="AF190" s="1">
        <f>ABS(IK_diagnostics_degrees__3[[#This Row],[Column10]]-J189)</f>
        <v>0.10517599999999999</v>
      </c>
      <c r="AG190" s="1">
        <f>ABS(IK_diagnostics_degrees__3[[#This Row],[Column11]]-K189)</f>
        <v>2.7789999999999981E-2</v>
      </c>
      <c r="AH190" s="1">
        <f>ABS(IK_diagnostics_degrees__3[[#This Row],[Column12]]-L189)</f>
        <v>0.122556</v>
      </c>
      <c r="AI190" s="1">
        <f>ABS(IK_diagnostics_degrees__3[[#This Row],[Column13]]-M189)</f>
        <v>0.52734000000000014</v>
      </c>
      <c r="AJ190" s="1">
        <f>ABS(IK_diagnostics_degrees__3[[#This Row],[Column14]]-N189)</f>
        <v>2.21995E-4</v>
      </c>
      <c r="AK190" s="1">
        <f>ABS(IK_diagnostics_degrees__3[[#This Row],[Column15]]-O189)</f>
        <v>0.314469</v>
      </c>
      <c r="AL190" s="1">
        <f>ABS(IK_diagnostics_degrees__3[[#This Row],[Column16]]-P189)</f>
        <v>9.7715100000000002E-6</v>
      </c>
      <c r="AM190" s="1">
        <f>ABS(IK_diagnostics_degrees__3[[#This Row],[Column17]]-Q189)</f>
        <v>2.9563300000000001E-3</v>
      </c>
      <c r="AN190" s="1">
        <f>ABS(IK_diagnostics_degrees__3[[#This Row],[Column18]]-R189)</f>
        <v>8.6040000000000116E-2</v>
      </c>
      <c r="AO190" s="1">
        <f>ABS(IK_diagnostics_degrees__3[[#This Row],[Column19]]-S189)</f>
        <v>0</v>
      </c>
      <c r="AP190" s="1">
        <f>ABS(IK_diagnostics_degrees__3[[#This Row],[Column20]]-T189)</f>
        <v>1.71503E-2</v>
      </c>
      <c r="AQ190" s="1">
        <f>ABS(IK_diagnostics_degrees__3[[#This Row],[Column21]]-U189)</f>
        <v>0.54198800000000003</v>
      </c>
      <c r="AU190" s="3"/>
    </row>
    <row r="191" spans="1:47" x14ac:dyDescent="0.25">
      <c r="A191" s="1" t="s">
        <v>22</v>
      </c>
      <c r="B191" s="1">
        <v>1.3441799999999999</v>
      </c>
      <c r="C191" s="1">
        <v>0.28327799999999997</v>
      </c>
      <c r="D191" s="1">
        <v>2.9029899999999998E-3</v>
      </c>
      <c r="E191" s="1">
        <v>1.5504899999999999</v>
      </c>
      <c r="F191" s="1">
        <v>0.420958</v>
      </c>
      <c r="G191" s="1">
        <v>0.77512800000000004</v>
      </c>
      <c r="H191" s="1">
        <v>2.0409299999999999</v>
      </c>
      <c r="I191" s="1">
        <v>1.35808</v>
      </c>
      <c r="J191" s="1">
        <v>0.58148200000000005</v>
      </c>
      <c r="K191" s="1">
        <v>2.0082599999999999</v>
      </c>
      <c r="L191" s="1" t="s">
        <v>22</v>
      </c>
      <c r="M191" s="1">
        <v>1.6844699999999999</v>
      </c>
      <c r="N191" s="1" t="s">
        <v>22</v>
      </c>
      <c r="O191" s="1">
        <v>1.2396199999999999</v>
      </c>
      <c r="P191" s="1" t="s">
        <v>22</v>
      </c>
      <c r="Q191" s="1">
        <v>2.45422E-3</v>
      </c>
      <c r="R191" s="1">
        <v>1.5265599999999999</v>
      </c>
      <c r="S191" s="1" t="s">
        <v>22</v>
      </c>
      <c r="T191" s="1">
        <v>9.65448E-2</v>
      </c>
      <c r="U191" s="1">
        <v>0.16477600000000001</v>
      </c>
      <c r="V191" s="1" t="s">
        <v>23</v>
      </c>
      <c r="W191" s="1">
        <f>ABS(IK_diagnostics_degrees__3[[#This Row],[Column1]]-A190)</f>
        <v>0</v>
      </c>
      <c r="X191" s="1">
        <f>ABS(IK_diagnostics_degrees__3[[#This Row],[Column2]]-B190)</f>
        <v>0.11419000000000001</v>
      </c>
      <c r="Y191" s="1">
        <f>ABS(IK_diagnostics_degrees__3[[#This Row],[Column3]]-C190)</f>
        <v>1.0200000000000209E-3</v>
      </c>
      <c r="Z191" s="1">
        <f>ABS(IK_diagnostics_degrees__3[[#This Row],[Column4]]-D190)</f>
        <v>4.4498000000000003E-3</v>
      </c>
      <c r="AA191" s="1">
        <f>ABS(IK_diagnostics_degrees__3[[#This Row],[Column5]]-E190)</f>
        <v>0.15544000000000002</v>
      </c>
      <c r="AB191" s="1">
        <f>ABS(IK_diagnostics_degrees__3[[#This Row],[Column6]]-F190)</f>
        <v>3.3530000000000004E-2</v>
      </c>
      <c r="AC191" s="1">
        <f>ABS(IK_diagnostics_degrees__3[[#This Row],[Column7]]-G190)</f>
        <v>5.8989999999999876E-3</v>
      </c>
      <c r="AD191" s="1">
        <f>ABS(IK_diagnostics_degrees__3[[#This Row],[Column8]]-H190)</f>
        <v>6.2000000000006494E-4</v>
      </c>
      <c r="AE191" s="1">
        <f>ABS(IK_diagnostics_degrees__3[[#This Row],[Column9]]-I190)</f>
        <v>3.3569999999999878E-2</v>
      </c>
      <c r="AF191" s="1">
        <f>ABS(IK_diagnostics_degrees__3[[#This Row],[Column10]]-J190)</f>
        <v>9.0170000000000528E-3</v>
      </c>
      <c r="AG191" s="1">
        <f>ABS(IK_diagnostics_degrees__3[[#This Row],[Column11]]-K190)</f>
        <v>1.5390000000000015E-2</v>
      </c>
      <c r="AH191" s="1">
        <f>ABS(IK_diagnostics_degrees__3[[#This Row],[Column12]]-L190)</f>
        <v>0</v>
      </c>
      <c r="AI191" s="1">
        <f>ABS(IK_diagnostics_degrees__3[[#This Row],[Column13]]-M190)</f>
        <v>4.5629999999999837E-2</v>
      </c>
      <c r="AJ191" s="1">
        <f>ABS(IK_diagnostics_degrees__3[[#This Row],[Column14]]-N190)</f>
        <v>0</v>
      </c>
      <c r="AK191" s="1">
        <f>ABS(IK_diagnostics_degrees__3[[#This Row],[Column15]]-O190)</f>
        <v>5.6199999999999584E-3</v>
      </c>
      <c r="AL191" s="1">
        <f>ABS(IK_diagnostics_degrees__3[[#This Row],[Column16]]-P190)</f>
        <v>0</v>
      </c>
      <c r="AM191" s="1">
        <f>ABS(IK_diagnostics_degrees__3[[#This Row],[Column17]]-Q190)</f>
        <v>5.0211000000000006E-4</v>
      </c>
      <c r="AN191" s="1">
        <f>ABS(IK_diagnostics_degrees__3[[#This Row],[Column18]]-R190)</f>
        <v>7.2599999999998222E-3</v>
      </c>
      <c r="AO191" s="1">
        <f>ABS(IK_diagnostics_degrees__3[[#This Row],[Column19]]-S190)</f>
        <v>0</v>
      </c>
      <c r="AP191" s="1">
        <f>ABS(IK_diagnostics_degrees__3[[#This Row],[Column20]]-T190)</f>
        <v>1.8835199999999996E-2</v>
      </c>
      <c r="AQ191" s="1">
        <f>ABS(IK_diagnostics_degrees__3[[#This Row],[Column21]]-U190)</f>
        <v>3.2112000000000002E-2</v>
      </c>
      <c r="AU191" s="4"/>
    </row>
    <row r="192" spans="1:47" x14ac:dyDescent="0.25">
      <c r="A192" s="1" t="s">
        <v>22</v>
      </c>
      <c r="B192" s="1">
        <v>1.3328100000000001</v>
      </c>
      <c r="C192" s="1">
        <v>0.303618</v>
      </c>
      <c r="D192" s="1">
        <v>2.65898E-3</v>
      </c>
      <c r="E192" s="1">
        <v>1.55061</v>
      </c>
      <c r="F192" s="1">
        <v>0.43605699999999997</v>
      </c>
      <c r="G192" s="1">
        <v>0.78086900000000004</v>
      </c>
      <c r="H192" s="1">
        <v>2.0294300000000001</v>
      </c>
      <c r="I192" s="1">
        <v>1.4062300000000001</v>
      </c>
      <c r="J192" s="1">
        <v>0.58958699999999997</v>
      </c>
      <c r="K192" s="1">
        <v>1.99916</v>
      </c>
      <c r="L192" s="1" t="s">
        <v>22</v>
      </c>
      <c r="M192" s="1">
        <v>1.7137</v>
      </c>
      <c r="N192" s="1" t="s">
        <v>22</v>
      </c>
      <c r="O192" s="1">
        <v>1.2239500000000001</v>
      </c>
      <c r="P192" s="1" t="s">
        <v>22</v>
      </c>
      <c r="Q192" s="2">
        <v>6.3486999999999997E-5</v>
      </c>
      <c r="R192" s="1">
        <v>1.5145299999999999</v>
      </c>
      <c r="S192" s="1" t="s">
        <v>22</v>
      </c>
      <c r="T192" s="1">
        <v>0.103603</v>
      </c>
      <c r="U192" s="1">
        <v>0.16154499999999999</v>
      </c>
      <c r="V192" s="1" t="s">
        <v>23</v>
      </c>
      <c r="W192" s="1">
        <f>ABS(IK_diagnostics_degrees__3[[#This Row],[Column1]]-A191)</f>
        <v>0</v>
      </c>
      <c r="X192" s="1">
        <f>ABS(IK_diagnostics_degrees__3[[#This Row],[Column2]]-B191)</f>
        <v>1.136999999999988E-2</v>
      </c>
      <c r="Y192" s="1">
        <f>ABS(IK_diagnostics_degrees__3[[#This Row],[Column3]]-C191)</f>
        <v>2.0340000000000025E-2</v>
      </c>
      <c r="Z192" s="1">
        <f>ABS(IK_diagnostics_degrees__3[[#This Row],[Column4]]-D191)</f>
        <v>2.440099999999998E-4</v>
      </c>
      <c r="AA192" s="1">
        <f>ABS(IK_diagnostics_degrees__3[[#This Row],[Column5]]-E191)</f>
        <v>1.2000000000012001E-4</v>
      </c>
      <c r="AB192" s="1">
        <f>ABS(IK_diagnostics_degrees__3[[#This Row],[Column6]]-F191)</f>
        <v>1.5098999999999974E-2</v>
      </c>
      <c r="AC192" s="1">
        <f>ABS(IK_diagnostics_degrees__3[[#This Row],[Column7]]-G191)</f>
        <v>5.7409999999999961E-3</v>
      </c>
      <c r="AD192" s="1">
        <f>ABS(IK_diagnostics_degrees__3[[#This Row],[Column8]]-H191)</f>
        <v>1.1499999999999844E-2</v>
      </c>
      <c r="AE192" s="1">
        <f>ABS(IK_diagnostics_degrees__3[[#This Row],[Column9]]-I191)</f>
        <v>4.8150000000000137E-2</v>
      </c>
      <c r="AF192" s="1">
        <f>ABS(IK_diagnostics_degrees__3[[#This Row],[Column10]]-J191)</f>
        <v>8.1049999999999178E-3</v>
      </c>
      <c r="AG192" s="1">
        <f>ABS(IK_diagnostics_degrees__3[[#This Row],[Column11]]-K191)</f>
        <v>9.099999999999886E-3</v>
      </c>
      <c r="AH192" s="1">
        <f>ABS(IK_diagnostics_degrees__3[[#This Row],[Column12]]-L191)</f>
        <v>0</v>
      </c>
      <c r="AI192" s="1">
        <f>ABS(IK_diagnostics_degrees__3[[#This Row],[Column13]]-M191)</f>
        <v>2.9230000000000089E-2</v>
      </c>
      <c r="AJ192" s="1">
        <f>ABS(IK_diagnostics_degrees__3[[#This Row],[Column14]]-N191)</f>
        <v>0</v>
      </c>
      <c r="AK192" s="1">
        <f>ABS(IK_diagnostics_degrees__3[[#This Row],[Column15]]-O191)</f>
        <v>1.5669999999999851E-2</v>
      </c>
      <c r="AL192" s="1">
        <f>ABS(IK_diagnostics_degrees__3[[#This Row],[Column16]]-P191)</f>
        <v>0</v>
      </c>
      <c r="AM192" s="1">
        <f>ABS(IK_diagnostics_degrees__3[[#This Row],[Column17]]-Q191)</f>
        <v>2.3907329999999999E-3</v>
      </c>
      <c r="AN192" s="1">
        <f>ABS(IK_diagnostics_degrees__3[[#This Row],[Column18]]-R191)</f>
        <v>1.2029999999999985E-2</v>
      </c>
      <c r="AO192" s="1">
        <f>ABS(IK_diagnostics_degrees__3[[#This Row],[Column19]]-S191)</f>
        <v>0</v>
      </c>
      <c r="AP192" s="1">
        <f>ABS(IK_diagnostics_degrees__3[[#This Row],[Column20]]-T191)</f>
        <v>7.0582000000000006E-3</v>
      </c>
      <c r="AQ192" s="1">
        <f>ABS(IK_diagnostics_degrees__3[[#This Row],[Column21]]-U191)</f>
        <v>3.2310000000000116E-3</v>
      </c>
      <c r="AU192" s="3"/>
    </row>
    <row r="193" spans="1:47" x14ac:dyDescent="0.25">
      <c r="A193" s="1">
        <v>1.07738E-2</v>
      </c>
      <c r="B193" s="1">
        <v>1.5742700000000001</v>
      </c>
      <c r="C193" s="1" t="s">
        <v>22</v>
      </c>
      <c r="D193" s="1">
        <v>0.26219599999999998</v>
      </c>
      <c r="E193" s="1">
        <v>1.50085</v>
      </c>
      <c r="F193" s="1" t="s">
        <v>22</v>
      </c>
      <c r="G193" s="1">
        <v>0.71709699999999998</v>
      </c>
      <c r="H193" s="1">
        <v>2.4941800000000001</v>
      </c>
      <c r="I193" s="1">
        <v>0.89484900000000001</v>
      </c>
      <c r="J193" s="1">
        <v>5.3088299999999998E-2</v>
      </c>
      <c r="K193" s="1">
        <v>1.71733</v>
      </c>
      <c r="L193" s="2">
        <v>3.2857800000000002E-5</v>
      </c>
      <c r="M193" s="1">
        <v>0.62135799999999997</v>
      </c>
      <c r="N193" s="1">
        <v>1.534</v>
      </c>
      <c r="O193" s="1">
        <v>2.1148600000000002</v>
      </c>
      <c r="P193" s="1" t="s">
        <v>22</v>
      </c>
      <c r="Q193" s="1">
        <v>5.5956199999999998E-2</v>
      </c>
      <c r="R193" s="1">
        <v>1.88398</v>
      </c>
      <c r="S193" s="1">
        <v>3.1661700000000001E-2</v>
      </c>
      <c r="T193" s="1" t="s">
        <v>22</v>
      </c>
      <c r="U193" s="1">
        <v>0.79575600000000002</v>
      </c>
      <c r="V193" s="1" t="s">
        <v>23</v>
      </c>
      <c r="W193" s="1">
        <f>ABS(IK_diagnostics_degrees__3[[#This Row],[Column1]]-A192)</f>
        <v>1.07738E-2</v>
      </c>
      <c r="X193" s="1">
        <f>ABS(IK_diagnostics_degrees__3[[#This Row],[Column2]]-B192)</f>
        <v>0.24146000000000001</v>
      </c>
      <c r="Y193" s="1">
        <f>ABS(IK_diagnostics_degrees__3[[#This Row],[Column3]]-C192)</f>
        <v>0.303618</v>
      </c>
      <c r="Z193" s="1">
        <f>ABS(IK_diagnostics_degrees__3[[#This Row],[Column4]]-D192)</f>
        <v>0.25953702000000001</v>
      </c>
      <c r="AA193" s="1">
        <f>ABS(IK_diagnostics_degrees__3[[#This Row],[Column5]]-E192)</f>
        <v>4.9760000000000026E-2</v>
      </c>
      <c r="AB193" s="1">
        <f>ABS(IK_diagnostics_degrees__3[[#This Row],[Column6]]-F192)</f>
        <v>0.43605699999999997</v>
      </c>
      <c r="AC193" s="1">
        <f>ABS(IK_diagnostics_degrees__3[[#This Row],[Column7]]-G192)</f>
        <v>6.3772000000000051E-2</v>
      </c>
      <c r="AD193" s="1">
        <f>ABS(IK_diagnostics_degrees__3[[#This Row],[Column8]]-H192)</f>
        <v>0.46475</v>
      </c>
      <c r="AE193" s="1">
        <f>ABS(IK_diagnostics_degrees__3[[#This Row],[Column9]]-I192)</f>
        <v>0.51138100000000009</v>
      </c>
      <c r="AF193" s="1">
        <f>ABS(IK_diagnostics_degrees__3[[#This Row],[Column10]]-J192)</f>
        <v>0.5364987</v>
      </c>
      <c r="AG193" s="1">
        <f>ABS(IK_diagnostics_degrees__3[[#This Row],[Column11]]-K192)</f>
        <v>0.28183000000000002</v>
      </c>
      <c r="AH193" s="1">
        <f>ABS(IK_diagnostics_degrees__3[[#This Row],[Column12]]-L192)</f>
        <v>3.2857800000000002E-5</v>
      </c>
      <c r="AI193" s="1">
        <f>ABS(IK_diagnostics_degrees__3[[#This Row],[Column13]]-M192)</f>
        <v>1.0923419999999999</v>
      </c>
      <c r="AJ193" s="1">
        <f>ABS(IK_diagnostics_degrees__3[[#This Row],[Column14]]-N192)</f>
        <v>1.534</v>
      </c>
      <c r="AK193" s="1">
        <f>ABS(IK_diagnostics_degrees__3[[#This Row],[Column15]]-O192)</f>
        <v>0.89091000000000009</v>
      </c>
      <c r="AL193" s="1">
        <f>ABS(IK_diagnostics_degrees__3[[#This Row],[Column16]]-P192)</f>
        <v>0</v>
      </c>
      <c r="AM193" s="1">
        <f>ABS(IK_diagnostics_degrees__3[[#This Row],[Column17]]-Q192)</f>
        <v>5.5892712999999997E-2</v>
      </c>
      <c r="AN193" s="1">
        <f>ABS(IK_diagnostics_degrees__3[[#This Row],[Column18]]-R192)</f>
        <v>0.36945000000000006</v>
      </c>
      <c r="AO193" s="1">
        <f>ABS(IK_diagnostics_degrees__3[[#This Row],[Column19]]-S192)</f>
        <v>3.1661700000000001E-2</v>
      </c>
      <c r="AP193" s="1">
        <f>ABS(IK_diagnostics_degrees__3[[#This Row],[Column20]]-T192)</f>
        <v>0.103603</v>
      </c>
      <c r="AQ193" s="1">
        <f>ABS(IK_diagnostics_degrees__3[[#This Row],[Column21]]-U192)</f>
        <v>0.63421100000000008</v>
      </c>
      <c r="AU193" s="4"/>
    </row>
    <row r="194" spans="1:47" x14ac:dyDescent="0.25">
      <c r="A194" s="1">
        <v>4.4302399999999999E-2</v>
      </c>
      <c r="B194" s="1">
        <v>1.4960599999999999</v>
      </c>
      <c r="C194" s="1">
        <v>0.31137999999999999</v>
      </c>
      <c r="D194" s="1">
        <v>0.25514700000000001</v>
      </c>
      <c r="E194" s="1">
        <v>1.43692</v>
      </c>
      <c r="F194" s="1">
        <v>0.105798</v>
      </c>
      <c r="G194" s="1">
        <v>0.91912099999999997</v>
      </c>
      <c r="H194" s="1">
        <v>2.3586900000000002</v>
      </c>
      <c r="I194" s="1">
        <v>1.30691</v>
      </c>
      <c r="J194" s="1">
        <v>9.6848000000000004E-2</v>
      </c>
      <c r="K194" s="1">
        <v>1.8837299999999999</v>
      </c>
      <c r="L194" s="1" t="s">
        <v>22</v>
      </c>
      <c r="M194" s="1">
        <v>0.74507000000000001</v>
      </c>
      <c r="N194" s="1">
        <v>1.9448099999999999</v>
      </c>
      <c r="O194" s="1">
        <v>2.4130799999999999</v>
      </c>
      <c r="P194" s="1" t="s">
        <v>22</v>
      </c>
      <c r="Q194" s="1">
        <v>1.2209100000000001E-2</v>
      </c>
      <c r="R194" s="1">
        <v>1.7197499999999999</v>
      </c>
      <c r="S194" s="1">
        <v>1.61952E-2</v>
      </c>
      <c r="T194" s="1" t="s">
        <v>22</v>
      </c>
      <c r="U194" s="1">
        <v>0.37243700000000002</v>
      </c>
      <c r="V194" s="1" t="s">
        <v>23</v>
      </c>
      <c r="W194" s="1">
        <f>ABS(IK_diagnostics_degrees__3[[#This Row],[Column1]]-A193)</f>
        <v>3.3528599999999999E-2</v>
      </c>
      <c r="X194" s="1">
        <f>ABS(IK_diagnostics_degrees__3[[#This Row],[Column2]]-B193)</f>
        <v>7.8210000000000113E-2</v>
      </c>
      <c r="Y194" s="1">
        <f>ABS(IK_diagnostics_degrees__3[[#This Row],[Column3]]-C193)</f>
        <v>0.31137999999999999</v>
      </c>
      <c r="Z194" s="1">
        <f>ABS(IK_diagnostics_degrees__3[[#This Row],[Column4]]-D193)</f>
        <v>7.048999999999972E-3</v>
      </c>
      <c r="AA194" s="1">
        <f>ABS(IK_diagnostics_degrees__3[[#This Row],[Column5]]-E193)</f>
        <v>6.3930000000000042E-2</v>
      </c>
      <c r="AB194" s="1">
        <f>ABS(IK_diagnostics_degrees__3[[#This Row],[Column6]]-F193)</f>
        <v>0.105798</v>
      </c>
      <c r="AC194" s="1">
        <f>ABS(IK_diagnostics_degrees__3[[#This Row],[Column7]]-G193)</f>
        <v>0.20202399999999998</v>
      </c>
      <c r="AD194" s="1">
        <f>ABS(IK_diagnostics_degrees__3[[#This Row],[Column8]]-H193)</f>
        <v>0.13548999999999989</v>
      </c>
      <c r="AE194" s="1">
        <f>ABS(IK_diagnostics_degrees__3[[#This Row],[Column9]]-I193)</f>
        <v>0.41206100000000001</v>
      </c>
      <c r="AF194" s="1">
        <f>ABS(IK_diagnostics_degrees__3[[#This Row],[Column10]]-J193)</f>
        <v>4.3759700000000006E-2</v>
      </c>
      <c r="AG194" s="1">
        <f>ABS(IK_diagnostics_degrees__3[[#This Row],[Column11]]-K193)</f>
        <v>0.16639999999999988</v>
      </c>
      <c r="AH194" s="1">
        <f>ABS(IK_diagnostics_degrees__3[[#This Row],[Column12]]-L193)</f>
        <v>3.2857800000000002E-5</v>
      </c>
      <c r="AI194" s="1">
        <f>ABS(IK_diagnostics_degrees__3[[#This Row],[Column13]]-M193)</f>
        <v>0.12371200000000004</v>
      </c>
      <c r="AJ194" s="1">
        <f>ABS(IK_diagnostics_degrees__3[[#This Row],[Column14]]-N193)</f>
        <v>0.4108099999999999</v>
      </c>
      <c r="AK194" s="1">
        <f>ABS(IK_diagnostics_degrees__3[[#This Row],[Column15]]-O193)</f>
        <v>0.29821999999999971</v>
      </c>
      <c r="AL194" s="1">
        <f>ABS(IK_diagnostics_degrees__3[[#This Row],[Column16]]-P193)</f>
        <v>0</v>
      </c>
      <c r="AM194" s="1">
        <f>ABS(IK_diagnostics_degrees__3[[#This Row],[Column17]]-Q193)</f>
        <v>4.3747099999999997E-2</v>
      </c>
      <c r="AN194" s="1">
        <f>ABS(IK_diagnostics_degrees__3[[#This Row],[Column18]]-R193)</f>
        <v>0.1642300000000001</v>
      </c>
      <c r="AO194" s="1">
        <f>ABS(IK_diagnostics_degrees__3[[#This Row],[Column19]]-S193)</f>
        <v>1.5466500000000001E-2</v>
      </c>
      <c r="AP194" s="1">
        <f>ABS(IK_diagnostics_degrees__3[[#This Row],[Column20]]-T193)</f>
        <v>0</v>
      </c>
      <c r="AQ194" s="1">
        <f>ABS(IK_diagnostics_degrees__3[[#This Row],[Column21]]-U193)</f>
        <v>0.423319</v>
      </c>
      <c r="AU194" s="3"/>
    </row>
    <row r="195" spans="1:47" x14ac:dyDescent="0.25">
      <c r="A195" s="1">
        <v>0.11203299999999999</v>
      </c>
      <c r="B195" s="1">
        <v>1.47235</v>
      </c>
      <c r="C195" s="1">
        <v>0.29483900000000002</v>
      </c>
      <c r="D195" s="1">
        <v>0.26661299999999999</v>
      </c>
      <c r="E195" s="1">
        <v>1.3918900000000001</v>
      </c>
      <c r="F195" s="1">
        <v>9.8488400000000004E-2</v>
      </c>
      <c r="G195" s="1">
        <v>0.91927999999999999</v>
      </c>
      <c r="H195" s="1">
        <v>2.3644599999999998</v>
      </c>
      <c r="I195" s="1">
        <v>1.4398200000000001</v>
      </c>
      <c r="J195" s="1">
        <v>9.9483500000000002E-2</v>
      </c>
      <c r="K195" s="1">
        <v>1.88551</v>
      </c>
      <c r="L195" s="1" t="s">
        <v>22</v>
      </c>
      <c r="M195" s="1">
        <v>0.82698400000000005</v>
      </c>
      <c r="N195" s="1">
        <v>2.0367700000000002</v>
      </c>
      <c r="O195" s="1">
        <v>2.4318599999999999</v>
      </c>
      <c r="P195" s="1" t="s">
        <v>22</v>
      </c>
      <c r="Q195" s="1">
        <v>2.3148499999999998E-3</v>
      </c>
      <c r="R195" s="1">
        <v>1.7030799999999999</v>
      </c>
      <c r="S195" s="1">
        <v>1.56741E-2</v>
      </c>
      <c r="T195" s="1">
        <v>0.101233</v>
      </c>
      <c r="U195" s="1">
        <v>0.35164499999999999</v>
      </c>
      <c r="V195" s="1" t="s">
        <v>23</v>
      </c>
      <c r="W195" s="1">
        <f>ABS(IK_diagnostics_degrees__3[[#This Row],[Column1]]-A194)</f>
        <v>6.7730600000000002E-2</v>
      </c>
      <c r="X195" s="1">
        <f>ABS(IK_diagnostics_degrees__3[[#This Row],[Column2]]-B194)</f>
        <v>2.3709999999999898E-2</v>
      </c>
      <c r="Y195" s="1">
        <f>ABS(IK_diagnostics_degrees__3[[#This Row],[Column3]]-C194)</f>
        <v>1.6540999999999972E-2</v>
      </c>
      <c r="Z195" s="1">
        <f>ABS(IK_diagnostics_degrees__3[[#This Row],[Column4]]-D194)</f>
        <v>1.1465999999999976E-2</v>
      </c>
      <c r="AA195" s="1">
        <f>ABS(IK_diagnostics_degrees__3[[#This Row],[Column5]]-E194)</f>
        <v>4.5029999999999903E-2</v>
      </c>
      <c r="AB195" s="1">
        <f>ABS(IK_diagnostics_degrees__3[[#This Row],[Column6]]-F194)</f>
        <v>7.3095999999999994E-3</v>
      </c>
      <c r="AC195" s="1">
        <f>ABS(IK_diagnostics_degrees__3[[#This Row],[Column7]]-G194)</f>
        <v>1.5900000000002024E-4</v>
      </c>
      <c r="AD195" s="1">
        <f>ABS(IK_diagnostics_degrees__3[[#This Row],[Column8]]-H194)</f>
        <v>5.7699999999996088E-3</v>
      </c>
      <c r="AE195" s="1">
        <f>ABS(IK_diagnostics_degrees__3[[#This Row],[Column9]]-I194)</f>
        <v>0.13291000000000008</v>
      </c>
      <c r="AF195" s="1">
        <f>ABS(IK_diagnostics_degrees__3[[#This Row],[Column10]]-J194)</f>
        <v>2.635499999999999E-3</v>
      </c>
      <c r="AG195" s="1">
        <f>ABS(IK_diagnostics_degrees__3[[#This Row],[Column11]]-K194)</f>
        <v>1.7800000000001148E-3</v>
      </c>
      <c r="AH195" s="1">
        <f>ABS(IK_diagnostics_degrees__3[[#This Row],[Column12]]-L194)</f>
        <v>0</v>
      </c>
      <c r="AI195" s="1">
        <f>ABS(IK_diagnostics_degrees__3[[#This Row],[Column13]]-M194)</f>
        <v>8.1914000000000042E-2</v>
      </c>
      <c r="AJ195" s="1">
        <f>ABS(IK_diagnostics_degrees__3[[#This Row],[Column14]]-N194)</f>
        <v>9.1960000000000264E-2</v>
      </c>
      <c r="AK195" s="1">
        <f>ABS(IK_diagnostics_degrees__3[[#This Row],[Column15]]-O194)</f>
        <v>1.8780000000000019E-2</v>
      </c>
      <c r="AL195" s="1">
        <f>ABS(IK_diagnostics_degrees__3[[#This Row],[Column16]]-P194)</f>
        <v>0</v>
      </c>
      <c r="AM195" s="1">
        <f>ABS(IK_diagnostics_degrees__3[[#This Row],[Column17]]-Q194)</f>
        <v>9.8942500000000003E-3</v>
      </c>
      <c r="AN195" s="1">
        <f>ABS(IK_diagnostics_degrees__3[[#This Row],[Column18]]-R194)</f>
        <v>1.6669999999999963E-2</v>
      </c>
      <c r="AO195" s="1">
        <f>ABS(IK_diagnostics_degrees__3[[#This Row],[Column19]]-S194)</f>
        <v>5.2110000000000004E-4</v>
      </c>
      <c r="AP195" s="1">
        <f>ABS(IK_diagnostics_degrees__3[[#This Row],[Column20]]-T194)</f>
        <v>0.101233</v>
      </c>
      <c r="AQ195" s="1">
        <f>ABS(IK_diagnostics_degrees__3[[#This Row],[Column21]]-U194)</f>
        <v>2.0792000000000033E-2</v>
      </c>
      <c r="AU195" s="4"/>
    </row>
    <row r="196" spans="1:47" x14ac:dyDescent="0.25">
      <c r="A196" s="1">
        <v>0.12110899999999999</v>
      </c>
      <c r="B196" s="1">
        <v>1.47132</v>
      </c>
      <c r="C196" s="1">
        <v>0.30486099999999999</v>
      </c>
      <c r="D196" s="1">
        <v>0.26363900000000001</v>
      </c>
      <c r="E196" s="1">
        <v>1.3824799999999999</v>
      </c>
      <c r="F196" s="1">
        <v>9.1445899999999997E-2</v>
      </c>
      <c r="G196" s="1">
        <v>0.94307300000000005</v>
      </c>
      <c r="H196" s="1">
        <v>2.37486</v>
      </c>
      <c r="I196" s="1">
        <v>1.44197</v>
      </c>
      <c r="J196" s="1">
        <v>9.8876699999999998E-2</v>
      </c>
      <c r="K196" s="1">
        <v>1.88443</v>
      </c>
      <c r="L196" s="1" t="s">
        <v>22</v>
      </c>
      <c r="M196" s="1">
        <v>0.82268300000000005</v>
      </c>
      <c r="N196" s="1">
        <v>2.04236</v>
      </c>
      <c r="O196" s="1">
        <v>2.4556399999999998</v>
      </c>
      <c r="P196" s="1" t="s">
        <v>22</v>
      </c>
      <c r="Q196" s="1">
        <v>3.5807500000000002E-3</v>
      </c>
      <c r="R196" s="1">
        <v>1.69482</v>
      </c>
      <c r="S196" s="1">
        <v>2.4523300000000001E-2</v>
      </c>
      <c r="T196" s="1">
        <v>0.10573200000000001</v>
      </c>
      <c r="U196" s="1">
        <v>0.34196700000000002</v>
      </c>
      <c r="V196" s="1" t="s">
        <v>23</v>
      </c>
      <c r="W196" s="1">
        <f>ABS(IK_diagnostics_degrees__3[[#This Row],[Column1]]-A195)</f>
        <v>9.0760000000000007E-3</v>
      </c>
      <c r="X196" s="1">
        <f>ABS(IK_diagnostics_degrees__3[[#This Row],[Column2]]-B195)</f>
        <v>1.0300000000000864E-3</v>
      </c>
      <c r="Y196" s="1">
        <f>ABS(IK_diagnostics_degrees__3[[#This Row],[Column3]]-C195)</f>
        <v>1.0021999999999975E-2</v>
      </c>
      <c r="Z196" s="1">
        <f>ABS(IK_diagnostics_degrees__3[[#This Row],[Column4]]-D195)</f>
        <v>2.9739999999999767E-3</v>
      </c>
      <c r="AA196" s="1">
        <f>ABS(IK_diagnostics_degrees__3[[#This Row],[Column5]]-E195)</f>
        <v>9.4100000000001405E-3</v>
      </c>
      <c r="AB196" s="1">
        <f>ABS(IK_diagnostics_degrees__3[[#This Row],[Column6]]-F195)</f>
        <v>7.0425000000000071E-3</v>
      </c>
      <c r="AC196" s="1">
        <f>ABS(IK_diagnostics_degrees__3[[#This Row],[Column7]]-G195)</f>
        <v>2.3793000000000064E-2</v>
      </c>
      <c r="AD196" s="1">
        <f>ABS(IK_diagnostics_degrees__3[[#This Row],[Column8]]-H195)</f>
        <v>1.0400000000000187E-2</v>
      </c>
      <c r="AE196" s="1">
        <f>ABS(IK_diagnostics_degrees__3[[#This Row],[Column9]]-I195)</f>
        <v>2.1499999999998742E-3</v>
      </c>
      <c r="AF196" s="1">
        <f>ABS(IK_diagnostics_degrees__3[[#This Row],[Column10]]-J195)</f>
        <v>6.0680000000000456E-4</v>
      </c>
      <c r="AG196" s="1">
        <f>ABS(IK_diagnostics_degrees__3[[#This Row],[Column11]]-K195)</f>
        <v>1.0799999999999699E-3</v>
      </c>
      <c r="AH196" s="1">
        <f>ABS(IK_diagnostics_degrees__3[[#This Row],[Column12]]-L195)</f>
        <v>0</v>
      </c>
      <c r="AI196" s="1">
        <f>ABS(IK_diagnostics_degrees__3[[#This Row],[Column13]]-M195)</f>
        <v>4.3009999999999993E-3</v>
      </c>
      <c r="AJ196" s="1">
        <f>ABS(IK_diagnostics_degrees__3[[#This Row],[Column14]]-N195)</f>
        <v>5.5899999999997618E-3</v>
      </c>
      <c r="AK196" s="1">
        <f>ABS(IK_diagnostics_degrees__3[[#This Row],[Column15]]-O195)</f>
        <v>2.3779999999999912E-2</v>
      </c>
      <c r="AL196" s="1">
        <f>ABS(IK_diagnostics_degrees__3[[#This Row],[Column16]]-P195)</f>
        <v>0</v>
      </c>
      <c r="AM196" s="1">
        <f>ABS(IK_diagnostics_degrees__3[[#This Row],[Column17]]-Q195)</f>
        <v>1.2659000000000004E-3</v>
      </c>
      <c r="AN196" s="1">
        <f>ABS(IK_diagnostics_degrees__3[[#This Row],[Column18]]-R195)</f>
        <v>8.2599999999999341E-3</v>
      </c>
      <c r="AO196" s="1">
        <f>ABS(IK_diagnostics_degrees__3[[#This Row],[Column19]]-S195)</f>
        <v>8.8492000000000015E-3</v>
      </c>
      <c r="AP196" s="1">
        <f>ABS(IK_diagnostics_degrees__3[[#This Row],[Column20]]-T195)</f>
        <v>4.499000000000003E-3</v>
      </c>
      <c r="AQ196" s="1">
        <f>ABS(IK_diagnostics_degrees__3[[#This Row],[Column21]]-U195)</f>
        <v>9.6779999999999644E-3</v>
      </c>
    </row>
    <row r="197" spans="1:47" x14ac:dyDescent="0.25">
      <c r="A197" s="1" t="s">
        <v>22</v>
      </c>
      <c r="B197" s="1">
        <v>1.3752200000000001</v>
      </c>
      <c r="C197" s="1">
        <v>1.6316399999999998E-2</v>
      </c>
      <c r="D197" s="1">
        <v>1.61385E-2</v>
      </c>
      <c r="E197" s="1">
        <v>1.3826700000000001</v>
      </c>
      <c r="F197" s="1">
        <v>1.6317000000000002E-2</v>
      </c>
      <c r="G197" s="1">
        <v>0.38119900000000001</v>
      </c>
      <c r="H197" s="1">
        <v>2.3733</v>
      </c>
      <c r="I197" s="1">
        <v>1.3815999999999999</v>
      </c>
      <c r="J197" s="1">
        <v>3.4589000000000001E-4</v>
      </c>
      <c r="K197" s="1">
        <v>2.0758999999999999</v>
      </c>
      <c r="L197" s="1">
        <v>5.0021999999999997E-2</v>
      </c>
      <c r="M197" s="1">
        <v>1.2821899999999999</v>
      </c>
      <c r="N197" s="1">
        <v>0.97288200000000002</v>
      </c>
      <c r="O197" s="1">
        <v>1.48953</v>
      </c>
      <c r="P197" s="1" t="s">
        <v>22</v>
      </c>
      <c r="Q197" s="1">
        <v>5.5477499999999997E-3</v>
      </c>
      <c r="R197" s="1">
        <v>2.28986</v>
      </c>
      <c r="S197" s="1" t="s">
        <v>22</v>
      </c>
      <c r="T197" s="1">
        <v>6.4214700000000003E-3</v>
      </c>
      <c r="U197" s="1">
        <v>1.25342</v>
      </c>
      <c r="V197" s="1" t="s">
        <v>23</v>
      </c>
      <c r="W197" s="1">
        <f>ABS(IK_diagnostics_degrees__3[[#This Row],[Column1]]-A196)</f>
        <v>0.12110899999999999</v>
      </c>
      <c r="X197" s="1">
        <f>ABS(IK_diagnostics_degrees__3[[#This Row],[Column2]]-B196)</f>
        <v>9.6099999999999852E-2</v>
      </c>
      <c r="Y197" s="1">
        <f>ABS(IK_diagnostics_degrees__3[[#This Row],[Column3]]-C196)</f>
        <v>0.28854459999999998</v>
      </c>
      <c r="Z197" s="1">
        <f>ABS(IK_diagnostics_degrees__3[[#This Row],[Column4]]-D196)</f>
        <v>0.24750050000000001</v>
      </c>
      <c r="AA197" s="1">
        <f>ABS(IK_diagnostics_degrees__3[[#This Row],[Column5]]-E196)</f>
        <v>1.9000000000013451E-4</v>
      </c>
      <c r="AB197" s="1">
        <f>ABS(IK_diagnostics_degrees__3[[#This Row],[Column6]]-F196)</f>
        <v>7.5128899999999998E-2</v>
      </c>
      <c r="AC197" s="1">
        <f>ABS(IK_diagnostics_degrees__3[[#This Row],[Column7]]-G196)</f>
        <v>0.56187399999999998</v>
      </c>
      <c r="AD197" s="1">
        <f>ABS(IK_diagnostics_degrees__3[[#This Row],[Column8]]-H196)</f>
        <v>1.5600000000000058E-3</v>
      </c>
      <c r="AE197" s="1">
        <f>ABS(IK_diagnostics_degrees__3[[#This Row],[Column9]]-I196)</f>
        <v>6.0370000000000035E-2</v>
      </c>
      <c r="AF197" s="1">
        <f>ABS(IK_diagnostics_degrees__3[[#This Row],[Column10]]-J196)</f>
        <v>9.8530809999999996E-2</v>
      </c>
      <c r="AG197" s="1">
        <f>ABS(IK_diagnostics_degrees__3[[#This Row],[Column11]]-K196)</f>
        <v>0.19146999999999981</v>
      </c>
      <c r="AH197" s="1">
        <f>ABS(IK_diagnostics_degrees__3[[#This Row],[Column12]]-L196)</f>
        <v>5.0021999999999997E-2</v>
      </c>
      <c r="AI197" s="1">
        <f>ABS(IK_diagnostics_degrees__3[[#This Row],[Column13]]-M196)</f>
        <v>0.45950699999999989</v>
      </c>
      <c r="AJ197" s="1">
        <f>ABS(IK_diagnostics_degrees__3[[#This Row],[Column14]]-N196)</f>
        <v>1.0694779999999999</v>
      </c>
      <c r="AK197" s="1">
        <f>ABS(IK_diagnostics_degrees__3[[#This Row],[Column15]]-O196)</f>
        <v>0.9661099999999998</v>
      </c>
      <c r="AL197" s="1">
        <f>ABS(IK_diagnostics_degrees__3[[#This Row],[Column16]]-P196)</f>
        <v>0</v>
      </c>
      <c r="AM197" s="1">
        <f>ABS(IK_diagnostics_degrees__3[[#This Row],[Column17]]-Q196)</f>
        <v>1.9669999999999996E-3</v>
      </c>
      <c r="AN197" s="1">
        <f>ABS(IK_diagnostics_degrees__3[[#This Row],[Column18]]-R196)</f>
        <v>0.59504000000000001</v>
      </c>
      <c r="AO197" s="1">
        <f>ABS(IK_diagnostics_degrees__3[[#This Row],[Column19]]-S196)</f>
        <v>2.4523300000000001E-2</v>
      </c>
      <c r="AP197" s="1">
        <f>ABS(IK_diagnostics_degrees__3[[#This Row],[Column20]]-T196)</f>
        <v>9.9310530000000008E-2</v>
      </c>
      <c r="AQ197" s="1">
        <f>ABS(IK_diagnostics_degrees__3[[#This Row],[Column21]]-U196)</f>
        <v>0.91145299999999996</v>
      </c>
    </row>
    <row r="198" spans="1:47" x14ac:dyDescent="0.25">
      <c r="A198" s="1">
        <v>1.26176E-2</v>
      </c>
      <c r="B198" s="1">
        <v>1.3197700000000001</v>
      </c>
      <c r="C198" s="1">
        <v>0.26560099999999998</v>
      </c>
      <c r="D198" s="1">
        <v>0.291549</v>
      </c>
      <c r="E198" s="1">
        <v>1.41127</v>
      </c>
      <c r="F198" s="1">
        <v>4.2743900000000001E-2</v>
      </c>
      <c r="G198" s="1">
        <v>0.39959099999999997</v>
      </c>
      <c r="H198" s="1">
        <v>2.3295599999999999</v>
      </c>
      <c r="I198" s="1">
        <v>2.01505</v>
      </c>
      <c r="J198" s="1">
        <v>2.0996299999999999E-2</v>
      </c>
      <c r="K198" s="1">
        <v>2.1702300000000001</v>
      </c>
      <c r="L198" s="1">
        <v>6.2289600000000001E-2</v>
      </c>
      <c r="M198" s="1">
        <v>1.8168500000000001</v>
      </c>
      <c r="N198" s="1">
        <v>0.85035099999999997</v>
      </c>
      <c r="O198" s="1">
        <v>1.1904300000000001</v>
      </c>
      <c r="P198" s="1">
        <v>3.05204E-4</v>
      </c>
      <c r="Q198" s="1">
        <v>8.98061E-2</v>
      </c>
      <c r="R198" s="1">
        <v>2.1090499999999999</v>
      </c>
      <c r="S198" s="1" t="s">
        <v>22</v>
      </c>
      <c r="T198" s="1">
        <v>1.7987900000000001E-2</v>
      </c>
      <c r="U198" s="1">
        <v>0.81190099999999998</v>
      </c>
      <c r="V198" s="1" t="s">
        <v>23</v>
      </c>
      <c r="W198" s="1">
        <f>ABS(IK_diagnostics_degrees__3[[#This Row],[Column1]]-A197)</f>
        <v>1.26176E-2</v>
      </c>
      <c r="X198" s="1">
        <f>ABS(IK_diagnostics_degrees__3[[#This Row],[Column2]]-B197)</f>
        <v>5.5449999999999999E-2</v>
      </c>
      <c r="Y198" s="1">
        <f>ABS(IK_diagnostics_degrees__3[[#This Row],[Column3]]-C197)</f>
        <v>0.24928459999999997</v>
      </c>
      <c r="Z198" s="1">
        <f>ABS(IK_diagnostics_degrees__3[[#This Row],[Column4]]-D197)</f>
        <v>0.2754105</v>
      </c>
      <c r="AA198" s="1">
        <f>ABS(IK_diagnostics_degrees__3[[#This Row],[Column5]]-E197)</f>
        <v>2.8599999999999959E-2</v>
      </c>
      <c r="AB198" s="1">
        <f>ABS(IK_diagnostics_degrees__3[[#This Row],[Column6]]-F197)</f>
        <v>2.64269E-2</v>
      </c>
      <c r="AC198" s="1">
        <f>ABS(IK_diagnostics_degrees__3[[#This Row],[Column7]]-G197)</f>
        <v>1.8391999999999964E-2</v>
      </c>
      <c r="AD198" s="1">
        <f>ABS(IK_diagnostics_degrees__3[[#This Row],[Column8]]-H197)</f>
        <v>4.3740000000000112E-2</v>
      </c>
      <c r="AE198" s="1">
        <f>ABS(IK_diagnostics_degrees__3[[#This Row],[Column9]]-I197)</f>
        <v>0.63345000000000007</v>
      </c>
      <c r="AF198" s="1">
        <f>ABS(IK_diagnostics_degrees__3[[#This Row],[Column10]]-J197)</f>
        <v>2.0650409999999998E-2</v>
      </c>
      <c r="AG198" s="1">
        <f>ABS(IK_diagnostics_degrees__3[[#This Row],[Column11]]-K197)</f>
        <v>9.4330000000000247E-2</v>
      </c>
      <c r="AH198" s="1">
        <f>ABS(IK_diagnostics_degrees__3[[#This Row],[Column12]]-L197)</f>
        <v>1.2267600000000004E-2</v>
      </c>
      <c r="AI198" s="1">
        <f>ABS(IK_diagnostics_degrees__3[[#This Row],[Column13]]-M197)</f>
        <v>0.53466000000000014</v>
      </c>
      <c r="AJ198" s="1">
        <f>ABS(IK_diagnostics_degrees__3[[#This Row],[Column14]]-N197)</f>
        <v>0.12253100000000006</v>
      </c>
      <c r="AK198" s="1">
        <f>ABS(IK_diagnostics_degrees__3[[#This Row],[Column15]]-O197)</f>
        <v>0.29909999999999992</v>
      </c>
      <c r="AL198" s="1">
        <f>ABS(IK_diagnostics_degrees__3[[#This Row],[Column16]]-P197)</f>
        <v>3.05204E-4</v>
      </c>
      <c r="AM198" s="1">
        <f>ABS(IK_diagnostics_degrees__3[[#This Row],[Column17]]-Q197)</f>
        <v>8.4258349999999996E-2</v>
      </c>
      <c r="AN198" s="1">
        <f>ABS(IK_diagnostics_degrees__3[[#This Row],[Column18]]-R197)</f>
        <v>0.18081000000000014</v>
      </c>
      <c r="AO198" s="1">
        <f>ABS(IK_diagnostics_degrees__3[[#This Row],[Column19]]-S197)</f>
        <v>0</v>
      </c>
      <c r="AP198" s="1">
        <f>ABS(IK_diagnostics_degrees__3[[#This Row],[Column20]]-T197)</f>
        <v>1.1566430000000001E-2</v>
      </c>
      <c r="AQ198" s="1">
        <f>ABS(IK_diagnostics_degrees__3[[#This Row],[Column21]]-U197)</f>
        <v>0.44151899999999999</v>
      </c>
    </row>
    <row r="199" spans="1:47" x14ac:dyDescent="0.25">
      <c r="A199" s="1">
        <v>1.0454099999999999E-2</v>
      </c>
      <c r="B199" s="1">
        <v>1.3173900000000001</v>
      </c>
      <c r="C199" s="1">
        <v>0.28997800000000001</v>
      </c>
      <c r="D199" s="1">
        <v>0.24738299999999999</v>
      </c>
      <c r="E199" s="1">
        <v>1.4240600000000001</v>
      </c>
      <c r="F199" s="1">
        <v>7.0356299999999997E-2</v>
      </c>
      <c r="G199" s="1">
        <v>0.393623</v>
      </c>
      <c r="H199" s="1">
        <v>2.4123999999999999</v>
      </c>
      <c r="I199" s="1">
        <v>2.01939</v>
      </c>
      <c r="J199" s="1">
        <v>5.1282100000000002E-3</v>
      </c>
      <c r="K199" s="1">
        <v>2.1663100000000002</v>
      </c>
      <c r="L199" s="1">
        <v>7.4956400000000006E-2</v>
      </c>
      <c r="M199" s="1">
        <v>1.83856</v>
      </c>
      <c r="N199" s="1">
        <v>0.41595500000000002</v>
      </c>
      <c r="O199" s="1">
        <v>1.1094900000000001</v>
      </c>
      <c r="P199" s="1">
        <v>5.6888099999999999E-3</v>
      </c>
      <c r="Q199" s="1">
        <v>0.279472</v>
      </c>
      <c r="R199" s="1">
        <v>2.0079099999999999</v>
      </c>
      <c r="S199" s="2">
        <v>2.7753900000000001E-7</v>
      </c>
      <c r="T199" s="1">
        <v>8.2986099999999993E-2</v>
      </c>
      <c r="U199" s="1">
        <v>0.65296100000000001</v>
      </c>
      <c r="V199" s="1" t="s">
        <v>23</v>
      </c>
      <c r="W199" s="1">
        <f>ABS(IK_diagnostics_degrees__3[[#This Row],[Column1]]-A198)</f>
        <v>2.1635000000000005E-3</v>
      </c>
      <c r="X199" s="1">
        <f>ABS(IK_diagnostics_degrees__3[[#This Row],[Column2]]-B198)</f>
        <v>2.3800000000000487E-3</v>
      </c>
      <c r="Y199" s="1">
        <f>ABS(IK_diagnostics_degrees__3[[#This Row],[Column3]]-C198)</f>
        <v>2.4377000000000038E-2</v>
      </c>
      <c r="Z199" s="1">
        <f>ABS(IK_diagnostics_degrees__3[[#This Row],[Column4]]-D198)</f>
        <v>4.4166000000000011E-2</v>
      </c>
      <c r="AA199" s="1">
        <f>ABS(IK_diagnostics_degrees__3[[#This Row],[Column5]]-E198)</f>
        <v>1.2790000000000079E-2</v>
      </c>
      <c r="AB199" s="1">
        <f>ABS(IK_diagnostics_degrees__3[[#This Row],[Column6]]-F198)</f>
        <v>2.7612399999999995E-2</v>
      </c>
      <c r="AC199" s="1">
        <f>ABS(IK_diagnostics_degrees__3[[#This Row],[Column7]]-G198)</f>
        <v>5.9679999999999733E-3</v>
      </c>
      <c r="AD199" s="1">
        <f>ABS(IK_diagnostics_degrees__3[[#This Row],[Column8]]-H198)</f>
        <v>8.2840000000000025E-2</v>
      </c>
      <c r="AE199" s="1">
        <f>ABS(IK_diagnostics_degrees__3[[#This Row],[Column9]]-I198)</f>
        <v>4.3400000000000105E-3</v>
      </c>
      <c r="AF199" s="1">
        <f>ABS(IK_diagnostics_degrees__3[[#This Row],[Column10]]-J198)</f>
        <v>1.5868089999999998E-2</v>
      </c>
      <c r="AG199" s="1">
        <f>ABS(IK_diagnostics_degrees__3[[#This Row],[Column11]]-K198)</f>
        <v>3.9199999999999235E-3</v>
      </c>
      <c r="AH199" s="1">
        <f>ABS(IK_diagnostics_degrees__3[[#This Row],[Column12]]-L198)</f>
        <v>1.2666800000000006E-2</v>
      </c>
      <c r="AI199" s="1">
        <f>ABS(IK_diagnostics_degrees__3[[#This Row],[Column13]]-M198)</f>
        <v>2.1709999999999896E-2</v>
      </c>
      <c r="AJ199" s="1">
        <f>ABS(IK_diagnostics_degrees__3[[#This Row],[Column14]]-N198)</f>
        <v>0.43439599999999995</v>
      </c>
      <c r="AK199" s="1">
        <f>ABS(IK_diagnostics_degrees__3[[#This Row],[Column15]]-O198)</f>
        <v>8.0940000000000012E-2</v>
      </c>
      <c r="AL199" s="1">
        <f>ABS(IK_diagnostics_degrees__3[[#This Row],[Column16]]-P198)</f>
        <v>5.383606E-3</v>
      </c>
      <c r="AM199" s="1">
        <f>ABS(IK_diagnostics_degrees__3[[#This Row],[Column17]]-Q198)</f>
        <v>0.1896659</v>
      </c>
      <c r="AN199" s="1">
        <f>ABS(IK_diagnostics_degrees__3[[#This Row],[Column18]]-R198)</f>
        <v>0.10114000000000001</v>
      </c>
      <c r="AO199" s="1">
        <f>ABS(IK_diagnostics_degrees__3[[#This Row],[Column19]]-S198)</f>
        <v>2.7753900000000001E-7</v>
      </c>
      <c r="AP199" s="1">
        <f>ABS(IK_diagnostics_degrees__3[[#This Row],[Column20]]-T198)</f>
        <v>6.4998199999999992E-2</v>
      </c>
      <c r="AQ199" s="1">
        <f>ABS(IK_diagnostics_degrees__3[[#This Row],[Column21]]-U198)</f>
        <v>0.15893999999999997</v>
      </c>
    </row>
    <row r="200" spans="1:47" x14ac:dyDescent="0.25">
      <c r="A200" s="1">
        <v>5.3432899999999998E-2</v>
      </c>
      <c r="B200" s="1">
        <v>1.4834099999999999</v>
      </c>
      <c r="C200" s="1" t="s">
        <v>22</v>
      </c>
      <c r="D200" s="1">
        <v>1.0242899999999999E-2</v>
      </c>
      <c r="E200" s="1">
        <v>1.7108099999999999</v>
      </c>
      <c r="F200" s="1" t="s">
        <v>22</v>
      </c>
      <c r="G200" s="1">
        <v>0.86272000000000004</v>
      </c>
      <c r="H200" s="1">
        <v>1.87046</v>
      </c>
      <c r="I200" s="1">
        <v>1.0582</v>
      </c>
      <c r="J200" s="1">
        <v>0.16361600000000001</v>
      </c>
      <c r="K200" s="1">
        <v>1.4719800000000001</v>
      </c>
      <c r="L200" s="1" t="s">
        <v>22</v>
      </c>
      <c r="M200" s="1">
        <v>7.4997099999999997E-2</v>
      </c>
      <c r="N200" s="1" t="s">
        <v>22</v>
      </c>
      <c r="O200" s="1">
        <v>0.42410500000000001</v>
      </c>
      <c r="P200" s="1">
        <v>0.123477</v>
      </c>
      <c r="Q200" s="1">
        <v>0.14160200000000001</v>
      </c>
      <c r="R200" s="1">
        <v>1.6830000000000001</v>
      </c>
      <c r="S200" s="1" t="s">
        <v>22</v>
      </c>
      <c r="T200" s="1">
        <v>0.137319</v>
      </c>
      <c r="U200" s="1">
        <v>1.27092</v>
      </c>
      <c r="V200" s="1" t="s">
        <v>23</v>
      </c>
      <c r="W200" s="1">
        <f>ABS(IK_diagnostics_degrees__3[[#This Row],[Column1]]-A199)</f>
        <v>4.2978799999999998E-2</v>
      </c>
      <c r="X200" s="1">
        <f>ABS(IK_diagnostics_degrees__3[[#This Row],[Column2]]-B199)</f>
        <v>0.16601999999999983</v>
      </c>
      <c r="Y200" s="1">
        <f>ABS(IK_diagnostics_degrees__3[[#This Row],[Column3]]-C199)</f>
        <v>0.28997800000000001</v>
      </c>
      <c r="Z200" s="1">
        <f>ABS(IK_diagnostics_degrees__3[[#This Row],[Column4]]-D199)</f>
        <v>0.23714009999999999</v>
      </c>
      <c r="AA200" s="1">
        <f>ABS(IK_diagnostics_degrees__3[[#This Row],[Column5]]-E199)</f>
        <v>0.28674999999999984</v>
      </c>
      <c r="AB200" s="1">
        <f>ABS(IK_diagnostics_degrees__3[[#This Row],[Column6]]-F199)</f>
        <v>7.0356299999999997E-2</v>
      </c>
      <c r="AC200" s="1">
        <f>ABS(IK_diagnostics_degrees__3[[#This Row],[Column7]]-G199)</f>
        <v>0.46909700000000004</v>
      </c>
      <c r="AD200" s="1">
        <f>ABS(IK_diagnostics_degrees__3[[#This Row],[Column8]]-H199)</f>
        <v>0.54193999999999987</v>
      </c>
      <c r="AE200" s="1">
        <f>ABS(IK_diagnostics_degrees__3[[#This Row],[Column9]]-I199)</f>
        <v>0.96118999999999999</v>
      </c>
      <c r="AF200" s="1">
        <f>ABS(IK_diagnostics_degrees__3[[#This Row],[Column10]]-J199)</f>
        <v>0.15848779000000002</v>
      </c>
      <c r="AG200" s="1">
        <f>ABS(IK_diagnostics_degrees__3[[#This Row],[Column11]]-K199)</f>
        <v>0.69433000000000011</v>
      </c>
      <c r="AH200" s="1">
        <f>ABS(IK_diagnostics_degrees__3[[#This Row],[Column12]]-L199)</f>
        <v>7.4956400000000006E-2</v>
      </c>
      <c r="AI200" s="1">
        <f>ABS(IK_diagnostics_degrees__3[[#This Row],[Column13]]-M199)</f>
        <v>1.7635628999999999</v>
      </c>
      <c r="AJ200" s="1">
        <f>ABS(IK_diagnostics_degrees__3[[#This Row],[Column14]]-N199)</f>
        <v>0.41595500000000002</v>
      </c>
      <c r="AK200" s="1">
        <f>ABS(IK_diagnostics_degrees__3[[#This Row],[Column15]]-O199)</f>
        <v>0.68538500000000013</v>
      </c>
      <c r="AL200" s="1">
        <f>ABS(IK_diagnostics_degrees__3[[#This Row],[Column16]]-P199)</f>
        <v>0.11778819</v>
      </c>
      <c r="AM200" s="1">
        <f>ABS(IK_diagnostics_degrees__3[[#This Row],[Column17]]-Q199)</f>
        <v>0.13786999999999999</v>
      </c>
      <c r="AN200" s="1">
        <f>ABS(IK_diagnostics_degrees__3[[#This Row],[Column18]]-R199)</f>
        <v>0.32490999999999981</v>
      </c>
      <c r="AO200" s="1">
        <f>ABS(IK_diagnostics_degrees__3[[#This Row],[Column19]]-S199)</f>
        <v>2.7753900000000001E-7</v>
      </c>
      <c r="AP200" s="1">
        <f>ABS(IK_diagnostics_degrees__3[[#This Row],[Column20]]-T199)</f>
        <v>5.4332900000000003E-2</v>
      </c>
      <c r="AQ200" s="1">
        <f>ABS(IK_diagnostics_degrees__3[[#This Row],[Column21]]-U199)</f>
        <v>0.61795900000000004</v>
      </c>
    </row>
    <row r="201" spans="1:47" x14ac:dyDescent="0.25">
      <c r="A201" s="1" t="s">
        <v>22</v>
      </c>
      <c r="B201" s="1">
        <v>1.5605</v>
      </c>
      <c r="C201" s="1" t="s">
        <v>22</v>
      </c>
      <c r="D201" s="1">
        <v>3.65817E-4</v>
      </c>
      <c r="E201" s="1">
        <v>1.6071800000000001</v>
      </c>
      <c r="F201" s="1" t="s">
        <v>22</v>
      </c>
      <c r="G201" s="1">
        <v>0.98735399999999995</v>
      </c>
      <c r="H201" s="1">
        <v>1.6648000000000001</v>
      </c>
      <c r="I201" s="1">
        <v>1.20021</v>
      </c>
      <c r="J201" s="1">
        <v>7.8594200000000003E-2</v>
      </c>
      <c r="K201" s="1">
        <v>1.3048599999999999</v>
      </c>
      <c r="L201" s="1">
        <v>6.2602900000000003E-2</v>
      </c>
      <c r="M201" s="1">
        <v>0.82635899999999995</v>
      </c>
      <c r="N201" s="1" t="s">
        <v>22</v>
      </c>
      <c r="O201" s="1">
        <v>0.31364399999999998</v>
      </c>
      <c r="P201" s="1">
        <v>0.76908200000000004</v>
      </c>
      <c r="Q201" s="1">
        <v>1.5552700000000001E-3</v>
      </c>
      <c r="R201" s="1">
        <v>2.0653899999999998</v>
      </c>
      <c r="S201" s="1">
        <v>1.8108099999999999E-3</v>
      </c>
      <c r="T201" s="1">
        <v>1.1798599999999999</v>
      </c>
      <c r="U201" s="1">
        <v>1.1373899999999999</v>
      </c>
      <c r="V201" s="1" t="s">
        <v>23</v>
      </c>
      <c r="W201" s="1">
        <f>ABS(IK_diagnostics_degrees__3[[#This Row],[Column1]]-A200)</f>
        <v>5.3432899999999998E-2</v>
      </c>
      <c r="X201" s="1">
        <f>ABS(IK_diagnostics_degrees__3[[#This Row],[Column2]]-B200)</f>
        <v>7.7090000000000103E-2</v>
      </c>
      <c r="Y201" s="1">
        <f>ABS(IK_diagnostics_degrees__3[[#This Row],[Column3]]-C200)</f>
        <v>0</v>
      </c>
      <c r="Z201" s="1">
        <f>ABS(IK_diagnostics_degrees__3[[#This Row],[Column4]]-D200)</f>
        <v>9.877083E-3</v>
      </c>
      <c r="AA201" s="1">
        <f>ABS(IK_diagnostics_degrees__3[[#This Row],[Column5]]-E200)</f>
        <v>0.10362999999999989</v>
      </c>
      <c r="AB201" s="1">
        <f>ABS(IK_diagnostics_degrees__3[[#This Row],[Column6]]-F200)</f>
        <v>0</v>
      </c>
      <c r="AC201" s="1">
        <f>ABS(IK_diagnostics_degrees__3[[#This Row],[Column7]]-G200)</f>
        <v>0.12463399999999991</v>
      </c>
      <c r="AD201" s="1">
        <f>ABS(IK_diagnostics_degrees__3[[#This Row],[Column8]]-H200)</f>
        <v>0.20565999999999995</v>
      </c>
      <c r="AE201" s="1">
        <f>ABS(IK_diagnostics_degrees__3[[#This Row],[Column9]]-I200)</f>
        <v>0.14200999999999997</v>
      </c>
      <c r="AF201" s="1">
        <f>ABS(IK_diagnostics_degrees__3[[#This Row],[Column10]]-J200)</f>
        <v>8.5021800000000008E-2</v>
      </c>
      <c r="AG201" s="1">
        <f>ABS(IK_diagnostics_degrees__3[[#This Row],[Column11]]-K200)</f>
        <v>0.16712000000000016</v>
      </c>
      <c r="AH201" s="1">
        <f>ABS(IK_diagnostics_degrees__3[[#This Row],[Column12]]-L200)</f>
        <v>6.2602900000000003E-2</v>
      </c>
      <c r="AI201" s="1">
        <f>ABS(IK_diagnostics_degrees__3[[#This Row],[Column13]]-M200)</f>
        <v>0.75136189999999992</v>
      </c>
      <c r="AJ201" s="1">
        <f>ABS(IK_diagnostics_degrees__3[[#This Row],[Column14]]-N200)</f>
        <v>0</v>
      </c>
      <c r="AK201" s="1">
        <f>ABS(IK_diagnostics_degrees__3[[#This Row],[Column15]]-O200)</f>
        <v>0.11046100000000003</v>
      </c>
      <c r="AL201" s="1">
        <f>ABS(IK_diagnostics_degrees__3[[#This Row],[Column16]]-P200)</f>
        <v>0.64560499999999998</v>
      </c>
      <c r="AM201" s="1">
        <f>ABS(IK_diagnostics_degrees__3[[#This Row],[Column17]]-Q200)</f>
        <v>0.14004673000000001</v>
      </c>
      <c r="AN201" s="1">
        <f>ABS(IK_diagnostics_degrees__3[[#This Row],[Column18]]-R200)</f>
        <v>0.38238999999999979</v>
      </c>
      <c r="AO201" s="1">
        <f>ABS(IK_diagnostics_degrees__3[[#This Row],[Column19]]-S200)</f>
        <v>1.8108099999999999E-3</v>
      </c>
      <c r="AP201" s="1">
        <f>ABS(IK_diagnostics_degrees__3[[#This Row],[Column20]]-T200)</f>
        <v>1.0425409999999999</v>
      </c>
      <c r="AQ201" s="1">
        <f>ABS(IK_diagnostics_degrees__3[[#This Row],[Column21]]-U200)</f>
        <v>0.13353000000000015</v>
      </c>
    </row>
    <row r="202" spans="1:47" x14ac:dyDescent="0.25">
      <c r="A202" s="1" t="s">
        <v>22</v>
      </c>
      <c r="B202" s="1">
        <v>1.53315</v>
      </c>
      <c r="C202" s="1" t="s">
        <v>22</v>
      </c>
      <c r="D202" s="2">
        <v>2.47009E-6</v>
      </c>
      <c r="E202" s="1">
        <v>1.6480399999999999</v>
      </c>
      <c r="F202" s="1" t="s">
        <v>22</v>
      </c>
      <c r="G202" s="1">
        <v>1.0216099999999999</v>
      </c>
      <c r="H202" s="1">
        <v>1.6947399999999999</v>
      </c>
      <c r="I202" s="1">
        <v>1.17875</v>
      </c>
      <c r="J202" s="1">
        <v>7.3967900000000003E-2</v>
      </c>
      <c r="K202" s="1">
        <v>1.3500300000000001</v>
      </c>
      <c r="L202" s="1">
        <v>5.64015E-2</v>
      </c>
      <c r="M202" s="1">
        <v>1.1434800000000001</v>
      </c>
      <c r="N202" s="1" t="s">
        <v>22</v>
      </c>
      <c r="O202" s="1">
        <v>0.39840100000000001</v>
      </c>
      <c r="P202" s="1">
        <v>0.83969000000000005</v>
      </c>
      <c r="Q202" s="1">
        <v>7.2296700000000003E-4</v>
      </c>
      <c r="R202" s="1">
        <v>2.1080299999999998</v>
      </c>
      <c r="S202" s="1">
        <v>5.8429000000000002E-2</v>
      </c>
      <c r="T202" s="1">
        <v>1.1039600000000001</v>
      </c>
      <c r="U202" s="1">
        <v>1.13646</v>
      </c>
      <c r="V202" s="1" t="s">
        <v>23</v>
      </c>
      <c r="W202" s="1">
        <f>ABS(IK_diagnostics_degrees__3[[#This Row],[Column1]]-A201)</f>
        <v>0</v>
      </c>
      <c r="X202" s="1">
        <f>ABS(IK_diagnostics_degrees__3[[#This Row],[Column2]]-B201)</f>
        <v>2.7349999999999985E-2</v>
      </c>
      <c r="Y202" s="1">
        <f>ABS(IK_diagnostics_degrees__3[[#This Row],[Column3]]-C201)</f>
        <v>0</v>
      </c>
      <c r="Z202" s="1">
        <f>ABS(IK_diagnostics_degrees__3[[#This Row],[Column4]]-D201)</f>
        <v>3.6334691000000001E-4</v>
      </c>
      <c r="AA202" s="1">
        <f>ABS(IK_diagnostics_degrees__3[[#This Row],[Column5]]-E201)</f>
        <v>4.0859999999999896E-2</v>
      </c>
      <c r="AB202" s="1">
        <f>ABS(IK_diagnostics_degrees__3[[#This Row],[Column6]]-F201)</f>
        <v>0</v>
      </c>
      <c r="AC202" s="1">
        <f>ABS(IK_diagnostics_degrees__3[[#This Row],[Column7]]-G201)</f>
        <v>3.4255999999999953E-2</v>
      </c>
      <c r="AD202" s="1">
        <f>ABS(IK_diagnostics_degrees__3[[#This Row],[Column8]]-H201)</f>
        <v>2.9939999999999856E-2</v>
      </c>
      <c r="AE202" s="1">
        <f>ABS(IK_diagnostics_degrees__3[[#This Row],[Column9]]-I201)</f>
        <v>2.1460000000000035E-2</v>
      </c>
      <c r="AF202" s="1">
        <f>ABS(IK_diagnostics_degrees__3[[#This Row],[Column10]]-J201)</f>
        <v>4.6262999999999999E-3</v>
      </c>
      <c r="AG202" s="1">
        <f>ABS(IK_diagnostics_degrees__3[[#This Row],[Column11]]-K201)</f>
        <v>4.5170000000000154E-2</v>
      </c>
      <c r="AH202" s="1">
        <f>ABS(IK_diagnostics_degrees__3[[#This Row],[Column12]]-L201)</f>
        <v>6.2014000000000027E-3</v>
      </c>
      <c r="AI202" s="1">
        <f>ABS(IK_diagnostics_degrees__3[[#This Row],[Column13]]-M201)</f>
        <v>0.3171210000000001</v>
      </c>
      <c r="AJ202" s="1">
        <f>ABS(IK_diagnostics_degrees__3[[#This Row],[Column14]]-N201)</f>
        <v>0</v>
      </c>
      <c r="AK202" s="1">
        <f>ABS(IK_diagnostics_degrees__3[[#This Row],[Column15]]-O201)</f>
        <v>8.4757000000000027E-2</v>
      </c>
      <c r="AL202" s="1">
        <f>ABS(IK_diagnostics_degrees__3[[#This Row],[Column16]]-P201)</f>
        <v>7.0608000000000004E-2</v>
      </c>
      <c r="AM202" s="1">
        <f>ABS(IK_diagnostics_degrees__3[[#This Row],[Column17]]-Q201)</f>
        <v>8.3230300000000006E-4</v>
      </c>
      <c r="AN202" s="1">
        <f>ABS(IK_diagnostics_degrees__3[[#This Row],[Column18]]-R201)</f>
        <v>4.2640000000000011E-2</v>
      </c>
      <c r="AO202" s="1">
        <f>ABS(IK_diagnostics_degrees__3[[#This Row],[Column19]]-S201)</f>
        <v>5.6618189999999999E-2</v>
      </c>
      <c r="AP202" s="1">
        <f>ABS(IK_diagnostics_degrees__3[[#This Row],[Column20]]-T201)</f>
        <v>7.5899999999999856E-2</v>
      </c>
      <c r="AQ202" s="1">
        <f>ABS(IK_diagnostics_degrees__3[[#This Row],[Column21]]-U201)</f>
        <v>9.2999999999987537E-4</v>
      </c>
    </row>
    <row r="203" spans="1:47" x14ac:dyDescent="0.25">
      <c r="A203" s="1" t="s">
        <v>22</v>
      </c>
      <c r="B203" s="1">
        <v>1.53447</v>
      </c>
      <c r="C203" s="1" t="s">
        <v>22</v>
      </c>
      <c r="D203" s="2">
        <v>1.1166900000000001E-7</v>
      </c>
      <c r="E203" s="1">
        <v>1.6567700000000001</v>
      </c>
      <c r="F203" s="1" t="s">
        <v>22</v>
      </c>
      <c r="G203" s="1">
        <v>1.0266299999999999</v>
      </c>
      <c r="H203" s="1">
        <v>1.70034</v>
      </c>
      <c r="I203" s="1">
        <v>1.1772400000000001</v>
      </c>
      <c r="J203" s="1">
        <v>7.1960200000000002E-2</v>
      </c>
      <c r="K203" s="1">
        <v>1.3671899999999999</v>
      </c>
      <c r="L203" s="1">
        <v>5.30616E-2</v>
      </c>
      <c r="M203" s="1">
        <v>1.2038800000000001</v>
      </c>
      <c r="N203" s="1" t="s">
        <v>22</v>
      </c>
      <c r="O203" s="1">
        <v>0.42421900000000001</v>
      </c>
      <c r="P203" s="1">
        <v>0.85072199999999998</v>
      </c>
      <c r="Q203" s="1">
        <v>4.6503099999999997E-4</v>
      </c>
      <c r="R203" s="1">
        <v>2.1026699999999998</v>
      </c>
      <c r="S203" s="1">
        <v>7.16672E-2</v>
      </c>
      <c r="T203" s="1">
        <v>1.03173</v>
      </c>
      <c r="U203" s="1">
        <v>1.1323700000000001</v>
      </c>
      <c r="V203" s="1" t="s">
        <v>23</v>
      </c>
      <c r="W203" s="1">
        <f>ABS(IK_diagnostics_degrees__3[[#This Row],[Column1]]-A202)</f>
        <v>0</v>
      </c>
      <c r="X203" s="1">
        <f>ABS(IK_diagnostics_degrees__3[[#This Row],[Column2]]-B202)</f>
        <v>1.3199999999999878E-3</v>
      </c>
      <c r="Y203" s="1">
        <f>ABS(IK_diagnostics_degrees__3[[#This Row],[Column3]]-C202)</f>
        <v>0</v>
      </c>
      <c r="Z203" s="1">
        <f>ABS(IK_diagnostics_degrees__3[[#This Row],[Column4]]-D202)</f>
        <v>2.3584210000000001E-6</v>
      </c>
      <c r="AA203" s="1">
        <f>ABS(IK_diagnostics_degrees__3[[#This Row],[Column5]]-E202)</f>
        <v>8.7300000000001265E-3</v>
      </c>
      <c r="AB203" s="1">
        <f>ABS(IK_diagnostics_degrees__3[[#This Row],[Column6]]-F202)</f>
        <v>0</v>
      </c>
      <c r="AC203" s="1">
        <f>ABS(IK_diagnostics_degrees__3[[#This Row],[Column7]]-G202)</f>
        <v>5.0200000000000244E-3</v>
      </c>
      <c r="AD203" s="1">
        <f>ABS(IK_diagnostics_degrees__3[[#This Row],[Column8]]-H202)</f>
        <v>5.6000000000000494E-3</v>
      </c>
      <c r="AE203" s="1">
        <f>ABS(IK_diagnostics_degrees__3[[#This Row],[Column9]]-I202)</f>
        <v>1.5099999999999003E-3</v>
      </c>
      <c r="AF203" s="1">
        <f>ABS(IK_diagnostics_degrees__3[[#This Row],[Column10]]-J202)</f>
        <v>2.0077000000000012E-3</v>
      </c>
      <c r="AG203" s="1">
        <f>ABS(IK_diagnostics_degrees__3[[#This Row],[Column11]]-K202)</f>
        <v>1.7159999999999842E-2</v>
      </c>
      <c r="AH203" s="1">
        <f>ABS(IK_diagnostics_degrees__3[[#This Row],[Column12]]-L202)</f>
        <v>3.3398999999999998E-3</v>
      </c>
      <c r="AI203" s="1">
        <f>ABS(IK_diagnostics_degrees__3[[#This Row],[Column13]]-M202)</f>
        <v>6.0400000000000009E-2</v>
      </c>
      <c r="AJ203" s="1">
        <f>ABS(IK_diagnostics_degrees__3[[#This Row],[Column14]]-N202)</f>
        <v>0</v>
      </c>
      <c r="AK203" s="1">
        <f>ABS(IK_diagnostics_degrees__3[[#This Row],[Column15]]-O202)</f>
        <v>2.5818000000000008E-2</v>
      </c>
      <c r="AL203" s="1">
        <f>ABS(IK_diagnostics_degrees__3[[#This Row],[Column16]]-P202)</f>
        <v>1.1031999999999931E-2</v>
      </c>
      <c r="AM203" s="1">
        <f>ABS(IK_diagnostics_degrees__3[[#This Row],[Column17]]-Q202)</f>
        <v>2.5793600000000006E-4</v>
      </c>
      <c r="AN203" s="1">
        <f>ABS(IK_diagnostics_degrees__3[[#This Row],[Column18]]-R202)</f>
        <v>5.3600000000000314E-3</v>
      </c>
      <c r="AO203" s="1">
        <f>ABS(IK_diagnostics_degrees__3[[#This Row],[Column19]]-S202)</f>
        <v>1.3238199999999999E-2</v>
      </c>
      <c r="AP203" s="1">
        <f>ABS(IK_diagnostics_degrees__3[[#This Row],[Column20]]-T202)</f>
        <v>7.2230000000000016E-2</v>
      </c>
      <c r="AQ203" s="1">
        <f>ABS(IK_diagnostics_degrees__3[[#This Row],[Column21]]-U202)</f>
        <v>4.089999999999927E-3</v>
      </c>
    </row>
    <row r="204" spans="1:47" x14ac:dyDescent="0.25">
      <c r="A204" s="1" t="s">
        <v>22</v>
      </c>
      <c r="B204" s="1">
        <v>1.3974899999999999</v>
      </c>
      <c r="C204" s="1">
        <v>2.5655299999999999E-2</v>
      </c>
      <c r="D204" s="1" t="s">
        <v>22</v>
      </c>
      <c r="E204" s="1">
        <v>1.3345</v>
      </c>
      <c r="F204" s="1" t="s">
        <v>22</v>
      </c>
      <c r="G204" s="1">
        <v>0.66320900000000005</v>
      </c>
      <c r="H204" s="1">
        <v>1.1068</v>
      </c>
      <c r="I204" s="1">
        <v>0.72276200000000002</v>
      </c>
      <c r="J204" s="1">
        <v>1.1991700000000001</v>
      </c>
      <c r="K204" s="1">
        <v>2.0707800000000001</v>
      </c>
      <c r="L204" s="1">
        <v>1.6438299999999999E-2</v>
      </c>
      <c r="M204" s="1">
        <v>0.52772799999999997</v>
      </c>
      <c r="N204" s="1" t="s">
        <v>22</v>
      </c>
      <c r="O204" s="1">
        <v>7.5770400000000002E-2</v>
      </c>
      <c r="P204" s="1">
        <v>0.101464</v>
      </c>
      <c r="Q204" s="1">
        <v>2.7680799999999998E-2</v>
      </c>
      <c r="R204" s="1">
        <v>1.72912</v>
      </c>
      <c r="S204" s="1">
        <v>4.1284199999999998E-3</v>
      </c>
      <c r="T204" s="1">
        <v>2.79189E-2</v>
      </c>
      <c r="U204" s="1">
        <v>0.99561599999999995</v>
      </c>
      <c r="V204" s="1" t="s">
        <v>23</v>
      </c>
      <c r="W204" s="1">
        <f>ABS(IK_diagnostics_degrees__3[[#This Row],[Column1]]-A203)</f>
        <v>0</v>
      </c>
      <c r="X204" s="1">
        <f>ABS(IK_diagnostics_degrees__3[[#This Row],[Column2]]-B203)</f>
        <v>0.1369800000000001</v>
      </c>
      <c r="Y204" s="1">
        <f>ABS(IK_diagnostics_degrees__3[[#This Row],[Column3]]-C203)</f>
        <v>2.5655299999999999E-2</v>
      </c>
      <c r="Z204" s="1">
        <f>ABS(IK_diagnostics_degrees__3[[#This Row],[Column4]]-D203)</f>
        <v>1.1166900000000001E-7</v>
      </c>
      <c r="AA204" s="1">
        <f>ABS(IK_diagnostics_degrees__3[[#This Row],[Column5]]-E203)</f>
        <v>0.32227000000000006</v>
      </c>
      <c r="AB204" s="1">
        <f>ABS(IK_diagnostics_degrees__3[[#This Row],[Column6]]-F203)</f>
        <v>0</v>
      </c>
      <c r="AC204" s="1">
        <f>ABS(IK_diagnostics_degrees__3[[#This Row],[Column7]]-G203)</f>
        <v>0.36342099999999988</v>
      </c>
      <c r="AD204" s="1">
        <f>ABS(IK_diagnostics_degrees__3[[#This Row],[Column8]]-H203)</f>
        <v>0.59353999999999996</v>
      </c>
      <c r="AE204" s="1">
        <f>ABS(IK_diagnostics_degrees__3[[#This Row],[Column9]]-I203)</f>
        <v>0.45447800000000005</v>
      </c>
      <c r="AF204" s="1">
        <f>ABS(IK_diagnostics_degrees__3[[#This Row],[Column10]]-J203)</f>
        <v>1.1272098000000002</v>
      </c>
      <c r="AG204" s="1">
        <f>ABS(IK_diagnostics_degrees__3[[#This Row],[Column11]]-K203)</f>
        <v>0.70359000000000016</v>
      </c>
      <c r="AH204" s="1">
        <f>ABS(IK_diagnostics_degrees__3[[#This Row],[Column12]]-L203)</f>
        <v>3.6623299999999998E-2</v>
      </c>
      <c r="AI204" s="1">
        <f>ABS(IK_diagnostics_degrees__3[[#This Row],[Column13]]-M203)</f>
        <v>0.67615200000000009</v>
      </c>
      <c r="AJ204" s="1">
        <f>ABS(IK_diagnostics_degrees__3[[#This Row],[Column14]]-N203)</f>
        <v>0</v>
      </c>
      <c r="AK204" s="1">
        <f>ABS(IK_diagnostics_degrees__3[[#This Row],[Column15]]-O203)</f>
        <v>0.3484486</v>
      </c>
      <c r="AL204" s="1">
        <f>ABS(IK_diagnostics_degrees__3[[#This Row],[Column16]]-P203)</f>
        <v>0.74925799999999998</v>
      </c>
      <c r="AM204" s="1">
        <f>ABS(IK_diagnostics_degrees__3[[#This Row],[Column17]]-Q203)</f>
        <v>2.7215768999999997E-2</v>
      </c>
      <c r="AN204" s="1">
        <f>ABS(IK_diagnostics_degrees__3[[#This Row],[Column18]]-R203)</f>
        <v>0.37354999999999983</v>
      </c>
      <c r="AO204" s="1">
        <f>ABS(IK_diagnostics_degrees__3[[#This Row],[Column19]]-S203)</f>
        <v>6.7538780000000007E-2</v>
      </c>
      <c r="AP204" s="1">
        <f>ABS(IK_diagnostics_degrees__3[[#This Row],[Column20]]-T203)</f>
        <v>1.0038111000000001</v>
      </c>
      <c r="AQ204" s="1">
        <f>ABS(IK_diagnostics_degrees__3[[#This Row],[Column21]]-U203)</f>
        <v>0.13675400000000015</v>
      </c>
    </row>
    <row r="205" spans="1:47" x14ac:dyDescent="0.25">
      <c r="A205" s="1" t="s">
        <v>22</v>
      </c>
      <c r="B205" s="1">
        <v>1.4347799999999999</v>
      </c>
      <c r="C205" s="1">
        <v>0.38789499999999999</v>
      </c>
      <c r="D205" s="1" t="s">
        <v>22</v>
      </c>
      <c r="E205" s="1">
        <v>1.1929700000000001</v>
      </c>
      <c r="F205" s="1">
        <v>3.8778399999999998E-2</v>
      </c>
      <c r="G205" s="1">
        <v>1.2063900000000001</v>
      </c>
      <c r="H205" s="1">
        <v>1.2803800000000001</v>
      </c>
      <c r="I205" s="1">
        <v>0.97786799999999996</v>
      </c>
      <c r="J205" s="1">
        <v>1.22346</v>
      </c>
      <c r="K205" s="1">
        <v>2.1661100000000002</v>
      </c>
      <c r="L205" s="1">
        <v>1.8402300000000001E-4</v>
      </c>
      <c r="M205" s="1">
        <v>1.4626399999999999</v>
      </c>
      <c r="N205" s="1" t="s">
        <v>22</v>
      </c>
      <c r="O205" s="1">
        <v>1.0580400000000001</v>
      </c>
      <c r="P205" s="1">
        <v>6.86493E-3</v>
      </c>
      <c r="Q205" s="2">
        <v>8.4744699999999995E-5</v>
      </c>
      <c r="R205" s="1">
        <v>2.0323699999999998</v>
      </c>
      <c r="S205" s="2">
        <v>2.9863099999999999E-5</v>
      </c>
      <c r="T205" s="1">
        <v>0.30599500000000002</v>
      </c>
      <c r="U205" s="1">
        <v>0.66684200000000005</v>
      </c>
      <c r="V205" s="1" t="s">
        <v>23</v>
      </c>
      <c r="W205" s="1">
        <f>ABS(IK_diagnostics_degrees__3[[#This Row],[Column1]]-A204)</f>
        <v>0</v>
      </c>
      <c r="X205" s="1">
        <f>ABS(IK_diagnostics_degrees__3[[#This Row],[Column2]]-B204)</f>
        <v>3.7290000000000045E-2</v>
      </c>
      <c r="Y205" s="1">
        <f>ABS(IK_diagnostics_degrees__3[[#This Row],[Column3]]-C204)</f>
        <v>0.3622397</v>
      </c>
      <c r="Z205" s="1">
        <f>ABS(IK_diagnostics_degrees__3[[#This Row],[Column4]]-D204)</f>
        <v>0</v>
      </c>
      <c r="AA205" s="1">
        <f>ABS(IK_diagnostics_degrees__3[[#This Row],[Column5]]-E204)</f>
        <v>0.14152999999999993</v>
      </c>
      <c r="AB205" s="1">
        <f>ABS(IK_diagnostics_degrees__3[[#This Row],[Column6]]-F204)</f>
        <v>3.8778399999999998E-2</v>
      </c>
      <c r="AC205" s="1">
        <f>ABS(IK_diagnostics_degrees__3[[#This Row],[Column7]]-G204)</f>
        <v>0.54318100000000002</v>
      </c>
      <c r="AD205" s="1">
        <f>ABS(IK_diagnostics_degrees__3[[#This Row],[Column8]]-H204)</f>
        <v>0.17358000000000007</v>
      </c>
      <c r="AE205" s="1">
        <f>ABS(IK_diagnostics_degrees__3[[#This Row],[Column9]]-I204)</f>
        <v>0.25510599999999994</v>
      </c>
      <c r="AF205" s="1">
        <f>ABS(IK_diagnostics_degrees__3[[#This Row],[Column10]]-J204)</f>
        <v>2.4289999999999923E-2</v>
      </c>
      <c r="AG205" s="1">
        <f>ABS(IK_diagnostics_degrees__3[[#This Row],[Column11]]-K204)</f>
        <v>9.5330000000000137E-2</v>
      </c>
      <c r="AH205" s="1">
        <f>ABS(IK_diagnostics_degrees__3[[#This Row],[Column12]]-L204)</f>
        <v>1.6254277000000001E-2</v>
      </c>
      <c r="AI205" s="1">
        <f>ABS(IK_diagnostics_degrees__3[[#This Row],[Column13]]-M204)</f>
        <v>0.93491199999999997</v>
      </c>
      <c r="AJ205" s="1">
        <f>ABS(IK_diagnostics_degrees__3[[#This Row],[Column14]]-N204)</f>
        <v>0</v>
      </c>
      <c r="AK205" s="1">
        <f>ABS(IK_diagnostics_degrees__3[[#This Row],[Column15]]-O204)</f>
        <v>0.98226960000000008</v>
      </c>
      <c r="AL205" s="1">
        <f>ABS(IK_diagnostics_degrees__3[[#This Row],[Column16]]-P204)</f>
        <v>9.4599069999999993E-2</v>
      </c>
      <c r="AM205" s="1">
        <f>ABS(IK_diagnostics_degrees__3[[#This Row],[Column17]]-Q204)</f>
        <v>2.7596055299999998E-2</v>
      </c>
      <c r="AN205" s="1">
        <f>ABS(IK_diagnostics_degrees__3[[#This Row],[Column18]]-R204)</f>
        <v>0.3032499999999998</v>
      </c>
      <c r="AO205" s="1">
        <f>ABS(IK_diagnostics_degrees__3[[#This Row],[Column19]]-S204)</f>
        <v>4.0985568999999996E-3</v>
      </c>
      <c r="AP205" s="1">
        <f>ABS(IK_diagnostics_degrees__3[[#This Row],[Column20]]-T204)</f>
        <v>0.27807609999999999</v>
      </c>
      <c r="AQ205" s="1">
        <f>ABS(IK_diagnostics_degrees__3[[#This Row],[Column21]]-U204)</f>
        <v>0.3287739999999999</v>
      </c>
    </row>
    <row r="206" spans="1:47" x14ac:dyDescent="0.25">
      <c r="A206" s="1">
        <v>2.555E-3</v>
      </c>
      <c r="B206" s="1">
        <v>1.63348</v>
      </c>
      <c r="C206" s="1">
        <v>1.12411E-2</v>
      </c>
      <c r="D206" s="2">
        <v>6.4908300000000003E-5</v>
      </c>
      <c r="E206" s="1">
        <v>1.24257</v>
      </c>
      <c r="F206" s="2">
        <v>4.3080800000000003E-5</v>
      </c>
      <c r="G206" s="1">
        <v>0.284109</v>
      </c>
      <c r="H206" s="1">
        <v>2.19252</v>
      </c>
      <c r="I206" s="1">
        <v>1.2343</v>
      </c>
      <c r="J206" s="1">
        <v>0.17056199999999999</v>
      </c>
      <c r="K206" s="1">
        <v>1.8716200000000001</v>
      </c>
      <c r="L206" s="1">
        <v>3.8135999999999999E-3</v>
      </c>
      <c r="M206" s="1">
        <v>1.0670599999999999</v>
      </c>
      <c r="N206" s="1">
        <v>7.7303700000000003E-3</v>
      </c>
      <c r="O206" s="1">
        <v>0.75149299999999997</v>
      </c>
      <c r="P206" s="1">
        <v>9.7641299999999993E-3</v>
      </c>
      <c r="Q206" s="1">
        <v>2.3999699999999999E-2</v>
      </c>
      <c r="R206" s="1">
        <v>1.6233500000000001</v>
      </c>
      <c r="S206" s="1" t="s">
        <v>22</v>
      </c>
      <c r="T206" s="1">
        <v>4.4422200000000002E-2</v>
      </c>
      <c r="U206" s="1">
        <v>1.0721799999999999</v>
      </c>
      <c r="V206" s="1" t="s">
        <v>23</v>
      </c>
      <c r="W206" s="1">
        <f>ABS(IK_diagnostics_degrees__3[[#This Row],[Column1]]-A205)</f>
        <v>2.555E-3</v>
      </c>
      <c r="X206" s="1">
        <f>ABS(IK_diagnostics_degrees__3[[#This Row],[Column2]]-B205)</f>
        <v>0.1987000000000001</v>
      </c>
      <c r="Y206" s="1">
        <f>ABS(IK_diagnostics_degrees__3[[#This Row],[Column3]]-C205)</f>
        <v>0.37665389999999999</v>
      </c>
      <c r="Z206" s="1">
        <f>ABS(IK_diagnostics_degrees__3[[#This Row],[Column4]]-D205)</f>
        <v>6.4908300000000003E-5</v>
      </c>
      <c r="AA206" s="1">
        <f>ABS(IK_diagnostics_degrees__3[[#This Row],[Column5]]-E205)</f>
        <v>4.9599999999999866E-2</v>
      </c>
      <c r="AB206" s="1">
        <f>ABS(IK_diagnostics_degrees__3[[#This Row],[Column6]]-F205)</f>
        <v>3.87353192E-2</v>
      </c>
      <c r="AC206" s="1">
        <f>ABS(IK_diagnostics_degrees__3[[#This Row],[Column7]]-G205)</f>
        <v>0.92228100000000013</v>
      </c>
      <c r="AD206" s="1">
        <f>ABS(IK_diagnostics_degrees__3[[#This Row],[Column8]]-H205)</f>
        <v>0.91213999999999995</v>
      </c>
      <c r="AE206" s="1">
        <f>ABS(IK_diagnostics_degrees__3[[#This Row],[Column9]]-I205)</f>
        <v>0.25643199999999999</v>
      </c>
      <c r="AF206" s="1">
        <f>ABS(IK_diagnostics_degrees__3[[#This Row],[Column10]]-J205)</f>
        <v>1.0528979999999999</v>
      </c>
      <c r="AG206" s="1">
        <f>ABS(IK_diagnostics_degrees__3[[#This Row],[Column11]]-K205)</f>
        <v>0.29449000000000014</v>
      </c>
      <c r="AH206" s="1">
        <f>ABS(IK_diagnostics_degrees__3[[#This Row],[Column12]]-L205)</f>
        <v>3.6295769999999997E-3</v>
      </c>
      <c r="AI206" s="1">
        <f>ABS(IK_diagnostics_degrees__3[[#This Row],[Column13]]-M205)</f>
        <v>0.39558000000000004</v>
      </c>
      <c r="AJ206" s="1">
        <f>ABS(IK_diagnostics_degrees__3[[#This Row],[Column14]]-N205)</f>
        <v>7.7303700000000003E-3</v>
      </c>
      <c r="AK206" s="1">
        <f>ABS(IK_diagnostics_degrees__3[[#This Row],[Column15]]-O205)</f>
        <v>0.30654700000000012</v>
      </c>
      <c r="AL206" s="1">
        <f>ABS(IK_diagnostics_degrees__3[[#This Row],[Column16]]-P205)</f>
        <v>2.8991999999999993E-3</v>
      </c>
      <c r="AM206" s="1">
        <f>ABS(IK_diagnostics_degrees__3[[#This Row],[Column17]]-Q205)</f>
        <v>2.3914955299999999E-2</v>
      </c>
      <c r="AN206" s="1">
        <f>ABS(IK_diagnostics_degrees__3[[#This Row],[Column18]]-R205)</f>
        <v>0.40901999999999972</v>
      </c>
      <c r="AO206" s="1">
        <f>ABS(IK_diagnostics_degrees__3[[#This Row],[Column19]]-S205)</f>
        <v>2.9863099999999999E-5</v>
      </c>
      <c r="AP206" s="1">
        <f>ABS(IK_diagnostics_degrees__3[[#This Row],[Column20]]-T205)</f>
        <v>0.26157279999999999</v>
      </c>
      <c r="AQ206" s="1">
        <f>ABS(IK_diagnostics_degrees__3[[#This Row],[Column21]]-U205)</f>
        <v>0.40533799999999987</v>
      </c>
    </row>
    <row r="207" spans="1:47" x14ac:dyDescent="0.25">
      <c r="A207" s="1">
        <v>1.86792E-2</v>
      </c>
      <c r="B207" s="1">
        <v>1.57944</v>
      </c>
      <c r="C207" s="1">
        <v>0.214534</v>
      </c>
      <c r="D207" s="1">
        <v>1.6969600000000001E-2</v>
      </c>
      <c r="E207" s="1">
        <v>1.3065899999999999</v>
      </c>
      <c r="F207" s="1">
        <v>0.13059000000000001</v>
      </c>
      <c r="G207" s="1">
        <v>0.67657999999999996</v>
      </c>
      <c r="H207" s="1">
        <v>2.0526</v>
      </c>
      <c r="I207" s="1">
        <v>1.3120499999999999</v>
      </c>
      <c r="J207" s="1">
        <v>0.41131000000000001</v>
      </c>
      <c r="K207" s="1">
        <v>1.8335900000000001</v>
      </c>
      <c r="L207" s="1">
        <v>2.1995600000000001E-3</v>
      </c>
      <c r="M207" s="1">
        <v>1.48674</v>
      </c>
      <c r="N207" s="1">
        <v>6.2807200000000003E-4</v>
      </c>
      <c r="O207" s="1">
        <v>0.86916300000000002</v>
      </c>
      <c r="P207" s="1" t="s">
        <v>22</v>
      </c>
      <c r="Q207" s="1">
        <v>1.9097300000000001E-3</v>
      </c>
      <c r="R207" s="1">
        <v>1.8077000000000001</v>
      </c>
      <c r="S207" s="1" t="s">
        <v>22</v>
      </c>
      <c r="T207" s="1">
        <v>0.47602</v>
      </c>
      <c r="U207" s="1">
        <v>0.42387799999999998</v>
      </c>
      <c r="V207" s="1" t="s">
        <v>23</v>
      </c>
      <c r="W207" s="1">
        <f>ABS(IK_diagnostics_degrees__3[[#This Row],[Column1]]-A206)</f>
        <v>1.6124199999999998E-2</v>
      </c>
      <c r="X207" s="1">
        <f>ABS(IK_diagnostics_degrees__3[[#This Row],[Column2]]-B206)</f>
        <v>5.4040000000000088E-2</v>
      </c>
      <c r="Y207" s="1">
        <f>ABS(IK_diagnostics_degrees__3[[#This Row],[Column3]]-C206)</f>
        <v>0.2032929</v>
      </c>
      <c r="Z207" s="1">
        <f>ABS(IK_diagnostics_degrees__3[[#This Row],[Column4]]-D206)</f>
        <v>1.6904691700000002E-2</v>
      </c>
      <c r="AA207" s="1">
        <f>ABS(IK_diagnostics_degrees__3[[#This Row],[Column5]]-E206)</f>
        <v>6.4019999999999966E-2</v>
      </c>
      <c r="AB207" s="1">
        <f>ABS(IK_diagnostics_degrees__3[[#This Row],[Column6]]-F206)</f>
        <v>0.1305469192</v>
      </c>
      <c r="AC207" s="1">
        <f>ABS(IK_diagnostics_degrees__3[[#This Row],[Column7]]-G206)</f>
        <v>0.39247099999999996</v>
      </c>
      <c r="AD207" s="1">
        <f>ABS(IK_diagnostics_degrees__3[[#This Row],[Column8]]-H206)</f>
        <v>0.13992000000000004</v>
      </c>
      <c r="AE207" s="1">
        <f>ABS(IK_diagnostics_degrees__3[[#This Row],[Column9]]-I206)</f>
        <v>7.7749999999999986E-2</v>
      </c>
      <c r="AF207" s="1">
        <f>ABS(IK_diagnostics_degrees__3[[#This Row],[Column10]]-J206)</f>
        <v>0.24074800000000002</v>
      </c>
      <c r="AG207" s="1">
        <f>ABS(IK_diagnostics_degrees__3[[#This Row],[Column11]]-K206)</f>
        <v>3.8030000000000008E-2</v>
      </c>
      <c r="AH207" s="1">
        <f>ABS(IK_diagnostics_degrees__3[[#This Row],[Column12]]-L206)</f>
        <v>1.6140399999999997E-3</v>
      </c>
      <c r="AI207" s="1">
        <f>ABS(IK_diagnostics_degrees__3[[#This Row],[Column13]]-M206)</f>
        <v>0.41968000000000005</v>
      </c>
      <c r="AJ207" s="1">
        <f>ABS(IK_diagnostics_degrees__3[[#This Row],[Column14]]-N206)</f>
        <v>7.1022979999999999E-3</v>
      </c>
      <c r="AK207" s="1">
        <f>ABS(IK_diagnostics_degrees__3[[#This Row],[Column15]]-O206)</f>
        <v>0.11767000000000005</v>
      </c>
      <c r="AL207" s="1">
        <f>ABS(IK_diagnostics_degrees__3[[#This Row],[Column16]]-P206)</f>
        <v>9.7641299999999993E-3</v>
      </c>
      <c r="AM207" s="1">
        <f>ABS(IK_diagnostics_degrees__3[[#This Row],[Column17]]-Q206)</f>
        <v>2.208997E-2</v>
      </c>
      <c r="AN207" s="1">
        <f>ABS(IK_diagnostics_degrees__3[[#This Row],[Column18]]-R206)</f>
        <v>0.18435000000000001</v>
      </c>
      <c r="AO207" s="1">
        <f>ABS(IK_diagnostics_degrees__3[[#This Row],[Column19]]-S206)</f>
        <v>0</v>
      </c>
      <c r="AP207" s="1">
        <f>ABS(IK_diagnostics_degrees__3[[#This Row],[Column20]]-T206)</f>
        <v>0.43159779999999998</v>
      </c>
      <c r="AQ207" s="1">
        <f>ABS(IK_diagnostics_degrees__3[[#This Row],[Column21]]-U206)</f>
        <v>0.64830199999999993</v>
      </c>
    </row>
    <row r="208" spans="1:47" x14ac:dyDescent="0.25">
      <c r="A208" s="1">
        <v>1.6895400000000001E-2</v>
      </c>
      <c r="B208" s="1">
        <v>1.5585199999999999</v>
      </c>
      <c r="C208" s="1">
        <v>0.223714</v>
      </c>
      <c r="D208" s="1">
        <v>2.3646400000000001E-2</v>
      </c>
      <c r="E208" s="1">
        <v>1.33297</v>
      </c>
      <c r="F208" s="1">
        <v>0.13192599999999999</v>
      </c>
      <c r="G208" s="1">
        <v>0.67128900000000002</v>
      </c>
      <c r="H208" s="1">
        <v>2.0517799999999999</v>
      </c>
      <c r="I208" s="1">
        <v>1.3458600000000001</v>
      </c>
      <c r="J208" s="1">
        <v>0.40407300000000002</v>
      </c>
      <c r="K208" s="1">
        <v>1.83134</v>
      </c>
      <c r="L208" s="1">
        <v>7.3238399999999999E-4</v>
      </c>
      <c r="M208" s="1">
        <v>1.5102899999999999</v>
      </c>
      <c r="N208" s="1" t="s">
        <v>22</v>
      </c>
      <c r="O208" s="1">
        <v>0.87052200000000002</v>
      </c>
      <c r="P208" s="1" t="s">
        <v>22</v>
      </c>
      <c r="Q208" s="1">
        <v>2.3909399999999998E-3</v>
      </c>
      <c r="R208" s="1">
        <v>1.82348</v>
      </c>
      <c r="S208" s="1" t="s">
        <v>22</v>
      </c>
      <c r="T208" s="1">
        <v>0.47883900000000001</v>
      </c>
      <c r="U208" s="1">
        <v>0.43923600000000002</v>
      </c>
      <c r="V208" s="1" t="s">
        <v>23</v>
      </c>
      <c r="W208" s="1">
        <f>ABS(IK_diagnostics_degrees__3[[#This Row],[Column1]]-A207)</f>
        <v>1.7837999999999986E-3</v>
      </c>
      <c r="X208" s="1">
        <f>ABS(IK_diagnostics_degrees__3[[#This Row],[Column2]]-B207)</f>
        <v>2.092000000000005E-2</v>
      </c>
      <c r="Y208" s="1">
        <f>ABS(IK_diagnostics_degrees__3[[#This Row],[Column3]]-C207)</f>
        <v>9.1799999999999937E-3</v>
      </c>
      <c r="Z208" s="1">
        <f>ABS(IK_diagnostics_degrees__3[[#This Row],[Column4]]-D207)</f>
        <v>6.6768000000000001E-3</v>
      </c>
      <c r="AA208" s="1">
        <f>ABS(IK_diagnostics_degrees__3[[#This Row],[Column5]]-E207)</f>
        <v>2.638000000000007E-2</v>
      </c>
      <c r="AB208" s="1">
        <f>ABS(IK_diagnostics_degrees__3[[#This Row],[Column6]]-F207)</f>
        <v>1.3359999999999761E-3</v>
      </c>
      <c r="AC208" s="1">
        <f>ABS(IK_diagnostics_degrees__3[[#This Row],[Column7]]-G207)</f>
        <v>5.2909999999999346E-3</v>
      </c>
      <c r="AD208" s="1">
        <f>ABS(IK_diagnostics_degrees__3[[#This Row],[Column8]]-H207)</f>
        <v>8.2000000000004292E-4</v>
      </c>
      <c r="AE208" s="1">
        <f>ABS(IK_diagnostics_degrees__3[[#This Row],[Column9]]-I207)</f>
        <v>3.3810000000000118E-2</v>
      </c>
      <c r="AF208" s="1">
        <f>ABS(IK_diagnostics_degrees__3[[#This Row],[Column10]]-J207)</f>
        <v>7.2369999999999934E-3</v>
      </c>
      <c r="AG208" s="1">
        <f>ABS(IK_diagnostics_degrees__3[[#This Row],[Column11]]-K207)</f>
        <v>2.2500000000000853E-3</v>
      </c>
      <c r="AH208" s="1">
        <f>ABS(IK_diagnostics_degrees__3[[#This Row],[Column12]]-L207)</f>
        <v>1.4671760000000002E-3</v>
      </c>
      <c r="AI208" s="1">
        <f>ABS(IK_diagnostics_degrees__3[[#This Row],[Column13]]-M207)</f>
        <v>2.354999999999996E-2</v>
      </c>
      <c r="AJ208" s="1">
        <f>ABS(IK_diagnostics_degrees__3[[#This Row],[Column14]]-N207)</f>
        <v>6.2807200000000003E-4</v>
      </c>
      <c r="AK208" s="1">
        <f>ABS(IK_diagnostics_degrees__3[[#This Row],[Column15]]-O207)</f>
        <v>1.3589999999999991E-3</v>
      </c>
      <c r="AL208" s="1">
        <f>ABS(IK_diagnostics_degrees__3[[#This Row],[Column16]]-P207)</f>
        <v>0</v>
      </c>
      <c r="AM208" s="1">
        <f>ABS(IK_diagnostics_degrees__3[[#This Row],[Column17]]-Q207)</f>
        <v>4.8120999999999971E-4</v>
      </c>
      <c r="AN208" s="1">
        <f>ABS(IK_diagnostics_degrees__3[[#This Row],[Column18]]-R207)</f>
        <v>1.5779999999999905E-2</v>
      </c>
      <c r="AO208" s="1">
        <f>ABS(IK_diagnostics_degrees__3[[#This Row],[Column19]]-S207)</f>
        <v>0</v>
      </c>
      <c r="AP208" s="1">
        <f>ABS(IK_diagnostics_degrees__3[[#This Row],[Column20]]-T207)</f>
        <v>2.8190000000000159E-3</v>
      </c>
      <c r="AQ208" s="1">
        <f>ABS(IK_diagnostics_degrees__3[[#This Row],[Column21]]-U207)</f>
        <v>1.5358000000000038E-2</v>
      </c>
    </row>
    <row r="209" spans="1:43" x14ac:dyDescent="0.25">
      <c r="A209" s="1" t="s">
        <v>22</v>
      </c>
      <c r="B209" s="1">
        <v>1.4949600000000001</v>
      </c>
      <c r="C209" s="1" t="s">
        <v>22</v>
      </c>
      <c r="D209" s="1" t="s">
        <v>22</v>
      </c>
      <c r="E209" s="1">
        <v>1.63442</v>
      </c>
      <c r="F209" s="1">
        <v>0.100717</v>
      </c>
      <c r="G209" s="1">
        <v>0.881498</v>
      </c>
      <c r="H209" s="1">
        <v>1.96123</v>
      </c>
      <c r="I209" s="1">
        <v>0.93159800000000004</v>
      </c>
      <c r="J209" s="1">
        <v>0.16498099999999999</v>
      </c>
      <c r="K209" s="1">
        <v>1.5440700000000001</v>
      </c>
      <c r="L209" s="1">
        <v>0.11556900000000001</v>
      </c>
      <c r="M209" s="1">
        <v>1.12591</v>
      </c>
      <c r="N209" s="1" t="s">
        <v>22</v>
      </c>
      <c r="O209" s="1">
        <v>0.855765</v>
      </c>
      <c r="P209" s="1" t="s">
        <v>22</v>
      </c>
      <c r="Q209" s="1">
        <v>1.3043500000000001E-4</v>
      </c>
      <c r="R209" s="1">
        <v>1.8688499999999999</v>
      </c>
      <c r="S209" s="1">
        <v>1.2922100000000001E-2</v>
      </c>
      <c r="T209" s="1">
        <v>4.8713800000000002E-4</v>
      </c>
      <c r="U209" s="1">
        <v>1.1741699999999999</v>
      </c>
      <c r="V209" s="1" t="s">
        <v>23</v>
      </c>
      <c r="W209" s="1">
        <f>ABS(IK_diagnostics_degrees__3[[#This Row],[Column1]]-A208)</f>
        <v>1.6895400000000001E-2</v>
      </c>
      <c r="X209" s="1">
        <f>ABS(IK_diagnostics_degrees__3[[#This Row],[Column2]]-B208)</f>
        <v>6.3559999999999839E-2</v>
      </c>
      <c r="Y209" s="1">
        <f>ABS(IK_diagnostics_degrees__3[[#This Row],[Column3]]-C208)</f>
        <v>0.223714</v>
      </c>
      <c r="Z209" s="1">
        <f>ABS(IK_diagnostics_degrees__3[[#This Row],[Column4]]-D208)</f>
        <v>2.3646400000000001E-2</v>
      </c>
      <c r="AA209" s="1">
        <f>ABS(IK_diagnostics_degrees__3[[#This Row],[Column5]]-E208)</f>
        <v>0.30145</v>
      </c>
      <c r="AB209" s="1">
        <f>ABS(IK_diagnostics_degrees__3[[#This Row],[Column6]]-F208)</f>
        <v>3.1208999999999987E-2</v>
      </c>
      <c r="AC209" s="1">
        <f>ABS(IK_diagnostics_degrees__3[[#This Row],[Column7]]-G208)</f>
        <v>0.21020899999999998</v>
      </c>
      <c r="AD209" s="1">
        <f>ABS(IK_diagnostics_degrees__3[[#This Row],[Column8]]-H208)</f>
        <v>9.0549999999999908E-2</v>
      </c>
      <c r="AE209" s="1">
        <f>ABS(IK_diagnostics_degrees__3[[#This Row],[Column9]]-I208)</f>
        <v>0.41426200000000002</v>
      </c>
      <c r="AF209" s="1">
        <f>ABS(IK_diagnostics_degrees__3[[#This Row],[Column10]]-J208)</f>
        <v>0.23909200000000003</v>
      </c>
      <c r="AG209" s="1">
        <f>ABS(IK_diagnostics_degrees__3[[#This Row],[Column11]]-K208)</f>
        <v>0.28726999999999991</v>
      </c>
      <c r="AH209" s="1">
        <f>ABS(IK_diagnostics_degrees__3[[#This Row],[Column12]]-L208)</f>
        <v>0.114836616</v>
      </c>
      <c r="AI209" s="1">
        <f>ABS(IK_diagnostics_degrees__3[[#This Row],[Column13]]-M208)</f>
        <v>0.38437999999999994</v>
      </c>
      <c r="AJ209" s="1">
        <f>ABS(IK_diagnostics_degrees__3[[#This Row],[Column14]]-N208)</f>
        <v>0</v>
      </c>
      <c r="AK209" s="1">
        <f>ABS(IK_diagnostics_degrees__3[[#This Row],[Column15]]-O208)</f>
        <v>1.475700000000002E-2</v>
      </c>
      <c r="AL209" s="1">
        <f>ABS(IK_diagnostics_degrees__3[[#This Row],[Column16]]-P208)</f>
        <v>0</v>
      </c>
      <c r="AM209" s="1">
        <f>ABS(IK_diagnostics_degrees__3[[#This Row],[Column17]]-Q208)</f>
        <v>2.2605049999999999E-3</v>
      </c>
      <c r="AN209" s="1">
        <f>ABS(IK_diagnostics_degrees__3[[#This Row],[Column18]]-R208)</f>
        <v>4.536999999999991E-2</v>
      </c>
      <c r="AO209" s="1">
        <f>ABS(IK_diagnostics_degrees__3[[#This Row],[Column19]]-S208)</f>
        <v>1.2922100000000001E-2</v>
      </c>
      <c r="AP209" s="1">
        <f>ABS(IK_diagnostics_degrees__3[[#This Row],[Column20]]-T208)</f>
        <v>0.47835186200000002</v>
      </c>
      <c r="AQ209" s="1">
        <f>ABS(IK_diagnostics_degrees__3[[#This Row],[Column21]]-U208)</f>
        <v>0.73493399999999998</v>
      </c>
    </row>
    <row r="210" spans="1:43" x14ac:dyDescent="0.25">
      <c r="A210" s="1" t="s">
        <v>22</v>
      </c>
      <c r="B210" s="1">
        <v>1.5792200000000001</v>
      </c>
      <c r="C210" s="1">
        <v>0.12159300000000001</v>
      </c>
      <c r="D210" s="1">
        <v>0.18806600000000001</v>
      </c>
      <c r="E210" s="1">
        <v>1.5678399999999999</v>
      </c>
      <c r="F210" s="1">
        <v>4.3826999999999998E-2</v>
      </c>
      <c r="G210" s="1">
        <v>1.1880500000000001</v>
      </c>
      <c r="H210" s="1">
        <v>1.4030400000000001</v>
      </c>
      <c r="I210" s="1">
        <v>1.18171</v>
      </c>
      <c r="J210" s="1">
        <v>0.23958499999999999</v>
      </c>
      <c r="K210" s="1">
        <v>1.5962000000000001</v>
      </c>
      <c r="L210" s="1">
        <v>0.19658900000000001</v>
      </c>
      <c r="M210" s="1">
        <v>1.6091599999999999</v>
      </c>
      <c r="N210" s="1">
        <v>5.8363600000000002E-2</v>
      </c>
      <c r="O210" s="1">
        <v>0.73649699999999996</v>
      </c>
      <c r="P210" s="1">
        <v>0.62951100000000004</v>
      </c>
      <c r="Q210" s="1">
        <v>1.9499800000000001E-2</v>
      </c>
      <c r="R210" s="1">
        <v>2.18506</v>
      </c>
      <c r="S210" s="1" t="s">
        <v>22</v>
      </c>
      <c r="T210" s="1">
        <v>0.366093</v>
      </c>
      <c r="U210" s="1">
        <v>1.0769899999999999</v>
      </c>
      <c r="V210" s="1" t="s">
        <v>23</v>
      </c>
      <c r="W210" s="1">
        <f>ABS(IK_diagnostics_degrees__3[[#This Row],[Column1]]-A209)</f>
        <v>0</v>
      </c>
      <c r="X210" s="1">
        <f>ABS(IK_diagnostics_degrees__3[[#This Row],[Column2]]-B209)</f>
        <v>8.4260000000000002E-2</v>
      </c>
      <c r="Y210" s="1">
        <f>ABS(IK_diagnostics_degrees__3[[#This Row],[Column3]]-C209)</f>
        <v>0.12159300000000001</v>
      </c>
      <c r="Z210" s="1">
        <f>ABS(IK_diagnostics_degrees__3[[#This Row],[Column4]]-D209)</f>
        <v>0.18806600000000001</v>
      </c>
      <c r="AA210" s="1">
        <f>ABS(IK_diagnostics_degrees__3[[#This Row],[Column5]]-E209)</f>
        <v>6.6580000000000084E-2</v>
      </c>
      <c r="AB210" s="1">
        <f>ABS(IK_diagnostics_degrees__3[[#This Row],[Column6]]-F209)</f>
        <v>5.6890000000000003E-2</v>
      </c>
      <c r="AC210" s="1">
        <f>ABS(IK_diagnostics_degrees__3[[#This Row],[Column7]]-G209)</f>
        <v>0.30655200000000005</v>
      </c>
      <c r="AD210" s="1">
        <f>ABS(IK_diagnostics_degrees__3[[#This Row],[Column8]]-H209)</f>
        <v>0.55818999999999996</v>
      </c>
      <c r="AE210" s="1">
        <f>ABS(IK_diagnostics_degrees__3[[#This Row],[Column9]]-I209)</f>
        <v>0.250112</v>
      </c>
      <c r="AF210" s="1">
        <f>ABS(IK_diagnostics_degrees__3[[#This Row],[Column10]]-J209)</f>
        <v>7.4604000000000004E-2</v>
      </c>
      <c r="AG210" s="1">
        <f>ABS(IK_diagnostics_degrees__3[[#This Row],[Column11]]-K209)</f>
        <v>5.213000000000001E-2</v>
      </c>
      <c r="AH210" s="1">
        <f>ABS(IK_diagnostics_degrees__3[[#This Row],[Column12]]-L209)</f>
        <v>8.1020000000000009E-2</v>
      </c>
      <c r="AI210" s="1">
        <f>ABS(IK_diagnostics_degrees__3[[#This Row],[Column13]]-M209)</f>
        <v>0.48324999999999996</v>
      </c>
      <c r="AJ210" s="1">
        <f>ABS(IK_diagnostics_degrees__3[[#This Row],[Column14]]-N209)</f>
        <v>5.8363600000000002E-2</v>
      </c>
      <c r="AK210" s="1">
        <f>ABS(IK_diagnostics_degrees__3[[#This Row],[Column15]]-O209)</f>
        <v>0.11926800000000004</v>
      </c>
      <c r="AL210" s="1">
        <f>ABS(IK_diagnostics_degrees__3[[#This Row],[Column16]]-P209)</f>
        <v>0.62951100000000004</v>
      </c>
      <c r="AM210" s="1">
        <f>ABS(IK_diagnostics_degrees__3[[#This Row],[Column17]]-Q209)</f>
        <v>1.9369364999999999E-2</v>
      </c>
      <c r="AN210" s="1">
        <f>ABS(IK_diagnostics_degrees__3[[#This Row],[Column18]]-R209)</f>
        <v>0.3162100000000001</v>
      </c>
      <c r="AO210" s="1">
        <f>ABS(IK_diagnostics_degrees__3[[#This Row],[Column19]]-S209)</f>
        <v>1.2922100000000001E-2</v>
      </c>
      <c r="AP210" s="1">
        <f>ABS(IK_diagnostics_degrees__3[[#This Row],[Column20]]-T209)</f>
        <v>0.365605862</v>
      </c>
      <c r="AQ210" s="1">
        <f>ABS(IK_diagnostics_degrees__3[[#This Row],[Column21]]-U209)</f>
        <v>9.7180000000000044E-2</v>
      </c>
    </row>
    <row r="211" spans="1:43" x14ac:dyDescent="0.25">
      <c r="A211" s="1" t="s">
        <v>22</v>
      </c>
      <c r="B211" s="1">
        <v>1.5798000000000001</v>
      </c>
      <c r="C211" s="1">
        <v>0.15914</v>
      </c>
      <c r="D211" s="1">
        <v>0.187332</v>
      </c>
      <c r="E211" s="1">
        <v>1.5621700000000001</v>
      </c>
      <c r="F211" s="1">
        <v>5.40466E-2</v>
      </c>
      <c r="G211" s="1">
        <v>1.2468399999999999</v>
      </c>
      <c r="H211" s="1">
        <v>1.39805</v>
      </c>
      <c r="I211" s="1">
        <v>1.1888799999999999</v>
      </c>
      <c r="J211" s="1">
        <v>0.23996999999999999</v>
      </c>
      <c r="K211" s="1">
        <v>1.5888500000000001</v>
      </c>
      <c r="L211" s="1">
        <v>0.197856</v>
      </c>
      <c r="M211" s="1">
        <v>1.65029</v>
      </c>
      <c r="N211" s="1">
        <v>5.0744499999999998E-2</v>
      </c>
      <c r="O211" s="1">
        <v>0.71704100000000004</v>
      </c>
      <c r="P211" s="1">
        <v>0.633988</v>
      </c>
      <c r="Q211" s="1">
        <v>1.7073999999999999E-2</v>
      </c>
      <c r="R211" s="1">
        <v>2.1871800000000001</v>
      </c>
      <c r="S211" s="1" t="s">
        <v>22</v>
      </c>
      <c r="T211" s="1">
        <v>0.36116100000000001</v>
      </c>
      <c r="U211" s="1">
        <v>1.0634600000000001</v>
      </c>
      <c r="V211" s="1" t="s">
        <v>23</v>
      </c>
      <c r="W211" s="1">
        <f>ABS(IK_diagnostics_degrees__3[[#This Row],[Column1]]-A210)</f>
        <v>0</v>
      </c>
      <c r="X211" s="1">
        <f>ABS(IK_diagnostics_degrees__3[[#This Row],[Column2]]-B210)</f>
        <v>5.8000000000002494E-4</v>
      </c>
      <c r="Y211" s="1">
        <f>ABS(IK_diagnostics_degrees__3[[#This Row],[Column3]]-C210)</f>
        <v>3.7546999999999997E-2</v>
      </c>
      <c r="Z211" s="1">
        <f>ABS(IK_diagnostics_degrees__3[[#This Row],[Column4]]-D210)</f>
        <v>7.3400000000001242E-4</v>
      </c>
      <c r="AA211" s="1">
        <f>ABS(IK_diagnostics_degrees__3[[#This Row],[Column5]]-E210)</f>
        <v>5.6699999999998418E-3</v>
      </c>
      <c r="AB211" s="1">
        <f>ABS(IK_diagnostics_degrees__3[[#This Row],[Column6]]-F210)</f>
        <v>1.0219600000000002E-2</v>
      </c>
      <c r="AC211" s="1">
        <f>ABS(IK_diagnostics_degrees__3[[#This Row],[Column7]]-G210)</f>
        <v>5.8789999999999898E-2</v>
      </c>
      <c r="AD211" s="1">
        <f>ABS(IK_diagnostics_degrees__3[[#This Row],[Column8]]-H210)</f>
        <v>4.99000000000005E-3</v>
      </c>
      <c r="AE211" s="1">
        <f>ABS(IK_diagnostics_degrees__3[[#This Row],[Column9]]-I210)</f>
        <v>7.1699999999998987E-3</v>
      </c>
      <c r="AF211" s="1">
        <f>ABS(IK_diagnostics_degrees__3[[#This Row],[Column10]]-J210)</f>
        <v>3.8499999999999646E-4</v>
      </c>
      <c r="AG211" s="1">
        <f>ABS(IK_diagnostics_degrees__3[[#This Row],[Column11]]-K210)</f>
        <v>7.3499999999999677E-3</v>
      </c>
      <c r="AH211" s="1">
        <f>ABS(IK_diagnostics_degrees__3[[#This Row],[Column12]]-L210)</f>
        <v>1.2669999999999904E-3</v>
      </c>
      <c r="AI211" s="1">
        <f>ABS(IK_diagnostics_degrees__3[[#This Row],[Column13]]-M210)</f>
        <v>4.1130000000000111E-2</v>
      </c>
      <c r="AJ211" s="1">
        <f>ABS(IK_diagnostics_degrees__3[[#This Row],[Column14]]-N210)</f>
        <v>7.6191000000000036E-3</v>
      </c>
      <c r="AK211" s="1">
        <f>ABS(IK_diagnostics_degrees__3[[#This Row],[Column15]]-O210)</f>
        <v>1.9455999999999918E-2</v>
      </c>
      <c r="AL211" s="1">
        <f>ABS(IK_diagnostics_degrees__3[[#This Row],[Column16]]-P210)</f>
        <v>4.4769999999999532E-3</v>
      </c>
      <c r="AM211" s="1">
        <f>ABS(IK_diagnostics_degrees__3[[#This Row],[Column17]]-Q210)</f>
        <v>2.4258000000000023E-3</v>
      </c>
      <c r="AN211" s="1">
        <f>ABS(IK_diagnostics_degrees__3[[#This Row],[Column18]]-R210)</f>
        <v>2.1200000000001218E-3</v>
      </c>
      <c r="AO211" s="1">
        <f>ABS(IK_diagnostics_degrees__3[[#This Row],[Column19]]-S210)</f>
        <v>0</v>
      </c>
      <c r="AP211" s="1">
        <f>ABS(IK_diagnostics_degrees__3[[#This Row],[Column20]]-T210)</f>
        <v>4.9319999999999919E-3</v>
      </c>
      <c r="AQ211" s="1">
        <f>ABS(IK_diagnostics_degrees__3[[#This Row],[Column21]]-U210)</f>
        <v>1.352999999999982E-2</v>
      </c>
    </row>
    <row r="212" spans="1:43" x14ac:dyDescent="0.25">
      <c r="A212" s="1" t="s">
        <v>22</v>
      </c>
      <c r="B212" s="1">
        <v>1.4715199999999999</v>
      </c>
      <c r="C212" s="1">
        <v>1.36483E-2</v>
      </c>
      <c r="D212" s="1" t="s">
        <v>22</v>
      </c>
      <c r="E212" s="1">
        <v>1.64656</v>
      </c>
      <c r="F212" s="1">
        <v>0.149669</v>
      </c>
      <c r="G212" s="1">
        <v>0.91856099999999996</v>
      </c>
      <c r="H212" s="1">
        <v>1.9950000000000001</v>
      </c>
      <c r="I212" s="1">
        <v>0.91420500000000005</v>
      </c>
      <c r="J212" s="1">
        <v>0.15023700000000001</v>
      </c>
      <c r="K212" s="1">
        <v>1.67838</v>
      </c>
      <c r="L212" s="1">
        <v>8.3793600000000006E-3</v>
      </c>
      <c r="M212" s="1">
        <v>0.95846399999999998</v>
      </c>
      <c r="N212" s="1" t="s">
        <v>22</v>
      </c>
      <c r="O212" s="1">
        <v>1.21035</v>
      </c>
      <c r="P212" s="1" t="s">
        <v>22</v>
      </c>
      <c r="Q212" s="1">
        <v>0.15420300000000001</v>
      </c>
      <c r="R212" s="1">
        <v>2.07158</v>
      </c>
      <c r="S212" s="1">
        <v>2.7075200000000002E-3</v>
      </c>
      <c r="T212" s="1">
        <v>9.0576000000000007E-3</v>
      </c>
      <c r="U212" s="1">
        <v>1.34877</v>
      </c>
      <c r="V212" s="1" t="s">
        <v>23</v>
      </c>
      <c r="W212" s="1">
        <f>ABS(IK_diagnostics_degrees__3[[#This Row],[Column1]]-A211)</f>
        <v>0</v>
      </c>
      <c r="X212" s="1">
        <f>ABS(IK_diagnostics_degrees__3[[#This Row],[Column2]]-B211)</f>
        <v>0.10828000000000015</v>
      </c>
      <c r="Y212" s="1">
        <f>ABS(IK_diagnostics_degrees__3[[#This Row],[Column3]]-C211)</f>
        <v>0.1454917</v>
      </c>
      <c r="Z212" s="1">
        <f>ABS(IK_diagnostics_degrees__3[[#This Row],[Column4]]-D211)</f>
        <v>0.187332</v>
      </c>
      <c r="AA212" s="1">
        <f>ABS(IK_diagnostics_degrees__3[[#This Row],[Column5]]-E211)</f>
        <v>8.4389999999999965E-2</v>
      </c>
      <c r="AB212" s="1">
        <f>ABS(IK_diagnostics_degrees__3[[#This Row],[Column6]]-F211)</f>
        <v>9.5622399999999996E-2</v>
      </c>
      <c r="AC212" s="1">
        <f>ABS(IK_diagnostics_degrees__3[[#This Row],[Column7]]-G211)</f>
        <v>0.32827899999999999</v>
      </c>
      <c r="AD212" s="1">
        <f>ABS(IK_diagnostics_degrees__3[[#This Row],[Column8]]-H211)</f>
        <v>0.59695000000000009</v>
      </c>
      <c r="AE212" s="1">
        <f>ABS(IK_diagnostics_degrees__3[[#This Row],[Column9]]-I211)</f>
        <v>0.27467499999999989</v>
      </c>
      <c r="AF212" s="1">
        <f>ABS(IK_diagnostics_degrees__3[[#This Row],[Column10]]-J211)</f>
        <v>8.9732999999999979E-2</v>
      </c>
      <c r="AG212" s="1">
        <f>ABS(IK_diagnostics_degrees__3[[#This Row],[Column11]]-K211)</f>
        <v>8.9529999999999887E-2</v>
      </c>
      <c r="AH212" s="1">
        <f>ABS(IK_diagnostics_degrees__3[[#This Row],[Column12]]-L211)</f>
        <v>0.18947664</v>
      </c>
      <c r="AI212" s="1">
        <f>ABS(IK_diagnostics_degrees__3[[#This Row],[Column13]]-M211)</f>
        <v>0.69182600000000005</v>
      </c>
      <c r="AJ212" s="1">
        <f>ABS(IK_diagnostics_degrees__3[[#This Row],[Column14]]-N211)</f>
        <v>5.0744499999999998E-2</v>
      </c>
      <c r="AK212" s="1">
        <f>ABS(IK_diagnostics_degrees__3[[#This Row],[Column15]]-O211)</f>
        <v>0.493309</v>
      </c>
      <c r="AL212" s="1">
        <f>ABS(IK_diagnostics_degrees__3[[#This Row],[Column16]]-P211)</f>
        <v>0.633988</v>
      </c>
      <c r="AM212" s="1">
        <f>ABS(IK_diagnostics_degrees__3[[#This Row],[Column17]]-Q211)</f>
        <v>0.137129</v>
      </c>
      <c r="AN212" s="1">
        <f>ABS(IK_diagnostics_degrees__3[[#This Row],[Column18]]-R211)</f>
        <v>0.11560000000000015</v>
      </c>
      <c r="AO212" s="1">
        <f>ABS(IK_diagnostics_degrees__3[[#This Row],[Column19]]-S211)</f>
        <v>2.7075200000000002E-3</v>
      </c>
      <c r="AP212" s="1">
        <f>ABS(IK_diagnostics_degrees__3[[#This Row],[Column20]]-T211)</f>
        <v>0.35210340000000001</v>
      </c>
      <c r="AQ212" s="1">
        <f>ABS(IK_diagnostics_degrees__3[[#This Row],[Column21]]-U211)</f>
        <v>0.28530999999999995</v>
      </c>
    </row>
    <row r="213" spans="1:43" x14ac:dyDescent="0.25">
      <c r="A213" s="1">
        <v>0.12692800000000001</v>
      </c>
      <c r="B213" s="1">
        <v>1.74878</v>
      </c>
      <c r="C213" s="1">
        <v>0.113174</v>
      </c>
      <c r="D213" s="1">
        <v>2.9388999999999998E-2</v>
      </c>
      <c r="E213" s="1">
        <v>1.16893</v>
      </c>
      <c r="F213" s="1">
        <v>0.36222300000000002</v>
      </c>
      <c r="G213" s="1">
        <v>0.87816799999999995</v>
      </c>
      <c r="H213" s="1">
        <v>1.79535</v>
      </c>
      <c r="I213" s="1">
        <v>1.59094</v>
      </c>
      <c r="J213" s="1">
        <v>0.2392</v>
      </c>
      <c r="K213" s="1">
        <v>1.6919900000000001</v>
      </c>
      <c r="L213" s="1" t="s">
        <v>22</v>
      </c>
      <c r="M213" s="1">
        <v>1.5334700000000001</v>
      </c>
      <c r="N213" s="2">
        <v>4.3669299999999999E-5</v>
      </c>
      <c r="O213" s="1">
        <v>1.2112000000000001</v>
      </c>
      <c r="P213" s="1">
        <v>0.22686700000000001</v>
      </c>
      <c r="Q213" s="1">
        <v>2.9760399999999999E-2</v>
      </c>
      <c r="R213" s="1">
        <v>2.1972200000000002</v>
      </c>
      <c r="S213" s="1">
        <v>4.3257299999999999E-3</v>
      </c>
      <c r="T213" s="1">
        <v>8.3076799999999996E-3</v>
      </c>
      <c r="U213" s="1">
        <v>0.88216700000000003</v>
      </c>
      <c r="V213" s="1" t="s">
        <v>23</v>
      </c>
      <c r="W213" s="1">
        <f>ABS(IK_diagnostics_degrees__3[[#This Row],[Column1]]-A212)</f>
        <v>0.12692800000000001</v>
      </c>
      <c r="X213" s="1">
        <f>ABS(IK_diagnostics_degrees__3[[#This Row],[Column2]]-B212)</f>
        <v>0.27726000000000006</v>
      </c>
      <c r="Y213" s="1">
        <f>ABS(IK_diagnostics_degrees__3[[#This Row],[Column3]]-C212)</f>
        <v>9.9525699999999995E-2</v>
      </c>
      <c r="Z213" s="1">
        <f>ABS(IK_diagnostics_degrees__3[[#This Row],[Column4]]-D212)</f>
        <v>2.9388999999999998E-2</v>
      </c>
      <c r="AA213" s="1">
        <f>ABS(IK_diagnostics_degrees__3[[#This Row],[Column5]]-E212)</f>
        <v>0.47763</v>
      </c>
      <c r="AB213" s="1">
        <f>ABS(IK_diagnostics_degrees__3[[#This Row],[Column6]]-F212)</f>
        <v>0.21255400000000002</v>
      </c>
      <c r="AC213" s="1">
        <f>ABS(IK_diagnostics_degrees__3[[#This Row],[Column7]]-G212)</f>
        <v>4.0393000000000012E-2</v>
      </c>
      <c r="AD213" s="1">
        <f>ABS(IK_diagnostics_degrees__3[[#This Row],[Column8]]-H212)</f>
        <v>0.19965000000000011</v>
      </c>
      <c r="AE213" s="1">
        <f>ABS(IK_diagnostics_degrees__3[[#This Row],[Column9]]-I212)</f>
        <v>0.67673499999999998</v>
      </c>
      <c r="AF213" s="1">
        <f>ABS(IK_diagnostics_degrees__3[[#This Row],[Column10]]-J212)</f>
        <v>8.8962999999999987E-2</v>
      </c>
      <c r="AG213" s="1">
        <f>ABS(IK_diagnostics_degrees__3[[#This Row],[Column11]]-K212)</f>
        <v>1.3610000000000122E-2</v>
      </c>
      <c r="AH213" s="1">
        <f>ABS(IK_diagnostics_degrees__3[[#This Row],[Column12]]-L212)</f>
        <v>8.3793600000000006E-3</v>
      </c>
      <c r="AI213" s="1">
        <f>ABS(IK_diagnostics_degrees__3[[#This Row],[Column13]]-M212)</f>
        <v>0.57500600000000013</v>
      </c>
      <c r="AJ213" s="1">
        <f>ABS(IK_diagnostics_degrees__3[[#This Row],[Column14]]-N212)</f>
        <v>4.3669299999999999E-5</v>
      </c>
      <c r="AK213" s="1">
        <f>ABS(IK_diagnostics_degrees__3[[#This Row],[Column15]]-O212)</f>
        <v>8.5000000000001741E-4</v>
      </c>
      <c r="AL213" s="1">
        <f>ABS(IK_diagnostics_degrees__3[[#This Row],[Column16]]-P212)</f>
        <v>0.22686700000000001</v>
      </c>
      <c r="AM213" s="1">
        <f>ABS(IK_diagnostics_degrees__3[[#This Row],[Column17]]-Q212)</f>
        <v>0.12444260000000001</v>
      </c>
      <c r="AN213" s="1">
        <f>ABS(IK_diagnostics_degrees__3[[#This Row],[Column18]]-R212)</f>
        <v>0.1256400000000002</v>
      </c>
      <c r="AO213" s="1">
        <f>ABS(IK_diagnostics_degrees__3[[#This Row],[Column19]]-S212)</f>
        <v>1.6182099999999997E-3</v>
      </c>
      <c r="AP213" s="1">
        <f>ABS(IK_diagnostics_degrees__3[[#This Row],[Column20]]-T212)</f>
        <v>7.4992000000000114E-4</v>
      </c>
      <c r="AQ213" s="1">
        <f>ABS(IK_diagnostics_degrees__3[[#This Row],[Column21]]-U212)</f>
        <v>0.46660299999999999</v>
      </c>
    </row>
    <row r="214" spans="1:43" x14ac:dyDescent="0.25">
      <c r="A214" s="1">
        <v>0.213363</v>
      </c>
      <c r="B214" s="1">
        <v>1.72706</v>
      </c>
      <c r="C214" s="1">
        <v>0.136239</v>
      </c>
      <c r="D214" s="1">
        <v>1.9297499999999999E-2</v>
      </c>
      <c r="E214" s="1">
        <v>1.14873</v>
      </c>
      <c r="F214" s="1">
        <v>0.317581</v>
      </c>
      <c r="G214" s="1">
        <v>0.92727700000000002</v>
      </c>
      <c r="H214" s="1">
        <v>1.8183800000000001</v>
      </c>
      <c r="I214" s="1">
        <v>1.70848</v>
      </c>
      <c r="J214" s="1">
        <v>0.236203</v>
      </c>
      <c r="K214" s="1">
        <v>1.6697</v>
      </c>
      <c r="L214" s="1" t="s">
        <v>22</v>
      </c>
      <c r="M214" s="1">
        <v>1.6293599999999999</v>
      </c>
      <c r="N214" s="1">
        <v>2.9664699999999999E-2</v>
      </c>
      <c r="O214" s="1">
        <v>1.04826</v>
      </c>
      <c r="P214" s="1">
        <v>0.23188900000000001</v>
      </c>
      <c r="Q214" s="1">
        <v>3.1554400000000003E-2</v>
      </c>
      <c r="R214" s="1">
        <v>2.1396000000000002</v>
      </c>
      <c r="S214" s="1" t="s">
        <v>22</v>
      </c>
      <c r="T214" s="1">
        <v>0.14499300000000001</v>
      </c>
      <c r="U214" s="1">
        <v>0.83223800000000003</v>
      </c>
      <c r="V214" s="1" t="s">
        <v>23</v>
      </c>
      <c r="W214" s="1">
        <f>ABS(IK_diagnostics_degrees__3[[#This Row],[Column1]]-A213)</f>
        <v>8.6434999999999984E-2</v>
      </c>
      <c r="X214" s="1">
        <f>ABS(IK_diagnostics_degrees__3[[#This Row],[Column2]]-B213)</f>
        <v>2.1719999999999962E-2</v>
      </c>
      <c r="Y214" s="1">
        <f>ABS(IK_diagnostics_degrees__3[[#This Row],[Column3]]-C213)</f>
        <v>2.3065000000000002E-2</v>
      </c>
      <c r="Z214" s="1">
        <f>ABS(IK_diagnostics_degrees__3[[#This Row],[Column4]]-D213)</f>
        <v>1.00915E-2</v>
      </c>
      <c r="AA214" s="1">
        <f>ABS(IK_diagnostics_degrees__3[[#This Row],[Column5]]-E213)</f>
        <v>2.0199999999999996E-2</v>
      </c>
      <c r="AB214" s="1">
        <f>ABS(IK_diagnostics_degrees__3[[#This Row],[Column6]]-F213)</f>
        <v>4.4642000000000015E-2</v>
      </c>
      <c r="AC214" s="1">
        <f>ABS(IK_diagnostics_degrees__3[[#This Row],[Column7]]-G213)</f>
        <v>4.9109000000000069E-2</v>
      </c>
      <c r="AD214" s="1">
        <f>ABS(IK_diagnostics_degrees__3[[#This Row],[Column8]]-H213)</f>
        <v>2.3030000000000106E-2</v>
      </c>
      <c r="AE214" s="1">
        <f>ABS(IK_diagnostics_degrees__3[[#This Row],[Column9]]-I213)</f>
        <v>0.11753999999999998</v>
      </c>
      <c r="AF214" s="1">
        <f>ABS(IK_diagnostics_degrees__3[[#This Row],[Column10]]-J213)</f>
        <v>2.9969999999999997E-3</v>
      </c>
      <c r="AG214" s="1">
        <f>ABS(IK_diagnostics_degrees__3[[#This Row],[Column11]]-K213)</f>
        <v>2.2290000000000143E-2</v>
      </c>
      <c r="AH214" s="1">
        <f>ABS(IK_diagnostics_degrees__3[[#This Row],[Column12]]-L213)</f>
        <v>0</v>
      </c>
      <c r="AI214" s="1">
        <f>ABS(IK_diagnostics_degrees__3[[#This Row],[Column13]]-M213)</f>
        <v>9.5889999999999809E-2</v>
      </c>
      <c r="AJ214" s="1">
        <f>ABS(IK_diagnostics_degrees__3[[#This Row],[Column14]]-N213)</f>
        <v>2.9621030699999999E-2</v>
      </c>
      <c r="AK214" s="1">
        <f>ABS(IK_diagnostics_degrees__3[[#This Row],[Column15]]-O213)</f>
        <v>0.16294000000000008</v>
      </c>
      <c r="AL214" s="1">
        <f>ABS(IK_diagnostics_degrees__3[[#This Row],[Column16]]-P213)</f>
        <v>5.0219999999999987E-3</v>
      </c>
      <c r="AM214" s="1">
        <f>ABS(IK_diagnostics_degrees__3[[#This Row],[Column17]]-Q213)</f>
        <v>1.7940000000000039E-3</v>
      </c>
      <c r="AN214" s="1">
        <f>ABS(IK_diagnostics_degrees__3[[#This Row],[Column18]]-R213)</f>
        <v>5.7620000000000005E-2</v>
      </c>
      <c r="AO214" s="1">
        <f>ABS(IK_diagnostics_degrees__3[[#This Row],[Column19]]-S213)</f>
        <v>4.3257299999999999E-3</v>
      </c>
      <c r="AP214" s="1">
        <f>ABS(IK_diagnostics_degrees__3[[#This Row],[Column20]]-T213)</f>
        <v>0.13668532</v>
      </c>
      <c r="AQ214" s="1">
        <f>ABS(IK_diagnostics_degrees__3[[#This Row],[Column21]]-U213)</f>
        <v>4.9929000000000001E-2</v>
      </c>
    </row>
    <row r="215" spans="1:43" x14ac:dyDescent="0.25">
      <c r="A215" s="1" t="s">
        <v>22</v>
      </c>
      <c r="B215" s="1">
        <v>1.52959</v>
      </c>
      <c r="C215" s="1" t="s">
        <v>22</v>
      </c>
      <c r="D215" s="1" t="s">
        <v>22</v>
      </c>
      <c r="E215" s="1">
        <v>1.6185099999999999</v>
      </c>
      <c r="F215" s="1" t="s">
        <v>22</v>
      </c>
      <c r="G215" s="1">
        <v>0.47286800000000001</v>
      </c>
      <c r="H215" s="1">
        <v>2.3726400000000001</v>
      </c>
      <c r="I215" s="1">
        <v>0.98544699999999996</v>
      </c>
      <c r="J215" s="1">
        <v>6.3757300000000003E-2</v>
      </c>
      <c r="K215" s="1">
        <v>1.73997</v>
      </c>
      <c r="L215" s="1" t="s">
        <v>22</v>
      </c>
      <c r="M215" s="1">
        <v>1.3122199999999999</v>
      </c>
      <c r="N215" s="1" t="s">
        <v>22</v>
      </c>
      <c r="O215" s="1">
        <v>1.0061599999999999</v>
      </c>
      <c r="P215" s="1" t="s">
        <v>22</v>
      </c>
      <c r="Q215" s="1" t="s">
        <v>22</v>
      </c>
      <c r="R215" s="1">
        <v>1.62385</v>
      </c>
      <c r="S215" s="1">
        <v>1.5768799999999999E-3</v>
      </c>
      <c r="T215" s="1">
        <v>6.2887299999999993E-2</v>
      </c>
      <c r="U215" s="1">
        <v>0.62803200000000003</v>
      </c>
      <c r="V215" s="1" t="s">
        <v>23</v>
      </c>
      <c r="W215" s="1">
        <f>ABS(IK_diagnostics_degrees__3[[#This Row],[Column1]]-A214)</f>
        <v>0.213363</v>
      </c>
      <c r="X215" s="1">
        <f>ABS(IK_diagnostics_degrees__3[[#This Row],[Column2]]-B214)</f>
        <v>0.19747000000000003</v>
      </c>
      <c r="Y215" s="1">
        <f>ABS(IK_diagnostics_degrees__3[[#This Row],[Column3]]-C214)</f>
        <v>0.136239</v>
      </c>
      <c r="Z215" s="1">
        <f>ABS(IK_diagnostics_degrees__3[[#This Row],[Column4]]-D214)</f>
        <v>1.9297499999999999E-2</v>
      </c>
      <c r="AA215" s="1">
        <f>ABS(IK_diagnostics_degrees__3[[#This Row],[Column5]]-E214)</f>
        <v>0.46977999999999986</v>
      </c>
      <c r="AB215" s="1">
        <f>ABS(IK_diagnostics_degrees__3[[#This Row],[Column6]]-F214)</f>
        <v>0.317581</v>
      </c>
      <c r="AC215" s="1">
        <f>ABS(IK_diagnostics_degrees__3[[#This Row],[Column7]]-G214)</f>
        <v>0.45440900000000001</v>
      </c>
      <c r="AD215" s="1">
        <f>ABS(IK_diagnostics_degrees__3[[#This Row],[Column8]]-H214)</f>
        <v>0.55425999999999997</v>
      </c>
      <c r="AE215" s="1">
        <f>ABS(IK_diagnostics_degrees__3[[#This Row],[Column9]]-I214)</f>
        <v>0.72303300000000004</v>
      </c>
      <c r="AF215" s="1">
        <f>ABS(IK_diagnostics_degrees__3[[#This Row],[Column10]]-J214)</f>
        <v>0.17244569999999998</v>
      </c>
      <c r="AG215" s="1">
        <f>ABS(IK_diagnostics_degrees__3[[#This Row],[Column11]]-K214)</f>
        <v>7.0270000000000055E-2</v>
      </c>
      <c r="AH215" s="1">
        <f>ABS(IK_diagnostics_degrees__3[[#This Row],[Column12]]-L214)</f>
        <v>0</v>
      </c>
      <c r="AI215" s="1">
        <f>ABS(IK_diagnostics_degrees__3[[#This Row],[Column13]]-M214)</f>
        <v>0.31713999999999998</v>
      </c>
      <c r="AJ215" s="1">
        <f>ABS(IK_diagnostics_degrees__3[[#This Row],[Column14]]-N214)</f>
        <v>2.9664699999999999E-2</v>
      </c>
      <c r="AK215" s="1">
        <f>ABS(IK_diagnostics_degrees__3[[#This Row],[Column15]]-O214)</f>
        <v>4.2100000000000026E-2</v>
      </c>
      <c r="AL215" s="1">
        <f>ABS(IK_diagnostics_degrees__3[[#This Row],[Column16]]-P214)</f>
        <v>0.23188900000000001</v>
      </c>
      <c r="AM215" s="1">
        <f>ABS(IK_diagnostics_degrees__3[[#This Row],[Column17]]-Q214)</f>
        <v>3.1554400000000003E-2</v>
      </c>
      <c r="AN215" s="1">
        <f>ABS(IK_diagnostics_degrees__3[[#This Row],[Column18]]-R214)</f>
        <v>0.51575000000000015</v>
      </c>
      <c r="AO215" s="1">
        <f>ABS(IK_diagnostics_degrees__3[[#This Row],[Column19]]-S214)</f>
        <v>1.5768799999999999E-3</v>
      </c>
      <c r="AP215" s="1">
        <f>ABS(IK_diagnostics_degrees__3[[#This Row],[Column20]]-T214)</f>
        <v>8.2105700000000018E-2</v>
      </c>
      <c r="AQ215" s="1">
        <f>ABS(IK_diagnostics_degrees__3[[#This Row],[Column21]]-U214)</f>
        <v>0.204206</v>
      </c>
    </row>
    <row r="216" spans="1:43" x14ac:dyDescent="0.25">
      <c r="A216" s="1" t="s">
        <v>22</v>
      </c>
      <c r="B216" s="1">
        <v>1.4969399999999999</v>
      </c>
      <c r="C216" s="1">
        <v>0.18260199999999999</v>
      </c>
      <c r="D216" s="1">
        <v>3.4498300000000003E-2</v>
      </c>
      <c r="E216" s="1">
        <v>1.5328999999999999</v>
      </c>
      <c r="F216" s="1" t="s">
        <v>22</v>
      </c>
      <c r="G216" s="1">
        <v>0.56190799999999996</v>
      </c>
      <c r="H216" s="1">
        <v>2.4059400000000002</v>
      </c>
      <c r="I216" s="1">
        <v>1.19693</v>
      </c>
      <c r="J216" s="1">
        <v>0.13614100000000001</v>
      </c>
      <c r="K216" s="1">
        <v>1.6900299999999999</v>
      </c>
      <c r="L216" s="1" t="s">
        <v>22</v>
      </c>
      <c r="M216" s="1">
        <v>1.7436400000000001</v>
      </c>
      <c r="N216" s="1">
        <v>6.5664E-2</v>
      </c>
      <c r="O216" s="1">
        <v>0.648088</v>
      </c>
      <c r="P216" s="1">
        <v>1.8689600000000001E-2</v>
      </c>
      <c r="Q216" s="1">
        <v>1.6160999999999998E-2</v>
      </c>
      <c r="R216" s="1">
        <v>1.6623000000000001</v>
      </c>
      <c r="S216" s="1" t="s">
        <v>22</v>
      </c>
      <c r="T216" s="1">
        <v>0.66889299999999996</v>
      </c>
      <c r="U216" s="1">
        <v>0.30238199999999998</v>
      </c>
      <c r="V216" s="1" t="s">
        <v>23</v>
      </c>
      <c r="W216" s="1">
        <f>ABS(IK_diagnostics_degrees__3[[#This Row],[Column1]]-A215)</f>
        <v>0</v>
      </c>
      <c r="X216" s="1">
        <f>ABS(IK_diagnostics_degrees__3[[#This Row],[Column2]]-B215)</f>
        <v>3.2650000000000068E-2</v>
      </c>
      <c r="Y216" s="1">
        <f>ABS(IK_diagnostics_degrees__3[[#This Row],[Column3]]-C215)</f>
        <v>0.18260199999999999</v>
      </c>
      <c r="Z216" s="1">
        <f>ABS(IK_diagnostics_degrees__3[[#This Row],[Column4]]-D215)</f>
        <v>3.4498300000000003E-2</v>
      </c>
      <c r="AA216" s="1">
        <f>ABS(IK_diagnostics_degrees__3[[#This Row],[Column5]]-E215)</f>
        <v>8.5609999999999964E-2</v>
      </c>
      <c r="AB216" s="1">
        <f>ABS(IK_diagnostics_degrees__3[[#This Row],[Column6]]-F215)</f>
        <v>0</v>
      </c>
      <c r="AC216" s="1">
        <f>ABS(IK_diagnostics_degrees__3[[#This Row],[Column7]]-G215)</f>
        <v>8.9039999999999953E-2</v>
      </c>
      <c r="AD216" s="1">
        <f>ABS(IK_diagnostics_degrees__3[[#This Row],[Column8]]-H215)</f>
        <v>3.3300000000000107E-2</v>
      </c>
      <c r="AE216" s="1">
        <f>ABS(IK_diagnostics_degrees__3[[#This Row],[Column9]]-I215)</f>
        <v>0.21148300000000009</v>
      </c>
      <c r="AF216" s="1">
        <f>ABS(IK_diagnostics_degrees__3[[#This Row],[Column10]]-J215)</f>
        <v>7.2383700000000009E-2</v>
      </c>
      <c r="AG216" s="1">
        <f>ABS(IK_diagnostics_degrees__3[[#This Row],[Column11]]-K215)</f>
        <v>4.9940000000000095E-2</v>
      </c>
      <c r="AH216" s="1">
        <f>ABS(IK_diagnostics_degrees__3[[#This Row],[Column12]]-L215)</f>
        <v>0</v>
      </c>
      <c r="AI216" s="1">
        <f>ABS(IK_diagnostics_degrees__3[[#This Row],[Column13]]-M215)</f>
        <v>0.43142000000000014</v>
      </c>
      <c r="AJ216" s="1">
        <f>ABS(IK_diagnostics_degrees__3[[#This Row],[Column14]]-N215)</f>
        <v>6.5664E-2</v>
      </c>
      <c r="AK216" s="1">
        <f>ABS(IK_diagnostics_degrees__3[[#This Row],[Column15]]-O215)</f>
        <v>0.35807199999999995</v>
      </c>
      <c r="AL216" s="1">
        <f>ABS(IK_diagnostics_degrees__3[[#This Row],[Column16]]-P215)</f>
        <v>1.8689600000000001E-2</v>
      </c>
      <c r="AM216" s="1">
        <f>ABS(IK_diagnostics_degrees__3[[#This Row],[Column17]]-Q215)</f>
        <v>1.6160999999999998E-2</v>
      </c>
      <c r="AN216" s="1">
        <f>ABS(IK_diagnostics_degrees__3[[#This Row],[Column18]]-R215)</f>
        <v>3.8450000000000095E-2</v>
      </c>
      <c r="AO216" s="1">
        <f>ABS(IK_diagnostics_degrees__3[[#This Row],[Column19]]-S215)</f>
        <v>1.5768799999999999E-3</v>
      </c>
      <c r="AP216" s="1">
        <f>ABS(IK_diagnostics_degrees__3[[#This Row],[Column20]]-T215)</f>
        <v>0.60600569999999998</v>
      </c>
      <c r="AQ216" s="1">
        <f>ABS(IK_diagnostics_degrees__3[[#This Row],[Column21]]-U215)</f>
        <v>0.32565000000000005</v>
      </c>
    </row>
    <row r="217" spans="1:43" x14ac:dyDescent="0.25">
      <c r="A217" s="1" t="s">
        <v>22</v>
      </c>
      <c r="B217" s="1">
        <v>1.61253</v>
      </c>
      <c r="C217" s="1" t="s">
        <v>22</v>
      </c>
      <c r="D217" s="1" t="s">
        <v>22</v>
      </c>
      <c r="E217" s="1">
        <v>1.3264100000000001</v>
      </c>
      <c r="F217" s="1" t="s">
        <v>22</v>
      </c>
      <c r="G217" s="1">
        <v>0.40392899999999998</v>
      </c>
      <c r="H217" s="1">
        <v>1.9159200000000001</v>
      </c>
      <c r="I217" s="1">
        <v>1.1922699999999999</v>
      </c>
      <c r="J217" s="1">
        <v>0.42669600000000002</v>
      </c>
      <c r="K217" s="1">
        <v>1.7088300000000001</v>
      </c>
      <c r="L217" s="1">
        <v>8.9009500000000004E-4</v>
      </c>
      <c r="M217" s="1" t="s">
        <v>22</v>
      </c>
      <c r="N217" s="1" t="s">
        <v>22</v>
      </c>
      <c r="O217" s="1">
        <v>0.27852100000000002</v>
      </c>
      <c r="P217" s="1">
        <v>8.3643199999999997E-3</v>
      </c>
      <c r="Q217" s="1" t="s">
        <v>22</v>
      </c>
      <c r="R217" s="1">
        <v>1.7516799999999999</v>
      </c>
      <c r="S217" s="1">
        <v>1.46915E-3</v>
      </c>
      <c r="T217" s="1" t="s">
        <v>22</v>
      </c>
      <c r="U217" s="1">
        <v>0.74233700000000002</v>
      </c>
      <c r="V217" s="1" t="s">
        <v>23</v>
      </c>
      <c r="W217" s="1">
        <f>ABS(IK_diagnostics_degrees__3[[#This Row],[Column1]]-A216)</f>
        <v>0</v>
      </c>
      <c r="X217" s="1">
        <f>ABS(IK_diagnostics_degrees__3[[#This Row],[Column2]]-B216)</f>
        <v>0.11559000000000008</v>
      </c>
      <c r="Y217" s="1">
        <f>ABS(IK_diagnostics_degrees__3[[#This Row],[Column3]]-C216)</f>
        <v>0.18260199999999999</v>
      </c>
      <c r="Z217" s="1">
        <f>ABS(IK_diagnostics_degrees__3[[#This Row],[Column4]]-D216)</f>
        <v>3.4498300000000003E-2</v>
      </c>
      <c r="AA217" s="1">
        <f>ABS(IK_diagnostics_degrees__3[[#This Row],[Column5]]-E216)</f>
        <v>0.20648999999999984</v>
      </c>
      <c r="AB217" s="1">
        <f>ABS(IK_diagnostics_degrees__3[[#This Row],[Column6]]-F216)</f>
        <v>0</v>
      </c>
      <c r="AC217" s="1">
        <f>ABS(IK_diagnostics_degrees__3[[#This Row],[Column7]]-G216)</f>
        <v>0.15797899999999998</v>
      </c>
      <c r="AD217" s="1">
        <f>ABS(IK_diagnostics_degrees__3[[#This Row],[Column8]]-H216)</f>
        <v>0.49002000000000012</v>
      </c>
      <c r="AE217" s="1">
        <f>ABS(IK_diagnostics_degrees__3[[#This Row],[Column9]]-I216)</f>
        <v>4.6600000000001085E-3</v>
      </c>
      <c r="AF217" s="1">
        <f>ABS(IK_diagnostics_degrees__3[[#This Row],[Column10]]-J216)</f>
        <v>0.29055500000000001</v>
      </c>
      <c r="AG217" s="1">
        <f>ABS(IK_diagnostics_degrees__3[[#This Row],[Column11]]-K216)</f>
        <v>1.880000000000015E-2</v>
      </c>
      <c r="AH217" s="1">
        <f>ABS(IK_diagnostics_degrees__3[[#This Row],[Column12]]-L216)</f>
        <v>8.9009500000000004E-4</v>
      </c>
      <c r="AI217" s="1">
        <f>ABS(IK_diagnostics_degrees__3[[#This Row],[Column13]]-M216)</f>
        <v>1.7436400000000001</v>
      </c>
      <c r="AJ217" s="1">
        <f>ABS(IK_diagnostics_degrees__3[[#This Row],[Column14]]-N216)</f>
        <v>6.5664E-2</v>
      </c>
      <c r="AK217" s="1">
        <f>ABS(IK_diagnostics_degrees__3[[#This Row],[Column15]]-O216)</f>
        <v>0.36956699999999998</v>
      </c>
      <c r="AL217" s="1">
        <f>ABS(IK_diagnostics_degrees__3[[#This Row],[Column16]]-P216)</f>
        <v>1.0325280000000001E-2</v>
      </c>
      <c r="AM217" s="1">
        <f>ABS(IK_diagnostics_degrees__3[[#This Row],[Column17]]-Q216)</f>
        <v>1.6160999999999998E-2</v>
      </c>
      <c r="AN217" s="1">
        <f>ABS(IK_diagnostics_degrees__3[[#This Row],[Column18]]-R216)</f>
        <v>8.9379999999999793E-2</v>
      </c>
      <c r="AO217" s="1">
        <f>ABS(IK_diagnostics_degrees__3[[#This Row],[Column19]]-S216)</f>
        <v>1.46915E-3</v>
      </c>
      <c r="AP217" s="1">
        <f>ABS(IK_diagnostics_degrees__3[[#This Row],[Column20]]-T216)</f>
        <v>0.66889299999999996</v>
      </c>
      <c r="AQ217" s="1">
        <f>ABS(IK_diagnostics_degrees__3[[#This Row],[Column21]]-U216)</f>
        <v>0.43995500000000004</v>
      </c>
    </row>
    <row r="218" spans="1:43" x14ac:dyDescent="0.25">
      <c r="A218" s="1" t="s">
        <v>22</v>
      </c>
      <c r="B218" s="1">
        <v>1.5672999999999999</v>
      </c>
      <c r="C218" s="1">
        <v>2.2872300000000002E-2</v>
      </c>
      <c r="D218" s="2">
        <v>2.3853700000000002E-5</v>
      </c>
      <c r="E218" s="1">
        <v>1.31396</v>
      </c>
      <c r="F218" s="1">
        <v>0.102765</v>
      </c>
      <c r="G218" s="1">
        <v>0.46354400000000001</v>
      </c>
      <c r="H218" s="1">
        <v>1.8348899999999999</v>
      </c>
      <c r="I218" s="1">
        <v>1.2248600000000001</v>
      </c>
      <c r="J218" s="1">
        <v>0.51292199999999999</v>
      </c>
      <c r="K218" s="1">
        <v>1.70865</v>
      </c>
      <c r="L218" s="1">
        <v>0.103217</v>
      </c>
      <c r="M218" s="1">
        <v>1.3111299999999999</v>
      </c>
      <c r="N218" s="1" t="s">
        <v>22</v>
      </c>
      <c r="O218" s="1">
        <v>0.58993499999999999</v>
      </c>
      <c r="P218" s="1">
        <v>1.9254899999999998E-2</v>
      </c>
      <c r="Q218" s="1">
        <v>3.9795299999999999E-2</v>
      </c>
      <c r="R218" s="1">
        <v>1.87984</v>
      </c>
      <c r="S218" s="1" t="s">
        <v>22</v>
      </c>
      <c r="T218" s="1">
        <v>0.82435700000000001</v>
      </c>
      <c r="U218" s="1">
        <v>0.48180600000000001</v>
      </c>
      <c r="V218" s="1" t="s">
        <v>23</v>
      </c>
      <c r="W218" s="1">
        <f>ABS(IK_diagnostics_degrees__3[[#This Row],[Column1]]-A217)</f>
        <v>0</v>
      </c>
      <c r="X218" s="1">
        <f>ABS(IK_diagnostics_degrees__3[[#This Row],[Column2]]-B217)</f>
        <v>4.5230000000000103E-2</v>
      </c>
      <c r="Y218" s="1">
        <f>ABS(IK_diagnostics_degrees__3[[#This Row],[Column3]]-C217)</f>
        <v>2.2872300000000002E-2</v>
      </c>
      <c r="Z218" s="1">
        <f>ABS(IK_diagnostics_degrees__3[[#This Row],[Column4]]-D217)</f>
        <v>2.3853700000000002E-5</v>
      </c>
      <c r="AA218" s="1">
        <f>ABS(IK_diagnostics_degrees__3[[#This Row],[Column5]]-E217)</f>
        <v>1.2450000000000072E-2</v>
      </c>
      <c r="AB218" s="1">
        <f>ABS(IK_diagnostics_degrees__3[[#This Row],[Column6]]-F217)</f>
        <v>0.102765</v>
      </c>
      <c r="AC218" s="1">
        <f>ABS(IK_diagnostics_degrees__3[[#This Row],[Column7]]-G217)</f>
        <v>5.9615000000000029E-2</v>
      </c>
      <c r="AD218" s="1">
        <f>ABS(IK_diagnostics_degrees__3[[#This Row],[Column8]]-H217)</f>
        <v>8.1030000000000157E-2</v>
      </c>
      <c r="AE218" s="1">
        <f>ABS(IK_diagnostics_degrees__3[[#This Row],[Column9]]-I217)</f>
        <v>3.2590000000000119E-2</v>
      </c>
      <c r="AF218" s="1">
        <f>ABS(IK_diagnostics_degrees__3[[#This Row],[Column10]]-J217)</f>
        <v>8.6225999999999969E-2</v>
      </c>
      <c r="AG218" s="1">
        <f>ABS(IK_diagnostics_degrees__3[[#This Row],[Column11]]-K217)</f>
        <v>1.8000000000006899E-4</v>
      </c>
      <c r="AH218" s="1">
        <f>ABS(IK_diagnostics_degrees__3[[#This Row],[Column12]]-L217)</f>
        <v>0.10232690500000001</v>
      </c>
      <c r="AI218" s="1">
        <f>ABS(IK_diagnostics_degrees__3[[#This Row],[Column13]]-M217)</f>
        <v>1.3111299999999999</v>
      </c>
      <c r="AJ218" s="1">
        <f>ABS(IK_diagnostics_degrees__3[[#This Row],[Column14]]-N217)</f>
        <v>0</v>
      </c>
      <c r="AK218" s="1">
        <f>ABS(IK_diagnostics_degrees__3[[#This Row],[Column15]]-O217)</f>
        <v>0.31141399999999997</v>
      </c>
      <c r="AL218" s="1">
        <f>ABS(IK_diagnostics_degrees__3[[#This Row],[Column16]]-P217)</f>
        <v>1.0890579999999999E-2</v>
      </c>
      <c r="AM218" s="1">
        <f>ABS(IK_diagnostics_degrees__3[[#This Row],[Column17]]-Q217)</f>
        <v>3.9795299999999999E-2</v>
      </c>
      <c r="AN218" s="1">
        <f>ABS(IK_diagnostics_degrees__3[[#This Row],[Column18]]-R217)</f>
        <v>0.12816000000000005</v>
      </c>
      <c r="AO218" s="1">
        <f>ABS(IK_diagnostics_degrees__3[[#This Row],[Column19]]-S217)</f>
        <v>1.46915E-3</v>
      </c>
      <c r="AP218" s="1">
        <f>ABS(IK_diagnostics_degrees__3[[#This Row],[Column20]]-T217)</f>
        <v>0.82435700000000001</v>
      </c>
      <c r="AQ218" s="1">
        <f>ABS(IK_diagnostics_degrees__3[[#This Row],[Column21]]-U217)</f>
        <v>0.26053100000000001</v>
      </c>
    </row>
    <row r="219" spans="1:43" x14ac:dyDescent="0.25">
      <c r="A219" s="1" t="s">
        <v>22</v>
      </c>
      <c r="B219" s="1">
        <v>1.6032900000000001</v>
      </c>
      <c r="C219" s="1">
        <v>3.1330299999999998E-2</v>
      </c>
      <c r="D219" s="2">
        <v>1.0676899999999999E-6</v>
      </c>
      <c r="E219" s="1">
        <v>1.2428399999999999</v>
      </c>
      <c r="F219" s="1">
        <v>9.2080599999999999E-2</v>
      </c>
      <c r="G219" s="1">
        <v>0.459816</v>
      </c>
      <c r="H219" s="1">
        <v>1.84311</v>
      </c>
      <c r="I219" s="1">
        <v>1.23627</v>
      </c>
      <c r="J219" s="1">
        <v>0.51652600000000004</v>
      </c>
      <c r="K219" s="1">
        <v>1.70523</v>
      </c>
      <c r="L219" s="1">
        <v>0.10741199999999999</v>
      </c>
      <c r="M219" s="1">
        <v>1.31595</v>
      </c>
      <c r="N219" s="1" t="s">
        <v>22</v>
      </c>
      <c r="O219" s="1">
        <v>0.56519600000000003</v>
      </c>
      <c r="P219" s="1">
        <v>1.8842000000000001E-2</v>
      </c>
      <c r="Q219" s="1">
        <v>4.5230399999999997E-2</v>
      </c>
      <c r="R219" s="1">
        <v>1.88931</v>
      </c>
      <c r="S219" s="1" t="s">
        <v>22</v>
      </c>
      <c r="T219" s="1">
        <v>0.83876499999999998</v>
      </c>
      <c r="U219" s="1">
        <v>0.46815299999999999</v>
      </c>
      <c r="V219" s="1" t="s">
        <v>23</v>
      </c>
      <c r="W219" s="1">
        <f>ABS(IK_diagnostics_degrees__3[[#This Row],[Column1]]-A218)</f>
        <v>0</v>
      </c>
      <c r="X219" s="1">
        <f>ABS(IK_diagnostics_degrees__3[[#This Row],[Column2]]-B218)</f>
        <v>3.5990000000000189E-2</v>
      </c>
      <c r="Y219" s="1">
        <f>ABS(IK_diagnostics_degrees__3[[#This Row],[Column3]]-C218)</f>
        <v>8.4579999999999968E-3</v>
      </c>
      <c r="Z219" s="1">
        <f>ABS(IK_diagnostics_degrees__3[[#This Row],[Column4]]-D218)</f>
        <v>2.2786010000000002E-5</v>
      </c>
      <c r="AA219" s="1">
        <f>ABS(IK_diagnostics_degrees__3[[#This Row],[Column5]]-E218)</f>
        <v>7.1120000000000072E-2</v>
      </c>
      <c r="AB219" s="1">
        <f>ABS(IK_diagnostics_degrees__3[[#This Row],[Column6]]-F218)</f>
        <v>1.0684399999999997E-2</v>
      </c>
      <c r="AC219" s="1">
        <f>ABS(IK_diagnostics_degrees__3[[#This Row],[Column7]]-G218)</f>
        <v>3.7280000000000091E-3</v>
      </c>
      <c r="AD219" s="1">
        <f>ABS(IK_diagnostics_degrees__3[[#This Row],[Column8]]-H218)</f>
        <v>8.2200000000001161E-3</v>
      </c>
      <c r="AE219" s="1">
        <f>ABS(IK_diagnostics_degrees__3[[#This Row],[Column9]]-I218)</f>
        <v>1.140999999999992E-2</v>
      </c>
      <c r="AF219" s="1">
        <f>ABS(IK_diagnostics_degrees__3[[#This Row],[Column10]]-J218)</f>
        <v>3.6040000000000516E-3</v>
      </c>
      <c r="AG219" s="1">
        <f>ABS(IK_diagnostics_degrees__3[[#This Row],[Column11]]-K218)</f>
        <v>3.4199999999999786E-3</v>
      </c>
      <c r="AH219" s="1">
        <f>ABS(IK_diagnostics_degrees__3[[#This Row],[Column12]]-L218)</f>
        <v>4.1949999999999904E-3</v>
      </c>
      <c r="AI219" s="1">
        <f>ABS(IK_diagnostics_degrees__3[[#This Row],[Column13]]-M218)</f>
        <v>4.8200000000000465E-3</v>
      </c>
      <c r="AJ219" s="1">
        <f>ABS(IK_diagnostics_degrees__3[[#This Row],[Column14]]-N218)</f>
        <v>0</v>
      </c>
      <c r="AK219" s="1">
        <f>ABS(IK_diagnostics_degrees__3[[#This Row],[Column15]]-O218)</f>
        <v>2.4738999999999955E-2</v>
      </c>
      <c r="AL219" s="1">
        <f>ABS(IK_diagnostics_degrees__3[[#This Row],[Column16]]-P218)</f>
        <v>4.128999999999973E-4</v>
      </c>
      <c r="AM219" s="1">
        <f>ABS(IK_diagnostics_degrees__3[[#This Row],[Column17]]-Q218)</f>
        <v>5.4350999999999983E-3</v>
      </c>
      <c r="AN219" s="1">
        <f>ABS(IK_diagnostics_degrees__3[[#This Row],[Column18]]-R218)</f>
        <v>9.4700000000000895E-3</v>
      </c>
      <c r="AO219" s="1">
        <f>ABS(IK_diagnostics_degrees__3[[#This Row],[Column19]]-S218)</f>
        <v>0</v>
      </c>
      <c r="AP219" s="1">
        <f>ABS(IK_diagnostics_degrees__3[[#This Row],[Column20]]-T218)</f>
        <v>1.4407999999999976E-2</v>
      </c>
      <c r="AQ219" s="1">
        <f>ABS(IK_diagnostics_degrees__3[[#This Row],[Column21]]-U218)</f>
        <v>1.3653000000000026E-2</v>
      </c>
    </row>
    <row r="220" spans="1:43" x14ac:dyDescent="0.25">
      <c r="A220" s="2">
        <v>2.1404400000000001E-5</v>
      </c>
      <c r="B220" s="1">
        <v>1.5845899999999999</v>
      </c>
      <c r="C220" s="1" t="s">
        <v>22</v>
      </c>
      <c r="D220" s="1" t="s">
        <v>22</v>
      </c>
      <c r="E220" s="1">
        <v>1.53634</v>
      </c>
      <c r="F220" s="1">
        <v>3.01293E-3</v>
      </c>
      <c r="G220" s="1">
        <v>1.08562</v>
      </c>
      <c r="H220" s="1">
        <v>1.71641</v>
      </c>
      <c r="I220" s="1">
        <v>0.78985799999999995</v>
      </c>
      <c r="J220" s="1" t="s">
        <v>22</v>
      </c>
      <c r="K220" s="1">
        <v>1.61605</v>
      </c>
      <c r="L220" s="1">
        <v>0.32661600000000002</v>
      </c>
      <c r="M220" s="1">
        <v>0.92833200000000005</v>
      </c>
      <c r="N220" s="1" t="s">
        <v>22</v>
      </c>
      <c r="O220" s="1">
        <v>0.65949999999999998</v>
      </c>
      <c r="P220" s="1">
        <v>0.14494899999999999</v>
      </c>
      <c r="Q220" s="1">
        <v>0.259127</v>
      </c>
      <c r="R220" s="1">
        <v>1.90788</v>
      </c>
      <c r="S220" s="1">
        <v>4.9802199999999996E-3</v>
      </c>
      <c r="T220" s="1" t="s">
        <v>22</v>
      </c>
      <c r="U220" s="1">
        <v>1.1093999999999999</v>
      </c>
      <c r="V220" s="1" t="s">
        <v>23</v>
      </c>
      <c r="W220" s="1">
        <f>ABS(IK_diagnostics_degrees__3[[#This Row],[Column1]]-A219)</f>
        <v>2.1404400000000001E-5</v>
      </c>
      <c r="X220" s="1">
        <f>ABS(IK_diagnostics_degrees__3[[#This Row],[Column2]]-B219)</f>
        <v>1.8700000000000161E-2</v>
      </c>
      <c r="Y220" s="1">
        <f>ABS(IK_diagnostics_degrees__3[[#This Row],[Column3]]-C219)</f>
        <v>3.1330299999999998E-2</v>
      </c>
      <c r="Z220" s="1">
        <f>ABS(IK_diagnostics_degrees__3[[#This Row],[Column4]]-D219)</f>
        <v>1.0676899999999999E-6</v>
      </c>
      <c r="AA220" s="1">
        <f>ABS(IK_diagnostics_degrees__3[[#This Row],[Column5]]-E219)</f>
        <v>0.29350000000000009</v>
      </c>
      <c r="AB220" s="1">
        <f>ABS(IK_diagnostics_degrees__3[[#This Row],[Column6]]-F219)</f>
        <v>8.9067670000000002E-2</v>
      </c>
      <c r="AC220" s="1">
        <f>ABS(IK_diagnostics_degrees__3[[#This Row],[Column7]]-G219)</f>
        <v>0.62580400000000003</v>
      </c>
      <c r="AD220" s="1">
        <f>ABS(IK_diagnostics_degrees__3[[#This Row],[Column8]]-H219)</f>
        <v>0.12670000000000003</v>
      </c>
      <c r="AE220" s="1">
        <f>ABS(IK_diagnostics_degrees__3[[#This Row],[Column9]]-I219)</f>
        <v>0.44641200000000003</v>
      </c>
      <c r="AF220" s="1">
        <f>ABS(IK_diagnostics_degrees__3[[#This Row],[Column10]]-J219)</f>
        <v>0.51652600000000004</v>
      </c>
      <c r="AG220" s="1">
        <f>ABS(IK_diagnostics_degrees__3[[#This Row],[Column11]]-K219)</f>
        <v>8.9180000000000037E-2</v>
      </c>
      <c r="AH220" s="1">
        <f>ABS(IK_diagnostics_degrees__3[[#This Row],[Column12]]-L219)</f>
        <v>0.21920400000000001</v>
      </c>
      <c r="AI220" s="1">
        <f>ABS(IK_diagnostics_degrees__3[[#This Row],[Column13]]-M219)</f>
        <v>0.38761799999999991</v>
      </c>
      <c r="AJ220" s="1">
        <f>ABS(IK_diagnostics_degrees__3[[#This Row],[Column14]]-N219)</f>
        <v>0</v>
      </c>
      <c r="AK220" s="1">
        <f>ABS(IK_diagnostics_degrees__3[[#This Row],[Column15]]-O219)</f>
        <v>9.4303999999999943E-2</v>
      </c>
      <c r="AL220" s="1">
        <f>ABS(IK_diagnostics_degrees__3[[#This Row],[Column16]]-P219)</f>
        <v>0.126107</v>
      </c>
      <c r="AM220" s="1">
        <f>ABS(IK_diagnostics_degrees__3[[#This Row],[Column17]]-Q219)</f>
        <v>0.21389659999999999</v>
      </c>
      <c r="AN220" s="1">
        <f>ABS(IK_diagnostics_degrees__3[[#This Row],[Column18]]-R219)</f>
        <v>1.8569999999999975E-2</v>
      </c>
      <c r="AO220" s="1">
        <f>ABS(IK_diagnostics_degrees__3[[#This Row],[Column19]]-S219)</f>
        <v>4.9802199999999996E-3</v>
      </c>
      <c r="AP220" s="1">
        <f>ABS(IK_diagnostics_degrees__3[[#This Row],[Column20]]-T219)</f>
        <v>0.83876499999999998</v>
      </c>
      <c r="AQ220" s="1">
        <f>ABS(IK_diagnostics_degrees__3[[#This Row],[Column21]]-U219)</f>
        <v>0.6412469999999999</v>
      </c>
    </row>
    <row r="221" spans="1:43" x14ac:dyDescent="0.25">
      <c r="A221" s="1">
        <v>0.32748899999999997</v>
      </c>
      <c r="B221" s="1">
        <v>1.53538</v>
      </c>
      <c r="C221" s="1" t="s">
        <v>22</v>
      </c>
      <c r="D221" s="1" t="s">
        <v>22</v>
      </c>
      <c r="E221" s="1">
        <v>1.6064400000000001</v>
      </c>
      <c r="F221" s="2">
        <v>4.5615200000000003E-5</v>
      </c>
      <c r="G221" s="1">
        <v>1.4118299999999999</v>
      </c>
      <c r="H221" s="1">
        <v>1.87392</v>
      </c>
      <c r="I221" s="1">
        <v>0.98461500000000002</v>
      </c>
      <c r="J221" s="1">
        <v>1.8544499999999998E-2</v>
      </c>
      <c r="K221" s="1">
        <v>1.57636</v>
      </c>
      <c r="L221" s="1">
        <v>0.34441699999999997</v>
      </c>
      <c r="M221" s="1">
        <v>1.6103099999999999</v>
      </c>
      <c r="N221" s="1" t="s">
        <v>22</v>
      </c>
      <c r="O221" s="1">
        <v>0.68727199999999999</v>
      </c>
      <c r="P221" s="1">
        <v>0.26476100000000002</v>
      </c>
      <c r="Q221" s="1">
        <v>0.34459800000000002</v>
      </c>
      <c r="R221" s="1">
        <v>2.0375000000000001</v>
      </c>
      <c r="S221" s="1" t="s">
        <v>22</v>
      </c>
      <c r="T221" s="1">
        <v>0.530165</v>
      </c>
      <c r="U221" s="1">
        <v>0.81491400000000003</v>
      </c>
      <c r="V221" s="1" t="s">
        <v>23</v>
      </c>
      <c r="W221" s="1">
        <f>ABS(IK_diagnostics_degrees__3[[#This Row],[Column1]]-A220)</f>
        <v>0.32746759559999999</v>
      </c>
      <c r="X221" s="1">
        <f>ABS(IK_diagnostics_degrees__3[[#This Row],[Column2]]-B220)</f>
        <v>4.9209999999999976E-2</v>
      </c>
      <c r="Y221" s="1">
        <f>ABS(IK_diagnostics_degrees__3[[#This Row],[Column3]]-C220)</f>
        <v>0</v>
      </c>
      <c r="Z221" s="1">
        <f>ABS(IK_diagnostics_degrees__3[[#This Row],[Column4]]-D220)</f>
        <v>0</v>
      </c>
      <c r="AA221" s="1">
        <f>ABS(IK_diagnostics_degrees__3[[#This Row],[Column5]]-E220)</f>
        <v>7.0100000000000051E-2</v>
      </c>
      <c r="AB221" s="1">
        <f>ABS(IK_diagnostics_degrees__3[[#This Row],[Column6]]-F220)</f>
        <v>2.9673147999999998E-3</v>
      </c>
      <c r="AC221" s="1">
        <f>ABS(IK_diagnostics_degrees__3[[#This Row],[Column7]]-G220)</f>
        <v>0.32620999999999989</v>
      </c>
      <c r="AD221" s="1">
        <f>ABS(IK_diagnostics_degrees__3[[#This Row],[Column8]]-H220)</f>
        <v>0.15751000000000004</v>
      </c>
      <c r="AE221" s="1">
        <f>ABS(IK_diagnostics_degrees__3[[#This Row],[Column9]]-I220)</f>
        <v>0.19475700000000007</v>
      </c>
      <c r="AF221" s="1">
        <f>ABS(IK_diagnostics_degrees__3[[#This Row],[Column10]]-J220)</f>
        <v>1.8544499999999998E-2</v>
      </c>
      <c r="AG221" s="1">
        <f>ABS(IK_diagnostics_degrees__3[[#This Row],[Column11]]-K220)</f>
        <v>3.9690000000000003E-2</v>
      </c>
      <c r="AH221" s="1">
        <f>ABS(IK_diagnostics_degrees__3[[#This Row],[Column12]]-L220)</f>
        <v>1.7800999999999956E-2</v>
      </c>
      <c r="AI221" s="1">
        <f>ABS(IK_diagnostics_degrees__3[[#This Row],[Column13]]-M220)</f>
        <v>0.68197799999999986</v>
      </c>
      <c r="AJ221" s="1">
        <f>ABS(IK_diagnostics_degrees__3[[#This Row],[Column14]]-N220)</f>
        <v>0</v>
      </c>
      <c r="AK221" s="1">
        <f>ABS(IK_diagnostics_degrees__3[[#This Row],[Column15]]-O220)</f>
        <v>2.7772000000000019E-2</v>
      </c>
      <c r="AL221" s="1">
        <f>ABS(IK_diagnostics_degrees__3[[#This Row],[Column16]]-P220)</f>
        <v>0.11981200000000003</v>
      </c>
      <c r="AM221" s="1">
        <f>ABS(IK_diagnostics_degrees__3[[#This Row],[Column17]]-Q220)</f>
        <v>8.5471000000000019E-2</v>
      </c>
      <c r="AN221" s="1">
        <f>ABS(IK_diagnostics_degrees__3[[#This Row],[Column18]]-R220)</f>
        <v>0.12962000000000007</v>
      </c>
      <c r="AO221" s="1">
        <f>ABS(IK_diagnostics_degrees__3[[#This Row],[Column19]]-S220)</f>
        <v>4.9802199999999996E-3</v>
      </c>
      <c r="AP221" s="1">
        <f>ABS(IK_diagnostics_degrees__3[[#This Row],[Column20]]-T220)</f>
        <v>0.530165</v>
      </c>
      <c r="AQ221" s="1">
        <f>ABS(IK_diagnostics_degrees__3[[#This Row],[Column21]]-U220)</f>
        <v>0.29448599999999991</v>
      </c>
    </row>
    <row r="222" spans="1:43" x14ac:dyDescent="0.25">
      <c r="A222" s="1" t="s">
        <v>22</v>
      </c>
      <c r="B222" s="1">
        <v>1.57795</v>
      </c>
      <c r="C222" s="1">
        <v>2.4579799999999999E-2</v>
      </c>
      <c r="D222" s="1">
        <v>0.17596800000000001</v>
      </c>
      <c r="E222" s="1">
        <v>1.33047</v>
      </c>
      <c r="F222" s="1">
        <v>6.0558799999999996E-3</v>
      </c>
      <c r="G222" s="1">
        <v>0.88718699999999995</v>
      </c>
      <c r="H222" s="1">
        <v>1.7974600000000001</v>
      </c>
      <c r="I222" s="1">
        <v>0.92962100000000003</v>
      </c>
      <c r="J222" s="1">
        <v>0.38189000000000001</v>
      </c>
      <c r="K222" s="1">
        <v>1.89469</v>
      </c>
      <c r="L222" s="1">
        <v>5.3470200000000002E-2</v>
      </c>
      <c r="M222" s="1">
        <v>1.5323599999999999</v>
      </c>
      <c r="N222" s="1">
        <v>0.88507000000000002</v>
      </c>
      <c r="O222" s="1">
        <v>1.07528</v>
      </c>
      <c r="P222" s="1" t="s">
        <v>22</v>
      </c>
      <c r="Q222" s="1">
        <v>1.8182299999999998E-2</v>
      </c>
      <c r="R222" s="1">
        <v>2.09043</v>
      </c>
      <c r="S222" s="1">
        <v>9.2339699999999993E-3</v>
      </c>
      <c r="T222" s="1">
        <v>7.6156900000000003E-4</v>
      </c>
      <c r="U222" s="1">
        <v>1.3182400000000001</v>
      </c>
      <c r="V222" s="1" t="s">
        <v>23</v>
      </c>
      <c r="W222" s="1">
        <f>ABS(IK_diagnostics_degrees__3[[#This Row],[Column1]]-A221)</f>
        <v>0.32748899999999997</v>
      </c>
      <c r="X222" s="1">
        <f>ABS(IK_diagnostics_degrees__3[[#This Row],[Column2]]-B221)</f>
        <v>4.2569999999999997E-2</v>
      </c>
      <c r="Y222" s="1">
        <f>ABS(IK_diagnostics_degrees__3[[#This Row],[Column3]]-C221)</f>
        <v>2.4579799999999999E-2</v>
      </c>
      <c r="Z222" s="1">
        <f>ABS(IK_diagnostics_degrees__3[[#This Row],[Column4]]-D221)</f>
        <v>0.17596800000000001</v>
      </c>
      <c r="AA222" s="1">
        <f>ABS(IK_diagnostics_degrees__3[[#This Row],[Column5]]-E221)</f>
        <v>0.27597000000000005</v>
      </c>
      <c r="AB222" s="1">
        <f>ABS(IK_diagnostics_degrees__3[[#This Row],[Column6]]-F221)</f>
        <v>6.0102647999999998E-3</v>
      </c>
      <c r="AC222" s="1">
        <f>ABS(IK_diagnostics_degrees__3[[#This Row],[Column7]]-G221)</f>
        <v>0.52464299999999997</v>
      </c>
      <c r="AD222" s="1">
        <f>ABS(IK_diagnostics_degrees__3[[#This Row],[Column8]]-H221)</f>
        <v>7.6459999999999972E-2</v>
      </c>
      <c r="AE222" s="1">
        <f>ABS(IK_diagnostics_degrees__3[[#This Row],[Column9]]-I221)</f>
        <v>5.4993999999999987E-2</v>
      </c>
      <c r="AF222" s="1">
        <f>ABS(IK_diagnostics_degrees__3[[#This Row],[Column10]]-J221)</f>
        <v>0.36334549999999999</v>
      </c>
      <c r="AG222" s="1">
        <f>ABS(IK_diagnostics_degrees__3[[#This Row],[Column11]]-K221)</f>
        <v>0.31833</v>
      </c>
      <c r="AH222" s="1">
        <f>ABS(IK_diagnostics_degrees__3[[#This Row],[Column12]]-L221)</f>
        <v>0.29094679999999995</v>
      </c>
      <c r="AI222" s="1">
        <f>ABS(IK_diagnostics_degrees__3[[#This Row],[Column13]]-M221)</f>
        <v>7.7949999999999964E-2</v>
      </c>
      <c r="AJ222" s="1">
        <f>ABS(IK_diagnostics_degrees__3[[#This Row],[Column14]]-N221)</f>
        <v>0.88507000000000002</v>
      </c>
      <c r="AK222" s="1">
        <f>ABS(IK_diagnostics_degrees__3[[#This Row],[Column15]]-O221)</f>
        <v>0.38800800000000002</v>
      </c>
      <c r="AL222" s="1">
        <f>ABS(IK_diagnostics_degrees__3[[#This Row],[Column16]]-P221)</f>
        <v>0.26476100000000002</v>
      </c>
      <c r="AM222" s="1">
        <f>ABS(IK_diagnostics_degrees__3[[#This Row],[Column17]]-Q221)</f>
        <v>0.32641570000000003</v>
      </c>
      <c r="AN222" s="1">
        <f>ABS(IK_diagnostics_degrees__3[[#This Row],[Column18]]-R221)</f>
        <v>5.2929999999999922E-2</v>
      </c>
      <c r="AO222" s="1">
        <f>ABS(IK_diagnostics_degrees__3[[#This Row],[Column19]]-S221)</f>
        <v>9.2339699999999993E-3</v>
      </c>
      <c r="AP222" s="1">
        <f>ABS(IK_diagnostics_degrees__3[[#This Row],[Column20]]-T221)</f>
        <v>0.52940343099999998</v>
      </c>
      <c r="AQ222" s="1">
        <f>ABS(IK_diagnostics_degrees__3[[#This Row],[Column21]]-U221)</f>
        <v>0.50332600000000005</v>
      </c>
    </row>
    <row r="223" spans="1:43" x14ac:dyDescent="0.25">
      <c r="A223" s="1">
        <v>0.12507699999999999</v>
      </c>
      <c r="B223" s="1">
        <v>1.49013</v>
      </c>
      <c r="C223" s="1">
        <v>0.364842</v>
      </c>
      <c r="D223" s="1">
        <v>0.140371</v>
      </c>
      <c r="E223" s="1">
        <v>1.27277</v>
      </c>
      <c r="F223" s="1">
        <v>2.12187E-2</v>
      </c>
      <c r="G223" s="1">
        <v>0.93966799999999995</v>
      </c>
      <c r="H223" s="1">
        <v>1.7929299999999999</v>
      </c>
      <c r="I223" s="1">
        <v>1.71454</v>
      </c>
      <c r="J223" s="1">
        <v>0.531138</v>
      </c>
      <c r="K223" s="1">
        <v>1.9327000000000001</v>
      </c>
      <c r="L223" s="1">
        <v>2.5818299999999999E-2</v>
      </c>
      <c r="M223" s="1">
        <v>1.9330499999999999</v>
      </c>
      <c r="N223" s="1">
        <v>0.93722300000000003</v>
      </c>
      <c r="O223" s="1">
        <v>1.1279300000000001</v>
      </c>
      <c r="P223" s="1" t="s">
        <v>22</v>
      </c>
      <c r="Q223" s="1">
        <v>0.14585999999999999</v>
      </c>
      <c r="R223" s="1">
        <v>2.1232700000000002</v>
      </c>
      <c r="S223" s="1">
        <v>5.9396299999999998E-4</v>
      </c>
      <c r="T223" s="1" t="s">
        <v>22</v>
      </c>
      <c r="U223" s="1">
        <v>0.78059100000000003</v>
      </c>
      <c r="V223" s="1" t="s">
        <v>23</v>
      </c>
      <c r="W223" s="1">
        <f>ABS(IK_diagnostics_degrees__3[[#This Row],[Column1]]-A222)</f>
        <v>0.12507699999999999</v>
      </c>
      <c r="X223" s="1">
        <f>ABS(IK_diagnostics_degrees__3[[#This Row],[Column2]]-B222)</f>
        <v>8.7820000000000009E-2</v>
      </c>
      <c r="Y223" s="1">
        <f>ABS(IK_diagnostics_degrees__3[[#This Row],[Column3]]-C222)</f>
        <v>0.34026220000000001</v>
      </c>
      <c r="Z223" s="1">
        <f>ABS(IK_diagnostics_degrees__3[[#This Row],[Column4]]-D222)</f>
        <v>3.5597000000000018E-2</v>
      </c>
      <c r="AA223" s="1">
        <f>ABS(IK_diagnostics_degrees__3[[#This Row],[Column5]]-E222)</f>
        <v>5.7700000000000085E-2</v>
      </c>
      <c r="AB223" s="1">
        <f>ABS(IK_diagnostics_degrees__3[[#This Row],[Column6]]-F222)</f>
        <v>1.516282E-2</v>
      </c>
      <c r="AC223" s="1">
        <f>ABS(IK_diagnostics_degrees__3[[#This Row],[Column7]]-G222)</f>
        <v>5.2481E-2</v>
      </c>
      <c r="AD223" s="1">
        <f>ABS(IK_diagnostics_degrees__3[[#This Row],[Column8]]-H222)</f>
        <v>4.530000000000145E-3</v>
      </c>
      <c r="AE223" s="1">
        <f>ABS(IK_diagnostics_degrees__3[[#This Row],[Column9]]-I222)</f>
        <v>0.78491899999999992</v>
      </c>
      <c r="AF223" s="1">
        <f>ABS(IK_diagnostics_degrees__3[[#This Row],[Column10]]-J222)</f>
        <v>0.14924799999999999</v>
      </c>
      <c r="AG223" s="1">
        <f>ABS(IK_diagnostics_degrees__3[[#This Row],[Column11]]-K222)</f>
        <v>3.8010000000000099E-2</v>
      </c>
      <c r="AH223" s="1">
        <f>ABS(IK_diagnostics_degrees__3[[#This Row],[Column12]]-L222)</f>
        <v>2.7651900000000004E-2</v>
      </c>
      <c r="AI223" s="1">
        <f>ABS(IK_diagnostics_degrees__3[[#This Row],[Column13]]-M222)</f>
        <v>0.40068999999999999</v>
      </c>
      <c r="AJ223" s="1">
        <f>ABS(IK_diagnostics_degrees__3[[#This Row],[Column14]]-N222)</f>
        <v>5.2153000000000005E-2</v>
      </c>
      <c r="AK223" s="1">
        <f>ABS(IK_diagnostics_degrees__3[[#This Row],[Column15]]-O222)</f>
        <v>5.2650000000000086E-2</v>
      </c>
      <c r="AL223" s="1">
        <f>ABS(IK_diagnostics_degrees__3[[#This Row],[Column16]]-P222)</f>
        <v>0</v>
      </c>
      <c r="AM223" s="1">
        <f>ABS(IK_diagnostics_degrees__3[[#This Row],[Column17]]-Q222)</f>
        <v>0.12767770000000001</v>
      </c>
      <c r="AN223" s="1">
        <f>ABS(IK_diagnostics_degrees__3[[#This Row],[Column18]]-R222)</f>
        <v>3.2840000000000202E-2</v>
      </c>
      <c r="AO223" s="1">
        <f>ABS(IK_diagnostics_degrees__3[[#This Row],[Column19]]-S222)</f>
        <v>8.6400069999999999E-3</v>
      </c>
      <c r="AP223" s="1">
        <f>ABS(IK_diagnostics_degrees__3[[#This Row],[Column20]]-T222)</f>
        <v>7.6156900000000003E-4</v>
      </c>
      <c r="AQ223" s="1">
        <f>ABS(IK_diagnostics_degrees__3[[#This Row],[Column21]]-U222)</f>
        <v>0.53764900000000004</v>
      </c>
    </row>
    <row r="224" spans="1:43" x14ac:dyDescent="0.25">
      <c r="A224" s="1">
        <v>0.10771</v>
      </c>
      <c r="B224" s="1">
        <v>1.5184500000000001</v>
      </c>
      <c r="C224" s="1">
        <v>0.44310699999999997</v>
      </c>
      <c r="D224" s="1">
        <v>0.127161</v>
      </c>
      <c r="E224" s="1">
        <v>1.1997100000000001</v>
      </c>
      <c r="F224" s="1">
        <v>1.9858199999999999E-2</v>
      </c>
      <c r="G224" s="1">
        <v>0.98943199999999998</v>
      </c>
      <c r="H224" s="1">
        <v>1.84659</v>
      </c>
      <c r="I224" s="1">
        <v>1.72285</v>
      </c>
      <c r="J224" s="1">
        <v>0.51611799999999997</v>
      </c>
      <c r="K224" s="1">
        <v>1.9319599999999999</v>
      </c>
      <c r="L224" s="1">
        <v>3.69226E-2</v>
      </c>
      <c r="M224" s="1">
        <v>1.9401299999999999</v>
      </c>
      <c r="N224" s="1">
        <v>0.83137700000000003</v>
      </c>
      <c r="O224" s="1">
        <v>1.1268199999999999</v>
      </c>
      <c r="P224" s="1" t="s">
        <v>22</v>
      </c>
      <c r="Q224" s="1">
        <v>0.133074</v>
      </c>
      <c r="R224" s="1">
        <v>2.0186600000000001</v>
      </c>
      <c r="S224" s="1">
        <v>5.1493999999999997E-4</v>
      </c>
      <c r="T224" s="1" t="s">
        <v>22</v>
      </c>
      <c r="U224" s="1">
        <v>0.67814799999999997</v>
      </c>
      <c r="V224" s="1" t="s">
        <v>23</v>
      </c>
      <c r="W224" s="1">
        <f>ABS(IK_diagnostics_degrees__3[[#This Row],[Column1]]-A223)</f>
        <v>1.7366999999999994E-2</v>
      </c>
      <c r="X224" s="1">
        <f>ABS(IK_diagnostics_degrees__3[[#This Row],[Column2]]-B223)</f>
        <v>2.8320000000000123E-2</v>
      </c>
      <c r="Y224" s="1">
        <f>ABS(IK_diagnostics_degrees__3[[#This Row],[Column3]]-C223)</f>
        <v>7.8264999999999973E-2</v>
      </c>
      <c r="Z224" s="1">
        <f>ABS(IK_diagnostics_degrees__3[[#This Row],[Column4]]-D223)</f>
        <v>1.321E-2</v>
      </c>
      <c r="AA224" s="1">
        <f>ABS(IK_diagnostics_degrees__3[[#This Row],[Column5]]-E223)</f>
        <v>7.3059999999999903E-2</v>
      </c>
      <c r="AB224" s="1">
        <f>ABS(IK_diagnostics_degrees__3[[#This Row],[Column6]]-F223)</f>
        <v>1.3605000000000006E-3</v>
      </c>
      <c r="AC224" s="1">
        <f>ABS(IK_diagnostics_degrees__3[[#This Row],[Column7]]-G223)</f>
        <v>4.976400000000003E-2</v>
      </c>
      <c r="AD224" s="1">
        <f>ABS(IK_diagnostics_degrees__3[[#This Row],[Column8]]-H223)</f>
        <v>5.3660000000000041E-2</v>
      </c>
      <c r="AE224" s="1">
        <f>ABS(IK_diagnostics_degrees__3[[#This Row],[Column9]]-I223)</f>
        <v>8.3100000000000396E-3</v>
      </c>
      <c r="AF224" s="1">
        <f>ABS(IK_diagnostics_degrees__3[[#This Row],[Column10]]-J223)</f>
        <v>1.5020000000000033E-2</v>
      </c>
      <c r="AG224" s="1">
        <f>ABS(IK_diagnostics_degrees__3[[#This Row],[Column11]]-K223)</f>
        <v>7.4000000000018495E-4</v>
      </c>
      <c r="AH224" s="1">
        <f>ABS(IK_diagnostics_degrees__3[[#This Row],[Column12]]-L223)</f>
        <v>1.1104300000000001E-2</v>
      </c>
      <c r="AI224" s="1">
        <f>ABS(IK_diagnostics_degrees__3[[#This Row],[Column13]]-M223)</f>
        <v>7.0799999999999752E-3</v>
      </c>
      <c r="AJ224" s="1">
        <f>ABS(IK_diagnostics_degrees__3[[#This Row],[Column14]]-N223)</f>
        <v>0.105846</v>
      </c>
      <c r="AK224" s="1">
        <f>ABS(IK_diagnostics_degrees__3[[#This Row],[Column15]]-O223)</f>
        <v>1.1100000000001664E-3</v>
      </c>
      <c r="AL224" s="1">
        <f>ABS(IK_diagnostics_degrees__3[[#This Row],[Column16]]-P223)</f>
        <v>0</v>
      </c>
      <c r="AM224" s="1">
        <f>ABS(IK_diagnostics_degrees__3[[#This Row],[Column17]]-Q223)</f>
        <v>1.2785999999999992E-2</v>
      </c>
      <c r="AN224" s="1">
        <f>ABS(IK_diagnostics_degrees__3[[#This Row],[Column18]]-R223)</f>
        <v>0.10461000000000009</v>
      </c>
      <c r="AO224" s="1">
        <f>ABS(IK_diagnostics_degrees__3[[#This Row],[Column19]]-S223)</f>
        <v>7.9023000000000006E-5</v>
      </c>
      <c r="AP224" s="1">
        <f>ABS(IK_diagnostics_degrees__3[[#This Row],[Column20]]-T223)</f>
        <v>0</v>
      </c>
      <c r="AQ224" s="1">
        <f>ABS(IK_diagnostics_degrees__3[[#This Row],[Column21]]-U223)</f>
        <v>0.10244300000000006</v>
      </c>
    </row>
    <row r="225" spans="1:43" x14ac:dyDescent="0.25">
      <c r="A225" s="1">
        <v>0.11232200000000001</v>
      </c>
      <c r="B225" s="1">
        <v>1.5189699999999999</v>
      </c>
      <c r="C225" s="1">
        <v>0.44473800000000002</v>
      </c>
      <c r="D225" s="1">
        <v>0.118949</v>
      </c>
      <c r="E225" s="1">
        <v>1.1996100000000001</v>
      </c>
      <c r="F225" s="1">
        <v>1.9299299999999998E-2</v>
      </c>
      <c r="G225" s="1">
        <v>0.98912500000000003</v>
      </c>
      <c r="H225" s="1">
        <v>1.84901</v>
      </c>
      <c r="I225" s="1">
        <v>1.72644</v>
      </c>
      <c r="J225" s="1">
        <v>0.53303900000000004</v>
      </c>
      <c r="K225" s="1">
        <v>1.9335899999999999</v>
      </c>
      <c r="L225" s="1">
        <v>3.4255899999999999E-2</v>
      </c>
      <c r="M225" s="1">
        <v>1.94234</v>
      </c>
      <c r="N225" s="1">
        <v>0.777613</v>
      </c>
      <c r="O225" s="1">
        <v>1.1244000000000001</v>
      </c>
      <c r="P225" s="1" t="s">
        <v>22</v>
      </c>
      <c r="Q225" s="1">
        <v>0.14558499999999999</v>
      </c>
      <c r="R225" s="1">
        <v>2.00488</v>
      </c>
      <c r="S225" s="1">
        <v>5.3989299999999995E-4</v>
      </c>
      <c r="T225" s="1" t="s">
        <v>22</v>
      </c>
      <c r="U225" s="1">
        <v>0.65105900000000005</v>
      </c>
      <c r="V225" s="1" t="s">
        <v>23</v>
      </c>
      <c r="W225" s="1">
        <f>ABS(IK_diagnostics_degrees__3[[#This Row],[Column1]]-A224)</f>
        <v>4.612000000000005E-3</v>
      </c>
      <c r="X225" s="1">
        <f>ABS(IK_diagnostics_degrees__3[[#This Row],[Column2]]-B224)</f>
        <v>5.1999999999985391E-4</v>
      </c>
      <c r="Y225" s="1">
        <f>ABS(IK_diagnostics_degrees__3[[#This Row],[Column3]]-C224)</f>
        <v>1.6310000000000491E-3</v>
      </c>
      <c r="Z225" s="1">
        <f>ABS(IK_diagnostics_degrees__3[[#This Row],[Column4]]-D224)</f>
        <v>8.2119999999999971E-3</v>
      </c>
      <c r="AA225" s="1">
        <f>ABS(IK_diagnostics_degrees__3[[#This Row],[Column5]]-E224)</f>
        <v>9.9999999999988987E-5</v>
      </c>
      <c r="AB225" s="1">
        <f>ABS(IK_diagnostics_degrees__3[[#This Row],[Column6]]-F224)</f>
        <v>5.5890000000000106E-4</v>
      </c>
      <c r="AC225" s="1">
        <f>ABS(IK_diagnostics_degrees__3[[#This Row],[Column7]]-G224)</f>
        <v>3.069999999999462E-4</v>
      </c>
      <c r="AD225" s="1">
        <f>ABS(IK_diagnostics_degrees__3[[#This Row],[Column8]]-H224)</f>
        <v>2.4200000000000887E-3</v>
      </c>
      <c r="AE225" s="1">
        <f>ABS(IK_diagnostics_degrees__3[[#This Row],[Column9]]-I224)</f>
        <v>3.5899999999999821E-3</v>
      </c>
      <c r="AF225" s="1">
        <f>ABS(IK_diagnostics_degrees__3[[#This Row],[Column10]]-J224)</f>
        <v>1.6921000000000075E-2</v>
      </c>
      <c r="AG225" s="1">
        <f>ABS(IK_diagnostics_degrees__3[[#This Row],[Column11]]-K224)</f>
        <v>1.6300000000000203E-3</v>
      </c>
      <c r="AH225" s="1">
        <f>ABS(IK_diagnostics_degrees__3[[#This Row],[Column12]]-L224)</f>
        <v>2.666700000000001E-3</v>
      </c>
      <c r="AI225" s="1">
        <f>ABS(IK_diagnostics_degrees__3[[#This Row],[Column13]]-M224)</f>
        <v>2.2100000000000453E-3</v>
      </c>
      <c r="AJ225" s="1">
        <f>ABS(IK_diagnostics_degrees__3[[#This Row],[Column14]]-N224)</f>
        <v>5.3764000000000034E-2</v>
      </c>
      <c r="AK225" s="1">
        <f>ABS(IK_diagnostics_degrees__3[[#This Row],[Column15]]-O224)</f>
        <v>2.4199999999998667E-3</v>
      </c>
      <c r="AL225" s="1">
        <f>ABS(IK_diagnostics_degrees__3[[#This Row],[Column16]]-P224)</f>
        <v>0</v>
      </c>
      <c r="AM225" s="1">
        <f>ABS(IK_diagnostics_degrees__3[[#This Row],[Column17]]-Q224)</f>
        <v>1.2510999999999994E-2</v>
      </c>
      <c r="AN225" s="1">
        <f>ABS(IK_diagnostics_degrees__3[[#This Row],[Column18]]-R224)</f>
        <v>1.3780000000000125E-2</v>
      </c>
      <c r="AO225" s="1">
        <f>ABS(IK_diagnostics_degrees__3[[#This Row],[Column19]]-S224)</f>
        <v>2.4952999999999976E-5</v>
      </c>
      <c r="AP225" s="1">
        <f>ABS(IK_diagnostics_degrees__3[[#This Row],[Column20]]-T224)</f>
        <v>0</v>
      </c>
      <c r="AQ225" s="1">
        <f>ABS(IK_diagnostics_degrees__3[[#This Row],[Column21]]-U224)</f>
        <v>2.7088999999999919E-2</v>
      </c>
    </row>
    <row r="226" spans="1:43" x14ac:dyDescent="0.25">
      <c r="A226" s="1">
        <v>2.2712599999999999E-4</v>
      </c>
      <c r="B226" s="1">
        <v>1.70974</v>
      </c>
      <c r="C226" s="1">
        <v>2.0172699999999998E-2</v>
      </c>
      <c r="D226" s="1" t="s">
        <v>22</v>
      </c>
      <c r="E226" s="1">
        <v>1.32456</v>
      </c>
      <c r="F226" s="1">
        <v>1.3803399999999999E-4</v>
      </c>
      <c r="G226" s="1">
        <v>0.72382599999999997</v>
      </c>
      <c r="H226" s="1">
        <v>2.1222400000000001</v>
      </c>
      <c r="I226" s="1">
        <v>0.78203599999999995</v>
      </c>
      <c r="J226" s="1">
        <v>0.110795</v>
      </c>
      <c r="K226" s="1">
        <v>1.48675</v>
      </c>
      <c r="L226" s="1">
        <v>0.30475000000000002</v>
      </c>
      <c r="M226" s="1">
        <v>0.80932999999999999</v>
      </c>
      <c r="N226" s="1" t="s">
        <v>22</v>
      </c>
      <c r="O226" s="1">
        <v>0.37436199999999997</v>
      </c>
      <c r="P226" s="1">
        <v>5.4360399999999996E-3</v>
      </c>
      <c r="Q226" s="1">
        <v>0.27572999999999998</v>
      </c>
      <c r="R226" s="1">
        <v>1.51129</v>
      </c>
      <c r="S226" s="1">
        <v>3.1587999999999998E-2</v>
      </c>
      <c r="T226" s="1">
        <v>0.85245499999999996</v>
      </c>
      <c r="U226" s="1">
        <v>0.31292500000000001</v>
      </c>
      <c r="V226" s="1" t="s">
        <v>23</v>
      </c>
      <c r="W226" s="1">
        <f>ABS(IK_diagnostics_degrees__3[[#This Row],[Column1]]-A225)</f>
        <v>0.11209487400000001</v>
      </c>
      <c r="X226" s="1">
        <f>ABS(IK_diagnostics_degrees__3[[#This Row],[Column2]]-B225)</f>
        <v>0.19077000000000011</v>
      </c>
      <c r="Y226" s="1">
        <f>ABS(IK_diagnostics_degrees__3[[#This Row],[Column3]]-C225)</f>
        <v>0.42456530000000003</v>
      </c>
      <c r="Z226" s="1">
        <f>ABS(IK_diagnostics_degrees__3[[#This Row],[Column4]]-D225)</f>
        <v>0.118949</v>
      </c>
      <c r="AA226" s="1">
        <f>ABS(IK_diagnostics_degrees__3[[#This Row],[Column5]]-E225)</f>
        <v>0.12494999999999989</v>
      </c>
      <c r="AB226" s="1">
        <f>ABS(IK_diagnostics_degrees__3[[#This Row],[Column6]]-F225)</f>
        <v>1.9161266E-2</v>
      </c>
      <c r="AC226" s="1">
        <f>ABS(IK_diagnostics_degrees__3[[#This Row],[Column7]]-G225)</f>
        <v>0.26529900000000006</v>
      </c>
      <c r="AD226" s="1">
        <f>ABS(IK_diagnostics_degrees__3[[#This Row],[Column8]]-H225)</f>
        <v>0.27323000000000008</v>
      </c>
      <c r="AE226" s="1">
        <f>ABS(IK_diagnostics_degrees__3[[#This Row],[Column9]]-I225)</f>
        <v>0.94440400000000002</v>
      </c>
      <c r="AF226" s="1">
        <f>ABS(IK_diagnostics_degrees__3[[#This Row],[Column10]]-J225)</f>
        <v>0.42224400000000006</v>
      </c>
      <c r="AG226" s="1">
        <f>ABS(IK_diagnostics_degrees__3[[#This Row],[Column11]]-K225)</f>
        <v>0.4468399999999999</v>
      </c>
      <c r="AH226" s="1">
        <f>ABS(IK_diagnostics_degrees__3[[#This Row],[Column12]]-L225)</f>
        <v>0.27049410000000002</v>
      </c>
      <c r="AI226" s="1">
        <f>ABS(IK_diagnostics_degrees__3[[#This Row],[Column13]]-M225)</f>
        <v>1.1330100000000001</v>
      </c>
      <c r="AJ226" s="1">
        <f>ABS(IK_diagnostics_degrees__3[[#This Row],[Column14]]-N225)</f>
        <v>0.777613</v>
      </c>
      <c r="AK226" s="1">
        <f>ABS(IK_diagnostics_degrees__3[[#This Row],[Column15]]-O225)</f>
        <v>0.75003800000000009</v>
      </c>
      <c r="AL226" s="1">
        <f>ABS(IK_diagnostics_degrees__3[[#This Row],[Column16]]-P225)</f>
        <v>5.4360399999999996E-3</v>
      </c>
      <c r="AM226" s="1">
        <f>ABS(IK_diagnostics_degrees__3[[#This Row],[Column17]]-Q225)</f>
        <v>0.13014499999999998</v>
      </c>
      <c r="AN226" s="1">
        <f>ABS(IK_diagnostics_degrees__3[[#This Row],[Column18]]-R225)</f>
        <v>0.49358999999999997</v>
      </c>
      <c r="AO226" s="1">
        <f>ABS(IK_diagnostics_degrees__3[[#This Row],[Column19]]-S225)</f>
        <v>3.1048106999999998E-2</v>
      </c>
      <c r="AP226" s="1">
        <f>ABS(IK_diagnostics_degrees__3[[#This Row],[Column20]]-T225)</f>
        <v>0.85245499999999996</v>
      </c>
      <c r="AQ226" s="1">
        <f>ABS(IK_diagnostics_degrees__3[[#This Row],[Column21]]-U225)</f>
        <v>0.33813400000000005</v>
      </c>
    </row>
    <row r="227" spans="1:43" x14ac:dyDescent="0.25">
      <c r="A227" s="1" t="s">
        <v>22</v>
      </c>
      <c r="B227" s="1">
        <v>1.6664000000000001</v>
      </c>
      <c r="C227" s="1">
        <v>2.79049E-2</v>
      </c>
      <c r="D227" s="1" t="s">
        <v>22</v>
      </c>
      <c r="E227" s="1">
        <v>1.3606100000000001</v>
      </c>
      <c r="F227" s="1" t="s">
        <v>22</v>
      </c>
      <c r="G227" s="1">
        <v>0.72379300000000002</v>
      </c>
      <c r="H227" s="1">
        <v>2.2046999999999999</v>
      </c>
      <c r="I227" s="1">
        <v>0.90105000000000002</v>
      </c>
      <c r="J227" s="1">
        <v>9.6980899999999995E-2</v>
      </c>
      <c r="K227" s="1">
        <v>1.4030499999999999</v>
      </c>
      <c r="L227" s="1">
        <v>0.29077799999999998</v>
      </c>
      <c r="M227" s="1">
        <v>1.61304</v>
      </c>
      <c r="N227" s="1">
        <v>4.7078300000000001E-4</v>
      </c>
      <c r="O227" s="1">
        <v>0.40971400000000002</v>
      </c>
      <c r="P227" s="1">
        <v>5.4479300000000001E-4</v>
      </c>
      <c r="Q227" s="1">
        <v>0.267899</v>
      </c>
      <c r="R227" s="1">
        <v>1.7062200000000001</v>
      </c>
      <c r="S227" s="1">
        <v>1.7673999999999999E-2</v>
      </c>
      <c r="T227" s="1">
        <v>0.926616</v>
      </c>
      <c r="U227" s="1">
        <v>0.311361</v>
      </c>
      <c r="V227" s="1" t="s">
        <v>23</v>
      </c>
      <c r="W227" s="1">
        <f>ABS(IK_diagnostics_degrees__3[[#This Row],[Column1]]-A226)</f>
        <v>2.2712599999999999E-4</v>
      </c>
      <c r="X227" s="1">
        <f>ABS(IK_diagnostics_degrees__3[[#This Row],[Column2]]-B226)</f>
        <v>4.3339999999999934E-2</v>
      </c>
      <c r="Y227" s="1">
        <f>ABS(IK_diagnostics_degrees__3[[#This Row],[Column3]]-C226)</f>
        <v>7.7322000000000016E-3</v>
      </c>
      <c r="Z227" s="1">
        <f>ABS(IK_diagnostics_degrees__3[[#This Row],[Column4]]-D226)</f>
        <v>0</v>
      </c>
      <c r="AA227" s="1">
        <f>ABS(IK_diagnostics_degrees__3[[#This Row],[Column5]]-E226)</f>
        <v>3.6050000000000137E-2</v>
      </c>
      <c r="AB227" s="1">
        <f>ABS(IK_diagnostics_degrees__3[[#This Row],[Column6]]-F226)</f>
        <v>1.3803399999999999E-4</v>
      </c>
      <c r="AC227" s="1">
        <f>ABS(IK_diagnostics_degrees__3[[#This Row],[Column7]]-G226)</f>
        <v>3.2999999999949736E-5</v>
      </c>
      <c r="AD227" s="1">
        <f>ABS(IK_diagnostics_degrees__3[[#This Row],[Column8]]-H226)</f>
        <v>8.2459999999999756E-2</v>
      </c>
      <c r="AE227" s="1">
        <f>ABS(IK_diagnostics_degrees__3[[#This Row],[Column9]]-I226)</f>
        <v>0.11901400000000006</v>
      </c>
      <c r="AF227" s="1">
        <f>ABS(IK_diagnostics_degrees__3[[#This Row],[Column10]]-J226)</f>
        <v>1.381410000000001E-2</v>
      </c>
      <c r="AG227" s="1">
        <f>ABS(IK_diagnostics_degrees__3[[#This Row],[Column11]]-K226)</f>
        <v>8.3700000000000108E-2</v>
      </c>
      <c r="AH227" s="1">
        <f>ABS(IK_diagnostics_degrees__3[[#This Row],[Column12]]-L226)</f>
        <v>1.397200000000004E-2</v>
      </c>
      <c r="AI227" s="1">
        <f>ABS(IK_diagnostics_degrees__3[[#This Row],[Column13]]-M226)</f>
        <v>0.80371000000000004</v>
      </c>
      <c r="AJ227" s="1">
        <f>ABS(IK_diagnostics_degrees__3[[#This Row],[Column14]]-N226)</f>
        <v>4.7078300000000001E-4</v>
      </c>
      <c r="AK227" s="1">
        <f>ABS(IK_diagnostics_degrees__3[[#This Row],[Column15]]-O226)</f>
        <v>3.535200000000005E-2</v>
      </c>
      <c r="AL227" s="1">
        <f>ABS(IK_diagnostics_degrees__3[[#This Row],[Column16]]-P226)</f>
        <v>4.8912469999999996E-3</v>
      </c>
      <c r="AM227" s="1">
        <f>ABS(IK_diagnostics_degrees__3[[#This Row],[Column17]]-Q226)</f>
        <v>7.8309999999999769E-3</v>
      </c>
      <c r="AN227" s="1">
        <f>ABS(IK_diagnostics_degrees__3[[#This Row],[Column18]]-R226)</f>
        <v>0.19493000000000005</v>
      </c>
      <c r="AO227" s="1">
        <f>ABS(IK_diagnostics_degrees__3[[#This Row],[Column19]]-S226)</f>
        <v>1.3913999999999999E-2</v>
      </c>
      <c r="AP227" s="1">
        <f>ABS(IK_diagnostics_degrees__3[[#This Row],[Column20]]-T226)</f>
        <v>7.4161000000000032E-2</v>
      </c>
      <c r="AQ227" s="1">
        <f>ABS(IK_diagnostics_degrees__3[[#This Row],[Column21]]-U226)</f>
        <v>1.5640000000000098E-3</v>
      </c>
    </row>
    <row r="228" spans="1:43" x14ac:dyDescent="0.25">
      <c r="A228" s="1" t="s">
        <v>22</v>
      </c>
      <c r="B228" s="1">
        <v>1.55522</v>
      </c>
      <c r="C228" s="1">
        <v>1.0669400000000001E-2</v>
      </c>
      <c r="D228" s="1" t="s">
        <v>22</v>
      </c>
      <c r="E228" s="1">
        <v>1.64995</v>
      </c>
      <c r="F228" s="1" t="s">
        <v>22</v>
      </c>
      <c r="G228" s="1">
        <v>1.1668099999999999</v>
      </c>
      <c r="H228" s="1">
        <v>1.8341000000000001</v>
      </c>
      <c r="I228" s="1">
        <v>0.53511600000000004</v>
      </c>
      <c r="J228" s="1">
        <v>0.10692400000000001</v>
      </c>
      <c r="K228" s="1">
        <v>1.56487</v>
      </c>
      <c r="L228" s="1">
        <v>0.35712100000000002</v>
      </c>
      <c r="M228" s="1">
        <v>0.81226500000000001</v>
      </c>
      <c r="N228" s="1" t="s">
        <v>22</v>
      </c>
      <c r="O228" s="1">
        <v>0.46874100000000002</v>
      </c>
      <c r="P228" s="1" t="s">
        <v>22</v>
      </c>
      <c r="Q228" s="1">
        <v>0.15314</v>
      </c>
      <c r="R228" s="1">
        <v>1.5547599999999999</v>
      </c>
      <c r="S228" s="1" t="s">
        <v>22</v>
      </c>
      <c r="T228" s="1">
        <v>0.181896</v>
      </c>
      <c r="U228" s="1">
        <v>0.75178500000000004</v>
      </c>
      <c r="V228" s="1" t="s">
        <v>23</v>
      </c>
      <c r="W228" s="1">
        <f>ABS(IK_diagnostics_degrees__3[[#This Row],[Column1]]-A227)</f>
        <v>0</v>
      </c>
      <c r="X228" s="1">
        <f>ABS(IK_diagnostics_degrees__3[[#This Row],[Column2]]-B227)</f>
        <v>0.11118000000000006</v>
      </c>
      <c r="Y228" s="1">
        <f>ABS(IK_diagnostics_degrees__3[[#This Row],[Column3]]-C227)</f>
        <v>1.7235500000000001E-2</v>
      </c>
      <c r="Z228" s="1">
        <f>ABS(IK_diagnostics_degrees__3[[#This Row],[Column4]]-D227)</f>
        <v>0</v>
      </c>
      <c r="AA228" s="1">
        <f>ABS(IK_diagnostics_degrees__3[[#This Row],[Column5]]-E227)</f>
        <v>0.28933999999999993</v>
      </c>
      <c r="AB228" s="1">
        <f>ABS(IK_diagnostics_degrees__3[[#This Row],[Column6]]-F227)</f>
        <v>0</v>
      </c>
      <c r="AC228" s="1">
        <f>ABS(IK_diagnostics_degrees__3[[#This Row],[Column7]]-G227)</f>
        <v>0.44301699999999988</v>
      </c>
      <c r="AD228" s="1">
        <f>ABS(IK_diagnostics_degrees__3[[#This Row],[Column8]]-H227)</f>
        <v>0.37059999999999982</v>
      </c>
      <c r="AE228" s="1">
        <f>ABS(IK_diagnostics_degrees__3[[#This Row],[Column9]]-I227)</f>
        <v>0.36593399999999998</v>
      </c>
      <c r="AF228" s="1">
        <f>ABS(IK_diagnostics_degrees__3[[#This Row],[Column10]]-J227)</f>
        <v>9.9431000000000103E-3</v>
      </c>
      <c r="AG228" s="1">
        <f>ABS(IK_diagnostics_degrees__3[[#This Row],[Column11]]-K227)</f>
        <v>0.16182000000000007</v>
      </c>
      <c r="AH228" s="1">
        <f>ABS(IK_diagnostics_degrees__3[[#This Row],[Column12]]-L227)</f>
        <v>6.6343000000000041E-2</v>
      </c>
      <c r="AI228" s="1">
        <f>ABS(IK_diagnostics_degrees__3[[#This Row],[Column13]]-M227)</f>
        <v>0.80077500000000001</v>
      </c>
      <c r="AJ228" s="1">
        <f>ABS(IK_diagnostics_degrees__3[[#This Row],[Column14]]-N227)</f>
        <v>4.7078300000000001E-4</v>
      </c>
      <c r="AK228" s="1">
        <f>ABS(IK_diagnostics_degrees__3[[#This Row],[Column15]]-O227)</f>
        <v>5.9026999999999996E-2</v>
      </c>
      <c r="AL228" s="1">
        <f>ABS(IK_diagnostics_degrees__3[[#This Row],[Column16]]-P227)</f>
        <v>5.4479300000000001E-4</v>
      </c>
      <c r="AM228" s="1">
        <f>ABS(IK_diagnostics_degrees__3[[#This Row],[Column17]]-Q227)</f>
        <v>0.114759</v>
      </c>
      <c r="AN228" s="1">
        <f>ABS(IK_diagnostics_degrees__3[[#This Row],[Column18]]-R227)</f>
        <v>0.15146000000000015</v>
      </c>
      <c r="AO228" s="1">
        <f>ABS(IK_diagnostics_degrees__3[[#This Row],[Column19]]-S227)</f>
        <v>1.7673999999999999E-2</v>
      </c>
      <c r="AP228" s="1">
        <f>ABS(IK_diagnostics_degrees__3[[#This Row],[Column20]]-T227)</f>
        <v>0.74472000000000005</v>
      </c>
      <c r="AQ228" s="1">
        <f>ABS(IK_diagnostics_degrees__3[[#This Row],[Column21]]-U227)</f>
        <v>0.44042400000000004</v>
      </c>
    </row>
    <row r="229" spans="1:43" x14ac:dyDescent="0.25">
      <c r="A229" s="1">
        <v>7.8557699999999994E-2</v>
      </c>
      <c r="B229" s="1">
        <v>1.5604</v>
      </c>
      <c r="C229" s="1" t="s">
        <v>22</v>
      </c>
      <c r="D229" s="1">
        <v>7.6650899999999994E-2</v>
      </c>
      <c r="E229" s="1">
        <v>1.6864399999999999</v>
      </c>
      <c r="F229" s="1">
        <v>0.20621</v>
      </c>
      <c r="G229" s="1">
        <v>1.1917199999999999</v>
      </c>
      <c r="H229" s="1">
        <v>1.8843099999999999</v>
      </c>
      <c r="I229" s="1">
        <v>0.67030800000000001</v>
      </c>
      <c r="J229" s="1">
        <v>0.18427399999999999</v>
      </c>
      <c r="K229" s="1">
        <v>1.4978199999999999</v>
      </c>
      <c r="L229" s="1">
        <v>0.389849</v>
      </c>
      <c r="M229" s="1">
        <v>1.72428</v>
      </c>
      <c r="N229" s="1" t="s">
        <v>22</v>
      </c>
      <c r="O229" s="1">
        <v>0.75839400000000001</v>
      </c>
      <c r="P229" s="1">
        <v>4.8513199999999999E-2</v>
      </c>
      <c r="Q229" s="1">
        <v>0.15473000000000001</v>
      </c>
      <c r="R229" s="1">
        <v>1.639</v>
      </c>
      <c r="S229" s="1" t="s">
        <v>22</v>
      </c>
      <c r="T229" s="1">
        <v>0.59858299999999998</v>
      </c>
      <c r="U229" s="1">
        <v>0.311033</v>
      </c>
      <c r="V229" s="1" t="s">
        <v>23</v>
      </c>
      <c r="W229" s="1">
        <f>ABS(IK_diagnostics_degrees__3[[#This Row],[Column1]]-A228)</f>
        <v>7.8557699999999994E-2</v>
      </c>
      <c r="X229" s="1">
        <f>ABS(IK_diagnostics_degrees__3[[#This Row],[Column2]]-B228)</f>
        <v>5.1799999999999624E-3</v>
      </c>
      <c r="Y229" s="1">
        <f>ABS(IK_diagnostics_degrees__3[[#This Row],[Column3]]-C228)</f>
        <v>1.0669400000000001E-2</v>
      </c>
      <c r="Z229" s="1">
        <f>ABS(IK_diagnostics_degrees__3[[#This Row],[Column4]]-D228)</f>
        <v>7.6650899999999994E-2</v>
      </c>
      <c r="AA229" s="1">
        <f>ABS(IK_diagnostics_degrees__3[[#This Row],[Column5]]-E228)</f>
        <v>3.6489999999999911E-2</v>
      </c>
      <c r="AB229" s="1">
        <f>ABS(IK_diagnostics_degrees__3[[#This Row],[Column6]]-F228)</f>
        <v>0.20621</v>
      </c>
      <c r="AC229" s="1">
        <f>ABS(IK_diagnostics_degrees__3[[#This Row],[Column7]]-G228)</f>
        <v>2.4909999999999988E-2</v>
      </c>
      <c r="AD229" s="1">
        <f>ABS(IK_diagnostics_degrees__3[[#This Row],[Column8]]-H228)</f>
        <v>5.0209999999999866E-2</v>
      </c>
      <c r="AE229" s="1">
        <f>ABS(IK_diagnostics_degrees__3[[#This Row],[Column9]]-I228)</f>
        <v>0.13519199999999998</v>
      </c>
      <c r="AF229" s="1">
        <f>ABS(IK_diagnostics_degrees__3[[#This Row],[Column10]]-J228)</f>
        <v>7.7349999999999988E-2</v>
      </c>
      <c r="AG229" s="1">
        <f>ABS(IK_diagnostics_degrees__3[[#This Row],[Column11]]-K228)</f>
        <v>6.7050000000000054E-2</v>
      </c>
      <c r="AH229" s="1">
        <f>ABS(IK_diagnostics_degrees__3[[#This Row],[Column12]]-L228)</f>
        <v>3.2727999999999979E-2</v>
      </c>
      <c r="AI229" s="1">
        <f>ABS(IK_diagnostics_degrees__3[[#This Row],[Column13]]-M228)</f>
        <v>0.91201500000000002</v>
      </c>
      <c r="AJ229" s="1">
        <f>ABS(IK_diagnostics_degrees__3[[#This Row],[Column14]]-N228)</f>
        <v>0</v>
      </c>
      <c r="AK229" s="1">
        <f>ABS(IK_diagnostics_degrees__3[[#This Row],[Column15]]-O228)</f>
        <v>0.28965299999999999</v>
      </c>
      <c r="AL229" s="1">
        <f>ABS(IK_diagnostics_degrees__3[[#This Row],[Column16]]-P228)</f>
        <v>4.8513199999999999E-2</v>
      </c>
      <c r="AM229" s="1">
        <f>ABS(IK_diagnostics_degrees__3[[#This Row],[Column17]]-Q228)</f>
        <v>1.5900000000000081E-3</v>
      </c>
      <c r="AN229" s="1">
        <f>ABS(IK_diagnostics_degrees__3[[#This Row],[Column18]]-R228)</f>
        <v>8.4240000000000093E-2</v>
      </c>
      <c r="AO229" s="1">
        <f>ABS(IK_diagnostics_degrees__3[[#This Row],[Column19]]-S228)</f>
        <v>0</v>
      </c>
      <c r="AP229" s="1">
        <f>ABS(IK_diagnostics_degrees__3[[#This Row],[Column20]]-T228)</f>
        <v>0.41668699999999997</v>
      </c>
      <c r="AQ229" s="1">
        <f>ABS(IK_diagnostics_degrees__3[[#This Row],[Column21]]-U228)</f>
        <v>0.44075200000000003</v>
      </c>
    </row>
    <row r="230" spans="1:43" x14ac:dyDescent="0.25">
      <c r="A230" s="1">
        <v>9.4297699999999998E-2</v>
      </c>
      <c r="B230" s="1">
        <v>1.5948500000000001</v>
      </c>
      <c r="C230" s="1" t="s">
        <v>22</v>
      </c>
      <c r="D230" s="1">
        <v>7.7259300000000003E-2</v>
      </c>
      <c r="E230" s="1">
        <v>1.6381300000000001</v>
      </c>
      <c r="F230" s="1">
        <v>0.21066699999999999</v>
      </c>
      <c r="G230" s="1">
        <v>1.2055400000000001</v>
      </c>
      <c r="H230" s="1">
        <v>1.84266</v>
      </c>
      <c r="I230" s="1">
        <v>0.69080299999999994</v>
      </c>
      <c r="J230" s="1">
        <v>0.17690900000000001</v>
      </c>
      <c r="K230" s="1">
        <v>1.5099899999999999</v>
      </c>
      <c r="L230" s="1">
        <v>0.393571</v>
      </c>
      <c r="M230" s="1">
        <v>1.7527699999999999</v>
      </c>
      <c r="N230" s="1" t="s">
        <v>22</v>
      </c>
      <c r="O230" s="1">
        <v>0.71417399999999998</v>
      </c>
      <c r="P230" s="1">
        <v>6.4476500000000006E-2</v>
      </c>
      <c r="Q230" s="1">
        <v>0.15285199999999999</v>
      </c>
      <c r="R230" s="1">
        <v>1.6389199999999999</v>
      </c>
      <c r="S230" s="1">
        <v>3.2825800000000002E-2</v>
      </c>
      <c r="T230" s="1">
        <v>0.5948</v>
      </c>
      <c r="U230" s="1">
        <v>0.30214099999999999</v>
      </c>
      <c r="V230" s="1" t="s">
        <v>23</v>
      </c>
      <c r="W230" s="1">
        <f>ABS(IK_diagnostics_degrees__3[[#This Row],[Column1]]-A229)</f>
        <v>1.5740000000000004E-2</v>
      </c>
      <c r="X230" s="1">
        <f>ABS(IK_diagnostics_degrees__3[[#This Row],[Column2]]-B229)</f>
        <v>3.4450000000000092E-2</v>
      </c>
      <c r="Y230" s="1">
        <f>ABS(IK_diagnostics_degrees__3[[#This Row],[Column3]]-C229)</f>
        <v>0</v>
      </c>
      <c r="Z230" s="1">
        <f>ABS(IK_diagnostics_degrees__3[[#This Row],[Column4]]-D229)</f>
        <v>6.0840000000000893E-4</v>
      </c>
      <c r="AA230" s="1">
        <f>ABS(IK_diagnostics_degrees__3[[#This Row],[Column5]]-E229)</f>
        <v>4.8309999999999853E-2</v>
      </c>
      <c r="AB230" s="1">
        <f>ABS(IK_diagnostics_degrees__3[[#This Row],[Column6]]-F229)</f>
        <v>4.4569999999999887E-3</v>
      </c>
      <c r="AC230" s="1">
        <f>ABS(IK_diagnostics_degrees__3[[#This Row],[Column7]]-G229)</f>
        <v>1.3820000000000165E-2</v>
      </c>
      <c r="AD230" s="1">
        <f>ABS(IK_diagnostics_degrees__3[[#This Row],[Column8]]-H229)</f>
        <v>4.1649999999999965E-2</v>
      </c>
      <c r="AE230" s="1">
        <f>ABS(IK_diagnostics_degrees__3[[#This Row],[Column9]]-I229)</f>
        <v>2.049499999999993E-2</v>
      </c>
      <c r="AF230" s="1">
        <f>ABS(IK_diagnostics_degrees__3[[#This Row],[Column10]]-J229)</f>
        <v>7.3649999999999827E-3</v>
      </c>
      <c r="AG230" s="1">
        <f>ABS(IK_diagnostics_degrees__3[[#This Row],[Column11]]-K229)</f>
        <v>1.2170000000000014E-2</v>
      </c>
      <c r="AH230" s="1">
        <f>ABS(IK_diagnostics_degrees__3[[#This Row],[Column12]]-L229)</f>
        <v>3.7220000000000031E-3</v>
      </c>
      <c r="AI230" s="1">
        <f>ABS(IK_diagnostics_degrees__3[[#This Row],[Column13]]-M229)</f>
        <v>2.8489999999999904E-2</v>
      </c>
      <c r="AJ230" s="1">
        <f>ABS(IK_diagnostics_degrees__3[[#This Row],[Column14]]-N229)</f>
        <v>0</v>
      </c>
      <c r="AK230" s="1">
        <f>ABS(IK_diagnostics_degrees__3[[#This Row],[Column15]]-O229)</f>
        <v>4.4220000000000037E-2</v>
      </c>
      <c r="AL230" s="1">
        <f>ABS(IK_diagnostics_degrees__3[[#This Row],[Column16]]-P229)</f>
        <v>1.5963300000000007E-2</v>
      </c>
      <c r="AM230" s="1">
        <f>ABS(IK_diagnostics_degrees__3[[#This Row],[Column17]]-Q229)</f>
        <v>1.8780000000000185E-3</v>
      </c>
      <c r="AN230" s="1">
        <f>ABS(IK_diagnostics_degrees__3[[#This Row],[Column18]]-R229)</f>
        <v>8.0000000000080007E-5</v>
      </c>
      <c r="AO230" s="1">
        <f>ABS(IK_diagnostics_degrees__3[[#This Row],[Column19]]-S229)</f>
        <v>3.2825800000000002E-2</v>
      </c>
      <c r="AP230" s="1">
        <f>ABS(IK_diagnostics_degrees__3[[#This Row],[Column20]]-T229)</f>
        <v>3.7829999999999808E-3</v>
      </c>
      <c r="AQ230" s="1">
        <f>ABS(IK_diagnostics_degrees__3[[#This Row],[Column21]]-U229)</f>
        <v>8.892000000000011E-3</v>
      </c>
    </row>
    <row r="231" spans="1:43" x14ac:dyDescent="0.25">
      <c r="A231" s="1">
        <v>2.2266500000000002E-2</v>
      </c>
      <c r="B231" s="1">
        <v>1.51996</v>
      </c>
      <c r="C231" s="1" t="s">
        <v>22</v>
      </c>
      <c r="D231" s="2">
        <v>6.0175999999999998E-6</v>
      </c>
      <c r="E231" s="1">
        <v>1.5709</v>
      </c>
      <c r="F231" s="1" t="s">
        <v>22</v>
      </c>
      <c r="G231" s="1">
        <v>0.79289799999999999</v>
      </c>
      <c r="H231" s="1">
        <v>1.66133</v>
      </c>
      <c r="I231" s="1">
        <v>0.91624499999999998</v>
      </c>
      <c r="J231" s="1">
        <v>0.38244899999999998</v>
      </c>
      <c r="K231" s="1">
        <v>1.67502</v>
      </c>
      <c r="L231" s="1">
        <v>0.244588</v>
      </c>
      <c r="M231" s="1">
        <v>2.6377000000000001E-2</v>
      </c>
      <c r="N231" s="1" t="s">
        <v>22</v>
      </c>
      <c r="O231" s="1">
        <v>0.14094799999999999</v>
      </c>
      <c r="P231" s="1">
        <v>4.7429699999999998E-2</v>
      </c>
      <c r="Q231" s="1">
        <v>0.124112</v>
      </c>
      <c r="R231" s="1">
        <v>1.60337</v>
      </c>
      <c r="S231" s="1">
        <v>1.6763100000000001E-3</v>
      </c>
      <c r="T231" s="1" t="s">
        <v>22</v>
      </c>
      <c r="U231" s="1">
        <v>0.66885300000000003</v>
      </c>
      <c r="V231" s="1" t="s">
        <v>23</v>
      </c>
      <c r="W231" s="1">
        <f>ABS(IK_diagnostics_degrees__3[[#This Row],[Column1]]-A230)</f>
        <v>7.203119999999999E-2</v>
      </c>
      <c r="X231" s="1">
        <f>ABS(IK_diagnostics_degrees__3[[#This Row],[Column2]]-B230)</f>
        <v>7.4890000000000123E-2</v>
      </c>
      <c r="Y231" s="1">
        <f>ABS(IK_diagnostics_degrees__3[[#This Row],[Column3]]-C230)</f>
        <v>0</v>
      </c>
      <c r="Z231" s="1">
        <f>ABS(IK_diagnostics_degrees__3[[#This Row],[Column4]]-D230)</f>
        <v>7.7253282399999998E-2</v>
      </c>
      <c r="AA231" s="1">
        <f>ABS(IK_diagnostics_degrees__3[[#This Row],[Column5]]-E230)</f>
        <v>6.7230000000000123E-2</v>
      </c>
      <c r="AB231" s="1">
        <f>ABS(IK_diagnostics_degrees__3[[#This Row],[Column6]]-F230)</f>
        <v>0.21066699999999999</v>
      </c>
      <c r="AC231" s="1">
        <f>ABS(IK_diagnostics_degrees__3[[#This Row],[Column7]]-G230)</f>
        <v>0.41264200000000006</v>
      </c>
      <c r="AD231" s="1">
        <f>ABS(IK_diagnostics_degrees__3[[#This Row],[Column8]]-H230)</f>
        <v>0.18132999999999999</v>
      </c>
      <c r="AE231" s="1">
        <f>ABS(IK_diagnostics_degrees__3[[#This Row],[Column9]]-I230)</f>
        <v>0.22544200000000003</v>
      </c>
      <c r="AF231" s="1">
        <f>ABS(IK_diagnostics_degrees__3[[#This Row],[Column10]]-J230)</f>
        <v>0.20553999999999997</v>
      </c>
      <c r="AG231" s="1">
        <f>ABS(IK_diagnostics_degrees__3[[#This Row],[Column11]]-K230)</f>
        <v>0.16503000000000001</v>
      </c>
      <c r="AH231" s="1">
        <f>ABS(IK_diagnostics_degrees__3[[#This Row],[Column12]]-L230)</f>
        <v>0.148983</v>
      </c>
      <c r="AI231" s="1">
        <f>ABS(IK_diagnostics_degrees__3[[#This Row],[Column13]]-M230)</f>
        <v>1.7263929999999998</v>
      </c>
      <c r="AJ231" s="1">
        <f>ABS(IK_diagnostics_degrees__3[[#This Row],[Column14]]-N230)</f>
        <v>0</v>
      </c>
      <c r="AK231" s="1">
        <f>ABS(IK_diagnostics_degrees__3[[#This Row],[Column15]]-O230)</f>
        <v>0.57322600000000001</v>
      </c>
      <c r="AL231" s="1">
        <f>ABS(IK_diagnostics_degrees__3[[#This Row],[Column16]]-P230)</f>
        <v>1.7046800000000008E-2</v>
      </c>
      <c r="AM231" s="1">
        <f>ABS(IK_diagnostics_degrees__3[[#This Row],[Column17]]-Q230)</f>
        <v>2.8739999999999988E-2</v>
      </c>
      <c r="AN231" s="1">
        <f>ABS(IK_diagnostics_degrees__3[[#This Row],[Column18]]-R230)</f>
        <v>3.5549999999999971E-2</v>
      </c>
      <c r="AO231" s="1">
        <f>ABS(IK_diagnostics_degrees__3[[#This Row],[Column19]]-S230)</f>
        <v>3.1149490000000002E-2</v>
      </c>
      <c r="AP231" s="1">
        <f>ABS(IK_diagnostics_degrees__3[[#This Row],[Column20]]-T230)</f>
        <v>0.5948</v>
      </c>
      <c r="AQ231" s="1">
        <f>ABS(IK_diagnostics_degrees__3[[#This Row],[Column21]]-U230)</f>
        <v>0.36671200000000004</v>
      </c>
    </row>
    <row r="232" spans="1:43" x14ac:dyDescent="0.25">
      <c r="A232" s="1" t="s">
        <v>22</v>
      </c>
      <c r="B232" s="1">
        <v>1.32717</v>
      </c>
      <c r="C232" s="1" t="s">
        <v>22</v>
      </c>
      <c r="D232" s="1" t="s">
        <v>22</v>
      </c>
      <c r="E232" s="1">
        <v>1.6116200000000001</v>
      </c>
      <c r="F232" s="1" t="s">
        <v>22</v>
      </c>
      <c r="G232" s="1">
        <v>0.78303900000000004</v>
      </c>
      <c r="H232" s="1">
        <v>1.43679</v>
      </c>
      <c r="I232" s="1">
        <v>0.90991200000000005</v>
      </c>
      <c r="J232" s="1">
        <v>0.44978899999999999</v>
      </c>
      <c r="K232" s="1">
        <v>1.5495699999999999</v>
      </c>
      <c r="L232" s="1">
        <v>0.51064799999999999</v>
      </c>
      <c r="M232" s="1">
        <v>1.7619999999999999E-3</v>
      </c>
      <c r="N232" s="1" t="s">
        <v>22</v>
      </c>
      <c r="O232" s="1" t="s">
        <v>22</v>
      </c>
      <c r="P232" s="1">
        <v>0.18524499999999999</v>
      </c>
      <c r="Q232" s="1" t="s">
        <v>22</v>
      </c>
      <c r="R232" s="1">
        <v>1.82636</v>
      </c>
      <c r="S232" s="1">
        <v>1.6217200000000001E-2</v>
      </c>
      <c r="T232" s="1">
        <v>1.16849</v>
      </c>
      <c r="U232" s="1">
        <v>0.54667100000000002</v>
      </c>
      <c r="V232" s="1" t="s">
        <v>23</v>
      </c>
      <c r="W232" s="1">
        <f>ABS(IK_diagnostics_degrees__3[[#This Row],[Column1]]-A231)</f>
        <v>2.2266500000000002E-2</v>
      </c>
      <c r="X232" s="1">
        <f>ABS(IK_diagnostics_degrees__3[[#This Row],[Column2]]-B231)</f>
        <v>0.19279000000000002</v>
      </c>
      <c r="Y232" s="1">
        <f>ABS(IK_diagnostics_degrees__3[[#This Row],[Column3]]-C231)</f>
        <v>0</v>
      </c>
      <c r="Z232" s="1">
        <f>ABS(IK_diagnostics_degrees__3[[#This Row],[Column4]]-D231)</f>
        <v>6.0175999999999998E-6</v>
      </c>
      <c r="AA232" s="1">
        <f>ABS(IK_diagnostics_degrees__3[[#This Row],[Column5]]-E231)</f>
        <v>4.0720000000000089E-2</v>
      </c>
      <c r="AB232" s="1">
        <f>ABS(IK_diagnostics_degrees__3[[#This Row],[Column6]]-F231)</f>
        <v>0</v>
      </c>
      <c r="AC232" s="1">
        <f>ABS(IK_diagnostics_degrees__3[[#This Row],[Column7]]-G231)</f>
        <v>9.8589999999999511E-3</v>
      </c>
      <c r="AD232" s="1">
        <f>ABS(IK_diagnostics_degrees__3[[#This Row],[Column8]]-H231)</f>
        <v>0.22453999999999996</v>
      </c>
      <c r="AE232" s="1">
        <f>ABS(IK_diagnostics_degrees__3[[#This Row],[Column9]]-I231)</f>
        <v>6.332999999999922E-3</v>
      </c>
      <c r="AF232" s="1">
        <f>ABS(IK_diagnostics_degrees__3[[#This Row],[Column10]]-J231)</f>
        <v>6.7340000000000011E-2</v>
      </c>
      <c r="AG232" s="1">
        <f>ABS(IK_diagnostics_degrees__3[[#This Row],[Column11]]-K231)</f>
        <v>0.12545000000000006</v>
      </c>
      <c r="AH232" s="1">
        <f>ABS(IK_diagnostics_degrees__3[[#This Row],[Column12]]-L231)</f>
        <v>0.26605999999999996</v>
      </c>
      <c r="AI232" s="1">
        <f>ABS(IK_diagnostics_degrees__3[[#This Row],[Column13]]-M231)</f>
        <v>2.4615000000000001E-2</v>
      </c>
      <c r="AJ232" s="1">
        <f>ABS(IK_diagnostics_degrees__3[[#This Row],[Column14]]-N231)</f>
        <v>0</v>
      </c>
      <c r="AK232" s="1">
        <f>ABS(IK_diagnostics_degrees__3[[#This Row],[Column15]]-O231)</f>
        <v>0.14094799999999999</v>
      </c>
      <c r="AL232" s="1">
        <f>ABS(IK_diagnostics_degrees__3[[#This Row],[Column16]]-P231)</f>
        <v>0.1378153</v>
      </c>
      <c r="AM232" s="1">
        <f>ABS(IK_diagnostics_degrees__3[[#This Row],[Column17]]-Q231)</f>
        <v>0.124112</v>
      </c>
      <c r="AN232" s="1">
        <f>ABS(IK_diagnostics_degrees__3[[#This Row],[Column18]]-R231)</f>
        <v>0.22299000000000002</v>
      </c>
      <c r="AO232" s="1">
        <f>ABS(IK_diagnostics_degrees__3[[#This Row],[Column19]]-S231)</f>
        <v>1.4540890000000001E-2</v>
      </c>
      <c r="AP232" s="1">
        <f>ABS(IK_diagnostics_degrees__3[[#This Row],[Column20]]-T231)</f>
        <v>1.16849</v>
      </c>
      <c r="AQ232" s="1">
        <f>ABS(IK_diagnostics_degrees__3[[#This Row],[Column21]]-U231)</f>
        <v>0.12218200000000001</v>
      </c>
    </row>
    <row r="233" spans="1:43" x14ac:dyDescent="0.25">
      <c r="A233" s="1" t="s">
        <v>22</v>
      </c>
      <c r="B233" s="1">
        <v>1.3222799999999999</v>
      </c>
      <c r="C233" s="1" t="s">
        <v>22</v>
      </c>
      <c r="D233" s="1" t="s">
        <v>22</v>
      </c>
      <c r="E233" s="1">
        <v>1.6289499999999999</v>
      </c>
      <c r="F233" s="1" t="s">
        <v>22</v>
      </c>
      <c r="G233" s="1">
        <v>0.79945200000000005</v>
      </c>
      <c r="H233" s="1">
        <v>1.4065300000000001</v>
      </c>
      <c r="I233" s="1">
        <v>0.91386900000000004</v>
      </c>
      <c r="J233" s="1">
        <v>0.44247599999999998</v>
      </c>
      <c r="K233" s="1">
        <v>1.54454</v>
      </c>
      <c r="L233" s="1">
        <v>0.51702899999999996</v>
      </c>
      <c r="M233" s="1">
        <v>1.3020600000000001E-3</v>
      </c>
      <c r="N233" s="1" t="s">
        <v>22</v>
      </c>
      <c r="O233" s="1" t="s">
        <v>22</v>
      </c>
      <c r="P233" s="1">
        <v>0.221749</v>
      </c>
      <c r="Q233" s="1" t="s">
        <v>22</v>
      </c>
      <c r="R233" s="1">
        <v>1.83327</v>
      </c>
      <c r="S233" s="1">
        <v>1.6838700000000002E-2</v>
      </c>
      <c r="T233" s="1">
        <v>1.1658599999999999</v>
      </c>
      <c r="U233" s="1">
        <v>0.57265999999999995</v>
      </c>
      <c r="V233" s="1" t="s">
        <v>23</v>
      </c>
      <c r="W233" s="1">
        <f>ABS(IK_diagnostics_degrees__3[[#This Row],[Column1]]-A232)</f>
        <v>0</v>
      </c>
      <c r="X233" s="1">
        <f>ABS(IK_diagnostics_degrees__3[[#This Row],[Column2]]-B232)</f>
        <v>4.890000000000061E-3</v>
      </c>
      <c r="Y233" s="1">
        <f>ABS(IK_diagnostics_degrees__3[[#This Row],[Column3]]-C232)</f>
        <v>0</v>
      </c>
      <c r="Z233" s="1">
        <f>ABS(IK_diagnostics_degrees__3[[#This Row],[Column4]]-D232)</f>
        <v>0</v>
      </c>
      <c r="AA233" s="1">
        <f>ABS(IK_diagnostics_degrees__3[[#This Row],[Column5]]-E232)</f>
        <v>1.7329999999999846E-2</v>
      </c>
      <c r="AB233" s="1">
        <f>ABS(IK_diagnostics_degrees__3[[#This Row],[Column6]]-F232)</f>
        <v>0</v>
      </c>
      <c r="AC233" s="1">
        <f>ABS(IK_diagnostics_degrees__3[[#This Row],[Column7]]-G232)</f>
        <v>1.6413000000000011E-2</v>
      </c>
      <c r="AD233" s="1">
        <f>ABS(IK_diagnostics_degrees__3[[#This Row],[Column8]]-H232)</f>
        <v>3.0259999999999954E-2</v>
      </c>
      <c r="AE233" s="1">
        <f>ABS(IK_diagnostics_degrees__3[[#This Row],[Column9]]-I232)</f>
        <v>3.9569999999999883E-3</v>
      </c>
      <c r="AF233" s="1">
        <f>ABS(IK_diagnostics_degrees__3[[#This Row],[Column10]]-J232)</f>
        <v>7.3130000000000139E-3</v>
      </c>
      <c r="AG233" s="1">
        <f>ABS(IK_diagnostics_degrees__3[[#This Row],[Column11]]-K232)</f>
        <v>5.0299999999998679E-3</v>
      </c>
      <c r="AH233" s="1">
        <f>ABS(IK_diagnostics_degrees__3[[#This Row],[Column12]]-L232)</f>
        <v>6.38099999999997E-3</v>
      </c>
      <c r="AI233" s="1">
        <f>ABS(IK_diagnostics_degrees__3[[#This Row],[Column13]]-M232)</f>
        <v>4.5993999999999983E-4</v>
      </c>
      <c r="AJ233" s="1">
        <f>ABS(IK_diagnostics_degrees__3[[#This Row],[Column14]]-N232)</f>
        <v>0</v>
      </c>
      <c r="AK233" s="1">
        <f>ABS(IK_diagnostics_degrees__3[[#This Row],[Column15]]-O232)</f>
        <v>0</v>
      </c>
      <c r="AL233" s="1">
        <f>ABS(IK_diagnostics_degrees__3[[#This Row],[Column16]]-P232)</f>
        <v>3.6504000000000009E-2</v>
      </c>
      <c r="AM233" s="1">
        <f>ABS(IK_diagnostics_degrees__3[[#This Row],[Column17]]-Q232)</f>
        <v>0</v>
      </c>
      <c r="AN233" s="1">
        <f>ABS(IK_diagnostics_degrees__3[[#This Row],[Column18]]-R232)</f>
        <v>6.9099999999999717E-3</v>
      </c>
      <c r="AO233" s="1">
        <f>ABS(IK_diagnostics_degrees__3[[#This Row],[Column19]]-S232)</f>
        <v>6.2150000000000052E-4</v>
      </c>
      <c r="AP233" s="1">
        <f>ABS(IK_diagnostics_degrees__3[[#This Row],[Column20]]-T232)</f>
        <v>2.6300000000001322E-3</v>
      </c>
      <c r="AQ233" s="1">
        <f>ABS(IK_diagnostics_degrees__3[[#This Row],[Column21]]-U232)</f>
        <v>2.5988999999999929E-2</v>
      </c>
    </row>
    <row r="234" spans="1:43" x14ac:dyDescent="0.25">
      <c r="A234" s="1" t="s">
        <v>22</v>
      </c>
      <c r="B234" s="1">
        <v>1.31917</v>
      </c>
      <c r="C234" s="1" t="s">
        <v>22</v>
      </c>
      <c r="D234" s="1" t="s">
        <v>22</v>
      </c>
      <c r="E234" s="1">
        <v>1.63764</v>
      </c>
      <c r="F234" s="1" t="s">
        <v>22</v>
      </c>
      <c r="G234" s="1">
        <v>0.81573899999999999</v>
      </c>
      <c r="H234" s="1">
        <v>1.3926799999999999</v>
      </c>
      <c r="I234" s="1">
        <v>0.91245500000000002</v>
      </c>
      <c r="J234" s="1">
        <v>0.440307</v>
      </c>
      <c r="K234" s="1">
        <v>1.5382199999999999</v>
      </c>
      <c r="L234" s="1">
        <v>0.51461299999999999</v>
      </c>
      <c r="M234" s="1">
        <v>2.5988999999999999E-3</v>
      </c>
      <c r="N234" s="1" t="s">
        <v>22</v>
      </c>
      <c r="O234" s="1" t="s">
        <v>22</v>
      </c>
      <c r="P234" s="1">
        <v>0.24279999999999999</v>
      </c>
      <c r="Q234" s="1" t="s">
        <v>22</v>
      </c>
      <c r="R234" s="1">
        <v>1.8480700000000001</v>
      </c>
      <c r="S234" s="1">
        <v>2.0157899999999999E-2</v>
      </c>
      <c r="T234" s="1">
        <v>1.1661900000000001</v>
      </c>
      <c r="U234" s="1">
        <v>0.591086</v>
      </c>
      <c r="V234" s="1" t="s">
        <v>23</v>
      </c>
      <c r="W234" s="1">
        <f>ABS(IK_diagnostics_degrees__3[[#This Row],[Column1]]-A233)</f>
        <v>0</v>
      </c>
      <c r="X234" s="1">
        <f>ABS(IK_diagnostics_degrees__3[[#This Row],[Column2]]-B233)</f>
        <v>3.1099999999999461E-3</v>
      </c>
      <c r="Y234" s="1">
        <f>ABS(IK_diagnostics_degrees__3[[#This Row],[Column3]]-C233)</f>
        <v>0</v>
      </c>
      <c r="Z234" s="1">
        <f>ABS(IK_diagnostics_degrees__3[[#This Row],[Column4]]-D233)</f>
        <v>0</v>
      </c>
      <c r="AA234" s="1">
        <f>ABS(IK_diagnostics_degrees__3[[#This Row],[Column5]]-E233)</f>
        <v>8.6900000000000865E-3</v>
      </c>
      <c r="AB234" s="1">
        <f>ABS(IK_diagnostics_degrees__3[[#This Row],[Column6]]-F233)</f>
        <v>0</v>
      </c>
      <c r="AC234" s="1">
        <f>ABS(IK_diagnostics_degrees__3[[#This Row],[Column7]]-G233)</f>
        <v>1.628699999999994E-2</v>
      </c>
      <c r="AD234" s="1">
        <f>ABS(IK_diagnostics_degrees__3[[#This Row],[Column8]]-H233)</f>
        <v>1.385000000000014E-2</v>
      </c>
      <c r="AE234" s="1">
        <f>ABS(IK_diagnostics_degrees__3[[#This Row],[Column9]]-I233)</f>
        <v>1.4140000000000263E-3</v>
      </c>
      <c r="AF234" s="1">
        <f>ABS(IK_diagnostics_degrees__3[[#This Row],[Column10]]-J233)</f>
        <v>2.1689999999999765E-3</v>
      </c>
      <c r="AG234" s="1">
        <f>ABS(IK_diagnostics_degrees__3[[#This Row],[Column11]]-K233)</f>
        <v>6.3200000000001033E-3</v>
      </c>
      <c r="AH234" s="1">
        <f>ABS(IK_diagnostics_degrees__3[[#This Row],[Column12]]-L233)</f>
        <v>2.4159999999999737E-3</v>
      </c>
      <c r="AI234" s="1">
        <f>ABS(IK_diagnostics_degrees__3[[#This Row],[Column13]]-M233)</f>
        <v>1.2968399999999998E-3</v>
      </c>
      <c r="AJ234" s="1">
        <f>ABS(IK_diagnostics_degrees__3[[#This Row],[Column14]]-N233)</f>
        <v>0</v>
      </c>
      <c r="AK234" s="1">
        <f>ABS(IK_diagnostics_degrees__3[[#This Row],[Column15]]-O233)</f>
        <v>0</v>
      </c>
      <c r="AL234" s="1">
        <f>ABS(IK_diagnostics_degrees__3[[#This Row],[Column16]]-P233)</f>
        <v>2.1050999999999986E-2</v>
      </c>
      <c r="AM234" s="1">
        <f>ABS(IK_diagnostics_degrees__3[[#This Row],[Column17]]-Q233)</f>
        <v>0</v>
      </c>
      <c r="AN234" s="1">
        <f>ABS(IK_diagnostics_degrees__3[[#This Row],[Column18]]-R233)</f>
        <v>1.4800000000000146E-2</v>
      </c>
      <c r="AO234" s="1">
        <f>ABS(IK_diagnostics_degrees__3[[#This Row],[Column19]]-S233)</f>
        <v>3.3191999999999978E-3</v>
      </c>
      <c r="AP234" s="1">
        <f>ABS(IK_diagnostics_degrees__3[[#This Row],[Column20]]-T233)</f>
        <v>3.300000000001635E-4</v>
      </c>
      <c r="AQ234" s="1">
        <f>ABS(IK_diagnostics_degrees__3[[#This Row],[Column21]]-U233)</f>
        <v>1.8426000000000053E-2</v>
      </c>
    </row>
    <row r="235" spans="1:43" x14ac:dyDescent="0.25">
      <c r="A235" s="1" t="s">
        <v>22</v>
      </c>
      <c r="B235" s="1">
        <v>1.29884</v>
      </c>
      <c r="C235" s="1" t="s">
        <v>22</v>
      </c>
      <c r="D235" s="1" t="s">
        <v>22</v>
      </c>
      <c r="E235" s="1">
        <v>1.6667099999999999</v>
      </c>
      <c r="F235" s="1" t="s">
        <v>22</v>
      </c>
      <c r="G235" s="1">
        <v>0.818693</v>
      </c>
      <c r="H235" s="1">
        <v>1.37758</v>
      </c>
      <c r="I235" s="1">
        <v>0.91439599999999999</v>
      </c>
      <c r="J235" s="1">
        <v>0.44937899999999997</v>
      </c>
      <c r="K235" s="1">
        <v>1.53766</v>
      </c>
      <c r="L235" s="1">
        <v>0.514961</v>
      </c>
      <c r="M235" s="1">
        <v>2.12313E-3</v>
      </c>
      <c r="N235" s="1" t="s">
        <v>22</v>
      </c>
      <c r="O235" s="1" t="s">
        <v>22</v>
      </c>
      <c r="P235" s="1">
        <v>0.25544600000000001</v>
      </c>
      <c r="Q235" s="1" t="s">
        <v>22</v>
      </c>
      <c r="R235" s="1">
        <v>1.8443700000000001</v>
      </c>
      <c r="S235" s="1">
        <v>2.57591E-2</v>
      </c>
      <c r="T235" s="1">
        <v>1.1672800000000001</v>
      </c>
      <c r="U235" s="1">
        <v>0.59444699999999995</v>
      </c>
      <c r="V235" s="1" t="s">
        <v>23</v>
      </c>
      <c r="W235" s="1">
        <f>ABS(IK_diagnostics_degrees__3[[#This Row],[Column1]]-A234)</f>
        <v>0</v>
      </c>
      <c r="X235" s="1">
        <f>ABS(IK_diagnostics_degrees__3[[#This Row],[Column2]]-B234)</f>
        <v>2.0329999999999959E-2</v>
      </c>
      <c r="Y235" s="1">
        <f>ABS(IK_diagnostics_degrees__3[[#This Row],[Column3]]-C234)</f>
        <v>0</v>
      </c>
      <c r="Z235" s="1">
        <f>ABS(IK_diagnostics_degrees__3[[#This Row],[Column4]]-D234)</f>
        <v>0</v>
      </c>
      <c r="AA235" s="1">
        <f>ABS(IK_diagnostics_degrees__3[[#This Row],[Column5]]-E234)</f>
        <v>2.9069999999999929E-2</v>
      </c>
      <c r="AB235" s="1">
        <f>ABS(IK_diagnostics_degrees__3[[#This Row],[Column6]]-F234)</f>
        <v>0</v>
      </c>
      <c r="AC235" s="1">
        <f>ABS(IK_diagnostics_degrees__3[[#This Row],[Column7]]-G234)</f>
        <v>2.9540000000000122E-3</v>
      </c>
      <c r="AD235" s="1">
        <f>ABS(IK_diagnostics_degrees__3[[#This Row],[Column8]]-H234)</f>
        <v>1.5099999999999891E-2</v>
      </c>
      <c r="AE235" s="1">
        <f>ABS(IK_diagnostics_degrees__3[[#This Row],[Column9]]-I234)</f>
        <v>1.9409999999999705E-3</v>
      </c>
      <c r="AF235" s="1">
        <f>ABS(IK_diagnostics_degrees__3[[#This Row],[Column10]]-J234)</f>
        <v>9.071999999999969E-3</v>
      </c>
      <c r="AG235" s="1">
        <f>ABS(IK_diagnostics_degrees__3[[#This Row],[Column11]]-K234)</f>
        <v>5.5999999999989392E-4</v>
      </c>
      <c r="AH235" s="1">
        <f>ABS(IK_diagnostics_degrees__3[[#This Row],[Column12]]-L234)</f>
        <v>3.4800000000001496E-4</v>
      </c>
      <c r="AI235" s="1">
        <f>ABS(IK_diagnostics_degrees__3[[#This Row],[Column13]]-M234)</f>
        <v>4.7576999999999993E-4</v>
      </c>
      <c r="AJ235" s="1">
        <f>ABS(IK_diagnostics_degrees__3[[#This Row],[Column14]]-N234)</f>
        <v>0</v>
      </c>
      <c r="AK235" s="1">
        <f>ABS(IK_diagnostics_degrees__3[[#This Row],[Column15]]-O234)</f>
        <v>0</v>
      </c>
      <c r="AL235" s="1">
        <f>ABS(IK_diagnostics_degrees__3[[#This Row],[Column16]]-P234)</f>
        <v>1.2646000000000018E-2</v>
      </c>
      <c r="AM235" s="1">
        <f>ABS(IK_diagnostics_degrees__3[[#This Row],[Column17]]-Q234)</f>
        <v>0</v>
      </c>
      <c r="AN235" s="1">
        <f>ABS(IK_diagnostics_degrees__3[[#This Row],[Column18]]-R234)</f>
        <v>3.7000000000000366E-3</v>
      </c>
      <c r="AO235" s="1">
        <f>ABS(IK_diagnostics_degrees__3[[#This Row],[Column19]]-S234)</f>
        <v>5.6012000000000006E-3</v>
      </c>
      <c r="AP235" s="1">
        <f>ABS(IK_diagnostics_degrees__3[[#This Row],[Column20]]-T234)</f>
        <v>1.0900000000000354E-3</v>
      </c>
      <c r="AQ235" s="1">
        <f>ABS(IK_diagnostics_degrees__3[[#This Row],[Column21]]-U234)</f>
        <v>3.3609999999999474E-3</v>
      </c>
    </row>
    <row r="236" spans="1:43" x14ac:dyDescent="0.25">
      <c r="A236" s="1" t="s">
        <v>22</v>
      </c>
      <c r="B236" s="1">
        <v>1.29355</v>
      </c>
      <c r="C236" s="1" t="s">
        <v>22</v>
      </c>
      <c r="D236" s="1" t="s">
        <v>22</v>
      </c>
      <c r="E236" s="1">
        <v>1.69251</v>
      </c>
      <c r="F236" s="1" t="s">
        <v>22</v>
      </c>
      <c r="G236" s="1">
        <v>0.83210099999999998</v>
      </c>
      <c r="H236" s="1">
        <v>1.36189</v>
      </c>
      <c r="I236" s="1">
        <v>0.92493800000000004</v>
      </c>
      <c r="J236" s="1">
        <v>0.44940099999999999</v>
      </c>
      <c r="K236" s="1">
        <v>1.52694</v>
      </c>
      <c r="L236" s="1">
        <v>0.50122900000000004</v>
      </c>
      <c r="M236" s="1">
        <v>1.7979000000000001E-3</v>
      </c>
      <c r="N236" s="1" t="s">
        <v>22</v>
      </c>
      <c r="O236" s="1" t="s">
        <v>22</v>
      </c>
      <c r="P236" s="1">
        <v>0.28779500000000002</v>
      </c>
      <c r="Q236" s="1" t="s">
        <v>22</v>
      </c>
      <c r="R236" s="1">
        <v>1.8415900000000001</v>
      </c>
      <c r="S236" s="1">
        <v>4.0019699999999998E-2</v>
      </c>
      <c r="T236" s="1">
        <v>1.16123</v>
      </c>
      <c r="U236" s="1">
        <v>0.61069700000000005</v>
      </c>
      <c r="V236" s="1" t="s">
        <v>23</v>
      </c>
      <c r="W236" s="1">
        <f>ABS(IK_diagnostics_degrees__3[[#This Row],[Column1]]-A235)</f>
        <v>0</v>
      </c>
      <c r="X236" s="1">
        <f>ABS(IK_diagnostics_degrees__3[[#This Row],[Column2]]-B235)</f>
        <v>5.2900000000000169E-3</v>
      </c>
      <c r="Y236" s="1">
        <f>ABS(IK_diagnostics_degrees__3[[#This Row],[Column3]]-C235)</f>
        <v>0</v>
      </c>
      <c r="Z236" s="1">
        <f>ABS(IK_diagnostics_degrees__3[[#This Row],[Column4]]-D235)</f>
        <v>0</v>
      </c>
      <c r="AA236" s="1">
        <f>ABS(IK_diagnostics_degrees__3[[#This Row],[Column5]]-E235)</f>
        <v>2.5800000000000045E-2</v>
      </c>
      <c r="AB236" s="1">
        <f>ABS(IK_diagnostics_degrees__3[[#This Row],[Column6]]-F235)</f>
        <v>0</v>
      </c>
      <c r="AC236" s="1">
        <f>ABS(IK_diagnostics_degrees__3[[#This Row],[Column7]]-G235)</f>
        <v>1.3407999999999975E-2</v>
      </c>
      <c r="AD236" s="1">
        <f>ABS(IK_diagnostics_degrees__3[[#This Row],[Column8]]-H235)</f>
        <v>1.5689999999999982E-2</v>
      </c>
      <c r="AE236" s="1">
        <f>ABS(IK_diagnostics_degrees__3[[#This Row],[Column9]]-I235)</f>
        <v>1.0542000000000051E-2</v>
      </c>
      <c r="AF236" s="1">
        <f>ABS(IK_diagnostics_degrees__3[[#This Row],[Column10]]-J235)</f>
        <v>2.2000000000022002E-5</v>
      </c>
      <c r="AG236" s="1">
        <f>ABS(IK_diagnostics_degrees__3[[#This Row],[Column11]]-K235)</f>
        <v>1.0720000000000063E-2</v>
      </c>
      <c r="AH236" s="1">
        <f>ABS(IK_diagnostics_degrees__3[[#This Row],[Column12]]-L235)</f>
        <v>1.3731999999999966E-2</v>
      </c>
      <c r="AI236" s="1">
        <f>ABS(IK_diagnostics_degrees__3[[#This Row],[Column13]]-M235)</f>
        <v>3.2522999999999992E-4</v>
      </c>
      <c r="AJ236" s="1">
        <f>ABS(IK_diagnostics_degrees__3[[#This Row],[Column14]]-N235)</f>
        <v>0</v>
      </c>
      <c r="AK236" s="1">
        <f>ABS(IK_diagnostics_degrees__3[[#This Row],[Column15]]-O235)</f>
        <v>0</v>
      </c>
      <c r="AL236" s="1">
        <f>ABS(IK_diagnostics_degrees__3[[#This Row],[Column16]]-P235)</f>
        <v>3.2349000000000017E-2</v>
      </c>
      <c r="AM236" s="1">
        <f>ABS(IK_diagnostics_degrees__3[[#This Row],[Column17]]-Q235)</f>
        <v>0</v>
      </c>
      <c r="AN236" s="1">
        <f>ABS(IK_diagnostics_degrees__3[[#This Row],[Column18]]-R235)</f>
        <v>2.7800000000000047E-3</v>
      </c>
      <c r="AO236" s="1">
        <f>ABS(IK_diagnostics_degrees__3[[#This Row],[Column19]]-S235)</f>
        <v>1.4260599999999998E-2</v>
      </c>
      <c r="AP236" s="1">
        <f>ABS(IK_diagnostics_degrees__3[[#This Row],[Column20]]-T235)</f>
        <v>6.0500000000001108E-3</v>
      </c>
      <c r="AQ236" s="1">
        <f>ABS(IK_diagnostics_degrees__3[[#This Row],[Column21]]-U235)</f>
        <v>1.6250000000000098E-2</v>
      </c>
    </row>
    <row r="237" spans="1:43" x14ac:dyDescent="0.25">
      <c r="A237" s="1" t="s">
        <v>22</v>
      </c>
      <c r="B237" s="1">
        <v>1.27729</v>
      </c>
      <c r="C237" s="1" t="s">
        <v>22</v>
      </c>
      <c r="D237" s="1" t="s">
        <v>22</v>
      </c>
      <c r="E237" s="1">
        <v>1.72458</v>
      </c>
      <c r="F237" s="1" t="s">
        <v>22</v>
      </c>
      <c r="G237" s="1">
        <v>0.85201400000000005</v>
      </c>
      <c r="H237" s="1">
        <v>1.34534</v>
      </c>
      <c r="I237" s="1">
        <v>0.92433200000000004</v>
      </c>
      <c r="J237" s="1">
        <v>0.43592999999999998</v>
      </c>
      <c r="K237" s="1">
        <v>1.51892</v>
      </c>
      <c r="L237" s="1">
        <v>0.50856199999999996</v>
      </c>
      <c r="M237" s="1">
        <v>2.3367499999999999E-3</v>
      </c>
      <c r="N237" s="1" t="s">
        <v>22</v>
      </c>
      <c r="O237" s="1" t="s">
        <v>22</v>
      </c>
      <c r="P237" s="1">
        <v>0.32268000000000002</v>
      </c>
      <c r="Q237" s="1" t="s">
        <v>22</v>
      </c>
      <c r="R237" s="1">
        <v>1.8424700000000001</v>
      </c>
      <c r="S237" s="1">
        <v>6.3543600000000006E-2</v>
      </c>
      <c r="T237" s="1">
        <v>1.1676</v>
      </c>
      <c r="U237" s="1">
        <v>0.61718099999999998</v>
      </c>
      <c r="V237" s="1" t="s">
        <v>23</v>
      </c>
      <c r="W237" s="1">
        <f>ABS(IK_diagnostics_degrees__3[[#This Row],[Column1]]-A236)</f>
        <v>0</v>
      </c>
      <c r="X237" s="1">
        <f>ABS(IK_diagnostics_degrees__3[[#This Row],[Column2]]-B236)</f>
        <v>1.6259999999999941E-2</v>
      </c>
      <c r="Y237" s="1">
        <f>ABS(IK_diagnostics_degrees__3[[#This Row],[Column3]]-C236)</f>
        <v>0</v>
      </c>
      <c r="Z237" s="1">
        <f>ABS(IK_diagnostics_degrees__3[[#This Row],[Column4]]-D236)</f>
        <v>0</v>
      </c>
      <c r="AA237" s="1">
        <f>ABS(IK_diagnostics_degrees__3[[#This Row],[Column5]]-E236)</f>
        <v>3.2070000000000043E-2</v>
      </c>
      <c r="AB237" s="1">
        <f>ABS(IK_diagnostics_degrees__3[[#This Row],[Column6]]-F236)</f>
        <v>0</v>
      </c>
      <c r="AC237" s="1">
        <f>ABS(IK_diagnostics_degrees__3[[#This Row],[Column7]]-G236)</f>
        <v>1.991300000000007E-2</v>
      </c>
      <c r="AD237" s="1">
        <f>ABS(IK_diagnostics_degrees__3[[#This Row],[Column8]]-H236)</f>
        <v>1.6550000000000065E-2</v>
      </c>
      <c r="AE237" s="1">
        <f>ABS(IK_diagnostics_degrees__3[[#This Row],[Column9]]-I236)</f>
        <v>6.0599999999999543E-4</v>
      </c>
      <c r="AF237" s="1">
        <f>ABS(IK_diagnostics_degrees__3[[#This Row],[Column10]]-J236)</f>
        <v>1.3471000000000011E-2</v>
      </c>
      <c r="AG237" s="1">
        <f>ABS(IK_diagnostics_degrees__3[[#This Row],[Column11]]-K236)</f>
        <v>8.0199999999999161E-3</v>
      </c>
      <c r="AH237" s="1">
        <f>ABS(IK_diagnostics_degrees__3[[#This Row],[Column12]]-L236)</f>
        <v>7.3329999999999229E-3</v>
      </c>
      <c r="AI237" s="1">
        <f>ABS(IK_diagnostics_degrees__3[[#This Row],[Column13]]-M236)</f>
        <v>5.3884999999999979E-4</v>
      </c>
      <c r="AJ237" s="1">
        <f>ABS(IK_diagnostics_degrees__3[[#This Row],[Column14]]-N236)</f>
        <v>0</v>
      </c>
      <c r="AK237" s="1">
        <f>ABS(IK_diagnostics_degrees__3[[#This Row],[Column15]]-O236)</f>
        <v>0</v>
      </c>
      <c r="AL237" s="1">
        <f>ABS(IK_diagnostics_degrees__3[[#This Row],[Column16]]-P236)</f>
        <v>3.4884999999999999E-2</v>
      </c>
      <c r="AM237" s="1">
        <f>ABS(IK_diagnostics_degrees__3[[#This Row],[Column17]]-Q236)</f>
        <v>0</v>
      </c>
      <c r="AN237" s="1">
        <f>ABS(IK_diagnostics_degrees__3[[#This Row],[Column18]]-R236)</f>
        <v>8.799999999999919E-4</v>
      </c>
      <c r="AO237" s="1">
        <f>ABS(IK_diagnostics_degrees__3[[#This Row],[Column19]]-S236)</f>
        <v>2.3523900000000007E-2</v>
      </c>
      <c r="AP237" s="1">
        <f>ABS(IK_diagnostics_degrees__3[[#This Row],[Column20]]-T236)</f>
        <v>6.3699999999999868E-3</v>
      </c>
      <c r="AQ237" s="1">
        <f>ABS(IK_diagnostics_degrees__3[[#This Row],[Column21]]-U236)</f>
        <v>6.4839999999999343E-3</v>
      </c>
    </row>
    <row r="238" spans="1:43" x14ac:dyDescent="0.25">
      <c r="A238" s="1" t="s">
        <v>22</v>
      </c>
      <c r="B238" s="1">
        <v>1.2687299999999999</v>
      </c>
      <c r="C238" s="1" t="s">
        <v>22</v>
      </c>
      <c r="D238" s="1" t="s">
        <v>22</v>
      </c>
      <c r="E238" s="1">
        <v>1.7524900000000001</v>
      </c>
      <c r="F238" s="1" t="s">
        <v>22</v>
      </c>
      <c r="G238" s="1">
        <v>0.86734699999999998</v>
      </c>
      <c r="H238" s="1">
        <v>1.33375</v>
      </c>
      <c r="I238" s="1">
        <v>0.93011200000000005</v>
      </c>
      <c r="J238" s="1">
        <v>0.43876199999999999</v>
      </c>
      <c r="K238" s="1">
        <v>1.5079100000000001</v>
      </c>
      <c r="L238" s="1">
        <v>0.492616</v>
      </c>
      <c r="M238" s="1">
        <v>4.2224200000000002E-3</v>
      </c>
      <c r="N238" s="1" t="s">
        <v>22</v>
      </c>
      <c r="O238" s="1" t="s">
        <v>22</v>
      </c>
      <c r="P238" s="1">
        <v>0.345447</v>
      </c>
      <c r="Q238" s="1" t="s">
        <v>22</v>
      </c>
      <c r="R238" s="1">
        <v>1.83785</v>
      </c>
      <c r="S238" s="1">
        <v>6.92604E-2</v>
      </c>
      <c r="T238" s="1">
        <v>1.1647000000000001</v>
      </c>
      <c r="U238" s="1">
        <v>0.631382</v>
      </c>
      <c r="V238" s="1" t="s">
        <v>23</v>
      </c>
      <c r="W238" s="1">
        <f>ABS(IK_diagnostics_degrees__3[[#This Row],[Column1]]-A237)</f>
        <v>0</v>
      </c>
      <c r="X238" s="1">
        <f>ABS(IK_diagnostics_degrees__3[[#This Row],[Column2]]-B237)</f>
        <v>8.5600000000001231E-3</v>
      </c>
      <c r="Y238" s="1">
        <f>ABS(IK_diagnostics_degrees__3[[#This Row],[Column3]]-C237)</f>
        <v>0</v>
      </c>
      <c r="Z238" s="1">
        <f>ABS(IK_diagnostics_degrees__3[[#This Row],[Column4]]-D237)</f>
        <v>0</v>
      </c>
      <c r="AA238" s="1">
        <f>ABS(IK_diagnostics_degrees__3[[#This Row],[Column5]]-E237)</f>
        <v>2.7910000000000101E-2</v>
      </c>
      <c r="AB238" s="1">
        <f>ABS(IK_diagnostics_degrees__3[[#This Row],[Column6]]-F237)</f>
        <v>0</v>
      </c>
      <c r="AC238" s="1">
        <f>ABS(IK_diagnostics_degrees__3[[#This Row],[Column7]]-G237)</f>
        <v>1.533299999999993E-2</v>
      </c>
      <c r="AD238" s="1">
        <f>ABS(IK_diagnostics_degrees__3[[#This Row],[Column8]]-H237)</f>
        <v>1.1589999999999989E-2</v>
      </c>
      <c r="AE238" s="1">
        <f>ABS(IK_diagnostics_degrees__3[[#This Row],[Column9]]-I237)</f>
        <v>5.7800000000000074E-3</v>
      </c>
      <c r="AF238" s="1">
        <f>ABS(IK_diagnostics_degrees__3[[#This Row],[Column10]]-J237)</f>
        <v>2.8320000000000012E-3</v>
      </c>
      <c r="AG238" s="1">
        <f>ABS(IK_diagnostics_degrees__3[[#This Row],[Column11]]-K237)</f>
        <v>1.1009999999999964E-2</v>
      </c>
      <c r="AH238" s="1">
        <f>ABS(IK_diagnostics_degrees__3[[#This Row],[Column12]]-L237)</f>
        <v>1.594599999999996E-2</v>
      </c>
      <c r="AI238" s="1">
        <f>ABS(IK_diagnostics_degrees__3[[#This Row],[Column13]]-M237)</f>
        <v>1.8856700000000003E-3</v>
      </c>
      <c r="AJ238" s="1">
        <f>ABS(IK_diagnostics_degrees__3[[#This Row],[Column14]]-N237)</f>
        <v>0</v>
      </c>
      <c r="AK238" s="1">
        <f>ABS(IK_diagnostics_degrees__3[[#This Row],[Column15]]-O237)</f>
        <v>0</v>
      </c>
      <c r="AL238" s="1">
        <f>ABS(IK_diagnostics_degrees__3[[#This Row],[Column16]]-P237)</f>
        <v>2.2766999999999982E-2</v>
      </c>
      <c r="AM238" s="1">
        <f>ABS(IK_diagnostics_degrees__3[[#This Row],[Column17]]-Q237)</f>
        <v>0</v>
      </c>
      <c r="AN238" s="1">
        <f>ABS(IK_diagnostics_degrees__3[[#This Row],[Column18]]-R237)</f>
        <v>4.6200000000000685E-3</v>
      </c>
      <c r="AO238" s="1">
        <f>ABS(IK_diagnostics_degrees__3[[#This Row],[Column19]]-S237)</f>
        <v>5.7167999999999941E-3</v>
      </c>
      <c r="AP238" s="1">
        <f>ABS(IK_diagnostics_degrees__3[[#This Row],[Column20]]-T237)</f>
        <v>2.8999999999999027E-3</v>
      </c>
      <c r="AQ238" s="1">
        <f>ABS(IK_diagnostics_degrees__3[[#This Row],[Column21]]-U237)</f>
        <v>1.4201000000000019E-2</v>
      </c>
    </row>
    <row r="239" spans="1:43" x14ac:dyDescent="0.25">
      <c r="A239" s="1" t="s">
        <v>22</v>
      </c>
      <c r="B239" s="1">
        <v>1.2426600000000001</v>
      </c>
      <c r="C239" s="1" t="s">
        <v>22</v>
      </c>
      <c r="D239" s="1" t="s">
        <v>22</v>
      </c>
      <c r="E239" s="1">
        <v>1.80585</v>
      </c>
      <c r="F239" s="1" t="s">
        <v>22</v>
      </c>
      <c r="G239" s="1">
        <v>0.86452399999999996</v>
      </c>
      <c r="H239" s="1">
        <v>1.31006</v>
      </c>
      <c r="I239" s="1">
        <v>0.95904500000000004</v>
      </c>
      <c r="J239" s="1">
        <v>0.43559199999999998</v>
      </c>
      <c r="K239" s="1">
        <v>1.49309</v>
      </c>
      <c r="L239" s="1">
        <v>0.493564</v>
      </c>
      <c r="M239" s="1" t="s">
        <v>22</v>
      </c>
      <c r="N239" s="1" t="s">
        <v>22</v>
      </c>
      <c r="O239" s="1" t="s">
        <v>22</v>
      </c>
      <c r="P239" s="1">
        <v>0.38790400000000003</v>
      </c>
      <c r="Q239" s="1" t="s">
        <v>22</v>
      </c>
      <c r="R239" s="1">
        <v>1.8317300000000001</v>
      </c>
      <c r="S239" s="1">
        <v>0.10134</v>
      </c>
      <c r="T239" s="1">
        <v>1.16584</v>
      </c>
      <c r="U239" s="1">
        <v>0.63745200000000002</v>
      </c>
      <c r="V239" s="1" t="s">
        <v>23</v>
      </c>
      <c r="W239" s="1">
        <f>ABS(IK_diagnostics_degrees__3[[#This Row],[Column1]]-A238)</f>
        <v>0</v>
      </c>
      <c r="X239" s="1">
        <f>ABS(IK_diagnostics_degrees__3[[#This Row],[Column2]]-B238)</f>
        <v>2.6069999999999816E-2</v>
      </c>
      <c r="Y239" s="1">
        <f>ABS(IK_diagnostics_degrees__3[[#This Row],[Column3]]-C238)</f>
        <v>0</v>
      </c>
      <c r="Z239" s="1">
        <f>ABS(IK_diagnostics_degrees__3[[#This Row],[Column4]]-D238)</f>
        <v>0</v>
      </c>
      <c r="AA239" s="1">
        <f>ABS(IK_diagnostics_degrees__3[[#This Row],[Column5]]-E238)</f>
        <v>5.3359999999999852E-2</v>
      </c>
      <c r="AB239" s="1">
        <f>ABS(IK_diagnostics_degrees__3[[#This Row],[Column6]]-F238)</f>
        <v>0</v>
      </c>
      <c r="AC239" s="1">
        <f>ABS(IK_diagnostics_degrees__3[[#This Row],[Column7]]-G238)</f>
        <v>2.8230000000000199E-3</v>
      </c>
      <c r="AD239" s="1">
        <f>ABS(IK_diagnostics_degrees__3[[#This Row],[Column8]]-H238)</f>
        <v>2.3689999999999989E-2</v>
      </c>
      <c r="AE239" s="1">
        <f>ABS(IK_diagnostics_degrees__3[[#This Row],[Column9]]-I238)</f>
        <v>2.8932999999999987E-2</v>
      </c>
      <c r="AF239" s="1">
        <f>ABS(IK_diagnostics_degrees__3[[#This Row],[Column10]]-J238)</f>
        <v>3.1700000000000061E-3</v>
      </c>
      <c r="AG239" s="1">
        <f>ABS(IK_diagnostics_degrees__3[[#This Row],[Column11]]-K238)</f>
        <v>1.4820000000000055E-2</v>
      </c>
      <c r="AH239" s="1">
        <f>ABS(IK_diagnostics_degrees__3[[#This Row],[Column12]]-L238)</f>
        <v>9.4800000000000439E-4</v>
      </c>
      <c r="AI239" s="1">
        <f>ABS(IK_diagnostics_degrees__3[[#This Row],[Column13]]-M238)</f>
        <v>4.2224200000000002E-3</v>
      </c>
      <c r="AJ239" s="1">
        <f>ABS(IK_diagnostics_degrees__3[[#This Row],[Column14]]-N238)</f>
        <v>0</v>
      </c>
      <c r="AK239" s="1">
        <f>ABS(IK_diagnostics_degrees__3[[#This Row],[Column15]]-O238)</f>
        <v>0</v>
      </c>
      <c r="AL239" s="1">
        <f>ABS(IK_diagnostics_degrees__3[[#This Row],[Column16]]-P238)</f>
        <v>4.2457000000000022E-2</v>
      </c>
      <c r="AM239" s="1">
        <f>ABS(IK_diagnostics_degrees__3[[#This Row],[Column17]]-Q238)</f>
        <v>0</v>
      </c>
      <c r="AN239" s="1">
        <f>ABS(IK_diagnostics_degrees__3[[#This Row],[Column18]]-R238)</f>
        <v>6.1199999999999033E-3</v>
      </c>
      <c r="AO239" s="1">
        <f>ABS(IK_diagnostics_degrees__3[[#This Row],[Column19]]-S238)</f>
        <v>3.20796E-2</v>
      </c>
      <c r="AP239" s="1">
        <f>ABS(IK_diagnostics_degrees__3[[#This Row],[Column20]]-T238)</f>
        <v>1.1399999999999189E-3</v>
      </c>
      <c r="AQ239" s="1">
        <f>ABS(IK_diagnostics_degrees__3[[#This Row],[Column21]]-U238)</f>
        <v>6.0700000000000198E-3</v>
      </c>
    </row>
    <row r="240" spans="1:43" x14ac:dyDescent="0.25">
      <c r="A240" s="1" t="s">
        <v>22</v>
      </c>
      <c r="B240" s="1">
        <v>1.2357</v>
      </c>
      <c r="C240" s="1" t="s">
        <v>22</v>
      </c>
      <c r="D240" s="1" t="s">
        <v>22</v>
      </c>
      <c r="E240" s="1">
        <v>1.8264199999999999</v>
      </c>
      <c r="F240" s="1" t="s">
        <v>22</v>
      </c>
      <c r="G240" s="1">
        <v>0.89566100000000004</v>
      </c>
      <c r="H240" s="1">
        <v>1.27271</v>
      </c>
      <c r="I240" s="1">
        <v>0.95548900000000003</v>
      </c>
      <c r="J240" s="1">
        <v>0.43057499999999999</v>
      </c>
      <c r="K240" s="1">
        <v>1.49177</v>
      </c>
      <c r="L240" s="1">
        <v>0.49416599999999999</v>
      </c>
      <c r="M240" s="1" t="s">
        <v>22</v>
      </c>
      <c r="N240" s="1" t="s">
        <v>22</v>
      </c>
      <c r="O240" s="1" t="s">
        <v>22</v>
      </c>
      <c r="P240" s="1">
        <v>0.43847599999999998</v>
      </c>
      <c r="Q240" s="1" t="s">
        <v>22</v>
      </c>
      <c r="R240" s="1">
        <v>1.84121</v>
      </c>
      <c r="S240" s="1">
        <v>0.10377500000000001</v>
      </c>
      <c r="T240" s="1">
        <v>1.15951</v>
      </c>
      <c r="U240" s="1">
        <v>0.67665799999999998</v>
      </c>
      <c r="V240" s="1" t="s">
        <v>23</v>
      </c>
      <c r="W240" s="1">
        <f>ABS(IK_diagnostics_degrees__3[[#This Row],[Column1]]-A239)</f>
        <v>0</v>
      </c>
      <c r="X240" s="1">
        <f>ABS(IK_diagnostics_degrees__3[[#This Row],[Column2]]-B239)</f>
        <v>6.9600000000000772E-3</v>
      </c>
      <c r="Y240" s="1">
        <f>ABS(IK_diagnostics_degrees__3[[#This Row],[Column3]]-C239)</f>
        <v>0</v>
      </c>
      <c r="Z240" s="1">
        <f>ABS(IK_diagnostics_degrees__3[[#This Row],[Column4]]-D239)</f>
        <v>0</v>
      </c>
      <c r="AA240" s="1">
        <f>ABS(IK_diagnostics_degrees__3[[#This Row],[Column5]]-E239)</f>
        <v>2.0569999999999977E-2</v>
      </c>
      <c r="AB240" s="1">
        <f>ABS(IK_diagnostics_degrees__3[[#This Row],[Column6]]-F239)</f>
        <v>0</v>
      </c>
      <c r="AC240" s="1">
        <f>ABS(IK_diagnostics_degrees__3[[#This Row],[Column7]]-G239)</f>
        <v>3.1137000000000081E-2</v>
      </c>
      <c r="AD240" s="1">
        <f>ABS(IK_diagnostics_degrees__3[[#This Row],[Column8]]-H239)</f>
        <v>3.7349999999999994E-2</v>
      </c>
      <c r="AE240" s="1">
        <f>ABS(IK_diagnostics_degrees__3[[#This Row],[Column9]]-I239)</f>
        <v>3.5560000000000036E-3</v>
      </c>
      <c r="AF240" s="1">
        <f>ABS(IK_diagnostics_degrees__3[[#This Row],[Column10]]-J239)</f>
        <v>5.0169999999999937E-3</v>
      </c>
      <c r="AG240" s="1">
        <f>ABS(IK_diagnostics_degrees__3[[#This Row],[Column11]]-K239)</f>
        <v>1.3199999999999878E-3</v>
      </c>
      <c r="AH240" s="1">
        <f>ABS(IK_diagnostics_degrees__3[[#This Row],[Column12]]-L239)</f>
        <v>6.0199999999999143E-4</v>
      </c>
      <c r="AI240" s="1">
        <f>ABS(IK_diagnostics_degrees__3[[#This Row],[Column13]]-M239)</f>
        <v>0</v>
      </c>
      <c r="AJ240" s="1">
        <f>ABS(IK_diagnostics_degrees__3[[#This Row],[Column14]]-N239)</f>
        <v>0</v>
      </c>
      <c r="AK240" s="1">
        <f>ABS(IK_diagnostics_degrees__3[[#This Row],[Column15]]-O239)</f>
        <v>0</v>
      </c>
      <c r="AL240" s="1">
        <f>ABS(IK_diagnostics_degrees__3[[#This Row],[Column16]]-P239)</f>
        <v>5.057199999999995E-2</v>
      </c>
      <c r="AM240" s="1">
        <f>ABS(IK_diagnostics_degrees__3[[#This Row],[Column17]]-Q239)</f>
        <v>0</v>
      </c>
      <c r="AN240" s="1">
        <f>ABS(IK_diagnostics_degrees__3[[#This Row],[Column18]]-R239)</f>
        <v>9.4799999999999329E-3</v>
      </c>
      <c r="AO240" s="1">
        <f>ABS(IK_diagnostics_degrees__3[[#This Row],[Column19]]-S239)</f>
        <v>2.4350000000000066E-3</v>
      </c>
      <c r="AP240" s="1">
        <f>ABS(IK_diagnostics_degrees__3[[#This Row],[Column20]]-T239)</f>
        <v>6.3299999999999468E-3</v>
      </c>
      <c r="AQ240" s="1">
        <f>ABS(IK_diagnostics_degrees__3[[#This Row],[Column21]]-U239)</f>
        <v>3.9205999999999963E-2</v>
      </c>
    </row>
    <row r="241" spans="1:43" x14ac:dyDescent="0.25">
      <c r="A241" s="1" t="s">
        <v>22</v>
      </c>
      <c r="B241" s="1">
        <v>1.2103600000000001</v>
      </c>
      <c r="C241" s="1" t="s">
        <v>22</v>
      </c>
      <c r="D241" s="1" t="s">
        <v>22</v>
      </c>
      <c r="E241" s="1">
        <v>1.8643000000000001</v>
      </c>
      <c r="F241" s="1" t="s">
        <v>22</v>
      </c>
      <c r="G241" s="1">
        <v>0.90273099999999995</v>
      </c>
      <c r="H241" s="1">
        <v>1.2408999999999999</v>
      </c>
      <c r="I241" s="1">
        <v>0.96157800000000004</v>
      </c>
      <c r="J241" s="1">
        <v>0.44395800000000002</v>
      </c>
      <c r="K241" s="1">
        <v>1.4915099999999999</v>
      </c>
      <c r="L241" s="1">
        <v>0.49368099999999998</v>
      </c>
      <c r="M241" s="1" t="s">
        <v>22</v>
      </c>
      <c r="N241" s="1" t="s">
        <v>22</v>
      </c>
      <c r="O241" s="1" t="s">
        <v>22</v>
      </c>
      <c r="P241" s="1">
        <v>0.46023700000000001</v>
      </c>
      <c r="Q241" s="1" t="s">
        <v>22</v>
      </c>
      <c r="R241" s="1">
        <v>1.8349500000000001</v>
      </c>
      <c r="S241" s="1">
        <v>0.12338399999999999</v>
      </c>
      <c r="T241" s="1">
        <v>1.1578900000000001</v>
      </c>
      <c r="U241" s="1">
        <v>0.68122400000000005</v>
      </c>
      <c r="V241" s="1" t="s">
        <v>23</v>
      </c>
      <c r="W241" s="1">
        <f>ABS(IK_diagnostics_degrees__3[[#This Row],[Column1]]-A240)</f>
        <v>0</v>
      </c>
      <c r="X241" s="1">
        <f>ABS(IK_diagnostics_degrees__3[[#This Row],[Column2]]-B240)</f>
        <v>2.5339999999999918E-2</v>
      </c>
      <c r="Y241" s="1">
        <f>ABS(IK_diagnostics_degrees__3[[#This Row],[Column3]]-C240)</f>
        <v>0</v>
      </c>
      <c r="Z241" s="1">
        <f>ABS(IK_diagnostics_degrees__3[[#This Row],[Column4]]-D240)</f>
        <v>0</v>
      </c>
      <c r="AA241" s="1">
        <f>ABS(IK_diagnostics_degrees__3[[#This Row],[Column5]]-E240)</f>
        <v>3.7880000000000136E-2</v>
      </c>
      <c r="AB241" s="1">
        <f>ABS(IK_diagnostics_degrees__3[[#This Row],[Column6]]-F240)</f>
        <v>0</v>
      </c>
      <c r="AC241" s="1">
        <f>ABS(IK_diagnostics_degrees__3[[#This Row],[Column7]]-G240)</f>
        <v>7.0699999999999097E-3</v>
      </c>
      <c r="AD241" s="1">
        <f>ABS(IK_diagnostics_degrees__3[[#This Row],[Column8]]-H240)</f>
        <v>3.1810000000000116E-2</v>
      </c>
      <c r="AE241" s="1">
        <f>ABS(IK_diagnostics_degrees__3[[#This Row],[Column9]]-I240)</f>
        <v>6.0890000000000111E-3</v>
      </c>
      <c r="AF241" s="1">
        <f>ABS(IK_diagnostics_degrees__3[[#This Row],[Column10]]-J240)</f>
        <v>1.3383000000000034E-2</v>
      </c>
      <c r="AG241" s="1">
        <f>ABS(IK_diagnostics_degrees__3[[#This Row],[Column11]]-K240)</f>
        <v>2.60000000000149E-4</v>
      </c>
      <c r="AH241" s="1">
        <f>ABS(IK_diagnostics_degrees__3[[#This Row],[Column12]]-L240)</f>
        <v>4.850000000000132E-4</v>
      </c>
      <c r="AI241" s="1">
        <f>ABS(IK_diagnostics_degrees__3[[#This Row],[Column13]]-M240)</f>
        <v>0</v>
      </c>
      <c r="AJ241" s="1">
        <f>ABS(IK_diagnostics_degrees__3[[#This Row],[Column14]]-N240)</f>
        <v>0</v>
      </c>
      <c r="AK241" s="1">
        <f>ABS(IK_diagnostics_degrees__3[[#This Row],[Column15]]-O240)</f>
        <v>0</v>
      </c>
      <c r="AL241" s="1">
        <f>ABS(IK_diagnostics_degrees__3[[#This Row],[Column16]]-P240)</f>
        <v>2.176100000000003E-2</v>
      </c>
      <c r="AM241" s="1">
        <f>ABS(IK_diagnostics_degrees__3[[#This Row],[Column17]]-Q240)</f>
        <v>0</v>
      </c>
      <c r="AN241" s="1">
        <f>ABS(IK_diagnostics_degrees__3[[#This Row],[Column18]]-R240)</f>
        <v>6.2599999999999323E-3</v>
      </c>
      <c r="AO241" s="1">
        <f>ABS(IK_diagnostics_degrees__3[[#This Row],[Column19]]-S240)</f>
        <v>1.9608999999999988E-2</v>
      </c>
      <c r="AP241" s="1">
        <f>ABS(IK_diagnostics_degrees__3[[#This Row],[Column20]]-T240)</f>
        <v>1.6199999999999548E-3</v>
      </c>
      <c r="AQ241" s="1">
        <f>ABS(IK_diagnostics_degrees__3[[#This Row],[Column21]]-U240)</f>
        <v>4.56600000000007E-3</v>
      </c>
    </row>
    <row r="242" spans="1:43" x14ac:dyDescent="0.25">
      <c r="A242" s="1" t="s">
        <v>22</v>
      </c>
      <c r="B242" s="1">
        <v>1.1988000000000001</v>
      </c>
      <c r="C242" s="1" t="s">
        <v>22</v>
      </c>
      <c r="D242" s="1" t="s">
        <v>22</v>
      </c>
      <c r="E242" s="1">
        <v>1.88476</v>
      </c>
      <c r="F242" s="1" t="s">
        <v>22</v>
      </c>
      <c r="G242" s="1">
        <v>0.91552999999999995</v>
      </c>
      <c r="H242" s="1">
        <v>1.20821</v>
      </c>
      <c r="I242" s="1">
        <v>0.96826599999999996</v>
      </c>
      <c r="J242" s="1">
        <v>0.44452799999999998</v>
      </c>
      <c r="K242" s="1">
        <v>1.4898</v>
      </c>
      <c r="L242" s="1">
        <v>0.49861</v>
      </c>
      <c r="M242" s="1" t="s">
        <v>22</v>
      </c>
      <c r="N242" s="1" t="s">
        <v>22</v>
      </c>
      <c r="O242" s="1" t="s">
        <v>22</v>
      </c>
      <c r="P242" s="1">
        <v>0.50511399999999995</v>
      </c>
      <c r="Q242" s="1" t="s">
        <v>22</v>
      </c>
      <c r="R242" s="1">
        <v>1.84266</v>
      </c>
      <c r="S242" s="1">
        <v>0.118793</v>
      </c>
      <c r="T242" s="1">
        <v>1.15693</v>
      </c>
      <c r="U242" s="1">
        <v>0.71552700000000002</v>
      </c>
      <c r="V242" s="1" t="s">
        <v>23</v>
      </c>
      <c r="W242" s="1">
        <f>ABS(IK_diagnostics_degrees__3[[#This Row],[Column1]]-A241)</f>
        <v>0</v>
      </c>
      <c r="X242" s="1">
        <f>ABS(IK_diagnostics_degrees__3[[#This Row],[Column2]]-B241)</f>
        <v>1.1560000000000015E-2</v>
      </c>
      <c r="Y242" s="1">
        <f>ABS(IK_diagnostics_degrees__3[[#This Row],[Column3]]-C241)</f>
        <v>0</v>
      </c>
      <c r="Z242" s="1">
        <f>ABS(IK_diagnostics_degrees__3[[#This Row],[Column4]]-D241)</f>
        <v>0</v>
      </c>
      <c r="AA242" s="1">
        <f>ABS(IK_diagnostics_degrees__3[[#This Row],[Column5]]-E241)</f>
        <v>2.0459999999999923E-2</v>
      </c>
      <c r="AB242" s="1">
        <f>ABS(IK_diagnostics_degrees__3[[#This Row],[Column6]]-F241)</f>
        <v>0</v>
      </c>
      <c r="AC242" s="1">
        <f>ABS(IK_diagnostics_degrees__3[[#This Row],[Column7]]-G241)</f>
        <v>1.2799000000000005E-2</v>
      </c>
      <c r="AD242" s="1">
        <f>ABS(IK_diagnostics_degrees__3[[#This Row],[Column8]]-H241)</f>
        <v>3.2689999999999886E-2</v>
      </c>
      <c r="AE242" s="1">
        <f>ABS(IK_diagnostics_degrees__3[[#This Row],[Column9]]-I241)</f>
        <v>6.6879999999999162E-3</v>
      </c>
      <c r="AF242" s="1">
        <f>ABS(IK_diagnostics_degrees__3[[#This Row],[Column10]]-J241)</f>
        <v>5.6999999999995943E-4</v>
      </c>
      <c r="AG242" s="1">
        <f>ABS(IK_diagnostics_degrees__3[[#This Row],[Column11]]-K241)</f>
        <v>1.7099999999998783E-3</v>
      </c>
      <c r="AH242" s="1">
        <f>ABS(IK_diagnostics_degrees__3[[#This Row],[Column12]]-L241)</f>
        <v>4.9290000000000167E-3</v>
      </c>
      <c r="AI242" s="1">
        <f>ABS(IK_diagnostics_degrees__3[[#This Row],[Column13]]-M241)</f>
        <v>0</v>
      </c>
      <c r="AJ242" s="1">
        <f>ABS(IK_diagnostics_degrees__3[[#This Row],[Column14]]-N241)</f>
        <v>0</v>
      </c>
      <c r="AK242" s="1">
        <f>ABS(IK_diagnostics_degrees__3[[#This Row],[Column15]]-O241)</f>
        <v>0</v>
      </c>
      <c r="AL242" s="1">
        <f>ABS(IK_diagnostics_degrees__3[[#This Row],[Column16]]-P241)</f>
        <v>4.4876999999999945E-2</v>
      </c>
      <c r="AM242" s="1">
        <f>ABS(IK_diagnostics_degrees__3[[#This Row],[Column17]]-Q241)</f>
        <v>0</v>
      </c>
      <c r="AN242" s="1">
        <f>ABS(IK_diagnostics_degrees__3[[#This Row],[Column18]]-R241)</f>
        <v>7.7099999999998836E-3</v>
      </c>
      <c r="AO242" s="1">
        <f>ABS(IK_diagnostics_degrees__3[[#This Row],[Column19]]-S241)</f>
        <v>4.5909999999999979E-3</v>
      </c>
      <c r="AP242" s="1">
        <f>ABS(IK_diagnostics_degrees__3[[#This Row],[Column20]]-T241)</f>
        <v>9.6000000000007191E-4</v>
      </c>
      <c r="AQ242" s="1">
        <f>ABS(IK_diagnostics_degrees__3[[#This Row],[Column21]]-U241)</f>
        <v>3.4302999999999972E-2</v>
      </c>
    </row>
    <row r="243" spans="1:43" x14ac:dyDescent="0.25">
      <c r="A243" s="1" t="s">
        <v>22</v>
      </c>
      <c r="B243" s="1">
        <v>1.1941299999999999</v>
      </c>
      <c r="C243" s="1" t="s">
        <v>22</v>
      </c>
      <c r="D243" s="1" t="s">
        <v>22</v>
      </c>
      <c r="E243" s="1">
        <v>1.9287399999999999</v>
      </c>
      <c r="F243" s="1" t="s">
        <v>22</v>
      </c>
      <c r="G243" s="1">
        <v>0.93402600000000002</v>
      </c>
      <c r="H243" s="1">
        <v>1.2035</v>
      </c>
      <c r="I243" s="1">
        <v>1.0043299999999999</v>
      </c>
      <c r="J243" s="1">
        <v>0.43772499999999998</v>
      </c>
      <c r="K243" s="1">
        <v>1.4540299999999999</v>
      </c>
      <c r="L243" s="1">
        <v>0.46045599999999998</v>
      </c>
      <c r="M243" s="1" t="s">
        <v>22</v>
      </c>
      <c r="N243" s="1" t="s">
        <v>22</v>
      </c>
      <c r="O243" s="1" t="s">
        <v>22</v>
      </c>
      <c r="P243" s="1">
        <v>0.56980500000000001</v>
      </c>
      <c r="Q243" s="1" t="s">
        <v>22</v>
      </c>
      <c r="R243" s="1">
        <v>1.83965</v>
      </c>
      <c r="S243" s="1">
        <v>0.118517</v>
      </c>
      <c r="T243" s="1">
        <v>1.1451800000000001</v>
      </c>
      <c r="U243" s="1">
        <v>0.76447299999999996</v>
      </c>
      <c r="V243" s="1" t="s">
        <v>23</v>
      </c>
      <c r="W243" s="1">
        <f>ABS(IK_diagnostics_degrees__3[[#This Row],[Column1]]-A242)</f>
        <v>0</v>
      </c>
      <c r="X243" s="1">
        <f>ABS(IK_diagnostics_degrees__3[[#This Row],[Column2]]-B242)</f>
        <v>4.670000000000174E-3</v>
      </c>
      <c r="Y243" s="1">
        <f>ABS(IK_diagnostics_degrees__3[[#This Row],[Column3]]-C242)</f>
        <v>0</v>
      </c>
      <c r="Z243" s="1">
        <f>ABS(IK_diagnostics_degrees__3[[#This Row],[Column4]]-D242)</f>
        <v>0</v>
      </c>
      <c r="AA243" s="1">
        <f>ABS(IK_diagnostics_degrees__3[[#This Row],[Column5]]-E242)</f>
        <v>4.3979999999999908E-2</v>
      </c>
      <c r="AB243" s="1">
        <f>ABS(IK_diagnostics_degrees__3[[#This Row],[Column6]]-F242)</f>
        <v>0</v>
      </c>
      <c r="AC243" s="1">
        <f>ABS(IK_diagnostics_degrees__3[[#This Row],[Column7]]-G242)</f>
        <v>1.8496000000000068E-2</v>
      </c>
      <c r="AD243" s="1">
        <f>ABS(IK_diagnostics_degrees__3[[#This Row],[Column8]]-H242)</f>
        <v>4.709999999999992E-3</v>
      </c>
      <c r="AE243" s="1">
        <f>ABS(IK_diagnostics_degrees__3[[#This Row],[Column9]]-I242)</f>
        <v>3.6063999999999985E-2</v>
      </c>
      <c r="AF243" s="1">
        <f>ABS(IK_diagnostics_degrees__3[[#This Row],[Column10]]-J242)</f>
        <v>6.8030000000000035E-3</v>
      </c>
      <c r="AG243" s="1">
        <f>ABS(IK_diagnostics_degrees__3[[#This Row],[Column11]]-K242)</f>
        <v>3.577000000000008E-2</v>
      </c>
      <c r="AH243" s="1">
        <f>ABS(IK_diagnostics_degrees__3[[#This Row],[Column12]]-L242)</f>
        <v>3.8154000000000021E-2</v>
      </c>
      <c r="AI243" s="1">
        <f>ABS(IK_diagnostics_degrees__3[[#This Row],[Column13]]-M242)</f>
        <v>0</v>
      </c>
      <c r="AJ243" s="1">
        <f>ABS(IK_diagnostics_degrees__3[[#This Row],[Column14]]-N242)</f>
        <v>0</v>
      </c>
      <c r="AK243" s="1">
        <f>ABS(IK_diagnostics_degrees__3[[#This Row],[Column15]]-O242)</f>
        <v>0</v>
      </c>
      <c r="AL243" s="1">
        <f>ABS(IK_diagnostics_degrees__3[[#This Row],[Column16]]-P242)</f>
        <v>6.4691000000000054E-2</v>
      </c>
      <c r="AM243" s="1">
        <f>ABS(IK_diagnostics_degrees__3[[#This Row],[Column17]]-Q242)</f>
        <v>0</v>
      </c>
      <c r="AN243" s="1">
        <f>ABS(IK_diagnostics_degrees__3[[#This Row],[Column18]]-R242)</f>
        <v>3.0099999999999572E-3</v>
      </c>
      <c r="AO243" s="1">
        <f>ABS(IK_diagnostics_degrees__3[[#This Row],[Column19]]-S242)</f>
        <v>2.7599999999999847E-4</v>
      </c>
      <c r="AP243" s="1">
        <f>ABS(IK_diagnostics_degrees__3[[#This Row],[Column20]]-T242)</f>
        <v>1.1749999999999927E-2</v>
      </c>
      <c r="AQ243" s="1">
        <f>ABS(IK_diagnostics_degrees__3[[#This Row],[Column21]]-U242)</f>
        <v>4.8945999999999934E-2</v>
      </c>
    </row>
    <row r="244" spans="1:43" x14ac:dyDescent="0.25">
      <c r="A244" s="1" t="s">
        <v>22</v>
      </c>
      <c r="B244" s="1">
        <v>1.17248</v>
      </c>
      <c r="C244" s="1" t="s">
        <v>22</v>
      </c>
      <c r="D244" s="1" t="s">
        <v>22</v>
      </c>
      <c r="E244" s="1">
        <v>1.9988699999999999</v>
      </c>
      <c r="F244" s="1" t="s">
        <v>22</v>
      </c>
      <c r="G244" s="1">
        <v>0.94435500000000006</v>
      </c>
      <c r="H244" s="1">
        <v>1.20322</v>
      </c>
      <c r="I244" s="1">
        <v>1.04887</v>
      </c>
      <c r="J244" s="1">
        <v>0.432946</v>
      </c>
      <c r="K244" s="1">
        <v>1.4214500000000001</v>
      </c>
      <c r="L244" s="1">
        <v>0.41839799999999999</v>
      </c>
      <c r="M244" s="1" t="s">
        <v>22</v>
      </c>
      <c r="N244" s="1" t="s">
        <v>22</v>
      </c>
      <c r="O244" s="1" t="s">
        <v>22</v>
      </c>
      <c r="P244" s="1">
        <v>0.62621000000000004</v>
      </c>
      <c r="Q244" s="1" t="s">
        <v>22</v>
      </c>
      <c r="R244" s="1">
        <v>1.8308899999999999</v>
      </c>
      <c r="S244" s="1">
        <v>0.135074</v>
      </c>
      <c r="T244" s="1">
        <v>1.14188</v>
      </c>
      <c r="U244" s="1">
        <v>0.80613100000000004</v>
      </c>
      <c r="V244" s="1" t="s">
        <v>23</v>
      </c>
      <c r="W244" s="1">
        <f>ABS(IK_diagnostics_degrees__3[[#This Row],[Column1]]-A243)</f>
        <v>0</v>
      </c>
      <c r="X244" s="1">
        <f>ABS(IK_diagnostics_degrees__3[[#This Row],[Column2]]-B243)</f>
        <v>2.1649999999999947E-2</v>
      </c>
      <c r="Y244" s="1">
        <f>ABS(IK_diagnostics_degrees__3[[#This Row],[Column3]]-C243)</f>
        <v>0</v>
      </c>
      <c r="Z244" s="1">
        <f>ABS(IK_diagnostics_degrees__3[[#This Row],[Column4]]-D243)</f>
        <v>0</v>
      </c>
      <c r="AA244" s="1">
        <f>ABS(IK_diagnostics_degrees__3[[#This Row],[Column5]]-E243)</f>
        <v>7.0130000000000026E-2</v>
      </c>
      <c r="AB244" s="1">
        <f>ABS(IK_diagnostics_degrees__3[[#This Row],[Column6]]-F243)</f>
        <v>0</v>
      </c>
      <c r="AC244" s="1">
        <f>ABS(IK_diagnostics_degrees__3[[#This Row],[Column7]]-G243)</f>
        <v>1.0329000000000033E-2</v>
      </c>
      <c r="AD244" s="1">
        <f>ABS(IK_diagnostics_degrees__3[[#This Row],[Column8]]-H243)</f>
        <v>2.8000000000005798E-4</v>
      </c>
      <c r="AE244" s="1">
        <f>ABS(IK_diagnostics_degrees__3[[#This Row],[Column9]]-I243)</f>
        <v>4.4540000000000024E-2</v>
      </c>
      <c r="AF244" s="1">
        <f>ABS(IK_diagnostics_degrees__3[[#This Row],[Column10]]-J243)</f>
        <v>4.7789999999999777E-3</v>
      </c>
      <c r="AG244" s="1">
        <f>ABS(IK_diagnostics_degrees__3[[#This Row],[Column11]]-K243)</f>
        <v>3.2579999999999831E-2</v>
      </c>
      <c r="AH244" s="1">
        <f>ABS(IK_diagnostics_degrees__3[[#This Row],[Column12]]-L243)</f>
        <v>4.2057999999999984E-2</v>
      </c>
      <c r="AI244" s="1">
        <f>ABS(IK_diagnostics_degrees__3[[#This Row],[Column13]]-M243)</f>
        <v>0</v>
      </c>
      <c r="AJ244" s="1">
        <f>ABS(IK_diagnostics_degrees__3[[#This Row],[Column14]]-N243)</f>
        <v>0</v>
      </c>
      <c r="AK244" s="1">
        <f>ABS(IK_diagnostics_degrees__3[[#This Row],[Column15]]-O243)</f>
        <v>0</v>
      </c>
      <c r="AL244" s="1">
        <f>ABS(IK_diagnostics_degrees__3[[#This Row],[Column16]]-P243)</f>
        <v>5.6405000000000038E-2</v>
      </c>
      <c r="AM244" s="1">
        <f>ABS(IK_diagnostics_degrees__3[[#This Row],[Column17]]-Q243)</f>
        <v>0</v>
      </c>
      <c r="AN244" s="1">
        <f>ABS(IK_diagnostics_degrees__3[[#This Row],[Column18]]-R243)</f>
        <v>8.760000000000101E-3</v>
      </c>
      <c r="AO244" s="1">
        <f>ABS(IK_diagnostics_degrees__3[[#This Row],[Column19]]-S243)</f>
        <v>1.6557000000000002E-2</v>
      </c>
      <c r="AP244" s="1">
        <f>ABS(IK_diagnostics_degrees__3[[#This Row],[Column20]]-T243)</f>
        <v>3.3000000000000806E-3</v>
      </c>
      <c r="AQ244" s="1">
        <f>ABS(IK_diagnostics_degrees__3[[#This Row],[Column21]]-U243)</f>
        <v>4.1658000000000084E-2</v>
      </c>
    </row>
    <row r="245" spans="1:43" x14ac:dyDescent="0.25">
      <c r="A245" s="1" t="s">
        <v>22</v>
      </c>
      <c r="B245" s="1">
        <v>1.17777</v>
      </c>
      <c r="C245" s="1" t="s">
        <v>22</v>
      </c>
      <c r="D245" s="1" t="s">
        <v>22</v>
      </c>
      <c r="E245" s="1">
        <v>2.03268</v>
      </c>
      <c r="F245" s="1" t="s">
        <v>22</v>
      </c>
      <c r="G245" s="1">
        <v>0.945886</v>
      </c>
      <c r="H245" s="1">
        <v>1.15578</v>
      </c>
      <c r="I245" s="1">
        <v>1.1102700000000001</v>
      </c>
      <c r="J245" s="1">
        <v>0.42092400000000002</v>
      </c>
      <c r="K245" s="1">
        <v>1.40307</v>
      </c>
      <c r="L245" s="1">
        <v>0.40699000000000002</v>
      </c>
      <c r="M245" s="1" t="s">
        <v>22</v>
      </c>
      <c r="N245" s="1" t="s">
        <v>22</v>
      </c>
      <c r="O245" s="1" t="s">
        <v>22</v>
      </c>
      <c r="P245" s="1">
        <v>0.72121199999999996</v>
      </c>
      <c r="Q245" s="1" t="s">
        <v>22</v>
      </c>
      <c r="R245" s="1">
        <v>1.8319000000000001</v>
      </c>
      <c r="S245" s="1">
        <v>0.208538</v>
      </c>
      <c r="T245" s="1">
        <v>1.13334</v>
      </c>
      <c r="U245" s="1">
        <v>0.80716399999999999</v>
      </c>
      <c r="V245" s="1" t="s">
        <v>23</v>
      </c>
      <c r="W245" s="1">
        <f>ABS(IK_diagnostics_degrees__3[[#This Row],[Column1]]-A244)</f>
        <v>0</v>
      </c>
      <c r="X245" s="1">
        <f>ABS(IK_diagnostics_degrees__3[[#This Row],[Column2]]-B244)</f>
        <v>5.2900000000000169E-3</v>
      </c>
      <c r="Y245" s="1">
        <f>ABS(IK_diagnostics_degrees__3[[#This Row],[Column3]]-C244)</f>
        <v>0</v>
      </c>
      <c r="Z245" s="1">
        <f>ABS(IK_diagnostics_degrees__3[[#This Row],[Column4]]-D244)</f>
        <v>0</v>
      </c>
      <c r="AA245" s="1">
        <f>ABS(IK_diagnostics_degrees__3[[#This Row],[Column5]]-E244)</f>
        <v>3.3810000000000118E-2</v>
      </c>
      <c r="AB245" s="1">
        <f>ABS(IK_diagnostics_degrees__3[[#This Row],[Column6]]-F244)</f>
        <v>0</v>
      </c>
      <c r="AC245" s="1">
        <f>ABS(IK_diagnostics_degrees__3[[#This Row],[Column7]]-G244)</f>
        <v>1.5309999999999491E-3</v>
      </c>
      <c r="AD245" s="1">
        <f>ABS(IK_diagnostics_degrees__3[[#This Row],[Column8]]-H244)</f>
        <v>4.7439999999999927E-2</v>
      </c>
      <c r="AE245" s="1">
        <f>ABS(IK_diagnostics_degrees__3[[#This Row],[Column9]]-I244)</f>
        <v>6.1400000000000121E-2</v>
      </c>
      <c r="AF245" s="1">
        <f>ABS(IK_diagnostics_degrees__3[[#This Row],[Column10]]-J244)</f>
        <v>1.2021999999999977E-2</v>
      </c>
      <c r="AG245" s="1">
        <f>ABS(IK_diagnostics_degrees__3[[#This Row],[Column11]]-K244)</f>
        <v>1.8380000000000063E-2</v>
      </c>
      <c r="AH245" s="1">
        <f>ABS(IK_diagnostics_degrees__3[[#This Row],[Column12]]-L244)</f>
        <v>1.1407999999999974E-2</v>
      </c>
      <c r="AI245" s="1">
        <f>ABS(IK_diagnostics_degrees__3[[#This Row],[Column13]]-M244)</f>
        <v>0</v>
      </c>
      <c r="AJ245" s="1">
        <f>ABS(IK_diagnostics_degrees__3[[#This Row],[Column14]]-N244)</f>
        <v>0</v>
      </c>
      <c r="AK245" s="1">
        <f>ABS(IK_diagnostics_degrees__3[[#This Row],[Column15]]-O244)</f>
        <v>0</v>
      </c>
      <c r="AL245" s="1">
        <f>ABS(IK_diagnostics_degrees__3[[#This Row],[Column16]]-P244)</f>
        <v>9.500199999999992E-2</v>
      </c>
      <c r="AM245" s="1">
        <f>ABS(IK_diagnostics_degrees__3[[#This Row],[Column17]]-Q244)</f>
        <v>0</v>
      </c>
      <c r="AN245" s="1">
        <f>ABS(IK_diagnostics_degrees__3[[#This Row],[Column18]]-R244)</f>
        <v>1.0100000000001774E-3</v>
      </c>
      <c r="AO245" s="1">
        <f>ABS(IK_diagnostics_degrees__3[[#This Row],[Column19]]-S244)</f>
        <v>7.3464000000000002E-2</v>
      </c>
      <c r="AP245" s="1">
        <f>ABS(IK_diagnostics_degrees__3[[#This Row],[Column20]]-T244)</f>
        <v>8.539999999999992E-3</v>
      </c>
      <c r="AQ245" s="1">
        <f>ABS(IK_diagnostics_degrees__3[[#This Row],[Column21]]-U244)</f>
        <v>1.0329999999999506E-3</v>
      </c>
    </row>
    <row r="246" spans="1:43" x14ac:dyDescent="0.25">
      <c r="A246" s="1" t="s">
        <v>22</v>
      </c>
      <c r="B246" s="1">
        <v>1.1253200000000001</v>
      </c>
      <c r="C246" s="1" t="s">
        <v>22</v>
      </c>
      <c r="D246" s="1" t="s">
        <v>22</v>
      </c>
      <c r="E246" s="1">
        <v>2.1138499999999998</v>
      </c>
      <c r="F246" s="1" t="s">
        <v>22</v>
      </c>
      <c r="G246" s="1">
        <v>0.96053599999999995</v>
      </c>
      <c r="H246" s="1">
        <v>1.15151</v>
      </c>
      <c r="I246" s="1">
        <v>1.11415</v>
      </c>
      <c r="J246" s="1">
        <v>0.41934100000000002</v>
      </c>
      <c r="K246" s="1">
        <v>1.38504</v>
      </c>
      <c r="L246" s="1">
        <v>0.406053</v>
      </c>
      <c r="M246" s="1" t="s">
        <v>22</v>
      </c>
      <c r="N246" s="1" t="s">
        <v>22</v>
      </c>
      <c r="O246" s="1" t="s">
        <v>22</v>
      </c>
      <c r="P246" s="1">
        <v>0.741201</v>
      </c>
      <c r="Q246" s="1" t="s">
        <v>22</v>
      </c>
      <c r="R246" s="1">
        <v>1.7946800000000001</v>
      </c>
      <c r="S246" s="1">
        <v>0.24173</v>
      </c>
      <c r="T246" s="1">
        <v>1.13656</v>
      </c>
      <c r="U246" s="1">
        <v>0.80760600000000005</v>
      </c>
      <c r="V246" s="1" t="s">
        <v>23</v>
      </c>
      <c r="W246" s="1">
        <f>ABS(IK_diagnostics_degrees__3[[#This Row],[Column1]]-A245)</f>
        <v>0</v>
      </c>
      <c r="X246" s="1">
        <f>ABS(IK_diagnostics_degrees__3[[#This Row],[Column2]]-B245)</f>
        <v>5.2449999999999886E-2</v>
      </c>
      <c r="Y246" s="1">
        <f>ABS(IK_diagnostics_degrees__3[[#This Row],[Column3]]-C245)</f>
        <v>0</v>
      </c>
      <c r="Z246" s="1">
        <f>ABS(IK_diagnostics_degrees__3[[#This Row],[Column4]]-D245)</f>
        <v>0</v>
      </c>
      <c r="AA246" s="1">
        <f>ABS(IK_diagnostics_degrees__3[[#This Row],[Column5]]-E245)</f>
        <v>8.1169999999999742E-2</v>
      </c>
      <c r="AB246" s="1">
        <f>ABS(IK_diagnostics_degrees__3[[#This Row],[Column6]]-F245)</f>
        <v>0</v>
      </c>
      <c r="AC246" s="1">
        <f>ABS(IK_diagnostics_degrees__3[[#This Row],[Column7]]-G245)</f>
        <v>1.4649999999999941E-2</v>
      </c>
      <c r="AD246" s="1">
        <f>ABS(IK_diagnostics_degrees__3[[#This Row],[Column8]]-H245)</f>
        <v>4.269999999999996E-3</v>
      </c>
      <c r="AE246" s="1">
        <f>ABS(IK_diagnostics_degrees__3[[#This Row],[Column9]]-I245)</f>
        <v>3.8799999999998835E-3</v>
      </c>
      <c r="AF246" s="1">
        <f>ABS(IK_diagnostics_degrees__3[[#This Row],[Column10]]-J245)</f>
        <v>1.5830000000000011E-3</v>
      </c>
      <c r="AG246" s="1">
        <f>ABS(IK_diagnostics_degrees__3[[#This Row],[Column11]]-K245)</f>
        <v>1.802999999999999E-2</v>
      </c>
      <c r="AH246" s="1">
        <f>ABS(IK_diagnostics_degrees__3[[#This Row],[Column12]]-L245)</f>
        <v>9.3700000000002115E-4</v>
      </c>
      <c r="AI246" s="1">
        <f>ABS(IK_diagnostics_degrees__3[[#This Row],[Column13]]-M245)</f>
        <v>0</v>
      </c>
      <c r="AJ246" s="1">
        <f>ABS(IK_diagnostics_degrees__3[[#This Row],[Column14]]-N245)</f>
        <v>0</v>
      </c>
      <c r="AK246" s="1">
        <f>ABS(IK_diagnostics_degrees__3[[#This Row],[Column15]]-O245)</f>
        <v>0</v>
      </c>
      <c r="AL246" s="1">
        <f>ABS(IK_diagnostics_degrees__3[[#This Row],[Column16]]-P245)</f>
        <v>1.9989000000000035E-2</v>
      </c>
      <c r="AM246" s="1">
        <f>ABS(IK_diagnostics_degrees__3[[#This Row],[Column17]]-Q245)</f>
        <v>0</v>
      </c>
      <c r="AN246" s="1">
        <f>ABS(IK_diagnostics_degrees__3[[#This Row],[Column18]]-R245)</f>
        <v>3.7220000000000031E-2</v>
      </c>
      <c r="AO246" s="1">
        <f>ABS(IK_diagnostics_degrees__3[[#This Row],[Column19]]-S245)</f>
        <v>3.3191999999999999E-2</v>
      </c>
      <c r="AP246" s="1">
        <f>ABS(IK_diagnostics_degrees__3[[#This Row],[Column20]]-T245)</f>
        <v>3.2200000000000006E-3</v>
      </c>
      <c r="AQ246" s="1">
        <f>ABS(IK_diagnostics_degrees__3[[#This Row],[Column21]]-U245)</f>
        <v>4.4200000000005346E-4</v>
      </c>
    </row>
    <row r="247" spans="1:43" x14ac:dyDescent="0.25">
      <c r="A247" s="1" t="s">
        <v>22</v>
      </c>
      <c r="B247" s="1">
        <v>1.1264099999999999</v>
      </c>
      <c r="C247" s="1" t="s">
        <v>22</v>
      </c>
      <c r="D247" s="1" t="s">
        <v>22</v>
      </c>
      <c r="E247" s="1">
        <v>2.1193599999999999</v>
      </c>
      <c r="F247" s="1" t="s">
        <v>22</v>
      </c>
      <c r="G247" s="1">
        <v>0.99118399999999995</v>
      </c>
      <c r="H247" s="1">
        <v>1.1055600000000001</v>
      </c>
      <c r="I247" s="1">
        <v>1.11511</v>
      </c>
      <c r="J247" s="1">
        <v>0.41573500000000002</v>
      </c>
      <c r="K247" s="1">
        <v>1.38862</v>
      </c>
      <c r="L247" s="1">
        <v>0.40769899999999998</v>
      </c>
      <c r="M247" s="1" t="s">
        <v>22</v>
      </c>
      <c r="N247" s="1" t="s">
        <v>22</v>
      </c>
      <c r="O247" s="1" t="s">
        <v>22</v>
      </c>
      <c r="P247" s="1">
        <v>0.80757999999999996</v>
      </c>
      <c r="Q247" s="1" t="s">
        <v>22</v>
      </c>
      <c r="R247" s="1">
        <v>1.8061400000000001</v>
      </c>
      <c r="S247" s="1">
        <v>0.27106799999999998</v>
      </c>
      <c r="T247" s="1">
        <v>1.1354599999999999</v>
      </c>
      <c r="U247" s="1">
        <v>0.82096499999999994</v>
      </c>
      <c r="V247" s="1" t="s">
        <v>23</v>
      </c>
      <c r="W247" s="1">
        <f>ABS(IK_diagnostics_degrees__3[[#This Row],[Column1]]-A246)</f>
        <v>0</v>
      </c>
      <c r="X247" s="1">
        <f>ABS(IK_diagnostics_degrees__3[[#This Row],[Column2]]-B246)</f>
        <v>1.0899999999998133E-3</v>
      </c>
      <c r="Y247" s="1">
        <f>ABS(IK_diagnostics_degrees__3[[#This Row],[Column3]]-C246)</f>
        <v>0</v>
      </c>
      <c r="Z247" s="1">
        <f>ABS(IK_diagnostics_degrees__3[[#This Row],[Column4]]-D246)</f>
        <v>0</v>
      </c>
      <c r="AA247" s="1">
        <f>ABS(IK_diagnostics_degrees__3[[#This Row],[Column5]]-E246)</f>
        <v>5.5100000000001259E-3</v>
      </c>
      <c r="AB247" s="1">
        <f>ABS(IK_diagnostics_degrees__3[[#This Row],[Column6]]-F246)</f>
        <v>0</v>
      </c>
      <c r="AC247" s="1">
        <f>ABS(IK_diagnostics_degrees__3[[#This Row],[Column7]]-G246)</f>
        <v>3.0648000000000009E-2</v>
      </c>
      <c r="AD247" s="1">
        <f>ABS(IK_diagnostics_degrees__3[[#This Row],[Column8]]-H246)</f>
        <v>4.5949999999999935E-2</v>
      </c>
      <c r="AE247" s="1">
        <f>ABS(IK_diagnostics_degrees__3[[#This Row],[Column9]]-I246)</f>
        <v>9.6000000000007191E-4</v>
      </c>
      <c r="AF247" s="1">
        <f>ABS(IK_diagnostics_degrees__3[[#This Row],[Column10]]-J246)</f>
        <v>3.6059999999999981E-3</v>
      </c>
      <c r="AG247" s="1">
        <f>ABS(IK_diagnostics_degrees__3[[#This Row],[Column11]]-K246)</f>
        <v>3.5799999999999166E-3</v>
      </c>
      <c r="AH247" s="1">
        <f>ABS(IK_diagnostics_degrees__3[[#This Row],[Column12]]-L246)</f>
        <v>1.6459999999999808E-3</v>
      </c>
      <c r="AI247" s="1">
        <f>ABS(IK_diagnostics_degrees__3[[#This Row],[Column13]]-M246)</f>
        <v>0</v>
      </c>
      <c r="AJ247" s="1">
        <f>ABS(IK_diagnostics_degrees__3[[#This Row],[Column14]]-N246)</f>
        <v>0</v>
      </c>
      <c r="AK247" s="1">
        <f>ABS(IK_diagnostics_degrees__3[[#This Row],[Column15]]-O246)</f>
        <v>0</v>
      </c>
      <c r="AL247" s="1">
        <f>ABS(IK_diagnostics_degrees__3[[#This Row],[Column16]]-P246)</f>
        <v>6.6378999999999966E-2</v>
      </c>
      <c r="AM247" s="1">
        <f>ABS(IK_diagnostics_degrees__3[[#This Row],[Column17]]-Q246)</f>
        <v>0</v>
      </c>
      <c r="AN247" s="1">
        <f>ABS(IK_diagnostics_degrees__3[[#This Row],[Column18]]-R246)</f>
        <v>1.1460000000000026E-2</v>
      </c>
      <c r="AO247" s="1">
        <f>ABS(IK_diagnostics_degrees__3[[#This Row],[Column19]]-S246)</f>
        <v>2.9337999999999975E-2</v>
      </c>
      <c r="AP247" s="1">
        <f>ABS(IK_diagnostics_degrees__3[[#This Row],[Column20]]-T246)</f>
        <v>1.1000000000001009E-3</v>
      </c>
      <c r="AQ247" s="1">
        <f>ABS(IK_diagnostics_degrees__3[[#This Row],[Column21]]-U246)</f>
        <v>1.3358999999999899E-2</v>
      </c>
    </row>
    <row r="248" spans="1:43" x14ac:dyDescent="0.25">
      <c r="A248" s="1" t="s">
        <v>22</v>
      </c>
      <c r="B248" s="1">
        <v>1.10741</v>
      </c>
      <c r="C248" s="1" t="s">
        <v>22</v>
      </c>
      <c r="D248" s="1" t="s">
        <v>22</v>
      </c>
      <c r="E248" s="1">
        <v>2.1583899999999998</v>
      </c>
      <c r="F248" s="1" t="s">
        <v>22</v>
      </c>
      <c r="G248" s="1">
        <v>1.02938</v>
      </c>
      <c r="H248" s="1">
        <v>1.1035900000000001</v>
      </c>
      <c r="I248" s="1">
        <v>1.11531</v>
      </c>
      <c r="J248" s="1">
        <v>0.41804799999999998</v>
      </c>
      <c r="K248" s="1">
        <v>1.37782</v>
      </c>
      <c r="L248" s="1">
        <v>0.37234299999999998</v>
      </c>
      <c r="M248" s="1" t="s">
        <v>22</v>
      </c>
      <c r="N248" s="1" t="s">
        <v>22</v>
      </c>
      <c r="O248" s="1" t="s">
        <v>22</v>
      </c>
      <c r="P248" s="1">
        <v>0.85872099999999996</v>
      </c>
      <c r="Q248" s="1" t="s">
        <v>22</v>
      </c>
      <c r="R248" s="1">
        <v>1.80718</v>
      </c>
      <c r="S248" s="1">
        <v>0.280339</v>
      </c>
      <c r="T248" s="1">
        <v>1.1362000000000001</v>
      </c>
      <c r="U248" s="1">
        <v>0.85244399999999998</v>
      </c>
      <c r="V248" s="1" t="s">
        <v>23</v>
      </c>
      <c r="W248" s="1">
        <f>ABS(IK_diagnostics_degrees__3[[#This Row],[Column1]]-A247)</f>
        <v>0</v>
      </c>
      <c r="X248" s="1">
        <f>ABS(IK_diagnostics_degrees__3[[#This Row],[Column2]]-B247)</f>
        <v>1.8999999999999906E-2</v>
      </c>
      <c r="Y248" s="1">
        <f>ABS(IK_diagnostics_degrees__3[[#This Row],[Column3]]-C247)</f>
        <v>0</v>
      </c>
      <c r="Z248" s="1">
        <f>ABS(IK_diagnostics_degrees__3[[#This Row],[Column4]]-D247)</f>
        <v>0</v>
      </c>
      <c r="AA248" s="1">
        <f>ABS(IK_diagnostics_degrees__3[[#This Row],[Column5]]-E247)</f>
        <v>3.9029999999999898E-2</v>
      </c>
      <c r="AB248" s="1">
        <f>ABS(IK_diagnostics_degrees__3[[#This Row],[Column6]]-F247)</f>
        <v>0</v>
      </c>
      <c r="AC248" s="1">
        <f>ABS(IK_diagnostics_degrees__3[[#This Row],[Column7]]-G247)</f>
        <v>3.8196000000000008E-2</v>
      </c>
      <c r="AD248" s="1">
        <f>ABS(IK_diagnostics_degrees__3[[#This Row],[Column8]]-H247)</f>
        <v>1.9700000000000273E-3</v>
      </c>
      <c r="AE248" s="1">
        <f>ABS(IK_diagnostics_degrees__3[[#This Row],[Column9]]-I247)</f>
        <v>1.9999999999997797E-4</v>
      </c>
      <c r="AF248" s="1">
        <f>ABS(IK_diagnostics_degrees__3[[#This Row],[Column10]]-J247)</f>
        <v>2.312999999999954E-3</v>
      </c>
      <c r="AG248" s="1">
        <f>ABS(IK_diagnostics_degrees__3[[#This Row],[Column11]]-K247)</f>
        <v>1.0799999999999921E-2</v>
      </c>
      <c r="AH248" s="1">
        <f>ABS(IK_diagnostics_degrees__3[[#This Row],[Column12]]-L247)</f>
        <v>3.5355999999999999E-2</v>
      </c>
      <c r="AI248" s="1">
        <f>ABS(IK_diagnostics_degrees__3[[#This Row],[Column13]]-M247)</f>
        <v>0</v>
      </c>
      <c r="AJ248" s="1">
        <f>ABS(IK_diagnostics_degrees__3[[#This Row],[Column14]]-N247)</f>
        <v>0</v>
      </c>
      <c r="AK248" s="1">
        <f>ABS(IK_diagnostics_degrees__3[[#This Row],[Column15]]-O247)</f>
        <v>0</v>
      </c>
      <c r="AL248" s="1">
        <f>ABS(IK_diagnostics_degrees__3[[#This Row],[Column16]]-P247)</f>
        <v>5.1140999999999992E-2</v>
      </c>
      <c r="AM248" s="1">
        <f>ABS(IK_diagnostics_degrees__3[[#This Row],[Column17]]-Q247)</f>
        <v>0</v>
      </c>
      <c r="AN248" s="1">
        <f>ABS(IK_diagnostics_degrees__3[[#This Row],[Column18]]-R247)</f>
        <v>1.0399999999999299E-3</v>
      </c>
      <c r="AO248" s="1">
        <f>ABS(IK_diagnostics_degrees__3[[#This Row],[Column19]]-S247)</f>
        <v>9.2710000000000292E-3</v>
      </c>
      <c r="AP248" s="1">
        <f>ABS(IK_diagnostics_degrees__3[[#This Row],[Column20]]-T247)</f>
        <v>7.4000000000018495E-4</v>
      </c>
      <c r="AQ248" s="1">
        <f>ABS(IK_diagnostics_degrees__3[[#This Row],[Column21]]-U247)</f>
        <v>3.1479000000000035E-2</v>
      </c>
    </row>
    <row r="249" spans="1:43" x14ac:dyDescent="0.25">
      <c r="A249" s="1" t="s">
        <v>22</v>
      </c>
      <c r="B249" s="1">
        <v>1.1014200000000001</v>
      </c>
      <c r="C249" s="1" t="s">
        <v>22</v>
      </c>
      <c r="D249" s="1" t="s">
        <v>22</v>
      </c>
      <c r="E249" s="1">
        <v>2.19415</v>
      </c>
      <c r="F249" s="1" t="s">
        <v>22</v>
      </c>
      <c r="G249" s="1">
        <v>1.03965</v>
      </c>
      <c r="H249" s="1">
        <v>1.0963000000000001</v>
      </c>
      <c r="I249" s="1">
        <v>1.1524799999999999</v>
      </c>
      <c r="J249" s="1">
        <v>0.421485</v>
      </c>
      <c r="K249" s="1">
        <v>1.359</v>
      </c>
      <c r="L249" s="1">
        <v>0.33104699999999998</v>
      </c>
      <c r="M249" s="1" t="s">
        <v>22</v>
      </c>
      <c r="N249" s="1" t="s">
        <v>22</v>
      </c>
      <c r="O249" s="1" t="s">
        <v>22</v>
      </c>
      <c r="P249" s="1">
        <v>0.91572200000000004</v>
      </c>
      <c r="Q249" s="1" t="s">
        <v>22</v>
      </c>
      <c r="R249" s="1">
        <v>1.8010999999999999</v>
      </c>
      <c r="S249" s="1">
        <v>0.31981900000000002</v>
      </c>
      <c r="T249" s="1">
        <v>1.14205</v>
      </c>
      <c r="U249" s="1">
        <v>0.86285199999999995</v>
      </c>
      <c r="V249" s="1" t="s">
        <v>23</v>
      </c>
      <c r="W249" s="1">
        <f>ABS(IK_diagnostics_degrees__3[[#This Row],[Column1]]-A248)</f>
        <v>0</v>
      </c>
      <c r="X249" s="1">
        <f>ABS(IK_diagnostics_degrees__3[[#This Row],[Column2]]-B248)</f>
        <v>5.9899999999999398E-3</v>
      </c>
      <c r="Y249" s="1">
        <f>ABS(IK_diagnostics_degrees__3[[#This Row],[Column3]]-C248)</f>
        <v>0</v>
      </c>
      <c r="Z249" s="1">
        <f>ABS(IK_diagnostics_degrees__3[[#This Row],[Column4]]-D248)</f>
        <v>0</v>
      </c>
      <c r="AA249" s="1">
        <f>ABS(IK_diagnostics_degrees__3[[#This Row],[Column5]]-E248)</f>
        <v>3.5760000000000236E-2</v>
      </c>
      <c r="AB249" s="1">
        <f>ABS(IK_diagnostics_degrees__3[[#This Row],[Column6]]-F248)</f>
        <v>0</v>
      </c>
      <c r="AC249" s="1">
        <f>ABS(IK_diagnostics_degrees__3[[#This Row],[Column7]]-G248)</f>
        <v>1.0270000000000001E-2</v>
      </c>
      <c r="AD249" s="1">
        <f>ABS(IK_diagnostics_degrees__3[[#This Row],[Column8]]-H248)</f>
        <v>7.2900000000000187E-3</v>
      </c>
      <c r="AE249" s="1">
        <f>ABS(IK_diagnostics_degrees__3[[#This Row],[Column9]]-I248)</f>
        <v>3.7169999999999925E-2</v>
      </c>
      <c r="AF249" s="1">
        <f>ABS(IK_diagnostics_degrees__3[[#This Row],[Column10]]-J248)</f>
        <v>3.4370000000000234E-3</v>
      </c>
      <c r="AG249" s="1">
        <f>ABS(IK_diagnostics_degrees__3[[#This Row],[Column11]]-K248)</f>
        <v>1.8820000000000059E-2</v>
      </c>
      <c r="AH249" s="1">
        <f>ABS(IK_diagnostics_degrees__3[[#This Row],[Column12]]-L248)</f>
        <v>4.1295999999999999E-2</v>
      </c>
      <c r="AI249" s="1">
        <f>ABS(IK_diagnostics_degrees__3[[#This Row],[Column13]]-M248)</f>
        <v>0</v>
      </c>
      <c r="AJ249" s="1">
        <f>ABS(IK_diagnostics_degrees__3[[#This Row],[Column14]]-N248)</f>
        <v>0</v>
      </c>
      <c r="AK249" s="1">
        <f>ABS(IK_diagnostics_degrees__3[[#This Row],[Column15]]-O248)</f>
        <v>0</v>
      </c>
      <c r="AL249" s="1">
        <f>ABS(IK_diagnostics_degrees__3[[#This Row],[Column16]]-P248)</f>
        <v>5.7001000000000079E-2</v>
      </c>
      <c r="AM249" s="1">
        <f>ABS(IK_diagnostics_degrees__3[[#This Row],[Column17]]-Q248)</f>
        <v>0</v>
      </c>
      <c r="AN249" s="1">
        <f>ABS(IK_diagnostics_degrees__3[[#This Row],[Column18]]-R248)</f>
        <v>6.0800000000000853E-3</v>
      </c>
      <c r="AO249" s="1">
        <f>ABS(IK_diagnostics_degrees__3[[#This Row],[Column19]]-S248)</f>
        <v>3.9480000000000015E-2</v>
      </c>
      <c r="AP249" s="1">
        <f>ABS(IK_diagnostics_degrees__3[[#This Row],[Column20]]-T248)</f>
        <v>5.8499999999999108E-3</v>
      </c>
      <c r="AQ249" s="1">
        <f>ABS(IK_diagnostics_degrees__3[[#This Row],[Column21]]-U248)</f>
        <v>1.0407999999999973E-2</v>
      </c>
    </row>
    <row r="250" spans="1:43" x14ac:dyDescent="0.25">
      <c r="A250" s="1" t="s">
        <v>22</v>
      </c>
      <c r="B250" s="1">
        <v>1.0841000000000001</v>
      </c>
      <c r="C250" s="1" t="s">
        <v>22</v>
      </c>
      <c r="D250" s="1" t="s">
        <v>22</v>
      </c>
      <c r="E250" s="1">
        <v>2.2371699999999999</v>
      </c>
      <c r="F250" s="1" t="s">
        <v>22</v>
      </c>
      <c r="G250" s="1">
        <v>1.0406200000000001</v>
      </c>
      <c r="H250" s="1">
        <v>1.08612</v>
      </c>
      <c r="I250" s="1">
        <v>1.1890000000000001</v>
      </c>
      <c r="J250" s="1">
        <v>0.41724600000000001</v>
      </c>
      <c r="K250" s="1">
        <v>1.33796</v>
      </c>
      <c r="L250" s="1">
        <v>0.31720700000000002</v>
      </c>
      <c r="M250" s="1" t="s">
        <v>22</v>
      </c>
      <c r="N250" s="1" t="s">
        <v>22</v>
      </c>
      <c r="O250" s="1" t="s">
        <v>22</v>
      </c>
      <c r="P250" s="1">
        <v>0.96267199999999997</v>
      </c>
      <c r="Q250" s="1" t="s">
        <v>22</v>
      </c>
      <c r="R250" s="1">
        <v>1.7886</v>
      </c>
      <c r="S250" s="1">
        <v>0.34084999999999999</v>
      </c>
      <c r="T250" s="1">
        <v>1.1456599999999999</v>
      </c>
      <c r="U250" s="1">
        <v>0.88336999999999999</v>
      </c>
      <c r="V250" s="1" t="s">
        <v>23</v>
      </c>
      <c r="W250" s="1">
        <f>ABS(IK_diagnostics_degrees__3[[#This Row],[Column1]]-A249)</f>
        <v>0</v>
      </c>
      <c r="X250" s="1">
        <f>ABS(IK_diagnostics_degrees__3[[#This Row],[Column2]]-B249)</f>
        <v>1.7320000000000002E-2</v>
      </c>
      <c r="Y250" s="1">
        <f>ABS(IK_diagnostics_degrees__3[[#This Row],[Column3]]-C249)</f>
        <v>0</v>
      </c>
      <c r="Z250" s="1">
        <f>ABS(IK_diagnostics_degrees__3[[#This Row],[Column4]]-D249)</f>
        <v>0</v>
      </c>
      <c r="AA250" s="1">
        <f>ABS(IK_diagnostics_degrees__3[[#This Row],[Column5]]-E249)</f>
        <v>4.3019999999999836E-2</v>
      </c>
      <c r="AB250" s="1">
        <f>ABS(IK_diagnostics_degrees__3[[#This Row],[Column6]]-F249)</f>
        <v>0</v>
      </c>
      <c r="AC250" s="1">
        <f>ABS(IK_diagnostics_degrees__3[[#This Row],[Column7]]-G249)</f>
        <v>9.7000000000013742E-4</v>
      </c>
      <c r="AD250" s="1">
        <f>ABS(IK_diagnostics_degrees__3[[#This Row],[Column8]]-H249)</f>
        <v>1.0180000000000078E-2</v>
      </c>
      <c r="AE250" s="1">
        <f>ABS(IK_diagnostics_degrees__3[[#This Row],[Column9]]-I249)</f>
        <v>3.6520000000000108E-2</v>
      </c>
      <c r="AF250" s="1">
        <f>ABS(IK_diagnostics_degrees__3[[#This Row],[Column10]]-J249)</f>
        <v>4.2389999999999928E-3</v>
      </c>
      <c r="AG250" s="1">
        <f>ABS(IK_diagnostics_degrees__3[[#This Row],[Column11]]-K249)</f>
        <v>2.1039999999999948E-2</v>
      </c>
      <c r="AH250" s="1">
        <f>ABS(IK_diagnostics_degrees__3[[#This Row],[Column12]]-L249)</f>
        <v>1.3839999999999963E-2</v>
      </c>
      <c r="AI250" s="1">
        <f>ABS(IK_diagnostics_degrees__3[[#This Row],[Column13]]-M249)</f>
        <v>0</v>
      </c>
      <c r="AJ250" s="1">
        <f>ABS(IK_diagnostics_degrees__3[[#This Row],[Column14]]-N249)</f>
        <v>0</v>
      </c>
      <c r="AK250" s="1">
        <f>ABS(IK_diagnostics_degrees__3[[#This Row],[Column15]]-O249)</f>
        <v>0</v>
      </c>
      <c r="AL250" s="1">
        <f>ABS(IK_diagnostics_degrees__3[[#This Row],[Column16]]-P249)</f>
        <v>4.6949999999999936E-2</v>
      </c>
      <c r="AM250" s="1">
        <f>ABS(IK_diagnostics_degrees__3[[#This Row],[Column17]]-Q249)</f>
        <v>0</v>
      </c>
      <c r="AN250" s="1">
        <f>ABS(IK_diagnostics_degrees__3[[#This Row],[Column18]]-R249)</f>
        <v>1.2499999999999956E-2</v>
      </c>
      <c r="AO250" s="1">
        <f>ABS(IK_diagnostics_degrees__3[[#This Row],[Column19]]-S249)</f>
        <v>2.1030999999999966E-2</v>
      </c>
      <c r="AP250" s="1">
        <f>ABS(IK_diagnostics_degrees__3[[#This Row],[Column20]]-T249)</f>
        <v>3.6099999999998911E-3</v>
      </c>
      <c r="AQ250" s="1">
        <f>ABS(IK_diagnostics_degrees__3[[#This Row],[Column21]]-U249)</f>
        <v>2.0518000000000036E-2</v>
      </c>
    </row>
    <row r="251" spans="1:43" x14ac:dyDescent="0.25">
      <c r="A251" s="1" t="s">
        <v>22</v>
      </c>
      <c r="B251" s="1">
        <v>1.0548599999999999</v>
      </c>
      <c r="C251" s="1" t="s">
        <v>22</v>
      </c>
      <c r="D251" s="1" t="s">
        <v>22</v>
      </c>
      <c r="E251" s="1">
        <v>2.28247</v>
      </c>
      <c r="F251" s="1" t="s">
        <v>22</v>
      </c>
      <c r="G251" s="1">
        <v>1.07118</v>
      </c>
      <c r="H251" s="1">
        <v>1.0546599999999999</v>
      </c>
      <c r="I251" s="1">
        <v>1.19618</v>
      </c>
      <c r="J251" s="1">
        <v>0.41588199999999997</v>
      </c>
      <c r="K251" s="1">
        <v>1.3310900000000001</v>
      </c>
      <c r="L251" s="1">
        <v>0.31027900000000003</v>
      </c>
      <c r="M251" s="1" t="s">
        <v>22</v>
      </c>
      <c r="N251" s="1" t="s">
        <v>22</v>
      </c>
      <c r="O251" s="1" t="s">
        <v>22</v>
      </c>
      <c r="P251" s="1">
        <v>1.01905</v>
      </c>
      <c r="Q251" s="1" t="s">
        <v>22</v>
      </c>
      <c r="R251" s="1">
        <v>1.7848299999999999</v>
      </c>
      <c r="S251" s="1">
        <v>0.35001300000000002</v>
      </c>
      <c r="T251" s="1">
        <v>1.14402</v>
      </c>
      <c r="U251" s="1">
        <v>0.925902</v>
      </c>
      <c r="V251" s="1" t="s">
        <v>23</v>
      </c>
      <c r="W251" s="1">
        <f>ABS(IK_diagnostics_degrees__3[[#This Row],[Column1]]-A250)</f>
        <v>0</v>
      </c>
      <c r="X251" s="1">
        <f>ABS(IK_diagnostics_degrees__3[[#This Row],[Column2]]-B250)</f>
        <v>2.9240000000000155E-2</v>
      </c>
      <c r="Y251" s="1">
        <f>ABS(IK_diagnostics_degrees__3[[#This Row],[Column3]]-C250)</f>
        <v>0</v>
      </c>
      <c r="Z251" s="1">
        <f>ABS(IK_diagnostics_degrees__3[[#This Row],[Column4]]-D250)</f>
        <v>0</v>
      </c>
      <c r="AA251" s="1">
        <f>ABS(IK_diagnostics_degrees__3[[#This Row],[Column5]]-E250)</f>
        <v>4.5300000000000118E-2</v>
      </c>
      <c r="AB251" s="1">
        <f>ABS(IK_diagnostics_degrees__3[[#This Row],[Column6]]-F250)</f>
        <v>0</v>
      </c>
      <c r="AC251" s="1">
        <f>ABS(IK_diagnostics_degrees__3[[#This Row],[Column7]]-G250)</f>
        <v>3.0559999999999921E-2</v>
      </c>
      <c r="AD251" s="1">
        <f>ABS(IK_diagnostics_degrees__3[[#This Row],[Column8]]-H250)</f>
        <v>3.1460000000000043E-2</v>
      </c>
      <c r="AE251" s="1">
        <f>ABS(IK_diagnostics_degrees__3[[#This Row],[Column9]]-I250)</f>
        <v>7.1799999999999642E-3</v>
      </c>
      <c r="AF251" s="1">
        <f>ABS(IK_diagnostics_degrees__3[[#This Row],[Column10]]-J250)</f>
        <v>1.3640000000000319E-3</v>
      </c>
      <c r="AG251" s="1">
        <f>ABS(IK_diagnostics_degrees__3[[#This Row],[Column11]]-K250)</f>
        <v>6.8699999999999317E-3</v>
      </c>
      <c r="AH251" s="1">
        <f>ABS(IK_diagnostics_degrees__3[[#This Row],[Column12]]-L250)</f>
        <v>6.9279999999999897E-3</v>
      </c>
      <c r="AI251" s="1">
        <f>ABS(IK_diagnostics_degrees__3[[#This Row],[Column13]]-M250)</f>
        <v>0</v>
      </c>
      <c r="AJ251" s="1">
        <f>ABS(IK_diagnostics_degrees__3[[#This Row],[Column14]]-N250)</f>
        <v>0</v>
      </c>
      <c r="AK251" s="1">
        <f>ABS(IK_diagnostics_degrees__3[[#This Row],[Column15]]-O250)</f>
        <v>0</v>
      </c>
      <c r="AL251" s="1">
        <f>ABS(IK_diagnostics_degrees__3[[#This Row],[Column16]]-P250)</f>
        <v>5.6378000000000039E-2</v>
      </c>
      <c r="AM251" s="1">
        <f>ABS(IK_diagnostics_degrees__3[[#This Row],[Column17]]-Q250)</f>
        <v>0</v>
      </c>
      <c r="AN251" s="1">
        <f>ABS(IK_diagnostics_degrees__3[[#This Row],[Column18]]-R250)</f>
        <v>3.7700000000000511E-3</v>
      </c>
      <c r="AO251" s="1">
        <f>ABS(IK_diagnostics_degrees__3[[#This Row],[Column19]]-S250)</f>
        <v>9.1630000000000322E-3</v>
      </c>
      <c r="AP251" s="1">
        <f>ABS(IK_diagnostics_degrees__3[[#This Row],[Column20]]-T250)</f>
        <v>1.6399999999998638E-3</v>
      </c>
      <c r="AQ251" s="1">
        <f>ABS(IK_diagnostics_degrees__3[[#This Row],[Column21]]-U250)</f>
        <v>4.2532000000000014E-2</v>
      </c>
    </row>
    <row r="252" spans="1:43" x14ac:dyDescent="0.25">
      <c r="A252" s="1" t="s">
        <v>22</v>
      </c>
      <c r="B252" s="1">
        <v>1.04288</v>
      </c>
      <c r="C252" s="1" t="s">
        <v>22</v>
      </c>
      <c r="D252" s="1" t="s">
        <v>22</v>
      </c>
      <c r="E252" s="1">
        <v>2.3099799999999999</v>
      </c>
      <c r="F252" s="1" t="s">
        <v>22</v>
      </c>
      <c r="G252" s="1">
        <v>1.10649</v>
      </c>
      <c r="H252" s="1">
        <v>1.05793</v>
      </c>
      <c r="I252" s="1">
        <v>1.196</v>
      </c>
      <c r="J252" s="1">
        <v>0.42397899999999999</v>
      </c>
      <c r="K252" s="1">
        <v>1.32534</v>
      </c>
      <c r="L252" s="1">
        <v>0.26725900000000002</v>
      </c>
      <c r="M252" s="1" t="s">
        <v>22</v>
      </c>
      <c r="N252" s="1" t="s">
        <v>22</v>
      </c>
      <c r="O252" s="1" t="s">
        <v>22</v>
      </c>
      <c r="P252" s="1">
        <v>1.06427</v>
      </c>
      <c r="Q252" s="1" t="s">
        <v>22</v>
      </c>
      <c r="R252" s="1">
        <v>1.76959</v>
      </c>
      <c r="S252" s="1">
        <v>0.380324</v>
      </c>
      <c r="T252" s="1">
        <v>1.1430899999999999</v>
      </c>
      <c r="U252" s="1">
        <v>0.92928100000000002</v>
      </c>
      <c r="V252" s="1" t="s">
        <v>23</v>
      </c>
      <c r="W252" s="1">
        <f>ABS(IK_diagnostics_degrees__3[[#This Row],[Column1]]-A251)</f>
        <v>0</v>
      </c>
      <c r="X252" s="1">
        <f>ABS(IK_diagnostics_degrees__3[[#This Row],[Column2]]-B251)</f>
        <v>1.197999999999988E-2</v>
      </c>
      <c r="Y252" s="1">
        <f>ABS(IK_diagnostics_degrees__3[[#This Row],[Column3]]-C251)</f>
        <v>0</v>
      </c>
      <c r="Z252" s="1">
        <f>ABS(IK_diagnostics_degrees__3[[#This Row],[Column4]]-D251)</f>
        <v>0</v>
      </c>
      <c r="AA252" s="1">
        <f>ABS(IK_diagnostics_degrees__3[[#This Row],[Column5]]-E251)</f>
        <v>2.7509999999999923E-2</v>
      </c>
      <c r="AB252" s="1">
        <f>ABS(IK_diagnostics_degrees__3[[#This Row],[Column6]]-F251)</f>
        <v>0</v>
      </c>
      <c r="AC252" s="1">
        <f>ABS(IK_diagnostics_degrees__3[[#This Row],[Column7]]-G251)</f>
        <v>3.5309999999999953E-2</v>
      </c>
      <c r="AD252" s="1">
        <f>ABS(IK_diagnostics_degrees__3[[#This Row],[Column8]]-H251)</f>
        <v>3.2700000000001062E-3</v>
      </c>
      <c r="AE252" s="1">
        <f>ABS(IK_diagnostics_degrees__3[[#This Row],[Column9]]-I251)</f>
        <v>1.8000000000006899E-4</v>
      </c>
      <c r="AF252" s="1">
        <f>ABS(IK_diagnostics_degrees__3[[#This Row],[Column10]]-J251)</f>
        <v>8.0970000000000208E-3</v>
      </c>
      <c r="AG252" s="1">
        <f>ABS(IK_diagnostics_degrees__3[[#This Row],[Column11]]-K251)</f>
        <v>5.7500000000001439E-3</v>
      </c>
      <c r="AH252" s="1">
        <f>ABS(IK_diagnostics_degrees__3[[#This Row],[Column12]]-L251)</f>
        <v>4.3020000000000003E-2</v>
      </c>
      <c r="AI252" s="1">
        <f>ABS(IK_diagnostics_degrees__3[[#This Row],[Column13]]-M251)</f>
        <v>0</v>
      </c>
      <c r="AJ252" s="1">
        <f>ABS(IK_diagnostics_degrees__3[[#This Row],[Column14]]-N251)</f>
        <v>0</v>
      </c>
      <c r="AK252" s="1">
        <f>ABS(IK_diagnostics_degrees__3[[#This Row],[Column15]]-O251)</f>
        <v>0</v>
      </c>
      <c r="AL252" s="1">
        <f>ABS(IK_diagnostics_degrees__3[[#This Row],[Column16]]-P251)</f>
        <v>4.5220000000000038E-2</v>
      </c>
      <c r="AM252" s="1">
        <f>ABS(IK_diagnostics_degrees__3[[#This Row],[Column17]]-Q251)</f>
        <v>0</v>
      </c>
      <c r="AN252" s="1">
        <f>ABS(IK_diagnostics_degrees__3[[#This Row],[Column18]]-R251)</f>
        <v>1.523999999999992E-2</v>
      </c>
      <c r="AO252" s="1">
        <f>ABS(IK_diagnostics_degrees__3[[#This Row],[Column19]]-S251)</f>
        <v>3.0310999999999977E-2</v>
      </c>
      <c r="AP252" s="1">
        <f>ABS(IK_diagnostics_degrees__3[[#This Row],[Column20]]-T251)</f>
        <v>9.3000000000009742E-4</v>
      </c>
      <c r="AQ252" s="1">
        <f>ABS(IK_diagnostics_degrees__3[[#This Row],[Column21]]-U251)</f>
        <v>3.3790000000000209E-3</v>
      </c>
    </row>
    <row r="253" spans="1:43" x14ac:dyDescent="0.25">
      <c r="A253" s="1" t="s">
        <v>22</v>
      </c>
      <c r="B253" s="1">
        <v>1.02644</v>
      </c>
      <c r="C253" s="1" t="s">
        <v>22</v>
      </c>
      <c r="D253" s="1" t="s">
        <v>22</v>
      </c>
      <c r="E253" s="1">
        <v>2.3335499999999998</v>
      </c>
      <c r="F253" s="1" t="s">
        <v>22</v>
      </c>
      <c r="G253" s="1">
        <v>1.1245799999999999</v>
      </c>
      <c r="H253" s="1">
        <v>1.0555000000000001</v>
      </c>
      <c r="I253" s="1">
        <v>1.1976199999999999</v>
      </c>
      <c r="J253" s="1">
        <v>0.41122300000000001</v>
      </c>
      <c r="K253" s="1">
        <v>1.3167500000000001</v>
      </c>
      <c r="L253" s="1">
        <v>0.26579399999999997</v>
      </c>
      <c r="M253" s="1" t="s">
        <v>22</v>
      </c>
      <c r="N253" s="1" t="s">
        <v>22</v>
      </c>
      <c r="O253" s="1" t="s">
        <v>22</v>
      </c>
      <c r="P253" s="1">
        <v>1.09362</v>
      </c>
      <c r="Q253" s="1" t="s">
        <v>22</v>
      </c>
      <c r="R253" s="1">
        <v>1.76498</v>
      </c>
      <c r="S253" s="1">
        <v>0.39125900000000002</v>
      </c>
      <c r="T253" s="1">
        <v>1.1433199999999999</v>
      </c>
      <c r="U253" s="1">
        <v>0.943407</v>
      </c>
      <c r="V253" s="1" t="s">
        <v>23</v>
      </c>
      <c r="W253" s="1">
        <f>ABS(IK_diagnostics_degrees__3[[#This Row],[Column1]]-A252)</f>
        <v>0</v>
      </c>
      <c r="X253" s="1">
        <f>ABS(IK_diagnostics_degrees__3[[#This Row],[Column2]]-B252)</f>
        <v>1.644000000000001E-2</v>
      </c>
      <c r="Y253" s="1">
        <f>ABS(IK_diagnostics_degrees__3[[#This Row],[Column3]]-C252)</f>
        <v>0</v>
      </c>
      <c r="Z253" s="1">
        <f>ABS(IK_diagnostics_degrees__3[[#This Row],[Column4]]-D252)</f>
        <v>0</v>
      </c>
      <c r="AA253" s="1">
        <f>ABS(IK_diagnostics_degrees__3[[#This Row],[Column5]]-E252)</f>
        <v>2.3569999999999869E-2</v>
      </c>
      <c r="AB253" s="1">
        <f>ABS(IK_diagnostics_degrees__3[[#This Row],[Column6]]-F252)</f>
        <v>0</v>
      </c>
      <c r="AC253" s="1">
        <f>ABS(IK_diagnostics_degrees__3[[#This Row],[Column7]]-G252)</f>
        <v>1.8089999999999939E-2</v>
      </c>
      <c r="AD253" s="1">
        <f>ABS(IK_diagnostics_degrees__3[[#This Row],[Column8]]-H252)</f>
        <v>2.4299999999999322E-3</v>
      </c>
      <c r="AE253" s="1">
        <f>ABS(IK_diagnostics_degrees__3[[#This Row],[Column9]]-I252)</f>
        <v>1.6199999999999548E-3</v>
      </c>
      <c r="AF253" s="1">
        <f>ABS(IK_diagnostics_degrees__3[[#This Row],[Column10]]-J252)</f>
        <v>1.275599999999999E-2</v>
      </c>
      <c r="AG253" s="1">
        <f>ABS(IK_diagnostics_degrees__3[[#This Row],[Column11]]-K252)</f>
        <v>8.5899999999998755E-3</v>
      </c>
      <c r="AH253" s="1">
        <f>ABS(IK_diagnostics_degrees__3[[#This Row],[Column12]]-L252)</f>
        <v>1.4650000000000496E-3</v>
      </c>
      <c r="AI253" s="1">
        <f>ABS(IK_diagnostics_degrees__3[[#This Row],[Column13]]-M252)</f>
        <v>0</v>
      </c>
      <c r="AJ253" s="1">
        <f>ABS(IK_diagnostics_degrees__3[[#This Row],[Column14]]-N252)</f>
        <v>0</v>
      </c>
      <c r="AK253" s="1">
        <f>ABS(IK_diagnostics_degrees__3[[#This Row],[Column15]]-O252)</f>
        <v>0</v>
      </c>
      <c r="AL253" s="1">
        <f>ABS(IK_diagnostics_degrees__3[[#This Row],[Column16]]-P252)</f>
        <v>2.9349999999999987E-2</v>
      </c>
      <c r="AM253" s="1">
        <f>ABS(IK_diagnostics_degrees__3[[#This Row],[Column17]]-Q252)</f>
        <v>0</v>
      </c>
      <c r="AN253" s="1">
        <f>ABS(IK_diagnostics_degrees__3[[#This Row],[Column18]]-R252)</f>
        <v>4.610000000000003E-3</v>
      </c>
      <c r="AO253" s="1">
        <f>ABS(IK_diagnostics_degrees__3[[#This Row],[Column19]]-S252)</f>
        <v>1.0935000000000028E-2</v>
      </c>
      <c r="AP253" s="1">
        <f>ABS(IK_diagnostics_degrees__3[[#This Row],[Column20]]-T252)</f>
        <v>2.2999999999995246E-4</v>
      </c>
      <c r="AQ253" s="1">
        <f>ABS(IK_diagnostics_degrees__3[[#This Row],[Column21]]-U252)</f>
        <v>1.4125999999999972E-2</v>
      </c>
    </row>
    <row r="254" spans="1:43" x14ac:dyDescent="0.25">
      <c r="A254" s="1" t="s">
        <v>22</v>
      </c>
      <c r="B254" s="1">
        <v>1.0187900000000001</v>
      </c>
      <c r="C254" s="1" t="s">
        <v>22</v>
      </c>
      <c r="D254" s="1" t="s">
        <v>22</v>
      </c>
      <c r="E254" s="1">
        <v>2.35107</v>
      </c>
      <c r="F254" s="1" t="s">
        <v>22</v>
      </c>
      <c r="G254" s="1">
        <v>1.1537200000000001</v>
      </c>
      <c r="H254" s="1">
        <v>1.0543499999999999</v>
      </c>
      <c r="I254" s="1">
        <v>1.19526</v>
      </c>
      <c r="J254" s="1">
        <v>0.402059</v>
      </c>
      <c r="K254" s="1">
        <v>1.31623</v>
      </c>
      <c r="L254" s="1">
        <v>0.24823300000000001</v>
      </c>
      <c r="M254" s="1" t="s">
        <v>22</v>
      </c>
      <c r="N254" s="1" t="s">
        <v>22</v>
      </c>
      <c r="O254" s="1" t="s">
        <v>22</v>
      </c>
      <c r="P254" s="1">
        <v>1.1290500000000001</v>
      </c>
      <c r="Q254" s="1" t="s">
        <v>22</v>
      </c>
      <c r="R254" s="1">
        <v>1.75745</v>
      </c>
      <c r="S254" s="1">
        <v>0.39277200000000001</v>
      </c>
      <c r="T254" s="1">
        <v>1.1364000000000001</v>
      </c>
      <c r="U254" s="1">
        <v>0.96699900000000005</v>
      </c>
      <c r="V254" s="1" t="s">
        <v>23</v>
      </c>
      <c r="W254" s="1">
        <f>ABS(IK_diagnostics_degrees__3[[#This Row],[Column1]]-A253)</f>
        <v>0</v>
      </c>
      <c r="X254" s="1">
        <f>ABS(IK_diagnostics_degrees__3[[#This Row],[Column2]]-B253)</f>
        <v>7.6499999999999346E-3</v>
      </c>
      <c r="Y254" s="1">
        <f>ABS(IK_diagnostics_degrees__3[[#This Row],[Column3]]-C253)</f>
        <v>0</v>
      </c>
      <c r="Z254" s="1">
        <f>ABS(IK_diagnostics_degrees__3[[#This Row],[Column4]]-D253)</f>
        <v>0</v>
      </c>
      <c r="AA254" s="1">
        <f>ABS(IK_diagnostics_degrees__3[[#This Row],[Column5]]-E253)</f>
        <v>1.7520000000000202E-2</v>
      </c>
      <c r="AB254" s="1">
        <f>ABS(IK_diagnostics_degrees__3[[#This Row],[Column6]]-F253)</f>
        <v>0</v>
      </c>
      <c r="AC254" s="1">
        <f>ABS(IK_diagnostics_degrees__3[[#This Row],[Column7]]-G253)</f>
        <v>2.9140000000000166E-2</v>
      </c>
      <c r="AD254" s="1">
        <f>ABS(IK_diagnostics_degrees__3[[#This Row],[Column8]]-H253)</f>
        <v>1.1500000000002064E-3</v>
      </c>
      <c r="AE254" s="1">
        <f>ABS(IK_diagnostics_degrees__3[[#This Row],[Column9]]-I253)</f>
        <v>2.3599999999999177E-3</v>
      </c>
      <c r="AF254" s="1">
        <f>ABS(IK_diagnostics_degrees__3[[#This Row],[Column10]]-J253)</f>
        <v>9.1640000000000055E-3</v>
      </c>
      <c r="AG254" s="1">
        <f>ABS(IK_diagnostics_degrees__3[[#This Row],[Column11]]-K253)</f>
        <v>5.2000000000007596E-4</v>
      </c>
      <c r="AH254" s="1">
        <f>ABS(IK_diagnostics_degrees__3[[#This Row],[Column12]]-L253)</f>
        <v>1.7560999999999966E-2</v>
      </c>
      <c r="AI254" s="1">
        <f>ABS(IK_diagnostics_degrees__3[[#This Row],[Column13]]-M253)</f>
        <v>0</v>
      </c>
      <c r="AJ254" s="1">
        <f>ABS(IK_diagnostics_degrees__3[[#This Row],[Column14]]-N253)</f>
        <v>0</v>
      </c>
      <c r="AK254" s="1">
        <f>ABS(IK_diagnostics_degrees__3[[#This Row],[Column15]]-O253)</f>
        <v>0</v>
      </c>
      <c r="AL254" s="1">
        <f>ABS(IK_diagnostics_degrees__3[[#This Row],[Column16]]-P253)</f>
        <v>3.5430000000000073E-2</v>
      </c>
      <c r="AM254" s="1">
        <f>ABS(IK_diagnostics_degrees__3[[#This Row],[Column17]]-Q253)</f>
        <v>0</v>
      </c>
      <c r="AN254" s="1">
        <f>ABS(IK_diagnostics_degrees__3[[#This Row],[Column18]]-R253)</f>
        <v>7.5300000000000367E-3</v>
      </c>
      <c r="AO254" s="1">
        <f>ABS(IK_diagnostics_degrees__3[[#This Row],[Column19]]-S253)</f>
        <v>1.5129999999999866E-3</v>
      </c>
      <c r="AP254" s="1">
        <f>ABS(IK_diagnostics_degrees__3[[#This Row],[Column20]]-T253)</f>
        <v>6.9199999999998152E-3</v>
      </c>
      <c r="AQ254" s="1">
        <f>ABS(IK_diagnostics_degrees__3[[#This Row],[Column21]]-U253)</f>
        <v>2.3592000000000057E-2</v>
      </c>
    </row>
    <row r="255" spans="1:43" x14ac:dyDescent="0.25">
      <c r="A255" s="1" t="s">
        <v>22</v>
      </c>
      <c r="B255" s="1">
        <v>1.0049999999999999</v>
      </c>
      <c r="C255" s="1" t="s">
        <v>22</v>
      </c>
      <c r="D255" s="1" t="s">
        <v>22</v>
      </c>
      <c r="E255" s="1">
        <v>2.3856799999999998</v>
      </c>
      <c r="F255" s="1" t="s">
        <v>22</v>
      </c>
      <c r="G255" s="1">
        <v>1.1715899999999999</v>
      </c>
      <c r="H255" s="1">
        <v>1.0550299999999999</v>
      </c>
      <c r="I255" s="1">
        <v>1.21916</v>
      </c>
      <c r="J255" s="1">
        <v>0.38595099999999999</v>
      </c>
      <c r="K255" s="1">
        <v>1.3016399999999999</v>
      </c>
      <c r="L255" s="1">
        <v>0.227883</v>
      </c>
      <c r="M255" s="1" t="s">
        <v>22</v>
      </c>
      <c r="N255" s="1" t="s">
        <v>22</v>
      </c>
      <c r="O255" s="1" t="s">
        <v>22</v>
      </c>
      <c r="P255" s="1">
        <v>1.18354</v>
      </c>
      <c r="Q255" s="1" t="s">
        <v>22</v>
      </c>
      <c r="R255" s="1">
        <v>1.7456400000000001</v>
      </c>
      <c r="S255" s="1">
        <v>0.39520499999999997</v>
      </c>
      <c r="T255" s="1">
        <v>1.1244099999999999</v>
      </c>
      <c r="U255" s="1">
        <v>1.0113000000000001</v>
      </c>
      <c r="V255" s="1" t="s">
        <v>23</v>
      </c>
      <c r="W255" s="1">
        <f>ABS(IK_diagnostics_degrees__3[[#This Row],[Column1]]-A254)</f>
        <v>0</v>
      </c>
      <c r="X255" s="1">
        <f>ABS(IK_diagnostics_degrees__3[[#This Row],[Column2]]-B254)</f>
        <v>1.3790000000000191E-2</v>
      </c>
      <c r="Y255" s="1">
        <f>ABS(IK_diagnostics_degrees__3[[#This Row],[Column3]]-C254)</f>
        <v>0</v>
      </c>
      <c r="Z255" s="1">
        <f>ABS(IK_diagnostics_degrees__3[[#This Row],[Column4]]-D254)</f>
        <v>0</v>
      </c>
      <c r="AA255" s="1">
        <f>ABS(IK_diagnostics_degrees__3[[#This Row],[Column5]]-E254)</f>
        <v>3.4609999999999808E-2</v>
      </c>
      <c r="AB255" s="1">
        <f>ABS(IK_diagnostics_degrees__3[[#This Row],[Column6]]-F254)</f>
        <v>0</v>
      </c>
      <c r="AC255" s="1">
        <f>ABS(IK_diagnostics_degrees__3[[#This Row],[Column7]]-G254)</f>
        <v>1.786999999999983E-2</v>
      </c>
      <c r="AD255" s="1">
        <f>ABS(IK_diagnostics_degrees__3[[#This Row],[Column8]]-H254)</f>
        <v>6.8000000000001393E-4</v>
      </c>
      <c r="AE255" s="1">
        <f>ABS(IK_diagnostics_degrees__3[[#This Row],[Column9]]-I254)</f>
        <v>2.3900000000000032E-2</v>
      </c>
      <c r="AF255" s="1">
        <f>ABS(IK_diagnostics_degrees__3[[#This Row],[Column10]]-J254)</f>
        <v>1.6108000000000011E-2</v>
      </c>
      <c r="AG255" s="1">
        <f>ABS(IK_diagnostics_degrees__3[[#This Row],[Column11]]-K254)</f>
        <v>1.4590000000000103E-2</v>
      </c>
      <c r="AH255" s="1">
        <f>ABS(IK_diagnostics_degrees__3[[#This Row],[Column12]]-L254)</f>
        <v>2.0350000000000007E-2</v>
      </c>
      <c r="AI255" s="1">
        <f>ABS(IK_diagnostics_degrees__3[[#This Row],[Column13]]-M254)</f>
        <v>0</v>
      </c>
      <c r="AJ255" s="1">
        <f>ABS(IK_diagnostics_degrees__3[[#This Row],[Column14]]-N254)</f>
        <v>0</v>
      </c>
      <c r="AK255" s="1">
        <f>ABS(IK_diagnostics_degrees__3[[#This Row],[Column15]]-O254)</f>
        <v>0</v>
      </c>
      <c r="AL255" s="1">
        <f>ABS(IK_diagnostics_degrees__3[[#This Row],[Column16]]-P254)</f>
        <v>5.4489999999999927E-2</v>
      </c>
      <c r="AM255" s="1">
        <f>ABS(IK_diagnostics_degrees__3[[#This Row],[Column17]]-Q254)</f>
        <v>0</v>
      </c>
      <c r="AN255" s="1">
        <f>ABS(IK_diagnostics_degrees__3[[#This Row],[Column18]]-R254)</f>
        <v>1.1809999999999876E-2</v>
      </c>
      <c r="AO255" s="1">
        <f>ABS(IK_diagnostics_degrees__3[[#This Row],[Column19]]-S254)</f>
        <v>2.432999999999963E-3</v>
      </c>
      <c r="AP255" s="1">
        <f>ABS(IK_diagnostics_degrees__3[[#This Row],[Column20]]-T254)</f>
        <v>1.1990000000000167E-2</v>
      </c>
      <c r="AQ255" s="1">
        <f>ABS(IK_diagnostics_degrees__3[[#This Row],[Column21]]-U254)</f>
        <v>4.4301000000000035E-2</v>
      </c>
    </row>
    <row r="256" spans="1:43" x14ac:dyDescent="0.25">
      <c r="A256" s="1" t="s">
        <v>22</v>
      </c>
      <c r="B256" s="1">
        <v>0.98882300000000001</v>
      </c>
      <c r="C256" s="1" t="s">
        <v>22</v>
      </c>
      <c r="D256" s="1" t="s">
        <v>22</v>
      </c>
      <c r="E256" s="1">
        <v>2.4121299999999999</v>
      </c>
      <c r="F256" s="1" t="s">
        <v>22</v>
      </c>
      <c r="G256" s="1">
        <v>1.17458</v>
      </c>
      <c r="H256" s="1">
        <v>1.0497799999999999</v>
      </c>
      <c r="I256" s="1">
        <v>1.22885</v>
      </c>
      <c r="J256" s="1">
        <v>0.379415</v>
      </c>
      <c r="K256" s="1">
        <v>1.29358</v>
      </c>
      <c r="L256" s="1">
        <v>0.23045599999999999</v>
      </c>
      <c r="M256" s="1" t="s">
        <v>22</v>
      </c>
      <c r="N256" s="1" t="s">
        <v>22</v>
      </c>
      <c r="O256" s="1" t="s">
        <v>22</v>
      </c>
      <c r="P256" s="1">
        <v>1.1980299999999999</v>
      </c>
      <c r="Q256" s="1" t="s">
        <v>22</v>
      </c>
      <c r="R256" s="1">
        <v>1.7317199999999999</v>
      </c>
      <c r="S256" s="1">
        <v>0.41593000000000002</v>
      </c>
      <c r="T256" s="1">
        <v>1.1167800000000001</v>
      </c>
      <c r="U256" s="1">
        <v>1.01004</v>
      </c>
      <c r="V256" s="1" t="s">
        <v>23</v>
      </c>
      <c r="W256" s="1">
        <f>ABS(IK_diagnostics_degrees__3[[#This Row],[Column1]]-A255)</f>
        <v>0</v>
      </c>
      <c r="X256" s="1">
        <f>ABS(IK_diagnostics_degrees__3[[#This Row],[Column2]]-B255)</f>
        <v>1.6176999999999886E-2</v>
      </c>
      <c r="Y256" s="1">
        <f>ABS(IK_diagnostics_degrees__3[[#This Row],[Column3]]-C255)</f>
        <v>0</v>
      </c>
      <c r="Z256" s="1">
        <f>ABS(IK_diagnostics_degrees__3[[#This Row],[Column4]]-D255)</f>
        <v>0</v>
      </c>
      <c r="AA256" s="1">
        <f>ABS(IK_diagnostics_degrees__3[[#This Row],[Column5]]-E255)</f>
        <v>2.6450000000000085E-2</v>
      </c>
      <c r="AB256" s="1">
        <f>ABS(IK_diagnostics_degrees__3[[#This Row],[Column6]]-F255)</f>
        <v>0</v>
      </c>
      <c r="AC256" s="1">
        <f>ABS(IK_diagnostics_degrees__3[[#This Row],[Column7]]-G255)</f>
        <v>2.9900000000000482E-3</v>
      </c>
      <c r="AD256" s="1">
        <f>ABS(IK_diagnostics_degrees__3[[#This Row],[Column8]]-H255)</f>
        <v>5.2499999999999769E-3</v>
      </c>
      <c r="AE256" s="1">
        <f>ABS(IK_diagnostics_degrees__3[[#This Row],[Column9]]-I255)</f>
        <v>9.6899999999999764E-3</v>
      </c>
      <c r="AF256" s="1">
        <f>ABS(IK_diagnostics_degrees__3[[#This Row],[Column10]]-J255)</f>
        <v>6.5359999999999863E-3</v>
      </c>
      <c r="AG256" s="1">
        <f>ABS(IK_diagnostics_degrees__3[[#This Row],[Column11]]-K255)</f>
        <v>8.0599999999999561E-3</v>
      </c>
      <c r="AH256" s="1">
        <f>ABS(IK_diagnostics_degrees__3[[#This Row],[Column12]]-L255)</f>
        <v>2.572999999999992E-3</v>
      </c>
      <c r="AI256" s="1">
        <f>ABS(IK_diagnostics_degrees__3[[#This Row],[Column13]]-M255)</f>
        <v>0</v>
      </c>
      <c r="AJ256" s="1">
        <f>ABS(IK_diagnostics_degrees__3[[#This Row],[Column14]]-N255)</f>
        <v>0</v>
      </c>
      <c r="AK256" s="1">
        <f>ABS(IK_diagnostics_degrees__3[[#This Row],[Column15]]-O255)</f>
        <v>0</v>
      </c>
      <c r="AL256" s="1">
        <f>ABS(IK_diagnostics_degrees__3[[#This Row],[Column16]]-P255)</f>
        <v>1.4489999999999892E-2</v>
      </c>
      <c r="AM256" s="1">
        <f>ABS(IK_diagnostics_degrees__3[[#This Row],[Column17]]-Q255)</f>
        <v>0</v>
      </c>
      <c r="AN256" s="1">
        <f>ABS(IK_diagnostics_degrees__3[[#This Row],[Column18]]-R255)</f>
        <v>1.3920000000000154E-2</v>
      </c>
      <c r="AO256" s="1">
        <f>ABS(IK_diagnostics_degrees__3[[#This Row],[Column19]]-S255)</f>
        <v>2.0725000000000049E-2</v>
      </c>
      <c r="AP256" s="1">
        <f>ABS(IK_diagnostics_degrees__3[[#This Row],[Column20]]-T255)</f>
        <v>7.6299999999998036E-3</v>
      </c>
      <c r="AQ256" s="1">
        <f>ABS(IK_diagnostics_degrees__3[[#This Row],[Column21]]-U255)</f>
        <v>1.2600000000000389E-3</v>
      </c>
    </row>
    <row r="257" spans="1:43" x14ac:dyDescent="0.25">
      <c r="A257" s="1" t="s">
        <v>22</v>
      </c>
      <c r="B257" s="1">
        <v>0.98539100000000002</v>
      </c>
      <c r="C257" s="1" t="s">
        <v>22</v>
      </c>
      <c r="D257" s="1" t="s">
        <v>22</v>
      </c>
      <c r="E257" s="1">
        <v>2.4261300000000001</v>
      </c>
      <c r="F257" s="1" t="s">
        <v>22</v>
      </c>
      <c r="G257" s="1">
        <v>1.1767799999999999</v>
      </c>
      <c r="H257" s="1">
        <v>1.05227</v>
      </c>
      <c r="I257" s="1">
        <v>1.24318</v>
      </c>
      <c r="J257" s="1">
        <v>0.37976300000000002</v>
      </c>
      <c r="K257" s="1">
        <v>1.28729</v>
      </c>
      <c r="L257" s="1">
        <v>0.21503</v>
      </c>
      <c r="M257" s="1" t="s">
        <v>22</v>
      </c>
      <c r="N257" s="1" t="s">
        <v>22</v>
      </c>
      <c r="O257" s="1" t="s">
        <v>22</v>
      </c>
      <c r="P257" s="1">
        <v>1.2156100000000001</v>
      </c>
      <c r="Q257" s="1" t="s">
        <v>22</v>
      </c>
      <c r="R257" s="1">
        <v>1.72312</v>
      </c>
      <c r="S257" s="1">
        <v>0.42659799999999998</v>
      </c>
      <c r="T257" s="1">
        <v>1.1133900000000001</v>
      </c>
      <c r="U257" s="1">
        <v>1.0101899999999999</v>
      </c>
      <c r="V257" s="1" t="s">
        <v>23</v>
      </c>
      <c r="W257" s="1">
        <f>ABS(IK_diagnostics_degrees__3[[#This Row],[Column1]]-A256)</f>
        <v>0</v>
      </c>
      <c r="X257" s="1">
        <f>ABS(IK_diagnostics_degrees__3[[#This Row],[Column2]]-B256)</f>
        <v>3.4319999999999906E-3</v>
      </c>
      <c r="Y257" s="1">
        <f>ABS(IK_diagnostics_degrees__3[[#This Row],[Column3]]-C256)</f>
        <v>0</v>
      </c>
      <c r="Z257" s="1">
        <f>ABS(IK_diagnostics_degrees__3[[#This Row],[Column4]]-D256)</f>
        <v>0</v>
      </c>
      <c r="AA257" s="1">
        <f>ABS(IK_diagnostics_degrees__3[[#This Row],[Column5]]-E256)</f>
        <v>1.4000000000000234E-2</v>
      </c>
      <c r="AB257" s="1">
        <f>ABS(IK_diagnostics_degrees__3[[#This Row],[Column6]]-F256)</f>
        <v>0</v>
      </c>
      <c r="AC257" s="1">
        <f>ABS(IK_diagnostics_degrees__3[[#This Row],[Column7]]-G256)</f>
        <v>2.1999999999999797E-3</v>
      </c>
      <c r="AD257" s="1">
        <f>ABS(IK_diagnostics_degrees__3[[#This Row],[Column8]]-H256)</f>
        <v>2.4900000000001032E-3</v>
      </c>
      <c r="AE257" s="1">
        <f>ABS(IK_diagnostics_degrees__3[[#This Row],[Column9]]-I256)</f>
        <v>1.4329999999999954E-2</v>
      </c>
      <c r="AF257" s="1">
        <f>ABS(IK_diagnostics_degrees__3[[#This Row],[Column10]]-J256)</f>
        <v>3.4800000000001496E-4</v>
      </c>
      <c r="AG257" s="1">
        <f>ABS(IK_diagnostics_degrees__3[[#This Row],[Column11]]-K256)</f>
        <v>6.2899999999999068E-3</v>
      </c>
      <c r="AH257" s="1">
        <f>ABS(IK_diagnostics_degrees__3[[#This Row],[Column12]]-L256)</f>
        <v>1.5425999999999995E-2</v>
      </c>
      <c r="AI257" s="1">
        <f>ABS(IK_diagnostics_degrees__3[[#This Row],[Column13]]-M256)</f>
        <v>0</v>
      </c>
      <c r="AJ257" s="1">
        <f>ABS(IK_diagnostics_degrees__3[[#This Row],[Column14]]-N256)</f>
        <v>0</v>
      </c>
      <c r="AK257" s="1">
        <f>ABS(IK_diagnostics_degrees__3[[#This Row],[Column15]]-O256)</f>
        <v>0</v>
      </c>
      <c r="AL257" s="1">
        <f>ABS(IK_diagnostics_degrees__3[[#This Row],[Column16]]-P256)</f>
        <v>1.7580000000000151E-2</v>
      </c>
      <c r="AM257" s="1">
        <f>ABS(IK_diagnostics_degrees__3[[#This Row],[Column17]]-Q256)</f>
        <v>0</v>
      </c>
      <c r="AN257" s="1">
        <f>ABS(IK_diagnostics_degrees__3[[#This Row],[Column18]]-R256)</f>
        <v>8.599999999999941E-3</v>
      </c>
      <c r="AO257" s="1">
        <f>ABS(IK_diagnostics_degrees__3[[#This Row],[Column19]]-S256)</f>
        <v>1.0667999999999955E-2</v>
      </c>
      <c r="AP257" s="1">
        <f>ABS(IK_diagnostics_degrees__3[[#This Row],[Column20]]-T256)</f>
        <v>3.3900000000000041E-3</v>
      </c>
      <c r="AQ257" s="1">
        <f>ABS(IK_diagnostics_degrees__3[[#This Row],[Column21]]-U256)</f>
        <v>1.4999999999987246E-4</v>
      </c>
    </row>
    <row r="258" spans="1:43" x14ac:dyDescent="0.25">
      <c r="A258" s="1" t="s">
        <v>22</v>
      </c>
      <c r="B258" s="1">
        <v>0.98148999999999997</v>
      </c>
      <c r="C258" s="1" t="s">
        <v>22</v>
      </c>
      <c r="D258" s="1" t="s">
        <v>22</v>
      </c>
      <c r="E258" s="1">
        <v>2.43364</v>
      </c>
      <c r="F258" s="1" t="s">
        <v>22</v>
      </c>
      <c r="G258" s="1">
        <v>1.1828799999999999</v>
      </c>
      <c r="H258" s="1">
        <v>1.03982</v>
      </c>
      <c r="I258" s="1">
        <v>1.2525999999999999</v>
      </c>
      <c r="J258" s="1">
        <v>0.37771300000000002</v>
      </c>
      <c r="K258" s="1">
        <v>1.28498</v>
      </c>
      <c r="L258" s="1">
        <v>0.21360199999999999</v>
      </c>
      <c r="M258" s="1" t="s">
        <v>22</v>
      </c>
      <c r="N258" s="1" t="s">
        <v>22</v>
      </c>
      <c r="O258" s="1" t="s">
        <v>22</v>
      </c>
      <c r="P258" s="1">
        <v>1.24282</v>
      </c>
      <c r="Q258" s="1" t="s">
        <v>22</v>
      </c>
      <c r="R258" s="1">
        <v>1.72278</v>
      </c>
      <c r="S258" s="1">
        <v>0.43091600000000002</v>
      </c>
      <c r="T258" s="1">
        <v>1.1154900000000001</v>
      </c>
      <c r="U258" s="1">
        <v>1.02919</v>
      </c>
      <c r="V258" s="1" t="s">
        <v>23</v>
      </c>
      <c r="W258" s="1">
        <f>ABS(IK_diagnostics_degrees__3[[#This Row],[Column1]]-A257)</f>
        <v>0</v>
      </c>
      <c r="X258" s="1">
        <f>ABS(IK_diagnostics_degrees__3[[#This Row],[Column2]]-B257)</f>
        <v>3.9010000000000433E-3</v>
      </c>
      <c r="Y258" s="1">
        <f>ABS(IK_diagnostics_degrees__3[[#This Row],[Column3]]-C257)</f>
        <v>0</v>
      </c>
      <c r="Z258" s="1">
        <f>ABS(IK_diagnostics_degrees__3[[#This Row],[Column4]]-D257)</f>
        <v>0</v>
      </c>
      <c r="AA258" s="1">
        <f>ABS(IK_diagnostics_degrees__3[[#This Row],[Column5]]-E257)</f>
        <v>7.5099999999999056E-3</v>
      </c>
      <c r="AB258" s="1">
        <f>ABS(IK_diagnostics_degrees__3[[#This Row],[Column6]]-F257)</f>
        <v>0</v>
      </c>
      <c r="AC258" s="1">
        <f>ABS(IK_diagnostics_degrees__3[[#This Row],[Column7]]-G257)</f>
        <v>6.0999999999999943E-3</v>
      </c>
      <c r="AD258" s="1">
        <f>ABS(IK_diagnostics_degrees__3[[#This Row],[Column8]]-H257)</f>
        <v>1.2450000000000072E-2</v>
      </c>
      <c r="AE258" s="1">
        <f>ABS(IK_diagnostics_degrees__3[[#This Row],[Column9]]-I257)</f>
        <v>9.4199999999999839E-3</v>
      </c>
      <c r="AF258" s="1">
        <f>ABS(IK_diagnostics_degrees__3[[#This Row],[Column10]]-J257)</f>
        <v>2.0499999999999963E-3</v>
      </c>
      <c r="AG258" s="1">
        <f>ABS(IK_diagnostics_degrees__3[[#This Row],[Column11]]-K257)</f>
        <v>2.3100000000000342E-3</v>
      </c>
      <c r="AH258" s="1">
        <f>ABS(IK_diagnostics_degrees__3[[#This Row],[Column12]]-L257)</f>
        <v>1.4280000000000126E-3</v>
      </c>
      <c r="AI258" s="1">
        <f>ABS(IK_diagnostics_degrees__3[[#This Row],[Column13]]-M257)</f>
        <v>0</v>
      </c>
      <c r="AJ258" s="1">
        <f>ABS(IK_diagnostics_degrees__3[[#This Row],[Column14]]-N257)</f>
        <v>0</v>
      </c>
      <c r="AK258" s="1">
        <f>ABS(IK_diagnostics_degrees__3[[#This Row],[Column15]]-O257)</f>
        <v>0</v>
      </c>
      <c r="AL258" s="1">
        <f>ABS(IK_diagnostics_degrees__3[[#This Row],[Column16]]-P257)</f>
        <v>2.7209999999999956E-2</v>
      </c>
      <c r="AM258" s="1">
        <f>ABS(IK_diagnostics_degrees__3[[#This Row],[Column17]]-Q257)</f>
        <v>0</v>
      </c>
      <c r="AN258" s="1">
        <f>ABS(IK_diagnostics_degrees__3[[#This Row],[Column18]]-R257)</f>
        <v>3.4000000000000696E-4</v>
      </c>
      <c r="AO258" s="1">
        <f>ABS(IK_diagnostics_degrees__3[[#This Row],[Column19]]-S257)</f>
        <v>4.318000000000044E-3</v>
      </c>
      <c r="AP258" s="1">
        <f>ABS(IK_diagnostics_degrees__3[[#This Row],[Column20]]-T257)</f>
        <v>2.0999999999999908E-3</v>
      </c>
      <c r="AQ258" s="1">
        <f>ABS(IK_diagnostics_degrees__3[[#This Row],[Column21]]-U257)</f>
        <v>1.9000000000000128E-2</v>
      </c>
    </row>
    <row r="259" spans="1:43" x14ac:dyDescent="0.25">
      <c r="A259" s="1" t="s">
        <v>22</v>
      </c>
      <c r="B259" s="1">
        <v>0.97599100000000005</v>
      </c>
      <c r="C259" s="1" t="s">
        <v>22</v>
      </c>
      <c r="D259" s="1" t="s">
        <v>22</v>
      </c>
      <c r="E259" s="1">
        <v>2.44156</v>
      </c>
      <c r="F259" s="1" t="s">
        <v>22</v>
      </c>
      <c r="G259" s="1">
        <v>1.1884699999999999</v>
      </c>
      <c r="H259" s="1">
        <v>1.0399400000000001</v>
      </c>
      <c r="I259" s="1">
        <v>1.25345</v>
      </c>
      <c r="J259" s="1">
        <v>0.37489600000000001</v>
      </c>
      <c r="K259" s="1">
        <v>1.2823100000000001</v>
      </c>
      <c r="L259" s="1">
        <v>0.211088</v>
      </c>
      <c r="M259" s="1" t="s">
        <v>22</v>
      </c>
      <c r="N259" s="1" t="s">
        <v>22</v>
      </c>
      <c r="O259" s="1" t="s">
        <v>22</v>
      </c>
      <c r="P259" s="1">
        <v>1.25101</v>
      </c>
      <c r="Q259" s="1" t="s">
        <v>22</v>
      </c>
      <c r="R259" s="1">
        <v>1.7201200000000001</v>
      </c>
      <c r="S259" s="1">
        <v>0.437888</v>
      </c>
      <c r="T259" s="1">
        <v>1.1147100000000001</v>
      </c>
      <c r="U259" s="1">
        <v>1.02905</v>
      </c>
      <c r="V259" s="1" t="s">
        <v>23</v>
      </c>
      <c r="W259" s="1">
        <f>ABS(IK_diagnostics_degrees__3[[#This Row],[Column1]]-A258)</f>
        <v>0</v>
      </c>
      <c r="X259" s="1">
        <f>ABS(IK_diagnostics_degrees__3[[#This Row],[Column2]]-B258)</f>
        <v>5.4989999999999206E-3</v>
      </c>
      <c r="Y259" s="1">
        <f>ABS(IK_diagnostics_degrees__3[[#This Row],[Column3]]-C258)</f>
        <v>0</v>
      </c>
      <c r="Z259" s="1">
        <f>ABS(IK_diagnostics_degrees__3[[#This Row],[Column4]]-D258)</f>
        <v>0</v>
      </c>
      <c r="AA259" s="1">
        <f>ABS(IK_diagnostics_degrees__3[[#This Row],[Column5]]-E258)</f>
        <v>7.9199999999999271E-3</v>
      </c>
      <c r="AB259" s="1">
        <f>ABS(IK_diagnostics_degrees__3[[#This Row],[Column6]]-F258)</f>
        <v>0</v>
      </c>
      <c r="AC259" s="1">
        <f>ABS(IK_diagnostics_degrees__3[[#This Row],[Column7]]-G258)</f>
        <v>5.5899999999999839E-3</v>
      </c>
      <c r="AD259" s="1">
        <f>ABS(IK_diagnostics_degrees__3[[#This Row],[Column8]]-H258)</f>
        <v>1.2000000000012001E-4</v>
      </c>
      <c r="AE259" s="1">
        <f>ABS(IK_diagnostics_degrees__3[[#This Row],[Column9]]-I258)</f>
        <v>8.5000000000001741E-4</v>
      </c>
      <c r="AF259" s="1">
        <f>ABS(IK_diagnostics_degrees__3[[#This Row],[Column10]]-J258)</f>
        <v>2.8170000000000139E-3</v>
      </c>
      <c r="AG259" s="1">
        <f>ABS(IK_diagnostics_degrees__3[[#This Row],[Column11]]-K258)</f>
        <v>2.6699999999999502E-3</v>
      </c>
      <c r="AH259" s="1">
        <f>ABS(IK_diagnostics_degrees__3[[#This Row],[Column12]]-L258)</f>
        <v>2.5139999999999885E-3</v>
      </c>
      <c r="AI259" s="1">
        <f>ABS(IK_diagnostics_degrees__3[[#This Row],[Column13]]-M258)</f>
        <v>0</v>
      </c>
      <c r="AJ259" s="1">
        <f>ABS(IK_diagnostics_degrees__3[[#This Row],[Column14]]-N258)</f>
        <v>0</v>
      </c>
      <c r="AK259" s="1">
        <f>ABS(IK_diagnostics_degrees__3[[#This Row],[Column15]]-O258)</f>
        <v>0</v>
      </c>
      <c r="AL259" s="1">
        <f>ABS(IK_diagnostics_degrees__3[[#This Row],[Column16]]-P258)</f>
        <v>8.1899999999999196E-3</v>
      </c>
      <c r="AM259" s="1">
        <f>ABS(IK_diagnostics_degrees__3[[#This Row],[Column17]]-Q258)</f>
        <v>0</v>
      </c>
      <c r="AN259" s="1">
        <f>ABS(IK_diagnostics_degrees__3[[#This Row],[Column18]]-R258)</f>
        <v>2.6599999999998847E-3</v>
      </c>
      <c r="AO259" s="1">
        <f>ABS(IK_diagnostics_degrees__3[[#This Row],[Column19]]-S258)</f>
        <v>6.9719999999999782E-3</v>
      </c>
      <c r="AP259" s="1">
        <f>ABS(IK_diagnostics_degrees__3[[#This Row],[Column20]]-T258)</f>
        <v>7.8000000000000291E-4</v>
      </c>
      <c r="AQ259" s="1">
        <f>ABS(IK_diagnostics_degrees__3[[#This Row],[Column21]]-U258)</f>
        <v>1.4000000000002899E-4</v>
      </c>
    </row>
    <row r="260" spans="1:43" x14ac:dyDescent="0.25">
      <c r="A260" s="1" t="s">
        <v>22</v>
      </c>
      <c r="B260" s="1">
        <v>0.97041100000000002</v>
      </c>
      <c r="C260" s="1" t="s">
        <v>22</v>
      </c>
      <c r="D260" s="1" t="s">
        <v>22</v>
      </c>
      <c r="E260" s="1">
        <v>2.4485999999999999</v>
      </c>
      <c r="F260" s="1" t="s">
        <v>22</v>
      </c>
      <c r="G260" s="1">
        <v>1.19387</v>
      </c>
      <c r="H260" s="1">
        <v>1.0343500000000001</v>
      </c>
      <c r="I260" s="1">
        <v>1.2540199999999999</v>
      </c>
      <c r="J260" s="1">
        <v>0.37414500000000001</v>
      </c>
      <c r="K260" s="1">
        <v>1.2815799999999999</v>
      </c>
      <c r="L260" s="1">
        <v>0.211176</v>
      </c>
      <c r="M260" s="1" t="s">
        <v>22</v>
      </c>
      <c r="N260" s="1" t="s">
        <v>22</v>
      </c>
      <c r="O260" s="1" t="s">
        <v>22</v>
      </c>
      <c r="P260" s="1">
        <v>1.26058</v>
      </c>
      <c r="Q260" s="1" t="s">
        <v>22</v>
      </c>
      <c r="R260" s="1">
        <v>1.71705</v>
      </c>
      <c r="S260" s="1">
        <v>0.44630700000000001</v>
      </c>
      <c r="T260" s="1">
        <v>1.11415</v>
      </c>
      <c r="U260" s="1">
        <v>1.0318499999999999</v>
      </c>
      <c r="V260" s="1" t="s">
        <v>23</v>
      </c>
      <c r="W260" s="1">
        <f>ABS(IK_diagnostics_degrees__3[[#This Row],[Column1]]-A259)</f>
        <v>0</v>
      </c>
      <c r="X260" s="1">
        <f>ABS(IK_diagnostics_degrees__3[[#This Row],[Column2]]-B259)</f>
        <v>5.5800000000000294E-3</v>
      </c>
      <c r="Y260" s="1">
        <f>ABS(IK_diagnostics_degrees__3[[#This Row],[Column3]]-C259)</f>
        <v>0</v>
      </c>
      <c r="Z260" s="1">
        <f>ABS(IK_diagnostics_degrees__3[[#This Row],[Column4]]-D259)</f>
        <v>0</v>
      </c>
      <c r="AA260" s="1">
        <f>ABS(IK_diagnostics_degrees__3[[#This Row],[Column5]]-E259)</f>
        <v>7.0399999999999352E-3</v>
      </c>
      <c r="AB260" s="1">
        <f>ABS(IK_diagnostics_degrees__3[[#This Row],[Column6]]-F259)</f>
        <v>0</v>
      </c>
      <c r="AC260" s="1">
        <f>ABS(IK_diagnostics_degrees__3[[#This Row],[Column7]]-G259)</f>
        <v>5.4000000000000714E-3</v>
      </c>
      <c r="AD260" s="1">
        <f>ABS(IK_diagnostics_degrees__3[[#This Row],[Column8]]-H259)</f>
        <v>5.5899999999999839E-3</v>
      </c>
      <c r="AE260" s="1">
        <f>ABS(IK_diagnostics_degrees__3[[#This Row],[Column9]]-I259)</f>
        <v>5.6999999999995943E-4</v>
      </c>
      <c r="AF260" s="1">
        <f>ABS(IK_diagnostics_degrees__3[[#This Row],[Column10]]-J259)</f>
        <v>7.5100000000000167E-4</v>
      </c>
      <c r="AG260" s="1">
        <f>ABS(IK_diagnostics_degrees__3[[#This Row],[Column11]]-K259)</f>
        <v>7.3000000000011944E-4</v>
      </c>
      <c r="AH260" s="1">
        <f>ABS(IK_diagnostics_degrees__3[[#This Row],[Column12]]-L259)</f>
        <v>8.8000000000004741E-5</v>
      </c>
      <c r="AI260" s="1">
        <f>ABS(IK_diagnostics_degrees__3[[#This Row],[Column13]]-M259)</f>
        <v>0</v>
      </c>
      <c r="AJ260" s="1">
        <f>ABS(IK_diagnostics_degrees__3[[#This Row],[Column14]]-N259)</f>
        <v>0</v>
      </c>
      <c r="AK260" s="1">
        <f>ABS(IK_diagnostics_degrees__3[[#This Row],[Column15]]-O259)</f>
        <v>0</v>
      </c>
      <c r="AL260" s="1">
        <f>ABS(IK_diagnostics_degrees__3[[#This Row],[Column16]]-P259)</f>
        <v>9.5700000000000784E-3</v>
      </c>
      <c r="AM260" s="1">
        <f>ABS(IK_diagnostics_degrees__3[[#This Row],[Column17]]-Q259)</f>
        <v>0</v>
      </c>
      <c r="AN260" s="1">
        <f>ABS(IK_diagnostics_degrees__3[[#This Row],[Column18]]-R259)</f>
        <v>3.0700000000001282E-3</v>
      </c>
      <c r="AO260" s="1">
        <f>ABS(IK_diagnostics_degrees__3[[#This Row],[Column19]]-S259)</f>
        <v>8.4190000000000098E-3</v>
      </c>
      <c r="AP260" s="1">
        <f>ABS(IK_diagnostics_degrees__3[[#This Row],[Column20]]-T259)</f>
        <v>5.6000000000011596E-4</v>
      </c>
      <c r="AQ260" s="1">
        <f>ABS(IK_diagnostics_degrees__3[[#This Row],[Column21]]-U259)</f>
        <v>2.7999999999999137E-3</v>
      </c>
    </row>
    <row r="261" spans="1:43" x14ac:dyDescent="0.25">
      <c r="A261" s="1" t="s">
        <v>22</v>
      </c>
      <c r="B261" s="1">
        <v>0.96631400000000001</v>
      </c>
      <c r="C261" s="1" t="s">
        <v>22</v>
      </c>
      <c r="D261" s="1" t="s">
        <v>22</v>
      </c>
      <c r="E261" s="1">
        <v>2.45377</v>
      </c>
      <c r="F261" s="1" t="s">
        <v>22</v>
      </c>
      <c r="G261" s="1">
        <v>1.1976100000000001</v>
      </c>
      <c r="H261" s="1">
        <v>1.0290699999999999</v>
      </c>
      <c r="I261" s="1">
        <v>1.2553399999999999</v>
      </c>
      <c r="J261" s="1">
        <v>0.37432799999999999</v>
      </c>
      <c r="K261" s="1">
        <v>1.28068</v>
      </c>
      <c r="L261" s="1">
        <v>0.21176700000000001</v>
      </c>
      <c r="M261" s="1" t="s">
        <v>22</v>
      </c>
      <c r="N261" s="1" t="s">
        <v>22</v>
      </c>
      <c r="O261" s="1" t="s">
        <v>22</v>
      </c>
      <c r="P261" s="1">
        <v>1.26962</v>
      </c>
      <c r="Q261" s="1" t="s">
        <v>22</v>
      </c>
      <c r="R261" s="1">
        <v>1.71671</v>
      </c>
      <c r="S261" s="1">
        <v>0.45120300000000002</v>
      </c>
      <c r="T261" s="1">
        <v>1.1138999999999999</v>
      </c>
      <c r="U261" s="1">
        <v>1.03407</v>
      </c>
      <c r="V261" s="1" t="s">
        <v>23</v>
      </c>
      <c r="W261" s="1">
        <f>ABS(IK_diagnostics_degrees__3[[#This Row],[Column1]]-A260)</f>
        <v>0</v>
      </c>
      <c r="X261" s="1">
        <f>ABS(IK_diagnostics_degrees__3[[#This Row],[Column2]]-B260)</f>
        <v>4.0970000000000173E-3</v>
      </c>
      <c r="Y261" s="1">
        <f>ABS(IK_diagnostics_degrees__3[[#This Row],[Column3]]-C260)</f>
        <v>0</v>
      </c>
      <c r="Z261" s="1">
        <f>ABS(IK_diagnostics_degrees__3[[#This Row],[Column4]]-D260)</f>
        <v>0</v>
      </c>
      <c r="AA261" s="1">
        <f>ABS(IK_diagnostics_degrees__3[[#This Row],[Column5]]-E260)</f>
        <v>5.1700000000001189E-3</v>
      </c>
      <c r="AB261" s="1">
        <f>ABS(IK_diagnostics_degrees__3[[#This Row],[Column6]]-F260)</f>
        <v>0</v>
      </c>
      <c r="AC261" s="1">
        <f>ABS(IK_diagnostics_degrees__3[[#This Row],[Column7]]-G260)</f>
        <v>3.7400000000000766E-3</v>
      </c>
      <c r="AD261" s="1">
        <f>ABS(IK_diagnostics_degrees__3[[#This Row],[Column8]]-H260)</f>
        <v>5.2800000000001734E-3</v>
      </c>
      <c r="AE261" s="1">
        <f>ABS(IK_diagnostics_degrees__3[[#This Row],[Column9]]-I260)</f>
        <v>1.3199999999999878E-3</v>
      </c>
      <c r="AF261" s="1">
        <f>ABS(IK_diagnostics_degrees__3[[#This Row],[Column10]]-J260)</f>
        <v>1.8299999999998873E-4</v>
      </c>
      <c r="AG261" s="1">
        <f>ABS(IK_diagnostics_degrees__3[[#This Row],[Column11]]-K260)</f>
        <v>8.9999999999990088E-4</v>
      </c>
      <c r="AH261" s="1">
        <f>ABS(IK_diagnostics_degrees__3[[#This Row],[Column12]]-L260)</f>
        <v>5.9100000000000819E-4</v>
      </c>
      <c r="AI261" s="1">
        <f>ABS(IK_diagnostics_degrees__3[[#This Row],[Column13]]-M260)</f>
        <v>0</v>
      </c>
      <c r="AJ261" s="1">
        <f>ABS(IK_diagnostics_degrees__3[[#This Row],[Column14]]-N260)</f>
        <v>0</v>
      </c>
      <c r="AK261" s="1">
        <f>ABS(IK_diagnostics_degrees__3[[#This Row],[Column15]]-O260)</f>
        <v>0</v>
      </c>
      <c r="AL261" s="1">
        <f>ABS(IK_diagnostics_degrees__3[[#This Row],[Column16]]-P260)</f>
        <v>9.039999999999937E-3</v>
      </c>
      <c r="AM261" s="1">
        <f>ABS(IK_diagnostics_degrees__3[[#This Row],[Column17]]-Q260)</f>
        <v>0</v>
      </c>
      <c r="AN261" s="1">
        <f>ABS(IK_diagnostics_degrees__3[[#This Row],[Column18]]-R260)</f>
        <v>3.4000000000000696E-4</v>
      </c>
      <c r="AO261" s="1">
        <f>ABS(IK_diagnostics_degrees__3[[#This Row],[Column19]]-S260)</f>
        <v>4.8960000000000115E-3</v>
      </c>
      <c r="AP261" s="1">
        <f>ABS(IK_diagnostics_degrees__3[[#This Row],[Column20]]-T260)</f>
        <v>2.5000000000008349E-4</v>
      </c>
      <c r="AQ261" s="1">
        <f>ABS(IK_diagnostics_degrees__3[[#This Row],[Column21]]-U260)</f>
        <v>2.2200000000001108E-3</v>
      </c>
    </row>
    <row r="262" spans="1:43" x14ac:dyDescent="0.25">
      <c r="A262" s="1">
        <v>1.09701E-2</v>
      </c>
      <c r="B262" s="1">
        <v>1.48851</v>
      </c>
      <c r="C262" s="1" t="s">
        <v>22</v>
      </c>
      <c r="D262" s="1" t="s">
        <v>22</v>
      </c>
      <c r="E262" s="1">
        <v>1.34727</v>
      </c>
      <c r="F262" s="2">
        <v>5.54008E-5</v>
      </c>
      <c r="G262" s="1">
        <v>0.20591300000000001</v>
      </c>
      <c r="H262" s="1">
        <v>2.0061499999999999</v>
      </c>
      <c r="I262" s="1">
        <v>1.62151</v>
      </c>
      <c r="J262" s="1">
        <v>0.14622399999999999</v>
      </c>
      <c r="K262" s="1">
        <v>1.57257</v>
      </c>
      <c r="L262" s="1">
        <v>0.177784</v>
      </c>
      <c r="M262" s="1">
        <v>0.36363299999999998</v>
      </c>
      <c r="N262" s="1" t="s">
        <v>22</v>
      </c>
      <c r="O262" s="1">
        <v>6.0123999999999997E-2</v>
      </c>
      <c r="P262" s="1" t="s">
        <v>22</v>
      </c>
      <c r="Q262" s="1" t="s">
        <v>22</v>
      </c>
      <c r="R262" s="1">
        <v>1.9316599999999999</v>
      </c>
      <c r="S262" s="1" t="s">
        <v>22</v>
      </c>
      <c r="T262" s="1" t="s">
        <v>22</v>
      </c>
      <c r="U262" s="1">
        <v>1.4610300000000001</v>
      </c>
      <c r="V262" s="1" t="s">
        <v>23</v>
      </c>
      <c r="W262" s="1">
        <f>ABS(IK_diagnostics_degrees__3[[#This Row],[Column1]]-A261)</f>
        <v>1.09701E-2</v>
      </c>
      <c r="X262" s="1">
        <f>ABS(IK_diagnostics_degrees__3[[#This Row],[Column2]]-B261)</f>
        <v>0.52219599999999999</v>
      </c>
      <c r="Y262" s="1">
        <f>ABS(IK_diagnostics_degrees__3[[#This Row],[Column3]]-C261)</f>
        <v>0</v>
      </c>
      <c r="Z262" s="1">
        <f>ABS(IK_diagnostics_degrees__3[[#This Row],[Column4]]-D261)</f>
        <v>0</v>
      </c>
      <c r="AA262" s="1">
        <f>ABS(IK_diagnostics_degrees__3[[#This Row],[Column5]]-E261)</f>
        <v>1.1065</v>
      </c>
      <c r="AB262" s="1">
        <f>ABS(IK_diagnostics_degrees__3[[#This Row],[Column6]]-F261)</f>
        <v>5.54008E-5</v>
      </c>
      <c r="AC262" s="1">
        <f>ABS(IK_diagnostics_degrees__3[[#This Row],[Column7]]-G261)</f>
        <v>0.99169700000000005</v>
      </c>
      <c r="AD262" s="1">
        <f>ABS(IK_diagnostics_degrees__3[[#This Row],[Column8]]-H261)</f>
        <v>0.97707999999999995</v>
      </c>
      <c r="AE262" s="1">
        <f>ABS(IK_diagnostics_degrees__3[[#This Row],[Column9]]-I261)</f>
        <v>0.36617000000000011</v>
      </c>
      <c r="AF262" s="1">
        <f>ABS(IK_diagnostics_degrees__3[[#This Row],[Column10]]-J261)</f>
        <v>0.228104</v>
      </c>
      <c r="AG262" s="1">
        <f>ABS(IK_diagnostics_degrees__3[[#This Row],[Column11]]-K261)</f>
        <v>0.29188999999999998</v>
      </c>
      <c r="AH262" s="1">
        <f>ABS(IK_diagnostics_degrees__3[[#This Row],[Column12]]-L261)</f>
        <v>3.3983000000000013E-2</v>
      </c>
      <c r="AI262" s="1">
        <f>ABS(IK_diagnostics_degrees__3[[#This Row],[Column13]]-M261)</f>
        <v>0.36363299999999998</v>
      </c>
      <c r="AJ262" s="1">
        <f>ABS(IK_diagnostics_degrees__3[[#This Row],[Column14]]-N261)</f>
        <v>0</v>
      </c>
      <c r="AK262" s="1">
        <f>ABS(IK_diagnostics_degrees__3[[#This Row],[Column15]]-O261)</f>
        <v>6.0123999999999997E-2</v>
      </c>
      <c r="AL262" s="1">
        <f>ABS(IK_diagnostics_degrees__3[[#This Row],[Column16]]-P261)</f>
        <v>1.26962</v>
      </c>
      <c r="AM262" s="1">
        <f>ABS(IK_diagnostics_degrees__3[[#This Row],[Column17]]-Q261)</f>
        <v>0</v>
      </c>
      <c r="AN262" s="1">
        <f>ABS(IK_diagnostics_degrees__3[[#This Row],[Column18]]-R261)</f>
        <v>0.21494999999999997</v>
      </c>
      <c r="AO262" s="1">
        <f>ABS(IK_diagnostics_degrees__3[[#This Row],[Column19]]-S261)</f>
        <v>0.45120300000000002</v>
      </c>
      <c r="AP262" s="1">
        <f>ABS(IK_diagnostics_degrees__3[[#This Row],[Column20]]-T261)</f>
        <v>1.1138999999999999</v>
      </c>
      <c r="AQ262" s="1">
        <f>ABS(IK_diagnostics_degrees__3[[#This Row],[Column21]]-U261)</f>
        <v>0.42696000000000001</v>
      </c>
    </row>
    <row r="263" spans="1:43" x14ac:dyDescent="0.25">
      <c r="A263" s="1">
        <v>8.9751800000000007E-2</v>
      </c>
      <c r="B263" s="1">
        <v>1.345</v>
      </c>
      <c r="C263" s="1" t="s">
        <v>22</v>
      </c>
      <c r="D263" s="2">
        <v>6.26356E-5</v>
      </c>
      <c r="E263" s="1">
        <v>1.7969200000000001</v>
      </c>
      <c r="F263" s="1">
        <v>2.6722400000000002E-3</v>
      </c>
      <c r="G263" s="1">
        <v>0.28407300000000002</v>
      </c>
      <c r="H263" s="1">
        <v>1.89089</v>
      </c>
      <c r="I263" s="1">
        <v>1.823</v>
      </c>
      <c r="J263" s="1">
        <v>7.4971499999999996E-2</v>
      </c>
      <c r="K263" s="1">
        <v>1.4271</v>
      </c>
      <c r="L263" s="1">
        <v>0.15454300000000001</v>
      </c>
      <c r="M263" s="1">
        <v>0.31554199999999999</v>
      </c>
      <c r="N263" s="1" t="s">
        <v>22</v>
      </c>
      <c r="O263" s="1">
        <v>2.82004E-2</v>
      </c>
      <c r="P263" s="1">
        <v>0.40837200000000001</v>
      </c>
      <c r="Q263" s="1">
        <v>0.112812</v>
      </c>
      <c r="R263" s="1">
        <v>1.9173800000000001</v>
      </c>
      <c r="S263" s="1" t="s">
        <v>22</v>
      </c>
      <c r="T263" s="1">
        <v>1.0881000000000001</v>
      </c>
      <c r="U263" s="1">
        <v>0.81307600000000002</v>
      </c>
      <c r="V263" s="1" t="s">
        <v>23</v>
      </c>
      <c r="W263" s="1">
        <f>ABS(IK_diagnostics_degrees__3[[#This Row],[Column1]]-A262)</f>
        <v>7.878170000000001E-2</v>
      </c>
      <c r="X263" s="1">
        <f>ABS(IK_diagnostics_degrees__3[[#This Row],[Column2]]-B262)</f>
        <v>0.14351000000000003</v>
      </c>
      <c r="Y263" s="1">
        <f>ABS(IK_diagnostics_degrees__3[[#This Row],[Column3]]-C262)</f>
        <v>0</v>
      </c>
      <c r="Z263" s="1">
        <f>ABS(IK_diagnostics_degrees__3[[#This Row],[Column4]]-D262)</f>
        <v>6.26356E-5</v>
      </c>
      <c r="AA263" s="1">
        <f>ABS(IK_diagnostics_degrees__3[[#This Row],[Column5]]-E262)</f>
        <v>0.44965000000000011</v>
      </c>
      <c r="AB263" s="1">
        <f>ABS(IK_diagnostics_degrees__3[[#This Row],[Column6]]-F262)</f>
        <v>2.6168392000000002E-3</v>
      </c>
      <c r="AC263" s="1">
        <f>ABS(IK_diagnostics_degrees__3[[#This Row],[Column7]]-G262)</f>
        <v>7.8160000000000007E-2</v>
      </c>
      <c r="AD263" s="1">
        <f>ABS(IK_diagnostics_degrees__3[[#This Row],[Column8]]-H262)</f>
        <v>0.11525999999999992</v>
      </c>
      <c r="AE263" s="1">
        <f>ABS(IK_diagnostics_degrees__3[[#This Row],[Column9]]-I262)</f>
        <v>0.20148999999999995</v>
      </c>
      <c r="AF263" s="1">
        <f>ABS(IK_diagnostics_degrees__3[[#This Row],[Column10]]-J262)</f>
        <v>7.1252499999999996E-2</v>
      </c>
      <c r="AG263" s="1">
        <f>ABS(IK_diagnostics_degrees__3[[#This Row],[Column11]]-K262)</f>
        <v>0.14546999999999999</v>
      </c>
      <c r="AH263" s="1">
        <f>ABS(IK_diagnostics_degrees__3[[#This Row],[Column12]]-L262)</f>
        <v>2.3240999999999984E-2</v>
      </c>
      <c r="AI263" s="1">
        <f>ABS(IK_diagnostics_degrees__3[[#This Row],[Column13]]-M262)</f>
        <v>4.8090999999999995E-2</v>
      </c>
      <c r="AJ263" s="1">
        <f>ABS(IK_diagnostics_degrees__3[[#This Row],[Column14]]-N262)</f>
        <v>0</v>
      </c>
      <c r="AK263" s="1">
        <f>ABS(IK_diagnostics_degrees__3[[#This Row],[Column15]]-O262)</f>
        <v>3.1923599999999996E-2</v>
      </c>
      <c r="AL263" s="1">
        <f>ABS(IK_diagnostics_degrees__3[[#This Row],[Column16]]-P262)</f>
        <v>0.40837200000000001</v>
      </c>
      <c r="AM263" s="1">
        <f>ABS(IK_diagnostics_degrees__3[[#This Row],[Column17]]-Q262)</f>
        <v>0.112812</v>
      </c>
      <c r="AN263" s="1">
        <f>ABS(IK_diagnostics_degrees__3[[#This Row],[Column18]]-R262)</f>
        <v>1.4279999999999848E-2</v>
      </c>
      <c r="AO263" s="1">
        <f>ABS(IK_diagnostics_degrees__3[[#This Row],[Column19]]-S262)</f>
        <v>0</v>
      </c>
      <c r="AP263" s="1">
        <f>ABS(IK_diagnostics_degrees__3[[#This Row],[Column20]]-T262)</f>
        <v>1.0881000000000001</v>
      </c>
      <c r="AQ263" s="1">
        <f>ABS(IK_diagnostics_degrees__3[[#This Row],[Column21]]-U262)</f>
        <v>0.64795400000000003</v>
      </c>
    </row>
    <row r="264" spans="1:43" x14ac:dyDescent="0.25">
      <c r="A264" s="1" t="s">
        <v>22</v>
      </c>
      <c r="B264" s="1">
        <v>1.34317</v>
      </c>
      <c r="C264" s="2">
        <v>2.4598699999999999E-5</v>
      </c>
      <c r="D264" s="1">
        <v>3.87914E-4</v>
      </c>
      <c r="E264" s="1">
        <v>1.8205800000000001</v>
      </c>
      <c r="F264" s="1" t="s">
        <v>22</v>
      </c>
      <c r="G264" s="1">
        <v>0.23968800000000001</v>
      </c>
      <c r="H264" s="1">
        <v>1.8878200000000001</v>
      </c>
      <c r="I264" s="1">
        <v>1.7773699999999999</v>
      </c>
      <c r="J264" s="1">
        <v>3.2756100000000003E-2</v>
      </c>
      <c r="K264" s="1">
        <v>1.3742099999999999</v>
      </c>
      <c r="L264" s="1">
        <v>0.14807100000000001</v>
      </c>
      <c r="M264" s="1">
        <v>0.41695199999999999</v>
      </c>
      <c r="N264" s="1" t="s">
        <v>22</v>
      </c>
      <c r="O264" s="1">
        <v>7.3975700000000005E-2</v>
      </c>
      <c r="P264" s="1">
        <v>0.48198800000000003</v>
      </c>
      <c r="Q264" s="1">
        <v>0.14020099999999999</v>
      </c>
      <c r="R264" s="1">
        <v>1.8970800000000001</v>
      </c>
      <c r="S264" s="1" t="s">
        <v>22</v>
      </c>
      <c r="T264" s="1">
        <v>1.1367400000000001</v>
      </c>
      <c r="U264" s="1">
        <v>0.86415799999999998</v>
      </c>
      <c r="V264" s="1" t="s">
        <v>23</v>
      </c>
      <c r="W264" s="1">
        <f>ABS(IK_diagnostics_degrees__3[[#This Row],[Column1]]-A263)</f>
        <v>8.9751800000000007E-2</v>
      </c>
      <c r="X264" s="1">
        <f>ABS(IK_diagnostics_degrees__3[[#This Row],[Column2]]-B263)</f>
        <v>1.8299999999999983E-3</v>
      </c>
      <c r="Y264" s="1">
        <f>ABS(IK_diagnostics_degrees__3[[#This Row],[Column3]]-C263)</f>
        <v>2.4598699999999999E-5</v>
      </c>
      <c r="Z264" s="1">
        <f>ABS(IK_diagnostics_degrees__3[[#This Row],[Column4]]-D263)</f>
        <v>3.252784E-4</v>
      </c>
      <c r="AA264" s="1">
        <f>ABS(IK_diagnostics_degrees__3[[#This Row],[Column5]]-E263)</f>
        <v>2.3660000000000014E-2</v>
      </c>
      <c r="AB264" s="1">
        <f>ABS(IK_diagnostics_degrees__3[[#This Row],[Column6]]-F263)</f>
        <v>2.6722400000000002E-3</v>
      </c>
      <c r="AC264" s="1">
        <f>ABS(IK_diagnostics_degrees__3[[#This Row],[Column7]]-G263)</f>
        <v>4.4385000000000008E-2</v>
      </c>
      <c r="AD264" s="1">
        <f>ABS(IK_diagnostics_degrees__3[[#This Row],[Column8]]-H263)</f>
        <v>3.0699999999999061E-3</v>
      </c>
      <c r="AE264" s="1">
        <f>ABS(IK_diagnostics_degrees__3[[#This Row],[Column9]]-I263)</f>
        <v>4.5630000000000059E-2</v>
      </c>
      <c r="AF264" s="1">
        <f>ABS(IK_diagnostics_degrees__3[[#This Row],[Column10]]-J263)</f>
        <v>4.2215399999999993E-2</v>
      </c>
      <c r="AG264" s="1">
        <f>ABS(IK_diagnostics_degrees__3[[#This Row],[Column11]]-K263)</f>
        <v>5.2890000000000104E-2</v>
      </c>
      <c r="AH264" s="1">
        <f>ABS(IK_diagnostics_degrees__3[[#This Row],[Column12]]-L263)</f>
        <v>6.4720000000000055E-3</v>
      </c>
      <c r="AI264" s="1">
        <f>ABS(IK_diagnostics_degrees__3[[#This Row],[Column13]]-M263)</f>
        <v>0.10141</v>
      </c>
      <c r="AJ264" s="1">
        <f>ABS(IK_diagnostics_degrees__3[[#This Row],[Column14]]-N263)</f>
        <v>0</v>
      </c>
      <c r="AK264" s="1">
        <f>ABS(IK_diagnostics_degrees__3[[#This Row],[Column15]]-O263)</f>
        <v>4.5775300000000005E-2</v>
      </c>
      <c r="AL264" s="1">
        <f>ABS(IK_diagnostics_degrees__3[[#This Row],[Column16]]-P263)</f>
        <v>7.3616000000000015E-2</v>
      </c>
      <c r="AM264" s="1">
        <f>ABS(IK_diagnostics_degrees__3[[#This Row],[Column17]]-Q263)</f>
        <v>2.7388999999999997E-2</v>
      </c>
      <c r="AN264" s="1">
        <f>ABS(IK_diagnostics_degrees__3[[#This Row],[Column18]]-R263)</f>
        <v>2.0299999999999985E-2</v>
      </c>
      <c r="AO264" s="1">
        <f>ABS(IK_diagnostics_degrees__3[[#This Row],[Column19]]-S263)</f>
        <v>0</v>
      </c>
      <c r="AP264" s="1">
        <f>ABS(IK_diagnostics_degrees__3[[#This Row],[Column20]]-T263)</f>
        <v>4.8640000000000017E-2</v>
      </c>
      <c r="AQ264" s="1">
        <f>ABS(IK_diagnostics_degrees__3[[#This Row],[Column21]]-U263)</f>
        <v>5.1081999999999961E-2</v>
      </c>
    </row>
    <row r="265" spans="1:43" x14ac:dyDescent="0.25">
      <c r="A265" s="1" t="s">
        <v>22</v>
      </c>
      <c r="B265" s="1">
        <v>1.34019</v>
      </c>
      <c r="C265" s="1" t="s">
        <v>22</v>
      </c>
      <c r="D265" s="1">
        <v>1.8651900000000001E-4</v>
      </c>
      <c r="E265" s="1">
        <v>1.82054</v>
      </c>
      <c r="F265" s="1" t="s">
        <v>22</v>
      </c>
      <c r="G265" s="1">
        <v>0.243061</v>
      </c>
      <c r="H265" s="1">
        <v>1.88937</v>
      </c>
      <c r="I265" s="1">
        <v>1.77346</v>
      </c>
      <c r="J265" s="1">
        <v>4.6063800000000002E-2</v>
      </c>
      <c r="K265" s="1">
        <v>1.4047099999999999</v>
      </c>
      <c r="L265" s="1">
        <v>0.14235500000000001</v>
      </c>
      <c r="M265" s="1">
        <v>1.3227899999999999</v>
      </c>
      <c r="N265" s="1" t="s">
        <v>22</v>
      </c>
      <c r="O265" s="1">
        <v>0.128105</v>
      </c>
      <c r="P265" s="1">
        <v>0.481601</v>
      </c>
      <c r="Q265" s="1">
        <v>0.13419400000000001</v>
      </c>
      <c r="R265" s="1">
        <v>1.9167099999999999</v>
      </c>
      <c r="S265" s="1" t="s">
        <v>22</v>
      </c>
      <c r="T265" s="1">
        <v>1.1125700000000001</v>
      </c>
      <c r="U265" s="1">
        <v>0.86951699999999998</v>
      </c>
      <c r="V265" s="1" t="s">
        <v>23</v>
      </c>
      <c r="W265" s="1">
        <f>ABS(IK_diagnostics_degrees__3[[#This Row],[Column1]]-A264)</f>
        <v>0</v>
      </c>
      <c r="X265" s="1">
        <f>ABS(IK_diagnostics_degrees__3[[#This Row],[Column2]]-B264)</f>
        <v>2.9799999999999827E-3</v>
      </c>
      <c r="Y265" s="1">
        <f>ABS(IK_diagnostics_degrees__3[[#This Row],[Column3]]-C264)</f>
        <v>2.4598699999999999E-5</v>
      </c>
      <c r="Z265" s="1">
        <f>ABS(IK_diagnostics_degrees__3[[#This Row],[Column4]]-D264)</f>
        <v>2.0139499999999999E-4</v>
      </c>
      <c r="AA265" s="1">
        <f>ABS(IK_diagnostics_degrees__3[[#This Row],[Column5]]-E264)</f>
        <v>4.0000000000040004E-5</v>
      </c>
      <c r="AB265" s="1">
        <f>ABS(IK_diagnostics_degrees__3[[#This Row],[Column6]]-F264)</f>
        <v>0</v>
      </c>
      <c r="AC265" s="1">
        <f>ABS(IK_diagnostics_degrees__3[[#This Row],[Column7]]-G264)</f>
        <v>3.3729999999999871E-3</v>
      </c>
      <c r="AD265" s="1">
        <f>ABS(IK_diagnostics_degrees__3[[#This Row],[Column8]]-H264)</f>
        <v>1.5499999999999403E-3</v>
      </c>
      <c r="AE265" s="1">
        <f>ABS(IK_diagnostics_degrees__3[[#This Row],[Column9]]-I264)</f>
        <v>3.909999999999858E-3</v>
      </c>
      <c r="AF265" s="1">
        <f>ABS(IK_diagnostics_degrees__3[[#This Row],[Column10]]-J264)</f>
        <v>1.3307699999999999E-2</v>
      </c>
      <c r="AG265" s="1">
        <f>ABS(IK_diagnostics_degrees__3[[#This Row],[Column11]]-K264)</f>
        <v>3.0499999999999972E-2</v>
      </c>
      <c r="AH265" s="1">
        <f>ABS(IK_diagnostics_degrees__3[[#This Row],[Column12]]-L264)</f>
        <v>5.7159999999999989E-3</v>
      </c>
      <c r="AI265" s="1">
        <f>ABS(IK_diagnostics_degrees__3[[#This Row],[Column13]]-M264)</f>
        <v>0.90583799999999992</v>
      </c>
      <c r="AJ265" s="1">
        <f>ABS(IK_diagnostics_degrees__3[[#This Row],[Column14]]-N264)</f>
        <v>0</v>
      </c>
      <c r="AK265" s="1">
        <f>ABS(IK_diagnostics_degrees__3[[#This Row],[Column15]]-O264)</f>
        <v>5.4129299999999991E-2</v>
      </c>
      <c r="AL265" s="1">
        <f>ABS(IK_diagnostics_degrees__3[[#This Row],[Column16]]-P264)</f>
        <v>3.8700000000002621E-4</v>
      </c>
      <c r="AM265" s="1">
        <f>ABS(IK_diagnostics_degrees__3[[#This Row],[Column17]]-Q264)</f>
        <v>6.0069999999999846E-3</v>
      </c>
      <c r="AN265" s="1">
        <f>ABS(IK_diagnostics_degrees__3[[#This Row],[Column18]]-R264)</f>
        <v>1.9629999999999814E-2</v>
      </c>
      <c r="AO265" s="1">
        <f>ABS(IK_diagnostics_degrees__3[[#This Row],[Column19]]-S264)</f>
        <v>0</v>
      </c>
      <c r="AP265" s="1">
        <f>ABS(IK_diagnostics_degrees__3[[#This Row],[Column20]]-T264)</f>
        <v>2.4170000000000025E-2</v>
      </c>
      <c r="AQ265" s="1">
        <f>ABS(IK_diagnostics_degrees__3[[#This Row],[Column21]]-U264)</f>
        <v>5.3590000000000027E-3</v>
      </c>
    </row>
    <row r="266" spans="1:43" x14ac:dyDescent="0.25">
      <c r="A266" s="1" t="s">
        <v>22</v>
      </c>
      <c r="B266" s="1">
        <v>1.3432999999999999</v>
      </c>
      <c r="C266" s="1" t="s">
        <v>22</v>
      </c>
      <c r="D266" s="2">
        <v>1.1404E-5</v>
      </c>
      <c r="E266" s="1">
        <v>1.81477</v>
      </c>
      <c r="F266" s="1" t="s">
        <v>22</v>
      </c>
      <c r="G266" s="1">
        <v>0.24577199999999999</v>
      </c>
      <c r="H266" s="1">
        <v>1.9483699999999999</v>
      </c>
      <c r="I266" s="1">
        <v>1.76501</v>
      </c>
      <c r="J266" s="1">
        <v>3.1745099999999998E-2</v>
      </c>
      <c r="K266" s="1">
        <v>1.50905</v>
      </c>
      <c r="L266" s="1">
        <v>0.111377</v>
      </c>
      <c r="M266" s="1">
        <v>1.4765299999999999</v>
      </c>
      <c r="N266" s="1" t="s">
        <v>22</v>
      </c>
      <c r="O266" s="1">
        <v>0.31935799999999998</v>
      </c>
      <c r="P266" s="1">
        <v>0.50487800000000005</v>
      </c>
      <c r="Q266" s="1">
        <v>0.168517</v>
      </c>
      <c r="R266" s="1">
        <v>1.9272899999999999</v>
      </c>
      <c r="S266" s="1" t="s">
        <v>22</v>
      </c>
      <c r="T266" s="1">
        <v>0.92407399999999995</v>
      </c>
      <c r="U266" s="1">
        <v>0.89461000000000002</v>
      </c>
      <c r="V266" s="1" t="s">
        <v>23</v>
      </c>
      <c r="W266" s="1">
        <f>ABS(IK_diagnostics_degrees__3[[#This Row],[Column1]]-A265)</f>
        <v>0</v>
      </c>
      <c r="X266" s="1">
        <f>ABS(IK_diagnostics_degrees__3[[#This Row],[Column2]]-B265)</f>
        <v>3.1099999999999461E-3</v>
      </c>
      <c r="Y266" s="1">
        <f>ABS(IK_diagnostics_degrees__3[[#This Row],[Column3]]-C265)</f>
        <v>0</v>
      </c>
      <c r="Z266" s="1">
        <f>ABS(IK_diagnostics_degrees__3[[#This Row],[Column4]]-D265)</f>
        <v>1.7511500000000002E-4</v>
      </c>
      <c r="AA266" s="1">
        <f>ABS(IK_diagnostics_degrees__3[[#This Row],[Column5]]-E265)</f>
        <v>5.7700000000000529E-3</v>
      </c>
      <c r="AB266" s="1">
        <f>ABS(IK_diagnostics_degrees__3[[#This Row],[Column6]]-F265)</f>
        <v>0</v>
      </c>
      <c r="AC266" s="1">
        <f>ABS(IK_diagnostics_degrees__3[[#This Row],[Column7]]-G265)</f>
        <v>2.7109999999999912E-3</v>
      </c>
      <c r="AD266" s="1">
        <f>ABS(IK_diagnostics_degrees__3[[#This Row],[Column8]]-H265)</f>
        <v>5.8999999999999941E-2</v>
      </c>
      <c r="AE266" s="1">
        <f>ABS(IK_diagnostics_degrees__3[[#This Row],[Column9]]-I265)</f>
        <v>8.4500000000000686E-3</v>
      </c>
      <c r="AF266" s="1">
        <f>ABS(IK_diagnostics_degrees__3[[#This Row],[Column10]]-J265)</f>
        <v>1.4318700000000004E-2</v>
      </c>
      <c r="AG266" s="1">
        <f>ABS(IK_diagnostics_degrees__3[[#This Row],[Column11]]-K265)</f>
        <v>0.1043400000000001</v>
      </c>
      <c r="AH266" s="1">
        <f>ABS(IK_diagnostics_degrees__3[[#This Row],[Column12]]-L265)</f>
        <v>3.0978000000000006E-2</v>
      </c>
      <c r="AI266" s="1">
        <f>ABS(IK_diagnostics_degrees__3[[#This Row],[Column13]]-M265)</f>
        <v>0.15373999999999999</v>
      </c>
      <c r="AJ266" s="1">
        <f>ABS(IK_diagnostics_degrees__3[[#This Row],[Column14]]-N265)</f>
        <v>0</v>
      </c>
      <c r="AK266" s="1">
        <f>ABS(IK_diagnostics_degrees__3[[#This Row],[Column15]]-O265)</f>
        <v>0.19125299999999998</v>
      </c>
      <c r="AL266" s="1">
        <f>ABS(IK_diagnostics_degrees__3[[#This Row],[Column16]]-P265)</f>
        <v>2.3277000000000048E-2</v>
      </c>
      <c r="AM266" s="1">
        <f>ABS(IK_diagnostics_degrees__3[[#This Row],[Column17]]-Q265)</f>
        <v>3.4322999999999992E-2</v>
      </c>
      <c r="AN266" s="1">
        <f>ABS(IK_diagnostics_degrees__3[[#This Row],[Column18]]-R265)</f>
        <v>1.0580000000000034E-2</v>
      </c>
      <c r="AO266" s="1">
        <f>ABS(IK_diagnostics_degrees__3[[#This Row],[Column19]]-S265)</f>
        <v>0</v>
      </c>
      <c r="AP266" s="1">
        <f>ABS(IK_diagnostics_degrees__3[[#This Row],[Column20]]-T265)</f>
        <v>0.18849600000000011</v>
      </c>
      <c r="AQ266" s="1">
        <f>ABS(IK_diagnostics_degrees__3[[#This Row],[Column21]]-U265)</f>
        <v>2.5093000000000032E-2</v>
      </c>
    </row>
    <row r="267" spans="1:43" x14ac:dyDescent="0.25">
      <c r="A267" s="1" t="s">
        <v>22</v>
      </c>
      <c r="B267" s="1">
        <v>1.3460799999999999</v>
      </c>
      <c r="C267" s="1" t="s">
        <v>22</v>
      </c>
      <c r="D267" s="1" t="s">
        <v>22</v>
      </c>
      <c r="E267" s="1">
        <v>1.81151</v>
      </c>
      <c r="F267" s="1" t="s">
        <v>22</v>
      </c>
      <c r="G267" s="1">
        <v>0.247118</v>
      </c>
      <c r="H267" s="1">
        <v>1.94774</v>
      </c>
      <c r="I267" s="1">
        <v>1.75871</v>
      </c>
      <c r="J267" s="1">
        <v>2.7227500000000002E-2</v>
      </c>
      <c r="K267" s="1">
        <v>1.5402199999999999</v>
      </c>
      <c r="L267" s="1">
        <v>0.12906000000000001</v>
      </c>
      <c r="M267" s="1">
        <v>1.5485199999999999</v>
      </c>
      <c r="N267" s="1" t="s">
        <v>22</v>
      </c>
      <c r="O267" s="1">
        <v>0.37301699999999999</v>
      </c>
      <c r="P267" s="1">
        <v>0.52537599999999995</v>
      </c>
      <c r="Q267" s="1">
        <v>0.16661799999999999</v>
      </c>
      <c r="R267" s="1">
        <v>1.9288700000000001</v>
      </c>
      <c r="S267" s="1" t="s">
        <v>22</v>
      </c>
      <c r="T267" s="1">
        <v>0.84870900000000005</v>
      </c>
      <c r="U267" s="1">
        <v>0.89413600000000004</v>
      </c>
      <c r="V267" s="1" t="s">
        <v>23</v>
      </c>
      <c r="W267" s="1">
        <f>ABS(IK_diagnostics_degrees__3[[#This Row],[Column1]]-A266)</f>
        <v>0</v>
      </c>
      <c r="X267" s="1">
        <f>ABS(IK_diagnostics_degrees__3[[#This Row],[Column2]]-B266)</f>
        <v>2.7800000000000047E-3</v>
      </c>
      <c r="Y267" s="1">
        <f>ABS(IK_diagnostics_degrees__3[[#This Row],[Column3]]-C266)</f>
        <v>0</v>
      </c>
      <c r="Z267" s="1">
        <f>ABS(IK_diagnostics_degrees__3[[#This Row],[Column4]]-D266)</f>
        <v>1.1404E-5</v>
      </c>
      <c r="AA267" s="1">
        <f>ABS(IK_diagnostics_degrees__3[[#This Row],[Column5]]-E266)</f>
        <v>3.2600000000000406E-3</v>
      </c>
      <c r="AB267" s="1">
        <f>ABS(IK_diagnostics_degrees__3[[#This Row],[Column6]]-F266)</f>
        <v>0</v>
      </c>
      <c r="AC267" s="1">
        <f>ABS(IK_diagnostics_degrees__3[[#This Row],[Column7]]-G266)</f>
        <v>1.3460000000000139E-3</v>
      </c>
      <c r="AD267" s="1">
        <f>ABS(IK_diagnostics_degrees__3[[#This Row],[Column8]]-H266)</f>
        <v>6.2999999999990841E-4</v>
      </c>
      <c r="AE267" s="1">
        <f>ABS(IK_diagnostics_degrees__3[[#This Row],[Column9]]-I266)</f>
        <v>6.2999999999999723E-3</v>
      </c>
      <c r="AF267" s="1">
        <f>ABS(IK_diagnostics_degrees__3[[#This Row],[Column10]]-J266)</f>
        <v>4.5175999999999966E-3</v>
      </c>
      <c r="AG267" s="1">
        <f>ABS(IK_diagnostics_degrees__3[[#This Row],[Column11]]-K266)</f>
        <v>3.116999999999992E-2</v>
      </c>
      <c r="AH267" s="1">
        <f>ABS(IK_diagnostics_degrees__3[[#This Row],[Column12]]-L266)</f>
        <v>1.7683000000000004E-2</v>
      </c>
      <c r="AI267" s="1">
        <f>ABS(IK_diagnostics_degrees__3[[#This Row],[Column13]]-M266)</f>
        <v>7.1989999999999998E-2</v>
      </c>
      <c r="AJ267" s="1">
        <f>ABS(IK_diagnostics_degrees__3[[#This Row],[Column14]]-N266)</f>
        <v>0</v>
      </c>
      <c r="AK267" s="1">
        <f>ABS(IK_diagnostics_degrees__3[[#This Row],[Column15]]-O266)</f>
        <v>5.3659000000000012E-2</v>
      </c>
      <c r="AL267" s="1">
        <f>ABS(IK_diagnostics_degrees__3[[#This Row],[Column16]]-P266)</f>
        <v>2.0497999999999905E-2</v>
      </c>
      <c r="AM267" s="1">
        <f>ABS(IK_diagnostics_degrees__3[[#This Row],[Column17]]-Q266)</f>
        <v>1.8990000000000118E-3</v>
      </c>
      <c r="AN267" s="1">
        <f>ABS(IK_diagnostics_degrees__3[[#This Row],[Column18]]-R266)</f>
        <v>1.5800000000001369E-3</v>
      </c>
      <c r="AO267" s="1">
        <f>ABS(IK_diagnostics_degrees__3[[#This Row],[Column19]]-S266)</f>
        <v>0</v>
      </c>
      <c r="AP267" s="1">
        <f>ABS(IK_diagnostics_degrees__3[[#This Row],[Column20]]-T266)</f>
        <v>7.5364999999999904E-2</v>
      </c>
      <c r="AQ267" s="1">
        <f>ABS(IK_diagnostics_degrees__3[[#This Row],[Column21]]-U266)</f>
        <v>4.7399999999997444E-4</v>
      </c>
    </row>
    <row r="268" spans="1:43" x14ac:dyDescent="0.25">
      <c r="A268" s="1" t="s">
        <v>22</v>
      </c>
      <c r="B268" s="1">
        <v>1.39862</v>
      </c>
      <c r="C268" s="1">
        <v>9.7241600000000008E-3</v>
      </c>
      <c r="D268" s="1">
        <v>1.4430200000000001E-2</v>
      </c>
      <c r="E268" s="1">
        <v>1.56097</v>
      </c>
      <c r="F268" s="1">
        <v>0.21104999999999999</v>
      </c>
      <c r="G268" s="1">
        <v>0.56468300000000005</v>
      </c>
      <c r="H268" s="1">
        <v>2.2592699999999999</v>
      </c>
      <c r="I268" s="1">
        <v>1.05664</v>
      </c>
      <c r="J268" s="1">
        <v>0.300037</v>
      </c>
      <c r="K268" s="1">
        <v>1.9592099999999999</v>
      </c>
      <c r="L268" s="1">
        <v>3.7515199999999999E-2</v>
      </c>
      <c r="M268" s="1">
        <v>0.92642199999999997</v>
      </c>
      <c r="N268" s="1">
        <v>1.5873999999999999</v>
      </c>
      <c r="O268" s="1">
        <v>1.9432199999999999</v>
      </c>
      <c r="P268" s="1" t="s">
        <v>22</v>
      </c>
      <c r="Q268" s="1">
        <v>6.7617800000000006E-2</v>
      </c>
      <c r="R268" s="1">
        <v>1.6275500000000001</v>
      </c>
      <c r="S268" s="1" t="s">
        <v>22</v>
      </c>
      <c r="T268" s="1">
        <v>0.25425300000000001</v>
      </c>
      <c r="U268" s="1">
        <v>0.591283</v>
      </c>
      <c r="V268" s="1" t="s">
        <v>23</v>
      </c>
      <c r="W268" s="1">
        <f>ABS(IK_diagnostics_degrees__3[[#This Row],[Column1]]-A267)</f>
        <v>0</v>
      </c>
      <c r="X268" s="1">
        <f>ABS(IK_diagnostics_degrees__3[[#This Row],[Column2]]-B267)</f>
        <v>5.2540000000000031E-2</v>
      </c>
      <c r="Y268" s="1">
        <f>ABS(IK_diagnostics_degrees__3[[#This Row],[Column3]]-C267)</f>
        <v>9.7241600000000008E-3</v>
      </c>
      <c r="Z268" s="1">
        <f>ABS(IK_diagnostics_degrees__3[[#This Row],[Column4]]-D267)</f>
        <v>1.4430200000000001E-2</v>
      </c>
      <c r="AA268" s="1">
        <f>ABS(IK_diagnostics_degrees__3[[#This Row],[Column5]]-E267)</f>
        <v>0.25053999999999998</v>
      </c>
      <c r="AB268" s="1">
        <f>ABS(IK_diagnostics_degrees__3[[#This Row],[Column6]]-F267)</f>
        <v>0.21104999999999999</v>
      </c>
      <c r="AC268" s="1">
        <f>ABS(IK_diagnostics_degrees__3[[#This Row],[Column7]]-G267)</f>
        <v>0.31756500000000004</v>
      </c>
      <c r="AD268" s="1">
        <f>ABS(IK_diagnostics_degrees__3[[#This Row],[Column8]]-H267)</f>
        <v>0.31152999999999986</v>
      </c>
      <c r="AE268" s="1">
        <f>ABS(IK_diagnostics_degrees__3[[#This Row],[Column9]]-I267)</f>
        <v>0.70206999999999997</v>
      </c>
      <c r="AF268" s="1">
        <f>ABS(IK_diagnostics_degrees__3[[#This Row],[Column10]]-J267)</f>
        <v>0.27280949999999998</v>
      </c>
      <c r="AG268" s="1">
        <f>ABS(IK_diagnostics_degrees__3[[#This Row],[Column11]]-K267)</f>
        <v>0.41898999999999997</v>
      </c>
      <c r="AH268" s="1">
        <f>ABS(IK_diagnostics_degrees__3[[#This Row],[Column12]]-L267)</f>
        <v>9.1544800000000009E-2</v>
      </c>
      <c r="AI268" s="1">
        <f>ABS(IK_diagnostics_degrees__3[[#This Row],[Column13]]-M267)</f>
        <v>0.62209799999999993</v>
      </c>
      <c r="AJ268" s="1">
        <f>ABS(IK_diagnostics_degrees__3[[#This Row],[Column14]]-N267)</f>
        <v>1.5873999999999999</v>
      </c>
      <c r="AK268" s="1">
        <f>ABS(IK_diagnostics_degrees__3[[#This Row],[Column15]]-O267)</f>
        <v>1.570203</v>
      </c>
      <c r="AL268" s="1">
        <f>ABS(IK_diagnostics_degrees__3[[#This Row],[Column16]]-P267)</f>
        <v>0.52537599999999995</v>
      </c>
      <c r="AM268" s="1">
        <f>ABS(IK_diagnostics_degrees__3[[#This Row],[Column17]]-Q267)</f>
        <v>9.9000199999999983E-2</v>
      </c>
      <c r="AN268" s="1">
        <f>ABS(IK_diagnostics_degrees__3[[#This Row],[Column18]]-R267)</f>
        <v>0.30132000000000003</v>
      </c>
      <c r="AO268" s="1">
        <f>ABS(IK_diagnostics_degrees__3[[#This Row],[Column19]]-S267)</f>
        <v>0</v>
      </c>
      <c r="AP268" s="1">
        <f>ABS(IK_diagnostics_degrees__3[[#This Row],[Column20]]-T267)</f>
        <v>0.5944560000000001</v>
      </c>
      <c r="AQ268" s="1">
        <f>ABS(IK_diagnostics_degrees__3[[#This Row],[Column21]]-U267)</f>
        <v>0.30285300000000004</v>
      </c>
    </row>
    <row r="269" spans="1:43" x14ac:dyDescent="0.25">
      <c r="A269" s="1">
        <v>0.25343599999999999</v>
      </c>
      <c r="B269" s="1">
        <v>1.4355100000000001</v>
      </c>
      <c r="C269" s="1">
        <v>8.6120699999999994E-2</v>
      </c>
      <c r="D269" s="1">
        <v>6.6896600000000001E-2</v>
      </c>
      <c r="E269" s="1">
        <v>1.3811599999999999</v>
      </c>
      <c r="F269" s="1">
        <v>0.34646500000000002</v>
      </c>
      <c r="G269" s="1">
        <v>0.74921800000000005</v>
      </c>
      <c r="H269" s="1">
        <v>2.07769</v>
      </c>
      <c r="I269" s="1">
        <v>1.6151899999999999</v>
      </c>
      <c r="J269" s="1">
        <v>0.38419999999999999</v>
      </c>
      <c r="K269" s="1">
        <v>2.0033300000000001</v>
      </c>
      <c r="L269" s="1">
        <v>8.9438199999999999E-3</v>
      </c>
      <c r="M269" s="1">
        <v>0.991923</v>
      </c>
      <c r="N269" s="1">
        <v>2.00061</v>
      </c>
      <c r="O269" s="1">
        <v>2.2583000000000002</v>
      </c>
      <c r="P269" s="1" t="s">
        <v>22</v>
      </c>
      <c r="Q269" s="1">
        <v>1.06346E-4</v>
      </c>
      <c r="R269" s="1">
        <v>1.7135</v>
      </c>
      <c r="S269" s="1" t="s">
        <v>22</v>
      </c>
      <c r="T269" s="1" t="s">
        <v>22</v>
      </c>
      <c r="U269" s="1">
        <v>0.36651099999999998</v>
      </c>
      <c r="V269" s="1" t="s">
        <v>23</v>
      </c>
      <c r="W269" s="1">
        <f>ABS(IK_diagnostics_degrees__3[[#This Row],[Column1]]-A268)</f>
        <v>0.25343599999999999</v>
      </c>
      <c r="X269" s="1">
        <f>ABS(IK_diagnostics_degrees__3[[#This Row],[Column2]]-B268)</f>
        <v>3.6890000000000089E-2</v>
      </c>
      <c r="Y269" s="1">
        <f>ABS(IK_diagnostics_degrees__3[[#This Row],[Column3]]-C268)</f>
        <v>7.6396539999999999E-2</v>
      </c>
      <c r="Z269" s="1">
        <f>ABS(IK_diagnostics_degrees__3[[#This Row],[Column4]]-D268)</f>
        <v>5.2466399999999996E-2</v>
      </c>
      <c r="AA269" s="1">
        <f>ABS(IK_diagnostics_degrees__3[[#This Row],[Column5]]-E268)</f>
        <v>0.17981000000000003</v>
      </c>
      <c r="AB269" s="1">
        <f>ABS(IK_diagnostics_degrees__3[[#This Row],[Column6]]-F268)</f>
        <v>0.13541500000000004</v>
      </c>
      <c r="AC269" s="1">
        <f>ABS(IK_diagnostics_degrees__3[[#This Row],[Column7]]-G268)</f>
        <v>0.184535</v>
      </c>
      <c r="AD269" s="1">
        <f>ABS(IK_diagnostics_degrees__3[[#This Row],[Column8]]-H268)</f>
        <v>0.18157999999999985</v>
      </c>
      <c r="AE269" s="1">
        <f>ABS(IK_diagnostics_degrees__3[[#This Row],[Column9]]-I268)</f>
        <v>0.55854999999999988</v>
      </c>
      <c r="AF269" s="1">
        <f>ABS(IK_diagnostics_degrees__3[[#This Row],[Column10]]-J268)</f>
        <v>8.4162999999999988E-2</v>
      </c>
      <c r="AG269" s="1">
        <f>ABS(IK_diagnostics_degrees__3[[#This Row],[Column11]]-K268)</f>
        <v>4.4120000000000159E-2</v>
      </c>
      <c r="AH269" s="1">
        <f>ABS(IK_diagnostics_degrees__3[[#This Row],[Column12]]-L268)</f>
        <v>2.857138E-2</v>
      </c>
      <c r="AI269" s="1">
        <f>ABS(IK_diagnostics_degrees__3[[#This Row],[Column13]]-M268)</f>
        <v>6.5501000000000031E-2</v>
      </c>
      <c r="AJ269" s="1">
        <f>ABS(IK_diagnostics_degrees__3[[#This Row],[Column14]]-N268)</f>
        <v>0.41321000000000008</v>
      </c>
      <c r="AK269" s="1">
        <f>ABS(IK_diagnostics_degrees__3[[#This Row],[Column15]]-O268)</f>
        <v>0.31508000000000025</v>
      </c>
      <c r="AL269" s="1">
        <f>ABS(IK_diagnostics_degrees__3[[#This Row],[Column16]]-P268)</f>
        <v>0</v>
      </c>
      <c r="AM269" s="1">
        <f>ABS(IK_diagnostics_degrees__3[[#This Row],[Column17]]-Q268)</f>
        <v>6.7511454000000012E-2</v>
      </c>
      <c r="AN269" s="1">
        <f>ABS(IK_diagnostics_degrees__3[[#This Row],[Column18]]-R268)</f>
        <v>8.5949999999999971E-2</v>
      </c>
      <c r="AO269" s="1">
        <f>ABS(IK_diagnostics_degrees__3[[#This Row],[Column19]]-S268)</f>
        <v>0</v>
      </c>
      <c r="AP269" s="1">
        <f>ABS(IK_diagnostics_degrees__3[[#This Row],[Column20]]-T268)</f>
        <v>0.25425300000000001</v>
      </c>
      <c r="AQ269" s="1">
        <f>ABS(IK_diagnostics_degrees__3[[#This Row],[Column21]]-U268)</f>
        <v>0.22477200000000003</v>
      </c>
    </row>
    <row r="270" spans="1:43" x14ac:dyDescent="0.25">
      <c r="A270" s="1">
        <v>0.259322</v>
      </c>
      <c r="B270" s="1">
        <v>1.43618</v>
      </c>
      <c r="C270" s="1">
        <v>0.106321</v>
      </c>
      <c r="D270" s="1">
        <v>6.9158899999999995E-2</v>
      </c>
      <c r="E270" s="1">
        <v>1.34893</v>
      </c>
      <c r="F270" s="1">
        <v>0.34901300000000002</v>
      </c>
      <c r="G270" s="1">
        <v>0.74965599999999999</v>
      </c>
      <c r="H270" s="1">
        <v>2.0729700000000002</v>
      </c>
      <c r="I270" s="1">
        <v>1.68214</v>
      </c>
      <c r="J270" s="1">
        <v>0.38339400000000001</v>
      </c>
      <c r="K270" s="1">
        <v>2.00806</v>
      </c>
      <c r="L270" s="1">
        <v>1.52934E-2</v>
      </c>
      <c r="M270" s="1">
        <v>1.0102100000000001</v>
      </c>
      <c r="N270" s="1">
        <v>2.0011800000000002</v>
      </c>
      <c r="O270" s="1">
        <v>2.2613099999999999</v>
      </c>
      <c r="P270" s="1" t="s">
        <v>22</v>
      </c>
      <c r="Q270" s="1">
        <v>1.52335E-4</v>
      </c>
      <c r="R270" s="1">
        <v>1.71306</v>
      </c>
      <c r="S270" s="1" t="s">
        <v>22</v>
      </c>
      <c r="T270" s="1" t="s">
        <v>22</v>
      </c>
      <c r="U270" s="1">
        <v>0.36242200000000002</v>
      </c>
      <c r="V270" s="1" t="s">
        <v>23</v>
      </c>
      <c r="W270" s="1">
        <f>ABS(IK_diagnostics_degrees__3[[#This Row],[Column1]]-A269)</f>
        <v>5.8860000000000023E-3</v>
      </c>
      <c r="X270" s="1">
        <f>ABS(IK_diagnostics_degrees__3[[#This Row],[Column2]]-B269)</f>
        <v>6.6999999999994841E-4</v>
      </c>
      <c r="Y270" s="1">
        <f>ABS(IK_diagnostics_degrees__3[[#This Row],[Column3]]-C269)</f>
        <v>2.0200300000000004E-2</v>
      </c>
      <c r="Z270" s="1">
        <f>ABS(IK_diagnostics_degrees__3[[#This Row],[Column4]]-D269)</f>
        <v>2.2622999999999949E-3</v>
      </c>
      <c r="AA270" s="1">
        <f>ABS(IK_diagnostics_degrees__3[[#This Row],[Column5]]-E269)</f>
        <v>3.2229999999999981E-2</v>
      </c>
      <c r="AB270" s="1">
        <f>ABS(IK_diagnostics_degrees__3[[#This Row],[Column6]]-F269)</f>
        <v>2.5479999999999947E-3</v>
      </c>
      <c r="AC270" s="1">
        <f>ABS(IK_diagnostics_degrees__3[[#This Row],[Column7]]-G269)</f>
        <v>4.3799999999993844E-4</v>
      </c>
      <c r="AD270" s="1">
        <f>ABS(IK_diagnostics_degrees__3[[#This Row],[Column8]]-H269)</f>
        <v>4.7199999999998354E-3</v>
      </c>
      <c r="AE270" s="1">
        <f>ABS(IK_diagnostics_degrees__3[[#This Row],[Column9]]-I269)</f>
        <v>6.6950000000000065E-2</v>
      </c>
      <c r="AF270" s="1">
        <f>ABS(IK_diagnostics_degrees__3[[#This Row],[Column10]]-J269)</f>
        <v>8.059999999999734E-4</v>
      </c>
      <c r="AG270" s="1">
        <f>ABS(IK_diagnostics_degrees__3[[#This Row],[Column11]]-K269)</f>
        <v>4.729999999999901E-3</v>
      </c>
      <c r="AH270" s="1">
        <f>ABS(IK_diagnostics_degrees__3[[#This Row],[Column12]]-L269)</f>
        <v>6.3495800000000005E-3</v>
      </c>
      <c r="AI270" s="1">
        <f>ABS(IK_diagnostics_degrees__3[[#This Row],[Column13]]-M269)</f>
        <v>1.8287000000000053E-2</v>
      </c>
      <c r="AJ270" s="1">
        <f>ABS(IK_diagnostics_degrees__3[[#This Row],[Column14]]-N269)</f>
        <v>5.7000000000018147E-4</v>
      </c>
      <c r="AK270" s="1">
        <f>ABS(IK_diagnostics_degrees__3[[#This Row],[Column15]]-O269)</f>
        <v>3.0099999999997351E-3</v>
      </c>
      <c r="AL270" s="1">
        <f>ABS(IK_diagnostics_degrees__3[[#This Row],[Column16]]-P269)</f>
        <v>0</v>
      </c>
      <c r="AM270" s="1">
        <f>ABS(IK_diagnostics_degrees__3[[#This Row],[Column17]]-Q269)</f>
        <v>4.5988999999999996E-5</v>
      </c>
      <c r="AN270" s="1">
        <f>ABS(IK_diagnostics_degrees__3[[#This Row],[Column18]]-R269)</f>
        <v>4.3999999999999595E-4</v>
      </c>
      <c r="AO270" s="1">
        <f>ABS(IK_diagnostics_degrees__3[[#This Row],[Column19]]-S269)</f>
        <v>0</v>
      </c>
      <c r="AP270" s="1">
        <f>ABS(IK_diagnostics_degrees__3[[#This Row],[Column20]]-T269)</f>
        <v>0</v>
      </c>
      <c r="AQ270" s="1">
        <f>ABS(IK_diagnostics_degrees__3[[#This Row],[Column21]]-U269)</f>
        <v>4.0889999999999538E-3</v>
      </c>
    </row>
    <row r="271" spans="1:43" x14ac:dyDescent="0.25">
      <c r="A271" s="1">
        <v>1.1643499999999999E-2</v>
      </c>
      <c r="B271" s="1">
        <v>1.4945200000000001</v>
      </c>
      <c r="C271" s="1" t="s">
        <v>22</v>
      </c>
      <c r="D271" s="1">
        <v>3.7703500000000001E-4</v>
      </c>
      <c r="E271" s="1">
        <v>1.4171800000000001</v>
      </c>
      <c r="F271" s="1">
        <v>4.1614999999999999E-2</v>
      </c>
      <c r="G271" s="1">
        <v>0.456681</v>
      </c>
      <c r="H271" s="1">
        <v>1.81976</v>
      </c>
      <c r="I271" s="1">
        <v>1.41096</v>
      </c>
      <c r="J271" s="1" t="s">
        <v>22</v>
      </c>
      <c r="K271" s="1">
        <v>1.51519</v>
      </c>
      <c r="L271" s="1">
        <v>0.175178</v>
      </c>
      <c r="M271" s="1">
        <v>1.7398199999999999</v>
      </c>
      <c r="N271" s="1">
        <v>1.30236</v>
      </c>
      <c r="O271" s="1">
        <v>0.20868400000000001</v>
      </c>
      <c r="P271" s="1">
        <v>2.1950800000000001E-4</v>
      </c>
      <c r="Q271" s="1">
        <v>1.1271499999999999E-3</v>
      </c>
      <c r="R271" s="1">
        <v>2.1033900000000001</v>
      </c>
      <c r="S271" s="1">
        <v>2.8806700000000001E-3</v>
      </c>
      <c r="T271" s="1">
        <v>3.5413399999999998E-2</v>
      </c>
      <c r="U271" s="1">
        <v>1.4416599999999999</v>
      </c>
      <c r="V271" s="1" t="s">
        <v>23</v>
      </c>
      <c r="W271" s="1">
        <f>ABS(IK_diagnostics_degrees__3[[#This Row],[Column1]]-A270)</f>
        <v>0.2476785</v>
      </c>
      <c r="X271" s="1">
        <f>ABS(IK_diagnostics_degrees__3[[#This Row],[Column2]]-B270)</f>
        <v>5.8340000000000058E-2</v>
      </c>
      <c r="Y271" s="1">
        <f>ABS(IK_diagnostics_degrees__3[[#This Row],[Column3]]-C270)</f>
        <v>0.106321</v>
      </c>
      <c r="Z271" s="1">
        <f>ABS(IK_diagnostics_degrees__3[[#This Row],[Column4]]-D270)</f>
        <v>6.8781864999999998E-2</v>
      </c>
      <c r="AA271" s="1">
        <f>ABS(IK_diagnostics_degrees__3[[#This Row],[Column5]]-E270)</f>
        <v>6.8250000000000144E-2</v>
      </c>
      <c r="AB271" s="1">
        <f>ABS(IK_diagnostics_degrees__3[[#This Row],[Column6]]-F270)</f>
        <v>0.307398</v>
      </c>
      <c r="AC271" s="1">
        <f>ABS(IK_diagnostics_degrees__3[[#This Row],[Column7]]-G270)</f>
        <v>0.29297499999999999</v>
      </c>
      <c r="AD271" s="1">
        <f>ABS(IK_diagnostics_degrees__3[[#This Row],[Column8]]-H270)</f>
        <v>0.25321000000000016</v>
      </c>
      <c r="AE271" s="1">
        <f>ABS(IK_diagnostics_degrees__3[[#This Row],[Column9]]-I270)</f>
        <v>0.27117999999999998</v>
      </c>
      <c r="AF271" s="1">
        <f>ABS(IK_diagnostics_degrees__3[[#This Row],[Column10]]-J270)</f>
        <v>0.38339400000000001</v>
      </c>
      <c r="AG271" s="1">
        <f>ABS(IK_diagnostics_degrees__3[[#This Row],[Column11]]-K270)</f>
        <v>0.49286999999999992</v>
      </c>
      <c r="AH271" s="1">
        <f>ABS(IK_diagnostics_degrees__3[[#This Row],[Column12]]-L270)</f>
        <v>0.15988459999999999</v>
      </c>
      <c r="AI271" s="1">
        <f>ABS(IK_diagnostics_degrees__3[[#This Row],[Column13]]-M270)</f>
        <v>0.72960999999999987</v>
      </c>
      <c r="AJ271" s="1">
        <f>ABS(IK_diagnostics_degrees__3[[#This Row],[Column14]]-N270)</f>
        <v>0.69882000000000022</v>
      </c>
      <c r="AK271" s="1">
        <f>ABS(IK_diagnostics_degrees__3[[#This Row],[Column15]]-O270)</f>
        <v>2.0526260000000001</v>
      </c>
      <c r="AL271" s="1">
        <f>ABS(IK_diagnostics_degrees__3[[#This Row],[Column16]]-P270)</f>
        <v>2.1950800000000001E-4</v>
      </c>
      <c r="AM271" s="1">
        <f>ABS(IK_diagnostics_degrees__3[[#This Row],[Column17]]-Q270)</f>
        <v>9.7481499999999997E-4</v>
      </c>
      <c r="AN271" s="1">
        <f>ABS(IK_diagnostics_degrees__3[[#This Row],[Column18]]-R270)</f>
        <v>0.39033000000000007</v>
      </c>
      <c r="AO271" s="1">
        <f>ABS(IK_diagnostics_degrees__3[[#This Row],[Column19]]-S270)</f>
        <v>2.8806700000000001E-3</v>
      </c>
      <c r="AP271" s="1">
        <f>ABS(IK_diagnostics_degrees__3[[#This Row],[Column20]]-T270)</f>
        <v>3.5413399999999998E-2</v>
      </c>
      <c r="AQ271" s="1">
        <f>ABS(IK_diagnostics_degrees__3[[#This Row],[Column21]]-U270)</f>
        <v>1.0792379999999999</v>
      </c>
    </row>
    <row r="272" spans="1:43" x14ac:dyDescent="0.25">
      <c r="A272" s="1">
        <v>7.7112999999999999E-3</v>
      </c>
      <c r="B272" s="1">
        <v>1.46113</v>
      </c>
      <c r="C272" s="1">
        <v>1.12949E-2</v>
      </c>
      <c r="D272" s="1">
        <v>4.6172899999999996E-3</v>
      </c>
      <c r="E272" s="1">
        <v>1.5893900000000001</v>
      </c>
      <c r="F272" s="1">
        <v>0.15005599999999999</v>
      </c>
      <c r="G272" s="1">
        <v>0.42991400000000002</v>
      </c>
      <c r="H272" s="1">
        <v>1.94811</v>
      </c>
      <c r="I272" s="1">
        <v>1.7251799999999999</v>
      </c>
      <c r="J272" s="1">
        <v>2.3976500000000001E-2</v>
      </c>
      <c r="K272" s="1">
        <v>1.7330000000000001</v>
      </c>
      <c r="L272" s="1">
        <v>6.6369499999999998E-2</v>
      </c>
      <c r="M272" s="1">
        <v>2.41168</v>
      </c>
      <c r="N272" s="1">
        <v>0.93661099999999997</v>
      </c>
      <c r="O272" s="1">
        <v>0.56756600000000001</v>
      </c>
      <c r="P272" s="1">
        <v>0.31822499999999998</v>
      </c>
      <c r="Q272" s="1">
        <v>0.268789</v>
      </c>
      <c r="R272" s="1">
        <v>2.3568699999999998</v>
      </c>
      <c r="S272" s="1" t="s">
        <v>22</v>
      </c>
      <c r="T272" s="1">
        <v>0.15279200000000001</v>
      </c>
      <c r="U272" s="1">
        <v>1.19411</v>
      </c>
      <c r="V272" s="1" t="s">
        <v>23</v>
      </c>
      <c r="W272" s="1">
        <f>ABS(IK_diagnostics_degrees__3[[#This Row],[Column1]]-A271)</f>
        <v>3.9321999999999994E-3</v>
      </c>
      <c r="X272" s="1">
        <f>ABS(IK_diagnostics_degrees__3[[#This Row],[Column2]]-B271)</f>
        <v>3.3390000000000031E-2</v>
      </c>
      <c r="Y272" s="1">
        <f>ABS(IK_diagnostics_degrees__3[[#This Row],[Column3]]-C271)</f>
        <v>1.12949E-2</v>
      </c>
      <c r="Z272" s="1">
        <f>ABS(IK_diagnostics_degrees__3[[#This Row],[Column4]]-D271)</f>
        <v>4.2402549999999992E-3</v>
      </c>
      <c r="AA272" s="1">
        <f>ABS(IK_diagnostics_degrees__3[[#This Row],[Column5]]-E271)</f>
        <v>0.17220999999999997</v>
      </c>
      <c r="AB272" s="1">
        <f>ABS(IK_diagnostics_degrees__3[[#This Row],[Column6]]-F271)</f>
        <v>0.108441</v>
      </c>
      <c r="AC272" s="1">
        <f>ABS(IK_diagnostics_degrees__3[[#This Row],[Column7]]-G271)</f>
        <v>2.6766999999999985E-2</v>
      </c>
      <c r="AD272" s="1">
        <f>ABS(IK_diagnostics_degrees__3[[#This Row],[Column8]]-H271)</f>
        <v>0.12834999999999996</v>
      </c>
      <c r="AE272" s="1">
        <f>ABS(IK_diagnostics_degrees__3[[#This Row],[Column9]]-I271)</f>
        <v>0.31421999999999994</v>
      </c>
      <c r="AF272" s="1">
        <f>ABS(IK_diagnostics_degrees__3[[#This Row],[Column10]]-J271)</f>
        <v>2.3976500000000001E-2</v>
      </c>
      <c r="AG272" s="1">
        <f>ABS(IK_diagnostics_degrees__3[[#This Row],[Column11]]-K271)</f>
        <v>0.21781000000000006</v>
      </c>
      <c r="AH272" s="1">
        <f>ABS(IK_diagnostics_degrees__3[[#This Row],[Column12]]-L271)</f>
        <v>0.1088085</v>
      </c>
      <c r="AI272" s="1">
        <f>ABS(IK_diagnostics_degrees__3[[#This Row],[Column13]]-M271)</f>
        <v>0.67186000000000012</v>
      </c>
      <c r="AJ272" s="1">
        <f>ABS(IK_diagnostics_degrees__3[[#This Row],[Column14]]-N271)</f>
        <v>0.36574899999999999</v>
      </c>
      <c r="AK272" s="1">
        <f>ABS(IK_diagnostics_degrees__3[[#This Row],[Column15]]-O271)</f>
        <v>0.35888200000000003</v>
      </c>
      <c r="AL272" s="1">
        <f>ABS(IK_diagnostics_degrees__3[[#This Row],[Column16]]-P271)</f>
        <v>0.318005492</v>
      </c>
      <c r="AM272" s="1">
        <f>ABS(IK_diagnostics_degrees__3[[#This Row],[Column17]]-Q271)</f>
        <v>0.26766184999999998</v>
      </c>
      <c r="AN272" s="1">
        <f>ABS(IK_diagnostics_degrees__3[[#This Row],[Column18]]-R271)</f>
        <v>0.25347999999999971</v>
      </c>
      <c r="AO272" s="1">
        <f>ABS(IK_diagnostics_degrees__3[[#This Row],[Column19]]-S271)</f>
        <v>2.8806700000000001E-3</v>
      </c>
      <c r="AP272" s="1">
        <f>ABS(IK_diagnostics_degrees__3[[#This Row],[Column20]]-T271)</f>
        <v>0.11737860000000001</v>
      </c>
      <c r="AQ272" s="1">
        <f>ABS(IK_diagnostics_degrees__3[[#This Row],[Column21]]-U271)</f>
        <v>0.24754999999999994</v>
      </c>
    </row>
    <row r="273" spans="1:43" x14ac:dyDescent="0.25">
      <c r="A273" s="1">
        <v>0.26239800000000002</v>
      </c>
      <c r="B273" s="1">
        <v>1.51641</v>
      </c>
      <c r="C273" s="1">
        <v>6.7861700000000002E-3</v>
      </c>
      <c r="D273" s="1">
        <v>1.21697E-4</v>
      </c>
      <c r="E273" s="1">
        <v>1.5065900000000001</v>
      </c>
      <c r="F273" s="1">
        <v>0.18959599999999999</v>
      </c>
      <c r="G273" s="1">
        <v>0.55730599999999997</v>
      </c>
      <c r="H273" s="1">
        <v>1.9152899999999999</v>
      </c>
      <c r="I273" s="1">
        <v>2.0571199999999998</v>
      </c>
      <c r="J273" s="1">
        <v>3.1082200000000001E-3</v>
      </c>
      <c r="K273" s="1">
        <v>1.73831</v>
      </c>
      <c r="L273" s="1">
        <v>4.2767600000000003E-2</v>
      </c>
      <c r="M273" s="1">
        <v>2.4251399999999999</v>
      </c>
      <c r="N273" s="1">
        <v>0.67168099999999997</v>
      </c>
      <c r="O273" s="1">
        <v>0.524814</v>
      </c>
      <c r="P273" s="1">
        <v>0.38307200000000002</v>
      </c>
      <c r="Q273" s="1">
        <v>0.26605600000000001</v>
      </c>
      <c r="R273" s="1">
        <v>2.2987899999999999</v>
      </c>
      <c r="S273" s="1" t="s">
        <v>22</v>
      </c>
      <c r="T273" s="1">
        <v>0.20486399999999999</v>
      </c>
      <c r="U273" s="1">
        <v>1.0858000000000001</v>
      </c>
      <c r="V273" s="1" t="s">
        <v>23</v>
      </c>
      <c r="W273" s="1">
        <f>ABS(IK_diagnostics_degrees__3[[#This Row],[Column1]]-A272)</f>
        <v>0.25468670000000004</v>
      </c>
      <c r="X273" s="1">
        <f>ABS(IK_diagnostics_degrees__3[[#This Row],[Column2]]-B272)</f>
        <v>5.5279999999999996E-2</v>
      </c>
      <c r="Y273" s="1">
        <f>ABS(IK_diagnostics_degrees__3[[#This Row],[Column3]]-C272)</f>
        <v>4.5087299999999999E-3</v>
      </c>
      <c r="Z273" s="1">
        <f>ABS(IK_diagnostics_degrees__3[[#This Row],[Column4]]-D272)</f>
        <v>4.495593E-3</v>
      </c>
      <c r="AA273" s="1">
        <f>ABS(IK_diagnostics_degrees__3[[#This Row],[Column5]]-E272)</f>
        <v>8.2799999999999985E-2</v>
      </c>
      <c r="AB273" s="1">
        <f>ABS(IK_diagnostics_degrees__3[[#This Row],[Column6]]-F272)</f>
        <v>3.9539999999999992E-2</v>
      </c>
      <c r="AC273" s="1">
        <f>ABS(IK_diagnostics_degrees__3[[#This Row],[Column7]]-G272)</f>
        <v>0.12739199999999995</v>
      </c>
      <c r="AD273" s="1">
        <f>ABS(IK_diagnostics_degrees__3[[#This Row],[Column8]]-H272)</f>
        <v>3.2820000000000071E-2</v>
      </c>
      <c r="AE273" s="1">
        <f>ABS(IK_diagnostics_degrees__3[[#This Row],[Column9]]-I272)</f>
        <v>0.3319399999999999</v>
      </c>
      <c r="AF273" s="1">
        <f>ABS(IK_diagnostics_degrees__3[[#This Row],[Column10]]-J272)</f>
        <v>2.0868280000000003E-2</v>
      </c>
      <c r="AG273" s="1">
        <f>ABS(IK_diagnostics_degrees__3[[#This Row],[Column11]]-K272)</f>
        <v>5.3099999999999259E-3</v>
      </c>
      <c r="AH273" s="1">
        <f>ABS(IK_diagnostics_degrees__3[[#This Row],[Column12]]-L272)</f>
        <v>2.3601899999999995E-2</v>
      </c>
      <c r="AI273" s="1">
        <f>ABS(IK_diagnostics_degrees__3[[#This Row],[Column13]]-M272)</f>
        <v>1.3459999999999805E-2</v>
      </c>
      <c r="AJ273" s="1">
        <f>ABS(IK_diagnostics_degrees__3[[#This Row],[Column14]]-N272)</f>
        <v>0.26493</v>
      </c>
      <c r="AK273" s="1">
        <f>ABS(IK_diagnostics_degrees__3[[#This Row],[Column15]]-O272)</f>
        <v>4.2752000000000012E-2</v>
      </c>
      <c r="AL273" s="1">
        <f>ABS(IK_diagnostics_degrees__3[[#This Row],[Column16]]-P272)</f>
        <v>6.4847000000000043E-2</v>
      </c>
      <c r="AM273" s="1">
        <f>ABS(IK_diagnostics_degrees__3[[#This Row],[Column17]]-Q272)</f>
        <v>2.7329999999999854E-3</v>
      </c>
      <c r="AN273" s="1">
        <f>ABS(IK_diagnostics_degrees__3[[#This Row],[Column18]]-R272)</f>
        <v>5.8079999999999909E-2</v>
      </c>
      <c r="AO273" s="1">
        <f>ABS(IK_diagnostics_degrees__3[[#This Row],[Column19]]-S272)</f>
        <v>0</v>
      </c>
      <c r="AP273" s="1">
        <f>ABS(IK_diagnostics_degrees__3[[#This Row],[Column20]]-T272)</f>
        <v>5.2071999999999979E-2</v>
      </c>
      <c r="AQ273" s="1">
        <f>ABS(IK_diagnostics_degrees__3[[#This Row],[Column21]]-U272)</f>
        <v>0.10830999999999991</v>
      </c>
    </row>
    <row r="274" spans="1:43" x14ac:dyDescent="0.25">
      <c r="A274" s="1" t="s">
        <v>22</v>
      </c>
      <c r="B274" s="1">
        <v>1.69526</v>
      </c>
      <c r="C274" s="1" t="s">
        <v>22</v>
      </c>
      <c r="D274" s="1" t="s">
        <v>22</v>
      </c>
      <c r="E274" s="1">
        <v>1.2656099999999999</v>
      </c>
      <c r="F274" s="1">
        <v>1.13069E-2</v>
      </c>
      <c r="G274" s="1">
        <v>0.53870600000000002</v>
      </c>
      <c r="H274" s="1">
        <v>1.72532</v>
      </c>
      <c r="I274" s="1">
        <v>1.0799099999999999</v>
      </c>
      <c r="J274" s="1">
        <v>0.16339999999999999</v>
      </c>
      <c r="K274" s="1">
        <v>1.80403</v>
      </c>
      <c r="L274" s="1">
        <v>0.43379099999999998</v>
      </c>
      <c r="M274" s="1">
        <v>1.04095</v>
      </c>
      <c r="N274" s="1" t="s">
        <v>22</v>
      </c>
      <c r="O274" s="1">
        <v>0.39556799999999998</v>
      </c>
      <c r="P274" s="1">
        <v>1.81779E-2</v>
      </c>
      <c r="Q274" s="1">
        <v>0.118842</v>
      </c>
      <c r="R274" s="1">
        <v>1.5754699999999999</v>
      </c>
      <c r="S274" s="1" t="s">
        <v>22</v>
      </c>
      <c r="T274" s="1">
        <v>0.18296899999999999</v>
      </c>
      <c r="U274" s="1">
        <v>0.53904700000000005</v>
      </c>
      <c r="V274" s="1" t="s">
        <v>23</v>
      </c>
      <c r="W274" s="1">
        <f>ABS(IK_diagnostics_degrees__3[[#This Row],[Column1]]-A273)</f>
        <v>0.26239800000000002</v>
      </c>
      <c r="X274" s="1">
        <f>ABS(IK_diagnostics_degrees__3[[#This Row],[Column2]]-B273)</f>
        <v>0.17884999999999995</v>
      </c>
      <c r="Y274" s="1">
        <f>ABS(IK_diagnostics_degrees__3[[#This Row],[Column3]]-C273)</f>
        <v>6.7861700000000002E-3</v>
      </c>
      <c r="Z274" s="1">
        <f>ABS(IK_diagnostics_degrees__3[[#This Row],[Column4]]-D273)</f>
        <v>1.21697E-4</v>
      </c>
      <c r="AA274" s="1">
        <f>ABS(IK_diagnostics_degrees__3[[#This Row],[Column5]]-E273)</f>
        <v>0.24098000000000019</v>
      </c>
      <c r="AB274" s="1">
        <f>ABS(IK_diagnostics_degrees__3[[#This Row],[Column6]]-F273)</f>
        <v>0.17828909999999998</v>
      </c>
      <c r="AC274" s="1">
        <f>ABS(IK_diagnostics_degrees__3[[#This Row],[Column7]]-G273)</f>
        <v>1.859999999999995E-2</v>
      </c>
      <c r="AD274" s="1">
        <f>ABS(IK_diagnostics_degrees__3[[#This Row],[Column8]]-H273)</f>
        <v>0.18996999999999997</v>
      </c>
      <c r="AE274" s="1">
        <f>ABS(IK_diagnostics_degrees__3[[#This Row],[Column9]]-I273)</f>
        <v>0.97720999999999991</v>
      </c>
      <c r="AF274" s="1">
        <f>ABS(IK_diagnostics_degrees__3[[#This Row],[Column10]]-J273)</f>
        <v>0.16029177999999999</v>
      </c>
      <c r="AG274" s="1">
        <f>ABS(IK_diagnostics_degrees__3[[#This Row],[Column11]]-K273)</f>
        <v>6.5720000000000001E-2</v>
      </c>
      <c r="AH274" s="1">
        <f>ABS(IK_diagnostics_degrees__3[[#This Row],[Column12]]-L273)</f>
        <v>0.39102339999999997</v>
      </c>
      <c r="AI274" s="1">
        <f>ABS(IK_diagnostics_degrees__3[[#This Row],[Column13]]-M273)</f>
        <v>1.3841899999999998</v>
      </c>
      <c r="AJ274" s="1">
        <f>ABS(IK_diagnostics_degrees__3[[#This Row],[Column14]]-N273)</f>
        <v>0.67168099999999997</v>
      </c>
      <c r="AK274" s="1">
        <f>ABS(IK_diagnostics_degrees__3[[#This Row],[Column15]]-O273)</f>
        <v>0.12924600000000003</v>
      </c>
      <c r="AL274" s="1">
        <f>ABS(IK_diagnostics_degrees__3[[#This Row],[Column16]]-P273)</f>
        <v>0.3648941</v>
      </c>
      <c r="AM274" s="1">
        <f>ABS(IK_diagnostics_degrees__3[[#This Row],[Column17]]-Q273)</f>
        <v>0.14721400000000001</v>
      </c>
      <c r="AN274" s="1">
        <f>ABS(IK_diagnostics_degrees__3[[#This Row],[Column18]]-R273)</f>
        <v>0.72331999999999996</v>
      </c>
      <c r="AO274" s="1">
        <f>ABS(IK_diagnostics_degrees__3[[#This Row],[Column19]]-S273)</f>
        <v>0</v>
      </c>
      <c r="AP274" s="1">
        <f>ABS(IK_diagnostics_degrees__3[[#This Row],[Column20]]-T273)</f>
        <v>2.1894999999999998E-2</v>
      </c>
      <c r="AQ274" s="1">
        <f>ABS(IK_diagnostics_degrees__3[[#This Row],[Column21]]-U273)</f>
        <v>0.54675300000000004</v>
      </c>
    </row>
    <row r="275" spans="1:43" x14ac:dyDescent="0.25">
      <c r="A275" s="1">
        <v>8.2798100000000003E-3</v>
      </c>
      <c r="B275" s="1">
        <v>1.6429800000000001</v>
      </c>
      <c r="C275" s="1" t="s">
        <v>22</v>
      </c>
      <c r="D275" s="1">
        <v>4.1467799999999999E-2</v>
      </c>
      <c r="E275" s="1">
        <v>1.2522899999999999</v>
      </c>
      <c r="F275" s="1">
        <v>2.5774100000000001E-2</v>
      </c>
      <c r="G275" s="1">
        <v>0.51632900000000004</v>
      </c>
      <c r="H275" s="1">
        <v>2.0227400000000002</v>
      </c>
      <c r="I275" s="1">
        <v>1.12022</v>
      </c>
      <c r="J275" s="1">
        <v>0.17774200000000001</v>
      </c>
      <c r="K275" s="1">
        <v>1.59216</v>
      </c>
      <c r="L275" s="1">
        <v>0.301284</v>
      </c>
      <c r="M275" s="1">
        <v>1.35772</v>
      </c>
      <c r="N275" s="1" t="s">
        <v>22</v>
      </c>
      <c r="O275" s="1">
        <v>0.50032699999999997</v>
      </c>
      <c r="P275" s="1">
        <v>3.3502799999999999E-2</v>
      </c>
      <c r="Q275" s="1" t="s">
        <v>22</v>
      </c>
      <c r="R275" s="1">
        <v>1.8374200000000001</v>
      </c>
      <c r="S275" s="1" t="s">
        <v>22</v>
      </c>
      <c r="T275" s="1">
        <v>0.88291699999999995</v>
      </c>
      <c r="U275" s="1">
        <v>0.41375200000000001</v>
      </c>
      <c r="V275" s="1" t="s">
        <v>23</v>
      </c>
      <c r="W275" s="1">
        <f>ABS(IK_diagnostics_degrees__3[[#This Row],[Column1]]-A274)</f>
        <v>8.2798100000000003E-3</v>
      </c>
      <c r="X275" s="1">
        <f>ABS(IK_diagnostics_degrees__3[[#This Row],[Column2]]-B274)</f>
        <v>5.2279999999999882E-2</v>
      </c>
      <c r="Y275" s="1">
        <f>ABS(IK_diagnostics_degrees__3[[#This Row],[Column3]]-C274)</f>
        <v>0</v>
      </c>
      <c r="Z275" s="1">
        <f>ABS(IK_diagnostics_degrees__3[[#This Row],[Column4]]-D274)</f>
        <v>4.1467799999999999E-2</v>
      </c>
      <c r="AA275" s="1">
        <f>ABS(IK_diagnostics_degrees__3[[#This Row],[Column5]]-E274)</f>
        <v>1.3319999999999999E-2</v>
      </c>
      <c r="AB275" s="1">
        <f>ABS(IK_diagnostics_degrees__3[[#This Row],[Column6]]-F274)</f>
        <v>1.4467200000000001E-2</v>
      </c>
      <c r="AC275" s="1">
        <f>ABS(IK_diagnostics_degrees__3[[#This Row],[Column7]]-G274)</f>
        <v>2.237699999999998E-2</v>
      </c>
      <c r="AD275" s="1">
        <f>ABS(IK_diagnostics_degrees__3[[#This Row],[Column8]]-H274)</f>
        <v>0.29742000000000024</v>
      </c>
      <c r="AE275" s="1">
        <f>ABS(IK_diagnostics_degrees__3[[#This Row],[Column9]]-I274)</f>
        <v>4.0310000000000068E-2</v>
      </c>
      <c r="AF275" s="1">
        <f>ABS(IK_diagnostics_degrees__3[[#This Row],[Column10]]-J274)</f>
        <v>1.4342000000000021E-2</v>
      </c>
      <c r="AG275" s="1">
        <f>ABS(IK_diagnostics_degrees__3[[#This Row],[Column11]]-K274)</f>
        <v>0.21187</v>
      </c>
      <c r="AH275" s="1">
        <f>ABS(IK_diagnostics_degrees__3[[#This Row],[Column12]]-L274)</f>
        <v>0.13250699999999999</v>
      </c>
      <c r="AI275" s="1">
        <f>ABS(IK_diagnostics_degrees__3[[#This Row],[Column13]]-M274)</f>
        <v>0.31677</v>
      </c>
      <c r="AJ275" s="1">
        <f>ABS(IK_diagnostics_degrees__3[[#This Row],[Column14]]-N274)</f>
        <v>0</v>
      </c>
      <c r="AK275" s="1">
        <f>ABS(IK_diagnostics_degrees__3[[#This Row],[Column15]]-O274)</f>
        <v>0.10475899999999999</v>
      </c>
      <c r="AL275" s="1">
        <f>ABS(IK_diagnostics_degrees__3[[#This Row],[Column16]]-P274)</f>
        <v>1.5324899999999999E-2</v>
      </c>
      <c r="AM275" s="1">
        <f>ABS(IK_diagnostics_degrees__3[[#This Row],[Column17]]-Q274)</f>
        <v>0.118842</v>
      </c>
      <c r="AN275" s="1">
        <f>ABS(IK_diagnostics_degrees__3[[#This Row],[Column18]]-R274)</f>
        <v>0.26195000000000013</v>
      </c>
      <c r="AO275" s="1">
        <f>ABS(IK_diagnostics_degrees__3[[#This Row],[Column19]]-S274)</f>
        <v>0</v>
      </c>
      <c r="AP275" s="1">
        <f>ABS(IK_diagnostics_degrees__3[[#This Row],[Column20]]-T274)</f>
        <v>0.69994800000000001</v>
      </c>
      <c r="AQ275" s="1">
        <f>ABS(IK_diagnostics_degrees__3[[#This Row],[Column21]]-U274)</f>
        <v>0.12529500000000005</v>
      </c>
    </row>
    <row r="276" spans="1:43" x14ac:dyDescent="0.25">
      <c r="A276" s="1" t="s">
        <v>22</v>
      </c>
      <c r="B276" s="1">
        <v>1.55941</v>
      </c>
      <c r="C276" s="2">
        <v>9.2601100000000004E-6</v>
      </c>
      <c r="D276" s="1" t="s">
        <v>22</v>
      </c>
      <c r="E276" s="1">
        <v>0.99792400000000003</v>
      </c>
      <c r="F276" s="1">
        <v>2.9189099999999998E-3</v>
      </c>
      <c r="G276" s="1">
        <v>0.567048</v>
      </c>
      <c r="H276" s="1">
        <v>1.7900199999999999</v>
      </c>
      <c r="I276" s="1">
        <v>1.1632499999999999</v>
      </c>
      <c r="J276" s="1">
        <v>0.26683899999999999</v>
      </c>
      <c r="K276" s="1">
        <v>1.60236</v>
      </c>
      <c r="L276" s="1">
        <v>0.33535700000000002</v>
      </c>
      <c r="M276" s="1">
        <v>0.2167</v>
      </c>
      <c r="N276" s="1" t="s">
        <v>22</v>
      </c>
      <c r="O276" s="1">
        <v>0.75946800000000003</v>
      </c>
      <c r="P276" s="1">
        <v>2.5922500000000001E-2</v>
      </c>
      <c r="Q276" s="1">
        <v>0.251168</v>
      </c>
      <c r="R276" s="1">
        <v>2.1153599999999999</v>
      </c>
      <c r="S276" s="1" t="s">
        <v>22</v>
      </c>
      <c r="T276" s="1">
        <v>5.6116699999999999E-2</v>
      </c>
      <c r="U276" s="1">
        <v>1.6690700000000001</v>
      </c>
      <c r="V276" s="1" t="s">
        <v>23</v>
      </c>
      <c r="W276" s="1">
        <f>ABS(IK_diagnostics_degrees__3[[#This Row],[Column1]]-A275)</f>
        <v>8.2798100000000003E-3</v>
      </c>
      <c r="X276" s="1">
        <f>ABS(IK_diagnostics_degrees__3[[#This Row],[Column2]]-B275)</f>
        <v>8.3570000000000144E-2</v>
      </c>
      <c r="Y276" s="1">
        <f>ABS(IK_diagnostics_degrees__3[[#This Row],[Column3]]-C275)</f>
        <v>9.2601100000000004E-6</v>
      </c>
      <c r="Z276" s="1">
        <f>ABS(IK_diagnostics_degrees__3[[#This Row],[Column4]]-D275)</f>
        <v>4.1467799999999999E-2</v>
      </c>
      <c r="AA276" s="1">
        <f>ABS(IK_diagnostics_degrees__3[[#This Row],[Column5]]-E275)</f>
        <v>0.25436599999999987</v>
      </c>
      <c r="AB276" s="1">
        <f>ABS(IK_diagnostics_degrees__3[[#This Row],[Column6]]-F275)</f>
        <v>2.2855190000000001E-2</v>
      </c>
      <c r="AC276" s="1">
        <f>ABS(IK_diagnostics_degrees__3[[#This Row],[Column7]]-G275)</f>
        <v>5.0718999999999959E-2</v>
      </c>
      <c r="AD276" s="1">
        <f>ABS(IK_diagnostics_degrees__3[[#This Row],[Column8]]-H275)</f>
        <v>0.23272000000000026</v>
      </c>
      <c r="AE276" s="1">
        <f>ABS(IK_diagnostics_degrees__3[[#This Row],[Column9]]-I275)</f>
        <v>4.3029999999999902E-2</v>
      </c>
      <c r="AF276" s="1">
        <f>ABS(IK_diagnostics_degrees__3[[#This Row],[Column10]]-J275)</f>
        <v>8.9096999999999982E-2</v>
      </c>
      <c r="AG276" s="1">
        <f>ABS(IK_diagnostics_degrees__3[[#This Row],[Column11]]-K275)</f>
        <v>1.0199999999999987E-2</v>
      </c>
      <c r="AH276" s="1">
        <f>ABS(IK_diagnostics_degrees__3[[#This Row],[Column12]]-L275)</f>
        <v>3.407300000000002E-2</v>
      </c>
      <c r="AI276" s="1">
        <f>ABS(IK_diagnostics_degrees__3[[#This Row],[Column13]]-M275)</f>
        <v>1.1410200000000001</v>
      </c>
      <c r="AJ276" s="1">
        <f>ABS(IK_diagnostics_degrees__3[[#This Row],[Column14]]-N275)</f>
        <v>0</v>
      </c>
      <c r="AK276" s="1">
        <f>ABS(IK_diagnostics_degrees__3[[#This Row],[Column15]]-O275)</f>
        <v>0.25914100000000007</v>
      </c>
      <c r="AL276" s="1">
        <f>ABS(IK_diagnostics_degrees__3[[#This Row],[Column16]]-P275)</f>
        <v>7.5802999999999982E-3</v>
      </c>
      <c r="AM276" s="1">
        <f>ABS(IK_diagnostics_degrees__3[[#This Row],[Column17]]-Q275)</f>
        <v>0.251168</v>
      </c>
      <c r="AN276" s="1">
        <f>ABS(IK_diagnostics_degrees__3[[#This Row],[Column18]]-R275)</f>
        <v>0.27793999999999985</v>
      </c>
      <c r="AO276" s="1">
        <f>ABS(IK_diagnostics_degrees__3[[#This Row],[Column19]]-S275)</f>
        <v>0</v>
      </c>
      <c r="AP276" s="1">
        <f>ABS(IK_diagnostics_degrees__3[[#This Row],[Column20]]-T275)</f>
        <v>0.82680029999999993</v>
      </c>
      <c r="AQ276" s="1">
        <f>ABS(IK_diagnostics_degrees__3[[#This Row],[Column21]]-U275)</f>
        <v>1.2553179999999999</v>
      </c>
    </row>
    <row r="277" spans="1:43" x14ac:dyDescent="0.25">
      <c r="A277" s="1">
        <v>8.9912299999999994E-3</v>
      </c>
      <c r="B277" s="1">
        <v>1.74488</v>
      </c>
      <c r="C277" s="1">
        <v>3.73371E-4</v>
      </c>
      <c r="D277" s="1" t="s">
        <v>22</v>
      </c>
      <c r="E277" s="1">
        <v>1.0611999999999999</v>
      </c>
      <c r="F277" s="1" t="s">
        <v>22</v>
      </c>
      <c r="G277" s="1">
        <v>0.84173500000000001</v>
      </c>
      <c r="H277" s="1">
        <v>1.6552199999999999</v>
      </c>
      <c r="I277" s="1">
        <v>1.1334500000000001</v>
      </c>
      <c r="J277" s="1">
        <v>1.9191199999999999E-2</v>
      </c>
      <c r="K277" s="1">
        <v>1.5077400000000001</v>
      </c>
      <c r="L277" s="1">
        <v>0.46384900000000001</v>
      </c>
      <c r="M277" s="1">
        <v>1.0601400000000001</v>
      </c>
      <c r="N277" s="1">
        <v>1.88988E-2</v>
      </c>
      <c r="O277" s="1">
        <v>0.67335800000000001</v>
      </c>
      <c r="P277" s="1">
        <v>0.25490600000000002</v>
      </c>
      <c r="Q277" s="1">
        <v>0.282916</v>
      </c>
      <c r="R277" s="1">
        <v>2.3105199999999999</v>
      </c>
      <c r="S277" s="1">
        <v>5.01996E-4</v>
      </c>
      <c r="T277" s="1">
        <v>1.05999</v>
      </c>
      <c r="U277" s="1">
        <v>1.0155700000000001</v>
      </c>
      <c r="V277" s="1" t="s">
        <v>23</v>
      </c>
      <c r="W277" s="1">
        <f>ABS(IK_diagnostics_degrees__3[[#This Row],[Column1]]-A276)</f>
        <v>8.9912299999999994E-3</v>
      </c>
      <c r="X277" s="1">
        <f>ABS(IK_diagnostics_degrees__3[[#This Row],[Column2]]-B276)</f>
        <v>0.18547000000000002</v>
      </c>
      <c r="Y277" s="1">
        <f>ABS(IK_diagnostics_degrees__3[[#This Row],[Column3]]-C276)</f>
        <v>3.6411088999999998E-4</v>
      </c>
      <c r="Z277" s="1">
        <f>ABS(IK_diagnostics_degrees__3[[#This Row],[Column4]]-D276)</f>
        <v>0</v>
      </c>
      <c r="AA277" s="1">
        <f>ABS(IK_diagnostics_degrees__3[[#This Row],[Column5]]-E276)</f>
        <v>6.3275999999999888E-2</v>
      </c>
      <c r="AB277" s="1">
        <f>ABS(IK_diagnostics_degrees__3[[#This Row],[Column6]]-F276)</f>
        <v>2.9189099999999998E-3</v>
      </c>
      <c r="AC277" s="1">
        <f>ABS(IK_diagnostics_degrees__3[[#This Row],[Column7]]-G276)</f>
        <v>0.27468700000000001</v>
      </c>
      <c r="AD277" s="1">
        <f>ABS(IK_diagnostics_degrees__3[[#This Row],[Column8]]-H276)</f>
        <v>0.13480000000000003</v>
      </c>
      <c r="AE277" s="1">
        <f>ABS(IK_diagnostics_degrees__3[[#This Row],[Column9]]-I276)</f>
        <v>2.9799999999999827E-2</v>
      </c>
      <c r="AF277" s="1">
        <f>ABS(IK_diagnostics_degrees__3[[#This Row],[Column10]]-J276)</f>
        <v>0.2476478</v>
      </c>
      <c r="AG277" s="1">
        <f>ABS(IK_diagnostics_degrees__3[[#This Row],[Column11]]-K276)</f>
        <v>9.4619999999999926E-2</v>
      </c>
      <c r="AH277" s="1">
        <f>ABS(IK_diagnostics_degrees__3[[#This Row],[Column12]]-L276)</f>
        <v>0.128492</v>
      </c>
      <c r="AI277" s="1">
        <f>ABS(IK_diagnostics_degrees__3[[#This Row],[Column13]]-M276)</f>
        <v>0.84344000000000008</v>
      </c>
      <c r="AJ277" s="1">
        <f>ABS(IK_diagnostics_degrees__3[[#This Row],[Column14]]-N276)</f>
        <v>1.88988E-2</v>
      </c>
      <c r="AK277" s="1">
        <f>ABS(IK_diagnostics_degrees__3[[#This Row],[Column15]]-O276)</f>
        <v>8.611000000000002E-2</v>
      </c>
      <c r="AL277" s="1">
        <f>ABS(IK_diagnostics_degrees__3[[#This Row],[Column16]]-P276)</f>
        <v>0.22898350000000001</v>
      </c>
      <c r="AM277" s="1">
        <f>ABS(IK_diagnostics_degrees__3[[#This Row],[Column17]]-Q276)</f>
        <v>3.1747999999999998E-2</v>
      </c>
      <c r="AN277" s="1">
        <f>ABS(IK_diagnostics_degrees__3[[#This Row],[Column18]]-R276)</f>
        <v>0.19516</v>
      </c>
      <c r="AO277" s="1">
        <f>ABS(IK_diagnostics_degrees__3[[#This Row],[Column19]]-S276)</f>
        <v>5.01996E-4</v>
      </c>
      <c r="AP277" s="1">
        <f>ABS(IK_diagnostics_degrees__3[[#This Row],[Column20]]-T276)</f>
        <v>1.0038733</v>
      </c>
      <c r="AQ277" s="1">
        <f>ABS(IK_diagnostics_degrees__3[[#This Row],[Column21]]-U276)</f>
        <v>0.65349999999999997</v>
      </c>
    </row>
    <row r="278" spans="1:43" x14ac:dyDescent="0.25">
      <c r="A278" s="1">
        <v>9.3797800000000008E-3</v>
      </c>
      <c r="B278" s="1">
        <v>1.7490000000000001</v>
      </c>
      <c r="C278" s="2">
        <v>8.2648699999999994E-5</v>
      </c>
      <c r="D278" s="1" t="s">
        <v>22</v>
      </c>
      <c r="E278" s="1">
        <v>1.06464</v>
      </c>
      <c r="F278" s="1" t="s">
        <v>22</v>
      </c>
      <c r="G278" s="1">
        <v>0.84424900000000003</v>
      </c>
      <c r="H278" s="1">
        <v>1.63693</v>
      </c>
      <c r="I278" s="1">
        <v>1.1430199999999999</v>
      </c>
      <c r="J278" s="1">
        <v>1.8274599999999998E-2</v>
      </c>
      <c r="K278" s="1">
        <v>1.47007</v>
      </c>
      <c r="L278" s="1">
        <v>0.46972199999999997</v>
      </c>
      <c r="M278" s="1">
        <v>1.05217</v>
      </c>
      <c r="N278" s="1">
        <v>1.85075E-2</v>
      </c>
      <c r="O278" s="1">
        <v>0.60858699999999999</v>
      </c>
      <c r="P278" s="1">
        <v>0.29145100000000002</v>
      </c>
      <c r="Q278" s="1">
        <v>0.29665200000000003</v>
      </c>
      <c r="R278" s="1">
        <v>2.2920600000000002</v>
      </c>
      <c r="S278" s="2">
        <v>9.8451100000000003E-5</v>
      </c>
      <c r="T278" s="1">
        <v>1.09724</v>
      </c>
      <c r="U278" s="1">
        <v>1.00926</v>
      </c>
      <c r="V278" s="1" t="s">
        <v>23</v>
      </c>
      <c r="W278" s="1">
        <f>ABS(IK_diagnostics_degrees__3[[#This Row],[Column1]]-A277)</f>
        <v>3.8855000000000139E-4</v>
      </c>
      <c r="X278" s="1">
        <f>ABS(IK_diagnostics_degrees__3[[#This Row],[Column2]]-B277)</f>
        <v>4.1200000000001236E-3</v>
      </c>
      <c r="Y278" s="1">
        <f>ABS(IK_diagnostics_degrees__3[[#This Row],[Column3]]-C277)</f>
        <v>2.9072229999999998E-4</v>
      </c>
      <c r="Z278" s="1">
        <f>ABS(IK_diagnostics_degrees__3[[#This Row],[Column4]]-D277)</f>
        <v>0</v>
      </c>
      <c r="AA278" s="1">
        <f>ABS(IK_diagnostics_degrees__3[[#This Row],[Column5]]-E277)</f>
        <v>3.4400000000001096E-3</v>
      </c>
      <c r="AB278" s="1">
        <f>ABS(IK_diagnostics_degrees__3[[#This Row],[Column6]]-F277)</f>
        <v>0</v>
      </c>
      <c r="AC278" s="1">
        <f>ABS(IK_diagnostics_degrees__3[[#This Row],[Column7]]-G277)</f>
        <v>2.5140000000000162E-3</v>
      </c>
      <c r="AD278" s="1">
        <f>ABS(IK_diagnostics_degrees__3[[#This Row],[Column8]]-H277)</f>
        <v>1.8289999999999917E-2</v>
      </c>
      <c r="AE278" s="1">
        <f>ABS(IK_diagnostics_degrees__3[[#This Row],[Column9]]-I277)</f>
        <v>9.5699999999998564E-3</v>
      </c>
      <c r="AF278" s="1">
        <f>ABS(IK_diagnostics_degrees__3[[#This Row],[Column10]]-J277)</f>
        <v>9.1660000000000005E-4</v>
      </c>
      <c r="AG278" s="1">
        <f>ABS(IK_diagnostics_degrees__3[[#This Row],[Column11]]-K277)</f>
        <v>3.7670000000000092E-2</v>
      </c>
      <c r="AH278" s="1">
        <f>ABS(IK_diagnostics_degrees__3[[#This Row],[Column12]]-L277)</f>
        <v>5.8729999999999616E-3</v>
      </c>
      <c r="AI278" s="1">
        <f>ABS(IK_diagnostics_degrees__3[[#This Row],[Column13]]-M277)</f>
        <v>7.9700000000000326E-3</v>
      </c>
      <c r="AJ278" s="1">
        <f>ABS(IK_diagnostics_degrees__3[[#This Row],[Column14]]-N277)</f>
        <v>3.9130000000000068E-4</v>
      </c>
      <c r="AK278" s="1">
        <f>ABS(IK_diagnostics_degrees__3[[#This Row],[Column15]]-O277)</f>
        <v>6.4771000000000023E-2</v>
      </c>
      <c r="AL278" s="1">
        <f>ABS(IK_diagnostics_degrees__3[[#This Row],[Column16]]-P277)</f>
        <v>3.6544999999999994E-2</v>
      </c>
      <c r="AM278" s="1">
        <f>ABS(IK_diagnostics_degrees__3[[#This Row],[Column17]]-Q277)</f>
        <v>1.3736000000000026E-2</v>
      </c>
      <c r="AN278" s="1">
        <f>ABS(IK_diagnostics_degrees__3[[#This Row],[Column18]]-R277)</f>
        <v>1.8459999999999699E-2</v>
      </c>
      <c r="AO278" s="1">
        <f>ABS(IK_diagnostics_degrees__3[[#This Row],[Column19]]-S277)</f>
        <v>4.0354490000000002E-4</v>
      </c>
      <c r="AP278" s="1">
        <f>ABS(IK_diagnostics_degrees__3[[#This Row],[Column20]]-T277)</f>
        <v>3.7250000000000005E-2</v>
      </c>
      <c r="AQ278" s="1">
        <f>ABS(IK_diagnostics_degrees__3[[#This Row],[Column21]]-U277)</f>
        <v>6.3100000000000378E-3</v>
      </c>
    </row>
    <row r="279" spans="1:43" x14ac:dyDescent="0.25">
      <c r="A279" s="1" t="s">
        <v>22</v>
      </c>
      <c r="B279" s="1">
        <v>1.5198400000000001</v>
      </c>
      <c r="C279" s="1" t="s">
        <v>22</v>
      </c>
      <c r="D279" s="1">
        <v>9.83705E-2</v>
      </c>
      <c r="E279" s="1">
        <v>1.47956</v>
      </c>
      <c r="F279" s="1" t="s">
        <v>22</v>
      </c>
      <c r="G279" s="1">
        <v>1.19102</v>
      </c>
      <c r="H279" s="1">
        <v>2.09111</v>
      </c>
      <c r="I279" s="1">
        <v>0.68775600000000003</v>
      </c>
      <c r="J279" s="1">
        <v>6.1784600000000002E-2</v>
      </c>
      <c r="K279" s="1">
        <v>1.67404</v>
      </c>
      <c r="L279" s="1">
        <v>0.38586799999999999</v>
      </c>
      <c r="M279" s="1">
        <v>0.9849</v>
      </c>
      <c r="N279" s="1">
        <v>1.7499899999999999</v>
      </c>
      <c r="O279" s="1">
        <v>1.9061699999999999</v>
      </c>
      <c r="P279" s="1" t="s">
        <v>22</v>
      </c>
      <c r="Q279" s="1">
        <v>1.3996E-2</v>
      </c>
      <c r="R279" s="1">
        <v>2.1518000000000002</v>
      </c>
      <c r="S279" s="1">
        <v>1.44805E-3</v>
      </c>
      <c r="T279" s="1" t="s">
        <v>22</v>
      </c>
      <c r="U279" s="1">
        <v>1.1692199999999999</v>
      </c>
      <c r="V279" s="1" t="s">
        <v>23</v>
      </c>
      <c r="W279" s="1">
        <f>ABS(IK_diagnostics_degrees__3[[#This Row],[Column1]]-A278)</f>
        <v>9.3797800000000008E-3</v>
      </c>
      <c r="X279" s="1">
        <f>ABS(IK_diagnostics_degrees__3[[#This Row],[Column2]]-B278)</f>
        <v>0.22916000000000003</v>
      </c>
      <c r="Y279" s="1">
        <f>ABS(IK_diagnostics_degrees__3[[#This Row],[Column3]]-C278)</f>
        <v>8.2648699999999994E-5</v>
      </c>
      <c r="Z279" s="1">
        <f>ABS(IK_diagnostics_degrees__3[[#This Row],[Column4]]-D278)</f>
        <v>9.83705E-2</v>
      </c>
      <c r="AA279" s="1">
        <f>ABS(IK_diagnostics_degrees__3[[#This Row],[Column5]]-E278)</f>
        <v>0.41491999999999996</v>
      </c>
      <c r="AB279" s="1">
        <f>ABS(IK_diagnostics_degrees__3[[#This Row],[Column6]]-F278)</f>
        <v>0</v>
      </c>
      <c r="AC279" s="1">
        <f>ABS(IK_diagnostics_degrees__3[[#This Row],[Column7]]-G278)</f>
        <v>0.34677099999999994</v>
      </c>
      <c r="AD279" s="1">
        <f>ABS(IK_diagnostics_degrees__3[[#This Row],[Column8]]-H278)</f>
        <v>0.45418000000000003</v>
      </c>
      <c r="AE279" s="1">
        <f>ABS(IK_diagnostics_degrees__3[[#This Row],[Column9]]-I278)</f>
        <v>0.45526399999999989</v>
      </c>
      <c r="AF279" s="1">
        <f>ABS(IK_diagnostics_degrees__3[[#This Row],[Column10]]-J278)</f>
        <v>4.3510000000000007E-2</v>
      </c>
      <c r="AG279" s="1">
        <f>ABS(IK_diagnostics_degrees__3[[#This Row],[Column11]]-K278)</f>
        <v>0.20396999999999998</v>
      </c>
      <c r="AH279" s="1">
        <f>ABS(IK_diagnostics_degrees__3[[#This Row],[Column12]]-L278)</f>
        <v>8.3853999999999984E-2</v>
      </c>
      <c r="AI279" s="1">
        <f>ABS(IK_diagnostics_degrees__3[[#This Row],[Column13]]-M278)</f>
        <v>6.7270000000000052E-2</v>
      </c>
      <c r="AJ279" s="1">
        <f>ABS(IK_diagnostics_degrees__3[[#This Row],[Column14]]-N278)</f>
        <v>1.7314825</v>
      </c>
      <c r="AK279" s="1">
        <f>ABS(IK_diagnostics_degrees__3[[#This Row],[Column15]]-O278)</f>
        <v>1.2975829999999999</v>
      </c>
      <c r="AL279" s="1">
        <f>ABS(IK_diagnostics_degrees__3[[#This Row],[Column16]]-P278)</f>
        <v>0.29145100000000002</v>
      </c>
      <c r="AM279" s="1">
        <f>ABS(IK_diagnostics_degrees__3[[#This Row],[Column17]]-Q278)</f>
        <v>0.28265600000000002</v>
      </c>
      <c r="AN279" s="1">
        <f>ABS(IK_diagnostics_degrees__3[[#This Row],[Column18]]-R278)</f>
        <v>0.14026000000000005</v>
      </c>
      <c r="AO279" s="1">
        <f>ABS(IK_diagnostics_degrees__3[[#This Row],[Column19]]-S278)</f>
        <v>1.3495988999999999E-3</v>
      </c>
      <c r="AP279" s="1">
        <f>ABS(IK_diagnostics_degrees__3[[#This Row],[Column20]]-T278)</f>
        <v>1.09724</v>
      </c>
      <c r="AQ279" s="1">
        <f>ABS(IK_diagnostics_degrees__3[[#This Row],[Column21]]-U278)</f>
        <v>0.15995999999999988</v>
      </c>
    </row>
    <row r="280" spans="1:43" x14ac:dyDescent="0.25">
      <c r="A280" s="1">
        <v>6.1840300000000001E-3</v>
      </c>
      <c r="B280" s="1">
        <v>1.6212500000000001</v>
      </c>
      <c r="C280" s="1">
        <v>0.28496100000000002</v>
      </c>
      <c r="D280" s="1">
        <v>0.28182499999999999</v>
      </c>
      <c r="E280" s="1">
        <v>1.3069900000000001</v>
      </c>
      <c r="F280" s="1">
        <v>3.9294200000000001E-2</v>
      </c>
      <c r="G280" s="1">
        <v>1.1752199999999999</v>
      </c>
      <c r="H280" s="1">
        <v>1.5869800000000001</v>
      </c>
      <c r="I280" s="1">
        <v>1.3257300000000001</v>
      </c>
      <c r="J280" s="1">
        <v>3.5906E-2</v>
      </c>
      <c r="K280" s="1">
        <v>1.7714000000000001</v>
      </c>
      <c r="L280" s="1">
        <v>0.37569399999999997</v>
      </c>
      <c r="M280" s="1">
        <v>1.0786100000000001</v>
      </c>
      <c r="N280" s="1">
        <v>2.2554099999999999</v>
      </c>
      <c r="O280" s="1">
        <v>2.0029400000000002</v>
      </c>
      <c r="P280" s="1">
        <v>0.17719099999999999</v>
      </c>
      <c r="Q280" s="1" t="s">
        <v>22</v>
      </c>
      <c r="R280" s="1">
        <v>2.3199299999999998</v>
      </c>
      <c r="S280" s="1">
        <v>1.0249299999999999E-2</v>
      </c>
      <c r="T280" s="1">
        <v>8.1154000000000004E-2</v>
      </c>
      <c r="U280" s="1">
        <v>1.0706</v>
      </c>
      <c r="V280" s="1" t="s">
        <v>23</v>
      </c>
      <c r="W280" s="1">
        <f>ABS(IK_diagnostics_degrees__3[[#This Row],[Column1]]-A279)</f>
        <v>6.1840300000000001E-3</v>
      </c>
      <c r="X280" s="1">
        <f>ABS(IK_diagnostics_degrees__3[[#This Row],[Column2]]-B279)</f>
        <v>0.10141</v>
      </c>
      <c r="Y280" s="1">
        <f>ABS(IK_diagnostics_degrees__3[[#This Row],[Column3]]-C279)</f>
        <v>0.28496100000000002</v>
      </c>
      <c r="Z280" s="1">
        <f>ABS(IK_diagnostics_degrees__3[[#This Row],[Column4]]-D279)</f>
        <v>0.18345449999999999</v>
      </c>
      <c r="AA280" s="1">
        <f>ABS(IK_diagnostics_degrees__3[[#This Row],[Column5]]-E279)</f>
        <v>0.17256999999999989</v>
      </c>
      <c r="AB280" s="1">
        <f>ABS(IK_diagnostics_degrees__3[[#This Row],[Column6]]-F279)</f>
        <v>3.9294200000000001E-2</v>
      </c>
      <c r="AC280" s="1">
        <f>ABS(IK_diagnostics_degrees__3[[#This Row],[Column7]]-G279)</f>
        <v>1.5800000000000036E-2</v>
      </c>
      <c r="AD280" s="1">
        <f>ABS(IK_diagnostics_degrees__3[[#This Row],[Column8]]-H279)</f>
        <v>0.50412999999999997</v>
      </c>
      <c r="AE280" s="1">
        <f>ABS(IK_diagnostics_degrees__3[[#This Row],[Column9]]-I279)</f>
        <v>0.63797400000000004</v>
      </c>
      <c r="AF280" s="1">
        <f>ABS(IK_diagnostics_degrees__3[[#This Row],[Column10]]-J279)</f>
        <v>2.5878600000000002E-2</v>
      </c>
      <c r="AG280" s="1">
        <f>ABS(IK_diagnostics_degrees__3[[#This Row],[Column11]]-K279)</f>
        <v>9.7360000000000113E-2</v>
      </c>
      <c r="AH280" s="1">
        <f>ABS(IK_diagnostics_degrees__3[[#This Row],[Column12]]-L279)</f>
        <v>1.0174000000000016E-2</v>
      </c>
      <c r="AI280" s="1">
        <f>ABS(IK_diagnostics_degrees__3[[#This Row],[Column13]]-M279)</f>
        <v>9.3710000000000071E-2</v>
      </c>
      <c r="AJ280" s="1">
        <f>ABS(IK_diagnostics_degrees__3[[#This Row],[Column14]]-N279)</f>
        <v>0.50541999999999998</v>
      </c>
      <c r="AK280" s="1">
        <f>ABS(IK_diagnostics_degrees__3[[#This Row],[Column15]]-O279)</f>
        <v>9.6770000000000245E-2</v>
      </c>
      <c r="AL280" s="1">
        <f>ABS(IK_diagnostics_degrees__3[[#This Row],[Column16]]-P279)</f>
        <v>0.17719099999999999</v>
      </c>
      <c r="AM280" s="1">
        <f>ABS(IK_diagnostics_degrees__3[[#This Row],[Column17]]-Q279)</f>
        <v>1.3996E-2</v>
      </c>
      <c r="AN280" s="1">
        <f>ABS(IK_diagnostics_degrees__3[[#This Row],[Column18]]-R279)</f>
        <v>0.16812999999999967</v>
      </c>
      <c r="AO280" s="1">
        <f>ABS(IK_diagnostics_degrees__3[[#This Row],[Column19]]-S279)</f>
        <v>8.80125E-3</v>
      </c>
      <c r="AP280" s="1">
        <f>ABS(IK_diagnostics_degrees__3[[#This Row],[Column20]]-T279)</f>
        <v>8.1154000000000004E-2</v>
      </c>
      <c r="AQ280" s="1">
        <f>ABS(IK_diagnostics_degrees__3[[#This Row],[Column21]]-U279)</f>
        <v>9.861999999999993E-2</v>
      </c>
    </row>
    <row r="281" spans="1:43" x14ac:dyDescent="0.25">
      <c r="A281" s="1">
        <v>3.9630300000000002E-3</v>
      </c>
      <c r="B281" s="1">
        <v>1.72498</v>
      </c>
      <c r="C281" s="1">
        <v>0.345225</v>
      </c>
      <c r="D281" s="1">
        <v>0.25827600000000001</v>
      </c>
      <c r="E281" s="1">
        <v>1.1652100000000001</v>
      </c>
      <c r="F281" s="1">
        <v>7.39568E-3</v>
      </c>
      <c r="G281" s="1">
        <v>1.16676</v>
      </c>
      <c r="H281" s="1">
        <v>1.46929</v>
      </c>
      <c r="I281" s="1">
        <v>1.39428</v>
      </c>
      <c r="J281" s="1">
        <v>3.7315399999999999E-2</v>
      </c>
      <c r="K281" s="1">
        <v>1.7205600000000001</v>
      </c>
      <c r="L281" s="1">
        <v>0.51850799999999997</v>
      </c>
      <c r="M281" s="1">
        <v>1.0795600000000001</v>
      </c>
      <c r="N281" s="1">
        <v>2.35575</v>
      </c>
      <c r="O281" s="1">
        <v>2.1640600000000001</v>
      </c>
      <c r="P281" s="1">
        <v>0.253994</v>
      </c>
      <c r="Q281" s="1">
        <v>5.0803600000000001E-4</v>
      </c>
      <c r="R281" s="1">
        <v>2.2663899999999999</v>
      </c>
      <c r="S281" s="1">
        <v>2.2229799999999998E-3</v>
      </c>
      <c r="T281" s="1">
        <v>9.4931399999999999E-2</v>
      </c>
      <c r="U281" s="1">
        <v>0.94953799999999999</v>
      </c>
      <c r="V281" s="1" t="s">
        <v>23</v>
      </c>
      <c r="W281" s="1">
        <f>ABS(IK_diagnostics_degrees__3[[#This Row],[Column1]]-A280)</f>
        <v>2.2209999999999999E-3</v>
      </c>
      <c r="X281" s="1">
        <f>ABS(IK_diagnostics_degrees__3[[#This Row],[Column2]]-B280)</f>
        <v>0.10372999999999988</v>
      </c>
      <c r="Y281" s="1">
        <f>ABS(IK_diagnostics_degrees__3[[#This Row],[Column3]]-C280)</f>
        <v>6.0263999999999984E-2</v>
      </c>
      <c r="Z281" s="1">
        <f>ABS(IK_diagnostics_degrees__3[[#This Row],[Column4]]-D280)</f>
        <v>2.3548999999999987E-2</v>
      </c>
      <c r="AA281" s="1">
        <f>ABS(IK_diagnostics_degrees__3[[#This Row],[Column5]]-E280)</f>
        <v>0.14178000000000002</v>
      </c>
      <c r="AB281" s="1">
        <f>ABS(IK_diagnostics_degrees__3[[#This Row],[Column6]]-F280)</f>
        <v>3.189852E-2</v>
      </c>
      <c r="AC281" s="1">
        <f>ABS(IK_diagnostics_degrees__3[[#This Row],[Column7]]-G280)</f>
        <v>8.459999999999912E-3</v>
      </c>
      <c r="AD281" s="1">
        <f>ABS(IK_diagnostics_degrees__3[[#This Row],[Column8]]-H280)</f>
        <v>0.11769000000000007</v>
      </c>
      <c r="AE281" s="1">
        <f>ABS(IK_diagnostics_degrees__3[[#This Row],[Column9]]-I280)</f>
        <v>6.8549999999999889E-2</v>
      </c>
      <c r="AF281" s="1">
        <f>ABS(IK_diagnostics_degrees__3[[#This Row],[Column10]]-J280)</f>
        <v>1.4093999999999982E-3</v>
      </c>
      <c r="AG281" s="1">
        <f>ABS(IK_diagnostics_degrees__3[[#This Row],[Column11]]-K280)</f>
        <v>5.0839999999999996E-2</v>
      </c>
      <c r="AH281" s="1">
        <f>ABS(IK_diagnostics_degrees__3[[#This Row],[Column12]]-L280)</f>
        <v>0.142814</v>
      </c>
      <c r="AI281" s="1">
        <f>ABS(IK_diagnostics_degrees__3[[#This Row],[Column13]]-M280)</f>
        <v>9.5000000000000639E-4</v>
      </c>
      <c r="AJ281" s="1">
        <f>ABS(IK_diagnostics_degrees__3[[#This Row],[Column14]]-N280)</f>
        <v>0.1003400000000001</v>
      </c>
      <c r="AK281" s="1">
        <f>ABS(IK_diagnostics_degrees__3[[#This Row],[Column15]]-O280)</f>
        <v>0.16111999999999993</v>
      </c>
      <c r="AL281" s="1">
        <f>ABS(IK_diagnostics_degrees__3[[#This Row],[Column16]]-P280)</f>
        <v>7.680300000000001E-2</v>
      </c>
      <c r="AM281" s="1">
        <f>ABS(IK_diagnostics_degrees__3[[#This Row],[Column17]]-Q280)</f>
        <v>5.0803600000000001E-4</v>
      </c>
      <c r="AN281" s="1">
        <f>ABS(IK_diagnostics_degrees__3[[#This Row],[Column18]]-R280)</f>
        <v>5.3539999999999921E-2</v>
      </c>
      <c r="AO281" s="1">
        <f>ABS(IK_diagnostics_degrees__3[[#This Row],[Column19]]-S280)</f>
        <v>8.02632E-3</v>
      </c>
      <c r="AP281" s="1">
        <f>ABS(IK_diagnostics_degrees__3[[#This Row],[Column20]]-T280)</f>
        <v>1.3777399999999995E-2</v>
      </c>
      <c r="AQ281" s="1">
        <f>ABS(IK_diagnostics_degrees__3[[#This Row],[Column21]]-U280)</f>
        <v>0.121062</v>
      </c>
    </row>
    <row r="282" spans="1:43" x14ac:dyDescent="0.25">
      <c r="A282" s="1">
        <v>4.9046799999999998E-3</v>
      </c>
      <c r="B282" s="1">
        <v>1.7318</v>
      </c>
      <c r="C282" s="1">
        <v>0.38645400000000002</v>
      </c>
      <c r="D282" s="1">
        <v>0.26367800000000002</v>
      </c>
      <c r="E282" s="1">
        <v>1.15968</v>
      </c>
      <c r="F282" s="1">
        <v>3.3750299999999998E-3</v>
      </c>
      <c r="G282" s="1">
        <v>1.2283599999999999</v>
      </c>
      <c r="H282" s="1">
        <v>1.4400500000000001</v>
      </c>
      <c r="I282" s="1">
        <v>1.3997900000000001</v>
      </c>
      <c r="J282" s="1">
        <v>3.5298700000000002E-2</v>
      </c>
      <c r="K282" s="1">
        <v>1.66415</v>
      </c>
      <c r="L282" s="1">
        <v>0.53608500000000003</v>
      </c>
      <c r="M282" s="1">
        <v>1.0814699999999999</v>
      </c>
      <c r="N282" s="1">
        <v>2.4371399999999999</v>
      </c>
      <c r="O282" s="1">
        <v>2.2614800000000002</v>
      </c>
      <c r="P282" s="1">
        <v>0.27783000000000002</v>
      </c>
      <c r="Q282" s="2">
        <v>5.9947000000000001E-5</v>
      </c>
      <c r="R282" s="1">
        <v>2.2184900000000001</v>
      </c>
      <c r="S282" s="2">
        <v>1.26015E-5</v>
      </c>
      <c r="T282" s="1">
        <v>0.13667599999999999</v>
      </c>
      <c r="U282" s="1">
        <v>0.92939099999999997</v>
      </c>
      <c r="V282" s="1" t="s">
        <v>23</v>
      </c>
      <c r="W282" s="1">
        <f>ABS(IK_diagnostics_degrees__3[[#This Row],[Column1]]-A281)</f>
        <v>9.4164999999999961E-4</v>
      </c>
      <c r="X282" s="1">
        <f>ABS(IK_diagnostics_degrees__3[[#This Row],[Column2]]-B281)</f>
        <v>6.8200000000000482E-3</v>
      </c>
      <c r="Y282" s="1">
        <f>ABS(IK_diagnostics_degrees__3[[#This Row],[Column3]]-C281)</f>
        <v>4.1229000000000016E-2</v>
      </c>
      <c r="Z282" s="1">
        <f>ABS(IK_diagnostics_degrees__3[[#This Row],[Column4]]-D281)</f>
        <v>5.4020000000000179E-3</v>
      </c>
      <c r="AA282" s="1">
        <f>ABS(IK_diagnostics_degrees__3[[#This Row],[Column5]]-E281)</f>
        <v>5.5300000000000349E-3</v>
      </c>
      <c r="AB282" s="1">
        <f>ABS(IK_diagnostics_degrees__3[[#This Row],[Column6]]-F281)</f>
        <v>4.0206500000000006E-3</v>
      </c>
      <c r="AC282" s="1">
        <f>ABS(IK_diagnostics_degrees__3[[#This Row],[Column7]]-G281)</f>
        <v>6.1599999999999877E-2</v>
      </c>
      <c r="AD282" s="1">
        <f>ABS(IK_diagnostics_degrees__3[[#This Row],[Column8]]-H281)</f>
        <v>2.9239999999999933E-2</v>
      </c>
      <c r="AE282" s="1">
        <f>ABS(IK_diagnostics_degrees__3[[#This Row],[Column9]]-I281)</f>
        <v>5.5100000000001259E-3</v>
      </c>
      <c r="AF282" s="1">
        <f>ABS(IK_diagnostics_degrees__3[[#This Row],[Column10]]-J281)</f>
        <v>2.0166999999999963E-3</v>
      </c>
      <c r="AG282" s="1">
        <f>ABS(IK_diagnostics_degrees__3[[#This Row],[Column11]]-K281)</f>
        <v>5.6410000000000071E-2</v>
      </c>
      <c r="AH282" s="1">
        <f>ABS(IK_diagnostics_degrees__3[[#This Row],[Column12]]-L281)</f>
        <v>1.7577000000000065E-2</v>
      </c>
      <c r="AI282" s="1">
        <f>ABS(IK_diagnostics_degrees__3[[#This Row],[Column13]]-M281)</f>
        <v>1.9099999999998563E-3</v>
      </c>
      <c r="AJ282" s="1">
        <f>ABS(IK_diagnostics_degrees__3[[#This Row],[Column14]]-N281)</f>
        <v>8.1389999999999851E-2</v>
      </c>
      <c r="AK282" s="1">
        <f>ABS(IK_diagnostics_degrees__3[[#This Row],[Column15]]-O281)</f>
        <v>9.7420000000000062E-2</v>
      </c>
      <c r="AL282" s="1">
        <f>ABS(IK_diagnostics_degrees__3[[#This Row],[Column16]]-P281)</f>
        <v>2.3836000000000024E-2</v>
      </c>
      <c r="AM282" s="1">
        <f>ABS(IK_diagnostics_degrees__3[[#This Row],[Column17]]-Q281)</f>
        <v>4.4808900000000004E-4</v>
      </c>
      <c r="AN282" s="1">
        <f>ABS(IK_diagnostics_degrees__3[[#This Row],[Column18]]-R281)</f>
        <v>4.7899999999999832E-2</v>
      </c>
      <c r="AO282" s="1">
        <f>ABS(IK_diagnostics_degrees__3[[#This Row],[Column19]]-S281)</f>
        <v>2.2103785E-3</v>
      </c>
      <c r="AP282" s="1">
        <f>ABS(IK_diagnostics_degrees__3[[#This Row],[Column20]]-T281)</f>
        <v>4.1744599999999993E-2</v>
      </c>
      <c r="AQ282" s="1">
        <f>ABS(IK_diagnostics_degrees__3[[#This Row],[Column21]]-U281)</f>
        <v>2.0147000000000026E-2</v>
      </c>
    </row>
    <row r="283" spans="1:43" x14ac:dyDescent="0.25">
      <c r="A283" s="1">
        <v>5.1343600000000001E-3</v>
      </c>
      <c r="B283" s="1">
        <v>1.73394</v>
      </c>
      <c r="C283" s="1">
        <v>0.39390500000000001</v>
      </c>
      <c r="D283" s="1">
        <v>0.256434</v>
      </c>
      <c r="E283" s="1">
        <v>1.1580299999999999</v>
      </c>
      <c r="F283" s="1">
        <v>4.17076E-4</v>
      </c>
      <c r="G283" s="1">
        <v>1.22519</v>
      </c>
      <c r="H283" s="1">
        <v>1.4427700000000001</v>
      </c>
      <c r="I283" s="1">
        <v>1.3995</v>
      </c>
      <c r="J283" s="1">
        <v>5.8015400000000002E-2</v>
      </c>
      <c r="K283" s="1">
        <v>1.66361</v>
      </c>
      <c r="L283" s="1">
        <v>0.53366400000000003</v>
      </c>
      <c r="M283" s="1">
        <v>1.0793299999999999</v>
      </c>
      <c r="N283" s="1">
        <v>2.4469699999999999</v>
      </c>
      <c r="O283" s="1">
        <v>2.29054</v>
      </c>
      <c r="P283" s="1">
        <v>0.27820499999999998</v>
      </c>
      <c r="Q283" s="2">
        <v>1.00261E-6</v>
      </c>
      <c r="R283" s="1">
        <v>2.1925300000000001</v>
      </c>
      <c r="S283" s="2">
        <v>6.1485999999999999E-6</v>
      </c>
      <c r="T283" s="1">
        <v>0.15840599999999999</v>
      </c>
      <c r="U283" s="1">
        <v>0.88654599999999995</v>
      </c>
      <c r="V283" s="1" t="s">
        <v>23</v>
      </c>
      <c r="W283" s="1">
        <f>ABS(IK_diagnostics_degrees__3[[#This Row],[Column1]]-A282)</f>
        <v>2.2968000000000034E-4</v>
      </c>
      <c r="X283" s="1">
        <f>ABS(IK_diagnostics_degrees__3[[#This Row],[Column2]]-B282)</f>
        <v>2.1400000000000308E-3</v>
      </c>
      <c r="Y283" s="1">
        <f>ABS(IK_diagnostics_degrees__3[[#This Row],[Column3]]-C282)</f>
        <v>7.4509999999999854E-3</v>
      </c>
      <c r="Z283" s="1">
        <f>ABS(IK_diagnostics_degrees__3[[#This Row],[Column4]]-D282)</f>
        <v>7.2440000000000282E-3</v>
      </c>
      <c r="AA283" s="1">
        <f>ABS(IK_diagnostics_degrees__3[[#This Row],[Column5]]-E282)</f>
        <v>1.6500000000001513E-3</v>
      </c>
      <c r="AB283" s="1">
        <f>ABS(IK_diagnostics_degrees__3[[#This Row],[Column6]]-F282)</f>
        <v>2.9579539999999996E-3</v>
      </c>
      <c r="AC283" s="1">
        <f>ABS(IK_diagnostics_degrees__3[[#This Row],[Column7]]-G282)</f>
        <v>3.1699999999998951E-3</v>
      </c>
      <c r="AD283" s="1">
        <f>ABS(IK_diagnostics_degrees__3[[#This Row],[Column8]]-H282)</f>
        <v>2.7200000000000557E-3</v>
      </c>
      <c r="AE283" s="1">
        <f>ABS(IK_diagnostics_degrees__3[[#This Row],[Column9]]-I282)</f>
        <v>2.9000000000012349E-4</v>
      </c>
      <c r="AF283" s="1">
        <f>ABS(IK_diagnostics_degrees__3[[#This Row],[Column10]]-J282)</f>
        <v>2.2716699999999999E-2</v>
      </c>
      <c r="AG283" s="1">
        <f>ABS(IK_diagnostics_degrees__3[[#This Row],[Column11]]-K282)</f>
        <v>5.3999999999998494E-4</v>
      </c>
      <c r="AH283" s="1">
        <f>ABS(IK_diagnostics_degrees__3[[#This Row],[Column12]]-L282)</f>
        <v>2.4210000000000065E-3</v>
      </c>
      <c r="AI283" s="1">
        <f>ABS(IK_diagnostics_degrees__3[[#This Row],[Column13]]-M282)</f>
        <v>2.1400000000000308E-3</v>
      </c>
      <c r="AJ283" s="1">
        <f>ABS(IK_diagnostics_degrees__3[[#This Row],[Column14]]-N282)</f>
        <v>9.8300000000000054E-3</v>
      </c>
      <c r="AK283" s="1">
        <f>ABS(IK_diagnostics_degrees__3[[#This Row],[Column15]]-O282)</f>
        <v>2.9059999999999864E-2</v>
      </c>
      <c r="AL283" s="1">
        <f>ABS(IK_diagnostics_degrees__3[[#This Row],[Column16]]-P282)</f>
        <v>3.749999999999587E-4</v>
      </c>
      <c r="AM283" s="1">
        <f>ABS(IK_diagnostics_degrees__3[[#This Row],[Column17]]-Q282)</f>
        <v>5.8944390000000004E-5</v>
      </c>
      <c r="AN283" s="1">
        <f>ABS(IK_diagnostics_degrees__3[[#This Row],[Column18]]-R282)</f>
        <v>2.5959999999999983E-2</v>
      </c>
      <c r="AO283" s="1">
        <f>ABS(IK_diagnostics_degrees__3[[#This Row],[Column19]]-S282)</f>
        <v>6.4528999999999997E-6</v>
      </c>
      <c r="AP283" s="1">
        <f>ABS(IK_diagnostics_degrees__3[[#This Row],[Column20]]-T282)</f>
        <v>2.1729999999999999E-2</v>
      </c>
      <c r="AQ283" s="1">
        <f>ABS(IK_diagnostics_degrees__3[[#This Row],[Column21]]-U282)</f>
        <v>4.2845000000000022E-2</v>
      </c>
    </row>
    <row r="284" spans="1:43" x14ac:dyDescent="0.25">
      <c r="A284" s="1" t="s">
        <v>22</v>
      </c>
      <c r="B284" s="1">
        <v>1.6453</v>
      </c>
      <c r="C284" s="1" t="s">
        <v>22</v>
      </c>
      <c r="D284" s="1" t="s">
        <v>22</v>
      </c>
      <c r="E284" s="1">
        <v>1.50586</v>
      </c>
      <c r="F284" s="1" t="s">
        <v>22</v>
      </c>
      <c r="G284" s="1">
        <v>0.83837600000000001</v>
      </c>
      <c r="H284" s="1">
        <v>1.9590399999999999</v>
      </c>
      <c r="I284" s="1">
        <v>0.91859199999999996</v>
      </c>
      <c r="J284" s="1">
        <v>0.16887099999999999</v>
      </c>
      <c r="K284" s="1">
        <v>1.4048799999999999</v>
      </c>
      <c r="L284" s="1" t="s">
        <v>22</v>
      </c>
      <c r="M284" s="1">
        <v>7.04795E-2</v>
      </c>
      <c r="N284" s="1" t="s">
        <v>22</v>
      </c>
      <c r="O284" s="1">
        <v>0.481041</v>
      </c>
      <c r="P284" s="1">
        <v>3.8178400000000001E-2</v>
      </c>
      <c r="Q284" s="1">
        <v>2.55921E-2</v>
      </c>
      <c r="R284" s="1">
        <v>1.69703</v>
      </c>
      <c r="S284" s="1" t="s">
        <v>22</v>
      </c>
      <c r="T284" s="1">
        <v>0.34882299999999999</v>
      </c>
      <c r="U284" s="1">
        <v>1.1956899999999999</v>
      </c>
      <c r="V284" s="1" t="s">
        <v>23</v>
      </c>
      <c r="W284" s="1">
        <f>ABS(IK_diagnostics_degrees__3[[#This Row],[Column1]]-A283)</f>
        <v>5.1343600000000001E-3</v>
      </c>
      <c r="X284" s="1">
        <f>ABS(IK_diagnostics_degrees__3[[#This Row],[Column2]]-B283)</f>
        <v>8.8640000000000052E-2</v>
      </c>
      <c r="Y284" s="1">
        <f>ABS(IK_diagnostics_degrees__3[[#This Row],[Column3]]-C283)</f>
        <v>0.39390500000000001</v>
      </c>
      <c r="Z284" s="1">
        <f>ABS(IK_diagnostics_degrees__3[[#This Row],[Column4]]-D283)</f>
        <v>0.256434</v>
      </c>
      <c r="AA284" s="1">
        <f>ABS(IK_diagnostics_degrees__3[[#This Row],[Column5]]-E283)</f>
        <v>0.34783000000000008</v>
      </c>
      <c r="AB284" s="1">
        <f>ABS(IK_diagnostics_degrees__3[[#This Row],[Column6]]-F283)</f>
        <v>4.17076E-4</v>
      </c>
      <c r="AC284" s="1">
        <f>ABS(IK_diagnostics_degrees__3[[#This Row],[Column7]]-G283)</f>
        <v>0.38681399999999999</v>
      </c>
      <c r="AD284" s="1">
        <f>ABS(IK_diagnostics_degrees__3[[#This Row],[Column8]]-H283)</f>
        <v>0.51626999999999978</v>
      </c>
      <c r="AE284" s="1">
        <f>ABS(IK_diagnostics_degrees__3[[#This Row],[Column9]]-I283)</f>
        <v>0.480908</v>
      </c>
      <c r="AF284" s="1">
        <f>ABS(IK_diagnostics_degrees__3[[#This Row],[Column10]]-J283)</f>
        <v>0.1108556</v>
      </c>
      <c r="AG284" s="1">
        <f>ABS(IK_diagnostics_degrees__3[[#This Row],[Column11]]-K283)</f>
        <v>0.25873000000000013</v>
      </c>
      <c r="AH284" s="1">
        <f>ABS(IK_diagnostics_degrees__3[[#This Row],[Column12]]-L283)</f>
        <v>0.53366400000000003</v>
      </c>
      <c r="AI284" s="1">
        <f>ABS(IK_diagnostics_degrees__3[[#This Row],[Column13]]-M283)</f>
        <v>1.0088504999999999</v>
      </c>
      <c r="AJ284" s="1">
        <f>ABS(IK_diagnostics_degrees__3[[#This Row],[Column14]]-N283)</f>
        <v>2.4469699999999999</v>
      </c>
      <c r="AK284" s="1">
        <f>ABS(IK_diagnostics_degrees__3[[#This Row],[Column15]]-O283)</f>
        <v>1.809499</v>
      </c>
      <c r="AL284" s="1">
        <f>ABS(IK_diagnostics_degrees__3[[#This Row],[Column16]]-P283)</f>
        <v>0.24002659999999998</v>
      </c>
      <c r="AM284" s="1">
        <f>ABS(IK_diagnostics_degrees__3[[#This Row],[Column17]]-Q283)</f>
        <v>2.5591097390000001E-2</v>
      </c>
      <c r="AN284" s="1">
        <f>ABS(IK_diagnostics_degrees__3[[#This Row],[Column18]]-R283)</f>
        <v>0.49550000000000005</v>
      </c>
      <c r="AO284" s="1">
        <f>ABS(IK_diagnostics_degrees__3[[#This Row],[Column19]]-S283)</f>
        <v>6.1485999999999999E-6</v>
      </c>
      <c r="AP284" s="1">
        <f>ABS(IK_diagnostics_degrees__3[[#This Row],[Column20]]-T283)</f>
        <v>0.190417</v>
      </c>
      <c r="AQ284" s="1">
        <f>ABS(IK_diagnostics_degrees__3[[#This Row],[Column21]]-U283)</f>
        <v>0.30914399999999997</v>
      </c>
    </row>
    <row r="285" spans="1:43" x14ac:dyDescent="0.25">
      <c r="A285" s="1">
        <v>1.8456799999999999E-3</v>
      </c>
      <c r="B285" s="1">
        <v>1.73699</v>
      </c>
      <c r="C285" s="1" t="s">
        <v>22</v>
      </c>
      <c r="D285" s="1">
        <v>3.4884100000000001E-2</v>
      </c>
      <c r="E285" s="1">
        <v>1.3217300000000001</v>
      </c>
      <c r="F285" s="1" t="s">
        <v>22</v>
      </c>
      <c r="G285" s="1">
        <v>0.97384000000000004</v>
      </c>
      <c r="H285" s="1">
        <v>1.9434400000000001</v>
      </c>
      <c r="I285" s="1">
        <v>1.1180699999999999</v>
      </c>
      <c r="J285" s="1">
        <v>1.3268199999999999E-4</v>
      </c>
      <c r="K285" s="1">
        <v>1.23516</v>
      </c>
      <c r="L285" s="1">
        <v>2.3504199999999999E-2</v>
      </c>
      <c r="M285" s="1">
        <v>0.99976299999999996</v>
      </c>
      <c r="N285" s="1" t="s">
        <v>22</v>
      </c>
      <c r="O285" s="1">
        <v>0.471169</v>
      </c>
      <c r="P285" s="1">
        <v>0.50228700000000004</v>
      </c>
      <c r="Q285" s="1">
        <v>0.18732499999999999</v>
      </c>
      <c r="R285" s="1">
        <v>2.1581299999999999</v>
      </c>
      <c r="S285" s="1" t="s">
        <v>22</v>
      </c>
      <c r="T285" s="1">
        <v>1.1469100000000001</v>
      </c>
      <c r="U285" s="1">
        <v>1.0372699999999999</v>
      </c>
      <c r="V285" s="1" t="s">
        <v>23</v>
      </c>
      <c r="W285" s="1">
        <f>ABS(IK_diagnostics_degrees__3[[#This Row],[Column1]]-A284)</f>
        <v>1.8456799999999999E-3</v>
      </c>
      <c r="X285" s="1">
        <f>ABS(IK_diagnostics_degrees__3[[#This Row],[Column2]]-B284)</f>
        <v>9.1690000000000049E-2</v>
      </c>
      <c r="Y285" s="1">
        <f>ABS(IK_diagnostics_degrees__3[[#This Row],[Column3]]-C284)</f>
        <v>0</v>
      </c>
      <c r="Z285" s="1">
        <f>ABS(IK_diagnostics_degrees__3[[#This Row],[Column4]]-D284)</f>
        <v>3.4884100000000001E-2</v>
      </c>
      <c r="AA285" s="1">
        <f>ABS(IK_diagnostics_degrees__3[[#This Row],[Column5]]-E284)</f>
        <v>0.1841299999999999</v>
      </c>
      <c r="AB285" s="1">
        <f>ABS(IK_diagnostics_degrees__3[[#This Row],[Column6]]-F284)</f>
        <v>0</v>
      </c>
      <c r="AC285" s="1">
        <f>ABS(IK_diagnostics_degrees__3[[#This Row],[Column7]]-G284)</f>
        <v>0.13546400000000003</v>
      </c>
      <c r="AD285" s="1">
        <f>ABS(IK_diagnostics_degrees__3[[#This Row],[Column8]]-H284)</f>
        <v>1.5599999999999836E-2</v>
      </c>
      <c r="AE285" s="1">
        <f>ABS(IK_diagnostics_degrees__3[[#This Row],[Column9]]-I284)</f>
        <v>0.19947799999999993</v>
      </c>
      <c r="AF285" s="1">
        <f>ABS(IK_diagnostics_degrees__3[[#This Row],[Column10]]-J284)</f>
        <v>0.168738318</v>
      </c>
      <c r="AG285" s="1">
        <f>ABS(IK_diagnostics_degrees__3[[#This Row],[Column11]]-K284)</f>
        <v>0.16971999999999987</v>
      </c>
      <c r="AH285" s="1">
        <f>ABS(IK_diagnostics_degrees__3[[#This Row],[Column12]]-L284)</f>
        <v>2.3504199999999999E-2</v>
      </c>
      <c r="AI285" s="1">
        <f>ABS(IK_diagnostics_degrees__3[[#This Row],[Column13]]-M284)</f>
        <v>0.92928349999999993</v>
      </c>
      <c r="AJ285" s="1">
        <f>ABS(IK_diagnostics_degrees__3[[#This Row],[Column14]]-N284)</f>
        <v>0</v>
      </c>
      <c r="AK285" s="1">
        <f>ABS(IK_diagnostics_degrees__3[[#This Row],[Column15]]-O284)</f>
        <v>9.8719999999999919E-3</v>
      </c>
      <c r="AL285" s="1">
        <f>ABS(IK_diagnostics_degrees__3[[#This Row],[Column16]]-P284)</f>
        <v>0.46410860000000004</v>
      </c>
      <c r="AM285" s="1">
        <f>ABS(IK_diagnostics_degrees__3[[#This Row],[Column17]]-Q284)</f>
        <v>0.16173289999999999</v>
      </c>
      <c r="AN285" s="1">
        <f>ABS(IK_diagnostics_degrees__3[[#This Row],[Column18]]-R284)</f>
        <v>0.46109999999999984</v>
      </c>
      <c r="AO285" s="1">
        <f>ABS(IK_diagnostics_degrees__3[[#This Row],[Column19]]-S284)</f>
        <v>0</v>
      </c>
      <c r="AP285" s="1">
        <f>ABS(IK_diagnostics_degrees__3[[#This Row],[Column20]]-T284)</f>
        <v>0.7980870000000001</v>
      </c>
      <c r="AQ285" s="1">
        <f>ABS(IK_diagnostics_degrees__3[[#This Row],[Column21]]-U284)</f>
        <v>0.15842000000000001</v>
      </c>
    </row>
    <row r="286" spans="1:43" x14ac:dyDescent="0.25">
      <c r="A286" s="1">
        <v>6.1621400000000002E-4</v>
      </c>
      <c r="B286" s="1">
        <v>1.7501199999999999</v>
      </c>
      <c r="C286" s="1" t="s">
        <v>22</v>
      </c>
      <c r="D286" s="1">
        <v>1.0676E-2</v>
      </c>
      <c r="E286" s="1">
        <v>1.29721</v>
      </c>
      <c r="F286" s="1" t="s">
        <v>22</v>
      </c>
      <c r="G286" s="1">
        <v>0.97328300000000001</v>
      </c>
      <c r="H286" s="1">
        <v>1.9599500000000001</v>
      </c>
      <c r="I286" s="1">
        <v>1.1192599999999999</v>
      </c>
      <c r="J286" s="2">
        <v>4.5107800000000004E-6</v>
      </c>
      <c r="K286" s="1">
        <v>1.25301</v>
      </c>
      <c r="L286" s="1">
        <v>3.1688899999999999E-2</v>
      </c>
      <c r="M286" s="1">
        <v>1.08457</v>
      </c>
      <c r="N286" s="1" t="s">
        <v>22</v>
      </c>
      <c r="O286" s="1">
        <v>0.46795599999999998</v>
      </c>
      <c r="P286" s="1">
        <v>0.51263300000000001</v>
      </c>
      <c r="Q286" s="1">
        <v>0.242536</v>
      </c>
      <c r="R286" s="1">
        <v>2.16235</v>
      </c>
      <c r="S286" s="1" t="s">
        <v>22</v>
      </c>
      <c r="T286" s="1">
        <v>1.0789599999999999</v>
      </c>
      <c r="U286" s="1">
        <v>1.05324</v>
      </c>
      <c r="V286" s="1" t="s">
        <v>23</v>
      </c>
      <c r="W286" s="1">
        <f>ABS(IK_diagnostics_degrees__3[[#This Row],[Column1]]-A285)</f>
        <v>1.2294659999999998E-3</v>
      </c>
      <c r="X286" s="1">
        <f>ABS(IK_diagnostics_degrees__3[[#This Row],[Column2]]-B285)</f>
        <v>1.3129999999999864E-2</v>
      </c>
      <c r="Y286" s="1">
        <f>ABS(IK_diagnostics_degrees__3[[#This Row],[Column3]]-C285)</f>
        <v>0</v>
      </c>
      <c r="Z286" s="1">
        <f>ABS(IK_diagnostics_degrees__3[[#This Row],[Column4]]-D285)</f>
        <v>2.4208100000000003E-2</v>
      </c>
      <c r="AA286" s="1">
        <f>ABS(IK_diagnostics_degrees__3[[#This Row],[Column5]]-E285)</f>
        <v>2.4520000000000097E-2</v>
      </c>
      <c r="AB286" s="1">
        <f>ABS(IK_diagnostics_degrees__3[[#This Row],[Column6]]-F285)</f>
        <v>0</v>
      </c>
      <c r="AC286" s="1">
        <f>ABS(IK_diagnostics_degrees__3[[#This Row],[Column7]]-G285)</f>
        <v>5.5700000000002969E-4</v>
      </c>
      <c r="AD286" s="1">
        <f>ABS(IK_diagnostics_degrees__3[[#This Row],[Column8]]-H285)</f>
        <v>1.6510000000000025E-2</v>
      </c>
      <c r="AE286" s="1">
        <f>ABS(IK_diagnostics_degrees__3[[#This Row],[Column9]]-I285)</f>
        <v>1.1900000000000244E-3</v>
      </c>
      <c r="AF286" s="1">
        <f>ABS(IK_diagnostics_degrees__3[[#This Row],[Column10]]-J285)</f>
        <v>1.2817121999999999E-4</v>
      </c>
      <c r="AG286" s="1">
        <f>ABS(IK_diagnostics_degrees__3[[#This Row],[Column11]]-K285)</f>
        <v>1.7849999999999921E-2</v>
      </c>
      <c r="AH286" s="1">
        <f>ABS(IK_diagnostics_degrees__3[[#This Row],[Column12]]-L285)</f>
        <v>8.1846999999999996E-3</v>
      </c>
      <c r="AI286" s="1">
        <f>ABS(IK_diagnostics_degrees__3[[#This Row],[Column13]]-M285)</f>
        <v>8.4807000000000077E-2</v>
      </c>
      <c r="AJ286" s="1">
        <f>ABS(IK_diagnostics_degrees__3[[#This Row],[Column14]]-N285)</f>
        <v>0</v>
      </c>
      <c r="AK286" s="1">
        <f>ABS(IK_diagnostics_degrees__3[[#This Row],[Column15]]-O285)</f>
        <v>3.2130000000000214E-3</v>
      </c>
      <c r="AL286" s="1">
        <f>ABS(IK_diagnostics_degrees__3[[#This Row],[Column16]]-P285)</f>
        <v>1.0345999999999966E-2</v>
      </c>
      <c r="AM286" s="1">
        <f>ABS(IK_diagnostics_degrees__3[[#This Row],[Column17]]-Q285)</f>
        <v>5.521100000000001E-2</v>
      </c>
      <c r="AN286" s="1">
        <f>ABS(IK_diagnostics_degrees__3[[#This Row],[Column18]]-R285)</f>
        <v>4.2200000000001125E-3</v>
      </c>
      <c r="AO286" s="1">
        <f>ABS(IK_diagnostics_degrees__3[[#This Row],[Column19]]-S285)</f>
        <v>0</v>
      </c>
      <c r="AP286" s="1">
        <f>ABS(IK_diagnostics_degrees__3[[#This Row],[Column20]]-T285)</f>
        <v>6.7950000000000177E-2</v>
      </c>
      <c r="AQ286" s="1">
        <f>ABS(IK_diagnostics_degrees__3[[#This Row],[Column21]]-U285)</f>
        <v>1.597000000000004E-2</v>
      </c>
    </row>
    <row r="287" spans="1:43" x14ac:dyDescent="0.25">
      <c r="A287" s="1" t="s">
        <v>22</v>
      </c>
      <c r="B287" s="1">
        <v>1.5063800000000001</v>
      </c>
      <c r="C287" s="1" t="s">
        <v>22</v>
      </c>
      <c r="D287" s="1">
        <v>1.35779E-3</v>
      </c>
      <c r="E287" s="1">
        <v>1.68692</v>
      </c>
      <c r="F287" s="1">
        <v>0.27040799999999998</v>
      </c>
      <c r="G287" s="1">
        <v>0.73633899999999997</v>
      </c>
      <c r="H287" s="1">
        <v>2.2194199999999999</v>
      </c>
      <c r="I287" s="1">
        <v>1.0410299999999999</v>
      </c>
      <c r="J287" s="1" t="s">
        <v>22</v>
      </c>
      <c r="K287" s="1">
        <v>1.6352599999999999</v>
      </c>
      <c r="L287" s="1" t="s">
        <v>22</v>
      </c>
      <c r="M287" s="1">
        <v>0.856132</v>
      </c>
      <c r="N287" s="1">
        <v>1.39222</v>
      </c>
      <c r="O287" s="1">
        <v>1.8666700000000001</v>
      </c>
      <c r="P287" s="1">
        <v>7.3028499999999996E-2</v>
      </c>
      <c r="Q287" s="1">
        <v>2.2787300000000001E-3</v>
      </c>
      <c r="R287" s="1">
        <v>2.0033599999999998</v>
      </c>
      <c r="S287" s="1">
        <v>1.05837E-4</v>
      </c>
      <c r="T287" s="1">
        <v>0.35891000000000001</v>
      </c>
      <c r="U287" s="1">
        <v>1.12832</v>
      </c>
      <c r="V287" s="1" t="s">
        <v>23</v>
      </c>
      <c r="W287" s="1">
        <f>ABS(IK_diagnostics_degrees__3[[#This Row],[Column1]]-A286)</f>
        <v>6.1621400000000002E-4</v>
      </c>
      <c r="X287" s="1">
        <f>ABS(IK_diagnostics_degrees__3[[#This Row],[Column2]]-B286)</f>
        <v>0.24373999999999985</v>
      </c>
      <c r="Y287" s="1">
        <f>ABS(IK_diagnostics_degrees__3[[#This Row],[Column3]]-C286)</f>
        <v>0</v>
      </c>
      <c r="Z287" s="1">
        <f>ABS(IK_diagnostics_degrees__3[[#This Row],[Column4]]-D286)</f>
        <v>9.3182100000000004E-3</v>
      </c>
      <c r="AA287" s="1">
        <f>ABS(IK_diagnostics_degrees__3[[#This Row],[Column5]]-E286)</f>
        <v>0.38971</v>
      </c>
      <c r="AB287" s="1">
        <f>ABS(IK_diagnostics_degrees__3[[#This Row],[Column6]]-F286)</f>
        <v>0.27040799999999998</v>
      </c>
      <c r="AC287" s="1">
        <f>ABS(IK_diagnostics_degrees__3[[#This Row],[Column7]]-G286)</f>
        <v>0.23694400000000004</v>
      </c>
      <c r="AD287" s="1">
        <f>ABS(IK_diagnostics_degrees__3[[#This Row],[Column8]]-H286)</f>
        <v>0.25946999999999987</v>
      </c>
      <c r="AE287" s="1">
        <f>ABS(IK_diagnostics_degrees__3[[#This Row],[Column9]]-I286)</f>
        <v>7.8230000000000022E-2</v>
      </c>
      <c r="AF287" s="1">
        <f>ABS(IK_diagnostics_degrees__3[[#This Row],[Column10]]-J286)</f>
        <v>4.5107800000000004E-6</v>
      </c>
      <c r="AG287" s="1">
        <f>ABS(IK_diagnostics_degrees__3[[#This Row],[Column11]]-K286)</f>
        <v>0.38224999999999998</v>
      </c>
      <c r="AH287" s="1">
        <f>ABS(IK_diagnostics_degrees__3[[#This Row],[Column12]]-L286)</f>
        <v>3.1688899999999999E-2</v>
      </c>
      <c r="AI287" s="1">
        <f>ABS(IK_diagnostics_degrees__3[[#This Row],[Column13]]-M286)</f>
        <v>0.22843800000000003</v>
      </c>
      <c r="AJ287" s="1">
        <f>ABS(IK_diagnostics_degrees__3[[#This Row],[Column14]]-N286)</f>
        <v>1.39222</v>
      </c>
      <c r="AK287" s="1">
        <f>ABS(IK_diagnostics_degrees__3[[#This Row],[Column15]]-O286)</f>
        <v>1.398714</v>
      </c>
      <c r="AL287" s="1">
        <f>ABS(IK_diagnostics_degrees__3[[#This Row],[Column16]]-P286)</f>
        <v>0.43960450000000001</v>
      </c>
      <c r="AM287" s="1">
        <f>ABS(IK_diagnostics_degrees__3[[#This Row],[Column17]]-Q286)</f>
        <v>0.24025727</v>
      </c>
      <c r="AN287" s="1">
        <f>ABS(IK_diagnostics_degrees__3[[#This Row],[Column18]]-R286)</f>
        <v>0.15899000000000019</v>
      </c>
      <c r="AO287" s="1">
        <f>ABS(IK_diagnostics_degrees__3[[#This Row],[Column19]]-S286)</f>
        <v>1.05837E-4</v>
      </c>
      <c r="AP287" s="1">
        <f>ABS(IK_diagnostics_degrees__3[[#This Row],[Column20]]-T286)</f>
        <v>0.72004999999999986</v>
      </c>
      <c r="AQ287" s="1">
        <f>ABS(IK_diagnostics_degrees__3[[#This Row],[Column21]]-U286)</f>
        <v>7.5080000000000036E-2</v>
      </c>
    </row>
    <row r="288" spans="1:43" x14ac:dyDescent="0.25">
      <c r="A288" s="1">
        <v>9.7452399999999995E-2</v>
      </c>
      <c r="B288" s="1">
        <v>1.6092599999999999</v>
      </c>
      <c r="C288" s="1" t="s">
        <v>22</v>
      </c>
      <c r="D288" s="1" t="s">
        <v>22</v>
      </c>
      <c r="E288" s="1">
        <v>1.3178300000000001</v>
      </c>
      <c r="F288" s="1">
        <v>0.45027499999999998</v>
      </c>
      <c r="G288" s="1">
        <v>0.78578800000000004</v>
      </c>
      <c r="H288" s="1">
        <v>1.88923</v>
      </c>
      <c r="I288" s="1">
        <v>1.3469500000000001</v>
      </c>
      <c r="J288" s="1">
        <v>0.123738</v>
      </c>
      <c r="K288" s="1">
        <v>1.8171200000000001</v>
      </c>
      <c r="L288" s="1">
        <v>0.23569100000000001</v>
      </c>
      <c r="M288" s="1">
        <v>1.2967599999999999</v>
      </c>
      <c r="N288" s="1">
        <v>1.6360399999999999</v>
      </c>
      <c r="O288" s="1">
        <v>1.62446</v>
      </c>
      <c r="P288" s="1">
        <v>1.62145E-2</v>
      </c>
      <c r="Q288" s="1">
        <v>8.2494899999999995E-4</v>
      </c>
      <c r="R288" s="1">
        <v>2.09578</v>
      </c>
      <c r="S288" s="1">
        <v>7.1953800000000004E-4</v>
      </c>
      <c r="T288" s="1">
        <v>0.226934</v>
      </c>
      <c r="U288" s="1">
        <v>0.77573499999999995</v>
      </c>
      <c r="V288" s="1" t="s">
        <v>23</v>
      </c>
      <c r="W288" s="1">
        <f>ABS(IK_diagnostics_degrees__3[[#This Row],[Column1]]-A287)</f>
        <v>9.7452399999999995E-2</v>
      </c>
      <c r="X288" s="1">
        <f>ABS(IK_diagnostics_degrees__3[[#This Row],[Column2]]-B287)</f>
        <v>0.10287999999999986</v>
      </c>
      <c r="Y288" s="1">
        <f>ABS(IK_diagnostics_degrees__3[[#This Row],[Column3]]-C287)</f>
        <v>0</v>
      </c>
      <c r="Z288" s="1">
        <f>ABS(IK_diagnostics_degrees__3[[#This Row],[Column4]]-D287)</f>
        <v>1.35779E-3</v>
      </c>
      <c r="AA288" s="1">
        <f>ABS(IK_diagnostics_degrees__3[[#This Row],[Column5]]-E287)</f>
        <v>0.36908999999999992</v>
      </c>
      <c r="AB288" s="1">
        <f>ABS(IK_diagnostics_degrees__3[[#This Row],[Column6]]-F287)</f>
        <v>0.179867</v>
      </c>
      <c r="AC288" s="1">
        <f>ABS(IK_diagnostics_degrees__3[[#This Row],[Column7]]-G287)</f>
        <v>4.9449000000000076E-2</v>
      </c>
      <c r="AD288" s="1">
        <f>ABS(IK_diagnostics_degrees__3[[#This Row],[Column8]]-H287)</f>
        <v>0.33018999999999998</v>
      </c>
      <c r="AE288" s="1">
        <f>ABS(IK_diagnostics_degrees__3[[#This Row],[Column9]]-I287)</f>
        <v>0.30592000000000019</v>
      </c>
      <c r="AF288" s="1">
        <f>ABS(IK_diagnostics_degrees__3[[#This Row],[Column10]]-J287)</f>
        <v>0.123738</v>
      </c>
      <c r="AG288" s="1">
        <f>ABS(IK_diagnostics_degrees__3[[#This Row],[Column11]]-K287)</f>
        <v>0.18186000000000013</v>
      </c>
      <c r="AH288" s="1">
        <f>ABS(IK_diagnostics_degrees__3[[#This Row],[Column12]]-L287)</f>
        <v>0.23569100000000001</v>
      </c>
      <c r="AI288" s="1">
        <f>ABS(IK_diagnostics_degrees__3[[#This Row],[Column13]]-M287)</f>
        <v>0.44062799999999991</v>
      </c>
      <c r="AJ288" s="1">
        <f>ABS(IK_diagnostics_degrees__3[[#This Row],[Column14]]-N287)</f>
        <v>0.24381999999999993</v>
      </c>
      <c r="AK288" s="1">
        <f>ABS(IK_diagnostics_degrees__3[[#This Row],[Column15]]-O287)</f>
        <v>0.24221000000000004</v>
      </c>
      <c r="AL288" s="1">
        <f>ABS(IK_diagnostics_degrees__3[[#This Row],[Column16]]-P287)</f>
        <v>5.6813999999999996E-2</v>
      </c>
      <c r="AM288" s="1">
        <f>ABS(IK_diagnostics_degrees__3[[#This Row],[Column17]]-Q287)</f>
        <v>1.4537810000000001E-3</v>
      </c>
      <c r="AN288" s="1">
        <f>ABS(IK_diagnostics_degrees__3[[#This Row],[Column18]]-R287)</f>
        <v>9.2420000000000169E-2</v>
      </c>
      <c r="AO288" s="1">
        <f>ABS(IK_diagnostics_degrees__3[[#This Row],[Column19]]-S287)</f>
        <v>6.1370100000000003E-4</v>
      </c>
      <c r="AP288" s="1">
        <f>ABS(IK_diagnostics_degrees__3[[#This Row],[Column20]]-T287)</f>
        <v>0.13197600000000001</v>
      </c>
      <c r="AQ288" s="1">
        <f>ABS(IK_diagnostics_degrees__3[[#This Row],[Column21]]-U287)</f>
        <v>0.35258500000000004</v>
      </c>
    </row>
    <row r="289" spans="1:43" x14ac:dyDescent="0.25">
      <c r="A289" s="1">
        <v>0.31875500000000001</v>
      </c>
      <c r="B289" s="1">
        <v>1.61456</v>
      </c>
      <c r="C289" s="1" t="s">
        <v>22</v>
      </c>
      <c r="D289" s="1" t="s">
        <v>22</v>
      </c>
      <c r="E289" s="1">
        <v>1.15747</v>
      </c>
      <c r="F289" s="1">
        <v>0.58979800000000004</v>
      </c>
      <c r="G289" s="1">
        <v>0.71528499999999995</v>
      </c>
      <c r="H289" s="1">
        <v>1.7578400000000001</v>
      </c>
      <c r="I289" s="1">
        <v>1.9671000000000001</v>
      </c>
      <c r="J289" s="1">
        <v>9.6292299999999997E-2</v>
      </c>
      <c r="K289" s="1">
        <v>1.82576</v>
      </c>
      <c r="L289" s="1">
        <v>0.26400699999999999</v>
      </c>
      <c r="M289" s="1">
        <v>1.3089299999999999</v>
      </c>
      <c r="N289" s="1">
        <v>1.8823300000000001</v>
      </c>
      <c r="O289" s="1">
        <v>1.8309599999999999</v>
      </c>
      <c r="P289" s="1" t="s">
        <v>22</v>
      </c>
      <c r="Q289" s="1" t="s">
        <v>22</v>
      </c>
      <c r="R289" s="1">
        <v>2.0404200000000001</v>
      </c>
      <c r="S289" s="1">
        <v>3.7081799999999998E-2</v>
      </c>
      <c r="T289" s="1" t="s">
        <v>22</v>
      </c>
      <c r="U289" s="1">
        <v>0.74936599999999998</v>
      </c>
      <c r="V289" s="1" t="s">
        <v>23</v>
      </c>
      <c r="W289" s="1">
        <f>ABS(IK_diagnostics_degrees__3[[#This Row],[Column1]]-A288)</f>
        <v>0.22130260000000002</v>
      </c>
      <c r="X289" s="1">
        <f>ABS(IK_diagnostics_degrees__3[[#This Row],[Column2]]-B288)</f>
        <v>5.3000000000000824E-3</v>
      </c>
      <c r="Y289" s="1">
        <f>ABS(IK_diagnostics_degrees__3[[#This Row],[Column3]]-C288)</f>
        <v>0</v>
      </c>
      <c r="Z289" s="1">
        <f>ABS(IK_diagnostics_degrees__3[[#This Row],[Column4]]-D288)</f>
        <v>0</v>
      </c>
      <c r="AA289" s="1">
        <f>ABS(IK_diagnostics_degrees__3[[#This Row],[Column5]]-E288)</f>
        <v>0.16036000000000006</v>
      </c>
      <c r="AB289" s="1">
        <f>ABS(IK_diagnostics_degrees__3[[#This Row],[Column6]]-F288)</f>
        <v>0.13952300000000006</v>
      </c>
      <c r="AC289" s="1">
        <f>ABS(IK_diagnostics_degrees__3[[#This Row],[Column7]]-G288)</f>
        <v>7.0503000000000093E-2</v>
      </c>
      <c r="AD289" s="1">
        <f>ABS(IK_diagnostics_degrees__3[[#This Row],[Column8]]-H288)</f>
        <v>0.1313899999999999</v>
      </c>
      <c r="AE289" s="1">
        <f>ABS(IK_diagnostics_degrees__3[[#This Row],[Column9]]-I288)</f>
        <v>0.62014999999999998</v>
      </c>
      <c r="AF289" s="1">
        <f>ABS(IK_diagnostics_degrees__3[[#This Row],[Column10]]-J288)</f>
        <v>2.7445700000000003E-2</v>
      </c>
      <c r="AG289" s="1">
        <f>ABS(IK_diagnostics_degrees__3[[#This Row],[Column11]]-K288)</f>
        <v>8.639999999999981E-3</v>
      </c>
      <c r="AH289" s="1">
        <f>ABS(IK_diagnostics_degrees__3[[#This Row],[Column12]]-L288)</f>
        <v>2.831599999999998E-2</v>
      </c>
      <c r="AI289" s="1">
        <f>ABS(IK_diagnostics_degrees__3[[#This Row],[Column13]]-M288)</f>
        <v>1.2170000000000014E-2</v>
      </c>
      <c r="AJ289" s="1">
        <f>ABS(IK_diagnostics_degrees__3[[#This Row],[Column14]]-N288)</f>
        <v>0.24629000000000012</v>
      </c>
      <c r="AK289" s="1">
        <f>ABS(IK_diagnostics_degrees__3[[#This Row],[Column15]]-O288)</f>
        <v>0.20649999999999991</v>
      </c>
      <c r="AL289" s="1">
        <f>ABS(IK_diagnostics_degrees__3[[#This Row],[Column16]]-P288)</f>
        <v>1.62145E-2</v>
      </c>
      <c r="AM289" s="1">
        <f>ABS(IK_diagnostics_degrees__3[[#This Row],[Column17]]-Q288)</f>
        <v>8.2494899999999995E-4</v>
      </c>
      <c r="AN289" s="1">
        <f>ABS(IK_diagnostics_degrees__3[[#This Row],[Column18]]-R288)</f>
        <v>5.5359999999999854E-2</v>
      </c>
      <c r="AO289" s="1">
        <f>ABS(IK_diagnostics_degrees__3[[#This Row],[Column19]]-S288)</f>
        <v>3.6362261999999999E-2</v>
      </c>
      <c r="AP289" s="1">
        <f>ABS(IK_diagnostics_degrees__3[[#This Row],[Column20]]-T288)</f>
        <v>0.226934</v>
      </c>
      <c r="AQ289" s="1">
        <f>ABS(IK_diagnostics_degrees__3[[#This Row],[Column21]]-U288)</f>
        <v>2.6368999999999976E-2</v>
      </c>
    </row>
    <row r="290" spans="1:43" x14ac:dyDescent="0.25">
      <c r="A290" s="1">
        <v>0.37308000000000002</v>
      </c>
      <c r="B290" s="1">
        <v>1.6201399999999999</v>
      </c>
      <c r="C290" s="1">
        <v>2.8954199999999999E-2</v>
      </c>
      <c r="D290" s="1" t="s">
        <v>22</v>
      </c>
      <c r="E290" s="1">
        <v>1.09555</v>
      </c>
      <c r="F290" s="1">
        <v>0.48657400000000001</v>
      </c>
      <c r="G290" s="1">
        <v>0.75410500000000003</v>
      </c>
      <c r="H290" s="1">
        <v>1.82328</v>
      </c>
      <c r="I290" s="1">
        <v>2.0115400000000001</v>
      </c>
      <c r="J290" s="1">
        <v>0.12851499999999999</v>
      </c>
      <c r="K290" s="1">
        <v>1.8624099999999999</v>
      </c>
      <c r="L290" s="1">
        <v>0.239236</v>
      </c>
      <c r="M290" s="1">
        <v>1.2302299999999999</v>
      </c>
      <c r="N290" s="1">
        <v>2.1145100000000001</v>
      </c>
      <c r="O290" s="1">
        <v>1.9837100000000001</v>
      </c>
      <c r="P290" s="1">
        <v>9.5657900000000004E-4</v>
      </c>
      <c r="Q290" s="1" t="s">
        <v>22</v>
      </c>
      <c r="R290" s="1">
        <v>1.99214</v>
      </c>
      <c r="S290" s="1">
        <v>8.8970900000000006E-2</v>
      </c>
      <c r="T290" s="1" t="s">
        <v>22</v>
      </c>
      <c r="U290" s="1">
        <v>0.65016300000000005</v>
      </c>
      <c r="V290" s="1" t="s">
        <v>23</v>
      </c>
      <c r="W290" s="1">
        <f>ABS(IK_diagnostics_degrees__3[[#This Row],[Column1]]-A289)</f>
        <v>5.4325000000000012E-2</v>
      </c>
      <c r="X290" s="1">
        <f>ABS(IK_diagnostics_degrees__3[[#This Row],[Column2]]-B289)</f>
        <v>5.5799999999999184E-3</v>
      </c>
      <c r="Y290" s="1">
        <f>ABS(IK_diagnostics_degrees__3[[#This Row],[Column3]]-C289)</f>
        <v>2.8954199999999999E-2</v>
      </c>
      <c r="Z290" s="1">
        <f>ABS(IK_diagnostics_degrees__3[[#This Row],[Column4]]-D289)</f>
        <v>0</v>
      </c>
      <c r="AA290" s="1">
        <f>ABS(IK_diagnostics_degrees__3[[#This Row],[Column5]]-E289)</f>
        <v>6.1919999999999975E-2</v>
      </c>
      <c r="AB290" s="1">
        <f>ABS(IK_diagnostics_degrees__3[[#This Row],[Column6]]-F289)</f>
        <v>0.10322400000000004</v>
      </c>
      <c r="AC290" s="1">
        <f>ABS(IK_diagnostics_degrees__3[[#This Row],[Column7]]-G289)</f>
        <v>3.8820000000000077E-2</v>
      </c>
      <c r="AD290" s="1">
        <f>ABS(IK_diagnostics_degrees__3[[#This Row],[Column8]]-H289)</f>
        <v>6.5439999999999943E-2</v>
      </c>
      <c r="AE290" s="1">
        <f>ABS(IK_diagnostics_degrees__3[[#This Row],[Column9]]-I289)</f>
        <v>4.4440000000000035E-2</v>
      </c>
      <c r="AF290" s="1">
        <f>ABS(IK_diagnostics_degrees__3[[#This Row],[Column10]]-J289)</f>
        <v>3.2222699999999993E-2</v>
      </c>
      <c r="AG290" s="1">
        <f>ABS(IK_diagnostics_degrees__3[[#This Row],[Column11]]-K289)</f>
        <v>3.6649999999999849E-2</v>
      </c>
      <c r="AH290" s="1">
        <f>ABS(IK_diagnostics_degrees__3[[#This Row],[Column12]]-L289)</f>
        <v>2.4770999999999987E-2</v>
      </c>
      <c r="AI290" s="1">
        <f>ABS(IK_diagnostics_degrees__3[[#This Row],[Column13]]-M289)</f>
        <v>7.8699999999999992E-2</v>
      </c>
      <c r="AJ290" s="1">
        <f>ABS(IK_diagnostics_degrees__3[[#This Row],[Column14]]-N289)</f>
        <v>0.23218000000000005</v>
      </c>
      <c r="AK290" s="1">
        <f>ABS(IK_diagnostics_degrees__3[[#This Row],[Column15]]-O289)</f>
        <v>0.15275000000000016</v>
      </c>
      <c r="AL290" s="1">
        <f>ABS(IK_diagnostics_degrees__3[[#This Row],[Column16]]-P289)</f>
        <v>9.5657900000000004E-4</v>
      </c>
      <c r="AM290" s="1">
        <f>ABS(IK_diagnostics_degrees__3[[#This Row],[Column17]]-Q289)</f>
        <v>0</v>
      </c>
      <c r="AN290" s="1">
        <f>ABS(IK_diagnostics_degrees__3[[#This Row],[Column18]]-R289)</f>
        <v>4.8280000000000101E-2</v>
      </c>
      <c r="AO290" s="1">
        <f>ABS(IK_diagnostics_degrees__3[[#This Row],[Column19]]-S289)</f>
        <v>5.1889100000000007E-2</v>
      </c>
      <c r="AP290" s="1">
        <f>ABS(IK_diagnostics_degrees__3[[#This Row],[Column20]]-T289)</f>
        <v>0</v>
      </c>
      <c r="AQ290" s="1">
        <f>ABS(IK_diagnostics_degrees__3[[#This Row],[Column21]]-U289)</f>
        <v>9.920299999999993E-2</v>
      </c>
    </row>
    <row r="291" spans="1:43" x14ac:dyDescent="0.25">
      <c r="A291" s="1">
        <v>0.38127</v>
      </c>
      <c r="B291" s="1">
        <v>1.6201700000000001</v>
      </c>
      <c r="C291" s="1">
        <v>3.5479499999999997E-2</v>
      </c>
      <c r="D291" s="1" t="s">
        <v>22</v>
      </c>
      <c r="E291" s="1">
        <v>1.08866</v>
      </c>
      <c r="F291" s="1">
        <v>0.47182099999999999</v>
      </c>
      <c r="G291" s="1">
        <v>0.74124800000000002</v>
      </c>
      <c r="H291" s="1">
        <v>1.8299700000000001</v>
      </c>
      <c r="I291" s="1">
        <v>2.0144000000000002</v>
      </c>
      <c r="J291" s="1">
        <v>0.143872</v>
      </c>
      <c r="K291" s="1">
        <v>1.8768899999999999</v>
      </c>
      <c r="L291" s="1">
        <v>0.252826</v>
      </c>
      <c r="M291" s="1">
        <v>1.20581</v>
      </c>
      <c r="N291" s="1">
        <v>2.1320100000000002</v>
      </c>
      <c r="O291" s="1">
        <v>2.02746</v>
      </c>
      <c r="P291" s="1">
        <v>1.64E-4</v>
      </c>
      <c r="Q291" s="1" t="s">
        <v>22</v>
      </c>
      <c r="R291" s="1">
        <v>1.9436500000000001</v>
      </c>
      <c r="S291" s="1">
        <v>6.53035E-2</v>
      </c>
      <c r="T291" s="1" t="s">
        <v>22</v>
      </c>
      <c r="U291" s="1">
        <v>0.59169000000000005</v>
      </c>
      <c r="V291" s="1" t="s">
        <v>23</v>
      </c>
      <c r="W291" s="1">
        <f>ABS(IK_diagnostics_degrees__3[[#This Row],[Column1]]-A290)</f>
        <v>8.1899999999999751E-3</v>
      </c>
      <c r="X291" s="1">
        <f>ABS(IK_diagnostics_degrees__3[[#This Row],[Column2]]-B290)</f>
        <v>3.0000000000196536E-5</v>
      </c>
      <c r="Y291" s="1">
        <f>ABS(IK_diagnostics_degrees__3[[#This Row],[Column3]]-C290)</f>
        <v>6.5252999999999978E-3</v>
      </c>
      <c r="Z291" s="1">
        <f>ABS(IK_diagnostics_degrees__3[[#This Row],[Column4]]-D290)</f>
        <v>0</v>
      </c>
      <c r="AA291" s="1">
        <f>ABS(IK_diagnostics_degrees__3[[#This Row],[Column5]]-E290)</f>
        <v>6.8900000000000627E-3</v>
      </c>
      <c r="AB291" s="1">
        <f>ABS(IK_diagnostics_degrees__3[[#This Row],[Column6]]-F290)</f>
        <v>1.4753000000000016E-2</v>
      </c>
      <c r="AC291" s="1">
        <f>ABS(IK_diagnostics_degrees__3[[#This Row],[Column7]]-G290)</f>
        <v>1.2857000000000007E-2</v>
      </c>
      <c r="AD291" s="1">
        <f>ABS(IK_diagnostics_degrees__3[[#This Row],[Column8]]-H290)</f>
        <v>6.6900000000000848E-3</v>
      </c>
      <c r="AE291" s="1">
        <f>ABS(IK_diagnostics_degrees__3[[#This Row],[Column9]]-I290)</f>
        <v>2.8600000000000847E-3</v>
      </c>
      <c r="AF291" s="1">
        <f>ABS(IK_diagnostics_degrees__3[[#This Row],[Column10]]-J290)</f>
        <v>1.535700000000001E-2</v>
      </c>
      <c r="AG291" s="1">
        <f>ABS(IK_diagnostics_degrees__3[[#This Row],[Column11]]-K290)</f>
        <v>1.4480000000000048E-2</v>
      </c>
      <c r="AH291" s="1">
        <f>ABS(IK_diagnostics_degrees__3[[#This Row],[Column12]]-L290)</f>
        <v>1.3589999999999991E-2</v>
      </c>
      <c r="AI291" s="1">
        <f>ABS(IK_diagnostics_degrees__3[[#This Row],[Column13]]-M290)</f>
        <v>2.4419999999999886E-2</v>
      </c>
      <c r="AJ291" s="1">
        <f>ABS(IK_diagnostics_degrees__3[[#This Row],[Column14]]-N290)</f>
        <v>1.7500000000000071E-2</v>
      </c>
      <c r="AK291" s="1">
        <f>ABS(IK_diagnostics_degrees__3[[#This Row],[Column15]]-O290)</f>
        <v>4.3749999999999956E-2</v>
      </c>
      <c r="AL291" s="1">
        <f>ABS(IK_diagnostics_degrees__3[[#This Row],[Column16]]-P290)</f>
        <v>7.9257900000000007E-4</v>
      </c>
      <c r="AM291" s="1">
        <f>ABS(IK_diagnostics_degrees__3[[#This Row],[Column17]]-Q290)</f>
        <v>0</v>
      </c>
      <c r="AN291" s="1">
        <f>ABS(IK_diagnostics_degrees__3[[#This Row],[Column18]]-R290)</f>
        <v>4.8489999999999922E-2</v>
      </c>
      <c r="AO291" s="1">
        <f>ABS(IK_diagnostics_degrees__3[[#This Row],[Column19]]-S290)</f>
        <v>2.3667400000000005E-2</v>
      </c>
      <c r="AP291" s="1">
        <f>ABS(IK_diagnostics_degrees__3[[#This Row],[Column20]]-T290)</f>
        <v>0</v>
      </c>
      <c r="AQ291" s="1">
        <f>ABS(IK_diagnostics_degrees__3[[#This Row],[Column21]]-U290)</f>
        <v>5.8472999999999997E-2</v>
      </c>
    </row>
    <row r="292" spans="1:43" x14ac:dyDescent="0.25">
      <c r="A292" s="1" t="s">
        <v>22</v>
      </c>
      <c r="B292" s="1">
        <v>1.5946899999999999</v>
      </c>
      <c r="C292" s="1">
        <v>6.2691200000000004E-3</v>
      </c>
      <c r="D292" s="1">
        <v>3.3944299999999999E-3</v>
      </c>
      <c r="E292" s="1">
        <v>1.8247</v>
      </c>
      <c r="F292" s="1">
        <v>2.2590100000000001E-3</v>
      </c>
      <c r="G292" s="1">
        <v>0.70245199999999997</v>
      </c>
      <c r="H292" s="1">
        <v>2.4326500000000002</v>
      </c>
      <c r="I292" s="1">
        <v>0.67803899999999995</v>
      </c>
      <c r="J292" s="1" t="s">
        <v>22</v>
      </c>
      <c r="K292" s="1">
        <v>1.5240899999999999</v>
      </c>
      <c r="L292" s="1">
        <v>3.2925599999999999E-2</v>
      </c>
      <c r="M292" s="1">
        <v>2.54847</v>
      </c>
      <c r="N292" s="1">
        <v>0.95444499999999999</v>
      </c>
      <c r="O292" s="1">
        <v>0.25605299999999998</v>
      </c>
      <c r="P292" s="1" t="s">
        <v>22</v>
      </c>
      <c r="Q292" s="1">
        <v>0.100635</v>
      </c>
      <c r="R292" s="1">
        <v>1.53891</v>
      </c>
      <c r="S292" s="1">
        <v>5.4599999999999996E-3</v>
      </c>
      <c r="T292" s="1" t="s">
        <v>22</v>
      </c>
      <c r="U292" s="1">
        <v>0.54737000000000002</v>
      </c>
      <c r="V292" s="1" t="s">
        <v>23</v>
      </c>
      <c r="W292" s="1">
        <f>ABS(IK_diagnostics_degrees__3[[#This Row],[Column1]]-A291)</f>
        <v>0.38127</v>
      </c>
      <c r="X292" s="1">
        <f>ABS(IK_diagnostics_degrees__3[[#This Row],[Column2]]-B291)</f>
        <v>2.5480000000000169E-2</v>
      </c>
      <c r="Y292" s="1">
        <f>ABS(IK_diagnostics_degrees__3[[#This Row],[Column3]]-C291)</f>
        <v>2.9210379999999998E-2</v>
      </c>
      <c r="Z292" s="1">
        <f>ABS(IK_diagnostics_degrees__3[[#This Row],[Column4]]-D291)</f>
        <v>3.3944299999999999E-3</v>
      </c>
      <c r="AA292" s="1">
        <f>ABS(IK_diagnostics_degrees__3[[#This Row],[Column5]]-E291)</f>
        <v>0.73604000000000003</v>
      </c>
      <c r="AB292" s="1">
        <f>ABS(IK_diagnostics_degrees__3[[#This Row],[Column6]]-F291)</f>
        <v>0.46956198999999998</v>
      </c>
      <c r="AC292" s="1">
        <f>ABS(IK_diagnostics_degrees__3[[#This Row],[Column7]]-G291)</f>
        <v>3.8796000000000053E-2</v>
      </c>
      <c r="AD292" s="1">
        <f>ABS(IK_diagnostics_degrees__3[[#This Row],[Column8]]-H291)</f>
        <v>0.6026800000000001</v>
      </c>
      <c r="AE292" s="1">
        <f>ABS(IK_diagnostics_degrees__3[[#This Row],[Column9]]-I291)</f>
        <v>1.3363610000000001</v>
      </c>
      <c r="AF292" s="1">
        <f>ABS(IK_diagnostics_degrees__3[[#This Row],[Column10]]-J291)</f>
        <v>0.143872</v>
      </c>
      <c r="AG292" s="1">
        <f>ABS(IK_diagnostics_degrees__3[[#This Row],[Column11]]-K291)</f>
        <v>0.3528</v>
      </c>
      <c r="AH292" s="1">
        <f>ABS(IK_diagnostics_degrees__3[[#This Row],[Column12]]-L291)</f>
        <v>0.2199004</v>
      </c>
      <c r="AI292" s="1">
        <f>ABS(IK_diagnostics_degrees__3[[#This Row],[Column13]]-M291)</f>
        <v>1.34266</v>
      </c>
      <c r="AJ292" s="1">
        <f>ABS(IK_diagnostics_degrees__3[[#This Row],[Column14]]-N291)</f>
        <v>1.1775650000000002</v>
      </c>
      <c r="AK292" s="1">
        <f>ABS(IK_diagnostics_degrees__3[[#This Row],[Column15]]-O291)</f>
        <v>1.771407</v>
      </c>
      <c r="AL292" s="1">
        <f>ABS(IK_diagnostics_degrees__3[[#This Row],[Column16]]-P291)</f>
        <v>1.64E-4</v>
      </c>
      <c r="AM292" s="1">
        <f>ABS(IK_diagnostics_degrees__3[[#This Row],[Column17]]-Q291)</f>
        <v>0.100635</v>
      </c>
      <c r="AN292" s="1">
        <f>ABS(IK_diagnostics_degrees__3[[#This Row],[Column18]]-R291)</f>
        <v>0.4047400000000001</v>
      </c>
      <c r="AO292" s="1">
        <f>ABS(IK_diagnostics_degrees__3[[#This Row],[Column19]]-S291)</f>
        <v>5.9843500000000001E-2</v>
      </c>
      <c r="AP292" s="1">
        <f>ABS(IK_diagnostics_degrees__3[[#This Row],[Column20]]-T291)</f>
        <v>0</v>
      </c>
      <c r="AQ292" s="1">
        <f>ABS(IK_diagnostics_degrees__3[[#This Row],[Column21]]-U291)</f>
        <v>4.4320000000000026E-2</v>
      </c>
    </row>
    <row r="293" spans="1:43" x14ac:dyDescent="0.25">
      <c r="A293" s="1">
        <v>0.17525099999999999</v>
      </c>
      <c r="B293" s="1">
        <v>1.5479700000000001</v>
      </c>
      <c r="C293" s="1" t="s">
        <v>22</v>
      </c>
      <c r="D293" s="1">
        <v>0.19345499999999999</v>
      </c>
      <c r="E293" s="1">
        <v>1.7442899999999999</v>
      </c>
      <c r="F293" s="1">
        <v>0.122058</v>
      </c>
      <c r="G293" s="1">
        <v>0.735321</v>
      </c>
      <c r="H293" s="1">
        <v>2.44232</v>
      </c>
      <c r="I293" s="1">
        <v>1.1104799999999999</v>
      </c>
      <c r="J293" s="1" t="s">
        <v>22</v>
      </c>
      <c r="K293" s="1">
        <v>1.5308600000000001</v>
      </c>
      <c r="L293" s="1">
        <v>5.9726099999999997E-4</v>
      </c>
      <c r="M293" s="1">
        <v>2.5906799999999999</v>
      </c>
      <c r="N293" s="1">
        <v>0.76317299999999999</v>
      </c>
      <c r="O293" s="1">
        <v>0.55027599999999999</v>
      </c>
      <c r="P293" s="1">
        <v>2.6671E-2</v>
      </c>
      <c r="Q293" s="1">
        <v>3.1002499999999999E-2</v>
      </c>
      <c r="R293" s="1">
        <v>1.5150699999999999</v>
      </c>
      <c r="S293" s="1" t="s">
        <v>22</v>
      </c>
      <c r="T293" s="1">
        <v>0.44298300000000002</v>
      </c>
      <c r="U293" s="1">
        <v>0.15734999999999999</v>
      </c>
      <c r="V293" s="1" t="s">
        <v>23</v>
      </c>
      <c r="W293" s="1">
        <f>ABS(IK_diagnostics_degrees__3[[#This Row],[Column1]]-A292)</f>
        <v>0.17525099999999999</v>
      </c>
      <c r="X293" s="1">
        <f>ABS(IK_diagnostics_degrees__3[[#This Row],[Column2]]-B292)</f>
        <v>4.6719999999999873E-2</v>
      </c>
      <c r="Y293" s="1">
        <f>ABS(IK_diagnostics_degrees__3[[#This Row],[Column3]]-C292)</f>
        <v>6.2691200000000004E-3</v>
      </c>
      <c r="Z293" s="1">
        <f>ABS(IK_diagnostics_degrees__3[[#This Row],[Column4]]-D292)</f>
        <v>0.19006056999999998</v>
      </c>
      <c r="AA293" s="1">
        <f>ABS(IK_diagnostics_degrees__3[[#This Row],[Column5]]-E292)</f>
        <v>8.0410000000000093E-2</v>
      </c>
      <c r="AB293" s="1">
        <f>ABS(IK_diagnostics_degrees__3[[#This Row],[Column6]]-F292)</f>
        <v>0.11979898999999999</v>
      </c>
      <c r="AC293" s="1">
        <f>ABS(IK_diagnostics_degrees__3[[#This Row],[Column7]]-G292)</f>
        <v>3.2869000000000037E-2</v>
      </c>
      <c r="AD293" s="1">
        <f>ABS(IK_diagnostics_degrees__3[[#This Row],[Column8]]-H292)</f>
        <v>9.6699999999998454E-3</v>
      </c>
      <c r="AE293" s="1">
        <f>ABS(IK_diagnostics_degrees__3[[#This Row],[Column9]]-I292)</f>
        <v>0.43244099999999996</v>
      </c>
      <c r="AF293" s="1">
        <f>ABS(IK_diagnostics_degrees__3[[#This Row],[Column10]]-J292)</f>
        <v>0</v>
      </c>
      <c r="AG293" s="1">
        <f>ABS(IK_diagnostics_degrees__3[[#This Row],[Column11]]-K292)</f>
        <v>6.7700000000001648E-3</v>
      </c>
      <c r="AH293" s="1">
        <f>ABS(IK_diagnostics_degrees__3[[#This Row],[Column12]]-L292)</f>
        <v>3.2328338999999998E-2</v>
      </c>
      <c r="AI293" s="1">
        <f>ABS(IK_diagnostics_degrees__3[[#This Row],[Column13]]-M292)</f>
        <v>4.2209999999999859E-2</v>
      </c>
      <c r="AJ293" s="1">
        <f>ABS(IK_diagnostics_degrees__3[[#This Row],[Column14]]-N292)</f>
        <v>0.191272</v>
      </c>
      <c r="AK293" s="1">
        <f>ABS(IK_diagnostics_degrees__3[[#This Row],[Column15]]-O292)</f>
        <v>0.29422300000000001</v>
      </c>
      <c r="AL293" s="1">
        <f>ABS(IK_diagnostics_degrees__3[[#This Row],[Column16]]-P292)</f>
        <v>2.6671E-2</v>
      </c>
      <c r="AM293" s="1">
        <f>ABS(IK_diagnostics_degrees__3[[#This Row],[Column17]]-Q292)</f>
        <v>6.96325E-2</v>
      </c>
      <c r="AN293" s="1">
        <f>ABS(IK_diagnostics_degrees__3[[#This Row],[Column18]]-R292)</f>
        <v>2.3840000000000083E-2</v>
      </c>
      <c r="AO293" s="1">
        <f>ABS(IK_diagnostics_degrees__3[[#This Row],[Column19]]-S292)</f>
        <v>5.4599999999999996E-3</v>
      </c>
      <c r="AP293" s="1">
        <f>ABS(IK_diagnostics_degrees__3[[#This Row],[Column20]]-T292)</f>
        <v>0.44298300000000002</v>
      </c>
      <c r="AQ293" s="1">
        <f>ABS(IK_diagnostics_degrees__3[[#This Row],[Column21]]-U292)</f>
        <v>0.39002000000000003</v>
      </c>
    </row>
    <row r="294" spans="1:43" x14ac:dyDescent="0.25">
      <c r="A294" s="1">
        <v>0.185001</v>
      </c>
      <c r="B294" s="1">
        <v>1.5470200000000001</v>
      </c>
      <c r="C294" s="1" t="s">
        <v>22</v>
      </c>
      <c r="D294" s="1">
        <v>0.20311899999999999</v>
      </c>
      <c r="E294" s="1">
        <v>1.7441199999999999</v>
      </c>
      <c r="F294" s="1">
        <v>0.171907</v>
      </c>
      <c r="G294" s="1">
        <v>0.73844100000000001</v>
      </c>
      <c r="H294" s="1">
        <v>2.4030800000000001</v>
      </c>
      <c r="I294" s="1">
        <v>1.16696</v>
      </c>
      <c r="J294" s="1" t="s">
        <v>22</v>
      </c>
      <c r="K294" s="1">
        <v>1.5312300000000001</v>
      </c>
      <c r="L294" s="1">
        <v>1.6301299999999999E-4</v>
      </c>
      <c r="M294" s="1">
        <v>2.5978699999999999</v>
      </c>
      <c r="N294" s="1">
        <v>0.72696400000000005</v>
      </c>
      <c r="O294" s="1">
        <v>0.55537499999999995</v>
      </c>
      <c r="P294" s="1">
        <v>6.3606499999999998E-3</v>
      </c>
      <c r="Q294" s="1">
        <v>3.6679200000000002E-2</v>
      </c>
      <c r="R294" s="1">
        <v>1.5015700000000001</v>
      </c>
      <c r="S294" s="1" t="s">
        <v>22</v>
      </c>
      <c r="T294" s="1">
        <v>0.44362400000000002</v>
      </c>
      <c r="U294" s="1">
        <v>0.160886</v>
      </c>
      <c r="V294" s="1" t="s">
        <v>23</v>
      </c>
      <c r="W294" s="1">
        <f>ABS(IK_diagnostics_degrees__3[[#This Row],[Column1]]-A293)</f>
        <v>9.7500000000000087E-3</v>
      </c>
      <c r="X294" s="1">
        <f>ABS(IK_diagnostics_degrees__3[[#This Row],[Column2]]-B293)</f>
        <v>9.5000000000000639E-4</v>
      </c>
      <c r="Y294" s="1">
        <f>ABS(IK_diagnostics_degrees__3[[#This Row],[Column3]]-C293)</f>
        <v>0</v>
      </c>
      <c r="Z294" s="1">
        <f>ABS(IK_diagnostics_degrees__3[[#This Row],[Column4]]-D293)</f>
        <v>9.6640000000000059E-3</v>
      </c>
      <c r="AA294" s="1">
        <f>ABS(IK_diagnostics_degrees__3[[#This Row],[Column5]]-E293)</f>
        <v>1.7000000000000348E-4</v>
      </c>
      <c r="AB294" s="1">
        <f>ABS(IK_diagnostics_degrees__3[[#This Row],[Column6]]-F293)</f>
        <v>4.9849000000000004E-2</v>
      </c>
      <c r="AC294" s="1">
        <f>ABS(IK_diagnostics_degrees__3[[#This Row],[Column7]]-G293)</f>
        <v>3.1200000000000117E-3</v>
      </c>
      <c r="AD294" s="1">
        <f>ABS(IK_diagnostics_degrees__3[[#This Row],[Column8]]-H293)</f>
        <v>3.9239999999999942E-2</v>
      </c>
      <c r="AE294" s="1">
        <f>ABS(IK_diagnostics_degrees__3[[#This Row],[Column9]]-I293)</f>
        <v>5.6480000000000086E-2</v>
      </c>
      <c r="AF294" s="1">
        <f>ABS(IK_diagnostics_degrees__3[[#This Row],[Column10]]-J293)</f>
        <v>0</v>
      </c>
      <c r="AG294" s="1">
        <f>ABS(IK_diagnostics_degrees__3[[#This Row],[Column11]]-K293)</f>
        <v>3.6999999999998145E-4</v>
      </c>
      <c r="AH294" s="1">
        <f>ABS(IK_diagnostics_degrees__3[[#This Row],[Column12]]-L293)</f>
        <v>4.3424799999999998E-4</v>
      </c>
      <c r="AI294" s="1">
        <f>ABS(IK_diagnostics_degrees__3[[#This Row],[Column13]]-M293)</f>
        <v>7.1900000000000297E-3</v>
      </c>
      <c r="AJ294" s="1">
        <f>ABS(IK_diagnostics_degrees__3[[#This Row],[Column14]]-N293)</f>
        <v>3.6208999999999936E-2</v>
      </c>
      <c r="AK294" s="1">
        <f>ABS(IK_diagnostics_degrees__3[[#This Row],[Column15]]-O293)</f>
        <v>5.0989999999999647E-3</v>
      </c>
      <c r="AL294" s="1">
        <f>ABS(IK_diagnostics_degrees__3[[#This Row],[Column16]]-P293)</f>
        <v>2.0310350000000001E-2</v>
      </c>
      <c r="AM294" s="1">
        <f>ABS(IK_diagnostics_degrees__3[[#This Row],[Column17]]-Q293)</f>
        <v>5.6767000000000033E-3</v>
      </c>
      <c r="AN294" s="1">
        <f>ABS(IK_diagnostics_degrees__3[[#This Row],[Column18]]-R293)</f>
        <v>1.3499999999999845E-2</v>
      </c>
      <c r="AO294" s="1">
        <f>ABS(IK_diagnostics_degrees__3[[#This Row],[Column19]]-S293)</f>
        <v>0</v>
      </c>
      <c r="AP294" s="1">
        <f>ABS(IK_diagnostics_degrees__3[[#This Row],[Column20]]-T293)</f>
        <v>6.4100000000000268E-4</v>
      </c>
      <c r="AQ294" s="1">
        <f>ABS(IK_diagnostics_degrees__3[[#This Row],[Column21]]-U293)</f>
        <v>3.5360000000000114E-3</v>
      </c>
    </row>
    <row r="295" spans="1:43" x14ac:dyDescent="0.25">
      <c r="A295" s="1" t="s">
        <v>22</v>
      </c>
      <c r="B295" s="1">
        <v>1.4276800000000001</v>
      </c>
      <c r="C295" s="1" t="s">
        <v>22</v>
      </c>
      <c r="D295" s="1" t="s">
        <v>22</v>
      </c>
      <c r="E295" s="1">
        <v>1.59565</v>
      </c>
      <c r="F295" s="1">
        <v>0.19406000000000001</v>
      </c>
      <c r="G295" s="1">
        <v>0.67299299999999995</v>
      </c>
      <c r="H295" s="1">
        <v>1.67438</v>
      </c>
      <c r="I295" s="1">
        <v>1.1050899999999999</v>
      </c>
      <c r="J295" s="1">
        <v>3.9836200000000002E-3</v>
      </c>
      <c r="K295" s="1">
        <v>2.0219999999999998</v>
      </c>
      <c r="L295" s="1">
        <v>0.408696</v>
      </c>
      <c r="M295" s="1">
        <v>0.72621500000000005</v>
      </c>
      <c r="N295" s="1">
        <v>0.87618300000000005</v>
      </c>
      <c r="O295" s="1">
        <v>1.5801700000000001</v>
      </c>
      <c r="P295" s="1">
        <v>3.2004900000000003E-2</v>
      </c>
      <c r="Q295" s="1" t="s">
        <v>22</v>
      </c>
      <c r="R295" s="1">
        <v>1.98251</v>
      </c>
      <c r="S295" s="1" t="s">
        <v>22</v>
      </c>
      <c r="T295" s="1" t="s">
        <v>22</v>
      </c>
      <c r="U295" s="1">
        <v>1.0019100000000001</v>
      </c>
      <c r="V295" s="1" t="s">
        <v>23</v>
      </c>
      <c r="W295" s="1">
        <f>ABS(IK_diagnostics_degrees__3[[#This Row],[Column1]]-A294)</f>
        <v>0.185001</v>
      </c>
      <c r="X295" s="1">
        <f>ABS(IK_diagnostics_degrees__3[[#This Row],[Column2]]-B294)</f>
        <v>0.11934</v>
      </c>
      <c r="Y295" s="1">
        <f>ABS(IK_diagnostics_degrees__3[[#This Row],[Column3]]-C294)</f>
        <v>0</v>
      </c>
      <c r="Z295" s="1">
        <f>ABS(IK_diagnostics_degrees__3[[#This Row],[Column4]]-D294)</f>
        <v>0.20311899999999999</v>
      </c>
      <c r="AA295" s="1">
        <f>ABS(IK_diagnostics_degrees__3[[#This Row],[Column5]]-E294)</f>
        <v>0.14846999999999988</v>
      </c>
      <c r="AB295" s="1">
        <f>ABS(IK_diagnostics_degrees__3[[#This Row],[Column6]]-F294)</f>
        <v>2.2153000000000006E-2</v>
      </c>
      <c r="AC295" s="1">
        <f>ABS(IK_diagnostics_degrees__3[[#This Row],[Column7]]-G294)</f>
        <v>6.5448000000000062E-2</v>
      </c>
      <c r="AD295" s="1">
        <f>ABS(IK_diagnostics_degrees__3[[#This Row],[Column8]]-H294)</f>
        <v>0.72870000000000013</v>
      </c>
      <c r="AE295" s="1">
        <f>ABS(IK_diagnostics_degrees__3[[#This Row],[Column9]]-I294)</f>
        <v>6.1870000000000092E-2</v>
      </c>
      <c r="AF295" s="1">
        <f>ABS(IK_diagnostics_degrees__3[[#This Row],[Column10]]-J294)</f>
        <v>3.9836200000000002E-3</v>
      </c>
      <c r="AG295" s="1">
        <f>ABS(IK_diagnostics_degrees__3[[#This Row],[Column11]]-K294)</f>
        <v>0.49076999999999971</v>
      </c>
      <c r="AH295" s="1">
        <f>ABS(IK_diagnostics_degrees__3[[#This Row],[Column12]]-L294)</f>
        <v>0.40853298700000001</v>
      </c>
      <c r="AI295" s="1">
        <f>ABS(IK_diagnostics_degrees__3[[#This Row],[Column13]]-M294)</f>
        <v>1.8716549999999998</v>
      </c>
      <c r="AJ295" s="1">
        <f>ABS(IK_diagnostics_degrees__3[[#This Row],[Column14]]-N294)</f>
        <v>0.14921899999999999</v>
      </c>
      <c r="AK295" s="1">
        <f>ABS(IK_diagnostics_degrees__3[[#This Row],[Column15]]-O294)</f>
        <v>1.0247950000000001</v>
      </c>
      <c r="AL295" s="1">
        <f>ABS(IK_diagnostics_degrees__3[[#This Row],[Column16]]-P294)</f>
        <v>2.5644250000000004E-2</v>
      </c>
      <c r="AM295" s="1">
        <f>ABS(IK_diagnostics_degrees__3[[#This Row],[Column17]]-Q294)</f>
        <v>3.6679200000000002E-2</v>
      </c>
      <c r="AN295" s="1">
        <f>ABS(IK_diagnostics_degrees__3[[#This Row],[Column18]]-R294)</f>
        <v>0.48093999999999992</v>
      </c>
      <c r="AO295" s="1">
        <f>ABS(IK_diagnostics_degrees__3[[#This Row],[Column19]]-S294)</f>
        <v>0</v>
      </c>
      <c r="AP295" s="1">
        <f>ABS(IK_diagnostics_degrees__3[[#This Row],[Column20]]-T294)</f>
        <v>0.44362400000000002</v>
      </c>
      <c r="AQ295" s="1">
        <f>ABS(IK_diagnostics_degrees__3[[#This Row],[Column21]]-U294)</f>
        <v>0.8410240000000001</v>
      </c>
    </row>
    <row r="296" spans="1:43" x14ac:dyDescent="0.25">
      <c r="A296" s="1">
        <v>0.28843800000000003</v>
      </c>
      <c r="B296" s="1">
        <v>1.44634</v>
      </c>
      <c r="C296" s="1" t="s">
        <v>22</v>
      </c>
      <c r="D296" s="1">
        <v>3.1804899999999999E-4</v>
      </c>
      <c r="E296" s="1">
        <v>1.5355700000000001</v>
      </c>
      <c r="F296" s="1">
        <v>0.57477100000000003</v>
      </c>
      <c r="G296" s="1">
        <v>1.3393200000000001</v>
      </c>
      <c r="H296" s="1">
        <v>1.6453500000000001</v>
      </c>
      <c r="I296" s="1">
        <v>1.17496</v>
      </c>
      <c r="J296" s="1" t="s">
        <v>22</v>
      </c>
      <c r="K296" s="1">
        <v>1.92008</v>
      </c>
      <c r="L296" s="1">
        <v>0.53441499999999997</v>
      </c>
      <c r="M296" s="1">
        <v>1.4793499999999999</v>
      </c>
      <c r="N296" s="1">
        <v>1.16293</v>
      </c>
      <c r="O296" s="1">
        <v>1.5426800000000001</v>
      </c>
      <c r="P296" s="1" t="s">
        <v>22</v>
      </c>
      <c r="Q296" s="1" t="s">
        <v>22</v>
      </c>
      <c r="R296" s="1">
        <v>1.9349499999999999</v>
      </c>
      <c r="S296" s="1">
        <v>0.24310999999999999</v>
      </c>
      <c r="T296" s="1">
        <v>8.8414499999999993E-2</v>
      </c>
      <c r="U296" s="1">
        <v>0.66250900000000001</v>
      </c>
      <c r="V296" s="1" t="s">
        <v>23</v>
      </c>
      <c r="W296" s="1">
        <f>ABS(IK_diagnostics_degrees__3[[#This Row],[Column1]]-A295)</f>
        <v>0.28843800000000003</v>
      </c>
      <c r="X296" s="1">
        <f>ABS(IK_diagnostics_degrees__3[[#This Row],[Column2]]-B295)</f>
        <v>1.8659999999999899E-2</v>
      </c>
      <c r="Y296" s="1">
        <f>ABS(IK_diagnostics_degrees__3[[#This Row],[Column3]]-C295)</f>
        <v>0</v>
      </c>
      <c r="Z296" s="1">
        <f>ABS(IK_diagnostics_degrees__3[[#This Row],[Column4]]-D295)</f>
        <v>3.1804899999999999E-4</v>
      </c>
      <c r="AA296" s="1">
        <f>ABS(IK_diagnostics_degrees__3[[#This Row],[Column5]]-E295)</f>
        <v>6.0079999999999911E-2</v>
      </c>
      <c r="AB296" s="1">
        <f>ABS(IK_diagnostics_degrees__3[[#This Row],[Column6]]-F295)</f>
        <v>0.38071100000000002</v>
      </c>
      <c r="AC296" s="1">
        <f>ABS(IK_diagnostics_degrees__3[[#This Row],[Column7]]-G295)</f>
        <v>0.66632700000000011</v>
      </c>
      <c r="AD296" s="1">
        <f>ABS(IK_diagnostics_degrees__3[[#This Row],[Column8]]-H295)</f>
        <v>2.9029999999999889E-2</v>
      </c>
      <c r="AE296" s="1">
        <f>ABS(IK_diagnostics_degrees__3[[#This Row],[Column9]]-I295)</f>
        <v>6.9870000000000099E-2</v>
      </c>
      <c r="AF296" s="1">
        <f>ABS(IK_diagnostics_degrees__3[[#This Row],[Column10]]-J295)</f>
        <v>3.9836200000000002E-3</v>
      </c>
      <c r="AG296" s="1">
        <f>ABS(IK_diagnostics_degrees__3[[#This Row],[Column11]]-K295)</f>
        <v>0.10191999999999979</v>
      </c>
      <c r="AH296" s="1">
        <f>ABS(IK_diagnostics_degrees__3[[#This Row],[Column12]]-L295)</f>
        <v>0.12571899999999997</v>
      </c>
      <c r="AI296" s="1">
        <f>ABS(IK_diagnostics_degrees__3[[#This Row],[Column13]]-M295)</f>
        <v>0.75313499999999989</v>
      </c>
      <c r="AJ296" s="1">
        <f>ABS(IK_diagnostics_degrees__3[[#This Row],[Column14]]-N295)</f>
        <v>0.28674699999999997</v>
      </c>
      <c r="AK296" s="1">
        <f>ABS(IK_diagnostics_degrees__3[[#This Row],[Column15]]-O295)</f>
        <v>3.7490000000000023E-2</v>
      </c>
      <c r="AL296" s="1">
        <f>ABS(IK_diagnostics_degrees__3[[#This Row],[Column16]]-P295)</f>
        <v>3.2004900000000003E-2</v>
      </c>
      <c r="AM296" s="1">
        <f>ABS(IK_diagnostics_degrees__3[[#This Row],[Column17]]-Q295)</f>
        <v>0</v>
      </c>
      <c r="AN296" s="1">
        <f>ABS(IK_diagnostics_degrees__3[[#This Row],[Column18]]-R295)</f>
        <v>4.7560000000000047E-2</v>
      </c>
      <c r="AO296" s="1">
        <f>ABS(IK_diagnostics_degrees__3[[#This Row],[Column19]]-S295)</f>
        <v>0.24310999999999999</v>
      </c>
      <c r="AP296" s="1">
        <f>ABS(IK_diagnostics_degrees__3[[#This Row],[Column20]]-T295)</f>
        <v>8.8414499999999993E-2</v>
      </c>
      <c r="AQ296" s="1">
        <f>ABS(IK_diagnostics_degrees__3[[#This Row],[Column21]]-U295)</f>
        <v>0.33940100000000006</v>
      </c>
    </row>
    <row r="297" spans="1:43" x14ac:dyDescent="0.25">
      <c r="A297" s="1">
        <v>0.30730400000000002</v>
      </c>
      <c r="B297" s="1">
        <v>1.47506</v>
      </c>
      <c r="C297" s="1" t="s">
        <v>22</v>
      </c>
      <c r="D297" s="1">
        <v>5.1562099999999996E-3</v>
      </c>
      <c r="E297" s="1">
        <v>1.5312699999999999</v>
      </c>
      <c r="F297" s="1">
        <v>0.63915699999999998</v>
      </c>
      <c r="G297" s="1">
        <v>1.3482700000000001</v>
      </c>
      <c r="H297" s="1">
        <v>1.60886</v>
      </c>
      <c r="I297" s="1">
        <v>1.15391</v>
      </c>
      <c r="J297" s="2">
        <v>8.1738399999999997E-5</v>
      </c>
      <c r="K297" s="1">
        <v>1.9049400000000001</v>
      </c>
      <c r="L297" s="1">
        <v>0.62351800000000002</v>
      </c>
      <c r="M297" s="1">
        <v>1.7435499999999999</v>
      </c>
      <c r="N297" s="1">
        <v>0.953264</v>
      </c>
      <c r="O297" s="1">
        <v>1.3521300000000001</v>
      </c>
      <c r="P297" s="1" t="s">
        <v>22</v>
      </c>
      <c r="Q297" s="1" t="s">
        <v>22</v>
      </c>
      <c r="R297" s="1">
        <v>1.7410099999999999</v>
      </c>
      <c r="S297" s="1">
        <v>0.23025799999999999</v>
      </c>
      <c r="T297" s="1" t="s">
        <v>22</v>
      </c>
      <c r="U297" s="1">
        <v>0.41069899999999998</v>
      </c>
      <c r="V297" s="1" t="s">
        <v>23</v>
      </c>
      <c r="W297" s="1">
        <f>ABS(IK_diagnostics_degrees__3[[#This Row],[Column1]]-A296)</f>
        <v>1.8865999999999994E-2</v>
      </c>
      <c r="X297" s="1">
        <f>ABS(IK_diagnostics_degrees__3[[#This Row],[Column2]]-B296)</f>
        <v>2.8720000000000079E-2</v>
      </c>
      <c r="Y297" s="1">
        <f>ABS(IK_diagnostics_degrees__3[[#This Row],[Column3]]-C296)</f>
        <v>0</v>
      </c>
      <c r="Z297" s="1">
        <f>ABS(IK_diagnostics_degrees__3[[#This Row],[Column4]]-D296)</f>
        <v>4.8381609999999997E-3</v>
      </c>
      <c r="AA297" s="1">
        <f>ABS(IK_diagnostics_degrees__3[[#This Row],[Column5]]-E296)</f>
        <v>4.3000000000001926E-3</v>
      </c>
      <c r="AB297" s="1">
        <f>ABS(IK_diagnostics_degrees__3[[#This Row],[Column6]]-F296)</f>
        <v>6.4385999999999943E-2</v>
      </c>
      <c r="AC297" s="1">
        <f>ABS(IK_diagnostics_degrees__3[[#This Row],[Column7]]-G296)</f>
        <v>8.9500000000000135E-3</v>
      </c>
      <c r="AD297" s="1">
        <f>ABS(IK_diagnostics_degrees__3[[#This Row],[Column8]]-H296)</f>
        <v>3.6490000000000133E-2</v>
      </c>
      <c r="AE297" s="1">
        <f>ABS(IK_diagnostics_degrees__3[[#This Row],[Column9]]-I296)</f>
        <v>2.1050000000000013E-2</v>
      </c>
      <c r="AF297" s="1">
        <f>ABS(IK_diagnostics_degrees__3[[#This Row],[Column10]]-J296)</f>
        <v>8.1738399999999997E-5</v>
      </c>
      <c r="AG297" s="1">
        <f>ABS(IK_diagnostics_degrees__3[[#This Row],[Column11]]-K296)</f>
        <v>1.5139999999999931E-2</v>
      </c>
      <c r="AH297" s="1">
        <f>ABS(IK_diagnostics_degrees__3[[#This Row],[Column12]]-L296)</f>
        <v>8.9103000000000043E-2</v>
      </c>
      <c r="AI297" s="1">
        <f>ABS(IK_diagnostics_degrees__3[[#This Row],[Column13]]-M296)</f>
        <v>0.26419999999999999</v>
      </c>
      <c r="AJ297" s="1">
        <f>ABS(IK_diagnostics_degrees__3[[#This Row],[Column14]]-N296)</f>
        <v>0.20966600000000002</v>
      </c>
      <c r="AK297" s="1">
        <f>ABS(IK_diagnostics_degrees__3[[#This Row],[Column15]]-O296)</f>
        <v>0.19055</v>
      </c>
      <c r="AL297" s="1">
        <f>ABS(IK_diagnostics_degrees__3[[#This Row],[Column16]]-P296)</f>
        <v>0</v>
      </c>
      <c r="AM297" s="1">
        <f>ABS(IK_diagnostics_degrees__3[[#This Row],[Column17]]-Q296)</f>
        <v>0</v>
      </c>
      <c r="AN297" s="1">
        <f>ABS(IK_diagnostics_degrees__3[[#This Row],[Column18]]-R296)</f>
        <v>0.19394</v>
      </c>
      <c r="AO297" s="1">
        <f>ABS(IK_diagnostics_degrees__3[[#This Row],[Column19]]-S296)</f>
        <v>1.2852000000000002E-2</v>
      </c>
      <c r="AP297" s="1">
        <f>ABS(IK_diagnostics_degrees__3[[#This Row],[Column20]]-T296)</f>
        <v>8.8414499999999993E-2</v>
      </c>
      <c r="AQ297" s="1">
        <f>ABS(IK_diagnostics_degrees__3[[#This Row],[Column21]]-U296)</f>
        <v>0.25181000000000003</v>
      </c>
    </row>
    <row r="298" spans="1:43" x14ac:dyDescent="0.25">
      <c r="A298" s="1">
        <v>0.40736499999999998</v>
      </c>
      <c r="B298" s="1">
        <v>1.4706399999999999</v>
      </c>
      <c r="C298" s="1" t="s">
        <v>22</v>
      </c>
      <c r="D298" s="1">
        <v>9.3679699999999998E-3</v>
      </c>
      <c r="E298" s="1">
        <v>1.4400200000000001</v>
      </c>
      <c r="F298" s="1">
        <v>0.628386</v>
      </c>
      <c r="G298" s="1">
        <v>1.5190300000000001</v>
      </c>
      <c r="H298" s="1">
        <v>1.6046100000000001</v>
      </c>
      <c r="I298" s="1">
        <v>1.1705300000000001</v>
      </c>
      <c r="J298" s="2">
        <v>3.08667E-5</v>
      </c>
      <c r="K298" s="1">
        <v>1.86175</v>
      </c>
      <c r="L298" s="1">
        <v>0.64557500000000001</v>
      </c>
      <c r="M298" s="1">
        <v>1.76719</v>
      </c>
      <c r="N298" s="1">
        <v>0.62465899999999996</v>
      </c>
      <c r="O298" s="1">
        <v>1.3376699999999999</v>
      </c>
      <c r="P298" s="1" t="s">
        <v>22</v>
      </c>
      <c r="Q298" s="1" t="s">
        <v>22</v>
      </c>
      <c r="R298" s="1">
        <v>1.6867700000000001</v>
      </c>
      <c r="S298" s="1">
        <v>0.24286199999999999</v>
      </c>
      <c r="T298" s="1" t="s">
        <v>22</v>
      </c>
      <c r="U298" s="1">
        <v>0.352271</v>
      </c>
      <c r="V298" s="1" t="s">
        <v>23</v>
      </c>
      <c r="W298" s="1">
        <f>ABS(IK_diagnostics_degrees__3[[#This Row],[Column1]]-A297)</f>
        <v>0.10006099999999996</v>
      </c>
      <c r="X298" s="1">
        <f>ABS(IK_diagnostics_degrees__3[[#This Row],[Column2]]-B297)</f>
        <v>4.4200000000000905E-3</v>
      </c>
      <c r="Y298" s="1">
        <f>ABS(IK_diagnostics_degrees__3[[#This Row],[Column3]]-C297)</f>
        <v>0</v>
      </c>
      <c r="Z298" s="1">
        <f>ABS(IK_diagnostics_degrees__3[[#This Row],[Column4]]-D297)</f>
        <v>4.2117600000000002E-3</v>
      </c>
      <c r="AA298" s="1">
        <f>ABS(IK_diagnostics_degrees__3[[#This Row],[Column5]]-E297)</f>
        <v>9.1249999999999831E-2</v>
      </c>
      <c r="AB298" s="1">
        <f>ABS(IK_diagnostics_degrees__3[[#This Row],[Column6]]-F297)</f>
        <v>1.0770999999999975E-2</v>
      </c>
      <c r="AC298" s="1">
        <f>ABS(IK_diagnostics_degrees__3[[#This Row],[Column7]]-G297)</f>
        <v>0.17076000000000002</v>
      </c>
      <c r="AD298" s="1">
        <f>ABS(IK_diagnostics_degrees__3[[#This Row],[Column8]]-H297)</f>
        <v>4.249999999999865E-3</v>
      </c>
      <c r="AE298" s="1">
        <f>ABS(IK_diagnostics_degrees__3[[#This Row],[Column9]]-I297)</f>
        <v>1.6620000000000079E-2</v>
      </c>
      <c r="AF298" s="1">
        <f>ABS(IK_diagnostics_degrees__3[[#This Row],[Column10]]-J297)</f>
        <v>5.0871699999999996E-5</v>
      </c>
      <c r="AG298" s="1">
        <f>ABS(IK_diagnostics_degrees__3[[#This Row],[Column11]]-K297)</f>
        <v>4.3190000000000062E-2</v>
      </c>
      <c r="AH298" s="1">
        <f>ABS(IK_diagnostics_degrees__3[[#This Row],[Column12]]-L297)</f>
        <v>2.2056999999999993E-2</v>
      </c>
      <c r="AI298" s="1">
        <f>ABS(IK_diagnostics_degrees__3[[#This Row],[Column13]]-M297)</f>
        <v>2.3640000000000105E-2</v>
      </c>
      <c r="AJ298" s="1">
        <f>ABS(IK_diagnostics_degrees__3[[#This Row],[Column14]]-N297)</f>
        <v>0.32860500000000004</v>
      </c>
      <c r="AK298" s="1">
        <f>ABS(IK_diagnostics_degrees__3[[#This Row],[Column15]]-O297)</f>
        <v>1.4460000000000139E-2</v>
      </c>
      <c r="AL298" s="1">
        <f>ABS(IK_diagnostics_degrees__3[[#This Row],[Column16]]-P297)</f>
        <v>0</v>
      </c>
      <c r="AM298" s="1">
        <f>ABS(IK_diagnostics_degrees__3[[#This Row],[Column17]]-Q297)</f>
        <v>0</v>
      </c>
      <c r="AN298" s="1">
        <f>ABS(IK_diagnostics_degrees__3[[#This Row],[Column18]]-R297)</f>
        <v>5.4239999999999844E-2</v>
      </c>
      <c r="AO298" s="1">
        <f>ABS(IK_diagnostics_degrees__3[[#This Row],[Column19]]-S297)</f>
        <v>1.2604000000000004E-2</v>
      </c>
      <c r="AP298" s="1">
        <f>ABS(IK_diagnostics_degrees__3[[#This Row],[Column20]]-T297)</f>
        <v>0</v>
      </c>
      <c r="AQ298" s="1">
        <f>ABS(IK_diagnostics_degrees__3[[#This Row],[Column21]]-U297)</f>
        <v>5.842799999999998E-2</v>
      </c>
    </row>
    <row r="299" spans="1:43" x14ac:dyDescent="0.25">
      <c r="A299" s="1">
        <v>0.40869299999999997</v>
      </c>
      <c r="B299" s="1">
        <v>1.4711000000000001</v>
      </c>
      <c r="C299" s="1" t="s">
        <v>22</v>
      </c>
      <c r="D299" s="1">
        <v>9.4201200000000006E-3</v>
      </c>
      <c r="E299" s="1">
        <v>1.4358</v>
      </c>
      <c r="F299" s="1">
        <v>0.63848199999999999</v>
      </c>
      <c r="G299" s="1">
        <v>1.5195700000000001</v>
      </c>
      <c r="H299" s="1">
        <v>1.60446</v>
      </c>
      <c r="I299" s="1">
        <v>1.1772899999999999</v>
      </c>
      <c r="J299" s="2">
        <v>3.8549900000000002E-5</v>
      </c>
      <c r="K299" s="1">
        <v>1.8431500000000001</v>
      </c>
      <c r="L299" s="1">
        <v>0.64973999999999998</v>
      </c>
      <c r="M299" s="1">
        <v>1.7805899999999999</v>
      </c>
      <c r="N299" s="1">
        <v>0.55203000000000002</v>
      </c>
      <c r="O299" s="1">
        <v>1.33894</v>
      </c>
      <c r="P299" s="1" t="s">
        <v>22</v>
      </c>
      <c r="Q299" s="1" t="s">
        <v>22</v>
      </c>
      <c r="R299" s="1">
        <v>1.6769400000000001</v>
      </c>
      <c r="S299" s="1">
        <v>0.189746</v>
      </c>
      <c r="T299" s="1" t="s">
        <v>22</v>
      </c>
      <c r="U299" s="1">
        <v>0.33176800000000001</v>
      </c>
      <c r="V299" s="1" t="s">
        <v>23</v>
      </c>
      <c r="W299" s="1">
        <f>ABS(IK_diagnostics_degrees__3[[#This Row],[Column1]]-A298)</f>
        <v>1.3279999999999959E-3</v>
      </c>
      <c r="X299" s="1">
        <f>ABS(IK_diagnostics_degrees__3[[#This Row],[Column2]]-B298)</f>
        <v>4.6000000000012697E-4</v>
      </c>
      <c r="Y299" s="1">
        <f>ABS(IK_diagnostics_degrees__3[[#This Row],[Column3]]-C298)</f>
        <v>0</v>
      </c>
      <c r="Z299" s="1">
        <f>ABS(IK_diagnostics_degrees__3[[#This Row],[Column4]]-D298)</f>
        <v>5.2150000000000807E-5</v>
      </c>
      <c r="AA299" s="1">
        <f>ABS(IK_diagnostics_degrees__3[[#This Row],[Column5]]-E298)</f>
        <v>4.2200000000001125E-3</v>
      </c>
      <c r="AB299" s="1">
        <f>ABS(IK_diagnostics_degrees__3[[#This Row],[Column6]]-F298)</f>
        <v>1.0095999999999994E-2</v>
      </c>
      <c r="AC299" s="1">
        <f>ABS(IK_diagnostics_degrees__3[[#This Row],[Column7]]-G298)</f>
        <v>5.3999999999998494E-4</v>
      </c>
      <c r="AD299" s="1">
        <f>ABS(IK_diagnostics_degrees__3[[#This Row],[Column8]]-H298)</f>
        <v>1.500000000000945E-4</v>
      </c>
      <c r="AE299" s="1">
        <f>ABS(IK_diagnostics_degrees__3[[#This Row],[Column9]]-I298)</f>
        <v>6.7599999999998772E-3</v>
      </c>
      <c r="AF299" s="1">
        <f>ABS(IK_diagnostics_degrees__3[[#This Row],[Column10]]-J298)</f>
        <v>7.6832000000000012E-6</v>
      </c>
      <c r="AG299" s="1">
        <f>ABS(IK_diagnostics_degrees__3[[#This Row],[Column11]]-K298)</f>
        <v>1.859999999999995E-2</v>
      </c>
      <c r="AH299" s="1">
        <f>ABS(IK_diagnostics_degrees__3[[#This Row],[Column12]]-L298)</f>
        <v>4.1649999999999743E-3</v>
      </c>
      <c r="AI299" s="1">
        <f>ABS(IK_diagnostics_degrees__3[[#This Row],[Column13]]-M298)</f>
        <v>1.3399999999999856E-2</v>
      </c>
      <c r="AJ299" s="1">
        <f>ABS(IK_diagnostics_degrees__3[[#This Row],[Column14]]-N298)</f>
        <v>7.2628999999999944E-2</v>
      </c>
      <c r="AK299" s="1">
        <f>ABS(IK_diagnostics_degrees__3[[#This Row],[Column15]]-O298)</f>
        <v>1.2700000000001044E-3</v>
      </c>
      <c r="AL299" s="1">
        <f>ABS(IK_diagnostics_degrees__3[[#This Row],[Column16]]-P298)</f>
        <v>0</v>
      </c>
      <c r="AM299" s="1">
        <f>ABS(IK_diagnostics_degrees__3[[#This Row],[Column17]]-Q298)</f>
        <v>0</v>
      </c>
      <c r="AN299" s="1">
        <f>ABS(IK_diagnostics_degrees__3[[#This Row],[Column18]]-R298)</f>
        <v>9.8300000000000054E-3</v>
      </c>
      <c r="AO299" s="1">
        <f>ABS(IK_diagnostics_degrees__3[[#This Row],[Column19]]-S298)</f>
        <v>5.3115999999999997E-2</v>
      </c>
      <c r="AP299" s="1">
        <f>ABS(IK_diagnostics_degrees__3[[#This Row],[Column20]]-T298)</f>
        <v>0</v>
      </c>
      <c r="AQ299" s="1">
        <f>ABS(IK_diagnostics_degrees__3[[#This Row],[Column21]]-U298)</f>
        <v>2.0502999999999993E-2</v>
      </c>
    </row>
    <row r="300" spans="1:43" x14ac:dyDescent="0.25">
      <c r="A300" s="1">
        <v>0.41158499999999998</v>
      </c>
      <c r="B300" s="1">
        <v>1.4701200000000001</v>
      </c>
      <c r="C300" s="1" t="s">
        <v>22</v>
      </c>
      <c r="D300" s="1">
        <v>1.05208E-2</v>
      </c>
      <c r="E300" s="1">
        <v>1.43563</v>
      </c>
      <c r="F300" s="1">
        <v>0.64200400000000002</v>
      </c>
      <c r="G300" s="1">
        <v>1.52366</v>
      </c>
      <c r="H300" s="1">
        <v>1.58788</v>
      </c>
      <c r="I300" s="1">
        <v>1.1816500000000001</v>
      </c>
      <c r="J300" s="2">
        <v>3.90654E-5</v>
      </c>
      <c r="K300" s="1">
        <v>1.84108</v>
      </c>
      <c r="L300" s="1">
        <v>0.66265200000000002</v>
      </c>
      <c r="M300" s="1">
        <v>1.7942400000000001</v>
      </c>
      <c r="N300" s="1">
        <v>0.54996</v>
      </c>
      <c r="O300" s="1">
        <v>1.3258099999999999</v>
      </c>
      <c r="P300" s="1" t="s">
        <v>22</v>
      </c>
      <c r="Q300" s="1" t="s">
        <v>22</v>
      </c>
      <c r="R300" s="1">
        <v>1.66926</v>
      </c>
      <c r="S300" s="1">
        <v>0.17410800000000001</v>
      </c>
      <c r="T300" s="1" t="s">
        <v>22</v>
      </c>
      <c r="U300" s="1">
        <v>0.324797</v>
      </c>
      <c r="V300" s="1" t="s">
        <v>23</v>
      </c>
      <c r="W300" s="1">
        <f>ABS(IK_diagnostics_degrees__3[[#This Row],[Column1]]-A299)</f>
        <v>2.8920000000000057E-3</v>
      </c>
      <c r="X300" s="1">
        <f>ABS(IK_diagnostics_degrees__3[[#This Row],[Column2]]-B299)</f>
        <v>9.7999999999998089E-4</v>
      </c>
      <c r="Y300" s="1">
        <f>ABS(IK_diagnostics_degrees__3[[#This Row],[Column3]]-C299)</f>
        <v>0</v>
      </c>
      <c r="Z300" s="1">
        <f>ABS(IK_diagnostics_degrees__3[[#This Row],[Column4]]-D299)</f>
        <v>1.1006799999999997E-3</v>
      </c>
      <c r="AA300" s="1">
        <f>ABS(IK_diagnostics_degrees__3[[#This Row],[Column5]]-E299)</f>
        <v>1.7000000000000348E-4</v>
      </c>
      <c r="AB300" s="1">
        <f>ABS(IK_diagnostics_degrees__3[[#This Row],[Column6]]-F299)</f>
        <v>3.5220000000000251E-3</v>
      </c>
      <c r="AC300" s="1">
        <f>ABS(IK_diagnostics_degrees__3[[#This Row],[Column7]]-G299)</f>
        <v>4.089999999999927E-3</v>
      </c>
      <c r="AD300" s="1">
        <f>ABS(IK_diagnostics_degrees__3[[#This Row],[Column8]]-H299)</f>
        <v>1.6580000000000039E-2</v>
      </c>
      <c r="AE300" s="1">
        <f>ABS(IK_diagnostics_degrees__3[[#This Row],[Column9]]-I299)</f>
        <v>4.3600000000001415E-3</v>
      </c>
      <c r="AF300" s="1">
        <f>ABS(IK_diagnostics_degrees__3[[#This Row],[Column10]]-J299)</f>
        <v>5.1549999999999871E-7</v>
      </c>
      <c r="AG300" s="1">
        <f>ABS(IK_diagnostics_degrees__3[[#This Row],[Column11]]-K299)</f>
        <v>2.0700000000000163E-3</v>
      </c>
      <c r="AH300" s="1">
        <f>ABS(IK_diagnostics_degrees__3[[#This Row],[Column12]]-L299)</f>
        <v>1.2912000000000035E-2</v>
      </c>
      <c r="AI300" s="1">
        <f>ABS(IK_diagnostics_degrees__3[[#This Row],[Column13]]-M299)</f>
        <v>1.3650000000000162E-2</v>
      </c>
      <c r="AJ300" s="1">
        <f>ABS(IK_diagnostics_degrees__3[[#This Row],[Column14]]-N299)</f>
        <v>2.0700000000000163E-3</v>
      </c>
      <c r="AK300" s="1">
        <f>ABS(IK_diagnostics_degrees__3[[#This Row],[Column15]]-O299)</f>
        <v>1.3130000000000086E-2</v>
      </c>
      <c r="AL300" s="1">
        <f>ABS(IK_diagnostics_degrees__3[[#This Row],[Column16]]-P299)</f>
        <v>0</v>
      </c>
      <c r="AM300" s="1">
        <f>ABS(IK_diagnostics_degrees__3[[#This Row],[Column17]]-Q299)</f>
        <v>0</v>
      </c>
      <c r="AN300" s="1">
        <f>ABS(IK_diagnostics_degrees__3[[#This Row],[Column18]]-R299)</f>
        <v>7.6800000000001312E-3</v>
      </c>
      <c r="AO300" s="1">
        <f>ABS(IK_diagnostics_degrees__3[[#This Row],[Column19]]-S299)</f>
        <v>1.5637999999999985E-2</v>
      </c>
      <c r="AP300" s="1">
        <f>ABS(IK_diagnostics_degrees__3[[#This Row],[Column20]]-T299)</f>
        <v>0</v>
      </c>
      <c r="AQ300" s="1">
        <f>ABS(IK_diagnostics_degrees__3[[#This Row],[Column21]]-U299)</f>
        <v>6.971000000000005E-3</v>
      </c>
    </row>
    <row r="301" spans="1:43" x14ac:dyDescent="0.25">
      <c r="A301" s="1" t="s">
        <v>22</v>
      </c>
      <c r="B301" s="1">
        <v>1.5300400000000001</v>
      </c>
      <c r="C301" s="1">
        <v>3.59356E-3</v>
      </c>
      <c r="D301" s="1">
        <v>1.9674299999999999E-2</v>
      </c>
      <c r="E301" s="1">
        <v>1.5096700000000001</v>
      </c>
      <c r="F301" s="1">
        <v>2.4775800000000001E-3</v>
      </c>
      <c r="G301" s="1">
        <v>0.731456</v>
      </c>
      <c r="H301" s="1">
        <v>2.1448499999999999</v>
      </c>
      <c r="I301" s="1">
        <v>1.0332399999999999</v>
      </c>
      <c r="J301" s="1">
        <v>1.6851399999999999E-3</v>
      </c>
      <c r="K301" s="1">
        <v>1.3201099999999999</v>
      </c>
      <c r="L301" s="1">
        <v>8.24743E-2</v>
      </c>
      <c r="M301" s="1">
        <v>0.136018</v>
      </c>
      <c r="N301" s="1" t="s">
        <v>22</v>
      </c>
      <c r="O301" s="1">
        <v>0.66598199999999996</v>
      </c>
      <c r="P301" s="1">
        <v>5.7940099999999996E-3</v>
      </c>
      <c r="Q301" s="1">
        <v>4.87386E-2</v>
      </c>
      <c r="R301" s="1">
        <v>2.0430899999999999</v>
      </c>
      <c r="S301" s="1">
        <v>1.12151E-2</v>
      </c>
      <c r="T301" s="1">
        <v>0.76986900000000003</v>
      </c>
      <c r="U301" s="1">
        <v>1.19939</v>
      </c>
      <c r="V301" s="1" t="s">
        <v>23</v>
      </c>
      <c r="W301" s="1">
        <f>ABS(IK_diagnostics_degrees__3[[#This Row],[Column1]]-A300)</f>
        <v>0.41158499999999998</v>
      </c>
      <c r="X301" s="1">
        <f>ABS(IK_diagnostics_degrees__3[[#This Row],[Column2]]-B300)</f>
        <v>5.9919999999999973E-2</v>
      </c>
      <c r="Y301" s="1">
        <f>ABS(IK_diagnostics_degrees__3[[#This Row],[Column3]]-C300)</f>
        <v>3.59356E-3</v>
      </c>
      <c r="Z301" s="1">
        <f>ABS(IK_diagnostics_degrees__3[[#This Row],[Column4]]-D300)</f>
        <v>9.1534999999999984E-3</v>
      </c>
      <c r="AA301" s="1">
        <f>ABS(IK_diagnostics_degrees__3[[#This Row],[Column5]]-E300)</f>
        <v>7.4040000000000106E-2</v>
      </c>
      <c r="AB301" s="1">
        <f>ABS(IK_diagnostics_degrees__3[[#This Row],[Column6]]-F300)</f>
        <v>0.63952642000000004</v>
      </c>
      <c r="AC301" s="1">
        <f>ABS(IK_diagnostics_degrees__3[[#This Row],[Column7]]-G300)</f>
        <v>0.79220400000000002</v>
      </c>
      <c r="AD301" s="1">
        <f>ABS(IK_diagnostics_degrees__3[[#This Row],[Column8]]-H300)</f>
        <v>0.55696999999999997</v>
      </c>
      <c r="AE301" s="1">
        <f>ABS(IK_diagnostics_degrees__3[[#This Row],[Column9]]-I300)</f>
        <v>0.14841000000000015</v>
      </c>
      <c r="AF301" s="1">
        <f>ABS(IK_diagnostics_degrees__3[[#This Row],[Column10]]-J300)</f>
        <v>1.6460746E-3</v>
      </c>
      <c r="AG301" s="1">
        <f>ABS(IK_diagnostics_degrees__3[[#This Row],[Column11]]-K300)</f>
        <v>0.52097000000000016</v>
      </c>
      <c r="AH301" s="1">
        <f>ABS(IK_diagnostics_degrees__3[[#This Row],[Column12]]-L300)</f>
        <v>0.58017770000000002</v>
      </c>
      <c r="AI301" s="1">
        <f>ABS(IK_diagnostics_degrees__3[[#This Row],[Column13]]-M300)</f>
        <v>1.6582220000000001</v>
      </c>
      <c r="AJ301" s="1">
        <f>ABS(IK_diagnostics_degrees__3[[#This Row],[Column14]]-N300)</f>
        <v>0.54996</v>
      </c>
      <c r="AK301" s="1">
        <f>ABS(IK_diagnostics_degrees__3[[#This Row],[Column15]]-O300)</f>
        <v>0.65982799999999997</v>
      </c>
      <c r="AL301" s="1">
        <f>ABS(IK_diagnostics_degrees__3[[#This Row],[Column16]]-P300)</f>
        <v>5.7940099999999996E-3</v>
      </c>
      <c r="AM301" s="1">
        <f>ABS(IK_diagnostics_degrees__3[[#This Row],[Column17]]-Q300)</f>
        <v>4.87386E-2</v>
      </c>
      <c r="AN301" s="1">
        <f>ABS(IK_diagnostics_degrees__3[[#This Row],[Column18]]-R300)</f>
        <v>0.37382999999999988</v>
      </c>
      <c r="AO301" s="1">
        <f>ABS(IK_diagnostics_degrees__3[[#This Row],[Column19]]-S300)</f>
        <v>0.16289290000000001</v>
      </c>
      <c r="AP301" s="1">
        <f>ABS(IK_diagnostics_degrees__3[[#This Row],[Column20]]-T300)</f>
        <v>0.76986900000000003</v>
      </c>
      <c r="AQ301" s="1">
        <f>ABS(IK_diagnostics_degrees__3[[#This Row],[Column21]]-U300)</f>
        <v>0.87459299999999995</v>
      </c>
    </row>
    <row r="302" spans="1:43" x14ac:dyDescent="0.25">
      <c r="A302" s="1" t="s">
        <v>22</v>
      </c>
      <c r="B302" s="1">
        <v>1.5409200000000001</v>
      </c>
      <c r="C302" s="1">
        <v>6.0469699999999996E-4</v>
      </c>
      <c r="D302" s="2">
        <v>7.7223200000000003E-5</v>
      </c>
      <c r="E302" s="1">
        <v>1.5254300000000001</v>
      </c>
      <c r="F302" s="1" t="s">
        <v>22</v>
      </c>
      <c r="G302" s="1">
        <v>0.64148799999999995</v>
      </c>
      <c r="H302" s="1">
        <v>1.97993</v>
      </c>
      <c r="I302" s="1">
        <v>1.23888</v>
      </c>
      <c r="J302" s="1">
        <v>1.15037E-4</v>
      </c>
      <c r="K302" s="1">
        <v>1.2958000000000001</v>
      </c>
      <c r="L302" s="1">
        <v>0.235536</v>
      </c>
      <c r="M302" s="1">
        <v>1.0878099999999999</v>
      </c>
      <c r="N302" s="1" t="s">
        <v>22</v>
      </c>
      <c r="O302" s="1">
        <v>0.174869</v>
      </c>
      <c r="P302" s="1">
        <v>4.0078299999999997E-2</v>
      </c>
      <c r="Q302" s="1">
        <v>0.64637699999999998</v>
      </c>
      <c r="R302" s="1">
        <v>2.0509400000000002</v>
      </c>
      <c r="S302" s="1" t="s">
        <v>22</v>
      </c>
      <c r="T302" s="1">
        <v>1.19692</v>
      </c>
      <c r="U302" s="1">
        <v>0.73041699999999998</v>
      </c>
      <c r="V302" s="1" t="s">
        <v>23</v>
      </c>
      <c r="W302" s="1">
        <f>ABS(IK_diagnostics_degrees__3[[#This Row],[Column1]]-A301)</f>
        <v>0</v>
      </c>
      <c r="X302" s="1">
        <f>ABS(IK_diagnostics_degrees__3[[#This Row],[Column2]]-B301)</f>
        <v>1.0880000000000001E-2</v>
      </c>
      <c r="Y302" s="1">
        <f>ABS(IK_diagnostics_degrees__3[[#This Row],[Column3]]-C301)</f>
        <v>2.988863E-3</v>
      </c>
      <c r="Z302" s="1">
        <f>ABS(IK_diagnostics_degrees__3[[#This Row],[Column4]]-D301)</f>
        <v>1.9597076799999998E-2</v>
      </c>
      <c r="AA302" s="1">
        <f>ABS(IK_diagnostics_degrees__3[[#This Row],[Column5]]-E301)</f>
        <v>1.5759999999999996E-2</v>
      </c>
      <c r="AB302" s="1">
        <f>ABS(IK_diagnostics_degrees__3[[#This Row],[Column6]]-F301)</f>
        <v>2.4775800000000001E-3</v>
      </c>
      <c r="AC302" s="1">
        <f>ABS(IK_diagnostics_degrees__3[[#This Row],[Column7]]-G301)</f>
        <v>8.9968000000000048E-2</v>
      </c>
      <c r="AD302" s="1">
        <f>ABS(IK_diagnostics_degrees__3[[#This Row],[Column8]]-H301)</f>
        <v>0.16491999999999996</v>
      </c>
      <c r="AE302" s="1">
        <f>ABS(IK_diagnostics_degrees__3[[#This Row],[Column9]]-I301)</f>
        <v>0.20564000000000004</v>
      </c>
      <c r="AF302" s="1">
        <f>ABS(IK_diagnostics_degrees__3[[#This Row],[Column10]]-J301)</f>
        <v>1.570103E-3</v>
      </c>
      <c r="AG302" s="1">
        <f>ABS(IK_diagnostics_degrees__3[[#This Row],[Column11]]-K301)</f>
        <v>2.4309999999999832E-2</v>
      </c>
      <c r="AH302" s="1">
        <f>ABS(IK_diagnostics_degrees__3[[#This Row],[Column12]]-L301)</f>
        <v>0.15306169999999999</v>
      </c>
      <c r="AI302" s="1">
        <f>ABS(IK_diagnostics_degrees__3[[#This Row],[Column13]]-M301)</f>
        <v>0.95179199999999997</v>
      </c>
      <c r="AJ302" s="1">
        <f>ABS(IK_diagnostics_degrees__3[[#This Row],[Column14]]-N301)</f>
        <v>0</v>
      </c>
      <c r="AK302" s="1">
        <f>ABS(IK_diagnostics_degrees__3[[#This Row],[Column15]]-O301)</f>
        <v>0.49111299999999997</v>
      </c>
      <c r="AL302" s="1">
        <f>ABS(IK_diagnostics_degrees__3[[#This Row],[Column16]]-P301)</f>
        <v>3.4284289999999995E-2</v>
      </c>
      <c r="AM302" s="1">
        <f>ABS(IK_diagnostics_degrees__3[[#This Row],[Column17]]-Q301)</f>
        <v>0.59763840000000001</v>
      </c>
      <c r="AN302" s="1">
        <f>ABS(IK_diagnostics_degrees__3[[#This Row],[Column18]]-R301)</f>
        <v>7.8500000000003567E-3</v>
      </c>
      <c r="AO302" s="1">
        <f>ABS(IK_diagnostics_degrees__3[[#This Row],[Column19]]-S301)</f>
        <v>1.12151E-2</v>
      </c>
      <c r="AP302" s="1">
        <f>ABS(IK_diagnostics_degrees__3[[#This Row],[Column20]]-T301)</f>
        <v>0.42705099999999996</v>
      </c>
      <c r="AQ302" s="1">
        <f>ABS(IK_diagnostics_degrees__3[[#This Row],[Column21]]-U301)</f>
        <v>0.46897299999999997</v>
      </c>
    </row>
    <row r="303" spans="1:43" x14ac:dyDescent="0.25">
      <c r="A303" s="1" t="s">
        <v>22</v>
      </c>
      <c r="B303" s="1">
        <v>1.6034999999999999</v>
      </c>
      <c r="C303" s="2">
        <v>2.1362E-5</v>
      </c>
      <c r="D303" s="2">
        <v>3.2464400000000001E-8</v>
      </c>
      <c r="E303" s="1">
        <v>1.5173000000000001</v>
      </c>
      <c r="F303" s="1" t="s">
        <v>22</v>
      </c>
      <c r="G303" s="1">
        <v>0.65685499999999997</v>
      </c>
      <c r="H303" s="1">
        <v>2.1645599999999998</v>
      </c>
      <c r="I303" s="1">
        <v>1.22523</v>
      </c>
      <c r="J303" s="1" t="s">
        <v>22</v>
      </c>
      <c r="K303" s="1">
        <v>1.32345</v>
      </c>
      <c r="L303" s="1">
        <v>1.36623E-2</v>
      </c>
      <c r="M303" s="1">
        <v>1.2798400000000001</v>
      </c>
      <c r="N303" s="1" t="s">
        <v>22</v>
      </c>
      <c r="O303" s="1">
        <v>0.34421099999999999</v>
      </c>
      <c r="P303" s="1">
        <v>6.2170299999999998E-2</v>
      </c>
      <c r="Q303" s="1">
        <v>0.64678899999999995</v>
      </c>
      <c r="R303" s="1">
        <v>2.0397599999999998</v>
      </c>
      <c r="S303" s="1" t="s">
        <v>22</v>
      </c>
      <c r="T303" s="1">
        <v>1.03332</v>
      </c>
      <c r="U303" s="1">
        <v>0.749776</v>
      </c>
      <c r="V303" s="1" t="s">
        <v>23</v>
      </c>
      <c r="W303" s="1">
        <f>ABS(IK_diagnostics_degrees__3[[#This Row],[Column1]]-A302)</f>
        <v>0</v>
      </c>
      <c r="X303" s="1">
        <f>ABS(IK_diagnostics_degrees__3[[#This Row],[Column2]]-B302)</f>
        <v>6.2579999999999858E-2</v>
      </c>
      <c r="Y303" s="1">
        <f>ABS(IK_diagnostics_degrees__3[[#This Row],[Column3]]-C302)</f>
        <v>5.8333499999999993E-4</v>
      </c>
      <c r="Z303" s="1">
        <f>ABS(IK_diagnostics_degrees__3[[#This Row],[Column4]]-D302)</f>
        <v>7.7190735600000005E-5</v>
      </c>
      <c r="AA303" s="1">
        <f>ABS(IK_diagnostics_degrees__3[[#This Row],[Column5]]-E302)</f>
        <v>8.1299999999999706E-3</v>
      </c>
      <c r="AB303" s="1">
        <f>ABS(IK_diagnostics_degrees__3[[#This Row],[Column6]]-F302)</f>
        <v>0</v>
      </c>
      <c r="AC303" s="1">
        <f>ABS(IK_diagnostics_degrees__3[[#This Row],[Column7]]-G302)</f>
        <v>1.536700000000002E-2</v>
      </c>
      <c r="AD303" s="1">
        <f>ABS(IK_diagnostics_degrees__3[[#This Row],[Column8]]-H302)</f>
        <v>0.18462999999999985</v>
      </c>
      <c r="AE303" s="1">
        <f>ABS(IK_diagnostics_degrees__3[[#This Row],[Column9]]-I302)</f>
        <v>1.364999999999994E-2</v>
      </c>
      <c r="AF303" s="1">
        <f>ABS(IK_diagnostics_degrees__3[[#This Row],[Column10]]-J302)</f>
        <v>1.15037E-4</v>
      </c>
      <c r="AG303" s="1">
        <f>ABS(IK_diagnostics_degrees__3[[#This Row],[Column11]]-K302)</f>
        <v>2.7649999999999952E-2</v>
      </c>
      <c r="AH303" s="1">
        <f>ABS(IK_diagnostics_degrees__3[[#This Row],[Column12]]-L302)</f>
        <v>0.22187370000000001</v>
      </c>
      <c r="AI303" s="1">
        <f>ABS(IK_diagnostics_degrees__3[[#This Row],[Column13]]-M302)</f>
        <v>0.19203000000000015</v>
      </c>
      <c r="AJ303" s="1">
        <f>ABS(IK_diagnostics_degrees__3[[#This Row],[Column14]]-N302)</f>
        <v>0</v>
      </c>
      <c r="AK303" s="1">
        <f>ABS(IK_diagnostics_degrees__3[[#This Row],[Column15]]-O302)</f>
        <v>0.16934199999999999</v>
      </c>
      <c r="AL303" s="1">
        <f>ABS(IK_diagnostics_degrees__3[[#This Row],[Column16]]-P302)</f>
        <v>2.2092000000000001E-2</v>
      </c>
      <c r="AM303" s="1">
        <f>ABS(IK_diagnostics_degrees__3[[#This Row],[Column17]]-Q302)</f>
        <v>4.1199999999996795E-4</v>
      </c>
      <c r="AN303" s="1">
        <f>ABS(IK_diagnostics_degrees__3[[#This Row],[Column18]]-R302)</f>
        <v>1.1180000000000412E-2</v>
      </c>
      <c r="AO303" s="1">
        <f>ABS(IK_diagnostics_degrees__3[[#This Row],[Column19]]-S302)</f>
        <v>0</v>
      </c>
      <c r="AP303" s="1">
        <f>ABS(IK_diagnostics_degrees__3[[#This Row],[Column20]]-T302)</f>
        <v>0.16359999999999997</v>
      </c>
      <c r="AQ303" s="1">
        <f>ABS(IK_diagnostics_degrees__3[[#This Row],[Column21]]-U302)</f>
        <v>1.9359000000000015E-2</v>
      </c>
    </row>
    <row r="304" spans="1:43" x14ac:dyDescent="0.25">
      <c r="A304" s="1" t="s">
        <v>22</v>
      </c>
      <c r="B304" s="1">
        <v>1.62294</v>
      </c>
      <c r="C304" s="1" t="s">
        <v>22</v>
      </c>
      <c r="D304" s="2">
        <v>3.00965E-11</v>
      </c>
      <c r="E304" s="1">
        <v>1.4997400000000001</v>
      </c>
      <c r="F304" s="1" t="s">
        <v>22</v>
      </c>
      <c r="G304" s="1">
        <v>0.66652100000000003</v>
      </c>
      <c r="H304" s="1">
        <v>2.1637</v>
      </c>
      <c r="I304" s="1">
        <v>1.2257400000000001</v>
      </c>
      <c r="J304" s="1" t="s">
        <v>22</v>
      </c>
      <c r="K304" s="1">
        <v>1.3375300000000001</v>
      </c>
      <c r="L304" s="1">
        <v>8.9472800000000002E-3</v>
      </c>
      <c r="M304" s="1">
        <v>1.35185</v>
      </c>
      <c r="N304" s="1" t="s">
        <v>22</v>
      </c>
      <c r="O304" s="1">
        <v>0.37797199999999997</v>
      </c>
      <c r="P304" s="1">
        <v>0.102258</v>
      </c>
      <c r="Q304" s="1">
        <v>0.66037400000000002</v>
      </c>
      <c r="R304" s="1">
        <v>2.0387300000000002</v>
      </c>
      <c r="S304" s="1" t="s">
        <v>22</v>
      </c>
      <c r="T304" s="1">
        <v>0.97236800000000001</v>
      </c>
      <c r="U304" s="1">
        <v>0.750807</v>
      </c>
      <c r="V304" s="1" t="s">
        <v>23</v>
      </c>
      <c r="W304" s="1">
        <f>ABS(IK_diagnostics_degrees__3[[#This Row],[Column1]]-A303)</f>
        <v>0</v>
      </c>
      <c r="X304" s="1">
        <f>ABS(IK_diagnostics_degrees__3[[#This Row],[Column2]]-B303)</f>
        <v>1.9440000000000124E-2</v>
      </c>
      <c r="Y304" s="1">
        <f>ABS(IK_diagnostics_degrees__3[[#This Row],[Column3]]-C303)</f>
        <v>2.1362E-5</v>
      </c>
      <c r="Z304" s="1">
        <f>ABS(IK_diagnostics_degrees__3[[#This Row],[Column4]]-D303)</f>
        <v>3.24343035E-8</v>
      </c>
      <c r="AA304" s="1">
        <f>ABS(IK_diagnostics_degrees__3[[#This Row],[Column5]]-E303)</f>
        <v>1.756000000000002E-2</v>
      </c>
      <c r="AB304" s="1">
        <f>ABS(IK_diagnostics_degrees__3[[#This Row],[Column6]]-F303)</f>
        <v>0</v>
      </c>
      <c r="AC304" s="1">
        <f>ABS(IK_diagnostics_degrees__3[[#This Row],[Column7]]-G303)</f>
        <v>9.6660000000000634E-3</v>
      </c>
      <c r="AD304" s="1">
        <f>ABS(IK_diagnostics_degrees__3[[#This Row],[Column8]]-H303)</f>
        <v>8.5999999999986088E-4</v>
      </c>
      <c r="AE304" s="1">
        <f>ABS(IK_diagnostics_degrees__3[[#This Row],[Column9]]-I303)</f>
        <v>5.1000000000001044E-4</v>
      </c>
      <c r="AF304" s="1">
        <f>ABS(IK_diagnostics_degrees__3[[#This Row],[Column10]]-J303)</f>
        <v>0</v>
      </c>
      <c r="AG304" s="1">
        <f>ABS(IK_diagnostics_degrees__3[[#This Row],[Column11]]-K303)</f>
        <v>1.4080000000000092E-2</v>
      </c>
      <c r="AH304" s="1">
        <f>ABS(IK_diagnostics_degrees__3[[#This Row],[Column12]]-L303)</f>
        <v>4.7150200000000003E-3</v>
      </c>
      <c r="AI304" s="1">
        <f>ABS(IK_diagnostics_degrees__3[[#This Row],[Column13]]-M303)</f>
        <v>7.2009999999999907E-2</v>
      </c>
      <c r="AJ304" s="1">
        <f>ABS(IK_diagnostics_degrees__3[[#This Row],[Column14]]-N303)</f>
        <v>0</v>
      </c>
      <c r="AK304" s="1">
        <f>ABS(IK_diagnostics_degrees__3[[#This Row],[Column15]]-O303)</f>
        <v>3.3760999999999985E-2</v>
      </c>
      <c r="AL304" s="1">
        <f>ABS(IK_diagnostics_degrees__3[[#This Row],[Column16]]-P303)</f>
        <v>4.0087700000000004E-2</v>
      </c>
      <c r="AM304" s="1">
        <f>ABS(IK_diagnostics_degrees__3[[#This Row],[Column17]]-Q303)</f>
        <v>1.3585000000000069E-2</v>
      </c>
      <c r="AN304" s="1">
        <f>ABS(IK_diagnostics_degrees__3[[#This Row],[Column18]]-R303)</f>
        <v>1.0299999999996423E-3</v>
      </c>
      <c r="AO304" s="1">
        <f>ABS(IK_diagnostics_degrees__3[[#This Row],[Column19]]-S303)</f>
        <v>0</v>
      </c>
      <c r="AP304" s="1">
        <f>ABS(IK_diagnostics_degrees__3[[#This Row],[Column20]]-T303)</f>
        <v>6.0952000000000006E-2</v>
      </c>
      <c r="AQ304" s="1">
        <f>ABS(IK_diagnostics_degrees__3[[#This Row],[Column21]]-U303)</f>
        <v>1.0310000000000041E-3</v>
      </c>
    </row>
    <row r="305" spans="1:43" x14ac:dyDescent="0.25">
      <c r="A305" s="1" t="s">
        <v>22</v>
      </c>
      <c r="B305" s="1">
        <v>1.23007</v>
      </c>
      <c r="C305" s="1" t="s">
        <v>22</v>
      </c>
      <c r="D305" s="1" t="s">
        <v>22</v>
      </c>
      <c r="E305" s="1">
        <v>1.16462</v>
      </c>
      <c r="F305" s="1">
        <v>8.4865299999999999E-4</v>
      </c>
      <c r="G305" s="1">
        <v>0.88801200000000002</v>
      </c>
      <c r="H305" s="1">
        <v>1.43076</v>
      </c>
      <c r="I305" s="1">
        <v>0.53104799999999996</v>
      </c>
      <c r="J305" s="1">
        <v>0.40184900000000001</v>
      </c>
      <c r="K305" s="1">
        <v>0.39774999999999999</v>
      </c>
      <c r="L305" s="1">
        <v>1.34707</v>
      </c>
      <c r="M305" s="1">
        <v>0.194883</v>
      </c>
      <c r="N305" s="1">
        <v>1.2725599999999999</v>
      </c>
      <c r="O305" s="1">
        <v>4.6722899999999998E-2</v>
      </c>
      <c r="P305" s="1">
        <v>6.0662500000000001E-2</v>
      </c>
      <c r="Q305" s="1" t="s">
        <v>22</v>
      </c>
      <c r="R305" s="1">
        <v>2.1531199999999999</v>
      </c>
      <c r="S305" s="1" t="s">
        <v>22</v>
      </c>
      <c r="T305" s="1" t="s">
        <v>22</v>
      </c>
      <c r="U305" s="1">
        <v>1.6903999999999999</v>
      </c>
      <c r="V305" s="1" t="s">
        <v>23</v>
      </c>
      <c r="W305" s="1">
        <f>ABS(IK_diagnostics_degrees__3[[#This Row],[Column1]]-A304)</f>
        <v>0</v>
      </c>
      <c r="X305" s="1">
        <f>ABS(IK_diagnostics_degrees__3[[#This Row],[Column2]]-B304)</f>
        <v>0.39287000000000005</v>
      </c>
      <c r="Y305" s="1">
        <f>ABS(IK_diagnostics_degrees__3[[#This Row],[Column3]]-C304)</f>
        <v>0</v>
      </c>
      <c r="Z305" s="1">
        <f>ABS(IK_diagnostics_degrees__3[[#This Row],[Column4]]-D304)</f>
        <v>3.00965E-11</v>
      </c>
      <c r="AA305" s="1">
        <f>ABS(IK_diagnostics_degrees__3[[#This Row],[Column5]]-E304)</f>
        <v>0.33512000000000008</v>
      </c>
      <c r="AB305" s="1">
        <f>ABS(IK_diagnostics_degrees__3[[#This Row],[Column6]]-F304)</f>
        <v>8.4865299999999999E-4</v>
      </c>
      <c r="AC305" s="1">
        <f>ABS(IK_diagnostics_degrees__3[[#This Row],[Column7]]-G304)</f>
        <v>0.22149099999999999</v>
      </c>
      <c r="AD305" s="1">
        <f>ABS(IK_diagnostics_degrees__3[[#This Row],[Column8]]-H304)</f>
        <v>0.73293999999999992</v>
      </c>
      <c r="AE305" s="1">
        <f>ABS(IK_diagnostics_degrees__3[[#This Row],[Column9]]-I304)</f>
        <v>0.69469200000000009</v>
      </c>
      <c r="AF305" s="1">
        <f>ABS(IK_diagnostics_degrees__3[[#This Row],[Column10]]-J304)</f>
        <v>0.40184900000000001</v>
      </c>
      <c r="AG305" s="1">
        <f>ABS(IK_diagnostics_degrees__3[[#This Row],[Column11]]-K304)</f>
        <v>0.93978000000000006</v>
      </c>
      <c r="AH305" s="1">
        <f>ABS(IK_diagnostics_degrees__3[[#This Row],[Column12]]-L304)</f>
        <v>1.3381227200000001</v>
      </c>
      <c r="AI305" s="1">
        <f>ABS(IK_diagnostics_degrees__3[[#This Row],[Column13]]-M304)</f>
        <v>1.1569670000000001</v>
      </c>
      <c r="AJ305" s="1">
        <f>ABS(IK_diagnostics_degrees__3[[#This Row],[Column14]]-N304)</f>
        <v>1.2725599999999999</v>
      </c>
      <c r="AK305" s="1">
        <f>ABS(IK_diagnostics_degrees__3[[#This Row],[Column15]]-O304)</f>
        <v>0.33124909999999996</v>
      </c>
      <c r="AL305" s="1">
        <f>ABS(IK_diagnostics_degrees__3[[#This Row],[Column16]]-P304)</f>
        <v>4.1595500000000001E-2</v>
      </c>
      <c r="AM305" s="1">
        <f>ABS(IK_diagnostics_degrees__3[[#This Row],[Column17]]-Q304)</f>
        <v>0.66037400000000002</v>
      </c>
      <c r="AN305" s="1">
        <f>ABS(IK_diagnostics_degrees__3[[#This Row],[Column18]]-R304)</f>
        <v>0.11438999999999977</v>
      </c>
      <c r="AO305" s="1">
        <f>ABS(IK_diagnostics_degrees__3[[#This Row],[Column19]]-S304)</f>
        <v>0</v>
      </c>
      <c r="AP305" s="1">
        <f>ABS(IK_diagnostics_degrees__3[[#This Row],[Column20]]-T304)</f>
        <v>0.97236800000000001</v>
      </c>
      <c r="AQ305" s="1">
        <f>ABS(IK_diagnostics_degrees__3[[#This Row],[Column21]]-U304)</f>
        <v>0.9395929999999999</v>
      </c>
    </row>
    <row r="306" spans="1:43" x14ac:dyDescent="0.25">
      <c r="A306" s="1">
        <v>1.49891E-2</v>
      </c>
      <c r="B306" s="1">
        <v>1.0628200000000001</v>
      </c>
      <c r="C306" s="1" t="s">
        <v>22</v>
      </c>
      <c r="D306" s="1" t="s">
        <v>22</v>
      </c>
      <c r="E306" s="1">
        <v>1.25525</v>
      </c>
      <c r="F306" s="2">
        <v>5.6734700000000004E-6</v>
      </c>
      <c r="G306" s="1">
        <v>0.83783799999999997</v>
      </c>
      <c r="H306" s="1">
        <v>1.2008399999999999</v>
      </c>
      <c r="I306" s="1">
        <v>0.51736099999999996</v>
      </c>
      <c r="J306" s="1">
        <v>0.46706599999999998</v>
      </c>
      <c r="K306" s="1">
        <v>0.30386099999999999</v>
      </c>
      <c r="L306" s="1">
        <v>1.6160699999999999</v>
      </c>
      <c r="M306" s="1" t="s">
        <v>22</v>
      </c>
      <c r="N306" s="1">
        <v>1.075</v>
      </c>
      <c r="O306" s="1">
        <v>0.105335</v>
      </c>
      <c r="P306" s="1">
        <v>1.2802500000000001</v>
      </c>
      <c r="Q306" s="1">
        <v>0.43942700000000001</v>
      </c>
      <c r="R306" s="1">
        <v>2.2704399999999998</v>
      </c>
      <c r="S306" s="1" t="s">
        <v>22</v>
      </c>
      <c r="T306" s="1" t="s">
        <v>22</v>
      </c>
      <c r="U306" s="1">
        <v>1.66378</v>
      </c>
      <c r="V306" s="1" t="s">
        <v>23</v>
      </c>
      <c r="W306" s="1">
        <f>ABS(IK_diagnostics_degrees__3[[#This Row],[Column1]]-A305)</f>
        <v>1.49891E-2</v>
      </c>
      <c r="X306" s="1">
        <f>ABS(IK_diagnostics_degrees__3[[#This Row],[Column2]]-B305)</f>
        <v>0.1672499999999999</v>
      </c>
      <c r="Y306" s="1">
        <f>ABS(IK_diagnostics_degrees__3[[#This Row],[Column3]]-C305)</f>
        <v>0</v>
      </c>
      <c r="Z306" s="1">
        <f>ABS(IK_diagnostics_degrees__3[[#This Row],[Column4]]-D305)</f>
        <v>0</v>
      </c>
      <c r="AA306" s="1">
        <f>ABS(IK_diagnostics_degrees__3[[#This Row],[Column5]]-E305)</f>
        <v>9.0629999999999988E-2</v>
      </c>
      <c r="AB306" s="1">
        <f>ABS(IK_diagnostics_degrees__3[[#This Row],[Column6]]-F305)</f>
        <v>8.4297953000000004E-4</v>
      </c>
      <c r="AC306" s="1">
        <f>ABS(IK_diagnostics_degrees__3[[#This Row],[Column7]]-G305)</f>
        <v>5.0174000000000052E-2</v>
      </c>
      <c r="AD306" s="1">
        <f>ABS(IK_diagnostics_degrees__3[[#This Row],[Column8]]-H305)</f>
        <v>0.22992000000000012</v>
      </c>
      <c r="AE306" s="1">
        <f>ABS(IK_diagnostics_degrees__3[[#This Row],[Column9]]-I305)</f>
        <v>1.3687000000000005E-2</v>
      </c>
      <c r="AF306" s="1">
        <f>ABS(IK_diagnostics_degrees__3[[#This Row],[Column10]]-J305)</f>
        <v>6.5216999999999969E-2</v>
      </c>
      <c r="AG306" s="1">
        <f>ABS(IK_diagnostics_degrees__3[[#This Row],[Column11]]-K305)</f>
        <v>9.3889E-2</v>
      </c>
      <c r="AH306" s="1">
        <f>ABS(IK_diagnostics_degrees__3[[#This Row],[Column12]]-L305)</f>
        <v>0.26899999999999991</v>
      </c>
      <c r="AI306" s="1">
        <f>ABS(IK_diagnostics_degrees__3[[#This Row],[Column13]]-M305)</f>
        <v>0.194883</v>
      </c>
      <c r="AJ306" s="1">
        <f>ABS(IK_diagnostics_degrees__3[[#This Row],[Column14]]-N305)</f>
        <v>0.19755999999999996</v>
      </c>
      <c r="AK306" s="1">
        <f>ABS(IK_diagnostics_degrees__3[[#This Row],[Column15]]-O305)</f>
        <v>5.86121E-2</v>
      </c>
      <c r="AL306" s="1">
        <f>ABS(IK_diagnostics_degrees__3[[#This Row],[Column16]]-P305)</f>
        <v>1.2195875</v>
      </c>
      <c r="AM306" s="1">
        <f>ABS(IK_diagnostics_degrees__3[[#This Row],[Column17]]-Q305)</f>
        <v>0.43942700000000001</v>
      </c>
      <c r="AN306" s="1">
        <f>ABS(IK_diagnostics_degrees__3[[#This Row],[Column18]]-R305)</f>
        <v>0.11731999999999987</v>
      </c>
      <c r="AO306" s="1">
        <f>ABS(IK_diagnostics_degrees__3[[#This Row],[Column19]]-S305)</f>
        <v>0</v>
      </c>
      <c r="AP306" s="1">
        <f>ABS(IK_diagnostics_degrees__3[[#This Row],[Column20]]-T305)</f>
        <v>0</v>
      </c>
      <c r="AQ306" s="1">
        <f>ABS(IK_diagnostics_degrees__3[[#This Row],[Column21]]-U305)</f>
        <v>2.6619999999999866E-2</v>
      </c>
    </row>
    <row r="307" spans="1:43" x14ac:dyDescent="0.25">
      <c r="A307" s="1">
        <v>3.5808800000000002E-2</v>
      </c>
      <c r="B307" s="1">
        <v>1.0951599999999999</v>
      </c>
      <c r="C307" s="2">
        <v>8.9454099999999995E-5</v>
      </c>
      <c r="D307" s="1">
        <v>1.06435E-2</v>
      </c>
      <c r="E307" s="1">
        <v>1.1394200000000001</v>
      </c>
      <c r="F307" s="2">
        <v>1.6634199999999999E-6</v>
      </c>
      <c r="G307" s="1">
        <v>0.88254900000000003</v>
      </c>
      <c r="H307" s="1">
        <v>0.98765199999999997</v>
      </c>
      <c r="I307" s="1">
        <v>0.52491200000000005</v>
      </c>
      <c r="J307" s="1">
        <v>0.78652599999999995</v>
      </c>
      <c r="K307" s="1">
        <v>0.21454000000000001</v>
      </c>
      <c r="L307" s="1">
        <v>1.6086400000000001</v>
      </c>
      <c r="M307" s="1" t="s">
        <v>22</v>
      </c>
      <c r="N307" s="1">
        <v>1.5224200000000001</v>
      </c>
      <c r="O307" s="1">
        <v>5.4094400000000001E-2</v>
      </c>
      <c r="P307" s="1">
        <v>1.3440300000000001</v>
      </c>
      <c r="Q307" s="1">
        <v>0.41899900000000001</v>
      </c>
      <c r="R307" s="1">
        <v>2.6445500000000002</v>
      </c>
      <c r="S307" s="1">
        <v>3.8682899999999999E-2</v>
      </c>
      <c r="T307" s="1" t="s">
        <v>22</v>
      </c>
      <c r="U307" s="1">
        <v>1.6791799999999999</v>
      </c>
      <c r="V307" s="1" t="s">
        <v>23</v>
      </c>
      <c r="W307" s="1">
        <f>ABS(IK_diagnostics_degrees__3[[#This Row],[Column1]]-A306)</f>
        <v>2.0819700000000003E-2</v>
      </c>
      <c r="X307" s="1">
        <f>ABS(IK_diagnostics_degrees__3[[#This Row],[Column2]]-B306)</f>
        <v>3.2339999999999813E-2</v>
      </c>
      <c r="Y307" s="1">
        <f>ABS(IK_diagnostics_degrees__3[[#This Row],[Column3]]-C306)</f>
        <v>8.9454099999999995E-5</v>
      </c>
      <c r="Z307" s="1">
        <f>ABS(IK_diagnostics_degrees__3[[#This Row],[Column4]]-D306)</f>
        <v>1.06435E-2</v>
      </c>
      <c r="AA307" s="1">
        <f>ABS(IK_diagnostics_degrees__3[[#This Row],[Column5]]-E306)</f>
        <v>0.11582999999999988</v>
      </c>
      <c r="AB307" s="1">
        <f>ABS(IK_diagnostics_degrees__3[[#This Row],[Column6]]-F306)</f>
        <v>4.0100500000000007E-6</v>
      </c>
      <c r="AC307" s="1">
        <f>ABS(IK_diagnostics_degrees__3[[#This Row],[Column7]]-G306)</f>
        <v>4.4711000000000056E-2</v>
      </c>
      <c r="AD307" s="1">
        <f>ABS(IK_diagnostics_degrees__3[[#This Row],[Column8]]-H306)</f>
        <v>0.21318799999999993</v>
      </c>
      <c r="AE307" s="1">
        <f>ABS(IK_diagnostics_degrees__3[[#This Row],[Column9]]-I306)</f>
        <v>7.5510000000000854E-3</v>
      </c>
      <c r="AF307" s="1">
        <f>ABS(IK_diagnostics_degrees__3[[#This Row],[Column10]]-J306)</f>
        <v>0.31945999999999997</v>
      </c>
      <c r="AG307" s="1">
        <f>ABS(IK_diagnostics_degrees__3[[#This Row],[Column11]]-K306)</f>
        <v>8.9320999999999984E-2</v>
      </c>
      <c r="AH307" s="1">
        <f>ABS(IK_diagnostics_degrees__3[[#This Row],[Column12]]-L306)</f>
        <v>7.4299999999998256E-3</v>
      </c>
      <c r="AI307" s="1">
        <f>ABS(IK_diagnostics_degrees__3[[#This Row],[Column13]]-M306)</f>
        <v>0</v>
      </c>
      <c r="AJ307" s="1">
        <f>ABS(IK_diagnostics_degrees__3[[#This Row],[Column14]]-N306)</f>
        <v>0.44742000000000015</v>
      </c>
      <c r="AK307" s="1">
        <f>ABS(IK_diagnostics_degrees__3[[#This Row],[Column15]]-O306)</f>
        <v>5.1240599999999997E-2</v>
      </c>
      <c r="AL307" s="1">
        <f>ABS(IK_diagnostics_degrees__3[[#This Row],[Column16]]-P306)</f>
        <v>6.3779999999999948E-2</v>
      </c>
      <c r="AM307" s="1">
        <f>ABS(IK_diagnostics_degrees__3[[#This Row],[Column17]]-Q306)</f>
        <v>2.0428000000000002E-2</v>
      </c>
      <c r="AN307" s="1">
        <f>ABS(IK_diagnostics_degrees__3[[#This Row],[Column18]]-R306)</f>
        <v>0.37411000000000039</v>
      </c>
      <c r="AO307" s="1">
        <f>ABS(IK_diagnostics_degrees__3[[#This Row],[Column19]]-S306)</f>
        <v>3.8682899999999999E-2</v>
      </c>
      <c r="AP307" s="1">
        <f>ABS(IK_diagnostics_degrees__3[[#This Row],[Column20]]-T306)</f>
        <v>0</v>
      </c>
      <c r="AQ307" s="1">
        <f>ABS(IK_diagnostics_degrees__3[[#This Row],[Column21]]-U306)</f>
        <v>1.5399999999999858E-2</v>
      </c>
    </row>
    <row r="308" spans="1:43" x14ac:dyDescent="0.25">
      <c r="A308" s="1">
        <v>2.4694299999999999E-2</v>
      </c>
      <c r="B308" s="1">
        <v>1.1202099999999999</v>
      </c>
      <c r="C308" s="1" t="s">
        <v>22</v>
      </c>
      <c r="D308" s="1">
        <v>6.1280599999999998E-2</v>
      </c>
      <c r="E308" s="1">
        <v>1.2315400000000001</v>
      </c>
      <c r="F308" s="1" t="s">
        <v>22</v>
      </c>
      <c r="G308" s="1">
        <v>1.0244200000000001</v>
      </c>
      <c r="H308" s="1">
        <v>0.46761999999999998</v>
      </c>
      <c r="I308" s="1">
        <v>0.581681</v>
      </c>
      <c r="J308" s="1">
        <v>0.76151000000000002</v>
      </c>
      <c r="K308" s="1">
        <v>0.28471000000000002</v>
      </c>
      <c r="L308" s="1">
        <v>1.11866</v>
      </c>
      <c r="M308" s="1">
        <v>8.3178100000000005E-2</v>
      </c>
      <c r="N308" s="1">
        <v>1.6600299999999999</v>
      </c>
      <c r="O308" s="1">
        <v>0.15149799999999999</v>
      </c>
      <c r="P308" s="1">
        <v>1.21055</v>
      </c>
      <c r="Q308" s="1">
        <v>0.36975400000000003</v>
      </c>
      <c r="R308" s="1">
        <v>3.1332399999999998</v>
      </c>
      <c r="S308" s="1">
        <v>2.85458E-2</v>
      </c>
      <c r="T308" s="1" t="s">
        <v>22</v>
      </c>
      <c r="U308" s="1">
        <v>2.13313</v>
      </c>
      <c r="V308" s="1" t="s">
        <v>23</v>
      </c>
      <c r="W308" s="1">
        <f>ABS(IK_diagnostics_degrees__3[[#This Row],[Column1]]-A307)</f>
        <v>1.1114500000000003E-2</v>
      </c>
      <c r="X308" s="1">
        <f>ABS(IK_diagnostics_degrees__3[[#This Row],[Column2]]-B307)</f>
        <v>2.5050000000000017E-2</v>
      </c>
      <c r="Y308" s="1">
        <f>ABS(IK_diagnostics_degrees__3[[#This Row],[Column3]]-C307)</f>
        <v>8.9454099999999995E-5</v>
      </c>
      <c r="Z308" s="1">
        <f>ABS(IK_diagnostics_degrees__3[[#This Row],[Column4]]-D307)</f>
        <v>5.0637099999999997E-2</v>
      </c>
      <c r="AA308" s="1">
        <f>ABS(IK_diagnostics_degrees__3[[#This Row],[Column5]]-E307)</f>
        <v>9.211999999999998E-2</v>
      </c>
      <c r="AB308" s="1">
        <f>ABS(IK_diagnostics_degrees__3[[#This Row],[Column6]]-F307)</f>
        <v>1.6634199999999999E-6</v>
      </c>
      <c r="AC308" s="1">
        <f>ABS(IK_diagnostics_degrees__3[[#This Row],[Column7]]-G307)</f>
        <v>0.14187100000000008</v>
      </c>
      <c r="AD308" s="1">
        <f>ABS(IK_diagnostics_degrees__3[[#This Row],[Column8]]-H307)</f>
        <v>0.52003200000000005</v>
      </c>
      <c r="AE308" s="1">
        <f>ABS(IK_diagnostics_degrees__3[[#This Row],[Column9]]-I307)</f>
        <v>5.6768999999999958E-2</v>
      </c>
      <c r="AF308" s="1">
        <f>ABS(IK_diagnostics_degrees__3[[#This Row],[Column10]]-J307)</f>
        <v>2.5015999999999927E-2</v>
      </c>
      <c r="AG308" s="1">
        <f>ABS(IK_diagnostics_degrees__3[[#This Row],[Column11]]-K307)</f>
        <v>7.017000000000001E-2</v>
      </c>
      <c r="AH308" s="1">
        <f>ABS(IK_diagnostics_degrees__3[[#This Row],[Column12]]-L307)</f>
        <v>0.48998000000000008</v>
      </c>
      <c r="AI308" s="1">
        <f>ABS(IK_diagnostics_degrees__3[[#This Row],[Column13]]-M307)</f>
        <v>8.3178100000000005E-2</v>
      </c>
      <c r="AJ308" s="1">
        <f>ABS(IK_diagnostics_degrees__3[[#This Row],[Column14]]-N307)</f>
        <v>0.13760999999999979</v>
      </c>
      <c r="AK308" s="1">
        <f>ABS(IK_diagnostics_degrees__3[[#This Row],[Column15]]-O307)</f>
        <v>9.7403599999999993E-2</v>
      </c>
      <c r="AL308" s="1">
        <f>ABS(IK_diagnostics_degrees__3[[#This Row],[Column16]]-P307)</f>
        <v>0.13348000000000004</v>
      </c>
      <c r="AM308" s="1">
        <f>ABS(IK_diagnostics_degrees__3[[#This Row],[Column17]]-Q307)</f>
        <v>4.9244999999999983E-2</v>
      </c>
      <c r="AN308" s="1">
        <f>ABS(IK_diagnostics_degrees__3[[#This Row],[Column18]]-R307)</f>
        <v>0.48868999999999962</v>
      </c>
      <c r="AO308" s="1">
        <f>ABS(IK_diagnostics_degrees__3[[#This Row],[Column19]]-S307)</f>
        <v>1.01371E-2</v>
      </c>
      <c r="AP308" s="1">
        <f>ABS(IK_diagnostics_degrees__3[[#This Row],[Column20]]-T307)</f>
        <v>0</v>
      </c>
      <c r="AQ308" s="1">
        <f>ABS(IK_diagnostics_degrees__3[[#This Row],[Column21]]-U307)</f>
        <v>0.45395000000000008</v>
      </c>
    </row>
    <row r="309" spans="1:43" x14ac:dyDescent="0.25">
      <c r="A309" s="1">
        <v>1.9877700000000002E-2</v>
      </c>
      <c r="B309" s="1">
        <v>1.6227100000000001</v>
      </c>
      <c r="C309" s="1" t="s">
        <v>22</v>
      </c>
      <c r="D309" s="1">
        <v>8.4183499999999998E-4</v>
      </c>
      <c r="E309" s="1">
        <v>1.55263</v>
      </c>
      <c r="F309" s="1" t="s">
        <v>22</v>
      </c>
      <c r="G309" s="1">
        <v>0.83589000000000002</v>
      </c>
      <c r="H309" s="1">
        <v>2.0475400000000001</v>
      </c>
      <c r="I309" s="1">
        <v>0.83443299999999998</v>
      </c>
      <c r="J309" s="1">
        <v>2.8213100000000001E-2</v>
      </c>
      <c r="K309" s="1">
        <v>1.24882</v>
      </c>
      <c r="L309" s="1">
        <v>0.36638300000000001</v>
      </c>
      <c r="M309" s="1">
        <v>0.39263300000000001</v>
      </c>
      <c r="N309" s="1" t="s">
        <v>22</v>
      </c>
      <c r="O309" s="1" t="s">
        <v>22</v>
      </c>
      <c r="P309" s="1" t="s">
        <v>22</v>
      </c>
      <c r="Q309" s="1">
        <v>0.20704900000000001</v>
      </c>
      <c r="R309" s="1">
        <v>1.52121</v>
      </c>
      <c r="S309" s="1">
        <v>1.45075E-2</v>
      </c>
      <c r="T309" s="1">
        <v>1.0463</v>
      </c>
      <c r="U309" s="1">
        <v>0.41492200000000001</v>
      </c>
      <c r="V309" s="1" t="s">
        <v>23</v>
      </c>
      <c r="W309" s="1">
        <f>ABS(IK_diagnostics_degrees__3[[#This Row],[Column1]]-A308)</f>
        <v>4.8165999999999973E-3</v>
      </c>
      <c r="X309" s="1">
        <f>ABS(IK_diagnostics_degrees__3[[#This Row],[Column2]]-B308)</f>
        <v>0.50250000000000017</v>
      </c>
      <c r="Y309" s="1">
        <f>ABS(IK_diagnostics_degrees__3[[#This Row],[Column3]]-C308)</f>
        <v>0</v>
      </c>
      <c r="Z309" s="1">
        <f>ABS(IK_diagnostics_degrees__3[[#This Row],[Column4]]-D308)</f>
        <v>6.0438764999999998E-2</v>
      </c>
      <c r="AA309" s="1">
        <f>ABS(IK_diagnostics_degrees__3[[#This Row],[Column5]]-E308)</f>
        <v>0.32108999999999988</v>
      </c>
      <c r="AB309" s="1">
        <f>ABS(IK_diagnostics_degrees__3[[#This Row],[Column6]]-F308)</f>
        <v>0</v>
      </c>
      <c r="AC309" s="1">
        <f>ABS(IK_diagnostics_degrees__3[[#This Row],[Column7]]-G308)</f>
        <v>0.18853000000000009</v>
      </c>
      <c r="AD309" s="1">
        <f>ABS(IK_diagnostics_degrees__3[[#This Row],[Column8]]-H308)</f>
        <v>1.5799200000000002</v>
      </c>
      <c r="AE309" s="1">
        <f>ABS(IK_diagnostics_degrees__3[[#This Row],[Column9]]-I308)</f>
        <v>0.25275199999999998</v>
      </c>
      <c r="AF309" s="1">
        <f>ABS(IK_diagnostics_degrees__3[[#This Row],[Column10]]-J308)</f>
        <v>0.73329690000000003</v>
      </c>
      <c r="AG309" s="1">
        <f>ABS(IK_diagnostics_degrees__3[[#This Row],[Column11]]-K308)</f>
        <v>0.96411000000000002</v>
      </c>
      <c r="AH309" s="1">
        <f>ABS(IK_diagnostics_degrees__3[[#This Row],[Column12]]-L308)</f>
        <v>0.75227699999999997</v>
      </c>
      <c r="AI309" s="1">
        <f>ABS(IK_diagnostics_degrees__3[[#This Row],[Column13]]-M308)</f>
        <v>0.30945489999999998</v>
      </c>
      <c r="AJ309" s="1">
        <f>ABS(IK_diagnostics_degrees__3[[#This Row],[Column14]]-N308)</f>
        <v>1.6600299999999999</v>
      </c>
      <c r="AK309" s="1">
        <f>ABS(IK_diagnostics_degrees__3[[#This Row],[Column15]]-O308)</f>
        <v>0.15149799999999999</v>
      </c>
      <c r="AL309" s="1">
        <f>ABS(IK_diagnostics_degrees__3[[#This Row],[Column16]]-P308)</f>
        <v>1.21055</v>
      </c>
      <c r="AM309" s="1">
        <f>ABS(IK_diagnostics_degrees__3[[#This Row],[Column17]]-Q308)</f>
        <v>0.16270500000000002</v>
      </c>
      <c r="AN309" s="1">
        <f>ABS(IK_diagnostics_degrees__3[[#This Row],[Column18]]-R308)</f>
        <v>1.6120299999999999</v>
      </c>
      <c r="AO309" s="1">
        <f>ABS(IK_diagnostics_degrees__3[[#This Row],[Column19]]-S308)</f>
        <v>1.40383E-2</v>
      </c>
      <c r="AP309" s="1">
        <f>ABS(IK_diagnostics_degrees__3[[#This Row],[Column20]]-T308)</f>
        <v>1.0463</v>
      </c>
      <c r="AQ309" s="1">
        <f>ABS(IK_diagnostics_degrees__3[[#This Row],[Column21]]-U308)</f>
        <v>1.718208</v>
      </c>
    </row>
    <row r="310" spans="1:43" x14ac:dyDescent="0.25">
      <c r="A310" s="1" t="s">
        <v>22</v>
      </c>
      <c r="B310" s="1">
        <v>1.63757</v>
      </c>
      <c r="C310" s="1" t="s">
        <v>22</v>
      </c>
      <c r="D310" s="1" t="s">
        <v>22</v>
      </c>
      <c r="E310" s="1">
        <v>1.44547</v>
      </c>
      <c r="F310" s="1" t="s">
        <v>22</v>
      </c>
      <c r="G310" s="1">
        <v>0.86962899999999999</v>
      </c>
      <c r="H310" s="1">
        <v>2.0697299999999998</v>
      </c>
      <c r="I310" s="1">
        <v>0.83979499999999996</v>
      </c>
      <c r="J310" s="1">
        <v>4.25105E-2</v>
      </c>
      <c r="K310" s="1">
        <v>1.1632499999999999</v>
      </c>
      <c r="L310" s="1">
        <v>0.37288900000000003</v>
      </c>
      <c r="M310" s="1">
        <v>0.43296699999999999</v>
      </c>
      <c r="N310" s="1" t="s">
        <v>22</v>
      </c>
      <c r="O310" s="1" t="s">
        <v>22</v>
      </c>
      <c r="P310" s="1">
        <v>8.5305300000000001E-2</v>
      </c>
      <c r="Q310" s="1">
        <v>0.21712799999999999</v>
      </c>
      <c r="R310" s="1">
        <v>1.75163</v>
      </c>
      <c r="S310" s="1">
        <v>4.5236E-3</v>
      </c>
      <c r="T310" s="1">
        <v>1.1731100000000001</v>
      </c>
      <c r="U310" s="1">
        <v>0.48646099999999998</v>
      </c>
      <c r="V310" s="1" t="s">
        <v>23</v>
      </c>
      <c r="W310" s="1">
        <f>ABS(IK_diagnostics_degrees__3[[#This Row],[Column1]]-A309)</f>
        <v>1.9877700000000002E-2</v>
      </c>
      <c r="X310" s="1">
        <f>ABS(IK_diagnostics_degrees__3[[#This Row],[Column2]]-B309)</f>
        <v>1.4859999999999873E-2</v>
      </c>
      <c r="Y310" s="1">
        <f>ABS(IK_diagnostics_degrees__3[[#This Row],[Column3]]-C309)</f>
        <v>0</v>
      </c>
      <c r="Z310" s="1">
        <f>ABS(IK_diagnostics_degrees__3[[#This Row],[Column4]]-D309)</f>
        <v>8.4183499999999998E-4</v>
      </c>
      <c r="AA310" s="1">
        <f>ABS(IK_diagnostics_degrees__3[[#This Row],[Column5]]-E309)</f>
        <v>0.10715999999999992</v>
      </c>
      <c r="AB310" s="1">
        <f>ABS(IK_diagnostics_degrees__3[[#This Row],[Column6]]-F309)</f>
        <v>0</v>
      </c>
      <c r="AC310" s="1">
        <f>ABS(IK_diagnostics_degrees__3[[#This Row],[Column7]]-G309)</f>
        <v>3.3738999999999963E-2</v>
      </c>
      <c r="AD310" s="1">
        <f>ABS(IK_diagnostics_degrees__3[[#This Row],[Column8]]-H309)</f>
        <v>2.218999999999971E-2</v>
      </c>
      <c r="AE310" s="1">
        <f>ABS(IK_diagnostics_degrees__3[[#This Row],[Column9]]-I309)</f>
        <v>5.3619999999999779E-3</v>
      </c>
      <c r="AF310" s="1">
        <f>ABS(IK_diagnostics_degrees__3[[#This Row],[Column10]]-J309)</f>
        <v>1.4297399999999998E-2</v>
      </c>
      <c r="AG310" s="1">
        <f>ABS(IK_diagnostics_degrees__3[[#This Row],[Column11]]-K309)</f>
        <v>8.5570000000000146E-2</v>
      </c>
      <c r="AH310" s="1">
        <f>ABS(IK_diagnostics_degrees__3[[#This Row],[Column12]]-L309)</f>
        <v>6.5060000000000118E-3</v>
      </c>
      <c r="AI310" s="1">
        <f>ABS(IK_diagnostics_degrees__3[[#This Row],[Column13]]-M309)</f>
        <v>4.0333999999999981E-2</v>
      </c>
      <c r="AJ310" s="1">
        <f>ABS(IK_diagnostics_degrees__3[[#This Row],[Column14]]-N309)</f>
        <v>0</v>
      </c>
      <c r="AK310" s="1">
        <f>ABS(IK_diagnostics_degrees__3[[#This Row],[Column15]]-O309)</f>
        <v>0</v>
      </c>
      <c r="AL310" s="1">
        <f>ABS(IK_diagnostics_degrees__3[[#This Row],[Column16]]-P309)</f>
        <v>8.5305300000000001E-2</v>
      </c>
      <c r="AM310" s="1">
        <f>ABS(IK_diagnostics_degrees__3[[#This Row],[Column17]]-Q309)</f>
        <v>1.0078999999999977E-2</v>
      </c>
      <c r="AN310" s="1">
        <f>ABS(IK_diagnostics_degrees__3[[#This Row],[Column18]]-R309)</f>
        <v>0.23042000000000007</v>
      </c>
      <c r="AO310" s="1">
        <f>ABS(IK_diagnostics_degrees__3[[#This Row],[Column19]]-S309)</f>
        <v>9.9839000000000004E-3</v>
      </c>
      <c r="AP310" s="1">
        <f>ABS(IK_diagnostics_degrees__3[[#This Row],[Column20]]-T309)</f>
        <v>0.12681000000000009</v>
      </c>
      <c r="AQ310" s="1">
        <f>ABS(IK_diagnostics_degrees__3[[#This Row],[Column21]]-U309)</f>
        <v>7.1538999999999964E-2</v>
      </c>
    </row>
    <row r="311" spans="1:43" x14ac:dyDescent="0.25">
      <c r="A311" s="1" t="s">
        <v>22</v>
      </c>
      <c r="B311" s="1">
        <v>1.6968700000000001</v>
      </c>
      <c r="C311" s="1" t="s">
        <v>22</v>
      </c>
      <c r="D311" s="1" t="s">
        <v>22</v>
      </c>
      <c r="E311" s="1">
        <v>1.35572</v>
      </c>
      <c r="F311" s="1" t="s">
        <v>22</v>
      </c>
      <c r="G311" s="1">
        <v>0.92651300000000003</v>
      </c>
      <c r="H311" s="1">
        <v>2.0664099999999999</v>
      </c>
      <c r="I311" s="1">
        <v>0.82214900000000002</v>
      </c>
      <c r="J311" s="1">
        <v>3.7278699999999998E-2</v>
      </c>
      <c r="K311" s="1">
        <v>1.1209100000000001</v>
      </c>
      <c r="L311" s="1">
        <v>0.37033300000000002</v>
      </c>
      <c r="M311" s="1">
        <v>0.42254999999999998</v>
      </c>
      <c r="N311" s="1" t="s">
        <v>22</v>
      </c>
      <c r="O311" s="1" t="s">
        <v>22</v>
      </c>
      <c r="P311" s="1">
        <v>0.13042200000000001</v>
      </c>
      <c r="Q311" s="1">
        <v>0.193637</v>
      </c>
      <c r="R311" s="1">
        <v>1.7948500000000001</v>
      </c>
      <c r="S311" s="1">
        <v>5.4333200000000002E-3</v>
      </c>
      <c r="T311" s="1">
        <v>1.1851100000000001</v>
      </c>
      <c r="U311" s="1">
        <v>0.523285</v>
      </c>
      <c r="V311" s="1" t="s">
        <v>23</v>
      </c>
      <c r="W311" s="1">
        <f>ABS(IK_diagnostics_degrees__3[[#This Row],[Column1]]-A310)</f>
        <v>0</v>
      </c>
      <c r="X311" s="1">
        <f>ABS(IK_diagnostics_degrees__3[[#This Row],[Column2]]-B310)</f>
        <v>5.930000000000013E-2</v>
      </c>
      <c r="Y311" s="1">
        <f>ABS(IK_diagnostics_degrees__3[[#This Row],[Column3]]-C310)</f>
        <v>0</v>
      </c>
      <c r="Z311" s="1">
        <f>ABS(IK_diagnostics_degrees__3[[#This Row],[Column4]]-D310)</f>
        <v>0</v>
      </c>
      <c r="AA311" s="1">
        <f>ABS(IK_diagnostics_degrees__3[[#This Row],[Column5]]-E310)</f>
        <v>8.9749999999999996E-2</v>
      </c>
      <c r="AB311" s="1">
        <f>ABS(IK_diagnostics_degrees__3[[#This Row],[Column6]]-F310)</f>
        <v>0</v>
      </c>
      <c r="AC311" s="1">
        <f>ABS(IK_diagnostics_degrees__3[[#This Row],[Column7]]-G310)</f>
        <v>5.6884000000000046E-2</v>
      </c>
      <c r="AD311" s="1">
        <f>ABS(IK_diagnostics_degrees__3[[#This Row],[Column8]]-H310)</f>
        <v>3.3199999999999896E-3</v>
      </c>
      <c r="AE311" s="1">
        <f>ABS(IK_diagnostics_degrees__3[[#This Row],[Column9]]-I310)</f>
        <v>1.764599999999994E-2</v>
      </c>
      <c r="AF311" s="1">
        <f>ABS(IK_diagnostics_degrees__3[[#This Row],[Column10]]-J310)</f>
        <v>5.2318000000000017E-3</v>
      </c>
      <c r="AG311" s="1">
        <f>ABS(IK_diagnostics_degrees__3[[#This Row],[Column11]]-K310)</f>
        <v>4.2339999999999822E-2</v>
      </c>
      <c r="AH311" s="1">
        <f>ABS(IK_diagnostics_degrees__3[[#This Row],[Column12]]-L310)</f>
        <v>2.5560000000000027E-3</v>
      </c>
      <c r="AI311" s="1">
        <f>ABS(IK_diagnostics_degrees__3[[#This Row],[Column13]]-M310)</f>
        <v>1.041700000000001E-2</v>
      </c>
      <c r="AJ311" s="1">
        <f>ABS(IK_diagnostics_degrees__3[[#This Row],[Column14]]-N310)</f>
        <v>0</v>
      </c>
      <c r="AK311" s="1">
        <f>ABS(IK_diagnostics_degrees__3[[#This Row],[Column15]]-O310)</f>
        <v>0</v>
      </c>
      <c r="AL311" s="1">
        <f>ABS(IK_diagnostics_degrees__3[[#This Row],[Column16]]-P310)</f>
        <v>4.511670000000001E-2</v>
      </c>
      <c r="AM311" s="1">
        <f>ABS(IK_diagnostics_degrees__3[[#This Row],[Column17]]-Q310)</f>
        <v>2.3490999999999984E-2</v>
      </c>
      <c r="AN311" s="1">
        <f>ABS(IK_diagnostics_degrees__3[[#This Row],[Column18]]-R310)</f>
        <v>4.3220000000000036E-2</v>
      </c>
      <c r="AO311" s="1">
        <f>ABS(IK_diagnostics_degrees__3[[#This Row],[Column19]]-S310)</f>
        <v>9.0972000000000015E-4</v>
      </c>
      <c r="AP311" s="1">
        <f>ABS(IK_diagnostics_degrees__3[[#This Row],[Column20]]-T310)</f>
        <v>1.2000000000000011E-2</v>
      </c>
      <c r="AQ311" s="1">
        <f>ABS(IK_diagnostics_degrees__3[[#This Row],[Column21]]-U310)</f>
        <v>3.6824000000000023E-2</v>
      </c>
    </row>
    <row r="312" spans="1:43" x14ac:dyDescent="0.25">
      <c r="A312" s="1" t="s">
        <v>22</v>
      </c>
      <c r="B312" s="1">
        <v>1.71837</v>
      </c>
      <c r="C312" s="1" t="s">
        <v>22</v>
      </c>
      <c r="D312" s="1" t="s">
        <v>22</v>
      </c>
      <c r="E312" s="1">
        <v>1.3544499999999999</v>
      </c>
      <c r="F312" s="1" t="s">
        <v>22</v>
      </c>
      <c r="G312" s="1">
        <v>0.95728000000000002</v>
      </c>
      <c r="H312" s="1">
        <v>2.11456</v>
      </c>
      <c r="I312" s="1">
        <v>0.80059599999999997</v>
      </c>
      <c r="J312" s="1">
        <v>3.1556800000000003E-2</v>
      </c>
      <c r="K312" s="1">
        <v>1.0676300000000001</v>
      </c>
      <c r="L312" s="1">
        <v>0.33526</v>
      </c>
      <c r="M312" s="1">
        <v>0.42134100000000002</v>
      </c>
      <c r="N312" s="1" t="s">
        <v>22</v>
      </c>
      <c r="O312" s="1" t="s">
        <v>22</v>
      </c>
      <c r="P312" s="1">
        <v>0.14227100000000001</v>
      </c>
      <c r="Q312" s="1">
        <v>0.16856199999999999</v>
      </c>
      <c r="R312" s="1">
        <v>1.7966</v>
      </c>
      <c r="S312" s="1">
        <v>2.55704E-3</v>
      </c>
      <c r="T312" s="1">
        <v>1.19811</v>
      </c>
      <c r="U312" s="1">
        <v>0.528478</v>
      </c>
      <c r="V312" s="1" t="s">
        <v>23</v>
      </c>
      <c r="W312" s="1">
        <f>ABS(IK_diagnostics_degrees__3[[#This Row],[Column1]]-A311)</f>
        <v>0</v>
      </c>
      <c r="X312" s="1">
        <f>ABS(IK_diagnostics_degrees__3[[#This Row],[Column2]]-B311)</f>
        <v>2.1499999999999853E-2</v>
      </c>
      <c r="Y312" s="1">
        <f>ABS(IK_diagnostics_degrees__3[[#This Row],[Column3]]-C311)</f>
        <v>0</v>
      </c>
      <c r="Z312" s="1">
        <f>ABS(IK_diagnostics_degrees__3[[#This Row],[Column4]]-D311)</f>
        <v>0</v>
      </c>
      <c r="AA312" s="1">
        <f>ABS(IK_diagnostics_degrees__3[[#This Row],[Column5]]-E311)</f>
        <v>1.2700000000001044E-3</v>
      </c>
      <c r="AB312" s="1">
        <f>ABS(IK_diagnostics_degrees__3[[#This Row],[Column6]]-F311)</f>
        <v>0</v>
      </c>
      <c r="AC312" s="1">
        <f>ABS(IK_diagnostics_degrees__3[[#This Row],[Column7]]-G311)</f>
        <v>3.0766999999999989E-2</v>
      </c>
      <c r="AD312" s="1">
        <f>ABS(IK_diagnostics_degrees__3[[#This Row],[Column8]]-H311)</f>
        <v>4.8150000000000137E-2</v>
      </c>
      <c r="AE312" s="1">
        <f>ABS(IK_diagnostics_degrees__3[[#This Row],[Column9]]-I311)</f>
        <v>2.1553000000000044E-2</v>
      </c>
      <c r="AF312" s="1">
        <f>ABS(IK_diagnostics_degrees__3[[#This Row],[Column10]]-J311)</f>
        <v>5.721899999999995E-3</v>
      </c>
      <c r="AG312" s="1">
        <f>ABS(IK_diagnostics_degrees__3[[#This Row],[Column11]]-K311)</f>
        <v>5.3279999999999994E-2</v>
      </c>
      <c r="AH312" s="1">
        <f>ABS(IK_diagnostics_degrees__3[[#This Row],[Column12]]-L311)</f>
        <v>3.5073000000000021E-2</v>
      </c>
      <c r="AI312" s="1">
        <f>ABS(IK_diagnostics_degrees__3[[#This Row],[Column13]]-M311)</f>
        <v>1.2089999999999601E-3</v>
      </c>
      <c r="AJ312" s="1">
        <f>ABS(IK_diagnostics_degrees__3[[#This Row],[Column14]]-N311)</f>
        <v>0</v>
      </c>
      <c r="AK312" s="1">
        <f>ABS(IK_diagnostics_degrees__3[[#This Row],[Column15]]-O311)</f>
        <v>0</v>
      </c>
      <c r="AL312" s="1">
        <f>ABS(IK_diagnostics_degrees__3[[#This Row],[Column16]]-P311)</f>
        <v>1.1848999999999998E-2</v>
      </c>
      <c r="AM312" s="1">
        <f>ABS(IK_diagnostics_degrees__3[[#This Row],[Column17]]-Q311)</f>
        <v>2.5075000000000014E-2</v>
      </c>
      <c r="AN312" s="1">
        <f>ABS(IK_diagnostics_degrees__3[[#This Row],[Column18]]-R311)</f>
        <v>1.7499999999999183E-3</v>
      </c>
      <c r="AO312" s="1">
        <f>ABS(IK_diagnostics_degrees__3[[#This Row],[Column19]]-S311)</f>
        <v>2.8762800000000002E-3</v>
      </c>
      <c r="AP312" s="1">
        <f>ABS(IK_diagnostics_degrees__3[[#This Row],[Column20]]-T311)</f>
        <v>1.2999999999999901E-2</v>
      </c>
      <c r="AQ312" s="1">
        <f>ABS(IK_diagnostics_degrees__3[[#This Row],[Column21]]-U311)</f>
        <v>5.1930000000000032E-3</v>
      </c>
    </row>
    <row r="313" spans="1:43" x14ac:dyDescent="0.25">
      <c r="A313" s="1" t="s">
        <v>22</v>
      </c>
      <c r="B313" s="1">
        <v>1.7613700000000001</v>
      </c>
      <c r="C313" s="1" t="s">
        <v>22</v>
      </c>
      <c r="D313" s="1" t="s">
        <v>22</v>
      </c>
      <c r="E313" s="1">
        <v>1.3330599999999999</v>
      </c>
      <c r="F313" s="1" t="s">
        <v>22</v>
      </c>
      <c r="G313" s="1">
        <v>0.95890500000000001</v>
      </c>
      <c r="H313" s="1">
        <v>2.1921599999999999</v>
      </c>
      <c r="I313" s="1">
        <v>0.79250500000000001</v>
      </c>
      <c r="J313" s="1" t="s">
        <v>22</v>
      </c>
      <c r="K313" s="1">
        <v>1.00996</v>
      </c>
      <c r="L313" s="1">
        <v>0.29952000000000001</v>
      </c>
      <c r="M313" s="1">
        <v>0.41449599999999998</v>
      </c>
      <c r="N313" s="1" t="s">
        <v>22</v>
      </c>
      <c r="O313" s="1" t="s">
        <v>22</v>
      </c>
      <c r="P313" s="1">
        <v>0.14379</v>
      </c>
      <c r="Q313" s="1">
        <v>0.18973200000000001</v>
      </c>
      <c r="R313" s="1">
        <v>1.78461</v>
      </c>
      <c r="S313" s="1">
        <v>1.02169E-3</v>
      </c>
      <c r="T313" s="1">
        <v>1.2002699999999999</v>
      </c>
      <c r="U313" s="1">
        <v>0.53085099999999996</v>
      </c>
      <c r="V313" s="1" t="s">
        <v>23</v>
      </c>
      <c r="W313" s="1">
        <f>ABS(IK_diagnostics_degrees__3[[#This Row],[Column1]]-A312)</f>
        <v>0</v>
      </c>
      <c r="X313" s="1">
        <f>ABS(IK_diagnostics_degrees__3[[#This Row],[Column2]]-B312)</f>
        <v>4.3000000000000149E-2</v>
      </c>
      <c r="Y313" s="1">
        <f>ABS(IK_diagnostics_degrees__3[[#This Row],[Column3]]-C312)</f>
        <v>0</v>
      </c>
      <c r="Z313" s="1">
        <f>ABS(IK_diagnostics_degrees__3[[#This Row],[Column4]]-D312)</f>
        <v>0</v>
      </c>
      <c r="AA313" s="1">
        <f>ABS(IK_diagnostics_degrees__3[[#This Row],[Column5]]-E312)</f>
        <v>2.139000000000002E-2</v>
      </c>
      <c r="AB313" s="1">
        <f>ABS(IK_diagnostics_degrees__3[[#This Row],[Column6]]-F312)</f>
        <v>0</v>
      </c>
      <c r="AC313" s="1">
        <f>ABS(IK_diagnostics_degrees__3[[#This Row],[Column7]]-G312)</f>
        <v>1.6249999999999876E-3</v>
      </c>
      <c r="AD313" s="1">
        <f>ABS(IK_diagnostics_degrees__3[[#This Row],[Column8]]-H312)</f>
        <v>7.7599999999999891E-2</v>
      </c>
      <c r="AE313" s="1">
        <f>ABS(IK_diagnostics_degrees__3[[#This Row],[Column9]]-I312)</f>
        <v>8.0909999999999593E-3</v>
      </c>
      <c r="AF313" s="1">
        <f>ABS(IK_diagnostics_degrees__3[[#This Row],[Column10]]-J312)</f>
        <v>3.1556800000000003E-2</v>
      </c>
      <c r="AG313" s="1">
        <f>ABS(IK_diagnostics_degrees__3[[#This Row],[Column11]]-K312)</f>
        <v>5.767000000000011E-2</v>
      </c>
      <c r="AH313" s="1">
        <f>ABS(IK_diagnostics_degrees__3[[#This Row],[Column12]]-L312)</f>
        <v>3.5739999999999994E-2</v>
      </c>
      <c r="AI313" s="1">
        <f>ABS(IK_diagnostics_degrees__3[[#This Row],[Column13]]-M312)</f>
        <v>6.8450000000000455E-3</v>
      </c>
      <c r="AJ313" s="1">
        <f>ABS(IK_diagnostics_degrees__3[[#This Row],[Column14]]-N312)</f>
        <v>0</v>
      </c>
      <c r="AK313" s="1">
        <f>ABS(IK_diagnostics_degrees__3[[#This Row],[Column15]]-O312)</f>
        <v>0</v>
      </c>
      <c r="AL313" s="1">
        <f>ABS(IK_diagnostics_degrees__3[[#This Row],[Column16]]-P312)</f>
        <v>1.5189999999999926E-3</v>
      </c>
      <c r="AM313" s="1">
        <f>ABS(IK_diagnostics_degrees__3[[#This Row],[Column17]]-Q312)</f>
        <v>2.1170000000000022E-2</v>
      </c>
      <c r="AN313" s="1">
        <f>ABS(IK_diagnostics_degrees__3[[#This Row],[Column18]]-R312)</f>
        <v>1.1989999999999945E-2</v>
      </c>
      <c r="AO313" s="1">
        <f>ABS(IK_diagnostics_degrees__3[[#This Row],[Column19]]-S312)</f>
        <v>1.53535E-3</v>
      </c>
      <c r="AP313" s="1">
        <f>ABS(IK_diagnostics_degrees__3[[#This Row],[Column20]]-T312)</f>
        <v>2.1599999999999397E-3</v>
      </c>
      <c r="AQ313" s="1">
        <f>ABS(IK_diagnostics_degrees__3[[#This Row],[Column21]]-U312)</f>
        <v>2.3729999999999585E-3</v>
      </c>
    </row>
    <row r="314" spans="1:43" x14ac:dyDescent="0.25">
      <c r="A314" s="1" t="s">
        <v>22</v>
      </c>
      <c r="B314" s="1">
        <v>1.7954399999999999</v>
      </c>
      <c r="C314" s="1" t="s">
        <v>22</v>
      </c>
      <c r="D314" s="1" t="s">
        <v>22</v>
      </c>
      <c r="E314" s="1">
        <v>1.3072900000000001</v>
      </c>
      <c r="F314" s="1" t="s">
        <v>22</v>
      </c>
      <c r="G314" s="1">
        <v>0.99087199999999998</v>
      </c>
      <c r="H314" s="1">
        <v>2.22797</v>
      </c>
      <c r="I314" s="1">
        <v>0.78335100000000002</v>
      </c>
      <c r="J314" s="1" t="s">
        <v>22</v>
      </c>
      <c r="K314" s="1">
        <v>0.95715600000000001</v>
      </c>
      <c r="L314" s="1">
        <v>0.26212999999999997</v>
      </c>
      <c r="M314" s="1">
        <v>0.40423399999999998</v>
      </c>
      <c r="N314" s="1" t="s">
        <v>22</v>
      </c>
      <c r="O314" s="1" t="s">
        <v>22</v>
      </c>
      <c r="P314" s="1">
        <v>0.15923300000000001</v>
      </c>
      <c r="Q314" s="1">
        <v>0.19719999999999999</v>
      </c>
      <c r="R314" s="1">
        <v>1.7863899999999999</v>
      </c>
      <c r="S314" s="1">
        <v>7.2201100000000005E-4</v>
      </c>
      <c r="T314" s="1">
        <v>1.2055800000000001</v>
      </c>
      <c r="U314" s="1">
        <v>0.53301900000000002</v>
      </c>
      <c r="V314" s="1" t="s">
        <v>23</v>
      </c>
      <c r="W314" s="1">
        <f>ABS(IK_diagnostics_degrees__3[[#This Row],[Column1]]-A313)</f>
        <v>0</v>
      </c>
      <c r="X314" s="1">
        <f>ABS(IK_diagnostics_degrees__3[[#This Row],[Column2]]-B313)</f>
        <v>3.4069999999999823E-2</v>
      </c>
      <c r="Y314" s="1">
        <f>ABS(IK_diagnostics_degrees__3[[#This Row],[Column3]]-C313)</f>
        <v>0</v>
      </c>
      <c r="Z314" s="1">
        <f>ABS(IK_diagnostics_degrees__3[[#This Row],[Column4]]-D313)</f>
        <v>0</v>
      </c>
      <c r="AA314" s="1">
        <f>ABS(IK_diagnostics_degrees__3[[#This Row],[Column5]]-E313)</f>
        <v>2.5769999999999849E-2</v>
      </c>
      <c r="AB314" s="1">
        <f>ABS(IK_diagnostics_degrees__3[[#This Row],[Column6]]-F313)</f>
        <v>0</v>
      </c>
      <c r="AC314" s="1">
        <f>ABS(IK_diagnostics_degrees__3[[#This Row],[Column7]]-G313)</f>
        <v>3.1966999999999968E-2</v>
      </c>
      <c r="AD314" s="1">
        <f>ABS(IK_diagnostics_degrees__3[[#This Row],[Column8]]-H313)</f>
        <v>3.581000000000012E-2</v>
      </c>
      <c r="AE314" s="1">
        <f>ABS(IK_diagnostics_degrees__3[[#This Row],[Column9]]-I313)</f>
        <v>9.1539999999999955E-3</v>
      </c>
      <c r="AF314" s="1">
        <f>ABS(IK_diagnostics_degrees__3[[#This Row],[Column10]]-J313)</f>
        <v>0</v>
      </c>
      <c r="AG314" s="1">
        <f>ABS(IK_diagnostics_degrees__3[[#This Row],[Column11]]-K313)</f>
        <v>5.2803999999999962E-2</v>
      </c>
      <c r="AH314" s="1">
        <f>ABS(IK_diagnostics_degrees__3[[#This Row],[Column12]]-L313)</f>
        <v>3.7390000000000034E-2</v>
      </c>
      <c r="AI314" s="1">
        <f>ABS(IK_diagnostics_degrees__3[[#This Row],[Column13]]-M313)</f>
        <v>1.0261999999999993E-2</v>
      </c>
      <c r="AJ314" s="1">
        <f>ABS(IK_diagnostics_degrees__3[[#This Row],[Column14]]-N313)</f>
        <v>0</v>
      </c>
      <c r="AK314" s="1">
        <f>ABS(IK_diagnostics_degrees__3[[#This Row],[Column15]]-O313)</f>
        <v>0</v>
      </c>
      <c r="AL314" s="1">
        <f>ABS(IK_diagnostics_degrees__3[[#This Row],[Column16]]-P313)</f>
        <v>1.5443000000000012E-2</v>
      </c>
      <c r="AM314" s="1">
        <f>ABS(IK_diagnostics_degrees__3[[#This Row],[Column17]]-Q313)</f>
        <v>7.4679999999999747E-3</v>
      </c>
      <c r="AN314" s="1">
        <f>ABS(IK_diagnostics_degrees__3[[#This Row],[Column18]]-R313)</f>
        <v>1.7799999999998928E-3</v>
      </c>
      <c r="AO314" s="1">
        <f>ABS(IK_diagnostics_degrees__3[[#This Row],[Column19]]-S313)</f>
        <v>2.9967899999999996E-4</v>
      </c>
      <c r="AP314" s="1">
        <f>ABS(IK_diagnostics_degrees__3[[#This Row],[Column20]]-T313)</f>
        <v>5.3100000000001479E-3</v>
      </c>
      <c r="AQ314" s="1">
        <f>ABS(IK_diagnostics_degrees__3[[#This Row],[Column21]]-U313)</f>
        <v>2.1680000000000588E-3</v>
      </c>
    </row>
    <row r="315" spans="1:43" x14ac:dyDescent="0.25">
      <c r="A315" s="1" t="s">
        <v>22</v>
      </c>
      <c r="B315" s="1">
        <v>1.82857</v>
      </c>
      <c r="C315" s="1" t="s">
        <v>22</v>
      </c>
      <c r="D315" s="1" t="s">
        <v>22</v>
      </c>
      <c r="E315" s="1">
        <v>1.29731</v>
      </c>
      <c r="F315" s="1" t="s">
        <v>22</v>
      </c>
      <c r="G315" s="1">
        <v>1.00369</v>
      </c>
      <c r="H315" s="1">
        <v>2.2925300000000002</v>
      </c>
      <c r="I315" s="1">
        <v>0.77771599999999996</v>
      </c>
      <c r="J315" s="1" t="s">
        <v>22</v>
      </c>
      <c r="K315" s="1">
        <v>0.89724199999999998</v>
      </c>
      <c r="L315" s="1">
        <v>0.20355100000000001</v>
      </c>
      <c r="M315" s="1">
        <v>0.43881999999999999</v>
      </c>
      <c r="N315" s="1" t="s">
        <v>22</v>
      </c>
      <c r="O315" s="1" t="s">
        <v>22</v>
      </c>
      <c r="P315" s="1">
        <v>0.16264999999999999</v>
      </c>
      <c r="Q315" s="1">
        <v>0.20285300000000001</v>
      </c>
      <c r="R315" s="1">
        <v>1.7909600000000001</v>
      </c>
      <c r="S315" s="1">
        <v>1.5377500000000001E-4</v>
      </c>
      <c r="T315" s="1">
        <v>1.22478</v>
      </c>
      <c r="U315" s="1">
        <v>0.52074399999999998</v>
      </c>
      <c r="V315" s="1" t="s">
        <v>23</v>
      </c>
      <c r="W315" s="1">
        <f>ABS(IK_diagnostics_degrees__3[[#This Row],[Column1]]-A314)</f>
        <v>0</v>
      </c>
      <c r="X315" s="1">
        <f>ABS(IK_diagnostics_degrees__3[[#This Row],[Column2]]-B314)</f>
        <v>3.3130000000000104E-2</v>
      </c>
      <c r="Y315" s="1">
        <f>ABS(IK_diagnostics_degrees__3[[#This Row],[Column3]]-C314)</f>
        <v>0</v>
      </c>
      <c r="Z315" s="1">
        <f>ABS(IK_diagnostics_degrees__3[[#This Row],[Column4]]-D314)</f>
        <v>0</v>
      </c>
      <c r="AA315" s="1">
        <f>ABS(IK_diagnostics_degrees__3[[#This Row],[Column5]]-E314)</f>
        <v>9.9800000000000999E-3</v>
      </c>
      <c r="AB315" s="1">
        <f>ABS(IK_diagnostics_degrees__3[[#This Row],[Column6]]-F314)</f>
        <v>0</v>
      </c>
      <c r="AC315" s="1">
        <f>ABS(IK_diagnostics_degrees__3[[#This Row],[Column7]]-G314)</f>
        <v>1.2817999999999996E-2</v>
      </c>
      <c r="AD315" s="1">
        <f>ABS(IK_diagnostics_degrees__3[[#This Row],[Column8]]-H314)</f>
        <v>6.4560000000000173E-2</v>
      </c>
      <c r="AE315" s="1">
        <f>ABS(IK_diagnostics_degrees__3[[#This Row],[Column9]]-I314)</f>
        <v>5.6350000000000566E-3</v>
      </c>
      <c r="AF315" s="1">
        <f>ABS(IK_diagnostics_degrees__3[[#This Row],[Column10]]-J314)</f>
        <v>0</v>
      </c>
      <c r="AG315" s="1">
        <f>ABS(IK_diagnostics_degrees__3[[#This Row],[Column11]]-K314)</f>
        <v>5.9914000000000023E-2</v>
      </c>
      <c r="AH315" s="1">
        <f>ABS(IK_diagnostics_degrees__3[[#This Row],[Column12]]-L314)</f>
        <v>5.8578999999999964E-2</v>
      </c>
      <c r="AI315" s="1">
        <f>ABS(IK_diagnostics_degrees__3[[#This Row],[Column13]]-M314)</f>
        <v>3.4586000000000006E-2</v>
      </c>
      <c r="AJ315" s="1">
        <f>ABS(IK_diagnostics_degrees__3[[#This Row],[Column14]]-N314)</f>
        <v>0</v>
      </c>
      <c r="AK315" s="1">
        <f>ABS(IK_diagnostics_degrees__3[[#This Row],[Column15]]-O314)</f>
        <v>0</v>
      </c>
      <c r="AL315" s="1">
        <f>ABS(IK_diagnostics_degrees__3[[#This Row],[Column16]]-P314)</f>
        <v>3.4169999999999756E-3</v>
      </c>
      <c r="AM315" s="1">
        <f>ABS(IK_diagnostics_degrees__3[[#This Row],[Column17]]-Q314)</f>
        <v>5.6530000000000191E-3</v>
      </c>
      <c r="AN315" s="1">
        <f>ABS(IK_diagnostics_degrees__3[[#This Row],[Column18]]-R314)</f>
        <v>4.570000000000185E-3</v>
      </c>
      <c r="AO315" s="1">
        <f>ABS(IK_diagnostics_degrees__3[[#This Row],[Column19]]-S314)</f>
        <v>5.6823600000000007E-4</v>
      </c>
      <c r="AP315" s="1">
        <f>ABS(IK_diagnostics_degrees__3[[#This Row],[Column20]]-T314)</f>
        <v>1.9199999999999884E-2</v>
      </c>
      <c r="AQ315" s="1">
        <f>ABS(IK_diagnostics_degrees__3[[#This Row],[Column21]]-U314)</f>
        <v>1.2275000000000036E-2</v>
      </c>
    </row>
    <row r="316" spans="1:43" x14ac:dyDescent="0.25">
      <c r="A316" s="1" t="s">
        <v>22</v>
      </c>
      <c r="B316" s="1">
        <v>1.86565</v>
      </c>
      <c r="C316" s="1" t="s">
        <v>22</v>
      </c>
      <c r="D316" s="1" t="s">
        <v>22</v>
      </c>
      <c r="E316" s="1">
        <v>1.2362599999999999</v>
      </c>
      <c r="F316" s="1" t="s">
        <v>22</v>
      </c>
      <c r="G316" s="1">
        <v>0.99316599999999999</v>
      </c>
      <c r="H316" s="1">
        <v>2.3324600000000002</v>
      </c>
      <c r="I316" s="1">
        <v>0.77098999999999995</v>
      </c>
      <c r="J316" s="1" t="s">
        <v>22</v>
      </c>
      <c r="K316" s="1">
        <v>0.89073800000000003</v>
      </c>
      <c r="L316" s="1">
        <v>0.18360899999999999</v>
      </c>
      <c r="M316" s="1">
        <v>0.58125899999999997</v>
      </c>
      <c r="N316" s="1" t="s">
        <v>22</v>
      </c>
      <c r="O316" s="1">
        <v>7.6468300000000003E-2</v>
      </c>
      <c r="P316" s="1">
        <v>0.14316300000000001</v>
      </c>
      <c r="Q316" s="1">
        <v>0.19950399999999999</v>
      </c>
      <c r="R316" s="1">
        <v>1.7985800000000001</v>
      </c>
      <c r="S316" s="2">
        <v>6.2480700000000006E-5</v>
      </c>
      <c r="T316" s="1">
        <v>1.22848</v>
      </c>
      <c r="U316" s="1">
        <v>0.52142299999999997</v>
      </c>
      <c r="V316" s="1" t="s">
        <v>23</v>
      </c>
      <c r="W316" s="1">
        <f>ABS(IK_diagnostics_degrees__3[[#This Row],[Column1]]-A315)</f>
        <v>0</v>
      </c>
      <c r="X316" s="1">
        <f>ABS(IK_diagnostics_degrees__3[[#This Row],[Column2]]-B315)</f>
        <v>3.7080000000000002E-2</v>
      </c>
      <c r="Y316" s="1">
        <f>ABS(IK_diagnostics_degrees__3[[#This Row],[Column3]]-C315)</f>
        <v>0</v>
      </c>
      <c r="Z316" s="1">
        <f>ABS(IK_diagnostics_degrees__3[[#This Row],[Column4]]-D315)</f>
        <v>0</v>
      </c>
      <c r="AA316" s="1">
        <f>ABS(IK_diagnostics_degrees__3[[#This Row],[Column5]]-E315)</f>
        <v>6.1050000000000049E-2</v>
      </c>
      <c r="AB316" s="1">
        <f>ABS(IK_diagnostics_degrees__3[[#This Row],[Column6]]-F315)</f>
        <v>0</v>
      </c>
      <c r="AC316" s="1">
        <f>ABS(IK_diagnostics_degrees__3[[#This Row],[Column7]]-G315)</f>
        <v>1.0523999999999978E-2</v>
      </c>
      <c r="AD316" s="1">
        <f>ABS(IK_diagnostics_degrees__3[[#This Row],[Column8]]-H315)</f>
        <v>3.9930000000000021E-2</v>
      </c>
      <c r="AE316" s="1">
        <f>ABS(IK_diagnostics_degrees__3[[#This Row],[Column9]]-I315)</f>
        <v>6.7260000000000097E-3</v>
      </c>
      <c r="AF316" s="1">
        <f>ABS(IK_diagnostics_degrees__3[[#This Row],[Column10]]-J315)</f>
        <v>0</v>
      </c>
      <c r="AG316" s="1">
        <f>ABS(IK_diagnostics_degrees__3[[#This Row],[Column11]]-K315)</f>
        <v>6.5039999999999543E-3</v>
      </c>
      <c r="AH316" s="1">
        <f>ABS(IK_diagnostics_degrees__3[[#This Row],[Column12]]-L315)</f>
        <v>1.9942000000000015E-2</v>
      </c>
      <c r="AI316" s="1">
        <f>ABS(IK_diagnostics_degrees__3[[#This Row],[Column13]]-M315)</f>
        <v>0.14243899999999998</v>
      </c>
      <c r="AJ316" s="1">
        <f>ABS(IK_diagnostics_degrees__3[[#This Row],[Column14]]-N315)</f>
        <v>0</v>
      </c>
      <c r="AK316" s="1">
        <f>ABS(IK_diagnostics_degrees__3[[#This Row],[Column15]]-O315)</f>
        <v>7.6468300000000003E-2</v>
      </c>
      <c r="AL316" s="1">
        <f>ABS(IK_diagnostics_degrees__3[[#This Row],[Column16]]-P315)</f>
        <v>1.9486999999999977E-2</v>
      </c>
      <c r="AM316" s="1">
        <f>ABS(IK_diagnostics_degrees__3[[#This Row],[Column17]]-Q315)</f>
        <v>3.3490000000000186E-3</v>
      </c>
      <c r="AN316" s="1">
        <f>ABS(IK_diagnostics_degrees__3[[#This Row],[Column18]]-R315)</f>
        <v>7.6199999999999601E-3</v>
      </c>
      <c r="AO316" s="1">
        <f>ABS(IK_diagnostics_degrees__3[[#This Row],[Column19]]-S315)</f>
        <v>9.1294300000000004E-5</v>
      </c>
      <c r="AP316" s="1">
        <f>ABS(IK_diagnostics_degrees__3[[#This Row],[Column20]]-T315)</f>
        <v>3.7000000000000366E-3</v>
      </c>
      <c r="AQ316" s="1">
        <f>ABS(IK_diagnostics_degrees__3[[#This Row],[Column21]]-U315)</f>
        <v>6.7899999999998517E-4</v>
      </c>
    </row>
    <row r="317" spans="1:43" x14ac:dyDescent="0.25">
      <c r="A317" s="1" t="s">
        <v>22</v>
      </c>
      <c r="B317" s="1">
        <v>1.8744700000000001</v>
      </c>
      <c r="C317" s="1" t="s">
        <v>22</v>
      </c>
      <c r="D317" s="1" t="s">
        <v>22</v>
      </c>
      <c r="E317" s="1">
        <v>1.2299599999999999</v>
      </c>
      <c r="F317" s="1" t="s">
        <v>22</v>
      </c>
      <c r="G317" s="1">
        <v>0.99682400000000004</v>
      </c>
      <c r="H317" s="1">
        <v>2.35825</v>
      </c>
      <c r="I317" s="1">
        <v>0.76639000000000002</v>
      </c>
      <c r="J317" s="1" t="s">
        <v>22</v>
      </c>
      <c r="K317" s="1">
        <v>0.89214099999999996</v>
      </c>
      <c r="L317" s="1">
        <v>0.181177</v>
      </c>
      <c r="M317" s="1">
        <v>1.2995099999999999</v>
      </c>
      <c r="N317" s="1" t="s">
        <v>22</v>
      </c>
      <c r="O317" s="1">
        <v>0.121826</v>
      </c>
      <c r="P317" s="1">
        <v>0.15407899999999999</v>
      </c>
      <c r="Q317" s="1">
        <v>0.20064899999999999</v>
      </c>
      <c r="R317" s="1">
        <v>1.7991200000000001</v>
      </c>
      <c r="S317" s="2">
        <v>4.65315E-5</v>
      </c>
      <c r="T317" s="1">
        <v>1.2110799999999999</v>
      </c>
      <c r="U317" s="1">
        <v>0.52407300000000001</v>
      </c>
      <c r="V317" s="1" t="s">
        <v>23</v>
      </c>
      <c r="W317" s="1">
        <f>ABS(IK_diagnostics_degrees__3[[#This Row],[Column1]]-A316)</f>
        <v>0</v>
      </c>
      <c r="X317" s="1">
        <f>ABS(IK_diagnostics_degrees__3[[#This Row],[Column2]]-B316)</f>
        <v>8.82000000000005E-3</v>
      </c>
      <c r="Y317" s="1">
        <f>ABS(IK_diagnostics_degrees__3[[#This Row],[Column3]]-C316)</f>
        <v>0</v>
      </c>
      <c r="Z317" s="1">
        <f>ABS(IK_diagnostics_degrees__3[[#This Row],[Column4]]-D316)</f>
        <v>0</v>
      </c>
      <c r="AA317" s="1">
        <f>ABS(IK_diagnostics_degrees__3[[#This Row],[Column5]]-E316)</f>
        <v>6.2999999999999723E-3</v>
      </c>
      <c r="AB317" s="1">
        <f>ABS(IK_diagnostics_degrees__3[[#This Row],[Column6]]-F316)</f>
        <v>0</v>
      </c>
      <c r="AC317" s="1">
        <f>ABS(IK_diagnostics_degrees__3[[#This Row],[Column7]]-G316)</f>
        <v>3.6580000000000501E-3</v>
      </c>
      <c r="AD317" s="1">
        <f>ABS(IK_diagnostics_degrees__3[[#This Row],[Column8]]-H316)</f>
        <v>2.5789999999999758E-2</v>
      </c>
      <c r="AE317" s="1">
        <f>ABS(IK_diagnostics_degrees__3[[#This Row],[Column9]]-I316)</f>
        <v>4.5999999999999375E-3</v>
      </c>
      <c r="AF317" s="1">
        <f>ABS(IK_diagnostics_degrees__3[[#This Row],[Column10]]-J316)</f>
        <v>0</v>
      </c>
      <c r="AG317" s="1">
        <f>ABS(IK_diagnostics_degrees__3[[#This Row],[Column11]]-K316)</f>
        <v>1.4029999999999321E-3</v>
      </c>
      <c r="AH317" s="1">
        <f>ABS(IK_diagnostics_degrees__3[[#This Row],[Column12]]-L316)</f>
        <v>2.4319999999999897E-3</v>
      </c>
      <c r="AI317" s="1">
        <f>ABS(IK_diagnostics_degrees__3[[#This Row],[Column13]]-M316)</f>
        <v>0.71825099999999997</v>
      </c>
      <c r="AJ317" s="1">
        <f>ABS(IK_diagnostics_degrees__3[[#This Row],[Column14]]-N316)</f>
        <v>0</v>
      </c>
      <c r="AK317" s="1">
        <f>ABS(IK_diagnostics_degrees__3[[#This Row],[Column15]]-O316)</f>
        <v>4.5357700000000001E-2</v>
      </c>
      <c r="AL317" s="1">
        <f>ABS(IK_diagnostics_degrees__3[[#This Row],[Column16]]-P316)</f>
        <v>1.0915999999999981E-2</v>
      </c>
      <c r="AM317" s="1">
        <f>ABS(IK_diagnostics_degrees__3[[#This Row],[Column17]]-Q316)</f>
        <v>1.1450000000000071E-3</v>
      </c>
      <c r="AN317" s="1">
        <f>ABS(IK_diagnostics_degrees__3[[#This Row],[Column18]]-R316)</f>
        <v>5.3999999999998494E-4</v>
      </c>
      <c r="AO317" s="1">
        <f>ABS(IK_diagnostics_degrees__3[[#This Row],[Column19]]-S316)</f>
        <v>1.5949200000000006E-5</v>
      </c>
      <c r="AP317" s="1">
        <f>ABS(IK_diagnostics_degrees__3[[#This Row],[Column20]]-T316)</f>
        <v>1.7400000000000082E-2</v>
      </c>
      <c r="AQ317" s="1">
        <f>ABS(IK_diagnostics_degrees__3[[#This Row],[Column21]]-U316)</f>
        <v>2.6500000000000412E-3</v>
      </c>
    </row>
    <row r="318" spans="1:43" x14ac:dyDescent="0.25">
      <c r="A318" s="1" t="s">
        <v>22</v>
      </c>
      <c r="B318" s="1">
        <v>1.9196299999999999</v>
      </c>
      <c r="C318" s="1" t="s">
        <v>22</v>
      </c>
      <c r="D318" s="1" t="s">
        <v>22</v>
      </c>
      <c r="E318" s="1">
        <v>1.1817899999999999</v>
      </c>
      <c r="F318" s="1" t="s">
        <v>22</v>
      </c>
      <c r="G318" s="1">
        <v>1.00759</v>
      </c>
      <c r="H318" s="1">
        <v>2.3930400000000001</v>
      </c>
      <c r="I318" s="1">
        <v>0.75997400000000004</v>
      </c>
      <c r="J318" s="1">
        <v>1.68826E-3</v>
      </c>
      <c r="K318" s="1">
        <v>0.89833700000000005</v>
      </c>
      <c r="L318" s="1">
        <v>0.151117</v>
      </c>
      <c r="M318" s="1">
        <v>1.3211999999999999</v>
      </c>
      <c r="N318" s="1" t="s">
        <v>22</v>
      </c>
      <c r="O318" s="1">
        <v>0.21773300000000001</v>
      </c>
      <c r="P318" s="1">
        <v>0.170267</v>
      </c>
      <c r="Q318" s="1">
        <v>0.23410900000000001</v>
      </c>
      <c r="R318" s="1">
        <v>1.8095000000000001</v>
      </c>
      <c r="S318" s="1" t="s">
        <v>22</v>
      </c>
      <c r="T318" s="1">
        <v>1.1336900000000001</v>
      </c>
      <c r="U318" s="1">
        <v>0.53129499999999996</v>
      </c>
      <c r="V318" s="1" t="s">
        <v>23</v>
      </c>
      <c r="W318" s="1">
        <f>ABS(IK_diagnostics_degrees__3[[#This Row],[Column1]]-A317)</f>
        <v>0</v>
      </c>
      <c r="X318" s="1">
        <f>ABS(IK_diagnostics_degrees__3[[#This Row],[Column2]]-B317)</f>
        <v>4.5159999999999867E-2</v>
      </c>
      <c r="Y318" s="1">
        <f>ABS(IK_diagnostics_degrees__3[[#This Row],[Column3]]-C317)</f>
        <v>0</v>
      </c>
      <c r="Z318" s="1">
        <f>ABS(IK_diagnostics_degrees__3[[#This Row],[Column4]]-D317)</f>
        <v>0</v>
      </c>
      <c r="AA318" s="1">
        <f>ABS(IK_diagnostics_degrees__3[[#This Row],[Column5]]-E317)</f>
        <v>4.8170000000000046E-2</v>
      </c>
      <c r="AB318" s="1">
        <f>ABS(IK_diagnostics_degrees__3[[#This Row],[Column6]]-F317)</f>
        <v>0</v>
      </c>
      <c r="AC318" s="1">
        <f>ABS(IK_diagnostics_degrees__3[[#This Row],[Column7]]-G317)</f>
        <v>1.0765999999999942E-2</v>
      </c>
      <c r="AD318" s="1">
        <f>ABS(IK_diagnostics_degrees__3[[#This Row],[Column8]]-H317)</f>
        <v>3.4790000000000099E-2</v>
      </c>
      <c r="AE318" s="1">
        <f>ABS(IK_diagnostics_degrees__3[[#This Row],[Column9]]-I317)</f>
        <v>6.4159999999999773E-3</v>
      </c>
      <c r="AF318" s="1">
        <f>ABS(IK_diagnostics_degrees__3[[#This Row],[Column10]]-J317)</f>
        <v>1.68826E-3</v>
      </c>
      <c r="AG318" s="1">
        <f>ABS(IK_diagnostics_degrees__3[[#This Row],[Column11]]-K317)</f>
        <v>6.1960000000000903E-3</v>
      </c>
      <c r="AH318" s="1">
        <f>ABS(IK_diagnostics_degrees__3[[#This Row],[Column12]]-L317)</f>
        <v>3.0060000000000003E-2</v>
      </c>
      <c r="AI318" s="1">
        <f>ABS(IK_diagnostics_degrees__3[[#This Row],[Column13]]-M317)</f>
        <v>2.1689999999999987E-2</v>
      </c>
      <c r="AJ318" s="1">
        <f>ABS(IK_diagnostics_degrees__3[[#This Row],[Column14]]-N317)</f>
        <v>0</v>
      </c>
      <c r="AK318" s="1">
        <f>ABS(IK_diagnostics_degrees__3[[#This Row],[Column15]]-O317)</f>
        <v>9.5907000000000006E-2</v>
      </c>
      <c r="AL318" s="1">
        <f>ABS(IK_diagnostics_degrees__3[[#This Row],[Column16]]-P317)</f>
        <v>1.6188000000000008E-2</v>
      </c>
      <c r="AM318" s="1">
        <f>ABS(IK_diagnostics_degrees__3[[#This Row],[Column17]]-Q317)</f>
        <v>3.3460000000000018E-2</v>
      </c>
      <c r="AN318" s="1">
        <f>ABS(IK_diagnostics_degrees__3[[#This Row],[Column18]]-R317)</f>
        <v>1.0380000000000056E-2</v>
      </c>
      <c r="AO318" s="1">
        <f>ABS(IK_diagnostics_degrees__3[[#This Row],[Column19]]-S317)</f>
        <v>4.65315E-5</v>
      </c>
      <c r="AP318" s="1">
        <f>ABS(IK_diagnostics_degrees__3[[#This Row],[Column20]]-T317)</f>
        <v>7.7389999999999848E-2</v>
      </c>
      <c r="AQ318" s="1">
        <f>ABS(IK_diagnostics_degrees__3[[#This Row],[Column21]]-U317)</f>
        <v>7.2219999999999507E-3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88D90-D70D-4FCD-8F04-08F342DBE481}">
  <dimension ref="A1:BP319"/>
  <sheetViews>
    <sheetView topLeftCell="AS57" workbookViewId="0">
      <selection activeCell="AV83" sqref="AV83"/>
    </sheetView>
  </sheetViews>
  <sheetFormatPr defaultRowHeight="15" x14ac:dyDescent="0.25"/>
  <cols>
    <col min="1" max="2" width="11.5703125" bestFit="1" customWidth="1"/>
    <col min="3" max="3" width="11.140625" bestFit="1" customWidth="1"/>
    <col min="4" max="4" width="11.28515625" bestFit="1" customWidth="1"/>
    <col min="5" max="5" width="11.5703125" bestFit="1" customWidth="1"/>
    <col min="6" max="6" width="11.140625" bestFit="1" customWidth="1"/>
    <col min="7" max="8" width="11.5703125" bestFit="1" customWidth="1"/>
    <col min="9" max="9" width="11.28515625" bestFit="1" customWidth="1"/>
    <col min="10" max="10" width="12.28515625" bestFit="1" customWidth="1"/>
    <col min="11" max="15" width="12.140625" bestFit="1" customWidth="1"/>
    <col min="16" max="16" width="12.28515625" bestFit="1" customWidth="1"/>
    <col min="17" max="18" width="12.140625" bestFit="1" customWidth="1"/>
    <col min="19" max="20" width="12.28515625" bestFit="1" customWidth="1"/>
    <col min="21" max="22" width="12.1406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T1" t="s">
        <v>49</v>
      </c>
      <c r="AU1" s="5">
        <v>0</v>
      </c>
      <c r="AV1" s="6">
        <v>23</v>
      </c>
      <c r="AW1" s="6">
        <v>24</v>
      </c>
      <c r="AX1" s="6">
        <v>25</v>
      </c>
      <c r="AY1" s="6">
        <v>26</v>
      </c>
      <c r="AZ1" s="6">
        <v>27</v>
      </c>
      <c r="BA1" s="6">
        <v>28</v>
      </c>
      <c r="BB1" s="6">
        <v>29</v>
      </c>
      <c r="BC1" s="6">
        <v>30</v>
      </c>
      <c r="BD1" s="6">
        <v>31</v>
      </c>
      <c r="BE1" s="6">
        <v>32</v>
      </c>
      <c r="BF1" s="6">
        <v>33</v>
      </c>
      <c r="BG1" s="6">
        <v>34</v>
      </c>
      <c r="BH1" s="6">
        <v>35</v>
      </c>
      <c r="BI1" s="6">
        <v>36</v>
      </c>
      <c r="BJ1" s="6">
        <v>37</v>
      </c>
      <c r="BK1" s="6">
        <v>38</v>
      </c>
      <c r="BL1" s="6">
        <v>39</v>
      </c>
      <c r="BM1" s="6">
        <v>40</v>
      </c>
      <c r="BN1" s="6">
        <v>41</v>
      </c>
      <c r="BO1" s="6">
        <v>42</v>
      </c>
      <c r="BP1" s="6">
        <v>43</v>
      </c>
    </row>
    <row r="2" spans="1:68" x14ac:dyDescent="0.25">
      <c r="A2" s="1">
        <v>7.9627400000000003E-4</v>
      </c>
      <c r="B2" s="1" t="s">
        <v>22</v>
      </c>
      <c r="C2" s="1" t="s">
        <v>50</v>
      </c>
      <c r="D2" s="1">
        <v>-0.99920200000000003</v>
      </c>
      <c r="E2" s="1" t="s">
        <v>22</v>
      </c>
      <c r="F2" s="1">
        <v>-1.00159</v>
      </c>
      <c r="G2" s="1">
        <v>-1.00159</v>
      </c>
      <c r="H2" s="1" t="s">
        <v>22</v>
      </c>
      <c r="I2" s="1">
        <v>-1.59508E-3</v>
      </c>
      <c r="J2" s="1">
        <v>-1.59633E-3</v>
      </c>
      <c r="K2" s="1" t="s">
        <v>22</v>
      </c>
      <c r="L2" s="1">
        <v>1.59001E-3</v>
      </c>
      <c r="M2" s="1">
        <v>2.3850299999999998E-3</v>
      </c>
      <c r="N2" s="1" t="s">
        <v>22</v>
      </c>
      <c r="O2" s="1">
        <v>-0.99840200000000001</v>
      </c>
      <c r="P2" s="1">
        <v>-8.0006100000000002E-4</v>
      </c>
      <c r="Q2" s="1" t="s">
        <v>47</v>
      </c>
      <c r="R2" s="1">
        <v>1.5925500000000001E-3</v>
      </c>
      <c r="S2" s="1">
        <v>-8.0006100000000002E-4</v>
      </c>
      <c r="T2" s="1" t="s">
        <v>47</v>
      </c>
      <c r="U2" s="1">
        <v>1.5925500000000001E-3</v>
      </c>
      <c r="V2" s="1" t="s">
        <v>23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T2" t="s">
        <v>48</v>
      </c>
      <c r="AU2" s="7">
        <v>4</v>
      </c>
      <c r="AV2">
        <f ca="1">AVERAGE(INDIRECT(ADDRESS($AU1+2, AV$1)):INDIRECT(ADDRESS($AU2+1, AV$1)))</f>
        <v>2.8301681500000002E-2</v>
      </c>
      <c r="AW2">
        <f ca="1">AVERAGE(INDIRECT(ADDRESS($AU1+2, AW$1)):INDIRECT(ADDRESS($AU2+1, AW$1)))</f>
        <v>2.4692899999999999E-5</v>
      </c>
      <c r="AX2">
        <f ca="1">AVERAGE(INDIRECT(ADDRESS($AU1+2, AX$1)):INDIRECT(ADDRESS($AU2+1, AX$1)))</f>
        <v>1.6299999999999926E-3</v>
      </c>
      <c r="AY2">
        <f ca="1">AVERAGE(INDIRECT(ADDRESS($AU1+2, AY$1)):INDIRECT(ADDRESS($AU2+1, AY$1)))</f>
        <v>3.9435250000000005E-2</v>
      </c>
      <c r="AZ2">
        <f ca="1">AVERAGE(INDIRECT(ADDRESS($AU1+2, AZ$1)):INDIRECT(ADDRESS($AU2+1, AZ$1)))</f>
        <v>2.2544549999999999E-4</v>
      </c>
      <c r="BA2">
        <f ca="1">AVERAGE(INDIRECT(ADDRESS($AU1+2, BA$1)):INDIRECT(ADDRESS($AU2+1, BA$1)))</f>
        <v>7.174999999999998E-2</v>
      </c>
      <c r="BB2">
        <f ca="1">AVERAGE(INDIRECT(ADDRESS($AU1+2, BB$1)):INDIRECT(ADDRESS($AU2+1, BB$1)))</f>
        <v>5.9832250000000003E-2</v>
      </c>
      <c r="BC2">
        <f ca="1">AVERAGE(INDIRECT(ADDRESS($AU1+2, BC$1)):INDIRECT(ADDRESS($AU2+1, BC$1)))</f>
        <v>0.249334</v>
      </c>
      <c r="BD2">
        <f ca="1">AVERAGE(INDIRECT(ADDRESS($AU1+2, BD$1)):INDIRECT(ADDRESS($AU2+1, BD$1)))</f>
        <v>0.31447623000000002</v>
      </c>
      <c r="BE2">
        <f ca="1">AVERAGE(INDIRECT(ADDRESS($AU1+2, BE$1)):INDIRECT(ADDRESS($AU2+1, BE$1)))</f>
        <v>3.04089175E-2</v>
      </c>
      <c r="BF2">
        <f ca="1">AVERAGE(INDIRECT(ADDRESS($AU1+2, BF$1)):INDIRECT(ADDRESS($AU2+1, BF$1)))</f>
        <v>0.19076375000000001</v>
      </c>
      <c r="BG2">
        <f ca="1">AVERAGE(INDIRECT(ADDRESS($AU1+2, BG$1)):INDIRECT(ADDRESS($AU2+1, BG$1)))</f>
        <v>0.46894000249999995</v>
      </c>
      <c r="BH2">
        <f ca="1">AVERAGE(INDIRECT(ADDRESS($AU1+2, BH$1)):INDIRECT(ADDRESS($AU2+1, BH$1)))</f>
        <v>0.18458899249999999</v>
      </c>
      <c r="BI2">
        <f ca="1">AVERAGE(INDIRECT(ADDRESS($AU1+2, BI$1)):INDIRECT(ADDRESS($AU2+1, BI$1)))</f>
        <v>0.2501275</v>
      </c>
      <c r="BJ2">
        <f ca="1">AVERAGE(INDIRECT(ADDRESS($AU1+2, BJ$1)):INDIRECT(ADDRESS($AU2+1, BJ$1)))</f>
        <v>0.37333700000000003</v>
      </c>
      <c r="BK2">
        <f ca="1">AVERAGE(INDIRECT(ADDRESS($AU1+2, BK$1)):INDIRECT(ADDRESS($AU2+1, BK$1)))</f>
        <v>0.18683823475</v>
      </c>
      <c r="BL2">
        <f ca="1">AVERAGE(INDIRECT(ADDRESS($AU1+2, BL$1)):INDIRECT(ADDRESS($AU2+1, BL$1)))</f>
        <v>7.0179500000000006E-2</v>
      </c>
      <c r="BM2">
        <f ca="1">AVERAGE(INDIRECT(ADDRESS($AU1+2, BM$1)):INDIRECT(ADDRESS($AU2+1, BM$1)))</f>
        <v>0.62567063749999996</v>
      </c>
      <c r="BN2">
        <f ca="1">AVERAGE(INDIRECT(ADDRESS($AU1+2, BN$1)):INDIRECT(ADDRESS($AU2+1, BN$1)))</f>
        <v>9.9218702499999992E-2</v>
      </c>
      <c r="BO2">
        <f ca="1">AVERAGE(INDIRECT(ADDRESS($AU1+2, BO$1)):INDIRECT(ADDRESS($AU2+1, BO$1)))</f>
        <v>0.2525888</v>
      </c>
      <c r="BP2">
        <f ca="1">AVERAGE(INDIRECT(ADDRESS($AU1+2, BP$1)):INDIRECT(ADDRESS($AU2+1, BP$1)))</f>
        <v>0.68755813749999994</v>
      </c>
    </row>
    <row r="3" spans="1:68" x14ac:dyDescent="0.25">
      <c r="A3" s="1">
        <v>7.9627400000000003E-4</v>
      </c>
      <c r="B3" s="1" t="s">
        <v>22</v>
      </c>
      <c r="C3" s="1" t="s">
        <v>50</v>
      </c>
      <c r="D3" s="1">
        <v>-0.99920200000000003</v>
      </c>
      <c r="E3" s="1" t="s">
        <v>22</v>
      </c>
      <c r="F3" s="1">
        <v>-1.00159</v>
      </c>
      <c r="G3" s="1">
        <v>-1.00159</v>
      </c>
      <c r="H3" s="1" t="s">
        <v>22</v>
      </c>
      <c r="I3" s="1">
        <v>-1.59508E-3</v>
      </c>
      <c r="J3" s="1">
        <v>-1.59633E-3</v>
      </c>
      <c r="K3" s="1" t="s">
        <v>22</v>
      </c>
      <c r="L3" s="1">
        <v>1.59001E-3</v>
      </c>
      <c r="M3" s="1">
        <v>2.3850299999999998E-3</v>
      </c>
      <c r="N3" s="1" t="s">
        <v>22</v>
      </c>
      <c r="O3" s="1">
        <v>-0.99840200000000001</v>
      </c>
      <c r="P3" s="1">
        <v>-8.0006100000000002E-4</v>
      </c>
      <c r="Q3" s="1" t="s">
        <v>47</v>
      </c>
      <c r="R3" s="1">
        <v>1.5925500000000001E-3</v>
      </c>
      <c r="S3" s="1">
        <v>-8.0006100000000002E-4</v>
      </c>
      <c r="T3" s="1" t="s">
        <v>47</v>
      </c>
      <c r="U3" s="1">
        <v>1.5925500000000001E-3</v>
      </c>
      <c r="V3" s="1" t="s">
        <v>23</v>
      </c>
      <c r="W3" s="1">
        <f>ABS(IK_diagnostics_positions__2[[#This Row],[Column1]]-A2)</f>
        <v>0</v>
      </c>
      <c r="X3" s="1">
        <f>ABS(IK_diagnostics_positions__2[[#This Row],[Column2]]-B2)</f>
        <v>0</v>
      </c>
      <c r="Y3" s="1">
        <f>ABS(IK_diagnostics_positions__2[[#This Row],[Column3]]-C2)</f>
        <v>0</v>
      </c>
      <c r="Z3" s="1">
        <f>ABS(IK_diagnostics_positions__2[[#This Row],[Column4]]-D2)</f>
        <v>0</v>
      </c>
      <c r="AA3" s="1">
        <f>ABS(IK_diagnostics_positions__2[[#This Row],[Column5]]-E2)</f>
        <v>0</v>
      </c>
      <c r="AB3" s="1">
        <f>ABS(IK_diagnostics_positions__2[[#This Row],[Column6]]-F2)</f>
        <v>0</v>
      </c>
      <c r="AC3" s="1">
        <f>ABS(IK_diagnostics_positions__2[[#This Row],[Column7]]-G2)</f>
        <v>0</v>
      </c>
      <c r="AD3" s="1">
        <f>ABS(IK_diagnostics_positions__2[[#This Row],[Column8]]-H2)</f>
        <v>0</v>
      </c>
      <c r="AE3" s="1">
        <f>ABS(IK_diagnostics_positions__2[[#This Row],[Column9]]-I2)</f>
        <v>0</v>
      </c>
      <c r="AF3" s="1">
        <f>ABS(IK_diagnostics_positions__2[[#This Row],[Column10]]-J2)</f>
        <v>0</v>
      </c>
      <c r="AG3" s="1">
        <f>ABS(IK_diagnostics_positions__2[[#This Row],[Column11]]-K2)</f>
        <v>0</v>
      </c>
      <c r="AH3" s="1">
        <f>ABS(IK_diagnostics_positions__2[[#This Row],[Column12]]-L2)</f>
        <v>0</v>
      </c>
      <c r="AI3" s="1">
        <f>ABS(IK_diagnostics_positions__2[[#This Row],[Column13]]-M2)</f>
        <v>0</v>
      </c>
      <c r="AJ3" s="1">
        <f>ABS(IK_diagnostics_positions__2[[#This Row],[Column14]]-N2)</f>
        <v>0</v>
      </c>
      <c r="AK3" s="1">
        <f>ABS(IK_diagnostics_positions__2[[#This Row],[Column15]]-O2)</f>
        <v>0</v>
      </c>
      <c r="AL3" s="1">
        <f>ABS(IK_diagnostics_positions__2[[#This Row],[Column16]]-P2)</f>
        <v>0</v>
      </c>
      <c r="AM3" s="1">
        <f>ABS(IK_diagnostics_positions__2[[#This Row],[Column17]]-Q2)</f>
        <v>0</v>
      </c>
      <c r="AN3" s="1">
        <f>ABS(IK_diagnostics_positions__2[[#This Row],[Column18]]-R2)</f>
        <v>0</v>
      </c>
      <c r="AO3" s="1">
        <f>ABS(IK_diagnostics_positions__2[[#This Row],[Column19]]-S2)</f>
        <v>0</v>
      </c>
      <c r="AP3" s="1">
        <f>ABS(IK_diagnostics_positions__2[[#This Row],[Column20]]-T2)</f>
        <v>0</v>
      </c>
      <c r="AQ3" s="1">
        <f>ABS(IK_diagnostics_positions__2[[#This Row],[Column21]]-U2)</f>
        <v>0</v>
      </c>
      <c r="AU3" s="8">
        <f>IK_diagnostics_frames__3[[#This Row],[Column1]]+AU2</f>
        <v>8</v>
      </c>
      <c r="AV3">
        <f ca="1">AVERAGE(INDIRECT(ADDRESS($AU2+2, AV$1)):INDIRECT(ADDRESS($AU3+1, AV$1)))</f>
        <v>7.2276649999999998E-2</v>
      </c>
      <c r="AW3">
        <f ca="1">AVERAGE(INDIRECT(ADDRESS($AU2+2, AW$1)):INDIRECT(ADDRESS($AU3+1, AW$1)))</f>
        <v>4.6784600000000003E-2</v>
      </c>
      <c r="AX3">
        <f ca="1">AVERAGE(INDIRECT(ADDRESS($AU2+2, AX$1)):INDIRECT(ADDRESS($AU3+1, AX$1)))</f>
        <v>8.3839999999999748E-3</v>
      </c>
      <c r="AY3">
        <f ca="1">AVERAGE(INDIRECT(ADDRESS($AU2+2, AY$1)):INDIRECT(ADDRESS($AU3+1, AY$1)))</f>
        <v>8.0742749999999974E-2</v>
      </c>
      <c r="AZ3">
        <f ca="1">AVERAGE(INDIRECT(ADDRESS($AU2+2, AZ$1)):INDIRECT(ADDRESS($AU3+1, AZ$1)))</f>
        <v>7.5284318000000003E-2</v>
      </c>
      <c r="BA3">
        <f ca="1">AVERAGE(INDIRECT(ADDRESS($AU2+2, BA$1)):INDIRECT(ADDRESS($AU3+1, BA$1)))</f>
        <v>6.5994999999999915E-2</v>
      </c>
      <c r="BB3">
        <f ca="1">AVERAGE(INDIRECT(ADDRESS($AU2+2, BB$1)):INDIRECT(ADDRESS($AU3+1, BB$1)))</f>
        <v>0.14970374999999997</v>
      </c>
      <c r="BC3">
        <f ca="1">AVERAGE(INDIRECT(ADDRESS($AU2+2, BC$1)):INDIRECT(ADDRESS($AU3+1, BC$1)))</f>
        <v>6.3160499999999981E-2</v>
      </c>
      <c r="BD3">
        <f ca="1">AVERAGE(INDIRECT(ADDRESS($AU2+2, BD$1)):INDIRECT(ADDRESS($AU3+1, BD$1)))</f>
        <v>0.15390750000000003</v>
      </c>
      <c r="BE3">
        <f ca="1">AVERAGE(INDIRECT(ADDRESS($AU2+2, BE$1)):INDIRECT(ADDRESS($AU3+1, BE$1)))</f>
        <v>0.1494238785</v>
      </c>
      <c r="BF3">
        <f ca="1">AVERAGE(INDIRECT(ADDRESS($AU2+2, BF$1)):INDIRECT(ADDRESS($AU3+1, BF$1)))</f>
        <v>0.22122950000000002</v>
      </c>
      <c r="BG3">
        <f ca="1">AVERAGE(INDIRECT(ADDRESS($AU2+2, BG$1)):INDIRECT(ADDRESS($AU3+1, BG$1)))</f>
        <v>9.0832499999999927E-2</v>
      </c>
      <c r="BH3">
        <f ca="1">AVERAGE(INDIRECT(ADDRESS($AU2+2, BH$1)):INDIRECT(ADDRESS($AU3+1, BH$1)))</f>
        <v>0.10647950000000003</v>
      </c>
      <c r="BI3">
        <f ca="1">AVERAGE(INDIRECT(ADDRESS($AU2+2, BI$1)):INDIRECT(ADDRESS($AU3+1, BI$1)))</f>
        <v>1.764950000000004E-2</v>
      </c>
      <c r="BJ3">
        <f ca="1">AVERAGE(INDIRECT(ADDRESS($AU2+2, BJ$1)):INDIRECT(ADDRESS($AU3+1, BJ$1)))</f>
        <v>0.12896749999999979</v>
      </c>
      <c r="BK3">
        <f ca="1">AVERAGE(INDIRECT(ADDRESS($AU2+2, BK$1)):INDIRECT(ADDRESS($AU3+1, BK$1)))</f>
        <v>0.26550750000000001</v>
      </c>
      <c r="BL3">
        <f ca="1">AVERAGE(INDIRECT(ADDRESS($AU2+2, BL$1)):INDIRECT(ADDRESS($AU3+1, BL$1)))</f>
        <v>0.23048950000000001</v>
      </c>
      <c r="BM3">
        <f ca="1">AVERAGE(INDIRECT(ADDRESS($AU2+2, BM$1)):INDIRECT(ADDRESS($AU3+1, BM$1)))</f>
        <v>0.14035249999999988</v>
      </c>
      <c r="BN3">
        <f ca="1">AVERAGE(INDIRECT(ADDRESS($AU2+2, BN$1)):INDIRECT(ADDRESS($AU3+1, BN$1)))</f>
        <v>0.19461955275000001</v>
      </c>
      <c r="BO3">
        <f ca="1">AVERAGE(INDIRECT(ADDRESS($AU2+2, BO$1)):INDIRECT(ADDRESS($AU3+1, BO$1)))</f>
        <v>0.260708255</v>
      </c>
      <c r="BP3">
        <f ca="1">AVERAGE(INDIRECT(ADDRESS($AU2+2, BP$1)):INDIRECT(ADDRESS($AU3+1, BP$1)))</f>
        <v>0.14270249999999995</v>
      </c>
    </row>
    <row r="4" spans="1:68" x14ac:dyDescent="0.25">
      <c r="A4" s="1">
        <v>4.1510999999999999E-2</v>
      </c>
      <c r="B4" s="2">
        <v>4.9385799999999997E-5</v>
      </c>
      <c r="C4" s="1">
        <v>-0.99913799999999997</v>
      </c>
      <c r="D4" s="1">
        <v>-0.927867</v>
      </c>
      <c r="E4" s="2">
        <v>6.1524200000000003E-5</v>
      </c>
      <c r="F4" s="1">
        <v>-1.24471</v>
      </c>
      <c r="G4" s="1">
        <v>-0.77996500000000002</v>
      </c>
      <c r="H4" s="1">
        <v>0.97841999999999996</v>
      </c>
      <c r="I4" s="1">
        <v>-1.1000099999999999</v>
      </c>
      <c r="J4" s="1">
        <v>-6.61495E-2</v>
      </c>
      <c r="K4" s="1">
        <v>0.58859300000000003</v>
      </c>
      <c r="L4" s="1">
        <v>-1.6818200000000001</v>
      </c>
      <c r="M4" s="1">
        <v>0.55032300000000001</v>
      </c>
      <c r="N4" s="1">
        <v>0.58069300000000001</v>
      </c>
      <c r="O4" s="1">
        <v>-2.46915</v>
      </c>
      <c r="P4" s="1">
        <v>-0.61472199999999999</v>
      </c>
      <c r="Q4" s="1">
        <v>0.86437600000000003</v>
      </c>
      <c r="R4" s="1">
        <v>-2.47113</v>
      </c>
      <c r="S4" s="1">
        <v>0.19823099999999999</v>
      </c>
      <c r="T4" s="1">
        <v>0.40356799999999998</v>
      </c>
      <c r="U4" s="1">
        <v>-2.62832</v>
      </c>
      <c r="V4" s="1" t="s">
        <v>23</v>
      </c>
      <c r="W4" s="1">
        <f>ABS(IK_diagnostics_positions__2[[#This Row],[Column1]]-A3)</f>
        <v>4.0714726E-2</v>
      </c>
      <c r="X4" s="1">
        <f>ABS(IK_diagnostics_positions__2[[#This Row],[Column2]]-B3)</f>
        <v>4.9385799999999997E-5</v>
      </c>
      <c r="Y4" s="1">
        <f>ABS(IK_diagnostics_positions__2[[#This Row],[Column3]]-C3)</f>
        <v>8.6200000000002941E-4</v>
      </c>
      <c r="Z4" s="1">
        <f>ABS(IK_diagnostics_positions__2[[#This Row],[Column4]]-D3)</f>
        <v>7.1335000000000037E-2</v>
      </c>
      <c r="AA4" s="1">
        <f>ABS(IK_diagnostics_positions__2[[#This Row],[Column5]]-E3)</f>
        <v>6.1524200000000003E-5</v>
      </c>
      <c r="AB4" s="1">
        <f>ABS(IK_diagnostics_positions__2[[#This Row],[Column6]]-F3)</f>
        <v>0.24312</v>
      </c>
      <c r="AC4" s="1">
        <f>ABS(IK_diagnostics_positions__2[[#This Row],[Column7]]-G3)</f>
        <v>0.22162499999999996</v>
      </c>
      <c r="AD4" s="1">
        <f>ABS(IK_diagnostics_positions__2[[#This Row],[Column8]]-H3)</f>
        <v>0.97841999999999996</v>
      </c>
      <c r="AE4" s="1">
        <f>ABS(IK_diagnostics_positions__2[[#This Row],[Column9]]-I3)</f>
        <v>1.09841492</v>
      </c>
      <c r="AF4" s="1">
        <f>ABS(IK_diagnostics_positions__2[[#This Row],[Column10]]-J3)</f>
        <v>6.4553169999999993E-2</v>
      </c>
      <c r="AG4" s="1">
        <f>ABS(IK_diagnostics_positions__2[[#This Row],[Column11]]-K3)</f>
        <v>0.58859300000000003</v>
      </c>
      <c r="AH4" s="1">
        <f>ABS(IK_diagnostics_positions__2[[#This Row],[Column12]]-L3)</f>
        <v>1.68341001</v>
      </c>
      <c r="AI4" s="1">
        <f>ABS(IK_diagnostics_positions__2[[#This Row],[Column13]]-M3)</f>
        <v>0.54793797</v>
      </c>
      <c r="AJ4" s="1">
        <f>ABS(IK_diagnostics_positions__2[[#This Row],[Column14]]-N3)</f>
        <v>0.58069300000000001</v>
      </c>
      <c r="AK4" s="1">
        <f>ABS(IK_diagnostics_positions__2[[#This Row],[Column15]]-O3)</f>
        <v>1.4707479999999999</v>
      </c>
      <c r="AL4" s="1">
        <f>ABS(IK_diagnostics_positions__2[[#This Row],[Column16]]-P3)</f>
        <v>0.61392193900000003</v>
      </c>
      <c r="AM4" s="1">
        <f>ABS(IK_diagnostics_positions__2[[#This Row],[Column17]]-Q3)</f>
        <v>0.13562399999999997</v>
      </c>
      <c r="AN4" s="1">
        <f>ABS(IK_diagnostics_positions__2[[#This Row],[Column18]]-R3)</f>
        <v>2.4727225499999999</v>
      </c>
      <c r="AO4" s="1">
        <f>ABS(IK_diagnostics_positions__2[[#This Row],[Column19]]-S3)</f>
        <v>0.19903106099999998</v>
      </c>
      <c r="AP4" s="1">
        <f>ABS(IK_diagnostics_positions__2[[#This Row],[Column20]]-T3)</f>
        <v>0.59643200000000007</v>
      </c>
      <c r="AQ4" s="1">
        <f>ABS(IK_diagnostics_positions__2[[#This Row],[Column21]]-U3)</f>
        <v>2.6299125499999998</v>
      </c>
      <c r="AU4" s="7">
        <f>IK_diagnostics_frames__3[[#This Row],[Column1]]+AU3</f>
        <v>12</v>
      </c>
      <c r="AV4">
        <f ca="1">AVERAGE(INDIRECT(ADDRESS($AU3+2, AV$1)):INDIRECT(ADDRESS($AU4+1, AV$1)))</f>
        <v>6.7841600000000002E-2</v>
      </c>
      <c r="AW4">
        <f ca="1">AVERAGE(INDIRECT(ADDRESS($AU3+2, AW$1)):INDIRECT(ADDRESS($AU4+1, AW$1)))</f>
        <v>5.2334149999999996E-2</v>
      </c>
      <c r="AX4">
        <f ca="1">AVERAGE(INDIRECT(ADDRESS($AU3+2, AX$1)):INDIRECT(ADDRESS($AU4+1, AX$1)))</f>
        <v>8.0102500000000243E-3</v>
      </c>
      <c r="AY4">
        <f ca="1">AVERAGE(INDIRECT(ADDRESS($AU3+2, AY$1)):INDIRECT(ADDRESS($AU4+1, AY$1)))</f>
        <v>7.8113000000000016E-2</v>
      </c>
      <c r="AZ4">
        <f ca="1">AVERAGE(INDIRECT(ADDRESS($AU3+2, AZ$1)):INDIRECT(ADDRESS($AU4+1, AZ$1)))</f>
        <v>8.1420235000000007E-2</v>
      </c>
      <c r="BA4">
        <f ca="1">AVERAGE(INDIRECT(ADDRESS($AU3+2, BA$1)):INDIRECT(ADDRESS($AU4+1, BA$1)))</f>
        <v>9.4847499999999973E-2</v>
      </c>
      <c r="BB4">
        <f ca="1">AVERAGE(INDIRECT(ADDRESS($AU3+2, BB$1)):INDIRECT(ADDRESS($AU4+1, BB$1)))</f>
        <v>0.12707449999999995</v>
      </c>
      <c r="BC4">
        <f ca="1">AVERAGE(INDIRECT(ADDRESS($AU3+2, BC$1)):INDIRECT(ADDRESS($AU4+1, BC$1)))</f>
        <v>0.13869350000000005</v>
      </c>
      <c r="BD4">
        <f ca="1">AVERAGE(INDIRECT(ADDRESS($AU3+2, BD$1)):INDIRECT(ADDRESS($AU4+1, BD$1)))</f>
        <v>0.1856025</v>
      </c>
      <c r="BE4">
        <f ca="1">AVERAGE(INDIRECT(ADDRESS($AU3+2, BE$1)):INDIRECT(ADDRESS($AU4+1, BE$1)))</f>
        <v>2.2461221000000003E-2</v>
      </c>
      <c r="BF4">
        <f ca="1">AVERAGE(INDIRECT(ADDRESS($AU3+2, BF$1)):INDIRECT(ADDRESS($AU4+1, BF$1)))</f>
        <v>0.22420324999999999</v>
      </c>
      <c r="BG4">
        <f ca="1">AVERAGE(INDIRECT(ADDRESS($AU3+2, BG$1)):INDIRECT(ADDRESS($AU4+1, BG$1)))</f>
        <v>7.6872500000000066E-2</v>
      </c>
      <c r="BH4">
        <f ca="1">AVERAGE(INDIRECT(ADDRESS($AU3+2, BH$1)):INDIRECT(ADDRESS($AU4+1, BH$1)))</f>
        <v>8.6612250000000002E-2</v>
      </c>
      <c r="BI4">
        <f ca="1">AVERAGE(INDIRECT(ADDRESS($AU3+2, BI$1)):INDIRECT(ADDRESS($AU4+1, BI$1)))</f>
        <v>5.5035750000000022E-2</v>
      </c>
      <c r="BJ4">
        <f ca="1">AVERAGE(INDIRECT(ADDRESS($AU3+2, BJ$1)):INDIRECT(ADDRESS($AU4+1, BJ$1)))</f>
        <v>0.100715</v>
      </c>
      <c r="BK4">
        <f ca="1">AVERAGE(INDIRECT(ADDRESS($AU3+2, BK$1)):INDIRECT(ADDRESS($AU4+1, BK$1)))</f>
        <v>8.0188500000000024E-2</v>
      </c>
      <c r="BL4">
        <f ca="1">AVERAGE(INDIRECT(ADDRESS($AU3+2, BL$1)):INDIRECT(ADDRESS($AU4+1, BL$1)))</f>
        <v>0.11345050000000001</v>
      </c>
      <c r="BM4">
        <f ca="1">AVERAGE(INDIRECT(ADDRESS($AU3+2, BM$1)):INDIRECT(ADDRESS($AU4+1, BM$1)))</f>
        <v>4.5242499999999963E-2</v>
      </c>
      <c r="BN4">
        <f ca="1">AVERAGE(INDIRECT(ADDRESS($AU3+2, BN$1)):INDIRECT(ADDRESS($AU4+1, BN$1)))</f>
        <v>1.55512875E-2</v>
      </c>
      <c r="BO4">
        <f ca="1">AVERAGE(INDIRECT(ADDRESS($AU3+2, BO$1)):INDIRECT(ADDRESS($AU4+1, BO$1)))</f>
        <v>0.10666933199999999</v>
      </c>
      <c r="BP4">
        <f ca="1">AVERAGE(INDIRECT(ADDRESS($AU3+2, BP$1)):INDIRECT(ADDRESS($AU4+1, BP$1)))</f>
        <v>0.1223725</v>
      </c>
    </row>
    <row r="5" spans="1:68" x14ac:dyDescent="0.25">
      <c r="A5" s="1">
        <v>0.11400299999999999</v>
      </c>
      <c r="B5" s="1" t="s">
        <v>22</v>
      </c>
      <c r="C5" s="1">
        <v>-0.99348000000000003</v>
      </c>
      <c r="D5" s="1">
        <v>-0.84146100000000001</v>
      </c>
      <c r="E5" s="1">
        <v>9.0178199999999995E-4</v>
      </c>
      <c r="F5" s="1">
        <v>-1.2885899999999999</v>
      </c>
      <c r="G5" s="1">
        <v>-0.76226099999999997</v>
      </c>
      <c r="H5" s="1">
        <v>0.997336</v>
      </c>
      <c r="I5" s="1">
        <v>-1.2595000000000001</v>
      </c>
      <c r="J5" s="1">
        <v>-9.0670000000000004E-3</v>
      </c>
      <c r="K5" s="1">
        <v>0.76305500000000004</v>
      </c>
      <c r="L5" s="1">
        <v>-1.8741699999999999</v>
      </c>
      <c r="M5" s="1">
        <v>0.74074099999999998</v>
      </c>
      <c r="N5" s="1">
        <v>1.00051</v>
      </c>
      <c r="O5" s="1">
        <v>-2.4917500000000001</v>
      </c>
      <c r="P5" s="1">
        <v>-0.74815299999999996</v>
      </c>
      <c r="Q5" s="1">
        <v>1.0094700000000001</v>
      </c>
      <c r="R5" s="1">
        <v>-2.50109</v>
      </c>
      <c r="S5" s="1">
        <v>3.8725100000000002E-4</v>
      </c>
      <c r="T5" s="1">
        <v>-1.03552E-2</v>
      </c>
      <c r="U5" s="1">
        <v>-2.508</v>
      </c>
      <c r="V5" s="1" t="s">
        <v>23</v>
      </c>
      <c r="W5" s="1">
        <f>ABS(IK_diagnostics_positions__2[[#This Row],[Column1]]-A4)</f>
        <v>7.2492000000000001E-2</v>
      </c>
      <c r="X5" s="1">
        <f>ABS(IK_diagnostics_positions__2[[#This Row],[Column2]]-B4)</f>
        <v>4.9385799999999997E-5</v>
      </c>
      <c r="Y5" s="1">
        <f>ABS(IK_diagnostics_positions__2[[#This Row],[Column3]]-C4)</f>
        <v>5.6579999999999409E-3</v>
      </c>
      <c r="Z5" s="1">
        <f>ABS(IK_diagnostics_positions__2[[#This Row],[Column4]]-D4)</f>
        <v>8.6405999999999983E-2</v>
      </c>
      <c r="AA5" s="1">
        <f>ABS(IK_diagnostics_positions__2[[#This Row],[Column5]]-E4)</f>
        <v>8.4025779999999991E-4</v>
      </c>
      <c r="AB5" s="1">
        <f>ABS(IK_diagnostics_positions__2[[#This Row],[Column6]]-F4)</f>
        <v>4.3879999999999919E-2</v>
      </c>
      <c r="AC5" s="1">
        <f>ABS(IK_diagnostics_positions__2[[#This Row],[Column7]]-G4)</f>
        <v>1.7704000000000053E-2</v>
      </c>
      <c r="AD5" s="1">
        <f>ABS(IK_diagnostics_positions__2[[#This Row],[Column8]]-H4)</f>
        <v>1.8916000000000044E-2</v>
      </c>
      <c r="AE5" s="1">
        <f>ABS(IK_diagnostics_positions__2[[#This Row],[Column9]]-I4)</f>
        <v>0.15949000000000013</v>
      </c>
      <c r="AF5" s="1">
        <f>ABS(IK_diagnostics_positions__2[[#This Row],[Column10]]-J4)</f>
        <v>5.7082500000000001E-2</v>
      </c>
      <c r="AG5" s="1">
        <f>ABS(IK_diagnostics_positions__2[[#This Row],[Column11]]-K4)</f>
        <v>0.17446200000000001</v>
      </c>
      <c r="AH5" s="1">
        <f>ABS(IK_diagnostics_positions__2[[#This Row],[Column12]]-L4)</f>
        <v>0.1923499999999998</v>
      </c>
      <c r="AI5" s="1">
        <f>ABS(IK_diagnostics_positions__2[[#This Row],[Column13]]-M4)</f>
        <v>0.19041799999999998</v>
      </c>
      <c r="AJ5" s="1">
        <f>ABS(IK_diagnostics_positions__2[[#This Row],[Column14]]-N4)</f>
        <v>0.419817</v>
      </c>
      <c r="AK5" s="1">
        <f>ABS(IK_diagnostics_positions__2[[#This Row],[Column15]]-O4)</f>
        <v>2.2600000000000176E-2</v>
      </c>
      <c r="AL5" s="1">
        <f>ABS(IK_diagnostics_positions__2[[#This Row],[Column16]]-P4)</f>
        <v>0.13343099999999997</v>
      </c>
      <c r="AM5" s="1">
        <f>ABS(IK_diagnostics_positions__2[[#This Row],[Column17]]-Q4)</f>
        <v>0.14509400000000006</v>
      </c>
      <c r="AN5" s="1">
        <f>ABS(IK_diagnostics_positions__2[[#This Row],[Column18]]-R4)</f>
        <v>2.9959999999999987E-2</v>
      </c>
      <c r="AO5" s="1">
        <f>ABS(IK_diagnostics_positions__2[[#This Row],[Column19]]-S4)</f>
        <v>0.19784374899999999</v>
      </c>
      <c r="AP5" s="1">
        <f>ABS(IK_diagnostics_positions__2[[#This Row],[Column20]]-T4)</f>
        <v>0.41392319999999999</v>
      </c>
      <c r="AQ5" s="1">
        <f>ABS(IK_diagnostics_positions__2[[#This Row],[Column21]]-U4)</f>
        <v>0.12031999999999998</v>
      </c>
      <c r="AU5" s="8">
        <f>IK_diagnostics_frames__3[[#This Row],[Column1]]+AU4</f>
        <v>15</v>
      </c>
      <c r="AV5">
        <f ca="1">AVERAGE(INDIRECT(ADDRESS($AU4+2, AV$1)):INDIRECT(ADDRESS($AU5+1, AV$1)))</f>
        <v>0.10035860666666667</v>
      </c>
      <c r="AW5">
        <f ca="1">AVERAGE(INDIRECT(ADDRESS($AU4+2, AW$1)):INDIRECT(ADDRESS($AU5+1, AW$1)))</f>
        <v>0.17292524666666667</v>
      </c>
      <c r="AX5">
        <f ca="1">AVERAGE(INDIRECT(ADDRESS($AU4+2, AX$1)):INDIRECT(ADDRESS($AU5+1, AX$1)))</f>
        <v>3.5457333333333306E-2</v>
      </c>
      <c r="AY5">
        <f ca="1">AVERAGE(INDIRECT(ADDRESS($AU4+2, AY$1)):INDIRECT(ADDRESS($AU5+1, AY$1)))</f>
        <v>0.10537833333333335</v>
      </c>
      <c r="AZ5">
        <f ca="1">AVERAGE(INDIRECT(ADDRESS($AU4+2, AZ$1)):INDIRECT(ADDRESS($AU5+1, AZ$1)))</f>
        <v>0.12539366666666665</v>
      </c>
      <c r="BA5">
        <f ca="1">AVERAGE(INDIRECT(ADDRESS($AU4+2, BA$1)):INDIRECT(ADDRESS($AU5+1, BA$1)))</f>
        <v>0.13528900000000002</v>
      </c>
      <c r="BB5">
        <f ca="1">AVERAGE(INDIRECT(ADDRESS($AU4+2, BB$1)):INDIRECT(ADDRESS($AU5+1, BB$1)))</f>
        <v>3.9453666666666644E-2</v>
      </c>
      <c r="BC5">
        <f ca="1">AVERAGE(INDIRECT(ADDRESS($AU4+2, BC$1)):INDIRECT(ADDRESS($AU5+1, BC$1)))</f>
        <v>0.15854000000000004</v>
      </c>
      <c r="BD5">
        <f ca="1">AVERAGE(INDIRECT(ADDRESS($AU4+2, BD$1)):INDIRECT(ADDRESS($AU5+1, BD$1)))</f>
        <v>9.2803333333333349E-2</v>
      </c>
      <c r="BE5">
        <f ca="1">AVERAGE(INDIRECT(ADDRESS($AU4+2, BE$1)):INDIRECT(ADDRESS($AU5+1, BE$1)))</f>
        <v>8.8463307999999977E-2</v>
      </c>
      <c r="BF5">
        <f ca="1">AVERAGE(INDIRECT(ADDRESS($AU4+2, BF$1)):INDIRECT(ADDRESS($AU5+1, BF$1)))</f>
        <v>0.14784299999999995</v>
      </c>
      <c r="BG5">
        <f ca="1">AVERAGE(INDIRECT(ADDRESS($AU4+2, BG$1)):INDIRECT(ADDRESS($AU5+1, BG$1)))</f>
        <v>0.11330999999999987</v>
      </c>
      <c r="BH5">
        <f ca="1">AVERAGE(INDIRECT(ADDRESS($AU4+2, BH$1)):INDIRECT(ADDRESS($AU5+1, BH$1)))</f>
        <v>5.708599999999997E-2</v>
      </c>
      <c r="BI5">
        <f ca="1">AVERAGE(INDIRECT(ADDRESS($AU4+2, BI$1)):INDIRECT(ADDRESS($AU5+1, BI$1)))</f>
        <v>2.5654333333333335E-2</v>
      </c>
      <c r="BJ5">
        <f ca="1">AVERAGE(INDIRECT(ADDRESS($AU4+2, BJ$1)):INDIRECT(ADDRESS($AU5+1, BJ$1)))</f>
        <v>3.3269999999999765E-2</v>
      </c>
      <c r="BK5">
        <f ca="1">AVERAGE(INDIRECT(ADDRESS($AU4+2, BK$1)):INDIRECT(ADDRESS($AU5+1, BK$1)))</f>
        <v>9.6700000000000008E-2</v>
      </c>
      <c r="BL5">
        <f ca="1">AVERAGE(INDIRECT(ADDRESS($AU4+2, BL$1)):INDIRECT(ADDRESS($AU5+1, BL$1)))</f>
        <v>0.15400833333333333</v>
      </c>
      <c r="BM5">
        <f ca="1">AVERAGE(INDIRECT(ADDRESS($AU4+2, BM$1)):INDIRECT(ADDRESS($AU5+1, BM$1)))</f>
        <v>0.10237333333333343</v>
      </c>
      <c r="BN5">
        <f ca="1">AVERAGE(INDIRECT(ADDRESS($AU4+2, BN$1)):INDIRECT(ADDRESS($AU5+1, BN$1)))</f>
        <v>6.8481490666666658E-2</v>
      </c>
      <c r="BO5">
        <f ca="1">AVERAGE(INDIRECT(ADDRESS($AU4+2, BO$1)):INDIRECT(ADDRESS($AU5+1, BO$1)))</f>
        <v>0.20665699000000001</v>
      </c>
      <c r="BP5">
        <f ca="1">AVERAGE(INDIRECT(ADDRESS($AU4+2, BP$1)):INDIRECT(ADDRESS($AU5+1, BP$1)))</f>
        <v>9.3913333333333363E-2</v>
      </c>
    </row>
    <row r="6" spans="1:68" x14ac:dyDescent="0.25">
      <c r="A6" s="1">
        <v>0.115608</v>
      </c>
      <c r="B6" s="1" t="s">
        <v>22</v>
      </c>
      <c r="C6" s="1">
        <v>-0.99329500000000004</v>
      </c>
      <c r="D6" s="1">
        <v>-0.84143999999999997</v>
      </c>
      <c r="E6" s="1">
        <v>5.8435500000000005E-4</v>
      </c>
      <c r="F6" s="1">
        <v>-1.28322</v>
      </c>
      <c r="G6" s="1">
        <v>-0.76271999999999995</v>
      </c>
      <c r="H6" s="1">
        <v>0.99733899999999998</v>
      </c>
      <c r="I6" s="1">
        <v>-1.2663800000000001</v>
      </c>
      <c r="J6" s="1">
        <v>1.5425700000000001E-4</v>
      </c>
      <c r="K6" s="1">
        <v>0.78057600000000005</v>
      </c>
      <c r="L6" s="1">
        <v>-1.87551</v>
      </c>
      <c r="M6" s="1">
        <v>0.74992199999999998</v>
      </c>
      <c r="N6" s="1">
        <v>0.99976200000000004</v>
      </c>
      <c r="O6" s="1">
        <v>-2.4998499999999999</v>
      </c>
      <c r="P6" s="1">
        <v>-0.74955099999999997</v>
      </c>
      <c r="Q6" s="1">
        <v>1.00004</v>
      </c>
      <c r="R6" s="1">
        <v>-2.4998300000000002</v>
      </c>
      <c r="S6" s="1">
        <v>1.9830499999999999E-4</v>
      </c>
      <c r="T6" s="1">
        <v>-1.8262899999999999E-4</v>
      </c>
      <c r="U6" s="1">
        <v>-2.50034</v>
      </c>
      <c r="V6" s="1" t="s">
        <v>23</v>
      </c>
      <c r="W6" s="1">
        <f>ABS(IK_diagnostics_positions__2[[#This Row],[Column1]]-A5)</f>
        <v>1.6050000000000092E-3</v>
      </c>
      <c r="X6" s="1">
        <f>ABS(IK_diagnostics_positions__2[[#This Row],[Column2]]-B5)</f>
        <v>0</v>
      </c>
      <c r="Y6" s="1">
        <f>ABS(IK_diagnostics_positions__2[[#This Row],[Column3]]-C5)</f>
        <v>1.8499999999999073E-4</v>
      </c>
      <c r="Z6" s="1">
        <f>ABS(IK_diagnostics_positions__2[[#This Row],[Column4]]-D5)</f>
        <v>2.1000000000048757E-5</v>
      </c>
      <c r="AA6" s="1">
        <f>ABS(IK_diagnostics_positions__2[[#This Row],[Column5]]-E5)</f>
        <v>3.174269999999999E-4</v>
      </c>
      <c r="AB6" s="1">
        <f>ABS(IK_diagnostics_positions__2[[#This Row],[Column6]]-F5)</f>
        <v>5.3699999999998749E-3</v>
      </c>
      <c r="AC6" s="1">
        <f>ABS(IK_diagnostics_positions__2[[#This Row],[Column7]]-G5)</f>
        <v>4.589999999999872E-4</v>
      </c>
      <c r="AD6" s="1">
        <f>ABS(IK_diagnostics_positions__2[[#This Row],[Column8]]-H5)</f>
        <v>2.9999999999752447E-6</v>
      </c>
      <c r="AE6" s="1">
        <f>ABS(IK_diagnostics_positions__2[[#This Row],[Column9]]-I5)</f>
        <v>6.8799999999999972E-3</v>
      </c>
      <c r="AF6" s="1">
        <f>ABS(IK_diagnostics_positions__2[[#This Row],[Column10]]-J5)</f>
        <v>9.2212570000000001E-3</v>
      </c>
      <c r="AG6" s="1">
        <f>ABS(IK_diagnostics_positions__2[[#This Row],[Column11]]-K5)</f>
        <v>1.7521000000000009E-2</v>
      </c>
      <c r="AH6" s="1">
        <f>ABS(IK_diagnostics_positions__2[[#This Row],[Column12]]-L5)</f>
        <v>1.3400000000001189E-3</v>
      </c>
      <c r="AI6" s="1">
        <f>ABS(IK_diagnostics_positions__2[[#This Row],[Column13]]-M5)</f>
        <v>9.1809999999999947E-3</v>
      </c>
      <c r="AJ6" s="1">
        <f>ABS(IK_diagnostics_positions__2[[#This Row],[Column14]]-N5)</f>
        <v>7.4799999999997091E-4</v>
      </c>
      <c r="AK6" s="1">
        <f>ABS(IK_diagnostics_positions__2[[#This Row],[Column15]]-O5)</f>
        <v>8.099999999999774E-3</v>
      </c>
      <c r="AL6" s="1">
        <f>ABS(IK_diagnostics_positions__2[[#This Row],[Column16]]-P5)</f>
        <v>1.3980000000000103E-3</v>
      </c>
      <c r="AM6" s="1">
        <f>ABS(IK_diagnostics_positions__2[[#This Row],[Column17]]-Q5)</f>
        <v>9.4300000000000495E-3</v>
      </c>
      <c r="AN6" s="1">
        <f>ABS(IK_diagnostics_positions__2[[#This Row],[Column18]]-R5)</f>
        <v>1.2599999999998168E-3</v>
      </c>
      <c r="AO6" s="1">
        <f>ABS(IK_diagnostics_positions__2[[#This Row],[Column19]]-S5)</f>
        <v>1.8894600000000003E-4</v>
      </c>
      <c r="AP6" s="1">
        <f>ABS(IK_diagnostics_positions__2[[#This Row],[Column20]]-T5)</f>
        <v>1.0172571E-2</v>
      </c>
      <c r="AQ6" s="1">
        <f>ABS(IK_diagnostics_positions__2[[#This Row],[Column21]]-U5)</f>
        <v>7.6600000000000001E-3</v>
      </c>
      <c r="AU6" s="7">
        <f>IK_diagnostics_frames__3[[#This Row],[Column1]]+AU5</f>
        <v>18</v>
      </c>
      <c r="AV6">
        <f ca="1">AVERAGE(INDIRECT(ADDRESS($AU5+2, AV$1)):INDIRECT(ADDRESS($AU6+1, AV$1)))</f>
        <v>0.10397756666666667</v>
      </c>
      <c r="AW6">
        <f ca="1">AVERAGE(INDIRECT(ADDRESS($AU5+2, AW$1)):INDIRECT(ADDRESS($AU6+1, AW$1)))</f>
        <v>0.21766799999999997</v>
      </c>
      <c r="AX6">
        <f ca="1">AVERAGE(INDIRECT(ADDRESS($AU5+2, AX$1)):INDIRECT(ADDRESS($AU6+1, AX$1)))</f>
        <v>3.6304666666666652E-2</v>
      </c>
      <c r="AY6">
        <f ca="1">AVERAGE(INDIRECT(ADDRESS($AU5+2, AY$1)):INDIRECT(ADDRESS($AU6+1, AY$1)))</f>
        <v>0.1266476666666666</v>
      </c>
      <c r="AZ6">
        <f ca="1">AVERAGE(INDIRECT(ADDRESS($AU5+2, AZ$1)):INDIRECT(ADDRESS($AU6+1, AZ$1)))</f>
        <v>0.33007299999999995</v>
      </c>
      <c r="BA6">
        <f ca="1">AVERAGE(INDIRECT(ADDRESS($AU5+2, BA$1)):INDIRECT(ADDRESS($AU6+1, BA$1)))</f>
        <v>0.10667833333333325</v>
      </c>
      <c r="BB6">
        <f ca="1">AVERAGE(INDIRECT(ADDRESS($AU5+2, BB$1)):INDIRECT(ADDRESS($AU6+1, BB$1)))</f>
        <v>2.4783333333333341E-2</v>
      </c>
      <c r="BC6">
        <f ca="1">AVERAGE(INDIRECT(ADDRESS($AU5+2, BC$1)):INDIRECT(ADDRESS($AU6+1, BC$1)))</f>
        <v>0.31282999999999994</v>
      </c>
      <c r="BD6">
        <f ca="1">AVERAGE(INDIRECT(ADDRESS($AU5+2, BD$1)):INDIRECT(ADDRESS($AU6+1, BD$1)))</f>
        <v>7.5270000000000017E-2</v>
      </c>
      <c r="BE6">
        <f ca="1">AVERAGE(INDIRECT(ADDRESS($AU5+2, BE$1)):INDIRECT(ADDRESS($AU6+1, BE$1)))</f>
        <v>0.10608332000000002</v>
      </c>
      <c r="BF6">
        <f ca="1">AVERAGE(INDIRECT(ADDRESS($AU5+2, BF$1)):INDIRECT(ADDRESS($AU6+1, BF$1)))</f>
        <v>0.22969300000000004</v>
      </c>
      <c r="BG6">
        <f ca="1">AVERAGE(INDIRECT(ADDRESS($AU5+2, BG$1)):INDIRECT(ADDRESS($AU6+1, BG$1)))</f>
        <v>0.12066000000000006</v>
      </c>
      <c r="BH6">
        <f ca="1">AVERAGE(INDIRECT(ADDRESS($AU5+2, BH$1)):INDIRECT(ADDRESS($AU6+1, BH$1)))</f>
        <v>5.7099333333333356E-2</v>
      </c>
      <c r="BI6">
        <f ca="1">AVERAGE(INDIRECT(ADDRESS($AU5+2, BI$1)):INDIRECT(ADDRESS($AU6+1, BI$1)))</f>
        <v>5.508799999999995E-2</v>
      </c>
      <c r="BJ6">
        <f ca="1">AVERAGE(INDIRECT(ADDRESS($AU5+2, BJ$1)):INDIRECT(ADDRESS($AU6+1, BJ$1)))</f>
        <v>7.3756666666666845E-2</v>
      </c>
      <c r="BK6">
        <f ca="1">AVERAGE(INDIRECT(ADDRESS($AU5+2, BK$1)):INDIRECT(ADDRESS($AU6+1, BK$1)))</f>
        <v>6.6731666666666634E-2</v>
      </c>
      <c r="BL6">
        <f ca="1">AVERAGE(INDIRECT(ADDRESS($AU5+2, BL$1)):INDIRECT(ADDRESS($AU6+1, BL$1)))</f>
        <v>0.22799166666666662</v>
      </c>
      <c r="BM6">
        <f ca="1">AVERAGE(INDIRECT(ADDRESS($AU5+2, BM$1)):INDIRECT(ADDRESS($AU6+1, BM$1)))</f>
        <v>0.17393333333333341</v>
      </c>
      <c r="BN6">
        <f ca="1">AVERAGE(INDIRECT(ADDRESS($AU5+2, BN$1)):INDIRECT(ADDRESS($AU6+1, BN$1)))</f>
        <v>4.4062430000000007E-2</v>
      </c>
      <c r="BO6">
        <f ca="1">AVERAGE(INDIRECT(ADDRESS($AU5+2, BO$1)):INDIRECT(ADDRESS($AU6+1, BO$1)))</f>
        <v>0.12415385</v>
      </c>
      <c r="BP6">
        <f ca="1">AVERAGE(INDIRECT(ADDRESS($AU5+2, BP$1)):INDIRECT(ADDRESS($AU6+1, BP$1)))</f>
        <v>7.87033333333335E-2</v>
      </c>
    </row>
    <row r="7" spans="1:68" x14ac:dyDescent="0.25">
      <c r="A7" s="1">
        <v>-1.4019999999999999E-2</v>
      </c>
      <c r="B7" s="1" t="s">
        <v>22</v>
      </c>
      <c r="C7" s="1">
        <v>-0.99990199999999996</v>
      </c>
      <c r="D7" s="1">
        <v>-0.96970800000000001</v>
      </c>
      <c r="E7" s="1">
        <v>5.5582699999999997E-3</v>
      </c>
      <c r="F7" s="1">
        <v>-1.29423</v>
      </c>
      <c r="G7" s="1">
        <v>-1.1676</v>
      </c>
      <c r="H7" s="1">
        <v>0.83630199999999999</v>
      </c>
      <c r="I7" s="1">
        <v>-1.8145199999999999</v>
      </c>
      <c r="J7" s="1">
        <v>-0.286829</v>
      </c>
      <c r="K7" s="1">
        <v>1.2394000000000001</v>
      </c>
      <c r="L7" s="1">
        <v>-2.0630099999999998</v>
      </c>
      <c r="M7" s="1">
        <v>0.65583499999999995</v>
      </c>
      <c r="N7" s="1">
        <v>0.96735099999999996</v>
      </c>
      <c r="O7" s="1">
        <v>-2.2563300000000002</v>
      </c>
      <c r="P7" s="1">
        <v>-0.34492099999999998</v>
      </c>
      <c r="Q7" s="1">
        <v>0.54603599999999997</v>
      </c>
      <c r="R7" s="1">
        <v>-2.7812399999999999</v>
      </c>
      <c r="S7" s="1">
        <v>-0.38421899999999998</v>
      </c>
      <c r="T7" s="1">
        <v>0.51955600000000002</v>
      </c>
      <c r="U7" s="1">
        <v>-2.75027</v>
      </c>
      <c r="V7" s="1" t="s">
        <v>23</v>
      </c>
      <c r="W7" s="1">
        <f>ABS(IK_diagnostics_positions__2[[#This Row],[Column1]]-A6)</f>
        <v>0.12962799999999999</v>
      </c>
      <c r="X7" s="1">
        <f>ABS(IK_diagnostics_positions__2[[#This Row],[Column2]]-B6)</f>
        <v>0</v>
      </c>
      <c r="Y7" s="1">
        <f>ABS(IK_diagnostics_positions__2[[#This Row],[Column3]]-C6)</f>
        <v>6.6069999999999185E-3</v>
      </c>
      <c r="Z7" s="1">
        <f>ABS(IK_diagnostics_positions__2[[#This Row],[Column4]]-D6)</f>
        <v>0.12826800000000005</v>
      </c>
      <c r="AA7" s="1">
        <f>ABS(IK_diagnostics_positions__2[[#This Row],[Column5]]-E6)</f>
        <v>4.9739149999999998E-3</v>
      </c>
      <c r="AB7" s="1">
        <f>ABS(IK_diagnostics_positions__2[[#This Row],[Column6]]-F6)</f>
        <v>1.1009999999999964E-2</v>
      </c>
      <c r="AC7" s="1">
        <f>ABS(IK_diagnostics_positions__2[[#This Row],[Column7]]-G6)</f>
        <v>0.40488000000000002</v>
      </c>
      <c r="AD7" s="1">
        <f>ABS(IK_diagnostics_positions__2[[#This Row],[Column8]]-H6)</f>
        <v>0.16103699999999999</v>
      </c>
      <c r="AE7" s="1">
        <f>ABS(IK_diagnostics_positions__2[[#This Row],[Column9]]-I6)</f>
        <v>0.54813999999999985</v>
      </c>
      <c r="AF7" s="1">
        <f>ABS(IK_diagnostics_positions__2[[#This Row],[Column10]]-J6)</f>
        <v>0.28698325699999999</v>
      </c>
      <c r="AG7" s="1">
        <f>ABS(IK_diagnostics_positions__2[[#This Row],[Column11]]-K6)</f>
        <v>0.45882400000000001</v>
      </c>
      <c r="AH7" s="1">
        <f>ABS(IK_diagnostics_positions__2[[#This Row],[Column12]]-L6)</f>
        <v>0.18749999999999978</v>
      </c>
      <c r="AI7" s="1">
        <f>ABS(IK_diagnostics_positions__2[[#This Row],[Column13]]-M6)</f>
        <v>9.4087000000000032E-2</v>
      </c>
      <c r="AJ7" s="1">
        <f>ABS(IK_diagnostics_positions__2[[#This Row],[Column14]]-N6)</f>
        <v>3.2411000000000079E-2</v>
      </c>
      <c r="AK7" s="1">
        <f>ABS(IK_diagnostics_positions__2[[#This Row],[Column15]]-O6)</f>
        <v>0.24351999999999974</v>
      </c>
      <c r="AL7" s="1">
        <f>ABS(IK_diagnostics_positions__2[[#This Row],[Column16]]-P6)</f>
        <v>0.40462999999999999</v>
      </c>
      <c r="AM7" s="1">
        <f>ABS(IK_diagnostics_positions__2[[#This Row],[Column17]]-Q6)</f>
        <v>0.45400400000000007</v>
      </c>
      <c r="AN7" s="1">
        <f>ABS(IK_diagnostics_positions__2[[#This Row],[Column18]]-R6)</f>
        <v>0.28140999999999972</v>
      </c>
      <c r="AO7" s="1">
        <f>ABS(IK_diagnostics_positions__2[[#This Row],[Column19]]-S6)</f>
        <v>0.38441730499999999</v>
      </c>
      <c r="AP7" s="1">
        <f>ABS(IK_diagnostics_positions__2[[#This Row],[Column20]]-T6)</f>
        <v>0.51973862900000001</v>
      </c>
      <c r="AQ7" s="1">
        <f>ABS(IK_diagnostics_positions__2[[#This Row],[Column21]]-U6)</f>
        <v>0.24992999999999999</v>
      </c>
      <c r="AU7" s="8">
        <f>IK_diagnostics_frames__3[[#This Row],[Column1]]+AU6</f>
        <v>21</v>
      </c>
      <c r="AV7">
        <f ca="1">AVERAGE(INDIRECT(ADDRESS($AU6+2, AV$1)):INDIRECT(ADDRESS($AU7+1, AV$1)))</f>
        <v>0.12375866666666667</v>
      </c>
      <c r="AW7">
        <f ca="1">AVERAGE(INDIRECT(ADDRESS($AU6+2, AW$1)):INDIRECT(ADDRESS($AU7+1, AW$1)))</f>
        <v>0.12638533333333335</v>
      </c>
      <c r="AX7">
        <f ca="1">AVERAGE(INDIRECT(ADDRESS($AU6+2, AX$1)):INDIRECT(ADDRESS($AU7+1, AX$1)))</f>
        <v>2.8342333333333358E-2</v>
      </c>
      <c r="AY7">
        <f ca="1">AVERAGE(INDIRECT(ADDRESS($AU6+2, AY$1)):INDIRECT(ADDRESS($AU7+1, AY$1)))</f>
        <v>9.194100000000005E-2</v>
      </c>
      <c r="AZ7">
        <f ca="1">AVERAGE(INDIRECT(ADDRESS($AU6+2, AZ$1)):INDIRECT(ADDRESS($AU7+1, AZ$1)))</f>
        <v>0.25071833333333332</v>
      </c>
      <c r="BA7">
        <f ca="1">AVERAGE(INDIRECT(ADDRESS($AU6+2, BA$1)):INDIRECT(ADDRESS($AU7+1, BA$1)))</f>
        <v>6.6261666666666594E-2</v>
      </c>
      <c r="BB7">
        <f ca="1">AVERAGE(INDIRECT(ADDRESS($AU6+2, BB$1)):INDIRECT(ADDRESS($AU7+1, BB$1)))</f>
        <v>0.12360900000000001</v>
      </c>
      <c r="BC7">
        <f ca="1">AVERAGE(INDIRECT(ADDRESS($AU6+2, BC$1)):INDIRECT(ADDRESS($AU7+1, BC$1)))</f>
        <v>0.29458499999999999</v>
      </c>
      <c r="BD7">
        <f ca="1">AVERAGE(INDIRECT(ADDRESS($AU6+2, BD$1)):INDIRECT(ADDRESS($AU7+1, BD$1)))</f>
        <v>8.2699999999999996E-2</v>
      </c>
      <c r="BE7">
        <f ca="1">AVERAGE(INDIRECT(ADDRESS($AU6+2, BE$1)):INDIRECT(ADDRESS($AU7+1, BE$1)))</f>
        <v>8.587194066666666E-2</v>
      </c>
      <c r="BF7">
        <f ca="1">AVERAGE(INDIRECT(ADDRESS($AU6+2, BF$1)):INDIRECT(ADDRESS($AU7+1, BF$1)))</f>
        <v>9.0872666666666643E-2</v>
      </c>
      <c r="BG7">
        <f ca="1">AVERAGE(INDIRECT(ADDRESS($AU6+2, BG$1)):INDIRECT(ADDRESS($AU7+1, BG$1)))</f>
        <v>1.0616666666666644E-2</v>
      </c>
      <c r="BH7">
        <f ca="1">AVERAGE(INDIRECT(ADDRESS($AU6+2, BH$1)):INDIRECT(ADDRESS($AU7+1, BH$1)))</f>
        <v>0.12583833333333339</v>
      </c>
      <c r="BI7">
        <f ca="1">AVERAGE(INDIRECT(ADDRESS($AU6+2, BI$1)):INDIRECT(ADDRESS($AU7+1, BI$1)))</f>
        <v>7.9585666666666666E-2</v>
      </c>
      <c r="BJ7">
        <f ca="1">AVERAGE(INDIRECT(ADDRESS($AU6+2, BJ$1)):INDIRECT(ADDRESS($AU7+1, BJ$1)))</f>
        <v>4.7393333333333398E-2</v>
      </c>
      <c r="BK7">
        <f ca="1">AVERAGE(INDIRECT(ADDRESS($AU6+2, BK$1)):INDIRECT(ADDRESS($AU7+1, BK$1)))</f>
        <v>2.5516666666666632E-2</v>
      </c>
      <c r="BL7">
        <f ca="1">AVERAGE(INDIRECT(ADDRESS($AU6+2, BL$1)):INDIRECT(ADDRESS($AU7+1, BL$1)))</f>
        <v>0.26339533333333337</v>
      </c>
      <c r="BM7">
        <f ca="1">AVERAGE(INDIRECT(ADDRESS($AU6+2, BM$1)):INDIRECT(ADDRESS($AU7+1, BM$1)))</f>
        <v>0.15908666666666674</v>
      </c>
      <c r="BN7">
        <f ca="1">AVERAGE(INDIRECT(ADDRESS($AU6+2, BN$1)):INDIRECT(ADDRESS($AU7+1, BN$1)))</f>
        <v>0.14394869333333335</v>
      </c>
      <c r="BO7">
        <f ca="1">AVERAGE(INDIRECT(ADDRESS($AU6+2, BO$1)):INDIRECT(ADDRESS($AU7+1, BO$1)))</f>
        <v>0.25757791999999996</v>
      </c>
      <c r="BP7">
        <f ca="1">AVERAGE(INDIRECT(ADDRESS($AU6+2, BP$1)):INDIRECT(ADDRESS($AU7+1, BP$1)))</f>
        <v>0.11260333333333354</v>
      </c>
    </row>
    <row r="8" spans="1:68" x14ac:dyDescent="0.25">
      <c r="A8" s="1">
        <v>-0.130828</v>
      </c>
      <c r="B8" s="1">
        <v>0.123838</v>
      </c>
      <c r="C8" s="1">
        <v>-0.98363999999999996</v>
      </c>
      <c r="D8" s="1">
        <v>-1.1261099999999999</v>
      </c>
      <c r="E8" s="1">
        <v>0.19755700000000001</v>
      </c>
      <c r="F8" s="1">
        <v>-1.0466800000000001</v>
      </c>
      <c r="G8" s="1">
        <v>-0.97580100000000003</v>
      </c>
      <c r="H8" s="1">
        <v>0.79226399999999997</v>
      </c>
      <c r="I8" s="1">
        <v>-1.8364400000000001</v>
      </c>
      <c r="J8" s="1">
        <v>-2.0546999999999999E-2</v>
      </c>
      <c r="K8" s="1">
        <v>0.98397100000000004</v>
      </c>
      <c r="L8" s="1">
        <v>-2.06169</v>
      </c>
      <c r="M8" s="1">
        <v>0.87414400000000003</v>
      </c>
      <c r="N8" s="1">
        <v>0.99208799999999997</v>
      </c>
      <c r="O8" s="1">
        <v>-2.5083099999999998</v>
      </c>
      <c r="P8" s="1">
        <v>-0.87811600000000001</v>
      </c>
      <c r="Q8" s="1">
        <v>1.00204</v>
      </c>
      <c r="R8" s="1">
        <v>-2.5757500000000002</v>
      </c>
      <c r="S8" s="1">
        <v>-4.3783700000000004E-3</v>
      </c>
      <c r="T8" s="1">
        <v>6.0681699999999998E-2</v>
      </c>
      <c r="U8" s="1">
        <v>-2.4454600000000002</v>
      </c>
      <c r="V8" s="1" t="s">
        <v>23</v>
      </c>
      <c r="W8" s="1">
        <f>ABS(IK_diagnostics_positions__2[[#This Row],[Column1]]-A7)</f>
        <v>0.116808</v>
      </c>
      <c r="X8" s="1">
        <f>ABS(IK_diagnostics_positions__2[[#This Row],[Column2]]-B7)</f>
        <v>0.123838</v>
      </c>
      <c r="Y8" s="1">
        <f>ABS(IK_diagnostics_positions__2[[#This Row],[Column3]]-C7)</f>
        <v>1.6261999999999999E-2</v>
      </c>
      <c r="Z8" s="1">
        <f>ABS(IK_diagnostics_positions__2[[#This Row],[Column4]]-D7)</f>
        <v>0.15640199999999993</v>
      </c>
      <c r="AA8" s="1">
        <f>ABS(IK_diagnostics_positions__2[[#This Row],[Column5]]-E7)</f>
        <v>0.19199873000000001</v>
      </c>
      <c r="AB8" s="1">
        <f>ABS(IK_diagnostics_positions__2[[#This Row],[Column6]]-F7)</f>
        <v>0.24754999999999994</v>
      </c>
      <c r="AC8" s="1">
        <f>ABS(IK_diagnostics_positions__2[[#This Row],[Column7]]-G7)</f>
        <v>0.19179899999999994</v>
      </c>
      <c r="AD8" s="1">
        <f>ABS(IK_diagnostics_positions__2[[#This Row],[Column8]]-H7)</f>
        <v>4.4038000000000022E-2</v>
      </c>
      <c r="AE8" s="1">
        <f>ABS(IK_diagnostics_positions__2[[#This Row],[Column9]]-I7)</f>
        <v>2.1920000000000162E-2</v>
      </c>
      <c r="AF8" s="1">
        <f>ABS(IK_diagnostics_positions__2[[#This Row],[Column10]]-J7)</f>
        <v>0.26628200000000002</v>
      </c>
      <c r="AG8" s="1">
        <f>ABS(IK_diagnostics_positions__2[[#This Row],[Column11]]-K7)</f>
        <v>0.25542900000000002</v>
      </c>
      <c r="AH8" s="1">
        <f>ABS(IK_diagnostics_positions__2[[#This Row],[Column12]]-L7)</f>
        <v>1.3199999999997658E-3</v>
      </c>
      <c r="AI8" s="1">
        <f>ABS(IK_diagnostics_positions__2[[#This Row],[Column13]]-M7)</f>
        <v>0.21830900000000009</v>
      </c>
      <c r="AJ8" s="1">
        <f>ABS(IK_diagnostics_positions__2[[#This Row],[Column14]]-N7)</f>
        <v>2.4737000000000009E-2</v>
      </c>
      <c r="AK8" s="1">
        <f>ABS(IK_diagnostics_positions__2[[#This Row],[Column15]]-O7)</f>
        <v>0.25197999999999965</v>
      </c>
      <c r="AL8" s="1">
        <f>ABS(IK_diagnostics_positions__2[[#This Row],[Column16]]-P7)</f>
        <v>0.53319500000000009</v>
      </c>
      <c r="AM8" s="1">
        <f>ABS(IK_diagnostics_positions__2[[#This Row],[Column17]]-Q7)</f>
        <v>0.45600400000000008</v>
      </c>
      <c r="AN8" s="1">
        <f>ABS(IK_diagnostics_positions__2[[#This Row],[Column18]]-R7)</f>
        <v>0.20548999999999973</v>
      </c>
      <c r="AO8" s="1">
        <f>ABS(IK_diagnostics_positions__2[[#This Row],[Column19]]-S7)</f>
        <v>0.37984062999999996</v>
      </c>
      <c r="AP8" s="1">
        <f>ABS(IK_diagnostics_positions__2[[#This Row],[Column20]]-T7)</f>
        <v>0.45887430000000001</v>
      </c>
      <c r="AQ8" s="1">
        <f>ABS(IK_diagnostics_positions__2[[#This Row],[Column21]]-U7)</f>
        <v>0.3048099999999998</v>
      </c>
      <c r="AU8" s="7">
        <f>IK_diagnostics_frames__3[[#This Row],[Column1]]+AU7</f>
        <v>24</v>
      </c>
      <c r="AV8">
        <f ca="1">AVERAGE(INDIRECT(ADDRESS($AU7+2, AV$1)):INDIRECT(ADDRESS($AU8+1, AV$1)))</f>
        <v>4.3252033333333328E-2</v>
      </c>
      <c r="AW8">
        <f ca="1">AVERAGE(INDIRECT(ADDRESS($AU7+2, AW$1)):INDIRECT(ADDRESS($AU8+1, AW$1)))</f>
        <v>0.12824866666666665</v>
      </c>
      <c r="AX8">
        <f ca="1">AVERAGE(INDIRECT(ADDRESS($AU7+2, AX$1)):INDIRECT(ADDRESS($AU8+1, AX$1)))</f>
        <v>2.5284999999999964E-2</v>
      </c>
      <c r="AY8">
        <f ca="1">AVERAGE(INDIRECT(ADDRESS($AU7+2, AY$1)):INDIRECT(ADDRESS($AU8+1, AY$1)))</f>
        <v>5.2817333333333306E-2</v>
      </c>
      <c r="AZ8">
        <f ca="1">AVERAGE(INDIRECT(ADDRESS($AU7+2, AZ$1)):INDIRECT(ADDRESS($AU8+1, AZ$1)))</f>
        <v>0.15146400000000002</v>
      </c>
      <c r="BA8">
        <f ca="1">AVERAGE(INDIRECT(ADDRESS($AU7+2, BA$1)):INDIRECT(ADDRESS($AU8+1, BA$1)))</f>
        <v>0.17055033333333328</v>
      </c>
      <c r="BB8">
        <f ca="1">AVERAGE(INDIRECT(ADDRESS($AU7+2, BB$1)):INDIRECT(ADDRESS($AU8+1, BB$1)))</f>
        <v>0.15711366666666668</v>
      </c>
      <c r="BC8">
        <f ca="1">AVERAGE(INDIRECT(ADDRESS($AU7+2, BC$1)):INDIRECT(ADDRESS($AU8+1, BC$1)))</f>
        <v>0.18828300000000001</v>
      </c>
      <c r="BD8">
        <f ca="1">AVERAGE(INDIRECT(ADDRESS($AU7+2, BD$1)):INDIRECT(ADDRESS($AU8+1, BD$1)))</f>
        <v>2.0886666666666647E-2</v>
      </c>
      <c r="BE8">
        <f ca="1">AVERAGE(INDIRECT(ADDRESS($AU7+2, BE$1)):INDIRECT(ADDRESS($AU8+1, BE$1)))</f>
        <v>0.12355629999999999</v>
      </c>
      <c r="BF8">
        <f ca="1">AVERAGE(INDIRECT(ADDRESS($AU7+2, BF$1)):INDIRECT(ADDRESS($AU8+1, BF$1)))</f>
        <v>0.22785299999999997</v>
      </c>
      <c r="BG8">
        <f ca="1">AVERAGE(INDIRECT(ADDRESS($AU7+2, BG$1)):INDIRECT(ADDRESS($AU8+1, BG$1)))</f>
        <v>0.11731333333333338</v>
      </c>
      <c r="BH8">
        <f ca="1">AVERAGE(INDIRECT(ADDRESS($AU7+2, BH$1)):INDIRECT(ADDRESS($AU8+1, BH$1)))</f>
        <v>0.13401000000000005</v>
      </c>
      <c r="BI8">
        <f ca="1">AVERAGE(INDIRECT(ADDRESS($AU7+2, BI$1)):INDIRECT(ADDRESS($AU8+1, BI$1)))</f>
        <v>1.9669666666666658E-2</v>
      </c>
      <c r="BJ8">
        <f ca="1">AVERAGE(INDIRECT(ADDRESS($AU7+2, BJ$1)):INDIRECT(ADDRESS($AU8+1, BJ$1)))</f>
        <v>5.4373333333333385E-2</v>
      </c>
      <c r="BK8">
        <f ca="1">AVERAGE(INDIRECT(ADDRESS($AU7+2, BK$1)):INDIRECT(ADDRESS($AU8+1, BK$1)))</f>
        <v>0.14003900000000002</v>
      </c>
      <c r="BL8">
        <f ca="1">AVERAGE(INDIRECT(ADDRESS($AU7+2, BL$1)):INDIRECT(ADDRESS($AU8+1, BL$1)))</f>
        <v>0.1489823333333333</v>
      </c>
      <c r="BM8">
        <f ca="1">AVERAGE(INDIRECT(ADDRESS($AU7+2, BM$1)):INDIRECT(ADDRESS($AU8+1, BM$1)))</f>
        <v>0.13782999999999981</v>
      </c>
      <c r="BN8">
        <f ca="1">AVERAGE(INDIRECT(ADDRESS($AU7+2, BN$1)):INDIRECT(ADDRESS($AU8+1, BN$1)))</f>
        <v>3.2116809999999996E-2</v>
      </c>
      <c r="BO8">
        <f ca="1">AVERAGE(INDIRECT(ADDRESS($AU7+2, BO$1)):INDIRECT(ADDRESS($AU8+1, BO$1)))</f>
        <v>9.6337466666666666E-3</v>
      </c>
      <c r="BP8">
        <f ca="1">AVERAGE(INDIRECT(ADDRESS($AU7+2, BP$1)):INDIRECT(ADDRESS($AU8+1, BP$1)))</f>
        <v>4.8949999999999903E-2</v>
      </c>
    </row>
    <row r="9" spans="1:68" x14ac:dyDescent="0.25">
      <c r="A9" s="1">
        <v>-8.9762400000000006E-2</v>
      </c>
      <c r="B9" s="1">
        <v>6.0537599999999997E-2</v>
      </c>
      <c r="C9" s="1">
        <v>-0.99412199999999995</v>
      </c>
      <c r="D9" s="1">
        <v>-1.0878300000000001</v>
      </c>
      <c r="E9" s="1">
        <v>9.3709799999999996E-2</v>
      </c>
      <c r="F9" s="1">
        <v>-1.0467299999999999</v>
      </c>
      <c r="G9" s="1">
        <v>-0.97747799999999996</v>
      </c>
      <c r="H9" s="1">
        <v>0.74470000000000003</v>
      </c>
      <c r="I9" s="1">
        <v>-1.79775</v>
      </c>
      <c r="J9" s="1">
        <v>1.4662E-2</v>
      </c>
      <c r="K9" s="1">
        <v>0.83082699999999998</v>
      </c>
      <c r="L9" s="1">
        <v>-1.88852</v>
      </c>
      <c r="M9" s="1">
        <v>0.76980300000000002</v>
      </c>
      <c r="N9" s="1">
        <v>1.0047900000000001</v>
      </c>
      <c r="O9" s="1">
        <v>-2.5205799999999998</v>
      </c>
      <c r="P9" s="1">
        <v>-0.75530900000000001</v>
      </c>
      <c r="Q9" s="1">
        <v>1.0045599999999999</v>
      </c>
      <c r="R9" s="1">
        <v>-2.5024999999999999</v>
      </c>
      <c r="S9" s="1">
        <v>-1.8409700000000001E-2</v>
      </c>
      <c r="T9" s="1">
        <v>6.6341799999999999E-3</v>
      </c>
      <c r="U9" s="1">
        <v>-2.4538700000000002</v>
      </c>
      <c r="V9" s="1" t="s">
        <v>23</v>
      </c>
      <c r="W9" s="1">
        <f>ABS(IK_diagnostics_positions__2[[#This Row],[Column1]]-A8)</f>
        <v>4.1065599999999994E-2</v>
      </c>
      <c r="X9" s="1">
        <f>ABS(IK_diagnostics_positions__2[[#This Row],[Column2]]-B8)</f>
        <v>6.3300400000000007E-2</v>
      </c>
      <c r="Y9" s="1">
        <f>ABS(IK_diagnostics_positions__2[[#This Row],[Column3]]-C8)</f>
        <v>1.0481999999999991E-2</v>
      </c>
      <c r="Z9" s="1">
        <f>ABS(IK_diagnostics_positions__2[[#This Row],[Column4]]-D8)</f>
        <v>3.827999999999987E-2</v>
      </c>
      <c r="AA9" s="1">
        <f>ABS(IK_diagnostics_positions__2[[#This Row],[Column5]]-E8)</f>
        <v>0.10384720000000001</v>
      </c>
      <c r="AB9" s="1">
        <f>ABS(IK_diagnostics_positions__2[[#This Row],[Column6]]-F8)</f>
        <v>4.9999999999883471E-5</v>
      </c>
      <c r="AC9" s="1">
        <f>ABS(IK_diagnostics_positions__2[[#This Row],[Column7]]-G8)</f>
        <v>1.6769999999999285E-3</v>
      </c>
      <c r="AD9" s="1">
        <f>ABS(IK_diagnostics_positions__2[[#This Row],[Column8]]-H8)</f>
        <v>4.756399999999994E-2</v>
      </c>
      <c r="AE9" s="1">
        <f>ABS(IK_diagnostics_positions__2[[#This Row],[Column9]]-I8)</f>
        <v>3.8690000000000113E-2</v>
      </c>
      <c r="AF9" s="1">
        <f>ABS(IK_diagnostics_positions__2[[#This Row],[Column10]]-J8)</f>
        <v>3.5208999999999997E-2</v>
      </c>
      <c r="AG9" s="1">
        <f>ABS(IK_diagnostics_positions__2[[#This Row],[Column11]]-K8)</f>
        <v>0.15314400000000006</v>
      </c>
      <c r="AH9" s="1">
        <f>ABS(IK_diagnostics_positions__2[[#This Row],[Column12]]-L8)</f>
        <v>0.17317000000000005</v>
      </c>
      <c r="AI9" s="1">
        <f>ABS(IK_diagnostics_positions__2[[#This Row],[Column13]]-M8)</f>
        <v>0.10434100000000002</v>
      </c>
      <c r="AJ9" s="1">
        <f>ABS(IK_diagnostics_positions__2[[#This Row],[Column14]]-N8)</f>
        <v>1.2702000000000102E-2</v>
      </c>
      <c r="AK9" s="1">
        <f>ABS(IK_diagnostics_positions__2[[#This Row],[Column15]]-O8)</f>
        <v>1.2270000000000003E-2</v>
      </c>
      <c r="AL9" s="1">
        <f>ABS(IK_diagnostics_positions__2[[#This Row],[Column16]]-P8)</f>
        <v>0.122807</v>
      </c>
      <c r="AM9" s="1">
        <f>ABS(IK_diagnostics_positions__2[[#This Row],[Column17]]-Q8)</f>
        <v>2.5199999999998557E-3</v>
      </c>
      <c r="AN9" s="1">
        <f>ABS(IK_diagnostics_positions__2[[#This Row],[Column18]]-R8)</f>
        <v>7.3250000000000259E-2</v>
      </c>
      <c r="AO9" s="1">
        <f>ABS(IK_diagnostics_positions__2[[#This Row],[Column19]]-S8)</f>
        <v>1.4031330000000002E-2</v>
      </c>
      <c r="AP9" s="1">
        <f>ABS(IK_diagnostics_positions__2[[#This Row],[Column20]]-T8)</f>
        <v>5.4047520000000002E-2</v>
      </c>
      <c r="AQ9" s="1">
        <f>ABS(IK_diagnostics_positions__2[[#This Row],[Column21]]-U8)</f>
        <v>8.4100000000000286E-3</v>
      </c>
      <c r="AU9" s="8">
        <f>IK_diagnostics_frames__3[[#This Row],[Column1]]+AU8</f>
        <v>28</v>
      </c>
      <c r="AV9">
        <f ca="1">AVERAGE(INDIRECT(ADDRESS($AU8+2, AV$1)):INDIRECT(ADDRESS($AU9+1, AV$1)))</f>
        <v>6.584029999999999E-2</v>
      </c>
      <c r="AW9">
        <f ca="1">AVERAGE(INDIRECT(ADDRESS($AU8+2, AW$1)):INDIRECT(ADDRESS($AU9+1, AW$1)))</f>
        <v>0.16981550000000001</v>
      </c>
      <c r="AX9">
        <f ca="1">AVERAGE(INDIRECT(ADDRESS($AU8+2, AX$1)):INDIRECT(ADDRESS($AU9+1, AX$1)))</f>
        <v>3.5574500000000037E-2</v>
      </c>
      <c r="AY9">
        <f ca="1">AVERAGE(INDIRECT(ADDRESS($AU8+2, AY$1)):INDIRECT(ADDRESS($AU9+1, AY$1)))</f>
        <v>0.10874049999999999</v>
      </c>
      <c r="AZ9">
        <f ca="1">AVERAGE(INDIRECT(ADDRESS($AU8+2, AZ$1)):INDIRECT(ADDRESS($AU9+1, AZ$1)))</f>
        <v>0.34139808500000002</v>
      </c>
      <c r="BA9">
        <f ca="1">AVERAGE(INDIRECT(ADDRESS($AU8+2, BA$1)):INDIRECT(ADDRESS($AU9+1, BA$1)))</f>
        <v>4.4300250000000013E-2</v>
      </c>
      <c r="BB9">
        <f ca="1">AVERAGE(INDIRECT(ADDRESS($AU8+2, BB$1)):INDIRECT(ADDRESS($AU9+1, BB$1)))</f>
        <v>0.21016442500000002</v>
      </c>
      <c r="BC9">
        <f ca="1">AVERAGE(INDIRECT(ADDRESS($AU8+2, BC$1)):INDIRECT(ADDRESS($AU9+1, BC$1)))</f>
        <v>0.34432099999999993</v>
      </c>
      <c r="BD9">
        <f ca="1">AVERAGE(INDIRECT(ADDRESS($AU8+2, BD$1)):INDIRECT(ADDRESS($AU9+1, BD$1)))</f>
        <v>0.24176250000000005</v>
      </c>
      <c r="BE9">
        <f ca="1">AVERAGE(INDIRECT(ADDRESS($AU8+2, BE$1)):INDIRECT(ADDRESS($AU9+1, BE$1)))</f>
        <v>3.5191916500000003E-2</v>
      </c>
      <c r="BF9">
        <f ca="1">AVERAGE(INDIRECT(ADDRESS($AU8+2, BF$1)):INDIRECT(ADDRESS($AU9+1, BF$1)))</f>
        <v>0.29615400000000003</v>
      </c>
      <c r="BG9">
        <f ca="1">AVERAGE(INDIRECT(ADDRESS($AU8+2, BG$1)):INDIRECT(ADDRESS($AU9+1, BG$1)))</f>
        <v>2.3159999999999958E-2</v>
      </c>
      <c r="BH9">
        <f ca="1">AVERAGE(INDIRECT(ADDRESS($AU8+2, BH$1)):INDIRECT(ADDRESS($AU9+1, BH$1)))</f>
        <v>0.13499074999999999</v>
      </c>
      <c r="BI9">
        <f ca="1">AVERAGE(INDIRECT(ADDRESS($AU8+2, BI$1)):INDIRECT(ADDRESS($AU9+1, BI$1)))</f>
        <v>1.3047999999999976E-2</v>
      </c>
      <c r="BJ9">
        <f ca="1">AVERAGE(INDIRECT(ADDRESS($AU8+2, BJ$1)):INDIRECT(ADDRESS($AU9+1, BJ$1)))</f>
        <v>0.16141499999999986</v>
      </c>
      <c r="BK9">
        <f ca="1">AVERAGE(INDIRECT(ADDRESS($AU8+2, BK$1)):INDIRECT(ADDRESS($AU9+1, BK$1)))</f>
        <v>9.1735000000000011E-2</v>
      </c>
      <c r="BL9">
        <f ca="1">AVERAGE(INDIRECT(ADDRESS($AU8+2, BL$1)):INDIRECT(ADDRESS($AU9+1, BL$1)))</f>
        <v>0.13063699999999995</v>
      </c>
      <c r="BM9">
        <f ca="1">AVERAGE(INDIRECT(ADDRESS($AU8+2, BM$1)):INDIRECT(ADDRESS($AU9+1, BM$1)))</f>
        <v>4.4180000000000108E-2</v>
      </c>
      <c r="BN9">
        <f ca="1">AVERAGE(INDIRECT(ADDRESS($AU8+2, BN$1)):INDIRECT(ADDRESS($AU9+1, BN$1)))</f>
        <v>2.1127497499999998E-2</v>
      </c>
      <c r="BO9">
        <f ca="1">AVERAGE(INDIRECT(ADDRESS($AU8+2, BO$1)):INDIRECT(ADDRESS($AU9+1, BO$1)))</f>
        <v>3.6571213999999998E-2</v>
      </c>
      <c r="BP9">
        <f ca="1">AVERAGE(INDIRECT(ADDRESS($AU8+2, BP$1)):INDIRECT(ADDRESS($AU9+1, BP$1)))</f>
        <v>0.1468275</v>
      </c>
    </row>
    <row r="10" spans="1:68" x14ac:dyDescent="0.25">
      <c r="A10" s="1">
        <v>-8.1534599999999999E-2</v>
      </c>
      <c r="B10" s="1">
        <v>3.77031E-4</v>
      </c>
      <c r="C10" s="1">
        <v>-0.99666999999999994</v>
      </c>
      <c r="D10" s="1">
        <v>-1.07856</v>
      </c>
      <c r="E10" s="1">
        <v>3.01293E-3</v>
      </c>
      <c r="F10" s="1">
        <v>-1.0737399999999999</v>
      </c>
      <c r="G10" s="1">
        <v>-0.98885999999999996</v>
      </c>
      <c r="H10" s="1">
        <v>0.69307300000000005</v>
      </c>
      <c r="I10" s="1">
        <v>-1.7919099999999999</v>
      </c>
      <c r="J10" s="1">
        <v>3.0585500000000002E-3</v>
      </c>
      <c r="K10" s="1">
        <v>0.78563899999999998</v>
      </c>
      <c r="L10" s="1">
        <v>-1.8786799999999999</v>
      </c>
      <c r="M10" s="1">
        <v>0.75383900000000004</v>
      </c>
      <c r="N10" s="1">
        <v>1.0026299999999999</v>
      </c>
      <c r="O10" s="1">
        <v>-2.50258</v>
      </c>
      <c r="P10" s="1">
        <v>-0.75053099999999995</v>
      </c>
      <c r="Q10" s="1">
        <v>1.00231</v>
      </c>
      <c r="R10" s="1">
        <v>-2.4992899999999998</v>
      </c>
      <c r="S10" s="1">
        <v>-2.0113100000000001E-3</v>
      </c>
      <c r="T10" s="1">
        <v>2.8246599999999999E-4</v>
      </c>
      <c r="U10" s="1">
        <v>-2.4977</v>
      </c>
      <c r="V10" s="1" t="s">
        <v>23</v>
      </c>
      <c r="W10" s="1">
        <f>ABS(IK_diagnostics_positions__2[[#This Row],[Column1]]-A9)</f>
        <v>8.2278000000000073E-3</v>
      </c>
      <c r="X10" s="1">
        <f>ABS(IK_diagnostics_positions__2[[#This Row],[Column2]]-B9)</f>
        <v>6.0160568999999997E-2</v>
      </c>
      <c r="Y10" s="1">
        <f>ABS(IK_diagnostics_positions__2[[#This Row],[Column3]]-C9)</f>
        <v>2.5479999999999947E-3</v>
      </c>
      <c r="Z10" s="1">
        <f>ABS(IK_diagnostics_positions__2[[#This Row],[Column4]]-D9)</f>
        <v>9.2700000000001115E-3</v>
      </c>
      <c r="AA10" s="1">
        <f>ABS(IK_diagnostics_positions__2[[#This Row],[Column5]]-E9)</f>
        <v>9.0696869999999999E-2</v>
      </c>
      <c r="AB10" s="1">
        <f>ABS(IK_diagnostics_positions__2[[#This Row],[Column6]]-F9)</f>
        <v>2.7009999999999978E-2</v>
      </c>
      <c r="AC10" s="1">
        <f>ABS(IK_diagnostics_positions__2[[#This Row],[Column7]]-G9)</f>
        <v>1.1382000000000003E-2</v>
      </c>
      <c r="AD10" s="1">
        <f>ABS(IK_diagnostics_positions__2[[#This Row],[Column8]]-H9)</f>
        <v>5.1626999999999978E-2</v>
      </c>
      <c r="AE10" s="1">
        <f>ABS(IK_diagnostics_positions__2[[#This Row],[Column9]]-I9)</f>
        <v>5.8400000000000674E-3</v>
      </c>
      <c r="AF10" s="1">
        <f>ABS(IK_diagnostics_positions__2[[#This Row],[Column10]]-J9)</f>
        <v>1.160345E-2</v>
      </c>
      <c r="AG10" s="1">
        <f>ABS(IK_diagnostics_positions__2[[#This Row],[Column11]]-K9)</f>
        <v>4.5188000000000006E-2</v>
      </c>
      <c r="AH10" s="1">
        <f>ABS(IK_diagnostics_positions__2[[#This Row],[Column12]]-L9)</f>
        <v>9.8400000000000709E-3</v>
      </c>
      <c r="AI10" s="1">
        <f>ABS(IK_diagnostics_positions__2[[#This Row],[Column13]]-M9)</f>
        <v>1.5963999999999978E-2</v>
      </c>
      <c r="AJ10" s="1">
        <f>ABS(IK_diagnostics_positions__2[[#This Row],[Column14]]-N9)</f>
        <v>2.1600000000001618E-3</v>
      </c>
      <c r="AK10" s="1">
        <f>ABS(IK_diagnostics_positions__2[[#This Row],[Column15]]-O9)</f>
        <v>1.7999999999999794E-2</v>
      </c>
      <c r="AL10" s="1">
        <f>ABS(IK_diagnostics_positions__2[[#This Row],[Column16]]-P9)</f>
        <v>4.77800000000006E-3</v>
      </c>
      <c r="AM10" s="1">
        <f>ABS(IK_diagnostics_positions__2[[#This Row],[Column17]]-Q9)</f>
        <v>2.2499999999998632E-3</v>
      </c>
      <c r="AN10" s="1">
        <f>ABS(IK_diagnostics_positions__2[[#This Row],[Column18]]-R9)</f>
        <v>3.2100000000001572E-3</v>
      </c>
      <c r="AO10" s="1">
        <f>ABS(IK_diagnostics_positions__2[[#This Row],[Column19]]-S9)</f>
        <v>1.6398390000000002E-2</v>
      </c>
      <c r="AP10" s="1">
        <f>ABS(IK_diagnostics_positions__2[[#This Row],[Column20]]-T9)</f>
        <v>6.3517139999999996E-3</v>
      </c>
      <c r="AQ10" s="1">
        <f>ABS(IK_diagnostics_positions__2[[#This Row],[Column21]]-U9)</f>
        <v>4.3829999999999814E-2</v>
      </c>
      <c r="AU10" s="7">
        <f>IK_diagnostics_frames__3[[#This Row],[Column1]]+AU9</f>
        <v>30</v>
      </c>
      <c r="AV10">
        <f ca="1">AVERAGE(INDIRECT(ADDRESS($AU9+2, AV$1)):INDIRECT(ADDRESS($AU10+1, AV$1)))</f>
        <v>9.9997100000000005E-2</v>
      </c>
      <c r="AW10">
        <f ca="1">AVERAGE(INDIRECT(ADDRESS($AU9+2, AW$1)):INDIRECT(ADDRESS($AU10+1, AW$1)))</f>
        <v>0.14666600000000002</v>
      </c>
      <c r="AX10">
        <f ca="1">AVERAGE(INDIRECT(ADDRESS($AU9+2, AX$1)):INDIRECT(ADDRESS($AU10+1, AX$1)))</f>
        <v>2.4633499999999919E-2</v>
      </c>
      <c r="AY10">
        <f ca="1">AVERAGE(INDIRECT(ADDRESS($AU9+2, AY$1)):INDIRECT(ADDRESS($AU10+1, AY$1)))</f>
        <v>0.16432449999999998</v>
      </c>
      <c r="AZ10">
        <f ca="1">AVERAGE(INDIRECT(ADDRESS($AU9+2, AZ$1)):INDIRECT(ADDRESS($AU10+1, AZ$1)))</f>
        <v>0.44801155000000004</v>
      </c>
      <c r="BA10">
        <f ca="1">AVERAGE(INDIRECT(ADDRESS($AU9+2, BA$1)):INDIRECT(ADDRESS($AU10+1, BA$1)))</f>
        <v>0.24017550000000004</v>
      </c>
      <c r="BB10">
        <f ca="1">AVERAGE(INDIRECT(ADDRESS($AU9+2, BB$1)):INDIRECT(ADDRESS($AU10+1, BB$1)))</f>
        <v>0.48314334999999997</v>
      </c>
      <c r="BC10">
        <f ca="1">AVERAGE(INDIRECT(ADDRESS($AU9+2, BC$1)):INDIRECT(ADDRESS($AU10+1, BC$1)))</f>
        <v>0.32496000000000003</v>
      </c>
      <c r="BD10">
        <f ca="1">AVERAGE(INDIRECT(ADDRESS($AU9+2, BD$1)):INDIRECT(ADDRESS($AU10+1, BD$1)))</f>
        <v>9.8544999999999883E-2</v>
      </c>
      <c r="BE10">
        <f ca="1">AVERAGE(INDIRECT(ADDRESS($AU9+2, BE$1)):INDIRECT(ADDRESS($AU10+1, BE$1)))</f>
        <v>0.10833619999999999</v>
      </c>
      <c r="BF10">
        <f ca="1">AVERAGE(INDIRECT(ADDRESS($AU9+2, BF$1)):INDIRECT(ADDRESS($AU10+1, BF$1)))</f>
        <v>8.2327999999999957E-2</v>
      </c>
      <c r="BG10">
        <f ca="1">AVERAGE(INDIRECT(ADDRESS($AU9+2, BG$1)):INDIRECT(ADDRESS($AU10+1, BG$1)))</f>
        <v>0.153505</v>
      </c>
      <c r="BH10">
        <f ca="1">AVERAGE(INDIRECT(ADDRESS($AU9+2, BH$1)):INDIRECT(ADDRESS($AU10+1, BH$1)))</f>
        <v>0.21116749999999992</v>
      </c>
      <c r="BI10">
        <f ca="1">AVERAGE(INDIRECT(ADDRESS($AU9+2, BI$1)):INDIRECT(ADDRESS($AU10+1, BI$1)))</f>
        <v>0.17629600000000001</v>
      </c>
      <c r="BJ10">
        <f ca="1">AVERAGE(INDIRECT(ADDRESS($AU9+2, BJ$1)):INDIRECT(ADDRESS($AU10+1, BJ$1)))</f>
        <v>4.2009999999999881E-2</v>
      </c>
      <c r="BK10">
        <f ca="1">AVERAGE(INDIRECT(ADDRESS($AU9+2, BK$1)):INDIRECT(ADDRESS($AU10+1, BK$1)))</f>
        <v>0.11492950000000002</v>
      </c>
      <c r="BL10">
        <f ca="1">AVERAGE(INDIRECT(ADDRESS($AU9+2, BL$1)):INDIRECT(ADDRESS($AU10+1, BL$1)))</f>
        <v>5.3115499999999982E-2</v>
      </c>
      <c r="BM10">
        <f ca="1">AVERAGE(INDIRECT(ADDRESS($AU9+2, BM$1)):INDIRECT(ADDRESS($AU10+1, BM$1)))</f>
        <v>1.3919999999999932E-2</v>
      </c>
      <c r="BN10">
        <f ca="1">AVERAGE(INDIRECT(ADDRESS($AU9+2, BN$1)):INDIRECT(ADDRESS($AU10+1, BN$1)))</f>
        <v>5.7757543000000001E-2</v>
      </c>
      <c r="BO10">
        <f ca="1">AVERAGE(INDIRECT(ADDRESS($AU9+2, BO$1)):INDIRECT(ADDRESS($AU10+1, BO$1)))</f>
        <v>0.15832227499999998</v>
      </c>
      <c r="BP10">
        <f ca="1">AVERAGE(INDIRECT(ADDRESS($AU9+2, BP$1)):INDIRECT(ADDRESS($AU10+1, BP$1)))</f>
        <v>1.7290000000000028E-2</v>
      </c>
    </row>
    <row r="11" spans="1:68" x14ac:dyDescent="0.25">
      <c r="A11" s="1">
        <v>4.2281699999999998E-2</v>
      </c>
      <c r="B11" s="1" t="s">
        <v>22</v>
      </c>
      <c r="C11" s="1">
        <v>-0.99910600000000005</v>
      </c>
      <c r="D11" s="1">
        <v>-0.89681500000000003</v>
      </c>
      <c r="E11" s="1">
        <v>1.8076600000000002E-2</v>
      </c>
      <c r="F11" s="1">
        <v>-1.3422799999999999</v>
      </c>
      <c r="G11" s="1">
        <v>-0.58838900000000005</v>
      </c>
      <c r="H11" s="1">
        <v>0.95201199999999997</v>
      </c>
      <c r="I11" s="1">
        <v>-1.1616200000000001</v>
      </c>
      <c r="J11" s="1">
        <v>-3.6238300000000001E-2</v>
      </c>
      <c r="K11" s="1">
        <v>0.35009000000000001</v>
      </c>
      <c r="L11" s="1">
        <v>-1.7385299999999999</v>
      </c>
      <c r="M11" s="1">
        <v>0.58403300000000002</v>
      </c>
      <c r="N11" s="1">
        <v>0.89126499999999997</v>
      </c>
      <c r="O11" s="1">
        <v>-2.3063199999999999</v>
      </c>
      <c r="P11" s="1">
        <v>-0.594441</v>
      </c>
      <c r="Q11" s="1">
        <v>0.79834899999999998</v>
      </c>
      <c r="R11" s="1">
        <v>-2.4367200000000002</v>
      </c>
      <c r="S11" s="1">
        <v>-2.19758E-2</v>
      </c>
      <c r="T11" s="1">
        <v>0.181645</v>
      </c>
      <c r="U11" s="1">
        <v>-2.7241300000000002</v>
      </c>
      <c r="V11" s="1" t="s">
        <v>23</v>
      </c>
      <c r="W11" s="1">
        <f>ABS(IK_diagnostics_positions__2[[#This Row],[Column1]]-A10)</f>
        <v>0.12381629999999999</v>
      </c>
      <c r="X11" s="1">
        <f>ABS(IK_diagnostics_positions__2[[#This Row],[Column2]]-B10)</f>
        <v>3.77031E-4</v>
      </c>
      <c r="Y11" s="1">
        <f>ABS(IK_diagnostics_positions__2[[#This Row],[Column3]]-C10)</f>
        <v>2.4360000000001047E-3</v>
      </c>
      <c r="Z11" s="1">
        <f>ABS(IK_diagnostics_positions__2[[#This Row],[Column4]]-D10)</f>
        <v>0.18174499999999993</v>
      </c>
      <c r="AA11" s="1">
        <f>ABS(IK_diagnostics_positions__2[[#This Row],[Column5]]-E10)</f>
        <v>1.5063670000000001E-2</v>
      </c>
      <c r="AB11" s="1">
        <f>ABS(IK_diagnostics_positions__2[[#This Row],[Column6]]-F10)</f>
        <v>0.26854</v>
      </c>
      <c r="AC11" s="1">
        <f>ABS(IK_diagnostics_positions__2[[#This Row],[Column7]]-G10)</f>
        <v>0.40047099999999991</v>
      </c>
      <c r="AD11" s="1">
        <f>ABS(IK_diagnostics_positions__2[[#This Row],[Column8]]-H10)</f>
        <v>0.25893899999999992</v>
      </c>
      <c r="AE11" s="1">
        <f>ABS(IK_diagnostics_positions__2[[#This Row],[Column9]]-I10)</f>
        <v>0.63028999999999979</v>
      </c>
      <c r="AF11" s="1">
        <f>ABS(IK_diagnostics_positions__2[[#This Row],[Column10]]-J10)</f>
        <v>3.9296850000000001E-2</v>
      </c>
      <c r="AG11" s="1">
        <f>ABS(IK_diagnostics_positions__2[[#This Row],[Column11]]-K10)</f>
        <v>0.43554899999999996</v>
      </c>
      <c r="AH11" s="1">
        <f>ABS(IK_diagnostics_positions__2[[#This Row],[Column12]]-L10)</f>
        <v>0.14015</v>
      </c>
      <c r="AI11" s="1">
        <f>ABS(IK_diagnostics_positions__2[[#This Row],[Column13]]-M10)</f>
        <v>0.16980600000000001</v>
      </c>
      <c r="AJ11" s="1">
        <f>ABS(IK_diagnostics_positions__2[[#This Row],[Column14]]-N10)</f>
        <v>0.11136499999999994</v>
      </c>
      <c r="AK11" s="1">
        <f>ABS(IK_diagnostics_positions__2[[#This Row],[Column15]]-O10)</f>
        <v>0.1962600000000001</v>
      </c>
      <c r="AL11" s="1">
        <f>ABS(IK_diagnostics_positions__2[[#This Row],[Column16]]-P10)</f>
        <v>0.15608999999999995</v>
      </c>
      <c r="AM11" s="1">
        <f>ABS(IK_diagnostics_positions__2[[#This Row],[Column17]]-Q10)</f>
        <v>0.20396100000000006</v>
      </c>
      <c r="AN11" s="1">
        <f>ABS(IK_diagnostics_positions__2[[#This Row],[Column18]]-R10)</f>
        <v>6.256999999999957E-2</v>
      </c>
      <c r="AO11" s="1">
        <f>ABS(IK_diagnostics_positions__2[[#This Row],[Column19]]-S10)</f>
        <v>1.9964490000000001E-2</v>
      </c>
      <c r="AP11" s="1">
        <f>ABS(IK_diagnostics_positions__2[[#This Row],[Column20]]-T10)</f>
        <v>0.18136253399999999</v>
      </c>
      <c r="AQ11" s="1">
        <f>ABS(IK_diagnostics_positions__2[[#This Row],[Column21]]-U10)</f>
        <v>0.22643000000000013</v>
      </c>
      <c r="AU11" s="8">
        <f>IK_diagnostics_frames__3[[#This Row],[Column1]]+AU10</f>
        <v>33</v>
      </c>
      <c r="AV11">
        <f ca="1">AVERAGE(INDIRECT(ADDRESS($AU10+2, AV$1)):INDIRECT(ADDRESS($AU11+1, AV$1)))</f>
        <v>0.11990106666666667</v>
      </c>
      <c r="AW11">
        <f ca="1">AVERAGE(INDIRECT(ADDRESS($AU10+2, AW$1)):INDIRECT(ADDRESS($AU11+1, AW$1)))</f>
        <v>0.13283069561999999</v>
      </c>
      <c r="AX11">
        <f ca="1">AVERAGE(INDIRECT(ADDRESS($AU10+2, AX$1)):INDIRECT(ADDRESS($AU11+1, AX$1)))</f>
        <v>4.520833333333333E-2</v>
      </c>
      <c r="AY11">
        <f ca="1">AVERAGE(INDIRECT(ADDRESS($AU10+2, AY$1)):INDIRECT(ADDRESS($AU11+1, AY$1)))</f>
        <v>0.11255466666666665</v>
      </c>
      <c r="AZ11">
        <f ca="1">AVERAGE(INDIRECT(ADDRESS($AU10+2, AZ$1)):INDIRECT(ADDRESS($AU11+1, AZ$1)))</f>
        <v>0.20518916666666667</v>
      </c>
      <c r="BA11">
        <f ca="1">AVERAGE(INDIRECT(ADDRESS($AU10+2, BA$1)):INDIRECT(ADDRESS($AU11+1, BA$1)))</f>
        <v>0.10582999999999994</v>
      </c>
      <c r="BB11">
        <f ca="1">AVERAGE(INDIRECT(ADDRESS($AU10+2, BB$1)):INDIRECT(ADDRESS($AU11+1, BB$1)))</f>
        <v>0.23092533333333332</v>
      </c>
      <c r="BC11">
        <f ca="1">AVERAGE(INDIRECT(ADDRESS($AU10+2, BC$1)):INDIRECT(ADDRESS($AU11+1, BC$1)))</f>
        <v>0.21820266666666663</v>
      </c>
      <c r="BD11">
        <f ca="1">AVERAGE(INDIRECT(ADDRESS($AU10+2, BD$1)):INDIRECT(ADDRESS($AU11+1, BD$1)))</f>
        <v>0.22906666666666661</v>
      </c>
      <c r="BE11">
        <f ca="1">AVERAGE(INDIRECT(ADDRESS($AU10+2, BE$1)):INDIRECT(ADDRESS($AU11+1, BE$1)))</f>
        <v>0.1274275</v>
      </c>
      <c r="BF11">
        <f ca="1">AVERAGE(INDIRECT(ADDRESS($AU10+2, BF$1)):INDIRECT(ADDRESS($AU11+1, BF$1)))</f>
        <v>0.42299866666666669</v>
      </c>
      <c r="BG11">
        <f ca="1">AVERAGE(INDIRECT(ADDRESS($AU10+2, BG$1)):INDIRECT(ADDRESS($AU11+1, BG$1)))</f>
        <v>0.28187999999999985</v>
      </c>
      <c r="BH11">
        <f ca="1">AVERAGE(INDIRECT(ADDRESS($AU10+2, BH$1)):INDIRECT(ADDRESS($AU11+1, BH$1)))</f>
        <v>0.26701999999999998</v>
      </c>
      <c r="BI11">
        <f ca="1">AVERAGE(INDIRECT(ADDRESS($AU10+2, BI$1)):INDIRECT(ADDRESS($AU11+1, BI$1)))</f>
        <v>0.30373799999999995</v>
      </c>
      <c r="BJ11">
        <f ca="1">AVERAGE(INDIRECT(ADDRESS($AU10+2, BJ$1)):INDIRECT(ADDRESS($AU11+1, BJ$1)))</f>
        <v>0.17301666666666682</v>
      </c>
      <c r="BK11">
        <f ca="1">AVERAGE(INDIRECT(ADDRESS($AU10+2, BK$1)):INDIRECT(ADDRESS($AU11+1, BK$1)))</f>
        <v>0.27461466666666667</v>
      </c>
      <c r="BL11">
        <f ca="1">AVERAGE(INDIRECT(ADDRESS($AU10+2, BL$1)):INDIRECT(ADDRESS($AU11+1, BL$1)))</f>
        <v>0.22439766666666661</v>
      </c>
      <c r="BM11">
        <f ca="1">AVERAGE(INDIRECT(ADDRESS($AU10+2, BM$1)):INDIRECT(ADDRESS($AU11+1, BM$1)))</f>
        <v>0.17030999999999988</v>
      </c>
      <c r="BN11">
        <f ca="1">AVERAGE(INDIRECT(ADDRESS($AU10+2, BN$1)):INDIRECT(ADDRESS($AU11+1, BN$1)))</f>
        <v>0.15924730000000001</v>
      </c>
      <c r="BO11">
        <f ca="1">AVERAGE(INDIRECT(ADDRESS($AU10+2, BO$1)):INDIRECT(ADDRESS($AU11+1, BO$1)))</f>
        <v>0.28487952666666666</v>
      </c>
      <c r="BP11">
        <f ca="1">AVERAGE(INDIRECT(ADDRESS($AU10+2, BP$1)):INDIRECT(ADDRESS($AU11+1, BP$1)))</f>
        <v>2.6493333333333258E-2</v>
      </c>
    </row>
    <row r="12" spans="1:68" x14ac:dyDescent="0.25">
      <c r="A12" s="1">
        <v>7.671E-2</v>
      </c>
      <c r="B12" s="1">
        <v>0.14038999999999999</v>
      </c>
      <c r="C12" s="1">
        <v>-0.98712</v>
      </c>
      <c r="D12" s="1">
        <v>-0.86011300000000002</v>
      </c>
      <c r="E12" s="1">
        <v>0.216667</v>
      </c>
      <c r="F12" s="1">
        <v>-1.3285100000000001</v>
      </c>
      <c r="G12" s="1">
        <v>-0.63249</v>
      </c>
      <c r="H12" s="1">
        <v>1.1838200000000001</v>
      </c>
      <c r="I12" s="1">
        <v>-1.2153400000000001</v>
      </c>
      <c r="J12" s="1">
        <v>-3.7958100000000002E-2</v>
      </c>
      <c r="K12" s="1">
        <v>0.73571200000000003</v>
      </c>
      <c r="L12" s="1">
        <v>-1.8829800000000001</v>
      </c>
      <c r="M12" s="1">
        <v>0.72306899999999996</v>
      </c>
      <c r="N12" s="1">
        <v>0.99249399999999999</v>
      </c>
      <c r="O12" s="1">
        <v>-2.47871</v>
      </c>
      <c r="P12" s="1">
        <v>-0.74852600000000002</v>
      </c>
      <c r="Q12" s="1">
        <v>1.0261</v>
      </c>
      <c r="R12" s="1">
        <v>-2.5238900000000002</v>
      </c>
      <c r="S12" s="1">
        <v>2.29356E-3</v>
      </c>
      <c r="T12" s="1">
        <v>-3.1843299999999998E-2</v>
      </c>
      <c r="U12" s="1">
        <v>-2.5226899999999999</v>
      </c>
      <c r="V12" s="1" t="s">
        <v>23</v>
      </c>
      <c r="W12" s="1">
        <f>ABS(IK_diagnostics_positions__2[[#This Row],[Column1]]-A11)</f>
        <v>3.4428300000000002E-2</v>
      </c>
      <c r="X12" s="1">
        <f>ABS(IK_diagnostics_positions__2[[#This Row],[Column2]]-B11)</f>
        <v>0.14038999999999999</v>
      </c>
      <c r="Y12" s="1">
        <f>ABS(IK_diagnostics_positions__2[[#This Row],[Column3]]-C11)</f>
        <v>1.1986000000000052E-2</v>
      </c>
      <c r="Z12" s="1">
        <f>ABS(IK_diagnostics_positions__2[[#This Row],[Column4]]-D11)</f>
        <v>3.6702000000000012E-2</v>
      </c>
      <c r="AA12" s="1">
        <f>ABS(IK_diagnostics_positions__2[[#This Row],[Column5]]-E11)</f>
        <v>0.1985904</v>
      </c>
      <c r="AB12" s="1">
        <f>ABS(IK_diagnostics_positions__2[[#This Row],[Column6]]-F11)</f>
        <v>1.3769999999999838E-2</v>
      </c>
      <c r="AC12" s="1">
        <f>ABS(IK_diagnostics_positions__2[[#This Row],[Column7]]-G11)</f>
        <v>4.4100999999999946E-2</v>
      </c>
      <c r="AD12" s="1">
        <f>ABS(IK_diagnostics_positions__2[[#This Row],[Column8]]-H11)</f>
        <v>0.23180800000000013</v>
      </c>
      <c r="AE12" s="1">
        <f>ABS(IK_diagnostics_positions__2[[#This Row],[Column9]]-I11)</f>
        <v>5.371999999999999E-2</v>
      </c>
      <c r="AF12" s="1">
        <f>ABS(IK_diagnostics_positions__2[[#This Row],[Column10]]-J11)</f>
        <v>1.7198000000000005E-3</v>
      </c>
      <c r="AG12" s="1">
        <f>ABS(IK_diagnostics_positions__2[[#This Row],[Column11]]-K11)</f>
        <v>0.38562200000000002</v>
      </c>
      <c r="AH12" s="1">
        <f>ABS(IK_diagnostics_positions__2[[#This Row],[Column12]]-L11)</f>
        <v>0.14445000000000019</v>
      </c>
      <c r="AI12" s="1">
        <f>ABS(IK_diagnostics_positions__2[[#This Row],[Column13]]-M11)</f>
        <v>0.13903599999999994</v>
      </c>
      <c r="AJ12" s="1">
        <f>ABS(IK_diagnostics_positions__2[[#This Row],[Column14]]-N11)</f>
        <v>0.10122900000000001</v>
      </c>
      <c r="AK12" s="1">
        <f>ABS(IK_diagnostics_positions__2[[#This Row],[Column15]]-O11)</f>
        <v>0.17239000000000004</v>
      </c>
      <c r="AL12" s="1">
        <f>ABS(IK_diagnostics_positions__2[[#This Row],[Column16]]-P11)</f>
        <v>0.15408500000000003</v>
      </c>
      <c r="AM12" s="1">
        <f>ABS(IK_diagnostics_positions__2[[#This Row],[Column17]]-Q11)</f>
        <v>0.22775100000000004</v>
      </c>
      <c r="AN12" s="1">
        <f>ABS(IK_diagnostics_positions__2[[#This Row],[Column18]]-R11)</f>
        <v>8.716999999999997E-2</v>
      </c>
      <c r="AO12" s="1">
        <f>ABS(IK_diagnostics_positions__2[[#This Row],[Column19]]-S11)</f>
        <v>2.426936E-2</v>
      </c>
      <c r="AP12" s="1">
        <f>ABS(IK_diagnostics_positions__2[[#This Row],[Column20]]-T11)</f>
        <v>0.21348829999999999</v>
      </c>
      <c r="AQ12" s="1">
        <f>ABS(IK_diagnostics_positions__2[[#This Row],[Column21]]-U11)</f>
        <v>0.20144000000000029</v>
      </c>
      <c r="AU12" s="7">
        <f>IK_diagnostics_frames__3[[#This Row],[Column1]]+AU11</f>
        <v>35</v>
      </c>
      <c r="AV12">
        <f ca="1">AVERAGE(INDIRECT(ADDRESS($AU11+2, AV$1)):INDIRECT(ADDRESS($AU12+1, AV$1)))</f>
        <v>0.23940800000000001</v>
      </c>
      <c r="AW12">
        <f ca="1">AVERAGE(INDIRECT(ADDRESS($AU11+2, AW$1)):INDIRECT(ADDRESS($AU12+1, AW$1)))</f>
        <v>0.33632679500000001</v>
      </c>
      <c r="AX12">
        <f ca="1">AVERAGE(INDIRECT(ADDRESS($AU11+2, AX$1)):INDIRECT(ADDRESS($AU12+1, AX$1)))</f>
        <v>0.12773450000000003</v>
      </c>
      <c r="AY12">
        <f ca="1">AVERAGE(INDIRECT(ADDRESS($AU11+2, AY$1)):INDIRECT(ADDRESS($AU12+1, AY$1)))</f>
        <v>0.26494799999999996</v>
      </c>
      <c r="AZ12">
        <f ca="1">AVERAGE(INDIRECT(ADDRESS($AU11+2, AZ$1)):INDIRECT(ADDRESS($AU12+1, AZ$1)))</f>
        <v>0.473408</v>
      </c>
      <c r="BA12">
        <f ca="1">AVERAGE(INDIRECT(ADDRESS($AU11+2, BA$1)):INDIRECT(ADDRESS($AU12+1, BA$1)))</f>
        <v>8.6550000000000793E-3</v>
      </c>
      <c r="BB12">
        <f ca="1">AVERAGE(INDIRECT(ADDRESS($AU11+2, BB$1)):INDIRECT(ADDRESS($AU12+1, BB$1)))</f>
        <v>0.26055100000000003</v>
      </c>
      <c r="BC12">
        <f ca="1">AVERAGE(INDIRECT(ADDRESS($AU11+2, BC$1)):INDIRECT(ADDRESS($AU12+1, BC$1)))</f>
        <v>0.4022325000000001</v>
      </c>
      <c r="BD12">
        <f ca="1">AVERAGE(INDIRECT(ADDRESS($AU11+2, BD$1)):INDIRECT(ADDRESS($AU12+1, BD$1)))</f>
        <v>0.34409999999999996</v>
      </c>
      <c r="BE12">
        <f ca="1">AVERAGE(INDIRECT(ADDRESS($AU11+2, BE$1)):INDIRECT(ADDRESS($AU12+1, BE$1)))</f>
        <v>7.9233750000000006E-2</v>
      </c>
      <c r="BF12">
        <f ca="1">AVERAGE(INDIRECT(ADDRESS($AU11+2, BF$1)):INDIRECT(ADDRESS($AU12+1, BF$1)))</f>
        <v>0.13088849999999996</v>
      </c>
      <c r="BG12">
        <f ca="1">AVERAGE(INDIRECT(ADDRESS($AU11+2, BG$1)):INDIRECT(ADDRESS($AU12+1, BG$1)))</f>
        <v>0.15844499999999995</v>
      </c>
      <c r="BH12">
        <f ca="1">AVERAGE(INDIRECT(ADDRESS($AU11+2, BH$1)):INDIRECT(ADDRESS($AU12+1, BH$1)))</f>
        <v>0.19780700000000004</v>
      </c>
      <c r="BI12">
        <f ca="1">AVERAGE(INDIRECT(ADDRESS($AU11+2, BI$1)):INDIRECT(ADDRESS($AU12+1, BI$1)))</f>
        <v>0.14289850000000004</v>
      </c>
      <c r="BJ12">
        <f ca="1">AVERAGE(INDIRECT(ADDRESS($AU11+2, BJ$1)):INDIRECT(ADDRESS($AU12+1, BJ$1)))</f>
        <v>4.9224999999999852E-2</v>
      </c>
      <c r="BK12">
        <f ca="1">AVERAGE(INDIRECT(ADDRESS($AU11+2, BK$1)):INDIRECT(ADDRESS($AU12+1, BK$1)))</f>
        <v>0.12829149999999995</v>
      </c>
      <c r="BL12">
        <f ca="1">AVERAGE(INDIRECT(ADDRESS($AU11+2, BL$1)):INDIRECT(ADDRESS($AU12+1, BL$1)))</f>
        <v>7.9870500000000122E-2</v>
      </c>
      <c r="BM12">
        <f ca="1">AVERAGE(INDIRECT(ADDRESS($AU11+2, BM$1)):INDIRECT(ADDRESS($AU12+1, BM$1)))</f>
        <v>3.3665000000000278E-2</v>
      </c>
      <c r="BN12">
        <f ca="1">AVERAGE(INDIRECT(ADDRESS($AU11+2, BN$1)):INDIRECT(ADDRESS($AU12+1, BN$1)))</f>
        <v>8.8924550000000005E-2</v>
      </c>
      <c r="BO12">
        <f ca="1">AVERAGE(INDIRECT(ADDRESS($AU11+2, BO$1)):INDIRECT(ADDRESS($AU12+1, BO$1)))</f>
        <v>0.15216239999999998</v>
      </c>
      <c r="BP12">
        <f ca="1">AVERAGE(INDIRECT(ADDRESS($AU11+2, BP$1)):INDIRECT(ADDRESS($AU12+1, BP$1)))</f>
        <v>4.1339999999999932E-2</v>
      </c>
    </row>
    <row r="13" spans="1:68" x14ac:dyDescent="0.25">
      <c r="A13" s="1">
        <v>0.18160399999999999</v>
      </c>
      <c r="B13" s="1">
        <v>0.14879899999999999</v>
      </c>
      <c r="C13" s="1">
        <v>-0.97204900000000005</v>
      </c>
      <c r="D13" s="1">
        <v>-0.77537800000000001</v>
      </c>
      <c r="E13" s="1">
        <v>0.19533700000000001</v>
      </c>
      <c r="F13" s="1">
        <v>-1.25844</v>
      </c>
      <c r="G13" s="1">
        <v>-0.58014600000000005</v>
      </c>
      <c r="H13" s="1">
        <v>1.1714199999999999</v>
      </c>
      <c r="I13" s="1">
        <v>-1.1627799999999999</v>
      </c>
      <c r="J13" s="1">
        <v>-7.3331600000000002E-4</v>
      </c>
      <c r="K13" s="1">
        <v>0.76616600000000001</v>
      </c>
      <c r="L13" s="1">
        <v>-1.8699300000000001</v>
      </c>
      <c r="M13" s="1">
        <v>0.74471200000000004</v>
      </c>
      <c r="N13" s="1">
        <v>0.99788299999999996</v>
      </c>
      <c r="O13" s="1">
        <v>-2.49492</v>
      </c>
      <c r="P13" s="1">
        <v>-0.74272499999999997</v>
      </c>
      <c r="Q13" s="1">
        <v>1.0062599999999999</v>
      </c>
      <c r="R13" s="1">
        <v>-2.49587</v>
      </c>
      <c r="S13" s="1">
        <v>7.2064999999999998E-4</v>
      </c>
      <c r="T13" s="1">
        <v>-6.3685199999999999E-3</v>
      </c>
      <c r="U13" s="1">
        <v>-2.5049000000000001</v>
      </c>
      <c r="V13" s="1" t="s">
        <v>23</v>
      </c>
      <c r="W13" s="1">
        <f>ABS(IK_diagnostics_positions__2[[#This Row],[Column1]]-A12)</f>
        <v>0.10489399999999999</v>
      </c>
      <c r="X13" s="1">
        <f>ABS(IK_diagnostics_positions__2[[#This Row],[Column2]]-B12)</f>
        <v>8.4089999999999998E-3</v>
      </c>
      <c r="Y13" s="1">
        <f>ABS(IK_diagnostics_positions__2[[#This Row],[Column3]]-C12)</f>
        <v>1.5070999999999946E-2</v>
      </c>
      <c r="Z13" s="1">
        <f>ABS(IK_diagnostics_positions__2[[#This Row],[Column4]]-D12)</f>
        <v>8.4735000000000005E-2</v>
      </c>
      <c r="AA13" s="1">
        <f>ABS(IK_diagnostics_positions__2[[#This Row],[Column5]]-E12)</f>
        <v>2.1329999999999988E-2</v>
      </c>
      <c r="AB13" s="1">
        <f>ABS(IK_diagnostics_positions__2[[#This Row],[Column6]]-F12)</f>
        <v>7.0070000000000077E-2</v>
      </c>
      <c r="AC13" s="1">
        <f>ABS(IK_diagnostics_positions__2[[#This Row],[Column7]]-G12)</f>
        <v>5.2343999999999946E-2</v>
      </c>
      <c r="AD13" s="1">
        <f>ABS(IK_diagnostics_positions__2[[#This Row],[Column8]]-H12)</f>
        <v>1.2400000000000189E-2</v>
      </c>
      <c r="AE13" s="1">
        <f>ABS(IK_diagnostics_positions__2[[#This Row],[Column9]]-I12)</f>
        <v>5.2560000000000162E-2</v>
      </c>
      <c r="AF13" s="1">
        <f>ABS(IK_diagnostics_positions__2[[#This Row],[Column10]]-J12)</f>
        <v>3.7224784000000004E-2</v>
      </c>
      <c r="AG13" s="1">
        <f>ABS(IK_diagnostics_positions__2[[#This Row],[Column11]]-K12)</f>
        <v>3.0453999999999981E-2</v>
      </c>
      <c r="AH13" s="1">
        <f>ABS(IK_diagnostics_positions__2[[#This Row],[Column12]]-L12)</f>
        <v>1.3050000000000006E-2</v>
      </c>
      <c r="AI13" s="1">
        <f>ABS(IK_diagnostics_positions__2[[#This Row],[Column13]]-M12)</f>
        <v>2.1643000000000079E-2</v>
      </c>
      <c r="AJ13" s="1">
        <f>ABS(IK_diagnostics_positions__2[[#This Row],[Column14]]-N12)</f>
        <v>5.3889999999999771E-3</v>
      </c>
      <c r="AK13" s="1">
        <f>ABS(IK_diagnostics_positions__2[[#This Row],[Column15]]-O12)</f>
        <v>1.6210000000000058E-2</v>
      </c>
      <c r="AL13" s="1">
        <f>ABS(IK_diagnostics_positions__2[[#This Row],[Column16]]-P12)</f>
        <v>5.8010000000000561E-3</v>
      </c>
      <c r="AM13" s="1">
        <f>ABS(IK_diagnostics_positions__2[[#This Row],[Column17]]-Q12)</f>
        <v>1.984000000000008E-2</v>
      </c>
      <c r="AN13" s="1">
        <f>ABS(IK_diagnostics_positions__2[[#This Row],[Column18]]-R12)</f>
        <v>2.8020000000000156E-2</v>
      </c>
      <c r="AO13" s="1">
        <f>ABS(IK_diagnostics_positions__2[[#This Row],[Column19]]-S12)</f>
        <v>1.5729100000000001E-3</v>
      </c>
      <c r="AP13" s="1">
        <f>ABS(IK_diagnostics_positions__2[[#This Row],[Column20]]-T12)</f>
        <v>2.5474779999999999E-2</v>
      </c>
      <c r="AQ13" s="1">
        <f>ABS(IK_diagnostics_positions__2[[#This Row],[Column21]]-U12)</f>
        <v>1.778999999999975E-2</v>
      </c>
      <c r="AU13" s="8">
        <f>IK_diagnostics_frames__3[[#This Row],[Column1]]+AU12</f>
        <v>40</v>
      </c>
      <c r="AV13">
        <f ca="1">AVERAGE(INDIRECT(ADDRESS($AU12+2, AV$1)):INDIRECT(ADDRESS($AU13+1, AV$1)))</f>
        <v>6.6956200000000007E-2</v>
      </c>
      <c r="AW13">
        <f ca="1">AVERAGE(INDIRECT(ADDRESS($AU12+2, AW$1)):INDIRECT(ADDRESS($AU13+1, AW$1)))</f>
        <v>1.5592492199999999E-2</v>
      </c>
      <c r="AX13">
        <f ca="1">AVERAGE(INDIRECT(ADDRESS($AU12+2, AX$1)):INDIRECT(ADDRESS($AU13+1, AX$1)))</f>
        <v>2.1546000000000286E-3</v>
      </c>
      <c r="AY13">
        <f ca="1">AVERAGE(INDIRECT(ADDRESS($AU12+2, AY$1)):INDIRECT(ADDRESS($AU13+1, AY$1)))</f>
        <v>6.3444199999999992E-2</v>
      </c>
      <c r="AZ13">
        <f ca="1">AVERAGE(INDIRECT(ADDRESS($AU12+2, AZ$1)):INDIRECT(ADDRESS($AU13+1, AZ$1)))</f>
        <v>1.5125702400000001E-2</v>
      </c>
      <c r="BA13">
        <f ca="1">AVERAGE(INDIRECT(ADDRESS($AU12+2, BA$1)):INDIRECT(ADDRESS($AU13+1, BA$1)))</f>
        <v>0.1789974</v>
      </c>
      <c r="BB13">
        <f ca="1">AVERAGE(INDIRECT(ADDRESS($AU12+2, BB$1)):INDIRECT(ADDRESS($AU13+1, BB$1)))</f>
        <v>2.9914600000000013E-2</v>
      </c>
      <c r="BC13">
        <f ca="1">AVERAGE(INDIRECT(ADDRESS($AU12+2, BC$1)):INDIRECT(ADDRESS($AU13+1, BC$1)))</f>
        <v>8.1084399999999987E-2</v>
      </c>
      <c r="BD13">
        <f ca="1">AVERAGE(INDIRECT(ADDRESS($AU12+2, BD$1)):INDIRECT(ADDRESS($AU13+1, BD$1)))</f>
        <v>0.12978799999999996</v>
      </c>
      <c r="BE13">
        <f ca="1">AVERAGE(INDIRECT(ADDRESS($AU12+2, BE$1)):INDIRECT(ADDRESS($AU13+1, BE$1)))</f>
        <v>7.5986116000000006E-2</v>
      </c>
      <c r="BF13">
        <f ca="1">AVERAGE(INDIRECT(ADDRESS($AU12+2, BF$1)):INDIRECT(ADDRESS($AU13+1, BF$1)))</f>
        <v>6.9321599999999983E-2</v>
      </c>
      <c r="BG13">
        <f ca="1">AVERAGE(INDIRECT(ADDRESS($AU12+2, BG$1)):INDIRECT(ADDRESS($AU13+1, BG$1)))</f>
        <v>9.6116000000000007E-2</v>
      </c>
      <c r="BH13">
        <f ca="1">AVERAGE(INDIRECT(ADDRESS($AU12+2, BH$1)):INDIRECT(ADDRESS($AU13+1, BH$1)))</f>
        <v>0.16041260000000002</v>
      </c>
      <c r="BI13">
        <f ca="1">AVERAGE(INDIRECT(ADDRESS($AU12+2, BI$1)):INDIRECT(ADDRESS($AU13+1, BI$1)))</f>
        <v>9.7223599999999993E-2</v>
      </c>
      <c r="BJ13">
        <f ca="1">AVERAGE(INDIRECT(ADDRESS($AU12+2, BJ$1)):INDIRECT(ADDRESS($AU13+1, BJ$1)))</f>
        <v>5.6255999999999952E-2</v>
      </c>
      <c r="BK13">
        <f ca="1">AVERAGE(INDIRECT(ADDRESS($AU12+2, BK$1)):INDIRECT(ADDRESS($AU13+1, BK$1)))</f>
        <v>7.7572000000000002E-2</v>
      </c>
      <c r="BL13">
        <f ca="1">AVERAGE(INDIRECT(ADDRESS($AU12+2, BL$1)):INDIRECT(ADDRESS($AU13+1, BL$1)))</f>
        <v>0.21259719999999996</v>
      </c>
      <c r="BM13">
        <f ca="1">AVERAGE(INDIRECT(ADDRESS($AU12+2, BM$1)):INDIRECT(ADDRESS($AU13+1, BM$1)))</f>
        <v>8.4720000000000087E-2</v>
      </c>
      <c r="BN13">
        <f ca="1">AVERAGE(INDIRECT(ADDRESS($AU12+2, BN$1)):INDIRECT(ADDRESS($AU13+1, BN$1)))</f>
        <v>0.11451621559999998</v>
      </c>
      <c r="BO13">
        <f ca="1">AVERAGE(INDIRECT(ADDRESS($AU12+2, BO$1)):INDIRECT(ADDRESS($AU13+1, BO$1)))</f>
        <v>0.19011657400000001</v>
      </c>
      <c r="BP13">
        <f ca="1">AVERAGE(INDIRECT(ADDRESS($AU12+2, BP$1)):INDIRECT(ADDRESS($AU13+1, BP$1)))</f>
        <v>0.12874999999999998</v>
      </c>
    </row>
    <row r="14" spans="1:68" x14ac:dyDescent="0.25">
      <c r="A14" s="1">
        <v>0.18265200000000001</v>
      </c>
      <c r="B14" s="1">
        <v>0.15978100000000001</v>
      </c>
      <c r="C14" s="1">
        <v>-0.97010700000000005</v>
      </c>
      <c r="D14" s="1">
        <v>-0.77456199999999997</v>
      </c>
      <c r="E14" s="1">
        <v>0.21082500000000001</v>
      </c>
      <c r="F14" s="1">
        <v>-1.25495</v>
      </c>
      <c r="G14" s="1">
        <v>-0.58777900000000005</v>
      </c>
      <c r="H14" s="1">
        <v>1.1902600000000001</v>
      </c>
      <c r="I14" s="1">
        <v>-1.1787099999999999</v>
      </c>
      <c r="J14" s="1">
        <v>-1.4688399999999999E-3</v>
      </c>
      <c r="K14" s="1">
        <v>0.77764999999999995</v>
      </c>
      <c r="L14" s="1">
        <v>-1.87584</v>
      </c>
      <c r="M14" s="1">
        <v>0.74851800000000002</v>
      </c>
      <c r="N14" s="1">
        <v>1.00108</v>
      </c>
      <c r="O14" s="1">
        <v>-2.4984199999999999</v>
      </c>
      <c r="P14" s="1">
        <v>-0.74873000000000001</v>
      </c>
      <c r="Q14" s="1">
        <v>1.0025599999999999</v>
      </c>
      <c r="R14" s="1">
        <v>-2.50116</v>
      </c>
      <c r="S14" s="1">
        <v>9.6021599999999996E-4</v>
      </c>
      <c r="T14" s="1">
        <v>-1.7592300000000001E-3</v>
      </c>
      <c r="U14" s="1">
        <v>-2.5023599999999999</v>
      </c>
      <c r="V14" s="1" t="s">
        <v>23</v>
      </c>
      <c r="W14" s="1">
        <f>ABS(IK_diagnostics_positions__2[[#This Row],[Column1]]-A13)</f>
        <v>1.0480000000000211E-3</v>
      </c>
      <c r="X14" s="1">
        <f>ABS(IK_diagnostics_positions__2[[#This Row],[Column2]]-B13)</f>
        <v>1.098200000000002E-2</v>
      </c>
      <c r="Y14" s="1">
        <f>ABS(IK_diagnostics_positions__2[[#This Row],[Column3]]-C13)</f>
        <v>1.9419999999999993E-3</v>
      </c>
      <c r="Z14" s="1">
        <f>ABS(IK_diagnostics_positions__2[[#This Row],[Column4]]-D13)</f>
        <v>8.1600000000003892E-4</v>
      </c>
      <c r="AA14" s="1">
        <f>ABS(IK_diagnostics_positions__2[[#This Row],[Column5]]-E13)</f>
        <v>1.5488000000000002E-2</v>
      </c>
      <c r="AB14" s="1">
        <f>ABS(IK_diagnostics_positions__2[[#This Row],[Column6]]-F13)</f>
        <v>3.4899999999999931E-3</v>
      </c>
      <c r="AC14" s="1">
        <f>ABS(IK_diagnostics_positions__2[[#This Row],[Column7]]-G13)</f>
        <v>7.6330000000000009E-3</v>
      </c>
      <c r="AD14" s="1">
        <f>ABS(IK_diagnostics_positions__2[[#This Row],[Column8]]-H13)</f>
        <v>1.884000000000019E-2</v>
      </c>
      <c r="AE14" s="1">
        <f>ABS(IK_diagnostics_positions__2[[#This Row],[Column9]]-I13)</f>
        <v>1.593E-2</v>
      </c>
      <c r="AF14" s="1">
        <f>ABS(IK_diagnostics_positions__2[[#This Row],[Column10]]-J13)</f>
        <v>7.3552399999999988E-4</v>
      </c>
      <c r="AG14" s="1">
        <f>ABS(IK_diagnostics_positions__2[[#This Row],[Column11]]-K13)</f>
        <v>1.1483999999999939E-2</v>
      </c>
      <c r="AH14" s="1">
        <f>ABS(IK_diagnostics_positions__2[[#This Row],[Column12]]-L13)</f>
        <v>5.9099999999998598E-3</v>
      </c>
      <c r="AI14" s="1">
        <f>ABS(IK_diagnostics_positions__2[[#This Row],[Column13]]-M13)</f>
        <v>3.8059999999999761E-3</v>
      </c>
      <c r="AJ14" s="1">
        <f>ABS(IK_diagnostics_positions__2[[#This Row],[Column14]]-N13)</f>
        <v>3.1970000000000054E-3</v>
      </c>
      <c r="AK14" s="1">
        <f>ABS(IK_diagnostics_positions__2[[#This Row],[Column15]]-O13)</f>
        <v>3.4999999999998366E-3</v>
      </c>
      <c r="AL14" s="1">
        <f>ABS(IK_diagnostics_positions__2[[#This Row],[Column16]]-P13)</f>
        <v>6.0050000000000381E-3</v>
      </c>
      <c r="AM14" s="1">
        <f>ABS(IK_diagnostics_positions__2[[#This Row],[Column17]]-Q13)</f>
        <v>3.7000000000000366E-3</v>
      </c>
      <c r="AN14" s="1">
        <f>ABS(IK_diagnostics_positions__2[[#This Row],[Column18]]-R13)</f>
        <v>5.2900000000000169E-3</v>
      </c>
      <c r="AO14" s="1">
        <f>ABS(IK_diagnostics_positions__2[[#This Row],[Column19]]-S13)</f>
        <v>2.3956599999999998E-4</v>
      </c>
      <c r="AP14" s="1">
        <f>ABS(IK_diagnostics_positions__2[[#This Row],[Column20]]-T13)</f>
        <v>4.6092900000000003E-3</v>
      </c>
      <c r="AQ14" s="1">
        <f>ABS(IK_diagnostics_positions__2[[#This Row],[Column21]]-U13)</f>
        <v>2.5400000000002088E-3</v>
      </c>
      <c r="AU14" s="7">
        <f>IK_diagnostics_frames__3[[#This Row],[Column1]]+AU13</f>
        <v>44</v>
      </c>
      <c r="AV14">
        <f ca="1">AVERAGE(INDIRECT(ADDRESS($AU13+2, AV$1)):INDIRECT(ADDRESS($AU14+1, AV$1)))</f>
        <v>6.6443000000000016E-2</v>
      </c>
      <c r="AW14">
        <f ca="1">AVERAGE(INDIRECT(ADDRESS($AU13+2, AW$1)):INDIRECT(ADDRESS($AU14+1, AW$1)))</f>
        <v>4.5958444950000002E-3</v>
      </c>
      <c r="AX14">
        <f ca="1">AVERAGE(INDIRECT(ADDRESS($AU13+2, AX$1)):INDIRECT(ADDRESS($AU14+1, AX$1)))</f>
        <v>1.7678500000000041E-2</v>
      </c>
      <c r="AY14">
        <f ca="1">AVERAGE(INDIRECT(ADDRESS($AU13+2, AY$1)):INDIRECT(ADDRESS($AU14+1, AY$1)))</f>
        <v>7.6502249999999994E-2</v>
      </c>
      <c r="AZ14">
        <f ca="1">AVERAGE(INDIRECT(ADDRESS($AU13+2, AZ$1)):INDIRECT(ADDRESS($AU14+1, AZ$1)))</f>
        <v>6.5020914999999995E-3</v>
      </c>
      <c r="BA14">
        <f ca="1">AVERAGE(INDIRECT(ADDRESS($AU13+2, BA$1)):INDIRECT(ADDRESS($AU14+1, BA$1)))</f>
        <v>0.16160325000000003</v>
      </c>
      <c r="BB14">
        <f ca="1">AVERAGE(INDIRECT(ADDRESS($AU13+2, BB$1)):INDIRECT(ADDRESS($AU14+1, BB$1)))</f>
        <v>4.3352000000000057E-2</v>
      </c>
      <c r="BC14">
        <f ca="1">AVERAGE(INDIRECT(ADDRESS($AU13+2, BC$1)):INDIRECT(ADDRESS($AU14+1, BC$1)))</f>
        <v>9.3732749999999976E-2</v>
      </c>
      <c r="BD14">
        <f ca="1">AVERAGE(INDIRECT(ADDRESS($AU13+2, BD$1)):INDIRECT(ADDRESS($AU14+1, BD$1)))</f>
        <v>6.575750000000008E-2</v>
      </c>
      <c r="BE14">
        <f ca="1">AVERAGE(INDIRECT(ADDRESS($AU13+2, BE$1)):INDIRECT(ADDRESS($AU14+1, BE$1)))</f>
        <v>2.2720345000000003E-2</v>
      </c>
      <c r="BF14">
        <f ca="1">AVERAGE(INDIRECT(ADDRESS($AU13+2, BF$1)):INDIRECT(ADDRESS($AU14+1, BF$1)))</f>
        <v>4.1958499999999982E-2</v>
      </c>
      <c r="BG14">
        <f ca="1">AVERAGE(INDIRECT(ADDRESS($AU13+2, BG$1)):INDIRECT(ADDRESS($AU14+1, BG$1)))</f>
        <v>2.4595000000000089E-2</v>
      </c>
      <c r="BH14">
        <f ca="1">AVERAGE(INDIRECT(ADDRESS($AU13+2, BH$1)):INDIRECT(ADDRESS($AU14+1, BH$1)))</f>
        <v>5.5702499999999988E-2</v>
      </c>
      <c r="BI14">
        <f ca="1">AVERAGE(INDIRECT(ADDRESS($AU13+2, BI$1)):INDIRECT(ADDRESS($AU14+1, BI$1)))</f>
        <v>0.12888975000000005</v>
      </c>
      <c r="BJ14">
        <f ca="1">AVERAGE(INDIRECT(ADDRESS($AU13+2, BJ$1)):INDIRECT(ADDRESS($AU14+1, BJ$1)))</f>
        <v>5.8837499999999876E-2</v>
      </c>
      <c r="BK14">
        <f ca="1">AVERAGE(INDIRECT(ADDRESS($AU13+2, BK$1)):INDIRECT(ADDRESS($AU14+1, BK$1)))</f>
        <v>0.11055749999999998</v>
      </c>
      <c r="BL14">
        <f ca="1">AVERAGE(INDIRECT(ADDRESS($AU13+2, BL$1)):INDIRECT(ADDRESS($AU14+1, BL$1)))</f>
        <v>0.12755775000000005</v>
      </c>
      <c r="BM14">
        <f ca="1">AVERAGE(INDIRECT(ADDRESS($AU13+2, BM$1)):INDIRECT(ADDRESS($AU14+1, BM$1)))</f>
        <v>7.4385000000000034E-2</v>
      </c>
      <c r="BN14">
        <f ca="1">AVERAGE(INDIRECT(ADDRESS($AU13+2, BN$1)):INDIRECT(ADDRESS($AU14+1, BN$1)))</f>
        <v>0.10087006500000001</v>
      </c>
      <c r="BO14">
        <f ca="1">AVERAGE(INDIRECT(ADDRESS($AU13+2, BO$1)):INDIRECT(ADDRESS($AU14+1, BO$1)))</f>
        <v>0.30355998500000003</v>
      </c>
      <c r="BP14">
        <f ca="1">AVERAGE(INDIRECT(ADDRESS($AU13+2, BP$1)):INDIRECT(ADDRESS($AU14+1, BP$1)))</f>
        <v>0.16866499999999995</v>
      </c>
    </row>
    <row r="15" spans="1:68" x14ac:dyDescent="0.25">
      <c r="A15" s="1">
        <v>9.0720899999999997E-3</v>
      </c>
      <c r="B15" s="1">
        <v>2.99863E-3</v>
      </c>
      <c r="C15" s="1">
        <v>-0.99995400000000001</v>
      </c>
      <c r="D15" s="1">
        <v>-0.97333700000000001</v>
      </c>
      <c r="E15" s="1">
        <v>0.16241</v>
      </c>
      <c r="F15" s="1">
        <v>-0.90268499999999996</v>
      </c>
      <c r="G15" s="1">
        <v>-0.60257700000000003</v>
      </c>
      <c r="H15" s="1">
        <v>1.0331600000000001</v>
      </c>
      <c r="I15" s="1">
        <v>-1.2257</v>
      </c>
      <c r="J15" s="1">
        <v>0.130272</v>
      </c>
      <c r="K15" s="1">
        <v>0.55122000000000004</v>
      </c>
      <c r="L15" s="1">
        <v>-1.7059800000000001</v>
      </c>
      <c r="M15" s="1">
        <v>0.66346300000000002</v>
      </c>
      <c r="N15" s="1">
        <v>0.96387699999999998</v>
      </c>
      <c r="O15" s="1">
        <v>-2.4445100000000002</v>
      </c>
      <c r="P15" s="1">
        <v>-0.60786200000000001</v>
      </c>
      <c r="Q15" s="1">
        <v>0.76727599999999996</v>
      </c>
      <c r="R15" s="1">
        <v>-2.3451</v>
      </c>
      <c r="S15" s="1">
        <v>-9.9229999999999999E-2</v>
      </c>
      <c r="T15" s="1">
        <v>0.30185099999999998</v>
      </c>
      <c r="U15" s="1">
        <v>-2.6467999999999998</v>
      </c>
      <c r="V15" s="1" t="s">
        <v>23</v>
      </c>
      <c r="W15" s="1">
        <f>ABS(IK_diagnostics_positions__2[[#This Row],[Column1]]-A14)</f>
        <v>0.17357991</v>
      </c>
      <c r="X15" s="1">
        <f>ABS(IK_diagnostics_positions__2[[#This Row],[Column2]]-B14)</f>
        <v>0.15678237</v>
      </c>
      <c r="Y15" s="1">
        <f>ABS(IK_diagnostics_positions__2[[#This Row],[Column3]]-C14)</f>
        <v>2.9846999999999957E-2</v>
      </c>
      <c r="Z15" s="1">
        <f>ABS(IK_diagnostics_positions__2[[#This Row],[Column4]]-D14)</f>
        <v>0.19877500000000003</v>
      </c>
      <c r="AA15" s="1">
        <f>ABS(IK_diagnostics_positions__2[[#This Row],[Column5]]-E14)</f>
        <v>4.8415000000000014E-2</v>
      </c>
      <c r="AB15" s="1">
        <f>ABS(IK_diagnostics_positions__2[[#This Row],[Column6]]-F14)</f>
        <v>0.35226500000000005</v>
      </c>
      <c r="AC15" s="1">
        <f>ABS(IK_diagnostics_positions__2[[#This Row],[Column7]]-G14)</f>
        <v>1.4797999999999978E-2</v>
      </c>
      <c r="AD15" s="1">
        <f>ABS(IK_diagnostics_positions__2[[#This Row],[Column8]]-H14)</f>
        <v>0.15710000000000002</v>
      </c>
      <c r="AE15" s="1">
        <f>ABS(IK_diagnostics_positions__2[[#This Row],[Column9]]-I14)</f>
        <v>4.6990000000000087E-2</v>
      </c>
      <c r="AF15" s="1">
        <f>ABS(IK_diagnostics_positions__2[[#This Row],[Column10]]-J14)</f>
        <v>0.13174084</v>
      </c>
      <c r="AG15" s="1">
        <f>ABS(IK_diagnostics_positions__2[[#This Row],[Column11]]-K14)</f>
        <v>0.22642999999999991</v>
      </c>
      <c r="AH15" s="1">
        <f>ABS(IK_diagnostics_positions__2[[#This Row],[Column12]]-L14)</f>
        <v>0.1698599999999999</v>
      </c>
      <c r="AI15" s="1">
        <f>ABS(IK_diagnostics_positions__2[[#This Row],[Column13]]-M14)</f>
        <v>8.5054999999999992E-2</v>
      </c>
      <c r="AJ15" s="1">
        <f>ABS(IK_diagnostics_positions__2[[#This Row],[Column14]]-N14)</f>
        <v>3.7202999999999986E-2</v>
      </c>
      <c r="AK15" s="1">
        <f>ABS(IK_diagnostics_positions__2[[#This Row],[Column15]]-O14)</f>
        <v>5.390999999999968E-2</v>
      </c>
      <c r="AL15" s="1">
        <f>ABS(IK_diagnostics_positions__2[[#This Row],[Column16]]-P14)</f>
        <v>0.14086799999999999</v>
      </c>
      <c r="AM15" s="1">
        <f>ABS(IK_diagnostics_positions__2[[#This Row],[Column17]]-Q14)</f>
        <v>0.23528399999999994</v>
      </c>
      <c r="AN15" s="1">
        <f>ABS(IK_diagnostics_positions__2[[#This Row],[Column18]]-R14)</f>
        <v>0.15606000000000009</v>
      </c>
      <c r="AO15" s="1">
        <f>ABS(IK_diagnostics_positions__2[[#This Row],[Column19]]-S14)</f>
        <v>0.100190216</v>
      </c>
      <c r="AP15" s="1">
        <f>ABS(IK_diagnostics_positions__2[[#This Row],[Column20]]-T14)</f>
        <v>0.30361022999999998</v>
      </c>
      <c r="AQ15" s="1">
        <f>ABS(IK_diagnostics_positions__2[[#This Row],[Column21]]-U14)</f>
        <v>0.1444399999999999</v>
      </c>
      <c r="AU15" s="8">
        <f>IK_diagnostics_frames__3[[#This Row],[Column1]]+AU14</f>
        <v>47</v>
      </c>
      <c r="AV15">
        <f ca="1">AVERAGE(INDIRECT(ADDRESS($AU14+2, AV$1)):INDIRECT(ADDRESS($AU15+1, AV$1)))</f>
        <v>0.17949533333333334</v>
      </c>
      <c r="AW15">
        <f ca="1">AVERAGE(INDIRECT(ADDRESS($AU14+2, AW$1)):INDIRECT(ADDRESS($AU15+1, AW$1)))</f>
        <v>5.1183666666666662E-2</v>
      </c>
      <c r="AX15">
        <f ca="1">AVERAGE(INDIRECT(ADDRESS($AU14+2, AX$1)):INDIRECT(ADDRESS($AU15+1, AX$1)))</f>
        <v>3.0055666666666703E-2</v>
      </c>
      <c r="AY15">
        <f ca="1">AVERAGE(INDIRECT(ADDRESS($AU14+2, AY$1)):INDIRECT(ADDRESS($AU15+1, AY$1)))</f>
        <v>0.16452666666666671</v>
      </c>
      <c r="AZ15">
        <f ca="1">AVERAGE(INDIRECT(ADDRESS($AU14+2, AZ$1)):INDIRECT(ADDRESS($AU15+1, AZ$1)))</f>
        <v>0.11373733333333334</v>
      </c>
      <c r="BA15">
        <f ca="1">AVERAGE(INDIRECT(ADDRESS($AU14+2, BA$1)):INDIRECT(ADDRESS($AU15+1, BA$1)))</f>
        <v>5.3896666666666627E-2</v>
      </c>
      <c r="BB15">
        <f ca="1">AVERAGE(INDIRECT(ADDRESS($AU14+2, BB$1)):INDIRECT(ADDRESS($AU15+1, BB$1)))</f>
        <v>4.2488000000000005E-2</v>
      </c>
      <c r="BC15">
        <f ca="1">AVERAGE(INDIRECT(ADDRESS($AU14+2, BC$1)):INDIRECT(ADDRESS($AU15+1, BC$1)))</f>
        <v>0.11232400000000002</v>
      </c>
      <c r="BD15">
        <f ca="1">AVERAGE(INDIRECT(ADDRESS($AU14+2, BD$1)):INDIRECT(ADDRESS($AU15+1, BD$1)))</f>
        <v>9.9036666666666662E-2</v>
      </c>
      <c r="BE15">
        <f ca="1">AVERAGE(INDIRECT(ADDRESS($AU14+2, BE$1)):INDIRECT(ADDRESS($AU15+1, BE$1)))</f>
        <v>7.1737199999999989E-3</v>
      </c>
      <c r="BF15">
        <f ca="1">AVERAGE(INDIRECT(ADDRESS($AU14+2, BF$1)):INDIRECT(ADDRESS($AU15+1, BF$1)))</f>
        <v>8.7158000000000027E-2</v>
      </c>
      <c r="BG15">
        <f ca="1">AVERAGE(INDIRECT(ADDRESS($AU14+2, BG$1)):INDIRECT(ADDRESS($AU15+1, BG$1)))</f>
        <v>0.10403666666666662</v>
      </c>
      <c r="BH15">
        <f ca="1">AVERAGE(INDIRECT(ADDRESS($AU14+2, BH$1)):INDIRECT(ADDRESS($AU15+1, BH$1)))</f>
        <v>7.777433333333332E-2</v>
      </c>
      <c r="BI15">
        <f ca="1">AVERAGE(INDIRECT(ADDRESS($AU14+2, BI$1)):INDIRECT(ADDRESS($AU15+1, BI$1)))</f>
        <v>3.2893333333334032E-3</v>
      </c>
      <c r="BJ15">
        <f ca="1">AVERAGE(INDIRECT(ADDRESS($AU14+2, BJ$1)):INDIRECT(ADDRESS($AU15+1, BJ$1)))</f>
        <v>6.5546666666666795E-2</v>
      </c>
      <c r="BK15">
        <f ca="1">AVERAGE(INDIRECT(ADDRESS($AU14+2, BK$1)):INDIRECT(ADDRESS($AU15+1, BK$1)))</f>
        <v>6.9637333333333329E-2</v>
      </c>
      <c r="BL15">
        <f ca="1">AVERAGE(INDIRECT(ADDRESS($AU14+2, BL$1)):INDIRECT(ADDRESS($AU15+1, BL$1)))</f>
        <v>0.141069</v>
      </c>
      <c r="BM15">
        <f ca="1">AVERAGE(INDIRECT(ADDRESS($AU14+2, BM$1)):INDIRECT(ADDRESS($AU15+1, BM$1)))</f>
        <v>1.2803333333333278E-2</v>
      </c>
      <c r="BN15">
        <f ca="1">AVERAGE(INDIRECT(ADDRESS($AU14+2, BN$1)):INDIRECT(ADDRESS($AU15+1, BN$1)))</f>
        <v>2.0739759999999999E-2</v>
      </c>
      <c r="BO15">
        <f ca="1">AVERAGE(INDIRECT(ADDRESS($AU14+2, BO$1)):INDIRECT(ADDRESS($AU15+1, BO$1)))</f>
        <v>5.2726826666666671E-2</v>
      </c>
      <c r="BP15">
        <f ca="1">AVERAGE(INDIRECT(ADDRESS($AU14+2, BP$1)):INDIRECT(ADDRESS($AU15+1, BP$1)))</f>
        <v>2.25833333333334E-2</v>
      </c>
    </row>
    <row r="16" spans="1:68" x14ac:dyDescent="0.25">
      <c r="A16" s="1">
        <v>0.13552</v>
      </c>
      <c r="B16" s="1">
        <v>0.35400999999999999</v>
      </c>
      <c r="C16" s="1">
        <v>-0.92537100000000005</v>
      </c>
      <c r="D16" s="1">
        <v>-0.85679300000000003</v>
      </c>
      <c r="E16" s="1">
        <v>0.474688</v>
      </c>
      <c r="F16" s="1">
        <v>-0.95279700000000001</v>
      </c>
      <c r="G16" s="1">
        <v>-0.69850699999999999</v>
      </c>
      <c r="H16" s="1">
        <v>1.33284</v>
      </c>
      <c r="I16" s="1">
        <v>-1.44119</v>
      </c>
      <c r="J16" s="1">
        <v>-2.6415599999999998E-3</v>
      </c>
      <c r="K16" s="1">
        <v>0.75683500000000004</v>
      </c>
      <c r="L16" s="1">
        <v>-1.8701399999999999</v>
      </c>
      <c r="M16" s="1">
        <v>0.74585999999999997</v>
      </c>
      <c r="N16" s="1">
        <v>1.00044</v>
      </c>
      <c r="O16" s="1">
        <v>-2.48691</v>
      </c>
      <c r="P16" s="1">
        <v>-0.75108900000000001</v>
      </c>
      <c r="Q16" s="1">
        <v>0.990317</v>
      </c>
      <c r="R16" s="1">
        <v>-2.4908700000000001</v>
      </c>
      <c r="S16" s="1">
        <v>5.7846900000000003E-3</v>
      </c>
      <c r="T16" s="1">
        <v>-9.9004499999999999E-3</v>
      </c>
      <c r="U16" s="1">
        <v>-2.5120399999999998</v>
      </c>
      <c r="V16" s="1" t="s">
        <v>23</v>
      </c>
      <c r="W16" s="1">
        <f>ABS(IK_diagnostics_positions__2[[#This Row],[Column1]]-A15)</f>
        <v>0.12644791</v>
      </c>
      <c r="X16" s="1">
        <f>ABS(IK_diagnostics_positions__2[[#This Row],[Column2]]-B15)</f>
        <v>0.35101136999999999</v>
      </c>
      <c r="Y16" s="1">
        <f>ABS(IK_diagnostics_positions__2[[#This Row],[Column3]]-C15)</f>
        <v>7.4582999999999955E-2</v>
      </c>
      <c r="Z16" s="1">
        <f>ABS(IK_diagnostics_positions__2[[#This Row],[Column4]]-D15)</f>
        <v>0.11654399999999998</v>
      </c>
      <c r="AA16" s="1">
        <f>ABS(IK_diagnostics_positions__2[[#This Row],[Column5]]-E15)</f>
        <v>0.312278</v>
      </c>
      <c r="AB16" s="1">
        <f>ABS(IK_diagnostics_positions__2[[#This Row],[Column6]]-F15)</f>
        <v>5.0112000000000045E-2</v>
      </c>
      <c r="AC16" s="1">
        <f>ABS(IK_diagnostics_positions__2[[#This Row],[Column7]]-G15)</f>
        <v>9.592999999999996E-2</v>
      </c>
      <c r="AD16" s="1">
        <f>ABS(IK_diagnostics_positions__2[[#This Row],[Column8]]-H15)</f>
        <v>0.29967999999999995</v>
      </c>
      <c r="AE16" s="1">
        <f>ABS(IK_diagnostics_positions__2[[#This Row],[Column9]]-I15)</f>
        <v>0.21548999999999996</v>
      </c>
      <c r="AF16" s="1">
        <f>ABS(IK_diagnostics_positions__2[[#This Row],[Column10]]-J15)</f>
        <v>0.13291355999999999</v>
      </c>
      <c r="AG16" s="1">
        <f>ABS(IK_diagnostics_positions__2[[#This Row],[Column11]]-K15)</f>
        <v>0.20561499999999999</v>
      </c>
      <c r="AH16" s="1">
        <f>ABS(IK_diagnostics_positions__2[[#This Row],[Column12]]-L15)</f>
        <v>0.16415999999999986</v>
      </c>
      <c r="AI16" s="1">
        <f>ABS(IK_diagnostics_positions__2[[#This Row],[Column13]]-M15)</f>
        <v>8.2396999999999943E-2</v>
      </c>
      <c r="AJ16" s="1">
        <f>ABS(IK_diagnostics_positions__2[[#This Row],[Column14]]-N15)</f>
        <v>3.6563000000000012E-2</v>
      </c>
      <c r="AK16" s="1">
        <f>ABS(IK_diagnostics_positions__2[[#This Row],[Column15]]-O15)</f>
        <v>4.2399999999999771E-2</v>
      </c>
      <c r="AL16" s="1">
        <f>ABS(IK_diagnostics_positions__2[[#This Row],[Column16]]-P15)</f>
        <v>0.14322699999999999</v>
      </c>
      <c r="AM16" s="1">
        <f>ABS(IK_diagnostics_positions__2[[#This Row],[Column17]]-Q15)</f>
        <v>0.22304100000000004</v>
      </c>
      <c r="AN16" s="1">
        <f>ABS(IK_diagnostics_positions__2[[#This Row],[Column18]]-R15)</f>
        <v>0.14577000000000018</v>
      </c>
      <c r="AO16" s="1">
        <f>ABS(IK_diagnostics_positions__2[[#This Row],[Column19]]-S15)</f>
        <v>0.10501468999999999</v>
      </c>
      <c r="AP16" s="1">
        <f>ABS(IK_diagnostics_positions__2[[#This Row],[Column20]]-T15)</f>
        <v>0.31175144999999999</v>
      </c>
      <c r="AQ16" s="1">
        <f>ABS(IK_diagnostics_positions__2[[#This Row],[Column21]]-U15)</f>
        <v>0.13475999999999999</v>
      </c>
      <c r="AU16" s="7">
        <f>IK_diagnostics_frames__3[[#This Row],[Column1]]+AU15</f>
        <v>51</v>
      </c>
      <c r="AV16">
        <f ca="1">AVERAGE(INDIRECT(ADDRESS($AU15+2, AV$1)):INDIRECT(ADDRESS($AU16+1, AV$1)))</f>
        <v>9.4052000000000011E-2</v>
      </c>
      <c r="AW16">
        <f ca="1">AVERAGE(INDIRECT(ADDRESS($AU15+2, AW$1)):INDIRECT(ADDRESS($AU16+1, AW$1)))</f>
        <v>4.7030749999999996E-2</v>
      </c>
      <c r="AX16">
        <f ca="1">AVERAGE(INDIRECT(ADDRESS($AU15+2, AX$1)):INDIRECT(ADDRESS($AU16+1, AX$1)))</f>
        <v>6.7682499999999757E-3</v>
      </c>
      <c r="AY16">
        <f ca="1">AVERAGE(INDIRECT(ADDRESS($AU15+2, AY$1)):INDIRECT(ADDRESS($AU16+1, AY$1)))</f>
        <v>7.9426249999999948E-2</v>
      </c>
      <c r="AZ16">
        <f ca="1">AVERAGE(INDIRECT(ADDRESS($AU15+2, AZ$1)):INDIRECT(ADDRESS($AU16+1, AZ$1)))</f>
        <v>0.12904621499999999</v>
      </c>
      <c r="BA16">
        <f ca="1">AVERAGE(INDIRECT(ADDRESS($AU15+2, BA$1)):INDIRECT(ADDRESS($AU16+1, BA$1)))</f>
        <v>4.1435E-2</v>
      </c>
      <c r="BB16">
        <f ca="1">AVERAGE(INDIRECT(ADDRESS($AU15+2, BB$1)):INDIRECT(ADDRESS($AU16+1, BB$1)))</f>
        <v>8.9715749999999983E-2</v>
      </c>
      <c r="BC16">
        <f ca="1">AVERAGE(INDIRECT(ADDRESS($AU15+2, BC$1)):INDIRECT(ADDRESS($AU16+1, BC$1)))</f>
        <v>0.11161200000000004</v>
      </c>
      <c r="BD16">
        <f ca="1">AVERAGE(INDIRECT(ADDRESS($AU15+2, BD$1)):INDIRECT(ADDRESS($AU16+1, BD$1)))</f>
        <v>7.3507500000000114E-2</v>
      </c>
      <c r="BE16">
        <f ca="1">AVERAGE(INDIRECT(ADDRESS($AU15+2, BE$1)):INDIRECT(ADDRESS($AU16+1, BE$1)))</f>
        <v>5.8647640000000001E-2</v>
      </c>
      <c r="BF16">
        <f ca="1">AVERAGE(INDIRECT(ADDRESS($AU15+2, BF$1)):INDIRECT(ADDRESS($AU16+1, BF$1)))</f>
        <v>6.9337999999999983E-2</v>
      </c>
      <c r="BG16">
        <f ca="1">AVERAGE(INDIRECT(ADDRESS($AU15+2, BG$1)):INDIRECT(ADDRESS($AU16+1, BG$1)))</f>
        <v>6.7712500000000009E-2</v>
      </c>
      <c r="BH16">
        <f ca="1">AVERAGE(INDIRECT(ADDRESS($AU15+2, BH$1)):INDIRECT(ADDRESS($AU16+1, BH$1)))</f>
        <v>5.3104499999999999E-2</v>
      </c>
      <c r="BI16">
        <f ca="1">AVERAGE(INDIRECT(ADDRESS($AU15+2, BI$1)):INDIRECT(ADDRESS($AU16+1, BI$1)))</f>
        <v>0.1912565</v>
      </c>
      <c r="BJ16">
        <f ca="1">AVERAGE(INDIRECT(ADDRESS($AU15+2, BJ$1)):INDIRECT(ADDRESS($AU16+1, BJ$1)))</f>
        <v>7.8262499999999791E-2</v>
      </c>
      <c r="BK16">
        <f ca="1">AVERAGE(INDIRECT(ADDRESS($AU15+2, BK$1)):INDIRECT(ADDRESS($AU16+1, BK$1)))</f>
        <v>2.3764500000000022E-2</v>
      </c>
      <c r="BL16">
        <f ca="1">AVERAGE(INDIRECT(ADDRESS($AU15+2, BL$1)):INDIRECT(ADDRESS($AU16+1, BL$1)))</f>
        <v>0.14546249999999999</v>
      </c>
      <c r="BM16">
        <f ca="1">AVERAGE(INDIRECT(ADDRESS($AU15+2, BM$1)):INDIRECT(ADDRESS($AU16+1, BM$1)))</f>
        <v>2.2140000000000049E-2</v>
      </c>
      <c r="BN16">
        <f ca="1">AVERAGE(INDIRECT(ADDRESS($AU15+2, BN$1)):INDIRECT(ADDRESS($AU16+1, BN$1)))</f>
        <v>6.1846115E-2</v>
      </c>
      <c r="BO16">
        <f ca="1">AVERAGE(INDIRECT(ADDRESS($AU15+2, BO$1)):INDIRECT(ADDRESS($AU16+1, BO$1)))</f>
        <v>0.26510482499999999</v>
      </c>
      <c r="BP16">
        <f ca="1">AVERAGE(INDIRECT(ADDRESS($AU15+2, BP$1)):INDIRECT(ADDRESS($AU16+1, BP$1)))</f>
        <v>0.12727750000000004</v>
      </c>
    </row>
    <row r="17" spans="1:68" x14ac:dyDescent="0.25">
      <c r="A17" s="1">
        <v>0.138068</v>
      </c>
      <c r="B17" s="1">
        <v>0.35894399999999999</v>
      </c>
      <c r="C17" s="1">
        <v>-0.92309099999999999</v>
      </c>
      <c r="D17" s="1">
        <v>-0.85100200000000004</v>
      </c>
      <c r="E17" s="1">
        <v>0.50508299999999995</v>
      </c>
      <c r="F17" s="1">
        <v>-0.94269599999999998</v>
      </c>
      <c r="G17" s="1">
        <v>-0.67612799999999995</v>
      </c>
      <c r="H17" s="1">
        <v>1.3628899999999999</v>
      </c>
      <c r="I17" s="1">
        <v>-1.4259999999999999</v>
      </c>
      <c r="J17" s="1">
        <v>1.0186399999999999E-3</v>
      </c>
      <c r="K17" s="1">
        <v>0.77902800000000005</v>
      </c>
      <c r="L17" s="1">
        <v>-1.8738600000000001</v>
      </c>
      <c r="M17" s="1">
        <v>0.74874200000000002</v>
      </c>
      <c r="N17" s="1">
        <v>1.0000800000000001</v>
      </c>
      <c r="O17" s="1">
        <v>-2.4999899999999999</v>
      </c>
      <c r="P17" s="1">
        <v>-0.748282</v>
      </c>
      <c r="Q17" s="1">
        <v>0.99961699999999998</v>
      </c>
      <c r="R17" s="1">
        <v>-2.4982700000000002</v>
      </c>
      <c r="S17" s="1">
        <v>-3.8618600000000001E-4</v>
      </c>
      <c r="T17" s="1">
        <v>-4.3112000000000001E-4</v>
      </c>
      <c r="U17" s="1">
        <v>-2.5003099999999998</v>
      </c>
      <c r="V17" s="1" t="s">
        <v>23</v>
      </c>
      <c r="W17" s="1">
        <f>ABS(IK_diagnostics_positions__2[[#This Row],[Column1]]-A16)</f>
        <v>2.5479999999999947E-3</v>
      </c>
      <c r="X17" s="1">
        <f>ABS(IK_diagnostics_positions__2[[#This Row],[Column2]]-B16)</f>
        <v>4.9339999999999939E-3</v>
      </c>
      <c r="Y17" s="1">
        <f>ABS(IK_diagnostics_positions__2[[#This Row],[Column3]]-C16)</f>
        <v>2.2800000000000598E-3</v>
      </c>
      <c r="Z17" s="1">
        <f>ABS(IK_diagnostics_positions__2[[#This Row],[Column4]]-D16)</f>
        <v>5.7909999999999906E-3</v>
      </c>
      <c r="AA17" s="1">
        <f>ABS(IK_diagnostics_positions__2[[#This Row],[Column5]]-E16)</f>
        <v>3.039499999999995E-2</v>
      </c>
      <c r="AB17" s="1">
        <f>ABS(IK_diagnostics_positions__2[[#This Row],[Column6]]-F16)</f>
        <v>1.0101000000000027E-2</v>
      </c>
      <c r="AC17" s="1">
        <f>ABS(IK_diagnostics_positions__2[[#This Row],[Column7]]-G16)</f>
        <v>2.2379000000000038E-2</v>
      </c>
      <c r="AD17" s="1">
        <f>ABS(IK_diagnostics_positions__2[[#This Row],[Column8]]-H16)</f>
        <v>3.004999999999991E-2</v>
      </c>
      <c r="AE17" s="1">
        <f>ABS(IK_diagnostics_positions__2[[#This Row],[Column9]]-I16)</f>
        <v>1.5190000000000037E-2</v>
      </c>
      <c r="AF17" s="1">
        <f>ABS(IK_diagnostics_positions__2[[#This Row],[Column10]]-J16)</f>
        <v>3.6601999999999997E-3</v>
      </c>
      <c r="AG17" s="1">
        <f>ABS(IK_diagnostics_positions__2[[#This Row],[Column11]]-K16)</f>
        <v>2.2193000000000018E-2</v>
      </c>
      <c r="AH17" s="1">
        <f>ABS(IK_diagnostics_positions__2[[#This Row],[Column12]]-L16)</f>
        <v>3.7200000000001676E-3</v>
      </c>
      <c r="AI17" s="1">
        <f>ABS(IK_diagnostics_positions__2[[#This Row],[Column13]]-M16)</f>
        <v>2.8820000000000512E-3</v>
      </c>
      <c r="AJ17" s="1">
        <f>ABS(IK_diagnostics_positions__2[[#This Row],[Column14]]-N16)</f>
        <v>3.5999999999991594E-4</v>
      </c>
      <c r="AK17" s="1">
        <f>ABS(IK_diagnostics_positions__2[[#This Row],[Column15]]-O16)</f>
        <v>1.3079999999999981E-2</v>
      </c>
      <c r="AL17" s="1">
        <f>ABS(IK_diagnostics_positions__2[[#This Row],[Column16]]-P16)</f>
        <v>2.8070000000000039E-3</v>
      </c>
      <c r="AM17" s="1">
        <f>ABS(IK_diagnostics_positions__2[[#This Row],[Column17]]-Q16)</f>
        <v>9.299999999999975E-3</v>
      </c>
      <c r="AN17" s="1">
        <f>ABS(IK_diagnostics_positions__2[[#This Row],[Column18]]-R16)</f>
        <v>7.4000000000000732E-3</v>
      </c>
      <c r="AO17" s="1">
        <f>ABS(IK_diagnostics_positions__2[[#This Row],[Column19]]-S16)</f>
        <v>6.1708760000000005E-3</v>
      </c>
      <c r="AP17" s="1">
        <f>ABS(IK_diagnostics_positions__2[[#This Row],[Column20]]-T16)</f>
        <v>9.4693299999999998E-3</v>
      </c>
      <c r="AQ17" s="1">
        <f>ABS(IK_diagnostics_positions__2[[#This Row],[Column21]]-U16)</f>
        <v>1.1730000000000018E-2</v>
      </c>
      <c r="AU17" s="8">
        <f>IK_diagnostics_frames__3[[#This Row],[Column1]]+AU16</f>
        <v>60</v>
      </c>
      <c r="AV17">
        <f ca="1">AVERAGE(INDIRECT(ADDRESS($AU16+2, AV$1)):INDIRECT(ADDRESS($AU17+1, AV$1)))</f>
        <v>9.4709777777777782E-2</v>
      </c>
      <c r="AW17">
        <f ca="1">AVERAGE(INDIRECT(ADDRESS($AU16+2, AW$1)):INDIRECT(ADDRESS($AU17+1, AW$1)))</f>
        <v>1.7375866666666667E-7</v>
      </c>
      <c r="AX17">
        <f ca="1">AVERAGE(INDIRECT(ADDRESS($AU16+2, AX$1)):INDIRECT(ADDRESS($AU17+1, AX$1)))</f>
        <v>7.689366666666668E-2</v>
      </c>
      <c r="AY17">
        <f ca="1">AVERAGE(INDIRECT(ADDRESS($AU16+2, AY$1)):INDIRECT(ADDRESS($AU17+1, AY$1)))</f>
        <v>0.21033233333333334</v>
      </c>
      <c r="AZ17">
        <f ca="1">AVERAGE(INDIRECT(ADDRESS($AU16+2, AZ$1)):INDIRECT(ADDRESS($AU17+1, AZ$1)))</f>
        <v>1.8494586666666663E-2</v>
      </c>
      <c r="BA17">
        <f ca="1">AVERAGE(INDIRECT(ADDRESS($AU16+2, BA$1)):INDIRECT(ADDRESS($AU17+1, BA$1)))</f>
        <v>6.0825555555555542E-2</v>
      </c>
      <c r="BB17">
        <f ca="1">AVERAGE(INDIRECT(ADDRESS($AU16+2, BB$1)):INDIRECT(ADDRESS($AU17+1, BB$1)))</f>
        <v>8.6990066666666671E-2</v>
      </c>
      <c r="BC17">
        <f ca="1">AVERAGE(INDIRECT(ADDRESS($AU16+2, BC$1)):INDIRECT(ADDRESS($AU17+1, BC$1)))</f>
        <v>0.12288444444444448</v>
      </c>
      <c r="BD17">
        <f ca="1">AVERAGE(INDIRECT(ADDRESS($AU16+2, BD$1)):INDIRECT(ADDRESS($AU17+1, BD$1)))</f>
        <v>4.4804444444444452E-2</v>
      </c>
      <c r="BE17">
        <f ca="1">AVERAGE(INDIRECT(ADDRESS($AU16+2, BE$1)):INDIRECT(ADDRESS($AU17+1, BE$1)))</f>
        <v>1.6112296888888888E-2</v>
      </c>
      <c r="BF17">
        <f ca="1">AVERAGE(INDIRECT(ADDRESS($AU16+2, BF$1)):INDIRECT(ADDRESS($AU17+1, BF$1)))</f>
        <v>5.1435333333333305E-2</v>
      </c>
      <c r="BG17">
        <f ca="1">AVERAGE(INDIRECT(ADDRESS($AU16+2, BG$1)):INDIRECT(ADDRESS($AU17+1, BG$1)))</f>
        <v>3.2293333333333313E-2</v>
      </c>
      <c r="BH17">
        <f ca="1">AVERAGE(INDIRECT(ADDRESS($AU16+2, BH$1)):INDIRECT(ADDRESS($AU17+1, BH$1)))</f>
        <v>1.5881333333333341E-2</v>
      </c>
      <c r="BI17">
        <f ca="1">AVERAGE(INDIRECT(ADDRESS($AU16+2, BI$1)):INDIRECT(ADDRESS($AU17+1, BI$1)))</f>
        <v>5.2119999999999701E-3</v>
      </c>
      <c r="BJ17">
        <f ca="1">AVERAGE(INDIRECT(ADDRESS($AU16+2, BJ$1)):INDIRECT(ADDRESS($AU17+1, BJ$1)))</f>
        <v>3.9697777777777755E-2</v>
      </c>
      <c r="BK17">
        <f ca="1">AVERAGE(INDIRECT(ADDRESS($AU16+2, BK$1)):INDIRECT(ADDRESS($AU17+1, BK$1)))</f>
        <v>9.2438888888888904E-2</v>
      </c>
      <c r="BL17">
        <f ca="1">AVERAGE(INDIRECT(ADDRESS($AU16+2, BL$1)):INDIRECT(ADDRESS($AU17+1, BL$1)))</f>
        <v>9.924622222222225E-2</v>
      </c>
      <c r="BM17">
        <f ca="1">AVERAGE(INDIRECT(ADDRESS($AU16+2, BM$1)):INDIRECT(ADDRESS($AU17+1, BM$1)))</f>
        <v>3.2295555555555494E-2</v>
      </c>
      <c r="BN17">
        <f ca="1">AVERAGE(INDIRECT(ADDRESS($AU16+2, BN$1)):INDIRECT(ADDRESS($AU17+1, BN$1)))</f>
        <v>0.10812608444444444</v>
      </c>
      <c r="BO17">
        <f ca="1">AVERAGE(INDIRECT(ADDRESS($AU16+2, BO$1)):INDIRECT(ADDRESS($AU17+1, BO$1)))</f>
        <v>8.4503802222222216E-2</v>
      </c>
      <c r="BP17">
        <f ca="1">AVERAGE(INDIRECT(ADDRESS($AU16+2, BP$1)):INDIRECT(ADDRESS($AU17+1, BP$1)))</f>
        <v>1.0816666666666622E-2</v>
      </c>
    </row>
    <row r="18" spans="1:68" x14ac:dyDescent="0.25">
      <c r="A18" s="1">
        <v>-0.13173499999999999</v>
      </c>
      <c r="B18" s="1" t="s">
        <v>22</v>
      </c>
      <c r="C18" s="1">
        <v>-0.99128499999999997</v>
      </c>
      <c r="D18" s="1">
        <v>-1.1109599999999999</v>
      </c>
      <c r="E18" s="1">
        <v>0.124738</v>
      </c>
      <c r="F18" s="1">
        <v>-1.1511499999999999</v>
      </c>
      <c r="G18" s="1">
        <v>-0.65194300000000005</v>
      </c>
      <c r="H18" s="1">
        <v>0.93872500000000003</v>
      </c>
      <c r="I18" s="1">
        <v>-1.5071399999999999</v>
      </c>
      <c r="J18" s="1">
        <v>0.17838000000000001</v>
      </c>
      <c r="K18" s="1">
        <v>0.40991</v>
      </c>
      <c r="L18" s="1">
        <v>-1.6829700000000001</v>
      </c>
      <c r="M18" s="1">
        <v>0.66342299999999998</v>
      </c>
      <c r="N18" s="1">
        <v>0.92171800000000004</v>
      </c>
      <c r="O18" s="1">
        <v>-2.3920499999999998</v>
      </c>
      <c r="P18" s="1">
        <v>-0.63396300000000005</v>
      </c>
      <c r="Q18" s="1">
        <v>0.64625600000000005</v>
      </c>
      <c r="R18" s="1">
        <v>-2.21611</v>
      </c>
      <c r="S18" s="1">
        <v>-7.0510799999999998E-2</v>
      </c>
      <c r="T18" s="1">
        <v>0.16206699999999999</v>
      </c>
      <c r="U18" s="1">
        <v>-2.6192600000000001</v>
      </c>
      <c r="V18" s="1" t="s">
        <v>23</v>
      </c>
      <c r="W18" s="1">
        <f>ABS(IK_diagnostics_positions__2[[#This Row],[Column1]]-A17)</f>
        <v>0.26980300000000002</v>
      </c>
      <c r="X18" s="1">
        <f>ABS(IK_diagnostics_positions__2[[#This Row],[Column2]]-B17)</f>
        <v>0.35894399999999999</v>
      </c>
      <c r="Y18" s="1">
        <f>ABS(IK_diagnostics_positions__2[[#This Row],[Column3]]-C17)</f>
        <v>6.8193999999999977E-2</v>
      </c>
      <c r="Z18" s="1">
        <f>ABS(IK_diagnostics_positions__2[[#This Row],[Column4]]-D17)</f>
        <v>0.25995799999999991</v>
      </c>
      <c r="AA18" s="1">
        <f>ABS(IK_diagnostics_positions__2[[#This Row],[Column5]]-E17)</f>
        <v>0.38034499999999993</v>
      </c>
      <c r="AB18" s="1">
        <f>ABS(IK_diagnostics_positions__2[[#This Row],[Column6]]-F17)</f>
        <v>0.20845399999999992</v>
      </c>
      <c r="AC18" s="1">
        <f>ABS(IK_diagnostics_positions__2[[#This Row],[Column7]]-G17)</f>
        <v>2.4184999999999901E-2</v>
      </c>
      <c r="AD18" s="1">
        <f>ABS(IK_diagnostics_positions__2[[#This Row],[Column8]]-H17)</f>
        <v>0.4241649999999999</v>
      </c>
      <c r="AE18" s="1">
        <f>ABS(IK_diagnostics_positions__2[[#This Row],[Column9]]-I17)</f>
        <v>8.113999999999999E-2</v>
      </c>
      <c r="AF18" s="1">
        <f>ABS(IK_diagnostics_positions__2[[#This Row],[Column10]]-J17)</f>
        <v>0.17736136000000002</v>
      </c>
      <c r="AG18" s="1">
        <f>ABS(IK_diagnostics_positions__2[[#This Row],[Column11]]-K17)</f>
        <v>0.36911800000000006</v>
      </c>
      <c r="AH18" s="1">
        <f>ABS(IK_diagnostics_positions__2[[#This Row],[Column12]]-L17)</f>
        <v>0.19089</v>
      </c>
      <c r="AI18" s="1">
        <f>ABS(IK_diagnostics_positions__2[[#This Row],[Column13]]-M17)</f>
        <v>8.5319000000000034E-2</v>
      </c>
      <c r="AJ18" s="1">
        <f>ABS(IK_diagnostics_positions__2[[#This Row],[Column14]]-N17)</f>
        <v>7.8362000000000043E-2</v>
      </c>
      <c r="AK18" s="1">
        <f>ABS(IK_diagnostics_positions__2[[#This Row],[Column15]]-O17)</f>
        <v>0.10794000000000015</v>
      </c>
      <c r="AL18" s="1">
        <f>ABS(IK_diagnostics_positions__2[[#This Row],[Column16]]-P17)</f>
        <v>0.11431899999999995</v>
      </c>
      <c r="AM18" s="1">
        <f>ABS(IK_diagnostics_positions__2[[#This Row],[Column17]]-Q17)</f>
        <v>0.35336099999999993</v>
      </c>
      <c r="AN18" s="1">
        <f>ABS(IK_diagnostics_positions__2[[#This Row],[Column18]]-R17)</f>
        <v>0.28216000000000019</v>
      </c>
      <c r="AO18" s="1">
        <f>ABS(IK_diagnostics_positions__2[[#This Row],[Column19]]-S17)</f>
        <v>7.0124614000000002E-2</v>
      </c>
      <c r="AP18" s="1">
        <f>ABS(IK_diagnostics_positions__2[[#This Row],[Column20]]-T17)</f>
        <v>0.16249812</v>
      </c>
      <c r="AQ18" s="1">
        <f>ABS(IK_diagnostics_positions__2[[#This Row],[Column21]]-U17)</f>
        <v>0.11895000000000033</v>
      </c>
      <c r="AU18" s="7">
        <f>IK_diagnostics_frames__3[[#This Row],[Column1]]+AU17</f>
        <v>64</v>
      </c>
      <c r="AV18">
        <f ca="1">AVERAGE(INDIRECT(ADDRESS($AU17+2, AV$1)):INDIRECT(ADDRESS($AU18+1, AV$1)))</f>
        <v>0.27203424999999998</v>
      </c>
      <c r="AW18">
        <f ca="1">AVERAGE(INDIRECT(ADDRESS($AU17+2, AW$1)):INDIRECT(ADDRESS($AU18+1, AW$1)))</f>
        <v>6.9467249999999994E-2</v>
      </c>
      <c r="AX18">
        <f ca="1">AVERAGE(INDIRECT(ADDRESS($AU17+2, AX$1)):INDIRECT(ADDRESS($AU18+1, AX$1)))</f>
        <v>0.18742299999999998</v>
      </c>
      <c r="AY18">
        <f ca="1">AVERAGE(INDIRECT(ADDRESS($AU17+2, AY$1)):INDIRECT(ADDRESS($AU18+1, AY$1)))</f>
        <v>0.54936600000000002</v>
      </c>
      <c r="AZ18">
        <f ca="1">AVERAGE(INDIRECT(ADDRESS($AU17+2, AZ$1)):INDIRECT(ADDRESS($AU18+1, AZ$1)))</f>
        <v>0.26229000000000002</v>
      </c>
      <c r="BA18">
        <f ca="1">AVERAGE(INDIRECT(ADDRESS($AU17+2, BA$1)):INDIRECT(ADDRESS($AU18+1, BA$1)))</f>
        <v>0.14731824999999998</v>
      </c>
      <c r="BB18">
        <f ca="1">AVERAGE(INDIRECT(ADDRESS($AU17+2, BB$1)):INDIRECT(ADDRESS($AU18+1, BB$1)))</f>
        <v>0.13859892499999998</v>
      </c>
      <c r="BC18">
        <f ca="1">AVERAGE(INDIRECT(ADDRESS($AU17+2, BC$1)):INDIRECT(ADDRESS($AU18+1, BC$1)))</f>
        <v>0.3885825</v>
      </c>
      <c r="BD18">
        <f ca="1">AVERAGE(INDIRECT(ADDRESS($AU17+2, BD$1)):INDIRECT(ADDRESS($AU18+1, BD$1)))</f>
        <v>6.0607500000000092E-2</v>
      </c>
      <c r="BE18">
        <f ca="1">AVERAGE(INDIRECT(ADDRESS($AU17+2, BE$1)):INDIRECT(ADDRESS($AU18+1, BE$1)))</f>
        <v>9.129685500000001E-2</v>
      </c>
      <c r="BF18">
        <f ca="1">AVERAGE(INDIRECT(ADDRESS($AU17+2, BF$1)):INDIRECT(ADDRESS($AU18+1, BF$1)))</f>
        <v>0.25972275</v>
      </c>
      <c r="BG18">
        <f ca="1">AVERAGE(INDIRECT(ADDRESS($AU17+2, BG$1)):INDIRECT(ADDRESS($AU18+1, BG$1)))</f>
        <v>3.9939999999999976E-2</v>
      </c>
      <c r="BH18">
        <f ca="1">AVERAGE(INDIRECT(ADDRESS($AU17+2, BH$1)):INDIRECT(ADDRESS($AU18+1, BH$1)))</f>
        <v>8.3273000000000041E-2</v>
      </c>
      <c r="BI18">
        <f ca="1">AVERAGE(INDIRECT(ADDRESS($AU17+2, BI$1)):INDIRECT(ADDRESS($AU18+1, BI$1)))</f>
        <v>2.0515000000000061E-2</v>
      </c>
      <c r="BJ18">
        <f ca="1">AVERAGE(INDIRECT(ADDRESS($AU17+2, BJ$1)):INDIRECT(ADDRESS($AU18+1, BJ$1)))</f>
        <v>8.1550000000000011E-2</v>
      </c>
      <c r="BK18">
        <f ca="1">AVERAGE(INDIRECT(ADDRESS($AU17+2, BK$1)):INDIRECT(ADDRESS($AU18+1, BK$1)))</f>
        <v>0.17823375000000002</v>
      </c>
      <c r="BL18">
        <f ca="1">AVERAGE(INDIRECT(ADDRESS($AU17+2, BL$1)):INDIRECT(ADDRESS($AU18+1, BL$1)))</f>
        <v>0.20571074999999994</v>
      </c>
      <c r="BM18">
        <f ca="1">AVERAGE(INDIRECT(ADDRESS($AU17+2, BM$1)):INDIRECT(ADDRESS($AU18+1, BM$1)))</f>
        <v>5.6332500000000008E-2</v>
      </c>
      <c r="BN18">
        <f ca="1">AVERAGE(INDIRECT(ADDRESS($AU17+2, BN$1)):INDIRECT(ADDRESS($AU18+1, BN$1)))</f>
        <v>0.11121144499999999</v>
      </c>
      <c r="BO18">
        <f ca="1">AVERAGE(INDIRECT(ADDRESS($AU17+2, BO$1)):INDIRECT(ADDRESS($AU18+1, BO$1)))</f>
        <v>0.17316179000000001</v>
      </c>
      <c r="BP18">
        <f ca="1">AVERAGE(INDIRECT(ADDRESS($AU17+2, BP$1)):INDIRECT(ADDRESS($AU18+1, BP$1)))</f>
        <v>0.10224750000000005</v>
      </c>
    </row>
    <row r="19" spans="1:68" x14ac:dyDescent="0.25">
      <c r="A19" s="1">
        <v>-9.2153299999999994E-2</v>
      </c>
      <c r="B19" s="1">
        <v>0.28912599999999999</v>
      </c>
      <c r="C19" s="1">
        <v>-0.95284500000000005</v>
      </c>
      <c r="D19" s="1">
        <v>-0.99676600000000004</v>
      </c>
      <c r="E19" s="1">
        <v>0.70421699999999998</v>
      </c>
      <c r="F19" s="1">
        <v>-1.0496700000000001</v>
      </c>
      <c r="G19" s="1">
        <v>-0.62415699999999996</v>
      </c>
      <c r="H19" s="1">
        <v>1.423</v>
      </c>
      <c r="I19" s="1">
        <v>-1.63662</v>
      </c>
      <c r="J19" s="1">
        <v>4.1151600000000003E-2</v>
      </c>
      <c r="K19" s="1">
        <v>0.70767800000000003</v>
      </c>
      <c r="L19" s="1">
        <v>-1.8503400000000001</v>
      </c>
      <c r="M19" s="1">
        <v>0.74651999999999996</v>
      </c>
      <c r="N19" s="1">
        <v>1.0082599999999999</v>
      </c>
      <c r="O19" s="1">
        <v>-2.4923000000000002</v>
      </c>
      <c r="P19" s="1">
        <v>-0.717032</v>
      </c>
      <c r="Q19" s="1">
        <v>0.96757000000000004</v>
      </c>
      <c r="R19" s="1">
        <v>-2.44835</v>
      </c>
      <c r="S19" s="1">
        <v>-1.4619E-2</v>
      </c>
      <c r="T19" s="1">
        <v>-3.8427099999999999E-2</v>
      </c>
      <c r="U19" s="1">
        <v>-2.51383</v>
      </c>
      <c r="V19" s="1" t="s">
        <v>23</v>
      </c>
      <c r="W19" s="1">
        <f>ABS(IK_diagnostics_positions__2[[#This Row],[Column1]]-A18)</f>
        <v>3.9581699999999997E-2</v>
      </c>
      <c r="X19" s="1">
        <f>ABS(IK_diagnostics_positions__2[[#This Row],[Column2]]-B18)</f>
        <v>0.28912599999999999</v>
      </c>
      <c r="Y19" s="1">
        <f>ABS(IK_diagnostics_positions__2[[#This Row],[Column3]]-C18)</f>
        <v>3.8439999999999919E-2</v>
      </c>
      <c r="Z19" s="1">
        <f>ABS(IK_diagnostics_positions__2[[#This Row],[Column4]]-D18)</f>
        <v>0.11419399999999991</v>
      </c>
      <c r="AA19" s="1">
        <f>ABS(IK_diagnostics_positions__2[[#This Row],[Column5]]-E18)</f>
        <v>0.57947899999999997</v>
      </c>
      <c r="AB19" s="1">
        <f>ABS(IK_diagnostics_positions__2[[#This Row],[Column6]]-F18)</f>
        <v>0.10147999999999979</v>
      </c>
      <c r="AC19" s="1">
        <f>ABS(IK_diagnostics_positions__2[[#This Row],[Column7]]-G18)</f>
        <v>2.7786000000000088E-2</v>
      </c>
      <c r="AD19" s="1">
        <f>ABS(IK_diagnostics_positions__2[[#This Row],[Column8]]-H18)</f>
        <v>0.48427500000000001</v>
      </c>
      <c r="AE19" s="1">
        <f>ABS(IK_diagnostics_positions__2[[#This Row],[Column9]]-I18)</f>
        <v>0.12948000000000004</v>
      </c>
      <c r="AF19" s="1">
        <f>ABS(IK_diagnostics_positions__2[[#This Row],[Column10]]-J18)</f>
        <v>0.1372284</v>
      </c>
      <c r="AG19" s="1">
        <f>ABS(IK_diagnostics_positions__2[[#This Row],[Column11]]-K18)</f>
        <v>0.29776800000000003</v>
      </c>
      <c r="AH19" s="1">
        <f>ABS(IK_diagnostics_positions__2[[#This Row],[Column12]]-L18)</f>
        <v>0.16737000000000002</v>
      </c>
      <c r="AI19" s="1">
        <f>ABS(IK_diagnostics_positions__2[[#This Row],[Column13]]-M18)</f>
        <v>8.3096999999999976E-2</v>
      </c>
      <c r="AJ19" s="1">
        <f>ABS(IK_diagnostics_positions__2[[#This Row],[Column14]]-N18)</f>
        <v>8.6541999999999897E-2</v>
      </c>
      <c r="AK19" s="1">
        <f>ABS(IK_diagnostics_positions__2[[#This Row],[Column15]]-O18)</f>
        <v>0.10025000000000039</v>
      </c>
      <c r="AL19" s="1">
        <f>ABS(IK_diagnostics_positions__2[[#This Row],[Column16]]-P18)</f>
        <v>8.3068999999999948E-2</v>
      </c>
      <c r="AM19" s="1">
        <f>ABS(IK_diagnostics_positions__2[[#This Row],[Column17]]-Q18)</f>
        <v>0.32131399999999999</v>
      </c>
      <c r="AN19" s="1">
        <f>ABS(IK_diagnostics_positions__2[[#This Row],[Column18]]-R18)</f>
        <v>0.23224</v>
      </c>
      <c r="AO19" s="1">
        <f>ABS(IK_diagnostics_positions__2[[#This Row],[Column19]]-S18)</f>
        <v>5.5891799999999998E-2</v>
      </c>
      <c r="AP19" s="1">
        <f>ABS(IK_diagnostics_positions__2[[#This Row],[Column20]]-T18)</f>
        <v>0.20049409999999998</v>
      </c>
      <c r="AQ19" s="1">
        <f>ABS(IK_diagnostics_positions__2[[#This Row],[Column21]]-U18)</f>
        <v>0.10543000000000013</v>
      </c>
      <c r="AU19" s="8">
        <f>IK_diagnostics_frames__3[[#This Row],[Column1]]+AU18</f>
        <v>69</v>
      </c>
      <c r="AV19">
        <f ca="1">AVERAGE(INDIRECT(ADDRESS($AU18+2, AV$1)):INDIRECT(ADDRESS($AU19+1, AV$1)))</f>
        <v>9.1608800000000018E-2</v>
      </c>
      <c r="AW19">
        <f ca="1">AVERAGE(INDIRECT(ADDRESS($AU18+2, AW$1)):INDIRECT(ADDRESS($AU19+1, AW$1)))</f>
        <v>0.16122087999999998</v>
      </c>
      <c r="AX19">
        <f ca="1">AVERAGE(INDIRECT(ADDRESS($AU18+2, AX$1)):INDIRECT(ADDRESS($AU19+1, AX$1)))</f>
        <v>4.2615999999999966E-2</v>
      </c>
      <c r="AY19">
        <f ca="1">AVERAGE(INDIRECT(ADDRESS($AU18+2, AY$1)):INDIRECT(ADDRESS($AU19+1, AY$1)))</f>
        <v>2.4114800000000037E-2</v>
      </c>
      <c r="AZ19">
        <f ca="1">AVERAGE(INDIRECT(ADDRESS($AU18+2, AZ$1)):INDIRECT(ADDRESS($AU19+1, AZ$1)))</f>
        <v>0.38517111999999998</v>
      </c>
      <c r="BA19">
        <f ca="1">AVERAGE(INDIRECT(ADDRESS($AU18+2, BA$1)):INDIRECT(ADDRESS($AU19+1, BA$1)))</f>
        <v>0.13533100000000001</v>
      </c>
      <c r="BB19">
        <f ca="1">AVERAGE(INDIRECT(ADDRESS($AU18+2, BB$1)):INDIRECT(ADDRESS($AU19+1, BB$1)))</f>
        <v>0.11267854000000002</v>
      </c>
      <c r="BC19">
        <f ca="1">AVERAGE(INDIRECT(ADDRESS($AU18+2, BC$1)):INDIRECT(ADDRESS($AU19+1, BC$1)))</f>
        <v>0.26809439999999995</v>
      </c>
      <c r="BD19">
        <f ca="1">AVERAGE(INDIRECT(ADDRESS($AU18+2, BD$1)):INDIRECT(ADDRESS($AU19+1, BD$1)))</f>
        <v>5.7543999999999998E-2</v>
      </c>
      <c r="BE19">
        <f ca="1">AVERAGE(INDIRECT(ADDRESS($AU18+2, BE$1)):INDIRECT(ADDRESS($AU19+1, BE$1)))</f>
        <v>6.5785395999999996E-2</v>
      </c>
      <c r="BF19">
        <f ca="1">AVERAGE(INDIRECT(ADDRESS($AU18+2, BF$1)):INDIRECT(ADDRESS($AU19+1, BF$1)))</f>
        <v>0.19109600000000002</v>
      </c>
      <c r="BG19">
        <f ca="1">AVERAGE(INDIRECT(ADDRESS($AU18+2, BG$1)):INDIRECT(ADDRESS($AU19+1, BG$1)))</f>
        <v>7.1522000000000002E-2</v>
      </c>
      <c r="BH19">
        <f ca="1">AVERAGE(INDIRECT(ADDRESS($AU18+2, BH$1)):INDIRECT(ADDRESS($AU19+1, BH$1)))</f>
        <v>5.4044199999999987E-2</v>
      </c>
      <c r="BI19">
        <f ca="1">AVERAGE(INDIRECT(ADDRESS($AU18+2, BI$1)):INDIRECT(ADDRESS($AU19+1, BI$1)))</f>
        <v>4.0714000000000007E-2</v>
      </c>
      <c r="BJ19">
        <f ca="1">AVERAGE(INDIRECT(ADDRESS($AU18+2, BJ$1)):INDIRECT(ADDRESS($AU19+1, BJ$1)))</f>
        <v>5.7938000000000135E-2</v>
      </c>
      <c r="BK19">
        <f ca="1">AVERAGE(INDIRECT(ADDRESS($AU18+2, BK$1)):INDIRECT(ADDRESS($AU19+1, BK$1)))</f>
        <v>0.12206399999999999</v>
      </c>
      <c r="BL19">
        <f ca="1">AVERAGE(INDIRECT(ADDRESS($AU18+2, BL$1)):INDIRECT(ADDRESS($AU19+1, BL$1)))</f>
        <v>0.11054820000000005</v>
      </c>
      <c r="BM19">
        <f ca="1">AVERAGE(INDIRECT(ADDRESS($AU18+2, BM$1)):INDIRECT(ADDRESS($AU19+1, BM$1)))</f>
        <v>5.151999999999992E-2</v>
      </c>
      <c r="BN19">
        <f ca="1">AVERAGE(INDIRECT(ADDRESS($AU18+2, BN$1)):INDIRECT(ADDRESS($AU19+1, BN$1)))</f>
        <v>2.0228995600000001E-2</v>
      </c>
      <c r="BO19">
        <f ca="1">AVERAGE(INDIRECT(ADDRESS($AU18+2, BO$1)):INDIRECT(ADDRESS($AU19+1, BO$1)))</f>
        <v>0.10673753799999997</v>
      </c>
      <c r="BP19">
        <f ca="1">AVERAGE(INDIRECT(ADDRESS($AU18+2, BP$1)):INDIRECT(ADDRESS($AU19+1, BP$1)))</f>
        <v>7.069600000000005E-2</v>
      </c>
    </row>
    <row r="20" spans="1:68" x14ac:dyDescent="0.25">
      <c r="A20" s="1">
        <v>-0.13923199999999999</v>
      </c>
      <c r="B20" s="1">
        <v>0.33414100000000002</v>
      </c>
      <c r="C20" s="1">
        <v>-0.93218299999999998</v>
      </c>
      <c r="D20" s="1">
        <v>-1.0445800000000001</v>
      </c>
      <c r="E20" s="1">
        <v>0.728186</v>
      </c>
      <c r="F20" s="1">
        <v>-1.0905499999999999</v>
      </c>
      <c r="G20" s="1">
        <v>-0.66874900000000004</v>
      </c>
      <c r="H20" s="1">
        <v>1.47736</v>
      </c>
      <c r="I20" s="1">
        <v>-1.63598</v>
      </c>
      <c r="J20" s="1">
        <v>5.4138899999999998E-4</v>
      </c>
      <c r="K20" s="1">
        <v>0.77301200000000003</v>
      </c>
      <c r="L20" s="1">
        <v>-1.87252</v>
      </c>
      <c r="M20" s="1">
        <v>0.74823200000000001</v>
      </c>
      <c r="N20" s="1">
        <v>0.99791799999999997</v>
      </c>
      <c r="O20" s="1">
        <v>-2.4973200000000002</v>
      </c>
      <c r="P20" s="1">
        <v>-0.74814400000000003</v>
      </c>
      <c r="Q20" s="1">
        <v>1.0001100000000001</v>
      </c>
      <c r="R20" s="1">
        <v>-2.49533</v>
      </c>
      <c r="S20" s="1">
        <v>-1.2903400000000001E-3</v>
      </c>
      <c r="T20" s="1">
        <v>-2.3907400000000001E-3</v>
      </c>
      <c r="U20" s="1">
        <v>-2.5039799999999999</v>
      </c>
      <c r="V20" s="1" t="s">
        <v>23</v>
      </c>
      <c r="W20" s="1">
        <f>ABS(IK_diagnostics_positions__2[[#This Row],[Column1]]-A19)</f>
        <v>4.7078700000000001E-2</v>
      </c>
      <c r="X20" s="1">
        <f>ABS(IK_diagnostics_positions__2[[#This Row],[Column2]]-B19)</f>
        <v>4.5015000000000027E-2</v>
      </c>
      <c r="Y20" s="1">
        <f>ABS(IK_diagnostics_positions__2[[#This Row],[Column3]]-C19)</f>
        <v>2.0662000000000069E-2</v>
      </c>
      <c r="Z20" s="1">
        <f>ABS(IK_diagnostics_positions__2[[#This Row],[Column4]]-D19)</f>
        <v>4.7814000000000023E-2</v>
      </c>
      <c r="AA20" s="1">
        <f>ABS(IK_diagnostics_positions__2[[#This Row],[Column5]]-E19)</f>
        <v>2.3969000000000018E-2</v>
      </c>
      <c r="AB20" s="1">
        <f>ABS(IK_diagnostics_positions__2[[#This Row],[Column6]]-F19)</f>
        <v>4.0879999999999805E-2</v>
      </c>
      <c r="AC20" s="1">
        <f>ABS(IK_diagnostics_positions__2[[#This Row],[Column7]]-G19)</f>
        <v>4.4592000000000076E-2</v>
      </c>
      <c r="AD20" s="1">
        <f>ABS(IK_diagnostics_positions__2[[#This Row],[Column8]]-H19)</f>
        <v>5.4359999999999964E-2</v>
      </c>
      <c r="AE20" s="1">
        <f>ABS(IK_diagnostics_positions__2[[#This Row],[Column9]]-I19)</f>
        <v>6.3999999999997392E-4</v>
      </c>
      <c r="AF20" s="1">
        <f>ABS(IK_diagnostics_positions__2[[#This Row],[Column10]]-J19)</f>
        <v>4.0610211E-2</v>
      </c>
      <c r="AG20" s="1">
        <f>ABS(IK_diagnostics_positions__2[[#This Row],[Column11]]-K19)</f>
        <v>6.5334000000000003E-2</v>
      </c>
      <c r="AH20" s="1">
        <f>ABS(IK_diagnostics_positions__2[[#This Row],[Column12]]-L19)</f>
        <v>2.2179999999999866E-2</v>
      </c>
      <c r="AI20" s="1">
        <f>ABS(IK_diagnostics_positions__2[[#This Row],[Column13]]-M19)</f>
        <v>1.7120000000000468E-3</v>
      </c>
      <c r="AJ20" s="1">
        <f>ABS(IK_diagnostics_positions__2[[#This Row],[Column14]]-N19)</f>
        <v>1.0341999999999962E-2</v>
      </c>
      <c r="AK20" s="1">
        <f>ABS(IK_diagnostics_positions__2[[#This Row],[Column15]]-O19)</f>
        <v>5.0200000000000244E-3</v>
      </c>
      <c r="AL20" s="1">
        <f>ABS(IK_diagnostics_positions__2[[#This Row],[Column16]]-P19)</f>
        <v>3.1112000000000029E-2</v>
      </c>
      <c r="AM20" s="1">
        <f>ABS(IK_diagnostics_positions__2[[#This Row],[Column17]]-Q19)</f>
        <v>3.2540000000000013E-2</v>
      </c>
      <c r="AN20" s="1">
        <f>ABS(IK_diagnostics_positions__2[[#This Row],[Column18]]-R19)</f>
        <v>4.6980000000000022E-2</v>
      </c>
      <c r="AO20" s="1">
        <f>ABS(IK_diagnostics_positions__2[[#This Row],[Column19]]-S19)</f>
        <v>1.3328659999999999E-2</v>
      </c>
      <c r="AP20" s="1">
        <f>ABS(IK_diagnostics_positions__2[[#This Row],[Column20]]-T19)</f>
        <v>3.6036359999999996E-2</v>
      </c>
      <c r="AQ20" s="1">
        <f>ABS(IK_diagnostics_positions__2[[#This Row],[Column21]]-U19)</f>
        <v>9.8500000000001364E-3</v>
      </c>
      <c r="AU20" s="7">
        <f>IK_diagnostics_frames__3[[#This Row],[Column1]]+AU19</f>
        <v>74</v>
      </c>
      <c r="AV20">
        <f ca="1">AVERAGE(INDIRECT(ADDRESS($AU19+2, AV$1)):INDIRECT(ADDRESS($AU20+1, AV$1)))</f>
        <v>4.9254659999999999E-2</v>
      </c>
      <c r="AW20">
        <f ca="1">AVERAGE(INDIRECT(ADDRESS($AU19+2, AW$1)):INDIRECT(ADDRESS($AU20+1, AW$1)))</f>
        <v>0.1052796</v>
      </c>
      <c r="AX20">
        <f ca="1">AVERAGE(INDIRECT(ADDRESS($AU19+2, AX$1)):INDIRECT(ADDRESS($AU20+1, AX$1)))</f>
        <v>3.3418199999999995E-2</v>
      </c>
      <c r="AY20">
        <f ca="1">AVERAGE(INDIRECT(ADDRESS($AU19+2, AY$1)):INDIRECT(ADDRESS($AU20+1, AY$1)))</f>
        <v>5.8103799999999969E-2</v>
      </c>
      <c r="AZ20">
        <f ca="1">AVERAGE(INDIRECT(ADDRESS($AU19+2, AZ$1)):INDIRECT(ADDRESS($AU20+1, AZ$1)))</f>
        <v>0.19389676</v>
      </c>
      <c r="BA20">
        <f ca="1">AVERAGE(INDIRECT(ADDRESS($AU19+2, BA$1)):INDIRECT(ADDRESS($AU20+1, BA$1)))</f>
        <v>7.2461999999999985E-2</v>
      </c>
      <c r="BB20">
        <f ca="1">AVERAGE(INDIRECT(ADDRESS($AU19+2, BB$1)):INDIRECT(ADDRESS($AU20+1, BB$1)))</f>
        <v>7.4860599999999958E-2</v>
      </c>
      <c r="BC20">
        <f ca="1">AVERAGE(INDIRECT(ADDRESS($AU19+2, BC$1)):INDIRECT(ADDRESS($AU20+1, BC$1)))</f>
        <v>0.16643720000000001</v>
      </c>
      <c r="BD20">
        <f ca="1">AVERAGE(INDIRECT(ADDRESS($AU19+2, BD$1)):INDIRECT(ADDRESS($AU20+1, BD$1)))</f>
        <v>0.13668279999999999</v>
      </c>
      <c r="BE20">
        <f ca="1">AVERAGE(INDIRECT(ADDRESS($AU19+2, BE$1)):INDIRECT(ADDRESS($AU20+1, BE$1)))</f>
        <v>7.0543619999999998E-3</v>
      </c>
      <c r="BF20">
        <f ca="1">AVERAGE(INDIRECT(ADDRESS($AU19+2, BF$1)):INDIRECT(ADDRESS($AU20+1, BF$1)))</f>
        <v>8.9483199999999985E-2</v>
      </c>
      <c r="BG20">
        <f ca="1">AVERAGE(INDIRECT(ADDRESS($AU19+2, BG$1)):INDIRECT(ADDRESS($AU20+1, BG$1)))</f>
        <v>8.0338000000000021E-2</v>
      </c>
      <c r="BH20">
        <f ca="1">AVERAGE(INDIRECT(ADDRESS($AU19+2, BH$1)):INDIRECT(ADDRESS($AU20+1, BH$1)))</f>
        <v>0.14674440000000002</v>
      </c>
      <c r="BI20">
        <f ca="1">AVERAGE(INDIRECT(ADDRESS($AU19+2, BI$1)):INDIRECT(ADDRESS($AU20+1, BI$1)))</f>
        <v>0.14394599999999999</v>
      </c>
      <c r="BJ20">
        <f ca="1">AVERAGE(INDIRECT(ADDRESS($AU19+2, BJ$1)):INDIRECT(ADDRESS($AU20+1, BJ$1)))</f>
        <v>5.0181999999999949E-2</v>
      </c>
      <c r="BK20">
        <f ca="1">AVERAGE(INDIRECT(ADDRESS($AU19+2, BK$1)):INDIRECT(ADDRESS($AU20+1, BK$1)))</f>
        <v>8.190699999999998E-2</v>
      </c>
      <c r="BL20">
        <f ca="1">AVERAGE(INDIRECT(ADDRESS($AU19+2, BL$1)):INDIRECT(ADDRESS($AU20+1, BL$1)))</f>
        <v>3.1657600000000063E-2</v>
      </c>
      <c r="BM20">
        <f ca="1">AVERAGE(INDIRECT(ADDRESS($AU19+2, BM$1)):INDIRECT(ADDRESS($AU20+1, BM$1)))</f>
        <v>3.6180000000000059E-2</v>
      </c>
      <c r="BN20">
        <f ca="1">AVERAGE(INDIRECT(ADDRESS($AU19+2, BN$1)):INDIRECT(ADDRESS($AU20+1, BN$1)))</f>
        <v>0.12355736720000002</v>
      </c>
      <c r="BO20">
        <f ca="1">AVERAGE(INDIRECT(ADDRESS($AU19+2, BO$1)):INDIRECT(ADDRESS($AU20+1, BO$1)))</f>
        <v>0.15803612799999997</v>
      </c>
      <c r="BP20">
        <f ca="1">AVERAGE(INDIRECT(ADDRESS($AU19+2, BP$1)):INDIRECT(ADDRESS($AU20+1, BP$1)))</f>
        <v>4.0571999999999962E-2</v>
      </c>
    </row>
    <row r="21" spans="1:68" x14ac:dyDescent="0.25">
      <c r="A21" s="1">
        <v>0.133994</v>
      </c>
      <c r="B21" s="1" t="s">
        <v>22</v>
      </c>
      <c r="C21" s="1">
        <v>-0.99098200000000003</v>
      </c>
      <c r="D21" s="1">
        <v>-0.86575199999999997</v>
      </c>
      <c r="E21" s="1" t="s">
        <v>22</v>
      </c>
      <c r="F21" s="1">
        <v>-1.01352</v>
      </c>
      <c r="G21" s="1">
        <v>-0.84472199999999997</v>
      </c>
      <c r="H21" s="1">
        <v>0.85036</v>
      </c>
      <c r="I21" s="1">
        <v>-1.53931</v>
      </c>
      <c r="J21" s="1">
        <v>9.8885200000000006E-2</v>
      </c>
      <c r="K21" s="1">
        <v>0.87398799999999999</v>
      </c>
      <c r="L21" s="1">
        <v>-1.8695299999999999</v>
      </c>
      <c r="M21" s="1">
        <v>0.93157900000000005</v>
      </c>
      <c r="N21" s="1">
        <v>0.88256299999999999</v>
      </c>
      <c r="O21" s="1">
        <v>-2.42319</v>
      </c>
      <c r="P21" s="1">
        <v>-0.77489799999999998</v>
      </c>
      <c r="Q21" s="1">
        <v>0.62463199999999997</v>
      </c>
      <c r="R21" s="1">
        <v>-2.2870499999999998</v>
      </c>
      <c r="S21" s="1">
        <v>-0.20705000000000001</v>
      </c>
      <c r="T21" s="1">
        <v>0.36930299999999999</v>
      </c>
      <c r="U21" s="1">
        <v>-2.6768000000000001</v>
      </c>
      <c r="V21" s="1" t="s">
        <v>23</v>
      </c>
      <c r="W21" s="1">
        <f>ABS(IK_diagnostics_positions__2[[#This Row],[Column1]]-A20)</f>
        <v>0.27322599999999997</v>
      </c>
      <c r="X21" s="1">
        <f>ABS(IK_diagnostics_positions__2[[#This Row],[Column2]]-B20)</f>
        <v>0.33414100000000002</v>
      </c>
      <c r="Y21" s="1">
        <f>ABS(IK_diagnostics_positions__2[[#This Row],[Column3]]-C20)</f>
        <v>5.8799000000000046E-2</v>
      </c>
      <c r="Z21" s="1">
        <f>ABS(IK_diagnostics_positions__2[[#This Row],[Column4]]-D20)</f>
        <v>0.1788280000000001</v>
      </c>
      <c r="AA21" s="1">
        <f>ABS(IK_diagnostics_positions__2[[#This Row],[Column5]]-E20)</f>
        <v>0.728186</v>
      </c>
      <c r="AB21" s="1">
        <f>ABS(IK_diagnostics_positions__2[[#This Row],[Column6]]-F20)</f>
        <v>7.7029999999999932E-2</v>
      </c>
      <c r="AC21" s="1">
        <f>ABS(IK_diagnostics_positions__2[[#This Row],[Column7]]-G20)</f>
        <v>0.17597299999999994</v>
      </c>
      <c r="AD21" s="1">
        <f>ABS(IK_diagnostics_positions__2[[#This Row],[Column8]]-H20)</f>
        <v>0.627</v>
      </c>
      <c r="AE21" s="1">
        <f>ABS(IK_diagnostics_positions__2[[#This Row],[Column9]]-I20)</f>
        <v>9.6670000000000034E-2</v>
      </c>
      <c r="AF21" s="1">
        <f>ABS(IK_diagnostics_positions__2[[#This Row],[Column10]]-J20)</f>
        <v>9.8343811000000003E-2</v>
      </c>
      <c r="AG21" s="1">
        <f>ABS(IK_diagnostics_positions__2[[#This Row],[Column11]]-K20)</f>
        <v>0.10097599999999995</v>
      </c>
      <c r="AH21" s="1">
        <f>ABS(IK_diagnostics_positions__2[[#This Row],[Column12]]-L20)</f>
        <v>2.9900000000000482E-3</v>
      </c>
      <c r="AI21" s="1">
        <f>ABS(IK_diagnostics_positions__2[[#This Row],[Column13]]-M20)</f>
        <v>0.18334700000000004</v>
      </c>
      <c r="AJ21" s="1">
        <f>ABS(IK_diagnostics_positions__2[[#This Row],[Column14]]-N20)</f>
        <v>0.11535499999999999</v>
      </c>
      <c r="AK21" s="1">
        <f>ABS(IK_diagnostics_positions__2[[#This Row],[Column15]]-O20)</f>
        <v>7.4130000000000251E-2</v>
      </c>
      <c r="AL21" s="1">
        <f>ABS(IK_diagnostics_positions__2[[#This Row],[Column16]]-P20)</f>
        <v>2.6753999999999944E-2</v>
      </c>
      <c r="AM21" s="1">
        <f>ABS(IK_diagnostics_positions__2[[#This Row],[Column17]]-Q20)</f>
        <v>0.37547800000000009</v>
      </c>
      <c r="AN21" s="1">
        <f>ABS(IK_diagnostics_positions__2[[#This Row],[Column18]]-R20)</f>
        <v>0.20828000000000024</v>
      </c>
      <c r="AO21" s="1">
        <f>ABS(IK_diagnostics_positions__2[[#This Row],[Column19]]-S20)</f>
        <v>0.20575966000000001</v>
      </c>
      <c r="AP21" s="1">
        <f>ABS(IK_diagnostics_positions__2[[#This Row],[Column20]]-T20)</f>
        <v>0.37169373999999999</v>
      </c>
      <c r="AQ21" s="1">
        <f>ABS(IK_diagnostics_positions__2[[#This Row],[Column21]]-U20)</f>
        <v>0.1728200000000002</v>
      </c>
      <c r="AU21" s="8">
        <f>IK_diagnostics_frames__3[[#This Row],[Column1]]+AU20</f>
        <v>77</v>
      </c>
      <c r="AV21">
        <f ca="1">AVERAGE(INDIRECT(ADDRESS($AU20+2, AV$1)):INDIRECT(ADDRESS($AU21+1, AV$1)))</f>
        <v>4.9932300000000006E-2</v>
      </c>
      <c r="AW21">
        <f ca="1">AVERAGE(INDIRECT(ADDRESS($AU20+2, AW$1)):INDIRECT(ADDRESS($AU21+1, AW$1)))</f>
        <v>5.2513999999999998E-2</v>
      </c>
      <c r="AX21">
        <f ca="1">AVERAGE(INDIRECT(ADDRESS($AU20+2, AX$1)):INDIRECT(ADDRESS($AU21+1, AX$1)))</f>
        <v>4.0823333333333362E-3</v>
      </c>
      <c r="AY21">
        <f ca="1">AVERAGE(INDIRECT(ADDRESS($AU20+2, AY$1)):INDIRECT(ADDRESS($AU21+1, AY$1)))</f>
        <v>5.8175666666666702E-2</v>
      </c>
      <c r="AZ21">
        <f ca="1">AVERAGE(INDIRECT(ADDRESS($AU20+2, AZ$1)):INDIRECT(ADDRESS($AU21+1, AZ$1)))</f>
        <v>4.909433333333333E-2</v>
      </c>
      <c r="BA21">
        <f ca="1">AVERAGE(INDIRECT(ADDRESS($AU20+2, BA$1)):INDIRECT(ADDRESS($AU21+1, BA$1)))</f>
        <v>4.8166666666666691E-2</v>
      </c>
      <c r="BB21">
        <f ca="1">AVERAGE(INDIRECT(ADDRESS($AU20+2, BB$1)):INDIRECT(ADDRESS($AU21+1, BB$1)))</f>
        <v>0.17169166666666666</v>
      </c>
      <c r="BC21">
        <f ca="1">AVERAGE(INDIRECT(ADDRESS($AU20+2, BC$1)):INDIRECT(ADDRESS($AU21+1, BC$1)))</f>
        <v>6.0699999999999976E-2</v>
      </c>
      <c r="BD21">
        <f ca="1">AVERAGE(INDIRECT(ADDRESS($AU20+2, BD$1)):INDIRECT(ADDRESS($AU21+1, BD$1)))</f>
        <v>0.23926000000000003</v>
      </c>
      <c r="BE21">
        <f ca="1">AVERAGE(INDIRECT(ADDRESS($AU20+2, BE$1)):INDIRECT(ADDRESS($AU21+1, BE$1)))</f>
        <v>0.21301444000000003</v>
      </c>
      <c r="BF21">
        <f ca="1">AVERAGE(INDIRECT(ADDRESS($AU20+2, BF$1)):INDIRECT(ADDRESS($AU21+1, BF$1)))</f>
        <v>0.19458033333333333</v>
      </c>
      <c r="BG21">
        <f ca="1">AVERAGE(INDIRECT(ADDRESS($AU20+2, BG$1)):INDIRECT(ADDRESS($AU21+1, BG$1)))</f>
        <v>0.19364999999999996</v>
      </c>
      <c r="BH21">
        <f ca="1">AVERAGE(INDIRECT(ADDRESS($AU20+2, BH$1)):INDIRECT(ADDRESS($AU21+1, BH$1)))</f>
        <v>0.14205100000000001</v>
      </c>
      <c r="BI21">
        <f ca="1">AVERAGE(INDIRECT(ADDRESS($AU20+2, BI$1)):INDIRECT(ADDRESS($AU21+1, BI$1)))</f>
        <v>2.7806999999999953E-2</v>
      </c>
      <c r="BJ21">
        <f ca="1">AVERAGE(INDIRECT(ADDRESS($AU20+2, BJ$1)):INDIRECT(ADDRESS($AU21+1, BJ$1)))</f>
        <v>3.9746666666666673E-2</v>
      </c>
      <c r="BK21">
        <f ca="1">AVERAGE(INDIRECT(ADDRESS($AU20+2, BK$1)):INDIRECT(ADDRESS($AU21+1, BK$1)))</f>
        <v>0.26243599999999995</v>
      </c>
      <c r="BL21">
        <f ca="1">AVERAGE(INDIRECT(ADDRESS($AU20+2, BL$1)):INDIRECT(ADDRESS($AU21+1, BL$1)))</f>
        <v>0.14804200000000001</v>
      </c>
      <c r="BM21">
        <f ca="1">AVERAGE(INDIRECT(ADDRESS($AU20+2, BM$1)):INDIRECT(ADDRESS($AU21+1, BM$1)))</f>
        <v>0.15944666666666643</v>
      </c>
      <c r="BN21">
        <f ca="1">AVERAGE(INDIRECT(ADDRESS($AU20+2, BN$1)):INDIRECT(ADDRESS($AU21+1, BN$1)))</f>
        <v>0.10019089266666666</v>
      </c>
      <c r="BO21">
        <f ca="1">AVERAGE(INDIRECT(ADDRESS($AU20+2, BO$1)):INDIRECT(ADDRESS($AU21+1, BO$1)))</f>
        <v>9.9128829999999987E-2</v>
      </c>
      <c r="BP21">
        <f ca="1">AVERAGE(INDIRECT(ADDRESS($AU20+2, BP$1)):INDIRECT(ADDRESS($AU21+1, BP$1)))</f>
        <v>3.9066666666666512E-3</v>
      </c>
    </row>
    <row r="22" spans="1:68" x14ac:dyDescent="0.25">
      <c r="A22" s="1">
        <v>8.3022700000000005E-2</v>
      </c>
      <c r="B22" s="1" t="s">
        <v>22</v>
      </c>
      <c r="C22" s="1">
        <v>-0.99654799999999999</v>
      </c>
      <c r="D22" s="1">
        <v>-0.914933</v>
      </c>
      <c r="E22" s="1" t="s">
        <v>22</v>
      </c>
      <c r="F22" s="1">
        <v>-0.93264499999999995</v>
      </c>
      <c r="G22" s="1">
        <v>-0.99498399999999998</v>
      </c>
      <c r="H22" s="1">
        <v>0.64796500000000001</v>
      </c>
      <c r="I22" s="1">
        <v>-1.6900999999999999</v>
      </c>
      <c r="J22" s="1">
        <v>-1.9776599999999998E-2</v>
      </c>
      <c r="K22" s="1">
        <v>0.76768000000000003</v>
      </c>
      <c r="L22" s="1">
        <v>-1.8762099999999999</v>
      </c>
      <c r="M22" s="1">
        <v>0.73912299999999997</v>
      </c>
      <c r="N22" s="1">
        <v>0.99562300000000004</v>
      </c>
      <c r="O22" s="1">
        <v>-2.4862199999999999</v>
      </c>
      <c r="P22" s="1">
        <v>-0.75621400000000005</v>
      </c>
      <c r="Q22" s="1">
        <v>1.0067999999999999</v>
      </c>
      <c r="R22" s="1">
        <v>-2.5090499999999998</v>
      </c>
      <c r="S22" s="1">
        <v>5.7077600000000001E-3</v>
      </c>
      <c r="T22" s="1">
        <v>4.2993399999999996E-3</v>
      </c>
      <c r="U22" s="1">
        <v>-2.5216599999999998</v>
      </c>
      <c r="V22" s="1" t="s">
        <v>23</v>
      </c>
      <c r="W22" s="1">
        <f>ABS(IK_diagnostics_positions__2[[#This Row],[Column1]]-A21)</f>
        <v>5.0971299999999997E-2</v>
      </c>
      <c r="X22" s="1">
        <f>ABS(IK_diagnostics_positions__2[[#This Row],[Column2]]-B21)</f>
        <v>0</v>
      </c>
      <c r="Y22" s="1">
        <f>ABS(IK_diagnostics_positions__2[[#This Row],[Column3]]-C21)</f>
        <v>5.5659999999999599E-3</v>
      </c>
      <c r="Z22" s="1">
        <f>ABS(IK_diagnostics_positions__2[[#This Row],[Column4]]-D21)</f>
        <v>4.918100000000003E-2</v>
      </c>
      <c r="AA22" s="1">
        <f>ABS(IK_diagnostics_positions__2[[#This Row],[Column5]]-E21)</f>
        <v>0</v>
      </c>
      <c r="AB22" s="1">
        <f>ABS(IK_diagnostics_positions__2[[#This Row],[Column6]]-F21)</f>
        <v>8.087500000000003E-2</v>
      </c>
      <c r="AC22" s="1">
        <f>ABS(IK_diagnostics_positions__2[[#This Row],[Column7]]-G21)</f>
        <v>0.15026200000000001</v>
      </c>
      <c r="AD22" s="1">
        <f>ABS(IK_diagnostics_positions__2[[#This Row],[Column8]]-H21)</f>
        <v>0.20239499999999999</v>
      </c>
      <c r="AE22" s="1">
        <f>ABS(IK_diagnostics_positions__2[[#This Row],[Column9]]-I21)</f>
        <v>0.15078999999999998</v>
      </c>
      <c r="AF22" s="1">
        <f>ABS(IK_diagnostics_positions__2[[#This Row],[Column10]]-J21)</f>
        <v>0.11866180000000001</v>
      </c>
      <c r="AG22" s="1">
        <f>ABS(IK_diagnostics_positions__2[[#This Row],[Column11]]-K21)</f>
        <v>0.10630799999999996</v>
      </c>
      <c r="AH22" s="1">
        <f>ABS(IK_diagnostics_positions__2[[#This Row],[Column12]]-L21)</f>
        <v>6.6800000000000193E-3</v>
      </c>
      <c r="AI22" s="1">
        <f>ABS(IK_diagnostics_positions__2[[#This Row],[Column13]]-M21)</f>
        <v>0.19245600000000007</v>
      </c>
      <c r="AJ22" s="1">
        <f>ABS(IK_diagnostics_positions__2[[#This Row],[Column14]]-N21)</f>
        <v>0.11306000000000005</v>
      </c>
      <c r="AK22" s="1">
        <f>ABS(IK_diagnostics_positions__2[[#This Row],[Column15]]-O21)</f>
        <v>6.3029999999999919E-2</v>
      </c>
      <c r="AL22" s="1">
        <f>ABS(IK_diagnostics_positions__2[[#This Row],[Column16]]-P21)</f>
        <v>1.8683999999999923E-2</v>
      </c>
      <c r="AM22" s="1">
        <f>ABS(IK_diagnostics_positions__2[[#This Row],[Column17]]-Q21)</f>
        <v>0.38216799999999995</v>
      </c>
      <c r="AN22" s="1">
        <f>ABS(IK_diagnostics_positions__2[[#This Row],[Column18]]-R21)</f>
        <v>0.22199999999999998</v>
      </c>
      <c r="AO22" s="1">
        <f>ABS(IK_diagnostics_positions__2[[#This Row],[Column19]]-S21)</f>
        <v>0.21275776000000002</v>
      </c>
      <c r="AP22" s="1">
        <f>ABS(IK_diagnostics_positions__2[[#This Row],[Column20]]-T21)</f>
        <v>0.36500366000000001</v>
      </c>
      <c r="AQ22" s="1">
        <f>ABS(IK_diagnostics_positions__2[[#This Row],[Column21]]-U21)</f>
        <v>0.15514000000000028</v>
      </c>
      <c r="AU22" s="7">
        <f>IK_diagnostics_frames__3[[#This Row],[Column1]]+AU21</f>
        <v>79</v>
      </c>
      <c r="AV22">
        <f ca="1">AVERAGE(INDIRECT(ADDRESS($AU21+2, AV$1)):INDIRECT(ADDRESS($AU22+1, AV$1)))</f>
        <v>2.7416649999999997E-2</v>
      </c>
      <c r="AW22">
        <f ca="1">AVERAGE(INDIRECT(ADDRESS($AU21+2, AW$1)):INDIRECT(ADDRESS($AU22+1, AW$1)))</f>
        <v>8.9494320000000002E-2</v>
      </c>
      <c r="AX22">
        <f ca="1">AVERAGE(INDIRECT(ADDRESS($AU21+2, AX$1)):INDIRECT(ADDRESS($AU22+1, AX$1)))</f>
        <v>9.106000000000003E-3</v>
      </c>
      <c r="AY22">
        <f ca="1">AVERAGE(INDIRECT(ADDRESS($AU21+2, AY$1)):INDIRECT(ADDRESS($AU22+1, AY$1)))</f>
        <v>2.7220000000000077E-2</v>
      </c>
      <c r="AZ22">
        <f ca="1">AVERAGE(INDIRECT(ADDRESS($AU21+2, AZ$1)):INDIRECT(ADDRESS($AU22+1, AZ$1)))</f>
        <v>9.2418799999999982E-2</v>
      </c>
      <c r="BA22">
        <f ca="1">AVERAGE(INDIRECT(ADDRESS($AU21+2, BA$1)):INDIRECT(ADDRESS($AU22+1, BA$1)))</f>
        <v>1.1215000000000086E-2</v>
      </c>
      <c r="BB22">
        <f ca="1">AVERAGE(INDIRECT(ADDRESS($AU21+2, BB$1)):INDIRECT(ADDRESS($AU22+1, BB$1)))</f>
        <v>0.13274749999999996</v>
      </c>
      <c r="BC22">
        <f ca="1">AVERAGE(INDIRECT(ADDRESS($AU21+2, BC$1)):INDIRECT(ADDRESS($AU22+1, BC$1)))</f>
        <v>8.7106500000000031E-2</v>
      </c>
      <c r="BD22">
        <f ca="1">AVERAGE(INDIRECT(ADDRESS($AU21+2, BD$1)):INDIRECT(ADDRESS($AU22+1, BD$1)))</f>
        <v>0.37359999999999993</v>
      </c>
      <c r="BE22">
        <f ca="1">AVERAGE(INDIRECT(ADDRESS($AU21+2, BE$1)):INDIRECT(ADDRESS($AU22+1, BE$1)))</f>
        <v>4.1592280999999995E-2</v>
      </c>
      <c r="BF22">
        <f ca="1">AVERAGE(INDIRECT(ADDRESS($AU21+2, BF$1)):INDIRECT(ADDRESS($AU22+1, BF$1)))</f>
        <v>0.14165599999999995</v>
      </c>
      <c r="BG22">
        <f ca="1">AVERAGE(INDIRECT(ADDRESS($AU21+2, BG$1)):INDIRECT(ADDRESS($AU22+1, BG$1)))</f>
        <v>8.8170000000000082E-2</v>
      </c>
      <c r="BH22">
        <f ca="1">AVERAGE(INDIRECT(ADDRESS($AU21+2, BH$1)):INDIRECT(ADDRESS($AU22+1, BH$1)))</f>
        <v>0.111016</v>
      </c>
      <c r="BI22">
        <f ca="1">AVERAGE(INDIRECT(ADDRESS($AU21+2, BI$1)):INDIRECT(ADDRESS($AU22+1, BI$1)))</f>
        <v>2.8006500000000045E-2</v>
      </c>
      <c r="BJ22">
        <f ca="1">AVERAGE(INDIRECT(ADDRESS($AU21+2, BJ$1)):INDIRECT(ADDRESS($AU22+1, BJ$1)))</f>
        <v>7.3480000000000212E-2</v>
      </c>
      <c r="BK22">
        <f ca="1">AVERAGE(INDIRECT(ADDRESS($AU21+2, BK$1)):INDIRECT(ADDRESS($AU22+1, BK$1)))</f>
        <v>6.0402500000000026E-2</v>
      </c>
      <c r="BL22">
        <f ca="1">AVERAGE(INDIRECT(ADDRESS($AU21+2, BL$1)):INDIRECT(ADDRESS($AU22+1, BL$1)))</f>
        <v>0.15065350000000005</v>
      </c>
      <c r="BM22">
        <f ca="1">AVERAGE(INDIRECT(ADDRESS($AU21+2, BM$1)):INDIRECT(ADDRESS($AU22+1, BM$1)))</f>
        <v>7.7750000000000874E-3</v>
      </c>
      <c r="BN22">
        <f ca="1">AVERAGE(INDIRECT(ADDRESS($AU21+2, BN$1)):INDIRECT(ADDRESS($AU22+1, BN$1)))</f>
        <v>4.7782005000000002E-2</v>
      </c>
      <c r="BO22">
        <f ca="1">AVERAGE(INDIRECT(ADDRESS($AU21+2, BO$1)):INDIRECT(ADDRESS($AU22+1, BO$1)))</f>
        <v>0.12118511</v>
      </c>
      <c r="BP22">
        <f ca="1">AVERAGE(INDIRECT(ADDRESS($AU21+2, BP$1)):INDIRECT(ADDRESS($AU22+1, BP$1)))</f>
        <v>7.7200000000000379E-2</v>
      </c>
    </row>
    <row r="23" spans="1:68" x14ac:dyDescent="0.25">
      <c r="A23" s="1">
        <v>0.111453</v>
      </c>
      <c r="B23" s="1" t="s">
        <v>22</v>
      </c>
      <c r="C23" s="1">
        <v>-0.99377000000000004</v>
      </c>
      <c r="D23" s="1">
        <v>-0.88581100000000002</v>
      </c>
      <c r="E23" s="1" t="s">
        <v>22</v>
      </c>
      <c r="F23" s="1">
        <v>-0.91984699999999997</v>
      </c>
      <c r="G23" s="1">
        <v>-0.97473500000000002</v>
      </c>
      <c r="H23" s="1">
        <v>0.64169299999999996</v>
      </c>
      <c r="I23" s="1">
        <v>-1.68164</v>
      </c>
      <c r="J23" s="1">
        <v>-6.7764500000000005E-4</v>
      </c>
      <c r="K23" s="1">
        <v>0.76792499999999997</v>
      </c>
      <c r="L23" s="1">
        <v>-1.8694599999999999</v>
      </c>
      <c r="M23" s="1">
        <v>0.74415200000000004</v>
      </c>
      <c r="N23" s="1">
        <v>1.00051</v>
      </c>
      <c r="O23" s="1">
        <v>-2.4948600000000001</v>
      </c>
      <c r="P23" s="1">
        <v>-0.74548599999999998</v>
      </c>
      <c r="Q23" s="1">
        <v>0.998282</v>
      </c>
      <c r="R23" s="1">
        <v>-2.4957199999999999</v>
      </c>
      <c r="S23" s="2">
        <v>6.9665000000000005E-5</v>
      </c>
      <c r="T23" s="1">
        <v>-2.3660700000000001E-3</v>
      </c>
      <c r="U23" s="1">
        <v>-2.5071500000000002</v>
      </c>
      <c r="V23" s="1" t="s">
        <v>23</v>
      </c>
      <c r="W23" s="1">
        <f>ABS(IK_diagnostics_positions__2[[#This Row],[Column1]]-A22)</f>
        <v>2.8430299999999992E-2</v>
      </c>
      <c r="X23" s="1">
        <f>ABS(IK_diagnostics_positions__2[[#This Row],[Column2]]-B22)</f>
        <v>0</v>
      </c>
      <c r="Y23" s="1">
        <f>ABS(IK_diagnostics_positions__2[[#This Row],[Column3]]-C22)</f>
        <v>2.7779999999999472E-3</v>
      </c>
      <c r="Z23" s="1">
        <f>ABS(IK_diagnostics_positions__2[[#This Row],[Column4]]-D22)</f>
        <v>2.9121999999999981E-2</v>
      </c>
      <c r="AA23" s="1">
        <f>ABS(IK_diagnostics_positions__2[[#This Row],[Column5]]-E22)</f>
        <v>0</v>
      </c>
      <c r="AB23" s="1">
        <f>ABS(IK_diagnostics_positions__2[[#This Row],[Column6]]-F22)</f>
        <v>1.2797999999999976E-2</v>
      </c>
      <c r="AC23" s="1">
        <f>ABS(IK_diagnostics_positions__2[[#This Row],[Column7]]-G22)</f>
        <v>2.0248999999999961E-2</v>
      </c>
      <c r="AD23" s="1">
        <f>ABS(IK_diagnostics_positions__2[[#This Row],[Column8]]-H22)</f>
        <v>6.2720000000000553E-3</v>
      </c>
      <c r="AE23" s="1">
        <f>ABS(IK_diagnostics_positions__2[[#This Row],[Column9]]-I22)</f>
        <v>8.459999999999912E-3</v>
      </c>
      <c r="AF23" s="1">
        <f>ABS(IK_diagnostics_positions__2[[#This Row],[Column10]]-J22)</f>
        <v>1.9098954999999997E-2</v>
      </c>
      <c r="AG23" s="1">
        <f>ABS(IK_diagnostics_positions__2[[#This Row],[Column11]]-K22)</f>
        <v>2.4499999999993971E-4</v>
      </c>
      <c r="AH23" s="1">
        <f>ABS(IK_diagnostics_positions__2[[#This Row],[Column12]]-L22)</f>
        <v>6.7500000000000338E-3</v>
      </c>
      <c r="AI23" s="1">
        <f>ABS(IK_diagnostics_positions__2[[#This Row],[Column13]]-M22)</f>
        <v>5.0290000000000612E-3</v>
      </c>
      <c r="AJ23" s="1">
        <f>ABS(IK_diagnostics_positions__2[[#This Row],[Column14]]-N22)</f>
        <v>4.8869999999999747E-3</v>
      </c>
      <c r="AK23" s="1">
        <f>ABS(IK_diagnostics_positions__2[[#This Row],[Column15]]-O22)</f>
        <v>8.6400000000002031E-3</v>
      </c>
      <c r="AL23" s="1">
        <f>ABS(IK_diagnostics_positions__2[[#This Row],[Column16]]-P22)</f>
        <v>1.0728000000000071E-2</v>
      </c>
      <c r="AM23" s="1">
        <f>ABS(IK_diagnostics_positions__2[[#This Row],[Column17]]-Q22)</f>
        <v>8.5179999999999145E-3</v>
      </c>
      <c r="AN23" s="1">
        <f>ABS(IK_diagnostics_positions__2[[#This Row],[Column18]]-R22)</f>
        <v>1.3329999999999842E-2</v>
      </c>
      <c r="AO23" s="1">
        <f>ABS(IK_diagnostics_positions__2[[#This Row],[Column19]]-S22)</f>
        <v>5.6380950000000001E-3</v>
      </c>
      <c r="AP23" s="1">
        <f>ABS(IK_diagnostics_positions__2[[#This Row],[Column20]]-T22)</f>
        <v>6.6654100000000001E-3</v>
      </c>
      <c r="AQ23" s="1">
        <f>ABS(IK_diagnostics_positions__2[[#This Row],[Column21]]-U22)</f>
        <v>1.4509999999999579E-2</v>
      </c>
      <c r="AU23" s="8">
        <f>IK_diagnostics_frames__3[[#This Row],[Column1]]+AU22</f>
        <v>82</v>
      </c>
      <c r="AV23">
        <f ca="1">AVERAGE(INDIRECT(ADDRESS($AU22+2, AV$1)):INDIRECT(ADDRESS($AU23+1, AV$1)))</f>
        <v>5.5047000000000006E-2</v>
      </c>
      <c r="AW23">
        <f ca="1">AVERAGE(INDIRECT(ADDRESS($AU22+2, AW$1)):INDIRECT(ADDRESS($AU23+1, AW$1)))</f>
        <v>0.16498893000000001</v>
      </c>
      <c r="AX23">
        <f ca="1">AVERAGE(INDIRECT(ADDRESS($AU22+2, AX$1)):INDIRECT(ADDRESS($AU23+1, AX$1)))</f>
        <v>2.3054333333333361E-2</v>
      </c>
      <c r="AY23">
        <f ca="1">AVERAGE(INDIRECT(ADDRESS($AU22+2, AY$1)):INDIRECT(ADDRESS($AU23+1, AY$1)))</f>
        <v>6.2537666666666644E-2</v>
      </c>
      <c r="AZ23">
        <f ca="1">AVERAGE(INDIRECT(ADDRESS($AU22+2, AZ$1)):INDIRECT(ADDRESS($AU23+1, AZ$1)))</f>
        <v>0.30495519999999998</v>
      </c>
      <c r="BA23">
        <f ca="1">AVERAGE(INDIRECT(ADDRESS($AU22+2, BA$1)):INDIRECT(ADDRESS($AU23+1, BA$1)))</f>
        <v>0.10330333333333337</v>
      </c>
      <c r="BB23">
        <f ca="1">AVERAGE(INDIRECT(ADDRESS($AU22+2, BB$1)):INDIRECT(ADDRESS($AU23+1, BB$1)))</f>
        <v>9.1828666666666711E-2</v>
      </c>
      <c r="BC23">
        <f ca="1">AVERAGE(INDIRECT(ADDRESS($AU22+2, BC$1)):INDIRECT(ADDRESS($AU23+1, BC$1)))</f>
        <v>0.25028033333333327</v>
      </c>
      <c r="BD23">
        <f ca="1">AVERAGE(INDIRECT(ADDRESS($AU22+2, BD$1)):INDIRECT(ADDRESS($AU23+1, BD$1)))</f>
        <v>8.6619999999999919E-2</v>
      </c>
      <c r="BE23">
        <f ca="1">AVERAGE(INDIRECT(ADDRESS($AU22+2, BE$1)):INDIRECT(ADDRESS($AU23+1, BE$1)))</f>
        <v>6.3663593333333338E-2</v>
      </c>
      <c r="BF23">
        <f ca="1">AVERAGE(INDIRECT(ADDRESS($AU22+2, BF$1)):INDIRECT(ADDRESS($AU23+1, BF$1)))</f>
        <v>0.18540633333333331</v>
      </c>
      <c r="BG23">
        <f ca="1">AVERAGE(INDIRECT(ADDRESS($AU22+2, BG$1)):INDIRECT(ADDRESS($AU23+1, BG$1)))</f>
        <v>0.14792000000000013</v>
      </c>
      <c r="BH23">
        <f ca="1">AVERAGE(INDIRECT(ADDRESS($AU22+2, BH$1)):INDIRECT(ADDRESS($AU23+1, BH$1)))</f>
        <v>0.16466500000000003</v>
      </c>
      <c r="BI23">
        <f ca="1">AVERAGE(INDIRECT(ADDRESS($AU22+2, BI$1)):INDIRECT(ADDRESS($AU23+1, BI$1)))</f>
        <v>0.17982333333333334</v>
      </c>
      <c r="BJ23">
        <f ca="1">AVERAGE(INDIRECT(ADDRESS($AU22+2, BJ$1)):INDIRECT(ADDRESS($AU23+1, BJ$1)))</f>
        <v>9.0093333333333511E-2</v>
      </c>
      <c r="BK23">
        <f ca="1">AVERAGE(INDIRECT(ADDRESS($AU22+2, BK$1)):INDIRECT(ADDRESS($AU23+1, BK$1)))</f>
        <v>0.13039666666666663</v>
      </c>
      <c r="BL23">
        <f ca="1">AVERAGE(INDIRECT(ADDRESS($AU22+2, BL$1)):INDIRECT(ADDRESS($AU23+1, BL$1)))</f>
        <v>0.19708066666666668</v>
      </c>
      <c r="BM23">
        <f ca="1">AVERAGE(INDIRECT(ADDRESS($AU22+2, BM$1)):INDIRECT(ADDRESS($AU23+1, BM$1)))</f>
        <v>3.4310000000000063E-2</v>
      </c>
      <c r="BN23">
        <f ca="1">AVERAGE(INDIRECT(ADDRESS($AU22+2, BN$1)):INDIRECT(ADDRESS($AU23+1, BN$1)))</f>
        <v>0.110996308</v>
      </c>
      <c r="BO23">
        <f ca="1">AVERAGE(INDIRECT(ADDRESS($AU22+2, BO$1)):INDIRECT(ADDRESS($AU23+1, BO$1)))</f>
        <v>0.35207723480000003</v>
      </c>
      <c r="BP23">
        <f ca="1">AVERAGE(INDIRECT(ADDRESS($AU22+2, BP$1)):INDIRECT(ADDRESS($AU23+1, BP$1)))</f>
        <v>0.1830733333333335</v>
      </c>
    </row>
    <row r="24" spans="1:68" x14ac:dyDescent="0.25">
      <c r="A24" s="1">
        <v>0.100798</v>
      </c>
      <c r="B24" s="1" t="s">
        <v>22</v>
      </c>
      <c r="C24" s="1">
        <v>-0.99490699999999999</v>
      </c>
      <c r="D24" s="1">
        <v>-0.86492500000000005</v>
      </c>
      <c r="E24" s="1">
        <v>8.89122E-3</v>
      </c>
      <c r="F24" s="1">
        <v>-1.2543299999999999</v>
      </c>
      <c r="G24" s="1">
        <v>-0.66711100000000001</v>
      </c>
      <c r="H24" s="1">
        <v>0.89028300000000005</v>
      </c>
      <c r="I24" s="1">
        <v>-1.6833100000000001</v>
      </c>
      <c r="J24" s="1">
        <v>0.20466999999999999</v>
      </c>
      <c r="K24" s="1">
        <v>0.400393</v>
      </c>
      <c r="L24" s="1">
        <v>-1.6811499999999999</v>
      </c>
      <c r="M24" s="1">
        <v>0.54466599999999998</v>
      </c>
      <c r="N24" s="1">
        <v>0.97803399999999996</v>
      </c>
      <c r="O24" s="1">
        <v>-2.42326</v>
      </c>
      <c r="P24" s="1">
        <v>-0.51905299999999999</v>
      </c>
      <c r="Q24" s="1">
        <v>0.77243300000000004</v>
      </c>
      <c r="R24" s="1">
        <v>-2.2623600000000001</v>
      </c>
      <c r="S24" s="1">
        <v>3.9843099999999999E-2</v>
      </c>
      <c r="T24" s="1">
        <v>-2.11842E-2</v>
      </c>
      <c r="U24" s="1">
        <v>-2.5728300000000002</v>
      </c>
      <c r="V24" s="1" t="s">
        <v>23</v>
      </c>
      <c r="W24" s="1">
        <f>ABS(IK_diagnostics_positions__2[[#This Row],[Column1]]-A23)</f>
        <v>1.0654999999999998E-2</v>
      </c>
      <c r="X24" s="1">
        <f>ABS(IK_diagnostics_positions__2[[#This Row],[Column2]]-B23)</f>
        <v>0</v>
      </c>
      <c r="Y24" s="1">
        <f>ABS(IK_diagnostics_positions__2[[#This Row],[Column3]]-C23)</f>
        <v>1.1369999999999436E-3</v>
      </c>
      <c r="Z24" s="1">
        <f>ABS(IK_diagnostics_positions__2[[#This Row],[Column4]]-D23)</f>
        <v>2.088599999999996E-2</v>
      </c>
      <c r="AA24" s="1">
        <f>ABS(IK_diagnostics_positions__2[[#This Row],[Column5]]-E23)</f>
        <v>8.89122E-3</v>
      </c>
      <c r="AB24" s="1">
        <f>ABS(IK_diagnostics_positions__2[[#This Row],[Column6]]-F23)</f>
        <v>0.33448299999999997</v>
      </c>
      <c r="AC24" s="1">
        <f>ABS(IK_diagnostics_positions__2[[#This Row],[Column7]]-G23)</f>
        <v>0.30762400000000001</v>
      </c>
      <c r="AD24" s="1">
        <f>ABS(IK_diagnostics_positions__2[[#This Row],[Column8]]-H23)</f>
        <v>0.24859000000000009</v>
      </c>
      <c r="AE24" s="1">
        <f>ABS(IK_diagnostics_positions__2[[#This Row],[Column9]]-I23)</f>
        <v>1.6700000000000603E-3</v>
      </c>
      <c r="AF24" s="1">
        <f>ABS(IK_diagnostics_positions__2[[#This Row],[Column10]]-J23)</f>
        <v>0.205347645</v>
      </c>
      <c r="AG24" s="1">
        <f>ABS(IK_diagnostics_positions__2[[#This Row],[Column11]]-K23)</f>
        <v>0.36753199999999997</v>
      </c>
      <c r="AH24" s="1">
        <f>ABS(IK_diagnostics_positions__2[[#This Row],[Column12]]-L23)</f>
        <v>0.18830999999999998</v>
      </c>
      <c r="AI24" s="1">
        <f>ABS(IK_diagnostics_positions__2[[#This Row],[Column13]]-M23)</f>
        <v>0.19948600000000005</v>
      </c>
      <c r="AJ24" s="1">
        <f>ABS(IK_diagnostics_positions__2[[#This Row],[Column14]]-N23)</f>
        <v>2.2476000000000051E-2</v>
      </c>
      <c r="AK24" s="1">
        <f>ABS(IK_diagnostics_positions__2[[#This Row],[Column15]]-O23)</f>
        <v>7.1600000000000108E-2</v>
      </c>
      <c r="AL24" s="1">
        <f>ABS(IK_diagnostics_positions__2[[#This Row],[Column16]]-P23)</f>
        <v>0.226433</v>
      </c>
      <c r="AM24" s="1">
        <f>ABS(IK_diagnostics_positions__2[[#This Row],[Column17]]-Q23)</f>
        <v>0.22584899999999997</v>
      </c>
      <c r="AN24" s="1">
        <f>ABS(IK_diagnostics_positions__2[[#This Row],[Column18]]-R23)</f>
        <v>0.23335999999999979</v>
      </c>
      <c r="AO24" s="1">
        <f>ABS(IK_diagnostics_positions__2[[#This Row],[Column19]]-S23)</f>
        <v>3.9773434999999996E-2</v>
      </c>
      <c r="AP24" s="1">
        <f>ABS(IK_diagnostics_positions__2[[#This Row],[Column20]]-T23)</f>
        <v>1.8818129999999999E-2</v>
      </c>
      <c r="AQ24" s="1">
        <f>ABS(IK_diagnostics_positions__2[[#This Row],[Column21]]-U23)</f>
        <v>6.5679999999999961E-2</v>
      </c>
      <c r="AU24" s="7">
        <f>IK_diagnostics_frames__3[[#This Row],[Column1]]+AU23</f>
        <v>84</v>
      </c>
      <c r="AV24">
        <f ca="1">AVERAGE(INDIRECT(ADDRESS($AU23+2, AV$1)):INDIRECT(ADDRESS($AU24+1, AV$1)))</f>
        <v>4.4763499999999987E-3</v>
      </c>
      <c r="AW24">
        <f ca="1">AVERAGE(INDIRECT(ADDRESS($AU23+2, AW$1)):INDIRECT(ADDRESS($AU24+1, AW$1)))</f>
        <v>1.23559E-3</v>
      </c>
      <c r="AX24">
        <f ca="1">AVERAGE(INDIRECT(ADDRESS($AU23+2, AX$1)):INDIRECT(ADDRESS($AU24+1, AX$1)))</f>
        <v>9.5999999999984986E-5</v>
      </c>
      <c r="AY24">
        <f ca="1">AVERAGE(INDIRECT(ADDRESS($AU23+2, AY$1)):INDIRECT(ADDRESS($AU24+1, AY$1)))</f>
        <v>5.1761500000000016E-2</v>
      </c>
      <c r="AZ24">
        <f ca="1">AVERAGE(INDIRECT(ADDRESS($AU23+2, AZ$1)):INDIRECT(ADDRESS($AU24+1, AZ$1)))</f>
        <v>6.8073549999999983E-2</v>
      </c>
      <c r="BA24">
        <f ca="1">AVERAGE(INDIRECT(ADDRESS($AU23+2, BA$1)):INDIRECT(ADDRESS($AU24+1, BA$1)))</f>
        <v>0.13319500000000006</v>
      </c>
      <c r="BB24">
        <f ca="1">AVERAGE(INDIRECT(ADDRESS($AU23+2, BB$1)):INDIRECT(ADDRESS($AU24+1, BB$1)))</f>
        <v>3.4290500000000057E-2</v>
      </c>
      <c r="BC24">
        <f ca="1">AVERAGE(INDIRECT(ADDRESS($AU23+2, BC$1)):INDIRECT(ADDRESS($AU24+1, BC$1)))</f>
        <v>0.13359499999999991</v>
      </c>
      <c r="BD24">
        <f ca="1">AVERAGE(INDIRECT(ADDRESS($AU23+2, BD$1)):INDIRECT(ADDRESS($AU24+1, BD$1)))</f>
        <v>0.35733999999999988</v>
      </c>
      <c r="BE24">
        <f ca="1">AVERAGE(INDIRECT(ADDRESS($AU23+2, BE$1)):INDIRECT(ADDRESS($AU24+1, BE$1)))</f>
        <v>0.14322548300000001</v>
      </c>
      <c r="BF24">
        <f ca="1">AVERAGE(INDIRECT(ADDRESS($AU23+2, BF$1)):INDIRECT(ADDRESS($AU24+1, BF$1)))</f>
        <v>2.2506499999999985E-2</v>
      </c>
      <c r="BG24">
        <f ca="1">AVERAGE(INDIRECT(ADDRESS($AU23+2, BG$1)):INDIRECT(ADDRESS($AU24+1, BG$1)))</f>
        <v>3.6560000000000037E-2</v>
      </c>
      <c r="BH24">
        <f ca="1">AVERAGE(INDIRECT(ADDRESS($AU23+2, BH$1)):INDIRECT(ADDRESS($AU24+1, BH$1)))</f>
        <v>0.13928549999999995</v>
      </c>
      <c r="BI24">
        <f ca="1">AVERAGE(INDIRECT(ADDRESS($AU23+2, BI$1)):INDIRECT(ADDRESS($AU24+1, BI$1)))</f>
        <v>2.5044999999999984E-2</v>
      </c>
      <c r="BJ24">
        <f ca="1">AVERAGE(INDIRECT(ADDRESS($AU23+2, BJ$1)):INDIRECT(ADDRESS($AU24+1, BJ$1)))</f>
        <v>0.1250150000000001</v>
      </c>
      <c r="BK24">
        <f ca="1">AVERAGE(INDIRECT(ADDRESS($AU23+2, BK$1)):INDIRECT(ADDRESS($AU24+1, BK$1)))</f>
        <v>0.12305049999999995</v>
      </c>
      <c r="BL24">
        <f ca="1">AVERAGE(INDIRECT(ADDRESS($AU23+2, BL$1)):INDIRECT(ADDRESS($AU24+1, BL$1)))</f>
        <v>7.951350000000007E-2</v>
      </c>
      <c r="BM24">
        <f ca="1">AVERAGE(INDIRECT(ADDRESS($AU23+2, BM$1)):INDIRECT(ADDRESS($AU24+1, BM$1)))</f>
        <v>4.9954999999999972E-2</v>
      </c>
      <c r="BN24">
        <f ca="1">AVERAGE(INDIRECT(ADDRESS($AU23+2, BN$1)):INDIRECT(ADDRESS($AU24+1, BN$1)))</f>
        <v>0.17440107999999999</v>
      </c>
      <c r="BO24">
        <f ca="1">AVERAGE(INDIRECT(ADDRESS($AU23+2, BO$1)):INDIRECT(ADDRESS($AU24+1, BO$1)))</f>
        <v>0.1229542</v>
      </c>
      <c r="BP24">
        <f ca="1">AVERAGE(INDIRECT(ADDRESS($AU23+2, BP$1)):INDIRECT(ADDRESS($AU24+1, BP$1)))</f>
        <v>8.4295000000000009E-2</v>
      </c>
    </row>
    <row r="25" spans="1:68" x14ac:dyDescent="0.25">
      <c r="A25" s="1">
        <v>1.0127199999999999E-2</v>
      </c>
      <c r="B25" s="1">
        <v>0.38474599999999998</v>
      </c>
      <c r="C25" s="1">
        <v>-0.92296699999999998</v>
      </c>
      <c r="D25" s="1">
        <v>-0.97336900000000004</v>
      </c>
      <c r="E25" s="1">
        <v>0.45439200000000002</v>
      </c>
      <c r="F25" s="1">
        <v>-1.08996</v>
      </c>
      <c r="G25" s="1">
        <v>-0.81057900000000005</v>
      </c>
      <c r="H25" s="1">
        <v>1.2002699999999999</v>
      </c>
      <c r="I25" s="1">
        <v>-1.73584</v>
      </c>
      <c r="J25" s="1">
        <v>5.8447699999999998E-2</v>
      </c>
      <c r="K25" s="1">
        <v>0.71617500000000001</v>
      </c>
      <c r="L25" s="1">
        <v>-1.8380300000000001</v>
      </c>
      <c r="M25" s="1">
        <v>0.74218099999999998</v>
      </c>
      <c r="N25" s="1">
        <v>1.0096799999999999</v>
      </c>
      <c r="O25" s="1">
        <v>-2.5061399999999998</v>
      </c>
      <c r="P25" s="1">
        <v>-0.70200899999999999</v>
      </c>
      <c r="Q25" s="1">
        <v>0.98501300000000003</v>
      </c>
      <c r="R25" s="1">
        <v>-2.42916</v>
      </c>
      <c r="S25" s="1">
        <v>-1.1095799999999999E-2</v>
      </c>
      <c r="T25" s="1">
        <v>-2.4601899999999999E-2</v>
      </c>
      <c r="U25" s="1">
        <v>-2.50617</v>
      </c>
      <c r="V25" s="1" t="s">
        <v>23</v>
      </c>
      <c r="W25" s="1">
        <f>ABS(IK_diagnostics_positions__2[[#This Row],[Column1]]-A24)</f>
        <v>9.0670799999999996E-2</v>
      </c>
      <c r="X25" s="1">
        <f>ABS(IK_diagnostics_positions__2[[#This Row],[Column2]]-B24)</f>
        <v>0.38474599999999998</v>
      </c>
      <c r="Y25" s="1">
        <f>ABS(IK_diagnostics_positions__2[[#This Row],[Column3]]-C24)</f>
        <v>7.1940000000000004E-2</v>
      </c>
      <c r="Z25" s="1">
        <f>ABS(IK_diagnostics_positions__2[[#This Row],[Column4]]-D24)</f>
        <v>0.10844399999999998</v>
      </c>
      <c r="AA25" s="1">
        <f>ABS(IK_diagnostics_positions__2[[#This Row],[Column5]]-E24)</f>
        <v>0.44550078000000004</v>
      </c>
      <c r="AB25" s="1">
        <f>ABS(IK_diagnostics_positions__2[[#This Row],[Column6]]-F24)</f>
        <v>0.16436999999999991</v>
      </c>
      <c r="AC25" s="1">
        <f>ABS(IK_diagnostics_positions__2[[#This Row],[Column7]]-G24)</f>
        <v>0.14346800000000004</v>
      </c>
      <c r="AD25" s="1">
        <f>ABS(IK_diagnostics_positions__2[[#This Row],[Column8]]-H24)</f>
        <v>0.3099869999999999</v>
      </c>
      <c r="AE25" s="1">
        <f>ABS(IK_diagnostics_positions__2[[#This Row],[Column9]]-I24)</f>
        <v>5.2529999999999966E-2</v>
      </c>
      <c r="AF25" s="1">
        <f>ABS(IK_diagnostics_positions__2[[#This Row],[Column10]]-J24)</f>
        <v>0.1462223</v>
      </c>
      <c r="AG25" s="1">
        <f>ABS(IK_diagnostics_positions__2[[#This Row],[Column11]]-K24)</f>
        <v>0.31578200000000001</v>
      </c>
      <c r="AH25" s="1">
        <f>ABS(IK_diagnostics_positions__2[[#This Row],[Column12]]-L24)</f>
        <v>0.15688000000000013</v>
      </c>
      <c r="AI25" s="1">
        <f>ABS(IK_diagnostics_positions__2[[#This Row],[Column13]]-M24)</f>
        <v>0.197515</v>
      </c>
      <c r="AJ25" s="1">
        <f>ABS(IK_diagnostics_positions__2[[#This Row],[Column14]]-N24)</f>
        <v>3.1645999999999952E-2</v>
      </c>
      <c r="AK25" s="1">
        <f>ABS(IK_diagnostics_positions__2[[#This Row],[Column15]]-O24)</f>
        <v>8.2879999999999843E-2</v>
      </c>
      <c r="AL25" s="1">
        <f>ABS(IK_diagnostics_positions__2[[#This Row],[Column16]]-P24)</f>
        <v>0.18295600000000001</v>
      </c>
      <c r="AM25" s="1">
        <f>ABS(IK_diagnostics_positions__2[[#This Row],[Column17]]-Q24)</f>
        <v>0.21257999999999999</v>
      </c>
      <c r="AN25" s="1">
        <f>ABS(IK_diagnostics_positions__2[[#This Row],[Column18]]-R24)</f>
        <v>0.16679999999999984</v>
      </c>
      <c r="AO25" s="1">
        <f>ABS(IK_diagnostics_positions__2[[#This Row],[Column19]]-S24)</f>
        <v>5.0938899999999995E-2</v>
      </c>
      <c r="AP25" s="1">
        <f>ABS(IK_diagnostics_positions__2[[#This Row],[Column20]]-T24)</f>
        <v>3.4176999999999992E-3</v>
      </c>
      <c r="AQ25" s="1">
        <f>ABS(IK_diagnostics_positions__2[[#This Row],[Column21]]-U24)</f>
        <v>6.6660000000000164E-2</v>
      </c>
      <c r="AU25" s="8">
        <f>IK_diagnostics_frames__3[[#This Row],[Column1]]+AU24</f>
        <v>93</v>
      </c>
      <c r="AV25">
        <f ca="1">AVERAGE(INDIRECT(ADDRESS($AU24+2, AV$1)):INDIRECT(ADDRESS($AU25+1, AV$1)))</f>
        <v>0.1365985111111111</v>
      </c>
      <c r="AW25">
        <f ca="1">AVERAGE(INDIRECT(ADDRESS($AU24+2, AW$1)):INDIRECT(ADDRESS($AU25+1, AW$1)))</f>
        <v>6.3947261111111098E-2</v>
      </c>
      <c r="AX25">
        <f ca="1">AVERAGE(INDIRECT(ADDRESS($AU24+2, AX$1)):INDIRECT(ADDRESS($AU25+1, AX$1)))</f>
        <v>3.7135999999999982E-2</v>
      </c>
      <c r="AY25">
        <f ca="1">AVERAGE(INDIRECT(ADDRESS($AU24+2, AY$1)):INDIRECT(ADDRESS($AU25+1, AY$1)))</f>
        <v>0.12551166666666666</v>
      </c>
      <c r="AZ25">
        <f ca="1">AVERAGE(INDIRECT(ADDRESS($AU24+2, AZ$1)):INDIRECT(ADDRESS($AU25+1, AZ$1)))</f>
        <v>0.11534484888888892</v>
      </c>
      <c r="BA25">
        <f ca="1">AVERAGE(INDIRECT(ADDRESS($AU24+2, BA$1)):INDIRECT(ADDRESS($AU25+1, BA$1)))</f>
        <v>0.10975444444444445</v>
      </c>
      <c r="BB25">
        <f ca="1">AVERAGE(INDIRECT(ADDRESS($AU24+2, BB$1)):INDIRECT(ADDRESS($AU25+1, BB$1)))</f>
        <v>5.5085222222222216E-2</v>
      </c>
      <c r="BC25">
        <f ca="1">AVERAGE(INDIRECT(ADDRESS($AU24+2, BC$1)):INDIRECT(ADDRESS($AU25+1, BC$1)))</f>
        <v>7.7295111111111106E-2</v>
      </c>
      <c r="BD25">
        <f ca="1">AVERAGE(INDIRECT(ADDRESS($AU24+2, BD$1)):INDIRECT(ADDRESS($AU25+1, BD$1)))</f>
        <v>0.10359111111111112</v>
      </c>
      <c r="BE25">
        <f ca="1">AVERAGE(INDIRECT(ADDRESS($AU24+2, BE$1)):INDIRECT(ADDRESS($AU25+1, BE$1)))</f>
        <v>4.8080137777777782E-2</v>
      </c>
      <c r="BF25">
        <f ca="1">AVERAGE(INDIRECT(ADDRESS($AU24+2, BF$1)):INDIRECT(ADDRESS($AU25+1, BF$1)))</f>
        <v>1.3915777777777798E-2</v>
      </c>
      <c r="BG25">
        <f ca="1">AVERAGE(INDIRECT(ADDRESS($AU24+2, BG$1)):INDIRECT(ADDRESS($AU25+1, BG$1)))</f>
        <v>3.5261111111111111E-2</v>
      </c>
      <c r="BH25">
        <f ca="1">AVERAGE(INDIRECT(ADDRESS($AU24+2, BH$1)):INDIRECT(ADDRESS($AU25+1, BH$1)))</f>
        <v>3.8556888888888897E-2</v>
      </c>
      <c r="BI25">
        <f ca="1">AVERAGE(INDIRECT(ADDRESS($AU24+2, BI$1)):INDIRECT(ADDRESS($AU25+1, BI$1)))</f>
        <v>6.926722222222223E-2</v>
      </c>
      <c r="BJ25">
        <f ca="1">AVERAGE(INDIRECT(ADDRESS($AU24+2, BJ$1)):INDIRECT(ADDRESS($AU25+1, BJ$1)))</f>
        <v>5.9739999999999981E-2</v>
      </c>
      <c r="BK25">
        <f ca="1">AVERAGE(INDIRECT(ADDRESS($AU24+2, BK$1)):INDIRECT(ADDRESS($AU25+1, BK$1)))</f>
        <v>3.668522222222223E-2</v>
      </c>
      <c r="BL25">
        <f ca="1">AVERAGE(INDIRECT(ADDRESS($AU24+2, BL$1)):INDIRECT(ADDRESS($AU25+1, BL$1)))</f>
        <v>0.10047911111111112</v>
      </c>
      <c r="BM25">
        <f ca="1">AVERAGE(INDIRECT(ADDRESS($AU24+2, BM$1)):INDIRECT(ADDRESS($AU25+1, BM$1)))</f>
        <v>2.3107777777777824E-2</v>
      </c>
      <c r="BN25">
        <f ca="1">AVERAGE(INDIRECT(ADDRESS($AU24+2, BN$1)):INDIRECT(ADDRESS($AU25+1, BN$1)))</f>
        <v>4.5228883444444444E-2</v>
      </c>
      <c r="BO25">
        <f ca="1">AVERAGE(INDIRECT(ADDRESS($AU24+2, BO$1)):INDIRECT(ADDRESS($AU25+1, BO$1)))</f>
        <v>0.13490604333333334</v>
      </c>
      <c r="BP25">
        <f ca="1">AVERAGE(INDIRECT(ADDRESS($AU24+2, BP$1)):INDIRECT(ADDRESS($AU25+1, BP$1)))</f>
        <v>6.3797777777777842E-2</v>
      </c>
    </row>
    <row r="26" spans="1:68" x14ac:dyDescent="0.25">
      <c r="A26" s="1">
        <v>-4.2894500000000002E-2</v>
      </c>
      <c r="B26" s="1">
        <v>0.41210799999999997</v>
      </c>
      <c r="C26" s="1">
        <v>-0.91012499999999996</v>
      </c>
      <c r="D26" s="1">
        <v>-1.02522</v>
      </c>
      <c r="E26" s="1">
        <v>0.489311</v>
      </c>
      <c r="F26" s="1">
        <v>-1.0806199999999999</v>
      </c>
      <c r="G26" s="1">
        <v>-0.85892500000000005</v>
      </c>
      <c r="H26" s="1">
        <v>1.2549999999999999</v>
      </c>
      <c r="I26" s="1">
        <v>-1.70197</v>
      </c>
      <c r="J26" s="1">
        <v>-4.45783E-4</v>
      </c>
      <c r="K26" s="1">
        <v>0.76920100000000002</v>
      </c>
      <c r="L26" s="1">
        <v>-1.86633</v>
      </c>
      <c r="M26" s="1">
        <v>0.741587</v>
      </c>
      <c r="N26" s="1">
        <v>0.99732200000000004</v>
      </c>
      <c r="O26" s="1">
        <v>-2.49668</v>
      </c>
      <c r="P26" s="1">
        <v>-0.74493200000000004</v>
      </c>
      <c r="Q26" s="1">
        <v>0.99884399999999995</v>
      </c>
      <c r="R26" s="1">
        <v>-2.4932300000000001</v>
      </c>
      <c r="S26" s="1">
        <v>1.1313199999999999E-3</v>
      </c>
      <c r="T26" s="1">
        <v>-1.0144700000000001E-4</v>
      </c>
      <c r="U26" s="1">
        <v>-2.5052099999999999</v>
      </c>
      <c r="V26" s="1" t="s">
        <v>23</v>
      </c>
      <c r="W26" s="1">
        <f>ABS(IK_diagnostics_positions__2[[#This Row],[Column1]]-A25)</f>
        <v>5.3021700000000005E-2</v>
      </c>
      <c r="X26" s="1">
        <f>ABS(IK_diagnostics_positions__2[[#This Row],[Column2]]-B25)</f>
        <v>2.7361999999999997E-2</v>
      </c>
      <c r="Y26" s="1">
        <f>ABS(IK_diagnostics_positions__2[[#This Row],[Column3]]-C25)</f>
        <v>1.284200000000002E-2</v>
      </c>
      <c r="Z26" s="1">
        <f>ABS(IK_diagnostics_positions__2[[#This Row],[Column4]]-D25)</f>
        <v>5.185099999999998E-2</v>
      </c>
      <c r="AA26" s="1">
        <f>ABS(IK_diagnostics_positions__2[[#This Row],[Column5]]-E25)</f>
        <v>3.4918999999999978E-2</v>
      </c>
      <c r="AB26" s="1">
        <f>ABS(IK_diagnostics_positions__2[[#This Row],[Column6]]-F25)</f>
        <v>9.340000000000126E-3</v>
      </c>
      <c r="AC26" s="1">
        <f>ABS(IK_diagnostics_positions__2[[#This Row],[Column7]]-G25)</f>
        <v>4.8346E-2</v>
      </c>
      <c r="AD26" s="1">
        <f>ABS(IK_diagnostics_positions__2[[#This Row],[Column8]]-H25)</f>
        <v>5.4729999999999945E-2</v>
      </c>
      <c r="AE26" s="1">
        <f>ABS(IK_diagnostics_positions__2[[#This Row],[Column9]]-I25)</f>
        <v>3.3870000000000067E-2</v>
      </c>
      <c r="AF26" s="1">
        <f>ABS(IK_diagnostics_positions__2[[#This Row],[Column10]]-J25)</f>
        <v>5.8893482999999996E-2</v>
      </c>
      <c r="AG26" s="1">
        <f>ABS(IK_diagnostics_positions__2[[#This Row],[Column11]]-K25)</f>
        <v>5.3026000000000018E-2</v>
      </c>
      <c r="AH26" s="1">
        <f>ABS(IK_diagnostics_positions__2[[#This Row],[Column12]]-L25)</f>
        <v>2.8299999999999992E-2</v>
      </c>
      <c r="AI26" s="1">
        <f>ABS(IK_diagnostics_positions__2[[#This Row],[Column13]]-M25)</f>
        <v>5.9399999999998343E-4</v>
      </c>
      <c r="AJ26" s="1">
        <f>ABS(IK_diagnostics_positions__2[[#This Row],[Column14]]-N25)</f>
        <v>1.2357999999999869E-2</v>
      </c>
      <c r="AK26" s="1">
        <f>ABS(IK_diagnostics_positions__2[[#This Row],[Column15]]-O25)</f>
        <v>9.4599999999998019E-3</v>
      </c>
      <c r="AL26" s="1">
        <f>ABS(IK_diagnostics_positions__2[[#This Row],[Column16]]-P25)</f>
        <v>4.2923000000000044E-2</v>
      </c>
      <c r="AM26" s="1">
        <f>ABS(IK_diagnostics_positions__2[[#This Row],[Column17]]-Q25)</f>
        <v>1.3830999999999927E-2</v>
      </c>
      <c r="AN26" s="1">
        <f>ABS(IK_diagnostics_positions__2[[#This Row],[Column18]]-R25)</f>
        <v>6.4070000000000071E-2</v>
      </c>
      <c r="AO26" s="1">
        <f>ABS(IK_diagnostics_positions__2[[#This Row],[Column19]]-S25)</f>
        <v>1.2227119999999999E-2</v>
      </c>
      <c r="AP26" s="1">
        <f>ABS(IK_diagnostics_positions__2[[#This Row],[Column20]]-T25)</f>
        <v>2.4500452999999998E-2</v>
      </c>
      <c r="AQ26" s="1">
        <f>ABS(IK_diagnostics_positions__2[[#This Row],[Column21]]-U25)</f>
        <v>9.6000000000007191E-4</v>
      </c>
      <c r="AU26" s="7">
        <f>IK_diagnostics_frames__3[[#This Row],[Column1]]+AU25</f>
        <v>95</v>
      </c>
      <c r="AV26">
        <f ca="1">AVERAGE(INDIRECT(ADDRESS($AU25+2, AV$1)):INDIRECT(ADDRESS($AU26+1, AV$1)))</f>
        <v>0.34935649999999996</v>
      </c>
      <c r="AW26">
        <f ca="1">AVERAGE(INDIRECT(ADDRESS($AU25+2, AW$1)):INDIRECT(ADDRESS($AU26+1, AW$1)))</f>
        <v>2.4991195000000001E-2</v>
      </c>
      <c r="AX26">
        <f ca="1">AVERAGE(INDIRECT(ADDRESS($AU25+2, AX$1)):INDIRECT(ADDRESS($AU26+1, AX$1)))</f>
        <v>5.1534500000000039E-2</v>
      </c>
      <c r="AY26">
        <f ca="1">AVERAGE(INDIRECT(ADDRESS($AU25+2, AY$1)):INDIRECT(ADDRESS($AU26+1, AY$1)))</f>
        <v>0.37723450000000003</v>
      </c>
      <c r="AZ26">
        <f ca="1">AVERAGE(INDIRECT(ADDRESS($AU25+2, AZ$1)):INDIRECT(ADDRESS($AU26+1, AZ$1)))</f>
        <v>5.8680000000000017E-4</v>
      </c>
      <c r="BA26">
        <f ca="1">AVERAGE(INDIRECT(ADDRESS($AU25+2, BA$1)):INDIRECT(ADDRESS($AU26+1, BA$1)))</f>
        <v>0.32718299999999995</v>
      </c>
      <c r="BB26">
        <f ca="1">AVERAGE(INDIRECT(ADDRESS($AU25+2, BB$1)):INDIRECT(ADDRESS($AU26+1, BB$1)))</f>
        <v>6.54555E-2</v>
      </c>
      <c r="BC26">
        <f ca="1">AVERAGE(INDIRECT(ADDRESS($AU25+2, BC$1)):INDIRECT(ADDRESS($AU26+1, BC$1)))</f>
        <v>0.18103700000000006</v>
      </c>
      <c r="BD26">
        <f ca="1">AVERAGE(INDIRECT(ADDRESS($AU25+2, BD$1)):INDIRECT(ADDRESS($AU26+1, BD$1)))</f>
        <v>1.8399999999999861E-2</v>
      </c>
      <c r="BE26">
        <f ca="1">AVERAGE(INDIRECT(ADDRESS($AU25+2, BE$1)):INDIRECT(ADDRESS($AU26+1, BE$1)))</f>
        <v>6.9360799999999998E-3</v>
      </c>
      <c r="BF26">
        <f ca="1">AVERAGE(INDIRECT(ADDRESS($AU25+2, BF$1)):INDIRECT(ADDRESS($AU26+1, BF$1)))</f>
        <v>7.8742999999999952E-2</v>
      </c>
      <c r="BG26">
        <f ca="1">AVERAGE(INDIRECT(ADDRESS($AU25+2, BG$1)):INDIRECT(ADDRESS($AU26+1, BG$1)))</f>
        <v>0.10570999999999997</v>
      </c>
      <c r="BH26">
        <f ca="1">AVERAGE(INDIRECT(ADDRESS($AU25+2, BH$1)):INDIRECT(ADDRESS($AU26+1, BH$1)))</f>
        <v>9.490299999999996E-2</v>
      </c>
      <c r="BI26">
        <f ca="1">AVERAGE(INDIRECT(ADDRESS($AU25+2, BI$1)):INDIRECT(ADDRESS($AU26+1, BI$1)))</f>
        <v>0.11529100000000009</v>
      </c>
      <c r="BJ26">
        <f ca="1">AVERAGE(INDIRECT(ADDRESS($AU25+2, BJ$1)):INDIRECT(ADDRESS($AU26+1, BJ$1)))</f>
        <v>1.5169999999999906E-2</v>
      </c>
      <c r="BK26">
        <f ca="1">AVERAGE(INDIRECT(ADDRESS($AU25+2, BK$1)):INDIRECT(ADDRESS($AU26+1, BK$1)))</f>
        <v>3.6117499999999969E-2</v>
      </c>
      <c r="BL26">
        <f ca="1">AVERAGE(INDIRECT(ADDRESS($AU25+2, BL$1)):INDIRECT(ADDRESS($AU26+1, BL$1)))</f>
        <v>0.12464400000000003</v>
      </c>
      <c r="BM26">
        <f ca="1">AVERAGE(INDIRECT(ADDRESS($AU25+2, BM$1)):INDIRECT(ADDRESS($AU26+1, BM$1)))</f>
        <v>5.096999999999996E-2</v>
      </c>
      <c r="BN26">
        <f ca="1">AVERAGE(INDIRECT(ADDRESS($AU25+2, BN$1)):INDIRECT(ADDRESS($AU26+1, BN$1)))</f>
        <v>6.4556967499999993E-2</v>
      </c>
      <c r="BO26">
        <f ca="1">AVERAGE(INDIRECT(ADDRESS($AU25+2, BO$1)):INDIRECT(ADDRESS($AU26+1, BO$1)))</f>
        <v>0.228778605</v>
      </c>
      <c r="BP26">
        <f ca="1">AVERAGE(INDIRECT(ADDRESS($AU25+2, BP$1)):INDIRECT(ADDRESS($AU26+1, BP$1)))</f>
        <v>7.4810000000000043E-2</v>
      </c>
    </row>
    <row r="27" spans="1:68" x14ac:dyDescent="0.25">
      <c r="A27" s="1">
        <v>3.0916800000000001E-2</v>
      </c>
      <c r="B27" s="1" t="s">
        <v>22</v>
      </c>
      <c r="C27" s="1">
        <v>-0.99952200000000002</v>
      </c>
      <c r="D27" s="1">
        <v>-0.96641500000000002</v>
      </c>
      <c r="E27" s="1">
        <v>4.7468299999999996E-3</v>
      </c>
      <c r="F27" s="1">
        <v>-1.07237</v>
      </c>
      <c r="G27" s="1">
        <v>-0.30563099999999999</v>
      </c>
      <c r="H27" s="1">
        <v>0.75526800000000005</v>
      </c>
      <c r="I27" s="1">
        <v>-1.06332</v>
      </c>
      <c r="J27" s="1">
        <v>1.0949E-2</v>
      </c>
      <c r="K27" s="1">
        <v>0.20200299999999999</v>
      </c>
      <c r="L27" s="1">
        <v>-1.8338300000000001</v>
      </c>
      <c r="M27" s="1">
        <v>0.47421400000000002</v>
      </c>
      <c r="N27" s="1">
        <v>1.01692</v>
      </c>
      <c r="O27" s="1">
        <v>-2.1820900000000001</v>
      </c>
      <c r="P27" s="1">
        <v>-0.58148900000000003</v>
      </c>
      <c r="Q27" s="1">
        <v>0.74225200000000002</v>
      </c>
      <c r="R27" s="1">
        <v>-2.4314499999999999</v>
      </c>
      <c r="S27" s="1">
        <v>1.9409599999999999E-2</v>
      </c>
      <c r="T27" s="1">
        <v>-6.2187199999999998E-2</v>
      </c>
      <c r="U27" s="1">
        <v>-2.79826</v>
      </c>
      <c r="V27" s="1" t="s">
        <v>23</v>
      </c>
      <c r="W27" s="1">
        <f>ABS(IK_diagnostics_positions__2[[#This Row],[Column1]]-A26)</f>
        <v>7.3811299999999996E-2</v>
      </c>
      <c r="X27" s="1">
        <f>ABS(IK_diagnostics_positions__2[[#This Row],[Column2]]-B26)</f>
        <v>0.41210799999999997</v>
      </c>
      <c r="Y27" s="1">
        <f>ABS(IK_diagnostics_positions__2[[#This Row],[Column3]]-C26)</f>
        <v>8.939700000000006E-2</v>
      </c>
      <c r="Z27" s="1">
        <f>ABS(IK_diagnostics_positions__2[[#This Row],[Column4]]-D26)</f>
        <v>5.8804999999999996E-2</v>
      </c>
      <c r="AA27" s="1">
        <f>ABS(IK_diagnostics_positions__2[[#This Row],[Column5]]-E26)</f>
        <v>0.48456417000000002</v>
      </c>
      <c r="AB27" s="1">
        <f>ABS(IK_diagnostics_positions__2[[#This Row],[Column6]]-F26)</f>
        <v>8.2499999999998685E-3</v>
      </c>
      <c r="AC27" s="1">
        <f>ABS(IK_diagnostics_positions__2[[#This Row],[Column7]]-G26)</f>
        <v>0.55329400000000006</v>
      </c>
      <c r="AD27" s="1">
        <f>ABS(IK_diagnostics_positions__2[[#This Row],[Column8]]-H26)</f>
        <v>0.49973199999999984</v>
      </c>
      <c r="AE27" s="1">
        <f>ABS(IK_diagnostics_positions__2[[#This Row],[Column9]]-I26)</f>
        <v>0.63864999999999994</v>
      </c>
      <c r="AF27" s="1">
        <f>ABS(IK_diagnostics_positions__2[[#This Row],[Column10]]-J26)</f>
        <v>1.1394783E-2</v>
      </c>
      <c r="AG27" s="1">
        <f>ABS(IK_diagnostics_positions__2[[#This Row],[Column11]]-K26)</f>
        <v>0.56719800000000009</v>
      </c>
      <c r="AH27" s="1">
        <f>ABS(IK_diagnostics_positions__2[[#This Row],[Column12]]-L26)</f>
        <v>3.2499999999999973E-2</v>
      </c>
      <c r="AI27" s="1">
        <f>ABS(IK_diagnostics_positions__2[[#This Row],[Column13]]-M26)</f>
        <v>0.26737299999999997</v>
      </c>
      <c r="AJ27" s="1">
        <f>ABS(IK_diagnostics_positions__2[[#This Row],[Column14]]-N26)</f>
        <v>1.9598000000000004E-2</v>
      </c>
      <c r="AK27" s="1">
        <f>ABS(IK_diagnostics_positions__2[[#This Row],[Column15]]-O26)</f>
        <v>0.31458999999999993</v>
      </c>
      <c r="AL27" s="1">
        <f>ABS(IK_diagnostics_positions__2[[#This Row],[Column16]]-P26)</f>
        <v>0.163443</v>
      </c>
      <c r="AM27" s="1">
        <f>ABS(IK_diagnostics_positions__2[[#This Row],[Column17]]-Q26)</f>
        <v>0.25659199999999993</v>
      </c>
      <c r="AN27" s="1">
        <f>ABS(IK_diagnostics_positions__2[[#This Row],[Column18]]-R26)</f>
        <v>6.1780000000000168E-2</v>
      </c>
      <c r="AO27" s="1">
        <f>ABS(IK_diagnostics_positions__2[[#This Row],[Column19]]-S26)</f>
        <v>1.8278280000000001E-2</v>
      </c>
      <c r="AP27" s="1">
        <f>ABS(IK_diagnostics_positions__2[[#This Row],[Column20]]-T26)</f>
        <v>6.2085753E-2</v>
      </c>
      <c r="AQ27" s="1">
        <f>ABS(IK_diagnostics_positions__2[[#This Row],[Column21]]-U26)</f>
        <v>0.29305000000000003</v>
      </c>
      <c r="AU27" s="8">
        <f>IK_diagnostics_frames__3[[#This Row],[Column1]]+AU26</f>
        <v>97</v>
      </c>
      <c r="AV27">
        <f ca="1">AVERAGE(INDIRECT(ADDRESS($AU26+2, AV$1)):INDIRECT(ADDRESS($AU27+1, AV$1)))</f>
        <v>0.37643850000000001</v>
      </c>
      <c r="AW27">
        <f ca="1">AVERAGE(INDIRECT(ADDRESS($AU26+2, AW$1)):INDIRECT(ADDRESS($AU27+1, AW$1)))</f>
        <v>0.37213949499999999</v>
      </c>
      <c r="AX27">
        <f ca="1">AVERAGE(INDIRECT(ADDRESS($AU26+2, AX$1)):INDIRECT(ADDRESS($AU27+1, AX$1)))</f>
        <v>6.3022500000000037E-2</v>
      </c>
      <c r="AY27">
        <f ca="1">AVERAGE(INDIRECT(ADDRESS($AU26+2, AY$1)):INDIRECT(ADDRESS($AU27+1, AY$1)))</f>
        <v>0.727294</v>
      </c>
      <c r="AZ27">
        <f ca="1">AVERAGE(INDIRECT(ADDRESS($AU26+2, AZ$1)):INDIRECT(ADDRESS($AU27+1, AZ$1)))</f>
        <v>0.54392004999999999</v>
      </c>
      <c r="BA27">
        <f ca="1">AVERAGE(INDIRECT(ADDRESS($AU26+2, BA$1)):INDIRECT(ADDRESS($AU27+1, BA$1)))</f>
        <v>0.41416500000000001</v>
      </c>
      <c r="BB27">
        <f ca="1">AVERAGE(INDIRECT(ADDRESS($AU26+2, BB$1)):INDIRECT(ADDRESS($AU27+1, BB$1)))</f>
        <v>0.15994849999999994</v>
      </c>
      <c r="BC27">
        <f ca="1">AVERAGE(INDIRECT(ADDRESS($AU26+2, BC$1)):INDIRECT(ADDRESS($AU27+1, BC$1)))</f>
        <v>0.86470150000000012</v>
      </c>
      <c r="BD27">
        <f ca="1">AVERAGE(INDIRECT(ADDRESS($AU26+2, BD$1)):INDIRECT(ADDRESS($AU27+1, BD$1)))</f>
        <v>0.26807999999999998</v>
      </c>
      <c r="BE27">
        <f ca="1">AVERAGE(INDIRECT(ADDRESS($AU26+2, BE$1)):INDIRECT(ADDRESS($AU27+1, BE$1)))</f>
        <v>0.15881411999999998</v>
      </c>
      <c r="BF27">
        <f ca="1">AVERAGE(INDIRECT(ADDRESS($AU26+2, BF$1)):INDIRECT(ADDRESS($AU27+1, BF$1)))</f>
        <v>0.15508049999999995</v>
      </c>
      <c r="BG27">
        <f ca="1">AVERAGE(INDIRECT(ADDRESS($AU26+2, BG$1)):INDIRECT(ADDRESS($AU27+1, BG$1)))</f>
        <v>0.10548000000000002</v>
      </c>
      <c r="BH27">
        <f ca="1">AVERAGE(INDIRECT(ADDRESS($AU26+2, BH$1)):INDIRECT(ADDRESS($AU27+1, BH$1)))</f>
        <v>0.19010549999999998</v>
      </c>
      <c r="BI27">
        <f ca="1">AVERAGE(INDIRECT(ADDRESS($AU26+2, BI$1)):INDIRECT(ADDRESS($AU27+1, BI$1)))</f>
        <v>0.2744680000000001</v>
      </c>
      <c r="BJ27">
        <f ca="1">AVERAGE(INDIRECT(ADDRESS($AU26+2, BJ$1)):INDIRECT(ADDRESS($AU27+1, BJ$1)))</f>
        <v>0.10211000000000015</v>
      </c>
      <c r="BK27">
        <f ca="1">AVERAGE(INDIRECT(ADDRESS($AU26+2, BK$1)):INDIRECT(ADDRESS($AU27+1, BK$1)))</f>
        <v>6.0692500000000038E-2</v>
      </c>
      <c r="BL27">
        <f ca="1">AVERAGE(INDIRECT(ADDRESS($AU26+2, BL$1)):INDIRECT(ADDRESS($AU27+1, BL$1)))</f>
        <v>0.18139999999999995</v>
      </c>
      <c r="BM27">
        <f ca="1">AVERAGE(INDIRECT(ADDRESS($AU26+2, BM$1)):INDIRECT(ADDRESS($AU27+1, BM$1)))</f>
        <v>0.18937000000000004</v>
      </c>
      <c r="BN27">
        <f ca="1">AVERAGE(INDIRECT(ADDRESS($AU26+2, BN$1)):INDIRECT(ADDRESS($AU27+1, BN$1)))</f>
        <v>8.1138799999999997E-2</v>
      </c>
      <c r="BO27">
        <f ca="1">AVERAGE(INDIRECT(ADDRESS($AU26+2, BO$1)):INDIRECT(ADDRESS($AU27+1, BO$1)))</f>
        <v>0.29471755899999996</v>
      </c>
      <c r="BP27">
        <f ca="1">AVERAGE(INDIRECT(ADDRESS($AU26+2, BP$1)):INDIRECT(ADDRESS($AU27+1, BP$1)))</f>
        <v>0.13081500000000013</v>
      </c>
    </row>
    <row r="28" spans="1:68" x14ac:dyDescent="0.25">
      <c r="A28" s="1">
        <v>0.15776899999999999</v>
      </c>
      <c r="B28" s="1">
        <v>0.21801100000000001</v>
      </c>
      <c r="C28" s="1">
        <v>-0.96311000000000002</v>
      </c>
      <c r="D28" s="1">
        <v>-0.69901400000000002</v>
      </c>
      <c r="E28" s="1">
        <v>0.73368699999999998</v>
      </c>
      <c r="F28" s="1">
        <v>-0.964453</v>
      </c>
      <c r="G28" s="1">
        <v>-0.14527799999999999</v>
      </c>
      <c r="H28" s="1">
        <v>1.4855499999999999</v>
      </c>
      <c r="I28" s="1">
        <v>-1.3223400000000001</v>
      </c>
      <c r="J28" s="1">
        <v>4.6434400000000001E-2</v>
      </c>
      <c r="K28" s="1">
        <v>0.66182200000000002</v>
      </c>
      <c r="L28" s="1">
        <v>-1.8559399999999999</v>
      </c>
      <c r="M28" s="1">
        <v>0.74190299999999998</v>
      </c>
      <c r="N28" s="1">
        <v>1.01444</v>
      </c>
      <c r="O28" s="1">
        <v>-2.4820199999999999</v>
      </c>
      <c r="P28" s="1">
        <v>-0.70355199999999996</v>
      </c>
      <c r="Q28" s="1">
        <v>0.98276799999999997</v>
      </c>
      <c r="R28" s="1">
        <v>-2.43431</v>
      </c>
      <c r="S28" s="1">
        <v>-1.7245900000000002E-2</v>
      </c>
      <c r="T28" s="1">
        <v>-3.4089099999999997E-2</v>
      </c>
      <c r="U28" s="1">
        <v>-2.57124</v>
      </c>
      <c r="V28" s="1" t="s">
        <v>23</v>
      </c>
      <c r="W28" s="1">
        <f>ABS(IK_diagnostics_positions__2[[#This Row],[Column1]]-A27)</f>
        <v>0.1268522</v>
      </c>
      <c r="X28" s="1">
        <f>ABS(IK_diagnostics_positions__2[[#This Row],[Column2]]-B27)</f>
        <v>0.21801100000000001</v>
      </c>
      <c r="Y28" s="1">
        <f>ABS(IK_diagnostics_positions__2[[#This Row],[Column3]]-C27)</f>
        <v>3.6412E-2</v>
      </c>
      <c r="Z28" s="1">
        <f>ABS(IK_diagnostics_positions__2[[#This Row],[Column4]]-D27)</f>
        <v>0.267401</v>
      </c>
      <c r="AA28" s="1">
        <f>ABS(IK_diagnostics_positions__2[[#This Row],[Column5]]-E27)</f>
        <v>0.72894017</v>
      </c>
      <c r="AB28" s="1">
        <f>ABS(IK_diagnostics_positions__2[[#This Row],[Column6]]-F27)</f>
        <v>0.10791700000000004</v>
      </c>
      <c r="AC28" s="1">
        <f>ABS(IK_diagnostics_positions__2[[#This Row],[Column7]]-G27)</f>
        <v>0.160353</v>
      </c>
      <c r="AD28" s="1">
        <f>ABS(IK_diagnostics_positions__2[[#This Row],[Column8]]-H27)</f>
        <v>0.73028199999999988</v>
      </c>
      <c r="AE28" s="1">
        <f>ABS(IK_diagnostics_positions__2[[#This Row],[Column9]]-I27)</f>
        <v>0.25902000000000003</v>
      </c>
      <c r="AF28" s="1">
        <f>ABS(IK_diagnostics_positions__2[[#This Row],[Column10]]-J27)</f>
        <v>3.54854E-2</v>
      </c>
      <c r="AG28" s="1">
        <f>ABS(IK_diagnostics_positions__2[[#This Row],[Column11]]-K27)</f>
        <v>0.45981900000000003</v>
      </c>
      <c r="AH28" s="1">
        <f>ABS(IK_diagnostics_positions__2[[#This Row],[Column12]]-L27)</f>
        <v>2.2109999999999852E-2</v>
      </c>
      <c r="AI28" s="1">
        <f>ABS(IK_diagnostics_positions__2[[#This Row],[Column13]]-M27)</f>
        <v>0.26768899999999995</v>
      </c>
      <c r="AJ28" s="1">
        <f>ABS(IK_diagnostics_positions__2[[#This Row],[Column14]]-N27)</f>
        <v>2.4800000000000377E-3</v>
      </c>
      <c r="AK28" s="1">
        <f>ABS(IK_diagnostics_positions__2[[#This Row],[Column15]]-O27)</f>
        <v>0.29992999999999981</v>
      </c>
      <c r="AL28" s="1">
        <f>ABS(IK_diagnostics_positions__2[[#This Row],[Column16]]-P27)</f>
        <v>0.12206299999999992</v>
      </c>
      <c r="AM28" s="1">
        <f>ABS(IK_diagnostics_positions__2[[#This Row],[Column17]]-Q27)</f>
        <v>0.24051599999999995</v>
      </c>
      <c r="AN28" s="1">
        <f>ABS(IK_diagnostics_positions__2[[#This Row],[Column18]]-R27)</f>
        <v>2.8600000000000847E-3</v>
      </c>
      <c r="AO28" s="1">
        <f>ABS(IK_diagnostics_positions__2[[#This Row],[Column19]]-S27)</f>
        <v>3.6655500000000001E-2</v>
      </c>
      <c r="AP28" s="1">
        <f>ABS(IK_diagnostics_positions__2[[#This Row],[Column20]]-T27)</f>
        <v>2.8098100000000001E-2</v>
      </c>
      <c r="AQ28" s="1">
        <f>ABS(IK_diagnostics_positions__2[[#This Row],[Column21]]-U27)</f>
        <v>0.22702</v>
      </c>
      <c r="AU28" s="7">
        <f>IK_diagnostics_frames__3[[#This Row],[Column1]]+AU27</f>
        <v>100</v>
      </c>
      <c r="AV28">
        <f ca="1">AVERAGE(INDIRECT(ADDRESS($AU27+2, AV$1)):INDIRECT(ADDRESS($AU28+1, AV$1)))</f>
        <v>0.22713233333333335</v>
      </c>
      <c r="AW28">
        <f ca="1">AVERAGE(INDIRECT(ADDRESS($AU27+2, AW$1)):INDIRECT(ADDRESS($AU28+1, AW$1)))</f>
        <v>5.3826900000000004E-2</v>
      </c>
      <c r="AX28">
        <f ca="1">AVERAGE(INDIRECT(ADDRESS($AU27+2, AX$1)):INDIRECT(ADDRESS($AU28+1, AX$1)))</f>
        <v>0.11155533333333327</v>
      </c>
      <c r="AY28">
        <f ca="1">AVERAGE(INDIRECT(ADDRESS($AU27+2, AY$1)):INDIRECT(ADDRESS($AU28+1, AY$1)))</f>
        <v>0.50538533333333335</v>
      </c>
      <c r="AZ28">
        <f ca="1">AVERAGE(INDIRECT(ADDRESS($AU27+2, AZ$1)):INDIRECT(ADDRESS($AU28+1, AZ$1)))</f>
        <v>7.8161980666666672E-2</v>
      </c>
      <c r="BA28">
        <f ca="1">AVERAGE(INDIRECT(ADDRESS($AU27+2, BA$1)):INDIRECT(ADDRESS($AU28+1, BA$1)))</f>
        <v>0.19849000000000006</v>
      </c>
      <c r="BB28">
        <f ca="1">AVERAGE(INDIRECT(ADDRESS($AU27+2, BB$1)):INDIRECT(ADDRESS($AU28+1, BB$1)))</f>
        <v>0.12531233333333333</v>
      </c>
      <c r="BC28">
        <f ca="1">AVERAGE(INDIRECT(ADDRESS($AU27+2, BC$1)):INDIRECT(ADDRESS($AU28+1, BC$1)))</f>
        <v>0.39322401400000001</v>
      </c>
      <c r="BD28">
        <f ca="1">AVERAGE(INDIRECT(ADDRESS($AU27+2, BD$1)):INDIRECT(ADDRESS($AU28+1, BD$1)))</f>
        <v>0.28404000000000007</v>
      </c>
      <c r="BE28">
        <f ca="1">AVERAGE(INDIRECT(ADDRESS($AU27+2, BE$1)):INDIRECT(ADDRESS($AU28+1, BE$1)))</f>
        <v>0.20567446666666667</v>
      </c>
      <c r="BF28">
        <f ca="1">AVERAGE(INDIRECT(ADDRESS($AU27+2, BF$1)):INDIRECT(ADDRESS($AU28+1, BF$1)))</f>
        <v>0.20607433333333328</v>
      </c>
      <c r="BG28">
        <f ca="1">AVERAGE(INDIRECT(ADDRESS($AU27+2, BG$1)):INDIRECT(ADDRESS($AU28+1, BG$1)))</f>
        <v>0.11543333333333335</v>
      </c>
      <c r="BH28">
        <f ca="1">AVERAGE(INDIRECT(ADDRESS($AU27+2, BH$1)):INDIRECT(ADDRESS($AU28+1, BH$1)))</f>
        <v>0.23750666666666662</v>
      </c>
      <c r="BI28">
        <f ca="1">AVERAGE(INDIRECT(ADDRESS($AU27+2, BI$1)):INDIRECT(ADDRESS($AU28+1, BI$1)))</f>
        <v>0.41703033333333339</v>
      </c>
      <c r="BJ28">
        <f ca="1">AVERAGE(INDIRECT(ADDRESS($AU27+2, BJ$1)):INDIRECT(ADDRESS($AU28+1, BJ$1)))</f>
        <v>0.15118333333333331</v>
      </c>
      <c r="BK28">
        <f ca="1">AVERAGE(INDIRECT(ADDRESS($AU27+2, BK$1)):INDIRECT(ADDRESS($AU28+1, BK$1)))</f>
        <v>0.22243299999999999</v>
      </c>
      <c r="BL28">
        <f ca="1">AVERAGE(INDIRECT(ADDRESS($AU27+2, BL$1)):INDIRECT(ADDRESS($AU28+1, BL$1)))</f>
        <v>8.021266666666664E-2</v>
      </c>
      <c r="BM28">
        <f ca="1">AVERAGE(INDIRECT(ADDRESS($AU27+2, BM$1)):INDIRECT(ADDRESS($AU28+1, BM$1)))</f>
        <v>0.16166999999999998</v>
      </c>
      <c r="BN28">
        <f ca="1">AVERAGE(INDIRECT(ADDRESS($AU27+2, BN$1)):INDIRECT(ADDRESS($AU28+1, BN$1)))</f>
        <v>0.18098539999999999</v>
      </c>
      <c r="BO28">
        <f ca="1">AVERAGE(INDIRECT(ADDRESS($AU27+2, BO$1)):INDIRECT(ADDRESS($AU28+1, BO$1)))</f>
        <v>0.36033883999999999</v>
      </c>
      <c r="BP28">
        <f ca="1">AVERAGE(INDIRECT(ADDRESS($AU27+2, BP$1)):INDIRECT(ADDRESS($AU28+1, BP$1)))</f>
        <v>0.15836000000000006</v>
      </c>
    </row>
    <row r="29" spans="1:68" x14ac:dyDescent="0.25">
      <c r="A29" s="1">
        <v>0.148093</v>
      </c>
      <c r="B29" s="1">
        <v>0.23979200000000001</v>
      </c>
      <c r="C29" s="1">
        <v>-0.95946299999999995</v>
      </c>
      <c r="D29" s="1">
        <v>-0.64210900000000004</v>
      </c>
      <c r="E29" s="1">
        <v>0.85085599999999995</v>
      </c>
      <c r="F29" s="1">
        <v>-0.91275899999999999</v>
      </c>
      <c r="G29" s="1">
        <v>-6.66133E-2</v>
      </c>
      <c r="H29" s="1">
        <v>1.57809</v>
      </c>
      <c r="I29" s="1">
        <v>-1.2868299999999999</v>
      </c>
      <c r="J29" s="1">
        <v>1.14404E-2</v>
      </c>
      <c r="K29" s="1">
        <v>0.76639500000000005</v>
      </c>
      <c r="L29" s="1">
        <v>-1.8656699999999999</v>
      </c>
      <c r="M29" s="1">
        <v>0.74621000000000004</v>
      </c>
      <c r="N29" s="1">
        <v>0.99668400000000001</v>
      </c>
      <c r="O29" s="1">
        <v>-2.5036999999999998</v>
      </c>
      <c r="P29" s="1">
        <v>-0.74206300000000003</v>
      </c>
      <c r="Q29" s="1">
        <v>0.99437699999999996</v>
      </c>
      <c r="R29" s="1">
        <v>-2.4823200000000001</v>
      </c>
      <c r="S29" s="1">
        <v>1.0319000000000001E-4</v>
      </c>
      <c r="T29" s="1">
        <v>-2.48855E-3</v>
      </c>
      <c r="U29" s="1">
        <v>-2.5049600000000001</v>
      </c>
      <c r="V29" s="1" t="s">
        <v>23</v>
      </c>
      <c r="W29" s="1">
        <f>ABS(IK_diagnostics_positions__2[[#This Row],[Column1]]-A28)</f>
        <v>9.6759999999999902E-3</v>
      </c>
      <c r="X29" s="1">
        <f>ABS(IK_diagnostics_positions__2[[#This Row],[Column2]]-B28)</f>
        <v>2.1780999999999995E-2</v>
      </c>
      <c r="Y29" s="1">
        <f>ABS(IK_diagnostics_positions__2[[#This Row],[Column3]]-C28)</f>
        <v>3.6470000000000669E-3</v>
      </c>
      <c r="Z29" s="1">
        <f>ABS(IK_diagnostics_positions__2[[#This Row],[Column4]]-D28)</f>
        <v>5.6904999999999983E-2</v>
      </c>
      <c r="AA29" s="1">
        <f>ABS(IK_diagnostics_positions__2[[#This Row],[Column5]]-E28)</f>
        <v>0.11716899999999997</v>
      </c>
      <c r="AB29" s="1">
        <f>ABS(IK_diagnostics_positions__2[[#This Row],[Column6]]-F28)</f>
        <v>5.1694000000000018E-2</v>
      </c>
      <c r="AC29" s="1">
        <f>ABS(IK_diagnostics_positions__2[[#This Row],[Column7]]-G28)</f>
        <v>7.866469999999999E-2</v>
      </c>
      <c r="AD29" s="1">
        <f>ABS(IK_diagnostics_positions__2[[#This Row],[Column8]]-H28)</f>
        <v>9.2540000000000067E-2</v>
      </c>
      <c r="AE29" s="1">
        <f>ABS(IK_diagnostics_positions__2[[#This Row],[Column9]]-I28)</f>
        <v>3.5510000000000153E-2</v>
      </c>
      <c r="AF29" s="1">
        <f>ABS(IK_diagnostics_positions__2[[#This Row],[Column10]]-J28)</f>
        <v>3.4993999999999997E-2</v>
      </c>
      <c r="AG29" s="1">
        <f>ABS(IK_diagnostics_positions__2[[#This Row],[Column11]]-K28)</f>
        <v>0.10457300000000003</v>
      </c>
      <c r="AH29" s="1">
        <f>ABS(IK_diagnostics_positions__2[[#This Row],[Column12]]-L28)</f>
        <v>9.7300000000000164E-3</v>
      </c>
      <c r="AI29" s="1">
        <f>ABS(IK_diagnostics_positions__2[[#This Row],[Column13]]-M28)</f>
        <v>4.3070000000000608E-3</v>
      </c>
      <c r="AJ29" s="1">
        <f>ABS(IK_diagnostics_positions__2[[#This Row],[Column14]]-N28)</f>
        <v>1.7755999999999994E-2</v>
      </c>
      <c r="AK29" s="1">
        <f>ABS(IK_diagnostics_positions__2[[#This Row],[Column15]]-O28)</f>
        <v>2.1679999999999922E-2</v>
      </c>
      <c r="AL29" s="1">
        <f>ABS(IK_diagnostics_positions__2[[#This Row],[Column16]]-P28)</f>
        <v>3.8511000000000073E-2</v>
      </c>
      <c r="AM29" s="1">
        <f>ABS(IK_diagnostics_positions__2[[#This Row],[Column17]]-Q28)</f>
        <v>1.160899999999998E-2</v>
      </c>
      <c r="AN29" s="1">
        <f>ABS(IK_diagnostics_positions__2[[#This Row],[Column18]]-R28)</f>
        <v>4.8010000000000108E-2</v>
      </c>
      <c r="AO29" s="1">
        <f>ABS(IK_diagnostics_positions__2[[#This Row],[Column19]]-S28)</f>
        <v>1.7349090000000001E-2</v>
      </c>
      <c r="AP29" s="1">
        <f>ABS(IK_diagnostics_positions__2[[#This Row],[Column20]]-T28)</f>
        <v>3.1600549999999998E-2</v>
      </c>
      <c r="AQ29" s="1">
        <f>ABS(IK_diagnostics_positions__2[[#This Row],[Column21]]-U28)</f>
        <v>6.6279999999999895E-2</v>
      </c>
      <c r="AU29" s="8">
        <f>IK_diagnostics_frames__3[[#This Row],[Column1]]+AU28</f>
        <v>103</v>
      </c>
      <c r="AV29">
        <f ca="1">AVERAGE(INDIRECT(ADDRESS($AU28+2, AV$1)):INDIRECT(ADDRESS($AU29+1, AV$1)))</f>
        <v>1.7449333333333327E-2</v>
      </c>
      <c r="AW29">
        <f ca="1">AVERAGE(INDIRECT(ADDRESS($AU28+2, AW$1)):INDIRECT(ADDRESS($AU29+1, AW$1)))</f>
        <v>8.6324500000000012E-2</v>
      </c>
      <c r="AX29">
        <f ca="1">AVERAGE(INDIRECT(ADDRESS($AU28+2, AX$1)):INDIRECT(ADDRESS($AU29+1, AX$1)))</f>
        <v>9.3580000000000139E-3</v>
      </c>
      <c r="AY29">
        <f ca="1">AVERAGE(INDIRECT(ADDRESS($AU28+2, AY$1)):INDIRECT(ADDRESS($AU29+1, AY$1)))</f>
        <v>1.079666666666664E-2</v>
      </c>
      <c r="AZ29">
        <f ca="1">AVERAGE(INDIRECT(ADDRESS($AU28+2, AZ$1)):INDIRECT(ADDRESS($AU29+1, AZ$1)))</f>
        <v>0.10499045666666666</v>
      </c>
      <c r="BA29">
        <f ca="1">AVERAGE(INDIRECT(ADDRESS($AU28+2, BA$1)):INDIRECT(ADDRESS($AU29+1, BA$1)))</f>
        <v>9.92373333333334E-2</v>
      </c>
      <c r="BB29">
        <f ca="1">AVERAGE(INDIRECT(ADDRESS($AU28+2, BB$1)):INDIRECT(ADDRESS($AU29+1, BB$1)))</f>
        <v>0.12531733333333336</v>
      </c>
      <c r="BC29">
        <f ca="1">AVERAGE(INDIRECT(ADDRESS($AU28+2, BC$1)):INDIRECT(ADDRESS($AU29+1, BC$1)))</f>
        <v>0.19027566666666662</v>
      </c>
      <c r="BD29">
        <f ca="1">AVERAGE(INDIRECT(ADDRESS($AU28+2, BD$1)):INDIRECT(ADDRESS($AU29+1, BD$1)))</f>
        <v>0.12578999999999993</v>
      </c>
      <c r="BE29">
        <f ca="1">AVERAGE(INDIRECT(ADDRESS($AU28+2, BE$1)):INDIRECT(ADDRESS($AU29+1, BE$1)))</f>
        <v>2.7883066666666664E-2</v>
      </c>
      <c r="BF29">
        <f ca="1">AVERAGE(INDIRECT(ADDRESS($AU28+2, BF$1)):INDIRECT(ADDRESS($AU29+1, BF$1)))</f>
        <v>7.5061333333333355E-2</v>
      </c>
      <c r="BG29">
        <f ca="1">AVERAGE(INDIRECT(ADDRESS($AU28+2, BG$1)):INDIRECT(ADDRESS($AU29+1, BG$1)))</f>
        <v>0.10052000000000001</v>
      </c>
      <c r="BH29">
        <f ca="1">AVERAGE(INDIRECT(ADDRESS($AU28+2, BH$1)):INDIRECT(ADDRESS($AU29+1, BH$1)))</f>
        <v>1.299833333333337E-2</v>
      </c>
      <c r="BI29">
        <f ca="1">AVERAGE(INDIRECT(ADDRESS($AU28+2, BI$1)):INDIRECT(ADDRESS($AU29+1, BI$1)))</f>
        <v>0.17776</v>
      </c>
      <c r="BJ29">
        <f ca="1">AVERAGE(INDIRECT(ADDRESS($AU28+2, BJ$1)):INDIRECT(ADDRESS($AU29+1, BJ$1)))</f>
        <v>8.0953333333333433E-2</v>
      </c>
      <c r="BK29">
        <f ca="1">AVERAGE(INDIRECT(ADDRESS($AU28+2, BK$1)):INDIRECT(ADDRESS($AU29+1, BK$1)))</f>
        <v>0.19468966666666665</v>
      </c>
      <c r="BL29">
        <f ca="1">AVERAGE(INDIRECT(ADDRESS($AU28+2, BL$1)):INDIRECT(ADDRESS($AU29+1, BL$1)))</f>
        <v>0.19047666666666671</v>
      </c>
      <c r="BM29">
        <f ca="1">AVERAGE(INDIRECT(ADDRESS($AU28+2, BM$1)):INDIRECT(ADDRESS($AU29+1, BM$1)))</f>
        <v>8.5719999999999949E-2</v>
      </c>
      <c r="BN29">
        <f ca="1">AVERAGE(INDIRECT(ADDRESS($AU28+2, BN$1)):INDIRECT(ADDRESS($AU29+1, BN$1)))</f>
        <v>0.24488730000000003</v>
      </c>
      <c r="BO29">
        <f ca="1">AVERAGE(INDIRECT(ADDRESS($AU28+2, BO$1)):INDIRECT(ADDRESS($AU29+1, BO$1)))</f>
        <v>0.45557123333333333</v>
      </c>
      <c r="BP29">
        <f ca="1">AVERAGE(INDIRECT(ADDRESS($AU28+2, BP$1)):INDIRECT(ADDRESS($AU29+1, BP$1)))</f>
        <v>9.7010000000000041E-2</v>
      </c>
    </row>
    <row r="30" spans="1:68" x14ac:dyDescent="0.25">
      <c r="A30" s="1">
        <v>0.13423599999999999</v>
      </c>
      <c r="B30" s="1">
        <v>0.26656200000000002</v>
      </c>
      <c r="C30" s="1">
        <v>-0.95442400000000005</v>
      </c>
      <c r="D30" s="1">
        <v>-0.65609499999999998</v>
      </c>
      <c r="E30" s="1">
        <v>0.87858800000000004</v>
      </c>
      <c r="F30" s="1">
        <v>-0.92610700000000001</v>
      </c>
      <c r="G30" s="1">
        <v>-7.9883499999999996E-2</v>
      </c>
      <c r="H30" s="1">
        <v>1.60094</v>
      </c>
      <c r="I30" s="1">
        <v>-1.3084499999999999</v>
      </c>
      <c r="J30" s="1">
        <v>2.19513E-3</v>
      </c>
      <c r="K30" s="1">
        <v>0.78095999999999999</v>
      </c>
      <c r="L30" s="1">
        <v>-1.87493</v>
      </c>
      <c r="M30" s="1">
        <v>0.75078999999999996</v>
      </c>
      <c r="N30" s="1">
        <v>1.00092</v>
      </c>
      <c r="O30" s="1">
        <v>-2.50041</v>
      </c>
      <c r="P30" s="1">
        <v>-0.74883900000000003</v>
      </c>
      <c r="Q30" s="1">
        <v>0.99892499999999995</v>
      </c>
      <c r="R30" s="1">
        <v>-2.4981800000000001</v>
      </c>
      <c r="S30" s="1">
        <v>-7.1894799999999996E-4</v>
      </c>
      <c r="T30" s="1">
        <v>5.32866E-4</v>
      </c>
      <c r="U30" s="1">
        <v>-2.5001699999999998</v>
      </c>
      <c r="V30" s="1" t="s">
        <v>23</v>
      </c>
      <c r="W30" s="1">
        <f>ABS(IK_diagnostics_positions__2[[#This Row],[Column1]]-A29)</f>
        <v>1.3857000000000008E-2</v>
      </c>
      <c r="X30" s="1">
        <f>ABS(IK_diagnostics_positions__2[[#This Row],[Column2]]-B29)</f>
        <v>2.6770000000000016E-2</v>
      </c>
      <c r="Y30" s="1">
        <f>ABS(IK_diagnostics_positions__2[[#This Row],[Column3]]-C29)</f>
        <v>5.0389999999999047E-3</v>
      </c>
      <c r="Z30" s="1">
        <f>ABS(IK_diagnostics_positions__2[[#This Row],[Column4]]-D29)</f>
        <v>1.3985999999999943E-2</v>
      </c>
      <c r="AA30" s="1">
        <f>ABS(IK_diagnostics_positions__2[[#This Row],[Column5]]-E29)</f>
        <v>2.773200000000009E-2</v>
      </c>
      <c r="AB30" s="1">
        <f>ABS(IK_diagnostics_positions__2[[#This Row],[Column6]]-F29)</f>
        <v>1.3348000000000027E-2</v>
      </c>
      <c r="AC30" s="1">
        <f>ABS(IK_diagnostics_positions__2[[#This Row],[Column7]]-G29)</f>
        <v>1.3270199999999996E-2</v>
      </c>
      <c r="AD30" s="1">
        <f>ABS(IK_diagnostics_positions__2[[#This Row],[Column8]]-H29)</f>
        <v>2.2850000000000037E-2</v>
      </c>
      <c r="AE30" s="1">
        <f>ABS(IK_diagnostics_positions__2[[#This Row],[Column9]]-I29)</f>
        <v>2.1619999999999973E-2</v>
      </c>
      <c r="AF30" s="1">
        <f>ABS(IK_diagnostics_positions__2[[#This Row],[Column10]]-J29)</f>
        <v>9.2452699999999999E-3</v>
      </c>
      <c r="AG30" s="1">
        <f>ABS(IK_diagnostics_positions__2[[#This Row],[Column11]]-K29)</f>
        <v>1.4564999999999939E-2</v>
      </c>
      <c r="AH30" s="1">
        <f>ABS(IK_diagnostics_positions__2[[#This Row],[Column12]]-L29)</f>
        <v>9.260000000000046E-3</v>
      </c>
      <c r="AI30" s="1">
        <f>ABS(IK_diagnostics_positions__2[[#This Row],[Column13]]-M29)</f>
        <v>4.5799999999999175E-3</v>
      </c>
      <c r="AJ30" s="1">
        <f>ABS(IK_diagnostics_positions__2[[#This Row],[Column14]]-N29)</f>
        <v>4.2360000000000175E-3</v>
      </c>
      <c r="AK30" s="1">
        <f>ABS(IK_diagnostics_positions__2[[#This Row],[Column15]]-O29)</f>
        <v>3.2899999999997931E-3</v>
      </c>
      <c r="AL30" s="1">
        <f>ABS(IK_diagnostics_positions__2[[#This Row],[Column16]]-P29)</f>
        <v>6.7760000000000042E-3</v>
      </c>
      <c r="AM30" s="1">
        <f>ABS(IK_diagnostics_positions__2[[#This Row],[Column17]]-Q29)</f>
        <v>4.5479999999999965E-3</v>
      </c>
      <c r="AN30" s="1">
        <f>ABS(IK_diagnostics_positions__2[[#This Row],[Column18]]-R29)</f>
        <v>1.5859999999999985E-2</v>
      </c>
      <c r="AO30" s="1">
        <f>ABS(IK_diagnostics_positions__2[[#This Row],[Column19]]-S29)</f>
        <v>8.2213799999999993E-4</v>
      </c>
      <c r="AP30" s="1">
        <f>ABS(IK_diagnostics_positions__2[[#This Row],[Column20]]-T29)</f>
        <v>3.0214159999999999E-3</v>
      </c>
      <c r="AQ30" s="1">
        <f>ABS(IK_diagnostics_positions__2[[#This Row],[Column21]]-U29)</f>
        <v>4.790000000000294E-3</v>
      </c>
      <c r="AU30" s="7">
        <f>IK_diagnostics_frames__3[[#This Row],[Column1]]+AU29</f>
        <v>106</v>
      </c>
      <c r="AV30">
        <f ca="1">AVERAGE(INDIRECT(ADDRESS($AU29+2, AV$1)):INDIRECT(ADDRESS($AU30+1, AV$1)))</f>
        <v>3.7625333333333323E-2</v>
      </c>
      <c r="AW30">
        <f ca="1">AVERAGE(INDIRECT(ADDRESS($AU29+2, AW$1)):INDIRECT(ADDRESS($AU30+1, AW$1)))</f>
        <v>1.8702766666666665E-2</v>
      </c>
      <c r="AX30">
        <f ca="1">AVERAGE(INDIRECT(ADDRESS($AU29+2, AX$1)):INDIRECT(ADDRESS($AU30+1, AX$1)))</f>
        <v>6.3249999999999878E-3</v>
      </c>
      <c r="AY30">
        <f ca="1">AVERAGE(INDIRECT(ADDRESS($AU29+2, AY$1)):INDIRECT(ADDRESS($AU30+1, AY$1)))</f>
        <v>3.982066666666665E-2</v>
      </c>
      <c r="AZ30">
        <f ca="1">AVERAGE(INDIRECT(ADDRESS($AU29+2, AZ$1)):INDIRECT(ADDRESS($AU30+1, AZ$1)))</f>
        <v>2.1547376666666663E-2</v>
      </c>
      <c r="BA30">
        <f ca="1">AVERAGE(INDIRECT(ADDRESS($AU29+2, BA$1)):INDIRECT(ADDRESS($AU30+1, BA$1)))</f>
        <v>7.9491999999999965E-2</v>
      </c>
      <c r="BB30">
        <f ca="1">AVERAGE(INDIRECT(ADDRESS($AU29+2, BB$1)):INDIRECT(ADDRESS($AU30+1, BB$1)))</f>
        <v>0.10818166666666666</v>
      </c>
      <c r="BC30">
        <f ca="1">AVERAGE(INDIRECT(ADDRESS($AU29+2, BC$1)):INDIRECT(ADDRESS($AU30+1, BC$1)))</f>
        <v>0.106599</v>
      </c>
      <c r="BD30">
        <f ca="1">AVERAGE(INDIRECT(ADDRESS($AU29+2, BD$1)):INDIRECT(ADDRESS($AU30+1, BD$1)))</f>
        <v>0.22999</v>
      </c>
      <c r="BE30">
        <f ca="1">AVERAGE(INDIRECT(ADDRESS($AU29+2, BE$1)):INDIRECT(ADDRESS($AU30+1, BE$1)))</f>
        <v>2.7904986666666663E-2</v>
      </c>
      <c r="BF30">
        <f ca="1">AVERAGE(INDIRECT(ADDRESS($AU29+2, BF$1)):INDIRECT(ADDRESS($AU30+1, BF$1)))</f>
        <v>6.6175333333333364E-2</v>
      </c>
      <c r="BG30">
        <f ca="1">AVERAGE(INDIRECT(ADDRESS($AU29+2, BG$1)):INDIRECT(ADDRESS($AU30+1, BG$1)))</f>
        <v>0.10967666666666671</v>
      </c>
      <c r="BH30">
        <f ca="1">AVERAGE(INDIRECT(ADDRESS($AU29+2, BH$1)):INDIRECT(ADDRESS($AU30+1, BH$1)))</f>
        <v>0.12085266666666668</v>
      </c>
      <c r="BI30">
        <f ca="1">AVERAGE(INDIRECT(ADDRESS($AU29+2, BI$1)):INDIRECT(ADDRESS($AU30+1, BI$1)))</f>
        <v>0.31639066666666665</v>
      </c>
      <c r="BJ30">
        <f ca="1">AVERAGE(INDIRECT(ADDRESS($AU29+2, BJ$1)):INDIRECT(ADDRESS($AU30+1, BJ$1)))</f>
        <v>1.2396666666666611E-2</v>
      </c>
      <c r="BK30">
        <f ca="1">AVERAGE(INDIRECT(ADDRESS($AU29+2, BK$1)):INDIRECT(ADDRESS($AU30+1, BK$1)))</f>
        <v>3.3401333333333359E-2</v>
      </c>
      <c r="BL30">
        <f ca="1">AVERAGE(INDIRECT(ADDRESS($AU29+2, BL$1)):INDIRECT(ADDRESS($AU30+1, BL$1)))</f>
        <v>9.1159666666666708E-2</v>
      </c>
      <c r="BM30">
        <f ca="1">AVERAGE(INDIRECT(ADDRESS($AU29+2, BM$1)):INDIRECT(ADDRESS($AU30+1, BM$1)))</f>
        <v>5.5249999999999876E-2</v>
      </c>
      <c r="BN30">
        <f ca="1">AVERAGE(INDIRECT(ADDRESS($AU29+2, BN$1)):INDIRECT(ADDRESS($AU30+1, BN$1)))</f>
        <v>0.17283216533333334</v>
      </c>
      <c r="BO30">
        <f ca="1">AVERAGE(INDIRECT(ADDRESS($AU29+2, BO$1)):INDIRECT(ADDRESS($AU30+1, BO$1)))</f>
        <v>0.32844365333333331</v>
      </c>
      <c r="BP30">
        <f ca="1">AVERAGE(INDIRECT(ADDRESS($AU29+2, BP$1)):INDIRECT(ADDRESS($AU30+1, BP$1)))</f>
        <v>0.1162133333333335</v>
      </c>
    </row>
    <row r="31" spans="1:68" x14ac:dyDescent="0.25">
      <c r="A31" s="1">
        <v>-5.1901200000000001E-2</v>
      </c>
      <c r="B31" s="1" t="s">
        <v>22</v>
      </c>
      <c r="C31" s="1">
        <v>-0.99865199999999998</v>
      </c>
      <c r="D31" s="1">
        <v>-0.97075800000000001</v>
      </c>
      <c r="E31" s="1">
        <v>1.0296899999999999E-2</v>
      </c>
      <c r="F31" s="1">
        <v>-1.3931100000000001</v>
      </c>
      <c r="G31" s="1">
        <v>-1.0328999999999999</v>
      </c>
      <c r="H31" s="1">
        <v>0.97387000000000001</v>
      </c>
      <c r="I31" s="1">
        <v>-1.1329800000000001</v>
      </c>
      <c r="J31" s="1">
        <v>-0.205232</v>
      </c>
      <c r="K31" s="1">
        <v>0.63086900000000001</v>
      </c>
      <c r="L31" s="1">
        <v>-1.57718</v>
      </c>
      <c r="M31" s="1">
        <v>0.33303500000000003</v>
      </c>
      <c r="N31" s="1">
        <v>0.65256400000000003</v>
      </c>
      <c r="O31" s="1">
        <v>-2.4196800000000001</v>
      </c>
      <c r="P31" s="1">
        <v>-0.525756</v>
      </c>
      <c r="Q31" s="1">
        <v>0.89724199999999998</v>
      </c>
      <c r="R31" s="1">
        <v>-2.4862000000000002</v>
      </c>
      <c r="S31" s="1">
        <v>0.11397400000000001</v>
      </c>
      <c r="T31" s="1">
        <v>0.31415599999999999</v>
      </c>
      <c r="U31" s="1">
        <v>-2.47038</v>
      </c>
      <c r="V31" s="1" t="s">
        <v>23</v>
      </c>
      <c r="W31" s="1">
        <f>ABS(IK_diagnostics_positions__2[[#This Row],[Column1]]-A30)</f>
        <v>0.1861372</v>
      </c>
      <c r="X31" s="1">
        <f>ABS(IK_diagnostics_positions__2[[#This Row],[Column2]]-B30)</f>
        <v>0.26656200000000002</v>
      </c>
      <c r="Y31" s="1">
        <f>ABS(IK_diagnostics_positions__2[[#This Row],[Column3]]-C30)</f>
        <v>4.4227999999999934E-2</v>
      </c>
      <c r="Z31" s="1">
        <f>ABS(IK_diagnostics_positions__2[[#This Row],[Column4]]-D30)</f>
        <v>0.31466300000000003</v>
      </c>
      <c r="AA31" s="1">
        <f>ABS(IK_diagnostics_positions__2[[#This Row],[Column5]]-E30)</f>
        <v>0.86829109999999998</v>
      </c>
      <c r="AB31" s="1">
        <f>ABS(IK_diagnostics_positions__2[[#This Row],[Column6]]-F30)</f>
        <v>0.46700300000000006</v>
      </c>
      <c r="AC31" s="1">
        <f>ABS(IK_diagnostics_positions__2[[#This Row],[Column7]]-G30)</f>
        <v>0.95301649999999993</v>
      </c>
      <c r="AD31" s="1">
        <f>ABS(IK_diagnostics_positions__2[[#This Row],[Column8]]-H30)</f>
        <v>0.62707000000000002</v>
      </c>
      <c r="AE31" s="1">
        <f>ABS(IK_diagnostics_positions__2[[#This Row],[Column9]]-I30)</f>
        <v>0.17546999999999979</v>
      </c>
      <c r="AF31" s="1">
        <f>ABS(IK_diagnostics_positions__2[[#This Row],[Column10]]-J30)</f>
        <v>0.20742712999999999</v>
      </c>
      <c r="AG31" s="1">
        <f>ABS(IK_diagnostics_positions__2[[#This Row],[Column11]]-K30)</f>
        <v>0.15009099999999997</v>
      </c>
      <c r="AH31" s="1">
        <f>ABS(IK_diagnostics_positions__2[[#This Row],[Column12]]-L30)</f>
        <v>0.29774999999999996</v>
      </c>
      <c r="AI31" s="1">
        <f>ABS(IK_diagnostics_positions__2[[#This Row],[Column13]]-M30)</f>
        <v>0.41775499999999993</v>
      </c>
      <c r="AJ31" s="1">
        <f>ABS(IK_diagnostics_positions__2[[#This Row],[Column14]]-N30)</f>
        <v>0.348356</v>
      </c>
      <c r="AK31" s="1">
        <f>ABS(IK_diagnostics_positions__2[[#This Row],[Column15]]-O30)</f>
        <v>8.0729999999999968E-2</v>
      </c>
      <c r="AL31" s="1">
        <f>ABS(IK_diagnostics_positions__2[[#This Row],[Column16]]-P30)</f>
        <v>0.22308300000000003</v>
      </c>
      <c r="AM31" s="1">
        <f>ABS(IK_diagnostics_positions__2[[#This Row],[Column17]]-Q30)</f>
        <v>0.10168299999999997</v>
      </c>
      <c r="AN31" s="1">
        <f>ABS(IK_diagnostics_positions__2[[#This Row],[Column18]]-R30)</f>
        <v>1.197999999999988E-2</v>
      </c>
      <c r="AO31" s="1">
        <f>ABS(IK_diagnostics_positions__2[[#This Row],[Column19]]-S30)</f>
        <v>0.114692948</v>
      </c>
      <c r="AP31" s="1">
        <f>ABS(IK_diagnostics_positions__2[[#This Row],[Column20]]-T30)</f>
        <v>0.31362313399999997</v>
      </c>
      <c r="AQ31" s="1">
        <f>ABS(IK_diagnostics_positions__2[[#This Row],[Column21]]-U30)</f>
        <v>2.9789999999999761E-2</v>
      </c>
      <c r="AU31" s="8">
        <f>IK_diagnostics_frames__3[[#This Row],[Column1]]+AU30</f>
        <v>110</v>
      </c>
      <c r="AV31">
        <f ca="1">AVERAGE(INDIRECT(ADDRESS($AU30+2, AV$1)):INDIRECT(ADDRESS($AU31+1, AV$1)))</f>
        <v>5.0731449999999997E-2</v>
      </c>
      <c r="AW31">
        <f ca="1">AVERAGE(INDIRECT(ADDRESS($AU30+2, AW$1)):INDIRECT(ADDRESS($AU31+1, AW$1)))</f>
        <v>1.7112950000000002E-2</v>
      </c>
      <c r="AX31">
        <f ca="1">AVERAGE(INDIRECT(ADDRESS($AU30+2, AX$1)):INDIRECT(ADDRESS($AU31+1, AX$1)))</f>
        <v>4.8009999999999997E-3</v>
      </c>
      <c r="AY31">
        <f ca="1">AVERAGE(INDIRECT(ADDRESS($AU30+2, AY$1)):INDIRECT(ADDRESS($AU31+1, AY$1)))</f>
        <v>5.2848000000000034E-2</v>
      </c>
      <c r="AZ31">
        <f ca="1">AVERAGE(INDIRECT(ADDRESS($AU30+2, AZ$1)):INDIRECT(ADDRESS($AU31+1, AZ$1)))</f>
        <v>1.9537574999999998E-2</v>
      </c>
      <c r="BA31">
        <f ca="1">AVERAGE(INDIRECT(ADDRESS($AU30+2, BA$1)):INDIRECT(ADDRESS($AU31+1, BA$1)))</f>
        <v>0.10116550000000002</v>
      </c>
      <c r="BB31">
        <f ca="1">AVERAGE(INDIRECT(ADDRESS($AU30+2, BB$1)):INDIRECT(ADDRESS($AU31+1, BB$1)))</f>
        <v>5.4247500000000032E-2</v>
      </c>
      <c r="BC31">
        <f ca="1">AVERAGE(INDIRECT(ADDRESS($AU30+2, BC$1)):INDIRECT(ADDRESS($AU31+1, BC$1)))</f>
        <v>2.9357249999999974E-2</v>
      </c>
      <c r="BD31">
        <f ca="1">AVERAGE(INDIRECT(ADDRESS($AU30+2, BD$1)):INDIRECT(ADDRESS($AU31+1, BD$1)))</f>
        <v>5.4554999999999909E-2</v>
      </c>
      <c r="BE31">
        <f ca="1">AVERAGE(INDIRECT(ADDRESS($AU30+2, BE$1)):INDIRECT(ADDRESS($AU31+1, BE$1)))</f>
        <v>2.4787735000000002E-2</v>
      </c>
      <c r="BF31">
        <f ca="1">AVERAGE(INDIRECT(ADDRESS($AU30+2, BF$1)):INDIRECT(ADDRESS($AU31+1, BF$1)))</f>
        <v>5.4052000000000017E-2</v>
      </c>
      <c r="BG31">
        <f ca="1">AVERAGE(INDIRECT(ADDRESS($AU30+2, BG$1)):INDIRECT(ADDRESS($AU31+1, BG$1)))</f>
        <v>6.7282500000000078E-2</v>
      </c>
      <c r="BH31">
        <f ca="1">AVERAGE(INDIRECT(ADDRESS($AU30+2, BH$1)):INDIRECT(ADDRESS($AU31+1, BH$1)))</f>
        <v>5.0033499999999953E-2</v>
      </c>
      <c r="BI31">
        <f ca="1">AVERAGE(INDIRECT(ADDRESS($AU30+2, BI$1)):INDIRECT(ADDRESS($AU31+1, BI$1)))</f>
        <v>9.3828250000000002E-2</v>
      </c>
      <c r="BJ31">
        <f ca="1">AVERAGE(INDIRECT(ADDRESS($AU30+2, BJ$1)):INDIRECT(ADDRESS($AU31+1, BJ$1)))</f>
        <v>3.001750000000003E-2</v>
      </c>
      <c r="BK31">
        <f ca="1">AVERAGE(INDIRECT(ADDRESS($AU30+2, BK$1)):INDIRECT(ADDRESS($AU31+1, BK$1)))</f>
        <v>2.7778500000000039E-2</v>
      </c>
      <c r="BL31">
        <f ca="1">AVERAGE(INDIRECT(ADDRESS($AU30+2, BL$1)):INDIRECT(ADDRESS($AU31+1, BL$1)))</f>
        <v>0.12827975</v>
      </c>
      <c r="BM31">
        <f ca="1">AVERAGE(INDIRECT(ADDRESS($AU30+2, BM$1)):INDIRECT(ADDRESS($AU31+1, BM$1)))</f>
        <v>2.4514999999999953E-2</v>
      </c>
      <c r="BN31">
        <f ca="1">AVERAGE(INDIRECT(ADDRESS($AU30+2, BN$1)):INDIRECT(ADDRESS($AU31+1, BN$1)))</f>
        <v>4.8694122499999992E-2</v>
      </c>
      <c r="BO31">
        <f ca="1">AVERAGE(INDIRECT(ADDRESS($AU30+2, BO$1)):INDIRECT(ADDRESS($AU31+1, BO$1)))</f>
        <v>0.12943765399999999</v>
      </c>
      <c r="BP31">
        <f ca="1">AVERAGE(INDIRECT(ADDRESS($AU30+2, BP$1)):INDIRECT(ADDRESS($AU31+1, BP$1)))</f>
        <v>4.130250000000002E-2</v>
      </c>
    </row>
    <row r="32" spans="1:68" x14ac:dyDescent="0.25">
      <c r="A32" s="1">
        <v>4.17084E-2</v>
      </c>
      <c r="B32" s="2">
        <v>3.0434299999999999E-6</v>
      </c>
      <c r="C32" s="1">
        <v>-0.99912999999999996</v>
      </c>
      <c r="D32" s="1">
        <v>-0.86667000000000005</v>
      </c>
      <c r="E32" s="1">
        <v>2.3488100000000001E-2</v>
      </c>
      <c r="F32" s="1">
        <v>-1.41662</v>
      </c>
      <c r="G32" s="1">
        <v>-0.85549900000000001</v>
      </c>
      <c r="H32" s="1">
        <v>1.02342</v>
      </c>
      <c r="I32" s="1">
        <v>-1.4189499999999999</v>
      </c>
      <c r="J32" s="1">
        <v>1.7373E-3</v>
      </c>
      <c r="K32" s="1">
        <v>0.769397</v>
      </c>
      <c r="L32" s="1">
        <v>-1.8668499999999999</v>
      </c>
      <c r="M32" s="1">
        <v>0.74351100000000003</v>
      </c>
      <c r="N32" s="1">
        <v>1.0003899999999999</v>
      </c>
      <c r="O32" s="1">
        <v>-2.49647</v>
      </c>
      <c r="P32" s="1">
        <v>-0.74305200000000005</v>
      </c>
      <c r="Q32" s="1">
        <v>1.0006699999999999</v>
      </c>
      <c r="R32" s="1">
        <v>-2.4927999999999999</v>
      </c>
      <c r="S32" s="1">
        <v>-1.7875300000000001E-3</v>
      </c>
      <c r="T32" s="1">
        <v>-1.0933900000000001E-3</v>
      </c>
      <c r="U32" s="1">
        <v>-2.5043000000000002</v>
      </c>
      <c r="V32" s="1" t="s">
        <v>23</v>
      </c>
      <c r="W32" s="1">
        <f>ABS(IK_diagnostics_positions__2[[#This Row],[Column1]]-A31)</f>
        <v>9.3609600000000001E-2</v>
      </c>
      <c r="X32" s="1">
        <f>ABS(IK_diagnostics_positions__2[[#This Row],[Column2]]-B31)</f>
        <v>3.0434299999999999E-6</v>
      </c>
      <c r="Y32" s="1">
        <f>ABS(IK_diagnostics_positions__2[[#This Row],[Column3]]-C31)</f>
        <v>4.7799999999997844E-4</v>
      </c>
      <c r="Z32" s="1">
        <f>ABS(IK_diagnostics_positions__2[[#This Row],[Column4]]-D31)</f>
        <v>0.10408799999999996</v>
      </c>
      <c r="AA32" s="1">
        <f>ABS(IK_diagnostics_positions__2[[#This Row],[Column5]]-E31)</f>
        <v>1.3191200000000002E-2</v>
      </c>
      <c r="AB32" s="1">
        <f>ABS(IK_diagnostics_positions__2[[#This Row],[Column6]]-F31)</f>
        <v>2.350999999999992E-2</v>
      </c>
      <c r="AC32" s="1">
        <f>ABS(IK_diagnostics_positions__2[[#This Row],[Column7]]-G31)</f>
        <v>0.17740099999999992</v>
      </c>
      <c r="AD32" s="1">
        <f>ABS(IK_diagnostics_positions__2[[#This Row],[Column8]]-H31)</f>
        <v>4.9549999999999983E-2</v>
      </c>
      <c r="AE32" s="1">
        <f>ABS(IK_diagnostics_positions__2[[#This Row],[Column9]]-I31)</f>
        <v>0.28596999999999984</v>
      </c>
      <c r="AF32" s="1">
        <f>ABS(IK_diagnostics_positions__2[[#This Row],[Column10]]-J31)</f>
        <v>0.20696929999999999</v>
      </c>
      <c r="AG32" s="1">
        <f>ABS(IK_diagnostics_positions__2[[#This Row],[Column11]]-K31)</f>
        <v>0.13852799999999998</v>
      </c>
      <c r="AH32" s="1">
        <f>ABS(IK_diagnostics_positions__2[[#This Row],[Column12]]-L31)</f>
        <v>0.28966999999999987</v>
      </c>
      <c r="AI32" s="1">
        <f>ABS(IK_diagnostics_positions__2[[#This Row],[Column13]]-M31)</f>
        <v>0.41047600000000001</v>
      </c>
      <c r="AJ32" s="1">
        <f>ABS(IK_diagnostics_positions__2[[#This Row],[Column14]]-N31)</f>
        <v>0.34782599999999986</v>
      </c>
      <c r="AK32" s="1">
        <f>ABS(IK_diagnostics_positions__2[[#This Row],[Column15]]-O31)</f>
        <v>7.6789999999999914E-2</v>
      </c>
      <c r="AL32" s="1">
        <f>ABS(IK_diagnostics_positions__2[[#This Row],[Column16]]-P31)</f>
        <v>0.21729600000000004</v>
      </c>
      <c r="AM32" s="1">
        <f>ABS(IK_diagnostics_positions__2[[#This Row],[Column17]]-Q31)</f>
        <v>0.10342799999999996</v>
      </c>
      <c r="AN32" s="1">
        <f>ABS(IK_diagnostics_positions__2[[#This Row],[Column18]]-R31)</f>
        <v>6.5999999999997172E-3</v>
      </c>
      <c r="AO32" s="1">
        <f>ABS(IK_diagnostics_positions__2[[#This Row],[Column19]]-S31)</f>
        <v>0.11576153</v>
      </c>
      <c r="AP32" s="1">
        <f>ABS(IK_diagnostics_positions__2[[#This Row],[Column20]]-T31)</f>
        <v>0.31524939000000002</v>
      </c>
      <c r="AQ32" s="1">
        <f>ABS(IK_diagnostics_positions__2[[#This Row],[Column21]]-U31)</f>
        <v>3.3920000000000172E-2</v>
      </c>
      <c r="AU32" s="7">
        <f>IK_diagnostics_frames__3[[#This Row],[Column1]]+AU31</f>
        <v>114</v>
      </c>
      <c r="AV32">
        <f ca="1">AVERAGE(INDIRECT(ADDRESS($AU31+2, AV$1)):INDIRECT(ADDRESS($AU32+1, AV$1)))</f>
        <v>3.3966450000000002E-2</v>
      </c>
      <c r="AW32">
        <f ca="1">AVERAGE(INDIRECT(ADDRESS($AU31+2, AW$1)):INDIRECT(ADDRESS($AU32+1, AW$1)))</f>
        <v>0.13708199999999998</v>
      </c>
      <c r="AX32">
        <f ca="1">AVERAGE(INDIRECT(ADDRESS($AU31+2, AX$1)):INDIRECT(ADDRESS($AU32+1, AX$1)))</f>
        <v>4.146749999999999E-2</v>
      </c>
      <c r="AY32">
        <f ca="1">AVERAGE(INDIRECT(ADDRESS($AU31+2, AY$1)):INDIRECT(ADDRESS($AU32+1, AY$1)))</f>
        <v>5.3403999999999952E-2</v>
      </c>
      <c r="AZ32">
        <f ca="1">AVERAGE(INDIRECT(ADDRESS($AU31+2, AZ$1)):INDIRECT(ADDRESS($AU32+1, AZ$1)))</f>
        <v>0.250525</v>
      </c>
      <c r="BA32">
        <f ca="1">AVERAGE(INDIRECT(ADDRESS($AU31+2, BA$1)):INDIRECT(ADDRESS($AU32+1, BA$1)))</f>
        <v>7.596500000000006E-2</v>
      </c>
      <c r="BB32">
        <f ca="1">AVERAGE(INDIRECT(ADDRESS($AU31+2, BB$1)):INDIRECT(ADDRESS($AU32+1, BB$1)))</f>
        <v>0.13643399999999994</v>
      </c>
      <c r="BC32">
        <f ca="1">AVERAGE(INDIRECT(ADDRESS($AU31+2, BC$1)):INDIRECT(ADDRESS($AU32+1, BC$1)))</f>
        <v>0.18178425000000001</v>
      </c>
      <c r="BD32">
        <f ca="1">AVERAGE(INDIRECT(ADDRESS($AU31+2, BD$1)):INDIRECT(ADDRESS($AU32+1, BD$1)))</f>
        <v>8.8147500000000101E-2</v>
      </c>
      <c r="BE32">
        <f ca="1">AVERAGE(INDIRECT(ADDRESS($AU31+2, BE$1)):INDIRECT(ADDRESS($AU32+1, BE$1)))</f>
        <v>3.2481242500000007E-2</v>
      </c>
      <c r="BF32">
        <f ca="1">AVERAGE(INDIRECT(ADDRESS($AU31+2, BF$1)):INDIRECT(ADDRESS($AU32+1, BF$1)))</f>
        <v>0.25495424999999999</v>
      </c>
      <c r="BG32">
        <f ca="1">AVERAGE(INDIRECT(ADDRESS($AU31+2, BG$1)):INDIRECT(ADDRESS($AU32+1, BG$1)))</f>
        <v>3.9932500000000037E-2</v>
      </c>
      <c r="BH32">
        <f ca="1">AVERAGE(INDIRECT(ADDRESS($AU31+2, BH$1)):INDIRECT(ADDRESS($AU32+1, BH$1)))</f>
        <v>9.0331750000000016E-2</v>
      </c>
      <c r="BI32">
        <f ca="1">AVERAGE(INDIRECT(ADDRESS($AU31+2, BI$1)):INDIRECT(ADDRESS($AU32+1, BI$1)))</f>
        <v>2.7666749999999934E-2</v>
      </c>
      <c r="BJ32">
        <f ca="1">AVERAGE(INDIRECT(ADDRESS($AU31+2, BJ$1)):INDIRECT(ADDRESS($AU32+1, BJ$1)))</f>
        <v>9.8439999999999972E-2</v>
      </c>
      <c r="BK32">
        <f ca="1">AVERAGE(INDIRECT(ADDRESS($AU31+2, BK$1)):INDIRECT(ADDRESS($AU32+1, BK$1)))</f>
        <v>7.8072749999999969E-2</v>
      </c>
      <c r="BL32">
        <f ca="1">AVERAGE(INDIRECT(ADDRESS($AU31+2, BL$1)):INDIRECT(ADDRESS($AU32+1, BL$1)))</f>
        <v>9.3167999999999973E-2</v>
      </c>
      <c r="BM32">
        <f ca="1">AVERAGE(INDIRECT(ADDRESS($AU31+2, BM$1)):INDIRECT(ADDRESS($AU32+1, BM$1)))</f>
        <v>8.9284999999999948E-2</v>
      </c>
      <c r="BN32">
        <f ca="1">AVERAGE(INDIRECT(ADDRESS($AU31+2, BN$1)):INDIRECT(ADDRESS($AU32+1, BN$1)))</f>
        <v>1.1329539999999999E-2</v>
      </c>
      <c r="BO32">
        <f ca="1">AVERAGE(INDIRECT(ADDRESS($AU31+2, BO$1)):INDIRECT(ADDRESS($AU32+1, BO$1)))</f>
        <v>3.6367787499999998E-2</v>
      </c>
      <c r="BP32">
        <f ca="1">AVERAGE(INDIRECT(ADDRESS($AU31+2, BP$1)):INDIRECT(ADDRESS($AU32+1, BP$1)))</f>
        <v>0.13016500000000009</v>
      </c>
    </row>
    <row r="33" spans="1:68" x14ac:dyDescent="0.25">
      <c r="A33" s="1">
        <v>0.27268799999999999</v>
      </c>
      <c r="B33" s="1" t="s">
        <v>22</v>
      </c>
      <c r="C33" s="1">
        <v>-0.96210200000000001</v>
      </c>
      <c r="D33" s="1">
        <v>-0.69961200000000001</v>
      </c>
      <c r="E33" s="1">
        <v>1.9129899999999998E-2</v>
      </c>
      <c r="F33" s="1">
        <v>-1.1950499999999999</v>
      </c>
      <c r="G33" s="1">
        <v>-0.37126199999999998</v>
      </c>
      <c r="H33" s="1">
        <v>0.96231100000000003</v>
      </c>
      <c r="I33" s="1">
        <v>-1.246</v>
      </c>
      <c r="J33" s="1">
        <v>9.9033499999999997E-2</v>
      </c>
      <c r="K33" s="1">
        <v>0.141793</v>
      </c>
      <c r="L33" s="1">
        <v>-1.5709200000000001</v>
      </c>
      <c r="M33" s="1">
        <v>0.52634800000000004</v>
      </c>
      <c r="N33" s="1">
        <v>0.73089599999999999</v>
      </c>
      <c r="O33" s="1">
        <v>-2.2567499999999998</v>
      </c>
      <c r="P33" s="1">
        <v>-0.41206999999999999</v>
      </c>
      <c r="Q33" s="1">
        <v>0.70456600000000003</v>
      </c>
      <c r="R33" s="1">
        <v>-2.22058</v>
      </c>
      <c r="S33" s="1">
        <v>-0.190385</v>
      </c>
      <c r="T33" s="1">
        <v>0.24443899999999999</v>
      </c>
      <c r="U33" s="1">
        <v>-2.5226000000000002</v>
      </c>
      <c r="V33" s="1" t="s">
        <v>23</v>
      </c>
      <c r="W33" s="1">
        <f>ABS(IK_diagnostics_positions__2[[#This Row],[Column1]]-A32)</f>
        <v>0.23097959999999998</v>
      </c>
      <c r="X33" s="1">
        <f>ABS(IK_diagnostics_positions__2[[#This Row],[Column2]]-B32)</f>
        <v>3.0434299999999999E-6</v>
      </c>
      <c r="Y33" s="1">
        <f>ABS(IK_diagnostics_positions__2[[#This Row],[Column3]]-C32)</f>
        <v>3.702799999999995E-2</v>
      </c>
      <c r="Z33" s="1">
        <f>ABS(IK_diagnostics_positions__2[[#This Row],[Column4]]-D32)</f>
        <v>0.16705800000000004</v>
      </c>
      <c r="AA33" s="1">
        <f>ABS(IK_diagnostics_positions__2[[#This Row],[Column5]]-E32)</f>
        <v>4.358200000000003E-3</v>
      </c>
      <c r="AB33" s="1">
        <f>ABS(IK_diagnostics_positions__2[[#This Row],[Column6]]-F32)</f>
        <v>0.22157000000000004</v>
      </c>
      <c r="AC33" s="1">
        <f>ABS(IK_diagnostics_positions__2[[#This Row],[Column7]]-G32)</f>
        <v>0.48423700000000003</v>
      </c>
      <c r="AD33" s="1">
        <f>ABS(IK_diagnostics_positions__2[[#This Row],[Column8]]-H32)</f>
        <v>6.1108999999999969E-2</v>
      </c>
      <c r="AE33" s="1">
        <f>ABS(IK_diagnostics_positions__2[[#This Row],[Column9]]-I32)</f>
        <v>0.17294999999999994</v>
      </c>
      <c r="AF33" s="1">
        <f>ABS(IK_diagnostics_positions__2[[#This Row],[Column10]]-J32)</f>
        <v>9.7296199999999999E-2</v>
      </c>
      <c r="AG33" s="1">
        <f>ABS(IK_diagnostics_positions__2[[#This Row],[Column11]]-K32)</f>
        <v>0.62760400000000005</v>
      </c>
      <c r="AH33" s="1">
        <f>ABS(IK_diagnostics_positions__2[[#This Row],[Column12]]-L32)</f>
        <v>0.2959299999999998</v>
      </c>
      <c r="AI33" s="1">
        <f>ABS(IK_diagnostics_positions__2[[#This Row],[Column13]]-M32)</f>
        <v>0.21716299999999999</v>
      </c>
      <c r="AJ33" s="1">
        <f>ABS(IK_diagnostics_positions__2[[#This Row],[Column14]]-N32)</f>
        <v>0.2694939999999999</v>
      </c>
      <c r="AK33" s="1">
        <f>ABS(IK_diagnostics_positions__2[[#This Row],[Column15]]-O32)</f>
        <v>0.23972000000000016</v>
      </c>
      <c r="AL33" s="1">
        <f>ABS(IK_diagnostics_positions__2[[#This Row],[Column16]]-P32)</f>
        <v>0.33098200000000005</v>
      </c>
      <c r="AM33" s="1">
        <f>ABS(IK_diagnostics_positions__2[[#This Row],[Column17]]-Q32)</f>
        <v>0.29610399999999992</v>
      </c>
      <c r="AN33" s="1">
        <f>ABS(IK_diagnostics_positions__2[[#This Row],[Column18]]-R32)</f>
        <v>0.27221999999999991</v>
      </c>
      <c r="AO33" s="1">
        <f>ABS(IK_diagnostics_positions__2[[#This Row],[Column19]]-S32)</f>
        <v>0.18859746999999999</v>
      </c>
      <c r="AP33" s="1">
        <f>ABS(IK_diagnostics_positions__2[[#This Row],[Column20]]-T32)</f>
        <v>0.24553238999999999</v>
      </c>
      <c r="AQ33" s="1">
        <f>ABS(IK_diagnostics_positions__2[[#This Row],[Column21]]-U32)</f>
        <v>1.8299999999999983E-2</v>
      </c>
      <c r="AU33" s="8">
        <f>IK_diagnostics_frames__3[[#This Row],[Column1]]+AU32</f>
        <v>117</v>
      </c>
      <c r="AV33">
        <f ca="1">AVERAGE(INDIRECT(ADDRESS($AU32+2, AV$1)):INDIRECT(ADDRESS($AU33+1, AV$1)))</f>
        <v>6.5555733333333338E-2</v>
      </c>
      <c r="AW33">
        <f ca="1">AVERAGE(INDIRECT(ADDRESS($AU32+2, AW$1)):INDIRECT(ADDRESS($AU33+1, AW$1)))</f>
        <v>0.29197446666666665</v>
      </c>
      <c r="AX33">
        <f ca="1">AVERAGE(INDIRECT(ADDRESS($AU32+2, AX$1)):INDIRECT(ADDRESS($AU33+1, AX$1)))</f>
        <v>7.7545666666666693E-2</v>
      </c>
      <c r="AY33">
        <f ca="1">AVERAGE(INDIRECT(ADDRESS($AU32+2, AY$1)):INDIRECT(ADDRESS($AU33+1, AY$1)))</f>
        <v>8.8733666666666669E-2</v>
      </c>
      <c r="AZ33">
        <f ca="1">AVERAGE(INDIRECT(ADDRESS($AU32+2, AZ$1)):INDIRECT(ADDRESS($AU33+1, AZ$1)))</f>
        <v>0.56169000000000002</v>
      </c>
      <c r="BA33">
        <f ca="1">AVERAGE(INDIRECT(ADDRESS($AU32+2, BA$1)):INDIRECT(ADDRESS($AU33+1, BA$1)))</f>
        <v>0.19621999999999992</v>
      </c>
      <c r="BB33">
        <f ca="1">AVERAGE(INDIRECT(ADDRESS($AU32+2, BB$1)):INDIRECT(ADDRESS($AU33+1, BB$1)))</f>
        <v>0.25673066666666661</v>
      </c>
      <c r="BC33">
        <f ca="1">AVERAGE(INDIRECT(ADDRESS($AU32+2, BC$1)):INDIRECT(ADDRESS($AU33+1, BC$1)))</f>
        <v>0.41717266666666669</v>
      </c>
      <c r="BD33">
        <f ca="1">AVERAGE(INDIRECT(ADDRESS($AU32+2, BD$1)):INDIRECT(ADDRESS($AU33+1, BD$1)))</f>
        <v>2.7266666666666699E-2</v>
      </c>
      <c r="BE33">
        <f ca="1">AVERAGE(INDIRECT(ADDRESS($AU32+2, BE$1)):INDIRECT(ADDRESS($AU33+1, BE$1)))</f>
        <v>1.7692583333333334E-2</v>
      </c>
      <c r="BF33">
        <f ca="1">AVERAGE(INDIRECT(ADDRESS($AU32+2, BF$1)):INDIRECT(ADDRESS($AU33+1, BF$1)))</f>
        <v>0.27444666666666667</v>
      </c>
      <c r="BG33">
        <f ca="1">AVERAGE(INDIRECT(ADDRESS($AU32+2, BG$1)):INDIRECT(ADDRESS($AU33+1, BG$1)))</f>
        <v>0.13106333333333323</v>
      </c>
      <c r="BH33">
        <f ca="1">AVERAGE(INDIRECT(ADDRESS($AU32+2, BH$1)):INDIRECT(ADDRESS($AU33+1, BH$1)))</f>
        <v>0.11649033333333329</v>
      </c>
      <c r="BI33">
        <f ca="1">AVERAGE(INDIRECT(ADDRESS($AU32+2, BI$1)):INDIRECT(ADDRESS($AU33+1, BI$1)))</f>
        <v>0.10525733333333338</v>
      </c>
      <c r="BJ33">
        <f ca="1">AVERAGE(INDIRECT(ADDRESS($AU32+2, BJ$1)):INDIRECT(ADDRESS($AU33+1, BJ$1)))</f>
        <v>0.12399333333333355</v>
      </c>
      <c r="BK33">
        <f ca="1">AVERAGE(INDIRECT(ADDRESS($AU32+2, BK$1)):INDIRECT(ADDRESS($AU33+1, BK$1)))</f>
        <v>3.8259999999999995E-2</v>
      </c>
      <c r="BL33">
        <f ca="1">AVERAGE(INDIRECT(ADDRESS($AU32+2, BL$1)):INDIRECT(ADDRESS($AU33+1, BL$1)))</f>
        <v>0.17390933333333328</v>
      </c>
      <c r="BM33">
        <f ca="1">AVERAGE(INDIRECT(ADDRESS($AU32+2, BM$1)):INDIRECT(ADDRESS($AU33+1, BM$1)))</f>
        <v>0.1178866666666667</v>
      </c>
      <c r="BN33">
        <f ca="1">AVERAGE(INDIRECT(ADDRESS($AU32+2, BN$1)):INDIRECT(ADDRESS($AU33+1, BN$1)))</f>
        <v>5.7068416666666656E-2</v>
      </c>
      <c r="BO33">
        <f ca="1">AVERAGE(INDIRECT(ADDRESS($AU32+2, BO$1)):INDIRECT(ADDRESS($AU33+1, BO$1)))</f>
        <v>6.7656549999999996E-2</v>
      </c>
      <c r="BP33">
        <f ca="1">AVERAGE(INDIRECT(ADDRESS($AU32+2, BP$1)):INDIRECT(ADDRESS($AU33+1, BP$1)))</f>
        <v>9.1290000000000163E-2</v>
      </c>
    </row>
    <row r="34" spans="1:68" x14ac:dyDescent="0.25">
      <c r="A34" s="1">
        <v>0.30780200000000002</v>
      </c>
      <c r="B34" s="1">
        <v>0.39848600000000001</v>
      </c>
      <c r="C34" s="1">
        <v>-0.86398299999999995</v>
      </c>
      <c r="D34" s="1">
        <v>-0.63309400000000005</v>
      </c>
      <c r="E34" s="1">
        <v>0.61714800000000003</v>
      </c>
      <c r="F34" s="1">
        <v>-1.1226400000000001</v>
      </c>
      <c r="G34" s="1">
        <v>-0.34012399999999998</v>
      </c>
      <c r="H34" s="1">
        <v>1.5062599999999999</v>
      </c>
      <c r="I34" s="1">
        <v>-1.47428</v>
      </c>
      <c r="J34" s="1">
        <v>2.10165E-2</v>
      </c>
      <c r="K34" s="1">
        <v>0.64465700000000004</v>
      </c>
      <c r="L34" s="1">
        <v>-1.8309599999999999</v>
      </c>
      <c r="M34" s="1">
        <v>0.69976899999999997</v>
      </c>
      <c r="N34" s="1">
        <v>1.0247900000000001</v>
      </c>
      <c r="O34" s="1">
        <v>-2.4592900000000002</v>
      </c>
      <c r="P34" s="1">
        <v>-0.68763600000000002</v>
      </c>
      <c r="Q34" s="1">
        <v>0.97822699999999996</v>
      </c>
      <c r="R34" s="1">
        <v>-2.45269</v>
      </c>
      <c r="S34" s="1">
        <v>-1.7002099999999999E-2</v>
      </c>
      <c r="T34" s="1">
        <v>-4.9417799999999998E-2</v>
      </c>
      <c r="U34" s="1">
        <v>-2.5498599999999998</v>
      </c>
      <c r="V34" s="1" t="s">
        <v>23</v>
      </c>
      <c r="W34" s="1">
        <f>ABS(IK_diagnostics_positions__2[[#This Row],[Column1]]-A33)</f>
        <v>3.5114000000000034E-2</v>
      </c>
      <c r="X34" s="1">
        <f>ABS(IK_diagnostics_positions__2[[#This Row],[Column2]]-B33)</f>
        <v>0.39848600000000001</v>
      </c>
      <c r="Y34" s="1">
        <f>ABS(IK_diagnostics_positions__2[[#This Row],[Column3]]-C33)</f>
        <v>9.8119000000000067E-2</v>
      </c>
      <c r="Z34" s="1">
        <f>ABS(IK_diagnostics_positions__2[[#This Row],[Column4]]-D33)</f>
        <v>6.6517999999999966E-2</v>
      </c>
      <c r="AA34" s="1">
        <f>ABS(IK_diagnostics_positions__2[[#This Row],[Column5]]-E33)</f>
        <v>0.5980181</v>
      </c>
      <c r="AB34" s="1">
        <f>ABS(IK_diagnostics_positions__2[[#This Row],[Column6]]-F33)</f>
        <v>7.2409999999999863E-2</v>
      </c>
      <c r="AC34" s="1">
        <f>ABS(IK_diagnostics_positions__2[[#This Row],[Column7]]-G33)</f>
        <v>3.1137999999999999E-2</v>
      </c>
      <c r="AD34" s="1">
        <f>ABS(IK_diagnostics_positions__2[[#This Row],[Column8]]-H33)</f>
        <v>0.5439489999999999</v>
      </c>
      <c r="AE34" s="1">
        <f>ABS(IK_diagnostics_positions__2[[#This Row],[Column9]]-I33)</f>
        <v>0.22828000000000004</v>
      </c>
      <c r="AF34" s="1">
        <f>ABS(IK_diagnostics_positions__2[[#This Row],[Column10]]-J33)</f>
        <v>7.8017000000000003E-2</v>
      </c>
      <c r="AG34" s="1">
        <f>ABS(IK_diagnostics_positions__2[[#This Row],[Column11]]-K33)</f>
        <v>0.50286399999999998</v>
      </c>
      <c r="AH34" s="1">
        <f>ABS(IK_diagnostics_positions__2[[#This Row],[Column12]]-L33)</f>
        <v>0.26003999999999983</v>
      </c>
      <c r="AI34" s="1">
        <f>ABS(IK_diagnostics_positions__2[[#This Row],[Column13]]-M33)</f>
        <v>0.17342099999999994</v>
      </c>
      <c r="AJ34" s="1">
        <f>ABS(IK_diagnostics_positions__2[[#This Row],[Column14]]-N33)</f>
        <v>0.2938940000000001</v>
      </c>
      <c r="AK34" s="1">
        <f>ABS(IK_diagnostics_positions__2[[#This Row],[Column15]]-O33)</f>
        <v>0.20254000000000039</v>
      </c>
      <c r="AL34" s="1">
        <f>ABS(IK_diagnostics_positions__2[[#This Row],[Column16]]-P33)</f>
        <v>0.27556600000000003</v>
      </c>
      <c r="AM34" s="1">
        <f>ABS(IK_diagnostics_positions__2[[#This Row],[Column17]]-Q33)</f>
        <v>0.27366099999999993</v>
      </c>
      <c r="AN34" s="1">
        <f>ABS(IK_diagnostics_positions__2[[#This Row],[Column18]]-R33)</f>
        <v>0.23211000000000004</v>
      </c>
      <c r="AO34" s="1">
        <f>ABS(IK_diagnostics_positions__2[[#This Row],[Column19]]-S33)</f>
        <v>0.17338290000000001</v>
      </c>
      <c r="AP34" s="1">
        <f>ABS(IK_diagnostics_positions__2[[#This Row],[Column20]]-T33)</f>
        <v>0.29385679999999997</v>
      </c>
      <c r="AQ34" s="1">
        <f>ABS(IK_diagnostics_positions__2[[#This Row],[Column21]]-U33)</f>
        <v>2.7259999999999618E-2</v>
      </c>
      <c r="AU34" s="7">
        <f>IK_diagnostics_frames__3[[#This Row],[Column1]]+AU33</f>
        <v>121</v>
      </c>
      <c r="AV34">
        <f ca="1">AVERAGE(INDIRECT(ADDRESS($AU33+2, AV$1)):INDIRECT(ADDRESS($AU34+1, AV$1)))</f>
        <v>4.4501499999999999E-2</v>
      </c>
      <c r="AW34">
        <f ca="1">AVERAGE(INDIRECT(ADDRESS($AU33+2, AW$1)):INDIRECT(ADDRESS($AU34+1, AW$1)))</f>
        <v>0.19015681499999998</v>
      </c>
      <c r="AX34">
        <f ca="1">AVERAGE(INDIRECT(ADDRESS($AU33+2, AX$1)):INDIRECT(ADDRESS($AU34+1, AX$1)))</f>
        <v>4.209425E-2</v>
      </c>
      <c r="AY34">
        <f ca="1">AVERAGE(INDIRECT(ADDRESS($AU33+2, AY$1)):INDIRECT(ADDRESS($AU34+1, AY$1)))</f>
        <v>1.9853500000000024E-2</v>
      </c>
      <c r="AZ34">
        <f ca="1">AVERAGE(INDIRECT(ADDRESS($AU33+2, AZ$1)):INDIRECT(ADDRESS($AU34+1, AZ$1)))</f>
        <v>0.21909874999999998</v>
      </c>
      <c r="BA34">
        <f ca="1">AVERAGE(INDIRECT(ADDRESS($AU33+2, BA$1)):INDIRECT(ADDRESS($AU34+1, BA$1)))</f>
        <v>4.1429999999999967E-2</v>
      </c>
      <c r="BB34">
        <f ca="1">AVERAGE(INDIRECT(ADDRESS($AU33+2, BB$1)):INDIRECT(ADDRESS($AU34+1, BB$1)))</f>
        <v>6.9354000000000027E-2</v>
      </c>
      <c r="BC34">
        <f ca="1">AVERAGE(INDIRECT(ADDRESS($AU33+2, BC$1)):INDIRECT(ADDRESS($AU34+1, BC$1)))</f>
        <v>0.20295750000000001</v>
      </c>
      <c r="BD34">
        <f ca="1">AVERAGE(INDIRECT(ADDRESS($AU33+2, BD$1)):INDIRECT(ADDRESS($AU34+1, BD$1)))</f>
        <v>8.4277500000000061E-2</v>
      </c>
      <c r="BE34">
        <f ca="1">AVERAGE(INDIRECT(ADDRESS($AU33+2, BE$1)):INDIRECT(ADDRESS($AU34+1, BE$1)))</f>
        <v>8.4547969999999986E-2</v>
      </c>
      <c r="BF34">
        <f ca="1">AVERAGE(INDIRECT(ADDRESS($AU33+2, BF$1)):INDIRECT(ADDRESS($AU34+1, BF$1)))</f>
        <v>0.19530924999999999</v>
      </c>
      <c r="BG34">
        <f ca="1">AVERAGE(INDIRECT(ADDRESS($AU33+2, BG$1)):INDIRECT(ADDRESS($AU34+1, BG$1)))</f>
        <v>3.3220000000000083E-2</v>
      </c>
      <c r="BH34">
        <f ca="1">AVERAGE(INDIRECT(ADDRESS($AU33+2, BH$1)):INDIRECT(ADDRESS($AU34+1, BH$1)))</f>
        <v>3.5894000000000037E-2</v>
      </c>
      <c r="BI34">
        <f ca="1">AVERAGE(INDIRECT(ADDRESS($AU33+2, BI$1)):INDIRECT(ADDRESS($AU34+1, BI$1)))</f>
        <v>3.657100000000002E-2</v>
      </c>
      <c r="BJ34">
        <f ca="1">AVERAGE(INDIRECT(ADDRESS($AU33+2, BJ$1)):INDIRECT(ADDRESS($AU34+1, BJ$1)))</f>
        <v>3.402000000000005E-2</v>
      </c>
      <c r="BK34">
        <f ca="1">AVERAGE(INDIRECT(ADDRESS($AU33+2, BK$1)):INDIRECT(ADDRESS($AU34+1, BK$1)))</f>
        <v>0.10553375000000004</v>
      </c>
      <c r="BL34">
        <f ca="1">AVERAGE(INDIRECT(ADDRESS($AU33+2, BL$1)):INDIRECT(ADDRESS($AU34+1, BL$1)))</f>
        <v>7.2711499999999984E-2</v>
      </c>
      <c r="BM34">
        <f ca="1">AVERAGE(INDIRECT(ADDRESS($AU33+2, BM$1)):INDIRECT(ADDRESS($AU34+1, BM$1)))</f>
        <v>7.9629999999999868E-2</v>
      </c>
      <c r="BN34">
        <f ca="1">AVERAGE(INDIRECT(ADDRESS($AU33+2, BN$1)):INDIRECT(ADDRESS($AU34+1, BN$1)))</f>
        <v>3.4243124E-2</v>
      </c>
      <c r="BO34">
        <f ca="1">AVERAGE(INDIRECT(ADDRESS($AU33+2, BO$1)):INDIRECT(ADDRESS($AU34+1, BO$1)))</f>
        <v>3.7527354999999998E-2</v>
      </c>
      <c r="BP34">
        <f ca="1">AVERAGE(INDIRECT(ADDRESS($AU33+2, BP$1)):INDIRECT(ADDRESS($AU34+1, BP$1)))</f>
        <v>8.312749999999991E-2</v>
      </c>
    </row>
    <row r="35" spans="1:68" x14ac:dyDescent="0.25">
      <c r="A35" s="1">
        <v>0.27230900000000002</v>
      </c>
      <c r="B35" s="1">
        <v>0.53929199999999999</v>
      </c>
      <c r="C35" s="1">
        <v>-0.79687699999999995</v>
      </c>
      <c r="D35" s="1">
        <v>-0.64269100000000001</v>
      </c>
      <c r="E35" s="1">
        <v>0.796709</v>
      </c>
      <c r="F35" s="1">
        <v>-1.10754</v>
      </c>
      <c r="G35" s="1">
        <v>-0.39138699999999998</v>
      </c>
      <c r="H35" s="1">
        <v>1.6431100000000001</v>
      </c>
      <c r="I35" s="1">
        <v>-1.57707</v>
      </c>
      <c r="J35" s="1">
        <v>-1.1709299999999999E-3</v>
      </c>
      <c r="K35" s="1">
        <v>0.77004499999999998</v>
      </c>
      <c r="L35" s="1">
        <v>-1.8694599999999999</v>
      </c>
      <c r="M35" s="1">
        <v>0.74524800000000002</v>
      </c>
      <c r="N35" s="1">
        <v>0.99899499999999997</v>
      </c>
      <c r="O35" s="1">
        <v>-2.49431</v>
      </c>
      <c r="P35" s="1">
        <v>-0.74430399999999997</v>
      </c>
      <c r="Q35" s="1">
        <v>1.0006900000000001</v>
      </c>
      <c r="R35" s="1">
        <v>-2.4975900000000002</v>
      </c>
      <c r="S35" s="1">
        <v>-1.5437599999999999E-4</v>
      </c>
      <c r="T35" s="1">
        <v>-2.86937E-3</v>
      </c>
      <c r="U35" s="1">
        <v>-2.5039699999999998</v>
      </c>
      <c r="V35" s="1" t="s">
        <v>23</v>
      </c>
      <c r="W35" s="1">
        <f>ABS(IK_diagnostics_positions__2[[#This Row],[Column1]]-A34)</f>
        <v>3.5492999999999997E-2</v>
      </c>
      <c r="X35" s="1">
        <f>ABS(IK_diagnostics_positions__2[[#This Row],[Column2]]-B34)</f>
        <v>0.14080599999999999</v>
      </c>
      <c r="Y35" s="1">
        <f>ABS(IK_diagnostics_positions__2[[#This Row],[Column3]]-C34)</f>
        <v>6.7105999999999999E-2</v>
      </c>
      <c r="Z35" s="1">
        <f>ABS(IK_diagnostics_positions__2[[#This Row],[Column4]]-D34)</f>
        <v>9.5969999999999667E-3</v>
      </c>
      <c r="AA35" s="1">
        <f>ABS(IK_diagnostics_positions__2[[#This Row],[Column5]]-E34)</f>
        <v>0.17956099999999997</v>
      </c>
      <c r="AB35" s="1">
        <f>ABS(IK_diagnostics_positions__2[[#This Row],[Column6]]-F34)</f>
        <v>1.5100000000000113E-2</v>
      </c>
      <c r="AC35" s="1">
        <f>ABS(IK_diagnostics_positions__2[[#This Row],[Column7]]-G34)</f>
        <v>5.1263000000000003E-2</v>
      </c>
      <c r="AD35" s="1">
        <f>ABS(IK_diagnostics_positions__2[[#This Row],[Column8]]-H34)</f>
        <v>0.13685000000000014</v>
      </c>
      <c r="AE35" s="1">
        <f>ABS(IK_diagnostics_positions__2[[#This Row],[Column9]]-I34)</f>
        <v>0.10278999999999994</v>
      </c>
      <c r="AF35" s="1">
        <f>ABS(IK_diagnostics_positions__2[[#This Row],[Column10]]-J34)</f>
        <v>2.2187430000000001E-2</v>
      </c>
      <c r="AG35" s="1">
        <f>ABS(IK_diagnostics_positions__2[[#This Row],[Column11]]-K34)</f>
        <v>0.12538799999999994</v>
      </c>
      <c r="AH35" s="1">
        <f>ABS(IK_diagnostics_positions__2[[#This Row],[Column12]]-L34)</f>
        <v>3.8499999999999979E-2</v>
      </c>
      <c r="AI35" s="1">
        <f>ABS(IK_diagnostics_positions__2[[#This Row],[Column13]]-M34)</f>
        <v>4.5479000000000047E-2</v>
      </c>
      <c r="AJ35" s="1">
        <f>ABS(IK_diagnostics_positions__2[[#This Row],[Column14]]-N34)</f>
        <v>2.5795000000000123E-2</v>
      </c>
      <c r="AK35" s="1">
        <f>ABS(IK_diagnostics_positions__2[[#This Row],[Column15]]-O34)</f>
        <v>3.5019999999999829E-2</v>
      </c>
      <c r="AL35" s="1">
        <f>ABS(IK_diagnostics_positions__2[[#This Row],[Column16]]-P34)</f>
        <v>5.6667999999999941E-2</v>
      </c>
      <c r="AM35" s="1">
        <f>ABS(IK_diagnostics_positions__2[[#This Row],[Column17]]-Q34)</f>
        <v>2.2463000000000122E-2</v>
      </c>
      <c r="AN35" s="1">
        <f>ABS(IK_diagnostics_positions__2[[#This Row],[Column18]]-R34)</f>
        <v>4.4900000000000162E-2</v>
      </c>
      <c r="AO35" s="1">
        <f>ABS(IK_diagnostics_positions__2[[#This Row],[Column19]]-S34)</f>
        <v>1.6847723999999998E-2</v>
      </c>
      <c r="AP35" s="1">
        <f>ABS(IK_diagnostics_positions__2[[#This Row],[Column20]]-T34)</f>
        <v>4.6548429999999995E-2</v>
      </c>
      <c r="AQ35" s="1">
        <f>ABS(IK_diagnostics_positions__2[[#This Row],[Column21]]-U34)</f>
        <v>4.5889999999999986E-2</v>
      </c>
      <c r="AU35" s="8">
        <f>IK_diagnostics_frames__3[[#This Row],[Column1]]+AU34</f>
        <v>123</v>
      </c>
      <c r="AV35">
        <f ca="1">AVERAGE(INDIRECT(ADDRESS($AU34+2, AV$1)):INDIRECT(ADDRESS($AU35+1, AV$1)))</f>
        <v>7.7527449999999998E-2</v>
      </c>
      <c r="AW35">
        <f ca="1">AVERAGE(INDIRECT(ADDRESS($AU34+2, AW$1)):INDIRECT(ADDRESS($AU35+1, AW$1)))</f>
        <v>0.20944284999999999</v>
      </c>
      <c r="AX35">
        <f ca="1">AVERAGE(INDIRECT(ADDRESS($AU34+2, AX$1)):INDIRECT(ADDRESS($AU35+1, AX$1)))</f>
        <v>6.0489000000000015E-2</v>
      </c>
      <c r="AY35">
        <f ca="1">AVERAGE(INDIRECT(ADDRESS($AU34+2, AY$1)):INDIRECT(ADDRESS($AU35+1, AY$1)))</f>
        <v>2.8362500000000013E-2</v>
      </c>
      <c r="AZ35">
        <f ca="1">AVERAGE(INDIRECT(ADDRESS($AU34+2, AZ$1)):INDIRECT(ADDRESS($AU35+1, AZ$1)))</f>
        <v>0.5133226500000001</v>
      </c>
      <c r="BA35">
        <f ca="1">AVERAGE(INDIRECT(ADDRESS($AU34+2, BA$1)):INDIRECT(ADDRESS($AU35+1, BA$1)))</f>
        <v>0.10084800000000005</v>
      </c>
      <c r="BB35">
        <f ca="1">AVERAGE(INDIRECT(ADDRESS($AU34+2, BB$1)):INDIRECT(ADDRESS($AU35+1, BB$1)))</f>
        <v>0.38622449999999997</v>
      </c>
      <c r="BC35">
        <f ca="1">AVERAGE(INDIRECT(ADDRESS($AU34+2, BC$1)):INDIRECT(ADDRESS($AU35+1, BC$1)))</f>
        <v>0.45942199999999989</v>
      </c>
      <c r="BD35">
        <f ca="1">AVERAGE(INDIRECT(ADDRESS($AU34+2, BD$1)):INDIRECT(ADDRESS($AU35+1, BD$1)))</f>
        <v>4.8470000000000013E-2</v>
      </c>
      <c r="BE35">
        <f ca="1">AVERAGE(INDIRECT(ADDRESS($AU34+2, BE$1)):INDIRECT(ADDRESS($AU35+1, BE$1)))</f>
        <v>0.11040939999999999</v>
      </c>
      <c r="BF35">
        <f ca="1">AVERAGE(INDIRECT(ADDRESS($AU34+2, BF$1)):INDIRECT(ADDRESS($AU35+1, BF$1)))</f>
        <v>4.0737000000000023E-2</v>
      </c>
      <c r="BG35">
        <f ca="1">AVERAGE(INDIRECT(ADDRESS($AU34+2, BG$1)):INDIRECT(ADDRESS($AU35+1, BG$1)))</f>
        <v>1.3880000000000003E-2</v>
      </c>
      <c r="BH35">
        <f ca="1">AVERAGE(INDIRECT(ADDRESS($AU34+2, BH$1)):INDIRECT(ADDRESS($AU35+1, BH$1)))</f>
        <v>3.3442500000000042E-2</v>
      </c>
      <c r="BI35">
        <f ca="1">AVERAGE(INDIRECT(ADDRESS($AU34+2, BI$1)):INDIRECT(ADDRESS($AU35+1, BI$1)))</f>
        <v>6.0338500000000017E-2</v>
      </c>
      <c r="BJ35">
        <f ca="1">AVERAGE(INDIRECT(ADDRESS($AU34+2, BJ$1)):INDIRECT(ADDRESS($AU35+1, BJ$1)))</f>
        <v>7.3340000000000183E-2</v>
      </c>
      <c r="BK35">
        <f ca="1">AVERAGE(INDIRECT(ADDRESS($AU34+2, BK$1)):INDIRECT(ADDRESS($AU35+1, BK$1)))</f>
        <v>9.6362500000000018E-2</v>
      </c>
      <c r="BL35">
        <f ca="1">AVERAGE(INDIRECT(ADDRESS($AU34+2, BL$1)):INDIRECT(ADDRESS($AU35+1, BL$1)))</f>
        <v>3.4099999999999964E-2</v>
      </c>
      <c r="BM35">
        <f ca="1">AVERAGE(INDIRECT(ADDRESS($AU34+2, BM$1)):INDIRECT(ADDRESS($AU35+1, BM$1)))</f>
        <v>0.16700500000000007</v>
      </c>
      <c r="BN35">
        <f ca="1">AVERAGE(INDIRECT(ADDRESS($AU34+2, BN$1)):INDIRECT(ADDRESS($AU35+1, BN$1)))</f>
        <v>0.141375215</v>
      </c>
      <c r="BO35">
        <f ca="1">AVERAGE(INDIRECT(ADDRESS($AU34+2, BO$1)):INDIRECT(ADDRESS($AU35+1, BO$1)))</f>
        <v>8.6949599999999988E-2</v>
      </c>
      <c r="BP35">
        <f ca="1">AVERAGE(INDIRECT(ADDRESS($AU34+2, BP$1)):INDIRECT(ADDRESS($AU35+1, BP$1)))</f>
        <v>7.0635000000000225E-2</v>
      </c>
    </row>
    <row r="36" spans="1:68" x14ac:dyDescent="0.25">
      <c r="A36" s="1">
        <v>-0.171014</v>
      </c>
      <c r="B36" s="1">
        <v>7.4444100000000003E-3</v>
      </c>
      <c r="C36" s="1">
        <v>-0.98524</v>
      </c>
      <c r="D36" s="1">
        <v>-1.16299</v>
      </c>
      <c r="E36" s="1">
        <v>2.9454000000000001E-2</v>
      </c>
      <c r="F36" s="1">
        <v>-1.10975</v>
      </c>
      <c r="G36" s="1">
        <v>-0.86122600000000005</v>
      </c>
      <c r="H36" s="1">
        <v>0.975495</v>
      </c>
      <c r="I36" s="1">
        <v>-0.99165999999999999</v>
      </c>
      <c r="J36" s="1">
        <v>-0.13745099999999999</v>
      </c>
      <c r="K36" s="1">
        <v>0.633656</v>
      </c>
      <c r="L36" s="1">
        <v>-1.59107</v>
      </c>
      <c r="M36" s="1">
        <v>0.39511299999999999</v>
      </c>
      <c r="N36" s="1">
        <v>0.73899300000000001</v>
      </c>
      <c r="O36" s="1">
        <v>-2.4308800000000002</v>
      </c>
      <c r="P36" s="1">
        <v>-0.54438900000000001</v>
      </c>
      <c r="Q36" s="1">
        <v>0.86341199999999996</v>
      </c>
      <c r="R36" s="1">
        <v>-2.4751599999999998</v>
      </c>
      <c r="S36" s="1">
        <v>0.16084699999999999</v>
      </c>
      <c r="T36" s="1">
        <v>0.25490699999999999</v>
      </c>
      <c r="U36" s="1">
        <v>-2.4671799999999999</v>
      </c>
      <c r="V36" s="1" t="s">
        <v>23</v>
      </c>
      <c r="W36" s="1">
        <f>ABS(IK_diagnostics_positions__2[[#This Row],[Column1]]-A35)</f>
        <v>0.44332300000000002</v>
      </c>
      <c r="X36" s="1">
        <f>ABS(IK_diagnostics_positions__2[[#This Row],[Column2]]-B35)</f>
        <v>0.53184759000000004</v>
      </c>
      <c r="Y36" s="1">
        <f>ABS(IK_diagnostics_positions__2[[#This Row],[Column3]]-C35)</f>
        <v>0.18836300000000006</v>
      </c>
      <c r="Z36" s="1">
        <f>ABS(IK_diagnostics_positions__2[[#This Row],[Column4]]-D35)</f>
        <v>0.52029899999999996</v>
      </c>
      <c r="AA36" s="1">
        <f>ABS(IK_diagnostics_positions__2[[#This Row],[Column5]]-E35)</f>
        <v>0.76725500000000002</v>
      </c>
      <c r="AB36" s="1">
        <f>ABS(IK_diagnostics_positions__2[[#This Row],[Column6]]-F35)</f>
        <v>2.2100000000000453E-3</v>
      </c>
      <c r="AC36" s="1">
        <f>ABS(IK_diagnostics_positions__2[[#This Row],[Column7]]-G35)</f>
        <v>0.46983900000000006</v>
      </c>
      <c r="AD36" s="1">
        <f>ABS(IK_diagnostics_positions__2[[#This Row],[Column8]]-H35)</f>
        <v>0.66761500000000007</v>
      </c>
      <c r="AE36" s="1">
        <f>ABS(IK_diagnostics_positions__2[[#This Row],[Column9]]-I35)</f>
        <v>0.58540999999999999</v>
      </c>
      <c r="AF36" s="1">
        <f>ABS(IK_diagnostics_positions__2[[#This Row],[Column10]]-J35)</f>
        <v>0.13628007</v>
      </c>
      <c r="AG36" s="1">
        <f>ABS(IK_diagnostics_positions__2[[#This Row],[Column11]]-K35)</f>
        <v>0.13638899999999998</v>
      </c>
      <c r="AH36" s="1">
        <f>ABS(IK_diagnostics_positions__2[[#This Row],[Column12]]-L35)</f>
        <v>0.27838999999999992</v>
      </c>
      <c r="AI36" s="1">
        <f>ABS(IK_diagnostics_positions__2[[#This Row],[Column13]]-M35)</f>
        <v>0.35013500000000003</v>
      </c>
      <c r="AJ36" s="1">
        <f>ABS(IK_diagnostics_positions__2[[#This Row],[Column14]]-N35)</f>
        <v>0.26000199999999996</v>
      </c>
      <c r="AK36" s="1">
        <f>ABS(IK_diagnostics_positions__2[[#This Row],[Column15]]-O35)</f>
        <v>6.3429999999999875E-2</v>
      </c>
      <c r="AL36" s="1">
        <f>ABS(IK_diagnostics_positions__2[[#This Row],[Column16]]-P35)</f>
        <v>0.19991499999999995</v>
      </c>
      <c r="AM36" s="1">
        <f>ABS(IK_diagnostics_positions__2[[#This Row],[Column17]]-Q35)</f>
        <v>0.13727800000000012</v>
      </c>
      <c r="AN36" s="1">
        <f>ABS(IK_diagnostics_positions__2[[#This Row],[Column18]]-R35)</f>
        <v>2.2430000000000394E-2</v>
      </c>
      <c r="AO36" s="1">
        <f>ABS(IK_diagnostics_positions__2[[#This Row],[Column19]]-S35)</f>
        <v>0.161001376</v>
      </c>
      <c r="AP36" s="1">
        <f>ABS(IK_diagnostics_positions__2[[#This Row],[Column20]]-T35)</f>
        <v>0.25777636999999998</v>
      </c>
      <c r="AQ36" s="1">
        <f>ABS(IK_diagnostics_positions__2[[#This Row],[Column21]]-U35)</f>
        <v>3.6789999999999878E-2</v>
      </c>
      <c r="AU36" s="7">
        <f>IK_diagnostics_frames__3[[#This Row],[Column1]]+AU35</f>
        <v>137</v>
      </c>
      <c r="AV36">
        <f ca="1">AVERAGE(INDIRECT(ADDRESS($AU35+2, AV$1)):INDIRECT(ADDRESS($AU36+1, AV$1)))</f>
        <v>6.9022164285714283E-2</v>
      </c>
      <c r="AW36">
        <f ca="1">AVERAGE(INDIRECT(ADDRESS($AU35+2, AW$1)):INDIRECT(ADDRESS($AU36+1, AW$1)))</f>
        <v>5.6754939142857142E-3</v>
      </c>
      <c r="AX36">
        <f ca="1">AVERAGE(INDIRECT(ADDRESS($AU35+2, AX$1)):INDIRECT(ADDRESS($AU36+1, AX$1)))</f>
        <v>2.8891642857142852E-2</v>
      </c>
      <c r="AY36">
        <f ca="1">AVERAGE(INDIRECT(ADDRESS($AU35+2, AY$1)):INDIRECT(ADDRESS($AU36+1, AY$1)))</f>
        <v>8.0140278571428566E-2</v>
      </c>
      <c r="AZ36">
        <f ca="1">AVERAGE(INDIRECT(ADDRESS($AU35+2, AZ$1)):INDIRECT(ADDRESS($AU36+1, AZ$1)))</f>
        <v>7.9975471142857153E-3</v>
      </c>
      <c r="BA36">
        <f ca="1">AVERAGE(INDIRECT(ADDRESS($AU35+2, BA$1)):INDIRECT(ADDRESS($AU36+1, BA$1)))</f>
        <v>5.7391000000000018E-2</v>
      </c>
      <c r="BB36">
        <f ca="1">AVERAGE(INDIRECT(ADDRESS($AU35+2, BB$1)):INDIRECT(ADDRESS($AU36+1, BB$1)))</f>
        <v>3.3912428571428573E-2</v>
      </c>
      <c r="BC36">
        <f ca="1">AVERAGE(INDIRECT(ADDRESS($AU35+2, BC$1)):INDIRECT(ADDRESS($AU36+1, BC$1)))</f>
        <v>5.8119928571428572E-2</v>
      </c>
      <c r="BD36">
        <f ca="1">AVERAGE(INDIRECT(ADDRESS($AU35+2, BD$1)):INDIRECT(ADDRESS($AU36+1, BD$1)))</f>
        <v>2.8173571428571416E-2</v>
      </c>
      <c r="BE36">
        <f ca="1">AVERAGE(INDIRECT(ADDRESS($AU35+2, BE$1)):INDIRECT(ADDRESS($AU36+1, BE$1)))</f>
        <v>2.8499809242857142E-2</v>
      </c>
      <c r="BF36">
        <f ca="1">AVERAGE(INDIRECT(ADDRESS($AU35+2, BF$1)):INDIRECT(ADDRESS($AU36+1, BF$1)))</f>
        <v>3.2799071428571434E-2</v>
      </c>
      <c r="BG36">
        <f ca="1">AVERAGE(INDIRECT(ADDRESS($AU35+2, BG$1)):INDIRECT(ADDRESS($AU36+1, BG$1)))</f>
        <v>2.3187857142857125E-2</v>
      </c>
      <c r="BH36">
        <f ca="1">AVERAGE(INDIRECT(ADDRESS($AU35+2, BH$1)):INDIRECT(ADDRESS($AU36+1, BH$1)))</f>
        <v>1.4194642857142867E-2</v>
      </c>
      <c r="BI36">
        <f ca="1">AVERAGE(INDIRECT(ADDRESS($AU35+2, BI$1)):INDIRECT(ADDRESS($AU36+1, BI$1)))</f>
        <v>5.4611857142857163E-2</v>
      </c>
      <c r="BJ36">
        <f ca="1">AVERAGE(INDIRECT(ADDRESS($AU35+2, BJ$1)):INDIRECT(ADDRESS($AU36+1, BJ$1)))</f>
        <v>4.4199285714285698E-2</v>
      </c>
      <c r="BK36">
        <f ca="1">AVERAGE(INDIRECT(ADDRESS($AU35+2, BK$1)):INDIRECT(ADDRESS($AU36+1, BK$1)))</f>
        <v>3.4595285714285724E-2</v>
      </c>
      <c r="BL36">
        <f ca="1">AVERAGE(INDIRECT(ADDRESS($AU35+2, BL$1)):INDIRECT(ADDRESS($AU36+1, BL$1)))</f>
        <v>4.0599142857142799E-2</v>
      </c>
      <c r="BM36">
        <f ca="1">AVERAGE(INDIRECT(ADDRESS($AU35+2, BM$1)):INDIRECT(ADDRESS($AU36+1, BM$1)))</f>
        <v>3.7876428571428526E-2</v>
      </c>
      <c r="BN36">
        <f ca="1">AVERAGE(INDIRECT(ADDRESS($AU35+2, BN$1)):INDIRECT(ADDRESS($AU36+1, BN$1)))</f>
        <v>5.9827171000000012E-2</v>
      </c>
      <c r="BO36">
        <f ca="1">AVERAGE(INDIRECT(ADDRESS($AU35+2, BO$1)):INDIRECT(ADDRESS($AU36+1, BO$1)))</f>
        <v>0.11117061857142856</v>
      </c>
      <c r="BP36">
        <f ca="1">AVERAGE(INDIRECT(ADDRESS($AU35+2, BP$1)):INDIRECT(ADDRESS($AU36+1, BP$1)))</f>
        <v>5.3878571428571408E-2</v>
      </c>
    </row>
    <row r="37" spans="1:68" x14ac:dyDescent="0.25">
      <c r="A37" s="1">
        <v>-0.14435000000000001</v>
      </c>
      <c r="B37" s="1">
        <v>4.4937500000000003E-3</v>
      </c>
      <c r="C37" s="1">
        <v>-0.98951699999999998</v>
      </c>
      <c r="D37" s="1">
        <v>-1.05898</v>
      </c>
      <c r="E37" s="1">
        <v>2.4116800000000001E-2</v>
      </c>
      <c r="F37" s="1">
        <v>-1.39334</v>
      </c>
      <c r="G37" s="1">
        <v>-0.843746</v>
      </c>
      <c r="H37" s="1">
        <v>1.0006699999999999</v>
      </c>
      <c r="I37" s="1">
        <v>-1.38893</v>
      </c>
      <c r="J37" s="1">
        <v>1.48106E-3</v>
      </c>
      <c r="K37" s="1">
        <v>0.76964299999999997</v>
      </c>
      <c r="L37" s="1">
        <v>-1.8708199999999999</v>
      </c>
      <c r="M37" s="1">
        <v>0.74578800000000001</v>
      </c>
      <c r="N37" s="1">
        <v>1.0023</v>
      </c>
      <c r="O37" s="1">
        <v>-2.49682</v>
      </c>
      <c r="P37" s="1">
        <v>-0.74474300000000004</v>
      </c>
      <c r="Q37" s="1">
        <v>0.99954299999999996</v>
      </c>
      <c r="R37" s="1">
        <v>-2.4955599999999998</v>
      </c>
      <c r="S37" s="1">
        <v>3.4052099999999999E-4</v>
      </c>
      <c r="T37" s="1">
        <v>-4.5949800000000002E-3</v>
      </c>
      <c r="U37" s="1">
        <v>-2.5037199999999999</v>
      </c>
      <c r="V37" s="1" t="s">
        <v>23</v>
      </c>
      <c r="W37" s="1">
        <f>ABS(IK_diagnostics_positions__2[[#This Row],[Column1]]-A36)</f>
        <v>2.6663999999999993E-2</v>
      </c>
      <c r="X37" s="1">
        <f>ABS(IK_diagnostics_positions__2[[#This Row],[Column2]]-B36)</f>
        <v>2.9506599999999999E-3</v>
      </c>
      <c r="Y37" s="1">
        <f>ABS(IK_diagnostics_positions__2[[#This Row],[Column3]]-C36)</f>
        <v>4.2769999999999753E-3</v>
      </c>
      <c r="Z37" s="1">
        <f>ABS(IK_diagnostics_positions__2[[#This Row],[Column4]]-D36)</f>
        <v>0.10400999999999994</v>
      </c>
      <c r="AA37" s="1">
        <f>ABS(IK_diagnostics_positions__2[[#This Row],[Column5]]-E36)</f>
        <v>5.3372000000000003E-3</v>
      </c>
      <c r="AB37" s="1">
        <f>ABS(IK_diagnostics_positions__2[[#This Row],[Column6]]-F36)</f>
        <v>0.28359000000000001</v>
      </c>
      <c r="AC37" s="1">
        <f>ABS(IK_diagnostics_positions__2[[#This Row],[Column7]]-G36)</f>
        <v>1.7480000000000051E-2</v>
      </c>
      <c r="AD37" s="1">
        <f>ABS(IK_diagnostics_positions__2[[#This Row],[Column8]]-H36)</f>
        <v>2.5174999999999947E-2</v>
      </c>
      <c r="AE37" s="1">
        <f>ABS(IK_diagnostics_positions__2[[#This Row],[Column9]]-I36)</f>
        <v>0.39727000000000001</v>
      </c>
      <c r="AF37" s="1">
        <f>ABS(IK_diagnostics_positions__2[[#This Row],[Column10]]-J36)</f>
        <v>0.13893206</v>
      </c>
      <c r="AG37" s="1">
        <f>ABS(IK_diagnostics_positions__2[[#This Row],[Column11]]-K36)</f>
        <v>0.13598699999999997</v>
      </c>
      <c r="AH37" s="1">
        <f>ABS(IK_diagnostics_positions__2[[#This Row],[Column12]]-L36)</f>
        <v>0.27974999999999994</v>
      </c>
      <c r="AI37" s="1">
        <f>ABS(IK_diagnostics_positions__2[[#This Row],[Column13]]-M36)</f>
        <v>0.35067500000000001</v>
      </c>
      <c r="AJ37" s="1">
        <f>ABS(IK_diagnostics_positions__2[[#This Row],[Column14]]-N36)</f>
        <v>0.26330699999999996</v>
      </c>
      <c r="AK37" s="1">
        <f>ABS(IK_diagnostics_positions__2[[#This Row],[Column15]]-O36)</f>
        <v>6.5939999999999888E-2</v>
      </c>
      <c r="AL37" s="1">
        <f>ABS(IK_diagnostics_positions__2[[#This Row],[Column16]]-P36)</f>
        <v>0.20035400000000003</v>
      </c>
      <c r="AM37" s="1">
        <f>ABS(IK_diagnostics_positions__2[[#This Row],[Column17]]-Q36)</f>
        <v>0.136131</v>
      </c>
      <c r="AN37" s="1">
        <f>ABS(IK_diagnostics_positions__2[[#This Row],[Column18]]-R36)</f>
        <v>2.0399999999999974E-2</v>
      </c>
      <c r="AO37" s="1">
        <f>ABS(IK_diagnostics_positions__2[[#This Row],[Column19]]-S36)</f>
        <v>0.16050647899999998</v>
      </c>
      <c r="AP37" s="1">
        <f>ABS(IK_diagnostics_positions__2[[#This Row],[Column20]]-T36)</f>
        <v>0.25950198000000002</v>
      </c>
      <c r="AQ37" s="1">
        <f>ABS(IK_diagnostics_positions__2[[#This Row],[Column21]]-U36)</f>
        <v>3.6540000000000017E-2</v>
      </c>
      <c r="AU37" s="8">
        <f>IK_diagnostics_frames__3[[#This Row],[Column1]]+AU36</f>
        <v>141</v>
      </c>
      <c r="AV37">
        <f ca="1">AVERAGE(INDIRECT(ADDRESS($AU36+2, AV$1)):INDIRECT(ADDRESS($AU37+1, AV$1)))</f>
        <v>0.23453309999999997</v>
      </c>
      <c r="AW37">
        <f ca="1">AVERAGE(INDIRECT(ADDRESS($AU36+2, AW$1)):INDIRECT(ADDRESS($AU37+1, AW$1)))</f>
        <v>1.118915E-2</v>
      </c>
      <c r="AX37">
        <f ca="1">AVERAGE(INDIRECT(ADDRESS($AU36+2, AX$1)):INDIRECT(ADDRESS($AU37+1, AX$1)))</f>
        <v>0.10633324999999996</v>
      </c>
      <c r="AY37">
        <f ca="1">AVERAGE(INDIRECT(ADDRESS($AU36+2, AY$1)):INDIRECT(ADDRESS($AU37+1, AY$1)))</f>
        <v>0.29192382500000003</v>
      </c>
      <c r="AZ37">
        <f ca="1">AVERAGE(INDIRECT(ADDRESS($AU36+2, AZ$1)):INDIRECT(ADDRESS($AU37+1, AZ$1)))</f>
        <v>2.6967475000000005E-2</v>
      </c>
      <c r="BA37">
        <f ca="1">AVERAGE(INDIRECT(ADDRESS($AU36+2, BA$1)):INDIRECT(ADDRESS($AU37+1, BA$1)))</f>
        <v>8.1825249999999988E-2</v>
      </c>
      <c r="BB37">
        <f ca="1">AVERAGE(INDIRECT(ADDRESS($AU36+2, BB$1)):INDIRECT(ADDRESS($AU37+1, BB$1)))</f>
        <v>5.4798000000000013E-2</v>
      </c>
      <c r="BC37">
        <f ca="1">AVERAGE(INDIRECT(ADDRESS($AU36+2, BC$1)):INDIRECT(ADDRESS($AU37+1, BC$1)))</f>
        <v>0.17705100000000001</v>
      </c>
      <c r="BD37">
        <f ca="1">AVERAGE(INDIRECT(ADDRESS($AU36+2, BD$1)):INDIRECT(ADDRESS($AU37+1, BD$1)))</f>
        <v>0.12974000000000002</v>
      </c>
      <c r="BE37">
        <f ca="1">AVERAGE(INDIRECT(ADDRESS($AU36+2, BE$1)):INDIRECT(ADDRESS($AU37+1, BE$1)))</f>
        <v>4.0225247499999998E-2</v>
      </c>
      <c r="BF37">
        <f ca="1">AVERAGE(INDIRECT(ADDRESS($AU36+2, BF$1)):INDIRECT(ADDRESS($AU37+1, BF$1)))</f>
        <v>7.0954250000000024E-2</v>
      </c>
      <c r="BG37">
        <f ca="1">AVERAGE(INDIRECT(ADDRESS($AU36+2, BG$1)):INDIRECT(ADDRESS($AU37+1, BG$1)))</f>
        <v>5.4884999999999906E-2</v>
      </c>
      <c r="BH37">
        <f ca="1">AVERAGE(INDIRECT(ADDRESS($AU36+2, BH$1)):INDIRECT(ADDRESS($AU37+1, BH$1)))</f>
        <v>5.3018999999999983E-2</v>
      </c>
      <c r="BI37">
        <f ca="1">AVERAGE(INDIRECT(ADDRESS($AU36+2, BI$1)):INDIRECT(ADDRESS($AU37+1, BI$1)))</f>
        <v>5.886375000000002E-2</v>
      </c>
      <c r="BJ37">
        <f ca="1">AVERAGE(INDIRECT(ADDRESS($AU36+2, BJ$1)):INDIRECT(ADDRESS($AU37+1, BJ$1)))</f>
        <v>1.2807499999999972E-2</v>
      </c>
      <c r="BK37">
        <f ca="1">AVERAGE(INDIRECT(ADDRESS($AU36+2, BK$1)):INDIRECT(ADDRESS($AU37+1, BK$1)))</f>
        <v>4.8618750000000016E-2</v>
      </c>
      <c r="BL37">
        <f ca="1">AVERAGE(INDIRECT(ADDRESS($AU36+2, BL$1)):INDIRECT(ADDRESS($AU37+1, BL$1)))</f>
        <v>0.19595599999999996</v>
      </c>
      <c r="BM37">
        <f ca="1">AVERAGE(INDIRECT(ADDRESS($AU36+2, BM$1)):INDIRECT(ADDRESS($AU37+1, BM$1)))</f>
        <v>8.0420000000000158E-2</v>
      </c>
      <c r="BN37">
        <f ca="1">AVERAGE(INDIRECT(ADDRESS($AU36+2, BN$1)):INDIRECT(ADDRESS($AU37+1, BN$1)))</f>
        <v>0.11160156724999999</v>
      </c>
      <c r="BO37">
        <f ca="1">AVERAGE(INDIRECT(ADDRESS($AU36+2, BO$1)):INDIRECT(ADDRESS($AU37+1, BO$1)))</f>
        <v>0.23549250999999999</v>
      </c>
      <c r="BP37">
        <f ca="1">AVERAGE(INDIRECT(ADDRESS($AU36+2, BP$1)):INDIRECT(ADDRESS($AU37+1, BP$1)))</f>
        <v>0.14340499999999989</v>
      </c>
    </row>
    <row r="38" spans="1:68" x14ac:dyDescent="0.25">
      <c r="A38" s="1">
        <v>0.12156500000000001</v>
      </c>
      <c r="B38" s="1">
        <v>3.54872E-3</v>
      </c>
      <c r="C38" s="1">
        <v>-0.99257700000000004</v>
      </c>
      <c r="D38" s="1">
        <v>-0.87490599999999996</v>
      </c>
      <c r="E38" s="1">
        <v>3.9579400000000001E-3</v>
      </c>
      <c r="F38" s="1">
        <v>-1.0765199999999999</v>
      </c>
      <c r="G38" s="1">
        <v>-0.84020399999999995</v>
      </c>
      <c r="H38" s="1">
        <v>0.87515600000000004</v>
      </c>
      <c r="I38" s="1">
        <v>-1.5662199999999999</v>
      </c>
      <c r="J38" s="1">
        <v>7.0004399999999994E-2</v>
      </c>
      <c r="K38" s="1">
        <v>0.88436099999999995</v>
      </c>
      <c r="L38" s="1">
        <v>-1.98027</v>
      </c>
      <c r="M38" s="1">
        <v>0.97941500000000004</v>
      </c>
      <c r="N38" s="1">
        <v>0.89270499999999997</v>
      </c>
      <c r="O38" s="1">
        <v>-2.39608</v>
      </c>
      <c r="P38" s="1">
        <v>-0.79990700000000003</v>
      </c>
      <c r="Q38" s="1">
        <v>0.54820400000000002</v>
      </c>
      <c r="R38" s="1">
        <v>-2.34117</v>
      </c>
      <c r="S38" s="1">
        <v>-0.19964599999999999</v>
      </c>
      <c r="T38" s="1">
        <v>0.34476800000000002</v>
      </c>
      <c r="U38" s="1">
        <v>-2.7778399999999999</v>
      </c>
      <c r="V38" s="1" t="s">
        <v>23</v>
      </c>
      <c r="W38" s="1">
        <f>ABS(IK_diagnostics_positions__2[[#This Row],[Column1]]-A37)</f>
        <v>0.26591500000000001</v>
      </c>
      <c r="X38" s="1">
        <f>ABS(IK_diagnostics_positions__2[[#This Row],[Column2]]-B37)</f>
        <v>9.4503000000000035E-4</v>
      </c>
      <c r="Y38" s="1">
        <f>ABS(IK_diagnostics_positions__2[[#This Row],[Column3]]-C37)</f>
        <v>3.0600000000000627E-3</v>
      </c>
      <c r="Z38" s="1">
        <f>ABS(IK_diagnostics_positions__2[[#This Row],[Column4]]-D37)</f>
        <v>0.18407400000000007</v>
      </c>
      <c r="AA38" s="1">
        <f>ABS(IK_diagnostics_positions__2[[#This Row],[Column5]]-E37)</f>
        <v>2.0158860000000001E-2</v>
      </c>
      <c r="AB38" s="1">
        <f>ABS(IK_diagnostics_positions__2[[#This Row],[Column6]]-F37)</f>
        <v>0.3168200000000001</v>
      </c>
      <c r="AC38" s="1">
        <f>ABS(IK_diagnostics_positions__2[[#This Row],[Column7]]-G37)</f>
        <v>3.5420000000000451E-3</v>
      </c>
      <c r="AD38" s="1">
        <f>ABS(IK_diagnostics_positions__2[[#This Row],[Column8]]-H37)</f>
        <v>0.1255139999999999</v>
      </c>
      <c r="AE38" s="1">
        <f>ABS(IK_diagnostics_positions__2[[#This Row],[Column9]]-I37)</f>
        <v>0.17728999999999995</v>
      </c>
      <c r="AF38" s="1">
        <f>ABS(IK_diagnostics_positions__2[[#This Row],[Column10]]-J37)</f>
        <v>6.8523339999999988E-2</v>
      </c>
      <c r="AG38" s="1">
        <f>ABS(IK_diagnostics_positions__2[[#This Row],[Column11]]-K37)</f>
        <v>0.11471799999999999</v>
      </c>
      <c r="AH38" s="1">
        <f>ABS(IK_diagnostics_positions__2[[#This Row],[Column12]]-L37)</f>
        <v>0.10945000000000005</v>
      </c>
      <c r="AI38" s="1">
        <f>ABS(IK_diagnostics_positions__2[[#This Row],[Column13]]-M37)</f>
        <v>0.23362700000000003</v>
      </c>
      <c r="AJ38" s="1">
        <f>ABS(IK_diagnostics_positions__2[[#This Row],[Column14]]-N37)</f>
        <v>0.109595</v>
      </c>
      <c r="AK38" s="1">
        <f>ABS(IK_diagnostics_positions__2[[#This Row],[Column15]]-O37)</f>
        <v>0.10074000000000005</v>
      </c>
      <c r="AL38" s="1">
        <f>ABS(IK_diagnostics_positions__2[[#This Row],[Column16]]-P37)</f>
        <v>5.5163999999999991E-2</v>
      </c>
      <c r="AM38" s="1">
        <f>ABS(IK_diagnostics_positions__2[[#This Row],[Column17]]-Q37)</f>
        <v>0.45133899999999993</v>
      </c>
      <c r="AN38" s="1">
        <f>ABS(IK_diagnostics_positions__2[[#This Row],[Column18]]-R37)</f>
        <v>0.15438999999999981</v>
      </c>
      <c r="AO38" s="1">
        <f>ABS(IK_diagnostics_positions__2[[#This Row],[Column19]]-S37)</f>
        <v>0.199986521</v>
      </c>
      <c r="AP38" s="1">
        <f>ABS(IK_diagnostics_positions__2[[#This Row],[Column20]]-T37)</f>
        <v>0.34936298000000005</v>
      </c>
      <c r="AQ38" s="1">
        <f>ABS(IK_diagnostics_positions__2[[#This Row],[Column21]]-U37)</f>
        <v>0.27411999999999992</v>
      </c>
      <c r="AU38" s="7">
        <f>IK_diagnostics_frames__3[[#This Row],[Column1]]+AU37</f>
        <v>144</v>
      </c>
      <c r="AV38">
        <f ca="1">AVERAGE(INDIRECT(ADDRESS($AU37+2, AV$1)):INDIRECT(ADDRESS($AU38+1, AV$1)))</f>
        <v>0.11636336666666669</v>
      </c>
      <c r="AW38">
        <f ca="1">AVERAGE(INDIRECT(ADDRESS($AU37+2, AW$1)):INDIRECT(ADDRESS($AU38+1, AW$1)))</f>
        <v>9.9946333333333345E-2</v>
      </c>
      <c r="AX38">
        <f ca="1">AVERAGE(INDIRECT(ADDRESS($AU37+2, AX$1)):INDIRECT(ADDRESS($AU38+1, AX$1)))</f>
        <v>2.9727333333333328E-2</v>
      </c>
      <c r="AY38">
        <f ca="1">AVERAGE(INDIRECT(ADDRESS($AU37+2, AY$1)):INDIRECT(ADDRESS($AU38+1, AY$1)))</f>
        <v>0.11533333333333336</v>
      </c>
      <c r="AZ38">
        <f ca="1">AVERAGE(INDIRECT(ADDRESS($AU37+2, AZ$1)):INDIRECT(ADDRESS($AU38+1, AZ$1)))</f>
        <v>0.22875565333333334</v>
      </c>
      <c r="BA38">
        <f ca="1">AVERAGE(INDIRECT(ADDRESS($AU37+2, BA$1)):INDIRECT(ADDRESS($AU38+1, BA$1)))</f>
        <v>0.1635736666666667</v>
      </c>
      <c r="BB38">
        <f ca="1">AVERAGE(INDIRECT(ADDRESS($AU37+2, BB$1)):INDIRECT(ADDRESS($AU38+1, BB$1)))</f>
        <v>0.14976066666666665</v>
      </c>
      <c r="BC38">
        <f ca="1">AVERAGE(INDIRECT(ADDRESS($AU37+2, BC$1)):INDIRECT(ADDRESS($AU38+1, BC$1)))</f>
        <v>0.29914966666666665</v>
      </c>
      <c r="BD38">
        <f ca="1">AVERAGE(INDIRECT(ADDRESS($AU37+2, BD$1)):INDIRECT(ADDRESS($AU38+1, BD$1)))</f>
        <v>0.17732333333333336</v>
      </c>
      <c r="BE38">
        <f ca="1">AVERAGE(INDIRECT(ADDRESS($AU37+2, BE$1)):INDIRECT(ADDRESS($AU38+1, BE$1)))</f>
        <v>4.6603063333333326E-2</v>
      </c>
      <c r="BF38">
        <f ca="1">AVERAGE(INDIRECT(ADDRESS($AU37+2, BF$1)):INDIRECT(ADDRESS($AU38+1, BF$1)))</f>
        <v>0.35495533333333329</v>
      </c>
      <c r="BG38">
        <f ca="1">AVERAGE(INDIRECT(ADDRESS($AU37+2, BG$1)):INDIRECT(ADDRESS($AU38+1, BG$1)))</f>
        <v>5.9030000000000062E-2</v>
      </c>
      <c r="BH38">
        <f ca="1">AVERAGE(INDIRECT(ADDRESS($AU37+2, BH$1)):INDIRECT(ADDRESS($AU38+1, BH$1)))</f>
        <v>0.216615</v>
      </c>
      <c r="BI38">
        <f ca="1">AVERAGE(INDIRECT(ADDRESS($AU37+2, BI$1)):INDIRECT(ADDRESS($AU38+1, BI$1)))</f>
        <v>7.1786666666665928E-3</v>
      </c>
      <c r="BJ38">
        <f ca="1">AVERAGE(INDIRECT(ADDRESS($AU37+2, BJ$1)):INDIRECT(ADDRESS($AU38+1, BJ$1)))</f>
        <v>0.13558000000000003</v>
      </c>
      <c r="BK38">
        <f ca="1">AVERAGE(INDIRECT(ADDRESS($AU37+2, BK$1)):INDIRECT(ADDRESS($AU38+1, BK$1)))</f>
        <v>0.16273366666666667</v>
      </c>
      <c r="BL38">
        <f ca="1">AVERAGE(INDIRECT(ADDRESS($AU37+2, BL$1)):INDIRECT(ADDRESS($AU38+1, BL$1)))</f>
        <v>0.24899766666666664</v>
      </c>
      <c r="BM38">
        <f ca="1">AVERAGE(INDIRECT(ADDRESS($AU37+2, BM$1)):INDIRECT(ADDRESS($AU38+1, BM$1)))</f>
        <v>1.9216666666666587E-2</v>
      </c>
      <c r="BN38">
        <f ca="1">AVERAGE(INDIRECT(ADDRESS($AU37+2, BN$1)):INDIRECT(ADDRESS($AU38+1, BN$1)))</f>
        <v>5.9443829933333324E-2</v>
      </c>
      <c r="BO38">
        <f ca="1">AVERAGE(INDIRECT(ADDRESS($AU37+2, BO$1)):INDIRECT(ADDRESS($AU38+1, BO$1)))</f>
        <v>0.1115395</v>
      </c>
      <c r="BP38">
        <f ca="1">AVERAGE(INDIRECT(ADDRESS($AU37+2, BP$1)):INDIRECT(ADDRESS($AU38+1, BP$1)))</f>
        <v>0.17619999999999983</v>
      </c>
    </row>
    <row r="39" spans="1:68" x14ac:dyDescent="0.25">
      <c r="A39" s="1">
        <v>0.105392</v>
      </c>
      <c r="B39" s="1">
        <v>3.8890300000000003E-2</v>
      </c>
      <c r="C39" s="1">
        <v>-0.99367000000000005</v>
      </c>
      <c r="D39" s="1">
        <v>-0.87584399999999996</v>
      </c>
      <c r="E39" s="1">
        <v>2.74749E-2</v>
      </c>
      <c r="F39" s="1">
        <v>-0.80119700000000005</v>
      </c>
      <c r="G39" s="1">
        <v>-0.94543299999999997</v>
      </c>
      <c r="H39" s="1">
        <v>0.63967399999999996</v>
      </c>
      <c r="I39" s="1">
        <v>-1.58883</v>
      </c>
      <c r="J39" s="1">
        <v>-5.03066E-2</v>
      </c>
      <c r="K39" s="1">
        <v>0.89458099999999996</v>
      </c>
      <c r="L39" s="1">
        <v>-1.95458</v>
      </c>
      <c r="M39" s="1">
        <v>0.80007300000000003</v>
      </c>
      <c r="N39" s="1">
        <v>0.96617900000000001</v>
      </c>
      <c r="O39" s="1">
        <v>-2.4758599999999999</v>
      </c>
      <c r="P39" s="1">
        <v>-0.84576499999999999</v>
      </c>
      <c r="Q39" s="1">
        <v>1.0136799999999999</v>
      </c>
      <c r="R39" s="1">
        <v>-2.5487700000000002</v>
      </c>
      <c r="S39" s="1">
        <v>6.4082899999999996E-3</v>
      </c>
      <c r="T39" s="1">
        <v>4.5477200000000002E-2</v>
      </c>
      <c r="U39" s="1">
        <v>-2.4797500000000001</v>
      </c>
      <c r="V39" s="1" t="s">
        <v>23</v>
      </c>
      <c r="W39" s="1">
        <f>ABS(IK_diagnostics_positions__2[[#This Row],[Column1]]-A38)</f>
        <v>1.6173000000000007E-2</v>
      </c>
      <c r="X39" s="1">
        <f>ABS(IK_diagnostics_positions__2[[#This Row],[Column2]]-B38)</f>
        <v>3.5341580000000004E-2</v>
      </c>
      <c r="Y39" s="1">
        <f>ABS(IK_diagnostics_positions__2[[#This Row],[Column3]]-C38)</f>
        <v>1.0930000000000106E-3</v>
      </c>
      <c r="Z39" s="1">
        <f>ABS(IK_diagnostics_positions__2[[#This Row],[Column4]]-D38)</f>
        <v>9.3799999999999439E-4</v>
      </c>
      <c r="AA39" s="1">
        <f>ABS(IK_diagnostics_positions__2[[#This Row],[Column5]]-E38)</f>
        <v>2.351696E-2</v>
      </c>
      <c r="AB39" s="1">
        <f>ABS(IK_diagnostics_positions__2[[#This Row],[Column6]]-F38)</f>
        <v>0.27532299999999987</v>
      </c>
      <c r="AC39" s="1">
        <f>ABS(IK_diagnostics_positions__2[[#This Row],[Column7]]-G38)</f>
        <v>0.10522900000000002</v>
      </c>
      <c r="AD39" s="1">
        <f>ABS(IK_diagnostics_positions__2[[#This Row],[Column8]]-H38)</f>
        <v>0.23548200000000008</v>
      </c>
      <c r="AE39" s="1">
        <f>ABS(IK_diagnostics_positions__2[[#This Row],[Column9]]-I38)</f>
        <v>2.2610000000000019E-2</v>
      </c>
      <c r="AF39" s="1">
        <f>ABS(IK_diagnostics_positions__2[[#This Row],[Column10]]-J38)</f>
        <v>0.120311</v>
      </c>
      <c r="AG39" s="1">
        <f>ABS(IK_diagnostics_positions__2[[#This Row],[Column11]]-K38)</f>
        <v>1.0220000000000007E-2</v>
      </c>
      <c r="AH39" s="1">
        <f>ABS(IK_diagnostics_positions__2[[#This Row],[Column12]]-L38)</f>
        <v>2.5689999999999991E-2</v>
      </c>
      <c r="AI39" s="1">
        <f>ABS(IK_diagnostics_positions__2[[#This Row],[Column13]]-M38)</f>
        <v>0.179342</v>
      </c>
      <c r="AJ39" s="1">
        <f>ABS(IK_diagnostics_positions__2[[#This Row],[Column14]]-N38)</f>
        <v>7.3474000000000039E-2</v>
      </c>
      <c r="AK39" s="1">
        <f>ABS(IK_diagnostics_positions__2[[#This Row],[Column15]]-O38)</f>
        <v>7.9779999999999962E-2</v>
      </c>
      <c r="AL39" s="1">
        <f>ABS(IK_diagnostics_positions__2[[#This Row],[Column16]]-P38)</f>
        <v>4.5857999999999954E-2</v>
      </c>
      <c r="AM39" s="1">
        <f>ABS(IK_diagnostics_positions__2[[#This Row],[Column17]]-Q38)</f>
        <v>0.46547599999999989</v>
      </c>
      <c r="AN39" s="1">
        <f>ABS(IK_diagnostics_positions__2[[#This Row],[Column18]]-R38)</f>
        <v>0.20760000000000023</v>
      </c>
      <c r="AO39" s="1">
        <f>ABS(IK_diagnostics_positions__2[[#This Row],[Column19]]-S38)</f>
        <v>0.20605429</v>
      </c>
      <c r="AP39" s="1">
        <f>ABS(IK_diagnostics_positions__2[[#This Row],[Column20]]-T38)</f>
        <v>0.29929080000000002</v>
      </c>
      <c r="AQ39" s="1">
        <f>ABS(IK_diagnostics_positions__2[[#This Row],[Column21]]-U38)</f>
        <v>0.29808999999999974</v>
      </c>
      <c r="AU39" s="8">
        <f>IK_diagnostics_frames__3[[#This Row],[Column1]]+AU38</f>
        <v>147</v>
      </c>
      <c r="AV39">
        <f ca="1">AVERAGE(INDIRECT(ADDRESS($AU38+2, AV$1)):INDIRECT(ADDRESS($AU39+1, AV$1)))</f>
        <v>0.13177243333333333</v>
      </c>
      <c r="AW39">
        <f ca="1">AVERAGE(INDIRECT(ADDRESS($AU38+2, AW$1)):INDIRECT(ADDRESS($AU39+1, AW$1)))</f>
        <v>0.21602699999999997</v>
      </c>
      <c r="AX39">
        <f ca="1">AVERAGE(INDIRECT(ADDRESS($AU38+2, AX$1)):INDIRECT(ADDRESS($AU39+1, AX$1)))</f>
        <v>5.9214666666666714E-2</v>
      </c>
      <c r="AY39">
        <f ca="1">AVERAGE(INDIRECT(ADDRESS($AU38+2, AY$1)):INDIRECT(ADDRESS($AU39+1, AY$1)))</f>
        <v>0.15328799999999998</v>
      </c>
      <c r="AZ39">
        <f ca="1">AVERAGE(INDIRECT(ADDRESS($AU38+2, AZ$1)):INDIRECT(ADDRESS($AU39+1, AZ$1)))</f>
        <v>0.3251006666666667</v>
      </c>
      <c r="BA39">
        <f ca="1">AVERAGE(INDIRECT(ADDRESS($AU38+2, BA$1)):INDIRECT(ADDRESS($AU39+1, BA$1)))</f>
        <v>1.6850000000000032E-2</v>
      </c>
      <c r="BB39">
        <f ca="1">AVERAGE(INDIRECT(ADDRESS($AU38+2, BB$1)):INDIRECT(ADDRESS($AU39+1, BB$1)))</f>
        <v>0.11076666666666668</v>
      </c>
      <c r="BC39">
        <f ca="1">AVERAGE(INDIRECT(ADDRESS($AU38+2, BC$1)):INDIRECT(ADDRESS($AU39+1, BC$1)))</f>
        <v>0.34535333333333346</v>
      </c>
      <c r="BD39">
        <f ca="1">AVERAGE(INDIRECT(ADDRESS($AU38+2, BD$1)):INDIRECT(ADDRESS($AU39+1, BD$1)))</f>
        <v>0.14092999999999992</v>
      </c>
      <c r="BE39">
        <f ca="1">AVERAGE(INDIRECT(ADDRESS($AU38+2, BE$1)):INDIRECT(ADDRESS($AU39+1, BE$1)))</f>
        <v>2.6057133333333333E-2</v>
      </c>
      <c r="BF39">
        <f ca="1">AVERAGE(INDIRECT(ADDRESS($AU38+2, BF$1)):INDIRECT(ADDRESS($AU39+1, BF$1)))</f>
        <v>0.29305199999999998</v>
      </c>
      <c r="BG39">
        <f ca="1">AVERAGE(INDIRECT(ADDRESS($AU38+2, BG$1)):INDIRECT(ADDRESS($AU39+1, BG$1)))</f>
        <v>2.6999999999999986E-2</v>
      </c>
      <c r="BH39">
        <f ca="1">AVERAGE(INDIRECT(ADDRESS($AU38+2, BH$1)):INDIRECT(ADDRESS($AU39+1, BH$1)))</f>
        <v>0.10234166666666666</v>
      </c>
      <c r="BI39">
        <f ca="1">AVERAGE(INDIRECT(ADDRESS($AU38+2, BI$1)):INDIRECT(ADDRESS($AU39+1, BI$1)))</f>
        <v>2.7874333333333372E-2</v>
      </c>
      <c r="BJ39">
        <f ca="1">AVERAGE(INDIRECT(ADDRESS($AU38+2, BJ$1)):INDIRECT(ADDRESS($AU39+1, BJ$1)))</f>
        <v>7.808666666666679E-2</v>
      </c>
      <c r="BK39">
        <f ca="1">AVERAGE(INDIRECT(ADDRESS($AU38+2, BK$1)):INDIRECT(ADDRESS($AU39+1, BK$1)))</f>
        <v>9.0703333333333316E-2</v>
      </c>
      <c r="BL39">
        <f ca="1">AVERAGE(INDIRECT(ADDRESS($AU38+2, BL$1)):INDIRECT(ADDRESS($AU39+1, BL$1)))</f>
        <v>9.8191666666666635E-2</v>
      </c>
      <c r="BM39">
        <f ca="1">AVERAGE(INDIRECT(ADDRESS($AU38+2, BM$1)):INDIRECT(ADDRESS($AU39+1, BM$1)))</f>
        <v>7.3673333333333257E-2</v>
      </c>
      <c r="BN39">
        <f ca="1">AVERAGE(INDIRECT(ADDRESS($AU38+2, BN$1)):INDIRECT(ADDRESS($AU39+1, BN$1)))</f>
        <v>9.5170999999999988E-3</v>
      </c>
      <c r="BO39">
        <f ca="1">AVERAGE(INDIRECT(ADDRESS($AU38+2, BO$1)):INDIRECT(ADDRESS($AU39+1, BO$1)))</f>
        <v>8.296867333333334E-2</v>
      </c>
      <c r="BP39">
        <f ca="1">AVERAGE(INDIRECT(ADDRESS($AU38+2, BP$1)):INDIRECT(ADDRESS($AU39+1, BP$1)))</f>
        <v>0.14409999999999989</v>
      </c>
    </row>
    <row r="40" spans="1:68" x14ac:dyDescent="0.25">
      <c r="A40" s="1">
        <v>0.124816</v>
      </c>
      <c r="B40" s="1">
        <v>1.3293000000000001E-3</v>
      </c>
      <c r="C40" s="1">
        <v>-0.99217900000000003</v>
      </c>
      <c r="D40" s="1">
        <v>-0.85345800000000005</v>
      </c>
      <c r="E40" s="1">
        <v>1.6413000000000001E-3</v>
      </c>
      <c r="F40" s="1">
        <v>-0.78486500000000003</v>
      </c>
      <c r="G40" s="1">
        <v>-0.92421799999999998</v>
      </c>
      <c r="H40" s="1">
        <v>0.64188999999999996</v>
      </c>
      <c r="I40" s="1">
        <v>-1.5497700000000001</v>
      </c>
      <c r="J40" s="1">
        <v>-4.1449700000000004E-3</v>
      </c>
      <c r="K40" s="1">
        <v>0.82641500000000001</v>
      </c>
      <c r="L40" s="1">
        <v>-1.89533</v>
      </c>
      <c r="M40" s="1">
        <v>0.76454599999999995</v>
      </c>
      <c r="N40" s="1">
        <v>1.0024</v>
      </c>
      <c r="O40" s="1">
        <v>-2.5102699999999998</v>
      </c>
      <c r="P40" s="1">
        <v>-0.76768800000000004</v>
      </c>
      <c r="Q40" s="1">
        <v>1.0120899999999999</v>
      </c>
      <c r="R40" s="1">
        <v>-2.5138199999999999</v>
      </c>
      <c r="S40" s="1">
        <v>6.3864200000000003E-3</v>
      </c>
      <c r="T40" s="1">
        <v>4.47905E-3</v>
      </c>
      <c r="U40" s="1">
        <v>-2.46482</v>
      </c>
      <c r="V40" s="1" t="s">
        <v>23</v>
      </c>
      <c r="W40" s="1">
        <f>ABS(IK_diagnostics_positions__2[[#This Row],[Column1]]-A39)</f>
        <v>1.9423999999999997E-2</v>
      </c>
      <c r="X40" s="1">
        <f>ABS(IK_diagnostics_positions__2[[#This Row],[Column2]]-B39)</f>
        <v>3.7561000000000004E-2</v>
      </c>
      <c r="Y40" s="1">
        <f>ABS(IK_diagnostics_positions__2[[#This Row],[Column3]]-C39)</f>
        <v>1.4910000000000201E-3</v>
      </c>
      <c r="Z40" s="1">
        <f>ABS(IK_diagnostics_positions__2[[#This Row],[Column4]]-D39)</f>
        <v>2.2385999999999906E-2</v>
      </c>
      <c r="AA40" s="1">
        <f>ABS(IK_diagnostics_positions__2[[#This Row],[Column5]]-E39)</f>
        <v>2.5833599999999998E-2</v>
      </c>
      <c r="AB40" s="1">
        <f>ABS(IK_diagnostics_positions__2[[#This Row],[Column6]]-F39)</f>
        <v>1.6332000000000013E-2</v>
      </c>
      <c r="AC40" s="1">
        <f>ABS(IK_diagnostics_positions__2[[#This Row],[Column7]]-G39)</f>
        <v>2.1214999999999984E-2</v>
      </c>
      <c r="AD40" s="1">
        <f>ABS(IK_diagnostics_positions__2[[#This Row],[Column8]]-H39)</f>
        <v>2.2159999999999958E-3</v>
      </c>
      <c r="AE40" s="1">
        <f>ABS(IK_diagnostics_positions__2[[#This Row],[Column9]]-I39)</f>
        <v>3.9059999999999873E-2</v>
      </c>
      <c r="AF40" s="1">
        <f>ABS(IK_diagnostics_positions__2[[#This Row],[Column10]]-J39)</f>
        <v>4.6161630000000002E-2</v>
      </c>
      <c r="AG40" s="1">
        <f>ABS(IK_diagnostics_positions__2[[#This Row],[Column11]]-K39)</f>
        <v>6.8165999999999949E-2</v>
      </c>
      <c r="AH40" s="1">
        <f>ABS(IK_diagnostics_positions__2[[#This Row],[Column12]]-L39)</f>
        <v>5.9250000000000025E-2</v>
      </c>
      <c r="AI40" s="1">
        <f>ABS(IK_diagnostics_positions__2[[#This Row],[Column13]]-M39)</f>
        <v>3.5527000000000086E-2</v>
      </c>
      <c r="AJ40" s="1">
        <f>ABS(IK_diagnostics_positions__2[[#This Row],[Column14]]-N39)</f>
        <v>3.6220999999999948E-2</v>
      </c>
      <c r="AK40" s="1">
        <f>ABS(IK_diagnostics_positions__2[[#This Row],[Column15]]-O39)</f>
        <v>3.440999999999983E-2</v>
      </c>
      <c r="AL40" s="1">
        <f>ABS(IK_diagnostics_positions__2[[#This Row],[Column16]]-P39)</f>
        <v>7.8076999999999952E-2</v>
      </c>
      <c r="AM40" s="1">
        <f>ABS(IK_diagnostics_positions__2[[#This Row],[Column17]]-Q39)</f>
        <v>1.5899999999999803E-3</v>
      </c>
      <c r="AN40" s="1">
        <f>ABS(IK_diagnostics_positions__2[[#This Row],[Column18]]-R39)</f>
        <v>3.4950000000000259E-2</v>
      </c>
      <c r="AO40" s="1">
        <f>ABS(IK_diagnostics_positions__2[[#This Row],[Column19]]-S39)</f>
        <v>2.1869999999999355E-5</v>
      </c>
      <c r="AP40" s="1">
        <f>ABS(IK_diagnostics_positions__2[[#This Row],[Column20]]-T39)</f>
        <v>4.0998150000000004E-2</v>
      </c>
      <c r="AQ40" s="1">
        <f>ABS(IK_diagnostics_positions__2[[#This Row],[Column21]]-U39)</f>
        <v>1.493000000000011E-2</v>
      </c>
      <c r="AU40" s="7">
        <f>IK_diagnostics_frames__3[[#This Row],[Column1]]+AU39</f>
        <v>151</v>
      </c>
      <c r="AV40">
        <f ca="1">AVERAGE(INDIRECT(ADDRESS($AU39+2, AV$1)):INDIRECT(ADDRESS($AU40+1, AV$1)))</f>
        <v>9.235610000000001E-2</v>
      </c>
      <c r="AW40">
        <f ca="1">AVERAGE(INDIRECT(ADDRESS($AU39+2, AW$1)):INDIRECT(ADDRESS($AU40+1, AW$1)))</f>
        <v>0.10750172095000002</v>
      </c>
      <c r="AX40">
        <f ca="1">AVERAGE(INDIRECT(ADDRESS($AU39+2, AX$1)):INDIRECT(ADDRESS($AU40+1, AX$1)))</f>
        <v>3.5425250000000019E-2</v>
      </c>
      <c r="AY40">
        <f ca="1">AVERAGE(INDIRECT(ADDRESS($AU39+2, AY$1)):INDIRECT(ADDRESS($AU40+1, AY$1)))</f>
        <v>0.13442674999999996</v>
      </c>
      <c r="AZ40">
        <f ca="1">AVERAGE(INDIRECT(ADDRESS($AU39+2, AZ$1)):INDIRECT(ADDRESS($AU40+1, AZ$1)))</f>
        <v>0.23303374999999998</v>
      </c>
      <c r="BA40">
        <f ca="1">AVERAGE(INDIRECT(ADDRESS($AU39+2, BA$1)):INDIRECT(ADDRESS($AU40+1, BA$1)))</f>
        <v>0.10665900000000006</v>
      </c>
      <c r="BB40">
        <f ca="1">AVERAGE(INDIRECT(ADDRESS($AU39+2, BB$1)):INDIRECT(ADDRESS($AU40+1, BB$1)))</f>
        <v>0.15420449999999999</v>
      </c>
      <c r="BC40">
        <f ca="1">AVERAGE(INDIRECT(ADDRESS($AU39+2, BC$1)):INDIRECT(ADDRESS($AU40+1, BC$1)))</f>
        <v>0.20162449999999996</v>
      </c>
      <c r="BD40">
        <f ca="1">AVERAGE(INDIRECT(ADDRESS($AU39+2, BD$1)):INDIRECT(ADDRESS($AU40+1, BD$1)))</f>
        <v>0.2018625</v>
      </c>
      <c r="BE40">
        <f ca="1">AVERAGE(INDIRECT(ADDRESS($AU39+2, BE$1)):INDIRECT(ADDRESS($AU40+1, BE$1)))</f>
        <v>2.2217480000000001E-2</v>
      </c>
      <c r="BF40">
        <f ca="1">AVERAGE(INDIRECT(ADDRESS($AU39+2, BF$1)):INDIRECT(ADDRESS($AU40+1, BF$1)))</f>
        <v>7.5153250000000005E-2</v>
      </c>
      <c r="BG40">
        <f ca="1">AVERAGE(INDIRECT(ADDRESS($AU39+2, BG$1)):INDIRECT(ADDRESS($AU40+1, BG$1)))</f>
        <v>0.12750500000000009</v>
      </c>
      <c r="BH40">
        <f ca="1">AVERAGE(INDIRECT(ADDRESS($AU39+2, BH$1)):INDIRECT(ADDRESS($AU40+1, BH$1)))</f>
        <v>0.10738174999999994</v>
      </c>
      <c r="BI40">
        <f ca="1">AVERAGE(INDIRECT(ADDRESS($AU39+2, BI$1)):INDIRECT(ADDRESS($AU40+1, BI$1)))</f>
        <v>9.2120250000000042E-2</v>
      </c>
      <c r="BJ40">
        <f ca="1">AVERAGE(INDIRECT(ADDRESS($AU39+2, BJ$1)):INDIRECT(ADDRESS($AU40+1, BJ$1)))</f>
        <v>1.4624999999999888E-2</v>
      </c>
      <c r="BK40">
        <f ca="1">AVERAGE(INDIRECT(ADDRESS($AU39+2, BK$1)):INDIRECT(ADDRESS($AU40+1, BK$1)))</f>
        <v>0.13257175000000002</v>
      </c>
      <c r="BL40">
        <f ca="1">AVERAGE(INDIRECT(ADDRESS($AU39+2, BL$1)):INDIRECT(ADDRESS($AU40+1, BL$1)))</f>
        <v>5.2325250000000045E-2</v>
      </c>
      <c r="BM40">
        <f ca="1">AVERAGE(INDIRECT(ADDRESS($AU39+2, BM$1)):INDIRECT(ADDRESS($AU40+1, BM$1)))</f>
        <v>2.0157499999999939E-2</v>
      </c>
      <c r="BN40">
        <f ca="1">AVERAGE(INDIRECT(ADDRESS($AU39+2, BN$1)):INDIRECT(ADDRESS($AU40+1, BN$1)))</f>
        <v>2.9275007499999998E-2</v>
      </c>
      <c r="BO40">
        <f ca="1">AVERAGE(INDIRECT(ADDRESS($AU39+2, BO$1)):INDIRECT(ADDRESS($AU40+1, BO$1)))</f>
        <v>0.10172929999999998</v>
      </c>
      <c r="BP40">
        <f ca="1">AVERAGE(INDIRECT(ADDRESS($AU39+2, BP$1)):INDIRECT(ADDRESS($AU40+1, BP$1)))</f>
        <v>5.2307499999999951E-2</v>
      </c>
    </row>
    <row r="41" spans="1:68" x14ac:dyDescent="0.25">
      <c r="A41" s="1">
        <v>0.13142100000000001</v>
      </c>
      <c r="B41" s="1">
        <v>1.6510900000000001E-4</v>
      </c>
      <c r="C41" s="1">
        <v>-0.99132699999999996</v>
      </c>
      <c r="D41" s="1">
        <v>-0.84764499999999998</v>
      </c>
      <c r="E41" s="1">
        <v>8.5940799999999998E-4</v>
      </c>
      <c r="F41" s="1">
        <v>-0.78778700000000002</v>
      </c>
      <c r="G41" s="1">
        <v>-0.92211100000000001</v>
      </c>
      <c r="H41" s="1">
        <v>0.65892499999999998</v>
      </c>
      <c r="I41" s="1">
        <v>-1.5370600000000001</v>
      </c>
      <c r="J41" s="1">
        <v>1.85758E-3</v>
      </c>
      <c r="K41" s="1">
        <v>0.80889800000000001</v>
      </c>
      <c r="L41" s="1">
        <v>-1.88889</v>
      </c>
      <c r="M41" s="1">
        <v>0.76165400000000005</v>
      </c>
      <c r="N41" s="1">
        <v>0.99887899999999996</v>
      </c>
      <c r="O41" s="1">
        <v>-2.5106799999999998</v>
      </c>
      <c r="P41" s="1">
        <v>-0.75928099999999998</v>
      </c>
      <c r="Q41" s="1">
        <v>1.0036400000000001</v>
      </c>
      <c r="R41" s="1">
        <v>-2.5075599999999998</v>
      </c>
      <c r="S41" s="1">
        <v>3.7450199999999997E-4</v>
      </c>
      <c r="T41" s="1">
        <v>5.90801E-3</v>
      </c>
      <c r="U41" s="1">
        <v>-2.48489</v>
      </c>
      <c r="V41" s="1" t="s">
        <v>23</v>
      </c>
      <c r="W41" s="1">
        <f>ABS(IK_diagnostics_positions__2[[#This Row],[Column1]]-A40)</f>
        <v>6.6050000000000136E-3</v>
      </c>
      <c r="X41" s="1">
        <f>ABS(IK_diagnostics_positions__2[[#This Row],[Column2]]-B40)</f>
        <v>1.164191E-3</v>
      </c>
      <c r="Y41" s="1">
        <f>ABS(IK_diagnostics_positions__2[[#This Row],[Column3]]-C40)</f>
        <v>8.5200000000007492E-4</v>
      </c>
      <c r="Z41" s="1">
        <f>ABS(IK_diagnostics_positions__2[[#This Row],[Column4]]-D40)</f>
        <v>5.8130000000000681E-3</v>
      </c>
      <c r="AA41" s="1">
        <f>ABS(IK_diagnostics_positions__2[[#This Row],[Column5]]-E40)</f>
        <v>7.8189200000000007E-4</v>
      </c>
      <c r="AB41" s="1">
        <f>ABS(IK_diagnostics_positions__2[[#This Row],[Column6]]-F40)</f>
        <v>2.9219999999999802E-3</v>
      </c>
      <c r="AC41" s="1">
        <f>ABS(IK_diagnostics_positions__2[[#This Row],[Column7]]-G40)</f>
        <v>2.10699999999997E-3</v>
      </c>
      <c r="AD41" s="1">
        <f>ABS(IK_diagnostics_positions__2[[#This Row],[Column8]]-H40)</f>
        <v>1.7035000000000022E-2</v>
      </c>
      <c r="AE41" s="1">
        <f>ABS(IK_diagnostics_positions__2[[#This Row],[Column9]]-I40)</f>
        <v>1.2709999999999999E-2</v>
      </c>
      <c r="AF41" s="1">
        <f>ABS(IK_diagnostics_positions__2[[#This Row],[Column10]]-J40)</f>
        <v>6.0025500000000006E-3</v>
      </c>
      <c r="AG41" s="1">
        <f>ABS(IK_diagnostics_positions__2[[#This Row],[Column11]]-K40)</f>
        <v>1.7517000000000005E-2</v>
      </c>
      <c r="AH41" s="1">
        <f>ABS(IK_diagnostics_positions__2[[#This Row],[Column12]]-L40)</f>
        <v>6.4400000000000013E-3</v>
      </c>
      <c r="AI41" s="1">
        <f>ABS(IK_diagnostics_positions__2[[#This Row],[Column13]]-M40)</f>
        <v>2.8919999999998947E-3</v>
      </c>
      <c r="AJ41" s="1">
        <f>ABS(IK_diagnostics_positions__2[[#This Row],[Column14]]-N40)</f>
        <v>3.5209999999999964E-3</v>
      </c>
      <c r="AK41" s="1">
        <f>ABS(IK_diagnostics_positions__2[[#This Row],[Column15]]-O40)</f>
        <v>4.1000000000002146E-4</v>
      </c>
      <c r="AL41" s="1">
        <f>ABS(IK_diagnostics_positions__2[[#This Row],[Column16]]-P40)</f>
        <v>8.4070000000000533E-3</v>
      </c>
      <c r="AM41" s="1">
        <f>ABS(IK_diagnostics_positions__2[[#This Row],[Column17]]-Q40)</f>
        <v>8.4499999999998465E-3</v>
      </c>
      <c r="AN41" s="1">
        <f>ABS(IK_diagnostics_positions__2[[#This Row],[Column18]]-R40)</f>
        <v>6.2600000000001543E-3</v>
      </c>
      <c r="AO41" s="1">
        <f>ABS(IK_diagnostics_positions__2[[#This Row],[Column19]]-S40)</f>
        <v>6.0119180000000006E-3</v>
      </c>
      <c r="AP41" s="1">
        <f>ABS(IK_diagnostics_positions__2[[#This Row],[Column20]]-T40)</f>
        <v>1.42896E-3</v>
      </c>
      <c r="AQ41" s="1">
        <f>ABS(IK_diagnostics_positions__2[[#This Row],[Column21]]-U40)</f>
        <v>2.0070000000000032E-2</v>
      </c>
      <c r="AU41" s="8">
        <f>IK_diagnostics_frames__3[[#This Row],[Column1]]+AU40</f>
        <v>156</v>
      </c>
      <c r="AV41">
        <f ca="1">AVERAGE(INDIRECT(ADDRESS($AU40+2, AV$1)):INDIRECT(ADDRESS($AU41+1, AV$1)))</f>
        <v>8.0227720000000002E-2</v>
      </c>
      <c r="AW41">
        <f ca="1">AVERAGE(INDIRECT(ADDRESS($AU40+2, AW$1)):INDIRECT(ADDRESS($AU41+1, AW$1)))</f>
        <v>1.1200119999999999E-2</v>
      </c>
      <c r="AX41">
        <f ca="1">AVERAGE(INDIRECT(ADDRESS($AU40+2, AX$1)):INDIRECT(ADDRESS($AU41+1, AX$1)))</f>
        <v>1.7295000000000015E-2</v>
      </c>
      <c r="AY41">
        <f ca="1">AVERAGE(INDIRECT(ADDRESS($AU40+2, AY$1)):INDIRECT(ADDRESS($AU41+1, AY$1)))</f>
        <v>8.226600000000002E-2</v>
      </c>
      <c r="AZ41">
        <f ca="1">AVERAGE(INDIRECT(ADDRESS($AU40+2, AZ$1)):INDIRECT(ADDRESS($AU41+1, AZ$1)))</f>
        <v>1.26972148E-2</v>
      </c>
      <c r="BA41">
        <f ca="1">AVERAGE(INDIRECT(ADDRESS($AU40+2, BA$1)):INDIRECT(ADDRESS($AU41+1, BA$1)))</f>
        <v>9.9972800000000001E-2</v>
      </c>
      <c r="BB41">
        <f ca="1">AVERAGE(INDIRECT(ADDRESS($AU40+2, BB$1)):INDIRECT(ADDRESS($AU41+1, BB$1)))</f>
        <v>8.4647799999999968E-2</v>
      </c>
      <c r="BC41">
        <f ca="1">AVERAGE(INDIRECT(ADDRESS($AU40+2, BC$1)):INDIRECT(ADDRESS($AU41+1, BC$1)))</f>
        <v>8.4318599999999994E-2</v>
      </c>
      <c r="BD41">
        <f ca="1">AVERAGE(INDIRECT(ADDRESS($AU40+2, BD$1)):INDIRECT(ADDRESS($AU41+1, BD$1)))</f>
        <v>8.5710000000000036E-2</v>
      </c>
      <c r="BE41">
        <f ca="1">AVERAGE(INDIRECT(ADDRESS($AU40+2, BE$1)):INDIRECT(ADDRESS($AU41+1, BE$1)))</f>
        <v>3.1828495999999998E-2</v>
      </c>
      <c r="BF41">
        <f ca="1">AVERAGE(INDIRECT(ADDRESS($AU40+2, BF$1)):INDIRECT(ADDRESS($AU41+1, BF$1)))</f>
        <v>6.2797999999999979E-2</v>
      </c>
      <c r="BG41">
        <f ca="1">AVERAGE(INDIRECT(ADDRESS($AU40+2, BG$1)):INDIRECT(ADDRESS($AU41+1, BG$1)))</f>
        <v>4.4860000000000032E-2</v>
      </c>
      <c r="BH41">
        <f ca="1">AVERAGE(INDIRECT(ADDRESS($AU40+2, BH$1)):INDIRECT(ADDRESS($AU41+1, BH$1)))</f>
        <v>3.3895200000000014E-2</v>
      </c>
      <c r="BI41">
        <f ca="1">AVERAGE(INDIRECT(ADDRESS($AU40+2, BI$1)):INDIRECT(ADDRESS($AU41+1, BI$1)))</f>
        <v>0.10543520000000002</v>
      </c>
      <c r="BJ41">
        <f ca="1">AVERAGE(INDIRECT(ADDRESS($AU40+2, BJ$1)):INDIRECT(ADDRESS($AU41+1, BJ$1)))</f>
        <v>4.5343999999999961E-2</v>
      </c>
      <c r="BK41">
        <f ca="1">AVERAGE(INDIRECT(ADDRESS($AU40+2, BK$1)):INDIRECT(ADDRESS($AU41+1, BK$1)))</f>
        <v>2.1952799999999995E-2</v>
      </c>
      <c r="BL41">
        <f ca="1">AVERAGE(INDIRECT(ADDRESS($AU40+2, BL$1)):INDIRECT(ADDRESS($AU41+1, BL$1)))</f>
        <v>0.11953499999999999</v>
      </c>
      <c r="BM41">
        <f ca="1">AVERAGE(INDIRECT(ADDRESS($AU40+2, BM$1)):INDIRECT(ADDRESS($AU41+1, BM$1)))</f>
        <v>1.7403999999999975E-2</v>
      </c>
      <c r="BN41">
        <f ca="1">AVERAGE(INDIRECT(ADDRESS($AU40+2, BN$1)):INDIRECT(ADDRESS($AU41+1, BN$1)))</f>
        <v>1.4975815999999998E-2</v>
      </c>
      <c r="BO41">
        <f ca="1">AVERAGE(INDIRECT(ADDRESS($AU40+2, BO$1)):INDIRECT(ADDRESS($AU41+1, BO$1)))</f>
        <v>0.20999591760000005</v>
      </c>
      <c r="BP41">
        <f ca="1">AVERAGE(INDIRECT(ADDRESS($AU40+2, BP$1)):INDIRECT(ADDRESS($AU41+1, BP$1)))</f>
        <v>8.7593999999999991E-2</v>
      </c>
    </row>
    <row r="42" spans="1:68" x14ac:dyDescent="0.25">
      <c r="A42" s="1">
        <v>0.126799</v>
      </c>
      <c r="B42" s="2">
        <v>6.8855100000000003E-6</v>
      </c>
      <c r="C42" s="1">
        <v>-0.99192800000000003</v>
      </c>
      <c r="D42" s="1">
        <v>-0.85238999999999998</v>
      </c>
      <c r="E42" s="2">
        <v>4.1621E-5</v>
      </c>
      <c r="F42" s="1">
        <v>-0.78897499999999998</v>
      </c>
      <c r="G42" s="1">
        <v>-0.92913900000000005</v>
      </c>
      <c r="H42" s="1">
        <v>0.66595700000000002</v>
      </c>
      <c r="I42" s="1">
        <v>-1.53104</v>
      </c>
      <c r="J42" s="1">
        <v>-1.4738399999999999E-3</v>
      </c>
      <c r="K42" s="1">
        <v>0.79041600000000001</v>
      </c>
      <c r="L42" s="1">
        <v>-1.8831</v>
      </c>
      <c r="M42" s="1">
        <v>0.75492599999999999</v>
      </c>
      <c r="N42" s="1">
        <v>1.0001500000000001</v>
      </c>
      <c r="O42" s="1">
        <v>-2.5026799999999998</v>
      </c>
      <c r="P42" s="1">
        <v>-0.75646100000000005</v>
      </c>
      <c r="Q42" s="1">
        <v>1.00318</v>
      </c>
      <c r="R42" s="1">
        <v>-2.5033699999999999</v>
      </c>
      <c r="S42" s="1">
        <v>8.7243599999999998E-4</v>
      </c>
      <c r="T42" s="1">
        <v>-9.1886500000000005E-4</v>
      </c>
      <c r="U42" s="1">
        <v>-2.4944799999999998</v>
      </c>
      <c r="V42" s="1" t="s">
        <v>23</v>
      </c>
      <c r="W42" s="1">
        <f>ABS(IK_diagnostics_positions__2[[#This Row],[Column1]]-A41)</f>
        <v>4.622000000000015E-3</v>
      </c>
      <c r="X42" s="1">
        <f>ABS(IK_diagnostics_positions__2[[#This Row],[Column2]]-B41)</f>
        <v>1.5822349E-4</v>
      </c>
      <c r="Y42" s="1">
        <f>ABS(IK_diagnostics_positions__2[[#This Row],[Column3]]-C41)</f>
        <v>6.010000000000737E-4</v>
      </c>
      <c r="Z42" s="1">
        <f>ABS(IK_diagnostics_positions__2[[#This Row],[Column4]]-D41)</f>
        <v>4.7449999999999992E-3</v>
      </c>
      <c r="AA42" s="1">
        <f>ABS(IK_diagnostics_positions__2[[#This Row],[Column5]]-E41)</f>
        <v>8.1778699999999994E-4</v>
      </c>
      <c r="AB42" s="1">
        <f>ABS(IK_diagnostics_positions__2[[#This Row],[Column6]]-F41)</f>
        <v>1.1879999999999669E-3</v>
      </c>
      <c r="AC42" s="1">
        <f>ABS(IK_diagnostics_positions__2[[#This Row],[Column7]]-G41)</f>
        <v>7.0280000000000342E-3</v>
      </c>
      <c r="AD42" s="1">
        <f>ABS(IK_diagnostics_positions__2[[#This Row],[Column8]]-H41)</f>
        <v>7.0320000000000382E-3</v>
      </c>
      <c r="AE42" s="1">
        <f>ABS(IK_diagnostics_positions__2[[#This Row],[Column9]]-I41)</f>
        <v>6.0200000000001364E-3</v>
      </c>
      <c r="AF42" s="1">
        <f>ABS(IK_diagnostics_positions__2[[#This Row],[Column10]]-J41)</f>
        <v>3.3314199999999999E-3</v>
      </c>
      <c r="AG42" s="1">
        <f>ABS(IK_diagnostics_positions__2[[#This Row],[Column11]]-K41)</f>
        <v>1.8481999999999998E-2</v>
      </c>
      <c r="AH42" s="1">
        <f>ABS(IK_diagnostics_positions__2[[#This Row],[Column12]]-L41)</f>
        <v>5.7899999999999618E-3</v>
      </c>
      <c r="AI42" s="1">
        <f>ABS(IK_diagnostics_positions__2[[#This Row],[Column13]]-M41)</f>
        <v>6.7280000000000673E-3</v>
      </c>
      <c r="AJ42" s="1">
        <f>ABS(IK_diagnostics_positions__2[[#This Row],[Column14]]-N41)</f>
        <v>1.2710000000001331E-3</v>
      </c>
      <c r="AK42" s="1">
        <f>ABS(IK_diagnostics_positions__2[[#This Row],[Column15]]-O41)</f>
        <v>8.0000000000000071E-3</v>
      </c>
      <c r="AL42" s="1">
        <f>ABS(IK_diagnostics_positions__2[[#This Row],[Column16]]-P41)</f>
        <v>2.8199999999999337E-3</v>
      </c>
      <c r="AM42" s="1">
        <f>ABS(IK_diagnostics_positions__2[[#This Row],[Column17]]-Q41)</f>
        <v>4.6000000000012697E-4</v>
      </c>
      <c r="AN42" s="1">
        <f>ABS(IK_diagnostics_positions__2[[#This Row],[Column18]]-R41)</f>
        <v>4.189999999999916E-3</v>
      </c>
      <c r="AO42" s="1">
        <f>ABS(IK_diagnostics_positions__2[[#This Row],[Column19]]-S41)</f>
        <v>4.9793400000000001E-4</v>
      </c>
      <c r="AP42" s="1">
        <f>ABS(IK_diagnostics_positions__2[[#This Row],[Column20]]-T41)</f>
        <v>6.8268749999999996E-3</v>
      </c>
      <c r="AQ42" s="1">
        <f>ABS(IK_diagnostics_positions__2[[#This Row],[Column21]]-U41)</f>
        <v>9.5899999999997654E-3</v>
      </c>
      <c r="AU42" s="7">
        <f>IK_diagnostics_frames__3[[#This Row],[Column1]]+AU41</f>
        <v>161</v>
      </c>
      <c r="AV42">
        <f ca="1">AVERAGE(INDIRECT(ADDRESS($AU41+2, AV$1)):INDIRECT(ADDRESS($AU42+1, AV$1)))</f>
        <v>9.2611519999999989E-2</v>
      </c>
      <c r="AW42">
        <f ca="1">AVERAGE(INDIRECT(ADDRESS($AU41+2, AW$1)):INDIRECT(ADDRESS($AU42+1, AW$1)))</f>
        <v>0.10846359999999999</v>
      </c>
      <c r="AX42">
        <f ca="1">AVERAGE(INDIRECT(ADDRESS($AU41+2, AX$1)):INDIRECT(ADDRESS($AU42+1, AX$1)))</f>
        <v>5.2927999999999996E-2</v>
      </c>
      <c r="AY42">
        <f ca="1">AVERAGE(INDIRECT(ADDRESS($AU41+2, AY$1)):INDIRECT(ADDRESS($AU42+1, AY$1)))</f>
        <v>0.1000404</v>
      </c>
      <c r="AZ42">
        <f ca="1">AVERAGE(INDIRECT(ADDRESS($AU41+2, AZ$1)):INDIRECT(ADDRESS($AU42+1, AZ$1)))</f>
        <v>0.1299399748</v>
      </c>
      <c r="BA42">
        <f ca="1">AVERAGE(INDIRECT(ADDRESS($AU41+2, BA$1)):INDIRECT(ADDRESS($AU42+1, BA$1)))</f>
        <v>0.12491039999999998</v>
      </c>
      <c r="BB42">
        <f ca="1">AVERAGE(INDIRECT(ADDRESS($AU41+2, BB$1)):INDIRECT(ADDRESS($AU42+1, BB$1)))</f>
        <v>0.11863699999999996</v>
      </c>
      <c r="BC42">
        <f ca="1">AVERAGE(INDIRECT(ADDRESS($AU41+2, BC$1)):INDIRECT(ADDRESS($AU42+1, BC$1)))</f>
        <v>0.18881460000000003</v>
      </c>
      <c r="BD42">
        <f ca="1">AVERAGE(INDIRECT(ADDRESS($AU41+2, BD$1)):INDIRECT(ADDRESS($AU42+1, BD$1)))</f>
        <v>0.13843000000000005</v>
      </c>
      <c r="BE42">
        <f ca="1">AVERAGE(INDIRECT(ADDRESS($AU41+2, BE$1)):INDIRECT(ADDRESS($AU42+1, BE$1)))</f>
        <v>3.2437255999999998E-2</v>
      </c>
      <c r="BF42">
        <f ca="1">AVERAGE(INDIRECT(ADDRESS($AU41+2, BF$1)):INDIRECT(ADDRESS($AU42+1, BF$1)))</f>
        <v>0.2141306</v>
      </c>
      <c r="BG42">
        <f ca="1">AVERAGE(INDIRECT(ADDRESS($AU41+2, BG$1)):INDIRECT(ADDRESS($AU42+1, BG$1)))</f>
        <v>3.6628000000000015E-2</v>
      </c>
      <c r="BH42">
        <f ca="1">AVERAGE(INDIRECT(ADDRESS($AU41+2, BH$1)):INDIRECT(ADDRESS($AU42+1, BH$1)))</f>
        <v>7.2810800000000023E-2</v>
      </c>
      <c r="BI42">
        <f ca="1">AVERAGE(INDIRECT(ADDRESS($AU41+2, BI$1)):INDIRECT(ADDRESS($AU42+1, BI$1)))</f>
        <v>4.8694799999999996E-2</v>
      </c>
      <c r="BJ42">
        <f ca="1">AVERAGE(INDIRECT(ADDRESS($AU41+2, BJ$1)):INDIRECT(ADDRESS($AU42+1, BJ$1)))</f>
        <v>7.7836000000000016E-2</v>
      </c>
      <c r="BK42">
        <f ca="1">AVERAGE(INDIRECT(ADDRESS($AU41+2, BK$1)):INDIRECT(ADDRESS($AU42+1, BK$1)))</f>
        <v>8.3779400000000018E-2</v>
      </c>
      <c r="BL42">
        <f ca="1">AVERAGE(INDIRECT(ADDRESS($AU41+2, BL$1)):INDIRECT(ADDRESS($AU42+1, BL$1)))</f>
        <v>9.1663599999999956E-2</v>
      </c>
      <c r="BM42">
        <f ca="1">AVERAGE(INDIRECT(ADDRESS($AU41+2, BM$1)):INDIRECT(ADDRESS($AU42+1, BM$1)))</f>
        <v>3.828800000000001E-2</v>
      </c>
      <c r="BN42">
        <f ca="1">AVERAGE(INDIRECT(ADDRESS($AU41+2, BN$1)):INDIRECT(ADDRESS($AU42+1, BN$1)))</f>
        <v>1.5138133999999998E-2</v>
      </c>
      <c r="BO42">
        <f ca="1">AVERAGE(INDIRECT(ADDRESS($AU41+2, BO$1)):INDIRECT(ADDRESS($AU42+1, BO$1)))</f>
        <v>1.5887598000000003E-2</v>
      </c>
      <c r="BP42">
        <f ca="1">AVERAGE(INDIRECT(ADDRESS($AU41+2, BP$1)):INDIRECT(ADDRESS($AU42+1, BP$1)))</f>
        <v>0.10168400000000002</v>
      </c>
    </row>
    <row r="43" spans="1:68" x14ac:dyDescent="0.25">
      <c r="A43" s="1">
        <v>0.35678700000000002</v>
      </c>
      <c r="B43" s="1">
        <v>9.1160200000000007E-3</v>
      </c>
      <c r="C43" s="1">
        <v>-0.934141</v>
      </c>
      <c r="D43" s="1">
        <v>-0.57667299999999999</v>
      </c>
      <c r="E43" s="1">
        <v>1.26161E-2</v>
      </c>
      <c r="F43" s="1">
        <v>-1.2927999999999999</v>
      </c>
      <c r="G43" s="1">
        <v>-0.81830899999999995</v>
      </c>
      <c r="H43" s="1">
        <v>0.98124199999999995</v>
      </c>
      <c r="I43" s="1">
        <v>-1.3509199999999999</v>
      </c>
      <c r="J43" s="1">
        <v>3.5763700000000002E-2</v>
      </c>
      <c r="K43" s="1">
        <v>0.83424100000000001</v>
      </c>
      <c r="L43" s="1">
        <v>-1.8498699999999999</v>
      </c>
      <c r="M43" s="1">
        <v>0.86754299999999995</v>
      </c>
      <c r="N43" s="1">
        <v>0.74312100000000003</v>
      </c>
      <c r="O43" s="1">
        <v>-2.39744</v>
      </c>
      <c r="P43" s="1">
        <v>-0.556786</v>
      </c>
      <c r="Q43" s="1">
        <v>0.74853499999999995</v>
      </c>
      <c r="R43" s="1">
        <v>-2.65083</v>
      </c>
      <c r="S43" s="1">
        <v>-0.19606299999999999</v>
      </c>
      <c r="T43" s="1">
        <v>0.61192100000000005</v>
      </c>
      <c r="U43" s="1">
        <v>-2.7968799999999998</v>
      </c>
      <c r="V43" s="1" t="s">
        <v>23</v>
      </c>
      <c r="W43" s="1">
        <f>ABS(IK_diagnostics_positions__2[[#This Row],[Column1]]-A42)</f>
        <v>0.22998800000000003</v>
      </c>
      <c r="X43" s="1">
        <f>ABS(IK_diagnostics_positions__2[[#This Row],[Column2]]-B42)</f>
        <v>9.1091344900000003E-3</v>
      </c>
      <c r="Y43" s="1">
        <f>ABS(IK_diagnostics_positions__2[[#This Row],[Column3]]-C42)</f>
        <v>5.7787000000000033E-2</v>
      </c>
      <c r="Z43" s="1">
        <f>ABS(IK_diagnostics_positions__2[[#This Row],[Column4]]-D42)</f>
        <v>0.27571699999999999</v>
      </c>
      <c r="AA43" s="1">
        <f>ABS(IK_diagnostics_positions__2[[#This Row],[Column5]]-E42)</f>
        <v>1.2574479E-2</v>
      </c>
      <c r="AB43" s="1">
        <f>ABS(IK_diagnostics_positions__2[[#This Row],[Column6]]-F42)</f>
        <v>0.50382499999999997</v>
      </c>
      <c r="AC43" s="1">
        <f>ABS(IK_diagnostics_positions__2[[#This Row],[Column7]]-G42)</f>
        <v>0.1108300000000001</v>
      </c>
      <c r="AD43" s="1">
        <f>ABS(IK_diagnostics_positions__2[[#This Row],[Column8]]-H42)</f>
        <v>0.31528499999999993</v>
      </c>
      <c r="AE43" s="1">
        <f>ABS(IK_diagnostics_positions__2[[#This Row],[Column9]]-I42)</f>
        <v>0.18012000000000006</v>
      </c>
      <c r="AF43" s="1">
        <f>ABS(IK_diagnostics_positions__2[[#This Row],[Column10]]-J42)</f>
        <v>3.723754E-2</v>
      </c>
      <c r="AG43" s="1">
        <f>ABS(IK_diagnostics_positions__2[[#This Row],[Column11]]-K42)</f>
        <v>4.3825000000000003E-2</v>
      </c>
      <c r="AH43" s="1">
        <f>ABS(IK_diagnostics_positions__2[[#This Row],[Column12]]-L42)</f>
        <v>3.3230000000000093E-2</v>
      </c>
      <c r="AI43" s="1">
        <f>ABS(IK_diagnostics_positions__2[[#This Row],[Column13]]-M42)</f>
        <v>0.11261699999999997</v>
      </c>
      <c r="AJ43" s="1">
        <f>ABS(IK_diagnostics_positions__2[[#This Row],[Column14]]-N42)</f>
        <v>0.25702900000000006</v>
      </c>
      <c r="AK43" s="1">
        <f>ABS(IK_diagnostics_positions__2[[#This Row],[Column15]]-O42)</f>
        <v>0.10523999999999978</v>
      </c>
      <c r="AL43" s="1">
        <f>ABS(IK_diagnostics_positions__2[[#This Row],[Column16]]-P42)</f>
        <v>0.19967500000000005</v>
      </c>
      <c r="AM43" s="1">
        <f>ABS(IK_diagnostics_positions__2[[#This Row],[Column17]]-Q42)</f>
        <v>0.25464500000000001</v>
      </c>
      <c r="AN43" s="1">
        <f>ABS(IK_diagnostics_positions__2[[#This Row],[Column18]]-R42)</f>
        <v>0.14746000000000015</v>
      </c>
      <c r="AO43" s="1">
        <f>ABS(IK_diagnostics_positions__2[[#This Row],[Column19]]-S42)</f>
        <v>0.19693543599999999</v>
      </c>
      <c r="AP43" s="1">
        <f>ABS(IK_diagnostics_positions__2[[#This Row],[Column20]]-T42)</f>
        <v>0.61283986500000009</v>
      </c>
      <c r="AQ43" s="1">
        <f>ABS(IK_diagnostics_positions__2[[#This Row],[Column21]]-U42)</f>
        <v>0.3024</v>
      </c>
      <c r="AU43" s="8">
        <f>IK_diagnostics_frames__3[[#This Row],[Column1]]+AU42</f>
        <v>164</v>
      </c>
      <c r="AV43">
        <f ca="1">AVERAGE(INDIRECT(ADDRESS($AU42+2, AV$1)):INDIRECT(ADDRESS($AU43+1, AV$1)))</f>
        <v>1.2287666666666678E-2</v>
      </c>
      <c r="AW43">
        <f ca="1">AVERAGE(INDIRECT(ADDRESS($AU42+2, AW$1)):INDIRECT(ADDRESS($AU43+1, AW$1)))</f>
        <v>0.18424066666666669</v>
      </c>
      <c r="AX43">
        <f ca="1">AVERAGE(INDIRECT(ADDRESS($AU42+2, AX$1)):INDIRECT(ADDRESS($AU43+1, AX$1)))</f>
        <v>5.9995666666666635E-2</v>
      </c>
      <c r="AY43">
        <f ca="1">AVERAGE(INDIRECT(ADDRESS($AU42+2, AY$1)):INDIRECT(ADDRESS($AU43+1, AY$1)))</f>
        <v>1.8854666666666648E-2</v>
      </c>
      <c r="AZ43">
        <f ca="1">AVERAGE(INDIRECT(ADDRESS($AU42+2, AZ$1)):INDIRECT(ADDRESS($AU43+1, AZ$1)))</f>
        <v>0.22395233333333331</v>
      </c>
      <c r="BA43">
        <f ca="1">AVERAGE(INDIRECT(ADDRESS($AU42+2, BA$1)):INDIRECT(ADDRESS($AU43+1, BA$1)))</f>
        <v>0.14674333333333323</v>
      </c>
      <c r="BB43">
        <f ca="1">AVERAGE(INDIRECT(ADDRESS($AU42+2, BB$1)):INDIRECT(ADDRESS($AU43+1, BB$1)))</f>
        <v>0.12974866666666665</v>
      </c>
      <c r="BC43">
        <f ca="1">AVERAGE(INDIRECT(ADDRESS($AU42+2, BC$1)):INDIRECT(ADDRESS($AU43+1, BC$1)))</f>
        <v>0.19698000000000004</v>
      </c>
      <c r="BD43">
        <f ca="1">AVERAGE(INDIRECT(ADDRESS($AU42+2, BD$1)):INDIRECT(ADDRESS($AU43+1, BD$1)))</f>
        <v>5.9609999999999941E-2</v>
      </c>
      <c r="BE43">
        <f ca="1">AVERAGE(INDIRECT(ADDRESS($AU42+2, BE$1)):INDIRECT(ADDRESS($AU43+1, BE$1)))</f>
        <v>0.1211699</v>
      </c>
      <c r="BF43">
        <f ca="1">AVERAGE(INDIRECT(ADDRESS($AU42+2, BF$1)):INDIRECT(ADDRESS($AU43+1, BF$1)))</f>
        <v>8.6177333333333286E-2</v>
      </c>
      <c r="BG43">
        <f ca="1">AVERAGE(INDIRECT(ADDRESS($AU42+2, BG$1)):INDIRECT(ADDRESS($AU43+1, BG$1)))</f>
        <v>0.13148666666666667</v>
      </c>
      <c r="BH43">
        <f ca="1">AVERAGE(INDIRECT(ADDRESS($AU42+2, BH$1)):INDIRECT(ADDRESS($AU43+1, BH$1)))</f>
        <v>2.9868000000000006E-2</v>
      </c>
      <c r="BI43">
        <f ca="1">AVERAGE(INDIRECT(ADDRESS($AU42+2, BI$1)):INDIRECT(ADDRESS($AU43+1, BI$1)))</f>
        <v>3.3747666666666586E-2</v>
      </c>
      <c r="BJ43">
        <f ca="1">AVERAGE(INDIRECT(ADDRESS($AU42+2, BJ$1)):INDIRECT(ADDRESS($AU43+1, BJ$1)))</f>
        <v>2.3550000000000182E-2</v>
      </c>
      <c r="BK43">
        <f ca="1">AVERAGE(INDIRECT(ADDRESS($AU42+2, BK$1)):INDIRECT(ADDRESS($AU43+1, BK$1)))</f>
        <v>0.26740133333333332</v>
      </c>
      <c r="BL43">
        <f ca="1">AVERAGE(INDIRECT(ADDRESS($AU42+2, BL$1)):INDIRECT(ADDRESS($AU43+1, BL$1)))</f>
        <v>0.24640299999999996</v>
      </c>
      <c r="BM43">
        <f ca="1">AVERAGE(INDIRECT(ADDRESS($AU42+2, BM$1)):INDIRECT(ADDRESS($AU43+1, BM$1)))</f>
        <v>4.216666666666654E-2</v>
      </c>
      <c r="BN43">
        <f ca="1">AVERAGE(INDIRECT(ADDRESS($AU42+2, BN$1)):INDIRECT(ADDRESS($AU43+1, BN$1)))</f>
        <v>0.12011940333333333</v>
      </c>
      <c r="BO43">
        <f ca="1">AVERAGE(INDIRECT(ADDRESS($AU42+2, BO$1)):INDIRECT(ADDRESS($AU43+1, BO$1)))</f>
        <v>0.36831502666666666</v>
      </c>
      <c r="BP43">
        <f ca="1">AVERAGE(INDIRECT(ADDRESS($AU42+2, BP$1)):INDIRECT(ADDRESS($AU43+1, BP$1)))</f>
        <v>4.1040000000000042E-2</v>
      </c>
    </row>
    <row r="44" spans="1:68" x14ac:dyDescent="0.25">
      <c r="A44" s="1">
        <v>0.37762600000000002</v>
      </c>
      <c r="B44" s="1" t="s">
        <v>22</v>
      </c>
      <c r="C44" s="1">
        <v>-0.92595799999999995</v>
      </c>
      <c r="D44" s="1">
        <v>-0.59381200000000001</v>
      </c>
      <c r="E44" s="1" t="s">
        <v>22</v>
      </c>
      <c r="F44" s="1">
        <v>-1.1632499999999999</v>
      </c>
      <c r="G44" s="1">
        <v>-0.86745899999999998</v>
      </c>
      <c r="H44" s="1">
        <v>0.93295700000000004</v>
      </c>
      <c r="I44" s="1">
        <v>-1.3971499999999999</v>
      </c>
      <c r="J44" s="1">
        <v>-2.66409E-3</v>
      </c>
      <c r="K44" s="1">
        <v>0.87770899999999996</v>
      </c>
      <c r="L44" s="1">
        <v>-1.8962300000000001</v>
      </c>
      <c r="M44" s="1">
        <v>0.77587399999999995</v>
      </c>
      <c r="N44" s="1">
        <v>0.97614999999999996</v>
      </c>
      <c r="O44" s="1">
        <v>-2.51606</v>
      </c>
      <c r="P44" s="1">
        <v>-0.77494399999999997</v>
      </c>
      <c r="Q44" s="1">
        <v>0.99900900000000004</v>
      </c>
      <c r="R44" s="1">
        <v>-2.5198200000000002</v>
      </c>
      <c r="S44" s="1">
        <v>3.18535E-3</v>
      </c>
      <c r="T44" s="1">
        <v>5.1649599999999997E-2</v>
      </c>
      <c r="U44" s="1">
        <v>-2.4597799999999999</v>
      </c>
      <c r="V44" s="1" t="s">
        <v>23</v>
      </c>
      <c r="W44" s="1">
        <f>ABS(IK_diagnostics_positions__2[[#This Row],[Column1]]-A43)</f>
        <v>2.0838999999999996E-2</v>
      </c>
      <c r="X44" s="1">
        <f>ABS(IK_diagnostics_positions__2[[#This Row],[Column2]]-B43)</f>
        <v>9.1160200000000007E-3</v>
      </c>
      <c r="Y44" s="1">
        <f>ABS(IK_diagnostics_positions__2[[#This Row],[Column3]]-C43)</f>
        <v>8.1830000000000513E-3</v>
      </c>
      <c r="Z44" s="1">
        <f>ABS(IK_diagnostics_positions__2[[#This Row],[Column4]]-D43)</f>
        <v>1.7139000000000015E-2</v>
      </c>
      <c r="AA44" s="1">
        <f>ABS(IK_diagnostics_positions__2[[#This Row],[Column5]]-E43)</f>
        <v>1.26161E-2</v>
      </c>
      <c r="AB44" s="1">
        <f>ABS(IK_diagnostics_positions__2[[#This Row],[Column6]]-F43)</f>
        <v>0.12955000000000005</v>
      </c>
      <c r="AC44" s="1">
        <f>ABS(IK_diagnostics_positions__2[[#This Row],[Column7]]-G43)</f>
        <v>4.9150000000000027E-2</v>
      </c>
      <c r="AD44" s="1">
        <f>ABS(IK_diagnostics_positions__2[[#This Row],[Column8]]-H43)</f>
        <v>4.8284999999999911E-2</v>
      </c>
      <c r="AE44" s="1">
        <f>ABS(IK_diagnostics_positions__2[[#This Row],[Column9]]-I43)</f>
        <v>4.6229999999999993E-2</v>
      </c>
      <c r="AF44" s="1">
        <f>ABS(IK_diagnostics_positions__2[[#This Row],[Column10]]-J43)</f>
        <v>3.8427790000000003E-2</v>
      </c>
      <c r="AG44" s="1">
        <f>ABS(IK_diagnostics_positions__2[[#This Row],[Column11]]-K43)</f>
        <v>4.3467999999999951E-2</v>
      </c>
      <c r="AH44" s="1">
        <f>ABS(IK_diagnostics_positions__2[[#This Row],[Column12]]-L43)</f>
        <v>4.6360000000000179E-2</v>
      </c>
      <c r="AI44" s="1">
        <f>ABS(IK_diagnostics_positions__2[[#This Row],[Column13]]-M43)</f>
        <v>9.1669E-2</v>
      </c>
      <c r="AJ44" s="1">
        <f>ABS(IK_diagnostics_positions__2[[#This Row],[Column14]]-N43)</f>
        <v>0.23302899999999993</v>
      </c>
      <c r="AK44" s="1">
        <f>ABS(IK_diagnostics_positions__2[[#This Row],[Column15]]-O43)</f>
        <v>0.11861999999999995</v>
      </c>
      <c r="AL44" s="1">
        <f>ABS(IK_diagnostics_positions__2[[#This Row],[Column16]]-P43)</f>
        <v>0.21815799999999996</v>
      </c>
      <c r="AM44" s="1">
        <f>ABS(IK_diagnostics_positions__2[[#This Row],[Column17]]-Q43)</f>
        <v>0.25047400000000009</v>
      </c>
      <c r="AN44" s="1">
        <f>ABS(IK_diagnostics_positions__2[[#This Row],[Column18]]-R43)</f>
        <v>0.13100999999999985</v>
      </c>
      <c r="AO44" s="1">
        <f>ABS(IK_diagnostics_positions__2[[#This Row],[Column19]]-S43)</f>
        <v>0.19924834999999999</v>
      </c>
      <c r="AP44" s="1">
        <f>ABS(IK_diagnostics_positions__2[[#This Row],[Column20]]-T43)</f>
        <v>0.56027140000000009</v>
      </c>
      <c r="AQ44" s="1">
        <f>ABS(IK_diagnostics_positions__2[[#This Row],[Column21]]-U43)</f>
        <v>0.33709999999999996</v>
      </c>
      <c r="AU44" s="7">
        <f>IK_diagnostics_frames__3[[#This Row],[Column1]]+AU43</f>
        <v>167</v>
      </c>
      <c r="AV44">
        <f ca="1">AVERAGE(INDIRECT(ADDRESS($AU43+2, AV$1)):INDIRECT(ADDRESS($AU44+1, AV$1)))</f>
        <v>8.4530499999999967E-2</v>
      </c>
      <c r="AW44">
        <f ca="1">AVERAGE(INDIRECT(ADDRESS($AU43+2, AW$1)):INDIRECT(ADDRESS($AU44+1, AW$1)))</f>
        <v>0.12285206666666666</v>
      </c>
      <c r="AX44">
        <f ca="1">AVERAGE(INDIRECT(ADDRESS($AU43+2, AX$1)):INDIRECT(ADDRESS($AU44+1, AX$1)))</f>
        <v>3.3242333333333339E-2</v>
      </c>
      <c r="AY44">
        <f ca="1">AVERAGE(INDIRECT(ADDRESS($AU43+2, AY$1)):INDIRECT(ADDRESS($AU44+1, AY$1)))</f>
        <v>0.13695000000000002</v>
      </c>
      <c r="AZ44">
        <f ca="1">AVERAGE(INDIRECT(ADDRESS($AU43+2, AZ$1)):INDIRECT(ADDRESS($AU44+1, AZ$1)))</f>
        <v>0.31090699999999999</v>
      </c>
      <c r="BA44">
        <f ca="1">AVERAGE(INDIRECT(ADDRESS($AU43+2, BA$1)):INDIRECT(ADDRESS($AU44+1, BA$1)))</f>
        <v>0.17027466666666669</v>
      </c>
      <c r="BB44">
        <f ca="1">AVERAGE(INDIRECT(ADDRESS($AU43+2, BB$1)):INDIRECT(ADDRESS($AU44+1, BB$1)))</f>
        <v>0.19297366666666668</v>
      </c>
      <c r="BC44">
        <f ca="1">AVERAGE(INDIRECT(ADDRESS($AU43+2, BC$1)):INDIRECT(ADDRESS($AU44+1, BC$1)))</f>
        <v>0.32348733333333335</v>
      </c>
      <c r="BD44">
        <f ca="1">AVERAGE(INDIRECT(ADDRESS($AU43+2, BD$1)):INDIRECT(ADDRESS($AU44+1, BD$1)))</f>
        <v>0.19924666666666666</v>
      </c>
      <c r="BE44">
        <f ca="1">AVERAGE(INDIRECT(ADDRESS($AU43+2, BE$1)):INDIRECT(ADDRESS($AU44+1, BE$1)))</f>
        <v>3.2435266666666664E-2</v>
      </c>
      <c r="BF44">
        <f ca="1">AVERAGE(INDIRECT(ADDRESS($AU43+2, BF$1)):INDIRECT(ADDRESS($AU44+1, BF$1)))</f>
        <v>0.46101666666666663</v>
      </c>
      <c r="BG44">
        <f ca="1">AVERAGE(INDIRECT(ADDRESS($AU43+2, BG$1)):INDIRECT(ADDRESS($AU44+1, BG$1)))</f>
        <v>0.19576333333333321</v>
      </c>
      <c r="BH44">
        <f ca="1">AVERAGE(INDIRECT(ADDRESS($AU43+2, BH$1)):INDIRECT(ADDRESS($AU44+1, BH$1)))</f>
        <v>0.21153233333333332</v>
      </c>
      <c r="BI44">
        <f ca="1">AVERAGE(INDIRECT(ADDRESS($AU43+2, BI$1)):INDIRECT(ADDRESS($AU44+1, BI$1)))</f>
        <v>0.16314899999999999</v>
      </c>
      <c r="BJ44">
        <f ca="1">AVERAGE(INDIRECT(ADDRESS($AU43+2, BJ$1)):INDIRECT(ADDRESS($AU44+1, BJ$1)))</f>
        <v>0.19131000000000009</v>
      </c>
      <c r="BK44">
        <f ca="1">AVERAGE(INDIRECT(ADDRESS($AU43+2, BK$1)):INDIRECT(ADDRESS($AU44+1, BK$1)))</f>
        <v>0.23902499999999996</v>
      </c>
      <c r="BL44">
        <f ca="1">AVERAGE(INDIRECT(ADDRESS($AU43+2, BL$1)):INDIRECT(ADDRESS($AU44+1, BL$1)))</f>
        <v>0.25764366666666666</v>
      </c>
      <c r="BM44">
        <f ca="1">AVERAGE(INDIRECT(ADDRESS($AU43+2, BM$1)):INDIRECT(ADDRESS($AU44+1, BM$1)))</f>
        <v>8.7593333333333259E-2</v>
      </c>
      <c r="BN44">
        <f ca="1">AVERAGE(INDIRECT(ADDRESS($AU43+2, BN$1)):INDIRECT(ADDRESS($AU44+1, BN$1)))</f>
        <v>5.6241719999999995E-2</v>
      </c>
      <c r="BO44">
        <f ca="1">AVERAGE(INDIRECT(ADDRESS($AU43+2, BO$1)):INDIRECT(ADDRESS($AU44+1, BO$1)))</f>
        <v>4.0604733333333337E-2</v>
      </c>
      <c r="BP44">
        <f ca="1">AVERAGE(INDIRECT(ADDRESS($AU43+2, BP$1)):INDIRECT(ADDRESS($AU44+1, BP$1)))</f>
        <v>0.10176333333333343</v>
      </c>
    </row>
    <row r="45" spans="1:68" x14ac:dyDescent="0.25">
      <c r="A45" s="1">
        <v>0.36730299999999999</v>
      </c>
      <c r="B45" s="1" t="s">
        <v>22</v>
      </c>
      <c r="C45" s="1">
        <v>-0.93010099999999996</v>
      </c>
      <c r="D45" s="1">
        <v>-0.60221999999999998</v>
      </c>
      <c r="E45" s="1" t="s">
        <v>22</v>
      </c>
      <c r="F45" s="1">
        <v>-1.1751</v>
      </c>
      <c r="G45" s="1">
        <v>-0.87385900000000005</v>
      </c>
      <c r="H45" s="1">
        <v>0.92862800000000001</v>
      </c>
      <c r="I45" s="1">
        <v>-1.42781</v>
      </c>
      <c r="J45" s="1">
        <v>9.2205399999999993E-3</v>
      </c>
      <c r="K45" s="1">
        <v>0.81564999999999999</v>
      </c>
      <c r="L45" s="1">
        <v>-1.88323</v>
      </c>
      <c r="M45" s="1">
        <v>0.76407800000000003</v>
      </c>
      <c r="N45" s="1">
        <v>1.00038</v>
      </c>
      <c r="O45" s="1">
        <v>-2.5125700000000002</v>
      </c>
      <c r="P45" s="1">
        <v>-0.75336700000000001</v>
      </c>
      <c r="Q45" s="1">
        <v>0.99435700000000005</v>
      </c>
      <c r="R45" s="1">
        <v>-2.5049399999999999</v>
      </c>
      <c r="S45" s="1">
        <v>-3.6131900000000001E-3</v>
      </c>
      <c r="T45" s="1">
        <v>1.73478E-2</v>
      </c>
      <c r="U45" s="1">
        <v>-2.4853499999999999</v>
      </c>
      <c r="V45" s="1" t="s">
        <v>23</v>
      </c>
      <c r="W45" s="1">
        <f>ABS(IK_diagnostics_positions__2[[#This Row],[Column1]]-A44)</f>
        <v>1.0323000000000027E-2</v>
      </c>
      <c r="X45" s="1">
        <f>ABS(IK_diagnostics_positions__2[[#This Row],[Column2]]-B44)</f>
        <v>0</v>
      </c>
      <c r="Y45" s="1">
        <f>ABS(IK_diagnostics_positions__2[[#This Row],[Column3]]-C44)</f>
        <v>4.1430000000000078E-3</v>
      </c>
      <c r="Z45" s="1">
        <f>ABS(IK_diagnostics_positions__2[[#This Row],[Column4]]-D44)</f>
        <v>8.4079999999999711E-3</v>
      </c>
      <c r="AA45" s="1">
        <f>ABS(IK_diagnostics_positions__2[[#This Row],[Column5]]-E44)</f>
        <v>0</v>
      </c>
      <c r="AB45" s="1">
        <f>ABS(IK_diagnostics_positions__2[[#This Row],[Column6]]-F44)</f>
        <v>1.1850000000000138E-2</v>
      </c>
      <c r="AC45" s="1">
        <f>ABS(IK_diagnostics_positions__2[[#This Row],[Column7]]-G44)</f>
        <v>6.4000000000000723E-3</v>
      </c>
      <c r="AD45" s="1">
        <f>ABS(IK_diagnostics_positions__2[[#This Row],[Column8]]-H44)</f>
        <v>4.3290000000000273E-3</v>
      </c>
      <c r="AE45" s="1">
        <f>ABS(IK_diagnostics_positions__2[[#This Row],[Column9]]-I44)</f>
        <v>3.0660000000000132E-2</v>
      </c>
      <c r="AF45" s="1">
        <f>ABS(IK_diagnostics_positions__2[[#This Row],[Column10]]-J44)</f>
        <v>1.188463E-2</v>
      </c>
      <c r="AG45" s="1">
        <f>ABS(IK_diagnostics_positions__2[[#This Row],[Column11]]-K44)</f>
        <v>6.2058999999999975E-2</v>
      </c>
      <c r="AH45" s="1">
        <f>ABS(IK_diagnostics_positions__2[[#This Row],[Column12]]-L44)</f>
        <v>1.3000000000000123E-2</v>
      </c>
      <c r="AI45" s="1">
        <f>ABS(IK_diagnostics_positions__2[[#This Row],[Column13]]-M44)</f>
        <v>1.1795999999999918E-2</v>
      </c>
      <c r="AJ45" s="1">
        <f>ABS(IK_diagnostics_positions__2[[#This Row],[Column14]]-N44)</f>
        <v>2.4230000000000085E-2</v>
      </c>
      <c r="AK45" s="1">
        <f>ABS(IK_diagnostics_positions__2[[#This Row],[Column15]]-O44)</f>
        <v>3.4899999999997711E-3</v>
      </c>
      <c r="AL45" s="1">
        <f>ABS(IK_diagnostics_positions__2[[#This Row],[Column16]]-P44)</f>
        <v>2.1576999999999957E-2</v>
      </c>
      <c r="AM45" s="1">
        <f>ABS(IK_diagnostics_positions__2[[#This Row],[Column17]]-Q44)</f>
        <v>4.6519999999999895E-3</v>
      </c>
      <c r="AN45" s="1">
        <f>ABS(IK_diagnostics_positions__2[[#This Row],[Column18]]-R44)</f>
        <v>1.4880000000000226E-2</v>
      </c>
      <c r="AO45" s="1">
        <f>ABS(IK_diagnostics_positions__2[[#This Row],[Column19]]-S44)</f>
        <v>6.7985400000000005E-3</v>
      </c>
      <c r="AP45" s="1">
        <f>ABS(IK_diagnostics_positions__2[[#This Row],[Column20]]-T44)</f>
        <v>3.4301799999999993E-2</v>
      </c>
      <c r="AQ45" s="1">
        <f>ABS(IK_diagnostics_positions__2[[#This Row],[Column21]]-U44)</f>
        <v>2.5570000000000093E-2</v>
      </c>
      <c r="AU45" s="8">
        <f>IK_diagnostics_frames__3[[#This Row],[Column1]]+AU44</f>
        <v>170</v>
      </c>
      <c r="AV45">
        <f ca="1">AVERAGE(INDIRECT(ADDRESS($AU44+2, AV$1)):INDIRECT(ADDRESS($AU45+1, AV$1)))</f>
        <v>8.6011833333333343E-2</v>
      </c>
      <c r="AW45">
        <f ca="1">AVERAGE(INDIRECT(ADDRESS($AU44+2, AW$1)):INDIRECT(ADDRESS($AU45+1, AW$1)))</f>
        <v>0.15685373333333333</v>
      </c>
      <c r="AX45">
        <f ca="1">AVERAGE(INDIRECT(ADDRESS($AU44+2, AX$1)):INDIRECT(ADDRESS($AU45+1, AX$1)))</f>
        <v>2.0984000000000003E-2</v>
      </c>
      <c r="AY45">
        <f ca="1">AVERAGE(INDIRECT(ADDRESS($AU44+2, AY$1)):INDIRECT(ADDRESS($AU45+1, AY$1)))</f>
        <v>0.13427733333333333</v>
      </c>
      <c r="AZ45">
        <f ca="1">AVERAGE(INDIRECT(ADDRESS($AU44+2, AZ$1)):INDIRECT(ADDRESS($AU45+1, AZ$1)))</f>
        <v>0.24413466666666669</v>
      </c>
      <c r="BA45">
        <f ca="1">AVERAGE(INDIRECT(ADDRESS($AU44+2, BA$1)):INDIRECT(ADDRESS($AU45+1, BA$1)))</f>
        <v>3.0738666666666581E-2</v>
      </c>
      <c r="BB45">
        <f ca="1">AVERAGE(INDIRECT(ADDRESS($AU44+2, BB$1)):INDIRECT(ADDRESS($AU45+1, BB$1)))</f>
        <v>0.10090833333333334</v>
      </c>
      <c r="BC45">
        <f ca="1">AVERAGE(INDIRECT(ADDRESS($AU44+2, BC$1)):INDIRECT(ADDRESS($AU45+1, BC$1)))</f>
        <v>0.34316999999999998</v>
      </c>
      <c r="BD45">
        <f ca="1">AVERAGE(INDIRECT(ADDRESS($AU44+2, BD$1)):INDIRECT(ADDRESS($AU45+1, BD$1)))</f>
        <v>0.13581666666666656</v>
      </c>
      <c r="BE45">
        <f ca="1">AVERAGE(INDIRECT(ADDRESS($AU44+2, BE$1)):INDIRECT(ADDRESS($AU45+1, BE$1)))</f>
        <v>3.2575399999999997E-2</v>
      </c>
      <c r="BF45">
        <f ca="1">AVERAGE(INDIRECT(ADDRESS($AU44+2, BF$1)):INDIRECT(ADDRESS($AU45+1, BF$1)))</f>
        <v>0.29861500000000002</v>
      </c>
      <c r="BG45">
        <f ca="1">AVERAGE(INDIRECT(ADDRESS($AU44+2, BG$1)):INDIRECT(ADDRESS($AU45+1, BG$1)))</f>
        <v>4.0533333333333234E-2</v>
      </c>
      <c r="BH45">
        <f ca="1">AVERAGE(INDIRECT(ADDRESS($AU44+2, BH$1)):INDIRECT(ADDRESS($AU45+1, BH$1)))</f>
        <v>0.14313200000000004</v>
      </c>
      <c r="BI45">
        <f ca="1">AVERAGE(INDIRECT(ADDRESS($AU44+2, BI$1)):INDIRECT(ADDRESS($AU45+1, BI$1)))</f>
        <v>2.6617333333333344E-2</v>
      </c>
      <c r="BJ45">
        <f ca="1">AVERAGE(INDIRECT(ADDRESS($AU44+2, BJ$1)):INDIRECT(ADDRESS($AU45+1, BJ$1)))</f>
        <v>0.12455000000000001</v>
      </c>
      <c r="BK45">
        <f ca="1">AVERAGE(INDIRECT(ADDRESS($AU44+2, BK$1)):INDIRECT(ADDRESS($AU45+1, BK$1)))</f>
        <v>0.12476899999999998</v>
      </c>
      <c r="BL45">
        <f ca="1">AVERAGE(INDIRECT(ADDRESS($AU44+2, BL$1)):INDIRECT(ADDRESS($AU45+1, BL$1)))</f>
        <v>5.8400666666666622E-2</v>
      </c>
      <c r="BM45">
        <f ca="1">AVERAGE(INDIRECT(ADDRESS($AU44+2, BM$1)):INDIRECT(ADDRESS($AU45+1, BM$1)))</f>
        <v>5.4363333333333319E-2</v>
      </c>
      <c r="BN45">
        <f ca="1">AVERAGE(INDIRECT(ADDRESS($AU44+2, BN$1)):INDIRECT(ADDRESS($AU45+1, BN$1)))</f>
        <v>3.0755493333333331E-2</v>
      </c>
      <c r="BO45">
        <f ca="1">AVERAGE(INDIRECT(ADDRESS($AU44+2, BO$1)):INDIRECT(ADDRESS($AU45+1, BO$1)))</f>
        <v>3.2100445999999998E-2</v>
      </c>
      <c r="BP45">
        <f ca="1">AVERAGE(INDIRECT(ADDRESS($AU44+2, BP$1)):INDIRECT(ADDRESS($AU45+1, BP$1)))</f>
        <v>0.16009666666666686</v>
      </c>
    </row>
    <row r="46" spans="1:68" x14ac:dyDescent="0.25">
      <c r="A46" s="1">
        <v>0.35801500000000003</v>
      </c>
      <c r="B46" s="1" t="s">
        <v>22</v>
      </c>
      <c r="C46" s="1">
        <v>-0.93371599999999999</v>
      </c>
      <c r="D46" s="1">
        <v>-0.61135099999999998</v>
      </c>
      <c r="E46" s="1" t="s">
        <v>22</v>
      </c>
      <c r="F46" s="1">
        <v>-1.1793400000000001</v>
      </c>
      <c r="G46" s="1">
        <v>-0.88149699999999998</v>
      </c>
      <c r="H46" s="1">
        <v>0.93026500000000001</v>
      </c>
      <c r="I46" s="1">
        <v>-1.4275899999999999</v>
      </c>
      <c r="J46" s="1">
        <v>2.8496400000000001E-3</v>
      </c>
      <c r="K46" s="1">
        <v>0.79548399999999997</v>
      </c>
      <c r="L46" s="1">
        <v>-1.8745400000000001</v>
      </c>
      <c r="M46" s="1">
        <v>0.75180400000000003</v>
      </c>
      <c r="N46" s="1">
        <v>0.99756500000000004</v>
      </c>
      <c r="O46" s="1">
        <v>-2.5055900000000002</v>
      </c>
      <c r="P46" s="1">
        <v>-0.749865</v>
      </c>
      <c r="Q46" s="1">
        <v>0.99737500000000001</v>
      </c>
      <c r="R46" s="1">
        <v>-2.50116</v>
      </c>
      <c r="S46" s="1">
        <v>1.27506E-3</v>
      </c>
      <c r="T46" s="1">
        <v>8.5398599999999998E-3</v>
      </c>
      <c r="U46" s="1">
        <v>-2.4915600000000002</v>
      </c>
      <c r="V46" s="1" t="s">
        <v>23</v>
      </c>
      <c r="W46" s="1">
        <f>ABS(IK_diagnostics_positions__2[[#This Row],[Column1]]-A45)</f>
        <v>9.287999999999963E-3</v>
      </c>
      <c r="X46" s="1">
        <f>ABS(IK_diagnostics_positions__2[[#This Row],[Column2]]-B45)</f>
        <v>0</v>
      </c>
      <c r="Y46" s="1">
        <f>ABS(IK_diagnostics_positions__2[[#This Row],[Column3]]-C45)</f>
        <v>3.6150000000000349E-3</v>
      </c>
      <c r="Z46" s="1">
        <f>ABS(IK_diagnostics_positions__2[[#This Row],[Column4]]-D45)</f>
        <v>9.1310000000000002E-3</v>
      </c>
      <c r="AA46" s="1">
        <f>ABS(IK_diagnostics_positions__2[[#This Row],[Column5]]-E45)</f>
        <v>0</v>
      </c>
      <c r="AB46" s="1">
        <f>ABS(IK_diagnostics_positions__2[[#This Row],[Column6]]-F45)</f>
        <v>4.2400000000000215E-3</v>
      </c>
      <c r="AC46" s="1">
        <f>ABS(IK_diagnostics_positions__2[[#This Row],[Column7]]-G45)</f>
        <v>7.6379999999999226E-3</v>
      </c>
      <c r="AD46" s="1">
        <f>ABS(IK_diagnostics_positions__2[[#This Row],[Column8]]-H45)</f>
        <v>1.6369999999999996E-3</v>
      </c>
      <c r="AE46" s="1">
        <f>ABS(IK_diagnostics_positions__2[[#This Row],[Column9]]-I45)</f>
        <v>2.20000000000109E-4</v>
      </c>
      <c r="AF46" s="1">
        <f>ABS(IK_diagnostics_positions__2[[#This Row],[Column10]]-J45)</f>
        <v>6.3708999999999988E-3</v>
      </c>
      <c r="AG46" s="1">
        <f>ABS(IK_diagnostics_positions__2[[#This Row],[Column11]]-K45)</f>
        <v>2.0166000000000017E-2</v>
      </c>
      <c r="AH46" s="1">
        <f>ABS(IK_diagnostics_positions__2[[#This Row],[Column12]]-L45)</f>
        <v>8.6899999999998645E-3</v>
      </c>
      <c r="AI46" s="1">
        <f>ABS(IK_diagnostics_positions__2[[#This Row],[Column13]]-M45)</f>
        <v>1.2274000000000007E-2</v>
      </c>
      <c r="AJ46" s="1">
        <f>ABS(IK_diagnostics_positions__2[[#This Row],[Column14]]-N45)</f>
        <v>2.8150000000000119E-3</v>
      </c>
      <c r="AK46" s="1">
        <f>ABS(IK_diagnostics_positions__2[[#This Row],[Column15]]-O45)</f>
        <v>6.9799999999999862E-3</v>
      </c>
      <c r="AL46" s="1">
        <f>ABS(IK_diagnostics_positions__2[[#This Row],[Column16]]-P45)</f>
        <v>3.5020000000000051E-3</v>
      </c>
      <c r="AM46" s="1">
        <f>ABS(IK_diagnostics_positions__2[[#This Row],[Column17]]-Q45)</f>
        <v>3.0179999999999652E-3</v>
      </c>
      <c r="AN46" s="1">
        <f>ABS(IK_diagnostics_positions__2[[#This Row],[Column18]]-R45)</f>
        <v>3.7799999999998946E-3</v>
      </c>
      <c r="AO46" s="1">
        <f>ABS(IK_diagnostics_positions__2[[#This Row],[Column19]]-S45)</f>
        <v>4.8882500000000002E-3</v>
      </c>
      <c r="AP46" s="1">
        <f>ABS(IK_diagnostics_positions__2[[#This Row],[Column20]]-T45)</f>
        <v>8.8079400000000002E-3</v>
      </c>
      <c r="AQ46" s="1">
        <f>ABS(IK_diagnostics_positions__2[[#This Row],[Column21]]-U45)</f>
        <v>6.2100000000002709E-3</v>
      </c>
      <c r="AU46" s="7">
        <f>IK_diagnostics_frames__3[[#This Row],[Column1]]+AU45</f>
        <v>174</v>
      </c>
      <c r="AV46">
        <f ca="1">AVERAGE(INDIRECT(ADDRESS($AU45+2, AV$1)):INDIRECT(ADDRESS($AU46+1, AV$1)))</f>
        <v>0.11580024999999999</v>
      </c>
      <c r="AW46">
        <f ca="1">AVERAGE(INDIRECT(ADDRESS($AU45+2, AW$1)):INDIRECT(ADDRESS($AU46+1, AW$1)))</f>
        <v>5.1818345000000002E-2</v>
      </c>
      <c r="AX46">
        <f ca="1">AVERAGE(INDIRECT(ADDRESS($AU45+2, AX$1)):INDIRECT(ADDRESS($AU46+1, AX$1)))</f>
        <v>1.6301499999999969E-2</v>
      </c>
      <c r="AY46">
        <f ca="1">AVERAGE(INDIRECT(ADDRESS($AU45+2, AY$1)):INDIRECT(ADDRESS($AU46+1, AY$1)))</f>
        <v>8.987674999999995E-2</v>
      </c>
      <c r="AZ46">
        <f ca="1">AVERAGE(INDIRECT(ADDRESS($AU45+2, AZ$1)):INDIRECT(ADDRESS($AU46+1, AZ$1)))</f>
        <v>0.17325483250000001</v>
      </c>
      <c r="BA46">
        <f ca="1">AVERAGE(INDIRECT(ADDRESS($AU45+2, BA$1)):INDIRECT(ADDRESS($AU46+1, BA$1)))</f>
        <v>0.13941950000000006</v>
      </c>
      <c r="BB46">
        <f ca="1">AVERAGE(INDIRECT(ADDRESS($AU45+2, BB$1)):INDIRECT(ADDRESS($AU46+1, BB$1)))</f>
        <v>0.14935850000000001</v>
      </c>
      <c r="BC46">
        <f ca="1">AVERAGE(INDIRECT(ADDRESS($AU45+2, BC$1)):INDIRECT(ADDRESS($AU46+1, BC$1)))</f>
        <v>0.22282225000000003</v>
      </c>
      <c r="BD46">
        <f ca="1">AVERAGE(INDIRECT(ADDRESS($AU45+2, BD$1)):INDIRECT(ADDRESS($AU46+1, BD$1)))</f>
        <v>0.12156250000000002</v>
      </c>
      <c r="BE46">
        <f ca="1">AVERAGE(INDIRECT(ADDRESS($AU45+2, BE$1)):INDIRECT(ADDRESS($AU46+1, BE$1)))</f>
        <v>0.10314132500000001</v>
      </c>
      <c r="BF46">
        <f ca="1">AVERAGE(INDIRECT(ADDRESS($AU45+2, BF$1)):INDIRECT(ADDRESS($AU46+1, BF$1)))</f>
        <v>8.0044500000000018E-2</v>
      </c>
      <c r="BG46">
        <f ca="1">AVERAGE(INDIRECT(ADDRESS($AU45+2, BG$1)):INDIRECT(ADDRESS($AU46+1, BG$1)))</f>
        <v>6.8119999999999903E-2</v>
      </c>
      <c r="BH46">
        <f ca="1">AVERAGE(INDIRECT(ADDRESS($AU45+2, BH$1)):INDIRECT(ADDRESS($AU46+1, BH$1)))</f>
        <v>0.13402150000000004</v>
      </c>
      <c r="BI46">
        <f ca="1">AVERAGE(INDIRECT(ADDRESS($AU45+2, BI$1)):INDIRECT(ADDRESS($AU46+1, BI$1)))</f>
        <v>6.1595000000000011E-2</v>
      </c>
      <c r="BJ46">
        <f ca="1">AVERAGE(INDIRECT(ADDRESS($AU45+2, BJ$1)):INDIRECT(ADDRESS($AU46+1, BJ$1)))</f>
        <v>4.0309999999999846E-2</v>
      </c>
      <c r="BK46">
        <f ca="1">AVERAGE(INDIRECT(ADDRESS($AU45+2, BK$1)):INDIRECT(ADDRESS($AU46+1, BK$1)))</f>
        <v>5.9305500000000011E-2</v>
      </c>
      <c r="BL46">
        <f ca="1">AVERAGE(INDIRECT(ADDRESS($AU45+2, BL$1)):INDIRECT(ADDRESS($AU46+1, BL$1)))</f>
        <v>0.15770799999999996</v>
      </c>
      <c r="BM46">
        <f ca="1">AVERAGE(INDIRECT(ADDRESS($AU45+2, BM$1)):INDIRECT(ADDRESS($AU46+1, BM$1)))</f>
        <v>8.1479999999999886E-2</v>
      </c>
      <c r="BN46">
        <f ca="1">AVERAGE(INDIRECT(ADDRESS($AU45+2, BN$1)):INDIRECT(ADDRESS($AU46+1, BN$1)))</f>
        <v>8.552301000000001E-2</v>
      </c>
      <c r="BO46">
        <f ca="1">AVERAGE(INDIRECT(ADDRESS($AU45+2, BO$1)):INDIRECT(ADDRESS($AU46+1, BO$1)))</f>
        <v>0.21724937500000002</v>
      </c>
      <c r="BP46">
        <f ca="1">AVERAGE(INDIRECT(ADDRESS($AU45+2, BP$1)):INDIRECT(ADDRESS($AU46+1, BP$1)))</f>
        <v>0.15782499999999999</v>
      </c>
    </row>
    <row r="47" spans="1:68" x14ac:dyDescent="0.25">
      <c r="A47" s="1">
        <v>-6.6067299999999995E-2</v>
      </c>
      <c r="B47" s="1">
        <v>4.64322E-2</v>
      </c>
      <c r="C47" s="1">
        <v>-0.99673400000000001</v>
      </c>
      <c r="D47" s="1">
        <v>-1.03861</v>
      </c>
      <c r="E47" s="1">
        <v>0.20899000000000001</v>
      </c>
      <c r="F47" s="1">
        <v>-1.1632800000000001</v>
      </c>
      <c r="G47" s="1">
        <v>-0.76296699999999995</v>
      </c>
      <c r="H47" s="1">
        <v>1.1586700000000001</v>
      </c>
      <c r="I47" s="1">
        <v>-1.31202</v>
      </c>
      <c r="J47" s="1">
        <v>-1.4117999999999999E-3</v>
      </c>
      <c r="K47" s="1">
        <v>0.65192399999999995</v>
      </c>
      <c r="L47" s="1">
        <v>-1.71604</v>
      </c>
      <c r="M47" s="1">
        <v>0.63498200000000005</v>
      </c>
      <c r="N47" s="1">
        <v>0.99729599999999996</v>
      </c>
      <c r="O47" s="1">
        <v>-2.40577</v>
      </c>
      <c r="P47" s="1">
        <v>-0.638428</v>
      </c>
      <c r="Q47" s="1">
        <v>0.78902799999999995</v>
      </c>
      <c r="R47" s="1">
        <v>-2.4746000000000001</v>
      </c>
      <c r="S47" s="1">
        <v>2.79691E-2</v>
      </c>
      <c r="T47" s="1">
        <v>7.2753999999999999E-2</v>
      </c>
      <c r="U47" s="1">
        <v>-2.5307200000000001</v>
      </c>
      <c r="V47" s="1" t="s">
        <v>23</v>
      </c>
      <c r="W47" s="1">
        <f>ABS(IK_diagnostics_positions__2[[#This Row],[Column1]]-A46)</f>
        <v>0.42408230000000002</v>
      </c>
      <c r="X47" s="1">
        <f>ABS(IK_diagnostics_positions__2[[#This Row],[Column2]]-B46)</f>
        <v>4.64322E-2</v>
      </c>
      <c r="Y47" s="1">
        <f>ABS(IK_diagnostics_positions__2[[#This Row],[Column3]]-C46)</f>
        <v>6.3018000000000018E-2</v>
      </c>
      <c r="Z47" s="1">
        <f>ABS(IK_diagnostics_positions__2[[#This Row],[Column4]]-D46)</f>
        <v>0.42725900000000006</v>
      </c>
      <c r="AA47" s="1">
        <f>ABS(IK_diagnostics_positions__2[[#This Row],[Column5]]-E46)</f>
        <v>0.20899000000000001</v>
      </c>
      <c r="AB47" s="1">
        <f>ABS(IK_diagnostics_positions__2[[#This Row],[Column6]]-F46)</f>
        <v>1.6059999999999963E-2</v>
      </c>
      <c r="AC47" s="1">
        <f>ABS(IK_diagnostics_positions__2[[#This Row],[Column7]]-G46)</f>
        <v>0.11853000000000002</v>
      </c>
      <c r="AD47" s="1">
        <f>ABS(IK_diagnostics_positions__2[[#This Row],[Column8]]-H46)</f>
        <v>0.22840500000000008</v>
      </c>
      <c r="AE47" s="1">
        <f>ABS(IK_diagnostics_positions__2[[#This Row],[Column9]]-I46)</f>
        <v>0.11556999999999995</v>
      </c>
      <c r="AF47" s="1">
        <f>ABS(IK_diagnostics_positions__2[[#This Row],[Column10]]-J46)</f>
        <v>4.26144E-3</v>
      </c>
      <c r="AG47" s="1">
        <f>ABS(IK_diagnostics_positions__2[[#This Row],[Column11]]-K46)</f>
        <v>0.14356000000000002</v>
      </c>
      <c r="AH47" s="1">
        <f>ABS(IK_diagnostics_positions__2[[#This Row],[Column12]]-L46)</f>
        <v>0.15850000000000009</v>
      </c>
      <c r="AI47" s="1">
        <f>ABS(IK_diagnostics_positions__2[[#This Row],[Column13]]-M46)</f>
        <v>0.11682199999999998</v>
      </c>
      <c r="AJ47" s="1">
        <f>ABS(IK_diagnostics_positions__2[[#This Row],[Column14]]-N46)</f>
        <v>2.6900000000007473E-4</v>
      </c>
      <c r="AK47" s="1">
        <f>ABS(IK_diagnostics_positions__2[[#This Row],[Column15]]-O46)</f>
        <v>9.9820000000000242E-2</v>
      </c>
      <c r="AL47" s="1">
        <f>ABS(IK_diagnostics_positions__2[[#This Row],[Column16]]-P46)</f>
        <v>0.11143700000000001</v>
      </c>
      <c r="AM47" s="1">
        <f>ABS(IK_diagnostics_positions__2[[#This Row],[Column17]]-Q46)</f>
        <v>0.20834700000000006</v>
      </c>
      <c r="AN47" s="1">
        <f>ABS(IK_diagnostics_positions__2[[#This Row],[Column18]]-R46)</f>
        <v>2.6559999999999917E-2</v>
      </c>
      <c r="AO47" s="1">
        <f>ABS(IK_diagnostics_positions__2[[#This Row],[Column19]]-S46)</f>
        <v>2.6694039999999999E-2</v>
      </c>
      <c r="AP47" s="1">
        <f>ABS(IK_diagnostics_positions__2[[#This Row],[Column20]]-T46)</f>
        <v>6.4214140000000003E-2</v>
      </c>
      <c r="AQ47" s="1">
        <f>ABS(IK_diagnostics_positions__2[[#This Row],[Column21]]-U46)</f>
        <v>3.9159999999999862E-2</v>
      </c>
      <c r="AU47" s="8">
        <f>IK_diagnostics_frames__3[[#This Row],[Column1]]+AU46</f>
        <v>179</v>
      </c>
      <c r="AV47">
        <f ca="1">AVERAGE(INDIRECT(ADDRESS($AU46+2, AV$1)):INDIRECT(ADDRESS($AU47+1, AV$1)))</f>
        <v>9.5193E-2</v>
      </c>
      <c r="AW47">
        <f ca="1">AVERAGE(INDIRECT(ADDRESS($AU46+2, AW$1)):INDIRECT(ADDRESS($AU47+1, AW$1)))</f>
        <v>7.9932744E-2</v>
      </c>
      <c r="AX47">
        <f ca="1">AVERAGE(INDIRECT(ADDRESS($AU46+2, AX$1)):INDIRECT(ADDRESS($AU47+1, AX$1)))</f>
        <v>2.9236799999999997E-2</v>
      </c>
      <c r="AY47">
        <f ca="1">AVERAGE(INDIRECT(ADDRESS($AU46+2, AY$1)):INDIRECT(ADDRESS($AU47+1, AY$1)))</f>
        <v>8.8885799999999987E-2</v>
      </c>
      <c r="AZ47">
        <f ca="1">AVERAGE(INDIRECT(ADDRESS($AU46+2, AZ$1)):INDIRECT(ADDRESS($AU47+1, AZ$1)))</f>
        <v>0.11771495520000001</v>
      </c>
      <c r="BA47">
        <f ca="1">AVERAGE(INDIRECT(ADDRESS($AU46+2, BA$1)):INDIRECT(ADDRESS($AU47+1, BA$1)))</f>
        <v>0.20962320000000001</v>
      </c>
      <c r="BB47">
        <f ca="1">AVERAGE(INDIRECT(ADDRESS($AU46+2, BB$1)):INDIRECT(ADDRESS($AU47+1, BB$1)))</f>
        <v>5.063659999999999E-2</v>
      </c>
      <c r="BC47">
        <f ca="1">AVERAGE(INDIRECT(ADDRESS($AU46+2, BC$1)):INDIRECT(ADDRESS($AU47+1, BC$1)))</f>
        <v>0.1509318</v>
      </c>
      <c r="BD47">
        <f ca="1">AVERAGE(INDIRECT(ADDRESS($AU46+2, BD$1)):INDIRECT(ADDRESS($AU47+1, BD$1)))</f>
        <v>6.9179999999999978E-2</v>
      </c>
      <c r="BE47">
        <f ca="1">AVERAGE(INDIRECT(ADDRESS($AU46+2, BE$1)):INDIRECT(ADDRESS($AU47+1, BE$1)))</f>
        <v>1.8312679199999998E-2</v>
      </c>
      <c r="BF47">
        <f ca="1">AVERAGE(INDIRECT(ADDRESS($AU46+2, BF$1)):INDIRECT(ADDRESS($AU47+1, BF$1)))</f>
        <v>0.14699879999999999</v>
      </c>
      <c r="BG47">
        <f ca="1">AVERAGE(INDIRECT(ADDRESS($AU46+2, BG$1)):INDIRECT(ADDRESS($AU47+1, BG$1)))</f>
        <v>7.6618000000000033E-2</v>
      </c>
      <c r="BH47">
        <f ca="1">AVERAGE(INDIRECT(ADDRESS($AU46+2, BH$1)):INDIRECT(ADDRESS($AU47+1, BH$1)))</f>
        <v>8.0050400000000008E-2</v>
      </c>
      <c r="BI47">
        <f ca="1">AVERAGE(INDIRECT(ADDRESS($AU46+2, BI$1)):INDIRECT(ADDRESS($AU47+1, BI$1)))</f>
        <v>3.3946799999999985E-2</v>
      </c>
      <c r="BJ47">
        <f ca="1">AVERAGE(INDIRECT(ADDRESS($AU46+2, BJ$1)):INDIRECT(ADDRESS($AU47+1, BJ$1)))</f>
        <v>6.6452000000000039E-2</v>
      </c>
      <c r="BK47">
        <f ca="1">AVERAGE(INDIRECT(ADDRESS($AU46+2, BK$1)):INDIRECT(ADDRESS($AU47+1, BK$1)))</f>
        <v>4.5707799999999986E-2</v>
      </c>
      <c r="BL47">
        <f ca="1">AVERAGE(INDIRECT(ADDRESS($AU46+2, BL$1)):INDIRECT(ADDRESS($AU47+1, BL$1)))</f>
        <v>8.5245199999999993E-2</v>
      </c>
      <c r="BM47">
        <f ca="1">AVERAGE(INDIRECT(ADDRESS($AU46+2, BM$1)):INDIRECT(ADDRESS($AU47+1, BM$1)))</f>
        <v>5.7777999999999975E-2</v>
      </c>
      <c r="BN47">
        <f ca="1">AVERAGE(INDIRECT(ADDRESS($AU46+2, BN$1)):INDIRECT(ADDRESS($AU47+1, BN$1)))</f>
        <v>3.8543001999999993E-2</v>
      </c>
      <c r="BO47">
        <f ca="1">AVERAGE(INDIRECT(ADDRESS($AU46+2, BO$1)):INDIRECT(ADDRESS($AU47+1, BO$1)))</f>
        <v>2.4522420000000003E-2</v>
      </c>
      <c r="BP47">
        <f ca="1">AVERAGE(INDIRECT(ADDRESS($AU46+2, BP$1)):INDIRECT(ADDRESS($AU47+1, BP$1)))</f>
        <v>4.356200000000001E-2</v>
      </c>
    </row>
    <row r="48" spans="1:68" x14ac:dyDescent="0.25">
      <c r="A48" s="1">
        <v>-0.171183</v>
      </c>
      <c r="B48" s="1">
        <v>0.15355099999999999</v>
      </c>
      <c r="C48" s="1">
        <v>-0.97319999999999995</v>
      </c>
      <c r="D48" s="1">
        <v>-1.0958000000000001</v>
      </c>
      <c r="E48" s="1">
        <v>0.34121200000000002</v>
      </c>
      <c r="F48" s="1">
        <v>-1.30467</v>
      </c>
      <c r="G48" s="1">
        <v>-0.76426300000000003</v>
      </c>
      <c r="H48" s="1">
        <v>1.2656000000000001</v>
      </c>
      <c r="I48" s="1">
        <v>-1.4933399999999999</v>
      </c>
      <c r="J48" s="1">
        <v>9.4770199999999992E-3</v>
      </c>
      <c r="K48" s="1">
        <v>0.74967200000000001</v>
      </c>
      <c r="L48" s="1">
        <v>-1.8609599999999999</v>
      </c>
      <c r="M48" s="1">
        <v>0.739209</v>
      </c>
      <c r="N48" s="1">
        <v>1.0040800000000001</v>
      </c>
      <c r="O48" s="1">
        <v>-2.4956100000000001</v>
      </c>
      <c r="P48" s="1">
        <v>-0.73240099999999997</v>
      </c>
      <c r="Q48" s="1">
        <v>1.0008699999999999</v>
      </c>
      <c r="R48" s="1">
        <v>-2.4826700000000002</v>
      </c>
      <c r="S48" s="1">
        <v>-2.66789E-3</v>
      </c>
      <c r="T48" s="1">
        <v>-1.2404399999999999E-2</v>
      </c>
      <c r="U48" s="1">
        <v>-2.50834</v>
      </c>
      <c r="V48" s="1" t="s">
        <v>23</v>
      </c>
      <c r="W48" s="1">
        <f>ABS(IK_diagnostics_positions__2[[#This Row],[Column1]]-A47)</f>
        <v>0.10511570000000001</v>
      </c>
      <c r="X48" s="1">
        <f>ABS(IK_diagnostics_positions__2[[#This Row],[Column2]]-B47)</f>
        <v>0.10711879999999999</v>
      </c>
      <c r="Y48" s="1">
        <f>ABS(IK_diagnostics_positions__2[[#This Row],[Column3]]-C47)</f>
        <v>2.3534000000000055E-2</v>
      </c>
      <c r="Z48" s="1">
        <f>ABS(IK_diagnostics_positions__2[[#This Row],[Column4]]-D47)</f>
        <v>5.7190000000000074E-2</v>
      </c>
      <c r="AA48" s="1">
        <f>ABS(IK_diagnostics_positions__2[[#This Row],[Column5]]-E47)</f>
        <v>0.13222200000000001</v>
      </c>
      <c r="AB48" s="1">
        <f>ABS(IK_diagnostics_positions__2[[#This Row],[Column6]]-F47)</f>
        <v>0.1413899999999999</v>
      </c>
      <c r="AC48" s="1">
        <f>ABS(IK_diagnostics_positions__2[[#This Row],[Column7]]-G47)</f>
        <v>1.2960000000000749E-3</v>
      </c>
      <c r="AD48" s="1">
        <f>ABS(IK_diagnostics_positions__2[[#This Row],[Column8]]-H47)</f>
        <v>0.10692999999999997</v>
      </c>
      <c r="AE48" s="1">
        <f>ABS(IK_diagnostics_positions__2[[#This Row],[Column9]]-I47)</f>
        <v>0.18131999999999993</v>
      </c>
      <c r="AF48" s="1">
        <f>ABS(IK_diagnostics_positions__2[[#This Row],[Column10]]-J47)</f>
        <v>1.0888819999999999E-2</v>
      </c>
      <c r="AG48" s="1">
        <f>ABS(IK_diagnostics_positions__2[[#This Row],[Column11]]-K47)</f>
        <v>9.7748000000000057E-2</v>
      </c>
      <c r="AH48" s="1">
        <f>ABS(IK_diagnostics_positions__2[[#This Row],[Column12]]-L47)</f>
        <v>0.14491999999999994</v>
      </c>
      <c r="AI48" s="1">
        <f>ABS(IK_diagnostics_positions__2[[#This Row],[Column13]]-M47)</f>
        <v>0.10422699999999996</v>
      </c>
      <c r="AJ48" s="1">
        <f>ABS(IK_diagnostics_positions__2[[#This Row],[Column14]]-N47)</f>
        <v>6.7840000000001233E-3</v>
      </c>
      <c r="AK48" s="1">
        <f>ABS(IK_diagnostics_positions__2[[#This Row],[Column15]]-O47)</f>
        <v>8.9840000000000142E-2</v>
      </c>
      <c r="AL48" s="1">
        <f>ABS(IK_diagnostics_positions__2[[#This Row],[Column16]]-P47)</f>
        <v>9.3972999999999973E-2</v>
      </c>
      <c r="AM48" s="1">
        <f>ABS(IK_diagnostics_positions__2[[#This Row],[Column17]]-Q47)</f>
        <v>0.21184199999999997</v>
      </c>
      <c r="AN48" s="1">
        <f>ABS(IK_diagnostics_positions__2[[#This Row],[Column18]]-R47)</f>
        <v>8.0700000000000216E-3</v>
      </c>
      <c r="AO48" s="1">
        <f>ABS(IK_diagnostics_positions__2[[#This Row],[Column19]]-S47)</f>
        <v>3.0636989999999999E-2</v>
      </c>
      <c r="AP48" s="1">
        <f>ABS(IK_diagnostics_positions__2[[#This Row],[Column20]]-T47)</f>
        <v>8.5158399999999995E-2</v>
      </c>
      <c r="AQ48" s="1">
        <f>ABS(IK_diagnostics_positions__2[[#This Row],[Column21]]-U47)</f>
        <v>2.2380000000000067E-2</v>
      </c>
      <c r="AU48" s="7">
        <f>IK_diagnostics_frames__3[[#This Row],[Column1]]+AU47</f>
        <v>183</v>
      </c>
      <c r="AV48">
        <f ca="1">AVERAGE(INDIRECT(ADDRESS($AU47+2, AV$1)):INDIRECT(ADDRESS($AU48+1, AV$1)))</f>
        <v>8.3046499999999995E-2</v>
      </c>
      <c r="AW48">
        <f ca="1">AVERAGE(INDIRECT(ADDRESS($AU47+2, AW$1)):INDIRECT(ADDRESS($AU48+1, AW$1)))</f>
        <v>0.21577805</v>
      </c>
      <c r="AX48">
        <f ca="1">AVERAGE(INDIRECT(ADDRESS($AU47+2, AX$1)):INDIRECT(ADDRESS($AU48+1, AX$1)))</f>
        <v>6.0444249999999977E-2</v>
      </c>
      <c r="AY48">
        <f ca="1">AVERAGE(INDIRECT(ADDRESS($AU47+2, AY$1)):INDIRECT(ADDRESS($AU48+1, AY$1)))</f>
        <v>7.7785249999999972E-2</v>
      </c>
      <c r="AZ48">
        <f ca="1">AVERAGE(INDIRECT(ADDRESS($AU47+2, AZ$1)):INDIRECT(ADDRESS($AU48+1, AZ$1)))</f>
        <v>0.30468304999999996</v>
      </c>
      <c r="BA48">
        <f ca="1">AVERAGE(INDIRECT(ADDRESS($AU47+2, BA$1)):INDIRECT(ADDRESS($AU48+1, BA$1)))</f>
        <v>2.9302500000000009E-2</v>
      </c>
      <c r="BB48">
        <f ca="1">AVERAGE(INDIRECT(ADDRESS($AU47+2, BB$1)):INDIRECT(ADDRESS($AU48+1, BB$1)))</f>
        <v>2.5723750000000017E-2</v>
      </c>
      <c r="BC48">
        <f ca="1">AVERAGE(INDIRECT(ADDRESS($AU47+2, BC$1)):INDIRECT(ADDRESS($AU48+1, BC$1)))</f>
        <v>0.21708950000000005</v>
      </c>
      <c r="BD48">
        <f ca="1">AVERAGE(INDIRECT(ADDRESS($AU47+2, BD$1)):INDIRECT(ADDRESS($AU48+1, BD$1)))</f>
        <v>0.19963249999999999</v>
      </c>
      <c r="BE48">
        <f ca="1">AVERAGE(INDIRECT(ADDRESS($AU47+2, BE$1)):INDIRECT(ADDRESS($AU48+1, BE$1)))</f>
        <v>3.9666072499999996E-2</v>
      </c>
      <c r="BF48">
        <f ca="1">AVERAGE(INDIRECT(ADDRESS($AU47+2, BF$1)):INDIRECT(ADDRESS($AU48+1, BF$1)))</f>
        <v>0.10299549999999999</v>
      </c>
      <c r="BG48">
        <f ca="1">AVERAGE(INDIRECT(ADDRESS($AU47+2, BG$1)):INDIRECT(ADDRESS($AU48+1, BG$1)))</f>
        <v>0.10239500000000001</v>
      </c>
      <c r="BH48">
        <f ca="1">AVERAGE(INDIRECT(ADDRESS($AU47+2, BH$1)):INDIRECT(ADDRESS($AU48+1, BH$1)))</f>
        <v>7.6642999999999989E-2</v>
      </c>
      <c r="BI48">
        <f ca="1">AVERAGE(INDIRECT(ADDRESS($AU47+2, BI$1)):INDIRECT(ADDRESS($AU48+1, BI$1)))</f>
        <v>6.9043000000000021E-2</v>
      </c>
      <c r="BJ48">
        <f ca="1">AVERAGE(INDIRECT(ADDRESS($AU47+2, BJ$1)):INDIRECT(ADDRESS($AU48+1, BJ$1)))</f>
        <v>1.4569999999999972E-2</v>
      </c>
      <c r="BK48">
        <f ca="1">AVERAGE(INDIRECT(ADDRESS($AU47+2, BK$1)):INDIRECT(ADDRESS($AU48+1, BK$1)))</f>
        <v>3.7886999999999976E-2</v>
      </c>
      <c r="BL48">
        <f ca="1">AVERAGE(INDIRECT(ADDRESS($AU47+2, BL$1)):INDIRECT(ADDRESS($AU48+1, BL$1)))</f>
        <v>0.13732100000000003</v>
      </c>
      <c r="BM48">
        <f ca="1">AVERAGE(INDIRECT(ADDRESS($AU47+2, BM$1)):INDIRECT(ADDRESS($AU48+1, BM$1)))</f>
        <v>9.3027500000000152E-2</v>
      </c>
      <c r="BN48">
        <f ca="1">AVERAGE(INDIRECT(ADDRESS($AU47+2, BN$1)):INDIRECT(ADDRESS($AU48+1, BN$1)))</f>
        <v>7.1882505500000013E-2</v>
      </c>
      <c r="BO48">
        <f ca="1">AVERAGE(INDIRECT(ADDRESS($AU47+2, BO$1)):INDIRECT(ADDRESS($AU48+1, BO$1)))</f>
        <v>0.16844418249999998</v>
      </c>
      <c r="BP48">
        <f ca="1">AVERAGE(INDIRECT(ADDRESS($AU47+2, BP$1)):INDIRECT(ADDRESS($AU48+1, BP$1)))</f>
        <v>6.5795000000000048E-2</v>
      </c>
    </row>
    <row r="49" spans="1:68" x14ac:dyDescent="0.25">
      <c r="A49" s="1">
        <v>-0.17013600000000001</v>
      </c>
      <c r="B49" s="1">
        <v>0.17083699999999999</v>
      </c>
      <c r="C49" s="1">
        <v>-0.970499</v>
      </c>
      <c r="D49" s="1">
        <v>-1.0969899999999999</v>
      </c>
      <c r="E49" s="1">
        <v>0.344781</v>
      </c>
      <c r="F49" s="1">
        <v>-1.30318</v>
      </c>
      <c r="G49" s="1">
        <v>-0.78212899999999996</v>
      </c>
      <c r="H49" s="1">
        <v>1.27322</v>
      </c>
      <c r="I49" s="1">
        <v>-1.50031</v>
      </c>
      <c r="J49" s="1">
        <v>1.6850200000000001E-4</v>
      </c>
      <c r="K49" s="1">
        <v>0.77405400000000002</v>
      </c>
      <c r="L49" s="1">
        <v>-1.87293</v>
      </c>
      <c r="M49" s="1">
        <v>0.74724699999999999</v>
      </c>
      <c r="N49" s="1">
        <v>0.99929699999999999</v>
      </c>
      <c r="O49" s="1">
        <v>-2.4983399999999998</v>
      </c>
      <c r="P49" s="1">
        <v>-0.74707699999999999</v>
      </c>
      <c r="Q49" s="1">
        <v>0.999919</v>
      </c>
      <c r="R49" s="1">
        <v>-2.4979100000000001</v>
      </c>
      <c r="S49" s="1">
        <v>3.3000100000000001E-4</v>
      </c>
      <c r="T49" s="1">
        <v>-2.9442299999999999E-3</v>
      </c>
      <c r="U49" s="1">
        <v>-2.5024299999999999</v>
      </c>
      <c r="V49" s="1" t="s">
        <v>23</v>
      </c>
      <c r="W49" s="1">
        <f>ABS(IK_diagnostics_positions__2[[#This Row],[Column1]]-A48)</f>
        <v>1.0469999999999924E-3</v>
      </c>
      <c r="X49" s="1">
        <f>ABS(IK_diagnostics_positions__2[[#This Row],[Column2]]-B48)</f>
        <v>1.7285999999999996E-2</v>
      </c>
      <c r="Y49" s="1">
        <f>ABS(IK_diagnostics_positions__2[[#This Row],[Column3]]-C48)</f>
        <v>2.7009999999999534E-3</v>
      </c>
      <c r="Z49" s="1">
        <f>ABS(IK_diagnostics_positions__2[[#This Row],[Column4]]-D48)</f>
        <v>1.1899999999998023E-3</v>
      </c>
      <c r="AA49" s="1">
        <f>ABS(IK_diagnostics_positions__2[[#This Row],[Column5]]-E48)</f>
        <v>3.5689999999999888E-3</v>
      </c>
      <c r="AB49" s="1">
        <f>ABS(IK_diagnostics_positions__2[[#This Row],[Column6]]-F48)</f>
        <v>1.4899999999999913E-3</v>
      </c>
      <c r="AC49" s="1">
        <f>ABS(IK_diagnostics_positions__2[[#This Row],[Column7]]-G48)</f>
        <v>1.7865999999999937E-2</v>
      </c>
      <c r="AD49" s="1">
        <f>ABS(IK_diagnostics_positions__2[[#This Row],[Column8]]-H48)</f>
        <v>7.6199999999999601E-3</v>
      </c>
      <c r="AE49" s="1">
        <f>ABS(IK_diagnostics_positions__2[[#This Row],[Column9]]-I48)</f>
        <v>6.9700000000001427E-3</v>
      </c>
      <c r="AF49" s="1">
        <f>ABS(IK_diagnostics_positions__2[[#This Row],[Column10]]-J48)</f>
        <v>9.308518E-3</v>
      </c>
      <c r="AG49" s="1">
        <f>ABS(IK_diagnostics_positions__2[[#This Row],[Column11]]-K48)</f>
        <v>2.4382000000000015E-2</v>
      </c>
      <c r="AH49" s="1">
        <f>ABS(IK_diagnostics_positions__2[[#This Row],[Column12]]-L48)</f>
        <v>1.1970000000000036E-2</v>
      </c>
      <c r="AI49" s="1">
        <f>ABS(IK_diagnostics_positions__2[[#This Row],[Column13]]-M48)</f>
        <v>8.0379999999999896E-3</v>
      </c>
      <c r="AJ49" s="1">
        <f>ABS(IK_diagnostics_positions__2[[#This Row],[Column14]]-N48)</f>
        <v>4.7830000000000927E-3</v>
      </c>
      <c r="AK49" s="1">
        <f>ABS(IK_diagnostics_positions__2[[#This Row],[Column15]]-O48)</f>
        <v>2.7299999999996771E-3</v>
      </c>
      <c r="AL49" s="1">
        <f>ABS(IK_diagnostics_positions__2[[#This Row],[Column16]]-P48)</f>
        <v>1.4676000000000022E-2</v>
      </c>
      <c r="AM49" s="1">
        <f>ABS(IK_diagnostics_positions__2[[#This Row],[Column17]]-Q48)</f>
        <v>9.5099999999992413E-4</v>
      </c>
      <c r="AN49" s="1">
        <f>ABS(IK_diagnostics_positions__2[[#This Row],[Column18]]-R48)</f>
        <v>1.523999999999992E-2</v>
      </c>
      <c r="AO49" s="1">
        <f>ABS(IK_diagnostics_positions__2[[#This Row],[Column19]]-S48)</f>
        <v>2.9978909999999999E-3</v>
      </c>
      <c r="AP49" s="1">
        <f>ABS(IK_diagnostics_positions__2[[#This Row],[Column20]]-T48)</f>
        <v>9.4601700000000004E-3</v>
      </c>
      <c r="AQ49" s="1">
        <f>ABS(IK_diagnostics_positions__2[[#This Row],[Column21]]-U48)</f>
        <v>5.9100000000000819E-3</v>
      </c>
      <c r="AU49" s="8">
        <f>IK_diagnostics_frames__3[[#This Row],[Column1]]+AU48</f>
        <v>186</v>
      </c>
      <c r="AV49">
        <f ca="1">AVERAGE(INDIRECT(ADDRESS($AU48+2, AV$1)):INDIRECT(ADDRESS($AU49+1, AV$1)))</f>
        <v>0.11340100000000002</v>
      </c>
      <c r="AW49">
        <f ca="1">AVERAGE(INDIRECT(ADDRESS($AU48+2, AW$1)):INDIRECT(ADDRESS($AU49+1, AW$1)))</f>
        <v>0.29117399999999999</v>
      </c>
      <c r="AX49">
        <f ca="1">AVERAGE(INDIRECT(ADDRESS($AU48+2, AX$1)):INDIRECT(ADDRESS($AU49+1, AX$1)))</f>
        <v>7.4034333333333383E-2</v>
      </c>
      <c r="AY49">
        <f ca="1">AVERAGE(INDIRECT(ADDRESS($AU48+2, AY$1)):INDIRECT(ADDRESS($AU49+1, AY$1)))</f>
        <v>0.15255299999999994</v>
      </c>
      <c r="AZ49">
        <f ca="1">AVERAGE(INDIRECT(ADDRESS($AU48+2, AZ$1)):INDIRECT(ADDRESS($AU49+1, AZ$1)))</f>
        <v>0.40099733333333337</v>
      </c>
      <c r="BA49">
        <f ca="1">AVERAGE(INDIRECT(ADDRESS($AU48+2, BA$1)):INDIRECT(ADDRESS($AU49+1, BA$1)))</f>
        <v>0.11682533333333338</v>
      </c>
      <c r="BB49">
        <f ca="1">AVERAGE(INDIRECT(ADDRESS($AU48+2, BB$1)):INDIRECT(ADDRESS($AU49+1, BB$1)))</f>
        <v>0.10030933333333335</v>
      </c>
      <c r="BC49">
        <f ca="1">AVERAGE(INDIRECT(ADDRESS($AU48+2, BC$1)):INDIRECT(ADDRESS($AU49+1, BC$1)))</f>
        <v>0.42536266666666661</v>
      </c>
      <c r="BD49">
        <f ca="1">AVERAGE(INDIRECT(ADDRESS($AU48+2, BD$1)):INDIRECT(ADDRESS($AU49+1, BD$1)))</f>
        <v>0.1396866666666666</v>
      </c>
      <c r="BE49">
        <f ca="1">AVERAGE(INDIRECT(ADDRESS($AU48+2, BE$1)):INDIRECT(ADDRESS($AU49+1, BE$1)))</f>
        <v>8.379675666666668E-2</v>
      </c>
      <c r="BF49">
        <f ca="1">AVERAGE(INDIRECT(ADDRESS($AU48+2, BF$1)):INDIRECT(ADDRESS($AU49+1, BF$1)))</f>
        <v>0.37676599999999999</v>
      </c>
      <c r="BG49">
        <f ca="1">AVERAGE(INDIRECT(ADDRESS($AU48+2, BG$1)):INDIRECT(ADDRESS($AU49+1, BG$1)))</f>
        <v>1.387333333333333E-2</v>
      </c>
      <c r="BH49">
        <f ca="1">AVERAGE(INDIRECT(ADDRESS($AU48+2, BH$1)):INDIRECT(ADDRESS($AU49+1, BH$1)))</f>
        <v>0.12550100000000006</v>
      </c>
      <c r="BI49">
        <f ca="1">AVERAGE(INDIRECT(ADDRESS($AU48+2, BI$1)):INDIRECT(ADDRESS($AU49+1, BI$1)))</f>
        <v>5.4973999999999967E-2</v>
      </c>
      <c r="BJ49">
        <f ca="1">AVERAGE(INDIRECT(ADDRESS($AU48+2, BJ$1)):INDIRECT(ADDRESS($AU49+1, BJ$1)))</f>
        <v>8.3533333333333307E-2</v>
      </c>
      <c r="BK49">
        <f ca="1">AVERAGE(INDIRECT(ADDRESS($AU48+2, BK$1)):INDIRECT(ADDRESS($AU49+1, BK$1)))</f>
        <v>0.21594666666666662</v>
      </c>
      <c r="BL49">
        <f ca="1">AVERAGE(INDIRECT(ADDRESS($AU48+2, BL$1)):INDIRECT(ADDRESS($AU49+1, BL$1)))</f>
        <v>0.2672356666666667</v>
      </c>
      <c r="BM49">
        <f ca="1">AVERAGE(INDIRECT(ADDRESS($AU48+2, BM$1)):INDIRECT(ADDRESS($AU49+1, BM$1)))</f>
        <v>6.4543333333333244E-2</v>
      </c>
      <c r="BN49">
        <f ca="1">AVERAGE(INDIRECT(ADDRESS($AU48+2, BN$1)):INDIRECT(ADDRESS($AU49+1, BN$1)))</f>
        <v>5.012568466666667E-2</v>
      </c>
      <c r="BO49">
        <f ca="1">AVERAGE(INDIRECT(ADDRESS($AU48+2, BO$1)):INDIRECT(ADDRESS($AU49+1, BO$1)))</f>
        <v>0.15258081000000001</v>
      </c>
      <c r="BP49">
        <f ca="1">AVERAGE(INDIRECT(ADDRESS($AU48+2, BP$1)):INDIRECT(ADDRESS($AU49+1, BP$1)))</f>
        <v>0.19830000000000014</v>
      </c>
    </row>
    <row r="50" spans="1:68" x14ac:dyDescent="0.25">
      <c r="A50" s="1">
        <v>0.153087</v>
      </c>
      <c r="B50" s="1" t="s">
        <v>22</v>
      </c>
      <c r="C50" s="1">
        <v>-0.98821300000000001</v>
      </c>
      <c r="D50" s="1">
        <v>-0.83016999999999996</v>
      </c>
      <c r="E50" s="1">
        <v>2.3080700000000002E-3</v>
      </c>
      <c r="F50" s="1">
        <v>-1.1704300000000001</v>
      </c>
      <c r="G50" s="1">
        <v>-0.92391999999999996</v>
      </c>
      <c r="H50" s="1">
        <v>0.99290599999999996</v>
      </c>
      <c r="I50" s="1">
        <v>-1.2700499999999999</v>
      </c>
      <c r="J50" s="1">
        <v>-8.0585400000000001E-2</v>
      </c>
      <c r="K50" s="1">
        <v>0.79290499999999997</v>
      </c>
      <c r="L50" s="1">
        <v>-1.76884</v>
      </c>
      <c r="M50" s="1">
        <v>0.68664000000000003</v>
      </c>
      <c r="N50" s="1">
        <v>0.62144200000000005</v>
      </c>
      <c r="O50" s="1">
        <v>-2.38687</v>
      </c>
      <c r="P50" s="1">
        <v>-0.79402200000000001</v>
      </c>
      <c r="Q50" s="1">
        <v>0.71023499999999995</v>
      </c>
      <c r="R50" s="1">
        <v>-2.4646699999999999</v>
      </c>
      <c r="S50" s="1">
        <v>0.111097</v>
      </c>
      <c r="T50" s="1">
        <v>0.52566100000000004</v>
      </c>
      <c r="U50" s="1">
        <v>-2.7132100000000001</v>
      </c>
      <c r="V50" s="1" t="s">
        <v>23</v>
      </c>
      <c r="W50" s="1">
        <f>ABS(IK_diagnostics_positions__2[[#This Row],[Column1]]-A49)</f>
        <v>0.32322300000000004</v>
      </c>
      <c r="X50" s="1">
        <f>ABS(IK_diagnostics_positions__2[[#This Row],[Column2]]-B49)</f>
        <v>0.17083699999999999</v>
      </c>
      <c r="Y50" s="1">
        <f>ABS(IK_diagnostics_positions__2[[#This Row],[Column3]]-C49)</f>
        <v>1.7714000000000008E-2</v>
      </c>
      <c r="Z50" s="1">
        <f>ABS(IK_diagnostics_positions__2[[#This Row],[Column4]]-D49)</f>
        <v>0.26681999999999995</v>
      </c>
      <c r="AA50" s="1">
        <f>ABS(IK_diagnostics_positions__2[[#This Row],[Column5]]-E49)</f>
        <v>0.34247293000000001</v>
      </c>
      <c r="AB50" s="1">
        <f>ABS(IK_diagnostics_positions__2[[#This Row],[Column6]]-F49)</f>
        <v>0.13274999999999992</v>
      </c>
      <c r="AC50" s="1">
        <f>ABS(IK_diagnostics_positions__2[[#This Row],[Column7]]-G49)</f>
        <v>0.141791</v>
      </c>
      <c r="AD50" s="1">
        <f>ABS(IK_diagnostics_positions__2[[#This Row],[Column8]]-H49)</f>
        <v>0.28031400000000006</v>
      </c>
      <c r="AE50" s="1">
        <f>ABS(IK_diagnostics_positions__2[[#This Row],[Column9]]-I49)</f>
        <v>0.23026000000000013</v>
      </c>
      <c r="AF50" s="1">
        <f>ABS(IK_diagnostics_positions__2[[#This Row],[Column10]]-J49)</f>
        <v>8.0753902000000002E-2</v>
      </c>
      <c r="AG50" s="1">
        <f>ABS(IK_diagnostics_positions__2[[#This Row],[Column11]]-K49)</f>
        <v>1.8850999999999951E-2</v>
      </c>
      <c r="AH50" s="1">
        <f>ABS(IK_diagnostics_positions__2[[#This Row],[Column12]]-L49)</f>
        <v>0.10409000000000002</v>
      </c>
      <c r="AI50" s="1">
        <f>ABS(IK_diagnostics_positions__2[[#This Row],[Column13]]-M49)</f>
        <v>6.0606999999999966E-2</v>
      </c>
      <c r="AJ50" s="1">
        <f>ABS(IK_diagnostics_positions__2[[#This Row],[Column14]]-N49)</f>
        <v>0.37785499999999994</v>
      </c>
      <c r="AK50" s="1">
        <f>ABS(IK_diagnostics_positions__2[[#This Row],[Column15]]-O49)</f>
        <v>0.11146999999999974</v>
      </c>
      <c r="AL50" s="1">
        <f>ABS(IK_diagnostics_positions__2[[#This Row],[Column16]]-P49)</f>
        <v>4.6945000000000014E-2</v>
      </c>
      <c r="AM50" s="1">
        <f>ABS(IK_diagnostics_positions__2[[#This Row],[Column17]]-Q49)</f>
        <v>0.28968400000000005</v>
      </c>
      <c r="AN50" s="1">
        <f>ABS(IK_diagnostics_positions__2[[#This Row],[Column18]]-R49)</f>
        <v>3.3240000000000158E-2</v>
      </c>
      <c r="AO50" s="1">
        <f>ABS(IK_diagnostics_positions__2[[#This Row],[Column19]]-S49)</f>
        <v>0.110766999</v>
      </c>
      <c r="AP50" s="1">
        <f>ABS(IK_diagnostics_positions__2[[#This Row],[Column20]]-T49)</f>
        <v>0.52860523000000004</v>
      </c>
      <c r="AQ50" s="1">
        <f>ABS(IK_diagnostics_positions__2[[#This Row],[Column21]]-U49)</f>
        <v>0.21078000000000019</v>
      </c>
      <c r="AU50" s="7">
        <f>IK_diagnostics_frames__3[[#This Row],[Column1]]+AU49</f>
        <v>190</v>
      </c>
      <c r="AV50">
        <f ca="1">AVERAGE(INDIRECT(ADDRESS($AU49+2, AV$1)):INDIRECT(ADDRESS($AU50+1, AV$1)))</f>
        <v>9.8588000000000009E-2</v>
      </c>
      <c r="AW50">
        <f ca="1">AVERAGE(INDIRECT(ADDRESS($AU49+2, AW$1)):INDIRECT(ADDRESS($AU50+1, AW$1)))</f>
        <v>0.18306174050000001</v>
      </c>
      <c r="AX50">
        <f ca="1">AVERAGE(INDIRECT(ADDRESS($AU49+2, AX$1)):INDIRECT(ADDRESS($AU50+1, AX$1)))</f>
        <v>4.6301499999999995E-2</v>
      </c>
      <c r="AY50">
        <f ca="1">AVERAGE(INDIRECT(ADDRESS($AU49+2, AY$1)):INDIRECT(ADDRESS($AU50+1, AY$1)))</f>
        <v>9.2808750000000023E-2</v>
      </c>
      <c r="AZ50">
        <f ca="1">AVERAGE(INDIRECT(ADDRESS($AU49+2, AZ$1)):INDIRECT(ADDRESS($AU50+1, AZ$1)))</f>
        <v>0.41622295000000004</v>
      </c>
      <c r="BA50">
        <f ca="1">AVERAGE(INDIRECT(ADDRESS($AU49+2, BA$1)):INDIRECT(ADDRESS($AU50+1, BA$1)))</f>
        <v>0.16212600000000002</v>
      </c>
      <c r="BB50">
        <f ca="1">AVERAGE(INDIRECT(ADDRESS($AU49+2, BB$1)):INDIRECT(ADDRESS($AU50+1, BB$1)))</f>
        <v>0.23128075000000001</v>
      </c>
      <c r="BC50">
        <f ca="1">AVERAGE(INDIRECT(ADDRESS($AU49+2, BC$1)):INDIRECT(ADDRESS($AU50+1, BC$1)))</f>
        <v>0.26934999999999998</v>
      </c>
      <c r="BD50">
        <f ca="1">AVERAGE(INDIRECT(ADDRESS($AU49+2, BD$1)):INDIRECT(ADDRESS($AU50+1, BD$1)))</f>
        <v>0.10589749999999998</v>
      </c>
      <c r="BE50">
        <f ca="1">AVERAGE(INDIRECT(ADDRESS($AU49+2, BE$1)):INDIRECT(ADDRESS($AU50+1, BE$1)))</f>
        <v>3.9581505000000003E-2</v>
      </c>
      <c r="BF50">
        <f ca="1">AVERAGE(INDIRECT(ADDRESS($AU49+2, BF$1)):INDIRECT(ADDRESS($AU50+1, BF$1)))</f>
        <v>0.141823</v>
      </c>
      <c r="BG50">
        <f ca="1">AVERAGE(INDIRECT(ADDRESS($AU49+2, BG$1)):INDIRECT(ADDRESS($AU50+1, BG$1)))</f>
        <v>0.11459250000000004</v>
      </c>
      <c r="BH50">
        <f ca="1">AVERAGE(INDIRECT(ADDRESS($AU49+2, BH$1)):INDIRECT(ADDRESS($AU50+1, BH$1)))</f>
        <v>0.10355950000000003</v>
      </c>
      <c r="BI50">
        <f ca="1">AVERAGE(INDIRECT(ADDRESS($AU49+2, BI$1)):INDIRECT(ADDRESS($AU50+1, BI$1)))</f>
        <v>5.3264750000000027E-2</v>
      </c>
      <c r="BJ50">
        <f ca="1">AVERAGE(INDIRECT(ADDRESS($AU49+2, BJ$1)):INDIRECT(ADDRESS($AU50+1, BJ$1)))</f>
        <v>8.0617500000000009E-2</v>
      </c>
      <c r="BK50">
        <f ca="1">AVERAGE(INDIRECT(ADDRESS($AU49+2, BK$1)):INDIRECT(ADDRESS($AU50+1, BK$1)))</f>
        <v>0.13045524999999999</v>
      </c>
      <c r="BL50">
        <f ca="1">AVERAGE(INDIRECT(ADDRESS($AU49+2, BL$1)):INDIRECT(ADDRESS($AU50+1, BL$1)))</f>
        <v>0.16712875000000002</v>
      </c>
      <c r="BM50">
        <f ca="1">AVERAGE(INDIRECT(ADDRESS($AU49+2, BM$1)):INDIRECT(ADDRESS($AU50+1, BM$1)))</f>
        <v>3.3037499999999942E-2</v>
      </c>
      <c r="BN50">
        <f ca="1">AVERAGE(INDIRECT(ADDRESS($AU49+2, BN$1)):INDIRECT(ADDRESS($AU50+1, BN$1)))</f>
        <v>5.02637425E-2</v>
      </c>
      <c r="BO50">
        <f ca="1">AVERAGE(INDIRECT(ADDRESS($AU49+2, BO$1)):INDIRECT(ADDRESS($AU50+1, BO$1)))</f>
        <v>0.13091690000000003</v>
      </c>
      <c r="BP50">
        <f ca="1">AVERAGE(INDIRECT(ADDRESS($AU49+2, BP$1)):INDIRECT(ADDRESS($AU50+1, BP$1)))</f>
        <v>5.7550000000000212E-2</v>
      </c>
    </row>
    <row r="51" spans="1:68" x14ac:dyDescent="0.25">
      <c r="A51" s="1">
        <v>0.103695</v>
      </c>
      <c r="B51" s="1" t="s">
        <v>22</v>
      </c>
      <c r="C51" s="1">
        <v>-0.99460899999999997</v>
      </c>
      <c r="D51" s="1">
        <v>-0.872923</v>
      </c>
      <c r="E51" s="1">
        <v>0.151147</v>
      </c>
      <c r="F51" s="1">
        <v>-1.1474800000000001</v>
      </c>
      <c r="G51" s="1">
        <v>-0.74725900000000001</v>
      </c>
      <c r="H51" s="1">
        <v>1.12863</v>
      </c>
      <c r="I51" s="1">
        <v>-1.31697</v>
      </c>
      <c r="J51" s="1">
        <v>3.2446299999999997E-2</v>
      </c>
      <c r="K51" s="1">
        <v>0.91521699999999995</v>
      </c>
      <c r="L51" s="1">
        <v>-1.9056299999999999</v>
      </c>
      <c r="M51" s="1">
        <v>0.79489600000000005</v>
      </c>
      <c r="N51" s="1">
        <v>1.00251</v>
      </c>
      <c r="O51" s="1">
        <v>-2.5467599999999999</v>
      </c>
      <c r="P51" s="1">
        <v>-0.76984399999999997</v>
      </c>
      <c r="Q51" s="1">
        <v>0.97289899999999996</v>
      </c>
      <c r="R51" s="1">
        <v>-2.4997699999999998</v>
      </c>
      <c r="S51" s="1">
        <v>-1.02792E-2</v>
      </c>
      <c r="T51" s="1">
        <v>8.0166000000000001E-2</v>
      </c>
      <c r="U51" s="1">
        <v>-2.4541400000000002</v>
      </c>
      <c r="V51" s="1" t="s">
        <v>23</v>
      </c>
      <c r="W51" s="1">
        <f>ABS(IK_diagnostics_positions__2[[#This Row],[Column1]]-A50)</f>
        <v>4.9392000000000005E-2</v>
      </c>
      <c r="X51" s="1">
        <f>ABS(IK_diagnostics_positions__2[[#This Row],[Column2]]-B50)</f>
        <v>0</v>
      </c>
      <c r="Y51" s="1">
        <f>ABS(IK_diagnostics_positions__2[[#This Row],[Column3]]-C50)</f>
        <v>6.3959999999999573E-3</v>
      </c>
      <c r="Z51" s="1">
        <f>ABS(IK_diagnostics_positions__2[[#This Row],[Column4]]-D50)</f>
        <v>4.2753000000000041E-2</v>
      </c>
      <c r="AA51" s="1">
        <f>ABS(IK_diagnostics_positions__2[[#This Row],[Column5]]-E50)</f>
        <v>0.14883893000000001</v>
      </c>
      <c r="AB51" s="1">
        <f>ABS(IK_diagnostics_positions__2[[#This Row],[Column6]]-F50)</f>
        <v>2.2950000000000026E-2</v>
      </c>
      <c r="AC51" s="1">
        <f>ABS(IK_diagnostics_positions__2[[#This Row],[Column7]]-G50)</f>
        <v>0.17666099999999996</v>
      </c>
      <c r="AD51" s="1">
        <f>ABS(IK_diagnostics_positions__2[[#This Row],[Column8]]-H50)</f>
        <v>0.13572400000000007</v>
      </c>
      <c r="AE51" s="1">
        <f>ABS(IK_diagnostics_positions__2[[#This Row],[Column9]]-I50)</f>
        <v>4.6920000000000073E-2</v>
      </c>
      <c r="AF51" s="1">
        <f>ABS(IK_diagnostics_positions__2[[#This Row],[Column10]]-J50)</f>
        <v>0.1130317</v>
      </c>
      <c r="AG51" s="1">
        <f>ABS(IK_diagnostics_positions__2[[#This Row],[Column11]]-K50)</f>
        <v>0.12231199999999998</v>
      </c>
      <c r="AH51" s="1">
        <f>ABS(IK_diagnostics_positions__2[[#This Row],[Column12]]-L50)</f>
        <v>0.13678999999999997</v>
      </c>
      <c r="AI51" s="1">
        <f>ABS(IK_diagnostics_positions__2[[#This Row],[Column13]]-M50)</f>
        <v>0.10825600000000002</v>
      </c>
      <c r="AJ51" s="1">
        <f>ABS(IK_diagnostics_positions__2[[#This Row],[Column14]]-N50)</f>
        <v>0.38106799999999996</v>
      </c>
      <c r="AK51" s="1">
        <f>ABS(IK_diagnostics_positions__2[[#This Row],[Column15]]-O50)</f>
        <v>0.15988999999999987</v>
      </c>
      <c r="AL51" s="1">
        <f>ABS(IK_diagnostics_positions__2[[#This Row],[Column16]]-P50)</f>
        <v>2.4178000000000033E-2</v>
      </c>
      <c r="AM51" s="1">
        <f>ABS(IK_diagnostics_positions__2[[#This Row],[Column17]]-Q50)</f>
        <v>0.26266400000000001</v>
      </c>
      <c r="AN51" s="1">
        <f>ABS(IK_diagnostics_positions__2[[#This Row],[Column18]]-R50)</f>
        <v>3.5099999999999909E-2</v>
      </c>
      <c r="AO51" s="1">
        <f>ABS(IK_diagnostics_positions__2[[#This Row],[Column19]]-S50)</f>
        <v>0.1213762</v>
      </c>
      <c r="AP51" s="1">
        <f>ABS(IK_diagnostics_positions__2[[#This Row],[Column20]]-T50)</f>
        <v>0.44549500000000003</v>
      </c>
      <c r="AQ51" s="1">
        <f>ABS(IK_diagnostics_positions__2[[#This Row],[Column21]]-U50)</f>
        <v>0.25906999999999991</v>
      </c>
      <c r="AU51" s="8">
        <f>IK_diagnostics_frames__3[[#This Row],[Column1]]+AU50</f>
        <v>194</v>
      </c>
      <c r="AV51">
        <f ca="1">AVERAGE(INDIRECT(ADDRESS($AU50+2, AV$1)):INDIRECT(ADDRESS($AU51+1, AV$1)))</f>
        <v>8.3796625E-2</v>
      </c>
      <c r="AW51">
        <f ca="1">AVERAGE(INDIRECT(ADDRESS($AU50+2, AW$1)):INDIRECT(ADDRESS($AU51+1, AW$1)))</f>
        <v>0.17302970000000001</v>
      </c>
      <c r="AX51">
        <f ca="1">AVERAGE(INDIRECT(ADDRESS($AU50+2, AX$1)):INDIRECT(ADDRESS($AU51+1, AX$1)))</f>
        <v>4.1744500000000018E-2</v>
      </c>
      <c r="AY51">
        <f ca="1">AVERAGE(INDIRECT(ADDRESS($AU50+2, AY$1)):INDIRECT(ADDRESS($AU51+1, AY$1)))</f>
        <v>0.11345975</v>
      </c>
      <c r="AZ51">
        <f ca="1">AVERAGE(INDIRECT(ADDRESS($AU50+2, AZ$1)):INDIRECT(ADDRESS($AU51+1, AZ$1)))</f>
        <v>0.24983375000000002</v>
      </c>
      <c r="BA51">
        <f ca="1">AVERAGE(INDIRECT(ADDRESS($AU50+2, BA$1)):INDIRECT(ADDRESS($AU51+1, BA$1)))</f>
        <v>2.9625000000000012E-2</v>
      </c>
      <c r="BB51">
        <f ca="1">AVERAGE(INDIRECT(ADDRESS($AU50+2, BB$1)):INDIRECT(ADDRESS($AU51+1, BB$1)))</f>
        <v>3.174550000000001E-2</v>
      </c>
      <c r="BC51">
        <f ca="1">AVERAGE(INDIRECT(ADDRESS($AU50+2, BC$1)):INDIRECT(ADDRESS($AU51+1, BC$1)))</f>
        <v>0.3177585</v>
      </c>
      <c r="BD51">
        <f ca="1">AVERAGE(INDIRECT(ADDRESS($AU50+2, BD$1)):INDIRECT(ADDRESS($AU51+1, BD$1)))</f>
        <v>4.4284999999999963E-2</v>
      </c>
      <c r="BE51">
        <f ca="1">AVERAGE(INDIRECT(ADDRESS($AU50+2, BE$1)):INDIRECT(ADDRESS($AU51+1, BE$1)))</f>
        <v>5.4447357500000002E-2</v>
      </c>
      <c r="BF51">
        <f ca="1">AVERAGE(INDIRECT(ADDRESS($AU50+2, BF$1)):INDIRECT(ADDRESS($AU51+1, BF$1)))</f>
        <v>0.28816575</v>
      </c>
      <c r="BG51">
        <f ca="1">AVERAGE(INDIRECT(ADDRESS($AU50+2, BG$1)):INDIRECT(ADDRESS($AU51+1, BG$1)))</f>
        <v>2.4582500000000007E-2</v>
      </c>
      <c r="BH51">
        <f ca="1">AVERAGE(INDIRECT(ADDRESS($AU50+2, BH$1)):INDIRECT(ADDRESS($AU51+1, BH$1)))</f>
        <v>8.2190000000000041E-2</v>
      </c>
      <c r="BI51">
        <f ca="1">AVERAGE(INDIRECT(ADDRESS($AU50+2, BI$1)):INDIRECT(ADDRESS($AU51+1, BI$1)))</f>
        <v>6.0004750000000051E-2</v>
      </c>
      <c r="BJ51">
        <f ca="1">AVERAGE(INDIRECT(ADDRESS($AU50+2, BJ$1)):INDIRECT(ADDRESS($AU51+1, BJ$1)))</f>
        <v>6.615749999999998E-2</v>
      </c>
      <c r="BK51">
        <f ca="1">AVERAGE(INDIRECT(ADDRESS($AU50+2, BK$1)):INDIRECT(ADDRESS($AU51+1, BK$1)))</f>
        <v>0.11958824999999995</v>
      </c>
      <c r="BL51">
        <f ca="1">AVERAGE(INDIRECT(ADDRESS($AU50+2, BL$1)):INDIRECT(ADDRESS($AU51+1, BL$1)))</f>
        <v>0.1142775</v>
      </c>
      <c r="BM51">
        <f ca="1">AVERAGE(INDIRECT(ADDRESS($AU50+2, BM$1)):INDIRECT(ADDRESS($AU51+1, BM$1)))</f>
        <v>5.580750000000001E-2</v>
      </c>
      <c r="BN51">
        <f ca="1">AVERAGE(INDIRECT(ADDRESS($AU50+2, BN$1)):INDIRECT(ADDRESS($AU51+1, BN$1)))</f>
        <v>2.3805838500000003E-2</v>
      </c>
      <c r="BO51">
        <f ca="1">AVERAGE(INDIRECT(ADDRESS($AU50+2, BO$1)):INDIRECT(ADDRESS($AU51+1, BO$1)))</f>
        <v>2.6736105E-2</v>
      </c>
      <c r="BP51">
        <f ca="1">AVERAGE(INDIRECT(ADDRESS($AU50+2, BP$1)):INDIRECT(ADDRESS($AU51+1, BP$1)))</f>
        <v>0.14210750000000028</v>
      </c>
    </row>
    <row r="52" spans="1:68" x14ac:dyDescent="0.25">
      <c r="A52" s="1">
        <v>0.101149</v>
      </c>
      <c r="B52" s="1" t="s">
        <v>22</v>
      </c>
      <c r="C52" s="1">
        <v>-0.99487099999999995</v>
      </c>
      <c r="D52" s="1">
        <v>-0.87986500000000001</v>
      </c>
      <c r="E52" s="1">
        <v>0.12984299999999999</v>
      </c>
      <c r="F52" s="1">
        <v>-1.13893</v>
      </c>
      <c r="G52" s="1">
        <v>-0.76980400000000004</v>
      </c>
      <c r="H52" s="1">
        <v>1.1058399999999999</v>
      </c>
      <c r="I52" s="1">
        <v>-1.3268500000000001</v>
      </c>
      <c r="J52" s="1">
        <v>9.4985999999999996E-4</v>
      </c>
      <c r="K52" s="1">
        <v>0.80340999999999996</v>
      </c>
      <c r="L52" s="1">
        <v>-1.8876299999999999</v>
      </c>
      <c r="M52" s="1">
        <v>0.75937900000000003</v>
      </c>
      <c r="N52" s="1">
        <v>1.00383</v>
      </c>
      <c r="O52" s="1">
        <v>-2.5078</v>
      </c>
      <c r="P52" s="1">
        <v>-0.76058499999999996</v>
      </c>
      <c r="Q52" s="1">
        <v>1.00145</v>
      </c>
      <c r="R52" s="1">
        <v>-2.50475</v>
      </c>
      <c r="S52" s="1">
        <v>1.9641699999999999E-3</v>
      </c>
      <c r="T52" s="1">
        <v>3.3070999999999999E-3</v>
      </c>
      <c r="U52" s="1">
        <v>-2.4874900000000002</v>
      </c>
      <c r="V52" s="1" t="s">
        <v>23</v>
      </c>
      <c r="W52" s="1">
        <f>ABS(IK_diagnostics_positions__2[[#This Row],[Column1]]-A51)</f>
        <v>2.5459999999999927E-3</v>
      </c>
      <c r="X52" s="1">
        <f>ABS(IK_diagnostics_positions__2[[#This Row],[Column2]]-B51)</f>
        <v>0</v>
      </c>
      <c r="Y52" s="1">
        <f>ABS(IK_diagnostics_positions__2[[#This Row],[Column3]]-C51)</f>
        <v>2.6199999999998447E-4</v>
      </c>
      <c r="Z52" s="1">
        <f>ABS(IK_diagnostics_positions__2[[#This Row],[Column4]]-D51)</f>
        <v>6.9420000000000037E-3</v>
      </c>
      <c r="AA52" s="1">
        <f>ABS(IK_diagnostics_positions__2[[#This Row],[Column5]]-E51)</f>
        <v>2.1304000000000017E-2</v>
      </c>
      <c r="AB52" s="1">
        <f>ABS(IK_diagnostics_positions__2[[#This Row],[Column6]]-F51)</f>
        <v>8.5500000000000576E-3</v>
      </c>
      <c r="AC52" s="1">
        <f>ABS(IK_diagnostics_positions__2[[#This Row],[Column7]]-G51)</f>
        <v>2.2545000000000037E-2</v>
      </c>
      <c r="AD52" s="1">
        <f>ABS(IK_diagnostics_positions__2[[#This Row],[Column8]]-H51)</f>
        <v>2.2790000000000088E-2</v>
      </c>
      <c r="AE52" s="1">
        <f>ABS(IK_diagnostics_positions__2[[#This Row],[Column9]]-I51)</f>
        <v>9.8800000000001109E-3</v>
      </c>
      <c r="AF52" s="1">
        <f>ABS(IK_diagnostics_positions__2[[#This Row],[Column10]]-J51)</f>
        <v>3.1496440000000001E-2</v>
      </c>
      <c r="AG52" s="1">
        <f>ABS(IK_diagnostics_positions__2[[#This Row],[Column11]]-K51)</f>
        <v>0.11180699999999999</v>
      </c>
      <c r="AH52" s="1">
        <f>ABS(IK_diagnostics_positions__2[[#This Row],[Column12]]-L51)</f>
        <v>1.8000000000000016E-2</v>
      </c>
      <c r="AI52" s="1">
        <f>ABS(IK_diagnostics_positions__2[[#This Row],[Column13]]-M51)</f>
        <v>3.5517000000000021E-2</v>
      </c>
      <c r="AJ52" s="1">
        <f>ABS(IK_diagnostics_positions__2[[#This Row],[Column14]]-N51)</f>
        <v>1.3199999999999878E-3</v>
      </c>
      <c r="AK52" s="1">
        <f>ABS(IK_diagnostics_positions__2[[#This Row],[Column15]]-O51)</f>
        <v>3.8959999999999884E-2</v>
      </c>
      <c r="AL52" s="1">
        <f>ABS(IK_diagnostics_positions__2[[#This Row],[Column16]]-P51)</f>
        <v>9.2590000000000172E-3</v>
      </c>
      <c r="AM52" s="1">
        <f>ABS(IK_diagnostics_positions__2[[#This Row],[Column17]]-Q51)</f>
        <v>2.8550999999999993E-2</v>
      </c>
      <c r="AN52" s="1">
        <f>ABS(IK_diagnostics_positions__2[[#This Row],[Column18]]-R51)</f>
        <v>4.9800000000002065E-3</v>
      </c>
      <c r="AO52" s="1">
        <f>ABS(IK_diagnostics_positions__2[[#This Row],[Column19]]-S51)</f>
        <v>1.224337E-2</v>
      </c>
      <c r="AP52" s="1">
        <f>ABS(IK_diagnostics_positions__2[[#This Row],[Column20]]-T51)</f>
        <v>7.6858900000000008E-2</v>
      </c>
      <c r="AQ52" s="1">
        <f>ABS(IK_diagnostics_positions__2[[#This Row],[Column21]]-U51)</f>
        <v>3.3349999999999991E-2</v>
      </c>
      <c r="AU52" s="7">
        <f>IK_diagnostics_frames__3[[#This Row],[Column1]]+AU51</f>
        <v>197</v>
      </c>
      <c r="AV52">
        <f ca="1">AVERAGE(INDIRECT(ADDRESS($AU51+2, AV$1)):INDIRECT(ADDRESS($AU52+1, AV$1)))</f>
        <v>4.8548599999999997E-2</v>
      </c>
      <c r="AW52">
        <f ca="1">AVERAGE(INDIRECT(ADDRESS($AU51+2, AW$1)):INDIRECT(ADDRESS($AU52+1, AW$1)))</f>
        <v>0.22389286666666666</v>
      </c>
      <c r="AX52">
        <f ca="1">AVERAGE(INDIRECT(ADDRESS($AU51+2, AX$1)):INDIRECT(ADDRESS($AU52+1, AX$1)))</f>
        <v>4.4050333333333337E-2</v>
      </c>
      <c r="AY52">
        <f ca="1">AVERAGE(INDIRECT(ADDRESS($AU51+2, AY$1)):INDIRECT(ADDRESS($AU52+1, AY$1)))</f>
        <v>5.5809000000000032E-2</v>
      </c>
      <c r="AZ52">
        <f ca="1">AVERAGE(INDIRECT(ADDRESS($AU51+2, AZ$1)):INDIRECT(ADDRESS($AU52+1, AZ$1)))</f>
        <v>0.45214439999999995</v>
      </c>
      <c r="BA52">
        <f ca="1">AVERAGE(INDIRECT(ADDRESS($AU51+2, BA$1)):INDIRECT(ADDRESS($AU52+1, BA$1)))</f>
        <v>0.15405333333333324</v>
      </c>
      <c r="BB52">
        <f ca="1">AVERAGE(INDIRECT(ADDRESS($AU51+2, BB$1)):INDIRECT(ADDRESS($AU52+1, BB$1)))</f>
        <v>6.0472666666666675E-2</v>
      </c>
      <c r="BC52">
        <f ca="1">AVERAGE(INDIRECT(ADDRESS($AU51+2, BC$1)):INDIRECT(ADDRESS($AU52+1, BC$1)))</f>
        <v>0.37227666666666659</v>
      </c>
      <c r="BD52">
        <f ca="1">AVERAGE(INDIRECT(ADDRESS($AU51+2, BD$1)):INDIRECT(ADDRESS($AU52+1, BD$1)))</f>
        <v>8.2426666666666717E-2</v>
      </c>
      <c r="BE52">
        <f ca="1">AVERAGE(INDIRECT(ADDRESS($AU51+2, BE$1)):INDIRECT(ADDRESS($AU52+1, BE$1)))</f>
        <v>8.1244390666666666E-2</v>
      </c>
      <c r="BF52">
        <f ca="1">AVERAGE(INDIRECT(ADDRESS($AU51+2, BF$1)):INDIRECT(ADDRESS($AU52+1, BF$1)))</f>
        <v>0.30004699999999995</v>
      </c>
      <c r="BG52">
        <f ca="1">AVERAGE(INDIRECT(ADDRESS($AU51+2, BG$1)):INDIRECT(ADDRESS($AU52+1, BG$1)))</f>
        <v>3.769999999999999E-2</v>
      </c>
      <c r="BH52">
        <f ca="1">AVERAGE(INDIRECT(ADDRESS($AU51+2, BH$1)):INDIRECT(ADDRESS($AU52+1, BH$1)))</f>
        <v>7.6118666666666668E-2</v>
      </c>
      <c r="BI52">
        <f ca="1">AVERAGE(INDIRECT(ADDRESS($AU51+2, BI$1)):INDIRECT(ADDRESS($AU52+1, BI$1)))</f>
        <v>6.0501333333333372E-2</v>
      </c>
      <c r="BJ52">
        <f ca="1">AVERAGE(INDIRECT(ADDRESS($AU51+2, BJ$1)):INDIRECT(ADDRESS($AU52+1, BJ$1)))</f>
        <v>5.5790000000000006E-2</v>
      </c>
      <c r="BK52">
        <f ca="1">AVERAGE(INDIRECT(ADDRESS($AU51+2, BK$1)):INDIRECT(ADDRESS($AU52+1, BK$1)))</f>
        <v>9.2499333333333378E-2</v>
      </c>
      <c r="BL52">
        <f ca="1">AVERAGE(INDIRECT(ADDRESS($AU51+2, BL$1)):INDIRECT(ADDRESS($AU52+1, BL$1)))</f>
        <v>0.14949333333333337</v>
      </c>
      <c r="BM52">
        <f ca="1">AVERAGE(INDIRECT(ADDRESS($AU51+2, BM$1)):INDIRECT(ADDRESS($AU52+1, BM$1)))</f>
        <v>0.11832333333333356</v>
      </c>
      <c r="BN52">
        <f ca="1">AVERAGE(INDIRECT(ADDRESS($AU51+2, BN$1)):INDIRECT(ADDRESS($AU52+1, BN$1)))</f>
        <v>3.4923663333333334E-2</v>
      </c>
      <c r="BO52">
        <f ca="1">AVERAGE(INDIRECT(ADDRESS($AU51+2, BO$1)):INDIRECT(ADDRESS($AU52+1, BO$1)))</f>
        <v>4.994672E-2</v>
      </c>
      <c r="BP52">
        <f ca="1">AVERAGE(INDIRECT(ADDRESS($AU51+2, BP$1)):INDIRECT(ADDRESS($AU52+1, BP$1)))</f>
        <v>0.15995333333333331</v>
      </c>
    </row>
    <row r="53" spans="1:68" x14ac:dyDescent="0.25">
      <c r="A53" s="1">
        <v>0.100895</v>
      </c>
      <c r="B53" s="1" t="s">
        <v>22</v>
      </c>
      <c r="C53" s="1">
        <v>-0.99489700000000003</v>
      </c>
      <c r="D53" s="1">
        <v>-0.87991799999999998</v>
      </c>
      <c r="E53" s="1">
        <v>0.12917600000000001</v>
      </c>
      <c r="F53" s="1">
        <v>-1.1409100000000001</v>
      </c>
      <c r="G53" s="1">
        <v>-0.76753700000000002</v>
      </c>
      <c r="H53" s="1">
        <v>1.1059000000000001</v>
      </c>
      <c r="I53" s="1">
        <v>-1.32362</v>
      </c>
      <c r="J53" s="1">
        <v>1.1081699999999999E-3</v>
      </c>
      <c r="K53" s="1">
        <v>0.78500000000000003</v>
      </c>
      <c r="L53" s="1">
        <v>-1.8769800000000001</v>
      </c>
      <c r="M53" s="1">
        <v>0.75195699999999999</v>
      </c>
      <c r="N53" s="1">
        <v>1.00054</v>
      </c>
      <c r="O53" s="1">
        <v>-2.50129</v>
      </c>
      <c r="P53" s="1">
        <v>-0.75148199999999998</v>
      </c>
      <c r="Q53" s="1">
        <v>0.99815699999999996</v>
      </c>
      <c r="R53" s="1">
        <v>-2.5000100000000001</v>
      </c>
      <c r="S53" s="1">
        <v>-4.6029699999999997E-4</v>
      </c>
      <c r="T53" s="1">
        <v>1.56981E-3</v>
      </c>
      <c r="U53" s="1">
        <v>-2.4984500000000001</v>
      </c>
      <c r="V53" s="1" t="s">
        <v>23</v>
      </c>
      <c r="W53" s="1">
        <f>ABS(IK_diagnostics_positions__2[[#This Row],[Column1]]-A52)</f>
        <v>2.5400000000000422E-4</v>
      </c>
      <c r="X53" s="1">
        <f>ABS(IK_diagnostics_positions__2[[#This Row],[Column2]]-B52)</f>
        <v>0</v>
      </c>
      <c r="Y53" s="1">
        <f>ABS(IK_diagnostics_positions__2[[#This Row],[Column3]]-C52)</f>
        <v>2.6000000000081513E-5</v>
      </c>
      <c r="Z53" s="1">
        <f>ABS(IK_diagnostics_positions__2[[#This Row],[Column4]]-D52)</f>
        <v>5.2999999999969738E-5</v>
      </c>
      <c r="AA53" s="1">
        <f>ABS(IK_diagnostics_positions__2[[#This Row],[Column5]]-E52)</f>
        <v>6.6699999999997317E-4</v>
      </c>
      <c r="AB53" s="1">
        <f>ABS(IK_diagnostics_positions__2[[#This Row],[Column6]]-F52)</f>
        <v>1.9800000000000928E-3</v>
      </c>
      <c r="AC53" s="1">
        <f>ABS(IK_diagnostics_positions__2[[#This Row],[Column7]]-G52)</f>
        <v>2.267000000000019E-3</v>
      </c>
      <c r="AD53" s="1">
        <f>ABS(IK_diagnostics_positions__2[[#This Row],[Column8]]-H52)</f>
        <v>6.0000000000171028E-5</v>
      </c>
      <c r="AE53" s="1">
        <f>ABS(IK_diagnostics_positions__2[[#This Row],[Column9]]-I52)</f>
        <v>3.2300000000000662E-3</v>
      </c>
      <c r="AF53" s="1">
        <f>ABS(IK_diagnostics_positions__2[[#This Row],[Column10]]-J52)</f>
        <v>1.5830999999999994E-4</v>
      </c>
      <c r="AG53" s="1">
        <f>ABS(IK_diagnostics_positions__2[[#This Row],[Column11]]-K52)</f>
        <v>1.8409999999999926E-2</v>
      </c>
      <c r="AH53" s="1">
        <f>ABS(IK_diagnostics_positions__2[[#This Row],[Column12]]-L52)</f>
        <v>1.0649999999999826E-2</v>
      </c>
      <c r="AI53" s="1">
        <f>ABS(IK_diagnostics_positions__2[[#This Row],[Column13]]-M52)</f>
        <v>7.4220000000000397E-3</v>
      </c>
      <c r="AJ53" s="1">
        <f>ABS(IK_diagnostics_positions__2[[#This Row],[Column14]]-N52)</f>
        <v>3.2900000000000151E-3</v>
      </c>
      <c r="AK53" s="1">
        <f>ABS(IK_diagnostics_positions__2[[#This Row],[Column15]]-O52)</f>
        <v>6.5100000000000158E-3</v>
      </c>
      <c r="AL53" s="1">
        <f>ABS(IK_diagnostics_positions__2[[#This Row],[Column16]]-P52)</f>
        <v>9.1029999999999722E-3</v>
      </c>
      <c r="AM53" s="1">
        <f>ABS(IK_diagnostics_positions__2[[#This Row],[Column17]]-Q52)</f>
        <v>3.2929999999999904E-3</v>
      </c>
      <c r="AN53" s="1">
        <f>ABS(IK_diagnostics_positions__2[[#This Row],[Column18]]-R52)</f>
        <v>4.7399999999999665E-3</v>
      </c>
      <c r="AO53" s="1">
        <f>ABS(IK_diagnostics_positions__2[[#This Row],[Column19]]-S52)</f>
        <v>2.424467E-3</v>
      </c>
      <c r="AP53" s="1">
        <f>ABS(IK_diagnostics_positions__2[[#This Row],[Column20]]-T52)</f>
        <v>1.7372899999999998E-3</v>
      </c>
      <c r="AQ53" s="1">
        <f>ABS(IK_diagnostics_positions__2[[#This Row],[Column21]]-U52)</f>
        <v>1.0959999999999859E-2</v>
      </c>
      <c r="AU53" s="8">
        <f>IK_diagnostics_frames__3[[#This Row],[Column1]]+AU52</f>
        <v>201</v>
      </c>
      <c r="AV53">
        <f ca="1">AVERAGE(INDIRECT(ADDRESS($AU52+2, AV$1)):INDIRECT(ADDRESS($AU53+1, AV$1)))</f>
        <v>6.4452750000000003E-2</v>
      </c>
      <c r="AW53">
        <f ca="1">AVERAGE(INDIRECT(ADDRESS($AU52+2, AW$1)):INDIRECT(ADDRESS($AU53+1, AW$1)))</f>
        <v>7.924100000000002E-2</v>
      </c>
      <c r="AX53">
        <f ca="1">AVERAGE(INDIRECT(ADDRESS($AU52+2, AX$1)):INDIRECT(ADDRESS($AU53+1, AX$1)))</f>
        <v>2.0672250000000031E-2</v>
      </c>
      <c r="AY53">
        <f ca="1">AVERAGE(INDIRECT(ADDRESS($AU52+2, AY$1)):INDIRECT(ADDRESS($AU53+1, AY$1)))</f>
        <v>9.2613000000000029E-2</v>
      </c>
      <c r="AZ53">
        <f ca="1">AVERAGE(INDIRECT(ADDRESS($AU52+2, AZ$1)):INDIRECT(ADDRESS($AU53+1, AZ$1)))</f>
        <v>0.16038813431749999</v>
      </c>
      <c r="BA53">
        <f ca="1">AVERAGE(INDIRECT(ADDRESS($AU52+2, BA$1)):INDIRECT(ADDRESS($AU53+1, BA$1)))</f>
        <v>8.2227750000000016E-2</v>
      </c>
      <c r="BB53">
        <f ca="1">AVERAGE(INDIRECT(ADDRESS($AU52+2, BB$1)):INDIRECT(ADDRESS($AU53+1, BB$1)))</f>
        <v>0.13037425</v>
      </c>
      <c r="BC53">
        <f ca="1">AVERAGE(INDIRECT(ADDRESS($AU52+2, BC$1)):INDIRECT(ADDRESS($AU53+1, BC$1)))</f>
        <v>0.19559500000000002</v>
      </c>
      <c r="BD53">
        <f ca="1">AVERAGE(INDIRECT(ADDRESS($AU52+2, BD$1)):INDIRECT(ADDRESS($AU53+1, BD$1)))</f>
        <v>0.17147249999999997</v>
      </c>
      <c r="BE53">
        <f ca="1">AVERAGE(INDIRECT(ADDRESS($AU52+2, BE$1)):INDIRECT(ADDRESS($AU53+1, BE$1)))</f>
        <v>8.8862860000000002E-2</v>
      </c>
      <c r="BF53">
        <f ca="1">AVERAGE(INDIRECT(ADDRESS($AU52+2, BF$1)):INDIRECT(ADDRESS($AU53+1, BF$1)))</f>
        <v>5.8977999999999975E-2</v>
      </c>
      <c r="BG53">
        <f ca="1">AVERAGE(INDIRECT(ADDRESS($AU52+2, BG$1)):INDIRECT(ADDRESS($AU53+1, BG$1)))</f>
        <v>0.10797000000000007</v>
      </c>
      <c r="BH53">
        <f ca="1">AVERAGE(INDIRECT(ADDRESS($AU52+2, BH$1)):INDIRECT(ADDRESS($AU53+1, BH$1)))</f>
        <v>1.1144499999999974E-2</v>
      </c>
      <c r="BI53">
        <f ca="1">AVERAGE(INDIRECT(ADDRESS($AU52+2, BI$1)):INDIRECT(ADDRESS($AU53+1, BI$1)))</f>
        <v>0.19253549999999997</v>
      </c>
      <c r="BJ53">
        <f ca="1">AVERAGE(INDIRECT(ADDRESS($AU52+2, BJ$1)):INDIRECT(ADDRESS($AU53+1, BJ$1)))</f>
        <v>3.3284999999999898E-2</v>
      </c>
      <c r="BK53">
        <f ca="1">AVERAGE(INDIRECT(ADDRESS($AU52+2, BK$1)):INDIRECT(ADDRESS($AU53+1, BK$1)))</f>
        <v>0.18333699999999997</v>
      </c>
      <c r="BL53">
        <f ca="1">AVERAGE(INDIRECT(ADDRESS($AU52+2, BL$1)):INDIRECT(ADDRESS($AU53+1, BL$1)))</f>
        <v>0.12304799999999999</v>
      </c>
      <c r="BM53">
        <f ca="1">AVERAGE(INDIRECT(ADDRESS($AU52+2, BM$1)):INDIRECT(ADDRESS($AU53+1, BM$1)))</f>
        <v>4.054000000000002E-2</v>
      </c>
      <c r="BN53">
        <f ca="1">AVERAGE(INDIRECT(ADDRESS($AU52+2, BN$1)):INDIRECT(ADDRESS($AU53+1, BN$1)))</f>
        <v>3.4833080000000002E-2</v>
      </c>
      <c r="BO53">
        <f ca="1">AVERAGE(INDIRECT(ADDRESS($AU52+2, BO$1)):INDIRECT(ADDRESS($AU53+1, BO$1)))</f>
        <v>0.26945433750000003</v>
      </c>
      <c r="BP53">
        <f ca="1">AVERAGE(INDIRECT(ADDRESS($AU52+2, BP$1)):INDIRECT(ADDRESS($AU53+1, BP$1)))</f>
        <v>8.4479999999999889E-2</v>
      </c>
    </row>
    <row r="54" spans="1:68" x14ac:dyDescent="0.25">
      <c r="A54" s="1">
        <v>0.85762000000000005</v>
      </c>
      <c r="B54" s="1" t="s">
        <v>22</v>
      </c>
      <c r="C54" s="1">
        <v>-0.51428399999999996</v>
      </c>
      <c r="D54" s="1">
        <v>0.65585300000000002</v>
      </c>
      <c r="E54" s="1">
        <v>1.5682599999999999E-3</v>
      </c>
      <c r="F54" s="1">
        <v>-1.4937199999999999</v>
      </c>
      <c r="G54" s="1">
        <v>-0.33198100000000003</v>
      </c>
      <c r="H54" s="1">
        <v>0.14040800000000001</v>
      </c>
      <c r="I54" s="1">
        <v>-1.4236599999999999</v>
      </c>
      <c r="J54" s="1">
        <v>-5.3883599999999997E-2</v>
      </c>
      <c r="K54" s="1">
        <v>1.0158499999999999</v>
      </c>
      <c r="L54" s="1">
        <v>-1.8189599999999999</v>
      </c>
      <c r="M54" s="1">
        <v>0.78215699999999999</v>
      </c>
      <c r="N54" s="1">
        <v>1.00684</v>
      </c>
      <c r="O54" s="1">
        <v>-2.36755</v>
      </c>
      <c r="P54" s="1">
        <v>-0.38854499999999997</v>
      </c>
      <c r="Q54" s="1">
        <v>0.56329899999999999</v>
      </c>
      <c r="R54" s="1">
        <v>-2.6455099999999998</v>
      </c>
      <c r="S54" s="1">
        <v>-0.48085600000000001</v>
      </c>
      <c r="T54" s="1">
        <v>0.37069299999999999</v>
      </c>
      <c r="U54" s="1">
        <v>-2.4525700000000001</v>
      </c>
      <c r="V54" s="1" t="s">
        <v>23</v>
      </c>
      <c r="W54" s="1">
        <f>ABS(IK_diagnostics_positions__2[[#This Row],[Column1]]-A53)</f>
        <v>0.75672500000000009</v>
      </c>
      <c r="X54" s="1">
        <f>ABS(IK_diagnostics_positions__2[[#This Row],[Column2]]-B53)</f>
        <v>0</v>
      </c>
      <c r="Y54" s="1">
        <f>ABS(IK_diagnostics_positions__2[[#This Row],[Column3]]-C53)</f>
        <v>0.48061300000000007</v>
      </c>
      <c r="Z54" s="1">
        <f>ABS(IK_diagnostics_positions__2[[#This Row],[Column4]]-D53)</f>
        <v>1.535771</v>
      </c>
      <c r="AA54" s="1">
        <f>ABS(IK_diagnostics_positions__2[[#This Row],[Column5]]-E53)</f>
        <v>0.12760774000000003</v>
      </c>
      <c r="AB54" s="1">
        <f>ABS(IK_diagnostics_positions__2[[#This Row],[Column6]]-F53)</f>
        <v>0.35280999999999985</v>
      </c>
      <c r="AC54" s="1">
        <f>ABS(IK_diagnostics_positions__2[[#This Row],[Column7]]-G53)</f>
        <v>0.435556</v>
      </c>
      <c r="AD54" s="1">
        <f>ABS(IK_diagnostics_positions__2[[#This Row],[Column8]]-H53)</f>
        <v>0.96549200000000013</v>
      </c>
      <c r="AE54" s="1">
        <f>ABS(IK_diagnostics_positions__2[[#This Row],[Column9]]-I53)</f>
        <v>0.10003999999999991</v>
      </c>
      <c r="AF54" s="1">
        <f>ABS(IK_diagnostics_positions__2[[#This Row],[Column10]]-J53)</f>
        <v>5.4991769999999995E-2</v>
      </c>
      <c r="AG54" s="1">
        <f>ABS(IK_diagnostics_positions__2[[#This Row],[Column11]]-K53)</f>
        <v>0.23084999999999989</v>
      </c>
      <c r="AH54" s="1">
        <f>ABS(IK_diagnostics_positions__2[[#This Row],[Column12]]-L53)</f>
        <v>5.8020000000000183E-2</v>
      </c>
      <c r="AI54" s="1">
        <f>ABS(IK_diagnostics_positions__2[[#This Row],[Column13]]-M53)</f>
        <v>3.0200000000000005E-2</v>
      </c>
      <c r="AJ54" s="1">
        <f>ABS(IK_diagnostics_positions__2[[#This Row],[Column14]]-N53)</f>
        <v>6.2999999999999723E-3</v>
      </c>
      <c r="AK54" s="1">
        <f>ABS(IK_diagnostics_positions__2[[#This Row],[Column15]]-O53)</f>
        <v>0.13373999999999997</v>
      </c>
      <c r="AL54" s="1">
        <f>ABS(IK_diagnostics_positions__2[[#This Row],[Column16]]-P53)</f>
        <v>0.36293700000000001</v>
      </c>
      <c r="AM54" s="1">
        <f>ABS(IK_diagnostics_positions__2[[#This Row],[Column17]]-Q53)</f>
        <v>0.43485799999999997</v>
      </c>
      <c r="AN54" s="1">
        <f>ABS(IK_diagnostics_positions__2[[#This Row],[Column18]]-R53)</f>
        <v>0.14549999999999974</v>
      </c>
      <c r="AO54" s="1">
        <f>ABS(IK_diagnostics_positions__2[[#This Row],[Column19]]-S53)</f>
        <v>0.48039570300000001</v>
      </c>
      <c r="AP54" s="1">
        <f>ABS(IK_diagnostics_positions__2[[#This Row],[Column20]]-T53)</f>
        <v>0.36912318999999999</v>
      </c>
      <c r="AQ54" s="1">
        <f>ABS(IK_diagnostics_positions__2[[#This Row],[Column21]]-U53)</f>
        <v>4.5879999999999921E-2</v>
      </c>
      <c r="AU54" s="7">
        <f>IK_diagnostics_frames__3[[#This Row],[Column1]]+AU53</f>
        <v>203</v>
      </c>
      <c r="AV54">
        <f ca="1">AVERAGE(INDIRECT(ADDRESS($AU53+2, AV$1)):INDIRECT(ADDRESS($AU54+1, AV$1)))</f>
        <v>6.8694900000000003E-2</v>
      </c>
      <c r="AW54">
        <f ca="1">AVERAGE(INDIRECT(ADDRESS($AU53+2, AW$1)):INDIRECT(ADDRESS($AU54+1, AW$1)))</f>
        <v>1.2826250000000001E-2</v>
      </c>
      <c r="AX54">
        <f ca="1">AVERAGE(INDIRECT(ADDRESS($AU53+2, AX$1)):INDIRECT(ADDRESS($AU54+1, AX$1)))</f>
        <v>7.3460000000000192E-3</v>
      </c>
      <c r="AY54">
        <f ca="1">AVERAGE(INDIRECT(ADDRESS($AU53+2, AY$1)):INDIRECT(ADDRESS($AU54+1, AY$1)))</f>
        <v>0.109209</v>
      </c>
      <c r="AZ54">
        <f ca="1">AVERAGE(INDIRECT(ADDRESS($AU53+2, AZ$1)):INDIRECT(ADDRESS($AU54+1, AZ$1)))</f>
        <v>1.5830070108999998E-2</v>
      </c>
      <c r="BA54">
        <f ca="1">AVERAGE(INDIRECT(ADDRESS($AU53+2, BA$1)):INDIRECT(ADDRESS($AU54+1, BA$1)))</f>
        <v>0.22158050000000001</v>
      </c>
      <c r="BB54">
        <f ca="1">AVERAGE(INDIRECT(ADDRESS($AU53+2, BB$1)):INDIRECT(ADDRESS($AU54+1, BB$1)))</f>
        <v>8.3732000000000029E-2</v>
      </c>
      <c r="BC54">
        <f ca="1">AVERAGE(INDIRECT(ADDRESS($AU53+2, BC$1)):INDIRECT(ADDRESS($AU54+1, BC$1)))</f>
        <v>8.1678499999999987E-2</v>
      </c>
      <c r="BD54">
        <f ca="1">AVERAGE(INDIRECT(ADDRESS($AU53+2, BD$1)):INDIRECT(ADDRESS($AU54+1, BD$1)))</f>
        <v>8.4875000000000034E-2</v>
      </c>
      <c r="BE54">
        <f ca="1">AVERAGE(INDIRECT(ADDRESS($AU53+2, BE$1)):INDIRECT(ADDRESS($AU54+1, BE$1)))</f>
        <v>0.10251632000000001</v>
      </c>
      <c r="BF54">
        <f ca="1">AVERAGE(INDIRECT(ADDRESS($AU53+2, BF$1)):INDIRECT(ADDRESS($AU54+1, BF$1)))</f>
        <v>1.684800000000003E-2</v>
      </c>
      <c r="BG54">
        <f ca="1">AVERAGE(INDIRECT(ADDRESS($AU53+2, BG$1)):INDIRECT(ADDRESS($AU54+1, BG$1)))</f>
        <v>5.5359999999999965E-2</v>
      </c>
      <c r="BH54">
        <f ca="1">AVERAGE(INDIRECT(ADDRESS($AU53+2, BH$1)):INDIRECT(ADDRESS($AU54+1, BH$1)))</f>
        <v>4.2064500000000005E-2</v>
      </c>
      <c r="BI54">
        <f ca="1">AVERAGE(INDIRECT(ADDRESS($AU53+2, BI$1)):INDIRECT(ADDRESS($AU54+1, BI$1)))</f>
        <v>0.16815349999999996</v>
      </c>
      <c r="BJ54">
        <f ca="1">AVERAGE(INDIRECT(ADDRESS($AU53+2, BJ$1)):INDIRECT(ADDRESS($AU54+1, BJ$1)))</f>
        <v>0.13786999999999994</v>
      </c>
      <c r="BK54">
        <f ca="1">AVERAGE(INDIRECT(ADDRESS($AU53+2, BK$1)):INDIRECT(ADDRESS($AU54+1, BK$1)))</f>
        <v>7.3059999999999792E-3</v>
      </c>
      <c r="BL54">
        <f ca="1">AVERAGE(INDIRECT(ADDRESS($AU53+2, BL$1)):INDIRECT(ADDRESS($AU54+1, BL$1)))</f>
        <v>0.10978300000000002</v>
      </c>
      <c r="BM54">
        <f ca="1">AVERAGE(INDIRECT(ADDRESS($AU53+2, BM$1)):INDIRECT(ADDRESS($AU54+1, BM$1)))</f>
        <v>5.8975E-2</v>
      </c>
      <c r="BN54">
        <f ca="1">AVERAGE(INDIRECT(ADDRESS($AU53+2, BN$1)):INDIRECT(ADDRESS($AU54+1, BN$1)))</f>
        <v>3.1196562000000001E-2</v>
      </c>
      <c r="BO54">
        <f ca="1">AVERAGE(INDIRECT(ADDRESS($AU53+2, BO$1)):INDIRECT(ADDRESS($AU54+1, BO$1)))</f>
        <v>0.28776034499999997</v>
      </c>
      <c r="BP54">
        <f ca="1">AVERAGE(INDIRECT(ADDRESS($AU53+2, BP$1)):INDIRECT(ADDRESS($AU54+1, BP$1)))</f>
        <v>0.12404499999999996</v>
      </c>
    </row>
    <row r="55" spans="1:68" x14ac:dyDescent="0.25">
      <c r="A55" s="1">
        <v>0.904111</v>
      </c>
      <c r="B55" s="2">
        <v>7.8191400000000005E-7</v>
      </c>
      <c r="C55" s="1">
        <v>-0.42729800000000001</v>
      </c>
      <c r="D55" s="1">
        <v>0.90968899999999997</v>
      </c>
      <c r="E55" s="1">
        <v>1.9872399999999998E-2</v>
      </c>
      <c r="F55" s="1">
        <v>-1.42709</v>
      </c>
      <c r="G55" s="1">
        <v>-8.7201500000000001E-2</v>
      </c>
      <c r="H55" s="1">
        <v>2.1327599999999999E-2</v>
      </c>
      <c r="I55" s="1">
        <v>-1.50587</v>
      </c>
      <c r="J55" s="1">
        <v>1.78624E-2</v>
      </c>
      <c r="K55" s="1">
        <v>0.90456199999999998</v>
      </c>
      <c r="L55" s="1">
        <v>-1.96288</v>
      </c>
      <c r="M55" s="1">
        <v>0.82304100000000002</v>
      </c>
      <c r="N55" s="1">
        <v>1.0128299999999999</v>
      </c>
      <c r="O55" s="1">
        <v>-2.5459399999999999</v>
      </c>
      <c r="P55" s="1">
        <v>-0.80291100000000004</v>
      </c>
      <c r="Q55" s="1">
        <v>0.99921700000000002</v>
      </c>
      <c r="R55" s="1">
        <v>-2.52623</v>
      </c>
      <c r="S55" s="1">
        <v>-3.4081699999999999E-2</v>
      </c>
      <c r="T55" s="1">
        <v>3.9545700000000003E-2</v>
      </c>
      <c r="U55" s="1">
        <v>-2.4619200000000001</v>
      </c>
      <c r="V55" s="1" t="s">
        <v>23</v>
      </c>
      <c r="W55" s="1">
        <f>ABS(IK_diagnostics_positions__2[[#This Row],[Column1]]-A54)</f>
        <v>4.6490999999999949E-2</v>
      </c>
      <c r="X55" s="1">
        <f>ABS(IK_diagnostics_positions__2[[#This Row],[Column2]]-B54)</f>
        <v>7.8191400000000005E-7</v>
      </c>
      <c r="Y55" s="1">
        <f>ABS(IK_diagnostics_positions__2[[#This Row],[Column3]]-C54)</f>
        <v>8.6985999999999952E-2</v>
      </c>
      <c r="Z55" s="1">
        <f>ABS(IK_diagnostics_positions__2[[#This Row],[Column4]]-D54)</f>
        <v>0.25383599999999995</v>
      </c>
      <c r="AA55" s="1">
        <f>ABS(IK_diagnostics_positions__2[[#This Row],[Column5]]-E54)</f>
        <v>1.830414E-2</v>
      </c>
      <c r="AB55" s="1">
        <f>ABS(IK_diagnostics_positions__2[[#This Row],[Column6]]-F54)</f>
        <v>6.6629999999999967E-2</v>
      </c>
      <c r="AC55" s="1">
        <f>ABS(IK_diagnostics_positions__2[[#This Row],[Column7]]-G54)</f>
        <v>0.24477950000000004</v>
      </c>
      <c r="AD55" s="1">
        <f>ABS(IK_diagnostics_positions__2[[#This Row],[Column8]]-H54)</f>
        <v>0.1190804</v>
      </c>
      <c r="AE55" s="1">
        <f>ABS(IK_diagnostics_positions__2[[#This Row],[Column9]]-I54)</f>
        <v>8.2210000000000116E-2</v>
      </c>
      <c r="AF55" s="1">
        <f>ABS(IK_diagnostics_positions__2[[#This Row],[Column10]]-J54)</f>
        <v>7.1746000000000004E-2</v>
      </c>
      <c r="AG55" s="1">
        <f>ABS(IK_diagnostics_positions__2[[#This Row],[Column11]]-K54)</f>
        <v>0.11128799999999994</v>
      </c>
      <c r="AH55" s="1">
        <f>ABS(IK_diagnostics_positions__2[[#This Row],[Column12]]-L54)</f>
        <v>0.14392000000000005</v>
      </c>
      <c r="AI55" s="1">
        <f>ABS(IK_diagnostics_positions__2[[#This Row],[Column13]]-M54)</f>
        <v>4.0884000000000031E-2</v>
      </c>
      <c r="AJ55" s="1">
        <f>ABS(IK_diagnostics_positions__2[[#This Row],[Column14]]-N54)</f>
        <v>5.9899999999999398E-3</v>
      </c>
      <c r="AK55" s="1">
        <f>ABS(IK_diagnostics_positions__2[[#This Row],[Column15]]-O54)</f>
        <v>0.17838999999999983</v>
      </c>
      <c r="AL55" s="1">
        <f>ABS(IK_diagnostics_positions__2[[#This Row],[Column16]]-P54)</f>
        <v>0.41436600000000007</v>
      </c>
      <c r="AM55" s="1">
        <f>ABS(IK_diagnostics_positions__2[[#This Row],[Column17]]-Q54)</f>
        <v>0.43591800000000003</v>
      </c>
      <c r="AN55" s="1">
        <f>ABS(IK_diagnostics_positions__2[[#This Row],[Column18]]-R54)</f>
        <v>0.11927999999999983</v>
      </c>
      <c r="AO55" s="1">
        <f>ABS(IK_diagnostics_positions__2[[#This Row],[Column19]]-S54)</f>
        <v>0.44677430000000001</v>
      </c>
      <c r="AP55" s="1">
        <f>ABS(IK_diagnostics_positions__2[[#This Row],[Column20]]-T54)</f>
        <v>0.33114729999999998</v>
      </c>
      <c r="AQ55" s="1">
        <f>ABS(IK_diagnostics_positions__2[[#This Row],[Column21]]-U54)</f>
        <v>9.3499999999999694E-3</v>
      </c>
      <c r="AU55" s="8">
        <f>IK_diagnostics_frames__3[[#This Row],[Column1]]+AU54</f>
        <v>206</v>
      </c>
      <c r="AV55">
        <f ca="1">AVERAGE(INDIRECT(ADDRESS($AU54+2, AV$1)):INDIRECT(ADDRESS($AU55+1, AV$1)))</f>
        <v>9.6403763333333337E-2</v>
      </c>
      <c r="AW55">
        <f ca="1">AVERAGE(INDIRECT(ADDRESS($AU54+2, AW$1)):INDIRECT(ADDRESS($AU55+1, AW$1)))</f>
        <v>0.31145076666666666</v>
      </c>
      <c r="AX55">
        <f ca="1">AVERAGE(INDIRECT(ADDRESS($AU54+2, AX$1)):INDIRECT(ADDRESS($AU55+1, AX$1)))</f>
        <v>5.7789999999999973E-2</v>
      </c>
      <c r="AY55">
        <f ca="1">AVERAGE(INDIRECT(ADDRESS($AU54+2, AY$1)):INDIRECT(ADDRESS($AU55+1, AY$1)))</f>
        <v>0.11506866666666667</v>
      </c>
      <c r="AZ55">
        <f ca="1">AVERAGE(INDIRECT(ADDRESS($AU54+2, AZ$1)):INDIRECT(ADDRESS($AU55+1, AZ$1)))</f>
        <v>0.49077989999999999</v>
      </c>
      <c r="BA55">
        <f ca="1">AVERAGE(INDIRECT(ADDRESS($AU54+2, BA$1)):INDIRECT(ADDRESS($AU55+1, BA$1)))</f>
        <v>6.6723333333333315E-2</v>
      </c>
      <c r="BB55">
        <f ca="1">AVERAGE(INDIRECT(ADDRESS($AU54+2, BB$1)):INDIRECT(ADDRESS($AU55+1, BB$1)))</f>
        <v>0.30825766666666671</v>
      </c>
      <c r="BC55">
        <f ca="1">AVERAGE(INDIRECT(ADDRESS($AU54+2, BC$1)):INDIRECT(ADDRESS($AU55+1, BC$1)))</f>
        <v>0.4779423333333333</v>
      </c>
      <c r="BD55">
        <f ca="1">AVERAGE(INDIRECT(ADDRESS($AU54+2, BD$1)):INDIRECT(ADDRESS($AU55+1, BD$1)))</f>
        <v>0.24346000000000009</v>
      </c>
      <c r="BE55">
        <f ca="1">AVERAGE(INDIRECT(ADDRESS($AU54+2, BE$1)):INDIRECT(ADDRESS($AU55+1, BE$1)))</f>
        <v>0.10790712666666667</v>
      </c>
      <c r="BF55">
        <f ca="1">AVERAGE(INDIRECT(ADDRESS($AU54+2, BF$1)):INDIRECT(ADDRESS($AU55+1, BF$1)))</f>
        <v>0.13721366666666659</v>
      </c>
      <c r="BG55">
        <f ca="1">AVERAGE(INDIRECT(ADDRESS($AU54+2, BG$1)):INDIRECT(ADDRESS($AU55+1, BG$1)))</f>
        <v>0.16061333333333336</v>
      </c>
      <c r="BH55">
        <f ca="1">AVERAGE(INDIRECT(ADDRESS($AU54+2, BH$1)):INDIRECT(ADDRESS($AU55+1, BH$1)))</f>
        <v>0.12315700000000003</v>
      </c>
      <c r="BI55">
        <f ca="1">AVERAGE(INDIRECT(ADDRESS($AU54+2, BI$1)):INDIRECT(ADDRESS($AU55+1, BI$1)))</f>
        <v>0.21027299999999993</v>
      </c>
      <c r="BJ55">
        <f ca="1">AVERAGE(INDIRECT(ADDRESS($AU54+2, BJ$1)):INDIRECT(ADDRESS($AU55+1, BJ$1)))</f>
        <v>0.16755333333333336</v>
      </c>
      <c r="BK55">
        <f ca="1">AVERAGE(INDIRECT(ADDRESS($AU54+2, BK$1)):INDIRECT(ADDRESS($AU55+1, BK$1)))</f>
        <v>0.11845733333333335</v>
      </c>
      <c r="BL55">
        <f ca="1">AVERAGE(INDIRECT(ADDRESS($AU54+2, BL$1)):INDIRECT(ADDRESS($AU55+1, BL$1)))</f>
        <v>0.24428666666666657</v>
      </c>
      <c r="BM55">
        <f ca="1">AVERAGE(INDIRECT(ADDRESS($AU54+2, BM$1)):INDIRECT(ADDRESS($AU55+1, BM$1)))</f>
        <v>5.307999999999987E-2</v>
      </c>
      <c r="BN55">
        <f ca="1">AVERAGE(INDIRECT(ADDRESS($AU54+2, BN$1)):INDIRECT(ADDRESS($AU55+1, BN$1)))</f>
        <v>0.10192617399999999</v>
      </c>
      <c r="BO55">
        <f ca="1">AVERAGE(INDIRECT(ADDRESS($AU54+2, BO$1)):INDIRECT(ADDRESS($AU55+1, BO$1)))</f>
        <v>0.51175403666666663</v>
      </c>
      <c r="BP55">
        <f ca="1">AVERAGE(INDIRECT(ADDRESS($AU54+2, BP$1)):INDIRECT(ADDRESS($AU55+1, BP$1)))</f>
        <v>0.19739999999999988</v>
      </c>
    </row>
    <row r="56" spans="1:68" x14ac:dyDescent="0.25">
      <c r="A56" s="1">
        <v>0.920458</v>
      </c>
      <c r="B56" s="1" t="s">
        <v>22</v>
      </c>
      <c r="C56" s="1">
        <v>-0.39084200000000002</v>
      </c>
      <c r="D56" s="1">
        <v>0.934137</v>
      </c>
      <c r="E56" s="1" t="s">
        <v>22</v>
      </c>
      <c r="F56" s="1">
        <v>-1.3907499999999999</v>
      </c>
      <c r="G56" s="1">
        <v>-6.3381599999999996E-2</v>
      </c>
      <c r="H56" s="1" t="s">
        <v>22</v>
      </c>
      <c r="I56" s="1">
        <v>-1.4611499999999999</v>
      </c>
      <c r="J56" s="1">
        <v>4.6923199999999998E-3</v>
      </c>
      <c r="K56" s="1">
        <v>0.88913200000000003</v>
      </c>
      <c r="L56" s="1">
        <v>-1.91371</v>
      </c>
      <c r="M56" s="1">
        <v>0.78486400000000001</v>
      </c>
      <c r="N56" s="1">
        <v>0.997888</v>
      </c>
      <c r="O56" s="1">
        <v>-2.5297499999999999</v>
      </c>
      <c r="P56" s="1">
        <v>-0.78358300000000003</v>
      </c>
      <c r="Q56" s="1">
        <v>1.0021500000000001</v>
      </c>
      <c r="R56" s="1">
        <v>-2.5185599999999999</v>
      </c>
      <c r="S56" s="1">
        <v>-2.0288300000000001E-3</v>
      </c>
      <c r="T56" s="1">
        <v>5.3172900000000002E-2</v>
      </c>
      <c r="U56" s="1">
        <v>-2.4624600000000001</v>
      </c>
      <c r="V56" s="1" t="s">
        <v>23</v>
      </c>
      <c r="W56" s="1">
        <f>ABS(IK_diagnostics_positions__2[[#This Row],[Column1]]-A55)</f>
        <v>1.6347E-2</v>
      </c>
      <c r="X56" s="1">
        <f>ABS(IK_diagnostics_positions__2[[#This Row],[Column2]]-B55)</f>
        <v>7.8191400000000005E-7</v>
      </c>
      <c r="Y56" s="1">
        <f>ABS(IK_diagnostics_positions__2[[#This Row],[Column3]]-C55)</f>
        <v>3.6455999999999988E-2</v>
      </c>
      <c r="Z56" s="1">
        <f>ABS(IK_diagnostics_positions__2[[#This Row],[Column4]]-D55)</f>
        <v>2.4448000000000025E-2</v>
      </c>
      <c r="AA56" s="1">
        <f>ABS(IK_diagnostics_positions__2[[#This Row],[Column5]]-E55)</f>
        <v>1.9872399999999998E-2</v>
      </c>
      <c r="AB56" s="1">
        <f>ABS(IK_diagnostics_positions__2[[#This Row],[Column6]]-F55)</f>
        <v>3.6340000000000039E-2</v>
      </c>
      <c r="AC56" s="1">
        <f>ABS(IK_diagnostics_positions__2[[#This Row],[Column7]]-G55)</f>
        <v>2.3819900000000005E-2</v>
      </c>
      <c r="AD56" s="1">
        <f>ABS(IK_diagnostics_positions__2[[#This Row],[Column8]]-H55)</f>
        <v>2.1327599999999999E-2</v>
      </c>
      <c r="AE56" s="1">
        <f>ABS(IK_diagnostics_positions__2[[#This Row],[Column9]]-I55)</f>
        <v>4.4720000000000093E-2</v>
      </c>
      <c r="AF56" s="1">
        <f>ABS(IK_diagnostics_positions__2[[#This Row],[Column10]]-J55)</f>
        <v>1.3170080000000001E-2</v>
      </c>
      <c r="AG56" s="1">
        <f>ABS(IK_diagnostics_positions__2[[#This Row],[Column11]]-K55)</f>
        <v>1.5429999999999944E-2</v>
      </c>
      <c r="AH56" s="1">
        <f>ABS(IK_diagnostics_positions__2[[#This Row],[Column12]]-L55)</f>
        <v>4.9169999999999936E-2</v>
      </c>
      <c r="AI56" s="1">
        <f>ABS(IK_diagnostics_positions__2[[#This Row],[Column13]]-M55)</f>
        <v>3.8177000000000016E-2</v>
      </c>
      <c r="AJ56" s="1">
        <f>ABS(IK_diagnostics_positions__2[[#This Row],[Column14]]-N55)</f>
        <v>1.49419999999999E-2</v>
      </c>
      <c r="AK56" s="1">
        <f>ABS(IK_diagnostics_positions__2[[#This Row],[Column15]]-O55)</f>
        <v>1.6189999999999927E-2</v>
      </c>
      <c r="AL56" s="1">
        <f>ABS(IK_diagnostics_positions__2[[#This Row],[Column16]]-P55)</f>
        <v>1.9328000000000012E-2</v>
      </c>
      <c r="AM56" s="1">
        <f>ABS(IK_diagnostics_positions__2[[#This Row],[Column17]]-Q55)</f>
        <v>2.9330000000000744E-3</v>
      </c>
      <c r="AN56" s="1">
        <f>ABS(IK_diagnostics_positions__2[[#This Row],[Column18]]-R55)</f>
        <v>7.6700000000000657E-3</v>
      </c>
      <c r="AO56" s="1">
        <f>ABS(IK_diagnostics_positions__2[[#This Row],[Column19]]-S55)</f>
        <v>3.2052869999999997E-2</v>
      </c>
      <c r="AP56" s="1">
        <f>ABS(IK_diagnostics_positions__2[[#This Row],[Column20]]-T55)</f>
        <v>1.3627199999999999E-2</v>
      </c>
      <c r="AQ56" s="1">
        <f>ABS(IK_diagnostics_positions__2[[#This Row],[Column21]]-U55)</f>
        <v>5.3999999999998494E-4</v>
      </c>
      <c r="AU56" s="7">
        <f>IK_diagnostics_frames__3[[#This Row],[Column1]]+AU55</f>
        <v>209</v>
      </c>
      <c r="AV56">
        <f ca="1">AVERAGE(INDIRECT(ADDRESS($AU55+2, AV$1)):INDIRECT(ADDRESS($AU56+1, AV$1)))</f>
        <v>5.6110170000000008E-2</v>
      </c>
      <c r="AW56">
        <f ca="1">AVERAGE(INDIRECT(ADDRESS($AU55+2, AW$1)):INDIRECT(ADDRESS($AU56+1, AW$1)))</f>
        <v>0.12225833333333334</v>
      </c>
      <c r="AX56">
        <f ca="1">AVERAGE(INDIRECT(ADDRESS($AU55+2, AX$1)):INDIRECT(ADDRESS($AU56+1, AX$1)))</f>
        <v>1.0774333333333294E-2</v>
      </c>
      <c r="AY56">
        <f ca="1">AVERAGE(INDIRECT(ADDRESS($AU55+2, AY$1)):INDIRECT(ADDRESS($AU56+1, AY$1)))</f>
        <v>3.6071666666666648E-2</v>
      </c>
      <c r="AZ56">
        <f ca="1">AVERAGE(INDIRECT(ADDRESS($AU55+2, AZ$1)):INDIRECT(ADDRESS($AU56+1, AZ$1)))</f>
        <v>0.20112900000000003</v>
      </c>
      <c r="BA56">
        <f ca="1">AVERAGE(INDIRECT(ADDRESS($AU55+2, BA$1)):INDIRECT(ADDRESS($AU56+1, BA$1)))</f>
        <v>7.4420000000000042E-2</v>
      </c>
      <c r="BB56">
        <f ca="1">AVERAGE(INDIRECT(ADDRESS($AU55+2, BB$1)):INDIRECT(ADDRESS($AU56+1, BB$1)))</f>
        <v>0.10304599999999997</v>
      </c>
      <c r="BC56">
        <f ca="1">AVERAGE(INDIRECT(ADDRESS($AU55+2, BC$1)):INDIRECT(ADDRESS($AU56+1, BC$1)))</f>
        <v>0.16035999999999997</v>
      </c>
      <c r="BD56">
        <f ca="1">AVERAGE(INDIRECT(ADDRESS($AU55+2, BD$1)):INDIRECT(ADDRESS($AU56+1, BD$1)))</f>
        <v>0.13176666666666659</v>
      </c>
      <c r="BE56">
        <f ca="1">AVERAGE(INDIRECT(ADDRESS($AU55+2, BE$1)):INDIRECT(ADDRESS($AU56+1, BE$1)))</f>
        <v>0.12635364666666668</v>
      </c>
      <c r="BF56">
        <f ca="1">AVERAGE(INDIRECT(ADDRESS($AU55+2, BF$1)):INDIRECT(ADDRESS($AU56+1, BF$1)))</f>
        <v>0.10003233333333328</v>
      </c>
      <c r="BG56">
        <f ca="1">AVERAGE(INDIRECT(ADDRESS($AU55+2, BG$1)):INDIRECT(ADDRESS($AU56+1, BG$1)))</f>
        <v>7.17033333333333E-2</v>
      </c>
      <c r="BH56">
        <f ca="1">AVERAGE(INDIRECT(ADDRESS($AU55+2, BH$1)):INDIRECT(ADDRESS($AU56+1, BH$1)))</f>
        <v>1.727333333333329E-2</v>
      </c>
      <c r="BI56">
        <f ca="1">AVERAGE(INDIRECT(ADDRESS($AU55+2, BI$1)):INDIRECT(ADDRESS($AU56+1, BI$1)))</f>
        <v>1.8474666666666601E-2</v>
      </c>
      <c r="BJ56">
        <f ca="1">AVERAGE(INDIRECT(ADDRESS($AU55+2, BJ$1)):INDIRECT(ADDRESS($AU56+1, BJ$1)))</f>
        <v>2.1883333333333404E-2</v>
      </c>
      <c r="BK56">
        <f ca="1">AVERAGE(INDIRECT(ADDRESS($AU55+2, BK$1)):INDIRECT(ADDRESS($AU56+1, BK$1)))</f>
        <v>0.11672533333333335</v>
      </c>
      <c r="BL56">
        <f ca="1">AVERAGE(INDIRECT(ADDRESS($AU55+2, BL$1)):INDIRECT(ADDRESS($AU56+1, BL$1)))</f>
        <v>0.21067966666666668</v>
      </c>
      <c r="BM56">
        <f ca="1">AVERAGE(INDIRECT(ADDRESS($AU55+2, BM$1)):INDIRECT(ADDRESS($AU56+1, BM$1)))</f>
        <v>5.4433333333333479E-2</v>
      </c>
      <c r="BN56">
        <f ca="1">AVERAGE(INDIRECT(ADDRESS($AU55+2, BN$1)):INDIRECT(ADDRESS($AU56+1, BN$1)))</f>
        <v>1.1004799333333334E-2</v>
      </c>
      <c r="BO56">
        <f ca="1">AVERAGE(INDIRECT(ADDRESS($AU55+2, BO$1)):INDIRECT(ADDRESS($AU56+1, BO$1)))</f>
        <v>0.28947083000000001</v>
      </c>
      <c r="BP56">
        <f ca="1">AVERAGE(INDIRECT(ADDRESS($AU55+2, BP$1)):INDIRECT(ADDRESS($AU56+1, BP$1)))</f>
        <v>0.14492666666666679</v>
      </c>
    </row>
    <row r="57" spans="1:68" x14ac:dyDescent="0.25">
      <c r="A57" s="1">
        <v>0.93152500000000005</v>
      </c>
      <c r="B57" s="1" t="s">
        <v>22</v>
      </c>
      <c r="C57" s="1">
        <v>-0.363678</v>
      </c>
      <c r="D57" s="1">
        <v>0.97823800000000005</v>
      </c>
      <c r="E57" s="1" t="s">
        <v>22</v>
      </c>
      <c r="F57" s="1">
        <v>-1.36259</v>
      </c>
      <c r="G57" s="1">
        <v>-2.1461999999999998E-2</v>
      </c>
      <c r="H57" s="1" t="s">
        <v>22</v>
      </c>
      <c r="I57" s="1">
        <v>-1.3870800000000001</v>
      </c>
      <c r="J57" s="1">
        <v>4.3741400000000003E-3</v>
      </c>
      <c r="K57" s="1">
        <v>0.86097000000000001</v>
      </c>
      <c r="L57" s="1">
        <v>-1.8950800000000001</v>
      </c>
      <c r="M57" s="1">
        <v>0.77319800000000005</v>
      </c>
      <c r="N57" s="1">
        <v>0.99783500000000003</v>
      </c>
      <c r="O57" s="1">
        <v>-2.51972</v>
      </c>
      <c r="P57" s="1">
        <v>-0.76776599999999995</v>
      </c>
      <c r="Q57" s="1">
        <v>0.99490000000000001</v>
      </c>
      <c r="R57" s="1">
        <v>-2.5162599999999999</v>
      </c>
      <c r="S57" s="1">
        <v>9.7174499999999999E-4</v>
      </c>
      <c r="T57" s="1">
        <v>3.9840800000000003E-2</v>
      </c>
      <c r="U57" s="1">
        <v>-2.4658099999999998</v>
      </c>
      <c r="V57" s="1" t="s">
        <v>23</v>
      </c>
      <c r="W57" s="1">
        <f>ABS(IK_diagnostics_positions__2[[#This Row],[Column1]]-A56)</f>
        <v>1.1067000000000049E-2</v>
      </c>
      <c r="X57" s="1">
        <f>ABS(IK_diagnostics_positions__2[[#This Row],[Column2]]-B56)</f>
        <v>0</v>
      </c>
      <c r="Y57" s="1">
        <f>ABS(IK_diagnostics_positions__2[[#This Row],[Column3]]-C56)</f>
        <v>2.7164000000000021E-2</v>
      </c>
      <c r="Z57" s="1">
        <f>ABS(IK_diagnostics_positions__2[[#This Row],[Column4]]-D56)</f>
        <v>4.4101000000000057E-2</v>
      </c>
      <c r="AA57" s="1">
        <f>ABS(IK_diagnostics_positions__2[[#This Row],[Column5]]-E56)</f>
        <v>0</v>
      </c>
      <c r="AB57" s="1">
        <f>ABS(IK_diagnostics_positions__2[[#This Row],[Column6]]-F56)</f>
        <v>2.8159999999999963E-2</v>
      </c>
      <c r="AC57" s="1">
        <f>ABS(IK_diagnostics_positions__2[[#This Row],[Column7]]-G56)</f>
        <v>4.1919600000000001E-2</v>
      </c>
      <c r="AD57" s="1">
        <f>ABS(IK_diagnostics_positions__2[[#This Row],[Column8]]-H56)</f>
        <v>0</v>
      </c>
      <c r="AE57" s="1">
        <f>ABS(IK_diagnostics_positions__2[[#This Row],[Column9]]-I56)</f>
        <v>7.4069999999999858E-2</v>
      </c>
      <c r="AF57" s="1">
        <f>ABS(IK_diagnostics_positions__2[[#This Row],[Column10]]-J56)</f>
        <v>3.181799999999995E-4</v>
      </c>
      <c r="AG57" s="1">
        <f>ABS(IK_diagnostics_positions__2[[#This Row],[Column11]]-K56)</f>
        <v>2.816200000000002E-2</v>
      </c>
      <c r="AH57" s="1">
        <f>ABS(IK_diagnostics_positions__2[[#This Row],[Column12]]-L56)</f>
        <v>1.8629999999999924E-2</v>
      </c>
      <c r="AI57" s="1">
        <f>ABS(IK_diagnostics_positions__2[[#This Row],[Column13]]-M56)</f>
        <v>1.1665999999999954E-2</v>
      </c>
      <c r="AJ57" s="1">
        <f>ABS(IK_diagnostics_positions__2[[#This Row],[Column14]]-N56)</f>
        <v>5.2999999999969738E-5</v>
      </c>
      <c r="AK57" s="1">
        <f>ABS(IK_diagnostics_positions__2[[#This Row],[Column15]]-O56)</f>
        <v>1.0029999999999983E-2</v>
      </c>
      <c r="AL57" s="1">
        <f>ABS(IK_diagnostics_positions__2[[#This Row],[Column16]]-P56)</f>
        <v>1.5817000000000081E-2</v>
      </c>
      <c r="AM57" s="1">
        <f>ABS(IK_diagnostics_positions__2[[#This Row],[Column17]]-Q56)</f>
        <v>7.2500000000000897E-3</v>
      </c>
      <c r="AN57" s="1">
        <f>ABS(IK_diagnostics_positions__2[[#This Row],[Column18]]-R56)</f>
        <v>2.2999999999999687E-3</v>
      </c>
      <c r="AO57" s="1">
        <f>ABS(IK_diagnostics_positions__2[[#This Row],[Column19]]-S56)</f>
        <v>3.0005750000000001E-3</v>
      </c>
      <c r="AP57" s="1">
        <f>ABS(IK_diagnostics_positions__2[[#This Row],[Column20]]-T56)</f>
        <v>1.33321E-2</v>
      </c>
      <c r="AQ57" s="1">
        <f>ABS(IK_diagnostics_positions__2[[#This Row],[Column21]]-U56)</f>
        <v>3.3499999999997421E-3</v>
      </c>
      <c r="AU57" s="8">
        <f>IK_diagnostics_frames__3[[#This Row],[Column1]]+AU56</f>
        <v>212</v>
      </c>
      <c r="AV57">
        <f ca="1">AVERAGE(INDIRECT(ADDRESS($AU56+2, AV$1)):INDIRECT(ADDRESS($AU57+1, AV$1)))</f>
        <v>0.12784628666666667</v>
      </c>
      <c r="AW57">
        <f ca="1">AVERAGE(INDIRECT(ADDRESS($AU56+2, AW$1)):INDIRECT(ADDRESS($AU57+1, AW$1)))</f>
        <v>0.13472140000000002</v>
      </c>
      <c r="AX57">
        <f ca="1">AVERAGE(INDIRECT(ADDRESS($AU56+2, AX$1)):INDIRECT(ADDRESS($AU57+1, AX$1)))</f>
        <v>1.7384999999999984E-2</v>
      </c>
      <c r="AY57">
        <f ca="1">AVERAGE(INDIRECT(ADDRESS($AU56+2, AY$1)):INDIRECT(ADDRESS($AU57+1, AY$1)))</f>
        <v>9.0377999999999958E-2</v>
      </c>
      <c r="AZ57">
        <f ca="1">AVERAGE(INDIRECT(ADDRESS($AU56+2, AZ$1)):INDIRECT(ADDRESS($AU57+1, AZ$1)))</f>
        <v>0.26339399999999996</v>
      </c>
      <c r="BA57">
        <f ca="1">AVERAGE(INDIRECT(ADDRESS($AU56+2, BA$1)):INDIRECT(ADDRESS($AU57+1, BA$1)))</f>
        <v>4.2508666666666639E-2</v>
      </c>
      <c r="BB57">
        <f ca="1">AVERAGE(INDIRECT(ADDRESS($AU56+2, BB$1)):INDIRECT(ADDRESS($AU57+1, BB$1)))</f>
        <v>0.18233633333333332</v>
      </c>
      <c r="BC57">
        <f ca="1">AVERAGE(INDIRECT(ADDRESS($AU56+2, BC$1)):INDIRECT(ADDRESS($AU57+1, BC$1)))</f>
        <v>0.15972333333333322</v>
      </c>
      <c r="BD57">
        <f ca="1">AVERAGE(INDIRECT(ADDRESS($AU56+2, BD$1)):INDIRECT(ADDRESS($AU57+1, BD$1)))</f>
        <v>0.22364333333333333</v>
      </c>
      <c r="BE57">
        <f ca="1">AVERAGE(INDIRECT(ADDRESS($AU56+2, BE$1)):INDIRECT(ADDRESS($AU57+1, BE$1)))</f>
        <v>0.1630332666666667</v>
      </c>
      <c r="BF57">
        <f ca="1">AVERAGE(INDIRECT(ADDRESS($AU56+2, BF$1)):INDIRECT(ADDRESS($AU57+1, BF$1)))</f>
        <v>0.17179599999999998</v>
      </c>
      <c r="BG57">
        <f ca="1">AVERAGE(INDIRECT(ADDRESS($AU56+2, BG$1)):INDIRECT(ADDRESS($AU57+1, BG$1)))</f>
        <v>0.14880999999999997</v>
      </c>
      <c r="BH57">
        <f ca="1">AVERAGE(INDIRECT(ADDRESS($AU56+2, BH$1)):INDIRECT(ADDRESS($AU57+1, BH$1)))</f>
        <v>6.5696000000000018E-2</v>
      </c>
      <c r="BI57">
        <f ca="1">AVERAGE(INDIRECT(ADDRESS($AU56+2, BI$1)):INDIRECT(ADDRESS($AU57+1, BI$1)))</f>
        <v>8.6237999999999995E-2</v>
      </c>
      <c r="BJ57">
        <f ca="1">AVERAGE(INDIRECT(ADDRESS($AU56+2, BJ$1)):INDIRECT(ADDRESS($AU57+1, BJ$1)))</f>
        <v>1.3520000000000051E-2</v>
      </c>
      <c r="BK57">
        <f ca="1">AVERAGE(INDIRECT(ADDRESS($AU56+2, BK$1)):INDIRECT(ADDRESS($AU57+1, BK$1)))</f>
        <v>0.17421300000000003</v>
      </c>
      <c r="BL57">
        <f ca="1">AVERAGE(INDIRECT(ADDRESS($AU56+2, BL$1)):INDIRECT(ADDRESS($AU57+1, BL$1)))</f>
        <v>0.16388</v>
      </c>
      <c r="BM57">
        <f ca="1">AVERAGE(INDIRECT(ADDRESS($AU56+2, BM$1)):INDIRECT(ADDRESS($AU57+1, BM$1)))</f>
        <v>0.13758333333333331</v>
      </c>
      <c r="BN57">
        <f ca="1">AVERAGE(INDIRECT(ADDRESS($AU56+2, BN$1)):INDIRECT(ADDRESS($AU57+1, BN$1)))</f>
        <v>2.7758866666666663E-2</v>
      </c>
      <c r="BO57">
        <f ca="1">AVERAGE(INDIRECT(ADDRESS($AU56+2, BO$1)):INDIRECT(ADDRESS($AU57+1, BO$1)))</f>
        <v>0.1987880266666667</v>
      </c>
      <c r="BP57">
        <f ca="1">AVERAGE(INDIRECT(ADDRESS($AU56+2, BP$1)):INDIRECT(ADDRESS($AU57+1, BP$1)))</f>
        <v>3.3803333333333185E-2</v>
      </c>
    </row>
    <row r="58" spans="1:68" x14ac:dyDescent="0.25">
      <c r="A58" s="1">
        <v>0.94115800000000005</v>
      </c>
      <c r="B58" s="1" t="s">
        <v>22</v>
      </c>
      <c r="C58" s="1">
        <v>-0.33796799999999999</v>
      </c>
      <c r="D58" s="1">
        <v>0.99050499999999997</v>
      </c>
      <c r="E58" s="1" t="s">
        <v>22</v>
      </c>
      <c r="F58" s="1">
        <v>-1.3367500000000001</v>
      </c>
      <c r="G58" s="1">
        <v>-9.4557400000000007E-3</v>
      </c>
      <c r="H58" s="1" t="s">
        <v>22</v>
      </c>
      <c r="I58" s="1">
        <v>-1.3455999999999999</v>
      </c>
      <c r="J58" s="1">
        <v>2.9917099999999999E-3</v>
      </c>
      <c r="K58" s="1">
        <v>0.835337</v>
      </c>
      <c r="L58" s="1">
        <v>-1.8952</v>
      </c>
      <c r="M58" s="1">
        <v>0.76837800000000001</v>
      </c>
      <c r="N58" s="1">
        <v>1.0000199999999999</v>
      </c>
      <c r="O58" s="1">
        <v>-2.5173399999999999</v>
      </c>
      <c r="P58" s="1">
        <v>-0.76664100000000002</v>
      </c>
      <c r="Q58" s="1">
        <v>0.99721000000000004</v>
      </c>
      <c r="R58" s="1">
        <v>-2.5128200000000001</v>
      </c>
      <c r="S58" s="1">
        <v>-1.3898199999999999E-3</v>
      </c>
      <c r="T58" s="1">
        <v>2.42239E-2</v>
      </c>
      <c r="U58" s="1">
        <v>-2.48007</v>
      </c>
      <c r="V58" s="1" t="s">
        <v>23</v>
      </c>
      <c r="W58" s="1">
        <f>ABS(IK_diagnostics_positions__2[[#This Row],[Column1]]-A57)</f>
        <v>9.6330000000000027E-3</v>
      </c>
      <c r="X58" s="1">
        <f>ABS(IK_diagnostics_positions__2[[#This Row],[Column2]]-B57)</f>
        <v>0</v>
      </c>
      <c r="Y58" s="1">
        <f>ABS(IK_diagnostics_positions__2[[#This Row],[Column3]]-C57)</f>
        <v>2.5710000000000011E-2</v>
      </c>
      <c r="Z58" s="1">
        <f>ABS(IK_diagnostics_positions__2[[#This Row],[Column4]]-D57)</f>
        <v>1.2266999999999917E-2</v>
      </c>
      <c r="AA58" s="1">
        <f>ABS(IK_diagnostics_positions__2[[#This Row],[Column5]]-E57)</f>
        <v>0</v>
      </c>
      <c r="AB58" s="1">
        <f>ABS(IK_diagnostics_positions__2[[#This Row],[Column6]]-F57)</f>
        <v>2.5839999999999863E-2</v>
      </c>
      <c r="AC58" s="1">
        <f>ABS(IK_diagnostics_positions__2[[#This Row],[Column7]]-G57)</f>
        <v>1.2006259999999998E-2</v>
      </c>
      <c r="AD58" s="1">
        <f>ABS(IK_diagnostics_positions__2[[#This Row],[Column8]]-H57)</f>
        <v>0</v>
      </c>
      <c r="AE58" s="1">
        <f>ABS(IK_diagnostics_positions__2[[#This Row],[Column9]]-I57)</f>
        <v>4.1480000000000183E-2</v>
      </c>
      <c r="AF58" s="1">
        <f>ABS(IK_diagnostics_positions__2[[#This Row],[Column10]]-J57)</f>
        <v>1.3824300000000005E-3</v>
      </c>
      <c r="AG58" s="1">
        <f>ABS(IK_diagnostics_positions__2[[#This Row],[Column11]]-K57)</f>
        <v>2.5633000000000017E-2</v>
      </c>
      <c r="AH58" s="1">
        <f>ABS(IK_diagnostics_positions__2[[#This Row],[Column12]]-L57)</f>
        <v>1.1999999999989797E-4</v>
      </c>
      <c r="AI58" s="1">
        <f>ABS(IK_diagnostics_positions__2[[#This Row],[Column13]]-M57)</f>
        <v>4.8200000000000465E-3</v>
      </c>
      <c r="AJ58" s="1">
        <f>ABS(IK_diagnostics_positions__2[[#This Row],[Column14]]-N57)</f>
        <v>2.1849999999998815E-3</v>
      </c>
      <c r="AK58" s="1">
        <f>ABS(IK_diagnostics_positions__2[[#This Row],[Column15]]-O57)</f>
        <v>2.3800000000000487E-3</v>
      </c>
      <c r="AL58" s="1">
        <f>ABS(IK_diagnostics_positions__2[[#This Row],[Column16]]-P57)</f>
        <v>1.1249999999999316E-3</v>
      </c>
      <c r="AM58" s="1">
        <f>ABS(IK_diagnostics_positions__2[[#This Row],[Column17]]-Q57)</f>
        <v>2.3100000000000342E-3</v>
      </c>
      <c r="AN58" s="1">
        <f>ABS(IK_diagnostics_positions__2[[#This Row],[Column18]]-R57)</f>
        <v>3.4399999999998876E-3</v>
      </c>
      <c r="AO58" s="1">
        <f>ABS(IK_diagnostics_positions__2[[#This Row],[Column19]]-S57)</f>
        <v>2.3615649999999999E-3</v>
      </c>
      <c r="AP58" s="1">
        <f>ABS(IK_diagnostics_positions__2[[#This Row],[Column20]]-T57)</f>
        <v>1.5616900000000003E-2</v>
      </c>
      <c r="AQ58" s="1">
        <f>ABS(IK_diagnostics_positions__2[[#This Row],[Column21]]-U57)</f>
        <v>1.4260000000000161E-2</v>
      </c>
      <c r="AU58" s="7">
        <f>IK_diagnostics_frames__3[[#This Row],[Column1]]+AU57</f>
        <v>214</v>
      </c>
      <c r="AV58">
        <f ca="1">AVERAGE(INDIRECT(ADDRESS($AU57+2, AV$1)):INDIRECT(ADDRESS($AU58+1, AV$1)))</f>
        <v>0.10855100000000001</v>
      </c>
      <c r="AW58">
        <f ca="1">AVERAGE(INDIRECT(ADDRESS($AU57+2, AW$1)):INDIRECT(ADDRESS($AU58+1, AW$1)))</f>
        <v>0.22206049999999999</v>
      </c>
      <c r="AX58">
        <f ca="1">AVERAGE(INDIRECT(ADDRESS($AU57+2, AX$1)):INDIRECT(ADDRESS($AU58+1, AX$1)))</f>
        <v>4.9736500000000072E-2</v>
      </c>
      <c r="AY58">
        <f ca="1">AVERAGE(INDIRECT(ADDRESS($AU57+2, AY$1)):INDIRECT(ADDRESS($AU58+1, AY$1)))</f>
        <v>5.5141999999999969E-2</v>
      </c>
      <c r="AZ58">
        <f ca="1">AVERAGE(INDIRECT(ADDRESS($AU57+2, AZ$1)):INDIRECT(ADDRESS($AU58+1, AZ$1)))</f>
        <v>0.41721150000000001</v>
      </c>
      <c r="BA58">
        <f ca="1">AVERAGE(INDIRECT(ADDRESS($AU57+2, BA$1)):INDIRECT(ADDRESS($AU58+1, BA$1)))</f>
        <v>3.692899999999999E-2</v>
      </c>
      <c r="BB58">
        <f ca="1">AVERAGE(INDIRECT(ADDRESS($AU57+2, BB$1)):INDIRECT(ADDRESS($AU58+1, BB$1)))</f>
        <v>8.3356500000000056E-2</v>
      </c>
      <c r="BC58">
        <f ca="1">AVERAGE(INDIRECT(ADDRESS($AU57+2, BC$1)):INDIRECT(ADDRESS($AU58+1, BC$1)))</f>
        <v>0.30777950000000004</v>
      </c>
      <c r="BD58">
        <f ca="1">AVERAGE(INDIRECT(ADDRESS($AU57+2, BD$1)):INDIRECT(ADDRESS($AU58+1, BD$1)))</f>
        <v>0.32038999999999995</v>
      </c>
      <c r="BE58">
        <f ca="1">AVERAGE(INDIRECT(ADDRESS($AU57+2, BE$1)):INDIRECT(ADDRESS($AU58+1, BE$1)))</f>
        <v>1.1684480000000001E-2</v>
      </c>
      <c r="BF58">
        <f ca="1">AVERAGE(INDIRECT(ADDRESS($AU57+2, BF$1)):INDIRECT(ADDRESS($AU58+1, BF$1)))</f>
        <v>0.21041250000000006</v>
      </c>
      <c r="BG58">
        <f ca="1">AVERAGE(INDIRECT(ADDRESS($AU57+2, BG$1)):INDIRECT(ADDRESS($AU58+1, BG$1)))</f>
        <v>0.10100500000000001</v>
      </c>
      <c r="BH58">
        <f ca="1">AVERAGE(INDIRECT(ADDRESS($AU57+2, BH$1)):INDIRECT(ADDRESS($AU58+1, BH$1)))</f>
        <v>0.10278149999999997</v>
      </c>
      <c r="BI58">
        <f ca="1">AVERAGE(INDIRECT(ADDRESS($AU57+2, BI$1)):INDIRECT(ADDRESS($AU58+1, BI$1)))</f>
        <v>2.2527000000000019E-2</v>
      </c>
      <c r="BJ58">
        <f ca="1">AVERAGE(INDIRECT(ADDRESS($AU57+2, BJ$1)):INDIRECT(ADDRESS($AU58+1, BJ$1)))</f>
        <v>8.1190000000000095E-2</v>
      </c>
      <c r="BK58">
        <f ca="1">AVERAGE(INDIRECT(ADDRESS($AU57+2, BK$1)):INDIRECT(ADDRESS($AU58+1, BK$1)))</f>
        <v>6.0291499999999998E-2</v>
      </c>
      <c r="BL58">
        <f ca="1">AVERAGE(INDIRECT(ADDRESS($AU57+2, BL$1)):INDIRECT(ADDRESS($AU58+1, BL$1)))</f>
        <v>0.14267899999999994</v>
      </c>
      <c r="BM58">
        <f ca="1">AVERAGE(INDIRECT(ADDRESS($AU57+2, BM$1)):INDIRECT(ADDRESS($AU58+1, BM$1)))</f>
        <v>7.4750000000000316E-2</v>
      </c>
      <c r="BN58">
        <f ca="1">AVERAGE(INDIRECT(ADDRESS($AU57+2, BN$1)):INDIRECT(ADDRESS($AU58+1, BN$1)))</f>
        <v>4.4792740999999997E-2</v>
      </c>
      <c r="BO58">
        <f ca="1">AVERAGE(INDIRECT(ADDRESS($AU57+2, BO$1)):INDIRECT(ADDRESS($AU58+1, BO$1)))</f>
        <v>9.9513799999999999E-2</v>
      </c>
      <c r="BP58">
        <f ca="1">AVERAGE(INDIRECT(ADDRESS($AU57+2, BP$1)):INDIRECT(ADDRESS($AU58+1, BP$1)))</f>
        <v>0.10931000000000002</v>
      </c>
    </row>
    <row r="59" spans="1:68" x14ac:dyDescent="0.25">
      <c r="A59" s="1">
        <v>0.945662</v>
      </c>
      <c r="B59" s="1" t="s">
        <v>22</v>
      </c>
      <c r="C59" s="1">
        <v>-0.32514999999999999</v>
      </c>
      <c r="D59" s="1">
        <v>1.00082</v>
      </c>
      <c r="E59" s="1" t="s">
        <v>22</v>
      </c>
      <c r="F59" s="1">
        <v>-1.3236300000000001</v>
      </c>
      <c r="G59" s="1">
        <v>8.2546500000000005E-4</v>
      </c>
      <c r="H59" s="1" t="s">
        <v>22</v>
      </c>
      <c r="I59" s="1">
        <v>-1.3222700000000001</v>
      </c>
      <c r="J59" s="1">
        <v>1.70141E-3</v>
      </c>
      <c r="K59" s="1">
        <v>0.82514500000000002</v>
      </c>
      <c r="L59" s="1">
        <v>-1.8871899999999999</v>
      </c>
      <c r="M59" s="1">
        <v>0.76231300000000002</v>
      </c>
      <c r="N59" s="1">
        <v>1.00339</v>
      </c>
      <c r="O59" s="1">
        <v>-2.51145</v>
      </c>
      <c r="P59" s="1">
        <v>-0.76078999999999997</v>
      </c>
      <c r="Q59" s="1">
        <v>1.00102</v>
      </c>
      <c r="R59" s="1">
        <v>-2.5098199999999999</v>
      </c>
      <c r="S59" s="1">
        <v>-1.16653E-3</v>
      </c>
      <c r="T59" s="1">
        <v>2.0183599999999999E-2</v>
      </c>
      <c r="U59" s="1">
        <v>-2.4805100000000002</v>
      </c>
      <c r="V59" s="1" t="s">
        <v>23</v>
      </c>
      <c r="W59" s="1">
        <f>ABS(IK_diagnostics_positions__2[[#This Row],[Column1]]-A58)</f>
        <v>4.5039999999999525E-3</v>
      </c>
      <c r="X59" s="1">
        <f>ABS(IK_diagnostics_positions__2[[#This Row],[Column2]]-B58)</f>
        <v>0</v>
      </c>
      <c r="Y59" s="1">
        <f>ABS(IK_diagnostics_positions__2[[#This Row],[Column3]]-C58)</f>
        <v>1.2817999999999996E-2</v>
      </c>
      <c r="Z59" s="1">
        <f>ABS(IK_diagnostics_positions__2[[#This Row],[Column4]]-D58)</f>
        <v>1.0315000000000074E-2</v>
      </c>
      <c r="AA59" s="1">
        <f>ABS(IK_diagnostics_positions__2[[#This Row],[Column5]]-E58)</f>
        <v>0</v>
      </c>
      <c r="AB59" s="1">
        <f>ABS(IK_diagnostics_positions__2[[#This Row],[Column6]]-F58)</f>
        <v>1.3120000000000021E-2</v>
      </c>
      <c r="AC59" s="1">
        <f>ABS(IK_diagnostics_positions__2[[#This Row],[Column7]]-G58)</f>
        <v>1.0281205000000002E-2</v>
      </c>
      <c r="AD59" s="1">
        <f>ABS(IK_diagnostics_positions__2[[#This Row],[Column8]]-H58)</f>
        <v>0</v>
      </c>
      <c r="AE59" s="1">
        <f>ABS(IK_diagnostics_positions__2[[#This Row],[Column9]]-I58)</f>
        <v>2.3329999999999851E-2</v>
      </c>
      <c r="AF59" s="1">
        <f>ABS(IK_diagnostics_positions__2[[#This Row],[Column10]]-J58)</f>
        <v>1.2902999999999999E-3</v>
      </c>
      <c r="AG59" s="1">
        <f>ABS(IK_diagnostics_positions__2[[#This Row],[Column11]]-K58)</f>
        <v>1.0191999999999979E-2</v>
      </c>
      <c r="AH59" s="1">
        <f>ABS(IK_diagnostics_positions__2[[#This Row],[Column12]]-L58)</f>
        <v>8.0100000000000726E-3</v>
      </c>
      <c r="AI59" s="1">
        <f>ABS(IK_diagnostics_positions__2[[#This Row],[Column13]]-M58)</f>
        <v>6.0649999999999871E-3</v>
      </c>
      <c r="AJ59" s="1">
        <f>ABS(IK_diagnostics_positions__2[[#This Row],[Column14]]-N58)</f>
        <v>3.3700000000000951E-3</v>
      </c>
      <c r="AK59" s="1">
        <f>ABS(IK_diagnostics_positions__2[[#This Row],[Column15]]-O58)</f>
        <v>5.8899999999999508E-3</v>
      </c>
      <c r="AL59" s="1">
        <f>ABS(IK_diagnostics_positions__2[[#This Row],[Column16]]-P58)</f>
        <v>5.8510000000000506E-3</v>
      </c>
      <c r="AM59" s="1">
        <f>ABS(IK_diagnostics_positions__2[[#This Row],[Column17]]-Q58)</f>
        <v>3.8099999999999801E-3</v>
      </c>
      <c r="AN59" s="1">
        <f>ABS(IK_diagnostics_positions__2[[#This Row],[Column18]]-R58)</f>
        <v>3.0000000000001137E-3</v>
      </c>
      <c r="AO59" s="1">
        <f>ABS(IK_diagnostics_positions__2[[#This Row],[Column19]]-S58)</f>
        <v>2.232899999999999E-4</v>
      </c>
      <c r="AP59" s="1">
        <f>ABS(IK_diagnostics_positions__2[[#This Row],[Column20]]-T58)</f>
        <v>4.0403000000000001E-3</v>
      </c>
      <c r="AQ59" s="1">
        <f>ABS(IK_diagnostics_positions__2[[#This Row],[Column21]]-U58)</f>
        <v>4.4000000000021799E-4</v>
      </c>
      <c r="AU59" s="8">
        <f>IK_diagnostics_frames__3[[#This Row],[Column1]]+AU58</f>
        <v>217</v>
      </c>
      <c r="AV59">
        <f ca="1">AVERAGE(INDIRECT(ADDRESS($AU58+2, AV$1)):INDIRECT(ADDRESS($AU59+1, AV$1)))</f>
        <v>6.3621793333333329E-2</v>
      </c>
      <c r="AW59">
        <f ca="1">AVERAGE(INDIRECT(ADDRESS($AU58+2, AW$1)):INDIRECT(ADDRESS($AU59+1, AW$1)))</f>
        <v>0.12868276666666667</v>
      </c>
      <c r="AX59">
        <f ca="1">AVERAGE(INDIRECT(ADDRESS($AU58+2, AX$1)):INDIRECT(ADDRESS($AU59+1, AX$1)))</f>
        <v>1.2498333333333353E-2</v>
      </c>
      <c r="AY59">
        <f ca="1">AVERAGE(INDIRECT(ADDRESS($AU58+2, AY$1)):INDIRECT(ADDRESS($AU59+1, AY$1)))</f>
        <v>6.7117666666666742E-2</v>
      </c>
      <c r="AZ59">
        <f ca="1">AVERAGE(INDIRECT(ADDRESS($AU58+2, AZ$1)):INDIRECT(ADDRESS($AU59+1, AZ$1)))</f>
        <v>0.19198499999999999</v>
      </c>
      <c r="BA59">
        <f ca="1">AVERAGE(INDIRECT(ADDRESS($AU58+2, BA$1)):INDIRECT(ADDRESS($AU59+1, BA$1)))</f>
        <v>8.6909333333333352E-2</v>
      </c>
      <c r="BB59">
        <f ca="1">AVERAGE(INDIRECT(ADDRESS($AU58+2, BB$1)):INDIRECT(ADDRESS($AU59+1, BB$1)))</f>
        <v>0.1584763333333333</v>
      </c>
      <c r="BC59">
        <f ca="1">AVERAGE(INDIRECT(ADDRESS($AU58+2, BC$1)):INDIRECT(ADDRESS($AU59+1, BC$1)))</f>
        <v>0.17958099999999996</v>
      </c>
      <c r="BD59">
        <f ca="1">AVERAGE(INDIRECT(ADDRESS($AU58+2, BD$1)):INDIRECT(ADDRESS($AU59+1, BD$1)))</f>
        <v>9.1020000000000031E-2</v>
      </c>
      <c r="BE59">
        <f ca="1">AVERAGE(INDIRECT(ADDRESS($AU58+2, BE$1)):INDIRECT(ADDRESS($AU59+1, BE$1)))</f>
        <v>5.6272499999999996E-2</v>
      </c>
      <c r="BF59">
        <f ca="1">AVERAGE(INDIRECT(ADDRESS($AU58+2, BF$1)):INDIRECT(ADDRESS($AU59+1, BF$1)))</f>
        <v>0.13158</v>
      </c>
      <c r="BG59">
        <f ca="1">AVERAGE(INDIRECT(ADDRESS($AU58+2, BG$1)):INDIRECT(ADDRESS($AU59+1, BG$1)))</f>
        <v>0.14580333333333342</v>
      </c>
      <c r="BH59">
        <f ca="1">AVERAGE(INDIRECT(ADDRESS($AU58+2, BH$1)):INDIRECT(ADDRESS($AU59+1, BH$1)))</f>
        <v>0.16216899999999998</v>
      </c>
      <c r="BI59">
        <f ca="1">AVERAGE(INDIRECT(ADDRESS($AU58+2, BI$1)):INDIRECT(ADDRESS($AU59+1, BI$1)))</f>
        <v>0.34839133333333333</v>
      </c>
      <c r="BJ59">
        <f ca="1">AVERAGE(INDIRECT(ADDRESS($AU58+2, BJ$1)):INDIRECT(ADDRESS($AU59+1, BJ$1)))</f>
        <v>7.7529999999999877E-2</v>
      </c>
      <c r="BK59">
        <f ca="1">AVERAGE(INDIRECT(ADDRESS($AU58+2, BK$1)):INDIRECT(ADDRESS($AU59+1, BK$1)))</f>
        <v>4.2306333333333335E-2</v>
      </c>
      <c r="BL59">
        <f ca="1">AVERAGE(INDIRECT(ADDRESS($AU58+2, BL$1)):INDIRECT(ADDRESS($AU59+1, BL$1)))</f>
        <v>0.19623599999999994</v>
      </c>
      <c r="BM59">
        <f ca="1">AVERAGE(INDIRECT(ADDRESS($AU58+2, BM$1)):INDIRECT(ADDRESS($AU59+1, BM$1)))</f>
        <v>4.2990000000000084E-2</v>
      </c>
      <c r="BN59">
        <f ca="1">AVERAGE(INDIRECT(ADDRESS($AU58+2, BN$1)):INDIRECT(ADDRESS($AU59+1, BN$1)))</f>
        <v>0.14958010413333334</v>
      </c>
      <c r="BO59">
        <f ca="1">AVERAGE(INDIRECT(ADDRESS($AU58+2, BO$1)):INDIRECT(ADDRESS($AU59+1, BO$1)))</f>
        <v>0.44954435333333337</v>
      </c>
      <c r="BP59">
        <f ca="1">AVERAGE(INDIRECT(ADDRESS($AU58+2, BP$1)):INDIRECT(ADDRESS($AU59+1, BP$1)))</f>
        <v>0.17710666666666638</v>
      </c>
    </row>
    <row r="60" spans="1:68" x14ac:dyDescent="0.25">
      <c r="A60" s="1">
        <v>0.95087600000000005</v>
      </c>
      <c r="B60" s="1" t="s">
        <v>22</v>
      </c>
      <c r="C60" s="1">
        <v>-0.30957099999999999</v>
      </c>
      <c r="D60" s="1">
        <v>1.0039899999999999</v>
      </c>
      <c r="E60" s="1" t="s">
        <v>22</v>
      </c>
      <c r="F60" s="1">
        <v>-1.30816</v>
      </c>
      <c r="G60" s="1">
        <v>4.0119300000000004E-3</v>
      </c>
      <c r="H60" s="1" t="s">
        <v>22</v>
      </c>
      <c r="I60" s="1">
        <v>-1.30135</v>
      </c>
      <c r="J60" s="1">
        <v>7.40889E-4</v>
      </c>
      <c r="K60" s="1">
        <v>0.81085700000000005</v>
      </c>
      <c r="L60" s="1">
        <v>-1.88659</v>
      </c>
      <c r="M60" s="1">
        <v>0.75941700000000001</v>
      </c>
      <c r="N60" s="1">
        <v>0.99734100000000003</v>
      </c>
      <c r="O60" s="1">
        <v>-2.5107900000000001</v>
      </c>
      <c r="P60" s="1">
        <v>-0.75869900000000001</v>
      </c>
      <c r="Q60" s="1">
        <v>0.99934299999999998</v>
      </c>
      <c r="R60" s="1">
        <v>-2.5092599999999998</v>
      </c>
      <c r="S60" s="1">
        <v>-4.2814400000000001E-3</v>
      </c>
      <c r="T60" s="1">
        <v>1.24469E-2</v>
      </c>
      <c r="U60" s="1">
        <v>-2.48868</v>
      </c>
      <c r="V60" s="1" t="s">
        <v>23</v>
      </c>
      <c r="W60" s="1">
        <f>ABS(IK_diagnostics_positions__2[[#This Row],[Column1]]-A59)</f>
        <v>5.2140000000000519E-3</v>
      </c>
      <c r="X60" s="1">
        <f>ABS(IK_diagnostics_positions__2[[#This Row],[Column2]]-B59)</f>
        <v>0</v>
      </c>
      <c r="Y60" s="1">
        <f>ABS(IK_diagnostics_positions__2[[#This Row],[Column3]]-C59)</f>
        <v>1.557900000000001E-2</v>
      </c>
      <c r="Z60" s="1">
        <f>ABS(IK_diagnostics_positions__2[[#This Row],[Column4]]-D59)</f>
        <v>3.1699999999998951E-3</v>
      </c>
      <c r="AA60" s="1">
        <f>ABS(IK_diagnostics_positions__2[[#This Row],[Column5]]-E59)</f>
        <v>0</v>
      </c>
      <c r="AB60" s="1">
        <f>ABS(IK_diagnostics_positions__2[[#This Row],[Column6]]-F59)</f>
        <v>1.5470000000000095E-2</v>
      </c>
      <c r="AC60" s="1">
        <f>ABS(IK_diagnostics_positions__2[[#This Row],[Column7]]-G59)</f>
        <v>3.1864650000000003E-3</v>
      </c>
      <c r="AD60" s="1">
        <f>ABS(IK_diagnostics_positions__2[[#This Row],[Column8]]-H59)</f>
        <v>0</v>
      </c>
      <c r="AE60" s="1">
        <f>ABS(IK_diagnostics_positions__2[[#This Row],[Column9]]-I59)</f>
        <v>2.092000000000005E-2</v>
      </c>
      <c r="AF60" s="1">
        <f>ABS(IK_diagnostics_positions__2[[#This Row],[Column10]]-J59)</f>
        <v>9.6052099999999999E-4</v>
      </c>
      <c r="AG60" s="1">
        <f>ABS(IK_diagnostics_positions__2[[#This Row],[Column11]]-K59)</f>
        <v>1.4287999999999967E-2</v>
      </c>
      <c r="AH60" s="1">
        <f>ABS(IK_diagnostics_positions__2[[#This Row],[Column12]]-L59)</f>
        <v>5.9999999999993392E-4</v>
      </c>
      <c r="AI60" s="1">
        <f>ABS(IK_diagnostics_positions__2[[#This Row],[Column13]]-M59)</f>
        <v>2.8960000000000097E-3</v>
      </c>
      <c r="AJ60" s="1">
        <f>ABS(IK_diagnostics_positions__2[[#This Row],[Column14]]-N59)</f>
        <v>6.0489999999999711E-3</v>
      </c>
      <c r="AK60" s="1">
        <f>ABS(IK_diagnostics_positions__2[[#This Row],[Column15]]-O59)</f>
        <v>6.599999999998829E-4</v>
      </c>
      <c r="AL60" s="1">
        <f>ABS(IK_diagnostics_positions__2[[#This Row],[Column16]]-P59)</f>
        <v>2.090999999999954E-3</v>
      </c>
      <c r="AM60" s="1">
        <f>ABS(IK_diagnostics_positions__2[[#This Row],[Column17]]-Q59)</f>
        <v>1.6770000000000396E-3</v>
      </c>
      <c r="AN60" s="1">
        <f>ABS(IK_diagnostics_positions__2[[#This Row],[Column18]]-R59)</f>
        <v>5.6000000000011596E-4</v>
      </c>
      <c r="AO60" s="1">
        <f>ABS(IK_diagnostics_positions__2[[#This Row],[Column19]]-S59)</f>
        <v>3.1149100000000002E-3</v>
      </c>
      <c r="AP60" s="1">
        <f>ABS(IK_diagnostics_positions__2[[#This Row],[Column20]]-T59)</f>
        <v>7.7366999999999991E-3</v>
      </c>
      <c r="AQ60" s="1">
        <f>ABS(IK_diagnostics_positions__2[[#This Row],[Column21]]-U59)</f>
        <v>8.1699999999997885E-3</v>
      </c>
      <c r="AU60" s="7">
        <f>IK_diagnostics_frames__3[[#This Row],[Column1]]+AU59</f>
        <v>219</v>
      </c>
      <c r="AV60">
        <f ca="1">AVERAGE(INDIRECT(ADDRESS($AU59+2, AV$1)):INDIRECT(ADDRESS($AU60+1, AV$1)))</f>
        <v>2.7319439999999997E-2</v>
      </c>
      <c r="AW60">
        <f ca="1">AVERAGE(INDIRECT(ADDRESS($AU59+2, AW$1)):INDIRECT(ADDRESS($AU60+1, AW$1)))</f>
        <v>1.9879348799999995E-2</v>
      </c>
      <c r="AX60">
        <f ca="1">AVERAGE(INDIRECT(ADDRESS($AU59+2, AX$1)):INDIRECT(ADDRESS($AU60+1, AX$1)))</f>
        <v>8.3649999999996227E-4</v>
      </c>
      <c r="AY60">
        <f ca="1">AVERAGE(INDIRECT(ADDRESS($AU59+2, AY$1)):INDIRECT(ADDRESS($AU60+1, AY$1)))</f>
        <v>2.7925500000000048E-2</v>
      </c>
      <c r="AZ60">
        <f ca="1">AVERAGE(INDIRECT(ADDRESS($AU59+2, AZ$1)):INDIRECT(ADDRESS($AU60+1, AZ$1)))</f>
        <v>6.6147115000000006E-2</v>
      </c>
      <c r="BA60">
        <f ca="1">AVERAGE(INDIRECT(ADDRESS($AU59+2, BA$1)):INDIRECT(ADDRESS($AU60+1, BA$1)))</f>
        <v>0.14893000000000001</v>
      </c>
      <c r="BB60">
        <f ca="1">AVERAGE(INDIRECT(ADDRESS($AU59+2, BB$1)):INDIRECT(ADDRESS($AU60+1, BB$1)))</f>
        <v>8.0229500000000009E-2</v>
      </c>
      <c r="BC60">
        <f ca="1">AVERAGE(INDIRECT(ADDRESS($AU59+2, BC$1)):INDIRECT(ADDRESS($AU60+1, BC$1)))</f>
        <v>8.135950000000014E-2</v>
      </c>
      <c r="BD60">
        <f ca="1">AVERAGE(INDIRECT(ADDRESS($AU59+2, BD$1)):INDIRECT(ADDRESS($AU60+1, BD$1)))</f>
        <v>1.9425000000000026E-2</v>
      </c>
      <c r="BE60">
        <f ca="1">AVERAGE(INDIRECT(ADDRESS($AU59+2, BE$1)):INDIRECT(ADDRESS($AU60+1, BE$1)))</f>
        <v>1.0787751999999999E-2</v>
      </c>
      <c r="BF60">
        <f ca="1">AVERAGE(INDIRECT(ADDRESS($AU59+2, BF$1)):INDIRECT(ADDRESS($AU60+1, BF$1)))</f>
        <v>4.9708499999999989E-2</v>
      </c>
      <c r="BG60">
        <f ca="1">AVERAGE(INDIRECT(ADDRESS($AU59+2, BG$1)):INDIRECT(ADDRESS($AU60+1, BG$1)))</f>
        <v>0.1146999999999998</v>
      </c>
      <c r="BH60">
        <f ca="1">AVERAGE(INDIRECT(ADDRESS($AU59+2, BH$1)):INDIRECT(ADDRESS($AU60+1, BH$1)))</f>
        <v>4.9595E-2</v>
      </c>
      <c r="BI60">
        <f ca="1">AVERAGE(INDIRECT(ADDRESS($AU59+2, BI$1)):INDIRECT(ADDRESS($AU60+1, BI$1)))</f>
        <v>6.8512999999999991E-2</v>
      </c>
      <c r="BJ60">
        <f ca="1">AVERAGE(INDIRECT(ADDRESS($AU59+2, BJ$1)):INDIRECT(ADDRESS($AU60+1, BJ$1)))</f>
        <v>5.0089999999999968E-2</v>
      </c>
      <c r="BK60">
        <f ca="1">AVERAGE(INDIRECT(ADDRESS($AU59+2, BK$1)):INDIRECT(ADDRESS($AU60+1, BK$1)))</f>
        <v>7.2442000000000006E-2</v>
      </c>
      <c r="BL60">
        <f ca="1">AVERAGE(INDIRECT(ADDRESS($AU59+2, BL$1)):INDIRECT(ADDRESS($AU60+1, BL$1)))</f>
        <v>0.11750299999999997</v>
      </c>
      <c r="BM60">
        <f ca="1">AVERAGE(INDIRECT(ADDRESS($AU59+2, BM$1)):INDIRECT(ADDRESS($AU60+1, BM$1)))</f>
        <v>4.0539999999999798E-2</v>
      </c>
      <c r="BN60">
        <f ca="1">AVERAGE(INDIRECT(ADDRESS($AU59+2, BN$1)):INDIRECT(ADDRESS($AU60+1, BN$1)))</f>
        <v>2.7324944E-2</v>
      </c>
      <c r="BO60">
        <f ca="1">AVERAGE(INDIRECT(ADDRESS($AU59+2, BO$1)):INDIRECT(ADDRESS($AU60+1, BO$1)))</f>
        <v>0.1915287</v>
      </c>
      <c r="BP60">
        <f ca="1">AVERAGE(INDIRECT(ADDRESS($AU59+2, BP$1)):INDIRECT(ADDRESS($AU60+1, BP$1)))</f>
        <v>5.4894999999999916E-2</v>
      </c>
    </row>
    <row r="61" spans="1:68" x14ac:dyDescent="0.25">
      <c r="A61" s="1">
        <v>0.95302900000000002</v>
      </c>
      <c r="B61" s="1" t="s">
        <v>22</v>
      </c>
      <c r="C61" s="1">
        <v>-0.30287999999999998</v>
      </c>
      <c r="D61" s="1">
        <v>1.01302</v>
      </c>
      <c r="E61" s="1" t="s">
        <v>22</v>
      </c>
      <c r="F61" s="1">
        <v>-1.30108</v>
      </c>
      <c r="G61" s="1">
        <v>1.31066E-2</v>
      </c>
      <c r="H61" s="1" t="s">
        <v>22</v>
      </c>
      <c r="I61" s="1">
        <v>-1.2881100000000001</v>
      </c>
      <c r="J61" s="1">
        <v>1.73397E-3</v>
      </c>
      <c r="K61" s="1">
        <v>0.80219200000000002</v>
      </c>
      <c r="L61" s="1">
        <v>-1.88507</v>
      </c>
      <c r="M61" s="1">
        <v>0.75861500000000004</v>
      </c>
      <c r="N61" s="1">
        <v>1.00207</v>
      </c>
      <c r="O61" s="1">
        <v>-2.5072999999999999</v>
      </c>
      <c r="P61" s="1">
        <v>-0.75736700000000001</v>
      </c>
      <c r="Q61" s="1">
        <v>1.00051</v>
      </c>
      <c r="R61" s="1">
        <v>-2.50509</v>
      </c>
      <c r="S61" s="1">
        <v>-1.4943599999999999E-3</v>
      </c>
      <c r="T61" s="1">
        <v>8.2736600000000004E-3</v>
      </c>
      <c r="U61" s="1">
        <v>-2.49308</v>
      </c>
      <c r="V61" s="1" t="s">
        <v>23</v>
      </c>
      <c r="W61" s="1">
        <f>ABS(IK_diagnostics_positions__2[[#This Row],[Column1]]-A60)</f>
        <v>2.1529999999999605E-3</v>
      </c>
      <c r="X61" s="1">
        <f>ABS(IK_diagnostics_positions__2[[#This Row],[Column2]]-B60)</f>
        <v>0</v>
      </c>
      <c r="Y61" s="1">
        <f>ABS(IK_diagnostics_positions__2[[#This Row],[Column3]]-C60)</f>
        <v>6.6910000000000025E-3</v>
      </c>
      <c r="Z61" s="1">
        <f>ABS(IK_diagnostics_positions__2[[#This Row],[Column4]]-D60)</f>
        <v>9.0300000000000935E-3</v>
      </c>
      <c r="AA61" s="1">
        <f>ABS(IK_diagnostics_positions__2[[#This Row],[Column5]]-E60)</f>
        <v>0</v>
      </c>
      <c r="AB61" s="1">
        <f>ABS(IK_diagnostics_positions__2[[#This Row],[Column6]]-F60)</f>
        <v>7.0799999999999752E-3</v>
      </c>
      <c r="AC61" s="1">
        <f>ABS(IK_diagnostics_positions__2[[#This Row],[Column7]]-G60)</f>
        <v>9.0946699999999991E-3</v>
      </c>
      <c r="AD61" s="1">
        <f>ABS(IK_diagnostics_positions__2[[#This Row],[Column8]]-H60)</f>
        <v>0</v>
      </c>
      <c r="AE61" s="1">
        <f>ABS(IK_diagnostics_positions__2[[#This Row],[Column9]]-I60)</f>
        <v>1.3239999999999919E-2</v>
      </c>
      <c r="AF61" s="1">
        <f>ABS(IK_diagnostics_positions__2[[#This Row],[Column10]]-J60)</f>
        <v>9.9308100000000004E-4</v>
      </c>
      <c r="AG61" s="1">
        <f>ABS(IK_diagnostics_positions__2[[#This Row],[Column11]]-K60)</f>
        <v>8.6650000000000338E-3</v>
      </c>
      <c r="AH61" s="1">
        <f>ABS(IK_diagnostics_positions__2[[#This Row],[Column12]]-L60)</f>
        <v>1.5199999999999658E-3</v>
      </c>
      <c r="AI61" s="1">
        <f>ABS(IK_diagnostics_positions__2[[#This Row],[Column13]]-M60)</f>
        <v>8.019999999999694E-4</v>
      </c>
      <c r="AJ61" s="1">
        <f>ABS(IK_diagnostics_positions__2[[#This Row],[Column14]]-N60)</f>
        <v>4.7289999999999832E-3</v>
      </c>
      <c r="AK61" s="1">
        <f>ABS(IK_diagnostics_positions__2[[#This Row],[Column15]]-O60)</f>
        <v>3.4900000000002152E-3</v>
      </c>
      <c r="AL61" s="1">
        <f>ABS(IK_diagnostics_positions__2[[#This Row],[Column16]]-P60)</f>
        <v>1.3319999999999999E-3</v>
      </c>
      <c r="AM61" s="1">
        <f>ABS(IK_diagnostics_positions__2[[#This Row],[Column17]]-Q60)</f>
        <v>1.1670000000000291E-3</v>
      </c>
      <c r="AN61" s="1">
        <f>ABS(IK_diagnostics_positions__2[[#This Row],[Column18]]-R60)</f>
        <v>4.169999999999785E-3</v>
      </c>
      <c r="AO61" s="1">
        <f>ABS(IK_diagnostics_positions__2[[#This Row],[Column19]]-S60)</f>
        <v>2.7870799999999999E-3</v>
      </c>
      <c r="AP61" s="1">
        <f>ABS(IK_diagnostics_positions__2[[#This Row],[Column20]]-T60)</f>
        <v>4.1732399999999999E-3</v>
      </c>
      <c r="AQ61" s="1">
        <f>ABS(IK_diagnostics_positions__2[[#This Row],[Column21]]-U60)</f>
        <v>4.3999999999999595E-3</v>
      </c>
      <c r="AU61" s="8">
        <f>IK_diagnostics_frames__3[[#This Row],[Column1]]+AU60</f>
        <v>223</v>
      </c>
      <c r="AV61">
        <f ca="1">AVERAGE(INDIRECT(ADDRESS($AU60+2, AV$1)):INDIRECT(ADDRESS($AU61+1, AV$1)))</f>
        <v>5.0548879999999997E-2</v>
      </c>
      <c r="AW61">
        <f ca="1">AVERAGE(INDIRECT(ADDRESS($AU60+2, AW$1)):INDIRECT(ADDRESS($AU61+1, AW$1)))</f>
        <v>0.27925099939999998</v>
      </c>
      <c r="AX61">
        <f ca="1">AVERAGE(INDIRECT(ADDRESS($AU60+2, AX$1)):INDIRECT(ADDRESS($AU61+1, AX$1)))</f>
        <v>6.3966000000000023E-2</v>
      </c>
      <c r="AY61">
        <f ca="1">AVERAGE(INDIRECT(ADDRESS($AU60+2, AY$1)):INDIRECT(ADDRESS($AU61+1, AY$1)))</f>
        <v>4.4503750000000036E-2</v>
      </c>
      <c r="AZ61">
        <f ca="1">AVERAGE(INDIRECT(ADDRESS($AU60+2, AZ$1)):INDIRECT(ADDRESS($AU61+1, AZ$1)))</f>
        <v>0.26568105749999998</v>
      </c>
      <c r="BA61">
        <f ca="1">AVERAGE(INDIRECT(ADDRESS($AU60+2, BA$1)):INDIRECT(ADDRESS($AU61+1, BA$1)))</f>
        <v>0.111543</v>
      </c>
      <c r="BB61">
        <f ca="1">AVERAGE(INDIRECT(ADDRESS($AU60+2, BB$1)):INDIRECT(ADDRESS($AU61+1, BB$1)))</f>
        <v>0.10591975000000001</v>
      </c>
      <c r="BC61">
        <f ca="1">AVERAGE(INDIRECT(ADDRESS($AU60+2, BC$1)):INDIRECT(ADDRESS($AU61+1, BC$1)))</f>
        <v>0.19312975000000004</v>
      </c>
      <c r="BD61">
        <f ca="1">AVERAGE(INDIRECT(ADDRESS($AU60+2, BD$1)):INDIRECT(ADDRESS($AU61+1, BD$1)))</f>
        <v>9.5647499999999996E-2</v>
      </c>
      <c r="BE61">
        <f ca="1">AVERAGE(INDIRECT(ADDRESS($AU60+2, BE$1)):INDIRECT(ADDRESS($AU61+1, BE$1)))</f>
        <v>3.8425590000000009E-2</v>
      </c>
      <c r="BF61">
        <f ca="1">AVERAGE(INDIRECT(ADDRESS($AU60+2, BF$1)):INDIRECT(ADDRESS($AU61+1, BF$1)))</f>
        <v>0.17995174999999997</v>
      </c>
      <c r="BG61">
        <f ca="1">AVERAGE(INDIRECT(ADDRESS($AU60+2, BG$1)):INDIRECT(ADDRESS($AU61+1, BG$1)))</f>
        <v>0.14366249999999992</v>
      </c>
      <c r="BH61">
        <f ca="1">AVERAGE(INDIRECT(ADDRESS($AU60+2, BH$1)):INDIRECT(ADDRESS($AU61+1, BH$1)))</f>
        <v>6.1666999999999972E-2</v>
      </c>
      <c r="BI61">
        <f ca="1">AVERAGE(INDIRECT(ADDRESS($AU60+2, BI$1)):INDIRECT(ADDRESS($AU61+1, BI$1)))</f>
        <v>0.10270049999999994</v>
      </c>
      <c r="BJ61">
        <f ca="1">AVERAGE(INDIRECT(ADDRESS($AU60+2, BJ$1)):INDIRECT(ADDRESS($AU61+1, BJ$1)))</f>
        <v>8.804500000000004E-2</v>
      </c>
      <c r="BK61">
        <f ca="1">AVERAGE(INDIRECT(ADDRESS($AU60+2, BK$1)):INDIRECT(ADDRESS($AU61+1, BK$1)))</f>
        <v>0.10837675000000002</v>
      </c>
      <c r="BL61">
        <f ca="1">AVERAGE(INDIRECT(ADDRESS($AU60+2, BL$1)):INDIRECT(ADDRESS($AU61+1, BL$1)))</f>
        <v>0.17552200000000004</v>
      </c>
      <c r="BM61">
        <f ca="1">AVERAGE(INDIRECT(ADDRESS($AU60+2, BM$1)):INDIRECT(ADDRESS($AU61+1, BM$1)))</f>
        <v>8.0207500000000098E-2</v>
      </c>
      <c r="BN61">
        <f ca="1">AVERAGE(INDIRECT(ADDRESS($AU60+2, BN$1)):INDIRECT(ADDRESS($AU61+1, BN$1)))</f>
        <v>6.6267717500000003E-2</v>
      </c>
      <c r="BO61">
        <f ca="1">AVERAGE(INDIRECT(ADDRESS($AU60+2, BO$1)):INDIRECT(ADDRESS($AU61+1, BO$1)))</f>
        <v>0.23857250499999999</v>
      </c>
      <c r="BP61">
        <f ca="1">AVERAGE(INDIRECT(ADDRESS($AU60+2, BP$1)):INDIRECT(ADDRESS($AU61+1, BP$1)))</f>
        <v>9.6395000000000008E-2</v>
      </c>
    </row>
    <row r="62" spans="1:68" x14ac:dyDescent="0.25">
      <c r="A62" s="1">
        <v>0.95516800000000002</v>
      </c>
      <c r="B62" s="1" t="s">
        <v>22</v>
      </c>
      <c r="C62" s="1">
        <v>-0.29606500000000002</v>
      </c>
      <c r="D62" s="1">
        <v>1.01692</v>
      </c>
      <c r="E62" s="1" t="s">
        <v>22</v>
      </c>
      <c r="F62" s="1">
        <v>-1.29416</v>
      </c>
      <c r="G62" s="1">
        <v>1.7057800000000001E-2</v>
      </c>
      <c r="H62" s="1" t="s">
        <v>22</v>
      </c>
      <c r="I62" s="1">
        <v>-1.2773399999999999</v>
      </c>
      <c r="J62" s="1">
        <v>-8.2412499999999999E-4</v>
      </c>
      <c r="K62" s="1">
        <v>0.79738900000000001</v>
      </c>
      <c r="L62" s="1">
        <v>-1.8805400000000001</v>
      </c>
      <c r="M62" s="1">
        <v>0.75506600000000001</v>
      </c>
      <c r="N62" s="1">
        <v>0.99903200000000003</v>
      </c>
      <c r="O62" s="1">
        <v>-2.5034200000000002</v>
      </c>
      <c r="P62" s="1">
        <v>-0.75596200000000002</v>
      </c>
      <c r="Q62" s="1">
        <v>1.0016499999999999</v>
      </c>
      <c r="R62" s="1">
        <v>-2.5034700000000001</v>
      </c>
      <c r="S62" s="1">
        <v>-1.14189E-3</v>
      </c>
      <c r="T62" s="1">
        <v>6.3643500000000004E-3</v>
      </c>
      <c r="U62" s="1">
        <v>-2.4923299999999999</v>
      </c>
      <c r="V62" s="1" t="s">
        <v>23</v>
      </c>
      <c r="W62" s="1">
        <f>ABS(IK_diagnostics_positions__2[[#This Row],[Column1]]-A61)</f>
        <v>2.139000000000002E-3</v>
      </c>
      <c r="X62" s="1">
        <f>ABS(IK_diagnostics_positions__2[[#This Row],[Column2]]-B61)</f>
        <v>0</v>
      </c>
      <c r="Y62" s="1">
        <f>ABS(IK_diagnostics_positions__2[[#This Row],[Column3]]-C61)</f>
        <v>6.81499999999996E-3</v>
      </c>
      <c r="Z62" s="1">
        <f>ABS(IK_diagnostics_positions__2[[#This Row],[Column4]]-D61)</f>
        <v>3.9000000000000146E-3</v>
      </c>
      <c r="AA62" s="1">
        <f>ABS(IK_diagnostics_positions__2[[#This Row],[Column5]]-E61)</f>
        <v>0</v>
      </c>
      <c r="AB62" s="1">
        <f>ABS(IK_diagnostics_positions__2[[#This Row],[Column6]]-F61)</f>
        <v>6.9200000000000372E-3</v>
      </c>
      <c r="AC62" s="1">
        <f>ABS(IK_diagnostics_positions__2[[#This Row],[Column7]]-G61)</f>
        <v>3.9512000000000019E-3</v>
      </c>
      <c r="AD62" s="1">
        <f>ABS(IK_diagnostics_positions__2[[#This Row],[Column8]]-H61)</f>
        <v>0</v>
      </c>
      <c r="AE62" s="1">
        <f>ABS(IK_diagnostics_positions__2[[#This Row],[Column9]]-I61)</f>
        <v>1.0770000000000168E-2</v>
      </c>
      <c r="AF62" s="1">
        <f>ABS(IK_diagnostics_positions__2[[#This Row],[Column10]]-J61)</f>
        <v>2.5580949999999998E-3</v>
      </c>
      <c r="AG62" s="1">
        <f>ABS(IK_diagnostics_positions__2[[#This Row],[Column11]]-K61)</f>
        <v>4.8030000000000017E-3</v>
      </c>
      <c r="AH62" s="1">
        <f>ABS(IK_diagnostics_positions__2[[#This Row],[Column12]]-L61)</f>
        <v>4.529999999999923E-3</v>
      </c>
      <c r="AI62" s="1">
        <f>ABS(IK_diagnostics_positions__2[[#This Row],[Column13]]-M61)</f>
        <v>3.5490000000000244E-3</v>
      </c>
      <c r="AJ62" s="1">
        <f>ABS(IK_diagnostics_positions__2[[#This Row],[Column14]]-N61)</f>
        <v>3.0379999999999852E-3</v>
      </c>
      <c r="AK62" s="1">
        <f>ABS(IK_diagnostics_positions__2[[#This Row],[Column15]]-O61)</f>
        <v>3.8799999999996615E-3</v>
      </c>
      <c r="AL62" s="1">
        <f>ABS(IK_diagnostics_positions__2[[#This Row],[Column16]]-P61)</f>
        <v>1.4049999999999896E-3</v>
      </c>
      <c r="AM62" s="1">
        <f>ABS(IK_diagnostics_positions__2[[#This Row],[Column17]]-Q61)</f>
        <v>1.1399999999999189E-3</v>
      </c>
      <c r="AN62" s="1">
        <f>ABS(IK_diagnostics_positions__2[[#This Row],[Column18]]-R61)</f>
        <v>1.6199999999999548E-3</v>
      </c>
      <c r="AO62" s="1">
        <f>ABS(IK_diagnostics_positions__2[[#This Row],[Column19]]-S61)</f>
        <v>3.5246999999999991E-4</v>
      </c>
      <c r="AP62" s="1">
        <f>ABS(IK_diagnostics_positions__2[[#This Row],[Column20]]-T61)</f>
        <v>1.90931E-3</v>
      </c>
      <c r="AQ62" s="1">
        <f>ABS(IK_diagnostics_positions__2[[#This Row],[Column21]]-U61)</f>
        <v>7.5000000000002842E-4</v>
      </c>
      <c r="AU62" s="7">
        <f>IK_diagnostics_frames__3[[#This Row],[Column1]]+AU61</f>
        <v>225</v>
      </c>
      <c r="AV62">
        <f ca="1">AVERAGE(INDIRECT(ADDRESS($AU61+2, AV$1)):INDIRECT(ADDRESS($AU62+1, AV$1)))</f>
        <v>9.2870549999999996E-2</v>
      </c>
      <c r="AW62">
        <f ca="1">AVERAGE(INDIRECT(ADDRESS($AU61+2, AW$1)):INDIRECT(ADDRESS($AU62+1, AW$1)))</f>
        <v>0.25673390000000007</v>
      </c>
      <c r="AX62">
        <f ca="1">AVERAGE(INDIRECT(ADDRESS($AU61+2, AX$1)):INDIRECT(ADDRESS($AU62+1, AX$1)))</f>
        <v>7.290350000000001E-2</v>
      </c>
      <c r="AY62">
        <f ca="1">AVERAGE(INDIRECT(ADDRESS($AU61+2, AY$1)):INDIRECT(ADDRESS($AU62+1, AY$1)))</f>
        <v>0.13679349999999996</v>
      </c>
      <c r="AZ62">
        <f ca="1">AVERAGE(INDIRECT(ADDRESS($AU61+2, AZ$1)):INDIRECT(ADDRESS($AU62+1, AZ$1)))</f>
        <v>0.40517385</v>
      </c>
      <c r="BA62">
        <f ca="1">AVERAGE(INDIRECT(ADDRESS($AU61+2, BA$1)):INDIRECT(ADDRESS($AU62+1, BA$1)))</f>
        <v>1.9019999999999926E-2</v>
      </c>
      <c r="BB62">
        <f ca="1">AVERAGE(INDIRECT(ADDRESS($AU61+2, BB$1)):INDIRECT(ADDRESS($AU62+1, BB$1)))</f>
        <v>0.14014399999999999</v>
      </c>
      <c r="BC62">
        <f ca="1">AVERAGE(INDIRECT(ADDRESS($AU61+2, BC$1)):INDIRECT(ADDRESS($AU62+1, BC$1)))</f>
        <v>0.33150349999999995</v>
      </c>
      <c r="BD62">
        <f ca="1">AVERAGE(INDIRECT(ADDRESS($AU61+2, BD$1)):INDIRECT(ADDRESS($AU62+1, BD$1)))</f>
        <v>0.29714499999999999</v>
      </c>
      <c r="BE62">
        <f ca="1">AVERAGE(INDIRECT(ADDRESS($AU61+2, BE$1)):INDIRECT(ADDRESS($AU62+1, BE$1)))</f>
        <v>1.97355E-2</v>
      </c>
      <c r="BF62">
        <f ca="1">AVERAGE(INDIRECT(ADDRESS($AU61+2, BF$1)):INDIRECT(ADDRESS($AU62+1, BF$1)))</f>
        <v>6.679000000000046E-3</v>
      </c>
      <c r="BG62">
        <f ca="1">AVERAGE(INDIRECT(ADDRESS($AU61+2, BG$1)):INDIRECT(ADDRESS($AU62+1, BG$1)))</f>
        <v>8.3100000000000174E-2</v>
      </c>
      <c r="BH62">
        <f ca="1">AVERAGE(INDIRECT(ADDRESS($AU61+2, BH$1)):INDIRECT(ADDRESS($AU62+1, BH$1)))</f>
        <v>8.4671500000000011E-2</v>
      </c>
      <c r="BI62">
        <f ca="1">AVERAGE(INDIRECT(ADDRESS($AU61+2, BI$1)):INDIRECT(ADDRESS($AU62+1, BI$1)))</f>
        <v>4.0589999999999959E-2</v>
      </c>
      <c r="BJ62">
        <f ca="1">AVERAGE(INDIRECT(ADDRESS($AU61+2, BJ$1)):INDIRECT(ADDRESS($AU62+1, BJ$1)))</f>
        <v>2.9150000000000009E-3</v>
      </c>
      <c r="BK62">
        <f ca="1">AVERAGE(INDIRECT(ADDRESS($AU61+2, BK$1)):INDIRECT(ADDRESS($AU62+1, BK$1)))</f>
        <v>7.8155499999999989E-2</v>
      </c>
      <c r="BL62">
        <f ca="1">AVERAGE(INDIRECT(ADDRESS($AU61+2, BL$1)):INDIRECT(ADDRESS($AU62+1, BL$1)))</f>
        <v>6.4805000000000001E-3</v>
      </c>
      <c r="BM62">
        <f ca="1">AVERAGE(INDIRECT(ADDRESS($AU61+2, BM$1)):INDIRECT(ADDRESS($AU62+1, BM$1)))</f>
        <v>4.8250000000000792E-3</v>
      </c>
      <c r="BN62">
        <f ca="1">AVERAGE(INDIRECT(ADDRESS($AU61+2, BN$1)):INDIRECT(ADDRESS($AU62+1, BN$1)))</f>
        <v>8.8950650000000006E-3</v>
      </c>
      <c r="BO62">
        <f ca="1">AVERAGE(INDIRECT(ADDRESS($AU61+2, BO$1)):INDIRECT(ADDRESS($AU62+1, BO$1)))</f>
        <v>4.135192E-2</v>
      </c>
      <c r="BP62">
        <f ca="1">AVERAGE(INDIRECT(ADDRESS($AU61+2, BP$1)):INDIRECT(ADDRESS($AU62+1, BP$1)))</f>
        <v>4.0120000000000156E-2</v>
      </c>
    </row>
    <row r="63" spans="1:68" x14ac:dyDescent="0.25">
      <c r="A63" s="1">
        <v>9.6791100000000005E-2</v>
      </c>
      <c r="B63" s="1" t="s">
        <v>22</v>
      </c>
      <c r="C63" s="1">
        <v>-0.995305</v>
      </c>
      <c r="D63" s="1">
        <v>-0.89809000000000005</v>
      </c>
      <c r="E63" s="1">
        <v>0.100884</v>
      </c>
      <c r="F63" s="1">
        <v>-0.989425</v>
      </c>
      <c r="G63" s="1">
        <v>-0.30934</v>
      </c>
      <c r="H63" s="1">
        <v>0.87575700000000001</v>
      </c>
      <c r="I63" s="1">
        <v>-1.2195199999999999</v>
      </c>
      <c r="J63" s="1">
        <v>0.191944</v>
      </c>
      <c r="K63" s="1">
        <v>0.24026600000000001</v>
      </c>
      <c r="L63" s="1">
        <v>-1.80677</v>
      </c>
      <c r="M63" s="1">
        <v>0.58756799999999998</v>
      </c>
      <c r="N63" s="1">
        <v>0.98966500000000002</v>
      </c>
      <c r="O63" s="1">
        <v>-2.3376999999999999</v>
      </c>
      <c r="P63" s="1">
        <v>-0.38516699999999998</v>
      </c>
      <c r="Q63" s="1">
        <v>0.58704100000000004</v>
      </c>
      <c r="R63" s="1">
        <v>-2.54616</v>
      </c>
      <c r="S63" s="1">
        <v>-0.22790299999999999</v>
      </c>
      <c r="T63" s="1">
        <v>0.26527400000000001</v>
      </c>
      <c r="U63" s="1">
        <v>-2.7140200000000001</v>
      </c>
      <c r="V63" s="1" t="s">
        <v>23</v>
      </c>
      <c r="W63" s="1">
        <f>ABS(IK_diagnostics_positions__2[[#This Row],[Column1]]-A62)</f>
        <v>0.8583769</v>
      </c>
      <c r="X63" s="1">
        <f>ABS(IK_diagnostics_positions__2[[#This Row],[Column2]]-B62)</f>
        <v>0</v>
      </c>
      <c r="Y63" s="1">
        <f>ABS(IK_diagnostics_positions__2[[#This Row],[Column3]]-C62)</f>
        <v>0.69923999999999997</v>
      </c>
      <c r="Z63" s="1">
        <f>ABS(IK_diagnostics_positions__2[[#This Row],[Column4]]-D62)</f>
        <v>1.9150100000000001</v>
      </c>
      <c r="AA63" s="1">
        <f>ABS(IK_diagnostics_positions__2[[#This Row],[Column5]]-E62)</f>
        <v>0.100884</v>
      </c>
      <c r="AB63" s="1">
        <f>ABS(IK_diagnostics_positions__2[[#This Row],[Column6]]-F62)</f>
        <v>0.30473499999999998</v>
      </c>
      <c r="AC63" s="1">
        <f>ABS(IK_diagnostics_positions__2[[#This Row],[Column7]]-G62)</f>
        <v>0.32639780000000002</v>
      </c>
      <c r="AD63" s="1">
        <f>ABS(IK_diagnostics_positions__2[[#This Row],[Column8]]-H62)</f>
        <v>0.87575700000000001</v>
      </c>
      <c r="AE63" s="1">
        <f>ABS(IK_diagnostics_positions__2[[#This Row],[Column9]]-I62)</f>
        <v>5.7819999999999983E-2</v>
      </c>
      <c r="AF63" s="1">
        <f>ABS(IK_diagnostics_positions__2[[#This Row],[Column10]]-J62)</f>
        <v>0.19276812500000001</v>
      </c>
      <c r="AG63" s="1">
        <f>ABS(IK_diagnostics_positions__2[[#This Row],[Column11]]-K62)</f>
        <v>0.55712300000000003</v>
      </c>
      <c r="AH63" s="1">
        <f>ABS(IK_diagnostics_positions__2[[#This Row],[Column12]]-L62)</f>
        <v>7.3770000000000113E-2</v>
      </c>
      <c r="AI63" s="1">
        <f>ABS(IK_diagnostics_positions__2[[#This Row],[Column13]]-M62)</f>
        <v>0.16749800000000004</v>
      </c>
      <c r="AJ63" s="1">
        <f>ABS(IK_diagnostics_positions__2[[#This Row],[Column14]]-N62)</f>
        <v>9.3670000000000142E-3</v>
      </c>
      <c r="AK63" s="1">
        <f>ABS(IK_diagnostics_positions__2[[#This Row],[Column15]]-O62)</f>
        <v>0.16572000000000031</v>
      </c>
      <c r="AL63" s="1">
        <f>ABS(IK_diagnostics_positions__2[[#This Row],[Column16]]-P62)</f>
        <v>0.37079500000000004</v>
      </c>
      <c r="AM63" s="1">
        <f>ABS(IK_diagnostics_positions__2[[#This Row],[Column17]]-Q62)</f>
        <v>0.41460899999999989</v>
      </c>
      <c r="AN63" s="1">
        <f>ABS(IK_diagnostics_positions__2[[#This Row],[Column18]]-R62)</f>
        <v>4.2689999999999895E-2</v>
      </c>
      <c r="AO63" s="1">
        <f>ABS(IK_diagnostics_positions__2[[#This Row],[Column19]]-S62)</f>
        <v>0.22676110999999999</v>
      </c>
      <c r="AP63" s="1">
        <f>ABS(IK_diagnostics_positions__2[[#This Row],[Column20]]-T62)</f>
        <v>0.25890964999999999</v>
      </c>
      <c r="AQ63" s="1">
        <f>ABS(IK_diagnostics_positions__2[[#This Row],[Column21]]-U62)</f>
        <v>0.22169000000000016</v>
      </c>
      <c r="AU63" s="8">
        <f>IK_diagnostics_frames__3[[#This Row],[Column1]]+AU62</f>
        <v>228</v>
      </c>
      <c r="AV63">
        <f ca="1">AVERAGE(INDIRECT(ADDRESS($AU62+2, AV$1)):INDIRECT(ADDRESS($AU63+1, AV$1)))</f>
        <v>5.3074700000000009E-2</v>
      </c>
      <c r="AW63">
        <f ca="1">AVERAGE(INDIRECT(ADDRESS($AU62+2, AW$1)):INDIRECT(ADDRESS($AU63+1, AW$1)))</f>
        <v>3.08469E-2</v>
      </c>
      <c r="AX63">
        <f ca="1">AVERAGE(INDIRECT(ADDRESS($AU62+2, AX$1)):INDIRECT(ADDRESS($AU63+1, AX$1)))</f>
        <v>4.2086666666666384E-3</v>
      </c>
      <c r="AY63">
        <f ca="1">AVERAGE(INDIRECT(ADDRESS($AU62+2, AY$1)):INDIRECT(ADDRESS($AU63+1, AY$1)))</f>
        <v>6.2748999999999985E-2</v>
      </c>
      <c r="AZ63">
        <f ca="1">AVERAGE(INDIRECT(ADDRESS($AU62+2, AZ$1)):INDIRECT(ADDRESS($AU63+1, AZ$1)))</f>
        <v>0.12348334</v>
      </c>
      <c r="BA63">
        <f ca="1">AVERAGE(INDIRECT(ADDRESS($AU62+2, BA$1)):INDIRECT(ADDRESS($AU63+1, BA$1)))</f>
        <v>8.304066666666661E-2</v>
      </c>
      <c r="BB63">
        <f ca="1">AVERAGE(INDIRECT(ADDRESS($AU62+2, BB$1)):INDIRECT(ADDRESS($AU63+1, BB$1)))</f>
        <v>0.13239699999999999</v>
      </c>
      <c r="BC63">
        <f ca="1">AVERAGE(INDIRECT(ADDRESS($AU62+2, BC$1)):INDIRECT(ADDRESS($AU63+1, BC$1)))</f>
        <v>8.0609E-2</v>
      </c>
      <c r="BD63">
        <f ca="1">AVERAGE(INDIRECT(ADDRESS($AU62+2, BD$1)):INDIRECT(ADDRESS($AU63+1, BD$1)))</f>
        <v>0.1011966666666666</v>
      </c>
      <c r="BE63">
        <f ca="1">AVERAGE(INDIRECT(ADDRESS($AU62+2, BE$1)):INDIRECT(ADDRESS($AU63+1, BE$1)))</f>
        <v>2.0450033333333333E-2</v>
      </c>
      <c r="BF63">
        <f ca="1">AVERAGE(INDIRECT(ADDRESS($AU62+2, BF$1)):INDIRECT(ADDRESS($AU63+1, BF$1)))</f>
        <v>2.9483999999999955E-2</v>
      </c>
      <c r="BG63">
        <f ca="1">AVERAGE(INDIRECT(ADDRESS($AU62+2, BG$1)):INDIRECT(ADDRESS($AU63+1, BG$1)))</f>
        <v>0.19462666666666664</v>
      </c>
      <c r="BH63">
        <f ca="1">AVERAGE(INDIRECT(ADDRESS($AU62+2, BH$1)):INDIRECT(ADDRESS($AU63+1, BH$1)))</f>
        <v>0.18123066666666665</v>
      </c>
      <c r="BI63">
        <f ca="1">AVERAGE(INDIRECT(ADDRESS($AU62+2, BI$1)):INDIRECT(ADDRESS($AU63+1, BI$1)))</f>
        <v>0.15120466666666668</v>
      </c>
      <c r="BJ63">
        <f ca="1">AVERAGE(INDIRECT(ADDRESS($AU62+2, BJ$1)):INDIRECT(ADDRESS($AU63+1, BJ$1)))</f>
        <v>1.366666666666679E-2</v>
      </c>
      <c r="BK63">
        <f ca="1">AVERAGE(INDIRECT(ADDRESS($AU62+2, BK$1)):INDIRECT(ADDRESS($AU63+1, BK$1)))</f>
        <v>0.1488413333333333</v>
      </c>
      <c r="BL63">
        <f ca="1">AVERAGE(INDIRECT(ADDRESS($AU62+2, BL$1)):INDIRECT(ADDRESS($AU63+1, BL$1)))</f>
        <v>0.18438033333333334</v>
      </c>
      <c r="BM63">
        <f ca="1">AVERAGE(INDIRECT(ADDRESS($AU62+2, BM$1)):INDIRECT(ADDRESS($AU63+1, BM$1)))</f>
        <v>1.3276666666666751E-2</v>
      </c>
      <c r="BN63">
        <f ca="1">AVERAGE(INDIRECT(ADDRESS($AU62+2, BN$1)):INDIRECT(ADDRESS($AU63+1, BN$1)))</f>
        <v>8.2334902000000001E-2</v>
      </c>
      <c r="BO63">
        <f ca="1">AVERAGE(INDIRECT(ADDRESS($AU62+2, BO$1)):INDIRECT(ADDRESS($AU63+1, BO$1)))</f>
        <v>0.3131980133333333</v>
      </c>
      <c r="BP63">
        <f ca="1">AVERAGE(INDIRECT(ADDRESS($AU62+2, BP$1)):INDIRECT(ADDRESS($AU63+1, BP$1)))</f>
        <v>9.531999999999978E-2</v>
      </c>
    </row>
    <row r="64" spans="1:68" x14ac:dyDescent="0.25">
      <c r="A64" s="1">
        <v>-9.3818100000000008E-3</v>
      </c>
      <c r="B64" s="1">
        <v>0.173291</v>
      </c>
      <c r="C64" s="1">
        <v>-0.98482599999999998</v>
      </c>
      <c r="D64" s="1">
        <v>-0.67965600000000004</v>
      </c>
      <c r="E64" s="1">
        <v>0.87355499999999997</v>
      </c>
      <c r="F64" s="1">
        <v>-0.73913600000000002</v>
      </c>
      <c r="G64" s="1">
        <v>-0.13577500000000001</v>
      </c>
      <c r="H64" s="1">
        <v>1.4368099999999999</v>
      </c>
      <c r="I64" s="1">
        <v>-1.3611800000000001</v>
      </c>
      <c r="J64" s="1">
        <v>6.3303100000000001E-2</v>
      </c>
      <c r="K64" s="1">
        <v>0.60345199999999999</v>
      </c>
      <c r="L64" s="1">
        <v>-1.8768199999999999</v>
      </c>
      <c r="M64" s="1">
        <v>0.74467300000000003</v>
      </c>
      <c r="N64" s="1">
        <v>1.0378400000000001</v>
      </c>
      <c r="O64" s="1">
        <v>-2.4659200000000001</v>
      </c>
      <c r="P64" s="1">
        <v>-0.68806900000000004</v>
      </c>
      <c r="Q64" s="1">
        <v>0.98264600000000002</v>
      </c>
      <c r="R64" s="1">
        <v>-2.4168699999999999</v>
      </c>
      <c r="S64" s="1">
        <v>-2.1868599999999998E-2</v>
      </c>
      <c r="T64" s="1">
        <v>-9.9038600000000004E-2</v>
      </c>
      <c r="U64" s="1">
        <v>-2.5834000000000001</v>
      </c>
      <c r="V64" s="1" t="s">
        <v>23</v>
      </c>
      <c r="W64" s="1">
        <f>ABS(IK_diagnostics_positions__2[[#This Row],[Column1]]-A63)</f>
        <v>0.10617291000000001</v>
      </c>
      <c r="X64" s="1">
        <f>ABS(IK_diagnostics_positions__2[[#This Row],[Column2]]-B63)</f>
        <v>0.173291</v>
      </c>
      <c r="Y64" s="1">
        <f>ABS(IK_diagnostics_positions__2[[#This Row],[Column3]]-C63)</f>
        <v>1.0479000000000016E-2</v>
      </c>
      <c r="Z64" s="1">
        <f>ABS(IK_diagnostics_positions__2[[#This Row],[Column4]]-D63)</f>
        <v>0.21843400000000002</v>
      </c>
      <c r="AA64" s="1">
        <f>ABS(IK_diagnostics_positions__2[[#This Row],[Column5]]-E63)</f>
        <v>0.772671</v>
      </c>
      <c r="AB64" s="1">
        <f>ABS(IK_diagnostics_positions__2[[#This Row],[Column6]]-F63)</f>
        <v>0.25028899999999998</v>
      </c>
      <c r="AC64" s="1">
        <f>ABS(IK_diagnostics_positions__2[[#This Row],[Column7]]-G63)</f>
        <v>0.173565</v>
      </c>
      <c r="AD64" s="1">
        <f>ABS(IK_diagnostics_positions__2[[#This Row],[Column8]]-H63)</f>
        <v>0.56105299999999991</v>
      </c>
      <c r="AE64" s="1">
        <f>ABS(IK_diagnostics_positions__2[[#This Row],[Column9]]-I63)</f>
        <v>0.14166000000000012</v>
      </c>
      <c r="AF64" s="1">
        <f>ABS(IK_diagnostics_positions__2[[#This Row],[Column10]]-J63)</f>
        <v>0.1286409</v>
      </c>
      <c r="AG64" s="1">
        <f>ABS(IK_diagnostics_positions__2[[#This Row],[Column11]]-K63)</f>
        <v>0.36318600000000001</v>
      </c>
      <c r="AH64" s="1">
        <f>ABS(IK_diagnostics_positions__2[[#This Row],[Column12]]-L63)</f>
        <v>7.0049999999999946E-2</v>
      </c>
      <c r="AI64" s="1">
        <f>ABS(IK_diagnostics_positions__2[[#This Row],[Column13]]-M63)</f>
        <v>0.15710500000000005</v>
      </c>
      <c r="AJ64" s="1">
        <f>ABS(IK_diagnostics_positions__2[[#This Row],[Column14]]-N63)</f>
        <v>4.8175000000000079E-2</v>
      </c>
      <c r="AK64" s="1">
        <f>ABS(IK_diagnostics_positions__2[[#This Row],[Column15]]-O63)</f>
        <v>0.12822000000000022</v>
      </c>
      <c r="AL64" s="1">
        <f>ABS(IK_diagnostics_positions__2[[#This Row],[Column16]]-P63)</f>
        <v>0.30290200000000006</v>
      </c>
      <c r="AM64" s="1">
        <f>ABS(IK_diagnostics_positions__2[[#This Row],[Column17]]-Q63)</f>
        <v>0.39560499999999998</v>
      </c>
      <c r="AN64" s="1">
        <f>ABS(IK_diagnostics_positions__2[[#This Row],[Column18]]-R63)</f>
        <v>0.12929000000000013</v>
      </c>
      <c r="AO64" s="1">
        <f>ABS(IK_diagnostics_positions__2[[#This Row],[Column19]]-S63)</f>
        <v>0.20603440000000001</v>
      </c>
      <c r="AP64" s="1">
        <f>ABS(IK_diagnostics_positions__2[[#This Row],[Column20]]-T63)</f>
        <v>0.36431259999999999</v>
      </c>
      <c r="AQ64" s="1">
        <f>ABS(IK_diagnostics_positions__2[[#This Row],[Column21]]-U63)</f>
        <v>0.13061999999999996</v>
      </c>
      <c r="AU64" s="7">
        <f>IK_diagnostics_frames__3[[#This Row],[Column1]]+AU63</f>
        <v>259</v>
      </c>
      <c r="AV64">
        <f ca="1">AVERAGE(INDIRECT(ADDRESS($AU63+2, AV$1)):INDIRECT(ADDRESS($AU64+1, AV$1)))</f>
        <v>2.048979032258065E-2</v>
      </c>
      <c r="AW64">
        <f ca="1">AVERAGE(INDIRECT(ADDRESS($AU63+2, AW$1)):INDIRECT(ADDRESS($AU64+1, AW$1)))</f>
        <v>3.5415774193548384E-3</v>
      </c>
      <c r="AX64">
        <f ca="1">AVERAGE(INDIRECT(ADDRESS($AU63+2, AX$1)):INDIRECT(ADDRESS($AU64+1, AX$1)))</f>
        <v>5.9078709677419386E-3</v>
      </c>
      <c r="AY64">
        <f ca="1">AVERAGE(INDIRECT(ADDRESS($AU63+2, AY$1)):INDIRECT(ADDRESS($AU64+1, AY$1)))</f>
        <v>2.0093709677419355E-2</v>
      </c>
      <c r="AZ64">
        <f ca="1">AVERAGE(INDIRECT(ADDRESS($AU63+2, AZ$1)):INDIRECT(ADDRESS($AU64+1, AZ$1)))</f>
        <v>1.2531516129032258E-2</v>
      </c>
      <c r="BA64">
        <f ca="1">AVERAGE(INDIRECT(ADDRESS($AU63+2, BA$1)):INDIRECT(ADDRESS($AU64+1, BA$1)))</f>
        <v>2.9684903225806455E-2</v>
      </c>
      <c r="BB64">
        <f ca="1">AVERAGE(INDIRECT(ADDRESS($AU63+2, BB$1)):INDIRECT(ADDRESS($AU64+1, BB$1)))</f>
        <v>2.3290935483870959E-2</v>
      </c>
      <c r="BC64">
        <f ca="1">AVERAGE(INDIRECT(ADDRESS($AU63+2, BC$1)):INDIRECT(ADDRESS($AU64+1, BC$1)))</f>
        <v>2.1226935483870973E-2</v>
      </c>
      <c r="BD64">
        <f ca="1">AVERAGE(INDIRECT(ADDRESS($AU63+2, BD$1)):INDIRECT(ADDRESS($AU64+1, BD$1)))</f>
        <v>1.2574193548387102E-2</v>
      </c>
      <c r="BE64">
        <f ca="1">AVERAGE(INDIRECT(ADDRESS($AU63+2, BE$1)):INDIRECT(ADDRESS($AU64+1, BE$1)))</f>
        <v>1.1445293870967746E-2</v>
      </c>
      <c r="BF64">
        <f ca="1">AVERAGE(INDIRECT(ADDRESS($AU63+2, BF$1)):INDIRECT(ADDRESS($AU64+1, BF$1)))</f>
        <v>1.2319322580645161E-2</v>
      </c>
      <c r="BG64">
        <f ca="1">AVERAGE(INDIRECT(ADDRESS($AU63+2, BG$1)):INDIRECT(ADDRESS($AU64+1, BG$1)))</f>
        <v>1.2825161290322582E-2</v>
      </c>
      <c r="BH64">
        <f ca="1">AVERAGE(INDIRECT(ADDRESS($AU63+2, BH$1)):INDIRECT(ADDRESS($AU64+1, BH$1)))</f>
        <v>1.3879677419354844E-2</v>
      </c>
      <c r="BI64">
        <f ca="1">AVERAGE(INDIRECT(ADDRESS($AU63+2, BI$1)):INDIRECT(ADDRESS($AU64+1, BI$1)))</f>
        <v>2.7701741935483876E-2</v>
      </c>
      <c r="BJ64">
        <f ca="1">AVERAGE(INDIRECT(ADDRESS($AU63+2, BJ$1)):INDIRECT(ADDRESS($AU64+1, BJ$1)))</f>
        <v>8.833225806451607E-3</v>
      </c>
      <c r="BK64">
        <f ca="1">AVERAGE(INDIRECT(ADDRESS($AU63+2, BK$1)):INDIRECT(ADDRESS($AU64+1, BK$1)))</f>
        <v>7.4575806451612752E-3</v>
      </c>
      <c r="BL64">
        <f ca="1">AVERAGE(INDIRECT(ADDRESS($AU63+2, BL$1)):INDIRECT(ADDRESS($AU64+1, BL$1)))</f>
        <v>1.3985258064516148E-2</v>
      </c>
      <c r="BM64">
        <f ca="1">AVERAGE(INDIRECT(ADDRESS($AU63+2, BM$1)):INDIRECT(ADDRESS($AU64+1, BM$1)))</f>
        <v>5.454838709677356E-3</v>
      </c>
      <c r="BN64">
        <f ca="1">AVERAGE(INDIRECT(ADDRESS($AU63+2, BN$1)):INDIRECT(ADDRESS($AU64+1, BN$1)))</f>
        <v>1.1282508838709678E-2</v>
      </c>
      <c r="BO64">
        <f ca="1">AVERAGE(INDIRECT(ADDRESS($AU63+2, BO$1)):INDIRECT(ADDRESS($AU64+1, BO$1)))</f>
        <v>3.9963562258064508E-2</v>
      </c>
      <c r="BP64">
        <f ca="1">AVERAGE(INDIRECT(ADDRESS($AU63+2, BP$1)):INDIRECT(ADDRESS($AU64+1, BP$1)))</f>
        <v>1.8038387096774255E-2</v>
      </c>
    </row>
    <row r="65" spans="1:68" x14ac:dyDescent="0.25">
      <c r="A65" s="1">
        <v>-0.13083</v>
      </c>
      <c r="B65" s="1">
        <v>0.27786899999999998</v>
      </c>
      <c r="C65" s="1">
        <v>-0.95166799999999996</v>
      </c>
      <c r="D65" s="1">
        <v>-0.73977599999999999</v>
      </c>
      <c r="E65" s="1">
        <v>1.0491600000000001</v>
      </c>
      <c r="F65" s="1">
        <v>-0.76646499999999995</v>
      </c>
      <c r="G65" s="1">
        <v>-8.5293300000000002E-2</v>
      </c>
      <c r="H65" s="1">
        <v>1.55433</v>
      </c>
      <c r="I65" s="1">
        <v>-1.329</v>
      </c>
      <c r="J65" s="1">
        <v>2.20828E-2</v>
      </c>
      <c r="K65" s="1">
        <v>0.71723099999999995</v>
      </c>
      <c r="L65" s="1">
        <v>-1.86541</v>
      </c>
      <c r="M65" s="1">
        <v>0.73973299999999997</v>
      </c>
      <c r="N65" s="1">
        <v>1.0163599999999999</v>
      </c>
      <c r="O65" s="1">
        <v>-2.4943</v>
      </c>
      <c r="P65" s="1">
        <v>-0.72590200000000005</v>
      </c>
      <c r="Q65" s="1">
        <v>0.99413499999999999</v>
      </c>
      <c r="R65" s="1">
        <v>-2.4685999999999999</v>
      </c>
      <c r="S65" s="1">
        <v>-1.0170800000000001E-2</v>
      </c>
      <c r="T65" s="1">
        <v>-3.1523000000000002E-2</v>
      </c>
      <c r="U65" s="1">
        <v>-2.5274700000000001</v>
      </c>
      <c r="V65" s="1" t="s">
        <v>23</v>
      </c>
      <c r="W65" s="1">
        <f>ABS(IK_diagnostics_positions__2[[#This Row],[Column1]]-A64)</f>
        <v>0.12144819</v>
      </c>
      <c r="X65" s="1">
        <f>ABS(IK_diagnostics_positions__2[[#This Row],[Column2]]-B64)</f>
        <v>0.10457799999999998</v>
      </c>
      <c r="Y65" s="1">
        <f>ABS(IK_diagnostics_positions__2[[#This Row],[Column3]]-C64)</f>
        <v>3.3158000000000021E-2</v>
      </c>
      <c r="Z65" s="1">
        <f>ABS(IK_diagnostics_positions__2[[#This Row],[Column4]]-D64)</f>
        <v>6.0119999999999951E-2</v>
      </c>
      <c r="AA65" s="1">
        <f>ABS(IK_diagnostics_positions__2[[#This Row],[Column5]]-E64)</f>
        <v>0.17560500000000012</v>
      </c>
      <c r="AB65" s="1">
        <f>ABS(IK_diagnostics_positions__2[[#This Row],[Column6]]-F64)</f>
        <v>2.7328999999999937E-2</v>
      </c>
      <c r="AC65" s="1">
        <f>ABS(IK_diagnostics_positions__2[[#This Row],[Column7]]-G64)</f>
        <v>5.0481700000000004E-2</v>
      </c>
      <c r="AD65" s="1">
        <f>ABS(IK_diagnostics_positions__2[[#This Row],[Column8]]-H64)</f>
        <v>0.11752000000000007</v>
      </c>
      <c r="AE65" s="1">
        <f>ABS(IK_diagnostics_positions__2[[#This Row],[Column9]]-I64)</f>
        <v>3.2180000000000097E-2</v>
      </c>
      <c r="AF65" s="1">
        <f>ABS(IK_diagnostics_positions__2[[#This Row],[Column10]]-J64)</f>
        <v>4.1220300000000001E-2</v>
      </c>
      <c r="AG65" s="1">
        <f>ABS(IK_diagnostics_positions__2[[#This Row],[Column11]]-K64)</f>
        <v>0.11377899999999996</v>
      </c>
      <c r="AH65" s="1">
        <f>ABS(IK_diagnostics_positions__2[[#This Row],[Column12]]-L64)</f>
        <v>1.140999999999992E-2</v>
      </c>
      <c r="AI65" s="1">
        <f>ABS(IK_diagnostics_positions__2[[#This Row],[Column13]]-M64)</f>
        <v>4.9400000000000555E-3</v>
      </c>
      <c r="AJ65" s="1">
        <f>ABS(IK_diagnostics_positions__2[[#This Row],[Column14]]-N64)</f>
        <v>2.1480000000000166E-2</v>
      </c>
      <c r="AK65" s="1">
        <f>ABS(IK_diagnostics_positions__2[[#This Row],[Column15]]-O64)</f>
        <v>2.837999999999985E-2</v>
      </c>
      <c r="AL65" s="1">
        <f>ABS(IK_diagnostics_positions__2[[#This Row],[Column16]]-P64)</f>
        <v>3.7833000000000006E-2</v>
      </c>
      <c r="AM65" s="1">
        <f>ABS(IK_diagnostics_positions__2[[#This Row],[Column17]]-Q64)</f>
        <v>1.1488999999999971E-2</v>
      </c>
      <c r="AN65" s="1">
        <f>ABS(IK_diagnostics_positions__2[[#This Row],[Column18]]-R64)</f>
        <v>5.1730000000000054E-2</v>
      </c>
      <c r="AO65" s="1">
        <f>ABS(IK_diagnostics_positions__2[[#This Row],[Column19]]-S64)</f>
        <v>1.1697799999999998E-2</v>
      </c>
      <c r="AP65" s="1">
        <f>ABS(IK_diagnostics_positions__2[[#This Row],[Column20]]-T64)</f>
        <v>6.7515600000000009E-2</v>
      </c>
      <c r="AQ65" s="1">
        <f>ABS(IK_diagnostics_positions__2[[#This Row],[Column21]]-U64)</f>
        <v>5.5930000000000035E-2</v>
      </c>
      <c r="AU65" s="8">
        <f>IK_diagnostics_frames__3[[#This Row],[Column1]]+AU64</f>
        <v>265</v>
      </c>
      <c r="AV65">
        <f ca="1">AVERAGE(INDIRECT(ADDRESS($AU64+2, AV$1)):INDIRECT(ADDRESS($AU65+1, AV$1)))</f>
        <v>0.10648709999999999</v>
      </c>
      <c r="AW65">
        <f ca="1">AVERAGE(INDIRECT(ADDRESS($AU64+2, AW$1)):INDIRECT(ADDRESS($AU65+1, AW$1)))</f>
        <v>2.911873333333333E-2</v>
      </c>
      <c r="AX65">
        <f ca="1">AVERAGE(INDIRECT(ADDRESS($AU64+2, AX$1)):INDIRECT(ADDRESS($AU65+1, AX$1)))</f>
        <v>3.4473166666666701E-2</v>
      </c>
      <c r="AY65">
        <f ca="1">AVERAGE(INDIRECT(ADDRESS($AU64+2, AY$1)):INDIRECT(ADDRESS($AU65+1, AY$1)))</f>
        <v>9.7529166666666681E-2</v>
      </c>
      <c r="AZ65">
        <f ca="1">AVERAGE(INDIRECT(ADDRESS($AU64+2, AZ$1)):INDIRECT(ADDRESS($AU65+1, AZ$1)))</f>
        <v>3.0014455616666661E-2</v>
      </c>
      <c r="BA65">
        <f ca="1">AVERAGE(INDIRECT(ADDRESS($AU64+2, BA$1)):INDIRECT(ADDRESS($AU65+1, BA$1)))</f>
        <v>0.18405716666666661</v>
      </c>
      <c r="BB65">
        <f ca="1">AVERAGE(INDIRECT(ADDRESS($AU64+2, BB$1)):INDIRECT(ADDRESS($AU65+1, BB$1)))</f>
        <v>1.8401000000000001E-2</v>
      </c>
      <c r="BC65">
        <f ca="1">AVERAGE(INDIRECT(ADDRESS($AU64+2, BC$1)):INDIRECT(ADDRESS($AU65+1, BC$1)))</f>
        <v>8.299433333333335E-2</v>
      </c>
      <c r="BD65">
        <f ca="1">AVERAGE(INDIRECT(ADDRESS($AU64+2, BD$1)):INDIRECT(ADDRESS($AU65+1, BD$1)))</f>
        <v>7.2708333333333264E-2</v>
      </c>
      <c r="BE65">
        <f ca="1">AVERAGE(INDIRECT(ADDRESS($AU64+2, BE$1)):INDIRECT(ADDRESS($AU65+1, BE$1)))</f>
        <v>3.2761918333333327E-2</v>
      </c>
      <c r="BF65">
        <f ca="1">AVERAGE(INDIRECT(ADDRESS($AU64+2, BF$1)):INDIRECT(ADDRESS($AU65+1, BF$1)))</f>
        <v>5.3849333333333325E-2</v>
      </c>
      <c r="BG65">
        <f ca="1">AVERAGE(INDIRECT(ADDRESS($AU64+2, BG$1)):INDIRECT(ADDRESS($AU65+1, BG$1)))</f>
        <v>2.4038333333333311E-2</v>
      </c>
      <c r="BH65">
        <f ca="1">AVERAGE(INDIRECT(ADDRESS($AU64+2, BH$1)):INDIRECT(ADDRESS($AU65+1, BH$1)))</f>
        <v>6.5368999999999997E-2</v>
      </c>
      <c r="BI65">
        <f ca="1">AVERAGE(INDIRECT(ADDRESS($AU64+2, BI$1)):INDIRECT(ADDRESS($AU65+1, BI$1)))</f>
        <v>0.10368966666666667</v>
      </c>
      <c r="BJ65">
        <f ca="1">AVERAGE(INDIRECT(ADDRESS($AU64+2, BJ$1)):INDIRECT(ADDRESS($AU65+1, BJ$1)))</f>
        <v>2.9793333333333411E-2</v>
      </c>
      <c r="BK65">
        <f ca="1">AVERAGE(INDIRECT(ADDRESS($AU64+2, BK$1)):INDIRECT(ADDRESS($AU65+1, BK$1)))</f>
        <v>5.436000000000004E-2</v>
      </c>
      <c r="BL65">
        <f ca="1">AVERAGE(INDIRECT(ADDRESS($AU64+2, BL$1)):INDIRECT(ADDRESS($AU65+1, BL$1)))</f>
        <v>9.9966499999999972E-2</v>
      </c>
      <c r="BM65">
        <f ca="1">AVERAGE(INDIRECT(ADDRESS($AU64+2, BM$1)):INDIRECT(ADDRESS($AU65+1, BM$1)))</f>
        <v>3.9481666666666713E-2</v>
      </c>
      <c r="BN65">
        <f ca="1">AVERAGE(INDIRECT(ADDRESS($AU64+2, BN$1)):INDIRECT(ADDRESS($AU65+1, BN$1)))</f>
        <v>9.2112414666666656E-2</v>
      </c>
      <c r="BO65">
        <f ca="1">AVERAGE(INDIRECT(ADDRESS($AU64+2, BO$1)):INDIRECT(ADDRESS($AU65+1, BO$1)))</f>
        <v>0.20693850500000002</v>
      </c>
      <c r="BP65">
        <f ca="1">AVERAGE(INDIRECT(ADDRESS($AU64+2, BP$1)):INDIRECT(ADDRESS($AU65+1, BP$1)))</f>
        <v>0.14015833333333325</v>
      </c>
    </row>
    <row r="66" spans="1:68" x14ac:dyDescent="0.25">
      <c r="A66" s="1">
        <v>-0.16633500000000001</v>
      </c>
      <c r="B66" s="1">
        <v>0.31339499999999998</v>
      </c>
      <c r="C66" s="1">
        <v>-0.93494200000000005</v>
      </c>
      <c r="D66" s="1">
        <v>-0.76464799999999999</v>
      </c>
      <c r="E66" s="1">
        <v>1.1038300000000001</v>
      </c>
      <c r="F66" s="1">
        <v>-0.80363700000000005</v>
      </c>
      <c r="G66" s="1">
        <v>-0.11879199999999999</v>
      </c>
      <c r="H66" s="1">
        <v>1.6201399999999999</v>
      </c>
      <c r="I66" s="1">
        <v>-1.3660300000000001</v>
      </c>
      <c r="J66" s="1">
        <v>3.4464700000000001E-3</v>
      </c>
      <c r="K66" s="1">
        <v>0.76978899999999995</v>
      </c>
      <c r="L66" s="1">
        <v>-1.87784</v>
      </c>
      <c r="M66" s="1">
        <v>0.75241999999999998</v>
      </c>
      <c r="N66" s="1">
        <v>1.00169</v>
      </c>
      <c r="O66" s="1">
        <v>-2.4985400000000002</v>
      </c>
      <c r="P66" s="1">
        <v>-0.75166100000000002</v>
      </c>
      <c r="Q66" s="1">
        <v>1.0006600000000001</v>
      </c>
      <c r="R66" s="1">
        <v>-2.4914499999999999</v>
      </c>
      <c r="S66" s="1">
        <v>8.8576400000000004E-4</v>
      </c>
      <c r="T66" s="1">
        <v>-6.3428900000000003E-3</v>
      </c>
      <c r="U66" s="1">
        <v>-2.50841</v>
      </c>
      <c r="V66" s="1" t="s">
        <v>23</v>
      </c>
      <c r="W66" s="1">
        <f>ABS(IK_diagnostics_positions__2[[#This Row],[Column1]]-A65)</f>
        <v>3.5505000000000009E-2</v>
      </c>
      <c r="X66" s="1">
        <f>ABS(IK_diagnostics_positions__2[[#This Row],[Column2]]-B65)</f>
        <v>3.5526000000000002E-2</v>
      </c>
      <c r="Y66" s="1">
        <f>ABS(IK_diagnostics_positions__2[[#This Row],[Column3]]-C65)</f>
        <v>1.6725999999999908E-2</v>
      </c>
      <c r="Z66" s="1">
        <f>ABS(IK_diagnostics_positions__2[[#This Row],[Column4]]-D65)</f>
        <v>2.4872000000000005E-2</v>
      </c>
      <c r="AA66" s="1">
        <f>ABS(IK_diagnostics_positions__2[[#This Row],[Column5]]-E65)</f>
        <v>5.4669999999999996E-2</v>
      </c>
      <c r="AB66" s="1">
        <f>ABS(IK_diagnostics_positions__2[[#This Row],[Column6]]-F65)</f>
        <v>3.7172000000000094E-2</v>
      </c>
      <c r="AC66" s="1">
        <f>ABS(IK_diagnostics_positions__2[[#This Row],[Column7]]-G65)</f>
        <v>3.3498699999999992E-2</v>
      </c>
      <c r="AD66" s="1">
        <f>ABS(IK_diagnostics_positions__2[[#This Row],[Column8]]-H65)</f>
        <v>6.5809999999999924E-2</v>
      </c>
      <c r="AE66" s="1">
        <f>ABS(IK_diagnostics_positions__2[[#This Row],[Column9]]-I65)</f>
        <v>3.7030000000000118E-2</v>
      </c>
      <c r="AF66" s="1">
        <f>ABS(IK_diagnostics_positions__2[[#This Row],[Column10]]-J65)</f>
        <v>1.863633E-2</v>
      </c>
      <c r="AG66" s="1">
        <f>ABS(IK_diagnostics_positions__2[[#This Row],[Column11]]-K65)</f>
        <v>5.2557999999999994E-2</v>
      </c>
      <c r="AH66" s="1">
        <f>ABS(IK_diagnostics_positions__2[[#This Row],[Column12]]-L65)</f>
        <v>1.2429999999999941E-2</v>
      </c>
      <c r="AI66" s="1">
        <f>ABS(IK_diagnostics_positions__2[[#This Row],[Column13]]-M65)</f>
        <v>1.2687000000000004E-2</v>
      </c>
      <c r="AJ66" s="1">
        <f>ABS(IK_diagnostics_positions__2[[#This Row],[Column14]]-N65)</f>
        <v>1.4669999999999961E-2</v>
      </c>
      <c r="AK66" s="1">
        <f>ABS(IK_diagnostics_positions__2[[#This Row],[Column15]]-O65)</f>
        <v>4.2400000000002436E-3</v>
      </c>
      <c r="AL66" s="1">
        <f>ABS(IK_diagnostics_positions__2[[#This Row],[Column16]]-P65)</f>
        <v>2.5758999999999976E-2</v>
      </c>
      <c r="AM66" s="1">
        <f>ABS(IK_diagnostics_positions__2[[#This Row],[Column17]]-Q65)</f>
        <v>6.525000000000114E-3</v>
      </c>
      <c r="AN66" s="1">
        <f>ABS(IK_diagnostics_positions__2[[#This Row],[Column18]]-R65)</f>
        <v>2.2850000000000037E-2</v>
      </c>
      <c r="AO66" s="1">
        <f>ABS(IK_diagnostics_positions__2[[#This Row],[Column19]]-S65)</f>
        <v>1.1056564000000001E-2</v>
      </c>
      <c r="AP66" s="1">
        <f>ABS(IK_diagnostics_positions__2[[#This Row],[Column20]]-T65)</f>
        <v>2.5180110000000002E-2</v>
      </c>
      <c r="AQ66" s="1">
        <f>ABS(IK_diagnostics_positions__2[[#This Row],[Column21]]-U65)</f>
        <v>1.9060000000000077E-2</v>
      </c>
      <c r="AU66" s="7">
        <f>IK_diagnostics_frames__3[[#This Row],[Column1]]+AU65</f>
        <v>268</v>
      </c>
      <c r="AV66">
        <f ca="1">AVERAGE(INDIRECT(ADDRESS($AU65+2, AV$1)):INDIRECT(ADDRESS($AU66+1, AV$1)))</f>
        <v>3.0385666666666672E-2</v>
      </c>
      <c r="AW66">
        <f ca="1">AVERAGE(INDIRECT(ADDRESS($AU65+2, AW$1)):INDIRECT(ADDRESS($AU66+1, AW$1)))</f>
        <v>0.11026200000000001</v>
      </c>
      <c r="AX66">
        <f ca="1">AVERAGE(INDIRECT(ADDRESS($AU65+2, AX$1)):INDIRECT(ADDRESS($AU66+1, AX$1)))</f>
        <v>2.0670666666666726E-2</v>
      </c>
      <c r="AY66">
        <f ca="1">AVERAGE(INDIRECT(ADDRESS($AU65+2, AY$1)):INDIRECT(ADDRESS($AU66+1, AY$1)))</f>
        <v>2.1255333333333293E-2</v>
      </c>
      <c r="AZ66">
        <f ca="1">AVERAGE(INDIRECT(ADDRESS($AU65+2, AZ$1)):INDIRECT(ADDRESS($AU66+1, AZ$1)))</f>
        <v>0.26587202209999999</v>
      </c>
      <c r="BA66">
        <f ca="1">AVERAGE(INDIRECT(ADDRESS($AU65+2, BA$1)):INDIRECT(ADDRESS($AU66+1, BA$1)))</f>
        <v>9.2406333333333299E-2</v>
      </c>
      <c r="BB66">
        <f ca="1">AVERAGE(INDIRECT(ADDRESS($AU65+2, BB$1)):INDIRECT(ADDRESS($AU66+1, BB$1)))</f>
        <v>0.20205600000000001</v>
      </c>
      <c r="BC66">
        <f ca="1">AVERAGE(INDIRECT(ADDRESS($AU65+2, BC$1)):INDIRECT(ADDRESS($AU66+1, BC$1)))</f>
        <v>0.23392433333333332</v>
      </c>
      <c r="BD66">
        <f ca="1">AVERAGE(INDIRECT(ADDRESS($AU65+2, BD$1)):INDIRECT(ADDRESS($AU66+1, BD$1)))</f>
        <v>0.13225666666666669</v>
      </c>
      <c r="BE66">
        <f ca="1">AVERAGE(INDIRECT(ADDRESS($AU65+2, BE$1)):INDIRECT(ADDRESS($AU66+1, BE$1)))</f>
        <v>6.252124933333332E-2</v>
      </c>
      <c r="BF66">
        <f ca="1">AVERAGE(INDIRECT(ADDRESS($AU65+2, BF$1)):INDIRECT(ADDRESS($AU66+1, BF$1)))</f>
        <v>0.268285</v>
      </c>
      <c r="BG66">
        <f ca="1">AVERAGE(INDIRECT(ADDRESS($AU65+2, BG$1)):INDIRECT(ADDRESS($AU66+1, BG$1)))</f>
        <v>3.2013333333333303E-2</v>
      </c>
      <c r="BH66">
        <f ca="1">AVERAGE(INDIRECT(ADDRESS($AU65+2, BH$1)):INDIRECT(ADDRESS($AU66+1, BH$1)))</f>
        <v>7.4041666666666672E-2</v>
      </c>
      <c r="BI66">
        <f ca="1">AVERAGE(INDIRECT(ADDRESS($AU65+2, BI$1)):INDIRECT(ADDRESS($AU66+1, BI$1)))</f>
        <v>5.1317333333333291E-2</v>
      </c>
      <c r="BJ66">
        <f ca="1">AVERAGE(INDIRECT(ADDRESS($AU65+2, BJ$1)):INDIRECT(ADDRESS($AU66+1, BJ$1)))</f>
        <v>0.13390666666666654</v>
      </c>
      <c r="BK66">
        <f ca="1">AVERAGE(INDIRECT(ADDRESS($AU65+2, BK$1)):INDIRECT(ADDRESS($AU66+1, BK$1)))</f>
        <v>0.157635</v>
      </c>
      <c r="BL66">
        <f ca="1">AVERAGE(INDIRECT(ADDRESS($AU65+2, BL$1)):INDIRECT(ADDRESS($AU66+1, BL$1)))</f>
        <v>0.15065533333333339</v>
      </c>
      <c r="BM66">
        <f ca="1">AVERAGE(INDIRECT(ADDRESS($AU65+2, BM$1)):INDIRECT(ADDRESS($AU66+1, BM$1)))</f>
        <v>1.6236666666666604E-2</v>
      </c>
      <c r="BN66">
        <f ca="1">AVERAGE(INDIRECT(ADDRESS($AU65+2, BN$1)):INDIRECT(ADDRESS($AU66+1, BN$1)))</f>
        <v>7.0618947333333335E-2</v>
      </c>
      <c r="BO66">
        <f ca="1">AVERAGE(INDIRECT(ADDRESS($AU65+2, BO$1)):INDIRECT(ADDRESS($AU66+1, BO$1)))</f>
        <v>7.9067090000000007E-2</v>
      </c>
      <c r="BP66">
        <f ca="1">AVERAGE(INDIRECT(ADDRESS($AU65+2, BP$1)):INDIRECT(ADDRESS($AU66+1, BP$1)))</f>
        <v>0.11455000000000008</v>
      </c>
    </row>
    <row r="67" spans="1:68" x14ac:dyDescent="0.25">
      <c r="A67" s="1">
        <v>0.183339</v>
      </c>
      <c r="B67" s="1">
        <v>3.2854300000000003E-2</v>
      </c>
      <c r="C67" s="1">
        <v>-0.98250099999999996</v>
      </c>
      <c r="D67" s="1">
        <v>-0.78756700000000002</v>
      </c>
      <c r="E67" s="1">
        <v>4.0857200000000003E-2</v>
      </c>
      <c r="F67" s="1">
        <v>-1.2218199999999999</v>
      </c>
      <c r="G67" s="1">
        <v>-0.46755200000000002</v>
      </c>
      <c r="H67" s="1">
        <v>0.98496399999999995</v>
      </c>
      <c r="I67" s="1">
        <v>-1.3008900000000001</v>
      </c>
      <c r="J67" s="1">
        <v>0.158581</v>
      </c>
      <c r="K67" s="1">
        <v>0.31470599999999999</v>
      </c>
      <c r="L67" s="1">
        <v>-1.6992799999999999</v>
      </c>
      <c r="M67" s="1">
        <v>0.61885100000000004</v>
      </c>
      <c r="N67" s="1">
        <v>0.91403000000000001</v>
      </c>
      <c r="O67" s="1">
        <v>-2.3542299999999998</v>
      </c>
      <c r="P67" s="1">
        <v>-0.45317600000000002</v>
      </c>
      <c r="Q67" s="1">
        <v>0.72673399999999999</v>
      </c>
      <c r="R67" s="1">
        <v>-2.3745500000000002</v>
      </c>
      <c r="S67" s="1">
        <v>-3.7241900000000001E-2</v>
      </c>
      <c r="T67" s="1">
        <v>0.22251599999999999</v>
      </c>
      <c r="U67" s="1">
        <v>-2.67557</v>
      </c>
      <c r="V67" s="1" t="s">
        <v>23</v>
      </c>
      <c r="W67" s="1">
        <f>ABS(IK_diagnostics_positions__2[[#This Row],[Column1]]-A66)</f>
        <v>0.34967400000000004</v>
      </c>
      <c r="X67" s="1">
        <f>ABS(IK_diagnostics_positions__2[[#This Row],[Column2]]-B66)</f>
        <v>0.28054069999999998</v>
      </c>
      <c r="Y67" s="1">
        <f>ABS(IK_diagnostics_positions__2[[#This Row],[Column3]]-C66)</f>
        <v>4.7558999999999907E-2</v>
      </c>
      <c r="Z67" s="1">
        <f>ABS(IK_diagnostics_positions__2[[#This Row],[Column4]]-D66)</f>
        <v>2.2919000000000023E-2</v>
      </c>
      <c r="AA67" s="1">
        <f>ABS(IK_diagnostics_positions__2[[#This Row],[Column5]]-E66)</f>
        <v>1.0629728000000001</v>
      </c>
      <c r="AB67" s="1">
        <f>ABS(IK_diagnostics_positions__2[[#This Row],[Column6]]-F66)</f>
        <v>0.41818299999999986</v>
      </c>
      <c r="AC67" s="1">
        <f>ABS(IK_diagnostics_positions__2[[#This Row],[Column7]]-G66)</f>
        <v>0.34876000000000001</v>
      </c>
      <c r="AD67" s="1">
        <f>ABS(IK_diagnostics_positions__2[[#This Row],[Column8]]-H66)</f>
        <v>0.63517599999999996</v>
      </c>
      <c r="AE67" s="1">
        <f>ABS(IK_diagnostics_positions__2[[#This Row],[Column9]]-I66)</f>
        <v>6.5139999999999976E-2</v>
      </c>
      <c r="AF67" s="1">
        <f>ABS(IK_diagnostics_positions__2[[#This Row],[Column10]]-J66)</f>
        <v>0.15513452999999999</v>
      </c>
      <c r="AG67" s="1">
        <f>ABS(IK_diagnostics_positions__2[[#This Row],[Column11]]-K66)</f>
        <v>0.45508299999999996</v>
      </c>
      <c r="AH67" s="1">
        <f>ABS(IK_diagnostics_positions__2[[#This Row],[Column12]]-L66)</f>
        <v>0.17856000000000005</v>
      </c>
      <c r="AI67" s="1">
        <f>ABS(IK_diagnostics_positions__2[[#This Row],[Column13]]-M66)</f>
        <v>0.13356899999999994</v>
      </c>
      <c r="AJ67" s="1">
        <f>ABS(IK_diagnostics_positions__2[[#This Row],[Column14]]-N66)</f>
        <v>8.765999999999996E-2</v>
      </c>
      <c r="AK67" s="1">
        <f>ABS(IK_diagnostics_positions__2[[#This Row],[Column15]]-O66)</f>
        <v>0.14431000000000038</v>
      </c>
      <c r="AL67" s="1">
        <f>ABS(IK_diagnostics_positions__2[[#This Row],[Column16]]-P66)</f>
        <v>0.298485</v>
      </c>
      <c r="AM67" s="1">
        <f>ABS(IK_diagnostics_positions__2[[#This Row],[Column17]]-Q66)</f>
        <v>0.27392600000000011</v>
      </c>
      <c r="AN67" s="1">
        <f>ABS(IK_diagnostics_positions__2[[#This Row],[Column18]]-R66)</f>
        <v>0.11689999999999978</v>
      </c>
      <c r="AO67" s="1">
        <f>ABS(IK_diagnostics_positions__2[[#This Row],[Column19]]-S66)</f>
        <v>3.8127663999999999E-2</v>
      </c>
      <c r="AP67" s="1">
        <f>ABS(IK_diagnostics_positions__2[[#This Row],[Column20]]-T66)</f>
        <v>0.22885888999999998</v>
      </c>
      <c r="AQ67" s="1">
        <f>ABS(IK_diagnostics_positions__2[[#This Row],[Column21]]-U66)</f>
        <v>0.16715999999999998</v>
      </c>
      <c r="AU67" s="8">
        <f>IK_diagnostics_frames__3[[#This Row],[Column1]]+AU66</f>
        <v>271</v>
      </c>
      <c r="AV67">
        <f ca="1">AVERAGE(INDIRECT(ADDRESS($AU66+2, AV$1)):INDIRECT(ADDRESS($AU67+1, AV$1)))</f>
        <v>3.0468000000000005E-2</v>
      </c>
      <c r="AW67">
        <f ca="1">AVERAGE(INDIRECT(ADDRESS($AU66+2, AW$1)):INDIRECT(ADDRESS($AU67+1, AW$1)))</f>
        <v>0.12514729999999999</v>
      </c>
      <c r="AX67">
        <f ca="1">AVERAGE(INDIRECT(ADDRESS($AU66+2, AX$1)):INDIRECT(ADDRESS($AU67+1, AX$1)))</f>
        <v>2.7976000000000039E-2</v>
      </c>
      <c r="AY67">
        <f ca="1">AVERAGE(INDIRECT(ADDRESS($AU66+2, AY$1)):INDIRECT(ADDRESS($AU67+1, AY$1)))</f>
        <v>6.6898999999999972E-2</v>
      </c>
      <c r="AZ67">
        <f ca="1">AVERAGE(INDIRECT(ADDRESS($AU66+2, AZ$1)):INDIRECT(ADDRESS($AU67+1, AZ$1)))</f>
        <v>0.31261386666666663</v>
      </c>
      <c r="BA67">
        <f ca="1">AVERAGE(INDIRECT(ADDRESS($AU66+2, BA$1)):INDIRECT(ADDRESS($AU67+1, BA$1)))</f>
        <v>9.4563333333333263E-2</v>
      </c>
      <c r="BB67">
        <f ca="1">AVERAGE(INDIRECT(ADDRESS($AU66+2, BB$1)):INDIRECT(ADDRESS($AU67+1, BB$1)))</f>
        <v>0.16206466666666666</v>
      </c>
      <c r="BC67">
        <f ca="1">AVERAGE(INDIRECT(ADDRESS($AU66+2, BC$1)):INDIRECT(ADDRESS($AU67+1, BC$1)))</f>
        <v>0.22574666666666654</v>
      </c>
      <c r="BD67">
        <f ca="1">AVERAGE(INDIRECT(ADDRESS($AU66+2, BD$1)):INDIRECT(ADDRESS($AU67+1, BD$1)))</f>
        <v>5.5953333333333376E-2</v>
      </c>
      <c r="BE67">
        <f ca="1">AVERAGE(INDIRECT(ADDRESS($AU66+2, BE$1)):INDIRECT(ADDRESS($AU67+1, BE$1)))</f>
        <v>0.11414977333333336</v>
      </c>
      <c r="BF67">
        <f ca="1">AVERAGE(INDIRECT(ADDRESS($AU66+2, BF$1)):INDIRECT(ADDRESS($AU67+1, BF$1)))</f>
        <v>0.14377500000000001</v>
      </c>
      <c r="BG67">
        <f ca="1">AVERAGE(INDIRECT(ADDRESS($AU66+2, BG$1)):INDIRECT(ADDRESS($AU67+1, BG$1)))</f>
        <v>0.1309633333333334</v>
      </c>
      <c r="BH67">
        <f ca="1">AVERAGE(INDIRECT(ADDRESS($AU66+2, BH$1)):INDIRECT(ADDRESS($AU67+1, BH$1)))</f>
        <v>0.28227533333333338</v>
      </c>
      <c r="BI67">
        <f ca="1">AVERAGE(INDIRECT(ADDRESS($AU66+2, BI$1)):INDIRECT(ADDRESS($AU67+1, BI$1)))</f>
        <v>1.641200000000002E-2</v>
      </c>
      <c r="BJ67">
        <f ca="1">AVERAGE(INDIRECT(ADDRESS($AU66+2, BJ$1)):INDIRECT(ADDRESS($AU67+1, BJ$1)))</f>
        <v>0.10997666666666668</v>
      </c>
      <c r="BK67">
        <f ca="1">AVERAGE(INDIRECT(ADDRESS($AU66+2, BK$1)):INDIRECT(ADDRESS($AU67+1, BK$1)))</f>
        <v>0.16662100000000002</v>
      </c>
      <c r="BL67">
        <f ca="1">AVERAGE(INDIRECT(ADDRESS($AU66+2, BL$1)):INDIRECT(ADDRESS($AU67+1, BL$1)))</f>
        <v>0.15451666666666664</v>
      </c>
      <c r="BM67">
        <f ca="1">AVERAGE(INDIRECT(ADDRESS($AU66+2, BM$1)):INDIRECT(ADDRESS($AU67+1, BM$1)))</f>
        <v>3.9186666666666849E-2</v>
      </c>
      <c r="BN67">
        <f ca="1">AVERAGE(INDIRECT(ADDRESS($AU66+2, BN$1)):INDIRECT(ADDRESS($AU67+1, BN$1)))</f>
        <v>0.10016480000000001</v>
      </c>
      <c r="BO67">
        <f ca="1">AVERAGE(INDIRECT(ADDRESS($AU66+2, BO$1)):INDIRECT(ADDRESS($AU67+1, BO$1)))</f>
        <v>0.42379434333333332</v>
      </c>
      <c r="BP67">
        <f ca="1">AVERAGE(INDIRECT(ADDRESS($AU66+2, BP$1)):INDIRECT(ADDRESS($AU67+1, BP$1)))</f>
        <v>5.0376666666666882E-2</v>
      </c>
    </row>
    <row r="68" spans="1:68" x14ac:dyDescent="0.25">
      <c r="A68" s="1">
        <v>0.21686900000000001</v>
      </c>
      <c r="B68" s="1">
        <v>0.46351799999999999</v>
      </c>
      <c r="C68" s="1">
        <v>-0.85913899999999999</v>
      </c>
      <c r="D68" s="1">
        <v>-0.73271699999999995</v>
      </c>
      <c r="E68" s="1">
        <v>0.73338300000000001</v>
      </c>
      <c r="F68" s="1">
        <v>-1.0186999999999999</v>
      </c>
      <c r="G68" s="1">
        <v>-0.324658</v>
      </c>
      <c r="H68" s="1">
        <v>1.54338</v>
      </c>
      <c r="I68" s="1">
        <v>-1.43988</v>
      </c>
      <c r="J68" s="1">
        <v>1.1957600000000001E-2</v>
      </c>
      <c r="K68" s="1">
        <v>0.68628</v>
      </c>
      <c r="L68" s="1">
        <v>-1.8298300000000001</v>
      </c>
      <c r="M68" s="1">
        <v>0.70686000000000004</v>
      </c>
      <c r="N68" s="1">
        <v>1.0083500000000001</v>
      </c>
      <c r="O68" s="1">
        <v>-2.4727800000000002</v>
      </c>
      <c r="P68" s="1">
        <v>-0.70467000000000002</v>
      </c>
      <c r="Q68" s="1">
        <v>0.98885000000000001</v>
      </c>
      <c r="R68" s="1">
        <v>-2.45824</v>
      </c>
      <c r="S68" s="1">
        <v>6.4499600000000002E-3</v>
      </c>
      <c r="T68" s="1">
        <v>-3.0469699999999999E-2</v>
      </c>
      <c r="U68" s="1">
        <v>-2.5271400000000002</v>
      </c>
      <c r="V68" s="1" t="s">
        <v>23</v>
      </c>
      <c r="W68" s="1">
        <f>ABS(IK_diagnostics_positions__2[[#This Row],[Column1]]-A67)</f>
        <v>3.3530000000000004E-2</v>
      </c>
      <c r="X68" s="1">
        <f>ABS(IK_diagnostics_positions__2[[#This Row],[Column2]]-B67)</f>
        <v>0.43066369999999998</v>
      </c>
      <c r="Y68" s="1">
        <f>ABS(IK_diagnostics_positions__2[[#This Row],[Column3]]-C67)</f>
        <v>0.12336199999999997</v>
      </c>
      <c r="Z68" s="1">
        <f>ABS(IK_diagnostics_positions__2[[#This Row],[Column4]]-D67)</f>
        <v>5.4850000000000065E-2</v>
      </c>
      <c r="AA68" s="1">
        <f>ABS(IK_diagnostics_positions__2[[#This Row],[Column5]]-E67)</f>
        <v>0.69252579999999997</v>
      </c>
      <c r="AB68" s="1">
        <f>ABS(IK_diagnostics_positions__2[[#This Row],[Column6]]-F67)</f>
        <v>0.20311999999999997</v>
      </c>
      <c r="AC68" s="1">
        <f>ABS(IK_diagnostics_positions__2[[#This Row],[Column7]]-G67)</f>
        <v>0.14289400000000002</v>
      </c>
      <c r="AD68" s="1">
        <f>ABS(IK_diagnostics_positions__2[[#This Row],[Column8]]-H67)</f>
        <v>0.55841600000000002</v>
      </c>
      <c r="AE68" s="1">
        <f>ABS(IK_diagnostics_positions__2[[#This Row],[Column9]]-I67)</f>
        <v>0.13898999999999995</v>
      </c>
      <c r="AF68" s="1">
        <f>ABS(IK_diagnostics_positions__2[[#This Row],[Column10]]-J67)</f>
        <v>0.14662339999999999</v>
      </c>
      <c r="AG68" s="1">
        <f>ABS(IK_diagnostics_positions__2[[#This Row],[Column11]]-K67)</f>
        <v>0.37157400000000002</v>
      </c>
      <c r="AH68" s="1">
        <f>ABS(IK_diagnostics_positions__2[[#This Row],[Column12]]-L67)</f>
        <v>0.13055000000000017</v>
      </c>
      <c r="AI68" s="1">
        <f>ABS(IK_diagnostics_positions__2[[#This Row],[Column13]]-M67)</f>
        <v>8.8009000000000004E-2</v>
      </c>
      <c r="AJ68" s="1">
        <f>ABS(IK_diagnostics_positions__2[[#This Row],[Column14]]-N67)</f>
        <v>9.432000000000007E-2</v>
      </c>
      <c r="AK68" s="1">
        <f>ABS(IK_diagnostics_positions__2[[#This Row],[Column15]]-O67)</f>
        <v>0.11855000000000038</v>
      </c>
      <c r="AL68" s="1">
        <f>ABS(IK_diagnostics_positions__2[[#This Row],[Column16]]-P67)</f>
        <v>0.251494</v>
      </c>
      <c r="AM68" s="1">
        <f>ABS(IK_diagnostics_positions__2[[#This Row],[Column17]]-Q67)</f>
        <v>0.26211600000000002</v>
      </c>
      <c r="AN68" s="1">
        <f>ABS(IK_diagnostics_positions__2[[#This Row],[Column18]]-R67)</f>
        <v>8.368999999999982E-2</v>
      </c>
      <c r="AO68" s="1">
        <f>ABS(IK_diagnostics_positions__2[[#This Row],[Column19]]-S67)</f>
        <v>4.3691859999999999E-2</v>
      </c>
      <c r="AP68" s="1">
        <f>ABS(IK_diagnostics_positions__2[[#This Row],[Column20]]-T67)</f>
        <v>0.25298569999999998</v>
      </c>
      <c r="AQ68" s="1">
        <f>ABS(IK_diagnostics_positions__2[[#This Row],[Column21]]-U67)</f>
        <v>0.14842999999999984</v>
      </c>
      <c r="AU68" s="7">
        <f>IK_diagnostics_frames__3[[#This Row],[Column1]]+AU67</f>
        <v>273</v>
      </c>
      <c r="AV68">
        <f ca="1">AVERAGE(INDIRECT(ADDRESS($AU67+2, AV$1)):INDIRECT(ADDRESS($AU68+1, AV$1)))</f>
        <v>0.116789</v>
      </c>
      <c r="AW68">
        <f ca="1">AVERAGE(INDIRECT(ADDRESS($AU67+2, AW$1)):INDIRECT(ADDRESS($AU68+1, AW$1)))</f>
        <v>0.25608265000000002</v>
      </c>
      <c r="AX68">
        <f ca="1">AVERAGE(INDIRECT(ADDRESS($AU67+2, AX$1)):INDIRECT(ADDRESS($AU68+1, AX$1)))</f>
        <v>3.0478500000000019E-2</v>
      </c>
      <c r="AY68">
        <f ca="1">AVERAGE(INDIRECT(ADDRESS($AU67+2, AY$1)):INDIRECT(ADDRESS($AU68+1, AY$1)))</f>
        <v>0.11653300000000005</v>
      </c>
      <c r="AZ68">
        <f ca="1">AVERAGE(INDIRECT(ADDRESS($AU67+2, AZ$1)):INDIRECT(ADDRESS($AU68+1, AZ$1)))</f>
        <v>0.38551669999999999</v>
      </c>
      <c r="BA68">
        <f ca="1">AVERAGE(INDIRECT(ADDRESS($AU67+2, BA$1)):INDIRECT(ADDRESS($AU68+1, BA$1)))</f>
        <v>0.10184499999999996</v>
      </c>
      <c r="BB68">
        <f ca="1">AVERAGE(INDIRECT(ADDRESS($AU67+2, BB$1)):INDIRECT(ADDRESS($AU68+1, BB$1)))</f>
        <v>0.13115199999999999</v>
      </c>
      <c r="BC68">
        <f ca="1">AVERAGE(INDIRECT(ADDRESS($AU67+2, BC$1)):INDIRECT(ADDRESS($AU68+1, BC$1)))</f>
        <v>0.20683499999999999</v>
      </c>
      <c r="BD68">
        <f ca="1">AVERAGE(INDIRECT(ADDRESS($AU67+2, BD$1)):INDIRECT(ADDRESS($AU68+1, BD$1)))</f>
        <v>0.28978999999999999</v>
      </c>
      <c r="BE68">
        <f ca="1">AVERAGE(INDIRECT(ADDRESS($AU67+2, BE$1)):INDIRECT(ADDRESS($AU68+1, BE$1)))</f>
        <v>0.15607699999999999</v>
      </c>
      <c r="BF68">
        <f ca="1">AVERAGE(INDIRECT(ADDRESS($AU67+2, BF$1)):INDIRECT(ADDRESS($AU68+1, BF$1)))</f>
        <v>0.14990750000000003</v>
      </c>
      <c r="BG68">
        <f ca="1">AVERAGE(INDIRECT(ADDRESS($AU67+2, BG$1)):INDIRECT(ADDRESS($AU68+1, BG$1)))</f>
        <v>9.5330000000000026E-2</v>
      </c>
      <c r="BH68">
        <f ca="1">AVERAGE(INDIRECT(ADDRESS($AU67+2, BH$1)):INDIRECT(ADDRESS($AU68+1, BH$1)))</f>
        <v>0.1148404999999999</v>
      </c>
      <c r="BI68">
        <f ca="1">AVERAGE(INDIRECT(ADDRESS($AU67+2, BI$1)):INDIRECT(ADDRESS($AU68+1, BI$1)))</f>
        <v>0.12583750000000005</v>
      </c>
      <c r="BJ68">
        <f ca="1">AVERAGE(INDIRECT(ADDRESS($AU67+2, BJ$1)):INDIRECT(ADDRESS($AU68+1, BJ$1)))</f>
        <v>6.8840000000000012E-2</v>
      </c>
      <c r="BK68">
        <f ca="1">AVERAGE(INDIRECT(ADDRESS($AU67+2, BK$1)):INDIRECT(ADDRESS($AU68+1, BK$1)))</f>
        <v>6.8814000000000042E-2</v>
      </c>
      <c r="BL68">
        <f ca="1">AVERAGE(INDIRECT(ADDRESS($AU67+2, BL$1)):INDIRECT(ADDRESS($AU68+1, BL$1)))</f>
        <v>0.11224600000000001</v>
      </c>
      <c r="BM68">
        <f ca="1">AVERAGE(INDIRECT(ADDRESS($AU67+2, BM$1)):INDIRECT(ADDRESS($AU68+1, BM$1)))</f>
        <v>9.6019999999999994E-2</v>
      </c>
      <c r="BN68">
        <f ca="1">AVERAGE(INDIRECT(ADDRESS($AU67+2, BN$1)):INDIRECT(ADDRESS($AU68+1, BN$1)))</f>
        <v>8.9444800000000005E-2</v>
      </c>
      <c r="BO68">
        <f ca="1">AVERAGE(INDIRECT(ADDRESS($AU67+2, BO$1)):INDIRECT(ADDRESS($AU68+1, BO$1)))</f>
        <v>0.19366135000000001</v>
      </c>
      <c r="BP68">
        <f ca="1">AVERAGE(INDIRECT(ADDRESS($AU67+2, BP$1)):INDIRECT(ADDRESS($AU68+1, BP$1)))</f>
        <v>0.11019500000000026</v>
      </c>
    </row>
    <row r="69" spans="1:68" x14ac:dyDescent="0.25">
      <c r="A69" s="1">
        <v>0.189943</v>
      </c>
      <c r="B69" s="1">
        <v>0.49307200000000001</v>
      </c>
      <c r="C69" s="1">
        <v>-0.84899999999999998</v>
      </c>
      <c r="D69" s="1">
        <v>-0.74670899999999996</v>
      </c>
      <c r="E69" s="1">
        <v>0.79598999999999998</v>
      </c>
      <c r="F69" s="1">
        <v>-1.02485</v>
      </c>
      <c r="G69" s="1">
        <v>-0.34791800000000001</v>
      </c>
      <c r="H69" s="1">
        <v>1.5931599999999999</v>
      </c>
      <c r="I69" s="1">
        <v>-1.4781599999999999</v>
      </c>
      <c r="J69" s="1">
        <v>3.9241600000000003E-3</v>
      </c>
      <c r="K69" s="1">
        <v>0.73790900000000004</v>
      </c>
      <c r="L69" s="1">
        <v>-1.85863</v>
      </c>
      <c r="M69" s="1">
        <v>0.73636599999999997</v>
      </c>
      <c r="N69" s="1">
        <v>1.0018499999999999</v>
      </c>
      <c r="O69" s="1">
        <v>-2.4862199999999999</v>
      </c>
      <c r="P69" s="1">
        <v>-0.73601000000000005</v>
      </c>
      <c r="Q69" s="1">
        <v>0.99881399999999998</v>
      </c>
      <c r="R69" s="1">
        <v>-2.47865</v>
      </c>
      <c r="S69" s="2">
        <v>-3.3305E-5</v>
      </c>
      <c r="T69" s="1">
        <v>-1.3003900000000001E-2</v>
      </c>
      <c r="U69" s="1">
        <v>-2.5190199999999998</v>
      </c>
      <c r="V69" s="1" t="s">
        <v>23</v>
      </c>
      <c r="W69" s="1">
        <f>ABS(IK_diagnostics_positions__2[[#This Row],[Column1]]-A68)</f>
        <v>2.6926000000000005E-2</v>
      </c>
      <c r="X69" s="1">
        <f>ABS(IK_diagnostics_positions__2[[#This Row],[Column2]]-B68)</f>
        <v>2.9554000000000025E-2</v>
      </c>
      <c r="Y69" s="1">
        <f>ABS(IK_diagnostics_positions__2[[#This Row],[Column3]]-C68)</f>
        <v>1.0139000000000009E-2</v>
      </c>
      <c r="Z69" s="1">
        <f>ABS(IK_diagnostics_positions__2[[#This Row],[Column4]]-D68)</f>
        <v>1.3992000000000004E-2</v>
      </c>
      <c r="AA69" s="1">
        <f>ABS(IK_diagnostics_positions__2[[#This Row],[Column5]]-E68)</f>
        <v>6.2606999999999968E-2</v>
      </c>
      <c r="AB69" s="1">
        <f>ABS(IK_diagnostics_positions__2[[#This Row],[Column6]]-F68)</f>
        <v>6.1500000000000998E-3</v>
      </c>
      <c r="AC69" s="1">
        <f>ABS(IK_diagnostics_positions__2[[#This Row],[Column7]]-G68)</f>
        <v>2.3260000000000003E-2</v>
      </c>
      <c r="AD69" s="1">
        <f>ABS(IK_diagnostics_positions__2[[#This Row],[Column8]]-H68)</f>
        <v>4.9779999999999935E-2</v>
      </c>
      <c r="AE69" s="1">
        <f>ABS(IK_diagnostics_positions__2[[#This Row],[Column9]]-I68)</f>
        <v>3.827999999999987E-2</v>
      </c>
      <c r="AF69" s="1">
        <f>ABS(IK_diagnostics_positions__2[[#This Row],[Column10]]-J68)</f>
        <v>8.0334399999999993E-3</v>
      </c>
      <c r="AG69" s="1">
        <f>ABS(IK_diagnostics_positions__2[[#This Row],[Column11]]-K68)</f>
        <v>5.1629000000000036E-2</v>
      </c>
      <c r="AH69" s="1">
        <f>ABS(IK_diagnostics_positions__2[[#This Row],[Column12]]-L68)</f>
        <v>2.8799999999999937E-2</v>
      </c>
      <c r="AI69" s="1">
        <f>ABS(IK_diagnostics_positions__2[[#This Row],[Column13]]-M68)</f>
        <v>2.9505999999999921E-2</v>
      </c>
      <c r="AJ69" s="1">
        <f>ABS(IK_diagnostics_positions__2[[#This Row],[Column14]]-N68)</f>
        <v>6.5000000000001723E-3</v>
      </c>
      <c r="AK69" s="1">
        <f>ABS(IK_diagnostics_positions__2[[#This Row],[Column15]]-O68)</f>
        <v>1.3439999999999674E-2</v>
      </c>
      <c r="AL69" s="1">
        <f>ABS(IK_diagnostics_positions__2[[#This Row],[Column16]]-P68)</f>
        <v>3.1340000000000034E-2</v>
      </c>
      <c r="AM69" s="1">
        <f>ABS(IK_diagnostics_positions__2[[#This Row],[Column17]]-Q68)</f>
        <v>9.9639999999999729E-3</v>
      </c>
      <c r="AN69" s="1">
        <f>ABS(IK_diagnostics_positions__2[[#This Row],[Column18]]-R68)</f>
        <v>2.0410000000000039E-2</v>
      </c>
      <c r="AO69" s="1">
        <f>ABS(IK_diagnostics_positions__2[[#This Row],[Column19]]-S68)</f>
        <v>6.4832650000000002E-3</v>
      </c>
      <c r="AP69" s="1">
        <f>ABS(IK_diagnostics_positions__2[[#This Row],[Column20]]-T68)</f>
        <v>1.7465799999999997E-2</v>
      </c>
      <c r="AQ69" s="1">
        <f>ABS(IK_diagnostics_positions__2[[#This Row],[Column21]]-U68)</f>
        <v>8.1200000000003492E-3</v>
      </c>
      <c r="AU69" s="8">
        <f>IK_diagnostics_frames__3[[#This Row],[Column1]]+AU68</f>
        <v>276</v>
      </c>
      <c r="AV69">
        <f ca="1">AVERAGE(INDIRECT(ADDRESS($AU68+2, AV$1)):INDIRECT(ADDRESS($AU69+1, AV$1)))</f>
        <v>0.10670600000000001</v>
      </c>
      <c r="AW69">
        <f ca="1">AVERAGE(INDIRECT(ADDRESS($AU68+2, AW$1)):INDIRECT(ADDRESS($AU69+1, AW$1)))</f>
        <v>8.5754499266666676E-3</v>
      </c>
      <c r="AX69">
        <f ca="1">AVERAGE(INDIRECT(ADDRESS($AU68+2, AX$1)):INDIRECT(ADDRESS($AU69+1, AX$1)))</f>
        <v>7.5880000000000019E-3</v>
      </c>
      <c r="AY69">
        <f ca="1">AVERAGE(INDIRECT(ADDRESS($AU68+2, AY$1)):INDIRECT(ADDRESS($AU69+1, AY$1)))</f>
        <v>0.19325600000000001</v>
      </c>
      <c r="AZ69">
        <f ca="1">AVERAGE(INDIRECT(ADDRESS($AU68+2, AZ$1)):INDIRECT(ADDRESS($AU69+1, AZ$1)))</f>
        <v>4.8654173333333328E-2</v>
      </c>
      <c r="BA69">
        <f ca="1">AVERAGE(INDIRECT(ADDRESS($AU68+2, BA$1)):INDIRECT(ADDRESS($AU69+1, BA$1)))</f>
        <v>0.20564999999999997</v>
      </c>
      <c r="BB69">
        <f ca="1">AVERAGE(INDIRECT(ADDRESS($AU68+2, BB$1)):INDIRECT(ADDRESS($AU69+1, BB$1)))</f>
        <v>0.21894099999999997</v>
      </c>
      <c r="BC69">
        <f ca="1">AVERAGE(INDIRECT(ADDRESS($AU68+2, BC$1)):INDIRECT(ADDRESS($AU69+1, BC$1)))</f>
        <v>4.3988666666666711E-2</v>
      </c>
      <c r="BD69">
        <f ca="1">AVERAGE(INDIRECT(ADDRESS($AU68+2, BD$1)):INDIRECT(ADDRESS($AU69+1, BD$1)))</f>
        <v>0.15249666666666664</v>
      </c>
      <c r="BE69">
        <f ca="1">AVERAGE(INDIRECT(ADDRESS($AU68+2, BE$1)):INDIRECT(ADDRESS($AU69+1, BE$1)))</f>
        <v>0.26761220000000002</v>
      </c>
      <c r="BF69">
        <f ca="1">AVERAGE(INDIRECT(ADDRESS($AU68+2, BF$1)):INDIRECT(ADDRESS($AU69+1, BF$1)))</f>
        <v>3.1841333333333312E-2</v>
      </c>
      <c r="BG69">
        <f ca="1">AVERAGE(INDIRECT(ADDRESS($AU68+2, BG$1)):INDIRECT(ADDRESS($AU69+1, BG$1)))</f>
        <v>6.6956666666666623E-2</v>
      </c>
      <c r="BH69">
        <f ca="1">AVERAGE(INDIRECT(ADDRESS($AU68+2, BH$1)):INDIRECT(ADDRESS($AU69+1, BH$1)))</f>
        <v>0.16062366666666661</v>
      </c>
      <c r="BI69">
        <f ca="1">AVERAGE(INDIRECT(ADDRESS($AU68+2, BI$1)):INDIRECT(ADDRESS($AU69+1, BI$1)))</f>
        <v>0.25407000000000002</v>
      </c>
      <c r="BJ69">
        <f ca="1">AVERAGE(INDIRECT(ADDRESS($AU68+2, BJ$1)):INDIRECT(ADDRESS($AU69+1, BJ$1)))</f>
        <v>0.14526333333333344</v>
      </c>
      <c r="BK69">
        <f ca="1">AVERAGE(INDIRECT(ADDRESS($AU68+2, BK$1)):INDIRECT(ADDRESS($AU69+1, BK$1)))</f>
        <v>0.28712699999999997</v>
      </c>
      <c r="BL69">
        <f ca="1">AVERAGE(INDIRECT(ADDRESS($AU68+2, BL$1)):INDIRECT(ADDRESS($AU69+1, BL$1)))</f>
        <v>6.0763333333333391E-2</v>
      </c>
      <c r="BM69">
        <f ca="1">AVERAGE(INDIRECT(ADDRESS($AU68+2, BM$1)):INDIRECT(ADDRESS($AU69+1, BM$1)))</f>
        <v>9.2160000000000089E-2</v>
      </c>
      <c r="BN69">
        <f ca="1">AVERAGE(INDIRECT(ADDRESS($AU68+2, BN$1)):INDIRECT(ADDRESS($AU69+1, BN$1)))</f>
        <v>5.6808473333333331E-2</v>
      </c>
      <c r="BO69">
        <f ca="1">AVERAGE(INDIRECT(ADDRESS($AU68+2, BO$1)):INDIRECT(ADDRESS($AU69+1, BO$1)))</f>
        <v>0.62896762000000006</v>
      </c>
      <c r="BP69">
        <f ca="1">AVERAGE(INDIRECT(ADDRESS($AU68+2, BP$1)):INDIRECT(ADDRESS($AU69+1, BP$1)))</f>
        <v>0.21612333333333358</v>
      </c>
    </row>
    <row r="70" spans="1:68" x14ac:dyDescent="0.25">
      <c r="A70" s="1">
        <v>0.177534</v>
      </c>
      <c r="B70" s="1">
        <v>0.52289200000000002</v>
      </c>
      <c r="C70" s="1">
        <v>-0.83370599999999995</v>
      </c>
      <c r="D70" s="1">
        <v>-0.75065000000000004</v>
      </c>
      <c r="E70" s="1">
        <v>0.84906999999999999</v>
      </c>
      <c r="F70" s="1">
        <v>-1.0128200000000001</v>
      </c>
      <c r="G70" s="1">
        <v>-0.33293800000000001</v>
      </c>
      <c r="H70" s="1">
        <v>1.6244499999999999</v>
      </c>
      <c r="I70" s="1">
        <v>-1.48644</v>
      </c>
      <c r="J70" s="1">
        <v>3.4248799999999999E-3</v>
      </c>
      <c r="K70" s="1">
        <v>0.76254500000000003</v>
      </c>
      <c r="L70" s="1">
        <v>-1.8658999999999999</v>
      </c>
      <c r="M70" s="1">
        <v>0.74281600000000003</v>
      </c>
      <c r="N70" s="1">
        <v>1.00143</v>
      </c>
      <c r="O70" s="1">
        <v>-2.4953699999999999</v>
      </c>
      <c r="P70" s="1">
        <v>-0.73925200000000002</v>
      </c>
      <c r="Q70" s="1">
        <v>0.99902400000000002</v>
      </c>
      <c r="R70" s="1">
        <v>-2.4923999999999999</v>
      </c>
      <c r="S70" s="1">
        <v>1.7523199999999999E-3</v>
      </c>
      <c r="T70" s="1">
        <v>-3.80671E-3</v>
      </c>
      <c r="U70" s="1">
        <v>-2.5083099999999998</v>
      </c>
      <c r="V70" s="1" t="s">
        <v>23</v>
      </c>
      <c r="W70" s="1">
        <f>ABS(IK_diagnostics_positions__2[[#This Row],[Column1]]-A69)</f>
        <v>1.2409000000000003E-2</v>
      </c>
      <c r="X70" s="1">
        <f>ABS(IK_diagnostics_positions__2[[#This Row],[Column2]]-B69)</f>
        <v>2.9820000000000013E-2</v>
      </c>
      <c r="Y70" s="1">
        <f>ABS(IK_diagnostics_positions__2[[#This Row],[Column3]]-C69)</f>
        <v>1.529400000000003E-2</v>
      </c>
      <c r="Z70" s="1">
        <f>ABS(IK_diagnostics_positions__2[[#This Row],[Column4]]-D69)</f>
        <v>3.9410000000000833E-3</v>
      </c>
      <c r="AA70" s="1">
        <f>ABS(IK_diagnostics_positions__2[[#This Row],[Column5]]-E69)</f>
        <v>5.3080000000000016E-2</v>
      </c>
      <c r="AB70" s="1">
        <f>ABS(IK_diagnostics_positions__2[[#This Row],[Column6]]-F69)</f>
        <v>1.2029999999999985E-2</v>
      </c>
      <c r="AC70" s="1">
        <f>ABS(IK_diagnostics_positions__2[[#This Row],[Column7]]-G69)</f>
        <v>1.4979999999999993E-2</v>
      </c>
      <c r="AD70" s="1">
        <f>ABS(IK_diagnostics_positions__2[[#This Row],[Column8]]-H69)</f>
        <v>3.129000000000004E-2</v>
      </c>
      <c r="AE70" s="1">
        <f>ABS(IK_diagnostics_positions__2[[#This Row],[Column9]]-I69)</f>
        <v>8.2800000000000651E-3</v>
      </c>
      <c r="AF70" s="1">
        <f>ABS(IK_diagnostics_positions__2[[#This Row],[Column10]]-J69)</f>
        <v>4.9928000000000038E-4</v>
      </c>
      <c r="AG70" s="1">
        <f>ABS(IK_diagnostics_positions__2[[#This Row],[Column11]]-K69)</f>
        <v>2.4635999999999991E-2</v>
      </c>
      <c r="AH70" s="1">
        <f>ABS(IK_diagnostics_positions__2[[#This Row],[Column12]]-L69)</f>
        <v>7.2699999999998877E-3</v>
      </c>
      <c r="AI70" s="1">
        <f>ABS(IK_diagnostics_positions__2[[#This Row],[Column13]]-M69)</f>
        <v>6.4500000000000668E-3</v>
      </c>
      <c r="AJ70" s="1">
        <f>ABS(IK_diagnostics_positions__2[[#This Row],[Column14]]-N69)</f>
        <v>4.1999999999986493E-4</v>
      </c>
      <c r="AK70" s="1">
        <f>ABS(IK_diagnostics_positions__2[[#This Row],[Column15]]-O69)</f>
        <v>9.1499999999999915E-3</v>
      </c>
      <c r="AL70" s="1">
        <f>ABS(IK_diagnostics_positions__2[[#This Row],[Column16]]-P69)</f>
        <v>3.2419999999999671E-3</v>
      </c>
      <c r="AM70" s="1">
        <f>ABS(IK_diagnostics_positions__2[[#This Row],[Column17]]-Q69)</f>
        <v>2.1000000000004349E-4</v>
      </c>
      <c r="AN70" s="1">
        <f>ABS(IK_diagnostics_positions__2[[#This Row],[Column18]]-R69)</f>
        <v>1.3749999999999929E-2</v>
      </c>
      <c r="AO70" s="1">
        <f>ABS(IK_diagnostics_positions__2[[#This Row],[Column19]]-S69)</f>
        <v>1.7856249999999999E-3</v>
      </c>
      <c r="AP70" s="1">
        <f>ABS(IK_diagnostics_positions__2[[#This Row],[Column20]]-T69)</f>
        <v>9.1971900000000009E-3</v>
      </c>
      <c r="AQ70" s="1">
        <f>ABS(IK_diagnostics_positions__2[[#This Row],[Column21]]-U69)</f>
        <v>1.0709999999999997E-2</v>
      </c>
      <c r="AU70" s="7">
        <f>IK_diagnostics_frames__3[[#This Row],[Column1]]+AU69</f>
        <v>281</v>
      </c>
      <c r="AV70">
        <f ca="1">AVERAGE(INDIRECT(ADDRESS($AU69+2, AV$1)):INDIRECT(ADDRESS($AU70+1, AV$1)))</f>
        <v>8.633188E-2</v>
      </c>
      <c r="AW70">
        <f ca="1">AVERAGE(INDIRECT(ADDRESS($AU69+2, AW$1)):INDIRECT(ADDRESS($AU70+1, AW$1)))</f>
        <v>7.815699000000001E-2</v>
      </c>
      <c r="AX70">
        <f ca="1">AVERAGE(INDIRECT(ADDRESS($AU69+2, AX$1)):INDIRECT(ADDRESS($AU70+1, AX$1)))</f>
        <v>2.0318799999999991E-2</v>
      </c>
      <c r="AY70">
        <f ca="1">AVERAGE(INDIRECT(ADDRESS($AU69+2, AY$1)):INDIRECT(ADDRESS($AU70+1, AY$1)))</f>
        <v>6.5601200000000054E-2</v>
      </c>
      <c r="AZ70">
        <f ca="1">AVERAGE(INDIRECT(ADDRESS($AU69+2, AZ$1)):INDIRECT(ADDRESS($AU70+1, AZ$1)))</f>
        <v>0.14892017999999999</v>
      </c>
      <c r="BA70">
        <f ca="1">AVERAGE(INDIRECT(ADDRESS($AU69+2, BA$1)):INDIRECT(ADDRESS($AU70+1, BA$1)))</f>
        <v>5.5929999999999945E-2</v>
      </c>
      <c r="BB70">
        <f ca="1">AVERAGE(INDIRECT(ADDRESS($AU69+2, BB$1)):INDIRECT(ADDRESS($AU70+1, BB$1)))</f>
        <v>0.17133759999999998</v>
      </c>
      <c r="BC70">
        <f ca="1">AVERAGE(INDIRECT(ADDRESS($AU69+2, BC$1)):INDIRECT(ADDRESS($AU70+1, BC$1)))</f>
        <v>0.1069708</v>
      </c>
      <c r="BD70">
        <f ca="1">AVERAGE(INDIRECT(ADDRESS($AU69+2, BD$1)):INDIRECT(ADDRESS($AU70+1, BD$1)))</f>
        <v>0.11179400000000009</v>
      </c>
      <c r="BE70">
        <f ca="1">AVERAGE(INDIRECT(ADDRESS($AU69+2, BE$1)):INDIRECT(ADDRESS($AU70+1, BE$1)))</f>
        <v>7.6726486399999988E-2</v>
      </c>
      <c r="BF70">
        <f ca="1">AVERAGE(INDIRECT(ADDRESS($AU69+2, BF$1)):INDIRECT(ADDRESS($AU70+1, BF$1)))</f>
        <v>0.21275899999999998</v>
      </c>
      <c r="BG70">
        <f ca="1">AVERAGE(INDIRECT(ADDRESS($AU69+2, BG$1)):INDIRECT(ADDRESS($AU70+1, BG$1)))</f>
        <v>3.6726000000000036E-2</v>
      </c>
      <c r="BH70">
        <f ca="1">AVERAGE(INDIRECT(ADDRESS($AU69+2, BH$1)):INDIRECT(ADDRESS($AU70+1, BH$1)))</f>
        <v>3.5265400000000023E-2</v>
      </c>
      <c r="BI70">
        <f ca="1">AVERAGE(INDIRECT(ADDRESS($AU69+2, BI$1)):INDIRECT(ADDRESS($AU70+1, BI$1)))</f>
        <v>1.6459800000000024E-2</v>
      </c>
      <c r="BJ70">
        <f ca="1">AVERAGE(INDIRECT(ADDRESS($AU69+2, BJ$1)):INDIRECT(ADDRESS($AU70+1, BJ$1)))</f>
        <v>4.9739999999999895E-2</v>
      </c>
      <c r="BK70">
        <f ca="1">AVERAGE(INDIRECT(ADDRESS($AU69+2, BK$1)):INDIRECT(ADDRESS($AU70+1, BK$1)))</f>
        <v>6.763360000000003E-2</v>
      </c>
      <c r="BL70">
        <f ca="1">AVERAGE(INDIRECT(ADDRESS($AU69+2, BL$1)):INDIRECT(ADDRESS($AU70+1, BL$1)))</f>
        <v>0.12490699999999996</v>
      </c>
      <c r="BM70">
        <f ca="1">AVERAGE(INDIRECT(ADDRESS($AU69+2, BM$1)):INDIRECT(ADDRESS($AU70+1, BM$1)))</f>
        <v>6.9380000000000039E-2</v>
      </c>
      <c r="BN70">
        <f ca="1">AVERAGE(INDIRECT(ADDRESS($AU69+2, BN$1)):INDIRECT(ADDRESS($AU70+1, BN$1)))</f>
        <v>2.2418261199999998E-2</v>
      </c>
      <c r="BO70">
        <f ca="1">AVERAGE(INDIRECT(ADDRESS($AU69+2, BO$1)):INDIRECT(ADDRESS($AU70+1, BO$1)))</f>
        <v>4.07553264E-2</v>
      </c>
      <c r="BP70">
        <f ca="1">AVERAGE(INDIRECT(ADDRESS($AU69+2, BP$1)):INDIRECT(ADDRESS($AU70+1, BP$1)))</f>
        <v>0.12783999999999995</v>
      </c>
    </row>
    <row r="71" spans="1:68" x14ac:dyDescent="0.25">
      <c r="A71" s="1">
        <v>0.17293900000000001</v>
      </c>
      <c r="B71" s="1">
        <v>0.52464500000000003</v>
      </c>
      <c r="C71" s="1">
        <v>-0.83357099999999995</v>
      </c>
      <c r="D71" s="1">
        <v>-0.755409</v>
      </c>
      <c r="E71" s="1">
        <v>0.85192699999999999</v>
      </c>
      <c r="F71" s="1">
        <v>-1.0098</v>
      </c>
      <c r="G71" s="1">
        <v>-0.345055</v>
      </c>
      <c r="H71" s="1">
        <v>1.62998</v>
      </c>
      <c r="I71" s="1">
        <v>-1.4854400000000001</v>
      </c>
      <c r="J71" s="1">
        <v>3.5584000000000001E-4</v>
      </c>
      <c r="K71" s="1">
        <v>0.77466699999999999</v>
      </c>
      <c r="L71" s="1">
        <v>-1.87161</v>
      </c>
      <c r="M71" s="1">
        <v>0.74698200000000003</v>
      </c>
      <c r="N71" s="1">
        <v>1.0001100000000001</v>
      </c>
      <c r="O71" s="1">
        <v>-2.49749</v>
      </c>
      <c r="P71" s="1">
        <v>-0.74558999999999997</v>
      </c>
      <c r="Q71" s="1">
        <v>1.0002500000000001</v>
      </c>
      <c r="R71" s="1">
        <v>-2.4982500000000001</v>
      </c>
      <c r="S71" s="1">
        <v>3.5334199999999998E-4</v>
      </c>
      <c r="T71" s="1">
        <v>-9.0831500000000003E-4</v>
      </c>
      <c r="U71" s="1">
        <v>-2.5028600000000001</v>
      </c>
      <c r="V71" s="1" t="s">
        <v>23</v>
      </c>
      <c r="W71" s="1">
        <f>ABS(IK_diagnostics_positions__2[[#This Row],[Column1]]-A70)</f>
        <v>4.594999999999988E-3</v>
      </c>
      <c r="X71" s="1">
        <f>ABS(IK_diagnostics_positions__2[[#This Row],[Column2]]-B70)</f>
        <v>1.7530000000000046E-3</v>
      </c>
      <c r="Y71" s="1">
        <f>ABS(IK_diagnostics_positions__2[[#This Row],[Column3]]-C70)</f>
        <v>1.3499999999999623E-4</v>
      </c>
      <c r="Z71" s="1">
        <f>ABS(IK_diagnostics_positions__2[[#This Row],[Column4]]-D70)</f>
        <v>4.7589999999999577E-3</v>
      </c>
      <c r="AA71" s="1">
        <f>ABS(IK_diagnostics_positions__2[[#This Row],[Column5]]-E70)</f>
        <v>2.8569999999999984E-3</v>
      </c>
      <c r="AB71" s="1">
        <f>ABS(IK_diagnostics_positions__2[[#This Row],[Column6]]-F70)</f>
        <v>3.0200000000000227E-3</v>
      </c>
      <c r="AC71" s="1">
        <f>ABS(IK_diagnostics_positions__2[[#This Row],[Column7]]-G70)</f>
        <v>1.2116999999999989E-2</v>
      </c>
      <c r="AD71" s="1">
        <f>ABS(IK_diagnostics_positions__2[[#This Row],[Column8]]-H70)</f>
        <v>5.5300000000000349E-3</v>
      </c>
      <c r="AE71" s="1">
        <f>ABS(IK_diagnostics_positions__2[[#This Row],[Column9]]-I70)</f>
        <v>9.9999999999988987E-4</v>
      </c>
      <c r="AF71" s="1">
        <f>ABS(IK_diagnostics_positions__2[[#This Row],[Column10]]-J70)</f>
        <v>3.0690399999999999E-3</v>
      </c>
      <c r="AG71" s="1">
        <f>ABS(IK_diagnostics_positions__2[[#This Row],[Column11]]-K70)</f>
        <v>1.2121999999999966E-2</v>
      </c>
      <c r="AH71" s="1">
        <f>ABS(IK_diagnostics_positions__2[[#This Row],[Column12]]-L70)</f>
        <v>5.7100000000001039E-3</v>
      </c>
      <c r="AI71" s="1">
        <f>ABS(IK_diagnostics_positions__2[[#This Row],[Column13]]-M70)</f>
        <v>4.166000000000003E-3</v>
      </c>
      <c r="AJ71" s="1">
        <f>ABS(IK_diagnostics_positions__2[[#This Row],[Column14]]-N70)</f>
        <v>1.3199999999999878E-3</v>
      </c>
      <c r="AK71" s="1">
        <f>ABS(IK_diagnostics_positions__2[[#This Row],[Column15]]-O70)</f>
        <v>2.1200000000001218E-3</v>
      </c>
      <c r="AL71" s="1">
        <f>ABS(IK_diagnostics_positions__2[[#This Row],[Column16]]-P70)</f>
        <v>6.3379999999999548E-3</v>
      </c>
      <c r="AM71" s="1">
        <f>ABS(IK_diagnostics_positions__2[[#This Row],[Column17]]-Q70)</f>
        <v>1.2260000000000604E-3</v>
      </c>
      <c r="AN71" s="1">
        <f>ABS(IK_diagnostics_positions__2[[#This Row],[Column18]]-R70)</f>
        <v>5.8500000000001329E-3</v>
      </c>
      <c r="AO71" s="1">
        <f>ABS(IK_diagnostics_positions__2[[#This Row],[Column19]]-S70)</f>
        <v>1.3989779999999999E-3</v>
      </c>
      <c r="AP71" s="1">
        <f>ABS(IK_diagnostics_positions__2[[#This Row],[Column20]]-T70)</f>
        <v>2.8983949999999998E-3</v>
      </c>
      <c r="AQ71" s="1">
        <f>ABS(IK_diagnostics_positions__2[[#This Row],[Column21]]-U70)</f>
        <v>5.4499999999997328E-3</v>
      </c>
      <c r="AU71" s="8">
        <f>IK_diagnostics_frames__3[[#This Row],[Column1]]+AU70</f>
        <v>284</v>
      </c>
      <c r="AV71">
        <f ca="1">AVERAGE(INDIRECT(ADDRESS($AU70+2, AV$1)):INDIRECT(ADDRESS($AU71+1, AV$1)))</f>
        <v>5.6012800000000001E-2</v>
      </c>
      <c r="AW71">
        <f ca="1">AVERAGE(INDIRECT(ADDRESS($AU70+2, AW$1)):INDIRECT(ADDRESS($AU71+1, AW$1)))</f>
        <v>0.13245808333333334</v>
      </c>
      <c r="AX71">
        <f ca="1">AVERAGE(INDIRECT(ADDRESS($AU70+2, AX$1)):INDIRECT(ADDRESS($AU71+1, AX$1)))</f>
        <v>3.4098666666666611E-2</v>
      </c>
      <c r="AY71">
        <f ca="1">AVERAGE(INDIRECT(ADDRESS($AU70+2, AY$1)):INDIRECT(ADDRESS($AU71+1, AY$1)))</f>
        <v>3.1849999999999934E-2</v>
      </c>
      <c r="AZ71">
        <f ca="1">AVERAGE(INDIRECT(ADDRESS($AU70+2, AZ$1)):INDIRECT(ADDRESS($AU71+1, AZ$1)))</f>
        <v>0.26494733333333337</v>
      </c>
      <c r="BA71">
        <f ca="1">AVERAGE(INDIRECT(ADDRESS($AU70+2, BA$1)):INDIRECT(ADDRESS($AU71+1, BA$1)))</f>
        <v>4.5939333333333332E-2</v>
      </c>
      <c r="BB71">
        <f ca="1">AVERAGE(INDIRECT(ADDRESS($AU70+2, BB$1)):INDIRECT(ADDRESS($AU71+1, BB$1)))</f>
        <v>6.9654666666666684E-2</v>
      </c>
      <c r="BC71">
        <f ca="1">AVERAGE(INDIRECT(ADDRESS($AU70+2, BC$1)):INDIRECT(ADDRESS($AU71+1, BC$1)))</f>
        <v>0.19184366666666661</v>
      </c>
      <c r="BD71">
        <f ca="1">AVERAGE(INDIRECT(ADDRESS($AU70+2, BD$1)):INDIRECT(ADDRESS($AU71+1, BD$1)))</f>
        <v>0.28935000000000005</v>
      </c>
      <c r="BE71">
        <f ca="1">AVERAGE(INDIRECT(ADDRESS($AU70+2, BE$1)):INDIRECT(ADDRESS($AU71+1, BE$1)))</f>
        <v>2.1989413333333332E-2</v>
      </c>
      <c r="BF71">
        <f ca="1">AVERAGE(INDIRECT(ADDRESS($AU70+2, BF$1)):INDIRECT(ADDRESS($AU71+1, BF$1)))</f>
        <v>1.748866666666667E-2</v>
      </c>
      <c r="BG71">
        <f ca="1">AVERAGE(INDIRECT(ADDRESS($AU70+2, BG$1)):INDIRECT(ADDRESS($AU71+1, BG$1)))</f>
        <v>0.1517266666666667</v>
      </c>
      <c r="BH71">
        <f ca="1">AVERAGE(INDIRECT(ADDRESS($AU70+2, BH$1)):INDIRECT(ADDRESS($AU71+1, BH$1)))</f>
        <v>9.555899999999995E-2</v>
      </c>
      <c r="BI71">
        <f ca="1">AVERAGE(INDIRECT(ADDRESS($AU70+2, BI$1)):INDIRECT(ADDRESS($AU71+1, BI$1)))</f>
        <v>0.21987600000000004</v>
      </c>
      <c r="BJ71">
        <f ca="1">AVERAGE(INDIRECT(ADDRESS($AU70+2, BJ$1)):INDIRECT(ADDRESS($AU71+1, BJ$1)))</f>
        <v>3.4730000000000004E-2</v>
      </c>
      <c r="BK71">
        <f ca="1">AVERAGE(INDIRECT(ADDRESS($AU70+2, BK$1)):INDIRECT(ADDRESS($AU71+1, BK$1)))</f>
        <v>0.14794500000000002</v>
      </c>
      <c r="BL71">
        <f ca="1">AVERAGE(INDIRECT(ADDRESS($AU70+2, BL$1)):INDIRECT(ADDRESS($AU71+1, BL$1)))</f>
        <v>0.14756399999999995</v>
      </c>
      <c r="BM71">
        <f ca="1">AVERAGE(INDIRECT(ADDRESS($AU70+2, BM$1)):INDIRECT(ADDRESS($AU71+1, BM$1)))</f>
        <v>1.958666666666679E-2</v>
      </c>
      <c r="BN71">
        <f ca="1">AVERAGE(INDIRECT(ADDRESS($AU70+2, BN$1)):INDIRECT(ADDRESS($AU71+1, BN$1)))</f>
        <v>6.8421838666666665E-2</v>
      </c>
      <c r="BO71">
        <f ca="1">AVERAGE(INDIRECT(ADDRESS($AU70+2, BO$1)):INDIRECT(ADDRESS($AU71+1, BO$1)))</f>
        <v>0.36493195733333333</v>
      </c>
      <c r="BP71">
        <f ca="1">AVERAGE(INDIRECT(ADDRESS($AU70+2, BP$1)):INDIRECT(ADDRESS($AU71+1, BP$1)))</f>
        <v>8.2350000000000215E-2</v>
      </c>
    </row>
    <row r="72" spans="1:68" x14ac:dyDescent="0.25">
      <c r="A72" s="1">
        <v>2.1792300000000001E-2</v>
      </c>
      <c r="B72" s="1" t="s">
        <v>22</v>
      </c>
      <c r="C72" s="1">
        <v>-0.99976299999999996</v>
      </c>
      <c r="D72" s="1">
        <v>-0.94136799999999998</v>
      </c>
      <c r="E72" s="1">
        <v>1.6951899999999999E-2</v>
      </c>
      <c r="F72" s="1">
        <v>-1.26816</v>
      </c>
      <c r="G72" s="1">
        <v>-0.62501399999999996</v>
      </c>
      <c r="H72" s="1">
        <v>0.91909099999999999</v>
      </c>
      <c r="I72" s="1">
        <v>-0.97478799999999999</v>
      </c>
      <c r="J72" s="1">
        <v>-1.14427E-2</v>
      </c>
      <c r="K72" s="1">
        <v>0.55265500000000001</v>
      </c>
      <c r="L72" s="1">
        <v>-1.6742600000000001</v>
      </c>
      <c r="M72" s="1">
        <v>0.37970199999999998</v>
      </c>
      <c r="N72" s="1">
        <v>0.645536</v>
      </c>
      <c r="O72" s="1">
        <v>-2.58989</v>
      </c>
      <c r="P72" s="1">
        <v>-0.54448600000000003</v>
      </c>
      <c r="Q72" s="1">
        <v>0.96180900000000003</v>
      </c>
      <c r="R72" s="1">
        <v>-2.4148299999999998</v>
      </c>
      <c r="S72" s="1">
        <v>0.302257</v>
      </c>
      <c r="T72" s="1">
        <v>0.35538399999999998</v>
      </c>
      <c r="U72" s="1">
        <v>-2.6030600000000002</v>
      </c>
      <c r="V72" s="1" t="s">
        <v>23</v>
      </c>
      <c r="W72" s="1">
        <f>ABS(IK_diagnostics_positions__2[[#This Row],[Column1]]-A71)</f>
        <v>0.15114670000000002</v>
      </c>
      <c r="X72" s="1">
        <f>ABS(IK_diagnostics_positions__2[[#This Row],[Column2]]-B71)</f>
        <v>0.52464500000000003</v>
      </c>
      <c r="Y72" s="1">
        <f>ABS(IK_diagnostics_positions__2[[#This Row],[Column3]]-C71)</f>
        <v>0.16619200000000001</v>
      </c>
      <c r="Z72" s="1">
        <f>ABS(IK_diagnostics_positions__2[[#This Row],[Column4]]-D71)</f>
        <v>0.18595899999999999</v>
      </c>
      <c r="AA72" s="1">
        <f>ABS(IK_diagnostics_positions__2[[#This Row],[Column5]]-E71)</f>
        <v>0.83497509999999997</v>
      </c>
      <c r="AB72" s="1">
        <f>ABS(IK_diagnostics_positions__2[[#This Row],[Column6]]-F71)</f>
        <v>0.25835999999999992</v>
      </c>
      <c r="AC72" s="1">
        <f>ABS(IK_diagnostics_positions__2[[#This Row],[Column7]]-G71)</f>
        <v>0.27995899999999996</v>
      </c>
      <c r="AD72" s="1">
        <f>ABS(IK_diagnostics_positions__2[[#This Row],[Column8]]-H71)</f>
        <v>0.71088899999999999</v>
      </c>
      <c r="AE72" s="1">
        <f>ABS(IK_diagnostics_positions__2[[#This Row],[Column9]]-I71)</f>
        <v>0.51065200000000011</v>
      </c>
      <c r="AF72" s="1">
        <f>ABS(IK_diagnostics_positions__2[[#This Row],[Column10]]-J71)</f>
        <v>1.179854E-2</v>
      </c>
      <c r="AG72" s="1">
        <f>ABS(IK_diagnostics_positions__2[[#This Row],[Column11]]-K71)</f>
        <v>0.22201199999999999</v>
      </c>
      <c r="AH72" s="1">
        <f>ABS(IK_diagnostics_positions__2[[#This Row],[Column12]]-L71)</f>
        <v>0.19734999999999991</v>
      </c>
      <c r="AI72" s="1">
        <f>ABS(IK_diagnostics_positions__2[[#This Row],[Column13]]-M71)</f>
        <v>0.36728000000000005</v>
      </c>
      <c r="AJ72" s="1">
        <f>ABS(IK_diagnostics_positions__2[[#This Row],[Column14]]-N71)</f>
        <v>0.35457400000000006</v>
      </c>
      <c r="AK72" s="1">
        <f>ABS(IK_diagnostics_positions__2[[#This Row],[Column15]]-O71)</f>
        <v>9.2400000000000038E-2</v>
      </c>
      <c r="AL72" s="1">
        <f>ABS(IK_diagnostics_positions__2[[#This Row],[Column16]]-P71)</f>
        <v>0.20110399999999995</v>
      </c>
      <c r="AM72" s="1">
        <f>ABS(IK_diagnostics_positions__2[[#This Row],[Column17]]-Q71)</f>
        <v>3.8441000000000058E-2</v>
      </c>
      <c r="AN72" s="1">
        <f>ABS(IK_diagnostics_positions__2[[#This Row],[Column18]]-R71)</f>
        <v>8.3420000000000272E-2</v>
      </c>
      <c r="AO72" s="1">
        <f>ABS(IK_diagnostics_positions__2[[#This Row],[Column19]]-S71)</f>
        <v>0.30190365800000002</v>
      </c>
      <c r="AP72" s="1">
        <f>ABS(IK_diagnostics_positions__2[[#This Row],[Column20]]-T71)</f>
        <v>0.35629231499999997</v>
      </c>
      <c r="AQ72" s="1">
        <f>ABS(IK_diagnostics_positions__2[[#This Row],[Column21]]-U71)</f>
        <v>0.10020000000000007</v>
      </c>
      <c r="AU72" s="7">
        <f>IK_diagnostics_frames__3[[#This Row],[Column1]]+AU71</f>
        <v>289</v>
      </c>
      <c r="AV72">
        <f ca="1">AVERAGE(INDIRECT(ADDRESS($AU71+2, AV$1)):INDIRECT(ADDRESS($AU72+1, AV$1)))</f>
        <v>7.3868920000000005E-2</v>
      </c>
      <c r="AW72">
        <f ca="1">AVERAGE(INDIRECT(ADDRESS($AU71+2, AW$1)):INDIRECT(ADDRESS($AU72+1, AW$1)))</f>
        <v>7.8533450000000005E-2</v>
      </c>
      <c r="AX72">
        <f ca="1">AVERAGE(INDIRECT(ADDRESS($AU71+2, AX$1)):INDIRECT(ADDRESS($AU72+1, AX$1)))</f>
        <v>1.9002000000000008E-2</v>
      </c>
      <c r="AY72">
        <f ca="1">AVERAGE(INDIRECT(ADDRESS($AU71+2, AY$1)):INDIRECT(ADDRESS($AU72+1, AY$1)))</f>
        <v>8.8703799999999972E-2</v>
      </c>
      <c r="AZ72">
        <f ca="1">AVERAGE(INDIRECT(ADDRESS($AU71+2, AZ$1)):INDIRECT(ADDRESS($AU72+1, AZ$1)))</f>
        <v>0.19580196</v>
      </c>
      <c r="BA72">
        <f ca="1">AVERAGE(INDIRECT(ADDRESS($AU71+2, BA$1)):INDIRECT(ADDRESS($AU72+1, BA$1)))</f>
        <v>8.5936000000000012E-2</v>
      </c>
      <c r="BB72">
        <f ca="1">AVERAGE(INDIRECT(ADDRESS($AU71+2, BB$1)):INDIRECT(ADDRESS($AU72+1, BB$1)))</f>
        <v>0.150288</v>
      </c>
      <c r="BC72">
        <f ca="1">AVERAGE(INDIRECT(ADDRESS($AU71+2, BC$1)):INDIRECT(ADDRESS($AU72+1, BC$1)))</f>
        <v>0.16082260000000001</v>
      </c>
      <c r="BD72">
        <f ca="1">AVERAGE(INDIRECT(ADDRESS($AU71+2, BD$1)):INDIRECT(ADDRESS($AU72+1, BD$1)))</f>
        <v>0.14669000000000004</v>
      </c>
      <c r="BE72">
        <f ca="1">AVERAGE(INDIRECT(ADDRESS($AU71+2, BE$1)):INDIRECT(ADDRESS($AU72+1, BE$1)))</f>
        <v>9.00852548E-2</v>
      </c>
      <c r="BF72">
        <f ca="1">AVERAGE(INDIRECT(ADDRESS($AU71+2, BF$1)):INDIRECT(ADDRESS($AU72+1, BF$1)))</f>
        <v>0.14934039999999998</v>
      </c>
      <c r="BG72">
        <f ca="1">AVERAGE(INDIRECT(ADDRESS($AU71+2, BG$1)):INDIRECT(ADDRESS($AU72+1, BG$1)))</f>
        <v>6.3090000000000007E-2</v>
      </c>
      <c r="BH72">
        <f ca="1">AVERAGE(INDIRECT(ADDRESS($AU71+2, BH$1)):INDIRECT(ADDRESS($AU72+1, BH$1)))</f>
        <v>0.11899460000000002</v>
      </c>
      <c r="BI72">
        <f ca="1">AVERAGE(INDIRECT(ADDRESS($AU71+2, BI$1)):INDIRECT(ADDRESS($AU72+1, BI$1)))</f>
        <v>6.1889599999999989E-2</v>
      </c>
      <c r="BJ72">
        <f ca="1">AVERAGE(INDIRECT(ADDRESS($AU71+2, BJ$1)):INDIRECT(ADDRESS($AU72+1, BJ$1)))</f>
        <v>6.9655999999999982E-2</v>
      </c>
      <c r="BK72">
        <f ca="1">AVERAGE(INDIRECT(ADDRESS($AU71+2, BK$1)):INDIRECT(ADDRESS($AU72+1, BK$1)))</f>
        <v>9.8499799999999998E-2</v>
      </c>
      <c r="BL72">
        <f ca="1">AVERAGE(INDIRECT(ADDRESS($AU71+2, BL$1)):INDIRECT(ADDRESS($AU72+1, BL$1)))</f>
        <v>8.7462999999999999E-2</v>
      </c>
      <c r="BM72">
        <f ca="1">AVERAGE(INDIRECT(ADDRESS($AU71+2, BM$1)):INDIRECT(ADDRESS($AU72+1, BM$1)))</f>
        <v>7.96759999999999E-2</v>
      </c>
      <c r="BN72">
        <f ca="1">AVERAGE(INDIRECT(ADDRESS($AU71+2, BN$1)):INDIRECT(ADDRESS($AU72+1, BN$1)))</f>
        <v>5.4697532800000004E-2</v>
      </c>
      <c r="BO72">
        <f ca="1">AVERAGE(INDIRECT(ADDRESS($AU71+2, BO$1)):INDIRECT(ADDRESS($AU72+1, BO$1)))</f>
        <v>8.233712E-2</v>
      </c>
      <c r="BP72">
        <f ca="1">AVERAGE(INDIRECT(ADDRESS($AU71+2, BP$1)):INDIRECT(ADDRESS($AU72+1, BP$1)))</f>
        <v>4.6713999999999964E-2</v>
      </c>
    </row>
    <row r="73" spans="1:68" x14ac:dyDescent="0.25">
      <c r="A73" s="1">
        <v>-1.4993100000000001E-2</v>
      </c>
      <c r="B73" s="1" t="s">
        <v>22</v>
      </c>
      <c r="C73" s="1">
        <v>-0.999888</v>
      </c>
      <c r="D73" s="1">
        <v>-0.99397999999999997</v>
      </c>
      <c r="E73" s="1">
        <v>8.4732799999999997E-2</v>
      </c>
      <c r="F73" s="1">
        <v>-1.18537</v>
      </c>
      <c r="G73" s="1">
        <v>-0.60049300000000005</v>
      </c>
      <c r="H73" s="1">
        <v>1.00176</v>
      </c>
      <c r="I73" s="1">
        <v>-1.12033</v>
      </c>
      <c r="J73" s="1">
        <v>-1.81266E-2</v>
      </c>
      <c r="K73" s="1">
        <v>0.69331699999999996</v>
      </c>
      <c r="L73" s="1">
        <v>-1.8724700000000001</v>
      </c>
      <c r="M73" s="1">
        <v>0.72791300000000003</v>
      </c>
      <c r="N73" s="1">
        <v>0.99841000000000002</v>
      </c>
      <c r="O73" s="1">
        <v>-2.4643700000000002</v>
      </c>
      <c r="P73" s="1">
        <v>-0.71151799999999998</v>
      </c>
      <c r="Q73" s="1">
        <v>1.0432300000000001</v>
      </c>
      <c r="R73" s="1">
        <v>-2.5023599999999999</v>
      </c>
      <c r="S73" s="1">
        <v>-1.53652E-3</v>
      </c>
      <c r="T73" s="1">
        <v>-4.17721E-2</v>
      </c>
      <c r="U73" s="1">
        <v>-2.55023</v>
      </c>
      <c r="V73" s="1" t="s">
        <v>23</v>
      </c>
      <c r="W73" s="1">
        <f>ABS(IK_diagnostics_positions__2[[#This Row],[Column1]]-A72)</f>
        <v>3.6785400000000003E-2</v>
      </c>
      <c r="X73" s="1">
        <f>ABS(IK_diagnostics_positions__2[[#This Row],[Column2]]-B72)</f>
        <v>0</v>
      </c>
      <c r="Y73" s="1">
        <f>ABS(IK_diagnostics_positions__2[[#This Row],[Column3]]-C72)</f>
        <v>1.2500000000004174E-4</v>
      </c>
      <c r="Z73" s="1">
        <f>ABS(IK_diagnostics_positions__2[[#This Row],[Column4]]-D72)</f>
        <v>5.2611999999999992E-2</v>
      </c>
      <c r="AA73" s="1">
        <f>ABS(IK_diagnostics_positions__2[[#This Row],[Column5]]-E72)</f>
        <v>6.7780900000000005E-2</v>
      </c>
      <c r="AB73" s="1">
        <f>ABS(IK_diagnostics_positions__2[[#This Row],[Column6]]-F72)</f>
        <v>8.2789999999999919E-2</v>
      </c>
      <c r="AC73" s="1">
        <f>ABS(IK_diagnostics_positions__2[[#This Row],[Column7]]-G72)</f>
        <v>2.4520999999999904E-2</v>
      </c>
      <c r="AD73" s="1">
        <f>ABS(IK_diagnostics_positions__2[[#This Row],[Column8]]-H72)</f>
        <v>8.2668999999999992E-2</v>
      </c>
      <c r="AE73" s="1">
        <f>ABS(IK_diagnostics_positions__2[[#This Row],[Column9]]-I72)</f>
        <v>0.14554200000000006</v>
      </c>
      <c r="AF73" s="1">
        <f>ABS(IK_diagnostics_positions__2[[#This Row],[Column10]]-J72)</f>
        <v>6.6838999999999996E-3</v>
      </c>
      <c r="AG73" s="1">
        <f>ABS(IK_diagnostics_positions__2[[#This Row],[Column11]]-K72)</f>
        <v>0.14066199999999995</v>
      </c>
      <c r="AH73" s="1">
        <f>ABS(IK_diagnostics_positions__2[[#This Row],[Column12]]-L72)</f>
        <v>0.19821</v>
      </c>
      <c r="AI73" s="1">
        <f>ABS(IK_diagnostics_positions__2[[#This Row],[Column13]]-M72)</f>
        <v>0.34821100000000005</v>
      </c>
      <c r="AJ73" s="1">
        <f>ABS(IK_diagnostics_positions__2[[#This Row],[Column14]]-N72)</f>
        <v>0.35287400000000002</v>
      </c>
      <c r="AK73" s="1">
        <f>ABS(IK_diagnostics_positions__2[[#This Row],[Column15]]-O72)</f>
        <v>0.12551999999999985</v>
      </c>
      <c r="AL73" s="1">
        <f>ABS(IK_diagnostics_positions__2[[#This Row],[Column16]]-P72)</f>
        <v>0.16703199999999996</v>
      </c>
      <c r="AM73" s="1">
        <f>ABS(IK_diagnostics_positions__2[[#This Row],[Column17]]-Q72)</f>
        <v>8.1421000000000077E-2</v>
      </c>
      <c r="AN73" s="1">
        <f>ABS(IK_diagnostics_positions__2[[#This Row],[Column18]]-R72)</f>
        <v>8.7530000000000108E-2</v>
      </c>
      <c r="AO73" s="1">
        <f>ABS(IK_diagnostics_positions__2[[#This Row],[Column19]]-S72)</f>
        <v>0.30379351999999998</v>
      </c>
      <c r="AP73" s="1">
        <f>ABS(IK_diagnostics_positions__2[[#This Row],[Column20]]-T72)</f>
        <v>0.39715609999999996</v>
      </c>
      <c r="AQ73" s="1">
        <f>ABS(IK_diagnostics_positions__2[[#This Row],[Column21]]-U72)</f>
        <v>5.2830000000000155E-2</v>
      </c>
      <c r="AU73" s="8">
        <f>IK_diagnostics_frames__3[[#This Row],[Column1]]+AU72</f>
        <v>292</v>
      </c>
      <c r="AV73">
        <f ca="1">AVERAGE(INDIRECT(ADDRESS($AU72+2, AV$1)):INDIRECT(ADDRESS($AU73+1, AV$1)))</f>
        <v>2.4056499999999998E-2</v>
      </c>
      <c r="AW73">
        <f ca="1">AVERAGE(INDIRECT(ADDRESS($AU72+2, AW$1)):INDIRECT(ADDRESS($AU73+1, AW$1)))</f>
        <v>0.19320027999999997</v>
      </c>
      <c r="AX73">
        <f ca="1">AVERAGE(INDIRECT(ADDRESS($AU72+2, AX$1)):INDIRECT(ADDRESS($AU73+1, AX$1)))</f>
        <v>3.5846666666666693E-2</v>
      </c>
      <c r="AY73">
        <f ca="1">AVERAGE(INDIRECT(ADDRESS($AU72+2, AY$1)):INDIRECT(ADDRESS($AU73+1, AY$1)))</f>
        <v>6.6872000000000001E-2</v>
      </c>
      <c r="AZ73">
        <f ca="1">AVERAGE(INDIRECT(ADDRESS($AU72+2, AZ$1)):INDIRECT(ADDRESS($AU73+1, AZ$1)))</f>
        <v>0.47007106666666659</v>
      </c>
      <c r="BA73">
        <f ca="1">AVERAGE(INDIRECT(ADDRESS($AU72+2, BA$1)):INDIRECT(ADDRESS($AU73+1, BA$1)))</f>
        <v>0.13471566666666668</v>
      </c>
      <c r="BB73">
        <f ca="1">AVERAGE(INDIRECT(ADDRESS($AU72+2, BB$1)):INDIRECT(ADDRESS($AU73+1, BB$1)))</f>
        <v>1.55296666666667E-2</v>
      </c>
      <c r="BC73">
        <f ca="1">AVERAGE(INDIRECT(ADDRESS($AU72+2, BC$1)):INDIRECT(ADDRESS($AU73+1, BC$1)))</f>
        <v>0.43037933333333328</v>
      </c>
      <c r="BD73">
        <f ca="1">AVERAGE(INDIRECT(ADDRESS($AU72+2, BD$1)):INDIRECT(ADDRESS($AU73+1, BD$1)))</f>
        <v>0.31968133333333332</v>
      </c>
      <c r="BE73">
        <f ca="1">AVERAGE(INDIRECT(ADDRESS($AU72+2, BE$1)):INDIRECT(ADDRESS($AU73+1, BE$1)))</f>
        <v>4.2393318666666673E-2</v>
      </c>
      <c r="BF73">
        <f ca="1">AVERAGE(INDIRECT(ADDRESS($AU72+2, BF$1)):INDIRECT(ADDRESS($AU73+1, BF$1)))</f>
        <v>0.25692466666666669</v>
      </c>
      <c r="BG73">
        <f ca="1">AVERAGE(INDIRECT(ADDRESS($AU72+2, BG$1)):INDIRECT(ADDRESS($AU73+1, BG$1)))</f>
        <v>0.13568666666666665</v>
      </c>
      <c r="BH73">
        <f ca="1">AVERAGE(INDIRECT(ADDRESS($AU72+2, BH$1)):INDIRECT(ADDRESS($AU73+1, BH$1)))</f>
        <v>0.10253766666666668</v>
      </c>
      <c r="BI73">
        <f ca="1">AVERAGE(INDIRECT(ADDRESS($AU72+2, BI$1)):INDIRECT(ADDRESS($AU73+1, BI$1)))</f>
        <v>9.0641999999999889E-2</v>
      </c>
      <c r="BJ73">
        <f ca="1">AVERAGE(INDIRECT(ADDRESS($AU72+2, BJ$1)):INDIRECT(ADDRESS($AU73+1, BJ$1)))</f>
        <v>9.3149999999999913E-2</v>
      </c>
      <c r="BK73">
        <f ca="1">AVERAGE(INDIRECT(ADDRESS($AU72+2, BK$1)):INDIRECT(ADDRESS($AU73+1, BK$1)))</f>
        <v>7.7465666666666613E-2</v>
      </c>
      <c r="BL73">
        <f ca="1">AVERAGE(INDIRECT(ADDRESS($AU72+2, BL$1)):INDIRECT(ADDRESS($AU73+1, BL$1)))</f>
        <v>0.19927900000000001</v>
      </c>
      <c r="BM73">
        <f ca="1">AVERAGE(INDIRECT(ADDRESS($AU72+2, BM$1)):INDIRECT(ADDRESS($AU73+1, BM$1)))</f>
        <v>0.12310333333333334</v>
      </c>
      <c r="BN73">
        <f ca="1">AVERAGE(INDIRECT(ADDRESS($AU72+2, BN$1)):INDIRECT(ADDRESS($AU73+1, BN$1)))</f>
        <v>6.1004601333333332E-2</v>
      </c>
      <c r="BO73">
        <f ca="1">AVERAGE(INDIRECT(ADDRESS($AU72+2, BO$1)):INDIRECT(ADDRESS($AU73+1, BO$1)))</f>
        <v>0.13661513333333333</v>
      </c>
      <c r="BP73">
        <f ca="1">AVERAGE(INDIRECT(ADDRESS($AU72+2, BP$1)):INDIRECT(ADDRESS($AU73+1, BP$1)))</f>
        <v>9.3789999999999971E-2</v>
      </c>
    </row>
    <row r="74" spans="1:68" x14ac:dyDescent="0.25">
      <c r="A74" s="1">
        <v>2.6170700000000002E-2</v>
      </c>
      <c r="B74" s="1" t="s">
        <v>22</v>
      </c>
      <c r="C74" s="1">
        <v>-0.99965800000000005</v>
      </c>
      <c r="D74" s="1">
        <v>-0.95729600000000004</v>
      </c>
      <c r="E74" s="1">
        <v>2.1439E-2</v>
      </c>
      <c r="F74" s="1">
        <v>-1.17947</v>
      </c>
      <c r="G74" s="1">
        <v>-0.65551599999999999</v>
      </c>
      <c r="H74" s="1">
        <v>0.97395299999999996</v>
      </c>
      <c r="I74" s="1">
        <v>-1.1389</v>
      </c>
      <c r="J74" s="1">
        <v>-1.26342E-2</v>
      </c>
      <c r="K74" s="1">
        <v>0.75293299999999996</v>
      </c>
      <c r="L74" s="1">
        <v>-1.87229</v>
      </c>
      <c r="M74" s="1">
        <v>0.73539399999999999</v>
      </c>
      <c r="N74" s="1">
        <v>0.99410900000000002</v>
      </c>
      <c r="O74" s="1">
        <v>-2.49058</v>
      </c>
      <c r="P74" s="1">
        <v>-0.74530300000000005</v>
      </c>
      <c r="Q74" s="1">
        <v>1.0155000000000001</v>
      </c>
      <c r="R74" s="1">
        <v>-2.5001899999999999</v>
      </c>
      <c r="S74" s="1">
        <v>5.2279500000000003E-3</v>
      </c>
      <c r="T74" s="1">
        <v>-1.5921500000000002E-2</v>
      </c>
      <c r="U74" s="1">
        <v>-2.51146</v>
      </c>
      <c r="V74" s="1" t="s">
        <v>23</v>
      </c>
      <c r="W74" s="1">
        <f>ABS(IK_diagnostics_positions__2[[#This Row],[Column1]]-A73)</f>
        <v>4.11638E-2</v>
      </c>
      <c r="X74" s="1">
        <f>ABS(IK_diagnostics_positions__2[[#This Row],[Column2]]-B73)</f>
        <v>0</v>
      </c>
      <c r="Y74" s="1">
        <f>ABS(IK_diagnostics_positions__2[[#This Row],[Column3]]-C73)</f>
        <v>2.2999999999995246E-4</v>
      </c>
      <c r="Z74" s="1">
        <f>ABS(IK_diagnostics_positions__2[[#This Row],[Column4]]-D73)</f>
        <v>3.6683999999999939E-2</v>
      </c>
      <c r="AA74" s="1">
        <f>ABS(IK_diagnostics_positions__2[[#This Row],[Column5]]-E73)</f>
        <v>6.3293799999999997E-2</v>
      </c>
      <c r="AB74" s="1">
        <f>ABS(IK_diagnostics_positions__2[[#This Row],[Column6]]-F73)</f>
        <v>5.9000000000000163E-3</v>
      </c>
      <c r="AC74" s="1">
        <f>ABS(IK_diagnostics_positions__2[[#This Row],[Column7]]-G73)</f>
        <v>5.5022999999999933E-2</v>
      </c>
      <c r="AD74" s="1">
        <f>ABS(IK_diagnostics_positions__2[[#This Row],[Column8]]-H73)</f>
        <v>2.7807000000000026E-2</v>
      </c>
      <c r="AE74" s="1">
        <f>ABS(IK_diagnostics_positions__2[[#This Row],[Column9]]-I73)</f>
        <v>1.8569999999999975E-2</v>
      </c>
      <c r="AF74" s="1">
        <f>ABS(IK_diagnostics_positions__2[[#This Row],[Column10]]-J73)</f>
        <v>5.4923999999999997E-3</v>
      </c>
      <c r="AG74" s="1">
        <f>ABS(IK_diagnostics_positions__2[[#This Row],[Column11]]-K73)</f>
        <v>5.9616000000000002E-2</v>
      </c>
      <c r="AH74" s="1">
        <f>ABS(IK_diagnostics_positions__2[[#This Row],[Column12]]-L73)</f>
        <v>1.8000000000006899E-4</v>
      </c>
      <c r="AI74" s="1">
        <f>ABS(IK_diagnostics_positions__2[[#This Row],[Column13]]-M73)</f>
        <v>7.4809999999999599E-3</v>
      </c>
      <c r="AJ74" s="1">
        <f>ABS(IK_diagnostics_positions__2[[#This Row],[Column14]]-N73)</f>
        <v>4.3009999999999993E-3</v>
      </c>
      <c r="AK74" s="1">
        <f>ABS(IK_diagnostics_positions__2[[#This Row],[Column15]]-O73)</f>
        <v>2.6209999999999845E-2</v>
      </c>
      <c r="AL74" s="1">
        <f>ABS(IK_diagnostics_positions__2[[#This Row],[Column16]]-P73)</f>
        <v>3.3785000000000065E-2</v>
      </c>
      <c r="AM74" s="1">
        <f>ABS(IK_diagnostics_positions__2[[#This Row],[Column17]]-Q73)</f>
        <v>2.7730000000000032E-2</v>
      </c>
      <c r="AN74" s="1">
        <f>ABS(IK_diagnostics_positions__2[[#This Row],[Column18]]-R73)</f>
        <v>2.1700000000000053E-3</v>
      </c>
      <c r="AO74" s="1">
        <f>ABS(IK_diagnostics_positions__2[[#This Row],[Column19]]-S73)</f>
        <v>6.7644699999999999E-3</v>
      </c>
      <c r="AP74" s="1">
        <f>ABS(IK_diagnostics_positions__2[[#This Row],[Column20]]-T73)</f>
        <v>2.5850599999999998E-2</v>
      </c>
      <c r="AQ74" s="1">
        <f>ABS(IK_diagnostics_positions__2[[#This Row],[Column21]]-U73)</f>
        <v>3.8769999999999971E-2</v>
      </c>
      <c r="AU74" s="7">
        <f>IK_diagnostics_frames__3[[#This Row],[Column1]]+AU73</f>
        <v>298</v>
      </c>
      <c r="AV74">
        <f ca="1">AVERAGE(INDIRECT(ADDRESS($AU73+2, AV$1)):INDIRECT(ADDRESS($AU74+1, AV$1)))</f>
        <v>2.8616950000000002E-2</v>
      </c>
      <c r="AW74">
        <f ca="1">AVERAGE(INDIRECT(ADDRESS($AU73+2, AW$1)):INDIRECT(ADDRESS($AU74+1, AW$1)))</f>
        <v>9.8153166666666666E-2</v>
      </c>
      <c r="AX74">
        <f ca="1">AVERAGE(INDIRECT(ADDRESS($AU73+2, AX$1)):INDIRECT(ADDRESS($AU74+1, AX$1)))</f>
        <v>1.4262833333333317E-2</v>
      </c>
      <c r="AY74">
        <f ca="1">AVERAGE(INDIRECT(ADDRESS($AU73+2, AY$1)):INDIRECT(ADDRESS($AU74+1, AY$1)))</f>
        <v>4.0169333333333335E-2</v>
      </c>
      <c r="AZ74">
        <f ca="1">AVERAGE(INDIRECT(ADDRESS($AU73+2, AZ$1)):INDIRECT(ADDRESS($AU74+1, AZ$1)))</f>
        <v>0.20235483333333329</v>
      </c>
      <c r="BA74">
        <f ca="1">AVERAGE(INDIRECT(ADDRESS($AU73+2, BA$1)):INDIRECT(ADDRESS($AU74+1, BA$1)))</f>
        <v>0.10160833333333334</v>
      </c>
      <c r="BB74">
        <f ca="1">AVERAGE(INDIRECT(ADDRESS($AU73+2, BB$1)):INDIRECT(ADDRESS($AU74+1, BB$1)))</f>
        <v>9.6836499999999992E-2</v>
      </c>
      <c r="BC74">
        <f ca="1">AVERAGE(INDIRECT(ADDRESS($AU73+2, BC$1)):INDIRECT(ADDRESS($AU74+1, BC$1)))</f>
        <v>0.12065166666666664</v>
      </c>
      <c r="BD74">
        <f ca="1">AVERAGE(INDIRECT(ADDRESS($AU73+2, BD$1)):INDIRECT(ADDRESS($AU74+1, BD$1)))</f>
        <v>8.1806666666666625E-2</v>
      </c>
      <c r="BE74">
        <f ca="1">AVERAGE(INDIRECT(ADDRESS($AU73+2, BE$1)):INDIRECT(ADDRESS($AU74+1, BE$1)))</f>
        <v>4.0609908999999993E-2</v>
      </c>
      <c r="BF74">
        <f ca="1">AVERAGE(INDIRECT(ADDRESS($AU73+2, BF$1)):INDIRECT(ADDRESS($AU74+1, BF$1)))</f>
        <v>0.10188483333333331</v>
      </c>
      <c r="BG74">
        <f ca="1">AVERAGE(INDIRECT(ADDRESS($AU73+2, BG$1)):INDIRECT(ADDRESS($AU74+1, BG$1)))</f>
        <v>9.7136666666666718E-2</v>
      </c>
      <c r="BH74">
        <f ca="1">AVERAGE(INDIRECT(ADDRESS($AU73+2, BH$1)):INDIRECT(ADDRESS($AU74+1, BH$1)))</f>
        <v>0.14722716666666666</v>
      </c>
      <c r="BI74">
        <f ca="1">AVERAGE(INDIRECT(ADDRESS($AU73+2, BI$1)):INDIRECT(ADDRESS($AU74+1, BI$1)))</f>
        <v>1.7931666666666606E-2</v>
      </c>
      <c r="BJ74">
        <f ca="1">AVERAGE(INDIRECT(ADDRESS($AU73+2, BJ$1)):INDIRECT(ADDRESS($AU74+1, BJ$1)))</f>
        <v>4.1203333333333259E-2</v>
      </c>
      <c r="BK74">
        <f ca="1">AVERAGE(INDIRECT(ADDRESS($AU73+2, BK$1)):INDIRECT(ADDRESS($AU74+1, BK$1)))</f>
        <v>0.10437550000000002</v>
      </c>
      <c r="BL74">
        <f ca="1">AVERAGE(INDIRECT(ADDRESS($AU73+2, BL$1)):INDIRECT(ADDRESS($AU74+1, BL$1)))</f>
        <v>5.0826666666666687E-2</v>
      </c>
      <c r="BM74">
        <f ca="1">AVERAGE(INDIRECT(ADDRESS($AU73+2, BM$1)):INDIRECT(ADDRESS($AU74+1, BM$1)))</f>
        <v>5.5835000000000079E-2</v>
      </c>
      <c r="BN74">
        <f ca="1">AVERAGE(INDIRECT(ADDRESS($AU73+2, BN$1)):INDIRECT(ADDRESS($AU74+1, BN$1)))</f>
        <v>8.7105960000000024E-2</v>
      </c>
      <c r="BO74">
        <f ca="1">AVERAGE(INDIRECT(ADDRESS($AU73+2, BO$1)):INDIRECT(ADDRESS($AU74+1, BO$1)))</f>
        <v>8.7773551666666672E-2</v>
      </c>
      <c r="BP74">
        <f ca="1">AVERAGE(INDIRECT(ADDRESS($AU73+2, BP$1)):INDIRECT(ADDRESS($AU74+1, BP$1)))</f>
        <v>1.74866666666668E-2</v>
      </c>
    </row>
    <row r="75" spans="1:68" x14ac:dyDescent="0.25">
      <c r="A75" s="1">
        <v>3.8753099999999999E-2</v>
      </c>
      <c r="B75" s="1" t="s">
        <v>22</v>
      </c>
      <c r="C75" s="1">
        <v>-0.99924900000000005</v>
      </c>
      <c r="D75" s="1">
        <v>-0.94679100000000005</v>
      </c>
      <c r="E75" s="1">
        <v>2.2016000000000001E-2</v>
      </c>
      <c r="F75" s="1">
        <v>-1.16723</v>
      </c>
      <c r="G75" s="1">
        <v>-0.65819899999999998</v>
      </c>
      <c r="H75" s="1">
        <v>0.979244</v>
      </c>
      <c r="I75" s="1">
        <v>-1.14655</v>
      </c>
      <c r="J75" s="1">
        <v>-4.4062700000000003E-3</v>
      </c>
      <c r="K75" s="1">
        <v>0.76593699999999998</v>
      </c>
      <c r="L75" s="1">
        <v>-1.87253</v>
      </c>
      <c r="M75" s="1">
        <v>0.74197800000000003</v>
      </c>
      <c r="N75" s="1">
        <v>1.0007699999999999</v>
      </c>
      <c r="O75" s="1">
        <v>-2.4952399999999999</v>
      </c>
      <c r="P75" s="1">
        <v>-0.74657899999999999</v>
      </c>
      <c r="Q75" s="1">
        <v>1.00603</v>
      </c>
      <c r="R75" s="1">
        <v>-2.4982600000000001</v>
      </c>
      <c r="S75" s="1">
        <v>1.30174E-3</v>
      </c>
      <c r="T75" s="1">
        <v>-7.9382700000000007E-3</v>
      </c>
      <c r="U75" s="1">
        <v>-2.5058500000000001</v>
      </c>
      <c r="V75" s="1" t="s">
        <v>23</v>
      </c>
      <c r="W75" s="1">
        <f>ABS(IK_diagnostics_positions__2[[#This Row],[Column1]]-A74)</f>
        <v>1.2582399999999997E-2</v>
      </c>
      <c r="X75" s="1">
        <f>ABS(IK_diagnostics_positions__2[[#This Row],[Column2]]-B74)</f>
        <v>0</v>
      </c>
      <c r="Y75" s="1">
        <f>ABS(IK_diagnostics_positions__2[[#This Row],[Column3]]-C74)</f>
        <v>4.089999999999927E-4</v>
      </c>
      <c r="Z75" s="1">
        <f>ABS(IK_diagnostics_positions__2[[#This Row],[Column4]]-D74)</f>
        <v>1.0504999999999987E-2</v>
      </c>
      <c r="AA75" s="1">
        <f>ABS(IK_diagnostics_positions__2[[#This Row],[Column5]]-E74)</f>
        <v>5.7700000000000112E-4</v>
      </c>
      <c r="AB75" s="1">
        <f>ABS(IK_diagnostics_positions__2[[#This Row],[Column6]]-F74)</f>
        <v>1.2240000000000029E-2</v>
      </c>
      <c r="AC75" s="1">
        <f>ABS(IK_diagnostics_positions__2[[#This Row],[Column7]]-G74)</f>
        <v>2.6829999999999909E-3</v>
      </c>
      <c r="AD75" s="1">
        <f>ABS(IK_diagnostics_positions__2[[#This Row],[Column8]]-H74)</f>
        <v>5.2910000000000457E-3</v>
      </c>
      <c r="AE75" s="1">
        <f>ABS(IK_diagnostics_positions__2[[#This Row],[Column9]]-I74)</f>
        <v>7.6499999999999346E-3</v>
      </c>
      <c r="AF75" s="1">
        <f>ABS(IK_diagnostics_positions__2[[#This Row],[Column10]]-J74)</f>
        <v>8.2279299999999996E-3</v>
      </c>
      <c r="AG75" s="1">
        <f>ABS(IK_diagnostics_positions__2[[#This Row],[Column11]]-K74)</f>
        <v>1.3004000000000016E-2</v>
      </c>
      <c r="AH75" s="1">
        <f>ABS(IK_diagnostics_positions__2[[#This Row],[Column12]]-L74)</f>
        <v>2.4000000000001798E-4</v>
      </c>
      <c r="AI75" s="1">
        <f>ABS(IK_diagnostics_positions__2[[#This Row],[Column13]]-M74)</f>
        <v>6.5840000000000343E-3</v>
      </c>
      <c r="AJ75" s="1">
        <f>ABS(IK_diagnostics_positions__2[[#This Row],[Column14]]-N74)</f>
        <v>6.660999999999917E-3</v>
      </c>
      <c r="AK75" s="1">
        <f>ABS(IK_diagnostics_positions__2[[#This Row],[Column15]]-O74)</f>
        <v>4.6599999999998865E-3</v>
      </c>
      <c r="AL75" s="1">
        <f>ABS(IK_diagnostics_positions__2[[#This Row],[Column16]]-P74)</f>
        <v>1.2759999999999438E-3</v>
      </c>
      <c r="AM75" s="1">
        <f>ABS(IK_diagnostics_positions__2[[#This Row],[Column17]]-Q74)</f>
        <v>9.4700000000000895E-3</v>
      </c>
      <c r="AN75" s="1">
        <f>ABS(IK_diagnostics_positions__2[[#This Row],[Column18]]-R74)</f>
        <v>1.9299999999997652E-3</v>
      </c>
      <c r="AO75" s="1">
        <f>ABS(IK_diagnostics_positions__2[[#This Row],[Column19]]-S74)</f>
        <v>3.9262100000000003E-3</v>
      </c>
      <c r="AP75" s="1">
        <f>ABS(IK_diagnostics_positions__2[[#This Row],[Column20]]-T74)</f>
        <v>7.9832300000000009E-3</v>
      </c>
      <c r="AQ75" s="1">
        <f>ABS(IK_diagnostics_positions__2[[#This Row],[Column21]]-U74)</f>
        <v>5.6099999999998929E-3</v>
      </c>
      <c r="AU75" s="8">
        <f>IK_diagnostics_frames__3[[#This Row],[Column1]]+AU74</f>
        <v>302</v>
      </c>
      <c r="AV75">
        <f ca="1">AVERAGE(INDIRECT(ADDRESS($AU74+2, AV$1)):INDIRECT(ADDRESS($AU75+1, AV$1)))</f>
        <v>3.3545224999999998E-2</v>
      </c>
      <c r="AW75">
        <f ca="1">AVERAGE(INDIRECT(ADDRESS($AU74+2, AW$1)):INDIRECT(ADDRESS($AU75+1, AW$1)))</f>
        <v>0.1001539095</v>
      </c>
      <c r="AX75">
        <f ca="1">AVERAGE(INDIRECT(ADDRESS($AU74+2, AX$1)):INDIRECT(ADDRESS($AU75+1, AX$1)))</f>
        <v>2.2258000000000028E-2</v>
      </c>
      <c r="AY75">
        <f ca="1">AVERAGE(INDIRECT(ADDRESS($AU74+2, AY$1)):INDIRECT(ADDRESS($AU75+1, AY$1)))</f>
        <v>9.1126250000000047E-2</v>
      </c>
      <c r="AZ75">
        <f ca="1">AVERAGE(INDIRECT(ADDRESS($AU74+2, AZ$1)):INDIRECT(ADDRESS($AU75+1, AZ$1)))</f>
        <v>0.25873686579999999</v>
      </c>
      <c r="BA75">
        <f ca="1">AVERAGE(INDIRECT(ADDRESS($AU74+2, BA$1)):INDIRECT(ADDRESS($AU75+1, BA$1)))</f>
        <v>8.6404250000000071E-2</v>
      </c>
      <c r="BB75">
        <f ca="1">AVERAGE(INDIRECT(ADDRESS($AU74+2, BB$1)):INDIRECT(ADDRESS($AU75+1, BB$1)))</f>
        <v>0.15805849999999999</v>
      </c>
      <c r="BC75">
        <f ca="1">AVERAGE(INDIRECT(ADDRESS($AU74+2, BC$1)):INDIRECT(ADDRESS($AU75+1, BC$1)))</f>
        <v>0.18754575000000004</v>
      </c>
      <c r="BD75">
        <f ca="1">AVERAGE(INDIRECT(ADDRESS($AU74+2, BD$1)):INDIRECT(ADDRESS($AU75+1, BD$1)))</f>
        <v>5.7362499999999983E-2</v>
      </c>
      <c r="BE75">
        <f ca="1">AVERAGE(INDIRECT(ADDRESS($AU74+2, BE$1)):INDIRECT(ADDRESS($AU75+1, BE$1)))</f>
        <v>0.12347418649999999</v>
      </c>
      <c r="BF75">
        <f ca="1">AVERAGE(INDIRECT(ADDRESS($AU74+2, BF$1)):INDIRECT(ADDRESS($AU75+1, BF$1)))</f>
        <v>5.8269249999999995E-2</v>
      </c>
      <c r="BG75">
        <f ca="1">AVERAGE(INDIRECT(ADDRESS($AU74+2, BG$1)):INDIRECT(ADDRESS($AU75+1, BG$1)))</f>
        <v>7.8874999999999917E-2</v>
      </c>
      <c r="BH75">
        <f ca="1">AVERAGE(INDIRECT(ADDRESS($AU74+2, BH$1)):INDIRECT(ADDRESS($AU75+1, BH$1)))</f>
        <v>5.7877250000000019E-2</v>
      </c>
      <c r="BI75">
        <f ca="1">AVERAGE(INDIRECT(ADDRESS($AU74+2, BI$1)):INDIRECT(ADDRESS($AU75+1, BI$1)))</f>
        <v>0.13981999999999997</v>
      </c>
      <c r="BJ75">
        <f ca="1">AVERAGE(INDIRECT(ADDRESS($AU74+2, BJ$1)):INDIRECT(ADDRESS($AU75+1, BJ$1)))</f>
        <v>7.890750000000013E-2</v>
      </c>
      <c r="BK75">
        <f ca="1">AVERAGE(INDIRECT(ADDRESS($AU74+2, BK$1)):INDIRECT(ADDRESS($AU75+1, BK$1)))</f>
        <v>0.10997425000000002</v>
      </c>
      <c r="BL75">
        <f ca="1">AVERAGE(INDIRECT(ADDRESS($AU74+2, BL$1)):INDIRECT(ADDRESS($AU75+1, BL$1)))</f>
        <v>8.7779499999999983E-2</v>
      </c>
      <c r="BM75">
        <f ca="1">AVERAGE(INDIRECT(ADDRESS($AU74+2, BM$1)):INDIRECT(ADDRESS($AU75+1, BM$1)))</f>
        <v>7.9137500000000083E-2</v>
      </c>
      <c r="BN75">
        <f ca="1">AVERAGE(INDIRECT(ADDRESS($AU74+2, BN$1)):INDIRECT(ADDRESS($AU75+1, BN$1)))</f>
        <v>2.20289875E-2</v>
      </c>
      <c r="BO75">
        <f ca="1">AVERAGE(INDIRECT(ADDRESS($AU74+2, BO$1)):INDIRECT(ADDRESS($AU75+1, BO$1)))</f>
        <v>0.2237958625</v>
      </c>
      <c r="BP75">
        <f ca="1">AVERAGE(INDIRECT(ADDRESS($AU74+2, BP$1)):INDIRECT(ADDRESS($AU75+1, BP$1)))</f>
        <v>0.1099524999999999</v>
      </c>
    </row>
    <row r="76" spans="1:68" x14ac:dyDescent="0.25">
      <c r="A76" s="1">
        <v>4.0351499999999998E-2</v>
      </c>
      <c r="B76" s="1" t="s">
        <v>22</v>
      </c>
      <c r="C76" s="1">
        <v>-0.99918600000000002</v>
      </c>
      <c r="D76" s="1">
        <v>-0.94486599999999998</v>
      </c>
      <c r="E76" s="1">
        <v>2.2262199999999999E-2</v>
      </c>
      <c r="F76" s="1">
        <v>-1.1690400000000001</v>
      </c>
      <c r="G76" s="1">
        <v>-0.66565399999999997</v>
      </c>
      <c r="H76" s="1">
        <v>0.98238499999999995</v>
      </c>
      <c r="I76" s="1">
        <v>-1.15476</v>
      </c>
      <c r="J76" s="1">
        <v>-3.3509099999999999E-3</v>
      </c>
      <c r="K76" s="1">
        <v>0.77310199999999996</v>
      </c>
      <c r="L76" s="1">
        <v>-1.8741699999999999</v>
      </c>
      <c r="M76" s="1">
        <v>0.74590800000000002</v>
      </c>
      <c r="N76" s="1">
        <v>1.0001</v>
      </c>
      <c r="O76" s="1">
        <v>-2.4963299999999999</v>
      </c>
      <c r="P76" s="1">
        <v>-0.74820399999999998</v>
      </c>
      <c r="Q76" s="1">
        <v>1.00176</v>
      </c>
      <c r="R76" s="1">
        <v>-2.5009999999999999</v>
      </c>
      <c r="S76" s="1">
        <v>9.97871E-4</v>
      </c>
      <c r="T76" s="1">
        <v>-4.8917500000000003E-3</v>
      </c>
      <c r="U76" s="1">
        <v>-2.5024299999999999</v>
      </c>
      <c r="V76" s="1" t="s">
        <v>23</v>
      </c>
      <c r="W76" s="1">
        <f>ABS(IK_diagnostics_positions__2[[#This Row],[Column1]]-A75)</f>
        <v>1.5983999999999998E-3</v>
      </c>
      <c r="X76" s="1">
        <f>ABS(IK_diagnostics_positions__2[[#This Row],[Column2]]-B75)</f>
        <v>0</v>
      </c>
      <c r="Y76" s="1">
        <f>ABS(IK_diagnostics_positions__2[[#This Row],[Column3]]-C75)</f>
        <v>6.300000000003525E-5</v>
      </c>
      <c r="Z76" s="1">
        <f>ABS(IK_diagnostics_positions__2[[#This Row],[Column4]]-D75)</f>
        <v>1.9250000000000655E-3</v>
      </c>
      <c r="AA76" s="1">
        <f>ABS(IK_diagnostics_positions__2[[#This Row],[Column5]]-E75)</f>
        <v>2.461999999999985E-4</v>
      </c>
      <c r="AB76" s="1">
        <f>ABS(IK_diagnostics_positions__2[[#This Row],[Column6]]-F75)</f>
        <v>1.8100000000000893E-3</v>
      </c>
      <c r="AC76" s="1">
        <f>ABS(IK_diagnostics_positions__2[[#This Row],[Column7]]-G75)</f>
        <v>7.4549999999999894E-3</v>
      </c>
      <c r="AD76" s="1">
        <f>ABS(IK_diagnostics_positions__2[[#This Row],[Column8]]-H75)</f>
        <v>3.1409999999999494E-3</v>
      </c>
      <c r="AE76" s="1">
        <f>ABS(IK_diagnostics_positions__2[[#This Row],[Column9]]-I75)</f>
        <v>8.2100000000000506E-3</v>
      </c>
      <c r="AF76" s="1">
        <f>ABS(IK_diagnostics_positions__2[[#This Row],[Column10]]-J75)</f>
        <v>1.0553600000000004E-3</v>
      </c>
      <c r="AG76" s="1">
        <f>ABS(IK_diagnostics_positions__2[[#This Row],[Column11]]-K75)</f>
        <v>7.1649999999999769E-3</v>
      </c>
      <c r="AH76" s="1">
        <f>ABS(IK_diagnostics_positions__2[[#This Row],[Column12]]-L75)</f>
        <v>1.6399999999998638E-3</v>
      </c>
      <c r="AI76" s="1">
        <f>ABS(IK_diagnostics_positions__2[[#This Row],[Column13]]-M75)</f>
        <v>3.9299999999999891E-3</v>
      </c>
      <c r="AJ76" s="1">
        <f>ABS(IK_diagnostics_positions__2[[#This Row],[Column14]]-N75)</f>
        <v>6.6999999999994841E-4</v>
      </c>
      <c r="AK76" s="1">
        <f>ABS(IK_diagnostics_positions__2[[#This Row],[Column15]]-O75)</f>
        <v>1.0900000000000354E-3</v>
      </c>
      <c r="AL76" s="1">
        <f>ABS(IK_diagnostics_positions__2[[#This Row],[Column16]]-P75)</f>
        <v>1.6249999999999876E-3</v>
      </c>
      <c r="AM76" s="1">
        <f>ABS(IK_diagnostics_positions__2[[#This Row],[Column17]]-Q75)</f>
        <v>4.269999999999996E-3</v>
      </c>
      <c r="AN76" s="1">
        <f>ABS(IK_diagnostics_positions__2[[#This Row],[Column18]]-R75)</f>
        <v>2.7399999999997426E-3</v>
      </c>
      <c r="AO76" s="1">
        <f>ABS(IK_diagnostics_positions__2[[#This Row],[Column19]]-S75)</f>
        <v>3.0386900000000001E-4</v>
      </c>
      <c r="AP76" s="1">
        <f>ABS(IK_diagnostics_positions__2[[#This Row],[Column20]]-T75)</f>
        <v>3.0465200000000005E-3</v>
      </c>
      <c r="AQ76" s="1">
        <f>ABS(IK_diagnostics_positions__2[[#This Row],[Column21]]-U75)</f>
        <v>3.4200000000002007E-3</v>
      </c>
      <c r="AU76" s="7">
        <f>IK_diagnostics_frames__3[[#This Row],[Column1]]+AU75</f>
        <v>306</v>
      </c>
      <c r="AV76">
        <f ca="1">AVERAGE(INDIRECT(ADDRESS($AU75+2, AV$1)):INDIRECT(ADDRESS($AU76+1, AV$1)))</f>
        <v>0.14661682500000001</v>
      </c>
      <c r="AW76">
        <f ca="1">AVERAGE(INDIRECT(ADDRESS($AU75+2, AW$1)):INDIRECT(ADDRESS($AU76+1, AW$1)))</f>
        <v>7.9845155000000008E-3</v>
      </c>
      <c r="AX76">
        <f ca="1">AVERAGE(INDIRECT(ADDRESS($AU75+2, AX$1)):INDIRECT(ADDRESS($AU76+1, AX$1)))</f>
        <v>3.5157999999999995E-2</v>
      </c>
      <c r="AY76">
        <f ca="1">AVERAGE(INDIRECT(ADDRESS($AU75+2, AY$1)):INDIRECT(ADDRESS($AU76+1, AY$1)))</f>
        <v>0.22831175000000004</v>
      </c>
      <c r="AZ76">
        <f ca="1">AVERAGE(INDIRECT(ADDRESS($AU75+2, AZ$1)):INDIRECT(ADDRESS($AU76+1, AZ$1)))</f>
        <v>1.7459709184989698E-2</v>
      </c>
      <c r="BA76">
        <f ca="1">AVERAGE(INDIRECT(ADDRESS($AU75+2, BA$1)):INDIRECT(ADDRESS($AU76+1, BA$1)))</f>
        <v>0.172485</v>
      </c>
      <c r="BB76">
        <f ca="1">AVERAGE(INDIRECT(ADDRESS($AU75+2, BB$1)):INDIRECT(ADDRESS($AU76+1, BB$1)))</f>
        <v>9.4153250000000036E-2</v>
      </c>
      <c r="BC76">
        <f ca="1">AVERAGE(INDIRECT(ADDRESS($AU75+2, BC$1)):INDIRECT(ADDRESS($AU76+1, BC$1)))</f>
        <v>2.5167500000000009E-2</v>
      </c>
      <c r="BD76">
        <f ca="1">AVERAGE(INDIRECT(ADDRESS($AU75+2, BD$1)):INDIRECT(ADDRESS($AU76+1, BD$1)))</f>
        <v>0.15044999999999997</v>
      </c>
      <c r="BE76">
        <f ca="1">AVERAGE(INDIRECT(ADDRESS($AU75+2, BE$1)):INDIRECT(ADDRESS($AU76+1, BE$1)))</f>
        <v>8.6488000000000009E-2</v>
      </c>
      <c r="BF76">
        <f ca="1">AVERAGE(INDIRECT(ADDRESS($AU75+2, BF$1)):INDIRECT(ADDRESS($AU76+1, BF$1)))</f>
        <v>0.25251200000000007</v>
      </c>
      <c r="BG76">
        <f ca="1">AVERAGE(INDIRECT(ADDRESS($AU75+2, BG$1)):INDIRECT(ADDRESS($AU76+1, BG$1)))</f>
        <v>0.24027249999999994</v>
      </c>
      <c r="BH76">
        <f ca="1">AVERAGE(INDIRECT(ADDRESS($AU75+2, BH$1)):INDIRECT(ADDRESS($AU76+1, BH$1)))</f>
        <v>9.4852500000000006E-2</v>
      </c>
      <c r="BI76">
        <f ca="1">AVERAGE(INDIRECT(ADDRESS($AU75+2, BI$1)):INDIRECT(ADDRESS($AU76+1, BI$1)))</f>
        <v>1.962250000000007E-2</v>
      </c>
      <c r="BJ76">
        <f ca="1">AVERAGE(INDIRECT(ADDRESS($AU75+2, BJ$1)):INDIRECT(ADDRESS($AU76+1, BJ$1)))</f>
        <v>4.5737499999999986E-2</v>
      </c>
      <c r="BK76">
        <f ca="1">AVERAGE(INDIRECT(ADDRESS($AU75+2, BK$1)):INDIRECT(ADDRESS($AU76+1, BK$1)))</f>
        <v>0.20777850000000009</v>
      </c>
      <c r="BL76">
        <f ca="1">AVERAGE(INDIRECT(ADDRESS($AU75+2, BL$1)):INDIRECT(ADDRESS($AU76+1, BL$1)))</f>
        <v>0.32917350000000001</v>
      </c>
      <c r="BM76">
        <f ca="1">AVERAGE(INDIRECT(ADDRESS($AU75+2, BM$1)):INDIRECT(ADDRESS($AU76+1, BM$1)))</f>
        <v>0.1064274999999999</v>
      </c>
      <c r="BN76">
        <f ca="1">AVERAGE(INDIRECT(ADDRESS($AU75+2, BN$1)):INDIRECT(ADDRESS($AU76+1, BN$1)))</f>
        <v>0.1535003405</v>
      </c>
      <c r="BO76">
        <f ca="1">AVERAGE(INDIRECT(ADDRESS($AU75+2, BO$1)):INDIRECT(ADDRESS($AU76+1, BO$1)))</f>
        <v>0.20741628000000001</v>
      </c>
      <c r="BP76">
        <f ca="1">AVERAGE(INDIRECT(ADDRESS($AU75+2, BP$1)):INDIRECT(ADDRESS($AU76+1, BP$1)))</f>
        <v>0.12000500000000003</v>
      </c>
    </row>
    <row r="77" spans="1:68" x14ac:dyDescent="0.25">
      <c r="A77" s="1">
        <v>0.110149</v>
      </c>
      <c r="B77" s="1">
        <v>1.6125400000000002E-2</v>
      </c>
      <c r="C77" s="1">
        <v>-0.993784</v>
      </c>
      <c r="D77" s="1">
        <v>-0.86743999999999999</v>
      </c>
      <c r="E77" s="1">
        <v>4.6842000000000002E-2</v>
      </c>
      <c r="F77" s="1">
        <v>-1.2020500000000001</v>
      </c>
      <c r="G77" s="1">
        <v>-0.58245199999999997</v>
      </c>
      <c r="H77" s="1">
        <v>0.92643699999999995</v>
      </c>
      <c r="I77" s="1">
        <v>-1.58297</v>
      </c>
      <c r="J77" s="1">
        <v>0.31356200000000001</v>
      </c>
      <c r="K77" s="1">
        <v>0.48241000000000001</v>
      </c>
      <c r="L77" s="1">
        <v>-1.5829299999999999</v>
      </c>
      <c r="M77" s="1">
        <v>0.532555</v>
      </c>
      <c r="N77" s="1">
        <v>0.95614100000000002</v>
      </c>
      <c r="O77" s="1">
        <v>-2.4359299999999999</v>
      </c>
      <c r="P77" s="1">
        <v>-0.35456700000000002</v>
      </c>
      <c r="Q77" s="1">
        <v>0.78107700000000002</v>
      </c>
      <c r="R77" s="1">
        <v>-2.2644000000000002</v>
      </c>
      <c r="S77" s="1">
        <v>0.152638</v>
      </c>
      <c r="T77" s="1">
        <v>0.14408299999999999</v>
      </c>
      <c r="U77" s="1">
        <v>-2.5100899999999999</v>
      </c>
      <c r="V77" s="1" t="s">
        <v>23</v>
      </c>
      <c r="W77" s="1">
        <f>ABS(IK_diagnostics_positions__2[[#This Row],[Column1]]-A76)</f>
        <v>6.9797499999999998E-2</v>
      </c>
      <c r="X77" s="1">
        <f>ABS(IK_diagnostics_positions__2[[#This Row],[Column2]]-B76)</f>
        <v>1.6125400000000002E-2</v>
      </c>
      <c r="Y77" s="1">
        <f>ABS(IK_diagnostics_positions__2[[#This Row],[Column3]]-C76)</f>
        <v>5.4020000000000179E-3</v>
      </c>
      <c r="Z77" s="1">
        <f>ABS(IK_diagnostics_positions__2[[#This Row],[Column4]]-D76)</f>
        <v>7.7425999999999995E-2</v>
      </c>
      <c r="AA77" s="1">
        <f>ABS(IK_diagnostics_positions__2[[#This Row],[Column5]]-E76)</f>
        <v>2.4579800000000002E-2</v>
      </c>
      <c r="AB77" s="1">
        <f>ABS(IK_diagnostics_positions__2[[#This Row],[Column6]]-F76)</f>
        <v>3.3009999999999984E-2</v>
      </c>
      <c r="AC77" s="1">
        <f>ABS(IK_diagnostics_positions__2[[#This Row],[Column7]]-G76)</f>
        <v>8.3201999999999998E-2</v>
      </c>
      <c r="AD77" s="1">
        <f>ABS(IK_diagnostics_positions__2[[#This Row],[Column8]]-H76)</f>
        <v>5.5947999999999998E-2</v>
      </c>
      <c r="AE77" s="1">
        <f>ABS(IK_diagnostics_positions__2[[#This Row],[Column9]]-I76)</f>
        <v>0.42820999999999998</v>
      </c>
      <c r="AF77" s="1">
        <f>ABS(IK_diagnostics_positions__2[[#This Row],[Column10]]-J76)</f>
        <v>0.31691290999999999</v>
      </c>
      <c r="AG77" s="1">
        <f>ABS(IK_diagnostics_positions__2[[#This Row],[Column11]]-K76)</f>
        <v>0.29069199999999995</v>
      </c>
      <c r="AH77" s="1">
        <f>ABS(IK_diagnostics_positions__2[[#This Row],[Column12]]-L76)</f>
        <v>0.29123999999999994</v>
      </c>
      <c r="AI77" s="1">
        <f>ABS(IK_diagnostics_positions__2[[#This Row],[Column13]]-M76)</f>
        <v>0.21335300000000001</v>
      </c>
      <c r="AJ77" s="1">
        <f>ABS(IK_diagnostics_positions__2[[#This Row],[Column14]]-N76)</f>
        <v>4.395899999999997E-2</v>
      </c>
      <c r="AK77" s="1">
        <f>ABS(IK_diagnostics_positions__2[[#This Row],[Column15]]-O76)</f>
        <v>6.0400000000000009E-2</v>
      </c>
      <c r="AL77" s="1">
        <f>ABS(IK_diagnostics_positions__2[[#This Row],[Column16]]-P76)</f>
        <v>0.39363699999999996</v>
      </c>
      <c r="AM77" s="1">
        <f>ABS(IK_diagnostics_positions__2[[#This Row],[Column17]]-Q76)</f>
        <v>0.22068299999999996</v>
      </c>
      <c r="AN77" s="1">
        <f>ABS(IK_diagnostics_positions__2[[#This Row],[Column18]]-R76)</f>
        <v>0.2365999999999997</v>
      </c>
      <c r="AO77" s="1">
        <f>ABS(IK_diagnostics_positions__2[[#This Row],[Column19]]-S76)</f>
        <v>0.15164012899999998</v>
      </c>
      <c r="AP77" s="1">
        <f>ABS(IK_diagnostics_positions__2[[#This Row],[Column20]]-T76)</f>
        <v>0.14897474999999999</v>
      </c>
      <c r="AQ77" s="1">
        <f>ABS(IK_diagnostics_positions__2[[#This Row],[Column21]]-U76)</f>
        <v>7.6600000000000001E-3</v>
      </c>
      <c r="AU77" s="8">
        <f>IK_diagnostics_frames__3[[#This Row],[Column1]]+AU76</f>
        <v>316</v>
      </c>
      <c r="AV77">
        <f ca="1">AVERAGE(INDIRECT(ADDRESS($AU76+2, AV$1)):INDIRECT(ADDRESS($AU77+1, AV$1)))</f>
        <v>7.5693599999999986E-2</v>
      </c>
      <c r="AW77">
        <f ca="1">AVERAGE(INDIRECT(ADDRESS($AU76+2, AW$1)):INDIRECT(ADDRESS($AU77+1, AW$1)))</f>
        <v>3.1916699999999998E-3</v>
      </c>
      <c r="AX77">
        <f ca="1">AVERAGE(INDIRECT(ADDRESS($AU76+2, AX$1)):INDIRECT(ADDRESS($AU77+1, AX$1)))</f>
        <v>1.5424000000000004E-2</v>
      </c>
      <c r="AY77">
        <f ca="1">AVERAGE(INDIRECT(ADDRESS($AU76+2, AY$1)):INDIRECT(ADDRESS($AU77+1, AY$1)))</f>
        <v>0.1140187</v>
      </c>
      <c r="AZ77">
        <f ca="1">AVERAGE(INDIRECT(ADDRESS($AU76+2, AZ$1)):INDIRECT(ADDRESS($AU77+1, AZ$1)))</f>
        <v>1.2514290000000001E-2</v>
      </c>
      <c r="BA77">
        <f ca="1">AVERAGE(INDIRECT(ADDRESS($AU76+2, BA$1)):INDIRECT(ADDRESS($AU77+1, BA$1)))</f>
        <v>9.4400300000000006E-2</v>
      </c>
      <c r="BB77">
        <f ca="1">AVERAGE(INDIRECT(ADDRESS($AU76+2, BB$1)):INDIRECT(ADDRESS($AU77+1, BB$1)))</f>
        <v>3.3747099999999988E-2</v>
      </c>
      <c r="BC77">
        <f ca="1">AVERAGE(INDIRECT(ADDRESS($AU76+2, BC$1)):INDIRECT(ADDRESS($AU77+1, BC$1)))</f>
        <v>5.66404E-2</v>
      </c>
      <c r="BD77">
        <f ca="1">AVERAGE(INDIRECT(ADDRESS($AU76+2, BD$1)):INDIRECT(ADDRESS($AU77+1, BD$1)))</f>
        <v>0.17224800000000001</v>
      </c>
      <c r="BE77">
        <f ca="1">AVERAGE(INDIRECT(ADDRESS($AU76+2, BE$1)):INDIRECT(ADDRESS($AU77+1, BE$1)))</f>
        <v>1.5273937599999999E-2</v>
      </c>
      <c r="BF77">
        <f ca="1">AVERAGE(INDIRECT(ADDRESS($AU76+2, BF$1)):INDIRECT(ADDRESS($AU77+1, BF$1)))</f>
        <v>2.9134000000000004E-2</v>
      </c>
      <c r="BG77">
        <f ca="1">AVERAGE(INDIRECT(ADDRESS($AU76+2, BG$1)):INDIRECT(ADDRESS($AU77+1, BG$1)))</f>
        <v>0.17598399999999997</v>
      </c>
      <c r="BH77">
        <f ca="1">AVERAGE(INDIRECT(ADDRESS($AU76+2, BH$1)):INDIRECT(ADDRESS($AU77+1, BH$1)))</f>
        <v>3.1562900000000005E-2</v>
      </c>
      <c r="BI77">
        <f ca="1">AVERAGE(INDIRECT(ADDRESS($AU76+2, BI$1)):INDIRECT(ADDRESS($AU77+1, BI$1)))</f>
        <v>1.6692200000000001E-2</v>
      </c>
      <c r="BJ77">
        <f ca="1">AVERAGE(INDIRECT(ADDRESS($AU76+2, BJ$1)):INDIRECT(ADDRESS($AU77+1, BJ$1)))</f>
        <v>1.5713000000000043E-2</v>
      </c>
      <c r="BK77">
        <f ca="1">AVERAGE(INDIRECT(ADDRESS($AU76+2, BK$1)):INDIRECT(ADDRESS($AU77+1, BK$1)))</f>
        <v>3.4719599999999996E-2</v>
      </c>
      <c r="BL77">
        <f ca="1">AVERAGE(INDIRECT(ADDRESS($AU76+2, BL$1)):INDIRECT(ADDRESS($AU77+1, BL$1)))</f>
        <v>2.0336400000000032E-2</v>
      </c>
      <c r="BM77">
        <f ca="1">AVERAGE(INDIRECT(ADDRESS($AU76+2, BM$1)):INDIRECT(ADDRESS($AU77+1, BM$1)))</f>
        <v>2.1418000000000027E-2</v>
      </c>
      <c r="BN77">
        <f ca="1">AVERAGE(INDIRECT(ADDRESS($AU76+2, BN$1)):INDIRECT(ADDRESS($AU77+1, BN$1)))</f>
        <v>8.7918020000000013E-3</v>
      </c>
      <c r="BO77">
        <f ca="1">AVERAGE(INDIRECT(ADDRESS($AU76+2, BO$1)):INDIRECT(ADDRESS($AU77+1, BO$1)))</f>
        <v>3.8987430000000003E-2</v>
      </c>
      <c r="BP77">
        <f ca="1">AVERAGE(INDIRECT(ADDRESS($AU76+2, BP$1)):INDIRECT(ADDRESS($AU77+1, BP$1)))</f>
        <v>1.9664999999999998E-2</v>
      </c>
    </row>
    <row r="78" spans="1:68" x14ac:dyDescent="0.25">
      <c r="A78" s="1">
        <v>3.1747999999999998E-2</v>
      </c>
      <c r="B78" s="1">
        <v>0.15754199999999999</v>
      </c>
      <c r="C78" s="1">
        <v>-0.98700200000000005</v>
      </c>
      <c r="D78" s="1">
        <v>-0.96261600000000003</v>
      </c>
      <c r="E78" s="1">
        <v>0.16929900000000001</v>
      </c>
      <c r="F78" s="1">
        <v>-1.0923700000000001</v>
      </c>
      <c r="G78" s="1">
        <v>-1.0068699999999999</v>
      </c>
      <c r="H78" s="1">
        <v>0.80342599999999997</v>
      </c>
      <c r="I78" s="1">
        <v>-1.86433</v>
      </c>
      <c r="J78" s="1">
        <v>-7.5130500000000003E-3</v>
      </c>
      <c r="K78" s="1">
        <v>0.76829400000000003</v>
      </c>
      <c r="L78" s="1">
        <v>-1.871</v>
      </c>
      <c r="M78" s="1">
        <v>0.741425</v>
      </c>
      <c r="N78" s="1">
        <v>0.99493299999999996</v>
      </c>
      <c r="O78" s="1">
        <v>-2.4936799999999999</v>
      </c>
      <c r="P78" s="1">
        <v>-0.74661299999999997</v>
      </c>
      <c r="Q78" s="1">
        <v>1.0002500000000001</v>
      </c>
      <c r="R78" s="1">
        <v>-2.5034000000000001</v>
      </c>
      <c r="S78" s="1">
        <v>4.0093200000000002E-3</v>
      </c>
      <c r="T78" s="1">
        <v>-1.2822199999999999E-3</v>
      </c>
      <c r="U78" s="1">
        <v>-2.5094500000000002</v>
      </c>
      <c r="V78" s="1" t="s">
        <v>23</v>
      </c>
      <c r="W78" s="1">
        <f>ABS(IK_diagnostics_positions__2[[#This Row],[Column1]]-A77)</f>
        <v>7.8400999999999998E-2</v>
      </c>
      <c r="X78" s="1">
        <f>ABS(IK_diagnostics_positions__2[[#This Row],[Column2]]-B77)</f>
        <v>0.14141659999999998</v>
      </c>
      <c r="Y78" s="1">
        <f>ABS(IK_diagnostics_positions__2[[#This Row],[Column3]]-C77)</f>
        <v>6.7819999999999547E-3</v>
      </c>
      <c r="Z78" s="1">
        <f>ABS(IK_diagnostics_positions__2[[#This Row],[Column4]]-D77)</f>
        <v>9.5176000000000038E-2</v>
      </c>
      <c r="AA78" s="1">
        <f>ABS(IK_diagnostics_positions__2[[#This Row],[Column5]]-E77)</f>
        <v>0.12245700000000001</v>
      </c>
      <c r="AB78" s="1">
        <f>ABS(IK_diagnostics_positions__2[[#This Row],[Column6]]-F77)</f>
        <v>0.10968</v>
      </c>
      <c r="AC78" s="1">
        <f>ABS(IK_diagnostics_positions__2[[#This Row],[Column7]]-G77)</f>
        <v>0.42441799999999996</v>
      </c>
      <c r="AD78" s="1">
        <f>ABS(IK_diagnostics_positions__2[[#This Row],[Column8]]-H77)</f>
        <v>0.12301099999999998</v>
      </c>
      <c r="AE78" s="1">
        <f>ABS(IK_diagnostics_positions__2[[#This Row],[Column9]]-I77)</f>
        <v>0.28136000000000005</v>
      </c>
      <c r="AF78" s="1">
        <f>ABS(IK_diagnostics_positions__2[[#This Row],[Column10]]-J77)</f>
        <v>0.32107505000000003</v>
      </c>
      <c r="AG78" s="1">
        <f>ABS(IK_diagnostics_positions__2[[#This Row],[Column11]]-K77)</f>
        <v>0.28588400000000003</v>
      </c>
      <c r="AH78" s="1">
        <f>ABS(IK_diagnostics_positions__2[[#This Row],[Column12]]-L77)</f>
        <v>0.28807000000000005</v>
      </c>
      <c r="AI78" s="1">
        <f>ABS(IK_diagnostics_positions__2[[#This Row],[Column13]]-M77)</f>
        <v>0.20887</v>
      </c>
      <c r="AJ78" s="1">
        <f>ABS(IK_diagnostics_positions__2[[#This Row],[Column14]]-N77)</f>
        <v>3.8791999999999938E-2</v>
      </c>
      <c r="AK78" s="1">
        <f>ABS(IK_diagnostics_positions__2[[#This Row],[Column15]]-O77)</f>
        <v>5.7749999999999968E-2</v>
      </c>
      <c r="AL78" s="1">
        <f>ABS(IK_diagnostics_positions__2[[#This Row],[Column16]]-P77)</f>
        <v>0.39204599999999995</v>
      </c>
      <c r="AM78" s="1">
        <f>ABS(IK_diagnostics_positions__2[[#This Row],[Column17]]-Q77)</f>
        <v>0.21917300000000006</v>
      </c>
      <c r="AN78" s="1">
        <f>ABS(IK_diagnostics_positions__2[[#This Row],[Column18]]-R77)</f>
        <v>0.23899999999999988</v>
      </c>
      <c r="AO78" s="1">
        <f>ABS(IK_diagnostics_positions__2[[#This Row],[Column19]]-S77)</f>
        <v>0.14862867999999999</v>
      </c>
      <c r="AP78" s="1">
        <f>ABS(IK_diagnostics_positions__2[[#This Row],[Column20]]-T77)</f>
        <v>0.14536521999999999</v>
      </c>
      <c r="AQ78" s="1">
        <f>ABS(IK_diagnostics_positions__2[[#This Row],[Column21]]-U77)</f>
        <v>6.3999999999975188E-4</v>
      </c>
      <c r="AU78" s="3"/>
    </row>
    <row r="79" spans="1:68" x14ac:dyDescent="0.25">
      <c r="A79" s="1">
        <v>3.6711599999999997E-2</v>
      </c>
      <c r="B79" s="1">
        <v>0.17245099999999999</v>
      </c>
      <c r="C79" s="1">
        <v>-0.98433400000000004</v>
      </c>
      <c r="D79" s="1">
        <v>-0.95790299999999995</v>
      </c>
      <c r="E79" s="1">
        <v>0.18401699999999999</v>
      </c>
      <c r="F79" s="1">
        <v>-1.0873299999999999</v>
      </c>
      <c r="G79" s="1">
        <v>-1.0003</v>
      </c>
      <c r="H79" s="1">
        <v>0.808863</v>
      </c>
      <c r="I79" s="1">
        <v>-1.86693</v>
      </c>
      <c r="J79" s="1">
        <v>-8.1354400000000003E-4</v>
      </c>
      <c r="K79" s="1">
        <v>0.77759699999999998</v>
      </c>
      <c r="L79" s="1">
        <v>-1.87392</v>
      </c>
      <c r="M79" s="1">
        <v>0.74785000000000001</v>
      </c>
      <c r="N79" s="1" t="s">
        <v>47</v>
      </c>
      <c r="O79" s="1">
        <v>-2.4984500000000001</v>
      </c>
      <c r="P79" s="1">
        <v>-0.74883100000000002</v>
      </c>
      <c r="Q79" s="1">
        <v>1.00017</v>
      </c>
      <c r="R79" s="1">
        <v>-2.4991699999999999</v>
      </c>
      <c r="S79" s="1">
        <v>-8.8054500000000005E-4</v>
      </c>
      <c r="T79" s="1">
        <v>2.1243100000000001E-4</v>
      </c>
      <c r="U79" s="1">
        <v>-2.5029499999999998</v>
      </c>
      <c r="V79" s="1" t="s">
        <v>23</v>
      </c>
      <c r="W79" s="1">
        <f>ABS(IK_diagnostics_positions__2[[#This Row],[Column1]]-A78)</f>
        <v>4.9635999999999986E-3</v>
      </c>
      <c r="X79" s="1">
        <f>ABS(IK_diagnostics_positions__2[[#This Row],[Column2]]-B78)</f>
        <v>1.4909000000000006E-2</v>
      </c>
      <c r="Y79" s="1">
        <f>ABS(IK_diagnostics_positions__2[[#This Row],[Column3]]-C78)</f>
        <v>2.6680000000000037E-3</v>
      </c>
      <c r="Z79" s="1">
        <f>ABS(IK_diagnostics_positions__2[[#This Row],[Column4]]-D78)</f>
        <v>4.7130000000000782E-3</v>
      </c>
      <c r="AA79" s="1">
        <f>ABS(IK_diagnostics_positions__2[[#This Row],[Column5]]-E78)</f>
        <v>1.4717999999999981E-2</v>
      </c>
      <c r="AB79" s="1">
        <f>ABS(IK_diagnostics_positions__2[[#This Row],[Column6]]-F78)</f>
        <v>5.0400000000001555E-3</v>
      </c>
      <c r="AC79" s="1">
        <f>ABS(IK_diagnostics_positions__2[[#This Row],[Column7]]-G78)</f>
        <v>6.5699999999999648E-3</v>
      </c>
      <c r="AD79" s="1">
        <f>ABS(IK_diagnostics_positions__2[[#This Row],[Column8]]-H78)</f>
        <v>5.4370000000000251E-3</v>
      </c>
      <c r="AE79" s="1">
        <f>ABS(IK_diagnostics_positions__2[[#This Row],[Column9]]-I78)</f>
        <v>2.5999999999999357E-3</v>
      </c>
      <c r="AF79" s="1">
        <f>ABS(IK_diagnostics_positions__2[[#This Row],[Column10]]-J78)</f>
        <v>6.699506E-3</v>
      </c>
      <c r="AG79" s="1">
        <f>ABS(IK_diagnostics_positions__2[[#This Row],[Column11]]-K78)</f>
        <v>9.3029999999999502E-3</v>
      </c>
      <c r="AH79" s="1">
        <f>ABS(IK_diagnostics_positions__2[[#This Row],[Column12]]-L78)</f>
        <v>2.9200000000000337E-3</v>
      </c>
      <c r="AI79" s="1">
        <f>ABS(IK_diagnostics_positions__2[[#This Row],[Column13]]-M78)</f>
        <v>6.425000000000014E-3</v>
      </c>
      <c r="AJ79" s="1">
        <f>ABS(IK_diagnostics_positions__2[[#This Row],[Column14]]-N78)</f>
        <v>5.0670000000000437E-3</v>
      </c>
      <c r="AK79" s="1">
        <f>ABS(IK_diagnostics_positions__2[[#This Row],[Column15]]-O78)</f>
        <v>4.770000000000163E-3</v>
      </c>
      <c r="AL79" s="1">
        <f>ABS(IK_diagnostics_positions__2[[#This Row],[Column16]]-P78)</f>
        <v>2.2180000000000533E-3</v>
      </c>
      <c r="AM79" s="1">
        <f>ABS(IK_diagnostics_positions__2[[#This Row],[Column17]]-Q78)</f>
        <v>8.0000000000080007E-5</v>
      </c>
      <c r="AN79" s="1">
        <f>ABS(IK_diagnostics_positions__2[[#This Row],[Column18]]-R78)</f>
        <v>4.2300000000001781E-3</v>
      </c>
      <c r="AO79" s="1">
        <f>ABS(IK_diagnostics_positions__2[[#This Row],[Column19]]-S78)</f>
        <v>4.8898650000000002E-3</v>
      </c>
      <c r="AP79" s="1">
        <f>ABS(IK_diagnostics_positions__2[[#This Row],[Column20]]-T78)</f>
        <v>1.4946510000000001E-3</v>
      </c>
      <c r="AQ79" s="1">
        <f>ABS(IK_diagnostics_positions__2[[#This Row],[Column21]]-U78)</f>
        <v>6.5000000000003944E-3</v>
      </c>
      <c r="AT79" t="s">
        <v>659</v>
      </c>
      <c r="AU79" s="4"/>
    </row>
    <row r="80" spans="1:68" x14ac:dyDescent="0.25">
      <c r="A80" s="1">
        <v>-1.3158100000000001E-2</v>
      </c>
      <c r="B80" s="1">
        <v>8.3713599999999996E-3</v>
      </c>
      <c r="C80" s="1">
        <v>-0.99987800000000004</v>
      </c>
      <c r="D80" s="1">
        <v>-1.00763</v>
      </c>
      <c r="E80" s="1">
        <v>1.3897400000000001E-2</v>
      </c>
      <c r="F80" s="1">
        <v>-1.1047199999999999</v>
      </c>
      <c r="G80" s="1">
        <v>-0.74137500000000001</v>
      </c>
      <c r="H80" s="1">
        <v>0.97763900000000004</v>
      </c>
      <c r="I80" s="1">
        <v>-1.12233</v>
      </c>
      <c r="J80" s="1">
        <v>-7.7298599999999995E-2</v>
      </c>
      <c r="K80" s="1">
        <v>0.50358800000000004</v>
      </c>
      <c r="L80" s="1">
        <v>-1.7004999999999999</v>
      </c>
      <c r="M80" s="1">
        <v>0.53224300000000002</v>
      </c>
      <c r="N80" s="1">
        <v>0.94905399999999995</v>
      </c>
      <c r="O80" s="1">
        <v>-2.3562599999999998</v>
      </c>
      <c r="P80" s="1">
        <v>-0.63024400000000003</v>
      </c>
      <c r="Q80" s="1">
        <v>0.69894299999999998</v>
      </c>
      <c r="R80" s="1">
        <v>-2.5104899999999999</v>
      </c>
      <c r="S80" s="1">
        <v>8.9793600000000001E-2</v>
      </c>
      <c r="T80" s="1">
        <v>0.241088</v>
      </c>
      <c r="U80" s="1">
        <v>-2.6508500000000002</v>
      </c>
      <c r="V80" s="1" t="s">
        <v>23</v>
      </c>
      <c r="W80" s="1">
        <f>ABS(IK_diagnostics_positions__2[[#This Row],[Column1]]-A79)</f>
        <v>4.9869699999999996E-2</v>
      </c>
      <c r="X80" s="1">
        <f>ABS(IK_diagnostics_positions__2[[#This Row],[Column2]]-B79)</f>
        <v>0.16407964</v>
      </c>
      <c r="Y80" s="1">
        <f>ABS(IK_diagnostics_positions__2[[#This Row],[Column3]]-C79)</f>
        <v>1.5544000000000002E-2</v>
      </c>
      <c r="Z80" s="1">
        <f>ABS(IK_diagnostics_positions__2[[#This Row],[Column4]]-D79)</f>
        <v>4.9727000000000077E-2</v>
      </c>
      <c r="AA80" s="1">
        <f>ABS(IK_diagnostics_positions__2[[#This Row],[Column5]]-E79)</f>
        <v>0.17011959999999998</v>
      </c>
      <c r="AB80" s="1">
        <f>ABS(IK_diagnostics_positions__2[[#This Row],[Column6]]-F79)</f>
        <v>1.7390000000000017E-2</v>
      </c>
      <c r="AC80" s="1">
        <f>ABS(IK_diagnostics_positions__2[[#This Row],[Column7]]-G79)</f>
        <v>0.25892499999999996</v>
      </c>
      <c r="AD80" s="1">
        <f>ABS(IK_diagnostics_positions__2[[#This Row],[Column8]]-H79)</f>
        <v>0.16877600000000004</v>
      </c>
      <c r="AE80" s="1">
        <f>ABS(IK_diagnostics_positions__2[[#This Row],[Column9]]-I79)</f>
        <v>0.74459999999999993</v>
      </c>
      <c r="AF80" s="1">
        <f>ABS(IK_diagnostics_positions__2[[#This Row],[Column10]]-J79)</f>
        <v>7.6485055999999996E-2</v>
      </c>
      <c r="AG80" s="1">
        <f>ABS(IK_diagnostics_positions__2[[#This Row],[Column11]]-K79)</f>
        <v>0.27400899999999995</v>
      </c>
      <c r="AH80" s="1">
        <f>ABS(IK_diagnostics_positions__2[[#This Row],[Column12]]-L79)</f>
        <v>0.17342000000000013</v>
      </c>
      <c r="AI80" s="1">
        <f>ABS(IK_diagnostics_positions__2[[#This Row],[Column13]]-M79)</f>
        <v>0.21560699999999999</v>
      </c>
      <c r="AJ80" s="1">
        <f>ABS(IK_diagnostics_positions__2[[#This Row],[Column14]]-N79)</f>
        <v>5.0946000000000047E-2</v>
      </c>
      <c r="AK80" s="1">
        <f>ABS(IK_diagnostics_positions__2[[#This Row],[Column15]]-O79)</f>
        <v>0.14219000000000026</v>
      </c>
      <c r="AL80" s="1">
        <f>ABS(IK_diagnostics_positions__2[[#This Row],[Column16]]-P79)</f>
        <v>0.118587</v>
      </c>
      <c r="AM80" s="1">
        <f>ABS(IK_diagnostics_positions__2[[#This Row],[Column17]]-Q79)</f>
        <v>0.30122700000000002</v>
      </c>
      <c r="AN80" s="1">
        <f>ABS(IK_diagnostics_positions__2[[#This Row],[Column18]]-R79)</f>
        <v>1.1319999999999997E-2</v>
      </c>
      <c r="AO80" s="1">
        <f>ABS(IK_diagnostics_positions__2[[#This Row],[Column19]]-S79)</f>
        <v>9.0674144999999998E-2</v>
      </c>
      <c r="AP80" s="1">
        <f>ABS(IK_diagnostics_positions__2[[#This Row],[Column20]]-T79)</f>
        <v>0.24087556899999998</v>
      </c>
      <c r="AQ80" s="1">
        <f>ABS(IK_diagnostics_positions__2[[#This Row],[Column21]]-U79)</f>
        <v>0.14790000000000036</v>
      </c>
      <c r="AT80">
        <f ca="1">AVERAGE(AV80:BP80)</f>
        <v>0.11495133311810049</v>
      </c>
      <c r="AU80" s="3"/>
      <c r="AV80">
        <f ca="1">AVERAGE(AV2:AV77)</f>
        <v>9.1011520482419075E-2</v>
      </c>
      <c r="AW80">
        <f t="shared" ref="AW80:BP80" ca="1" si="0">AVERAGE(AW2:AW77)</f>
        <v>0.11609820589905812</v>
      </c>
      <c r="AX80">
        <f t="shared" ca="1" si="0"/>
        <v>3.5696978032783579E-2</v>
      </c>
      <c r="AY80">
        <f t="shared" ca="1" si="0"/>
        <v>0.11419563833222168</v>
      </c>
      <c r="AZ80">
        <f t="shared" ca="1" si="0"/>
        <v>0.20573245358061884</v>
      </c>
      <c r="BA80">
        <f t="shared" ca="1" si="0"/>
        <v>0.10922899346349743</v>
      </c>
      <c r="BB80">
        <f t="shared" ca="1" si="0"/>
        <v>0.12225614946856386</v>
      </c>
      <c r="BC80">
        <f t="shared" ca="1" si="0"/>
        <v>0.21332975088084458</v>
      </c>
      <c r="BD80">
        <f t="shared" ca="1" si="0"/>
        <v>0.14185517785788396</v>
      </c>
      <c r="BE80">
        <f t="shared" ca="1" si="0"/>
        <v>6.8813404264655598E-2</v>
      </c>
      <c r="BF80">
        <f t="shared" ca="1" si="0"/>
        <v>0.14869086103228496</v>
      </c>
      <c r="BG80">
        <f t="shared" ca="1" si="0"/>
        <v>9.6099828491810826E-2</v>
      </c>
      <c r="BH80">
        <f t="shared" ca="1" si="0"/>
        <v>0.10193420989033403</v>
      </c>
      <c r="BI80">
        <f t="shared" ca="1" si="0"/>
        <v>9.6152284929393372E-2</v>
      </c>
      <c r="BJ80">
        <f t="shared" ca="1" si="0"/>
        <v>7.3733773543401465E-2</v>
      </c>
      <c r="BK80">
        <f t="shared" ca="1" si="0"/>
        <v>0.1097628723099196</v>
      </c>
      <c r="BL80">
        <f t="shared" ca="1" si="0"/>
        <v>0.13708240593317972</v>
      </c>
      <c r="BM80">
        <f t="shared" ca="1" si="0"/>
        <v>7.5424968045365443E-2</v>
      </c>
      <c r="BN80">
        <f t="shared" ca="1" si="0"/>
        <v>7.1686066287643846E-2</v>
      </c>
      <c r="BO80">
        <f t="shared" ca="1" si="0"/>
        <v>0.18113230090594362</v>
      </c>
      <c r="BP80">
        <f t="shared" ca="1" si="0"/>
        <v>0.10406015184828672</v>
      </c>
    </row>
    <row r="81" spans="1:48" x14ac:dyDescent="0.25">
      <c r="A81" s="1">
        <v>6.2205400000000001E-2</v>
      </c>
      <c r="B81" s="1">
        <v>0.25374999999999998</v>
      </c>
      <c r="C81" s="1">
        <v>-0.96526699999999999</v>
      </c>
      <c r="D81" s="1">
        <v>-0.91648200000000002</v>
      </c>
      <c r="E81" s="1">
        <v>0.449382</v>
      </c>
      <c r="F81" s="1">
        <v>-1.0277099999999999</v>
      </c>
      <c r="G81" s="1">
        <v>-0.61690299999999998</v>
      </c>
      <c r="H81" s="1">
        <v>1.35215</v>
      </c>
      <c r="I81" s="1">
        <v>-1.3363499999999999</v>
      </c>
      <c r="J81" s="1">
        <v>2.90084E-3</v>
      </c>
      <c r="K81" s="1">
        <v>0.78149999999999997</v>
      </c>
      <c r="L81" s="1">
        <v>-1.8750500000000001</v>
      </c>
      <c r="M81" s="1">
        <v>0.75172300000000003</v>
      </c>
      <c r="N81" s="1">
        <v>1.00143</v>
      </c>
      <c r="O81" s="1">
        <v>-2.50027</v>
      </c>
      <c r="P81" s="1">
        <v>-0.747556</v>
      </c>
      <c r="Q81" s="1">
        <v>1.00027</v>
      </c>
      <c r="R81" s="1">
        <v>-2.49871</v>
      </c>
      <c r="S81" s="1">
        <v>7.5794800000000004E-4</v>
      </c>
      <c r="T81" s="2">
        <v>-9.4652200000000002E-5</v>
      </c>
      <c r="U81" s="1">
        <v>-2.4988299999999999</v>
      </c>
      <c r="V81" s="1" t="s">
        <v>23</v>
      </c>
      <c r="W81" s="1">
        <f>ABS(IK_diagnostics_positions__2[[#This Row],[Column1]]-A80)</f>
        <v>7.53635E-2</v>
      </c>
      <c r="X81" s="1">
        <f>ABS(IK_diagnostics_positions__2[[#This Row],[Column2]]-B80)</f>
        <v>0.24537863999999998</v>
      </c>
      <c r="Y81" s="1">
        <f>ABS(IK_diagnostics_positions__2[[#This Row],[Column3]]-C80)</f>
        <v>3.4611000000000058E-2</v>
      </c>
      <c r="Z81" s="1">
        <f>ABS(IK_diagnostics_positions__2[[#This Row],[Column4]]-D80)</f>
        <v>9.1148000000000007E-2</v>
      </c>
      <c r="AA81" s="1">
        <f>ABS(IK_diagnostics_positions__2[[#This Row],[Column5]]-E80)</f>
        <v>0.4354846</v>
      </c>
      <c r="AB81" s="1">
        <f>ABS(IK_diagnostics_positions__2[[#This Row],[Column6]]-F80)</f>
        <v>7.7010000000000023E-2</v>
      </c>
      <c r="AC81" s="1">
        <f>ABS(IK_diagnostics_positions__2[[#This Row],[Column7]]-G80)</f>
        <v>0.12447200000000003</v>
      </c>
      <c r="AD81" s="1">
        <f>ABS(IK_diagnostics_positions__2[[#This Row],[Column8]]-H80)</f>
        <v>0.37451099999999993</v>
      </c>
      <c r="AE81" s="1">
        <f>ABS(IK_diagnostics_positions__2[[#This Row],[Column9]]-I80)</f>
        <v>0.21401999999999988</v>
      </c>
      <c r="AF81" s="1">
        <f>ABS(IK_diagnostics_positions__2[[#This Row],[Column10]]-J80)</f>
        <v>8.0199439999999997E-2</v>
      </c>
      <c r="AG81" s="1">
        <f>ABS(IK_diagnostics_positions__2[[#This Row],[Column11]]-K80)</f>
        <v>0.27791199999999994</v>
      </c>
      <c r="AH81" s="1">
        <f>ABS(IK_diagnostics_positions__2[[#This Row],[Column12]]-L80)</f>
        <v>0.1745500000000002</v>
      </c>
      <c r="AI81" s="1">
        <f>ABS(IK_diagnostics_positions__2[[#This Row],[Column13]]-M80)</f>
        <v>0.21948000000000001</v>
      </c>
      <c r="AJ81" s="1">
        <f>ABS(IK_diagnostics_positions__2[[#This Row],[Column14]]-N80)</f>
        <v>5.2376000000000089E-2</v>
      </c>
      <c r="AK81" s="1">
        <f>ABS(IK_diagnostics_positions__2[[#This Row],[Column15]]-O80)</f>
        <v>0.14401000000000019</v>
      </c>
      <c r="AL81" s="1">
        <f>ABS(IK_diagnostics_positions__2[[#This Row],[Column16]]-P80)</f>
        <v>0.11731199999999997</v>
      </c>
      <c r="AM81" s="1">
        <f>ABS(IK_diagnostics_positions__2[[#This Row],[Column17]]-Q80)</f>
        <v>0.30132700000000001</v>
      </c>
      <c r="AN81" s="1">
        <f>ABS(IK_diagnostics_positions__2[[#This Row],[Column18]]-R80)</f>
        <v>1.1779999999999902E-2</v>
      </c>
      <c r="AO81" s="1">
        <f>ABS(IK_diagnostics_positions__2[[#This Row],[Column19]]-S80)</f>
        <v>8.9035652000000007E-2</v>
      </c>
      <c r="AP81" s="1">
        <f>ABS(IK_diagnostics_positions__2[[#This Row],[Column20]]-T80)</f>
        <v>0.24118265219999999</v>
      </c>
      <c r="AQ81" s="1">
        <f>ABS(IK_diagnostics_positions__2[[#This Row],[Column21]]-U80)</f>
        <v>0.15202000000000027</v>
      </c>
    </row>
    <row r="82" spans="1:48" x14ac:dyDescent="0.25">
      <c r="A82" s="1">
        <v>6.6710400000000003E-2</v>
      </c>
      <c r="B82" s="1">
        <v>2.2716299999999998E-2</v>
      </c>
      <c r="C82" s="1">
        <v>-0.99751400000000001</v>
      </c>
      <c r="D82" s="1">
        <v>-0.89985800000000005</v>
      </c>
      <c r="E82" s="1">
        <v>5.1494999999999999E-2</v>
      </c>
      <c r="F82" s="1">
        <v>-1.2523</v>
      </c>
      <c r="G82" s="1">
        <v>-0.74738700000000002</v>
      </c>
      <c r="H82" s="1">
        <v>1.0376000000000001</v>
      </c>
      <c r="I82" s="1">
        <v>-1.3183</v>
      </c>
      <c r="J82" s="1">
        <v>5.9464700000000002E-2</v>
      </c>
      <c r="K82" s="1">
        <v>0.62100100000000003</v>
      </c>
      <c r="L82" s="1">
        <v>-1.73715</v>
      </c>
      <c r="M82" s="1">
        <v>0.605101</v>
      </c>
      <c r="N82" s="1">
        <v>0.75934800000000002</v>
      </c>
      <c r="O82" s="1">
        <v>-2.5636700000000001</v>
      </c>
      <c r="P82" s="1">
        <v>-0.60571900000000001</v>
      </c>
      <c r="Q82" s="1">
        <v>0.85477999999999998</v>
      </c>
      <c r="R82" s="1">
        <v>-2.4462899999999999</v>
      </c>
      <c r="S82" s="1">
        <v>0.124186</v>
      </c>
      <c r="T82" s="1">
        <v>0.39941100000000002</v>
      </c>
      <c r="U82" s="1">
        <v>-2.71014</v>
      </c>
      <c r="V82" s="1" t="s">
        <v>23</v>
      </c>
      <c r="W82" s="1">
        <f>ABS(IK_diagnostics_positions__2[[#This Row],[Column1]]-A81)</f>
        <v>4.5050000000000021E-3</v>
      </c>
      <c r="X82" s="1">
        <f>ABS(IK_diagnostics_positions__2[[#This Row],[Column2]]-B81)</f>
        <v>0.23103369999999998</v>
      </c>
      <c r="Y82" s="1">
        <f>ABS(IK_diagnostics_positions__2[[#This Row],[Column3]]-C81)</f>
        <v>3.2247000000000026E-2</v>
      </c>
      <c r="Z82" s="1">
        <f>ABS(IK_diagnostics_positions__2[[#This Row],[Column4]]-D81)</f>
        <v>1.6623999999999972E-2</v>
      </c>
      <c r="AA82" s="1">
        <f>ABS(IK_diagnostics_positions__2[[#This Row],[Column5]]-E81)</f>
        <v>0.39788699999999999</v>
      </c>
      <c r="AB82" s="1">
        <f>ABS(IK_diagnostics_positions__2[[#This Row],[Column6]]-F81)</f>
        <v>0.22459000000000007</v>
      </c>
      <c r="AC82" s="1">
        <f>ABS(IK_diagnostics_positions__2[[#This Row],[Column7]]-G81)</f>
        <v>0.13048400000000004</v>
      </c>
      <c r="AD82" s="1">
        <f>ABS(IK_diagnostics_positions__2[[#This Row],[Column8]]-H81)</f>
        <v>0.31454999999999989</v>
      </c>
      <c r="AE82" s="1">
        <f>ABS(IK_diagnostics_positions__2[[#This Row],[Column9]]-I81)</f>
        <v>1.8049999999999899E-2</v>
      </c>
      <c r="AF82" s="1">
        <f>ABS(IK_diagnostics_positions__2[[#This Row],[Column10]]-J81)</f>
        <v>5.6563860000000001E-2</v>
      </c>
      <c r="AG82" s="1">
        <f>ABS(IK_diagnostics_positions__2[[#This Row],[Column11]]-K81)</f>
        <v>0.16049899999999995</v>
      </c>
      <c r="AH82" s="1">
        <f>ABS(IK_diagnostics_positions__2[[#This Row],[Column12]]-L81)</f>
        <v>0.13790000000000013</v>
      </c>
      <c r="AI82" s="1">
        <f>ABS(IK_diagnostics_positions__2[[#This Row],[Column13]]-M81)</f>
        <v>0.14662200000000003</v>
      </c>
      <c r="AJ82" s="1">
        <f>ABS(IK_diagnostics_positions__2[[#This Row],[Column14]]-N81)</f>
        <v>0.24208200000000002</v>
      </c>
      <c r="AK82" s="1">
        <f>ABS(IK_diagnostics_positions__2[[#This Row],[Column15]]-O81)</f>
        <v>6.3400000000000123E-2</v>
      </c>
      <c r="AL82" s="1">
        <f>ABS(IK_diagnostics_positions__2[[#This Row],[Column16]]-P81)</f>
        <v>0.14183699999999999</v>
      </c>
      <c r="AM82" s="1">
        <f>ABS(IK_diagnostics_positions__2[[#This Row],[Column17]]-Q81)</f>
        <v>0.14549000000000001</v>
      </c>
      <c r="AN82" s="1">
        <f>ABS(IK_diagnostics_positions__2[[#This Row],[Column18]]-R81)</f>
        <v>5.2420000000000133E-2</v>
      </c>
      <c r="AO82" s="1">
        <f>ABS(IK_diagnostics_positions__2[[#This Row],[Column19]]-S81)</f>
        <v>0.12342805200000001</v>
      </c>
      <c r="AP82" s="1">
        <f>ABS(IK_diagnostics_positions__2[[#This Row],[Column20]]-T81)</f>
        <v>0.39950565220000001</v>
      </c>
      <c r="AQ82" s="1">
        <f>ABS(IK_diagnostics_positions__2[[#This Row],[Column21]]-U81)</f>
        <v>0.21131000000000011</v>
      </c>
    </row>
    <row r="83" spans="1:48" x14ac:dyDescent="0.25">
      <c r="A83" s="1">
        <v>-1.8562100000000002E-2</v>
      </c>
      <c r="B83" s="1">
        <v>4.1618499999999999E-3</v>
      </c>
      <c r="C83" s="1">
        <v>-0.99981900000000001</v>
      </c>
      <c r="D83" s="1">
        <v>-0.97969899999999999</v>
      </c>
      <c r="E83" s="1">
        <v>0.132989</v>
      </c>
      <c r="F83" s="1">
        <v>-1.2439899999999999</v>
      </c>
      <c r="G83" s="1">
        <v>-0.72685699999999998</v>
      </c>
      <c r="H83" s="1">
        <v>1.09938</v>
      </c>
      <c r="I83" s="1">
        <v>-1.29051</v>
      </c>
      <c r="J83" s="1">
        <v>5.2372199999999999E-3</v>
      </c>
      <c r="K83" s="1">
        <v>0.73880900000000005</v>
      </c>
      <c r="L83" s="1">
        <v>-1.86846</v>
      </c>
      <c r="M83" s="1">
        <v>0.73299400000000003</v>
      </c>
      <c r="N83" s="1">
        <v>1.0043599999999999</v>
      </c>
      <c r="O83" s="1">
        <v>-2.5007999999999999</v>
      </c>
      <c r="P83" s="1">
        <v>-0.73775999999999997</v>
      </c>
      <c r="Q83" s="1">
        <v>0.99920500000000001</v>
      </c>
      <c r="R83" s="1">
        <v>-2.48502</v>
      </c>
      <c r="S83" s="1">
        <v>3.6607800000000002E-3</v>
      </c>
      <c r="T83" s="1">
        <v>-1.6132400000000002E-2</v>
      </c>
      <c r="U83" s="1">
        <v>-2.5242499999999999</v>
      </c>
      <c r="V83" s="1" t="s">
        <v>23</v>
      </c>
      <c r="W83" s="1">
        <f>ABS(IK_diagnostics_positions__2[[#This Row],[Column1]]-A82)</f>
        <v>8.5272500000000001E-2</v>
      </c>
      <c r="X83" s="1">
        <f>ABS(IK_diagnostics_positions__2[[#This Row],[Column2]]-B82)</f>
        <v>1.855445E-2</v>
      </c>
      <c r="Y83" s="1">
        <f>ABS(IK_diagnostics_positions__2[[#This Row],[Column3]]-C82)</f>
        <v>2.3050000000000015E-3</v>
      </c>
      <c r="Z83" s="1">
        <f>ABS(IK_diagnostics_positions__2[[#This Row],[Column4]]-D82)</f>
        <v>7.984099999999994E-2</v>
      </c>
      <c r="AA83" s="1">
        <f>ABS(IK_diagnostics_positions__2[[#This Row],[Column5]]-E82)</f>
        <v>8.1493999999999997E-2</v>
      </c>
      <c r="AB83" s="1">
        <f>ABS(IK_diagnostics_positions__2[[#This Row],[Column6]]-F82)</f>
        <v>8.3100000000000396E-3</v>
      </c>
      <c r="AC83" s="1">
        <f>ABS(IK_diagnostics_positions__2[[#This Row],[Column7]]-G82)</f>
        <v>2.0530000000000048E-2</v>
      </c>
      <c r="AD83" s="1">
        <f>ABS(IK_diagnostics_positions__2[[#This Row],[Column8]]-H82)</f>
        <v>6.1779999999999946E-2</v>
      </c>
      <c r="AE83" s="1">
        <f>ABS(IK_diagnostics_positions__2[[#This Row],[Column9]]-I82)</f>
        <v>2.7789999999999981E-2</v>
      </c>
      <c r="AF83" s="1">
        <f>ABS(IK_diagnostics_positions__2[[#This Row],[Column10]]-J82)</f>
        <v>5.4227480000000002E-2</v>
      </c>
      <c r="AG83" s="1">
        <f>ABS(IK_diagnostics_positions__2[[#This Row],[Column11]]-K82)</f>
        <v>0.11780800000000002</v>
      </c>
      <c r="AH83" s="1">
        <f>ABS(IK_diagnostics_positions__2[[#This Row],[Column12]]-L82)</f>
        <v>0.13131000000000004</v>
      </c>
      <c r="AI83" s="1">
        <f>ABS(IK_diagnostics_positions__2[[#This Row],[Column13]]-M82)</f>
        <v>0.12789300000000003</v>
      </c>
      <c r="AJ83" s="1">
        <f>ABS(IK_diagnostics_positions__2[[#This Row],[Column14]]-N82)</f>
        <v>0.2450119999999999</v>
      </c>
      <c r="AK83" s="1">
        <f>ABS(IK_diagnostics_positions__2[[#This Row],[Column15]]-O82)</f>
        <v>6.2870000000000203E-2</v>
      </c>
      <c r="AL83" s="1">
        <f>ABS(IK_diagnostics_positions__2[[#This Row],[Column16]]-P82)</f>
        <v>0.13204099999999996</v>
      </c>
      <c r="AM83" s="1">
        <f>ABS(IK_diagnostics_positions__2[[#This Row],[Column17]]-Q82)</f>
        <v>0.14442500000000003</v>
      </c>
      <c r="AN83" s="1">
        <f>ABS(IK_diagnostics_positions__2[[#This Row],[Column18]]-R82)</f>
        <v>3.8730000000000153E-2</v>
      </c>
      <c r="AO83" s="1">
        <f>ABS(IK_diagnostics_positions__2[[#This Row],[Column19]]-S82)</f>
        <v>0.12052522</v>
      </c>
      <c r="AP83" s="1">
        <f>ABS(IK_diagnostics_positions__2[[#This Row],[Column20]]-T82)</f>
        <v>0.41554340000000001</v>
      </c>
      <c r="AQ83" s="1">
        <f>ABS(IK_diagnostics_positions__2[[#This Row],[Column21]]-U82)</f>
        <v>0.18589000000000011</v>
      </c>
      <c r="AV83">
        <f ca="1">MAX(AV2:BP77)</f>
        <v>0.86470150000000012</v>
      </c>
    </row>
    <row r="84" spans="1:48" x14ac:dyDescent="0.25">
      <c r="A84" s="1">
        <v>-2.6476599999999999E-2</v>
      </c>
      <c r="B84" s="1">
        <v>4.0949100000000002E-3</v>
      </c>
      <c r="C84" s="1">
        <v>-0.999641</v>
      </c>
      <c r="D84" s="1">
        <v>-0.98784300000000003</v>
      </c>
      <c r="E84" s="1">
        <v>0.14227699999999999</v>
      </c>
      <c r="F84" s="1">
        <v>-1.2377199999999999</v>
      </c>
      <c r="G84" s="1">
        <v>-0.74598200000000003</v>
      </c>
      <c r="H84" s="1">
        <v>1.1105799999999999</v>
      </c>
      <c r="I84" s="1">
        <v>-1.3001199999999999</v>
      </c>
      <c r="J84" s="1">
        <v>-6.6137300000000004E-4</v>
      </c>
      <c r="K84" s="1">
        <v>0.77374399999999999</v>
      </c>
      <c r="L84" s="1">
        <v>-1.87548</v>
      </c>
      <c r="M84" s="1">
        <v>0.74786799999999998</v>
      </c>
      <c r="N84" s="1">
        <v>1.0003</v>
      </c>
      <c r="O84" s="1">
        <v>-2.4986799999999998</v>
      </c>
      <c r="P84" s="1">
        <v>-0.74861599999999995</v>
      </c>
      <c r="Q84" s="1">
        <v>1.0017400000000001</v>
      </c>
      <c r="R84" s="1">
        <v>-2.49885</v>
      </c>
      <c r="S84" s="1">
        <v>2.19981E-3</v>
      </c>
      <c r="T84" s="1">
        <v>-4.1582600000000004E-3</v>
      </c>
      <c r="U84" s="1">
        <v>-2.50386</v>
      </c>
      <c r="V84" s="1" t="s">
        <v>23</v>
      </c>
      <c r="W84" s="1">
        <f>ABS(IK_diagnostics_positions__2[[#This Row],[Column1]]-A83)</f>
        <v>7.9144999999999979E-3</v>
      </c>
      <c r="X84" s="1">
        <f>ABS(IK_diagnostics_positions__2[[#This Row],[Column2]]-B83)</f>
        <v>6.6939999999999708E-5</v>
      </c>
      <c r="Y84" s="1">
        <f>ABS(IK_diagnostics_positions__2[[#This Row],[Column3]]-C83)</f>
        <v>1.7800000000001148E-4</v>
      </c>
      <c r="Z84" s="1">
        <f>ABS(IK_diagnostics_positions__2[[#This Row],[Column4]]-D83)</f>
        <v>8.1440000000000401E-3</v>
      </c>
      <c r="AA84" s="1">
        <f>ABS(IK_diagnostics_positions__2[[#This Row],[Column5]]-E83)</f>
        <v>9.2879999999999907E-3</v>
      </c>
      <c r="AB84" s="1">
        <f>ABS(IK_diagnostics_positions__2[[#This Row],[Column6]]-F83)</f>
        <v>6.2699999999999978E-3</v>
      </c>
      <c r="AC84" s="1">
        <f>ABS(IK_diagnostics_positions__2[[#This Row],[Column7]]-G83)</f>
        <v>1.9125000000000059E-2</v>
      </c>
      <c r="AD84" s="1">
        <f>ABS(IK_diagnostics_positions__2[[#This Row],[Column8]]-H83)</f>
        <v>1.1199999999999877E-2</v>
      </c>
      <c r="AE84" s="1">
        <f>ABS(IK_diagnostics_positions__2[[#This Row],[Column9]]-I83)</f>
        <v>9.6099999999998964E-3</v>
      </c>
      <c r="AF84" s="1">
        <f>ABS(IK_diagnostics_positions__2[[#This Row],[Column10]]-J83)</f>
        <v>5.8985929999999997E-3</v>
      </c>
      <c r="AG84" s="1">
        <f>ABS(IK_diagnostics_positions__2[[#This Row],[Column11]]-K83)</f>
        <v>3.4934999999999938E-2</v>
      </c>
      <c r="AH84" s="1">
        <f>ABS(IK_diagnostics_positions__2[[#This Row],[Column12]]-L83)</f>
        <v>7.0200000000000262E-3</v>
      </c>
      <c r="AI84" s="1">
        <f>ABS(IK_diagnostics_positions__2[[#This Row],[Column13]]-M83)</f>
        <v>1.4873999999999943E-2</v>
      </c>
      <c r="AJ84" s="1">
        <f>ABS(IK_diagnostics_positions__2[[#This Row],[Column14]]-N83)</f>
        <v>4.0599999999999525E-3</v>
      </c>
      <c r="AK84" s="1">
        <f>ABS(IK_diagnostics_positions__2[[#This Row],[Column15]]-O83)</f>
        <v>2.1200000000001218E-3</v>
      </c>
      <c r="AL84" s="1">
        <f>ABS(IK_diagnostics_positions__2[[#This Row],[Column16]]-P83)</f>
        <v>1.0855999999999977E-2</v>
      </c>
      <c r="AM84" s="1">
        <f>ABS(IK_diagnostics_positions__2[[#This Row],[Column17]]-Q83)</f>
        <v>2.535000000000065E-3</v>
      </c>
      <c r="AN84" s="1">
        <f>ABS(IK_diagnostics_positions__2[[#This Row],[Column18]]-R83)</f>
        <v>1.3830000000000009E-2</v>
      </c>
      <c r="AO84" s="1">
        <f>ABS(IK_diagnostics_positions__2[[#This Row],[Column19]]-S83)</f>
        <v>1.4609700000000002E-3</v>
      </c>
      <c r="AP84" s="1">
        <f>ABS(IK_diagnostics_positions__2[[#This Row],[Column20]]-T83)</f>
        <v>1.1974140000000001E-2</v>
      </c>
      <c r="AQ84" s="1">
        <f>ABS(IK_diagnostics_positions__2[[#This Row],[Column21]]-U83)</f>
        <v>2.0389999999999908E-2</v>
      </c>
      <c r="AV84">
        <f ca="1">MIN(AV2:BP77)</f>
        <v>1.7375866666666667E-7</v>
      </c>
    </row>
    <row r="85" spans="1:48" x14ac:dyDescent="0.25">
      <c r="A85" s="1">
        <v>-2.54384E-2</v>
      </c>
      <c r="B85" s="1">
        <v>6.4991500000000004E-3</v>
      </c>
      <c r="C85" s="1">
        <v>-0.99965499999999996</v>
      </c>
      <c r="D85" s="1">
        <v>-0.89246400000000004</v>
      </c>
      <c r="E85" s="1">
        <v>1.54179E-2</v>
      </c>
      <c r="F85" s="1">
        <v>-1.4978400000000001</v>
      </c>
      <c r="G85" s="1">
        <v>-0.69652599999999998</v>
      </c>
      <c r="H85" s="1">
        <v>0.85458999999999996</v>
      </c>
      <c r="I85" s="1">
        <v>-2.0051899999999998</v>
      </c>
      <c r="J85" s="1">
        <v>0.279891</v>
      </c>
      <c r="K85" s="1">
        <v>0.76366599999999996</v>
      </c>
      <c r="L85" s="1">
        <v>-1.80938</v>
      </c>
      <c r="M85" s="1">
        <v>0.48417100000000002</v>
      </c>
      <c r="N85" s="1">
        <v>1.04633</v>
      </c>
      <c r="O85" s="1">
        <v>-2.7465899999999999</v>
      </c>
      <c r="P85" s="1">
        <v>-0.51337100000000002</v>
      </c>
      <c r="Q85" s="1">
        <v>0.845248</v>
      </c>
      <c r="R85" s="1">
        <v>-2.4127700000000001</v>
      </c>
      <c r="S85" s="1">
        <v>0.34954099999999999</v>
      </c>
      <c r="T85" s="1">
        <v>0.22977600000000001</v>
      </c>
      <c r="U85" s="1">
        <v>-2.6520600000000001</v>
      </c>
      <c r="V85" s="1" t="s">
        <v>23</v>
      </c>
      <c r="W85" s="1">
        <f>ABS(IK_diagnostics_positions__2[[#This Row],[Column1]]-A84)</f>
        <v>1.0381999999999995E-3</v>
      </c>
      <c r="X85" s="1">
        <f>ABS(IK_diagnostics_positions__2[[#This Row],[Column2]]-B84)</f>
        <v>2.4042400000000002E-3</v>
      </c>
      <c r="Y85" s="1">
        <f>ABS(IK_diagnostics_positions__2[[#This Row],[Column3]]-C84)</f>
        <v>1.399999999995849E-5</v>
      </c>
      <c r="Z85" s="1">
        <f>ABS(IK_diagnostics_positions__2[[#This Row],[Column4]]-D84)</f>
        <v>9.5378999999999992E-2</v>
      </c>
      <c r="AA85" s="1">
        <f>ABS(IK_diagnostics_positions__2[[#This Row],[Column5]]-E84)</f>
        <v>0.12685909999999997</v>
      </c>
      <c r="AB85" s="1">
        <f>ABS(IK_diagnostics_positions__2[[#This Row],[Column6]]-F84)</f>
        <v>0.26012000000000013</v>
      </c>
      <c r="AC85" s="1">
        <f>ABS(IK_diagnostics_positions__2[[#This Row],[Column7]]-G84)</f>
        <v>4.9456000000000055E-2</v>
      </c>
      <c r="AD85" s="1">
        <f>ABS(IK_diagnostics_positions__2[[#This Row],[Column8]]-H84)</f>
        <v>0.25598999999999994</v>
      </c>
      <c r="AE85" s="1">
        <f>ABS(IK_diagnostics_positions__2[[#This Row],[Column9]]-I84)</f>
        <v>0.70506999999999986</v>
      </c>
      <c r="AF85" s="1">
        <f>ABS(IK_diagnostics_positions__2[[#This Row],[Column10]]-J84)</f>
        <v>0.28055237300000002</v>
      </c>
      <c r="AG85" s="1">
        <f>ABS(IK_diagnostics_positions__2[[#This Row],[Column11]]-K84)</f>
        <v>1.0078000000000031E-2</v>
      </c>
      <c r="AH85" s="1">
        <f>ABS(IK_diagnostics_positions__2[[#This Row],[Column12]]-L84)</f>
        <v>6.6100000000000048E-2</v>
      </c>
      <c r="AI85" s="1">
        <f>ABS(IK_diagnostics_positions__2[[#This Row],[Column13]]-M84)</f>
        <v>0.26369699999999996</v>
      </c>
      <c r="AJ85" s="1">
        <f>ABS(IK_diagnostics_positions__2[[#This Row],[Column14]]-N84)</f>
        <v>4.6030000000000015E-2</v>
      </c>
      <c r="AK85" s="1">
        <f>ABS(IK_diagnostics_positions__2[[#This Row],[Column15]]-O84)</f>
        <v>0.24791000000000007</v>
      </c>
      <c r="AL85" s="1">
        <f>ABS(IK_diagnostics_positions__2[[#This Row],[Column16]]-P84)</f>
        <v>0.23524499999999993</v>
      </c>
      <c r="AM85" s="1">
        <f>ABS(IK_diagnostics_positions__2[[#This Row],[Column17]]-Q84)</f>
        <v>0.15649200000000008</v>
      </c>
      <c r="AN85" s="1">
        <f>ABS(IK_diagnostics_positions__2[[#This Row],[Column18]]-R84)</f>
        <v>8.6079999999999934E-2</v>
      </c>
      <c r="AO85" s="1">
        <f>ABS(IK_diagnostics_positions__2[[#This Row],[Column19]]-S84)</f>
        <v>0.34734118999999997</v>
      </c>
      <c r="AP85" s="1">
        <f>ABS(IK_diagnostics_positions__2[[#This Row],[Column20]]-T84)</f>
        <v>0.23393426</v>
      </c>
      <c r="AQ85" s="1">
        <f>ABS(IK_diagnostics_positions__2[[#This Row],[Column21]]-U84)</f>
        <v>0.14820000000000011</v>
      </c>
    </row>
    <row r="86" spans="1:48" x14ac:dyDescent="0.25">
      <c r="A86" s="1">
        <v>-0.390268</v>
      </c>
      <c r="B86" s="1">
        <v>0.22204599999999999</v>
      </c>
      <c r="C86" s="1">
        <v>-0.89352500000000001</v>
      </c>
      <c r="D86" s="1">
        <v>-1.2381800000000001</v>
      </c>
      <c r="E86" s="1">
        <v>0.47368300000000002</v>
      </c>
      <c r="F86" s="1">
        <v>-1.3601300000000001</v>
      </c>
      <c r="G86" s="1">
        <v>-0.92492399999999997</v>
      </c>
      <c r="H86" s="1">
        <v>1.07673</v>
      </c>
      <c r="I86" s="1">
        <v>-2.0937600000000001</v>
      </c>
      <c r="J86" s="1">
        <v>1.41603E-3</v>
      </c>
      <c r="K86" s="1">
        <v>0.77447900000000003</v>
      </c>
      <c r="L86" s="1">
        <v>-1.8689499999999999</v>
      </c>
      <c r="M86" s="1">
        <v>0.74684899999999999</v>
      </c>
      <c r="N86" s="1">
        <v>0.99621499999999996</v>
      </c>
      <c r="O86" s="1">
        <v>-2.4975700000000001</v>
      </c>
      <c r="P86" s="1">
        <v>-0.74367499999999997</v>
      </c>
      <c r="Q86" s="1">
        <v>0.99980100000000005</v>
      </c>
      <c r="R86" s="1">
        <v>-2.4966900000000001</v>
      </c>
      <c r="S86" s="1">
        <v>3.3126200000000001E-3</v>
      </c>
      <c r="T86" s="1">
        <v>2.32226E-3</v>
      </c>
      <c r="U86" s="1">
        <v>-2.5043799999999998</v>
      </c>
      <c r="V86" s="1" t="s">
        <v>23</v>
      </c>
      <c r="W86" s="1">
        <f>ABS(IK_diagnostics_positions__2[[#This Row],[Column1]]-A85)</f>
        <v>0.36482959999999998</v>
      </c>
      <c r="X86" s="1">
        <f>ABS(IK_diagnostics_positions__2[[#This Row],[Column2]]-B85)</f>
        <v>0.21554684999999998</v>
      </c>
      <c r="Y86" s="1">
        <f>ABS(IK_diagnostics_positions__2[[#This Row],[Column3]]-C85)</f>
        <v>0.10612999999999995</v>
      </c>
      <c r="Z86" s="1">
        <f>ABS(IK_diagnostics_positions__2[[#This Row],[Column4]]-D85)</f>
        <v>0.34571600000000002</v>
      </c>
      <c r="AA86" s="1">
        <f>ABS(IK_diagnostics_positions__2[[#This Row],[Column5]]-E85)</f>
        <v>0.45826510000000004</v>
      </c>
      <c r="AB86" s="1">
        <f>ABS(IK_diagnostics_positions__2[[#This Row],[Column6]]-F85)</f>
        <v>0.13771</v>
      </c>
      <c r="AC86" s="1">
        <f>ABS(IK_diagnostics_positions__2[[#This Row],[Column7]]-G85)</f>
        <v>0.22839799999999999</v>
      </c>
      <c r="AD86" s="1">
        <f>ABS(IK_diagnostics_positions__2[[#This Row],[Column8]]-H85)</f>
        <v>0.22214</v>
      </c>
      <c r="AE86" s="1">
        <f>ABS(IK_diagnostics_positions__2[[#This Row],[Column9]]-I85)</f>
        <v>8.857000000000026E-2</v>
      </c>
      <c r="AF86" s="1">
        <f>ABS(IK_diagnostics_positions__2[[#This Row],[Column10]]-J85)</f>
        <v>0.27847496999999999</v>
      </c>
      <c r="AG86" s="1">
        <f>ABS(IK_diagnostics_positions__2[[#This Row],[Column11]]-K85)</f>
        <v>1.0813000000000073E-2</v>
      </c>
      <c r="AH86" s="1">
        <f>ABS(IK_diagnostics_positions__2[[#This Row],[Column12]]-L85)</f>
        <v>5.9569999999999901E-2</v>
      </c>
      <c r="AI86" s="1">
        <f>ABS(IK_diagnostics_positions__2[[#This Row],[Column13]]-M85)</f>
        <v>0.26267799999999997</v>
      </c>
      <c r="AJ86" s="1">
        <f>ABS(IK_diagnostics_positions__2[[#This Row],[Column14]]-N85)</f>
        <v>5.0115000000000021E-2</v>
      </c>
      <c r="AK86" s="1">
        <f>ABS(IK_diagnostics_positions__2[[#This Row],[Column15]]-O85)</f>
        <v>0.2490199999999998</v>
      </c>
      <c r="AL86" s="1">
        <f>ABS(IK_diagnostics_positions__2[[#This Row],[Column16]]-P85)</f>
        <v>0.23030399999999995</v>
      </c>
      <c r="AM86" s="1">
        <f>ABS(IK_diagnostics_positions__2[[#This Row],[Column17]]-Q85)</f>
        <v>0.15455300000000005</v>
      </c>
      <c r="AN86" s="1">
        <f>ABS(IK_diagnostics_positions__2[[#This Row],[Column18]]-R85)</f>
        <v>8.3919999999999995E-2</v>
      </c>
      <c r="AO86" s="1">
        <f>ABS(IK_diagnostics_positions__2[[#This Row],[Column19]]-S85)</f>
        <v>0.34622838</v>
      </c>
      <c r="AP86" s="1">
        <f>ABS(IK_diagnostics_positions__2[[#This Row],[Column20]]-T85)</f>
        <v>0.22745374000000002</v>
      </c>
      <c r="AQ86" s="1">
        <f>ABS(IK_diagnostics_positions__2[[#This Row],[Column21]]-U85)</f>
        <v>0.14768000000000026</v>
      </c>
    </row>
    <row r="87" spans="1:48" x14ac:dyDescent="0.25">
      <c r="A87" s="1">
        <v>7.4384300000000002E-3</v>
      </c>
      <c r="B87" s="1" t="s">
        <v>22</v>
      </c>
      <c r="C87" s="1">
        <v>-0.99997199999999997</v>
      </c>
      <c r="D87" s="1">
        <v>-0.99075299999999999</v>
      </c>
      <c r="E87" s="1">
        <v>6.4463799999999998E-3</v>
      </c>
      <c r="F87" s="1">
        <v>-0.94019699999999995</v>
      </c>
      <c r="G87" s="1">
        <v>-0.97398499999999999</v>
      </c>
      <c r="H87" s="1">
        <v>0.92573000000000005</v>
      </c>
      <c r="I87" s="1">
        <v>-1.33344</v>
      </c>
      <c r="J87" s="1">
        <v>-7.5855400000000003E-2</v>
      </c>
      <c r="K87" s="1">
        <v>0.84396400000000005</v>
      </c>
      <c r="L87" s="1">
        <v>-1.7655000000000001</v>
      </c>
      <c r="M87" s="1">
        <v>0.71858999999999995</v>
      </c>
      <c r="N87" s="1">
        <v>0.71044399999999996</v>
      </c>
      <c r="O87" s="1">
        <v>-2.3579699999999999</v>
      </c>
      <c r="P87" s="1">
        <v>-0.77444000000000002</v>
      </c>
      <c r="Q87" s="1">
        <v>0.64817499999999995</v>
      </c>
      <c r="R87" s="1">
        <v>-2.4537200000000001</v>
      </c>
      <c r="S87" s="1">
        <v>-7.2835799999999996E-3</v>
      </c>
      <c r="T87" s="1">
        <v>0.49593399999999999</v>
      </c>
      <c r="U87" s="1">
        <v>-2.7004700000000001</v>
      </c>
      <c r="V87" s="1" t="s">
        <v>23</v>
      </c>
      <c r="W87" s="1">
        <f>ABS(IK_diagnostics_positions__2[[#This Row],[Column1]]-A86)</f>
        <v>0.39770643</v>
      </c>
      <c r="X87" s="1">
        <f>ABS(IK_diagnostics_positions__2[[#This Row],[Column2]]-B86)</f>
        <v>0.22204599999999999</v>
      </c>
      <c r="Y87" s="1">
        <f>ABS(IK_diagnostics_positions__2[[#This Row],[Column3]]-C86)</f>
        <v>0.10644699999999996</v>
      </c>
      <c r="Z87" s="1">
        <f>ABS(IK_diagnostics_positions__2[[#This Row],[Column4]]-D86)</f>
        <v>0.24742700000000006</v>
      </c>
      <c r="AA87" s="1">
        <f>ABS(IK_diagnostics_positions__2[[#This Row],[Column5]]-E86)</f>
        <v>0.46723662000000005</v>
      </c>
      <c r="AB87" s="1">
        <f>ABS(IK_diagnostics_positions__2[[#This Row],[Column6]]-F86)</f>
        <v>0.41993300000000011</v>
      </c>
      <c r="AC87" s="1">
        <f>ABS(IK_diagnostics_positions__2[[#This Row],[Column7]]-G86)</f>
        <v>4.9061000000000021E-2</v>
      </c>
      <c r="AD87" s="1">
        <f>ABS(IK_diagnostics_positions__2[[#This Row],[Column8]]-H86)</f>
        <v>0.15099999999999991</v>
      </c>
      <c r="AE87" s="1">
        <f>ABS(IK_diagnostics_positions__2[[#This Row],[Column9]]-I86)</f>
        <v>0.76032000000000011</v>
      </c>
      <c r="AF87" s="1">
        <f>ABS(IK_diagnostics_positions__2[[#This Row],[Column10]]-J86)</f>
        <v>7.7271430000000002E-2</v>
      </c>
      <c r="AG87" s="1">
        <f>ABS(IK_diagnostics_positions__2[[#This Row],[Column11]]-K86)</f>
        <v>6.9485000000000019E-2</v>
      </c>
      <c r="AH87" s="1">
        <f>ABS(IK_diagnostics_positions__2[[#This Row],[Column12]]-L86)</f>
        <v>0.10344999999999982</v>
      </c>
      <c r="AI87" s="1">
        <f>ABS(IK_diagnostics_positions__2[[#This Row],[Column13]]-M86)</f>
        <v>2.8259000000000034E-2</v>
      </c>
      <c r="AJ87" s="1">
        <f>ABS(IK_diagnostics_positions__2[[#This Row],[Column14]]-N86)</f>
        <v>0.285771</v>
      </c>
      <c r="AK87" s="1">
        <f>ABS(IK_diagnostics_positions__2[[#This Row],[Column15]]-O86)</f>
        <v>0.13960000000000017</v>
      </c>
      <c r="AL87" s="1">
        <f>ABS(IK_diagnostics_positions__2[[#This Row],[Column16]]-P86)</f>
        <v>3.0765000000000042E-2</v>
      </c>
      <c r="AM87" s="1">
        <f>ABS(IK_diagnostics_positions__2[[#This Row],[Column17]]-Q86)</f>
        <v>0.35162600000000011</v>
      </c>
      <c r="AN87" s="1">
        <f>ABS(IK_diagnostics_positions__2[[#This Row],[Column18]]-R86)</f>
        <v>4.2969999999999953E-2</v>
      </c>
      <c r="AO87" s="1">
        <f>ABS(IK_diagnostics_positions__2[[#This Row],[Column19]]-S86)</f>
        <v>1.05962E-2</v>
      </c>
      <c r="AP87" s="1">
        <f>ABS(IK_diagnostics_positions__2[[#This Row],[Column20]]-T86)</f>
        <v>0.49361173999999997</v>
      </c>
      <c r="AQ87" s="1">
        <f>ABS(IK_diagnostics_positions__2[[#This Row],[Column21]]-U86)</f>
        <v>0.19609000000000032</v>
      </c>
    </row>
    <row r="88" spans="1:48" x14ac:dyDescent="0.25">
      <c r="A88" s="1">
        <v>0.36109000000000002</v>
      </c>
      <c r="B88" s="1">
        <v>9.8944099999999993E-2</v>
      </c>
      <c r="C88" s="1">
        <v>-0.92726699999999995</v>
      </c>
      <c r="D88" s="1">
        <v>-0.57929299999999995</v>
      </c>
      <c r="E88" s="1">
        <v>6.6519900000000007E-2</v>
      </c>
      <c r="F88" s="1">
        <v>-0.58869899999999997</v>
      </c>
      <c r="G88" s="1">
        <v>-0.83504500000000004</v>
      </c>
      <c r="H88" s="1">
        <v>0.70557499999999995</v>
      </c>
      <c r="I88" s="1">
        <v>-1.31409</v>
      </c>
      <c r="J88" s="1">
        <v>-3.52424E-2</v>
      </c>
      <c r="K88" s="1">
        <v>0.84347099999999997</v>
      </c>
      <c r="L88" s="1">
        <v>-1.8983000000000001</v>
      </c>
      <c r="M88" s="1">
        <v>0.76175499999999996</v>
      </c>
      <c r="N88" s="1">
        <v>0.97270100000000004</v>
      </c>
      <c r="O88" s="1">
        <v>-2.4883000000000002</v>
      </c>
      <c r="P88" s="1">
        <v>-0.79981999999999998</v>
      </c>
      <c r="Q88" s="1">
        <v>1.0212699999999999</v>
      </c>
      <c r="R88" s="1">
        <v>-2.51783</v>
      </c>
      <c r="S88" s="1">
        <v>1.7271499999999999E-2</v>
      </c>
      <c r="T88" s="1">
        <v>3.5150599999999997E-2</v>
      </c>
      <c r="U88" s="1">
        <v>-2.4847000000000001</v>
      </c>
      <c r="V88" s="1" t="s">
        <v>23</v>
      </c>
      <c r="W88" s="1">
        <f>ABS(IK_diagnostics_positions__2[[#This Row],[Column1]]-A87)</f>
        <v>0.35365157000000003</v>
      </c>
      <c r="X88" s="1">
        <f>ABS(IK_diagnostics_positions__2[[#This Row],[Column2]]-B87)</f>
        <v>9.8944099999999993E-2</v>
      </c>
      <c r="Y88" s="1">
        <f>ABS(IK_diagnostics_positions__2[[#This Row],[Column3]]-C87)</f>
        <v>7.270500000000002E-2</v>
      </c>
      <c r="Z88" s="1">
        <f>ABS(IK_diagnostics_positions__2[[#This Row],[Column4]]-D87)</f>
        <v>0.41146000000000005</v>
      </c>
      <c r="AA88" s="1">
        <f>ABS(IK_diagnostics_positions__2[[#This Row],[Column5]]-E87)</f>
        <v>6.0073520000000005E-2</v>
      </c>
      <c r="AB88" s="1">
        <f>ABS(IK_diagnostics_positions__2[[#This Row],[Column6]]-F87)</f>
        <v>0.35149799999999998</v>
      </c>
      <c r="AC88" s="1">
        <f>ABS(IK_diagnostics_positions__2[[#This Row],[Column7]]-G87)</f>
        <v>0.13893999999999995</v>
      </c>
      <c r="AD88" s="1">
        <f>ABS(IK_diagnostics_positions__2[[#This Row],[Column8]]-H87)</f>
        <v>0.2201550000000001</v>
      </c>
      <c r="AE88" s="1">
        <f>ABS(IK_diagnostics_positions__2[[#This Row],[Column9]]-I87)</f>
        <v>1.9349999999999978E-2</v>
      </c>
      <c r="AF88" s="1">
        <f>ABS(IK_diagnostics_positions__2[[#This Row],[Column10]]-J87)</f>
        <v>4.0613000000000003E-2</v>
      </c>
      <c r="AG88" s="1">
        <f>ABS(IK_diagnostics_positions__2[[#This Row],[Column11]]-K87)</f>
        <v>4.9300000000007671E-4</v>
      </c>
      <c r="AH88" s="1">
        <f>ABS(IK_diagnostics_positions__2[[#This Row],[Column12]]-L87)</f>
        <v>0.13280000000000003</v>
      </c>
      <c r="AI88" s="1">
        <f>ABS(IK_diagnostics_positions__2[[#This Row],[Column13]]-M87)</f>
        <v>4.3165000000000009E-2</v>
      </c>
      <c r="AJ88" s="1">
        <f>ABS(IK_diagnostics_positions__2[[#This Row],[Column14]]-N87)</f>
        <v>0.26225700000000007</v>
      </c>
      <c r="AK88" s="1">
        <f>ABS(IK_diagnostics_positions__2[[#This Row],[Column15]]-O87)</f>
        <v>0.13033000000000028</v>
      </c>
      <c r="AL88" s="1">
        <f>ABS(IK_diagnostics_positions__2[[#This Row],[Column16]]-P87)</f>
        <v>2.5379999999999958E-2</v>
      </c>
      <c r="AM88" s="1">
        <f>ABS(IK_diagnostics_positions__2[[#This Row],[Column17]]-Q87)</f>
        <v>0.37309499999999995</v>
      </c>
      <c r="AN88" s="1">
        <f>ABS(IK_diagnostics_positions__2[[#This Row],[Column18]]-R87)</f>
        <v>6.4109999999999889E-2</v>
      </c>
      <c r="AO88" s="1">
        <f>ABS(IK_diagnostics_positions__2[[#This Row],[Column19]]-S87)</f>
        <v>2.455508E-2</v>
      </c>
      <c r="AP88" s="1">
        <f>ABS(IK_diagnostics_positions__2[[#This Row],[Column20]]-T87)</f>
        <v>0.46078340000000001</v>
      </c>
      <c r="AQ88" s="1">
        <f>ABS(IK_diagnostics_positions__2[[#This Row],[Column21]]-U87)</f>
        <v>0.21577000000000002</v>
      </c>
    </row>
    <row r="89" spans="1:48" x14ac:dyDescent="0.25">
      <c r="A89" s="1">
        <v>0.438994</v>
      </c>
      <c r="B89" s="1">
        <v>8.6352200000000004E-2</v>
      </c>
      <c r="C89" s="1">
        <v>-0.89433099999999999</v>
      </c>
      <c r="D89" s="1">
        <v>-0.49568000000000001</v>
      </c>
      <c r="E89" s="1">
        <v>2.70415E-2</v>
      </c>
      <c r="F89" s="1">
        <v>-0.54380799999999996</v>
      </c>
      <c r="G89" s="1">
        <v>-0.77905899999999995</v>
      </c>
      <c r="H89" s="1">
        <v>0.64334599999999997</v>
      </c>
      <c r="I89" s="1">
        <v>-1.2785599999999999</v>
      </c>
      <c r="J89" s="1">
        <v>-7.2221200000000003E-3</v>
      </c>
      <c r="K89" s="1">
        <v>0.81755699999999998</v>
      </c>
      <c r="L89" s="1">
        <v>-1.89005</v>
      </c>
      <c r="M89" s="1">
        <v>0.76461400000000002</v>
      </c>
      <c r="N89" s="1">
        <v>0.99176699999999995</v>
      </c>
      <c r="O89" s="1">
        <v>-2.5015399999999999</v>
      </c>
      <c r="P89" s="1">
        <v>-0.764455</v>
      </c>
      <c r="Q89" s="1">
        <v>1.0019</v>
      </c>
      <c r="R89" s="1">
        <v>-2.5166400000000002</v>
      </c>
      <c r="S89" s="1">
        <v>-3.9647499999999997E-4</v>
      </c>
      <c r="T89" s="1">
        <v>1.3199199999999999E-2</v>
      </c>
      <c r="U89" s="1">
        <v>-2.4841600000000001</v>
      </c>
      <c r="V89" s="1" t="s">
        <v>23</v>
      </c>
      <c r="W89" s="1">
        <f>ABS(IK_diagnostics_positions__2[[#This Row],[Column1]]-A88)</f>
        <v>7.7903999999999973E-2</v>
      </c>
      <c r="X89" s="1">
        <f>ABS(IK_diagnostics_positions__2[[#This Row],[Column2]]-B88)</f>
        <v>1.2591899999999989E-2</v>
      </c>
      <c r="Y89" s="1">
        <f>ABS(IK_diagnostics_positions__2[[#This Row],[Column3]]-C88)</f>
        <v>3.2935999999999965E-2</v>
      </c>
      <c r="Z89" s="1">
        <f>ABS(IK_diagnostics_positions__2[[#This Row],[Column4]]-D88)</f>
        <v>8.3612999999999937E-2</v>
      </c>
      <c r="AA89" s="1">
        <f>ABS(IK_diagnostics_positions__2[[#This Row],[Column5]]-E88)</f>
        <v>3.9478400000000011E-2</v>
      </c>
      <c r="AB89" s="1">
        <f>ABS(IK_diagnostics_positions__2[[#This Row],[Column6]]-F88)</f>
        <v>4.4891000000000014E-2</v>
      </c>
      <c r="AC89" s="1">
        <f>ABS(IK_diagnostics_positions__2[[#This Row],[Column7]]-G88)</f>
        <v>5.5986000000000091E-2</v>
      </c>
      <c r="AD89" s="1">
        <f>ABS(IK_diagnostics_positions__2[[#This Row],[Column8]]-H88)</f>
        <v>6.2228999999999979E-2</v>
      </c>
      <c r="AE89" s="1">
        <f>ABS(IK_diagnostics_positions__2[[#This Row],[Column9]]-I88)</f>
        <v>3.5530000000000062E-2</v>
      </c>
      <c r="AF89" s="1">
        <f>ABS(IK_diagnostics_positions__2[[#This Row],[Column10]]-J88)</f>
        <v>2.8020280000000002E-2</v>
      </c>
      <c r="AG89" s="1">
        <f>ABS(IK_diagnostics_positions__2[[#This Row],[Column11]]-K88)</f>
        <v>2.5913999999999993E-2</v>
      </c>
      <c r="AH89" s="1">
        <f>ABS(IK_diagnostics_positions__2[[#This Row],[Column12]]-L88)</f>
        <v>8.2500000000000906E-3</v>
      </c>
      <c r="AI89" s="1">
        <f>ABS(IK_diagnostics_positions__2[[#This Row],[Column13]]-M88)</f>
        <v>2.8590000000000559E-3</v>
      </c>
      <c r="AJ89" s="1">
        <f>ABS(IK_diagnostics_positions__2[[#This Row],[Column14]]-N88)</f>
        <v>1.9065999999999916E-2</v>
      </c>
      <c r="AK89" s="1">
        <f>ABS(IK_diagnostics_positions__2[[#This Row],[Column15]]-O88)</f>
        <v>1.3239999999999696E-2</v>
      </c>
      <c r="AL89" s="1">
        <f>ABS(IK_diagnostics_positions__2[[#This Row],[Column16]]-P88)</f>
        <v>3.536499999999998E-2</v>
      </c>
      <c r="AM89" s="1">
        <f>ABS(IK_diagnostics_positions__2[[#This Row],[Column17]]-Q88)</f>
        <v>1.9369999999999887E-2</v>
      </c>
      <c r="AN89" s="1">
        <f>ABS(IK_diagnostics_positions__2[[#This Row],[Column18]]-R88)</f>
        <v>1.1899999999998023E-3</v>
      </c>
      <c r="AO89" s="1">
        <f>ABS(IK_diagnostics_positions__2[[#This Row],[Column19]]-S88)</f>
        <v>1.7667974999999999E-2</v>
      </c>
      <c r="AP89" s="1">
        <f>ABS(IK_diagnostics_positions__2[[#This Row],[Column20]]-T88)</f>
        <v>2.1951399999999996E-2</v>
      </c>
      <c r="AQ89" s="1">
        <f>ABS(IK_diagnostics_positions__2[[#This Row],[Column21]]-U88)</f>
        <v>5.3999999999998494E-4</v>
      </c>
    </row>
    <row r="90" spans="1:48" x14ac:dyDescent="0.25">
      <c r="A90" s="1">
        <v>0.44831399999999999</v>
      </c>
      <c r="B90" s="1">
        <v>7.6622300000000004E-2</v>
      </c>
      <c r="C90" s="1">
        <v>-0.89058599999999999</v>
      </c>
      <c r="D90" s="1">
        <v>-0.48386800000000002</v>
      </c>
      <c r="E90" s="1">
        <v>1.98716E-2</v>
      </c>
      <c r="F90" s="1">
        <v>-0.53307199999999999</v>
      </c>
      <c r="G90" s="1">
        <v>-0.77236499999999997</v>
      </c>
      <c r="H90" s="1">
        <v>0.63099700000000003</v>
      </c>
      <c r="I90" s="1">
        <v>-1.27016</v>
      </c>
      <c r="J90" s="1">
        <v>-6.0821800000000004E-3</v>
      </c>
      <c r="K90" s="1">
        <v>0.81143799999999999</v>
      </c>
      <c r="L90" s="1">
        <v>-1.8868</v>
      </c>
      <c r="M90" s="1">
        <v>0.76020100000000002</v>
      </c>
      <c r="N90" s="1">
        <v>0.99187899999999996</v>
      </c>
      <c r="O90" s="1">
        <v>-2.50345</v>
      </c>
      <c r="P90" s="1">
        <v>-0.76403100000000002</v>
      </c>
      <c r="Q90" s="1">
        <v>1.00312</v>
      </c>
      <c r="R90" s="1">
        <v>-2.5103200000000001</v>
      </c>
      <c r="S90" s="1">
        <v>1.8795999999999999E-3</v>
      </c>
      <c r="T90" s="1">
        <v>1.38522E-2</v>
      </c>
      <c r="U90" s="1">
        <v>-2.4899499999999999</v>
      </c>
      <c r="V90" s="1" t="s">
        <v>23</v>
      </c>
      <c r="W90" s="1">
        <f>ABS(IK_diagnostics_positions__2[[#This Row],[Column1]]-A89)</f>
        <v>9.319999999999995E-3</v>
      </c>
      <c r="X90" s="1">
        <f>ABS(IK_diagnostics_positions__2[[#This Row],[Column2]]-B89)</f>
        <v>9.7298999999999997E-3</v>
      </c>
      <c r="Y90" s="1">
        <f>ABS(IK_diagnostics_positions__2[[#This Row],[Column3]]-C89)</f>
        <v>3.7449999999999983E-3</v>
      </c>
      <c r="Z90" s="1">
        <f>ABS(IK_diagnostics_positions__2[[#This Row],[Column4]]-D89)</f>
        <v>1.1811999999999989E-2</v>
      </c>
      <c r="AA90" s="1">
        <f>ABS(IK_diagnostics_positions__2[[#This Row],[Column5]]-E89)</f>
        <v>7.1698999999999999E-3</v>
      </c>
      <c r="AB90" s="1">
        <f>ABS(IK_diagnostics_positions__2[[#This Row],[Column6]]-F89)</f>
        <v>1.0735999999999968E-2</v>
      </c>
      <c r="AC90" s="1">
        <f>ABS(IK_diagnostics_positions__2[[#This Row],[Column7]]-G89)</f>
        <v>6.6939999999999777E-3</v>
      </c>
      <c r="AD90" s="1">
        <f>ABS(IK_diagnostics_positions__2[[#This Row],[Column8]]-H89)</f>
        <v>1.2348999999999943E-2</v>
      </c>
      <c r="AE90" s="1">
        <f>ABS(IK_diagnostics_positions__2[[#This Row],[Column9]]-I89)</f>
        <v>8.3999999999999631E-3</v>
      </c>
      <c r="AF90" s="1">
        <f>ABS(IK_diagnostics_positions__2[[#This Row],[Column10]]-J89)</f>
        <v>1.1399399999999999E-3</v>
      </c>
      <c r="AG90" s="1">
        <f>ABS(IK_diagnostics_positions__2[[#This Row],[Column11]]-K89)</f>
        <v>6.1189999999999856E-3</v>
      </c>
      <c r="AH90" s="1">
        <f>ABS(IK_diagnostics_positions__2[[#This Row],[Column12]]-L89)</f>
        <v>3.2499999999999751E-3</v>
      </c>
      <c r="AI90" s="1">
        <f>ABS(IK_diagnostics_positions__2[[#This Row],[Column13]]-M89)</f>
        <v>4.4130000000000003E-3</v>
      </c>
      <c r="AJ90" s="1">
        <f>ABS(IK_diagnostics_positions__2[[#This Row],[Column14]]-N89)</f>
        <v>1.1200000000000099E-4</v>
      </c>
      <c r="AK90" s="1">
        <f>ABS(IK_diagnostics_positions__2[[#This Row],[Column15]]-O89)</f>
        <v>1.9100000000000783E-3</v>
      </c>
      <c r="AL90" s="1">
        <f>ABS(IK_diagnostics_positions__2[[#This Row],[Column16]]-P89)</f>
        <v>4.2399999999997995E-4</v>
      </c>
      <c r="AM90" s="1">
        <f>ABS(IK_diagnostics_positions__2[[#This Row],[Column17]]-Q89)</f>
        <v>1.2199999999999989E-3</v>
      </c>
      <c r="AN90" s="1">
        <f>ABS(IK_diagnostics_positions__2[[#This Row],[Column18]]-R89)</f>
        <v>6.3200000000001033E-3</v>
      </c>
      <c r="AO90" s="1">
        <f>ABS(IK_diagnostics_positions__2[[#This Row],[Column19]]-S89)</f>
        <v>2.2760749999999998E-3</v>
      </c>
      <c r="AP90" s="1">
        <f>ABS(IK_diagnostics_positions__2[[#This Row],[Column20]]-T89)</f>
        <v>6.530000000000008E-4</v>
      </c>
      <c r="AQ90" s="1">
        <f>ABS(IK_diagnostics_positions__2[[#This Row],[Column21]]-U89)</f>
        <v>5.7899999999997398E-3</v>
      </c>
    </row>
    <row r="91" spans="1:48" x14ac:dyDescent="0.25">
      <c r="A91" s="1">
        <v>0.45413700000000001</v>
      </c>
      <c r="B91" s="1">
        <v>7.4090799999999998E-2</v>
      </c>
      <c r="C91" s="1">
        <v>-0.88784600000000002</v>
      </c>
      <c r="D91" s="1">
        <v>-0.47749000000000003</v>
      </c>
      <c r="E91" s="1">
        <v>1.8812800000000001E-2</v>
      </c>
      <c r="F91" s="1">
        <v>-0.52865899999999999</v>
      </c>
      <c r="G91" s="1">
        <v>-0.76903299999999997</v>
      </c>
      <c r="H91" s="1">
        <v>0.62603699999999995</v>
      </c>
      <c r="I91" s="1">
        <v>-1.2677700000000001</v>
      </c>
      <c r="J91" s="1">
        <v>-4.7550800000000001E-3</v>
      </c>
      <c r="K91" s="1">
        <v>0.80999100000000002</v>
      </c>
      <c r="L91" s="1">
        <v>-1.8858600000000001</v>
      </c>
      <c r="M91" s="1">
        <v>0.75952200000000003</v>
      </c>
      <c r="N91" s="1">
        <v>0.99394400000000005</v>
      </c>
      <c r="O91" s="1">
        <v>-2.5039600000000002</v>
      </c>
      <c r="P91" s="1">
        <v>-0.76328499999999999</v>
      </c>
      <c r="Q91" s="1">
        <v>1.0027200000000001</v>
      </c>
      <c r="R91" s="1">
        <v>-2.5083500000000001</v>
      </c>
      <c r="S91" s="1">
        <v>-2.81513E-4</v>
      </c>
      <c r="T91" s="1">
        <v>1.0876200000000001E-2</v>
      </c>
      <c r="U91" s="1">
        <v>-2.4870199999999998</v>
      </c>
      <c r="V91" s="1" t="s">
        <v>23</v>
      </c>
      <c r="W91" s="1">
        <f>ABS(IK_diagnostics_positions__2[[#This Row],[Column1]]-A90)</f>
        <v>5.8230000000000226E-3</v>
      </c>
      <c r="X91" s="1">
        <f>ABS(IK_diagnostics_positions__2[[#This Row],[Column2]]-B90)</f>
        <v>2.531500000000006E-3</v>
      </c>
      <c r="Y91" s="1">
        <f>ABS(IK_diagnostics_positions__2[[#This Row],[Column3]]-C90)</f>
        <v>2.7399999999999647E-3</v>
      </c>
      <c r="Z91" s="1">
        <f>ABS(IK_diagnostics_positions__2[[#This Row],[Column4]]-D90)</f>
        <v>6.3779999999999948E-3</v>
      </c>
      <c r="AA91" s="1">
        <f>ABS(IK_diagnostics_positions__2[[#This Row],[Column5]]-E90)</f>
        <v>1.0587999999999986E-3</v>
      </c>
      <c r="AB91" s="1">
        <f>ABS(IK_diagnostics_positions__2[[#This Row],[Column6]]-F90)</f>
        <v>4.4130000000000003E-3</v>
      </c>
      <c r="AC91" s="1">
        <f>ABS(IK_diagnostics_positions__2[[#This Row],[Column7]]-G90)</f>
        <v>3.3320000000000016E-3</v>
      </c>
      <c r="AD91" s="1">
        <f>ABS(IK_diagnostics_positions__2[[#This Row],[Column8]]-H90)</f>
        <v>4.9600000000000755E-3</v>
      </c>
      <c r="AE91" s="1">
        <f>ABS(IK_diagnostics_positions__2[[#This Row],[Column9]]-I90)</f>
        <v>2.3899999999998922E-3</v>
      </c>
      <c r="AF91" s="1">
        <f>ABS(IK_diagnostics_positions__2[[#This Row],[Column10]]-J90)</f>
        <v>1.3271000000000003E-3</v>
      </c>
      <c r="AG91" s="1">
        <f>ABS(IK_diagnostics_positions__2[[#This Row],[Column11]]-K90)</f>
        <v>1.4469999999999761E-3</v>
      </c>
      <c r="AH91" s="1">
        <f>ABS(IK_diagnostics_positions__2[[#This Row],[Column12]]-L90)</f>
        <v>9.3999999999994088E-4</v>
      </c>
      <c r="AI91" s="1">
        <f>ABS(IK_diagnostics_positions__2[[#This Row],[Column13]]-M90)</f>
        <v>6.7899999999998517E-4</v>
      </c>
      <c r="AJ91" s="1">
        <f>ABS(IK_diagnostics_positions__2[[#This Row],[Column14]]-N90)</f>
        <v>2.0650000000000945E-3</v>
      </c>
      <c r="AK91" s="1">
        <f>ABS(IK_diagnostics_positions__2[[#This Row],[Column15]]-O90)</f>
        <v>5.1000000000023249E-4</v>
      </c>
      <c r="AL91" s="1">
        <f>ABS(IK_diagnostics_positions__2[[#This Row],[Column16]]-P90)</f>
        <v>7.4600000000002442E-4</v>
      </c>
      <c r="AM91" s="1">
        <f>ABS(IK_diagnostics_positions__2[[#This Row],[Column17]]-Q90)</f>
        <v>3.9999999999995595E-4</v>
      </c>
      <c r="AN91" s="1">
        <f>ABS(IK_diagnostics_positions__2[[#This Row],[Column18]]-R90)</f>
        <v>1.9700000000000273E-3</v>
      </c>
      <c r="AO91" s="1">
        <f>ABS(IK_diagnostics_positions__2[[#This Row],[Column19]]-S90)</f>
        <v>2.1611130000000001E-3</v>
      </c>
      <c r="AP91" s="1">
        <f>ABS(IK_diagnostics_positions__2[[#This Row],[Column20]]-T90)</f>
        <v>2.9759999999999995E-3</v>
      </c>
      <c r="AQ91" s="1">
        <f>ABS(IK_diagnostics_positions__2[[#This Row],[Column21]]-U90)</f>
        <v>2.9300000000000992E-3</v>
      </c>
    </row>
    <row r="92" spans="1:48" x14ac:dyDescent="0.25">
      <c r="A92" s="1">
        <v>0.46745500000000001</v>
      </c>
      <c r="B92" s="1">
        <v>6.7745200000000005E-2</v>
      </c>
      <c r="C92" s="1">
        <v>-0.88141700000000001</v>
      </c>
      <c r="D92" s="1">
        <v>-0.46143099999999998</v>
      </c>
      <c r="E92" s="1">
        <v>1.61929E-2</v>
      </c>
      <c r="F92" s="1">
        <v>-0.51465799999999995</v>
      </c>
      <c r="G92" s="1">
        <v>-0.75974799999999998</v>
      </c>
      <c r="H92" s="1">
        <v>0.61877899999999997</v>
      </c>
      <c r="I92" s="1">
        <v>-1.2548600000000001</v>
      </c>
      <c r="J92" s="1">
        <v>-1.7543400000000001E-3</v>
      </c>
      <c r="K92" s="1">
        <v>0.80557699999999999</v>
      </c>
      <c r="L92" s="1">
        <v>-1.8797999999999999</v>
      </c>
      <c r="M92" s="1">
        <v>0.75624000000000002</v>
      </c>
      <c r="N92" s="1">
        <v>0.99237500000000001</v>
      </c>
      <c r="O92" s="1">
        <v>-2.50474</v>
      </c>
      <c r="P92" s="1">
        <v>-0.75711499999999998</v>
      </c>
      <c r="Q92" s="1">
        <v>1.0011000000000001</v>
      </c>
      <c r="R92" s="1">
        <v>-2.5052599999999998</v>
      </c>
      <c r="S92" s="1">
        <v>1.0206099999999999E-3</v>
      </c>
      <c r="T92" s="1">
        <v>1.2997E-2</v>
      </c>
      <c r="U92" s="1">
        <v>-2.48956</v>
      </c>
      <c r="V92" s="1" t="s">
        <v>23</v>
      </c>
      <c r="W92" s="1">
        <f>ABS(IK_diagnostics_positions__2[[#This Row],[Column1]]-A91)</f>
        <v>1.3317999999999997E-2</v>
      </c>
      <c r="X92" s="1">
        <f>ABS(IK_diagnostics_positions__2[[#This Row],[Column2]]-B91)</f>
        <v>6.3455999999999929E-3</v>
      </c>
      <c r="Y92" s="1">
        <f>ABS(IK_diagnostics_positions__2[[#This Row],[Column3]]-C91)</f>
        <v>6.429000000000018E-3</v>
      </c>
      <c r="Z92" s="1">
        <f>ABS(IK_diagnostics_positions__2[[#This Row],[Column4]]-D91)</f>
        <v>1.6059000000000045E-2</v>
      </c>
      <c r="AA92" s="1">
        <f>ABS(IK_diagnostics_positions__2[[#This Row],[Column5]]-E91)</f>
        <v>2.6199000000000014E-3</v>
      </c>
      <c r="AB92" s="1">
        <f>ABS(IK_diagnostics_positions__2[[#This Row],[Column6]]-F91)</f>
        <v>1.4001000000000041E-2</v>
      </c>
      <c r="AC92" s="1">
        <f>ABS(IK_diagnostics_positions__2[[#This Row],[Column7]]-G91)</f>
        <v>9.2849999999999877E-3</v>
      </c>
      <c r="AD92" s="1">
        <f>ABS(IK_diagnostics_positions__2[[#This Row],[Column8]]-H91)</f>
        <v>7.2579999999999867E-3</v>
      </c>
      <c r="AE92" s="1">
        <f>ABS(IK_diagnostics_positions__2[[#This Row],[Column9]]-I91)</f>
        <v>1.2909999999999977E-2</v>
      </c>
      <c r="AF92" s="1">
        <f>ABS(IK_diagnostics_positions__2[[#This Row],[Column10]]-J91)</f>
        <v>3.00074E-3</v>
      </c>
      <c r="AG92" s="1">
        <f>ABS(IK_diagnostics_positions__2[[#This Row],[Column11]]-K91)</f>
        <v>4.414000000000029E-3</v>
      </c>
      <c r="AH92" s="1">
        <f>ABS(IK_diagnostics_positions__2[[#This Row],[Column12]]-L91)</f>
        <v>6.0600000000001764E-3</v>
      </c>
      <c r="AI92" s="1">
        <f>ABS(IK_diagnostics_positions__2[[#This Row],[Column13]]-M91)</f>
        <v>3.2820000000000071E-3</v>
      </c>
      <c r="AJ92" s="1">
        <f>ABS(IK_diagnostics_positions__2[[#This Row],[Column14]]-N91)</f>
        <v>1.5690000000000426E-3</v>
      </c>
      <c r="AK92" s="1">
        <f>ABS(IK_diagnostics_positions__2[[#This Row],[Column15]]-O91)</f>
        <v>7.7999999999978087E-4</v>
      </c>
      <c r="AL92" s="1">
        <f>ABS(IK_diagnostics_positions__2[[#This Row],[Column16]]-P91)</f>
        <v>6.1700000000000088E-3</v>
      </c>
      <c r="AM92" s="1">
        <f>ABS(IK_diagnostics_positions__2[[#This Row],[Column17]]-Q91)</f>
        <v>1.6199999999999548E-3</v>
      </c>
      <c r="AN92" s="1">
        <f>ABS(IK_diagnostics_positions__2[[#This Row],[Column18]]-R91)</f>
        <v>3.0900000000002592E-3</v>
      </c>
      <c r="AO92" s="1">
        <f>ABS(IK_diagnostics_positions__2[[#This Row],[Column19]]-S91)</f>
        <v>1.3021229999999999E-3</v>
      </c>
      <c r="AP92" s="1">
        <f>ABS(IK_diagnostics_positions__2[[#This Row],[Column20]]-T91)</f>
        <v>2.1207999999999991E-3</v>
      </c>
      <c r="AQ92" s="1">
        <f>ABS(IK_diagnostics_positions__2[[#This Row],[Column21]]-U91)</f>
        <v>2.5400000000002088E-3</v>
      </c>
    </row>
    <row r="93" spans="1:48" x14ac:dyDescent="0.25">
      <c r="A93" s="1">
        <v>0.468945</v>
      </c>
      <c r="B93" s="1">
        <v>6.3020900000000005E-2</v>
      </c>
      <c r="C93" s="1">
        <v>-0.88097599999999998</v>
      </c>
      <c r="D93" s="1">
        <v>-0.46007199999999998</v>
      </c>
      <c r="E93" s="1">
        <v>1.5003900000000001E-2</v>
      </c>
      <c r="F93" s="1">
        <v>-0.51406799999999997</v>
      </c>
      <c r="G93" s="1">
        <v>-0.76215699999999997</v>
      </c>
      <c r="H93" s="1">
        <v>0.61017299999999997</v>
      </c>
      <c r="I93" s="1">
        <v>-1.2587299999999999</v>
      </c>
      <c r="J93" s="1">
        <v>-3.6392199999999999E-3</v>
      </c>
      <c r="K93" s="1">
        <v>0.80213000000000001</v>
      </c>
      <c r="L93" s="1">
        <v>-1.88147</v>
      </c>
      <c r="M93" s="1">
        <v>0.75487899999999997</v>
      </c>
      <c r="N93" s="1">
        <v>0.99408700000000005</v>
      </c>
      <c r="O93" s="1">
        <v>-2.5042</v>
      </c>
      <c r="P93" s="1">
        <v>-0.75745700000000005</v>
      </c>
      <c r="Q93" s="1">
        <v>1.0016400000000001</v>
      </c>
      <c r="R93" s="1">
        <v>-2.50753</v>
      </c>
      <c r="S93" s="1">
        <v>1.8253399999999999E-3</v>
      </c>
      <c r="T93" s="1">
        <v>1.00204E-2</v>
      </c>
      <c r="U93" s="1">
        <v>-2.4918200000000001</v>
      </c>
      <c r="V93" s="1" t="s">
        <v>23</v>
      </c>
      <c r="W93" s="1">
        <f>ABS(IK_diagnostics_positions__2[[#This Row],[Column1]]-A92)</f>
        <v>1.4899999999999913E-3</v>
      </c>
      <c r="X93" s="1">
        <f>ABS(IK_diagnostics_positions__2[[#This Row],[Column2]]-B92)</f>
        <v>4.7243000000000007E-3</v>
      </c>
      <c r="Y93" s="1">
        <f>ABS(IK_diagnostics_positions__2[[#This Row],[Column3]]-C92)</f>
        <v>4.4100000000002471E-4</v>
      </c>
      <c r="Z93" s="1">
        <f>ABS(IK_diagnostics_positions__2[[#This Row],[Column4]]-D92)</f>
        <v>1.3589999999999991E-3</v>
      </c>
      <c r="AA93" s="1">
        <f>ABS(IK_diagnostics_positions__2[[#This Row],[Column5]]-E92)</f>
        <v>1.1889999999999991E-3</v>
      </c>
      <c r="AB93" s="1">
        <f>ABS(IK_diagnostics_positions__2[[#This Row],[Column6]]-F92)</f>
        <v>5.8999999999997943E-4</v>
      </c>
      <c r="AC93" s="1">
        <f>ABS(IK_diagnostics_positions__2[[#This Row],[Column7]]-G92)</f>
        <v>2.4089999999999945E-3</v>
      </c>
      <c r="AD93" s="1">
        <f>ABS(IK_diagnostics_positions__2[[#This Row],[Column8]]-H92)</f>
        <v>8.6060000000000025E-3</v>
      </c>
      <c r="AE93" s="1">
        <f>ABS(IK_diagnostics_positions__2[[#This Row],[Column9]]-I92)</f>
        <v>3.869999999999818E-3</v>
      </c>
      <c r="AF93" s="1">
        <f>ABS(IK_diagnostics_positions__2[[#This Row],[Column10]]-J92)</f>
        <v>1.8848799999999998E-3</v>
      </c>
      <c r="AG93" s="1">
        <f>ABS(IK_diagnostics_positions__2[[#This Row],[Column11]]-K92)</f>
        <v>3.4469999999999779E-3</v>
      </c>
      <c r="AH93" s="1">
        <f>ABS(IK_diagnostics_positions__2[[#This Row],[Column12]]-L92)</f>
        <v>1.6700000000000603E-3</v>
      </c>
      <c r="AI93" s="1">
        <f>ABS(IK_diagnostics_positions__2[[#This Row],[Column13]]-M92)</f>
        <v>1.3610000000000566E-3</v>
      </c>
      <c r="AJ93" s="1">
        <f>ABS(IK_diagnostics_positions__2[[#This Row],[Column14]]-N92)</f>
        <v>1.7120000000000468E-3</v>
      </c>
      <c r="AK93" s="1">
        <f>ABS(IK_diagnostics_positions__2[[#This Row],[Column15]]-O92)</f>
        <v>5.3999999999998494E-4</v>
      </c>
      <c r="AL93" s="1">
        <f>ABS(IK_diagnostics_positions__2[[#This Row],[Column16]]-P92)</f>
        <v>3.4200000000006447E-4</v>
      </c>
      <c r="AM93" s="1">
        <f>ABS(IK_diagnostics_positions__2[[#This Row],[Column17]]-Q92)</f>
        <v>5.3999999999998494E-4</v>
      </c>
      <c r="AN93" s="1">
        <f>ABS(IK_diagnostics_positions__2[[#This Row],[Column18]]-R92)</f>
        <v>2.2700000000002163E-3</v>
      </c>
      <c r="AO93" s="1">
        <f>ABS(IK_diagnostics_positions__2[[#This Row],[Column19]]-S92)</f>
        <v>8.0473000000000003E-4</v>
      </c>
      <c r="AP93" s="1">
        <f>ABS(IK_diagnostics_positions__2[[#This Row],[Column20]]-T92)</f>
        <v>2.9765999999999994E-3</v>
      </c>
      <c r="AQ93" s="1">
        <f>ABS(IK_diagnostics_positions__2[[#This Row],[Column21]]-U92)</f>
        <v>2.2600000000001508E-3</v>
      </c>
    </row>
    <row r="94" spans="1:48" x14ac:dyDescent="0.25">
      <c r="A94" s="1">
        <v>0.47428900000000002</v>
      </c>
      <c r="B94" s="1">
        <v>5.9955700000000001E-2</v>
      </c>
      <c r="C94" s="1">
        <v>-0.87832500000000002</v>
      </c>
      <c r="D94" s="1">
        <v>-0.454291</v>
      </c>
      <c r="E94" s="1">
        <v>1.39915E-2</v>
      </c>
      <c r="F94" s="1">
        <v>-0.51005</v>
      </c>
      <c r="G94" s="1">
        <v>-0.76049500000000003</v>
      </c>
      <c r="H94" s="1">
        <v>0.60321400000000003</v>
      </c>
      <c r="I94" s="1">
        <v>-1.2577499999999999</v>
      </c>
      <c r="J94" s="1">
        <v>-2.6503199999999998E-3</v>
      </c>
      <c r="K94" s="1">
        <v>0.79901999999999995</v>
      </c>
      <c r="L94" s="1">
        <v>-1.8801099999999999</v>
      </c>
      <c r="M94" s="1">
        <v>0.75519499999999995</v>
      </c>
      <c r="N94" s="1">
        <v>0.99482499999999996</v>
      </c>
      <c r="O94" s="1">
        <v>-2.5024700000000002</v>
      </c>
      <c r="P94" s="1">
        <v>-0.75678599999999996</v>
      </c>
      <c r="Q94" s="1">
        <v>0.99975199999999997</v>
      </c>
      <c r="R94" s="1">
        <v>-2.5053999999999998</v>
      </c>
      <c r="S94" s="1">
        <v>3.57065E-4</v>
      </c>
      <c r="T94" s="1">
        <v>8.3926899999999995E-3</v>
      </c>
      <c r="U94" s="1">
        <v>-2.4923999999999999</v>
      </c>
      <c r="V94" s="1" t="s">
        <v>23</v>
      </c>
      <c r="W94" s="1">
        <f>ABS(IK_diagnostics_positions__2[[#This Row],[Column1]]-A93)</f>
        <v>5.3440000000000154E-3</v>
      </c>
      <c r="X94" s="1">
        <f>ABS(IK_diagnostics_positions__2[[#This Row],[Column2]]-B93)</f>
        <v>3.065200000000004E-3</v>
      </c>
      <c r="Y94" s="1">
        <f>ABS(IK_diagnostics_positions__2[[#This Row],[Column3]]-C93)</f>
        <v>2.6509999999999589E-3</v>
      </c>
      <c r="Z94" s="1">
        <f>ABS(IK_diagnostics_positions__2[[#This Row],[Column4]]-D93)</f>
        <v>5.7809999999999806E-3</v>
      </c>
      <c r="AA94" s="1">
        <f>ABS(IK_diagnostics_positions__2[[#This Row],[Column5]]-E93)</f>
        <v>1.0124000000000001E-3</v>
      </c>
      <c r="AB94" s="1">
        <f>ABS(IK_diagnostics_positions__2[[#This Row],[Column6]]-F93)</f>
        <v>4.017999999999966E-3</v>
      </c>
      <c r="AC94" s="1">
        <f>ABS(IK_diagnostics_positions__2[[#This Row],[Column7]]-G93)</f>
        <v>1.6619999999999413E-3</v>
      </c>
      <c r="AD94" s="1">
        <f>ABS(IK_diagnostics_positions__2[[#This Row],[Column8]]-H93)</f>
        <v>6.9589999999999375E-3</v>
      </c>
      <c r="AE94" s="1">
        <f>ABS(IK_diagnostics_positions__2[[#This Row],[Column9]]-I93)</f>
        <v>9.7999999999998089E-4</v>
      </c>
      <c r="AF94" s="1">
        <f>ABS(IK_diagnostics_positions__2[[#This Row],[Column10]]-J93)</f>
        <v>9.8890000000000002E-4</v>
      </c>
      <c r="AG94" s="1">
        <f>ABS(IK_diagnostics_positions__2[[#This Row],[Column11]]-K93)</f>
        <v>3.1100000000000572E-3</v>
      </c>
      <c r="AH94" s="1">
        <f>ABS(IK_diagnostics_positions__2[[#This Row],[Column12]]-L93)</f>
        <v>1.3600000000000279E-3</v>
      </c>
      <c r="AI94" s="1">
        <f>ABS(IK_diagnostics_positions__2[[#This Row],[Column13]]-M93)</f>
        <v>3.1599999999998296E-4</v>
      </c>
      <c r="AJ94" s="1">
        <f>ABS(IK_diagnostics_positions__2[[#This Row],[Column14]]-N93)</f>
        <v>7.379999999999054E-4</v>
      </c>
      <c r="AK94" s="1">
        <f>ABS(IK_diagnostics_positions__2[[#This Row],[Column15]]-O93)</f>
        <v>1.7299999999997873E-3</v>
      </c>
      <c r="AL94" s="1">
        <f>ABS(IK_diagnostics_positions__2[[#This Row],[Column16]]-P93)</f>
        <v>6.7100000000008819E-4</v>
      </c>
      <c r="AM94" s="1">
        <f>ABS(IK_diagnostics_positions__2[[#This Row],[Column17]]-Q93)</f>
        <v>1.8880000000001118E-3</v>
      </c>
      <c r="AN94" s="1">
        <f>ABS(IK_diagnostics_positions__2[[#This Row],[Column18]]-R93)</f>
        <v>2.1300000000001873E-3</v>
      </c>
      <c r="AO94" s="1">
        <f>ABS(IK_diagnostics_positions__2[[#This Row],[Column19]]-S93)</f>
        <v>1.468275E-3</v>
      </c>
      <c r="AP94" s="1">
        <f>ABS(IK_diagnostics_positions__2[[#This Row],[Column20]]-T93)</f>
        <v>1.627710000000001E-3</v>
      </c>
      <c r="AQ94" s="1">
        <f>ABS(IK_diagnostics_positions__2[[#This Row],[Column21]]-U93)</f>
        <v>5.799999999998029E-4</v>
      </c>
    </row>
    <row r="95" spans="1:48" x14ac:dyDescent="0.25">
      <c r="A95" s="1">
        <v>0.47897099999999998</v>
      </c>
      <c r="B95" s="1">
        <v>5.8151799999999997E-2</v>
      </c>
      <c r="C95" s="1">
        <v>-0.87590299999999999</v>
      </c>
      <c r="D95" s="1">
        <v>-0.44920599999999999</v>
      </c>
      <c r="E95" s="1">
        <v>1.33306E-2</v>
      </c>
      <c r="F95" s="1">
        <v>-0.50647200000000003</v>
      </c>
      <c r="G95" s="1">
        <v>-0.75849</v>
      </c>
      <c r="H95" s="1">
        <v>0.59784899999999996</v>
      </c>
      <c r="I95" s="1">
        <v>-1.2565900000000001</v>
      </c>
      <c r="J95" s="1">
        <v>-2.1123299999999999E-3</v>
      </c>
      <c r="K95" s="1">
        <v>0.79656300000000002</v>
      </c>
      <c r="L95" s="1">
        <v>-1.87982</v>
      </c>
      <c r="M95" s="1">
        <v>0.75426499999999996</v>
      </c>
      <c r="N95" s="1">
        <v>0.99527600000000005</v>
      </c>
      <c r="O95" s="1">
        <v>-2.5030399999999999</v>
      </c>
      <c r="P95" s="1">
        <v>-0.75557700000000005</v>
      </c>
      <c r="Q95" s="1">
        <v>1.00099</v>
      </c>
      <c r="R95" s="1">
        <v>-2.5047199999999998</v>
      </c>
      <c r="S95" s="1">
        <v>8.6620100000000004E-4</v>
      </c>
      <c r="T95" s="1">
        <v>7.2722400000000001E-3</v>
      </c>
      <c r="U95" s="1">
        <v>-2.49383</v>
      </c>
      <c r="V95" s="1" t="s">
        <v>23</v>
      </c>
      <c r="W95" s="1">
        <f>ABS(IK_diagnostics_positions__2[[#This Row],[Column1]]-A94)</f>
        <v>4.681999999999964E-3</v>
      </c>
      <c r="X95" s="1">
        <f>ABS(IK_diagnostics_positions__2[[#This Row],[Column2]]-B94)</f>
        <v>1.8039000000000041E-3</v>
      </c>
      <c r="Y95" s="1">
        <f>ABS(IK_diagnostics_positions__2[[#This Row],[Column3]]-C94)</f>
        <v>2.4220000000000352E-3</v>
      </c>
      <c r="Z95" s="1">
        <f>ABS(IK_diagnostics_positions__2[[#This Row],[Column4]]-D94)</f>
        <v>5.0850000000000062E-3</v>
      </c>
      <c r="AA95" s="1">
        <f>ABS(IK_diagnostics_positions__2[[#This Row],[Column5]]-E94)</f>
        <v>6.6090000000000072E-4</v>
      </c>
      <c r="AB95" s="1">
        <f>ABS(IK_diagnostics_positions__2[[#This Row],[Column6]]-F94)</f>
        <v>3.5779999999999701E-3</v>
      </c>
      <c r="AC95" s="1">
        <f>ABS(IK_diagnostics_positions__2[[#This Row],[Column7]]-G94)</f>
        <v>2.0050000000000345E-3</v>
      </c>
      <c r="AD95" s="1">
        <f>ABS(IK_diagnostics_positions__2[[#This Row],[Column8]]-H94)</f>
        <v>5.3650000000000642E-3</v>
      </c>
      <c r="AE95" s="1">
        <f>ABS(IK_diagnostics_positions__2[[#This Row],[Column9]]-I94)</f>
        <v>1.1599999999998278E-3</v>
      </c>
      <c r="AF95" s="1">
        <f>ABS(IK_diagnostics_positions__2[[#This Row],[Column10]]-J94)</f>
        <v>5.3798999999999991E-4</v>
      </c>
      <c r="AG95" s="1">
        <f>ABS(IK_diagnostics_positions__2[[#This Row],[Column11]]-K94)</f>
        <v>2.4569999999999315E-3</v>
      </c>
      <c r="AH95" s="1">
        <f>ABS(IK_diagnostics_positions__2[[#This Row],[Column12]]-L94)</f>
        <v>2.8999999999990145E-4</v>
      </c>
      <c r="AI95" s="1">
        <f>ABS(IK_diagnostics_positions__2[[#This Row],[Column13]]-M94)</f>
        <v>9.2999999999998639E-4</v>
      </c>
      <c r="AJ95" s="1">
        <f>ABS(IK_diagnostics_positions__2[[#This Row],[Column14]]-N94)</f>
        <v>4.5100000000009022E-4</v>
      </c>
      <c r="AK95" s="1">
        <f>ABS(IK_diagnostics_positions__2[[#This Row],[Column15]]-O94)</f>
        <v>5.6999999999973738E-4</v>
      </c>
      <c r="AL95" s="1">
        <f>ABS(IK_diagnostics_positions__2[[#This Row],[Column16]]-P94)</f>
        <v>1.2089999999999046E-3</v>
      </c>
      <c r="AM95" s="1">
        <f>ABS(IK_diagnostics_positions__2[[#This Row],[Column17]]-Q94)</f>
        <v>1.2380000000000724E-3</v>
      </c>
      <c r="AN95" s="1">
        <f>ABS(IK_diagnostics_positions__2[[#This Row],[Column18]]-R94)</f>
        <v>6.8000000000001393E-4</v>
      </c>
      <c r="AO95" s="1">
        <f>ABS(IK_diagnostics_positions__2[[#This Row],[Column19]]-S94)</f>
        <v>5.0913600000000009E-4</v>
      </c>
      <c r="AP95" s="1">
        <f>ABS(IK_diagnostics_positions__2[[#This Row],[Column20]]-T94)</f>
        <v>1.1204499999999994E-3</v>
      </c>
      <c r="AQ95" s="1">
        <f>ABS(IK_diagnostics_positions__2[[#This Row],[Column21]]-U94)</f>
        <v>1.4300000000000423E-3</v>
      </c>
    </row>
    <row r="96" spans="1:48" x14ac:dyDescent="0.25">
      <c r="A96" s="1">
        <v>-0.21506</v>
      </c>
      <c r="B96" s="1">
        <v>9.9733100000000009E-3</v>
      </c>
      <c r="C96" s="1">
        <v>-0.97655000000000003</v>
      </c>
      <c r="D96" s="1">
        <v>-1.19859</v>
      </c>
      <c r="E96" s="1">
        <v>1.3843299999999999E-2</v>
      </c>
      <c r="F96" s="1">
        <v>-1.15726</v>
      </c>
      <c r="G96" s="1">
        <v>-0.88739599999999996</v>
      </c>
      <c r="H96" s="1">
        <v>0.95455800000000002</v>
      </c>
      <c r="I96" s="1">
        <v>-1.29223</v>
      </c>
      <c r="J96" s="1">
        <v>-1.54465E-2</v>
      </c>
      <c r="K96" s="1">
        <v>0.64153400000000005</v>
      </c>
      <c r="L96" s="1">
        <v>-1.66869</v>
      </c>
      <c r="M96" s="1">
        <v>0.56538900000000003</v>
      </c>
      <c r="N96" s="1">
        <v>0.76514499999999996</v>
      </c>
      <c r="O96" s="1">
        <v>-2.4732699999999999</v>
      </c>
      <c r="P96" s="1">
        <v>-0.68455100000000002</v>
      </c>
      <c r="Q96" s="1">
        <v>0.75294000000000005</v>
      </c>
      <c r="R96" s="1">
        <v>-2.4034599999999999</v>
      </c>
      <c r="S96" s="1">
        <v>0.129471</v>
      </c>
      <c r="T96" s="1">
        <v>0.46370899999999998</v>
      </c>
      <c r="U96" s="1">
        <v>-2.64202</v>
      </c>
      <c r="V96" s="1" t="s">
        <v>23</v>
      </c>
      <c r="W96" s="1">
        <f>ABS(IK_diagnostics_positions__2[[#This Row],[Column1]]-A95)</f>
        <v>0.69403099999999995</v>
      </c>
      <c r="X96" s="1">
        <f>ABS(IK_diagnostics_positions__2[[#This Row],[Column2]]-B95)</f>
        <v>4.8178489999999997E-2</v>
      </c>
      <c r="Y96" s="1">
        <f>ABS(IK_diagnostics_positions__2[[#This Row],[Column3]]-C95)</f>
        <v>0.10064700000000004</v>
      </c>
      <c r="Z96" s="1">
        <f>ABS(IK_diagnostics_positions__2[[#This Row],[Column4]]-D95)</f>
        <v>0.74938400000000005</v>
      </c>
      <c r="AA96" s="1">
        <f>ABS(IK_diagnostics_positions__2[[#This Row],[Column5]]-E95)</f>
        <v>5.1269999999999961E-4</v>
      </c>
      <c r="AB96" s="1">
        <f>ABS(IK_diagnostics_positions__2[[#This Row],[Column6]]-F95)</f>
        <v>0.65078799999999992</v>
      </c>
      <c r="AC96" s="1">
        <f>ABS(IK_diagnostics_positions__2[[#This Row],[Column7]]-G95)</f>
        <v>0.12890599999999997</v>
      </c>
      <c r="AD96" s="1">
        <f>ABS(IK_diagnostics_positions__2[[#This Row],[Column8]]-H95)</f>
        <v>0.35670900000000005</v>
      </c>
      <c r="AE96" s="1">
        <f>ABS(IK_diagnostics_positions__2[[#This Row],[Column9]]-I95)</f>
        <v>3.5639999999999894E-2</v>
      </c>
      <c r="AF96" s="1">
        <f>ABS(IK_diagnostics_positions__2[[#This Row],[Column10]]-J95)</f>
        <v>1.3334169999999999E-2</v>
      </c>
      <c r="AG96" s="1">
        <f>ABS(IK_diagnostics_positions__2[[#This Row],[Column11]]-K95)</f>
        <v>0.15502899999999997</v>
      </c>
      <c r="AH96" s="1">
        <f>ABS(IK_diagnostics_positions__2[[#This Row],[Column12]]-L95)</f>
        <v>0.21113000000000004</v>
      </c>
      <c r="AI96" s="1">
        <f>ABS(IK_diagnostics_positions__2[[#This Row],[Column13]]-M95)</f>
        <v>0.18887599999999993</v>
      </c>
      <c r="AJ96" s="1">
        <f>ABS(IK_diagnostics_positions__2[[#This Row],[Column14]]-N95)</f>
        <v>0.23013100000000009</v>
      </c>
      <c r="AK96" s="1">
        <f>ABS(IK_diagnostics_positions__2[[#This Row],[Column15]]-O95)</f>
        <v>2.9770000000000074E-2</v>
      </c>
      <c r="AL96" s="1">
        <f>ABS(IK_diagnostics_positions__2[[#This Row],[Column16]]-P95)</f>
        <v>7.1026000000000034E-2</v>
      </c>
      <c r="AM96" s="1">
        <f>ABS(IK_diagnostics_positions__2[[#This Row],[Column17]]-Q95)</f>
        <v>0.24804999999999999</v>
      </c>
      <c r="AN96" s="1">
        <f>ABS(IK_diagnostics_positions__2[[#This Row],[Column18]]-R95)</f>
        <v>0.10125999999999991</v>
      </c>
      <c r="AO96" s="1">
        <f>ABS(IK_diagnostics_positions__2[[#This Row],[Column19]]-S95)</f>
        <v>0.12860479899999999</v>
      </c>
      <c r="AP96" s="1">
        <f>ABS(IK_diagnostics_positions__2[[#This Row],[Column20]]-T95)</f>
        <v>0.45643676</v>
      </c>
      <c r="AQ96" s="1">
        <f>ABS(IK_diagnostics_positions__2[[#This Row],[Column21]]-U95)</f>
        <v>0.14819000000000004</v>
      </c>
    </row>
    <row r="97" spans="1:43" x14ac:dyDescent="0.25">
      <c r="A97" s="1">
        <v>-0.22215599999999999</v>
      </c>
      <c r="B97" s="1">
        <v>0.40191700000000002</v>
      </c>
      <c r="C97" s="1">
        <v>-0.88831800000000005</v>
      </c>
      <c r="D97" s="1">
        <v>-1.18662</v>
      </c>
      <c r="E97" s="1">
        <v>0.59262700000000001</v>
      </c>
      <c r="F97" s="1">
        <v>-1.07118</v>
      </c>
      <c r="G97" s="1">
        <v>-0.65553700000000004</v>
      </c>
      <c r="H97" s="1">
        <v>1.3712200000000001</v>
      </c>
      <c r="I97" s="1">
        <v>-1.40547</v>
      </c>
      <c r="J97" s="1">
        <v>2.6518700000000002E-3</v>
      </c>
      <c r="K97" s="1">
        <v>0.78380799999999995</v>
      </c>
      <c r="L97" s="1">
        <v>-1.87636</v>
      </c>
      <c r="M97" s="1">
        <v>0.75122</v>
      </c>
      <c r="N97" s="1">
        <v>1.0007600000000001</v>
      </c>
      <c r="O97" s="1">
        <v>-2.50292</v>
      </c>
      <c r="P97" s="1">
        <v>-0.75046500000000005</v>
      </c>
      <c r="Q97" s="1">
        <v>0.99907599999999996</v>
      </c>
      <c r="R97" s="1">
        <v>-2.49803</v>
      </c>
      <c r="S97" s="1">
        <v>1.37627E-4</v>
      </c>
      <c r="T97" s="1">
        <v>8.1694099999999996E-4</v>
      </c>
      <c r="U97" s="1">
        <v>-2.4983900000000001</v>
      </c>
      <c r="V97" s="1" t="s">
        <v>23</v>
      </c>
      <c r="W97" s="1">
        <f>ABS(IK_diagnostics_positions__2[[#This Row],[Column1]]-A96)</f>
        <v>7.0959999999999912E-3</v>
      </c>
      <c r="X97" s="1">
        <f>ABS(IK_diagnostics_positions__2[[#This Row],[Column2]]-B96)</f>
        <v>0.39194369000000001</v>
      </c>
      <c r="Y97" s="1">
        <f>ABS(IK_diagnostics_positions__2[[#This Row],[Column3]]-C96)</f>
        <v>8.8231999999999977E-2</v>
      </c>
      <c r="Z97" s="1">
        <f>ABS(IK_diagnostics_positions__2[[#This Row],[Column4]]-D96)</f>
        <v>1.1970000000000036E-2</v>
      </c>
      <c r="AA97" s="1">
        <f>ABS(IK_diagnostics_positions__2[[#This Row],[Column5]]-E96)</f>
        <v>0.57878370000000001</v>
      </c>
      <c r="AB97" s="1">
        <f>ABS(IK_diagnostics_positions__2[[#This Row],[Column6]]-F96)</f>
        <v>8.6079999999999934E-2</v>
      </c>
      <c r="AC97" s="1">
        <f>ABS(IK_diagnostics_positions__2[[#This Row],[Column7]]-G96)</f>
        <v>0.23185899999999993</v>
      </c>
      <c r="AD97" s="1">
        <f>ABS(IK_diagnostics_positions__2[[#This Row],[Column8]]-H96)</f>
        <v>0.41666200000000009</v>
      </c>
      <c r="AE97" s="1">
        <f>ABS(IK_diagnostics_positions__2[[#This Row],[Column9]]-I96)</f>
        <v>0.11324000000000001</v>
      </c>
      <c r="AF97" s="1">
        <f>ABS(IK_diagnostics_positions__2[[#This Row],[Column10]]-J96)</f>
        <v>1.8098369999999999E-2</v>
      </c>
      <c r="AG97" s="1">
        <f>ABS(IK_diagnostics_positions__2[[#This Row],[Column11]]-K96)</f>
        <v>0.1422739999999999</v>
      </c>
      <c r="AH97" s="1">
        <f>ABS(IK_diagnostics_positions__2[[#This Row],[Column12]]-L96)</f>
        <v>0.20767000000000002</v>
      </c>
      <c r="AI97" s="1">
        <f>ABS(IK_diagnostics_positions__2[[#This Row],[Column13]]-M96)</f>
        <v>0.18583099999999997</v>
      </c>
      <c r="AJ97" s="1">
        <f>ABS(IK_diagnostics_positions__2[[#This Row],[Column14]]-N96)</f>
        <v>0.23561500000000013</v>
      </c>
      <c r="AK97" s="1">
        <f>ABS(IK_diagnostics_positions__2[[#This Row],[Column15]]-O96)</f>
        <v>2.9650000000000176E-2</v>
      </c>
      <c r="AL97" s="1">
        <f>ABS(IK_diagnostics_positions__2[[#This Row],[Column16]]-P96)</f>
        <v>6.5914000000000028E-2</v>
      </c>
      <c r="AM97" s="1">
        <f>ABS(IK_diagnostics_positions__2[[#This Row],[Column17]]-Q96)</f>
        <v>0.24613599999999991</v>
      </c>
      <c r="AN97" s="1">
        <f>ABS(IK_diagnostics_positions__2[[#This Row],[Column18]]-R96)</f>
        <v>9.4570000000000043E-2</v>
      </c>
      <c r="AO97" s="1">
        <f>ABS(IK_diagnostics_positions__2[[#This Row],[Column19]]-S96)</f>
        <v>0.129333373</v>
      </c>
      <c r="AP97" s="1">
        <f>ABS(IK_diagnostics_positions__2[[#This Row],[Column20]]-T96)</f>
        <v>0.46289205899999997</v>
      </c>
      <c r="AQ97" s="1">
        <f>ABS(IK_diagnostics_positions__2[[#This Row],[Column21]]-U96)</f>
        <v>0.14362999999999992</v>
      </c>
    </row>
    <row r="98" spans="1:43" x14ac:dyDescent="0.25">
      <c r="A98" s="1">
        <v>0.52362500000000001</v>
      </c>
      <c r="B98" s="1">
        <v>4.9581699999999999E-2</v>
      </c>
      <c r="C98" s="1">
        <v>-0.85050499999999996</v>
      </c>
      <c r="D98" s="1">
        <v>0.255998</v>
      </c>
      <c r="E98" s="1">
        <v>8.3570599999999995E-2</v>
      </c>
      <c r="F98" s="1">
        <v>-1.8134300000000001</v>
      </c>
      <c r="G98" s="1">
        <v>-0.74357499999999999</v>
      </c>
      <c r="H98" s="1">
        <v>5.8479000000000003E-2</v>
      </c>
      <c r="I98" s="1">
        <v>-1.82839</v>
      </c>
      <c r="J98" s="1">
        <v>-0.29687799999999998</v>
      </c>
      <c r="K98" s="1">
        <v>0.95169499999999996</v>
      </c>
      <c r="L98" s="1">
        <v>-1.87965</v>
      </c>
      <c r="M98" s="1">
        <v>0.55684</v>
      </c>
      <c r="N98" s="1">
        <v>0.68743900000000002</v>
      </c>
      <c r="O98" s="1">
        <v>-2.3283499999999999</v>
      </c>
      <c r="P98" s="1">
        <v>-0.694994</v>
      </c>
      <c r="Q98" s="1">
        <v>1.11574</v>
      </c>
      <c r="R98" s="1">
        <v>-2.7822</v>
      </c>
      <c r="S98" s="1">
        <v>-3.2806599999999998E-2</v>
      </c>
      <c r="T98" s="1">
        <v>0.12736</v>
      </c>
      <c r="U98" s="1">
        <v>-2.3803899999999998</v>
      </c>
      <c r="V98" s="1" t="s">
        <v>23</v>
      </c>
      <c r="W98" s="1">
        <f>ABS(IK_diagnostics_positions__2[[#This Row],[Column1]]-A97)</f>
        <v>0.74578100000000003</v>
      </c>
      <c r="X98" s="1">
        <f>ABS(IK_diagnostics_positions__2[[#This Row],[Column2]]-B97)</f>
        <v>0.35233530000000002</v>
      </c>
      <c r="Y98" s="1">
        <f>ABS(IK_diagnostics_positions__2[[#This Row],[Column3]]-C97)</f>
        <v>3.7813000000000097E-2</v>
      </c>
      <c r="Z98" s="1">
        <f>ABS(IK_diagnostics_positions__2[[#This Row],[Column4]]-D97)</f>
        <v>1.442618</v>
      </c>
      <c r="AA98" s="1">
        <f>ABS(IK_diagnostics_positions__2[[#This Row],[Column5]]-E97)</f>
        <v>0.50905639999999996</v>
      </c>
      <c r="AB98" s="1">
        <f>ABS(IK_diagnostics_positions__2[[#This Row],[Column6]]-F97)</f>
        <v>0.74225000000000008</v>
      </c>
      <c r="AC98" s="1">
        <f>ABS(IK_diagnostics_positions__2[[#This Row],[Column7]]-G97)</f>
        <v>8.803799999999995E-2</v>
      </c>
      <c r="AD98" s="1">
        <f>ABS(IK_diagnostics_positions__2[[#This Row],[Column8]]-H97)</f>
        <v>1.3127410000000002</v>
      </c>
      <c r="AE98" s="1">
        <f>ABS(IK_diagnostics_positions__2[[#This Row],[Column9]]-I97)</f>
        <v>0.42291999999999996</v>
      </c>
      <c r="AF98" s="1">
        <f>ABS(IK_diagnostics_positions__2[[#This Row],[Column10]]-J97)</f>
        <v>0.29952986999999998</v>
      </c>
      <c r="AG98" s="1">
        <f>ABS(IK_diagnostics_positions__2[[#This Row],[Column11]]-K97)</f>
        <v>0.16788700000000001</v>
      </c>
      <c r="AH98" s="1">
        <f>ABS(IK_diagnostics_positions__2[[#This Row],[Column12]]-L97)</f>
        <v>3.2900000000000151E-3</v>
      </c>
      <c r="AI98" s="1">
        <f>ABS(IK_diagnostics_positions__2[[#This Row],[Column13]]-M97)</f>
        <v>0.19438</v>
      </c>
      <c r="AJ98" s="1">
        <f>ABS(IK_diagnostics_positions__2[[#This Row],[Column14]]-N97)</f>
        <v>0.31332100000000007</v>
      </c>
      <c r="AK98" s="1">
        <f>ABS(IK_diagnostics_positions__2[[#This Row],[Column15]]-O97)</f>
        <v>0.17457000000000011</v>
      </c>
      <c r="AL98" s="1">
        <f>ABS(IK_diagnostics_positions__2[[#This Row],[Column16]]-P97)</f>
        <v>5.5471000000000048E-2</v>
      </c>
      <c r="AM98" s="1">
        <f>ABS(IK_diagnostics_positions__2[[#This Row],[Column17]]-Q97)</f>
        <v>0.11666399999999999</v>
      </c>
      <c r="AN98" s="1">
        <f>ABS(IK_diagnostics_positions__2[[#This Row],[Column18]]-R97)</f>
        <v>0.28417000000000003</v>
      </c>
      <c r="AO98" s="1">
        <f>ABS(IK_diagnostics_positions__2[[#This Row],[Column19]]-S97)</f>
        <v>3.2944227E-2</v>
      </c>
      <c r="AP98" s="1">
        <f>ABS(IK_diagnostics_positions__2[[#This Row],[Column20]]-T97)</f>
        <v>0.12654305900000001</v>
      </c>
      <c r="AQ98" s="1">
        <f>ABS(IK_diagnostics_positions__2[[#This Row],[Column21]]-U97)</f>
        <v>0.11800000000000033</v>
      </c>
    </row>
    <row r="99" spans="1:43" x14ac:dyDescent="0.25">
      <c r="A99" s="1">
        <v>0.65976800000000002</v>
      </c>
      <c r="B99" s="1" t="s">
        <v>22</v>
      </c>
      <c r="C99" s="1">
        <v>-0.75146900000000005</v>
      </c>
      <c r="D99" s="1">
        <v>0.45725900000000003</v>
      </c>
      <c r="E99" s="1">
        <v>6.6832899999999995E-4</v>
      </c>
      <c r="F99" s="1">
        <v>-1.73075</v>
      </c>
      <c r="G99" s="1">
        <v>-0.53241899999999998</v>
      </c>
      <c r="H99" s="1">
        <v>7.0847900000000003E-4</v>
      </c>
      <c r="I99" s="1">
        <v>-1.58744</v>
      </c>
      <c r="J99" s="1">
        <v>-3.8498599999999998E-4</v>
      </c>
      <c r="K99" s="1">
        <v>0.79446799999999995</v>
      </c>
      <c r="L99" s="1">
        <v>-1.8822000000000001</v>
      </c>
      <c r="M99" s="1">
        <v>0.75602899999999995</v>
      </c>
      <c r="N99" s="1">
        <v>1.00143</v>
      </c>
      <c r="O99" s="1">
        <v>-2.5026899999999999</v>
      </c>
      <c r="P99" s="1">
        <v>-0.75681699999999996</v>
      </c>
      <c r="Q99" s="1">
        <v>1.0008999999999999</v>
      </c>
      <c r="R99" s="1">
        <v>-2.50284</v>
      </c>
      <c r="S99" s="1">
        <v>-5.9917599999999998E-4</v>
      </c>
      <c r="T99" s="1">
        <v>5.0294399999999996E-3</v>
      </c>
      <c r="U99" s="1">
        <v>-2.4960300000000002</v>
      </c>
      <c r="V99" s="1" t="s">
        <v>23</v>
      </c>
      <c r="W99" s="1">
        <f>ABS(IK_diagnostics_positions__2[[#This Row],[Column1]]-A98)</f>
        <v>0.13614300000000001</v>
      </c>
      <c r="X99" s="1">
        <f>ABS(IK_diagnostics_positions__2[[#This Row],[Column2]]-B98)</f>
        <v>4.9581699999999999E-2</v>
      </c>
      <c r="Y99" s="1">
        <f>ABS(IK_diagnostics_positions__2[[#This Row],[Column3]]-C98)</f>
        <v>9.9035999999999902E-2</v>
      </c>
      <c r="Z99" s="1">
        <f>ABS(IK_diagnostics_positions__2[[#This Row],[Column4]]-D98)</f>
        <v>0.20126100000000002</v>
      </c>
      <c r="AA99" s="1">
        <f>ABS(IK_diagnostics_positions__2[[#This Row],[Column5]]-E98)</f>
        <v>8.2902271E-2</v>
      </c>
      <c r="AB99" s="1">
        <f>ABS(IK_diagnostics_positions__2[[#This Row],[Column6]]-F98)</f>
        <v>8.2680000000000087E-2</v>
      </c>
      <c r="AC99" s="1">
        <f>ABS(IK_diagnostics_positions__2[[#This Row],[Column7]]-G98)</f>
        <v>0.21115600000000001</v>
      </c>
      <c r="AD99" s="1">
        <f>ABS(IK_diagnostics_positions__2[[#This Row],[Column8]]-H98)</f>
        <v>5.7770521000000005E-2</v>
      </c>
      <c r="AE99" s="1">
        <f>ABS(IK_diagnostics_positions__2[[#This Row],[Column9]]-I98)</f>
        <v>0.24095</v>
      </c>
      <c r="AF99" s="1">
        <f>ABS(IK_diagnostics_positions__2[[#This Row],[Column10]]-J98)</f>
        <v>0.296493014</v>
      </c>
      <c r="AG99" s="1">
        <f>ABS(IK_diagnostics_positions__2[[#This Row],[Column11]]-K98)</f>
        <v>0.15722700000000001</v>
      </c>
      <c r="AH99" s="1">
        <f>ABS(IK_diagnostics_positions__2[[#This Row],[Column12]]-L98)</f>
        <v>2.5500000000000522E-3</v>
      </c>
      <c r="AI99" s="1">
        <f>ABS(IK_diagnostics_positions__2[[#This Row],[Column13]]-M98)</f>
        <v>0.19918899999999995</v>
      </c>
      <c r="AJ99" s="1">
        <f>ABS(IK_diagnostics_positions__2[[#This Row],[Column14]]-N98)</f>
        <v>0.31399100000000002</v>
      </c>
      <c r="AK99" s="1">
        <f>ABS(IK_diagnostics_positions__2[[#This Row],[Column15]]-O98)</f>
        <v>0.17433999999999994</v>
      </c>
      <c r="AL99" s="1">
        <f>ABS(IK_diagnostics_positions__2[[#This Row],[Column16]]-P98)</f>
        <v>6.1822999999999961E-2</v>
      </c>
      <c r="AM99" s="1">
        <f>ABS(IK_diagnostics_positions__2[[#This Row],[Column17]]-Q98)</f>
        <v>0.11484000000000005</v>
      </c>
      <c r="AN99" s="1">
        <f>ABS(IK_diagnostics_positions__2[[#This Row],[Column18]]-R98)</f>
        <v>0.27936000000000005</v>
      </c>
      <c r="AO99" s="1">
        <f>ABS(IK_diagnostics_positions__2[[#This Row],[Column19]]-S98)</f>
        <v>3.2207423999999998E-2</v>
      </c>
      <c r="AP99" s="1">
        <f>ABS(IK_diagnostics_positions__2[[#This Row],[Column20]]-T98)</f>
        <v>0.12233056</v>
      </c>
      <c r="AQ99" s="1">
        <f>ABS(IK_diagnostics_positions__2[[#This Row],[Column21]]-U98)</f>
        <v>0.11564000000000041</v>
      </c>
    </row>
    <row r="100" spans="1:43" x14ac:dyDescent="0.25">
      <c r="A100" s="1">
        <v>0.19292999999999999</v>
      </c>
      <c r="B100" s="1" t="s">
        <v>22</v>
      </c>
      <c r="C100" s="1">
        <v>-0.98121199999999997</v>
      </c>
      <c r="D100" s="1">
        <v>-0.752888</v>
      </c>
      <c r="E100" s="1">
        <v>1.6369499999999999E-2</v>
      </c>
      <c r="F100" s="1">
        <v>-1.3055000000000001</v>
      </c>
      <c r="G100" s="1">
        <v>-0.49185699999999999</v>
      </c>
      <c r="H100" s="1">
        <v>0.95969400000000005</v>
      </c>
      <c r="I100" s="1">
        <v>-1.1005499999999999</v>
      </c>
      <c r="J100" s="1">
        <v>0.18509800000000001</v>
      </c>
      <c r="K100" s="1">
        <v>0.52429000000000003</v>
      </c>
      <c r="L100" s="1">
        <v>-1.69398</v>
      </c>
      <c r="M100" s="1">
        <v>0.49260500000000002</v>
      </c>
      <c r="N100" s="1">
        <v>0.53598000000000001</v>
      </c>
      <c r="O100" s="1">
        <v>-2.6454499999999999</v>
      </c>
      <c r="P100" s="1">
        <v>-0.42997999999999997</v>
      </c>
      <c r="Q100" s="1">
        <v>0.93147100000000005</v>
      </c>
      <c r="R100" s="1">
        <v>-2.36917</v>
      </c>
      <c r="S100" s="1">
        <v>0.26251400000000003</v>
      </c>
      <c r="T100" s="1">
        <v>0.47050500000000001</v>
      </c>
      <c r="U100" s="1">
        <v>-2.68953</v>
      </c>
      <c r="V100" s="1" t="s">
        <v>23</v>
      </c>
      <c r="W100" s="1">
        <f>ABS(IK_diagnostics_positions__2[[#This Row],[Column1]]-A99)</f>
        <v>0.46683800000000003</v>
      </c>
      <c r="X100" s="1">
        <f>ABS(IK_diagnostics_positions__2[[#This Row],[Column2]]-B99)</f>
        <v>0</v>
      </c>
      <c r="Y100" s="1">
        <f>ABS(IK_diagnostics_positions__2[[#This Row],[Column3]]-C99)</f>
        <v>0.22974299999999992</v>
      </c>
      <c r="Z100" s="1">
        <f>ABS(IK_diagnostics_positions__2[[#This Row],[Column4]]-D99)</f>
        <v>1.2101470000000001</v>
      </c>
      <c r="AA100" s="1">
        <f>ABS(IK_diagnostics_positions__2[[#This Row],[Column5]]-E99)</f>
        <v>1.5701171E-2</v>
      </c>
      <c r="AB100" s="1">
        <f>ABS(IK_diagnostics_positions__2[[#This Row],[Column6]]-F99)</f>
        <v>0.42524999999999991</v>
      </c>
      <c r="AC100" s="1">
        <f>ABS(IK_diagnostics_positions__2[[#This Row],[Column7]]-G99)</f>
        <v>4.0561999999999987E-2</v>
      </c>
      <c r="AD100" s="1">
        <f>ABS(IK_diagnostics_positions__2[[#This Row],[Column8]]-H99)</f>
        <v>0.95898552100000001</v>
      </c>
      <c r="AE100" s="1">
        <f>ABS(IK_diagnostics_positions__2[[#This Row],[Column9]]-I99)</f>
        <v>0.48689000000000004</v>
      </c>
      <c r="AF100" s="1">
        <f>ABS(IK_diagnostics_positions__2[[#This Row],[Column10]]-J99)</f>
        <v>0.18548298600000002</v>
      </c>
      <c r="AG100" s="1">
        <f>ABS(IK_diagnostics_positions__2[[#This Row],[Column11]]-K99)</f>
        <v>0.27017799999999992</v>
      </c>
      <c r="AH100" s="1">
        <f>ABS(IK_diagnostics_positions__2[[#This Row],[Column12]]-L99)</f>
        <v>0.18822000000000005</v>
      </c>
      <c r="AI100" s="1">
        <f>ABS(IK_diagnostics_positions__2[[#This Row],[Column13]]-M99)</f>
        <v>0.26342399999999994</v>
      </c>
      <c r="AJ100" s="1">
        <f>ABS(IK_diagnostics_positions__2[[#This Row],[Column14]]-N99)</f>
        <v>0.46545000000000003</v>
      </c>
      <c r="AK100" s="1">
        <f>ABS(IK_diagnostics_positions__2[[#This Row],[Column15]]-O99)</f>
        <v>0.14276</v>
      </c>
      <c r="AL100" s="1">
        <f>ABS(IK_diagnostics_positions__2[[#This Row],[Column16]]-P99)</f>
        <v>0.32683699999999999</v>
      </c>
      <c r="AM100" s="1">
        <f>ABS(IK_diagnostics_positions__2[[#This Row],[Column17]]-Q99)</f>
        <v>6.9428999999999852E-2</v>
      </c>
      <c r="AN100" s="1">
        <f>ABS(IK_diagnostics_positions__2[[#This Row],[Column18]]-R99)</f>
        <v>0.13366999999999996</v>
      </c>
      <c r="AO100" s="1">
        <f>ABS(IK_diagnostics_positions__2[[#This Row],[Column19]]-S99)</f>
        <v>0.263113176</v>
      </c>
      <c r="AP100" s="1">
        <f>ABS(IK_diagnostics_positions__2[[#This Row],[Column20]]-T99)</f>
        <v>0.46547556000000001</v>
      </c>
      <c r="AQ100" s="1">
        <f>ABS(IK_diagnostics_positions__2[[#This Row],[Column21]]-U99)</f>
        <v>0.19349999999999978</v>
      </c>
    </row>
    <row r="101" spans="1:43" x14ac:dyDescent="0.25">
      <c r="A101" s="1">
        <v>0.114514</v>
      </c>
      <c r="B101" s="1">
        <v>0.111899</v>
      </c>
      <c r="C101" s="1">
        <v>-0.98709899999999995</v>
      </c>
      <c r="D101" s="1">
        <v>-0.85763599999999995</v>
      </c>
      <c r="E101" s="1">
        <v>0.152252</v>
      </c>
      <c r="F101" s="1">
        <v>-1.2179599999999999</v>
      </c>
      <c r="G101" s="1">
        <v>-0.61607599999999996</v>
      </c>
      <c r="H101" s="1">
        <v>1.1226100000000001</v>
      </c>
      <c r="I101" s="1">
        <v>-1.2248300000000001</v>
      </c>
      <c r="J101" s="1">
        <v>5.0050600000000001E-2</v>
      </c>
      <c r="K101" s="1">
        <v>0.71510799999999997</v>
      </c>
      <c r="L101" s="1">
        <v>-1.84951</v>
      </c>
      <c r="M101" s="1">
        <v>0.74251199999999995</v>
      </c>
      <c r="N101" s="1">
        <v>1.00763</v>
      </c>
      <c r="O101" s="1">
        <v>-2.5089999999999999</v>
      </c>
      <c r="P101" s="1">
        <v>-0.708619</v>
      </c>
      <c r="Q101" s="1">
        <v>0.98784000000000005</v>
      </c>
      <c r="R101" s="1">
        <v>-2.4411499999999999</v>
      </c>
      <c r="S101" s="1">
        <v>1.48784E-2</v>
      </c>
      <c r="T101" s="1">
        <v>-2.2705400000000001E-2</v>
      </c>
      <c r="U101" s="1">
        <v>-2.52359</v>
      </c>
      <c r="V101" s="1" t="s">
        <v>23</v>
      </c>
      <c r="W101" s="1">
        <f>ABS(IK_diagnostics_positions__2[[#This Row],[Column1]]-A100)</f>
        <v>7.8415999999999986E-2</v>
      </c>
      <c r="X101" s="1">
        <f>ABS(IK_diagnostics_positions__2[[#This Row],[Column2]]-B100)</f>
        <v>0.111899</v>
      </c>
      <c r="Y101" s="1">
        <f>ABS(IK_diagnostics_positions__2[[#This Row],[Column3]]-C100)</f>
        <v>5.8869999999999756E-3</v>
      </c>
      <c r="Z101" s="1">
        <f>ABS(IK_diagnostics_positions__2[[#This Row],[Column4]]-D100)</f>
        <v>0.10474799999999995</v>
      </c>
      <c r="AA101" s="1">
        <f>ABS(IK_diagnostics_positions__2[[#This Row],[Column5]]-E100)</f>
        <v>0.13588249999999999</v>
      </c>
      <c r="AB101" s="1">
        <f>ABS(IK_diagnostics_positions__2[[#This Row],[Column6]]-F100)</f>
        <v>8.7540000000000173E-2</v>
      </c>
      <c r="AC101" s="1">
        <f>ABS(IK_diagnostics_positions__2[[#This Row],[Column7]]-G100)</f>
        <v>0.12421899999999997</v>
      </c>
      <c r="AD101" s="1">
        <f>ABS(IK_diagnostics_positions__2[[#This Row],[Column8]]-H100)</f>
        <v>0.16291600000000006</v>
      </c>
      <c r="AE101" s="1">
        <f>ABS(IK_diagnostics_positions__2[[#This Row],[Column9]]-I100)</f>
        <v>0.12428000000000017</v>
      </c>
      <c r="AF101" s="1">
        <f>ABS(IK_diagnostics_positions__2[[#This Row],[Column10]]-J100)</f>
        <v>0.13504740000000001</v>
      </c>
      <c r="AG101" s="1">
        <f>ABS(IK_diagnostics_positions__2[[#This Row],[Column11]]-K100)</f>
        <v>0.19081799999999993</v>
      </c>
      <c r="AH101" s="1">
        <f>ABS(IK_diagnostics_positions__2[[#This Row],[Column12]]-L100)</f>
        <v>0.15552999999999995</v>
      </c>
      <c r="AI101" s="1">
        <f>ABS(IK_diagnostics_positions__2[[#This Row],[Column13]]-M100)</f>
        <v>0.24990699999999993</v>
      </c>
      <c r="AJ101" s="1">
        <f>ABS(IK_diagnostics_positions__2[[#This Row],[Column14]]-N100)</f>
        <v>0.47165000000000001</v>
      </c>
      <c r="AK101" s="1">
        <f>ABS(IK_diagnostics_positions__2[[#This Row],[Column15]]-O100)</f>
        <v>0.13644999999999996</v>
      </c>
      <c r="AL101" s="1">
        <f>ABS(IK_diagnostics_positions__2[[#This Row],[Column16]]-P100)</f>
        <v>0.27863900000000003</v>
      </c>
      <c r="AM101" s="1">
        <f>ABS(IK_diagnostics_positions__2[[#This Row],[Column17]]-Q100)</f>
        <v>5.6369000000000002E-2</v>
      </c>
      <c r="AN101" s="1">
        <f>ABS(IK_diagnostics_positions__2[[#This Row],[Column18]]-R100)</f>
        <v>7.1979999999999933E-2</v>
      </c>
      <c r="AO101" s="1">
        <f>ABS(IK_diagnostics_positions__2[[#This Row],[Column19]]-S100)</f>
        <v>0.24763560000000001</v>
      </c>
      <c r="AP101" s="1">
        <f>ABS(IK_diagnostics_positions__2[[#This Row],[Column20]]-T100)</f>
        <v>0.49321039999999999</v>
      </c>
      <c r="AQ101" s="1">
        <f>ABS(IK_diagnostics_positions__2[[#This Row],[Column21]]-U100)</f>
        <v>0.16593999999999998</v>
      </c>
    </row>
    <row r="102" spans="1:43" x14ac:dyDescent="0.25">
      <c r="A102" s="1">
        <v>0.117914</v>
      </c>
      <c r="B102" s="1">
        <v>0.184448</v>
      </c>
      <c r="C102" s="1">
        <v>-0.97574399999999994</v>
      </c>
      <c r="D102" s="1">
        <v>-0.85026000000000002</v>
      </c>
      <c r="E102" s="1">
        <v>0.23453399999999999</v>
      </c>
      <c r="F102" s="1">
        <v>-1.22096</v>
      </c>
      <c r="G102" s="1">
        <v>-0.65743200000000002</v>
      </c>
      <c r="H102" s="1">
        <v>1.21478</v>
      </c>
      <c r="I102" s="1">
        <v>-1.2649699999999999</v>
      </c>
      <c r="J102" s="1">
        <v>7.8394399999999996E-3</v>
      </c>
      <c r="K102" s="1">
        <v>0.78176699999999999</v>
      </c>
      <c r="L102" s="1">
        <v>-1.8731800000000001</v>
      </c>
      <c r="M102" s="1">
        <v>0.75149600000000005</v>
      </c>
      <c r="N102" s="1">
        <v>1.0034000000000001</v>
      </c>
      <c r="O102" s="1">
        <v>-2.5039400000000001</v>
      </c>
      <c r="P102" s="1">
        <v>-0.74611899999999998</v>
      </c>
      <c r="Q102" s="1">
        <v>0.99151</v>
      </c>
      <c r="R102" s="1">
        <v>-2.4957199999999999</v>
      </c>
      <c r="S102" s="1">
        <v>-1.6876E-3</v>
      </c>
      <c r="T102" s="1">
        <v>2.8306199999999998E-3</v>
      </c>
      <c r="U102" s="1">
        <v>-2.50021</v>
      </c>
      <c r="V102" s="1" t="s">
        <v>23</v>
      </c>
      <c r="W102" s="1">
        <f>ABS(IK_diagnostics_positions__2[[#This Row],[Column1]]-A101)</f>
        <v>3.4000000000000002E-3</v>
      </c>
      <c r="X102" s="1">
        <f>ABS(IK_diagnostics_positions__2[[#This Row],[Column2]]-B101)</f>
        <v>7.2549000000000002E-2</v>
      </c>
      <c r="Y102" s="1">
        <f>ABS(IK_diagnostics_positions__2[[#This Row],[Column3]]-C101)</f>
        <v>1.1355000000000004E-2</v>
      </c>
      <c r="Z102" s="1">
        <f>ABS(IK_diagnostics_positions__2[[#This Row],[Column4]]-D101)</f>
        <v>7.3759999999999382E-3</v>
      </c>
      <c r="AA102" s="1">
        <f>ABS(IK_diagnostics_positions__2[[#This Row],[Column5]]-E101)</f>
        <v>8.2281999999999994E-2</v>
      </c>
      <c r="AB102" s="1">
        <f>ABS(IK_diagnostics_positions__2[[#This Row],[Column6]]-F101)</f>
        <v>3.0000000000001137E-3</v>
      </c>
      <c r="AC102" s="1">
        <f>ABS(IK_diagnostics_positions__2[[#This Row],[Column7]]-G101)</f>
        <v>4.1356000000000059E-2</v>
      </c>
      <c r="AD102" s="1">
        <f>ABS(IK_diagnostics_positions__2[[#This Row],[Column8]]-H101)</f>
        <v>9.2169999999999863E-2</v>
      </c>
      <c r="AE102" s="1">
        <f>ABS(IK_diagnostics_positions__2[[#This Row],[Column9]]-I101)</f>
        <v>4.0139999999999842E-2</v>
      </c>
      <c r="AF102" s="1">
        <f>ABS(IK_diagnostics_positions__2[[#This Row],[Column10]]-J101)</f>
        <v>4.2211159999999998E-2</v>
      </c>
      <c r="AG102" s="1">
        <f>ABS(IK_diagnostics_positions__2[[#This Row],[Column11]]-K101)</f>
        <v>6.6659000000000024E-2</v>
      </c>
      <c r="AH102" s="1">
        <f>ABS(IK_diagnostics_positions__2[[#This Row],[Column12]]-L101)</f>
        <v>2.367000000000008E-2</v>
      </c>
      <c r="AI102" s="1">
        <f>ABS(IK_diagnostics_positions__2[[#This Row],[Column13]]-M101)</f>
        <v>8.984000000000103E-3</v>
      </c>
      <c r="AJ102" s="1">
        <f>ABS(IK_diagnostics_positions__2[[#This Row],[Column14]]-N101)</f>
        <v>4.229999999999956E-3</v>
      </c>
      <c r="AK102" s="1">
        <f>ABS(IK_diagnostics_positions__2[[#This Row],[Column15]]-O101)</f>
        <v>5.0599999999998424E-3</v>
      </c>
      <c r="AL102" s="1">
        <f>ABS(IK_diagnostics_positions__2[[#This Row],[Column16]]-P101)</f>
        <v>3.7499999999999978E-2</v>
      </c>
      <c r="AM102" s="1">
        <f>ABS(IK_diagnostics_positions__2[[#This Row],[Column17]]-Q101)</f>
        <v>3.6699999999999511E-3</v>
      </c>
      <c r="AN102" s="1">
        <f>ABS(IK_diagnostics_positions__2[[#This Row],[Column18]]-R101)</f>
        <v>5.4570000000000007E-2</v>
      </c>
      <c r="AO102" s="1">
        <f>ABS(IK_diagnostics_positions__2[[#This Row],[Column19]]-S101)</f>
        <v>1.6566000000000001E-2</v>
      </c>
      <c r="AP102" s="1">
        <f>ABS(IK_diagnostics_positions__2[[#This Row],[Column20]]-T101)</f>
        <v>2.553602E-2</v>
      </c>
      <c r="AQ102" s="1">
        <f>ABS(IK_diagnostics_positions__2[[#This Row],[Column21]]-U101)</f>
        <v>2.3379999999999956E-2</v>
      </c>
    </row>
    <row r="103" spans="1:43" x14ac:dyDescent="0.25">
      <c r="A103" s="1">
        <v>0.14469699999999999</v>
      </c>
      <c r="B103" s="1" t="s">
        <v>22</v>
      </c>
      <c r="C103" s="1">
        <v>-0.98947600000000002</v>
      </c>
      <c r="D103" s="1">
        <v>-0.85087699999999999</v>
      </c>
      <c r="E103" s="1">
        <v>3.28057E-3</v>
      </c>
      <c r="F103" s="1">
        <v>-1.0833999999999999</v>
      </c>
      <c r="G103" s="1">
        <v>-0.87273500000000004</v>
      </c>
      <c r="H103" s="1">
        <v>0.98707599999999995</v>
      </c>
      <c r="I103" s="1">
        <v>-1.26136</v>
      </c>
      <c r="J103" s="1">
        <v>-4.64702E-3</v>
      </c>
      <c r="K103" s="1">
        <v>0.84680800000000001</v>
      </c>
      <c r="L103" s="1">
        <v>-1.7375400000000001</v>
      </c>
      <c r="M103" s="1">
        <v>0.76155600000000001</v>
      </c>
      <c r="N103" s="1">
        <v>0.72522900000000001</v>
      </c>
      <c r="O103" s="1">
        <v>-2.3685299999999998</v>
      </c>
      <c r="P103" s="1">
        <v>-0.48117399999999999</v>
      </c>
      <c r="Q103" s="1">
        <v>0.71538999999999997</v>
      </c>
      <c r="R103" s="1">
        <v>-2.6068199999999999</v>
      </c>
      <c r="S103" s="1">
        <v>-0.35062300000000002</v>
      </c>
      <c r="T103" s="1">
        <v>0.68026900000000001</v>
      </c>
      <c r="U103" s="1">
        <v>-2.6608800000000001</v>
      </c>
      <c r="V103" s="1" t="s">
        <v>23</v>
      </c>
      <c r="W103" s="1">
        <f>ABS(IK_diagnostics_positions__2[[#This Row],[Column1]]-A102)</f>
        <v>2.6782999999999987E-2</v>
      </c>
      <c r="X103" s="1">
        <f>ABS(IK_diagnostics_positions__2[[#This Row],[Column2]]-B102)</f>
        <v>0.184448</v>
      </c>
      <c r="Y103" s="1">
        <f>ABS(IK_diagnostics_positions__2[[#This Row],[Column3]]-C102)</f>
        <v>1.3732000000000077E-2</v>
      </c>
      <c r="Z103" s="1">
        <f>ABS(IK_diagnostics_positions__2[[#This Row],[Column4]]-D102)</f>
        <v>6.1699999999997868E-4</v>
      </c>
      <c r="AA103" s="1">
        <f>ABS(IK_diagnostics_positions__2[[#This Row],[Column5]]-E102)</f>
        <v>0.23125342999999998</v>
      </c>
      <c r="AB103" s="1">
        <f>ABS(IK_diagnostics_positions__2[[#This Row],[Column6]]-F102)</f>
        <v>0.13756000000000013</v>
      </c>
      <c r="AC103" s="1">
        <f>ABS(IK_diagnostics_positions__2[[#This Row],[Column7]]-G102)</f>
        <v>0.21530300000000002</v>
      </c>
      <c r="AD103" s="1">
        <f>ABS(IK_diagnostics_positions__2[[#This Row],[Column8]]-H102)</f>
        <v>0.22770400000000002</v>
      </c>
      <c r="AE103" s="1">
        <f>ABS(IK_diagnostics_positions__2[[#This Row],[Column9]]-I102)</f>
        <v>3.6099999999998911E-3</v>
      </c>
      <c r="AF103" s="1">
        <f>ABS(IK_diagnostics_positions__2[[#This Row],[Column10]]-J102)</f>
        <v>1.248646E-2</v>
      </c>
      <c r="AG103" s="1">
        <f>ABS(IK_diagnostics_positions__2[[#This Row],[Column11]]-K102)</f>
        <v>6.5041000000000015E-2</v>
      </c>
      <c r="AH103" s="1">
        <f>ABS(IK_diagnostics_positions__2[[#This Row],[Column12]]-L102)</f>
        <v>0.13563999999999998</v>
      </c>
      <c r="AI103" s="1">
        <f>ABS(IK_diagnostics_positions__2[[#This Row],[Column13]]-M102)</f>
        <v>1.0059999999999958E-2</v>
      </c>
      <c r="AJ103" s="1">
        <f>ABS(IK_diagnostics_positions__2[[#This Row],[Column14]]-N102)</f>
        <v>0.27817100000000006</v>
      </c>
      <c r="AK103" s="1">
        <f>ABS(IK_diagnostics_positions__2[[#This Row],[Column15]]-O102)</f>
        <v>0.13541000000000025</v>
      </c>
      <c r="AL103" s="1">
        <f>ABS(IK_diagnostics_positions__2[[#This Row],[Column16]]-P102)</f>
        <v>0.26494499999999999</v>
      </c>
      <c r="AM103" s="1">
        <f>ABS(IK_diagnostics_positions__2[[#This Row],[Column17]]-Q102)</f>
        <v>0.27612000000000003</v>
      </c>
      <c r="AN103" s="1">
        <f>ABS(IK_diagnostics_positions__2[[#This Row],[Column18]]-R102)</f>
        <v>0.11109999999999998</v>
      </c>
      <c r="AO103" s="1">
        <f>ABS(IK_diagnostics_positions__2[[#This Row],[Column19]]-S102)</f>
        <v>0.34893540000000001</v>
      </c>
      <c r="AP103" s="1">
        <f>ABS(IK_diagnostics_positions__2[[#This Row],[Column20]]-T102)</f>
        <v>0.67743838000000001</v>
      </c>
      <c r="AQ103" s="1">
        <f>ABS(IK_diagnostics_positions__2[[#This Row],[Column21]]-U102)</f>
        <v>0.16067000000000009</v>
      </c>
    </row>
    <row r="104" spans="1:43" x14ac:dyDescent="0.25">
      <c r="A104" s="1">
        <v>0.122532</v>
      </c>
      <c r="B104" s="1">
        <v>1.9765E-3</v>
      </c>
      <c r="C104" s="1">
        <v>-0.99246299999999998</v>
      </c>
      <c r="D104" s="1">
        <v>-0.875274</v>
      </c>
      <c r="E104" s="1">
        <v>1.8446300000000001E-3</v>
      </c>
      <c r="F104" s="1">
        <v>-0.92624799999999996</v>
      </c>
      <c r="G104" s="1">
        <v>-0.99202800000000002</v>
      </c>
      <c r="H104" s="1">
        <v>0.73612299999999997</v>
      </c>
      <c r="I104" s="1">
        <v>-1.5949800000000001</v>
      </c>
      <c r="J104" s="1">
        <v>-3.3598599999999999E-2</v>
      </c>
      <c r="K104" s="1">
        <v>0.75332399999999999</v>
      </c>
      <c r="L104" s="1">
        <v>-1.8797900000000001</v>
      </c>
      <c r="M104" s="1">
        <v>0.74160499999999996</v>
      </c>
      <c r="N104" s="1">
        <v>0.97610799999999998</v>
      </c>
      <c r="O104" s="1">
        <v>-2.47092</v>
      </c>
      <c r="P104" s="1">
        <v>-0.76279799999999998</v>
      </c>
      <c r="Q104" s="1">
        <v>1.0070300000000001</v>
      </c>
      <c r="R104" s="1">
        <v>-2.5153300000000001</v>
      </c>
      <c r="S104" s="1">
        <v>1.8537499999999998E-2</v>
      </c>
      <c r="T104" s="1">
        <v>1.6529700000000001E-2</v>
      </c>
      <c r="U104" s="1">
        <v>-2.5539000000000001</v>
      </c>
      <c r="V104" s="1" t="s">
        <v>23</v>
      </c>
      <c r="W104" s="1">
        <f>ABS(IK_diagnostics_positions__2[[#This Row],[Column1]]-A103)</f>
        <v>2.216499999999999E-2</v>
      </c>
      <c r="X104" s="1">
        <f>ABS(IK_diagnostics_positions__2[[#This Row],[Column2]]-B103)</f>
        <v>1.9765E-3</v>
      </c>
      <c r="Y104" s="1">
        <f>ABS(IK_diagnostics_positions__2[[#This Row],[Column3]]-C103)</f>
        <v>2.9869999999999619E-3</v>
      </c>
      <c r="Z104" s="1">
        <f>ABS(IK_diagnostics_positions__2[[#This Row],[Column4]]-D103)</f>
        <v>2.4397000000000002E-2</v>
      </c>
      <c r="AA104" s="1">
        <f>ABS(IK_diagnostics_positions__2[[#This Row],[Column5]]-E103)</f>
        <v>1.4359399999999999E-3</v>
      </c>
      <c r="AB104" s="1">
        <f>ABS(IK_diagnostics_positions__2[[#This Row],[Column6]]-F103)</f>
        <v>0.15715199999999996</v>
      </c>
      <c r="AC104" s="1">
        <f>ABS(IK_diagnostics_positions__2[[#This Row],[Column7]]-G103)</f>
        <v>0.11929299999999998</v>
      </c>
      <c r="AD104" s="1">
        <f>ABS(IK_diagnostics_positions__2[[#This Row],[Column8]]-H103)</f>
        <v>0.25095299999999998</v>
      </c>
      <c r="AE104" s="1">
        <f>ABS(IK_diagnostics_positions__2[[#This Row],[Column9]]-I103)</f>
        <v>0.33362000000000003</v>
      </c>
      <c r="AF104" s="1">
        <f>ABS(IK_diagnostics_positions__2[[#This Row],[Column10]]-J103)</f>
        <v>2.8951579999999998E-2</v>
      </c>
      <c r="AG104" s="1">
        <f>ABS(IK_diagnostics_positions__2[[#This Row],[Column11]]-K103)</f>
        <v>9.3484000000000012E-2</v>
      </c>
      <c r="AH104" s="1">
        <f>ABS(IK_diagnostics_positions__2[[#This Row],[Column12]]-L103)</f>
        <v>0.14224999999999999</v>
      </c>
      <c r="AI104" s="1">
        <f>ABS(IK_diagnostics_positions__2[[#This Row],[Column13]]-M103)</f>
        <v>1.9951000000000052E-2</v>
      </c>
      <c r="AJ104" s="1">
        <f>ABS(IK_diagnostics_positions__2[[#This Row],[Column14]]-N103)</f>
        <v>0.25087899999999996</v>
      </c>
      <c r="AK104" s="1">
        <f>ABS(IK_diagnostics_positions__2[[#This Row],[Column15]]-O103)</f>
        <v>0.1023900000000002</v>
      </c>
      <c r="AL104" s="1">
        <f>ABS(IK_diagnostics_positions__2[[#This Row],[Column16]]-P103)</f>
        <v>0.28162399999999999</v>
      </c>
      <c r="AM104" s="1">
        <f>ABS(IK_diagnostics_positions__2[[#This Row],[Column17]]-Q103)</f>
        <v>0.29164000000000012</v>
      </c>
      <c r="AN104" s="1">
        <f>ABS(IK_diagnostics_positions__2[[#This Row],[Column18]]-R103)</f>
        <v>9.1489999999999849E-2</v>
      </c>
      <c r="AO104" s="1">
        <f>ABS(IK_diagnostics_positions__2[[#This Row],[Column19]]-S103)</f>
        <v>0.3691605</v>
      </c>
      <c r="AP104" s="1">
        <f>ABS(IK_diagnostics_positions__2[[#This Row],[Column20]]-T103)</f>
        <v>0.66373930000000003</v>
      </c>
      <c r="AQ104" s="1">
        <f>ABS(IK_diagnostics_positions__2[[#This Row],[Column21]]-U103)</f>
        <v>0.10698000000000008</v>
      </c>
    </row>
    <row r="105" spans="1:43" x14ac:dyDescent="0.25">
      <c r="A105" s="1">
        <v>0.16175899999999999</v>
      </c>
      <c r="B105" s="1">
        <v>1.6679799999999999E-3</v>
      </c>
      <c r="C105" s="1">
        <v>-0.98682899999999996</v>
      </c>
      <c r="D105" s="1">
        <v>-0.83545999999999998</v>
      </c>
      <c r="E105" s="1">
        <v>1.542E-3</v>
      </c>
      <c r="F105" s="1">
        <v>-0.912296</v>
      </c>
      <c r="G105" s="1">
        <v>-0.95463100000000001</v>
      </c>
      <c r="H105" s="1">
        <v>0.74134999999999995</v>
      </c>
      <c r="I105" s="1">
        <v>-1.5744800000000001</v>
      </c>
      <c r="J105" s="1">
        <v>-1.0544700000000001E-3</v>
      </c>
      <c r="K105" s="1">
        <v>0.77468800000000004</v>
      </c>
      <c r="L105" s="1">
        <v>-1.8737699999999999</v>
      </c>
      <c r="M105" s="1">
        <v>0.74849100000000002</v>
      </c>
      <c r="N105" s="1">
        <v>0.99917500000000004</v>
      </c>
      <c r="O105" s="1">
        <v>-2.4965000000000002</v>
      </c>
      <c r="P105" s="1">
        <v>-0.74880999999999998</v>
      </c>
      <c r="Q105" s="1">
        <v>0.99975599999999998</v>
      </c>
      <c r="R105" s="1">
        <v>-2.49844</v>
      </c>
      <c r="S105" s="1">
        <v>-1.75398E-4</v>
      </c>
      <c r="T105" s="1">
        <v>-1.9668300000000001E-3</v>
      </c>
      <c r="U105" s="1">
        <v>-2.5036999999999998</v>
      </c>
      <c r="V105" s="1" t="s">
        <v>23</v>
      </c>
      <c r="W105" s="1">
        <f>ABS(IK_diagnostics_positions__2[[#This Row],[Column1]]-A104)</f>
        <v>3.9226999999999984E-2</v>
      </c>
      <c r="X105" s="1">
        <f>ABS(IK_diagnostics_positions__2[[#This Row],[Column2]]-B104)</f>
        <v>3.0852000000000006E-4</v>
      </c>
      <c r="Y105" s="1">
        <f>ABS(IK_diagnostics_positions__2[[#This Row],[Column3]]-C104)</f>
        <v>5.6340000000000279E-3</v>
      </c>
      <c r="Z105" s="1">
        <f>ABS(IK_diagnostics_positions__2[[#This Row],[Column4]]-D104)</f>
        <v>3.9814000000000016E-2</v>
      </c>
      <c r="AA105" s="1">
        <f>ABS(IK_diagnostics_positions__2[[#This Row],[Column5]]-E104)</f>
        <v>3.0263000000000013E-4</v>
      </c>
      <c r="AB105" s="1">
        <f>ABS(IK_diagnostics_positions__2[[#This Row],[Column6]]-F104)</f>
        <v>1.3951999999999964E-2</v>
      </c>
      <c r="AC105" s="1">
        <f>ABS(IK_diagnostics_positions__2[[#This Row],[Column7]]-G104)</f>
        <v>3.7397000000000014E-2</v>
      </c>
      <c r="AD105" s="1">
        <f>ABS(IK_diagnostics_positions__2[[#This Row],[Column8]]-H104)</f>
        <v>5.2269999999999817E-3</v>
      </c>
      <c r="AE105" s="1">
        <f>ABS(IK_diagnostics_positions__2[[#This Row],[Column9]]-I104)</f>
        <v>2.0499999999999963E-2</v>
      </c>
      <c r="AF105" s="1">
        <f>ABS(IK_diagnostics_positions__2[[#This Row],[Column10]]-J104)</f>
        <v>3.2544129999999998E-2</v>
      </c>
      <c r="AG105" s="1">
        <f>ABS(IK_diagnostics_positions__2[[#This Row],[Column11]]-K104)</f>
        <v>2.136400000000005E-2</v>
      </c>
      <c r="AH105" s="1">
        <f>ABS(IK_diagnostics_positions__2[[#This Row],[Column12]]-L104)</f>
        <v>6.0200000000001364E-3</v>
      </c>
      <c r="AI105" s="1">
        <f>ABS(IK_diagnostics_positions__2[[#This Row],[Column13]]-M104)</f>
        <v>6.8860000000000587E-3</v>
      </c>
      <c r="AJ105" s="1">
        <f>ABS(IK_diagnostics_positions__2[[#This Row],[Column14]]-N104)</f>
        <v>2.306700000000006E-2</v>
      </c>
      <c r="AK105" s="1">
        <f>ABS(IK_diagnostics_positions__2[[#This Row],[Column15]]-O104)</f>
        <v>2.5580000000000158E-2</v>
      </c>
      <c r="AL105" s="1">
        <f>ABS(IK_diagnostics_positions__2[[#This Row],[Column16]]-P104)</f>
        <v>1.3988E-2</v>
      </c>
      <c r="AM105" s="1">
        <f>ABS(IK_diagnostics_positions__2[[#This Row],[Column17]]-Q104)</f>
        <v>7.2740000000001137E-3</v>
      </c>
      <c r="AN105" s="1">
        <f>ABS(IK_diagnostics_positions__2[[#This Row],[Column18]]-R104)</f>
        <v>1.6890000000000072E-2</v>
      </c>
      <c r="AO105" s="1">
        <f>ABS(IK_diagnostics_positions__2[[#This Row],[Column19]]-S104)</f>
        <v>1.8712897999999999E-2</v>
      </c>
      <c r="AP105" s="1">
        <f>ABS(IK_diagnostics_positions__2[[#This Row],[Column20]]-T104)</f>
        <v>1.8496530000000001E-2</v>
      </c>
      <c r="AQ105" s="1">
        <f>ABS(IK_diagnostics_positions__2[[#This Row],[Column21]]-U104)</f>
        <v>5.0200000000000244E-2</v>
      </c>
    </row>
    <row r="106" spans="1:43" x14ac:dyDescent="0.25">
      <c r="A106" s="1">
        <v>0.13803399999999999</v>
      </c>
      <c r="B106" s="1" t="s">
        <v>22</v>
      </c>
      <c r="C106" s="1">
        <v>-0.99042699999999995</v>
      </c>
      <c r="D106" s="1">
        <v>-0.85740799999999995</v>
      </c>
      <c r="E106" s="1">
        <v>4.2361300000000003E-3</v>
      </c>
      <c r="F106" s="1">
        <v>-1.0857000000000001</v>
      </c>
      <c r="G106" s="1">
        <v>-0.70482800000000001</v>
      </c>
      <c r="H106" s="1">
        <v>0.99169399999999996</v>
      </c>
      <c r="I106" s="1">
        <v>-1.04512</v>
      </c>
      <c r="J106" s="1">
        <v>-1.6300599999999998E-2</v>
      </c>
      <c r="K106" s="1">
        <v>0.68934899999999999</v>
      </c>
      <c r="L106" s="1">
        <v>-1.7042999999999999</v>
      </c>
      <c r="M106" s="1">
        <v>0.57081300000000001</v>
      </c>
      <c r="N106" s="1">
        <v>0.53369900000000003</v>
      </c>
      <c r="O106" s="1">
        <v>-2.4986999999999999</v>
      </c>
      <c r="P106" s="1">
        <v>-0.70082599999999995</v>
      </c>
      <c r="Q106" s="1">
        <v>0.85791099999999998</v>
      </c>
      <c r="R106" s="1">
        <v>-2.4135300000000002</v>
      </c>
      <c r="S106" s="1">
        <v>0.244722</v>
      </c>
      <c r="T106" s="1">
        <v>0.48775099999999999</v>
      </c>
      <c r="U106" s="1">
        <v>-2.6483400000000001</v>
      </c>
      <c r="V106" s="1" t="s">
        <v>23</v>
      </c>
      <c r="W106" s="1">
        <f>ABS(IK_diagnostics_positions__2[[#This Row],[Column1]]-A105)</f>
        <v>2.3724999999999996E-2</v>
      </c>
      <c r="X106" s="1">
        <f>ABS(IK_diagnostics_positions__2[[#This Row],[Column2]]-B105)</f>
        <v>1.6679799999999999E-3</v>
      </c>
      <c r="Y106" s="1">
        <f>ABS(IK_diagnostics_positions__2[[#This Row],[Column3]]-C105)</f>
        <v>3.5979999999999901E-3</v>
      </c>
      <c r="Z106" s="1">
        <f>ABS(IK_diagnostics_positions__2[[#This Row],[Column4]]-D105)</f>
        <v>2.1947999999999968E-2</v>
      </c>
      <c r="AA106" s="1">
        <f>ABS(IK_diagnostics_positions__2[[#This Row],[Column5]]-E105)</f>
        <v>2.6941300000000003E-3</v>
      </c>
      <c r="AB106" s="1">
        <f>ABS(IK_diagnostics_positions__2[[#This Row],[Column6]]-F105)</f>
        <v>0.17340400000000011</v>
      </c>
      <c r="AC106" s="1">
        <f>ABS(IK_diagnostics_positions__2[[#This Row],[Column7]]-G105)</f>
        <v>0.249803</v>
      </c>
      <c r="AD106" s="1">
        <f>ABS(IK_diagnostics_positions__2[[#This Row],[Column8]]-H105)</f>
        <v>0.25034400000000001</v>
      </c>
      <c r="AE106" s="1">
        <f>ABS(IK_diagnostics_positions__2[[#This Row],[Column9]]-I105)</f>
        <v>0.52936000000000005</v>
      </c>
      <c r="AF106" s="1">
        <f>ABS(IK_diagnostics_positions__2[[#This Row],[Column10]]-J105)</f>
        <v>1.5246129999999998E-2</v>
      </c>
      <c r="AG106" s="1">
        <f>ABS(IK_diagnostics_positions__2[[#This Row],[Column11]]-K105)</f>
        <v>8.5339000000000054E-2</v>
      </c>
      <c r="AH106" s="1">
        <f>ABS(IK_diagnostics_positions__2[[#This Row],[Column12]]-L105)</f>
        <v>0.16947000000000001</v>
      </c>
      <c r="AI106" s="1">
        <f>ABS(IK_diagnostics_positions__2[[#This Row],[Column13]]-M105)</f>
        <v>0.177678</v>
      </c>
      <c r="AJ106" s="1">
        <f>ABS(IK_diagnostics_positions__2[[#This Row],[Column14]]-N105)</f>
        <v>0.465476</v>
      </c>
      <c r="AK106" s="1">
        <f>ABS(IK_diagnostics_positions__2[[#This Row],[Column15]]-O105)</f>
        <v>2.1999999999997577E-3</v>
      </c>
      <c r="AL106" s="1">
        <f>ABS(IK_diagnostics_positions__2[[#This Row],[Column16]]-P105)</f>
        <v>4.7984000000000027E-2</v>
      </c>
      <c r="AM106" s="1">
        <f>ABS(IK_diagnostics_positions__2[[#This Row],[Column17]]-Q105)</f>
        <v>0.141845</v>
      </c>
      <c r="AN106" s="1">
        <f>ABS(IK_diagnostics_positions__2[[#This Row],[Column18]]-R105)</f>
        <v>8.4909999999999819E-2</v>
      </c>
      <c r="AO106" s="1">
        <f>ABS(IK_diagnostics_positions__2[[#This Row],[Column19]]-S105)</f>
        <v>0.24489739799999999</v>
      </c>
      <c r="AP106" s="1">
        <f>ABS(IK_diagnostics_positions__2[[#This Row],[Column20]]-T105)</f>
        <v>0.48971782999999997</v>
      </c>
      <c r="AQ106" s="1">
        <f>ABS(IK_diagnostics_positions__2[[#This Row],[Column21]]-U105)</f>
        <v>0.14464000000000032</v>
      </c>
    </row>
    <row r="107" spans="1:43" x14ac:dyDescent="0.25">
      <c r="A107" s="1">
        <v>0.18795799999999999</v>
      </c>
      <c r="B107" s="1">
        <v>5.4131800000000001E-2</v>
      </c>
      <c r="C107" s="1">
        <v>-0.980684</v>
      </c>
      <c r="D107" s="1">
        <v>-0.79970799999999997</v>
      </c>
      <c r="E107" s="1">
        <v>6.5881499999999996E-2</v>
      </c>
      <c r="F107" s="1">
        <v>-1.1368199999999999</v>
      </c>
      <c r="G107" s="1">
        <v>-0.66748300000000005</v>
      </c>
      <c r="H107" s="1">
        <v>1.05592</v>
      </c>
      <c r="I107" s="1">
        <v>-1.18523</v>
      </c>
      <c r="J107" s="1">
        <v>1.9624099999999998E-2</v>
      </c>
      <c r="K107" s="1">
        <v>0.78117199999999998</v>
      </c>
      <c r="L107" s="1">
        <v>-1.8578399999999999</v>
      </c>
      <c r="M107" s="1">
        <v>0.748807</v>
      </c>
      <c r="N107" s="1">
        <v>0.99432799999999999</v>
      </c>
      <c r="O107" s="1">
        <v>-2.5081099999999998</v>
      </c>
      <c r="P107" s="1">
        <v>-0.73905799999999999</v>
      </c>
      <c r="Q107" s="1">
        <v>0.98227100000000001</v>
      </c>
      <c r="R107" s="1">
        <v>-2.4774799999999999</v>
      </c>
      <c r="S107" s="1">
        <v>-1.01642E-2</v>
      </c>
      <c r="T107" s="1">
        <v>1.06344E-2</v>
      </c>
      <c r="U107" s="1">
        <v>-2.4945400000000002</v>
      </c>
      <c r="V107" s="1" t="s">
        <v>23</v>
      </c>
      <c r="W107" s="1">
        <f>ABS(IK_diagnostics_positions__2[[#This Row],[Column1]]-A106)</f>
        <v>4.9923999999999996E-2</v>
      </c>
      <c r="X107" s="1">
        <f>ABS(IK_diagnostics_positions__2[[#This Row],[Column2]]-B106)</f>
        <v>5.4131800000000001E-2</v>
      </c>
      <c r="Y107" s="1">
        <f>ABS(IK_diagnostics_positions__2[[#This Row],[Column3]]-C106)</f>
        <v>9.7429999999999461E-3</v>
      </c>
      <c r="Z107" s="1">
        <f>ABS(IK_diagnostics_positions__2[[#This Row],[Column4]]-D106)</f>
        <v>5.7699999999999974E-2</v>
      </c>
      <c r="AA107" s="1">
        <f>ABS(IK_diagnostics_positions__2[[#This Row],[Column5]]-E106)</f>
        <v>6.1645369999999998E-2</v>
      </c>
      <c r="AB107" s="1">
        <f>ABS(IK_diagnostics_positions__2[[#This Row],[Column6]]-F106)</f>
        <v>5.1119999999999832E-2</v>
      </c>
      <c r="AC107" s="1">
        <f>ABS(IK_diagnostics_positions__2[[#This Row],[Column7]]-G106)</f>
        <v>3.7344999999999962E-2</v>
      </c>
      <c r="AD107" s="1">
        <f>ABS(IK_diagnostics_positions__2[[#This Row],[Column8]]-H106)</f>
        <v>6.4226000000000005E-2</v>
      </c>
      <c r="AE107" s="1">
        <f>ABS(IK_diagnostics_positions__2[[#This Row],[Column9]]-I106)</f>
        <v>0.14010999999999996</v>
      </c>
      <c r="AF107" s="1">
        <f>ABS(IK_diagnostics_positions__2[[#This Row],[Column10]]-J106)</f>
        <v>3.5924699999999997E-2</v>
      </c>
      <c r="AG107" s="1">
        <f>ABS(IK_diagnostics_positions__2[[#This Row],[Column11]]-K106)</f>
        <v>9.1822999999999988E-2</v>
      </c>
      <c r="AH107" s="1">
        <f>ABS(IK_diagnostics_positions__2[[#This Row],[Column12]]-L106)</f>
        <v>0.15354000000000001</v>
      </c>
      <c r="AI107" s="1">
        <f>ABS(IK_diagnostics_positions__2[[#This Row],[Column13]]-M106)</f>
        <v>0.17799399999999999</v>
      </c>
      <c r="AJ107" s="1">
        <f>ABS(IK_diagnostics_positions__2[[#This Row],[Column14]]-N106)</f>
        <v>0.46062899999999996</v>
      </c>
      <c r="AK107" s="1">
        <f>ABS(IK_diagnostics_positions__2[[#This Row],[Column15]]-O106)</f>
        <v>9.4099999999999184E-3</v>
      </c>
      <c r="AL107" s="1">
        <f>ABS(IK_diagnostics_positions__2[[#This Row],[Column16]]-P106)</f>
        <v>3.8232000000000044E-2</v>
      </c>
      <c r="AM107" s="1">
        <f>ABS(IK_diagnostics_positions__2[[#This Row],[Column17]]-Q106)</f>
        <v>0.12436000000000003</v>
      </c>
      <c r="AN107" s="1">
        <f>ABS(IK_diagnostics_positions__2[[#This Row],[Column18]]-R106)</f>
        <v>6.3949999999999729E-2</v>
      </c>
      <c r="AO107" s="1">
        <f>ABS(IK_diagnostics_positions__2[[#This Row],[Column19]]-S106)</f>
        <v>0.25488620000000001</v>
      </c>
      <c r="AP107" s="1">
        <f>ABS(IK_diagnostics_positions__2[[#This Row],[Column20]]-T106)</f>
        <v>0.4771166</v>
      </c>
      <c r="AQ107" s="1">
        <f>ABS(IK_diagnostics_positions__2[[#This Row],[Column21]]-U106)</f>
        <v>0.15379999999999994</v>
      </c>
    </row>
    <row r="108" spans="1:43" x14ac:dyDescent="0.25">
      <c r="A108" s="1">
        <v>0.171294</v>
      </c>
      <c r="B108" s="1">
        <v>6.12918E-2</v>
      </c>
      <c r="C108" s="1">
        <v>-0.98331199999999996</v>
      </c>
      <c r="D108" s="1">
        <v>-0.81373700000000004</v>
      </c>
      <c r="E108" s="1">
        <v>7.2015899999999994E-2</v>
      </c>
      <c r="F108" s="1">
        <v>-1.1553599999999999</v>
      </c>
      <c r="G108" s="1">
        <v>-0.70166099999999998</v>
      </c>
      <c r="H108" s="1">
        <v>1.06351</v>
      </c>
      <c r="I108" s="1">
        <v>-1.22159</v>
      </c>
      <c r="J108" s="2">
        <v>4.62532E-5</v>
      </c>
      <c r="K108" s="1">
        <v>0.78257600000000005</v>
      </c>
      <c r="L108" s="1">
        <v>-1.8763300000000001</v>
      </c>
      <c r="M108" s="1">
        <v>0.75026499999999996</v>
      </c>
      <c r="N108" s="1">
        <v>1.0006699999999999</v>
      </c>
      <c r="O108" s="1">
        <v>-2.5005099999999998</v>
      </c>
      <c r="P108" s="1">
        <v>-0.75086200000000003</v>
      </c>
      <c r="Q108" s="1">
        <v>0.99977800000000006</v>
      </c>
      <c r="R108" s="1">
        <v>-2.4999899999999999</v>
      </c>
      <c r="S108" s="1">
        <v>-1.8546E-4</v>
      </c>
      <c r="T108" s="1">
        <v>5.3489200000000003E-4</v>
      </c>
      <c r="U108" s="1">
        <v>-2.4995599999999998</v>
      </c>
      <c r="V108" s="1" t="s">
        <v>23</v>
      </c>
      <c r="W108" s="1">
        <f>ABS(IK_diagnostics_positions__2[[#This Row],[Column1]]-A107)</f>
        <v>1.6663999999999984E-2</v>
      </c>
      <c r="X108" s="1">
        <f>ABS(IK_diagnostics_positions__2[[#This Row],[Column2]]-B107)</f>
        <v>7.1599999999999997E-3</v>
      </c>
      <c r="Y108" s="1">
        <f>ABS(IK_diagnostics_positions__2[[#This Row],[Column3]]-C107)</f>
        <v>2.6279999999999637E-3</v>
      </c>
      <c r="Z108" s="1">
        <f>ABS(IK_diagnostics_positions__2[[#This Row],[Column4]]-D107)</f>
        <v>1.4029000000000069E-2</v>
      </c>
      <c r="AA108" s="1">
        <f>ABS(IK_diagnostics_positions__2[[#This Row],[Column5]]-E107)</f>
        <v>6.1343999999999982E-3</v>
      </c>
      <c r="AB108" s="1">
        <f>ABS(IK_diagnostics_positions__2[[#This Row],[Column6]]-F107)</f>
        <v>1.8540000000000001E-2</v>
      </c>
      <c r="AC108" s="1">
        <f>ABS(IK_diagnostics_positions__2[[#This Row],[Column7]]-G107)</f>
        <v>3.4177999999999931E-2</v>
      </c>
      <c r="AD108" s="1">
        <f>ABS(IK_diagnostics_positions__2[[#This Row],[Column8]]-H107)</f>
        <v>7.5899999999999856E-3</v>
      </c>
      <c r="AE108" s="1">
        <f>ABS(IK_diagnostics_positions__2[[#This Row],[Column9]]-I107)</f>
        <v>3.6359999999999948E-2</v>
      </c>
      <c r="AF108" s="1">
        <f>ABS(IK_diagnostics_positions__2[[#This Row],[Column10]]-J107)</f>
        <v>1.95778468E-2</v>
      </c>
      <c r="AG108" s="1">
        <f>ABS(IK_diagnostics_positions__2[[#This Row],[Column11]]-K107)</f>
        <v>1.4040000000000719E-3</v>
      </c>
      <c r="AH108" s="1">
        <f>ABS(IK_diagnostics_positions__2[[#This Row],[Column12]]-L107)</f>
        <v>1.8490000000000117E-2</v>
      </c>
      <c r="AI108" s="1">
        <f>ABS(IK_diagnostics_positions__2[[#This Row],[Column13]]-M107)</f>
        <v>1.4579999999999593E-3</v>
      </c>
      <c r="AJ108" s="1">
        <f>ABS(IK_diagnostics_positions__2[[#This Row],[Column14]]-N107)</f>
        <v>6.3419999999999588E-3</v>
      </c>
      <c r="AK108" s="1">
        <f>ABS(IK_diagnostics_positions__2[[#This Row],[Column15]]-O107)</f>
        <v>7.6000000000000512E-3</v>
      </c>
      <c r="AL108" s="1">
        <f>ABS(IK_diagnostics_positions__2[[#This Row],[Column16]]-P107)</f>
        <v>1.1804000000000037E-2</v>
      </c>
      <c r="AM108" s="1">
        <f>ABS(IK_diagnostics_positions__2[[#This Row],[Column17]]-Q107)</f>
        <v>1.750700000000005E-2</v>
      </c>
      <c r="AN108" s="1">
        <f>ABS(IK_diagnostics_positions__2[[#This Row],[Column18]]-R107)</f>
        <v>2.251000000000003E-2</v>
      </c>
      <c r="AO108" s="1">
        <f>ABS(IK_diagnostics_positions__2[[#This Row],[Column19]]-S107)</f>
        <v>9.9787399999999998E-3</v>
      </c>
      <c r="AP108" s="1">
        <f>ABS(IK_diagnostics_positions__2[[#This Row],[Column20]]-T107)</f>
        <v>1.0099508E-2</v>
      </c>
      <c r="AQ108" s="1">
        <f>ABS(IK_diagnostics_positions__2[[#This Row],[Column21]]-U107)</f>
        <v>5.0199999999995804E-3</v>
      </c>
    </row>
    <row r="109" spans="1:43" x14ac:dyDescent="0.25">
      <c r="A109" s="1">
        <v>9.9393300000000004E-2</v>
      </c>
      <c r="B109" s="1" t="s">
        <v>22</v>
      </c>
      <c r="C109" s="1">
        <v>-0.99504800000000004</v>
      </c>
      <c r="D109" s="1">
        <v>-0.89839100000000005</v>
      </c>
      <c r="E109" s="1" t="s">
        <v>22</v>
      </c>
      <c r="F109" s="1">
        <v>-0.92851399999999995</v>
      </c>
      <c r="G109" s="1">
        <v>-0.80355500000000002</v>
      </c>
      <c r="H109" s="1">
        <v>0.970472</v>
      </c>
      <c r="I109" s="1">
        <v>-1.1503000000000001</v>
      </c>
      <c r="J109" s="1">
        <v>-8.24422E-3</v>
      </c>
      <c r="K109" s="1">
        <v>0.88278299999999998</v>
      </c>
      <c r="L109" s="1">
        <v>-1.75013</v>
      </c>
      <c r="M109" s="1">
        <v>0.68045</v>
      </c>
      <c r="N109" s="1">
        <v>0.81491199999999997</v>
      </c>
      <c r="O109" s="1">
        <v>-2.4719899999999999</v>
      </c>
      <c r="P109" s="1">
        <v>-0.70197500000000002</v>
      </c>
      <c r="Q109" s="1">
        <v>0.75163500000000005</v>
      </c>
      <c r="R109" s="1">
        <v>-2.4583200000000001</v>
      </c>
      <c r="S109" s="1">
        <v>8.46388E-2</v>
      </c>
      <c r="T109" s="1">
        <v>0.261963</v>
      </c>
      <c r="U109" s="1">
        <v>-2.5285600000000001</v>
      </c>
      <c r="V109" s="1" t="s">
        <v>23</v>
      </c>
      <c r="W109" s="1">
        <f>ABS(IK_diagnostics_positions__2[[#This Row],[Column1]]-A108)</f>
        <v>7.1900699999999998E-2</v>
      </c>
      <c r="X109" s="1">
        <f>ABS(IK_diagnostics_positions__2[[#This Row],[Column2]]-B108)</f>
        <v>6.12918E-2</v>
      </c>
      <c r="Y109" s="1">
        <f>ABS(IK_diagnostics_positions__2[[#This Row],[Column3]]-C108)</f>
        <v>1.173600000000008E-2</v>
      </c>
      <c r="Z109" s="1">
        <f>ABS(IK_diagnostics_positions__2[[#This Row],[Column4]]-D108)</f>
        <v>8.4654000000000007E-2</v>
      </c>
      <c r="AA109" s="1">
        <f>ABS(IK_diagnostics_positions__2[[#This Row],[Column5]]-E108)</f>
        <v>7.2015899999999994E-2</v>
      </c>
      <c r="AB109" s="1">
        <f>ABS(IK_diagnostics_positions__2[[#This Row],[Column6]]-F108)</f>
        <v>0.22684599999999999</v>
      </c>
      <c r="AC109" s="1">
        <f>ABS(IK_diagnostics_positions__2[[#This Row],[Column7]]-G108)</f>
        <v>0.10189400000000004</v>
      </c>
      <c r="AD109" s="1">
        <f>ABS(IK_diagnostics_positions__2[[#This Row],[Column8]]-H108)</f>
        <v>9.3037999999999954E-2</v>
      </c>
      <c r="AE109" s="1">
        <f>ABS(IK_diagnostics_positions__2[[#This Row],[Column9]]-I108)</f>
        <v>7.1289999999999853E-2</v>
      </c>
      <c r="AF109" s="1">
        <f>ABS(IK_diagnostics_positions__2[[#This Row],[Column10]]-J108)</f>
        <v>8.2904732000000005E-3</v>
      </c>
      <c r="AG109" s="1">
        <f>ABS(IK_diagnostics_positions__2[[#This Row],[Column11]]-K108)</f>
        <v>0.10020699999999994</v>
      </c>
      <c r="AH109" s="1">
        <f>ABS(IK_diagnostics_positions__2[[#This Row],[Column12]]-L108)</f>
        <v>0.12620000000000009</v>
      </c>
      <c r="AI109" s="1">
        <f>ABS(IK_diagnostics_positions__2[[#This Row],[Column13]]-M108)</f>
        <v>6.981499999999996E-2</v>
      </c>
      <c r="AJ109" s="1">
        <f>ABS(IK_diagnostics_positions__2[[#This Row],[Column14]]-N108)</f>
        <v>0.18575799999999998</v>
      </c>
      <c r="AK109" s="1">
        <f>ABS(IK_diagnostics_positions__2[[#This Row],[Column15]]-O108)</f>
        <v>2.8519999999999879E-2</v>
      </c>
      <c r="AL109" s="1">
        <f>ABS(IK_diagnostics_positions__2[[#This Row],[Column16]]-P108)</f>
        <v>4.8887000000000014E-2</v>
      </c>
      <c r="AM109" s="1">
        <f>ABS(IK_diagnostics_positions__2[[#This Row],[Column17]]-Q108)</f>
        <v>0.248143</v>
      </c>
      <c r="AN109" s="1">
        <f>ABS(IK_diagnostics_positions__2[[#This Row],[Column18]]-R108)</f>
        <v>4.1669999999999874E-2</v>
      </c>
      <c r="AO109" s="1">
        <f>ABS(IK_diagnostics_positions__2[[#This Row],[Column19]]-S108)</f>
        <v>8.4824259999999999E-2</v>
      </c>
      <c r="AP109" s="1">
        <f>ABS(IK_diagnostics_positions__2[[#This Row],[Column20]]-T108)</f>
        <v>0.26142810799999999</v>
      </c>
      <c r="AQ109" s="1">
        <f>ABS(IK_diagnostics_positions__2[[#This Row],[Column21]]-U108)</f>
        <v>2.9000000000000359E-2</v>
      </c>
    </row>
    <row r="110" spans="1:43" x14ac:dyDescent="0.25">
      <c r="A110" s="1">
        <v>2.3973499999999998E-2</v>
      </c>
      <c r="B110" s="1" t="s">
        <v>22</v>
      </c>
      <c r="C110" s="1">
        <v>-0.99971299999999996</v>
      </c>
      <c r="D110" s="1">
        <v>-0.97221199999999997</v>
      </c>
      <c r="E110" s="1" t="s">
        <v>22</v>
      </c>
      <c r="F110" s="1">
        <v>-1.08697</v>
      </c>
      <c r="G110" s="1">
        <v>-0.74382499999999996</v>
      </c>
      <c r="H110" s="1">
        <v>0.95956300000000005</v>
      </c>
      <c r="I110" s="1">
        <v>-1.25153</v>
      </c>
      <c r="J110" s="1">
        <v>3.6642399999999999E-2</v>
      </c>
      <c r="K110" s="1">
        <v>0.90078400000000003</v>
      </c>
      <c r="L110" s="1">
        <v>-1.8739600000000001</v>
      </c>
      <c r="M110" s="1">
        <v>0.78261899999999995</v>
      </c>
      <c r="N110" s="1">
        <v>0.98955899999999997</v>
      </c>
      <c r="O110" s="1">
        <v>-2.5339800000000001</v>
      </c>
      <c r="P110" s="1">
        <v>-0.75204000000000004</v>
      </c>
      <c r="Q110" s="1">
        <v>0.98083100000000001</v>
      </c>
      <c r="R110" s="1">
        <v>-2.4835199999999999</v>
      </c>
      <c r="S110" s="1">
        <v>-1.0710000000000001E-2</v>
      </c>
      <c r="T110" s="1">
        <v>8.0123799999999995E-2</v>
      </c>
      <c r="U110" s="1">
        <v>-2.4434100000000001</v>
      </c>
      <c r="V110" s="1" t="s">
        <v>23</v>
      </c>
      <c r="W110" s="1">
        <f>ABS(IK_diagnostics_positions__2[[#This Row],[Column1]]-A109)</f>
        <v>7.5419800000000009E-2</v>
      </c>
      <c r="X110" s="1">
        <f>ABS(IK_diagnostics_positions__2[[#This Row],[Column2]]-B109)</f>
        <v>0</v>
      </c>
      <c r="Y110" s="1">
        <f>ABS(IK_diagnostics_positions__2[[#This Row],[Column3]]-C109)</f>
        <v>4.6649999999999192E-3</v>
      </c>
      <c r="Z110" s="1">
        <f>ABS(IK_diagnostics_positions__2[[#This Row],[Column4]]-D109)</f>
        <v>7.3820999999999914E-2</v>
      </c>
      <c r="AA110" s="1">
        <f>ABS(IK_diagnostics_positions__2[[#This Row],[Column5]]-E109)</f>
        <v>0</v>
      </c>
      <c r="AB110" s="1">
        <f>ABS(IK_diagnostics_positions__2[[#This Row],[Column6]]-F109)</f>
        <v>0.15845600000000004</v>
      </c>
      <c r="AC110" s="1">
        <f>ABS(IK_diagnostics_positions__2[[#This Row],[Column7]]-G109)</f>
        <v>5.9730000000000061E-2</v>
      </c>
      <c r="AD110" s="1">
        <f>ABS(IK_diagnostics_positions__2[[#This Row],[Column8]]-H109)</f>
        <v>1.0908999999999947E-2</v>
      </c>
      <c r="AE110" s="1">
        <f>ABS(IK_diagnostics_positions__2[[#This Row],[Column9]]-I109)</f>
        <v>0.10122999999999993</v>
      </c>
      <c r="AF110" s="1">
        <f>ABS(IK_diagnostics_positions__2[[#This Row],[Column10]]-J109)</f>
        <v>4.4886620000000002E-2</v>
      </c>
      <c r="AG110" s="1">
        <f>ABS(IK_diagnostics_positions__2[[#This Row],[Column11]]-K109)</f>
        <v>1.8001000000000045E-2</v>
      </c>
      <c r="AH110" s="1">
        <f>ABS(IK_diagnostics_positions__2[[#This Row],[Column12]]-L109)</f>
        <v>0.12383000000000011</v>
      </c>
      <c r="AI110" s="1">
        <f>ABS(IK_diagnostics_positions__2[[#This Row],[Column13]]-M109)</f>
        <v>0.10216899999999995</v>
      </c>
      <c r="AJ110" s="1">
        <f>ABS(IK_diagnostics_positions__2[[#This Row],[Column14]]-N109)</f>
        <v>0.174647</v>
      </c>
      <c r="AK110" s="1">
        <f>ABS(IK_diagnostics_positions__2[[#This Row],[Column15]]-O109)</f>
        <v>6.1990000000000212E-2</v>
      </c>
      <c r="AL110" s="1">
        <f>ABS(IK_diagnostics_positions__2[[#This Row],[Column16]]-P109)</f>
        <v>5.0065000000000026E-2</v>
      </c>
      <c r="AM110" s="1">
        <f>ABS(IK_diagnostics_positions__2[[#This Row],[Column17]]-Q109)</f>
        <v>0.22919599999999996</v>
      </c>
      <c r="AN110" s="1">
        <f>ABS(IK_diagnostics_positions__2[[#This Row],[Column18]]-R109)</f>
        <v>2.5199999999999889E-2</v>
      </c>
      <c r="AO110" s="1">
        <f>ABS(IK_diagnostics_positions__2[[#This Row],[Column19]]-S109)</f>
        <v>9.5348799999999997E-2</v>
      </c>
      <c r="AP110" s="1">
        <f>ABS(IK_diagnostics_positions__2[[#This Row],[Column20]]-T109)</f>
        <v>0.18183920000000001</v>
      </c>
      <c r="AQ110" s="1">
        <f>ABS(IK_diagnostics_positions__2[[#This Row],[Column21]]-U109)</f>
        <v>8.5150000000000059E-2</v>
      </c>
    </row>
    <row r="111" spans="1:43" x14ac:dyDescent="0.25">
      <c r="A111" s="1">
        <v>-1.49678E-2</v>
      </c>
      <c r="B111" s="1" t="s">
        <v>22</v>
      </c>
      <c r="C111" s="1">
        <v>-0.999888</v>
      </c>
      <c r="D111" s="1">
        <v>-1.0111000000000001</v>
      </c>
      <c r="E111" s="1" t="s">
        <v>22</v>
      </c>
      <c r="F111" s="1">
        <v>-1.08779</v>
      </c>
      <c r="G111" s="1">
        <v>-0.76501300000000005</v>
      </c>
      <c r="H111" s="1">
        <v>0.95367100000000005</v>
      </c>
      <c r="I111" s="1">
        <v>-1.2608699999999999</v>
      </c>
      <c r="J111" s="1">
        <v>1.0246399999999999E-2</v>
      </c>
      <c r="K111" s="1">
        <v>0.80418800000000001</v>
      </c>
      <c r="L111" s="1">
        <v>-1.8745700000000001</v>
      </c>
      <c r="M111" s="1">
        <v>0.75592700000000002</v>
      </c>
      <c r="N111" s="1">
        <v>0.99812500000000004</v>
      </c>
      <c r="O111" s="1">
        <v>-2.5120200000000001</v>
      </c>
      <c r="P111" s="1">
        <v>-0.75168199999999996</v>
      </c>
      <c r="Q111" s="1">
        <v>0.99910399999999999</v>
      </c>
      <c r="R111" s="1">
        <v>-2.4922</v>
      </c>
      <c r="S111" s="1">
        <v>-6.08531E-3</v>
      </c>
      <c r="T111" s="1">
        <v>1.5740000000000001E-2</v>
      </c>
      <c r="U111" s="1">
        <v>-2.4894500000000002</v>
      </c>
      <c r="V111" s="1" t="s">
        <v>23</v>
      </c>
      <c r="W111" s="1">
        <f>ABS(IK_diagnostics_positions__2[[#This Row],[Column1]]-A110)</f>
        <v>3.8941299999999998E-2</v>
      </c>
      <c r="X111" s="1">
        <f>ABS(IK_diagnostics_positions__2[[#This Row],[Column2]]-B110)</f>
        <v>0</v>
      </c>
      <c r="Y111" s="1">
        <f>ABS(IK_diagnostics_positions__2[[#This Row],[Column3]]-C110)</f>
        <v>1.7500000000003624E-4</v>
      </c>
      <c r="Z111" s="1">
        <f>ABS(IK_diagnostics_positions__2[[#This Row],[Column4]]-D110)</f>
        <v>3.8888000000000145E-2</v>
      </c>
      <c r="AA111" s="1">
        <f>ABS(IK_diagnostics_positions__2[[#This Row],[Column5]]-E110)</f>
        <v>0</v>
      </c>
      <c r="AB111" s="1">
        <f>ABS(IK_diagnostics_positions__2[[#This Row],[Column6]]-F110)</f>
        <v>8.2000000000004292E-4</v>
      </c>
      <c r="AC111" s="1">
        <f>ABS(IK_diagnostics_positions__2[[#This Row],[Column7]]-G110)</f>
        <v>2.1188000000000096E-2</v>
      </c>
      <c r="AD111" s="1">
        <f>ABS(IK_diagnostics_positions__2[[#This Row],[Column8]]-H110)</f>
        <v>5.8920000000000083E-3</v>
      </c>
      <c r="AE111" s="1">
        <f>ABS(IK_diagnostics_positions__2[[#This Row],[Column9]]-I110)</f>
        <v>9.3399999999999039E-3</v>
      </c>
      <c r="AF111" s="1">
        <f>ABS(IK_diagnostics_positions__2[[#This Row],[Column10]]-J110)</f>
        <v>2.6395999999999999E-2</v>
      </c>
      <c r="AG111" s="1">
        <f>ABS(IK_diagnostics_positions__2[[#This Row],[Column11]]-K110)</f>
        <v>9.6596000000000015E-2</v>
      </c>
      <c r="AH111" s="1">
        <f>ABS(IK_diagnostics_positions__2[[#This Row],[Column12]]-L110)</f>
        <v>6.0999999999999943E-4</v>
      </c>
      <c r="AI111" s="1">
        <f>ABS(IK_diagnostics_positions__2[[#This Row],[Column13]]-M110)</f>
        <v>2.6691999999999938E-2</v>
      </c>
      <c r="AJ111" s="1">
        <f>ABS(IK_diagnostics_positions__2[[#This Row],[Column14]]-N110)</f>
        <v>8.5660000000000736E-3</v>
      </c>
      <c r="AK111" s="1">
        <f>ABS(IK_diagnostics_positions__2[[#This Row],[Column15]]-O110)</f>
        <v>2.195999999999998E-2</v>
      </c>
      <c r="AL111" s="1">
        <f>ABS(IK_diagnostics_positions__2[[#This Row],[Column16]]-P110)</f>
        <v>3.5800000000008048E-4</v>
      </c>
      <c r="AM111" s="1">
        <f>ABS(IK_diagnostics_positions__2[[#This Row],[Column17]]-Q110)</f>
        <v>1.8272999999999984E-2</v>
      </c>
      <c r="AN111" s="1">
        <f>ABS(IK_diagnostics_positions__2[[#This Row],[Column18]]-R110)</f>
        <v>8.680000000000021E-3</v>
      </c>
      <c r="AO111" s="1">
        <f>ABS(IK_diagnostics_positions__2[[#This Row],[Column19]]-S110)</f>
        <v>4.6246900000000007E-3</v>
      </c>
      <c r="AP111" s="1">
        <f>ABS(IK_diagnostics_positions__2[[#This Row],[Column20]]-T110)</f>
        <v>6.4383799999999991E-2</v>
      </c>
      <c r="AQ111" s="1">
        <f>ABS(IK_diagnostics_positions__2[[#This Row],[Column21]]-U110)</f>
        <v>4.6040000000000081E-2</v>
      </c>
    </row>
    <row r="112" spans="1:43" x14ac:dyDescent="0.25">
      <c r="A112" s="1">
        <v>-2.0022999999999999E-2</v>
      </c>
      <c r="B112" s="1">
        <v>1.40722E-4</v>
      </c>
      <c r="C112" s="1">
        <v>-0.99979899999999999</v>
      </c>
      <c r="D112" s="1">
        <v>-1.0164299999999999</v>
      </c>
      <c r="E112" s="1">
        <v>1.52647E-4</v>
      </c>
      <c r="F112" s="1">
        <v>-1.08453</v>
      </c>
      <c r="G112" s="1">
        <v>-0.76797499999999996</v>
      </c>
      <c r="H112" s="1">
        <v>0.95220199999999999</v>
      </c>
      <c r="I112" s="1">
        <v>-1.2630600000000001</v>
      </c>
      <c r="J112" s="1">
        <v>4.4548499999999998E-3</v>
      </c>
      <c r="K112" s="1">
        <v>0.78784100000000001</v>
      </c>
      <c r="L112" s="1">
        <v>-1.87652</v>
      </c>
      <c r="M112" s="1">
        <v>0.75289399999999995</v>
      </c>
      <c r="N112" s="1">
        <v>0.99961199999999995</v>
      </c>
      <c r="O112" s="1">
        <v>-2.50501</v>
      </c>
      <c r="P112" s="1">
        <v>-0.74929100000000004</v>
      </c>
      <c r="Q112" s="1">
        <v>0.99983999999999995</v>
      </c>
      <c r="R112" s="1">
        <v>-2.4985499999999998</v>
      </c>
      <c r="S112" s="1">
        <v>1.8256899999999999E-4</v>
      </c>
      <c r="T112" s="1">
        <v>3.1925399999999998E-3</v>
      </c>
      <c r="U112" s="1">
        <v>-2.4964499999999998</v>
      </c>
      <c r="V112" s="1" t="s">
        <v>23</v>
      </c>
      <c r="W112" s="1">
        <f>ABS(IK_diagnostics_positions__2[[#This Row],[Column1]]-A111)</f>
        <v>5.0551999999999993E-3</v>
      </c>
      <c r="X112" s="1">
        <f>ABS(IK_diagnostics_positions__2[[#This Row],[Column2]]-B111)</f>
        <v>1.40722E-4</v>
      </c>
      <c r="Y112" s="1">
        <f>ABS(IK_diagnostics_positions__2[[#This Row],[Column3]]-C111)</f>
        <v>8.9000000000005741E-5</v>
      </c>
      <c r="Z112" s="1">
        <f>ABS(IK_diagnostics_positions__2[[#This Row],[Column4]]-D111)</f>
        <v>5.3299999999998349E-3</v>
      </c>
      <c r="AA112" s="1">
        <f>ABS(IK_diagnostics_positions__2[[#This Row],[Column5]]-E111)</f>
        <v>1.52647E-4</v>
      </c>
      <c r="AB112" s="1">
        <f>ABS(IK_diagnostics_positions__2[[#This Row],[Column6]]-F111)</f>
        <v>3.2600000000000406E-3</v>
      </c>
      <c r="AC112" s="1">
        <f>ABS(IK_diagnostics_positions__2[[#This Row],[Column7]]-G111)</f>
        <v>2.9619999999999092E-3</v>
      </c>
      <c r="AD112" s="1">
        <f>ABS(IK_diagnostics_positions__2[[#This Row],[Column8]]-H111)</f>
        <v>1.4690000000000536E-3</v>
      </c>
      <c r="AE112" s="1">
        <f>ABS(IK_diagnostics_positions__2[[#This Row],[Column9]]-I111)</f>
        <v>2.1900000000001363E-3</v>
      </c>
      <c r="AF112" s="1">
        <f>ABS(IK_diagnostics_positions__2[[#This Row],[Column10]]-J111)</f>
        <v>5.7915499999999995E-3</v>
      </c>
      <c r="AG112" s="1">
        <f>ABS(IK_diagnostics_positions__2[[#This Row],[Column11]]-K111)</f>
        <v>1.6347E-2</v>
      </c>
      <c r="AH112" s="1">
        <f>ABS(IK_diagnostics_positions__2[[#This Row],[Column12]]-L111)</f>
        <v>1.9499999999998963E-3</v>
      </c>
      <c r="AI112" s="1">
        <f>ABS(IK_diagnostics_positions__2[[#This Row],[Column13]]-M111)</f>
        <v>3.0330000000000634E-3</v>
      </c>
      <c r="AJ112" s="1">
        <f>ABS(IK_diagnostics_positions__2[[#This Row],[Column14]]-N111)</f>
        <v>1.4869999999999051E-3</v>
      </c>
      <c r="AK112" s="1">
        <f>ABS(IK_diagnostics_positions__2[[#This Row],[Column15]]-O111)</f>
        <v>7.0100000000001828E-3</v>
      </c>
      <c r="AL112" s="1">
        <f>ABS(IK_diagnostics_positions__2[[#This Row],[Column16]]-P111)</f>
        <v>2.390999999999921E-3</v>
      </c>
      <c r="AM112" s="1">
        <f>ABS(IK_diagnostics_positions__2[[#This Row],[Column17]]-Q111)</f>
        <v>7.3599999999995891E-4</v>
      </c>
      <c r="AN112" s="1">
        <f>ABS(IK_diagnostics_positions__2[[#This Row],[Column18]]-R111)</f>
        <v>6.3499999999998558E-3</v>
      </c>
      <c r="AO112" s="1">
        <f>ABS(IK_diagnostics_positions__2[[#This Row],[Column19]]-S111)</f>
        <v>6.2678789999999996E-3</v>
      </c>
      <c r="AP112" s="1">
        <f>ABS(IK_diagnostics_positions__2[[#This Row],[Column20]]-T111)</f>
        <v>1.254746E-2</v>
      </c>
      <c r="AQ112" s="1">
        <f>ABS(IK_diagnostics_positions__2[[#This Row],[Column21]]-U111)</f>
        <v>6.9999999999996732E-3</v>
      </c>
    </row>
    <row r="113" spans="1:43" x14ac:dyDescent="0.25">
      <c r="A113" s="1">
        <v>4.8195599999999998E-2</v>
      </c>
      <c r="B113" s="1">
        <v>8.6508100000000004E-2</v>
      </c>
      <c r="C113" s="1">
        <v>-0.995085</v>
      </c>
      <c r="D113" s="1">
        <v>-0.92888000000000004</v>
      </c>
      <c r="E113" s="1">
        <v>0.102516</v>
      </c>
      <c r="F113" s="1">
        <v>-1.2073700000000001</v>
      </c>
      <c r="G113" s="1">
        <v>-0.39165899999999998</v>
      </c>
      <c r="H113" s="1">
        <v>0.94591199999999998</v>
      </c>
      <c r="I113" s="1">
        <v>-1.2161599999999999</v>
      </c>
      <c r="J113" s="1">
        <v>6.0779100000000003E-2</v>
      </c>
      <c r="K113" s="1">
        <v>0.27167000000000002</v>
      </c>
      <c r="L113" s="1">
        <v>-1.7998499999999999</v>
      </c>
      <c r="M113" s="1">
        <v>0.56523699999999999</v>
      </c>
      <c r="N113" s="1">
        <v>0.97124600000000005</v>
      </c>
      <c r="O113" s="1">
        <v>-2.30593</v>
      </c>
      <c r="P113" s="1">
        <v>-0.59298300000000004</v>
      </c>
      <c r="Q113" s="1">
        <v>0.81976700000000002</v>
      </c>
      <c r="R113" s="1">
        <v>-2.3215599999999998</v>
      </c>
      <c r="S113" s="1">
        <v>1.3788699999999999E-2</v>
      </c>
      <c r="T113" s="1">
        <v>2.12461E-4</v>
      </c>
      <c r="U113" s="1">
        <v>-2.7611500000000002</v>
      </c>
      <c r="V113" s="1" t="s">
        <v>23</v>
      </c>
      <c r="W113" s="1">
        <f>ABS(IK_diagnostics_positions__2[[#This Row],[Column1]]-A112)</f>
        <v>6.821859999999999E-2</v>
      </c>
      <c r="X113" s="1">
        <f>ABS(IK_diagnostics_positions__2[[#This Row],[Column2]]-B112)</f>
        <v>8.6367378000000009E-2</v>
      </c>
      <c r="Y113" s="1">
        <f>ABS(IK_diagnostics_positions__2[[#This Row],[Column3]]-C112)</f>
        <v>4.713999999999996E-3</v>
      </c>
      <c r="Z113" s="1">
        <f>ABS(IK_diagnostics_positions__2[[#This Row],[Column4]]-D112)</f>
        <v>8.7549999999999906E-2</v>
      </c>
      <c r="AA113" s="1">
        <f>ABS(IK_diagnostics_positions__2[[#This Row],[Column5]]-E112)</f>
        <v>0.10236335299999999</v>
      </c>
      <c r="AB113" s="1">
        <f>ABS(IK_diagnostics_positions__2[[#This Row],[Column6]]-F112)</f>
        <v>0.12284000000000006</v>
      </c>
      <c r="AC113" s="1">
        <f>ABS(IK_diagnostics_positions__2[[#This Row],[Column7]]-G112)</f>
        <v>0.37631599999999998</v>
      </c>
      <c r="AD113" s="1">
        <f>ABS(IK_diagnostics_positions__2[[#This Row],[Column8]]-H112)</f>
        <v>6.2900000000000178E-3</v>
      </c>
      <c r="AE113" s="1">
        <f>ABS(IK_diagnostics_positions__2[[#This Row],[Column9]]-I112)</f>
        <v>4.6900000000000164E-2</v>
      </c>
      <c r="AF113" s="1">
        <f>ABS(IK_diagnostics_positions__2[[#This Row],[Column10]]-J112)</f>
        <v>5.6324250000000006E-2</v>
      </c>
      <c r="AG113" s="1">
        <f>ABS(IK_diagnostics_positions__2[[#This Row],[Column11]]-K112)</f>
        <v>0.51617099999999994</v>
      </c>
      <c r="AH113" s="1">
        <f>ABS(IK_diagnostics_positions__2[[#This Row],[Column12]]-L112)</f>
        <v>7.6670000000000016E-2</v>
      </c>
      <c r="AI113" s="1">
        <f>ABS(IK_diagnostics_positions__2[[#This Row],[Column13]]-M112)</f>
        <v>0.18765699999999996</v>
      </c>
      <c r="AJ113" s="1">
        <f>ABS(IK_diagnostics_positions__2[[#This Row],[Column14]]-N112)</f>
        <v>2.8365999999999891E-2</v>
      </c>
      <c r="AK113" s="1">
        <f>ABS(IK_diagnostics_positions__2[[#This Row],[Column15]]-O112)</f>
        <v>0.19907999999999992</v>
      </c>
      <c r="AL113" s="1">
        <f>ABS(IK_diagnostics_positions__2[[#This Row],[Column16]]-P112)</f>
        <v>0.156308</v>
      </c>
      <c r="AM113" s="1">
        <f>ABS(IK_diagnostics_positions__2[[#This Row],[Column17]]-Q112)</f>
        <v>0.18007299999999993</v>
      </c>
      <c r="AN113" s="1">
        <f>ABS(IK_diagnostics_positions__2[[#This Row],[Column18]]-R112)</f>
        <v>0.17698999999999998</v>
      </c>
      <c r="AO113" s="1">
        <f>ABS(IK_diagnostics_positions__2[[#This Row],[Column19]]-S112)</f>
        <v>1.3606130999999999E-2</v>
      </c>
      <c r="AP113" s="1">
        <f>ABS(IK_diagnostics_positions__2[[#This Row],[Column20]]-T112)</f>
        <v>2.9800789999999996E-3</v>
      </c>
      <c r="AQ113" s="1">
        <f>ABS(IK_diagnostics_positions__2[[#This Row],[Column21]]-U112)</f>
        <v>0.26470000000000038</v>
      </c>
    </row>
    <row r="114" spans="1:43" x14ac:dyDescent="0.25">
      <c r="A114" s="1">
        <v>8.6014900000000005E-2</v>
      </c>
      <c r="B114" s="1">
        <v>0.48509600000000003</v>
      </c>
      <c r="C114" s="1">
        <v>-0.87021999999999999</v>
      </c>
      <c r="D114" s="1">
        <v>-0.81868600000000002</v>
      </c>
      <c r="E114" s="1">
        <v>0.86783600000000005</v>
      </c>
      <c r="F114" s="1">
        <v>-1.0573699999999999</v>
      </c>
      <c r="G114" s="1">
        <v>-0.233817</v>
      </c>
      <c r="H114" s="1">
        <v>1.56538</v>
      </c>
      <c r="I114" s="1">
        <v>-1.47133</v>
      </c>
      <c r="J114" s="1">
        <v>1.07993E-2</v>
      </c>
      <c r="K114" s="1">
        <v>0.684145</v>
      </c>
      <c r="L114" s="1">
        <v>-1.8757900000000001</v>
      </c>
      <c r="M114" s="1">
        <v>0.72710699999999995</v>
      </c>
      <c r="N114" s="1">
        <v>1.0279700000000001</v>
      </c>
      <c r="O114" s="1">
        <v>-2.48298</v>
      </c>
      <c r="P114" s="1">
        <v>-0.703901</v>
      </c>
      <c r="Q114" s="1">
        <v>1.01057</v>
      </c>
      <c r="R114" s="1">
        <v>-2.49438</v>
      </c>
      <c r="S114" s="1">
        <v>-6.4792499999999998E-3</v>
      </c>
      <c r="T114" s="1">
        <v>-6.8903400000000004E-2</v>
      </c>
      <c r="U114" s="1">
        <v>-2.5335299999999998</v>
      </c>
      <c r="V114" s="1" t="s">
        <v>23</v>
      </c>
      <c r="W114" s="1">
        <f>ABS(IK_diagnostics_positions__2[[#This Row],[Column1]]-A113)</f>
        <v>3.7819300000000007E-2</v>
      </c>
      <c r="X114" s="1">
        <f>ABS(IK_diagnostics_positions__2[[#This Row],[Column2]]-B113)</f>
        <v>0.39858789999999999</v>
      </c>
      <c r="Y114" s="1">
        <f>ABS(IK_diagnostics_positions__2[[#This Row],[Column3]]-C113)</f>
        <v>0.124865</v>
      </c>
      <c r="Z114" s="1">
        <f>ABS(IK_diagnostics_positions__2[[#This Row],[Column4]]-D113)</f>
        <v>0.11019400000000001</v>
      </c>
      <c r="AA114" s="1">
        <f>ABS(IK_diagnostics_positions__2[[#This Row],[Column5]]-E113)</f>
        <v>0.76532</v>
      </c>
      <c r="AB114" s="1">
        <f>ABS(IK_diagnostics_positions__2[[#This Row],[Column6]]-F113)</f>
        <v>0.15000000000000013</v>
      </c>
      <c r="AC114" s="1">
        <f>ABS(IK_diagnostics_positions__2[[#This Row],[Column7]]-G113)</f>
        <v>0.15784199999999998</v>
      </c>
      <c r="AD114" s="1">
        <f>ABS(IK_diagnostics_positions__2[[#This Row],[Column8]]-H113)</f>
        <v>0.61946800000000002</v>
      </c>
      <c r="AE114" s="1">
        <f>ABS(IK_diagnostics_positions__2[[#This Row],[Column9]]-I113)</f>
        <v>0.25517000000000012</v>
      </c>
      <c r="AF114" s="1">
        <f>ABS(IK_diagnostics_positions__2[[#This Row],[Column10]]-J113)</f>
        <v>4.9979800000000005E-2</v>
      </c>
      <c r="AG114" s="1">
        <f>ABS(IK_diagnostics_positions__2[[#This Row],[Column11]]-K113)</f>
        <v>0.41247499999999998</v>
      </c>
      <c r="AH114" s="1">
        <f>ABS(IK_diagnostics_positions__2[[#This Row],[Column12]]-L113)</f>
        <v>7.5940000000000119E-2</v>
      </c>
      <c r="AI114" s="1">
        <f>ABS(IK_diagnostics_positions__2[[#This Row],[Column13]]-M113)</f>
        <v>0.16186999999999996</v>
      </c>
      <c r="AJ114" s="1">
        <f>ABS(IK_diagnostics_positions__2[[#This Row],[Column14]]-N113)</f>
        <v>5.6723999999999997E-2</v>
      </c>
      <c r="AK114" s="1">
        <f>ABS(IK_diagnostics_positions__2[[#This Row],[Column15]]-O113)</f>
        <v>0.17704999999999993</v>
      </c>
      <c r="AL114" s="1">
        <f>ABS(IK_diagnostics_positions__2[[#This Row],[Column16]]-P113)</f>
        <v>0.11091799999999996</v>
      </c>
      <c r="AM114" s="1">
        <f>ABS(IK_diagnostics_positions__2[[#This Row],[Column17]]-Q113)</f>
        <v>0.19080299999999994</v>
      </c>
      <c r="AN114" s="1">
        <f>ABS(IK_diagnostics_positions__2[[#This Row],[Column18]]-R113)</f>
        <v>0.1728200000000002</v>
      </c>
      <c r="AO114" s="1">
        <f>ABS(IK_diagnostics_positions__2[[#This Row],[Column19]]-S113)</f>
        <v>2.026795E-2</v>
      </c>
      <c r="AP114" s="1">
        <f>ABS(IK_diagnostics_positions__2[[#This Row],[Column20]]-T113)</f>
        <v>6.9115861000000001E-2</v>
      </c>
      <c r="AQ114" s="1">
        <f>ABS(IK_diagnostics_positions__2[[#This Row],[Column21]]-U113)</f>
        <v>0.22762000000000038</v>
      </c>
    </row>
    <row r="115" spans="1:43" x14ac:dyDescent="0.25">
      <c r="A115" s="1">
        <v>6.1242199999999997E-2</v>
      </c>
      <c r="B115" s="1">
        <v>0.54832800000000004</v>
      </c>
      <c r="C115" s="1">
        <v>-0.83401800000000004</v>
      </c>
      <c r="D115" s="1">
        <v>-0.80814399999999997</v>
      </c>
      <c r="E115" s="1">
        <v>1.0021</v>
      </c>
      <c r="F115" s="1">
        <v>-1.0296099999999999</v>
      </c>
      <c r="G115" s="1">
        <v>-0.24243300000000001</v>
      </c>
      <c r="H115" s="1">
        <v>1.6652899999999999</v>
      </c>
      <c r="I115" s="1">
        <v>-1.51966</v>
      </c>
      <c r="J115" s="1">
        <v>-7.0300700000000002E-3</v>
      </c>
      <c r="K115" s="1">
        <v>0.758969</v>
      </c>
      <c r="L115" s="1">
        <v>-1.8706199999999999</v>
      </c>
      <c r="M115" s="1">
        <v>0.73587400000000003</v>
      </c>
      <c r="N115" s="1">
        <v>1.0038800000000001</v>
      </c>
      <c r="O115" s="1">
        <v>-2.4935999999999998</v>
      </c>
      <c r="P115" s="1">
        <v>-0.74657499999999999</v>
      </c>
      <c r="Q115" s="1">
        <v>1.0095099999999999</v>
      </c>
      <c r="R115" s="1">
        <v>-2.4953599999999998</v>
      </c>
      <c r="S115" s="1">
        <v>-1.30305E-3</v>
      </c>
      <c r="T115" s="1">
        <v>-8.0756500000000002E-3</v>
      </c>
      <c r="U115" s="1">
        <v>-2.5121899999999999</v>
      </c>
      <c r="V115" s="1" t="s">
        <v>23</v>
      </c>
      <c r="W115" s="1">
        <f>ABS(IK_diagnostics_positions__2[[#This Row],[Column1]]-A114)</f>
        <v>2.4772700000000009E-2</v>
      </c>
      <c r="X115" s="1">
        <f>ABS(IK_diagnostics_positions__2[[#This Row],[Column2]]-B114)</f>
        <v>6.323200000000001E-2</v>
      </c>
      <c r="Y115" s="1">
        <f>ABS(IK_diagnostics_positions__2[[#This Row],[Column3]]-C114)</f>
        <v>3.6201999999999956E-2</v>
      </c>
      <c r="Z115" s="1">
        <f>ABS(IK_diagnostics_positions__2[[#This Row],[Column4]]-D114)</f>
        <v>1.0542000000000051E-2</v>
      </c>
      <c r="AA115" s="1">
        <f>ABS(IK_diagnostics_positions__2[[#This Row],[Column5]]-E114)</f>
        <v>0.13426399999999994</v>
      </c>
      <c r="AB115" s="1">
        <f>ABS(IK_diagnostics_positions__2[[#This Row],[Column6]]-F114)</f>
        <v>2.7760000000000007E-2</v>
      </c>
      <c r="AC115" s="1">
        <f>ABS(IK_diagnostics_positions__2[[#This Row],[Column7]]-G114)</f>
        <v>8.6160000000000125E-3</v>
      </c>
      <c r="AD115" s="1">
        <f>ABS(IK_diagnostics_positions__2[[#This Row],[Column8]]-H114)</f>
        <v>9.9909999999999943E-2</v>
      </c>
      <c r="AE115" s="1">
        <f>ABS(IK_diagnostics_positions__2[[#This Row],[Column9]]-I114)</f>
        <v>4.8329999999999984E-2</v>
      </c>
      <c r="AF115" s="1">
        <f>ABS(IK_diagnostics_positions__2[[#This Row],[Column10]]-J114)</f>
        <v>1.7829370000000001E-2</v>
      </c>
      <c r="AG115" s="1">
        <f>ABS(IK_diagnostics_positions__2[[#This Row],[Column11]]-K114)</f>
        <v>7.4824000000000002E-2</v>
      </c>
      <c r="AH115" s="1">
        <f>ABS(IK_diagnostics_positions__2[[#This Row],[Column12]]-L114)</f>
        <v>5.1700000000001189E-3</v>
      </c>
      <c r="AI115" s="1">
        <f>ABS(IK_diagnostics_positions__2[[#This Row],[Column13]]-M114)</f>
        <v>8.7670000000000803E-3</v>
      </c>
      <c r="AJ115" s="1">
        <f>ABS(IK_diagnostics_positions__2[[#This Row],[Column14]]-N114)</f>
        <v>2.4089999999999945E-2</v>
      </c>
      <c r="AK115" s="1">
        <f>ABS(IK_diagnostics_positions__2[[#This Row],[Column15]]-O114)</f>
        <v>1.0619999999999852E-2</v>
      </c>
      <c r="AL115" s="1">
        <f>ABS(IK_diagnostics_positions__2[[#This Row],[Column16]]-P114)</f>
        <v>4.267399999999999E-2</v>
      </c>
      <c r="AM115" s="1">
        <f>ABS(IK_diagnostics_positions__2[[#This Row],[Column17]]-Q114)</f>
        <v>1.0600000000000609E-3</v>
      </c>
      <c r="AN115" s="1">
        <f>ABS(IK_diagnostics_positions__2[[#This Row],[Column18]]-R114)</f>
        <v>9.7999999999975884E-4</v>
      </c>
      <c r="AO115" s="1">
        <f>ABS(IK_diagnostics_positions__2[[#This Row],[Column19]]-S114)</f>
        <v>5.1761999999999997E-3</v>
      </c>
      <c r="AP115" s="1">
        <f>ABS(IK_diagnostics_positions__2[[#This Row],[Column20]]-T114)</f>
        <v>6.082775E-2</v>
      </c>
      <c r="AQ115" s="1">
        <f>ABS(IK_diagnostics_positions__2[[#This Row],[Column21]]-U114)</f>
        <v>2.1339999999999915E-2</v>
      </c>
    </row>
    <row r="116" spans="1:43" x14ac:dyDescent="0.25">
      <c r="A116" s="1">
        <v>6.8066500000000002E-2</v>
      </c>
      <c r="B116" s="1">
        <v>0.562801</v>
      </c>
      <c r="C116" s="1">
        <v>-0.82378499999999999</v>
      </c>
      <c r="D116" s="1">
        <v>-0.79411699999999996</v>
      </c>
      <c r="E116" s="1">
        <v>1.02772</v>
      </c>
      <c r="F116" s="1">
        <v>-1.0249900000000001</v>
      </c>
      <c r="G116" s="1">
        <v>-0.240562</v>
      </c>
      <c r="H116" s="1">
        <v>1.6890700000000001</v>
      </c>
      <c r="I116" s="1">
        <v>-1.53115</v>
      </c>
      <c r="J116" s="1">
        <v>-1.71131E-3</v>
      </c>
      <c r="K116" s="1">
        <v>0.78096100000000002</v>
      </c>
      <c r="L116" s="1">
        <v>-1.8750899999999999</v>
      </c>
      <c r="M116" s="1">
        <v>0.74842299999999995</v>
      </c>
      <c r="N116" s="1">
        <v>0.99954600000000005</v>
      </c>
      <c r="O116" s="1">
        <v>-2.4992000000000001</v>
      </c>
      <c r="P116" s="1">
        <v>-0.74987199999999998</v>
      </c>
      <c r="Q116" s="1">
        <v>1.0005999999999999</v>
      </c>
      <c r="R116" s="1">
        <v>-2.5011999999999999</v>
      </c>
      <c r="S116" s="1">
        <v>1.1647899999999999E-4</v>
      </c>
      <c r="T116" s="1">
        <v>-1.81139E-4</v>
      </c>
      <c r="U116" s="1">
        <v>-2.4994399999999999</v>
      </c>
      <c r="V116" s="1" t="s">
        <v>23</v>
      </c>
      <c r="W116" s="1">
        <f>ABS(IK_diagnostics_positions__2[[#This Row],[Column1]]-A115)</f>
        <v>6.8243000000000054E-3</v>
      </c>
      <c r="X116" s="1">
        <f>ABS(IK_diagnostics_positions__2[[#This Row],[Column2]]-B115)</f>
        <v>1.4472999999999958E-2</v>
      </c>
      <c r="Y116" s="1">
        <f>ABS(IK_diagnostics_positions__2[[#This Row],[Column3]]-C115)</f>
        <v>1.0233000000000048E-2</v>
      </c>
      <c r="Z116" s="1">
        <f>ABS(IK_diagnostics_positions__2[[#This Row],[Column4]]-D115)</f>
        <v>1.4027000000000012E-2</v>
      </c>
      <c r="AA116" s="1">
        <f>ABS(IK_diagnostics_positions__2[[#This Row],[Column5]]-E115)</f>
        <v>2.5619999999999976E-2</v>
      </c>
      <c r="AB116" s="1">
        <f>ABS(IK_diagnostics_positions__2[[#This Row],[Column6]]-F115)</f>
        <v>4.6199999999998465E-3</v>
      </c>
      <c r="AC116" s="1">
        <f>ABS(IK_diagnostics_positions__2[[#This Row],[Column7]]-G115)</f>
        <v>1.8710000000000115E-3</v>
      </c>
      <c r="AD116" s="1">
        <f>ABS(IK_diagnostics_positions__2[[#This Row],[Column8]]-H115)</f>
        <v>2.3780000000000134E-2</v>
      </c>
      <c r="AE116" s="1">
        <f>ABS(IK_diagnostics_positions__2[[#This Row],[Column9]]-I115)</f>
        <v>1.149E-2</v>
      </c>
      <c r="AF116" s="1">
        <f>ABS(IK_diagnostics_positions__2[[#This Row],[Column10]]-J115)</f>
        <v>5.3187600000000005E-3</v>
      </c>
      <c r="AG116" s="1">
        <f>ABS(IK_diagnostics_positions__2[[#This Row],[Column11]]-K115)</f>
        <v>2.1992000000000012E-2</v>
      </c>
      <c r="AH116" s="1">
        <f>ABS(IK_diagnostics_positions__2[[#This Row],[Column12]]-L115)</f>
        <v>4.469999999999974E-3</v>
      </c>
      <c r="AI116" s="1">
        <f>ABS(IK_diagnostics_positions__2[[#This Row],[Column13]]-M115)</f>
        <v>1.2548999999999921E-2</v>
      </c>
      <c r="AJ116" s="1">
        <f>ABS(IK_diagnostics_positions__2[[#This Row],[Column14]]-N115)</f>
        <v>4.33400000000006E-3</v>
      </c>
      <c r="AK116" s="1">
        <f>ABS(IK_diagnostics_positions__2[[#This Row],[Column15]]-O115)</f>
        <v>5.6000000000002714E-3</v>
      </c>
      <c r="AL116" s="1">
        <f>ABS(IK_diagnostics_positions__2[[#This Row],[Column16]]-P115)</f>
        <v>3.2969999999999944E-3</v>
      </c>
      <c r="AM116" s="1">
        <f>ABS(IK_diagnostics_positions__2[[#This Row],[Column17]]-Q115)</f>
        <v>8.9099999999999735E-3</v>
      </c>
      <c r="AN116" s="1">
        <f>ABS(IK_diagnostics_positions__2[[#This Row],[Column18]]-R115)</f>
        <v>5.8400000000000674E-3</v>
      </c>
      <c r="AO116" s="1">
        <f>ABS(IK_diagnostics_positions__2[[#This Row],[Column19]]-S115)</f>
        <v>1.4195290000000001E-3</v>
      </c>
      <c r="AP116" s="1">
        <f>ABS(IK_diagnostics_positions__2[[#This Row],[Column20]]-T115)</f>
        <v>7.8945109999999999E-3</v>
      </c>
      <c r="AQ116" s="1">
        <f>ABS(IK_diagnostics_positions__2[[#This Row],[Column21]]-U115)</f>
        <v>1.2750000000000039E-2</v>
      </c>
    </row>
    <row r="117" spans="1:43" x14ac:dyDescent="0.25">
      <c r="A117" s="1">
        <v>-9.6525399999999997E-2</v>
      </c>
      <c r="B117" s="1">
        <v>1.1246300000000001E-2</v>
      </c>
      <c r="C117" s="1">
        <v>-0.99526700000000001</v>
      </c>
      <c r="D117" s="1">
        <v>-1.00922</v>
      </c>
      <c r="E117" s="1">
        <v>2.06275E-2</v>
      </c>
      <c r="F117" s="1">
        <v>-1.4037999999999999</v>
      </c>
      <c r="G117" s="1">
        <v>-0.79618299999999997</v>
      </c>
      <c r="H117" s="1">
        <v>0.98147099999999998</v>
      </c>
      <c r="I117" s="1">
        <v>-1.5809800000000001</v>
      </c>
      <c r="J117" s="1">
        <v>-1.5885E-2</v>
      </c>
      <c r="K117" s="1">
        <v>0.36316900000000002</v>
      </c>
      <c r="L117" s="1">
        <v>-1.675</v>
      </c>
      <c r="M117" s="1">
        <v>0.57791199999999998</v>
      </c>
      <c r="N117" s="1">
        <v>0.85145899999999997</v>
      </c>
      <c r="O117" s="1">
        <v>-2.3145099999999998</v>
      </c>
      <c r="P117" s="1">
        <v>-0.68646200000000002</v>
      </c>
      <c r="Q117" s="1">
        <v>0.73879700000000004</v>
      </c>
      <c r="R117" s="1">
        <v>-2.3147099999999998</v>
      </c>
      <c r="S117" s="1">
        <v>7.7889899999999998E-2</v>
      </c>
      <c r="T117" s="1">
        <v>8.6308200000000002E-2</v>
      </c>
      <c r="U117" s="1">
        <v>-2.6313200000000001</v>
      </c>
      <c r="V117" s="1" t="s">
        <v>23</v>
      </c>
      <c r="W117" s="1">
        <f>ABS(IK_diagnostics_positions__2[[#This Row],[Column1]]-A116)</f>
        <v>0.16459190000000001</v>
      </c>
      <c r="X117" s="1">
        <f>ABS(IK_diagnostics_positions__2[[#This Row],[Column2]]-B116)</f>
        <v>0.55155469999999995</v>
      </c>
      <c r="Y117" s="1">
        <f>ABS(IK_diagnostics_positions__2[[#This Row],[Column3]]-C116)</f>
        <v>0.17148200000000002</v>
      </c>
      <c r="Z117" s="1">
        <f>ABS(IK_diagnostics_positions__2[[#This Row],[Column4]]-D116)</f>
        <v>0.21510300000000004</v>
      </c>
      <c r="AA117" s="1">
        <f>ABS(IK_diagnostics_positions__2[[#This Row],[Column5]]-E116)</f>
        <v>1.0070924999999999</v>
      </c>
      <c r="AB117" s="1">
        <f>ABS(IK_diagnostics_positions__2[[#This Row],[Column6]]-F116)</f>
        <v>0.37880999999999987</v>
      </c>
      <c r="AC117" s="1">
        <f>ABS(IK_diagnostics_positions__2[[#This Row],[Column7]]-G116)</f>
        <v>0.55562099999999992</v>
      </c>
      <c r="AD117" s="1">
        <f>ABS(IK_diagnostics_positions__2[[#This Row],[Column8]]-H116)</f>
        <v>0.70759900000000009</v>
      </c>
      <c r="AE117" s="1">
        <f>ABS(IK_diagnostics_positions__2[[#This Row],[Column9]]-I116)</f>
        <v>4.9830000000000041E-2</v>
      </c>
      <c r="AF117" s="1">
        <f>ABS(IK_diagnostics_positions__2[[#This Row],[Column10]]-J116)</f>
        <v>1.4173689999999999E-2</v>
      </c>
      <c r="AG117" s="1">
        <f>ABS(IK_diagnostics_positions__2[[#This Row],[Column11]]-K116)</f>
        <v>0.417792</v>
      </c>
      <c r="AH117" s="1">
        <f>ABS(IK_diagnostics_positions__2[[#This Row],[Column12]]-L116)</f>
        <v>0.20008999999999988</v>
      </c>
      <c r="AI117" s="1">
        <f>ABS(IK_diagnostics_positions__2[[#This Row],[Column13]]-M116)</f>
        <v>0.17051099999999997</v>
      </c>
      <c r="AJ117" s="1">
        <f>ABS(IK_diagnostics_positions__2[[#This Row],[Column14]]-N116)</f>
        <v>0.14808700000000008</v>
      </c>
      <c r="AK117" s="1">
        <f>ABS(IK_diagnostics_positions__2[[#This Row],[Column15]]-O116)</f>
        <v>0.18469000000000024</v>
      </c>
      <c r="AL117" s="1">
        <f>ABS(IK_diagnostics_positions__2[[#This Row],[Column16]]-P116)</f>
        <v>6.3409999999999966E-2</v>
      </c>
      <c r="AM117" s="1">
        <f>ABS(IK_diagnostics_positions__2[[#This Row],[Column17]]-Q116)</f>
        <v>0.2618029999999999</v>
      </c>
      <c r="AN117" s="1">
        <f>ABS(IK_diagnostics_positions__2[[#This Row],[Column18]]-R116)</f>
        <v>0.18649000000000004</v>
      </c>
      <c r="AO117" s="1">
        <f>ABS(IK_diagnostics_positions__2[[#This Row],[Column19]]-S116)</f>
        <v>7.7773420999999995E-2</v>
      </c>
      <c r="AP117" s="1">
        <f>ABS(IK_diagnostics_positions__2[[#This Row],[Column20]]-T116)</f>
        <v>8.6489338999999998E-2</v>
      </c>
      <c r="AQ117" s="1">
        <f>ABS(IK_diagnostics_positions__2[[#This Row],[Column21]]-U116)</f>
        <v>0.13188000000000022</v>
      </c>
    </row>
    <row r="118" spans="1:43" x14ac:dyDescent="0.25">
      <c r="A118" s="1">
        <v>-7.1274400000000002E-2</v>
      </c>
      <c r="B118" s="1">
        <v>0.32114199999999998</v>
      </c>
      <c r="C118" s="1">
        <v>-0.94434499999999999</v>
      </c>
      <c r="D118" s="1">
        <v>-0.97214900000000004</v>
      </c>
      <c r="E118" s="1">
        <v>0.67298500000000006</v>
      </c>
      <c r="F118" s="1">
        <v>-1.1985699999999999</v>
      </c>
      <c r="G118" s="1">
        <v>-0.58348299999999997</v>
      </c>
      <c r="H118" s="1">
        <v>1.5016099999999999</v>
      </c>
      <c r="I118" s="1">
        <v>-1.6014600000000001</v>
      </c>
      <c r="J118" s="1">
        <v>1.7700299999999999E-2</v>
      </c>
      <c r="K118" s="1">
        <v>0.74672499999999997</v>
      </c>
      <c r="L118" s="1">
        <v>-1.8636299999999999</v>
      </c>
      <c r="M118" s="1">
        <v>0.74432299999999996</v>
      </c>
      <c r="N118" s="1">
        <v>1.01481</v>
      </c>
      <c r="O118" s="1">
        <v>-2.4962</v>
      </c>
      <c r="P118" s="1">
        <v>-0.73453500000000005</v>
      </c>
      <c r="Q118" s="1">
        <v>0.98981200000000003</v>
      </c>
      <c r="R118" s="1">
        <v>-2.4760399999999998</v>
      </c>
      <c r="S118" s="1">
        <v>-1.41224E-2</v>
      </c>
      <c r="T118" s="1">
        <v>-2.2277600000000002E-2</v>
      </c>
      <c r="U118" s="1">
        <v>-2.5020799999999999</v>
      </c>
      <c r="V118" s="1" t="s">
        <v>23</v>
      </c>
      <c r="W118" s="1">
        <f>ABS(IK_diagnostics_positions__2[[#This Row],[Column1]]-A117)</f>
        <v>2.5250999999999996E-2</v>
      </c>
      <c r="X118" s="1">
        <f>ABS(IK_diagnostics_positions__2[[#This Row],[Column2]]-B117)</f>
        <v>0.3098957</v>
      </c>
      <c r="Y118" s="1">
        <f>ABS(IK_diagnostics_positions__2[[#This Row],[Column3]]-C117)</f>
        <v>5.0922000000000023E-2</v>
      </c>
      <c r="Z118" s="1">
        <f>ABS(IK_diagnostics_positions__2[[#This Row],[Column4]]-D117)</f>
        <v>3.7070999999999965E-2</v>
      </c>
      <c r="AA118" s="1">
        <f>ABS(IK_diagnostics_positions__2[[#This Row],[Column5]]-E117)</f>
        <v>0.65235750000000003</v>
      </c>
      <c r="AB118" s="1">
        <f>ABS(IK_diagnostics_positions__2[[#This Row],[Column6]]-F117)</f>
        <v>0.20523000000000002</v>
      </c>
      <c r="AC118" s="1">
        <f>ABS(IK_diagnostics_positions__2[[#This Row],[Column7]]-G117)</f>
        <v>0.2127</v>
      </c>
      <c r="AD118" s="1">
        <f>ABS(IK_diagnostics_positions__2[[#This Row],[Column8]]-H117)</f>
        <v>0.52013899999999991</v>
      </c>
      <c r="AE118" s="1">
        <f>ABS(IK_diagnostics_positions__2[[#This Row],[Column9]]-I117)</f>
        <v>2.0480000000000054E-2</v>
      </c>
      <c r="AF118" s="1">
        <f>ABS(IK_diagnostics_positions__2[[#This Row],[Column10]]-J117)</f>
        <v>3.3585299999999998E-2</v>
      </c>
      <c r="AG118" s="1">
        <f>ABS(IK_diagnostics_positions__2[[#This Row],[Column11]]-K117)</f>
        <v>0.38355599999999995</v>
      </c>
      <c r="AH118" s="1">
        <f>ABS(IK_diagnostics_positions__2[[#This Row],[Column12]]-L117)</f>
        <v>0.18862999999999985</v>
      </c>
      <c r="AI118" s="1">
        <f>ABS(IK_diagnostics_positions__2[[#This Row],[Column13]]-M117)</f>
        <v>0.16641099999999998</v>
      </c>
      <c r="AJ118" s="1">
        <f>ABS(IK_diagnostics_positions__2[[#This Row],[Column14]]-N117)</f>
        <v>0.16335100000000002</v>
      </c>
      <c r="AK118" s="1">
        <f>ABS(IK_diagnostics_positions__2[[#This Row],[Column15]]-O117)</f>
        <v>0.18169000000000013</v>
      </c>
      <c r="AL118" s="1">
        <f>ABS(IK_diagnostics_positions__2[[#This Row],[Column16]]-P117)</f>
        <v>4.8073000000000032E-2</v>
      </c>
      <c r="AM118" s="1">
        <f>ABS(IK_diagnostics_positions__2[[#This Row],[Column17]]-Q117)</f>
        <v>0.25101499999999999</v>
      </c>
      <c r="AN118" s="1">
        <f>ABS(IK_diagnostics_positions__2[[#This Row],[Column18]]-R117)</f>
        <v>0.16132999999999997</v>
      </c>
      <c r="AO118" s="1">
        <f>ABS(IK_diagnostics_positions__2[[#This Row],[Column19]]-S117)</f>
        <v>9.2012299999999991E-2</v>
      </c>
      <c r="AP118" s="1">
        <f>ABS(IK_diagnostics_positions__2[[#This Row],[Column20]]-T117)</f>
        <v>0.10858580000000001</v>
      </c>
      <c r="AQ118" s="1">
        <f>ABS(IK_diagnostics_positions__2[[#This Row],[Column21]]-U117)</f>
        <v>0.12924000000000024</v>
      </c>
    </row>
    <row r="119" spans="1:43" x14ac:dyDescent="0.25">
      <c r="A119" s="1">
        <v>-7.39871E-2</v>
      </c>
      <c r="B119" s="1">
        <v>0.33012599999999998</v>
      </c>
      <c r="C119" s="1">
        <v>-0.94103300000000001</v>
      </c>
      <c r="D119" s="1">
        <v>-0.97666200000000003</v>
      </c>
      <c r="E119" s="1">
        <v>0.67573099999999997</v>
      </c>
      <c r="F119" s="1">
        <v>-1.1974199999999999</v>
      </c>
      <c r="G119" s="1">
        <v>-0.59680200000000005</v>
      </c>
      <c r="H119" s="1">
        <v>1.51562</v>
      </c>
      <c r="I119" s="1">
        <v>-1.5851</v>
      </c>
      <c r="J119" s="1">
        <v>4.3683100000000002E-3</v>
      </c>
      <c r="K119" s="1">
        <v>0.76827000000000001</v>
      </c>
      <c r="L119" s="1">
        <v>-1.8680600000000001</v>
      </c>
      <c r="M119" s="1">
        <v>0.74555400000000005</v>
      </c>
      <c r="N119" s="1">
        <v>0.99878800000000001</v>
      </c>
      <c r="O119" s="1">
        <v>-2.4985400000000002</v>
      </c>
      <c r="P119" s="1">
        <v>-0.74248400000000003</v>
      </c>
      <c r="Q119" s="1">
        <v>0.995259</v>
      </c>
      <c r="R119" s="1">
        <v>-2.4931199999999998</v>
      </c>
      <c r="S119" s="1">
        <v>5.8413300000000003E-4</v>
      </c>
      <c r="T119" s="1">
        <v>-3.23069E-3</v>
      </c>
      <c r="U119" s="1">
        <v>-2.5042800000000001</v>
      </c>
      <c r="V119" s="1" t="s">
        <v>23</v>
      </c>
      <c r="W119" s="1">
        <f>ABS(IK_diagnostics_positions__2[[#This Row],[Column1]]-A118)</f>
        <v>2.7126999999999984E-3</v>
      </c>
      <c r="X119" s="1">
        <f>ABS(IK_diagnostics_positions__2[[#This Row],[Column2]]-B118)</f>
        <v>8.983999999999992E-3</v>
      </c>
      <c r="Y119" s="1">
        <f>ABS(IK_diagnostics_positions__2[[#This Row],[Column3]]-C118)</f>
        <v>3.3119999999999816E-3</v>
      </c>
      <c r="Z119" s="1">
        <f>ABS(IK_diagnostics_positions__2[[#This Row],[Column4]]-D118)</f>
        <v>4.5129999999999892E-3</v>
      </c>
      <c r="AA119" s="1">
        <f>ABS(IK_diagnostics_positions__2[[#This Row],[Column5]]-E118)</f>
        <v>2.7459999999999152E-3</v>
      </c>
      <c r="AB119" s="1">
        <f>ABS(IK_diagnostics_positions__2[[#This Row],[Column6]]-F118)</f>
        <v>1.1499999999999844E-3</v>
      </c>
      <c r="AC119" s="1">
        <f>ABS(IK_diagnostics_positions__2[[#This Row],[Column7]]-G118)</f>
        <v>1.3319000000000081E-2</v>
      </c>
      <c r="AD119" s="1">
        <f>ABS(IK_diagnostics_positions__2[[#This Row],[Column8]]-H118)</f>
        <v>1.4010000000000078E-2</v>
      </c>
      <c r="AE119" s="1">
        <f>ABS(IK_diagnostics_positions__2[[#This Row],[Column9]]-I118)</f>
        <v>1.6360000000000152E-2</v>
      </c>
      <c r="AF119" s="1">
        <f>ABS(IK_diagnostics_positions__2[[#This Row],[Column10]]-J118)</f>
        <v>1.3331989999999998E-2</v>
      </c>
      <c r="AG119" s="1">
        <f>ABS(IK_diagnostics_positions__2[[#This Row],[Column11]]-K118)</f>
        <v>2.1545000000000036E-2</v>
      </c>
      <c r="AH119" s="1">
        <f>ABS(IK_diagnostics_positions__2[[#This Row],[Column12]]-L118)</f>
        <v>4.430000000000156E-3</v>
      </c>
      <c r="AI119" s="1">
        <f>ABS(IK_diagnostics_positions__2[[#This Row],[Column13]]-M118)</f>
        <v>1.2310000000000931E-3</v>
      </c>
      <c r="AJ119" s="1">
        <f>ABS(IK_diagnostics_positions__2[[#This Row],[Column14]]-N118)</f>
        <v>1.6021999999999981E-2</v>
      </c>
      <c r="AK119" s="1">
        <f>ABS(IK_diagnostics_positions__2[[#This Row],[Column15]]-O118)</f>
        <v>2.3400000000002308E-3</v>
      </c>
      <c r="AL119" s="1">
        <f>ABS(IK_diagnostics_positions__2[[#This Row],[Column16]]-P118)</f>
        <v>7.9489999999999839E-3</v>
      </c>
      <c r="AM119" s="1">
        <f>ABS(IK_diagnostics_positions__2[[#This Row],[Column17]]-Q118)</f>
        <v>5.4469999999999796E-3</v>
      </c>
      <c r="AN119" s="1">
        <f>ABS(IK_diagnostics_positions__2[[#This Row],[Column18]]-R118)</f>
        <v>1.7079999999999984E-2</v>
      </c>
      <c r="AO119" s="1">
        <f>ABS(IK_diagnostics_positions__2[[#This Row],[Column19]]-S118)</f>
        <v>1.4706533000000001E-2</v>
      </c>
      <c r="AP119" s="1">
        <f>ABS(IK_diagnostics_positions__2[[#This Row],[Column20]]-T118)</f>
        <v>1.904691E-2</v>
      </c>
      <c r="AQ119" s="1">
        <f>ABS(IK_diagnostics_positions__2[[#This Row],[Column21]]-U118)</f>
        <v>2.2000000000002018E-3</v>
      </c>
    </row>
    <row r="120" spans="1:43" x14ac:dyDescent="0.25">
      <c r="A120" s="1">
        <v>-2.03384E-2</v>
      </c>
      <c r="B120" s="1">
        <v>2.27137E-3</v>
      </c>
      <c r="C120" s="1">
        <v>-0.99979099999999999</v>
      </c>
      <c r="D120" s="1">
        <v>-0.91205199999999997</v>
      </c>
      <c r="E120" s="1">
        <v>0.41887099999999999</v>
      </c>
      <c r="F120" s="1">
        <v>-1.1766799999999999</v>
      </c>
      <c r="G120" s="1">
        <v>-0.35131400000000002</v>
      </c>
      <c r="H120" s="1">
        <v>1.17954</v>
      </c>
      <c r="I120" s="1">
        <v>-1.50373</v>
      </c>
      <c r="J120" s="1">
        <v>0.174092</v>
      </c>
      <c r="K120" s="1">
        <v>0.38336900000000002</v>
      </c>
      <c r="L120" s="1">
        <v>-1.80382</v>
      </c>
      <c r="M120" s="1">
        <v>0.67755900000000002</v>
      </c>
      <c r="N120" s="1">
        <v>0.97489800000000004</v>
      </c>
      <c r="O120" s="1">
        <v>-2.4336000000000002</v>
      </c>
      <c r="P120" s="1">
        <v>-0.53644099999999995</v>
      </c>
      <c r="Q120" s="1">
        <v>0.84865000000000002</v>
      </c>
      <c r="R120" s="1">
        <v>-2.3317000000000001</v>
      </c>
      <c r="S120" s="1">
        <v>-5.7927699999999999E-2</v>
      </c>
      <c r="T120" s="1">
        <v>-4.83607E-2</v>
      </c>
      <c r="U120" s="1">
        <v>-2.6754799999999999</v>
      </c>
      <c r="V120" s="1" t="s">
        <v>23</v>
      </c>
      <c r="W120" s="1">
        <f>ABS(IK_diagnostics_positions__2[[#This Row],[Column1]]-A119)</f>
        <v>5.3648700000000001E-2</v>
      </c>
      <c r="X120" s="1">
        <f>ABS(IK_diagnostics_positions__2[[#This Row],[Column2]]-B119)</f>
        <v>0.32785462999999998</v>
      </c>
      <c r="Y120" s="1">
        <f>ABS(IK_diagnostics_positions__2[[#This Row],[Column3]]-C119)</f>
        <v>5.8757999999999977E-2</v>
      </c>
      <c r="Z120" s="1">
        <f>ABS(IK_diagnostics_positions__2[[#This Row],[Column4]]-D119)</f>
        <v>6.4610000000000056E-2</v>
      </c>
      <c r="AA120" s="1">
        <f>ABS(IK_diagnostics_positions__2[[#This Row],[Column5]]-E119)</f>
        <v>0.25685999999999998</v>
      </c>
      <c r="AB120" s="1">
        <f>ABS(IK_diagnostics_positions__2[[#This Row],[Column6]]-F119)</f>
        <v>2.0739999999999981E-2</v>
      </c>
      <c r="AC120" s="1">
        <f>ABS(IK_diagnostics_positions__2[[#This Row],[Column7]]-G119)</f>
        <v>0.24548800000000004</v>
      </c>
      <c r="AD120" s="1">
        <f>ABS(IK_diagnostics_positions__2[[#This Row],[Column8]]-H119)</f>
        <v>0.33607999999999993</v>
      </c>
      <c r="AE120" s="1">
        <f>ABS(IK_diagnostics_positions__2[[#This Row],[Column9]]-I119)</f>
        <v>8.1369999999999942E-2</v>
      </c>
      <c r="AF120" s="1">
        <f>ABS(IK_diagnostics_positions__2[[#This Row],[Column10]]-J119)</f>
        <v>0.16972368999999998</v>
      </c>
      <c r="AG120" s="1">
        <f>ABS(IK_diagnostics_positions__2[[#This Row],[Column11]]-K119)</f>
        <v>0.38490099999999999</v>
      </c>
      <c r="AH120" s="1">
        <f>ABS(IK_diagnostics_positions__2[[#This Row],[Column12]]-L119)</f>
        <v>6.4240000000000075E-2</v>
      </c>
      <c r="AI120" s="1">
        <f>ABS(IK_diagnostics_positions__2[[#This Row],[Column13]]-M119)</f>
        <v>6.7995000000000028E-2</v>
      </c>
      <c r="AJ120" s="1">
        <f>ABS(IK_diagnostics_positions__2[[#This Row],[Column14]]-N119)</f>
        <v>2.3889999999999967E-2</v>
      </c>
      <c r="AK120" s="1">
        <f>ABS(IK_diagnostics_positions__2[[#This Row],[Column15]]-O119)</f>
        <v>6.4939999999999998E-2</v>
      </c>
      <c r="AL120" s="1">
        <f>ABS(IK_diagnostics_positions__2[[#This Row],[Column16]]-P119)</f>
        <v>0.20604300000000009</v>
      </c>
      <c r="AM120" s="1">
        <f>ABS(IK_diagnostics_positions__2[[#This Row],[Column17]]-Q119)</f>
        <v>0.14660899999999999</v>
      </c>
      <c r="AN120" s="1">
        <f>ABS(IK_diagnostics_positions__2[[#This Row],[Column18]]-R119)</f>
        <v>0.16141999999999967</v>
      </c>
      <c r="AO120" s="1">
        <f>ABS(IK_diagnostics_positions__2[[#This Row],[Column19]]-S119)</f>
        <v>5.8511832999999999E-2</v>
      </c>
      <c r="AP120" s="1">
        <f>ABS(IK_diagnostics_positions__2[[#This Row],[Column20]]-T119)</f>
        <v>4.5130009999999998E-2</v>
      </c>
      <c r="AQ120" s="1">
        <f>ABS(IK_diagnostics_positions__2[[#This Row],[Column21]]-U119)</f>
        <v>0.1711999999999998</v>
      </c>
    </row>
    <row r="121" spans="1:43" x14ac:dyDescent="0.25">
      <c r="A121" s="1">
        <v>-0.13009200000000001</v>
      </c>
      <c r="B121" s="1">
        <v>0.36822199999999999</v>
      </c>
      <c r="C121" s="1">
        <v>-0.92059100000000005</v>
      </c>
      <c r="D121" s="1">
        <v>-0.91983199999999998</v>
      </c>
      <c r="E121" s="1">
        <v>0.95672999999999997</v>
      </c>
      <c r="F121" s="1">
        <v>-1.0936999999999999</v>
      </c>
      <c r="G121" s="1">
        <v>-0.36036499999999999</v>
      </c>
      <c r="H121" s="1">
        <v>1.5482</v>
      </c>
      <c r="I121" s="1">
        <v>-1.6743600000000001</v>
      </c>
      <c r="J121" s="1">
        <v>6.3786399999999993E-2</v>
      </c>
      <c r="K121" s="1">
        <v>0.66246099999999997</v>
      </c>
      <c r="L121" s="1">
        <v>-1.8629599999999999</v>
      </c>
      <c r="M121" s="1">
        <v>0.73802999999999996</v>
      </c>
      <c r="N121" s="1">
        <v>1.0425500000000001</v>
      </c>
      <c r="O121" s="1">
        <v>-2.4961500000000001</v>
      </c>
      <c r="P121" s="1">
        <v>-0.69398199999999999</v>
      </c>
      <c r="Q121" s="1">
        <v>0.97957899999999998</v>
      </c>
      <c r="R121" s="1">
        <v>-2.4332400000000001</v>
      </c>
      <c r="S121" s="1">
        <v>-4.2296599999999997E-2</v>
      </c>
      <c r="T121" s="1">
        <v>-6.8687200000000004E-2</v>
      </c>
      <c r="U121" s="1">
        <v>-2.53688</v>
      </c>
      <c r="V121" s="1" t="s">
        <v>23</v>
      </c>
      <c r="W121" s="1">
        <f>ABS(IK_diagnostics_positions__2[[#This Row],[Column1]]-A120)</f>
        <v>0.10975360000000001</v>
      </c>
      <c r="X121" s="1">
        <f>ABS(IK_diagnostics_positions__2[[#This Row],[Column2]]-B120)</f>
        <v>0.36595063</v>
      </c>
      <c r="Y121" s="1">
        <f>ABS(IK_diagnostics_positions__2[[#This Row],[Column3]]-C120)</f>
        <v>7.9199999999999937E-2</v>
      </c>
      <c r="Z121" s="1">
        <f>ABS(IK_diagnostics_positions__2[[#This Row],[Column4]]-D120)</f>
        <v>7.7800000000000091E-3</v>
      </c>
      <c r="AA121" s="1">
        <f>ABS(IK_diagnostics_positions__2[[#This Row],[Column5]]-E120)</f>
        <v>0.53785899999999998</v>
      </c>
      <c r="AB121" s="1">
        <f>ABS(IK_diagnostics_positions__2[[#This Row],[Column6]]-F120)</f>
        <v>8.2980000000000054E-2</v>
      </c>
      <c r="AC121" s="1">
        <f>ABS(IK_diagnostics_positions__2[[#This Row],[Column7]]-G120)</f>
        <v>9.0509999999999757E-3</v>
      </c>
      <c r="AD121" s="1">
        <f>ABS(IK_diagnostics_positions__2[[#This Row],[Column8]]-H120)</f>
        <v>0.36865999999999999</v>
      </c>
      <c r="AE121" s="1">
        <f>ABS(IK_diagnostics_positions__2[[#This Row],[Column9]]-I120)</f>
        <v>0.17063000000000006</v>
      </c>
      <c r="AF121" s="1">
        <f>ABS(IK_diagnostics_positions__2[[#This Row],[Column10]]-J120)</f>
        <v>0.1103056</v>
      </c>
      <c r="AG121" s="1">
        <f>ABS(IK_diagnostics_positions__2[[#This Row],[Column11]]-K120)</f>
        <v>0.27909199999999995</v>
      </c>
      <c r="AH121" s="1">
        <f>ABS(IK_diagnostics_positions__2[[#This Row],[Column12]]-L120)</f>
        <v>5.913999999999997E-2</v>
      </c>
      <c r="AI121" s="1">
        <f>ABS(IK_diagnostics_positions__2[[#This Row],[Column13]]-M120)</f>
        <v>6.0470999999999941E-2</v>
      </c>
      <c r="AJ121" s="1">
        <f>ABS(IK_diagnostics_positions__2[[#This Row],[Column14]]-N120)</f>
        <v>6.7652000000000045E-2</v>
      </c>
      <c r="AK121" s="1">
        <f>ABS(IK_diagnostics_positions__2[[#This Row],[Column15]]-O120)</f>
        <v>6.2549999999999883E-2</v>
      </c>
      <c r="AL121" s="1">
        <f>ABS(IK_diagnostics_positions__2[[#This Row],[Column16]]-P120)</f>
        <v>0.15754100000000004</v>
      </c>
      <c r="AM121" s="1">
        <f>ABS(IK_diagnostics_positions__2[[#This Row],[Column17]]-Q120)</f>
        <v>0.13092899999999996</v>
      </c>
      <c r="AN121" s="1">
        <f>ABS(IK_diagnostics_positions__2[[#This Row],[Column18]]-R120)</f>
        <v>0.10153999999999996</v>
      </c>
      <c r="AO121" s="1">
        <f>ABS(IK_diagnostics_positions__2[[#This Row],[Column19]]-S120)</f>
        <v>1.5631100000000002E-2</v>
      </c>
      <c r="AP121" s="1">
        <f>ABS(IK_diagnostics_positions__2[[#This Row],[Column20]]-T120)</f>
        <v>2.0326500000000004E-2</v>
      </c>
      <c r="AQ121" s="1">
        <f>ABS(IK_diagnostics_positions__2[[#This Row],[Column21]]-U120)</f>
        <v>0.13859999999999983</v>
      </c>
    </row>
    <row r="122" spans="1:43" x14ac:dyDescent="0.25">
      <c r="A122" s="1">
        <v>-0.141983</v>
      </c>
      <c r="B122" s="1">
        <v>0.42605999999999999</v>
      </c>
      <c r="C122" s="1">
        <v>-0.89348399999999994</v>
      </c>
      <c r="D122" s="1">
        <v>-0.92234300000000002</v>
      </c>
      <c r="E122" s="1">
        <v>1.03566</v>
      </c>
      <c r="F122" s="1">
        <v>-1.03285</v>
      </c>
      <c r="G122" s="1">
        <v>-0.369923</v>
      </c>
      <c r="H122" s="1">
        <v>1.6412800000000001</v>
      </c>
      <c r="I122" s="1">
        <v>-1.60561</v>
      </c>
      <c r="J122" s="1">
        <v>1.8955799999999998E-2</v>
      </c>
      <c r="K122" s="1">
        <v>0.75815999999999995</v>
      </c>
      <c r="L122" s="1">
        <v>-1.8680300000000001</v>
      </c>
      <c r="M122" s="1">
        <v>0.75190900000000005</v>
      </c>
      <c r="N122" s="1">
        <v>1.00383</v>
      </c>
      <c r="O122" s="1">
        <v>-2.5024000000000002</v>
      </c>
      <c r="P122" s="1">
        <v>-0.74458400000000002</v>
      </c>
      <c r="Q122" s="1">
        <v>0.98743999999999998</v>
      </c>
      <c r="R122" s="1">
        <v>-2.4717199999999999</v>
      </c>
      <c r="S122" s="1">
        <v>5.8264299999999996E-3</v>
      </c>
      <c r="T122" s="1">
        <v>-3.0812000000000001E-3</v>
      </c>
      <c r="U122" s="1">
        <v>-2.5163700000000002</v>
      </c>
      <c r="V122" s="1" t="s">
        <v>23</v>
      </c>
      <c r="W122" s="1">
        <f>ABS(IK_diagnostics_positions__2[[#This Row],[Column1]]-A121)</f>
        <v>1.1890999999999985E-2</v>
      </c>
      <c r="X122" s="1">
        <f>ABS(IK_diagnostics_positions__2[[#This Row],[Column2]]-B121)</f>
        <v>5.7838000000000001E-2</v>
      </c>
      <c r="Y122" s="1">
        <f>ABS(IK_diagnostics_positions__2[[#This Row],[Column3]]-C121)</f>
        <v>2.7107000000000103E-2</v>
      </c>
      <c r="Z122" s="1">
        <f>ABS(IK_diagnostics_positions__2[[#This Row],[Column4]]-D121)</f>
        <v>2.511000000000041E-3</v>
      </c>
      <c r="AA122" s="1">
        <f>ABS(IK_diagnostics_positions__2[[#This Row],[Column5]]-E121)</f>
        <v>7.8930000000000056E-2</v>
      </c>
      <c r="AB122" s="1">
        <f>ABS(IK_diagnostics_positions__2[[#This Row],[Column6]]-F121)</f>
        <v>6.0849999999999849E-2</v>
      </c>
      <c r="AC122" s="1">
        <f>ABS(IK_diagnostics_positions__2[[#This Row],[Column7]]-G121)</f>
        <v>9.5580000000000109E-3</v>
      </c>
      <c r="AD122" s="1">
        <f>ABS(IK_diagnostics_positions__2[[#This Row],[Column8]]-H121)</f>
        <v>9.3080000000000052E-2</v>
      </c>
      <c r="AE122" s="1">
        <f>ABS(IK_diagnostics_positions__2[[#This Row],[Column9]]-I121)</f>
        <v>6.8750000000000089E-2</v>
      </c>
      <c r="AF122" s="1">
        <f>ABS(IK_diagnostics_positions__2[[#This Row],[Column10]]-J121)</f>
        <v>4.4830599999999998E-2</v>
      </c>
      <c r="AG122" s="1">
        <f>ABS(IK_diagnostics_positions__2[[#This Row],[Column11]]-K121)</f>
        <v>9.5698999999999979E-2</v>
      </c>
      <c r="AH122" s="1">
        <f>ABS(IK_diagnostics_positions__2[[#This Row],[Column12]]-L121)</f>
        <v>5.07000000000013E-3</v>
      </c>
      <c r="AI122" s="1">
        <f>ABS(IK_diagnostics_positions__2[[#This Row],[Column13]]-M121)</f>
        <v>1.3879000000000086E-2</v>
      </c>
      <c r="AJ122" s="1">
        <f>ABS(IK_diagnostics_positions__2[[#This Row],[Column14]]-N121)</f>
        <v>3.8720000000000088E-2</v>
      </c>
      <c r="AK122" s="1">
        <f>ABS(IK_diagnostics_positions__2[[#This Row],[Column15]]-O121)</f>
        <v>6.2500000000000888E-3</v>
      </c>
      <c r="AL122" s="1">
        <f>ABS(IK_diagnostics_positions__2[[#This Row],[Column16]]-P121)</f>
        <v>5.0602000000000036E-2</v>
      </c>
      <c r="AM122" s="1">
        <f>ABS(IK_diagnostics_positions__2[[#This Row],[Column17]]-Q121)</f>
        <v>7.8610000000000069E-3</v>
      </c>
      <c r="AN122" s="1">
        <f>ABS(IK_diagnostics_positions__2[[#This Row],[Column18]]-R121)</f>
        <v>3.8479999999999848E-2</v>
      </c>
      <c r="AO122" s="1">
        <f>ABS(IK_diagnostics_positions__2[[#This Row],[Column19]]-S121)</f>
        <v>4.8123029999999997E-2</v>
      </c>
      <c r="AP122" s="1">
        <f>ABS(IK_diagnostics_positions__2[[#This Row],[Column20]]-T121)</f>
        <v>6.5605999999999998E-2</v>
      </c>
      <c r="AQ122" s="1">
        <f>ABS(IK_diagnostics_positions__2[[#This Row],[Column21]]-U121)</f>
        <v>2.0509999999999806E-2</v>
      </c>
    </row>
    <row r="123" spans="1:43" x14ac:dyDescent="0.25">
      <c r="A123" s="1">
        <v>-0.13956099999999999</v>
      </c>
      <c r="B123" s="1">
        <v>0.44257299999999999</v>
      </c>
      <c r="C123" s="1">
        <v>-0.88580599999999998</v>
      </c>
      <c r="D123" s="1">
        <v>-0.920095</v>
      </c>
      <c r="E123" s="1">
        <v>1.0487500000000001</v>
      </c>
      <c r="F123" s="1">
        <v>-1.03851</v>
      </c>
      <c r="G123" s="1">
        <v>-0.359232</v>
      </c>
      <c r="H123" s="1">
        <v>1.6632899999999999</v>
      </c>
      <c r="I123" s="1">
        <v>-1.59328</v>
      </c>
      <c r="J123" s="1">
        <v>-1.1330799999999999E-4</v>
      </c>
      <c r="K123" s="1">
        <v>0.77198500000000003</v>
      </c>
      <c r="L123" s="1">
        <v>-1.8700600000000001</v>
      </c>
      <c r="M123" s="1">
        <v>0.74408700000000005</v>
      </c>
      <c r="N123" s="1">
        <v>0.99977800000000006</v>
      </c>
      <c r="O123" s="1">
        <v>-2.49797</v>
      </c>
      <c r="P123" s="1">
        <v>-0.74659900000000001</v>
      </c>
      <c r="Q123" s="1">
        <v>0.99871600000000005</v>
      </c>
      <c r="R123" s="1">
        <v>-2.4956399999999999</v>
      </c>
      <c r="S123" s="1">
        <v>1.27286E-3</v>
      </c>
      <c r="T123" s="1">
        <v>-3.6102500000000001E-4</v>
      </c>
      <c r="U123" s="1">
        <v>-2.5052599999999998</v>
      </c>
      <c r="V123" s="1" t="s">
        <v>23</v>
      </c>
      <c r="W123" s="1">
        <f>ABS(IK_diagnostics_positions__2[[#This Row],[Column1]]-A122)</f>
        <v>2.4220000000000075E-3</v>
      </c>
      <c r="X123" s="1">
        <f>ABS(IK_diagnostics_positions__2[[#This Row],[Column2]]-B122)</f>
        <v>1.6513E-2</v>
      </c>
      <c r="Y123" s="1">
        <f>ABS(IK_diagnostics_positions__2[[#This Row],[Column3]]-C122)</f>
        <v>7.6779999999999626E-3</v>
      </c>
      <c r="Z123" s="1">
        <f>ABS(IK_diagnostics_positions__2[[#This Row],[Column4]]-D122)</f>
        <v>2.2480000000000278E-3</v>
      </c>
      <c r="AA123" s="1">
        <f>ABS(IK_diagnostics_positions__2[[#This Row],[Column5]]-E122)</f>
        <v>1.3090000000000046E-2</v>
      </c>
      <c r="AB123" s="1">
        <f>ABS(IK_diagnostics_positions__2[[#This Row],[Column6]]-F122)</f>
        <v>5.6599999999999984E-3</v>
      </c>
      <c r="AC123" s="1">
        <f>ABS(IK_diagnostics_positions__2[[#This Row],[Column7]]-G122)</f>
        <v>1.0691000000000006E-2</v>
      </c>
      <c r="AD123" s="1">
        <f>ABS(IK_diagnostics_positions__2[[#This Row],[Column8]]-H122)</f>
        <v>2.2009999999999863E-2</v>
      </c>
      <c r="AE123" s="1">
        <f>ABS(IK_diagnostics_positions__2[[#This Row],[Column9]]-I122)</f>
        <v>1.2329999999999952E-2</v>
      </c>
      <c r="AF123" s="1">
        <f>ABS(IK_diagnostics_positions__2[[#This Row],[Column10]]-J122)</f>
        <v>1.9069107999999998E-2</v>
      </c>
      <c r="AG123" s="1">
        <f>ABS(IK_diagnostics_positions__2[[#This Row],[Column11]]-K122)</f>
        <v>1.3825000000000087E-2</v>
      </c>
      <c r="AH123" s="1">
        <f>ABS(IK_diagnostics_positions__2[[#This Row],[Column12]]-L122)</f>
        <v>2.0299999999999763E-3</v>
      </c>
      <c r="AI123" s="1">
        <f>ABS(IK_diagnostics_positions__2[[#This Row],[Column13]]-M122)</f>
        <v>7.8219999999999956E-3</v>
      </c>
      <c r="AJ123" s="1">
        <f>ABS(IK_diagnostics_positions__2[[#This Row],[Column14]]-N122)</f>
        <v>4.0519999999999445E-3</v>
      </c>
      <c r="AK123" s="1">
        <f>ABS(IK_diagnostics_positions__2[[#This Row],[Column15]]-O122)</f>
        <v>4.430000000000156E-3</v>
      </c>
      <c r="AL123" s="1">
        <f>ABS(IK_diagnostics_positions__2[[#This Row],[Column16]]-P122)</f>
        <v>2.014999999999989E-3</v>
      </c>
      <c r="AM123" s="1">
        <f>ABS(IK_diagnostics_positions__2[[#This Row],[Column17]]-Q122)</f>
        <v>1.1276000000000064E-2</v>
      </c>
      <c r="AN123" s="1">
        <f>ABS(IK_diagnostics_positions__2[[#This Row],[Column18]]-R122)</f>
        <v>2.3919999999999941E-2</v>
      </c>
      <c r="AO123" s="1">
        <f>ABS(IK_diagnostics_positions__2[[#This Row],[Column19]]-S122)</f>
        <v>4.5535699999999998E-3</v>
      </c>
      <c r="AP123" s="1">
        <f>ABS(IK_diagnostics_positions__2[[#This Row],[Column20]]-T122)</f>
        <v>2.720175E-3</v>
      </c>
      <c r="AQ123" s="1">
        <f>ABS(IK_diagnostics_positions__2[[#This Row],[Column21]]-U122)</f>
        <v>1.1110000000000397E-2</v>
      </c>
    </row>
    <row r="124" spans="1:43" x14ac:dyDescent="0.25">
      <c r="A124" s="1">
        <v>1.3071899999999999E-2</v>
      </c>
      <c r="B124" s="1">
        <v>4.0200300000000001E-2</v>
      </c>
      <c r="C124" s="1">
        <v>-0.99910600000000005</v>
      </c>
      <c r="D124" s="1">
        <v>-0.97457199999999999</v>
      </c>
      <c r="E124" s="1">
        <v>3.5194700000000002E-2</v>
      </c>
      <c r="F124" s="1">
        <v>-0.84247399999999995</v>
      </c>
      <c r="G124" s="1">
        <v>-1.1209899999999999</v>
      </c>
      <c r="H124" s="1">
        <v>0.76645600000000003</v>
      </c>
      <c r="I124" s="1">
        <v>-1.50867</v>
      </c>
      <c r="J124" s="1">
        <v>-0.20186299999999999</v>
      </c>
      <c r="K124" s="1">
        <v>0.83963399999999999</v>
      </c>
      <c r="L124" s="1">
        <v>-1.8957900000000001</v>
      </c>
      <c r="M124" s="1">
        <v>0.68502399999999997</v>
      </c>
      <c r="N124" s="1">
        <v>0.88315299999999997</v>
      </c>
      <c r="O124" s="1">
        <v>-2.3557199999999998</v>
      </c>
      <c r="P124" s="1">
        <v>-0.55588899999999997</v>
      </c>
      <c r="Q124" s="1">
        <v>1.0556399999999999</v>
      </c>
      <c r="R124" s="1">
        <v>-2.8057300000000001</v>
      </c>
      <c r="S124" s="1">
        <v>-0.276924</v>
      </c>
      <c r="T124" s="1">
        <v>0.170818</v>
      </c>
      <c r="U124" s="1">
        <v>-2.6354199999999999</v>
      </c>
      <c r="V124" s="1" t="s">
        <v>23</v>
      </c>
      <c r="W124" s="1">
        <f>ABS(IK_diagnostics_positions__2[[#This Row],[Column1]]-A123)</f>
        <v>0.15263289999999999</v>
      </c>
      <c r="X124" s="1">
        <f>ABS(IK_diagnostics_positions__2[[#This Row],[Column2]]-B123)</f>
        <v>0.40237269999999997</v>
      </c>
      <c r="Y124" s="1">
        <f>ABS(IK_diagnostics_positions__2[[#This Row],[Column3]]-C123)</f>
        <v>0.11330000000000007</v>
      </c>
      <c r="Z124" s="1">
        <f>ABS(IK_diagnostics_positions__2[[#This Row],[Column4]]-D123)</f>
        <v>5.4476999999999998E-2</v>
      </c>
      <c r="AA124" s="1">
        <f>ABS(IK_diagnostics_positions__2[[#This Row],[Column5]]-E123)</f>
        <v>1.0135553000000002</v>
      </c>
      <c r="AB124" s="1">
        <f>ABS(IK_diagnostics_positions__2[[#This Row],[Column6]]-F123)</f>
        <v>0.1960360000000001</v>
      </c>
      <c r="AC124" s="1">
        <f>ABS(IK_diagnostics_positions__2[[#This Row],[Column7]]-G123)</f>
        <v>0.76175799999999994</v>
      </c>
      <c r="AD124" s="1">
        <f>ABS(IK_diagnostics_positions__2[[#This Row],[Column8]]-H123)</f>
        <v>0.89683399999999991</v>
      </c>
      <c r="AE124" s="1">
        <f>ABS(IK_diagnostics_positions__2[[#This Row],[Column9]]-I123)</f>
        <v>8.4610000000000074E-2</v>
      </c>
      <c r="AF124" s="1">
        <f>ABS(IK_diagnostics_positions__2[[#This Row],[Column10]]-J123)</f>
        <v>0.20174969199999998</v>
      </c>
      <c r="AG124" s="1">
        <f>ABS(IK_diagnostics_positions__2[[#This Row],[Column11]]-K123)</f>
        <v>6.7648999999999959E-2</v>
      </c>
      <c r="AH124" s="1">
        <f>ABS(IK_diagnostics_positions__2[[#This Row],[Column12]]-L123)</f>
        <v>2.5730000000000031E-2</v>
      </c>
      <c r="AI124" s="1">
        <f>ABS(IK_diagnostics_positions__2[[#This Row],[Column13]]-M123)</f>
        <v>5.9063000000000088E-2</v>
      </c>
      <c r="AJ124" s="1">
        <f>ABS(IK_diagnostics_positions__2[[#This Row],[Column14]]-N123)</f>
        <v>0.11662500000000009</v>
      </c>
      <c r="AK124" s="1">
        <f>ABS(IK_diagnostics_positions__2[[#This Row],[Column15]]-O123)</f>
        <v>0.14225000000000021</v>
      </c>
      <c r="AL124" s="1">
        <f>ABS(IK_diagnostics_positions__2[[#This Row],[Column16]]-P123)</f>
        <v>0.19071000000000005</v>
      </c>
      <c r="AM124" s="1">
        <f>ABS(IK_diagnostics_positions__2[[#This Row],[Column17]]-Q123)</f>
        <v>5.6923999999999864E-2</v>
      </c>
      <c r="AN124" s="1">
        <f>ABS(IK_diagnostics_positions__2[[#This Row],[Column18]]-R123)</f>
        <v>0.3100900000000002</v>
      </c>
      <c r="AO124" s="1">
        <f>ABS(IK_diagnostics_positions__2[[#This Row],[Column19]]-S123)</f>
        <v>0.27819685999999999</v>
      </c>
      <c r="AP124" s="1">
        <f>ABS(IK_diagnostics_positions__2[[#This Row],[Column20]]-T123)</f>
        <v>0.17117902499999998</v>
      </c>
      <c r="AQ124" s="1">
        <f>ABS(IK_diagnostics_positions__2[[#This Row],[Column21]]-U123)</f>
        <v>0.13016000000000005</v>
      </c>
    </row>
    <row r="125" spans="1:43" x14ac:dyDescent="0.25">
      <c r="A125" s="1">
        <v>0.187634</v>
      </c>
      <c r="B125" s="1">
        <v>1.23789E-3</v>
      </c>
      <c r="C125" s="1">
        <v>-0.98223800000000006</v>
      </c>
      <c r="D125" s="1">
        <v>-0.79855500000000001</v>
      </c>
      <c r="E125" s="1">
        <v>1.0291600000000001E-3</v>
      </c>
      <c r="F125" s="1">
        <v>-0.81661499999999998</v>
      </c>
      <c r="G125" s="1">
        <v>-0.94181899999999996</v>
      </c>
      <c r="H125" s="1">
        <v>0.66510800000000003</v>
      </c>
      <c r="I125" s="1">
        <v>-1.5504199999999999</v>
      </c>
      <c r="J125" s="2">
        <v>6.5624700000000002E-5</v>
      </c>
      <c r="K125" s="1">
        <v>0.76899200000000001</v>
      </c>
      <c r="L125" s="1">
        <v>-1.8698900000000001</v>
      </c>
      <c r="M125" s="1">
        <v>0.74347700000000005</v>
      </c>
      <c r="N125" s="1">
        <v>1.0011300000000001</v>
      </c>
      <c r="O125" s="1">
        <v>-2.49715</v>
      </c>
      <c r="P125" s="1">
        <v>-0.74544900000000003</v>
      </c>
      <c r="Q125" s="1">
        <v>0.99826099999999995</v>
      </c>
      <c r="R125" s="1">
        <v>-2.4957099999999999</v>
      </c>
      <c r="S125" s="1">
        <v>3.3310600000000001E-4</v>
      </c>
      <c r="T125" s="1">
        <v>-1.7499900000000001E-3</v>
      </c>
      <c r="U125" s="1">
        <v>-2.5070399999999999</v>
      </c>
      <c r="V125" s="1" t="s">
        <v>23</v>
      </c>
      <c r="W125" s="1">
        <f>ABS(IK_diagnostics_positions__2[[#This Row],[Column1]]-A124)</f>
        <v>0.1745621</v>
      </c>
      <c r="X125" s="1">
        <f>ABS(IK_diagnostics_positions__2[[#This Row],[Column2]]-B124)</f>
        <v>3.8962410000000003E-2</v>
      </c>
      <c r="Y125" s="1">
        <f>ABS(IK_diagnostics_positions__2[[#This Row],[Column3]]-C124)</f>
        <v>1.6867999999999994E-2</v>
      </c>
      <c r="Z125" s="1">
        <f>ABS(IK_diagnostics_positions__2[[#This Row],[Column4]]-D124)</f>
        <v>0.17601699999999998</v>
      </c>
      <c r="AA125" s="1">
        <f>ABS(IK_diagnostics_positions__2[[#This Row],[Column5]]-E124)</f>
        <v>3.4165540000000001E-2</v>
      </c>
      <c r="AB125" s="1">
        <f>ABS(IK_diagnostics_positions__2[[#This Row],[Column6]]-F124)</f>
        <v>2.5858999999999965E-2</v>
      </c>
      <c r="AC125" s="1">
        <f>ABS(IK_diagnostics_positions__2[[#This Row],[Column7]]-G124)</f>
        <v>0.17917099999999997</v>
      </c>
      <c r="AD125" s="1">
        <f>ABS(IK_diagnostics_positions__2[[#This Row],[Column8]]-H124)</f>
        <v>0.10134799999999999</v>
      </c>
      <c r="AE125" s="1">
        <f>ABS(IK_diagnostics_positions__2[[#This Row],[Column9]]-I124)</f>
        <v>4.1749999999999954E-2</v>
      </c>
      <c r="AF125" s="1">
        <f>ABS(IK_diagnostics_positions__2[[#This Row],[Column10]]-J124)</f>
        <v>0.20192862469999998</v>
      </c>
      <c r="AG125" s="1">
        <f>ABS(IK_diagnostics_positions__2[[#This Row],[Column11]]-K124)</f>
        <v>7.0641999999999983E-2</v>
      </c>
      <c r="AH125" s="1">
        <f>ABS(IK_diagnostics_positions__2[[#This Row],[Column12]]-L124)</f>
        <v>2.5900000000000034E-2</v>
      </c>
      <c r="AI125" s="1">
        <f>ABS(IK_diagnostics_positions__2[[#This Row],[Column13]]-M124)</f>
        <v>5.8453000000000088E-2</v>
      </c>
      <c r="AJ125" s="1">
        <f>ABS(IK_diagnostics_positions__2[[#This Row],[Column14]]-N124)</f>
        <v>0.11797700000000011</v>
      </c>
      <c r="AK125" s="1">
        <f>ABS(IK_diagnostics_positions__2[[#This Row],[Column15]]-O124)</f>
        <v>0.14143000000000017</v>
      </c>
      <c r="AL125" s="1">
        <f>ABS(IK_diagnostics_positions__2[[#This Row],[Column16]]-P124)</f>
        <v>0.18956000000000006</v>
      </c>
      <c r="AM125" s="1">
        <f>ABS(IK_diagnostics_positions__2[[#This Row],[Column17]]-Q124)</f>
        <v>5.7378999999999958E-2</v>
      </c>
      <c r="AN125" s="1">
        <f>ABS(IK_diagnostics_positions__2[[#This Row],[Column18]]-R124)</f>
        <v>0.31002000000000018</v>
      </c>
      <c r="AO125" s="1">
        <f>ABS(IK_diagnostics_positions__2[[#This Row],[Column19]]-S124)</f>
        <v>0.27725710600000003</v>
      </c>
      <c r="AP125" s="1">
        <f>ABS(IK_diagnostics_positions__2[[#This Row],[Column20]]-T124)</f>
        <v>0.17256799</v>
      </c>
      <c r="AQ125" s="1">
        <f>ABS(IK_diagnostics_positions__2[[#This Row],[Column21]]-U124)</f>
        <v>0.12837999999999994</v>
      </c>
    </row>
    <row r="126" spans="1:43" x14ac:dyDescent="0.25">
      <c r="A126" s="1">
        <v>8.9396400000000001E-2</v>
      </c>
      <c r="B126" s="2">
        <v>9.4692599999999995E-5</v>
      </c>
      <c r="C126" s="1">
        <v>-0.99599599999999999</v>
      </c>
      <c r="D126" s="1">
        <v>-0.85453599999999996</v>
      </c>
      <c r="E126" s="1">
        <v>2.0496800000000001E-4</v>
      </c>
      <c r="F126" s="1">
        <v>-1.3261400000000001</v>
      </c>
      <c r="G126" s="1">
        <v>-0.98820799999999998</v>
      </c>
      <c r="H126" s="1">
        <v>0.98822200000000004</v>
      </c>
      <c r="I126" s="1">
        <v>-1.4033</v>
      </c>
      <c r="J126" s="1">
        <v>-7.5167100000000001E-2</v>
      </c>
      <c r="K126" s="1">
        <v>0.84292400000000001</v>
      </c>
      <c r="L126" s="1">
        <v>-1.7844100000000001</v>
      </c>
      <c r="M126" s="1">
        <v>0.76634800000000003</v>
      </c>
      <c r="N126" s="1">
        <v>0.68134499999999998</v>
      </c>
      <c r="O126" s="1">
        <v>-2.2999100000000001</v>
      </c>
      <c r="P126" s="1">
        <v>-0.66785600000000001</v>
      </c>
      <c r="Q126" s="1">
        <v>0.76063800000000004</v>
      </c>
      <c r="R126" s="1">
        <v>-2.5856300000000001</v>
      </c>
      <c r="S126" s="1">
        <v>-0.249834</v>
      </c>
      <c r="T126" s="1">
        <v>0.69450599999999996</v>
      </c>
      <c r="U126" s="1">
        <v>-2.75779</v>
      </c>
      <c r="V126" s="1" t="s">
        <v>23</v>
      </c>
      <c r="W126" s="1">
        <f>ABS(IK_diagnostics_positions__2[[#This Row],[Column1]]-A125)</f>
        <v>9.8237599999999994E-2</v>
      </c>
      <c r="X126" s="1">
        <f>ABS(IK_diagnostics_positions__2[[#This Row],[Column2]]-B125)</f>
        <v>1.1431974E-3</v>
      </c>
      <c r="Y126" s="1">
        <f>ABS(IK_diagnostics_positions__2[[#This Row],[Column3]]-C125)</f>
        <v>1.3757999999999937E-2</v>
      </c>
      <c r="Z126" s="1">
        <f>ABS(IK_diagnostics_positions__2[[#This Row],[Column4]]-D125)</f>
        <v>5.5980999999999947E-2</v>
      </c>
      <c r="AA126" s="1">
        <f>ABS(IK_diagnostics_positions__2[[#This Row],[Column5]]-E125)</f>
        <v>8.2419200000000007E-4</v>
      </c>
      <c r="AB126" s="1">
        <f>ABS(IK_diagnostics_positions__2[[#This Row],[Column6]]-F125)</f>
        <v>0.50952500000000012</v>
      </c>
      <c r="AC126" s="1">
        <f>ABS(IK_diagnostics_positions__2[[#This Row],[Column7]]-G125)</f>
        <v>4.6389000000000014E-2</v>
      </c>
      <c r="AD126" s="1">
        <f>ABS(IK_diagnostics_positions__2[[#This Row],[Column8]]-H125)</f>
        <v>0.32311400000000001</v>
      </c>
      <c r="AE126" s="1">
        <f>ABS(IK_diagnostics_positions__2[[#This Row],[Column9]]-I125)</f>
        <v>0.14711999999999992</v>
      </c>
      <c r="AF126" s="1">
        <f>ABS(IK_diagnostics_positions__2[[#This Row],[Column10]]-J125)</f>
        <v>7.5232724700000003E-2</v>
      </c>
      <c r="AG126" s="1">
        <f>ABS(IK_diagnostics_positions__2[[#This Row],[Column11]]-K125)</f>
        <v>7.3931999999999998E-2</v>
      </c>
      <c r="AH126" s="1">
        <f>ABS(IK_diagnostics_positions__2[[#This Row],[Column12]]-L125)</f>
        <v>8.548E-2</v>
      </c>
      <c r="AI126" s="1">
        <f>ABS(IK_diagnostics_positions__2[[#This Row],[Column13]]-M125)</f>
        <v>2.2870999999999975E-2</v>
      </c>
      <c r="AJ126" s="1">
        <f>ABS(IK_diagnostics_positions__2[[#This Row],[Column14]]-N125)</f>
        <v>0.3197850000000001</v>
      </c>
      <c r="AK126" s="1">
        <f>ABS(IK_diagnostics_positions__2[[#This Row],[Column15]]-O125)</f>
        <v>0.19723999999999986</v>
      </c>
      <c r="AL126" s="1">
        <f>ABS(IK_diagnostics_positions__2[[#This Row],[Column16]]-P125)</f>
        <v>7.7593000000000023E-2</v>
      </c>
      <c r="AM126" s="1">
        <f>ABS(IK_diagnostics_positions__2[[#This Row],[Column17]]-Q125)</f>
        <v>0.23762299999999992</v>
      </c>
      <c r="AN126" s="1">
        <f>ABS(IK_diagnostics_positions__2[[#This Row],[Column18]]-R125)</f>
        <v>8.9920000000000222E-2</v>
      </c>
      <c r="AO126" s="1">
        <f>ABS(IK_diagnostics_positions__2[[#This Row],[Column19]]-S125)</f>
        <v>0.25016710600000003</v>
      </c>
      <c r="AP126" s="1">
        <f>ABS(IK_diagnostics_positions__2[[#This Row],[Column20]]-T125)</f>
        <v>0.69625598999999994</v>
      </c>
      <c r="AQ126" s="1">
        <f>ABS(IK_diagnostics_positions__2[[#This Row],[Column21]]-U125)</f>
        <v>0.25075000000000003</v>
      </c>
    </row>
    <row r="127" spans="1:43" x14ac:dyDescent="0.25">
      <c r="A127" s="1">
        <v>0.36890600000000001</v>
      </c>
      <c r="B127" s="1">
        <v>1.9723000000000001E-2</v>
      </c>
      <c r="C127" s="1">
        <v>-0.929257</v>
      </c>
      <c r="D127" s="1">
        <v>-0.56995899999999999</v>
      </c>
      <c r="E127" s="1">
        <v>3.85466E-2</v>
      </c>
      <c r="F127" s="1">
        <v>-1.2730300000000001</v>
      </c>
      <c r="G127" s="1">
        <v>-0.86756800000000001</v>
      </c>
      <c r="H127" s="1">
        <v>0.97928300000000001</v>
      </c>
      <c r="I127" s="1">
        <v>-1.43564</v>
      </c>
      <c r="J127" s="1">
        <v>-3.4428800000000002E-3</v>
      </c>
      <c r="K127" s="1">
        <v>0.97757000000000005</v>
      </c>
      <c r="L127" s="1">
        <v>-1.93892</v>
      </c>
      <c r="M127" s="1">
        <v>0.81437099999999996</v>
      </c>
      <c r="N127" s="1">
        <v>0.950762</v>
      </c>
      <c r="O127" s="1">
        <v>-2.5137800000000001</v>
      </c>
      <c r="P127" s="1">
        <v>-0.81953100000000001</v>
      </c>
      <c r="Q127" s="1">
        <v>0.976634</v>
      </c>
      <c r="R127" s="1">
        <v>-2.5168400000000002</v>
      </c>
      <c r="S127" s="1">
        <v>1.18631E-2</v>
      </c>
      <c r="T127" s="1">
        <v>0.111191</v>
      </c>
      <c r="U127" s="1">
        <v>-2.4380700000000002</v>
      </c>
      <c r="V127" s="1" t="s">
        <v>23</v>
      </c>
      <c r="W127" s="1">
        <f>ABS(IK_diagnostics_positions__2[[#This Row],[Column1]]-A126)</f>
        <v>0.27950960000000002</v>
      </c>
      <c r="X127" s="1">
        <f>ABS(IK_diagnostics_positions__2[[#This Row],[Column2]]-B126)</f>
        <v>1.9628307399999999E-2</v>
      </c>
      <c r="Y127" s="1">
        <f>ABS(IK_diagnostics_positions__2[[#This Row],[Column3]]-C126)</f>
        <v>6.6738999999999993E-2</v>
      </c>
      <c r="Z127" s="1">
        <f>ABS(IK_diagnostics_positions__2[[#This Row],[Column4]]-D126)</f>
        <v>0.28457699999999997</v>
      </c>
      <c r="AA127" s="1">
        <f>ABS(IK_diagnostics_positions__2[[#This Row],[Column5]]-E126)</f>
        <v>3.8341632E-2</v>
      </c>
      <c r="AB127" s="1">
        <f>ABS(IK_diagnostics_positions__2[[#This Row],[Column6]]-F126)</f>
        <v>5.3109999999999991E-2</v>
      </c>
      <c r="AC127" s="1">
        <f>ABS(IK_diagnostics_positions__2[[#This Row],[Column7]]-G126)</f>
        <v>0.12063999999999997</v>
      </c>
      <c r="AD127" s="1">
        <f>ABS(IK_diagnostics_positions__2[[#This Row],[Column8]]-H126)</f>
        <v>8.9390000000000303E-3</v>
      </c>
      <c r="AE127" s="1">
        <f>ABS(IK_diagnostics_positions__2[[#This Row],[Column9]]-I126)</f>
        <v>3.2340000000000035E-2</v>
      </c>
      <c r="AF127" s="1">
        <f>ABS(IK_diagnostics_positions__2[[#This Row],[Column10]]-J126)</f>
        <v>7.1724220000000005E-2</v>
      </c>
      <c r="AG127" s="1">
        <f>ABS(IK_diagnostics_positions__2[[#This Row],[Column11]]-K126)</f>
        <v>0.13464600000000004</v>
      </c>
      <c r="AH127" s="1">
        <f>ABS(IK_diagnostics_positions__2[[#This Row],[Column12]]-L126)</f>
        <v>0.15450999999999993</v>
      </c>
      <c r="AI127" s="1">
        <f>ABS(IK_diagnostics_positions__2[[#This Row],[Column13]]-M126)</f>
        <v>4.8022999999999927E-2</v>
      </c>
      <c r="AJ127" s="1">
        <f>ABS(IK_diagnostics_positions__2[[#This Row],[Column14]]-N126)</f>
        <v>0.26941700000000002</v>
      </c>
      <c r="AK127" s="1">
        <f>ABS(IK_diagnostics_positions__2[[#This Row],[Column15]]-O126)</f>
        <v>0.21387</v>
      </c>
      <c r="AL127" s="1">
        <f>ABS(IK_diagnostics_positions__2[[#This Row],[Column16]]-P126)</f>
        <v>0.151675</v>
      </c>
      <c r="AM127" s="1">
        <f>ABS(IK_diagnostics_positions__2[[#This Row],[Column17]]-Q126)</f>
        <v>0.21599599999999997</v>
      </c>
      <c r="AN127" s="1">
        <f>ABS(IK_diagnostics_positions__2[[#This Row],[Column18]]-R126)</f>
        <v>6.8789999999999907E-2</v>
      </c>
      <c r="AO127" s="1">
        <f>ABS(IK_diagnostics_positions__2[[#This Row],[Column19]]-S126)</f>
        <v>0.26169710000000002</v>
      </c>
      <c r="AP127" s="1">
        <f>ABS(IK_diagnostics_positions__2[[#This Row],[Column20]]-T126)</f>
        <v>0.58331499999999992</v>
      </c>
      <c r="AQ127" s="1">
        <f>ABS(IK_diagnostics_positions__2[[#This Row],[Column21]]-U126)</f>
        <v>0.31971999999999978</v>
      </c>
    </row>
    <row r="128" spans="1:43" x14ac:dyDescent="0.25">
      <c r="A128" s="1">
        <v>0.47630499999999998</v>
      </c>
      <c r="B128" s="1" t="s">
        <v>22</v>
      </c>
      <c r="C128" s="1">
        <v>-0.87927999999999995</v>
      </c>
      <c r="D128" s="1">
        <v>-0.47366200000000003</v>
      </c>
      <c r="E128" s="1" t="s">
        <v>22</v>
      </c>
      <c r="F128" s="1">
        <v>-1.19163</v>
      </c>
      <c r="G128" s="1">
        <v>-0.82469300000000001</v>
      </c>
      <c r="H128" s="1">
        <v>0.92066499999999996</v>
      </c>
      <c r="I128" s="1">
        <v>-1.3623799999999999</v>
      </c>
      <c r="J128" s="1">
        <v>-3.01528E-3</v>
      </c>
      <c r="K128" s="1">
        <v>0.94551300000000005</v>
      </c>
      <c r="L128" s="1">
        <v>-1.9317899999999999</v>
      </c>
      <c r="M128" s="1">
        <v>0.79847599999999996</v>
      </c>
      <c r="N128" s="1">
        <v>0.95852400000000004</v>
      </c>
      <c r="O128" s="1">
        <v>-2.5296500000000002</v>
      </c>
      <c r="P128" s="1">
        <v>-0.80001699999999998</v>
      </c>
      <c r="Q128" s="1">
        <v>1.0009399999999999</v>
      </c>
      <c r="R128" s="1">
        <v>-2.53321</v>
      </c>
      <c r="S128" s="1">
        <v>-1.6749499999999999E-3</v>
      </c>
      <c r="T128" s="1">
        <v>8.5172300000000006E-2</v>
      </c>
      <c r="U128" s="1">
        <v>-2.4415</v>
      </c>
      <c r="V128" s="1" t="s">
        <v>23</v>
      </c>
      <c r="W128" s="1">
        <f>ABS(IK_diagnostics_positions__2[[#This Row],[Column1]]-A127)</f>
        <v>0.10739899999999997</v>
      </c>
      <c r="X128" s="1">
        <f>ABS(IK_diagnostics_positions__2[[#This Row],[Column2]]-B127)</f>
        <v>1.9723000000000001E-2</v>
      </c>
      <c r="Y128" s="1">
        <f>ABS(IK_diagnostics_positions__2[[#This Row],[Column3]]-C127)</f>
        <v>4.9977000000000049E-2</v>
      </c>
      <c r="Z128" s="1">
        <f>ABS(IK_diagnostics_positions__2[[#This Row],[Column4]]-D127)</f>
        <v>9.6296999999999966E-2</v>
      </c>
      <c r="AA128" s="1">
        <f>ABS(IK_diagnostics_positions__2[[#This Row],[Column5]]-E127)</f>
        <v>3.85466E-2</v>
      </c>
      <c r="AB128" s="1">
        <f>ABS(IK_diagnostics_positions__2[[#This Row],[Column6]]-F127)</f>
        <v>8.1400000000000139E-2</v>
      </c>
      <c r="AC128" s="1">
        <f>ABS(IK_diagnostics_positions__2[[#This Row],[Column7]]-G127)</f>
        <v>4.2874999999999996E-2</v>
      </c>
      <c r="AD128" s="1">
        <f>ABS(IK_diagnostics_positions__2[[#This Row],[Column8]]-H127)</f>
        <v>5.8618000000000059E-2</v>
      </c>
      <c r="AE128" s="1">
        <f>ABS(IK_diagnostics_positions__2[[#This Row],[Column9]]-I127)</f>
        <v>7.3260000000000103E-2</v>
      </c>
      <c r="AF128" s="1">
        <f>ABS(IK_diagnostics_positions__2[[#This Row],[Column10]]-J127)</f>
        <v>4.276000000000002E-4</v>
      </c>
      <c r="AG128" s="1">
        <f>ABS(IK_diagnostics_positions__2[[#This Row],[Column11]]-K127)</f>
        <v>3.2057000000000002E-2</v>
      </c>
      <c r="AH128" s="1">
        <f>ABS(IK_diagnostics_positions__2[[#This Row],[Column12]]-L127)</f>
        <v>7.1300000000000807E-3</v>
      </c>
      <c r="AI128" s="1">
        <f>ABS(IK_diagnostics_positions__2[[#This Row],[Column13]]-M127)</f>
        <v>1.5894999999999992E-2</v>
      </c>
      <c r="AJ128" s="1">
        <f>ABS(IK_diagnostics_positions__2[[#This Row],[Column14]]-N127)</f>
        <v>7.7620000000000466E-3</v>
      </c>
      <c r="AK128" s="1">
        <f>ABS(IK_diagnostics_positions__2[[#This Row],[Column15]]-O127)</f>
        <v>1.5870000000000051E-2</v>
      </c>
      <c r="AL128" s="1">
        <f>ABS(IK_diagnostics_positions__2[[#This Row],[Column16]]-P127)</f>
        <v>1.9514000000000031E-2</v>
      </c>
      <c r="AM128" s="1">
        <f>ABS(IK_diagnostics_positions__2[[#This Row],[Column17]]-Q127)</f>
        <v>2.4305999999999939E-2</v>
      </c>
      <c r="AN128" s="1">
        <f>ABS(IK_diagnostics_positions__2[[#This Row],[Column18]]-R127)</f>
        <v>1.6369999999999774E-2</v>
      </c>
      <c r="AO128" s="1">
        <f>ABS(IK_diagnostics_positions__2[[#This Row],[Column19]]-S127)</f>
        <v>1.3538049999999999E-2</v>
      </c>
      <c r="AP128" s="1">
        <f>ABS(IK_diagnostics_positions__2[[#This Row],[Column20]]-T127)</f>
        <v>2.6018699999999992E-2</v>
      </c>
      <c r="AQ128" s="1">
        <f>ABS(IK_diagnostics_positions__2[[#This Row],[Column21]]-U127)</f>
        <v>3.4299999999998221E-3</v>
      </c>
    </row>
    <row r="129" spans="1:43" x14ac:dyDescent="0.25">
      <c r="A129" s="1">
        <v>0.50116700000000003</v>
      </c>
      <c r="B129" s="1" t="s">
        <v>22</v>
      </c>
      <c r="C129" s="1">
        <v>-0.86535099999999998</v>
      </c>
      <c r="D129" s="1">
        <v>-0.44198900000000002</v>
      </c>
      <c r="E129" s="1" t="s">
        <v>22</v>
      </c>
      <c r="F129" s="1">
        <v>-1.1977</v>
      </c>
      <c r="G129" s="1">
        <v>-0.83212200000000003</v>
      </c>
      <c r="H129" s="1">
        <v>0.90730100000000002</v>
      </c>
      <c r="I129" s="1">
        <v>-1.3545499999999999</v>
      </c>
      <c r="J129" s="1">
        <v>-1.1700500000000001E-2</v>
      </c>
      <c r="K129" s="1">
        <v>0.93921200000000005</v>
      </c>
      <c r="L129" s="1">
        <v>-1.9254199999999999</v>
      </c>
      <c r="M129" s="1">
        <v>0.79433399999999998</v>
      </c>
      <c r="N129" s="1">
        <v>0.96245099999999995</v>
      </c>
      <c r="O129" s="1">
        <v>-2.5168300000000001</v>
      </c>
      <c r="P129" s="1">
        <v>-0.80041600000000002</v>
      </c>
      <c r="Q129" s="1">
        <v>1.0074099999999999</v>
      </c>
      <c r="R129" s="1">
        <v>-2.5363799999999999</v>
      </c>
      <c r="S129" s="1">
        <v>-1.8321E-4</v>
      </c>
      <c r="T129" s="1">
        <v>8.4994600000000003E-2</v>
      </c>
      <c r="U129" s="1">
        <v>-2.4451999999999998</v>
      </c>
      <c r="V129" s="1" t="s">
        <v>23</v>
      </c>
      <c r="W129" s="1">
        <f>ABS(IK_diagnostics_positions__2[[#This Row],[Column1]]-A128)</f>
        <v>2.4862000000000051E-2</v>
      </c>
      <c r="X129" s="1">
        <f>ABS(IK_diagnostics_positions__2[[#This Row],[Column2]]-B128)</f>
        <v>0</v>
      </c>
      <c r="Y129" s="1">
        <f>ABS(IK_diagnostics_positions__2[[#This Row],[Column3]]-C128)</f>
        <v>1.3928999999999969E-2</v>
      </c>
      <c r="Z129" s="1">
        <f>ABS(IK_diagnostics_positions__2[[#This Row],[Column4]]-D128)</f>
        <v>3.1673000000000007E-2</v>
      </c>
      <c r="AA129" s="1">
        <f>ABS(IK_diagnostics_positions__2[[#This Row],[Column5]]-E128)</f>
        <v>0</v>
      </c>
      <c r="AB129" s="1">
        <f>ABS(IK_diagnostics_positions__2[[#This Row],[Column6]]-F128)</f>
        <v>6.0700000000000198E-3</v>
      </c>
      <c r="AC129" s="1">
        <f>ABS(IK_diagnostics_positions__2[[#This Row],[Column7]]-G128)</f>
        <v>7.4290000000000189E-3</v>
      </c>
      <c r="AD129" s="1">
        <f>ABS(IK_diagnostics_positions__2[[#This Row],[Column8]]-H128)</f>
        <v>1.3363999999999931E-2</v>
      </c>
      <c r="AE129" s="1">
        <f>ABS(IK_diagnostics_positions__2[[#This Row],[Column9]]-I128)</f>
        <v>7.8300000000000036E-3</v>
      </c>
      <c r="AF129" s="1">
        <f>ABS(IK_diagnostics_positions__2[[#This Row],[Column10]]-J128)</f>
        <v>8.6852200000000004E-3</v>
      </c>
      <c r="AG129" s="1">
        <f>ABS(IK_diagnostics_positions__2[[#This Row],[Column11]]-K128)</f>
        <v>6.301000000000001E-3</v>
      </c>
      <c r="AH129" s="1">
        <f>ABS(IK_diagnostics_positions__2[[#This Row],[Column12]]-L128)</f>
        <v>6.3699999999999868E-3</v>
      </c>
      <c r="AI129" s="1">
        <f>ABS(IK_diagnostics_positions__2[[#This Row],[Column13]]-M128)</f>
        <v>4.141999999999979E-3</v>
      </c>
      <c r="AJ129" s="1">
        <f>ABS(IK_diagnostics_positions__2[[#This Row],[Column14]]-N128)</f>
        <v>3.9269999999999028E-3</v>
      </c>
      <c r="AK129" s="1">
        <f>ABS(IK_diagnostics_positions__2[[#This Row],[Column15]]-O128)</f>
        <v>1.2820000000000054E-2</v>
      </c>
      <c r="AL129" s="1">
        <f>ABS(IK_diagnostics_positions__2[[#This Row],[Column16]]-P128)</f>
        <v>3.9900000000003821E-4</v>
      </c>
      <c r="AM129" s="1">
        <f>ABS(IK_diagnostics_positions__2[[#This Row],[Column17]]-Q128)</f>
        <v>6.4699999999999758E-3</v>
      </c>
      <c r="AN129" s="1">
        <f>ABS(IK_diagnostics_positions__2[[#This Row],[Column18]]-R128)</f>
        <v>3.1699999999998951E-3</v>
      </c>
      <c r="AO129" s="1">
        <f>ABS(IK_diagnostics_positions__2[[#This Row],[Column19]]-S128)</f>
        <v>1.4917399999999999E-3</v>
      </c>
      <c r="AP129" s="1">
        <f>ABS(IK_diagnostics_positions__2[[#This Row],[Column20]]-T128)</f>
        <v>1.7770000000000286E-4</v>
      </c>
      <c r="AQ129" s="1">
        <f>ABS(IK_diagnostics_positions__2[[#This Row],[Column21]]-U128)</f>
        <v>3.6999999999998145E-3</v>
      </c>
    </row>
    <row r="130" spans="1:43" x14ac:dyDescent="0.25">
      <c r="A130" s="1">
        <v>0.53833799999999998</v>
      </c>
      <c r="B130" s="1" t="s">
        <v>22</v>
      </c>
      <c r="C130" s="1">
        <v>-0.84272899999999995</v>
      </c>
      <c r="D130" s="1">
        <v>-0.38853700000000002</v>
      </c>
      <c r="E130" s="1" t="s">
        <v>22</v>
      </c>
      <c r="F130" s="1">
        <v>-1.2181</v>
      </c>
      <c r="G130" s="1">
        <v>-0.82389599999999996</v>
      </c>
      <c r="H130" s="1">
        <v>0.89089499999999999</v>
      </c>
      <c r="I130" s="1">
        <v>-1.3475900000000001</v>
      </c>
      <c r="J130" s="1">
        <v>-8.0558100000000001E-3</v>
      </c>
      <c r="K130" s="1">
        <v>0.93001699999999998</v>
      </c>
      <c r="L130" s="1">
        <v>-1.92455</v>
      </c>
      <c r="M130" s="1">
        <v>0.79586000000000001</v>
      </c>
      <c r="N130" s="1">
        <v>0.96194400000000002</v>
      </c>
      <c r="O130" s="1">
        <v>-2.5184299999999999</v>
      </c>
      <c r="P130" s="1">
        <v>-0.80245</v>
      </c>
      <c r="Q130" s="1">
        <v>1.0002500000000001</v>
      </c>
      <c r="R130" s="1">
        <v>-2.5278700000000001</v>
      </c>
      <c r="S130" s="1">
        <v>3.0028699999999999E-3</v>
      </c>
      <c r="T130" s="1">
        <v>7.6967999999999995E-2</v>
      </c>
      <c r="U130" s="1">
        <v>-2.4462600000000001</v>
      </c>
      <c r="V130" s="1" t="s">
        <v>23</v>
      </c>
      <c r="W130" s="1">
        <f>ABS(IK_diagnostics_positions__2[[#This Row],[Column1]]-A129)</f>
        <v>3.7170999999999954E-2</v>
      </c>
      <c r="X130" s="1">
        <f>ABS(IK_diagnostics_positions__2[[#This Row],[Column2]]-B129)</f>
        <v>0</v>
      </c>
      <c r="Y130" s="1">
        <f>ABS(IK_diagnostics_positions__2[[#This Row],[Column3]]-C129)</f>
        <v>2.2622000000000031E-2</v>
      </c>
      <c r="Z130" s="1">
        <f>ABS(IK_diagnostics_positions__2[[#This Row],[Column4]]-D129)</f>
        <v>5.3452E-2</v>
      </c>
      <c r="AA130" s="1">
        <f>ABS(IK_diagnostics_positions__2[[#This Row],[Column5]]-E129)</f>
        <v>0</v>
      </c>
      <c r="AB130" s="1">
        <f>ABS(IK_diagnostics_positions__2[[#This Row],[Column6]]-F129)</f>
        <v>2.0399999999999974E-2</v>
      </c>
      <c r="AC130" s="1">
        <f>ABS(IK_diagnostics_positions__2[[#This Row],[Column7]]-G129)</f>
        <v>8.2260000000000666E-3</v>
      </c>
      <c r="AD130" s="1">
        <f>ABS(IK_diagnostics_positions__2[[#This Row],[Column8]]-H129)</f>
        <v>1.6406000000000032E-2</v>
      </c>
      <c r="AE130" s="1">
        <f>ABS(IK_diagnostics_positions__2[[#This Row],[Column9]]-I129)</f>
        <v>6.9599999999998552E-3</v>
      </c>
      <c r="AF130" s="1">
        <f>ABS(IK_diagnostics_positions__2[[#This Row],[Column10]]-J129)</f>
        <v>3.6446900000000008E-3</v>
      </c>
      <c r="AG130" s="1">
        <f>ABS(IK_diagnostics_positions__2[[#This Row],[Column11]]-K129)</f>
        <v>9.1950000000000642E-3</v>
      </c>
      <c r="AH130" s="1">
        <f>ABS(IK_diagnostics_positions__2[[#This Row],[Column12]]-L129)</f>
        <v>8.6999999999992639E-4</v>
      </c>
      <c r="AI130" s="1">
        <f>ABS(IK_diagnostics_positions__2[[#This Row],[Column13]]-M129)</f>
        <v>1.5260000000000273E-3</v>
      </c>
      <c r="AJ130" s="1">
        <f>ABS(IK_diagnostics_positions__2[[#This Row],[Column14]]-N129)</f>
        <v>5.0699999999992418E-4</v>
      </c>
      <c r="AK130" s="1">
        <f>ABS(IK_diagnostics_positions__2[[#This Row],[Column15]]-O129)</f>
        <v>1.5999999999998238E-3</v>
      </c>
      <c r="AL130" s="1">
        <f>ABS(IK_diagnostics_positions__2[[#This Row],[Column16]]-P129)</f>
        <v>2.0339999999999803E-3</v>
      </c>
      <c r="AM130" s="1">
        <f>ABS(IK_diagnostics_positions__2[[#This Row],[Column17]]-Q129)</f>
        <v>7.1599999999998332E-3</v>
      </c>
      <c r="AN130" s="1">
        <f>ABS(IK_diagnostics_positions__2[[#This Row],[Column18]]-R129)</f>
        <v>8.5099999999997955E-3</v>
      </c>
      <c r="AO130" s="1">
        <f>ABS(IK_diagnostics_positions__2[[#This Row],[Column19]]-S129)</f>
        <v>3.18608E-3</v>
      </c>
      <c r="AP130" s="1">
        <f>ABS(IK_diagnostics_positions__2[[#This Row],[Column20]]-T129)</f>
        <v>8.0266000000000087E-3</v>
      </c>
      <c r="AQ130" s="1">
        <f>ABS(IK_diagnostics_positions__2[[#This Row],[Column21]]-U129)</f>
        <v>1.0600000000002829E-3</v>
      </c>
    </row>
    <row r="131" spans="1:43" x14ac:dyDescent="0.25">
      <c r="A131" s="1">
        <v>0.56271599999999999</v>
      </c>
      <c r="B131" s="1" t="s">
        <v>22</v>
      </c>
      <c r="C131" s="1">
        <v>-0.82665100000000002</v>
      </c>
      <c r="D131" s="1">
        <v>-0.35337800000000003</v>
      </c>
      <c r="E131" s="1" t="s">
        <v>22</v>
      </c>
      <c r="F131" s="1">
        <v>-1.2276199999999999</v>
      </c>
      <c r="G131" s="1">
        <v>-0.82944799999999996</v>
      </c>
      <c r="H131" s="1">
        <v>0.87188900000000003</v>
      </c>
      <c r="I131" s="1">
        <v>-1.34236</v>
      </c>
      <c r="J131" s="1">
        <v>-1.4139199999999999E-2</v>
      </c>
      <c r="K131" s="1">
        <v>0.91814899999999999</v>
      </c>
      <c r="L131" s="1">
        <v>-1.91954</v>
      </c>
      <c r="M131" s="1">
        <v>0.79012199999999999</v>
      </c>
      <c r="N131" s="1">
        <v>0.95765199999999995</v>
      </c>
      <c r="O131" s="1">
        <v>-2.5125000000000002</v>
      </c>
      <c r="P131" s="1">
        <v>-0.79902899999999999</v>
      </c>
      <c r="Q131" s="1">
        <v>1.00257</v>
      </c>
      <c r="R131" s="1">
        <v>-2.5333999999999999</v>
      </c>
      <c r="S131" s="1">
        <v>3.4967700000000002E-3</v>
      </c>
      <c r="T131" s="1">
        <v>7.0081599999999994E-2</v>
      </c>
      <c r="U131" s="1">
        <v>-2.4491299999999998</v>
      </c>
      <c r="V131" s="1" t="s">
        <v>23</v>
      </c>
      <c r="W131" s="1">
        <f>ABS(IK_diagnostics_positions__2[[#This Row],[Column1]]-A130)</f>
        <v>2.4378000000000011E-2</v>
      </c>
      <c r="X131" s="1">
        <f>ABS(IK_diagnostics_positions__2[[#This Row],[Column2]]-B130)</f>
        <v>0</v>
      </c>
      <c r="Y131" s="1">
        <f>ABS(IK_diagnostics_positions__2[[#This Row],[Column3]]-C130)</f>
        <v>1.6077999999999926E-2</v>
      </c>
      <c r="Z131" s="1">
        <f>ABS(IK_diagnostics_positions__2[[#This Row],[Column4]]-D130)</f>
        <v>3.5158999999999996E-2</v>
      </c>
      <c r="AA131" s="1">
        <f>ABS(IK_diagnostics_positions__2[[#This Row],[Column5]]-E130)</f>
        <v>0</v>
      </c>
      <c r="AB131" s="1">
        <f>ABS(IK_diagnostics_positions__2[[#This Row],[Column6]]-F130)</f>
        <v>9.5199999999999729E-3</v>
      </c>
      <c r="AC131" s="1">
        <f>ABS(IK_diagnostics_positions__2[[#This Row],[Column7]]-G130)</f>
        <v>5.5520000000000014E-3</v>
      </c>
      <c r="AD131" s="1">
        <f>ABS(IK_diagnostics_positions__2[[#This Row],[Column8]]-H130)</f>
        <v>1.9005999999999967E-2</v>
      </c>
      <c r="AE131" s="1">
        <f>ABS(IK_diagnostics_positions__2[[#This Row],[Column9]]-I130)</f>
        <v>5.2300000000000679E-3</v>
      </c>
      <c r="AF131" s="1">
        <f>ABS(IK_diagnostics_positions__2[[#This Row],[Column10]]-J130)</f>
        <v>6.0833899999999993E-3</v>
      </c>
      <c r="AG131" s="1">
        <f>ABS(IK_diagnostics_positions__2[[#This Row],[Column11]]-K130)</f>
        <v>1.186799999999999E-2</v>
      </c>
      <c r="AH131" s="1">
        <f>ABS(IK_diagnostics_positions__2[[#This Row],[Column12]]-L130)</f>
        <v>5.0099999999999589E-3</v>
      </c>
      <c r="AI131" s="1">
        <f>ABS(IK_diagnostics_positions__2[[#This Row],[Column13]]-M130)</f>
        <v>5.7380000000000209E-3</v>
      </c>
      <c r="AJ131" s="1">
        <f>ABS(IK_diagnostics_positions__2[[#This Row],[Column14]]-N130)</f>
        <v>4.2920000000000735E-3</v>
      </c>
      <c r="AK131" s="1">
        <f>ABS(IK_diagnostics_positions__2[[#This Row],[Column15]]-O130)</f>
        <v>5.9299999999997688E-3</v>
      </c>
      <c r="AL131" s="1">
        <f>ABS(IK_diagnostics_positions__2[[#This Row],[Column16]]-P130)</f>
        <v>3.4210000000000074E-3</v>
      </c>
      <c r="AM131" s="1">
        <f>ABS(IK_diagnostics_positions__2[[#This Row],[Column17]]-Q130)</f>
        <v>2.3199999999998777E-3</v>
      </c>
      <c r="AN131" s="1">
        <f>ABS(IK_diagnostics_positions__2[[#This Row],[Column18]]-R130)</f>
        <v>5.5299999999998128E-3</v>
      </c>
      <c r="AO131" s="1">
        <f>ABS(IK_diagnostics_positions__2[[#This Row],[Column19]]-S130)</f>
        <v>4.9390000000000024E-4</v>
      </c>
      <c r="AP131" s="1">
        <f>ABS(IK_diagnostics_positions__2[[#This Row],[Column20]]-T130)</f>
        <v>6.8864000000000009E-3</v>
      </c>
      <c r="AQ131" s="1">
        <f>ABS(IK_diagnostics_positions__2[[#This Row],[Column21]]-U130)</f>
        <v>2.8699999999997061E-3</v>
      </c>
    </row>
    <row r="132" spans="1:43" x14ac:dyDescent="0.25">
      <c r="A132" s="1">
        <v>0.62592999999999999</v>
      </c>
      <c r="B132" s="1" t="s">
        <v>22</v>
      </c>
      <c r="C132" s="1">
        <v>-0.77987899999999999</v>
      </c>
      <c r="D132" s="1">
        <v>-0.25886900000000002</v>
      </c>
      <c r="E132" s="1" t="s">
        <v>22</v>
      </c>
      <c r="F132" s="1">
        <v>-1.2458499999999999</v>
      </c>
      <c r="G132" s="1">
        <v>-0.81576300000000002</v>
      </c>
      <c r="H132" s="1">
        <v>0.82715000000000005</v>
      </c>
      <c r="I132" s="1">
        <v>-1.3212999999999999</v>
      </c>
      <c r="J132" s="1">
        <v>-1.12219E-2</v>
      </c>
      <c r="K132" s="1">
        <v>0.90046499999999996</v>
      </c>
      <c r="L132" s="1">
        <v>-1.91065</v>
      </c>
      <c r="M132" s="1">
        <v>0.78222999999999998</v>
      </c>
      <c r="N132" s="1">
        <v>0.96715700000000004</v>
      </c>
      <c r="O132" s="1">
        <v>-2.5156200000000002</v>
      </c>
      <c r="P132" s="1">
        <v>-0.79267799999999999</v>
      </c>
      <c r="Q132" s="1">
        <v>0.99688600000000005</v>
      </c>
      <c r="R132" s="1">
        <v>-2.52712</v>
      </c>
      <c r="S132" s="1">
        <v>4.8631999999999998E-3</v>
      </c>
      <c r="T132" s="1">
        <v>6.7186399999999993E-2</v>
      </c>
      <c r="U132" s="1">
        <v>-2.4632700000000001</v>
      </c>
      <c r="V132" s="1" t="s">
        <v>23</v>
      </c>
      <c r="W132" s="1">
        <f>ABS(IK_diagnostics_positions__2[[#This Row],[Column1]]-A131)</f>
        <v>6.3213999999999992E-2</v>
      </c>
      <c r="X132" s="1">
        <f>ABS(IK_diagnostics_positions__2[[#This Row],[Column2]]-B131)</f>
        <v>0</v>
      </c>
      <c r="Y132" s="1">
        <f>ABS(IK_diagnostics_positions__2[[#This Row],[Column3]]-C131)</f>
        <v>4.6772000000000036E-2</v>
      </c>
      <c r="Z132" s="1">
        <f>ABS(IK_diagnostics_positions__2[[#This Row],[Column4]]-D131)</f>
        <v>9.450900000000001E-2</v>
      </c>
      <c r="AA132" s="1">
        <f>ABS(IK_diagnostics_positions__2[[#This Row],[Column5]]-E131)</f>
        <v>0</v>
      </c>
      <c r="AB132" s="1">
        <f>ABS(IK_diagnostics_positions__2[[#This Row],[Column6]]-F131)</f>
        <v>1.8229999999999968E-2</v>
      </c>
      <c r="AC132" s="1">
        <f>ABS(IK_diagnostics_positions__2[[#This Row],[Column7]]-G131)</f>
        <v>1.3684999999999947E-2</v>
      </c>
      <c r="AD132" s="1">
        <f>ABS(IK_diagnostics_positions__2[[#This Row],[Column8]]-H131)</f>
        <v>4.4738999999999973E-2</v>
      </c>
      <c r="AE132" s="1">
        <f>ABS(IK_diagnostics_positions__2[[#This Row],[Column9]]-I131)</f>
        <v>2.1060000000000079E-2</v>
      </c>
      <c r="AF132" s="1">
        <f>ABS(IK_diagnostics_positions__2[[#This Row],[Column10]]-J131)</f>
        <v>2.9172999999999994E-3</v>
      </c>
      <c r="AG132" s="1">
        <f>ABS(IK_diagnostics_positions__2[[#This Row],[Column11]]-K131)</f>
        <v>1.7684000000000033E-2</v>
      </c>
      <c r="AH132" s="1">
        <f>ABS(IK_diagnostics_positions__2[[#This Row],[Column12]]-L131)</f>
        <v>8.8900000000000645E-3</v>
      </c>
      <c r="AI132" s="1">
        <f>ABS(IK_diagnostics_positions__2[[#This Row],[Column13]]-M131)</f>
        <v>7.8920000000000101E-3</v>
      </c>
      <c r="AJ132" s="1">
        <f>ABS(IK_diagnostics_positions__2[[#This Row],[Column14]]-N131)</f>
        <v>9.5050000000000967E-3</v>
      </c>
      <c r="AK132" s="1">
        <f>ABS(IK_diagnostics_positions__2[[#This Row],[Column15]]-O131)</f>
        <v>3.1200000000000117E-3</v>
      </c>
      <c r="AL132" s="1">
        <f>ABS(IK_diagnostics_positions__2[[#This Row],[Column16]]-P131)</f>
        <v>6.3509999999999955E-3</v>
      </c>
      <c r="AM132" s="1">
        <f>ABS(IK_diagnostics_positions__2[[#This Row],[Column17]]-Q131)</f>
        <v>5.6839999999999113E-3</v>
      </c>
      <c r="AN132" s="1">
        <f>ABS(IK_diagnostics_positions__2[[#This Row],[Column18]]-R131)</f>
        <v>6.2799999999998413E-3</v>
      </c>
      <c r="AO132" s="1">
        <f>ABS(IK_diagnostics_positions__2[[#This Row],[Column19]]-S131)</f>
        <v>1.3664299999999996E-3</v>
      </c>
      <c r="AP132" s="1">
        <f>ABS(IK_diagnostics_positions__2[[#This Row],[Column20]]-T131)</f>
        <v>2.8952000000000006E-3</v>
      </c>
      <c r="AQ132" s="1">
        <f>ABS(IK_diagnostics_positions__2[[#This Row],[Column21]]-U131)</f>
        <v>1.4140000000000263E-2</v>
      </c>
    </row>
    <row r="133" spans="1:43" x14ac:dyDescent="0.25">
      <c r="A133" s="1">
        <v>0.68509399999999998</v>
      </c>
      <c r="B133" s="1" t="s">
        <v>22</v>
      </c>
      <c r="C133" s="1">
        <v>-0.72845499999999996</v>
      </c>
      <c r="D133" s="1">
        <v>-0.137376</v>
      </c>
      <c r="E133" s="2">
        <v>4.3847799999999997E-5</v>
      </c>
      <c r="F133" s="1">
        <v>-1.2972600000000001</v>
      </c>
      <c r="G133" s="1">
        <v>-0.81436500000000001</v>
      </c>
      <c r="H133" s="1">
        <v>0.73602900000000004</v>
      </c>
      <c r="I133" s="1">
        <v>-1.3006500000000001</v>
      </c>
      <c r="J133" s="1">
        <v>-1.9031800000000001E-2</v>
      </c>
      <c r="K133" s="1">
        <v>0.85765999999999998</v>
      </c>
      <c r="L133" s="1">
        <v>-1.89449</v>
      </c>
      <c r="M133" s="1">
        <v>0.76448899999999997</v>
      </c>
      <c r="N133" s="1">
        <v>0.97211899999999996</v>
      </c>
      <c r="O133" s="1">
        <v>-2.50522</v>
      </c>
      <c r="P133" s="1">
        <v>-0.78424799999999995</v>
      </c>
      <c r="Q133" s="1">
        <v>1.0000199999999999</v>
      </c>
      <c r="R133" s="1">
        <v>-2.5223200000000001</v>
      </c>
      <c r="S133" s="1">
        <v>1.1208600000000001E-2</v>
      </c>
      <c r="T133" s="1">
        <v>4.1000599999999998E-2</v>
      </c>
      <c r="U133" s="1">
        <v>-2.4708199999999998</v>
      </c>
      <c r="V133" s="1" t="s">
        <v>23</v>
      </c>
      <c r="W133" s="1">
        <f>ABS(IK_diagnostics_positions__2[[#This Row],[Column1]]-A132)</f>
        <v>5.9163999999999994E-2</v>
      </c>
      <c r="X133" s="1">
        <f>ABS(IK_diagnostics_positions__2[[#This Row],[Column2]]-B132)</f>
        <v>0</v>
      </c>
      <c r="Y133" s="1">
        <f>ABS(IK_diagnostics_positions__2[[#This Row],[Column3]]-C132)</f>
        <v>5.1424000000000025E-2</v>
      </c>
      <c r="Z133" s="1">
        <f>ABS(IK_diagnostics_positions__2[[#This Row],[Column4]]-D132)</f>
        <v>0.12149300000000002</v>
      </c>
      <c r="AA133" s="1">
        <f>ABS(IK_diagnostics_positions__2[[#This Row],[Column5]]-E132)</f>
        <v>4.3847799999999997E-5</v>
      </c>
      <c r="AB133" s="1">
        <f>ABS(IK_diagnostics_positions__2[[#This Row],[Column6]]-F132)</f>
        <v>5.1410000000000178E-2</v>
      </c>
      <c r="AC133" s="1">
        <f>ABS(IK_diagnostics_positions__2[[#This Row],[Column7]]-G132)</f>
        <v>1.3980000000000103E-3</v>
      </c>
      <c r="AD133" s="1">
        <f>ABS(IK_diagnostics_positions__2[[#This Row],[Column8]]-H132)</f>
        <v>9.1121000000000008E-2</v>
      </c>
      <c r="AE133" s="1">
        <f>ABS(IK_diagnostics_positions__2[[#This Row],[Column9]]-I132)</f>
        <v>2.0649999999999835E-2</v>
      </c>
      <c r="AF133" s="1">
        <f>ABS(IK_diagnostics_positions__2[[#This Row],[Column10]]-J132)</f>
        <v>7.8099000000000016E-3</v>
      </c>
      <c r="AG133" s="1">
        <f>ABS(IK_diagnostics_positions__2[[#This Row],[Column11]]-K132)</f>
        <v>4.2804999999999982E-2</v>
      </c>
      <c r="AH133" s="1">
        <f>ABS(IK_diagnostics_positions__2[[#This Row],[Column12]]-L132)</f>
        <v>1.6159999999999952E-2</v>
      </c>
      <c r="AI133" s="1">
        <f>ABS(IK_diagnostics_positions__2[[#This Row],[Column13]]-M132)</f>
        <v>1.7741000000000007E-2</v>
      </c>
      <c r="AJ133" s="1">
        <f>ABS(IK_diagnostics_positions__2[[#This Row],[Column14]]-N132)</f>
        <v>4.9619999999999109E-3</v>
      </c>
      <c r="AK133" s="1">
        <f>ABS(IK_diagnostics_positions__2[[#This Row],[Column15]]-O132)</f>
        <v>1.0400000000000187E-2</v>
      </c>
      <c r="AL133" s="1">
        <f>ABS(IK_diagnostics_positions__2[[#This Row],[Column16]]-P132)</f>
        <v>8.4300000000000486E-3</v>
      </c>
      <c r="AM133" s="1">
        <f>ABS(IK_diagnostics_positions__2[[#This Row],[Column17]]-Q132)</f>
        <v>3.1339999999998591E-3</v>
      </c>
      <c r="AN133" s="1">
        <f>ABS(IK_diagnostics_positions__2[[#This Row],[Column18]]-R132)</f>
        <v>4.7999999999999154E-3</v>
      </c>
      <c r="AO133" s="1">
        <f>ABS(IK_diagnostics_positions__2[[#This Row],[Column19]]-S132)</f>
        <v>6.345400000000001E-3</v>
      </c>
      <c r="AP133" s="1">
        <f>ABS(IK_diagnostics_positions__2[[#This Row],[Column20]]-T132)</f>
        <v>2.6185799999999995E-2</v>
      </c>
      <c r="AQ133" s="1">
        <f>ABS(IK_diagnostics_positions__2[[#This Row],[Column21]]-U132)</f>
        <v>7.5499999999997236E-3</v>
      </c>
    </row>
    <row r="134" spans="1:43" x14ac:dyDescent="0.25">
      <c r="A134" s="1">
        <v>0.72799700000000001</v>
      </c>
      <c r="B134" s="1" t="s">
        <v>22</v>
      </c>
      <c r="C134" s="1">
        <v>-0.685581</v>
      </c>
      <c r="D134" s="1">
        <v>-7.7668699999999993E-2</v>
      </c>
      <c r="E134" s="2">
        <v>2.8308300000000001E-6</v>
      </c>
      <c r="F134" s="1">
        <v>-1.2779499999999999</v>
      </c>
      <c r="G134" s="1">
        <v>-0.78765700000000005</v>
      </c>
      <c r="H134" s="1">
        <v>0.70420000000000005</v>
      </c>
      <c r="I134" s="1">
        <v>-1.2827500000000001</v>
      </c>
      <c r="J134" s="1">
        <v>-9.9279899999999994E-3</v>
      </c>
      <c r="K134" s="1">
        <v>0.84643800000000002</v>
      </c>
      <c r="L134" s="1">
        <v>-1.8950499999999999</v>
      </c>
      <c r="M134" s="1">
        <v>0.765185</v>
      </c>
      <c r="N134" s="1">
        <v>0.98695100000000002</v>
      </c>
      <c r="O134" s="1">
        <v>-2.51105</v>
      </c>
      <c r="P134" s="1">
        <v>-0.77494200000000002</v>
      </c>
      <c r="Q134" s="1">
        <v>0.99887899999999996</v>
      </c>
      <c r="R134" s="1">
        <v>-2.5207600000000001</v>
      </c>
      <c r="S134" s="1">
        <v>-2.29152E-3</v>
      </c>
      <c r="T134" s="1">
        <v>3.4966799999999999E-2</v>
      </c>
      <c r="U134" s="1">
        <v>-2.47939</v>
      </c>
      <c r="V134" s="1" t="s">
        <v>23</v>
      </c>
      <c r="W134" s="1">
        <f>ABS(IK_diagnostics_positions__2[[#This Row],[Column1]]-A133)</f>
        <v>4.2903000000000024E-2</v>
      </c>
      <c r="X134" s="1">
        <f>ABS(IK_diagnostics_positions__2[[#This Row],[Column2]]-B133)</f>
        <v>0</v>
      </c>
      <c r="Y134" s="1">
        <f>ABS(IK_diagnostics_positions__2[[#This Row],[Column3]]-C133)</f>
        <v>4.2873999999999968E-2</v>
      </c>
      <c r="Z134" s="1">
        <f>ABS(IK_diagnostics_positions__2[[#This Row],[Column4]]-D133)</f>
        <v>5.9707300000000005E-2</v>
      </c>
      <c r="AA134" s="1">
        <f>ABS(IK_diagnostics_positions__2[[#This Row],[Column5]]-E133)</f>
        <v>4.1016969999999995E-5</v>
      </c>
      <c r="AB134" s="1">
        <f>ABS(IK_diagnostics_positions__2[[#This Row],[Column6]]-F133)</f>
        <v>1.931000000000016E-2</v>
      </c>
      <c r="AC134" s="1">
        <f>ABS(IK_diagnostics_positions__2[[#This Row],[Column7]]-G133)</f>
        <v>2.6707999999999954E-2</v>
      </c>
      <c r="AD134" s="1">
        <f>ABS(IK_diagnostics_positions__2[[#This Row],[Column8]]-H133)</f>
        <v>3.1828999999999996E-2</v>
      </c>
      <c r="AE134" s="1">
        <f>ABS(IK_diagnostics_positions__2[[#This Row],[Column9]]-I133)</f>
        <v>1.7900000000000027E-2</v>
      </c>
      <c r="AF134" s="1">
        <f>ABS(IK_diagnostics_positions__2[[#This Row],[Column10]]-J133)</f>
        <v>9.1038100000000021E-3</v>
      </c>
      <c r="AG134" s="1">
        <f>ABS(IK_diagnostics_positions__2[[#This Row],[Column11]]-K133)</f>
        <v>1.1221999999999954E-2</v>
      </c>
      <c r="AH134" s="1">
        <f>ABS(IK_diagnostics_positions__2[[#This Row],[Column12]]-L133)</f>
        <v>5.5999999999989392E-4</v>
      </c>
      <c r="AI134" s="1">
        <f>ABS(IK_diagnostics_positions__2[[#This Row],[Column13]]-M133)</f>
        <v>6.9600000000002993E-4</v>
      </c>
      <c r="AJ134" s="1">
        <f>ABS(IK_diagnostics_positions__2[[#This Row],[Column14]]-N133)</f>
        <v>1.4832000000000067E-2</v>
      </c>
      <c r="AK134" s="1">
        <f>ABS(IK_diagnostics_positions__2[[#This Row],[Column15]]-O133)</f>
        <v>5.8300000000000018E-3</v>
      </c>
      <c r="AL134" s="1">
        <f>ABS(IK_diagnostics_positions__2[[#This Row],[Column16]]-P133)</f>
        <v>9.3059999999999254E-3</v>
      </c>
      <c r="AM134" s="1">
        <f>ABS(IK_diagnostics_positions__2[[#This Row],[Column17]]-Q133)</f>
        <v>1.1409999999999476E-3</v>
      </c>
      <c r="AN134" s="1">
        <f>ABS(IK_diagnostics_positions__2[[#This Row],[Column18]]-R133)</f>
        <v>1.5600000000000058E-3</v>
      </c>
      <c r="AO134" s="1">
        <f>ABS(IK_diagnostics_positions__2[[#This Row],[Column19]]-S133)</f>
        <v>1.3500120000000001E-2</v>
      </c>
      <c r="AP134" s="1">
        <f>ABS(IK_diagnostics_positions__2[[#This Row],[Column20]]-T133)</f>
        <v>6.0337999999999989E-3</v>
      </c>
      <c r="AQ134" s="1">
        <f>ABS(IK_diagnostics_positions__2[[#This Row],[Column21]]-U133)</f>
        <v>8.5700000000001886E-3</v>
      </c>
    </row>
    <row r="135" spans="1:43" x14ac:dyDescent="0.25">
      <c r="A135" s="1">
        <v>0.74752399999999997</v>
      </c>
      <c r="B135" s="1" t="s">
        <v>22</v>
      </c>
      <c r="C135" s="1">
        <v>-0.66423500000000002</v>
      </c>
      <c r="D135" s="1">
        <v>-3.9461999999999997E-2</v>
      </c>
      <c r="E135" s="2">
        <v>6.6491800000000005E-7</v>
      </c>
      <c r="F135" s="1">
        <v>-1.28121</v>
      </c>
      <c r="G135" s="1">
        <v>-0.77880499999999997</v>
      </c>
      <c r="H135" s="1">
        <v>0.67332700000000001</v>
      </c>
      <c r="I135" s="1">
        <v>-1.2791300000000001</v>
      </c>
      <c r="J135" s="1">
        <v>-4.6539900000000002E-3</v>
      </c>
      <c r="K135" s="1">
        <v>0.83005499999999999</v>
      </c>
      <c r="L135" s="1">
        <v>-1.89242</v>
      </c>
      <c r="M135" s="1">
        <v>0.76788500000000004</v>
      </c>
      <c r="N135" s="1">
        <v>0.985734</v>
      </c>
      <c r="O135" s="1">
        <v>-2.5080100000000001</v>
      </c>
      <c r="P135" s="1">
        <v>-0.77072099999999999</v>
      </c>
      <c r="Q135" s="1">
        <v>0.99732200000000004</v>
      </c>
      <c r="R135" s="1">
        <v>-2.5130400000000002</v>
      </c>
      <c r="S135" s="1">
        <v>2.75837E-3</v>
      </c>
      <c r="T135" s="1">
        <v>2.3656E-2</v>
      </c>
      <c r="U135" s="1">
        <v>-2.4837500000000001</v>
      </c>
      <c r="V135" s="1" t="s">
        <v>23</v>
      </c>
      <c r="W135" s="1">
        <f>ABS(IK_diagnostics_positions__2[[#This Row],[Column1]]-A134)</f>
        <v>1.9526999999999961E-2</v>
      </c>
      <c r="X135" s="1">
        <f>ABS(IK_diagnostics_positions__2[[#This Row],[Column2]]-B134)</f>
        <v>0</v>
      </c>
      <c r="Y135" s="1">
        <f>ABS(IK_diagnostics_positions__2[[#This Row],[Column3]]-C134)</f>
        <v>2.1345999999999976E-2</v>
      </c>
      <c r="Z135" s="1">
        <f>ABS(IK_diagnostics_positions__2[[#This Row],[Column4]]-D134)</f>
        <v>3.8206699999999996E-2</v>
      </c>
      <c r="AA135" s="1">
        <f>ABS(IK_diagnostics_positions__2[[#This Row],[Column5]]-E134)</f>
        <v>2.1659120000000002E-6</v>
      </c>
      <c r="AB135" s="1">
        <f>ABS(IK_diagnostics_positions__2[[#This Row],[Column6]]-F134)</f>
        <v>3.2600000000000406E-3</v>
      </c>
      <c r="AC135" s="1">
        <f>ABS(IK_diagnostics_positions__2[[#This Row],[Column7]]-G134)</f>
        <v>8.852000000000082E-3</v>
      </c>
      <c r="AD135" s="1">
        <f>ABS(IK_diagnostics_positions__2[[#This Row],[Column8]]-H134)</f>
        <v>3.0873000000000039E-2</v>
      </c>
      <c r="AE135" s="1">
        <f>ABS(IK_diagnostics_positions__2[[#This Row],[Column9]]-I134)</f>
        <v>3.6199999999999566E-3</v>
      </c>
      <c r="AF135" s="1">
        <f>ABS(IK_diagnostics_positions__2[[#This Row],[Column10]]-J134)</f>
        <v>5.2739999999999992E-3</v>
      </c>
      <c r="AG135" s="1">
        <f>ABS(IK_diagnostics_positions__2[[#This Row],[Column11]]-K134)</f>
        <v>1.6383000000000036E-2</v>
      </c>
      <c r="AH135" s="1">
        <f>ABS(IK_diagnostics_positions__2[[#This Row],[Column12]]-L134)</f>
        <v>2.6299999999999102E-3</v>
      </c>
      <c r="AI135" s="1">
        <f>ABS(IK_diagnostics_positions__2[[#This Row],[Column13]]-M134)</f>
        <v>2.7000000000000357E-3</v>
      </c>
      <c r="AJ135" s="1">
        <f>ABS(IK_diagnostics_positions__2[[#This Row],[Column14]]-N134)</f>
        <v>1.2170000000000236E-3</v>
      </c>
      <c r="AK135" s="1">
        <f>ABS(IK_diagnostics_positions__2[[#This Row],[Column15]]-O134)</f>
        <v>3.0399999999999316E-3</v>
      </c>
      <c r="AL135" s="1">
        <f>ABS(IK_diagnostics_positions__2[[#This Row],[Column16]]-P134)</f>
        <v>4.2210000000000303E-3</v>
      </c>
      <c r="AM135" s="1">
        <f>ABS(IK_diagnostics_positions__2[[#This Row],[Column17]]-Q134)</f>
        <v>1.5569999999999196E-3</v>
      </c>
      <c r="AN135" s="1">
        <f>ABS(IK_diagnostics_positions__2[[#This Row],[Column18]]-R134)</f>
        <v>7.7199999999999491E-3</v>
      </c>
      <c r="AO135" s="1">
        <f>ABS(IK_diagnostics_positions__2[[#This Row],[Column19]]-S134)</f>
        <v>5.0498899999999996E-3</v>
      </c>
      <c r="AP135" s="1">
        <f>ABS(IK_diagnostics_positions__2[[#This Row],[Column20]]-T134)</f>
        <v>1.1310799999999999E-2</v>
      </c>
      <c r="AQ135" s="1">
        <f>ABS(IK_diagnostics_positions__2[[#This Row],[Column21]]-U134)</f>
        <v>4.3600000000001415E-3</v>
      </c>
    </row>
    <row r="136" spans="1:43" x14ac:dyDescent="0.25">
      <c r="A136" s="1">
        <v>0.76311399999999996</v>
      </c>
      <c r="B136" s="1" t="s">
        <v>22</v>
      </c>
      <c r="C136" s="1">
        <v>-0.64626399999999995</v>
      </c>
      <c r="D136" s="1">
        <v>-7.3015099999999998E-3</v>
      </c>
      <c r="E136" s="2">
        <v>7.4017099999999999E-8</v>
      </c>
      <c r="F136" s="1">
        <v>-1.2838099999999999</v>
      </c>
      <c r="G136" s="1">
        <v>-0.77614499999999997</v>
      </c>
      <c r="H136" s="1">
        <v>0.63932599999999995</v>
      </c>
      <c r="I136" s="1">
        <v>-1.2718499999999999</v>
      </c>
      <c r="J136" s="1">
        <v>-7.4564799999999997E-3</v>
      </c>
      <c r="K136" s="1">
        <v>0.81578799999999996</v>
      </c>
      <c r="L136" s="1">
        <v>-1.88666</v>
      </c>
      <c r="M136" s="1">
        <v>0.76052500000000001</v>
      </c>
      <c r="N136" s="1">
        <v>0.99178500000000003</v>
      </c>
      <c r="O136" s="1">
        <v>-2.5024700000000002</v>
      </c>
      <c r="P136" s="1">
        <v>-0.76618200000000003</v>
      </c>
      <c r="Q136" s="1">
        <v>0.99907900000000005</v>
      </c>
      <c r="R136" s="1">
        <v>-2.5117500000000001</v>
      </c>
      <c r="S136" s="1">
        <v>3.5065399999999999E-4</v>
      </c>
      <c r="T136" s="1">
        <v>1.5359599999999999E-2</v>
      </c>
      <c r="U136" s="1">
        <v>-2.48603</v>
      </c>
      <c r="V136" s="1" t="s">
        <v>23</v>
      </c>
      <c r="W136" s="1">
        <f>ABS(IK_diagnostics_positions__2[[#This Row],[Column1]]-A135)</f>
        <v>1.5589999999999993E-2</v>
      </c>
      <c r="X136" s="1">
        <f>ABS(IK_diagnostics_positions__2[[#This Row],[Column2]]-B135)</f>
        <v>0</v>
      </c>
      <c r="Y136" s="1">
        <f>ABS(IK_diagnostics_positions__2[[#This Row],[Column3]]-C135)</f>
        <v>1.797100000000007E-2</v>
      </c>
      <c r="Z136" s="1">
        <f>ABS(IK_diagnostics_positions__2[[#This Row],[Column4]]-D135)</f>
        <v>3.216049E-2</v>
      </c>
      <c r="AA136" s="1">
        <f>ABS(IK_diagnostics_positions__2[[#This Row],[Column5]]-E135)</f>
        <v>5.9090090000000001E-7</v>
      </c>
      <c r="AB136" s="1">
        <f>ABS(IK_diagnostics_positions__2[[#This Row],[Column6]]-F135)</f>
        <v>2.5999999999999357E-3</v>
      </c>
      <c r="AC136" s="1">
        <f>ABS(IK_diagnostics_positions__2[[#This Row],[Column7]]-G135)</f>
        <v>2.6599999999999957E-3</v>
      </c>
      <c r="AD136" s="1">
        <f>ABS(IK_diagnostics_positions__2[[#This Row],[Column8]]-H135)</f>
        <v>3.4001000000000059E-2</v>
      </c>
      <c r="AE136" s="1">
        <f>ABS(IK_diagnostics_positions__2[[#This Row],[Column9]]-I135)</f>
        <v>7.2800000000001752E-3</v>
      </c>
      <c r="AF136" s="1">
        <f>ABS(IK_diagnostics_positions__2[[#This Row],[Column10]]-J135)</f>
        <v>2.8024899999999995E-3</v>
      </c>
      <c r="AG136" s="1">
        <f>ABS(IK_diagnostics_positions__2[[#This Row],[Column11]]-K135)</f>
        <v>1.426700000000003E-2</v>
      </c>
      <c r="AH136" s="1">
        <f>ABS(IK_diagnostics_positions__2[[#This Row],[Column12]]-L135)</f>
        <v>5.7599999999999874E-3</v>
      </c>
      <c r="AI136" s="1">
        <f>ABS(IK_diagnostics_positions__2[[#This Row],[Column13]]-M135)</f>
        <v>7.3600000000000332E-3</v>
      </c>
      <c r="AJ136" s="1">
        <f>ABS(IK_diagnostics_positions__2[[#This Row],[Column14]]-N135)</f>
        <v>6.0510000000000286E-3</v>
      </c>
      <c r="AK136" s="1">
        <f>ABS(IK_diagnostics_positions__2[[#This Row],[Column15]]-O135)</f>
        <v>5.5399999999998784E-3</v>
      </c>
      <c r="AL136" s="1">
        <f>ABS(IK_diagnostics_positions__2[[#This Row],[Column16]]-P135)</f>
        <v>4.5389999999999597E-3</v>
      </c>
      <c r="AM136" s="1">
        <f>ABS(IK_diagnostics_positions__2[[#This Row],[Column17]]-Q135)</f>
        <v>1.7570000000000086E-3</v>
      </c>
      <c r="AN136" s="1">
        <f>ABS(IK_diagnostics_positions__2[[#This Row],[Column18]]-R135)</f>
        <v>1.2900000000000134E-3</v>
      </c>
      <c r="AO136" s="1">
        <f>ABS(IK_diagnostics_positions__2[[#This Row],[Column19]]-S135)</f>
        <v>2.4077159999999998E-3</v>
      </c>
      <c r="AP136" s="1">
        <f>ABS(IK_diagnostics_positions__2[[#This Row],[Column20]]-T135)</f>
        <v>8.2964000000000006E-3</v>
      </c>
      <c r="AQ136" s="1">
        <f>ABS(IK_diagnostics_positions__2[[#This Row],[Column21]]-U135)</f>
        <v>2.2799999999998377E-3</v>
      </c>
    </row>
    <row r="137" spans="1:43" x14ac:dyDescent="0.25">
      <c r="A137" s="1">
        <v>0.77726200000000001</v>
      </c>
      <c r="B137" s="1" t="s">
        <v>22</v>
      </c>
      <c r="C137" s="1">
        <v>-0.62917800000000002</v>
      </c>
      <c r="D137" s="1">
        <v>2.1245699999999999E-2</v>
      </c>
      <c r="E137" s="2">
        <v>2.07875E-8</v>
      </c>
      <c r="F137" s="1">
        <v>-1.28373</v>
      </c>
      <c r="G137" s="1">
        <v>-0.76747100000000001</v>
      </c>
      <c r="H137" s="1">
        <v>0.61451299999999998</v>
      </c>
      <c r="I137" s="1">
        <v>-1.2664299999999999</v>
      </c>
      <c r="J137" s="1">
        <v>-4.5444999999999999E-3</v>
      </c>
      <c r="K137" s="1">
        <v>0.80536399999999997</v>
      </c>
      <c r="L137" s="1">
        <v>-1.8841000000000001</v>
      </c>
      <c r="M137" s="1">
        <v>0.75823300000000005</v>
      </c>
      <c r="N137" s="1">
        <v>0.99611499999999997</v>
      </c>
      <c r="O137" s="1">
        <v>-2.5019900000000002</v>
      </c>
      <c r="P137" s="1">
        <v>-0.76277499999999998</v>
      </c>
      <c r="Q137" s="1">
        <v>1.0016</v>
      </c>
      <c r="R137" s="1">
        <v>-2.5058500000000001</v>
      </c>
      <c r="S137" s="1">
        <v>1.42001E-3</v>
      </c>
      <c r="T137" s="1">
        <v>1.0808999999999999E-2</v>
      </c>
      <c r="U137" s="1">
        <v>-2.49126</v>
      </c>
      <c r="V137" s="1" t="s">
        <v>23</v>
      </c>
      <c r="W137" s="1">
        <f>ABS(IK_diagnostics_positions__2[[#This Row],[Column1]]-A136)</f>
        <v>1.4148000000000049E-2</v>
      </c>
      <c r="X137" s="1">
        <f>ABS(IK_diagnostics_positions__2[[#This Row],[Column2]]-B136)</f>
        <v>0</v>
      </c>
      <c r="Y137" s="1">
        <f>ABS(IK_diagnostics_positions__2[[#This Row],[Column3]]-C136)</f>
        <v>1.7085999999999935E-2</v>
      </c>
      <c r="Z137" s="1">
        <f>ABS(IK_diagnostics_positions__2[[#This Row],[Column4]]-D136)</f>
        <v>2.854721E-2</v>
      </c>
      <c r="AA137" s="1">
        <f>ABS(IK_diagnostics_positions__2[[#This Row],[Column5]]-E136)</f>
        <v>5.3229599999999999E-8</v>
      </c>
      <c r="AB137" s="1">
        <f>ABS(IK_diagnostics_positions__2[[#This Row],[Column6]]-F136)</f>
        <v>7.9999999999857963E-5</v>
      </c>
      <c r="AC137" s="1">
        <f>ABS(IK_diagnostics_positions__2[[#This Row],[Column7]]-G136)</f>
        <v>8.6739999999999595E-3</v>
      </c>
      <c r="AD137" s="1">
        <f>ABS(IK_diagnostics_positions__2[[#This Row],[Column8]]-H136)</f>
        <v>2.4812999999999974E-2</v>
      </c>
      <c r="AE137" s="1">
        <f>ABS(IK_diagnostics_positions__2[[#This Row],[Column9]]-I136)</f>
        <v>5.4199999999999804E-3</v>
      </c>
      <c r="AF137" s="1">
        <f>ABS(IK_diagnostics_positions__2[[#This Row],[Column10]]-J136)</f>
        <v>2.9119799999999998E-3</v>
      </c>
      <c r="AG137" s="1">
        <f>ABS(IK_diagnostics_positions__2[[#This Row],[Column11]]-K136)</f>
        <v>1.0423999999999989E-2</v>
      </c>
      <c r="AH137" s="1">
        <f>ABS(IK_diagnostics_positions__2[[#This Row],[Column12]]-L136)</f>
        <v>2.5599999999998957E-3</v>
      </c>
      <c r="AI137" s="1">
        <f>ABS(IK_diagnostics_positions__2[[#This Row],[Column13]]-M136)</f>
        <v>2.2919999999999607E-3</v>
      </c>
      <c r="AJ137" s="1">
        <f>ABS(IK_diagnostics_positions__2[[#This Row],[Column14]]-N136)</f>
        <v>4.329999999999945E-3</v>
      </c>
      <c r="AK137" s="1">
        <f>ABS(IK_diagnostics_positions__2[[#This Row],[Column15]]-O136)</f>
        <v>4.8000000000003595E-4</v>
      </c>
      <c r="AL137" s="1">
        <f>ABS(IK_diagnostics_positions__2[[#This Row],[Column16]]-P136)</f>
        <v>3.4070000000000489E-3</v>
      </c>
      <c r="AM137" s="1">
        <f>ABS(IK_diagnostics_positions__2[[#This Row],[Column17]]-Q136)</f>
        <v>2.5209999999999955E-3</v>
      </c>
      <c r="AN137" s="1">
        <f>ABS(IK_diagnostics_positions__2[[#This Row],[Column18]]-R136)</f>
        <v>5.9000000000000163E-3</v>
      </c>
      <c r="AO137" s="1">
        <f>ABS(IK_diagnostics_positions__2[[#This Row],[Column19]]-S136)</f>
        <v>1.069356E-3</v>
      </c>
      <c r="AP137" s="1">
        <f>ABS(IK_diagnostics_positions__2[[#This Row],[Column20]]-T136)</f>
        <v>4.5506000000000001E-3</v>
      </c>
      <c r="AQ137" s="1">
        <f>ABS(IK_diagnostics_positions__2[[#This Row],[Column21]]-U136)</f>
        <v>5.2300000000000679E-3</v>
      </c>
    </row>
    <row r="138" spans="1:43" x14ac:dyDescent="0.25">
      <c r="A138" s="1">
        <v>0.78290700000000002</v>
      </c>
      <c r="B138" s="1" t="s">
        <v>22</v>
      </c>
      <c r="C138" s="1">
        <v>-0.622139</v>
      </c>
      <c r="D138" s="1">
        <v>3.54299E-2</v>
      </c>
      <c r="E138" s="1" t="s">
        <v>22</v>
      </c>
      <c r="F138" s="1">
        <v>-1.28643</v>
      </c>
      <c r="G138" s="1">
        <v>-0.76495599999999997</v>
      </c>
      <c r="H138" s="1">
        <v>0.59900500000000001</v>
      </c>
      <c r="I138" s="1">
        <v>-1.2624200000000001</v>
      </c>
      <c r="J138" s="1">
        <v>-4.9958800000000003E-3</v>
      </c>
      <c r="K138" s="1">
        <v>0.79760299999999995</v>
      </c>
      <c r="L138" s="1">
        <v>-1.8813</v>
      </c>
      <c r="M138" s="1">
        <v>0.75483699999999998</v>
      </c>
      <c r="N138" s="1">
        <v>0.99611700000000003</v>
      </c>
      <c r="O138" s="1">
        <v>-2.5003700000000002</v>
      </c>
      <c r="P138" s="1">
        <v>-0.75889099999999998</v>
      </c>
      <c r="Q138" s="1">
        <v>1.0002599999999999</v>
      </c>
      <c r="R138" s="1">
        <v>-2.5062600000000002</v>
      </c>
      <c r="S138" s="1">
        <v>1.43041E-3</v>
      </c>
      <c r="T138" s="1">
        <v>6.94132E-3</v>
      </c>
      <c r="U138" s="1">
        <v>-2.4935200000000002</v>
      </c>
      <c r="V138" s="1" t="s">
        <v>23</v>
      </c>
      <c r="W138" s="1">
        <f>ABS(IK_diagnostics_positions__2[[#This Row],[Column1]]-A137)</f>
        <v>5.6450000000000111E-3</v>
      </c>
      <c r="X138" s="1">
        <f>ABS(IK_diagnostics_positions__2[[#This Row],[Column2]]-B137)</f>
        <v>0</v>
      </c>
      <c r="Y138" s="1">
        <f>ABS(IK_diagnostics_positions__2[[#This Row],[Column3]]-C137)</f>
        <v>7.0390000000000175E-3</v>
      </c>
      <c r="Z138" s="1">
        <f>ABS(IK_diagnostics_positions__2[[#This Row],[Column4]]-D137)</f>
        <v>1.4184200000000001E-2</v>
      </c>
      <c r="AA138" s="1">
        <f>ABS(IK_diagnostics_positions__2[[#This Row],[Column5]]-E137)</f>
        <v>2.07875E-8</v>
      </c>
      <c r="AB138" s="1">
        <f>ABS(IK_diagnostics_positions__2[[#This Row],[Column6]]-F137)</f>
        <v>2.6999999999999247E-3</v>
      </c>
      <c r="AC138" s="1">
        <f>ABS(IK_diagnostics_positions__2[[#This Row],[Column7]]-G137)</f>
        <v>2.515000000000045E-3</v>
      </c>
      <c r="AD138" s="1">
        <f>ABS(IK_diagnostics_positions__2[[#This Row],[Column8]]-H137)</f>
        <v>1.5507999999999966E-2</v>
      </c>
      <c r="AE138" s="1">
        <f>ABS(IK_diagnostics_positions__2[[#This Row],[Column9]]-I137)</f>
        <v>4.009999999999847E-3</v>
      </c>
      <c r="AF138" s="1">
        <f>ABS(IK_diagnostics_positions__2[[#This Row],[Column10]]-J137)</f>
        <v>4.5138000000000036E-4</v>
      </c>
      <c r="AG138" s="1">
        <f>ABS(IK_diagnostics_positions__2[[#This Row],[Column11]]-K137)</f>
        <v>7.7610000000000179E-3</v>
      </c>
      <c r="AH138" s="1">
        <f>ABS(IK_diagnostics_positions__2[[#This Row],[Column12]]-L137)</f>
        <v>2.8000000000001357E-3</v>
      </c>
      <c r="AI138" s="1">
        <f>ABS(IK_diagnostics_positions__2[[#This Row],[Column13]]-M137)</f>
        <v>3.3960000000000656E-3</v>
      </c>
      <c r="AJ138" s="1">
        <f>ABS(IK_diagnostics_positions__2[[#This Row],[Column14]]-N137)</f>
        <v>2.0000000000575113E-6</v>
      </c>
      <c r="AK138" s="1">
        <f>ABS(IK_diagnostics_positions__2[[#This Row],[Column15]]-O137)</f>
        <v>1.6199999999999548E-3</v>
      </c>
      <c r="AL138" s="1">
        <f>ABS(IK_diagnostics_positions__2[[#This Row],[Column16]]-P137)</f>
        <v>3.8839999999999986E-3</v>
      </c>
      <c r="AM138" s="1">
        <f>ABS(IK_diagnostics_positions__2[[#This Row],[Column17]]-Q137)</f>
        <v>1.3400000000001189E-3</v>
      </c>
      <c r="AN138" s="1">
        <f>ABS(IK_diagnostics_positions__2[[#This Row],[Column18]]-R137)</f>
        <v>4.1000000000002146E-4</v>
      </c>
      <c r="AO138" s="1">
        <f>ABS(IK_diagnostics_positions__2[[#This Row],[Column19]]-S137)</f>
        <v>1.0400000000000036E-5</v>
      </c>
      <c r="AP138" s="1">
        <f>ABS(IK_diagnostics_positions__2[[#This Row],[Column20]]-T137)</f>
        <v>3.8676799999999992E-3</v>
      </c>
      <c r="AQ138" s="1">
        <f>ABS(IK_diagnostics_positions__2[[#This Row],[Column21]]-U137)</f>
        <v>2.2600000000001508E-3</v>
      </c>
    </row>
    <row r="139" spans="1:43" x14ac:dyDescent="0.25">
      <c r="A139" s="1">
        <v>0.78959599999999996</v>
      </c>
      <c r="B139" s="1" t="s">
        <v>22</v>
      </c>
      <c r="C139" s="1">
        <v>-0.61362700000000003</v>
      </c>
      <c r="D139" s="1">
        <v>4.9172100000000003E-2</v>
      </c>
      <c r="E139" s="1" t="s">
        <v>22</v>
      </c>
      <c r="F139" s="1">
        <v>-1.2857700000000001</v>
      </c>
      <c r="G139" s="1">
        <v>-0.76085499999999995</v>
      </c>
      <c r="H139" s="1">
        <v>0.58582299999999998</v>
      </c>
      <c r="I139" s="1">
        <v>-1.25993</v>
      </c>
      <c r="J139" s="1">
        <v>-3.1491499999999999E-3</v>
      </c>
      <c r="K139" s="1">
        <v>0.79166599999999998</v>
      </c>
      <c r="L139" s="1">
        <v>-1.87921</v>
      </c>
      <c r="M139" s="1">
        <v>0.75442100000000001</v>
      </c>
      <c r="N139" s="1">
        <v>0.99741800000000003</v>
      </c>
      <c r="O139" s="1">
        <v>-2.4986899999999999</v>
      </c>
      <c r="P139" s="1">
        <v>-0.75687599999999999</v>
      </c>
      <c r="Q139" s="1">
        <v>1.00023</v>
      </c>
      <c r="R139" s="1">
        <v>-2.5024199999999999</v>
      </c>
      <c r="S139" s="1">
        <v>1.60885E-3</v>
      </c>
      <c r="T139" s="1">
        <v>5.3937400000000002E-3</v>
      </c>
      <c r="U139" s="1">
        <v>-2.4970699999999999</v>
      </c>
      <c r="V139" s="1" t="s">
        <v>23</v>
      </c>
      <c r="W139" s="1">
        <f>ABS(IK_diagnostics_positions__2[[#This Row],[Column1]]-A138)</f>
        <v>6.688999999999945E-3</v>
      </c>
      <c r="X139" s="1">
        <f>ABS(IK_diagnostics_positions__2[[#This Row],[Column2]]-B138)</f>
        <v>0</v>
      </c>
      <c r="Y139" s="1">
        <f>ABS(IK_diagnostics_positions__2[[#This Row],[Column3]]-C138)</f>
        <v>8.511999999999964E-3</v>
      </c>
      <c r="Z139" s="1">
        <f>ABS(IK_diagnostics_positions__2[[#This Row],[Column4]]-D138)</f>
        <v>1.3742200000000003E-2</v>
      </c>
      <c r="AA139" s="1">
        <f>ABS(IK_diagnostics_positions__2[[#This Row],[Column5]]-E138)</f>
        <v>0</v>
      </c>
      <c r="AB139" s="1">
        <f>ABS(IK_diagnostics_positions__2[[#This Row],[Column6]]-F138)</f>
        <v>6.599999999998829E-4</v>
      </c>
      <c r="AC139" s="1">
        <f>ABS(IK_diagnostics_positions__2[[#This Row],[Column7]]-G138)</f>
        <v>4.1010000000000213E-3</v>
      </c>
      <c r="AD139" s="1">
        <f>ABS(IK_diagnostics_positions__2[[#This Row],[Column8]]-H138)</f>
        <v>1.3182000000000027E-2</v>
      </c>
      <c r="AE139" s="1">
        <f>ABS(IK_diagnostics_positions__2[[#This Row],[Column9]]-I138)</f>
        <v>2.4900000000001032E-3</v>
      </c>
      <c r="AF139" s="1">
        <f>ABS(IK_diagnostics_positions__2[[#This Row],[Column10]]-J138)</f>
        <v>1.8467300000000004E-3</v>
      </c>
      <c r="AG139" s="1">
        <f>ABS(IK_diagnostics_positions__2[[#This Row],[Column11]]-K138)</f>
        <v>5.9369999999999701E-3</v>
      </c>
      <c r="AH139" s="1">
        <f>ABS(IK_diagnostics_positions__2[[#This Row],[Column12]]-L138)</f>
        <v>2.0899999999999253E-3</v>
      </c>
      <c r="AI139" s="1">
        <f>ABS(IK_diagnostics_positions__2[[#This Row],[Column13]]-M138)</f>
        <v>4.1599999999997195E-4</v>
      </c>
      <c r="AJ139" s="1">
        <f>ABS(IK_diagnostics_positions__2[[#This Row],[Column14]]-N138)</f>
        <v>1.3009999999999966E-3</v>
      </c>
      <c r="AK139" s="1">
        <f>ABS(IK_diagnostics_positions__2[[#This Row],[Column15]]-O138)</f>
        <v>1.6800000000003479E-3</v>
      </c>
      <c r="AL139" s="1">
        <f>ABS(IK_diagnostics_positions__2[[#This Row],[Column16]]-P138)</f>
        <v>2.014999999999989E-3</v>
      </c>
      <c r="AM139" s="1">
        <f>ABS(IK_diagnostics_positions__2[[#This Row],[Column17]]-Q138)</f>
        <v>2.9999999999974492E-5</v>
      </c>
      <c r="AN139" s="1">
        <f>ABS(IK_diagnostics_positions__2[[#This Row],[Column18]]-R138)</f>
        <v>3.8400000000002876E-3</v>
      </c>
      <c r="AO139" s="1">
        <f>ABS(IK_diagnostics_positions__2[[#This Row],[Column19]]-S138)</f>
        <v>1.7843999999999998E-4</v>
      </c>
      <c r="AP139" s="1">
        <f>ABS(IK_diagnostics_positions__2[[#This Row],[Column20]]-T138)</f>
        <v>1.5475799999999998E-3</v>
      </c>
      <c r="AQ139" s="1">
        <f>ABS(IK_diagnostics_positions__2[[#This Row],[Column21]]-U138)</f>
        <v>3.54999999999972E-3</v>
      </c>
    </row>
    <row r="140" spans="1:43" x14ac:dyDescent="0.25">
      <c r="A140" s="1">
        <v>5.9200299999999997E-2</v>
      </c>
      <c r="B140" s="1">
        <v>2.23783E-2</v>
      </c>
      <c r="C140" s="1">
        <v>-0.99799499999999997</v>
      </c>
      <c r="D140" s="1">
        <v>-0.92178700000000002</v>
      </c>
      <c r="E140" s="1">
        <v>3.0299099999999999E-2</v>
      </c>
      <c r="F140" s="1">
        <v>-1.19191</v>
      </c>
      <c r="G140" s="1">
        <v>-0.91349000000000002</v>
      </c>
      <c r="H140" s="1">
        <v>0.94194500000000003</v>
      </c>
      <c r="I140" s="1">
        <v>-1.6028</v>
      </c>
      <c r="J140" s="1">
        <v>3.5656199999999999E-2</v>
      </c>
      <c r="K140" s="1">
        <v>0.92483099999999996</v>
      </c>
      <c r="L140" s="1">
        <v>-1.91717</v>
      </c>
      <c r="M140" s="1">
        <v>0.86218499999999998</v>
      </c>
      <c r="N140" s="1">
        <v>0.88086399999999998</v>
      </c>
      <c r="O140" s="1">
        <v>-2.4783400000000002</v>
      </c>
      <c r="P140" s="1">
        <v>-0.78355600000000003</v>
      </c>
      <c r="Q140" s="1">
        <v>0.63067799999999996</v>
      </c>
      <c r="R140" s="1">
        <v>-2.4094699999999998</v>
      </c>
      <c r="S140" s="1">
        <v>-0.222578</v>
      </c>
      <c r="T140" s="1">
        <v>0.46624500000000002</v>
      </c>
      <c r="U140" s="1">
        <v>-2.7674699999999999</v>
      </c>
      <c r="V140" s="1" t="s">
        <v>23</v>
      </c>
      <c r="W140" s="1">
        <f>ABS(IK_diagnostics_positions__2[[#This Row],[Column1]]-A139)</f>
        <v>0.73039569999999998</v>
      </c>
      <c r="X140" s="1">
        <f>ABS(IK_diagnostics_positions__2[[#This Row],[Column2]]-B139)</f>
        <v>2.23783E-2</v>
      </c>
      <c r="Y140" s="1">
        <f>ABS(IK_diagnostics_positions__2[[#This Row],[Column3]]-C139)</f>
        <v>0.38436799999999993</v>
      </c>
      <c r="Z140" s="1">
        <f>ABS(IK_diagnostics_positions__2[[#This Row],[Column4]]-D139)</f>
        <v>0.97095910000000007</v>
      </c>
      <c r="AA140" s="1">
        <f>ABS(IK_diagnostics_positions__2[[#This Row],[Column5]]-E139)</f>
        <v>3.0299099999999999E-2</v>
      </c>
      <c r="AB140" s="1">
        <f>ABS(IK_diagnostics_positions__2[[#This Row],[Column6]]-F139)</f>
        <v>9.3860000000000054E-2</v>
      </c>
      <c r="AC140" s="1">
        <f>ABS(IK_diagnostics_positions__2[[#This Row],[Column7]]-G139)</f>
        <v>0.15263500000000008</v>
      </c>
      <c r="AD140" s="1">
        <f>ABS(IK_diagnostics_positions__2[[#This Row],[Column8]]-H139)</f>
        <v>0.35612200000000005</v>
      </c>
      <c r="AE140" s="1">
        <f>ABS(IK_diagnostics_positions__2[[#This Row],[Column9]]-I139)</f>
        <v>0.34287000000000001</v>
      </c>
      <c r="AF140" s="1">
        <f>ABS(IK_diagnostics_positions__2[[#This Row],[Column10]]-J139)</f>
        <v>3.8805350000000002E-2</v>
      </c>
      <c r="AG140" s="1">
        <f>ABS(IK_diagnostics_positions__2[[#This Row],[Column11]]-K139)</f>
        <v>0.13316499999999998</v>
      </c>
      <c r="AH140" s="1">
        <f>ABS(IK_diagnostics_positions__2[[#This Row],[Column12]]-L139)</f>
        <v>3.7959999999999994E-2</v>
      </c>
      <c r="AI140" s="1">
        <f>ABS(IK_diagnostics_positions__2[[#This Row],[Column13]]-M139)</f>
        <v>0.10776399999999997</v>
      </c>
      <c r="AJ140" s="1">
        <f>ABS(IK_diagnostics_positions__2[[#This Row],[Column14]]-N139)</f>
        <v>0.11655400000000005</v>
      </c>
      <c r="AK140" s="1">
        <f>ABS(IK_diagnostics_positions__2[[#This Row],[Column15]]-O139)</f>
        <v>2.0349999999999646E-2</v>
      </c>
      <c r="AL140" s="1">
        <f>ABS(IK_diagnostics_positions__2[[#This Row],[Column16]]-P139)</f>
        <v>2.6680000000000037E-2</v>
      </c>
      <c r="AM140" s="1">
        <f>ABS(IK_diagnostics_positions__2[[#This Row],[Column17]]-Q139)</f>
        <v>0.36955199999999999</v>
      </c>
      <c r="AN140" s="1">
        <f>ABS(IK_diagnostics_positions__2[[#This Row],[Column18]]-R139)</f>
        <v>9.2950000000000088E-2</v>
      </c>
      <c r="AO140" s="1">
        <f>ABS(IK_diagnostics_positions__2[[#This Row],[Column19]]-S139)</f>
        <v>0.22418684999999999</v>
      </c>
      <c r="AP140" s="1">
        <f>ABS(IK_diagnostics_positions__2[[#This Row],[Column20]]-T139)</f>
        <v>0.46085126000000004</v>
      </c>
      <c r="AQ140" s="1">
        <f>ABS(IK_diagnostics_positions__2[[#This Row],[Column21]]-U139)</f>
        <v>0.27039999999999997</v>
      </c>
    </row>
    <row r="141" spans="1:43" x14ac:dyDescent="0.25">
      <c r="A141" s="1">
        <v>0.23872699999999999</v>
      </c>
      <c r="B141" s="1" t="s">
        <v>22</v>
      </c>
      <c r="C141" s="1">
        <v>-0.97108700000000003</v>
      </c>
      <c r="D141" s="1">
        <v>-0.75841000000000003</v>
      </c>
      <c r="E141" s="1">
        <v>7.5589600000000007E-2</v>
      </c>
      <c r="F141" s="1">
        <v>-0.968773</v>
      </c>
      <c r="G141" s="1">
        <v>-0.97323099999999996</v>
      </c>
      <c r="H141" s="1">
        <v>0.64149100000000003</v>
      </c>
      <c r="I141" s="1">
        <v>-1.7647699999999999</v>
      </c>
      <c r="J141" s="1">
        <v>-4.46702E-2</v>
      </c>
      <c r="K141" s="1">
        <v>0.93239700000000003</v>
      </c>
      <c r="L141" s="1">
        <v>-1.9953099999999999</v>
      </c>
      <c r="M141" s="1">
        <v>0.81424200000000002</v>
      </c>
      <c r="N141" s="1">
        <v>0.98004000000000002</v>
      </c>
      <c r="O141" s="1">
        <v>-2.5052099999999999</v>
      </c>
      <c r="P141" s="1">
        <v>-0.85609400000000002</v>
      </c>
      <c r="Q141" s="1">
        <v>1.0278099999999999</v>
      </c>
      <c r="R141" s="1">
        <v>-2.57192</v>
      </c>
      <c r="S141" s="1">
        <v>-1.15701E-2</v>
      </c>
      <c r="T141" s="1">
        <v>5.5624399999999997E-2</v>
      </c>
      <c r="U141" s="1">
        <v>-2.4750700000000001</v>
      </c>
      <c r="V141" s="1" t="s">
        <v>23</v>
      </c>
      <c r="W141" s="1">
        <f>ABS(IK_diagnostics_positions__2[[#This Row],[Column1]]-A140)</f>
        <v>0.17952669999999998</v>
      </c>
      <c r="X141" s="1">
        <f>ABS(IK_diagnostics_positions__2[[#This Row],[Column2]]-B140)</f>
        <v>2.23783E-2</v>
      </c>
      <c r="Y141" s="1">
        <f>ABS(IK_diagnostics_positions__2[[#This Row],[Column3]]-C140)</f>
        <v>2.6907999999999932E-2</v>
      </c>
      <c r="Z141" s="1">
        <f>ABS(IK_diagnostics_positions__2[[#This Row],[Column4]]-D140)</f>
        <v>0.16337699999999999</v>
      </c>
      <c r="AA141" s="1">
        <f>ABS(IK_diagnostics_positions__2[[#This Row],[Column5]]-E140)</f>
        <v>4.5290500000000011E-2</v>
      </c>
      <c r="AB141" s="1">
        <f>ABS(IK_diagnostics_positions__2[[#This Row],[Column6]]-F140)</f>
        <v>0.22313700000000003</v>
      </c>
      <c r="AC141" s="1">
        <f>ABS(IK_diagnostics_positions__2[[#This Row],[Column7]]-G140)</f>
        <v>5.9740999999999933E-2</v>
      </c>
      <c r="AD141" s="1">
        <f>ABS(IK_diagnostics_positions__2[[#This Row],[Column8]]-H140)</f>
        <v>0.300454</v>
      </c>
      <c r="AE141" s="1">
        <f>ABS(IK_diagnostics_positions__2[[#This Row],[Column9]]-I140)</f>
        <v>0.16196999999999995</v>
      </c>
      <c r="AF141" s="1">
        <f>ABS(IK_diagnostics_positions__2[[#This Row],[Column10]]-J140)</f>
        <v>8.0326399999999992E-2</v>
      </c>
      <c r="AG141" s="1">
        <f>ABS(IK_diagnostics_positions__2[[#This Row],[Column11]]-K140)</f>
        <v>7.5660000000000727E-3</v>
      </c>
      <c r="AH141" s="1">
        <f>ABS(IK_diagnostics_positions__2[[#This Row],[Column12]]-L140)</f>
        <v>7.8139999999999876E-2</v>
      </c>
      <c r="AI141" s="1">
        <f>ABS(IK_diagnostics_positions__2[[#This Row],[Column13]]-M140)</f>
        <v>4.7942999999999958E-2</v>
      </c>
      <c r="AJ141" s="1">
        <f>ABS(IK_diagnostics_positions__2[[#This Row],[Column14]]-N140)</f>
        <v>9.9176000000000042E-2</v>
      </c>
      <c r="AK141" s="1">
        <f>ABS(IK_diagnostics_positions__2[[#This Row],[Column15]]-O140)</f>
        <v>2.6869999999999727E-2</v>
      </c>
      <c r="AL141" s="1">
        <f>ABS(IK_diagnostics_positions__2[[#This Row],[Column16]]-P140)</f>
        <v>7.2537999999999991E-2</v>
      </c>
      <c r="AM141" s="1">
        <f>ABS(IK_diagnostics_positions__2[[#This Row],[Column17]]-Q140)</f>
        <v>0.39713199999999993</v>
      </c>
      <c r="AN141" s="1">
        <f>ABS(IK_diagnostics_positions__2[[#This Row],[Column18]]-R140)</f>
        <v>0.16245000000000021</v>
      </c>
      <c r="AO141" s="1">
        <f>ABS(IK_diagnostics_positions__2[[#This Row],[Column19]]-S140)</f>
        <v>0.2110079</v>
      </c>
      <c r="AP141" s="1">
        <f>ABS(IK_diagnostics_positions__2[[#This Row],[Column20]]-T140)</f>
        <v>0.4106206</v>
      </c>
      <c r="AQ141" s="1">
        <f>ABS(IK_diagnostics_positions__2[[#This Row],[Column21]]-U140)</f>
        <v>0.29239999999999977</v>
      </c>
    </row>
    <row r="142" spans="1:43" x14ac:dyDescent="0.25">
      <c r="A142" s="1">
        <v>0.26024799999999998</v>
      </c>
      <c r="B142" s="1" t="s">
        <v>22</v>
      </c>
      <c r="C142" s="1">
        <v>-0.96554200000000001</v>
      </c>
      <c r="D142" s="1">
        <v>-0.73879300000000003</v>
      </c>
      <c r="E142" s="1">
        <v>4.3309300000000002E-2</v>
      </c>
      <c r="F142" s="1">
        <v>-0.95912900000000001</v>
      </c>
      <c r="G142" s="1">
        <v>-0.97594599999999998</v>
      </c>
      <c r="H142" s="1">
        <v>0.60304500000000005</v>
      </c>
      <c r="I142" s="1">
        <v>-1.7531399999999999</v>
      </c>
      <c r="J142" s="1">
        <v>-4.7476899999999997E-3</v>
      </c>
      <c r="K142" s="1">
        <v>0.79524799999999995</v>
      </c>
      <c r="L142" s="1">
        <v>-1.8939600000000001</v>
      </c>
      <c r="M142" s="1">
        <v>0.75828899999999999</v>
      </c>
      <c r="N142" s="1">
        <v>0.99846400000000002</v>
      </c>
      <c r="O142" s="1">
        <v>-2.5075400000000001</v>
      </c>
      <c r="P142" s="1">
        <v>-0.76285199999999997</v>
      </c>
      <c r="Q142" s="1">
        <v>1.0106999999999999</v>
      </c>
      <c r="R142" s="1">
        <v>-2.5094799999999999</v>
      </c>
      <c r="S142" s="1">
        <v>-5.3702100000000005E-4</v>
      </c>
      <c r="T142" s="1">
        <v>-1.33262E-2</v>
      </c>
      <c r="U142" s="1">
        <v>-2.4823400000000002</v>
      </c>
      <c r="V142" s="1" t="s">
        <v>23</v>
      </c>
      <c r="W142" s="1">
        <f>ABS(IK_diagnostics_positions__2[[#This Row],[Column1]]-A141)</f>
        <v>2.1520999999999985E-2</v>
      </c>
      <c r="X142" s="1">
        <f>ABS(IK_diagnostics_positions__2[[#This Row],[Column2]]-B141)</f>
        <v>0</v>
      </c>
      <c r="Y142" s="1">
        <f>ABS(IK_diagnostics_positions__2[[#This Row],[Column3]]-C141)</f>
        <v>5.5450000000000221E-3</v>
      </c>
      <c r="Z142" s="1">
        <f>ABS(IK_diagnostics_positions__2[[#This Row],[Column4]]-D141)</f>
        <v>1.9616999999999996E-2</v>
      </c>
      <c r="AA142" s="1">
        <f>ABS(IK_diagnostics_positions__2[[#This Row],[Column5]]-E141)</f>
        <v>3.2280300000000005E-2</v>
      </c>
      <c r="AB142" s="1">
        <f>ABS(IK_diagnostics_positions__2[[#This Row],[Column6]]-F141)</f>
        <v>9.6439999999999859E-3</v>
      </c>
      <c r="AC142" s="1">
        <f>ABS(IK_diagnostics_positions__2[[#This Row],[Column7]]-G141)</f>
        <v>2.715000000000023E-3</v>
      </c>
      <c r="AD142" s="1">
        <f>ABS(IK_diagnostics_positions__2[[#This Row],[Column8]]-H141)</f>
        <v>3.844599999999998E-2</v>
      </c>
      <c r="AE142" s="1">
        <f>ABS(IK_diagnostics_positions__2[[#This Row],[Column9]]-I141)</f>
        <v>1.1630000000000029E-2</v>
      </c>
      <c r="AF142" s="1">
        <f>ABS(IK_diagnostics_positions__2[[#This Row],[Column10]]-J141)</f>
        <v>3.9922510000000001E-2</v>
      </c>
      <c r="AG142" s="1">
        <f>ABS(IK_diagnostics_positions__2[[#This Row],[Column11]]-K141)</f>
        <v>0.13714900000000008</v>
      </c>
      <c r="AH142" s="1">
        <f>ABS(IK_diagnostics_positions__2[[#This Row],[Column12]]-L141)</f>
        <v>0.10134999999999983</v>
      </c>
      <c r="AI142" s="1">
        <f>ABS(IK_diagnostics_positions__2[[#This Row],[Column13]]-M141)</f>
        <v>5.595300000000003E-2</v>
      </c>
      <c r="AJ142" s="1">
        <f>ABS(IK_diagnostics_positions__2[[#This Row],[Column14]]-N141)</f>
        <v>1.8423999999999996E-2</v>
      </c>
      <c r="AK142" s="1">
        <f>ABS(IK_diagnostics_positions__2[[#This Row],[Column15]]-O141)</f>
        <v>2.3300000000001653E-3</v>
      </c>
      <c r="AL142" s="1">
        <f>ABS(IK_diagnostics_positions__2[[#This Row],[Column16]]-P141)</f>
        <v>9.3242000000000047E-2</v>
      </c>
      <c r="AM142" s="1">
        <f>ABS(IK_diagnostics_positions__2[[#This Row],[Column17]]-Q141)</f>
        <v>1.7109999999999959E-2</v>
      </c>
      <c r="AN142" s="1">
        <f>ABS(IK_diagnostics_positions__2[[#This Row],[Column18]]-R141)</f>
        <v>6.2440000000000051E-2</v>
      </c>
      <c r="AO142" s="1">
        <f>ABS(IK_diagnostics_positions__2[[#This Row],[Column19]]-S141)</f>
        <v>1.1033078999999999E-2</v>
      </c>
      <c r="AP142" s="1">
        <f>ABS(IK_diagnostics_positions__2[[#This Row],[Column20]]-T141)</f>
        <v>6.8950600000000001E-2</v>
      </c>
      <c r="AQ142" s="1">
        <f>ABS(IK_diagnostics_positions__2[[#This Row],[Column21]]-U141)</f>
        <v>7.2700000000001097E-3</v>
      </c>
    </row>
    <row r="143" spans="1:43" x14ac:dyDescent="0.25">
      <c r="A143" s="1">
        <v>0.27766600000000002</v>
      </c>
      <c r="B143" s="1" t="s">
        <v>22</v>
      </c>
      <c r="C143" s="1">
        <v>-0.96067800000000003</v>
      </c>
      <c r="D143" s="1">
        <v>-0.72183200000000003</v>
      </c>
      <c r="E143" s="1">
        <v>3.1597899999999998E-2</v>
      </c>
      <c r="F143" s="1">
        <v>-0.96299100000000004</v>
      </c>
      <c r="G143" s="1">
        <v>-0.97507100000000002</v>
      </c>
      <c r="H143" s="1">
        <v>0.59911800000000004</v>
      </c>
      <c r="I143" s="1">
        <v>-1.74644</v>
      </c>
      <c r="J143" s="1">
        <v>-7.8606599999999998E-4</v>
      </c>
      <c r="K143" s="1">
        <v>0.78303299999999998</v>
      </c>
      <c r="L143" s="1">
        <v>-1.8766</v>
      </c>
      <c r="M143" s="1">
        <v>0.75041800000000003</v>
      </c>
      <c r="N143" s="1">
        <v>0.99972799999999995</v>
      </c>
      <c r="O143" s="1">
        <v>-2.5000900000000001</v>
      </c>
      <c r="P143" s="1">
        <v>-0.75087599999999999</v>
      </c>
      <c r="Q143" s="1">
        <v>0.99984399999999996</v>
      </c>
      <c r="R143" s="1">
        <v>-2.5013899999999998</v>
      </c>
      <c r="S143" s="2">
        <v>6.5034400000000002E-5</v>
      </c>
      <c r="T143" s="1">
        <v>7.1191799999999997E-4</v>
      </c>
      <c r="U143" s="1">
        <v>-2.4994800000000001</v>
      </c>
      <c r="V143" s="1" t="s">
        <v>23</v>
      </c>
      <c r="W143" s="1">
        <f>ABS(IK_diagnostics_positions__2[[#This Row],[Column1]]-A142)</f>
        <v>1.7418000000000045E-2</v>
      </c>
      <c r="X143" s="1">
        <f>ABS(IK_diagnostics_positions__2[[#This Row],[Column2]]-B142)</f>
        <v>0</v>
      </c>
      <c r="Y143" s="1">
        <f>ABS(IK_diagnostics_positions__2[[#This Row],[Column3]]-C142)</f>
        <v>4.8639999999999795E-3</v>
      </c>
      <c r="Z143" s="1">
        <f>ABS(IK_diagnostics_positions__2[[#This Row],[Column4]]-D142)</f>
        <v>1.6961000000000004E-2</v>
      </c>
      <c r="AA143" s="1">
        <f>ABS(IK_diagnostics_positions__2[[#This Row],[Column5]]-E142)</f>
        <v>1.1711400000000004E-2</v>
      </c>
      <c r="AB143" s="1">
        <f>ABS(IK_diagnostics_positions__2[[#This Row],[Column6]]-F142)</f>
        <v>3.8620000000000321E-3</v>
      </c>
      <c r="AC143" s="1">
        <f>ABS(IK_diagnostics_positions__2[[#This Row],[Column7]]-G142)</f>
        <v>8.7499999999995914E-4</v>
      </c>
      <c r="AD143" s="1">
        <f>ABS(IK_diagnostics_positions__2[[#This Row],[Column8]]-H142)</f>
        <v>3.9270000000000138E-3</v>
      </c>
      <c r="AE143" s="1">
        <f>ABS(IK_diagnostics_positions__2[[#This Row],[Column9]]-I142)</f>
        <v>6.6999999999999282E-3</v>
      </c>
      <c r="AF143" s="1">
        <f>ABS(IK_diagnostics_positions__2[[#This Row],[Column10]]-J142)</f>
        <v>3.9616239999999995E-3</v>
      </c>
      <c r="AG143" s="1">
        <f>ABS(IK_diagnostics_positions__2[[#This Row],[Column11]]-K142)</f>
        <v>1.2214999999999976E-2</v>
      </c>
      <c r="AH143" s="1">
        <f>ABS(IK_diagnostics_positions__2[[#This Row],[Column12]]-L142)</f>
        <v>1.7360000000000042E-2</v>
      </c>
      <c r="AI143" s="1">
        <f>ABS(IK_diagnostics_positions__2[[#This Row],[Column13]]-M142)</f>
        <v>7.8709999999999614E-3</v>
      </c>
      <c r="AJ143" s="1">
        <f>ABS(IK_diagnostics_positions__2[[#This Row],[Column14]]-N142)</f>
        <v>1.2639999999999318E-3</v>
      </c>
      <c r="AK143" s="1">
        <f>ABS(IK_diagnostics_positions__2[[#This Row],[Column15]]-O142)</f>
        <v>7.4499999999999567E-3</v>
      </c>
      <c r="AL143" s="1">
        <f>ABS(IK_diagnostics_positions__2[[#This Row],[Column16]]-P142)</f>
        <v>1.1975999999999987E-2</v>
      </c>
      <c r="AM143" s="1">
        <f>ABS(IK_diagnostics_positions__2[[#This Row],[Column17]]-Q142)</f>
        <v>1.0855999999999977E-2</v>
      </c>
      <c r="AN143" s="1">
        <f>ABS(IK_diagnostics_positions__2[[#This Row],[Column18]]-R142)</f>
        <v>8.0900000000001526E-3</v>
      </c>
      <c r="AO143" s="1">
        <f>ABS(IK_diagnostics_positions__2[[#This Row],[Column19]]-S142)</f>
        <v>6.0205540000000002E-4</v>
      </c>
      <c r="AP143" s="1">
        <f>ABS(IK_diagnostics_positions__2[[#This Row],[Column20]]-T142)</f>
        <v>1.4038118E-2</v>
      </c>
      <c r="AQ143" s="1">
        <f>ABS(IK_diagnostics_positions__2[[#This Row],[Column21]]-U142)</f>
        <v>1.7139999999999933E-2</v>
      </c>
    </row>
    <row r="144" spans="1:43" x14ac:dyDescent="0.25">
      <c r="A144" s="1">
        <v>-3.2238700000000002E-2</v>
      </c>
      <c r="B144" s="1">
        <v>5.7551900000000003E-3</v>
      </c>
      <c r="C144" s="1">
        <v>-0.99946400000000002</v>
      </c>
      <c r="D144" s="1">
        <v>-0.98923300000000003</v>
      </c>
      <c r="E144" s="1">
        <v>7.4256699999999997E-3</v>
      </c>
      <c r="F144" s="1">
        <v>-1.28956</v>
      </c>
      <c r="G144" s="1">
        <v>-0.53926399999999997</v>
      </c>
      <c r="H144" s="1">
        <v>0.89737500000000003</v>
      </c>
      <c r="I144" s="1">
        <v>-1.3638399999999999</v>
      </c>
      <c r="J144" s="1">
        <v>6.8824499999999997E-2</v>
      </c>
      <c r="K144" s="1">
        <v>0.223944</v>
      </c>
      <c r="L144" s="1">
        <v>-1.7842199999999999</v>
      </c>
      <c r="M144" s="1">
        <v>0.41483399999999998</v>
      </c>
      <c r="N144" s="1">
        <v>1.0123599999999999</v>
      </c>
      <c r="O144" s="1">
        <v>-2.2928299999999999</v>
      </c>
      <c r="P144" s="1">
        <v>-0.51175999999999999</v>
      </c>
      <c r="Q144" s="1">
        <v>0.62753400000000004</v>
      </c>
      <c r="R144" s="1">
        <v>-2.4913500000000002</v>
      </c>
      <c r="S144" s="1">
        <v>-8.3466299999999993E-2</v>
      </c>
      <c r="T144" s="1">
        <v>0.15156800000000001</v>
      </c>
      <c r="U144" s="1">
        <v>-2.7698999999999998</v>
      </c>
      <c r="V144" s="1" t="s">
        <v>23</v>
      </c>
      <c r="W144" s="1">
        <f>ABS(IK_diagnostics_positions__2[[#This Row],[Column1]]-A143)</f>
        <v>0.30990470000000003</v>
      </c>
      <c r="X144" s="1">
        <f>ABS(IK_diagnostics_positions__2[[#This Row],[Column2]]-B143)</f>
        <v>5.7551900000000003E-3</v>
      </c>
      <c r="Y144" s="1">
        <f>ABS(IK_diagnostics_positions__2[[#This Row],[Column3]]-C143)</f>
        <v>3.8785999999999987E-2</v>
      </c>
      <c r="Z144" s="1">
        <f>ABS(IK_diagnostics_positions__2[[#This Row],[Column4]]-D143)</f>
        <v>0.267401</v>
      </c>
      <c r="AA144" s="1">
        <f>ABS(IK_diagnostics_positions__2[[#This Row],[Column5]]-E143)</f>
        <v>2.4172229999999999E-2</v>
      </c>
      <c r="AB144" s="1">
        <f>ABS(IK_diagnostics_positions__2[[#This Row],[Column6]]-F143)</f>
        <v>0.326569</v>
      </c>
      <c r="AC144" s="1">
        <f>ABS(IK_diagnostics_positions__2[[#This Row],[Column7]]-G143)</f>
        <v>0.43580700000000006</v>
      </c>
      <c r="AD144" s="1">
        <f>ABS(IK_diagnostics_positions__2[[#This Row],[Column8]]-H143)</f>
        <v>0.29825699999999999</v>
      </c>
      <c r="AE144" s="1">
        <f>ABS(IK_diagnostics_positions__2[[#This Row],[Column9]]-I143)</f>
        <v>0.38260000000000005</v>
      </c>
      <c r="AF144" s="1">
        <f>ABS(IK_diagnostics_positions__2[[#This Row],[Column10]]-J143)</f>
        <v>6.9610565999999999E-2</v>
      </c>
      <c r="AG144" s="1">
        <f>ABS(IK_diagnostics_positions__2[[#This Row],[Column11]]-K143)</f>
        <v>0.55908899999999995</v>
      </c>
      <c r="AH144" s="1">
        <f>ABS(IK_diagnostics_positions__2[[#This Row],[Column12]]-L143)</f>
        <v>9.2380000000000129E-2</v>
      </c>
      <c r="AI144" s="1">
        <f>ABS(IK_diagnostics_positions__2[[#This Row],[Column13]]-M143)</f>
        <v>0.33558400000000005</v>
      </c>
      <c r="AJ144" s="1">
        <f>ABS(IK_diagnostics_positions__2[[#This Row],[Column14]]-N143)</f>
        <v>1.2631999999999977E-2</v>
      </c>
      <c r="AK144" s="1">
        <f>ABS(IK_diagnostics_positions__2[[#This Row],[Column15]]-O143)</f>
        <v>0.20726000000000022</v>
      </c>
      <c r="AL144" s="1">
        <f>ABS(IK_diagnostics_positions__2[[#This Row],[Column16]]-P143)</f>
        <v>0.239116</v>
      </c>
      <c r="AM144" s="1">
        <f>ABS(IK_diagnostics_positions__2[[#This Row],[Column17]]-Q143)</f>
        <v>0.37230999999999992</v>
      </c>
      <c r="AN144" s="1">
        <f>ABS(IK_diagnostics_positions__2[[#This Row],[Column18]]-R143)</f>
        <v>1.0039999999999605E-2</v>
      </c>
      <c r="AO144" s="1">
        <f>ABS(IK_diagnostics_positions__2[[#This Row],[Column19]]-S143)</f>
        <v>8.353133439999999E-2</v>
      </c>
      <c r="AP144" s="1">
        <f>ABS(IK_diagnostics_positions__2[[#This Row],[Column20]]-T143)</f>
        <v>0.150856082</v>
      </c>
      <c r="AQ144" s="1">
        <f>ABS(IK_diagnostics_positions__2[[#This Row],[Column21]]-U143)</f>
        <v>0.27041999999999966</v>
      </c>
    </row>
    <row r="145" spans="1:43" x14ac:dyDescent="0.25">
      <c r="A145" s="1">
        <v>-1.0471299999999999E-2</v>
      </c>
      <c r="B145" s="1">
        <v>0.29983900000000002</v>
      </c>
      <c r="C145" s="1">
        <v>-0.953932</v>
      </c>
      <c r="D145" s="1">
        <v>-0.92759499999999995</v>
      </c>
      <c r="E145" s="1">
        <v>0.65780899999999998</v>
      </c>
      <c r="F145" s="1">
        <v>-1.12927</v>
      </c>
      <c r="G145" s="1">
        <v>-0.52666400000000002</v>
      </c>
      <c r="H145" s="1">
        <v>1.49264</v>
      </c>
      <c r="I145" s="1">
        <v>-1.50651</v>
      </c>
      <c r="J145" s="1">
        <v>2.5875E-3</v>
      </c>
      <c r="K145" s="1">
        <v>0.71750599999999998</v>
      </c>
      <c r="L145" s="1">
        <v>-1.8515699999999999</v>
      </c>
      <c r="M145" s="1">
        <v>0.72122399999999998</v>
      </c>
      <c r="N145" s="1">
        <v>1.0047200000000001</v>
      </c>
      <c r="O145" s="1">
        <v>-2.4848599999999998</v>
      </c>
      <c r="P145" s="1">
        <v>-0.74886900000000001</v>
      </c>
      <c r="Q145" s="1">
        <v>0.99136100000000005</v>
      </c>
      <c r="R145" s="1">
        <v>-2.4518300000000002</v>
      </c>
      <c r="S145" s="1">
        <v>1.07318E-2</v>
      </c>
      <c r="T145" s="1">
        <v>-1.81563E-2</v>
      </c>
      <c r="U145" s="1">
        <v>-2.5288599999999999</v>
      </c>
      <c r="V145" s="1" t="s">
        <v>23</v>
      </c>
      <c r="W145" s="1">
        <f>ABS(IK_diagnostics_positions__2[[#This Row],[Column1]]-A144)</f>
        <v>2.1767400000000003E-2</v>
      </c>
      <c r="X145" s="1">
        <f>ABS(IK_diagnostics_positions__2[[#This Row],[Column2]]-B144)</f>
        <v>0.29408381</v>
      </c>
      <c r="Y145" s="1">
        <f>ABS(IK_diagnostics_positions__2[[#This Row],[Column3]]-C144)</f>
        <v>4.5532000000000017E-2</v>
      </c>
      <c r="Z145" s="1">
        <f>ABS(IK_diagnostics_positions__2[[#This Row],[Column4]]-D144)</f>
        <v>6.1638000000000082E-2</v>
      </c>
      <c r="AA145" s="1">
        <f>ABS(IK_diagnostics_positions__2[[#This Row],[Column5]]-E144)</f>
        <v>0.65038332999999993</v>
      </c>
      <c r="AB145" s="1">
        <f>ABS(IK_diagnostics_positions__2[[#This Row],[Column6]]-F144)</f>
        <v>0.16029000000000004</v>
      </c>
      <c r="AC145" s="1">
        <f>ABS(IK_diagnostics_positions__2[[#This Row],[Column7]]-G144)</f>
        <v>1.2599999999999945E-2</v>
      </c>
      <c r="AD145" s="1">
        <f>ABS(IK_diagnostics_positions__2[[#This Row],[Column8]]-H144)</f>
        <v>0.59526499999999993</v>
      </c>
      <c r="AE145" s="1">
        <f>ABS(IK_diagnostics_positions__2[[#This Row],[Column9]]-I144)</f>
        <v>0.14267000000000007</v>
      </c>
      <c r="AF145" s="1">
        <f>ABS(IK_diagnostics_positions__2[[#This Row],[Column10]]-J144)</f>
        <v>6.623699999999999E-2</v>
      </c>
      <c r="AG145" s="1">
        <f>ABS(IK_diagnostics_positions__2[[#This Row],[Column11]]-K144)</f>
        <v>0.49356199999999995</v>
      </c>
      <c r="AH145" s="1">
        <f>ABS(IK_diagnostics_positions__2[[#This Row],[Column12]]-L144)</f>
        <v>6.7350000000000021E-2</v>
      </c>
      <c r="AI145" s="1">
        <f>ABS(IK_diagnostics_positions__2[[#This Row],[Column13]]-M144)</f>
        <v>0.30639</v>
      </c>
      <c r="AJ145" s="1">
        <f>ABS(IK_diagnostics_positions__2[[#This Row],[Column14]]-N144)</f>
        <v>7.6399999999998691E-3</v>
      </c>
      <c r="AK145" s="1">
        <f>ABS(IK_diagnostics_positions__2[[#This Row],[Column15]]-O144)</f>
        <v>0.19202999999999992</v>
      </c>
      <c r="AL145" s="1">
        <f>ABS(IK_diagnostics_positions__2[[#This Row],[Column16]]-P144)</f>
        <v>0.23710900000000001</v>
      </c>
      <c r="AM145" s="1">
        <f>ABS(IK_diagnostics_positions__2[[#This Row],[Column17]]-Q144)</f>
        <v>0.36382700000000001</v>
      </c>
      <c r="AN145" s="1">
        <f>ABS(IK_diagnostics_positions__2[[#This Row],[Column18]]-R144)</f>
        <v>3.952E-2</v>
      </c>
      <c r="AO145" s="1">
        <f>ABS(IK_diagnostics_positions__2[[#This Row],[Column19]]-S144)</f>
        <v>9.4198099999999993E-2</v>
      </c>
      <c r="AP145" s="1">
        <f>ABS(IK_diagnostics_positions__2[[#This Row],[Column20]]-T144)</f>
        <v>0.16972429999999999</v>
      </c>
      <c r="AQ145" s="1">
        <f>ABS(IK_diagnostics_positions__2[[#This Row],[Column21]]-U144)</f>
        <v>0.24103999999999992</v>
      </c>
    </row>
    <row r="146" spans="1:43" x14ac:dyDescent="0.25">
      <c r="A146" s="1">
        <v>-4.2723700000000002E-3</v>
      </c>
      <c r="B146" s="1">
        <v>0.32108599999999998</v>
      </c>
      <c r="C146" s="1">
        <v>-0.94703999999999999</v>
      </c>
      <c r="D146" s="1">
        <v>-0.89887300000000003</v>
      </c>
      <c r="E146" s="1">
        <v>0.740815</v>
      </c>
      <c r="F146" s="1">
        <v>-1.10039</v>
      </c>
      <c r="G146" s="1">
        <v>-0.48432399999999998</v>
      </c>
      <c r="H146" s="1">
        <v>1.5617300000000001</v>
      </c>
      <c r="I146" s="1">
        <v>-1.4931300000000001</v>
      </c>
      <c r="J146" s="1">
        <v>1.7410500000000001E-3</v>
      </c>
      <c r="K146" s="1">
        <v>0.77393699999999999</v>
      </c>
      <c r="L146" s="1">
        <v>-1.8714500000000001</v>
      </c>
      <c r="M146" s="1">
        <v>0.746784</v>
      </c>
      <c r="N146" s="1">
        <v>1.0001599999999999</v>
      </c>
      <c r="O146" s="1">
        <v>-2.4989300000000001</v>
      </c>
      <c r="P146" s="1">
        <v>-0.74546500000000004</v>
      </c>
      <c r="Q146" s="1">
        <v>0.99736400000000003</v>
      </c>
      <c r="R146" s="1">
        <v>-2.49736</v>
      </c>
      <c r="S146" s="1">
        <v>-8.9862899999999996E-4</v>
      </c>
      <c r="T146" s="1">
        <v>-2.5796899999999999E-3</v>
      </c>
      <c r="U146" s="1">
        <v>-2.5015399999999999</v>
      </c>
      <c r="V146" s="1" t="s">
        <v>23</v>
      </c>
      <c r="W146" s="1">
        <f>ABS(IK_diagnostics_positions__2[[#This Row],[Column1]]-A145)</f>
        <v>6.1989299999999992E-3</v>
      </c>
      <c r="X146" s="1">
        <f>ABS(IK_diagnostics_positions__2[[#This Row],[Column2]]-B145)</f>
        <v>2.124699999999996E-2</v>
      </c>
      <c r="Y146" s="1">
        <f>ABS(IK_diagnostics_positions__2[[#This Row],[Column3]]-C145)</f>
        <v>6.8920000000000092E-3</v>
      </c>
      <c r="Z146" s="1">
        <f>ABS(IK_diagnostics_positions__2[[#This Row],[Column4]]-D145)</f>
        <v>2.8721999999999914E-2</v>
      </c>
      <c r="AA146" s="1">
        <f>ABS(IK_diagnostics_positions__2[[#This Row],[Column5]]-E145)</f>
        <v>8.3006000000000024E-2</v>
      </c>
      <c r="AB146" s="1">
        <f>ABS(IK_diagnostics_positions__2[[#This Row],[Column6]]-F145)</f>
        <v>2.8880000000000017E-2</v>
      </c>
      <c r="AC146" s="1">
        <f>ABS(IK_diagnostics_positions__2[[#This Row],[Column7]]-G145)</f>
        <v>4.2340000000000044E-2</v>
      </c>
      <c r="AD146" s="1">
        <f>ABS(IK_diagnostics_positions__2[[#This Row],[Column8]]-H145)</f>
        <v>6.9090000000000096E-2</v>
      </c>
      <c r="AE146" s="1">
        <f>ABS(IK_diagnostics_positions__2[[#This Row],[Column9]]-I145)</f>
        <v>1.3379999999999947E-2</v>
      </c>
      <c r="AF146" s="1">
        <f>ABS(IK_diagnostics_positions__2[[#This Row],[Column10]]-J145)</f>
        <v>8.4644999999999989E-4</v>
      </c>
      <c r="AG146" s="1">
        <f>ABS(IK_diagnostics_positions__2[[#This Row],[Column11]]-K145)</f>
        <v>5.6431000000000009E-2</v>
      </c>
      <c r="AH146" s="1">
        <f>ABS(IK_diagnostics_positions__2[[#This Row],[Column12]]-L145)</f>
        <v>1.988000000000012E-2</v>
      </c>
      <c r="AI146" s="1">
        <f>ABS(IK_diagnostics_positions__2[[#This Row],[Column13]]-M145)</f>
        <v>2.5560000000000027E-2</v>
      </c>
      <c r="AJ146" s="1">
        <f>ABS(IK_diagnostics_positions__2[[#This Row],[Column14]]-N145)</f>
        <v>4.5600000000001195E-3</v>
      </c>
      <c r="AK146" s="1">
        <f>ABS(IK_diagnostics_positions__2[[#This Row],[Column15]]-O145)</f>
        <v>1.4070000000000249E-2</v>
      </c>
      <c r="AL146" s="1">
        <f>ABS(IK_diagnostics_positions__2[[#This Row],[Column16]]-P145)</f>
        <v>3.4039999999999626E-3</v>
      </c>
      <c r="AM146" s="1">
        <f>ABS(IK_diagnostics_positions__2[[#This Row],[Column17]]-Q145)</f>
        <v>6.0029999999999806E-3</v>
      </c>
      <c r="AN146" s="1">
        <f>ABS(IK_diagnostics_positions__2[[#This Row],[Column18]]-R145)</f>
        <v>4.5529999999999848E-2</v>
      </c>
      <c r="AO146" s="1">
        <f>ABS(IK_diagnostics_positions__2[[#This Row],[Column19]]-S145)</f>
        <v>1.1630428999999999E-2</v>
      </c>
      <c r="AP146" s="1">
        <f>ABS(IK_diagnostics_positions__2[[#This Row],[Column20]]-T145)</f>
        <v>1.5576610000000001E-2</v>
      </c>
      <c r="AQ146" s="1">
        <f>ABS(IK_diagnostics_positions__2[[#This Row],[Column21]]-U145)</f>
        <v>2.7320000000000011E-2</v>
      </c>
    </row>
    <row r="147" spans="1:43" x14ac:dyDescent="0.25">
      <c r="A147" s="1">
        <v>0.106337</v>
      </c>
      <c r="B147" s="1" t="s">
        <v>22</v>
      </c>
      <c r="C147" s="1">
        <v>-0.99433000000000005</v>
      </c>
      <c r="D147" s="1">
        <v>-0.83703000000000005</v>
      </c>
      <c r="E147" s="1">
        <v>0.30626999999999999</v>
      </c>
      <c r="F147" s="1">
        <v>-1.1218300000000001</v>
      </c>
      <c r="G147" s="1">
        <v>-0.28068700000000002</v>
      </c>
      <c r="H147" s="1">
        <v>1.1176999999999999</v>
      </c>
      <c r="I147" s="1">
        <v>-1.3008900000000001</v>
      </c>
      <c r="J147" s="1">
        <v>5.3893299999999998E-2</v>
      </c>
      <c r="K147" s="1">
        <v>0.33725300000000002</v>
      </c>
      <c r="L147" s="1">
        <v>-1.8290500000000001</v>
      </c>
      <c r="M147" s="1">
        <v>0.60194400000000003</v>
      </c>
      <c r="N147" s="1">
        <v>0.96016699999999999</v>
      </c>
      <c r="O147" s="1">
        <v>-2.3872800000000001</v>
      </c>
      <c r="P147" s="1">
        <v>-0.59979300000000002</v>
      </c>
      <c r="Q147" s="1">
        <v>0.84874300000000003</v>
      </c>
      <c r="R147" s="1">
        <v>-2.38679</v>
      </c>
      <c r="S147" s="1">
        <v>-1.4999E-2</v>
      </c>
      <c r="T147" s="1">
        <v>-0.12698300000000001</v>
      </c>
      <c r="U147" s="1">
        <v>-2.7120799999999998</v>
      </c>
      <c r="V147" s="1" t="s">
        <v>23</v>
      </c>
      <c r="W147" s="1">
        <f>ABS(IK_diagnostics_positions__2[[#This Row],[Column1]]-A146)</f>
        <v>0.11060937</v>
      </c>
      <c r="X147" s="1">
        <f>ABS(IK_diagnostics_positions__2[[#This Row],[Column2]]-B146)</f>
        <v>0.32108599999999998</v>
      </c>
      <c r="Y147" s="1">
        <f>ABS(IK_diagnostics_positions__2[[#This Row],[Column3]]-C146)</f>
        <v>4.7290000000000054E-2</v>
      </c>
      <c r="Z147" s="1">
        <f>ABS(IK_diagnostics_positions__2[[#This Row],[Column4]]-D146)</f>
        <v>6.1842999999999981E-2</v>
      </c>
      <c r="AA147" s="1">
        <f>ABS(IK_diagnostics_positions__2[[#This Row],[Column5]]-E146)</f>
        <v>0.43454500000000001</v>
      </c>
      <c r="AB147" s="1">
        <f>ABS(IK_diagnostics_positions__2[[#This Row],[Column6]]-F146)</f>
        <v>2.1440000000000126E-2</v>
      </c>
      <c r="AC147" s="1">
        <f>ABS(IK_diagnostics_positions__2[[#This Row],[Column7]]-G146)</f>
        <v>0.20363699999999996</v>
      </c>
      <c r="AD147" s="1">
        <f>ABS(IK_diagnostics_positions__2[[#This Row],[Column8]]-H146)</f>
        <v>0.44403000000000015</v>
      </c>
      <c r="AE147" s="1">
        <f>ABS(IK_diagnostics_positions__2[[#This Row],[Column9]]-I146)</f>
        <v>0.19223999999999997</v>
      </c>
      <c r="AF147" s="1">
        <f>ABS(IK_diagnostics_positions__2[[#This Row],[Column10]]-J146)</f>
        <v>5.2152249999999997E-2</v>
      </c>
      <c r="AG147" s="1">
        <f>ABS(IK_diagnostics_positions__2[[#This Row],[Column11]]-K146)</f>
        <v>0.43668399999999996</v>
      </c>
      <c r="AH147" s="1">
        <f>ABS(IK_diagnostics_positions__2[[#This Row],[Column12]]-L146)</f>
        <v>4.2399999999999993E-2</v>
      </c>
      <c r="AI147" s="1">
        <f>ABS(IK_diagnostics_positions__2[[#This Row],[Column13]]-M146)</f>
        <v>0.14483999999999997</v>
      </c>
      <c r="AJ147" s="1">
        <f>ABS(IK_diagnostics_positions__2[[#This Row],[Column14]]-N146)</f>
        <v>3.9992999999999945E-2</v>
      </c>
      <c r="AK147" s="1">
        <f>ABS(IK_diagnostics_positions__2[[#This Row],[Column15]]-O146)</f>
        <v>0.11165000000000003</v>
      </c>
      <c r="AL147" s="1">
        <f>ABS(IK_diagnostics_positions__2[[#This Row],[Column16]]-P146)</f>
        <v>0.14567200000000002</v>
      </c>
      <c r="AM147" s="1">
        <f>ABS(IK_diagnostics_positions__2[[#This Row],[Column17]]-Q146)</f>
        <v>0.148621</v>
      </c>
      <c r="AN147" s="1">
        <f>ABS(IK_diagnostics_positions__2[[#This Row],[Column18]]-R146)</f>
        <v>0.11057000000000006</v>
      </c>
      <c r="AO147" s="1">
        <f>ABS(IK_diagnostics_positions__2[[#This Row],[Column19]]-S146)</f>
        <v>1.4100371E-2</v>
      </c>
      <c r="AP147" s="1">
        <f>ABS(IK_diagnostics_positions__2[[#This Row],[Column20]]-T146)</f>
        <v>0.12440331000000002</v>
      </c>
      <c r="AQ147" s="1">
        <f>ABS(IK_diagnostics_positions__2[[#This Row],[Column21]]-U146)</f>
        <v>0.21053999999999995</v>
      </c>
    </row>
    <row r="148" spans="1:43" x14ac:dyDescent="0.25">
      <c r="A148" s="1">
        <v>0.38484600000000002</v>
      </c>
      <c r="B148" s="1">
        <v>0.30574800000000002</v>
      </c>
      <c r="C148" s="1">
        <v>-0.87086799999999998</v>
      </c>
      <c r="D148" s="1">
        <v>-0.46773100000000001</v>
      </c>
      <c r="E148" s="1">
        <v>0.76402099999999995</v>
      </c>
      <c r="F148" s="1">
        <v>-1.1220600000000001</v>
      </c>
      <c r="G148" s="1">
        <v>-0.19436400000000001</v>
      </c>
      <c r="H148" s="1">
        <v>1.6406400000000001</v>
      </c>
      <c r="I148" s="1">
        <v>-1.51806</v>
      </c>
      <c r="J148" s="1">
        <v>2.8720599999999999E-2</v>
      </c>
      <c r="K148" s="1">
        <v>0.72329399999999999</v>
      </c>
      <c r="L148" s="1">
        <v>-1.8477699999999999</v>
      </c>
      <c r="M148" s="1">
        <v>0.73856900000000003</v>
      </c>
      <c r="N148" s="1">
        <v>0.99923700000000004</v>
      </c>
      <c r="O148" s="1">
        <v>-2.4958200000000001</v>
      </c>
      <c r="P148" s="1">
        <v>-0.722827</v>
      </c>
      <c r="Q148" s="1">
        <v>0.98869399999999996</v>
      </c>
      <c r="R148" s="1">
        <v>-2.4517099999999998</v>
      </c>
      <c r="S148" s="1">
        <v>-1.21785E-2</v>
      </c>
      <c r="T148" s="1">
        <v>-1.8056900000000001E-2</v>
      </c>
      <c r="U148" s="1">
        <v>-2.5176400000000001</v>
      </c>
      <c r="V148" s="1" t="s">
        <v>23</v>
      </c>
      <c r="W148" s="1">
        <f>ABS(IK_diagnostics_positions__2[[#This Row],[Column1]]-A147)</f>
        <v>0.27850900000000001</v>
      </c>
      <c r="X148" s="1">
        <f>ABS(IK_diagnostics_positions__2[[#This Row],[Column2]]-B147)</f>
        <v>0.30574800000000002</v>
      </c>
      <c r="Y148" s="1">
        <f>ABS(IK_diagnostics_positions__2[[#This Row],[Column3]]-C147)</f>
        <v>0.12346200000000007</v>
      </c>
      <c r="Z148" s="1">
        <f>ABS(IK_diagnostics_positions__2[[#This Row],[Column4]]-D147)</f>
        <v>0.36929900000000004</v>
      </c>
      <c r="AA148" s="1">
        <f>ABS(IK_diagnostics_positions__2[[#This Row],[Column5]]-E147)</f>
        <v>0.45775099999999996</v>
      </c>
      <c r="AB148" s="1">
        <f>ABS(IK_diagnostics_positions__2[[#This Row],[Column6]]-F147)</f>
        <v>2.2999999999995246E-4</v>
      </c>
      <c r="AC148" s="1">
        <f>ABS(IK_diagnostics_positions__2[[#This Row],[Column7]]-G147)</f>
        <v>8.6323000000000011E-2</v>
      </c>
      <c r="AD148" s="1">
        <f>ABS(IK_diagnostics_positions__2[[#This Row],[Column8]]-H147)</f>
        <v>0.52294000000000018</v>
      </c>
      <c r="AE148" s="1">
        <f>ABS(IK_diagnostics_positions__2[[#This Row],[Column9]]-I147)</f>
        <v>0.21716999999999986</v>
      </c>
      <c r="AF148" s="1">
        <f>ABS(IK_diagnostics_positions__2[[#This Row],[Column10]]-J147)</f>
        <v>2.5172699999999999E-2</v>
      </c>
      <c r="AG148" s="1">
        <f>ABS(IK_diagnostics_positions__2[[#This Row],[Column11]]-K147)</f>
        <v>0.38604099999999997</v>
      </c>
      <c r="AH148" s="1">
        <f>ABS(IK_diagnostics_positions__2[[#This Row],[Column12]]-L147)</f>
        <v>1.8719999999999848E-2</v>
      </c>
      <c r="AI148" s="1">
        <f>ABS(IK_diagnostics_positions__2[[#This Row],[Column13]]-M147)</f>
        <v>0.136625</v>
      </c>
      <c r="AJ148" s="1">
        <f>ABS(IK_diagnostics_positions__2[[#This Row],[Column14]]-N147)</f>
        <v>3.9070000000000049E-2</v>
      </c>
      <c r="AK148" s="1">
        <f>ABS(IK_diagnostics_positions__2[[#This Row],[Column15]]-O147)</f>
        <v>0.10854000000000008</v>
      </c>
      <c r="AL148" s="1">
        <f>ABS(IK_diagnostics_positions__2[[#This Row],[Column16]]-P147)</f>
        <v>0.12303399999999998</v>
      </c>
      <c r="AM148" s="1">
        <f>ABS(IK_diagnostics_positions__2[[#This Row],[Column17]]-Q147)</f>
        <v>0.13995099999999994</v>
      </c>
      <c r="AN148" s="1">
        <f>ABS(IK_diagnostics_positions__2[[#This Row],[Column18]]-R147)</f>
        <v>6.4919999999999867E-2</v>
      </c>
      <c r="AO148" s="1">
        <f>ABS(IK_diagnostics_positions__2[[#This Row],[Column19]]-S147)</f>
        <v>2.8205000000000001E-3</v>
      </c>
      <c r="AP148" s="1">
        <f>ABS(IK_diagnostics_positions__2[[#This Row],[Column20]]-T147)</f>
        <v>0.10892610000000001</v>
      </c>
      <c r="AQ148" s="1">
        <f>ABS(IK_diagnostics_positions__2[[#This Row],[Column21]]-U147)</f>
        <v>0.19443999999999972</v>
      </c>
    </row>
    <row r="149" spans="1:43" x14ac:dyDescent="0.25">
      <c r="A149" s="1">
        <v>0.34248699999999999</v>
      </c>
      <c r="B149" s="1">
        <v>0.36783100000000002</v>
      </c>
      <c r="C149" s="1">
        <v>-0.86452399999999996</v>
      </c>
      <c r="D149" s="1">
        <v>-0.487209</v>
      </c>
      <c r="E149" s="1">
        <v>0.848078</v>
      </c>
      <c r="F149" s="1">
        <v>-1.14907</v>
      </c>
      <c r="G149" s="1">
        <v>-0.21824299999999999</v>
      </c>
      <c r="H149" s="1">
        <v>1.70878</v>
      </c>
      <c r="I149" s="1">
        <v>-1.58134</v>
      </c>
      <c r="J149" s="1">
        <v>1.9812900000000001E-3</v>
      </c>
      <c r="K149" s="1">
        <v>0.77912300000000001</v>
      </c>
      <c r="L149" s="1">
        <v>-1.8767100000000001</v>
      </c>
      <c r="M149" s="1">
        <v>0.75161999999999995</v>
      </c>
      <c r="N149" s="1">
        <v>1.0013700000000001</v>
      </c>
      <c r="O149" s="1">
        <v>-2.50013</v>
      </c>
      <c r="P149" s="1">
        <v>-0.74944900000000003</v>
      </c>
      <c r="Q149" s="1">
        <v>0.99987000000000004</v>
      </c>
      <c r="R149" s="1">
        <v>-2.4984999999999999</v>
      </c>
      <c r="S149" s="1">
        <v>-4.2241099999999998E-4</v>
      </c>
      <c r="T149" s="1">
        <v>-1.64354E-3</v>
      </c>
      <c r="U149" s="1">
        <v>-2.5015299999999998</v>
      </c>
      <c r="V149" s="1" t="s">
        <v>23</v>
      </c>
      <c r="W149" s="1">
        <f>ABS(IK_diagnostics_positions__2[[#This Row],[Column1]]-A148)</f>
        <v>4.2359000000000036E-2</v>
      </c>
      <c r="X149" s="1">
        <f>ABS(IK_diagnostics_positions__2[[#This Row],[Column2]]-B148)</f>
        <v>6.2082999999999999E-2</v>
      </c>
      <c r="Y149" s="1">
        <f>ABS(IK_diagnostics_positions__2[[#This Row],[Column3]]-C148)</f>
        <v>6.3440000000000163E-3</v>
      </c>
      <c r="Z149" s="1">
        <f>ABS(IK_diagnostics_positions__2[[#This Row],[Column4]]-D148)</f>
        <v>1.9477999999999995E-2</v>
      </c>
      <c r="AA149" s="1">
        <f>ABS(IK_diagnostics_positions__2[[#This Row],[Column5]]-E148)</f>
        <v>8.4057000000000048E-2</v>
      </c>
      <c r="AB149" s="1">
        <f>ABS(IK_diagnostics_positions__2[[#This Row],[Column6]]-F148)</f>
        <v>2.7009999999999978E-2</v>
      </c>
      <c r="AC149" s="1">
        <f>ABS(IK_diagnostics_positions__2[[#This Row],[Column7]]-G148)</f>
        <v>2.3878999999999984E-2</v>
      </c>
      <c r="AD149" s="1">
        <f>ABS(IK_diagnostics_positions__2[[#This Row],[Column8]]-H148)</f>
        <v>6.8139999999999867E-2</v>
      </c>
      <c r="AE149" s="1">
        <f>ABS(IK_diagnostics_positions__2[[#This Row],[Column9]]-I148)</f>
        <v>6.3280000000000003E-2</v>
      </c>
      <c r="AF149" s="1">
        <f>ABS(IK_diagnostics_positions__2[[#This Row],[Column10]]-J148)</f>
        <v>2.6739309999999999E-2</v>
      </c>
      <c r="AG149" s="1">
        <f>ABS(IK_diagnostics_positions__2[[#This Row],[Column11]]-K148)</f>
        <v>5.5829000000000018E-2</v>
      </c>
      <c r="AH149" s="1">
        <f>ABS(IK_diagnostics_positions__2[[#This Row],[Column12]]-L148)</f>
        <v>2.8940000000000188E-2</v>
      </c>
      <c r="AI149" s="1">
        <f>ABS(IK_diagnostics_positions__2[[#This Row],[Column13]]-M148)</f>
        <v>1.3050999999999924E-2</v>
      </c>
      <c r="AJ149" s="1">
        <f>ABS(IK_diagnostics_positions__2[[#This Row],[Column14]]-N148)</f>
        <v>2.1330000000000515E-3</v>
      </c>
      <c r="AK149" s="1">
        <f>ABS(IK_diagnostics_positions__2[[#This Row],[Column15]]-O148)</f>
        <v>4.309999999999814E-3</v>
      </c>
      <c r="AL149" s="1">
        <f>ABS(IK_diagnostics_positions__2[[#This Row],[Column16]]-P148)</f>
        <v>2.6622000000000035E-2</v>
      </c>
      <c r="AM149" s="1">
        <f>ABS(IK_diagnostics_positions__2[[#This Row],[Column17]]-Q148)</f>
        <v>1.1176000000000075E-2</v>
      </c>
      <c r="AN149" s="1">
        <f>ABS(IK_diagnostics_positions__2[[#This Row],[Column18]]-R148)</f>
        <v>4.6790000000000109E-2</v>
      </c>
      <c r="AO149" s="1">
        <f>ABS(IK_diagnostics_positions__2[[#This Row],[Column19]]-S148)</f>
        <v>1.1756089000000001E-2</v>
      </c>
      <c r="AP149" s="1">
        <f>ABS(IK_diagnostics_positions__2[[#This Row],[Column20]]-T148)</f>
        <v>1.6413360000000002E-2</v>
      </c>
      <c r="AQ149" s="1">
        <f>ABS(IK_diagnostics_positions__2[[#This Row],[Column21]]-U148)</f>
        <v>1.6110000000000291E-2</v>
      </c>
    </row>
    <row r="150" spans="1:43" x14ac:dyDescent="0.25">
      <c r="A150" s="1">
        <v>2.8770400000000002E-2</v>
      </c>
      <c r="B150" s="1" t="s">
        <v>22</v>
      </c>
      <c r="C150" s="1">
        <v>-0.99958599999999997</v>
      </c>
      <c r="D150" s="1">
        <v>-0.97107699999999997</v>
      </c>
      <c r="E150" s="1">
        <v>2.75625E-3</v>
      </c>
      <c r="F150" s="1">
        <v>-0.98233199999999998</v>
      </c>
      <c r="G150" s="1">
        <v>-0.77561599999999997</v>
      </c>
      <c r="H150" s="1">
        <v>0.97707599999999994</v>
      </c>
      <c r="I150" s="1">
        <v>-1.09412</v>
      </c>
      <c r="J150" s="1">
        <v>3.7457900000000002E-2</v>
      </c>
      <c r="K150" s="1">
        <v>0.88441400000000003</v>
      </c>
      <c r="L150" s="1">
        <v>-1.66886</v>
      </c>
      <c r="M150" s="1">
        <v>0.58853200000000006</v>
      </c>
      <c r="N150" s="1">
        <v>0.81872100000000003</v>
      </c>
      <c r="O150" s="1">
        <v>-2.5007199999999998</v>
      </c>
      <c r="P150" s="1">
        <v>-0.52003900000000003</v>
      </c>
      <c r="Q150" s="1">
        <v>0.89758199999999999</v>
      </c>
      <c r="R150" s="1">
        <v>-2.4989300000000001</v>
      </c>
      <c r="S150" s="1">
        <v>3.7266800000000003E-2</v>
      </c>
      <c r="T150" s="1">
        <v>0.20244699999999999</v>
      </c>
      <c r="U150" s="1">
        <v>-2.4002400000000002</v>
      </c>
      <c r="V150" s="1" t="s">
        <v>23</v>
      </c>
      <c r="W150" s="1">
        <f>ABS(IK_diagnostics_positions__2[[#This Row],[Column1]]-A149)</f>
        <v>0.31371660000000001</v>
      </c>
      <c r="X150" s="1">
        <f>ABS(IK_diagnostics_positions__2[[#This Row],[Column2]]-B149)</f>
        <v>0.36783100000000002</v>
      </c>
      <c r="Y150" s="1">
        <f>ABS(IK_diagnostics_positions__2[[#This Row],[Column3]]-C149)</f>
        <v>0.13506200000000002</v>
      </c>
      <c r="Z150" s="1">
        <f>ABS(IK_diagnostics_positions__2[[#This Row],[Column4]]-D149)</f>
        <v>0.48386799999999996</v>
      </c>
      <c r="AA150" s="1">
        <f>ABS(IK_diagnostics_positions__2[[#This Row],[Column5]]-E149)</f>
        <v>0.84532174999999998</v>
      </c>
      <c r="AB150" s="1">
        <f>ABS(IK_diagnostics_positions__2[[#This Row],[Column6]]-F149)</f>
        <v>0.16673800000000005</v>
      </c>
      <c r="AC150" s="1">
        <f>ABS(IK_diagnostics_positions__2[[#This Row],[Column7]]-G149)</f>
        <v>0.55737300000000001</v>
      </c>
      <c r="AD150" s="1">
        <f>ABS(IK_diagnostics_positions__2[[#This Row],[Column8]]-H149)</f>
        <v>0.73170400000000002</v>
      </c>
      <c r="AE150" s="1">
        <f>ABS(IK_diagnostics_positions__2[[#This Row],[Column9]]-I149)</f>
        <v>0.48721999999999999</v>
      </c>
      <c r="AF150" s="1">
        <f>ABS(IK_diagnostics_positions__2[[#This Row],[Column10]]-J149)</f>
        <v>3.5476610000000006E-2</v>
      </c>
      <c r="AG150" s="1">
        <f>ABS(IK_diagnostics_positions__2[[#This Row],[Column11]]-K149)</f>
        <v>0.10529100000000002</v>
      </c>
      <c r="AH150" s="1">
        <f>ABS(IK_diagnostics_positions__2[[#This Row],[Column12]]-L149)</f>
        <v>0.20785000000000009</v>
      </c>
      <c r="AI150" s="1">
        <f>ABS(IK_diagnostics_positions__2[[#This Row],[Column13]]-M149)</f>
        <v>0.1630879999999999</v>
      </c>
      <c r="AJ150" s="1">
        <f>ABS(IK_diagnostics_positions__2[[#This Row],[Column14]]-N149)</f>
        <v>0.18264900000000006</v>
      </c>
      <c r="AK150" s="1">
        <f>ABS(IK_diagnostics_positions__2[[#This Row],[Column15]]-O149)</f>
        <v>5.8999999999986841E-4</v>
      </c>
      <c r="AL150" s="1">
        <f>ABS(IK_diagnostics_positions__2[[#This Row],[Column16]]-P149)</f>
        <v>0.22941</v>
      </c>
      <c r="AM150" s="1">
        <f>ABS(IK_diagnostics_positions__2[[#This Row],[Column17]]-Q149)</f>
        <v>0.10228800000000005</v>
      </c>
      <c r="AN150" s="1">
        <f>ABS(IK_diagnostics_positions__2[[#This Row],[Column18]]-R149)</f>
        <v>4.3000000000015248E-4</v>
      </c>
      <c r="AO150" s="1">
        <f>ABS(IK_diagnostics_positions__2[[#This Row],[Column19]]-S149)</f>
        <v>3.7689211E-2</v>
      </c>
      <c r="AP150" s="1">
        <f>ABS(IK_diagnostics_positions__2[[#This Row],[Column20]]-T149)</f>
        <v>0.20409053999999999</v>
      </c>
      <c r="AQ150" s="1">
        <f>ABS(IK_diagnostics_positions__2[[#This Row],[Column21]]-U149)</f>
        <v>0.10128999999999966</v>
      </c>
    </row>
    <row r="151" spans="1:43" x14ac:dyDescent="0.25">
      <c r="A151" s="1">
        <v>2.81543E-2</v>
      </c>
      <c r="B151" s="2">
        <v>4.64419E-5</v>
      </c>
      <c r="C151" s="1">
        <v>-0.99960400000000005</v>
      </c>
      <c r="D151" s="1">
        <v>-0.95509200000000005</v>
      </c>
      <c r="E151" s="2">
        <v>5.3618400000000001E-5</v>
      </c>
      <c r="F151" s="1">
        <v>-1.18188</v>
      </c>
      <c r="G151" s="1">
        <v>-0.80035699999999999</v>
      </c>
      <c r="H151" s="1">
        <v>0.97540899999999997</v>
      </c>
      <c r="I151" s="1">
        <v>-1.33917</v>
      </c>
      <c r="J151" s="1">
        <v>2.08302E-2</v>
      </c>
      <c r="K151" s="1">
        <v>0.91147100000000003</v>
      </c>
      <c r="L151" s="1">
        <v>-1.9062300000000001</v>
      </c>
      <c r="M151" s="1">
        <v>0.79873300000000003</v>
      </c>
      <c r="N151" s="1">
        <v>0.986267</v>
      </c>
      <c r="O151" s="1">
        <v>-2.5301499999999999</v>
      </c>
      <c r="P151" s="1">
        <v>-0.768567</v>
      </c>
      <c r="Q151" s="1">
        <v>0.988232</v>
      </c>
      <c r="R151" s="1">
        <v>-2.5152999999999999</v>
      </c>
      <c r="S151" s="1">
        <v>-1.9789299999999999E-2</v>
      </c>
      <c r="T151" s="1">
        <v>7.3643500000000001E-2</v>
      </c>
      <c r="U151" s="1">
        <v>-2.45065</v>
      </c>
      <c r="V151" s="1" t="s">
        <v>23</v>
      </c>
      <c r="W151" s="1">
        <f>ABS(IK_diagnostics_positions__2[[#This Row],[Column1]]-A150)</f>
        <v>6.1610000000000137E-4</v>
      </c>
      <c r="X151" s="1">
        <f>ABS(IK_diagnostics_positions__2[[#This Row],[Column2]]-B150)</f>
        <v>4.64419E-5</v>
      </c>
      <c r="Y151" s="1">
        <f>ABS(IK_diagnostics_positions__2[[#This Row],[Column3]]-C150)</f>
        <v>1.8000000000073513E-5</v>
      </c>
      <c r="Z151" s="1">
        <f>ABS(IK_diagnostics_positions__2[[#This Row],[Column4]]-D150)</f>
        <v>1.5984999999999916E-2</v>
      </c>
      <c r="AA151" s="1">
        <f>ABS(IK_diagnostics_positions__2[[#This Row],[Column5]]-E150)</f>
        <v>2.7026315999999998E-3</v>
      </c>
      <c r="AB151" s="1">
        <f>ABS(IK_diagnostics_positions__2[[#This Row],[Column6]]-F150)</f>
        <v>0.19954800000000006</v>
      </c>
      <c r="AC151" s="1">
        <f>ABS(IK_diagnostics_positions__2[[#This Row],[Column7]]-G150)</f>
        <v>2.4741000000000013E-2</v>
      </c>
      <c r="AD151" s="1">
        <f>ABS(IK_diagnostics_positions__2[[#This Row],[Column8]]-H150)</f>
        <v>1.6669999999999741E-3</v>
      </c>
      <c r="AE151" s="1">
        <f>ABS(IK_diagnostics_positions__2[[#This Row],[Column9]]-I150)</f>
        <v>0.24504999999999999</v>
      </c>
      <c r="AF151" s="1">
        <f>ABS(IK_diagnostics_positions__2[[#This Row],[Column10]]-J150)</f>
        <v>1.6627700000000002E-2</v>
      </c>
      <c r="AG151" s="1">
        <f>ABS(IK_diagnostics_positions__2[[#This Row],[Column11]]-K150)</f>
        <v>2.7056999999999998E-2</v>
      </c>
      <c r="AH151" s="1">
        <f>ABS(IK_diagnostics_positions__2[[#This Row],[Column12]]-L150)</f>
        <v>0.23737000000000008</v>
      </c>
      <c r="AI151" s="1">
        <f>ABS(IK_diagnostics_positions__2[[#This Row],[Column13]]-M150)</f>
        <v>0.21020099999999997</v>
      </c>
      <c r="AJ151" s="1">
        <f>ABS(IK_diagnostics_positions__2[[#This Row],[Column14]]-N150)</f>
        <v>0.16754599999999997</v>
      </c>
      <c r="AK151" s="1">
        <f>ABS(IK_diagnostics_positions__2[[#This Row],[Column15]]-O150)</f>
        <v>2.9430000000000067E-2</v>
      </c>
      <c r="AL151" s="1">
        <f>ABS(IK_diagnostics_positions__2[[#This Row],[Column16]]-P150)</f>
        <v>0.24852799999999997</v>
      </c>
      <c r="AM151" s="1">
        <f>ABS(IK_diagnostics_positions__2[[#This Row],[Column17]]-Q150)</f>
        <v>9.0650000000000008E-2</v>
      </c>
      <c r="AN151" s="1">
        <f>ABS(IK_diagnostics_positions__2[[#This Row],[Column18]]-R150)</f>
        <v>1.6369999999999774E-2</v>
      </c>
      <c r="AO151" s="1">
        <f>ABS(IK_diagnostics_positions__2[[#This Row],[Column19]]-S150)</f>
        <v>5.7056099999999998E-2</v>
      </c>
      <c r="AP151" s="1">
        <f>ABS(IK_diagnostics_positions__2[[#This Row],[Column20]]-T150)</f>
        <v>0.12880349999999999</v>
      </c>
      <c r="AQ151" s="1">
        <f>ABS(IK_diagnostics_positions__2[[#This Row],[Column21]]-U150)</f>
        <v>5.0409999999999844E-2</v>
      </c>
    </row>
    <row r="152" spans="1:43" x14ac:dyDescent="0.25">
      <c r="A152" s="1">
        <v>1.5421600000000001E-2</v>
      </c>
      <c r="B152" s="1" t="s">
        <v>22</v>
      </c>
      <c r="C152" s="1">
        <v>-0.99988100000000002</v>
      </c>
      <c r="D152" s="1">
        <v>-0.973468</v>
      </c>
      <c r="E152" s="1" t="s">
        <v>22</v>
      </c>
      <c r="F152" s="1">
        <v>-1.1485399999999999</v>
      </c>
      <c r="G152" s="1">
        <v>-0.81118199999999996</v>
      </c>
      <c r="H152" s="1">
        <v>0.97042200000000001</v>
      </c>
      <c r="I152" s="1">
        <v>-1.3272699999999999</v>
      </c>
      <c r="J152" s="1">
        <v>1.08039E-2</v>
      </c>
      <c r="K152" s="1">
        <v>0.79903500000000005</v>
      </c>
      <c r="L152" s="1">
        <v>-1.8703700000000001</v>
      </c>
      <c r="M152" s="1">
        <v>0.75554600000000005</v>
      </c>
      <c r="N152" s="1">
        <v>1.0024200000000001</v>
      </c>
      <c r="O152" s="1">
        <v>-2.5059800000000001</v>
      </c>
      <c r="P152" s="1">
        <v>-0.74283999999999994</v>
      </c>
      <c r="Q152" s="1">
        <v>0.99341900000000005</v>
      </c>
      <c r="R152" s="1">
        <v>-2.4982600000000001</v>
      </c>
      <c r="S152" s="1">
        <v>-9.1906699999999997E-3</v>
      </c>
      <c r="T152" s="1">
        <v>1.6033700000000001E-2</v>
      </c>
      <c r="U152" s="1">
        <v>-2.49207</v>
      </c>
      <c r="V152" s="1" t="s">
        <v>23</v>
      </c>
      <c r="W152" s="1">
        <f>ABS(IK_diagnostics_positions__2[[#This Row],[Column1]]-A151)</f>
        <v>1.27327E-2</v>
      </c>
      <c r="X152" s="1">
        <f>ABS(IK_diagnostics_positions__2[[#This Row],[Column2]]-B151)</f>
        <v>4.64419E-5</v>
      </c>
      <c r="Y152" s="1">
        <f>ABS(IK_diagnostics_positions__2[[#This Row],[Column3]]-C151)</f>
        <v>2.7699999999997171E-4</v>
      </c>
      <c r="Z152" s="1">
        <f>ABS(IK_diagnostics_positions__2[[#This Row],[Column4]]-D151)</f>
        <v>1.8375999999999948E-2</v>
      </c>
      <c r="AA152" s="1">
        <f>ABS(IK_diagnostics_positions__2[[#This Row],[Column5]]-E151)</f>
        <v>5.3618400000000001E-5</v>
      </c>
      <c r="AB152" s="1">
        <f>ABS(IK_diagnostics_positions__2[[#This Row],[Column6]]-F151)</f>
        <v>3.3340000000000147E-2</v>
      </c>
      <c r="AC152" s="1">
        <f>ABS(IK_diagnostics_positions__2[[#This Row],[Column7]]-G151)</f>
        <v>1.0824999999999974E-2</v>
      </c>
      <c r="AD152" s="1">
        <f>ABS(IK_diagnostics_positions__2[[#This Row],[Column8]]-H151)</f>
        <v>4.9869999999999637E-3</v>
      </c>
      <c r="AE152" s="1">
        <f>ABS(IK_diagnostics_positions__2[[#This Row],[Column9]]-I151)</f>
        <v>1.1900000000000022E-2</v>
      </c>
      <c r="AF152" s="1">
        <f>ABS(IK_diagnostics_positions__2[[#This Row],[Column10]]-J151)</f>
        <v>1.00263E-2</v>
      </c>
      <c r="AG152" s="1">
        <f>ABS(IK_diagnostics_positions__2[[#This Row],[Column11]]-K151)</f>
        <v>0.11243599999999998</v>
      </c>
      <c r="AH152" s="1">
        <f>ABS(IK_diagnostics_positions__2[[#This Row],[Column12]]-L151)</f>
        <v>3.5860000000000003E-2</v>
      </c>
      <c r="AI152" s="1">
        <f>ABS(IK_diagnostics_positions__2[[#This Row],[Column13]]-M151)</f>
        <v>4.3186999999999975E-2</v>
      </c>
      <c r="AJ152" s="1">
        <f>ABS(IK_diagnostics_positions__2[[#This Row],[Column14]]-N151)</f>
        <v>1.6153000000000084E-2</v>
      </c>
      <c r="AK152" s="1">
        <f>ABS(IK_diagnostics_positions__2[[#This Row],[Column15]]-O151)</f>
        <v>2.4169999999999803E-2</v>
      </c>
      <c r="AL152" s="1">
        <f>ABS(IK_diagnostics_positions__2[[#This Row],[Column16]]-P151)</f>
        <v>2.5727000000000055E-2</v>
      </c>
      <c r="AM152" s="1">
        <f>ABS(IK_diagnostics_positions__2[[#This Row],[Column17]]-Q151)</f>
        <v>5.1870000000000527E-3</v>
      </c>
      <c r="AN152" s="1">
        <f>ABS(IK_diagnostics_positions__2[[#This Row],[Column18]]-R151)</f>
        <v>1.7039999999999722E-2</v>
      </c>
      <c r="AO152" s="1">
        <f>ABS(IK_diagnostics_positions__2[[#This Row],[Column19]]-S151)</f>
        <v>1.059863E-2</v>
      </c>
      <c r="AP152" s="1">
        <f>ABS(IK_diagnostics_positions__2[[#This Row],[Column20]]-T151)</f>
        <v>5.7609800000000003E-2</v>
      </c>
      <c r="AQ152" s="1">
        <f>ABS(IK_diagnostics_positions__2[[#This Row],[Column21]]-U151)</f>
        <v>4.1420000000000012E-2</v>
      </c>
    </row>
    <row r="153" spans="1:43" x14ac:dyDescent="0.25">
      <c r="A153" s="1">
        <v>1.0538E-2</v>
      </c>
      <c r="B153" s="1" t="s">
        <v>22</v>
      </c>
      <c r="C153" s="1">
        <v>-0.99994400000000006</v>
      </c>
      <c r="D153" s="1">
        <v>-0.97915700000000006</v>
      </c>
      <c r="E153" s="1" t="s">
        <v>22</v>
      </c>
      <c r="F153" s="1">
        <v>-1.14314</v>
      </c>
      <c r="G153" s="1">
        <v>-0.82128100000000004</v>
      </c>
      <c r="H153" s="1">
        <v>0.968333</v>
      </c>
      <c r="I153" s="1">
        <v>-1.3365400000000001</v>
      </c>
      <c r="J153" s="1">
        <v>-7.30395E-4</v>
      </c>
      <c r="K153" s="1">
        <v>0.78451000000000004</v>
      </c>
      <c r="L153" s="1">
        <v>-1.87775</v>
      </c>
      <c r="M153" s="1">
        <v>0.75145899999999999</v>
      </c>
      <c r="N153" s="1">
        <v>0.99922699999999998</v>
      </c>
      <c r="O153" s="1">
        <v>-2.5007299999999999</v>
      </c>
      <c r="P153" s="1">
        <v>-0.75183699999999998</v>
      </c>
      <c r="Q153" s="1">
        <v>1.0016099999999999</v>
      </c>
      <c r="R153" s="1">
        <v>-2.5012099999999999</v>
      </c>
      <c r="S153" s="1">
        <v>-1.22931E-3</v>
      </c>
      <c r="T153" s="1">
        <v>8.4567099999999999E-4</v>
      </c>
      <c r="U153" s="1">
        <v>-2.4989300000000001</v>
      </c>
      <c r="V153" s="1" t="s">
        <v>23</v>
      </c>
      <c r="W153" s="1">
        <f>ABS(IK_diagnostics_positions__2[[#This Row],[Column1]]-A152)</f>
        <v>4.8836000000000001E-3</v>
      </c>
      <c r="X153" s="1">
        <f>ABS(IK_diagnostics_positions__2[[#This Row],[Column2]]-B152)</f>
        <v>0</v>
      </c>
      <c r="Y153" s="1">
        <f>ABS(IK_diagnostics_positions__2[[#This Row],[Column3]]-C152)</f>
        <v>6.300000000003525E-5</v>
      </c>
      <c r="Z153" s="1">
        <f>ABS(IK_diagnostics_positions__2[[#This Row],[Column4]]-D152)</f>
        <v>5.6890000000000551E-3</v>
      </c>
      <c r="AA153" s="1">
        <f>ABS(IK_diagnostics_positions__2[[#This Row],[Column5]]-E152)</f>
        <v>0</v>
      </c>
      <c r="AB153" s="1">
        <f>ABS(IK_diagnostics_positions__2[[#This Row],[Column6]]-F152)</f>
        <v>5.3999999999998494E-3</v>
      </c>
      <c r="AC153" s="1">
        <f>ABS(IK_diagnostics_positions__2[[#This Row],[Column7]]-G152)</f>
        <v>1.009900000000008E-2</v>
      </c>
      <c r="AD153" s="1">
        <f>ABS(IK_diagnostics_positions__2[[#This Row],[Column8]]-H152)</f>
        <v>2.0890000000000075E-3</v>
      </c>
      <c r="AE153" s="1">
        <f>ABS(IK_diagnostics_positions__2[[#This Row],[Column9]]-I152)</f>
        <v>9.2700000000001115E-3</v>
      </c>
      <c r="AF153" s="1">
        <f>ABS(IK_diagnostics_positions__2[[#This Row],[Column10]]-J152)</f>
        <v>1.1534295E-2</v>
      </c>
      <c r="AG153" s="1">
        <f>ABS(IK_diagnostics_positions__2[[#This Row],[Column11]]-K152)</f>
        <v>1.452500000000001E-2</v>
      </c>
      <c r="AH153" s="1">
        <f>ABS(IK_diagnostics_positions__2[[#This Row],[Column12]]-L152)</f>
        <v>7.3799999999999422E-3</v>
      </c>
      <c r="AI153" s="1">
        <f>ABS(IK_diagnostics_positions__2[[#This Row],[Column13]]-M152)</f>
        <v>4.0870000000000628E-3</v>
      </c>
      <c r="AJ153" s="1">
        <f>ABS(IK_diagnostics_positions__2[[#This Row],[Column14]]-N152)</f>
        <v>3.1930000000001124E-3</v>
      </c>
      <c r="AK153" s="1">
        <f>ABS(IK_diagnostics_positions__2[[#This Row],[Column15]]-O152)</f>
        <v>5.250000000000199E-3</v>
      </c>
      <c r="AL153" s="1">
        <f>ABS(IK_diagnostics_positions__2[[#This Row],[Column16]]-P152)</f>
        <v>8.9970000000000327E-3</v>
      </c>
      <c r="AM153" s="1">
        <f>ABS(IK_diagnostics_positions__2[[#This Row],[Column17]]-Q152)</f>
        <v>8.1909999999998373E-3</v>
      </c>
      <c r="AN153" s="1">
        <f>ABS(IK_diagnostics_positions__2[[#This Row],[Column18]]-R152)</f>
        <v>2.9499999999997861E-3</v>
      </c>
      <c r="AO153" s="1">
        <f>ABS(IK_diagnostics_positions__2[[#This Row],[Column19]]-S152)</f>
        <v>7.9613600000000007E-3</v>
      </c>
      <c r="AP153" s="1">
        <f>ABS(IK_diagnostics_positions__2[[#This Row],[Column20]]-T152)</f>
        <v>1.5188029000000002E-2</v>
      </c>
      <c r="AQ153" s="1">
        <f>ABS(IK_diagnostics_positions__2[[#This Row],[Column21]]-U152)</f>
        <v>6.8600000000000882E-3</v>
      </c>
    </row>
    <row r="154" spans="1:43" x14ac:dyDescent="0.25">
      <c r="A154" s="1">
        <v>3.6371399999999998E-2</v>
      </c>
      <c r="B154" s="1">
        <v>2.8000299999999999E-2</v>
      </c>
      <c r="C154" s="1">
        <v>-0.998946</v>
      </c>
      <c r="D154" s="1">
        <v>-0.94978799999999997</v>
      </c>
      <c r="E154" s="1">
        <v>3.1853600000000003E-2</v>
      </c>
      <c r="F154" s="1">
        <v>-1.1647000000000001</v>
      </c>
      <c r="G154" s="1">
        <v>-1.0523499999999999</v>
      </c>
      <c r="H154" s="1">
        <v>0.92909299999999995</v>
      </c>
      <c r="I154" s="1">
        <v>-1.5941700000000001</v>
      </c>
      <c r="J154" s="1">
        <v>-7.3451500000000003E-2</v>
      </c>
      <c r="K154" s="1">
        <v>0.94143299999999996</v>
      </c>
      <c r="L154" s="1">
        <v>-1.7981499999999999</v>
      </c>
      <c r="M154" s="1">
        <v>0.70208499999999996</v>
      </c>
      <c r="N154" s="1">
        <v>0.74208200000000002</v>
      </c>
      <c r="O154" s="1">
        <v>-2.3971499999999999</v>
      </c>
      <c r="P154" s="1">
        <v>-0.75661599999999996</v>
      </c>
      <c r="Q154" s="1">
        <v>0.71078799999999998</v>
      </c>
      <c r="R154" s="1">
        <v>-2.4910299999999999</v>
      </c>
      <c r="S154" s="1">
        <v>3.0041399999999999E-2</v>
      </c>
      <c r="T154" s="1">
        <v>0.519482</v>
      </c>
      <c r="U154" s="1">
        <v>-2.6988400000000001</v>
      </c>
      <c r="V154" s="1" t="s">
        <v>23</v>
      </c>
      <c r="W154" s="1">
        <f>ABS(IK_diagnostics_positions__2[[#This Row],[Column1]]-A153)</f>
        <v>2.5833399999999999E-2</v>
      </c>
      <c r="X154" s="1">
        <f>ABS(IK_diagnostics_positions__2[[#This Row],[Column2]]-B153)</f>
        <v>2.8000299999999999E-2</v>
      </c>
      <c r="Y154" s="1">
        <f>ABS(IK_diagnostics_positions__2[[#This Row],[Column3]]-C153)</f>
        <v>9.980000000000544E-4</v>
      </c>
      <c r="Z154" s="1">
        <f>ABS(IK_diagnostics_positions__2[[#This Row],[Column4]]-D153)</f>
        <v>2.9369000000000089E-2</v>
      </c>
      <c r="AA154" s="1">
        <f>ABS(IK_diagnostics_positions__2[[#This Row],[Column5]]-E153)</f>
        <v>3.1853600000000003E-2</v>
      </c>
      <c r="AB154" s="1">
        <f>ABS(IK_diagnostics_positions__2[[#This Row],[Column6]]-F153)</f>
        <v>2.1560000000000024E-2</v>
      </c>
      <c r="AC154" s="1">
        <f>ABS(IK_diagnostics_positions__2[[#This Row],[Column7]]-G153)</f>
        <v>0.23106899999999986</v>
      </c>
      <c r="AD154" s="1">
        <f>ABS(IK_diagnostics_positions__2[[#This Row],[Column8]]-H153)</f>
        <v>3.9240000000000053E-2</v>
      </c>
      <c r="AE154" s="1">
        <f>ABS(IK_diagnostics_positions__2[[#This Row],[Column9]]-I153)</f>
        <v>0.25763000000000003</v>
      </c>
      <c r="AF154" s="1">
        <f>ABS(IK_diagnostics_positions__2[[#This Row],[Column10]]-J153)</f>
        <v>7.2721105000000008E-2</v>
      </c>
      <c r="AG154" s="1">
        <f>ABS(IK_diagnostics_positions__2[[#This Row],[Column11]]-K153)</f>
        <v>0.15692299999999992</v>
      </c>
      <c r="AH154" s="1">
        <f>ABS(IK_diagnostics_positions__2[[#This Row],[Column12]]-L153)</f>
        <v>7.9600000000000115E-2</v>
      </c>
      <c r="AI154" s="1">
        <f>ABS(IK_diagnostics_positions__2[[#This Row],[Column13]]-M153)</f>
        <v>4.9374000000000029E-2</v>
      </c>
      <c r="AJ154" s="1">
        <f>ABS(IK_diagnostics_positions__2[[#This Row],[Column14]]-N153)</f>
        <v>0.25714499999999996</v>
      </c>
      <c r="AK154" s="1">
        <f>ABS(IK_diagnostics_positions__2[[#This Row],[Column15]]-O153)</f>
        <v>0.10358000000000001</v>
      </c>
      <c r="AL154" s="1">
        <f>ABS(IK_diagnostics_positions__2[[#This Row],[Column16]]-P153)</f>
        <v>4.7789999999999777E-3</v>
      </c>
      <c r="AM154" s="1">
        <f>ABS(IK_diagnostics_positions__2[[#This Row],[Column17]]-Q153)</f>
        <v>0.29082199999999991</v>
      </c>
      <c r="AN154" s="1">
        <f>ABS(IK_diagnostics_positions__2[[#This Row],[Column18]]-R153)</f>
        <v>1.0180000000000078E-2</v>
      </c>
      <c r="AO154" s="1">
        <f>ABS(IK_diagnostics_positions__2[[#This Row],[Column19]]-S153)</f>
        <v>3.127071E-2</v>
      </c>
      <c r="AP154" s="1">
        <f>ABS(IK_diagnostics_positions__2[[#This Row],[Column20]]-T153)</f>
        <v>0.51863632900000001</v>
      </c>
      <c r="AQ154" s="1">
        <f>ABS(IK_diagnostics_positions__2[[#This Row],[Column21]]-U153)</f>
        <v>0.19991000000000003</v>
      </c>
    </row>
    <row r="155" spans="1:43" x14ac:dyDescent="0.25">
      <c r="A155" s="1">
        <v>0.39469799999999999</v>
      </c>
      <c r="B155" s="1" t="s">
        <v>22</v>
      </c>
      <c r="C155" s="1">
        <v>-0.91881100000000004</v>
      </c>
      <c r="D155" s="1">
        <v>-0.58339600000000003</v>
      </c>
      <c r="E155" s="1">
        <v>2.03243E-2</v>
      </c>
      <c r="F155" s="1">
        <v>-0.71164000000000005</v>
      </c>
      <c r="G155" s="1">
        <v>-0.89458300000000002</v>
      </c>
      <c r="H155" s="1">
        <v>0.58011199999999996</v>
      </c>
      <c r="I155" s="1">
        <v>-1.4796199999999999</v>
      </c>
      <c r="J155" s="1">
        <v>-3.5387500000000002E-2</v>
      </c>
      <c r="K155" s="1">
        <v>0.85903099999999999</v>
      </c>
      <c r="L155" s="1">
        <v>-1.90856</v>
      </c>
      <c r="M155" s="1">
        <v>0.78683999999999998</v>
      </c>
      <c r="N155" s="1">
        <v>0.95199</v>
      </c>
      <c r="O155" s="1">
        <v>-2.4700799999999998</v>
      </c>
      <c r="P155" s="1">
        <v>-0.80476499999999995</v>
      </c>
      <c r="Q155" s="1">
        <v>0.99395900000000004</v>
      </c>
      <c r="R155" s="1">
        <v>-2.53294</v>
      </c>
      <c r="S155" s="1">
        <v>-2.1509300000000001E-3</v>
      </c>
      <c r="T155" s="1">
        <v>4.0758599999999999E-2</v>
      </c>
      <c r="U155" s="1">
        <v>-2.4824299999999999</v>
      </c>
      <c r="V155" s="1" t="s">
        <v>23</v>
      </c>
      <c r="W155" s="1">
        <f>ABS(IK_diagnostics_positions__2[[#This Row],[Column1]]-A154)</f>
        <v>0.3583266</v>
      </c>
      <c r="X155" s="1">
        <f>ABS(IK_diagnostics_positions__2[[#This Row],[Column2]]-B154)</f>
        <v>2.8000299999999999E-2</v>
      </c>
      <c r="Y155" s="1">
        <f>ABS(IK_diagnostics_positions__2[[#This Row],[Column3]]-C154)</f>
        <v>8.0134999999999956E-2</v>
      </c>
      <c r="Z155" s="1">
        <f>ABS(IK_diagnostics_positions__2[[#This Row],[Column4]]-D154)</f>
        <v>0.36639199999999994</v>
      </c>
      <c r="AA155" s="1">
        <f>ABS(IK_diagnostics_positions__2[[#This Row],[Column5]]-E154)</f>
        <v>1.1529300000000003E-2</v>
      </c>
      <c r="AB155" s="1">
        <f>ABS(IK_diagnostics_positions__2[[#This Row],[Column6]]-F154)</f>
        <v>0.45306000000000002</v>
      </c>
      <c r="AC155" s="1">
        <f>ABS(IK_diagnostics_positions__2[[#This Row],[Column7]]-G154)</f>
        <v>0.15776699999999988</v>
      </c>
      <c r="AD155" s="1">
        <f>ABS(IK_diagnostics_positions__2[[#This Row],[Column8]]-H154)</f>
        <v>0.34898099999999999</v>
      </c>
      <c r="AE155" s="1">
        <f>ABS(IK_diagnostics_positions__2[[#This Row],[Column9]]-I154)</f>
        <v>0.11455000000000015</v>
      </c>
      <c r="AF155" s="1">
        <f>ABS(IK_diagnostics_positions__2[[#This Row],[Column10]]-J154)</f>
        <v>3.8064000000000001E-2</v>
      </c>
      <c r="AG155" s="1">
        <f>ABS(IK_diagnostics_positions__2[[#This Row],[Column11]]-K154)</f>
        <v>8.2401999999999975E-2</v>
      </c>
      <c r="AH155" s="1">
        <f>ABS(IK_diagnostics_positions__2[[#This Row],[Column12]]-L154)</f>
        <v>0.11041000000000012</v>
      </c>
      <c r="AI155" s="1">
        <f>ABS(IK_diagnostics_positions__2[[#This Row],[Column13]]-M154)</f>
        <v>8.4755000000000025E-2</v>
      </c>
      <c r="AJ155" s="1">
        <f>ABS(IK_diagnostics_positions__2[[#This Row],[Column14]]-N154)</f>
        <v>0.20990799999999998</v>
      </c>
      <c r="AK155" s="1">
        <f>ABS(IK_diagnostics_positions__2[[#This Row],[Column15]]-O154)</f>
        <v>7.2929999999999939E-2</v>
      </c>
      <c r="AL155" s="1">
        <f>ABS(IK_diagnostics_positions__2[[#This Row],[Column16]]-P154)</f>
        <v>4.8148999999999997E-2</v>
      </c>
      <c r="AM155" s="1">
        <f>ABS(IK_diagnostics_positions__2[[#This Row],[Column17]]-Q154)</f>
        <v>0.28317100000000006</v>
      </c>
      <c r="AN155" s="1">
        <f>ABS(IK_diagnostics_positions__2[[#This Row],[Column18]]-R154)</f>
        <v>4.1910000000000114E-2</v>
      </c>
      <c r="AO155" s="1">
        <f>ABS(IK_diagnostics_positions__2[[#This Row],[Column19]]-S154)</f>
        <v>3.2192329999999998E-2</v>
      </c>
      <c r="AP155" s="1">
        <f>ABS(IK_diagnostics_positions__2[[#This Row],[Column20]]-T154)</f>
        <v>0.47872340000000002</v>
      </c>
      <c r="AQ155" s="1">
        <f>ABS(IK_diagnostics_positions__2[[#This Row],[Column21]]-U154)</f>
        <v>0.21641000000000021</v>
      </c>
    </row>
    <row r="156" spans="1:43" x14ac:dyDescent="0.25">
      <c r="A156" s="1">
        <v>0.40390100000000001</v>
      </c>
      <c r="B156" s="1" t="s">
        <v>22</v>
      </c>
      <c r="C156" s="1">
        <v>-0.91480300000000003</v>
      </c>
      <c r="D156" s="1">
        <v>-0.57475100000000001</v>
      </c>
      <c r="E156" s="1">
        <v>4.0072600000000001E-4</v>
      </c>
      <c r="F156" s="1">
        <v>-0.70927799999999996</v>
      </c>
      <c r="G156" s="1">
        <v>-0.87076799999999999</v>
      </c>
      <c r="H156" s="1">
        <v>0.575878</v>
      </c>
      <c r="I156" s="1">
        <v>-1.4716400000000001</v>
      </c>
      <c r="J156" s="1">
        <v>-1.1170500000000001E-3</v>
      </c>
      <c r="K156" s="1">
        <v>0.82072599999999996</v>
      </c>
      <c r="L156" s="1">
        <v>-1.9003099999999999</v>
      </c>
      <c r="M156" s="1">
        <v>0.76919300000000002</v>
      </c>
      <c r="N156" s="1">
        <v>1.00353</v>
      </c>
      <c r="O156" s="1">
        <v>-2.5112199999999998</v>
      </c>
      <c r="P156" s="1">
        <v>-0.76746599999999998</v>
      </c>
      <c r="Q156" s="1">
        <v>1.0058400000000001</v>
      </c>
      <c r="R156" s="1">
        <v>-2.5154899999999998</v>
      </c>
      <c r="S156" s="1">
        <v>-1.3053400000000001E-3</v>
      </c>
      <c r="T156" s="1">
        <v>4.1688100000000002E-3</v>
      </c>
      <c r="U156" s="1">
        <v>-2.4775800000000001</v>
      </c>
      <c r="V156" s="1" t="s">
        <v>23</v>
      </c>
      <c r="W156" s="1">
        <f>ABS(IK_diagnostics_positions__2[[#This Row],[Column1]]-A155)</f>
        <v>9.2030000000000167E-3</v>
      </c>
      <c r="X156" s="1">
        <f>ABS(IK_diagnostics_positions__2[[#This Row],[Column2]]-B155)</f>
        <v>0</v>
      </c>
      <c r="Y156" s="1">
        <f>ABS(IK_diagnostics_positions__2[[#This Row],[Column3]]-C155)</f>
        <v>4.0080000000000116E-3</v>
      </c>
      <c r="Z156" s="1">
        <f>ABS(IK_diagnostics_positions__2[[#This Row],[Column4]]-D155)</f>
        <v>8.6450000000000138E-3</v>
      </c>
      <c r="AA156" s="1">
        <f>ABS(IK_diagnostics_positions__2[[#This Row],[Column5]]-E155)</f>
        <v>1.9923573999999999E-2</v>
      </c>
      <c r="AB156" s="1">
        <f>ABS(IK_diagnostics_positions__2[[#This Row],[Column6]]-F155)</f>
        <v>2.3620000000000863E-3</v>
      </c>
      <c r="AC156" s="1">
        <f>ABS(IK_diagnostics_positions__2[[#This Row],[Column7]]-G155)</f>
        <v>2.3815000000000031E-2</v>
      </c>
      <c r="AD156" s="1">
        <f>ABS(IK_diagnostics_positions__2[[#This Row],[Column8]]-H155)</f>
        <v>4.23399999999996E-3</v>
      </c>
      <c r="AE156" s="1">
        <f>ABS(IK_diagnostics_positions__2[[#This Row],[Column9]]-I155)</f>
        <v>7.9799999999998761E-3</v>
      </c>
      <c r="AF156" s="1">
        <f>ABS(IK_diagnostics_positions__2[[#This Row],[Column10]]-J155)</f>
        <v>3.4270450000000001E-2</v>
      </c>
      <c r="AG156" s="1">
        <f>ABS(IK_diagnostics_positions__2[[#This Row],[Column11]]-K155)</f>
        <v>3.8305000000000033E-2</v>
      </c>
      <c r="AH156" s="1">
        <f>ABS(IK_diagnostics_positions__2[[#This Row],[Column12]]-L155)</f>
        <v>8.2500000000000906E-3</v>
      </c>
      <c r="AI156" s="1">
        <f>ABS(IK_diagnostics_positions__2[[#This Row],[Column13]]-M155)</f>
        <v>1.7646999999999968E-2</v>
      </c>
      <c r="AJ156" s="1">
        <f>ABS(IK_diagnostics_positions__2[[#This Row],[Column14]]-N155)</f>
        <v>5.154000000000003E-2</v>
      </c>
      <c r="AK156" s="1">
        <f>ABS(IK_diagnostics_positions__2[[#This Row],[Column15]]-O155)</f>
        <v>4.1139999999999954E-2</v>
      </c>
      <c r="AL156" s="1">
        <f>ABS(IK_diagnostics_positions__2[[#This Row],[Column16]]-P155)</f>
        <v>3.7298999999999971E-2</v>
      </c>
      <c r="AM156" s="1">
        <f>ABS(IK_diagnostics_positions__2[[#This Row],[Column17]]-Q155)</f>
        <v>1.188100000000003E-2</v>
      </c>
      <c r="AN156" s="1">
        <f>ABS(IK_diagnostics_positions__2[[#This Row],[Column18]]-R155)</f>
        <v>1.7450000000000188E-2</v>
      </c>
      <c r="AO156" s="1">
        <f>ABS(IK_diagnostics_positions__2[[#This Row],[Column19]]-S155)</f>
        <v>8.4559000000000001E-4</v>
      </c>
      <c r="AP156" s="1">
        <f>ABS(IK_diagnostics_positions__2[[#This Row],[Column20]]-T155)</f>
        <v>3.6589789999999997E-2</v>
      </c>
      <c r="AQ156" s="1">
        <f>ABS(IK_diagnostics_positions__2[[#This Row],[Column21]]-U155)</f>
        <v>4.8499999999997989E-3</v>
      </c>
    </row>
    <row r="157" spans="1:43" x14ac:dyDescent="0.25">
      <c r="A157" s="1">
        <v>0.401009</v>
      </c>
      <c r="B157" s="1" t="s">
        <v>22</v>
      </c>
      <c r="C157" s="1">
        <v>-0.91607400000000005</v>
      </c>
      <c r="D157" s="1">
        <v>-0.57351600000000003</v>
      </c>
      <c r="E157" s="1">
        <v>2.2112600000000001E-4</v>
      </c>
      <c r="F157" s="1">
        <v>-0.69179599999999997</v>
      </c>
      <c r="G157" s="1">
        <v>-0.87027900000000002</v>
      </c>
      <c r="H157" s="1">
        <v>0.60292699999999999</v>
      </c>
      <c r="I157" s="1">
        <v>-1.43252</v>
      </c>
      <c r="J157" s="1">
        <v>1.4355800000000001E-3</v>
      </c>
      <c r="K157" s="1">
        <v>0.79889100000000002</v>
      </c>
      <c r="L157" s="1">
        <v>-1.88165</v>
      </c>
      <c r="M157" s="1">
        <v>0.75558000000000003</v>
      </c>
      <c r="N157" s="1">
        <v>0.99814000000000003</v>
      </c>
      <c r="O157" s="1">
        <v>-2.5074000000000001</v>
      </c>
      <c r="P157" s="1">
        <v>-0.75692599999999999</v>
      </c>
      <c r="Q157" s="1">
        <v>1.00223</v>
      </c>
      <c r="R157" s="1">
        <v>-2.5009600000000001</v>
      </c>
      <c r="S157" s="1">
        <v>1.30375E-3</v>
      </c>
      <c r="T157" s="1">
        <v>3.3267700000000002E-3</v>
      </c>
      <c r="U157" s="1">
        <v>-2.48752</v>
      </c>
      <c r="V157" s="1" t="s">
        <v>23</v>
      </c>
      <c r="W157" s="1">
        <f>ABS(IK_diagnostics_positions__2[[#This Row],[Column1]]-A156)</f>
        <v>2.8920000000000057E-3</v>
      </c>
      <c r="X157" s="1">
        <f>ABS(IK_diagnostics_positions__2[[#This Row],[Column2]]-B156)</f>
        <v>0</v>
      </c>
      <c r="Y157" s="1">
        <f>ABS(IK_diagnostics_positions__2[[#This Row],[Column3]]-C156)</f>
        <v>1.2710000000000221E-3</v>
      </c>
      <c r="Z157" s="1">
        <f>ABS(IK_diagnostics_positions__2[[#This Row],[Column4]]-D156)</f>
        <v>1.2349999999999861E-3</v>
      </c>
      <c r="AA157" s="1">
        <f>ABS(IK_diagnostics_positions__2[[#This Row],[Column5]]-E156)</f>
        <v>1.796E-4</v>
      </c>
      <c r="AB157" s="1">
        <f>ABS(IK_diagnostics_positions__2[[#This Row],[Column6]]-F156)</f>
        <v>1.7481999999999998E-2</v>
      </c>
      <c r="AC157" s="1">
        <f>ABS(IK_diagnostics_positions__2[[#This Row],[Column7]]-G156)</f>
        <v>4.8899999999996169E-4</v>
      </c>
      <c r="AD157" s="1">
        <f>ABS(IK_diagnostics_positions__2[[#This Row],[Column8]]-H156)</f>
        <v>2.704899999999999E-2</v>
      </c>
      <c r="AE157" s="1">
        <f>ABS(IK_diagnostics_positions__2[[#This Row],[Column9]]-I156)</f>
        <v>3.9120000000000044E-2</v>
      </c>
      <c r="AF157" s="1">
        <f>ABS(IK_diagnostics_positions__2[[#This Row],[Column10]]-J156)</f>
        <v>2.5526300000000002E-3</v>
      </c>
      <c r="AG157" s="1">
        <f>ABS(IK_diagnostics_positions__2[[#This Row],[Column11]]-K156)</f>
        <v>2.1834999999999938E-2</v>
      </c>
      <c r="AH157" s="1">
        <f>ABS(IK_diagnostics_positions__2[[#This Row],[Column12]]-L156)</f>
        <v>1.8659999999999899E-2</v>
      </c>
      <c r="AI157" s="1">
        <f>ABS(IK_diagnostics_positions__2[[#This Row],[Column13]]-M156)</f>
        <v>1.3612999999999986E-2</v>
      </c>
      <c r="AJ157" s="1">
        <f>ABS(IK_diagnostics_positions__2[[#This Row],[Column14]]-N156)</f>
        <v>5.3900000000000059E-3</v>
      </c>
      <c r="AK157" s="1">
        <f>ABS(IK_diagnostics_positions__2[[#This Row],[Column15]]-O156)</f>
        <v>3.8199999999997125E-3</v>
      </c>
      <c r="AL157" s="1">
        <f>ABS(IK_diagnostics_positions__2[[#This Row],[Column16]]-P156)</f>
        <v>1.0539999999999994E-2</v>
      </c>
      <c r="AM157" s="1">
        <f>ABS(IK_diagnostics_positions__2[[#This Row],[Column17]]-Q156)</f>
        <v>3.6100000000001131E-3</v>
      </c>
      <c r="AN157" s="1">
        <f>ABS(IK_diagnostics_positions__2[[#This Row],[Column18]]-R156)</f>
        <v>1.452999999999971E-2</v>
      </c>
      <c r="AO157" s="1">
        <f>ABS(IK_diagnostics_positions__2[[#This Row],[Column19]]-S156)</f>
        <v>2.6090900000000001E-3</v>
      </c>
      <c r="AP157" s="1">
        <f>ABS(IK_diagnostics_positions__2[[#This Row],[Column20]]-T156)</f>
        <v>8.4204000000000006E-4</v>
      </c>
      <c r="AQ157" s="1">
        <f>ABS(IK_diagnostics_positions__2[[#This Row],[Column21]]-U156)</f>
        <v>9.9399999999998379E-3</v>
      </c>
    </row>
    <row r="158" spans="1:43" x14ac:dyDescent="0.25">
      <c r="A158" s="1">
        <v>0.39713900000000002</v>
      </c>
      <c r="B158" s="1" t="s">
        <v>22</v>
      </c>
      <c r="C158" s="1">
        <v>-0.91775899999999999</v>
      </c>
      <c r="D158" s="1">
        <v>-0.57610300000000003</v>
      </c>
      <c r="E158" s="1">
        <v>2.8998199999999999E-4</v>
      </c>
      <c r="F158" s="1">
        <v>-0.68797699999999995</v>
      </c>
      <c r="G158" s="1">
        <v>-0.87334999999999996</v>
      </c>
      <c r="H158" s="1">
        <v>0.60027699999999995</v>
      </c>
      <c r="I158" s="1">
        <v>-1.43072</v>
      </c>
      <c r="J158" s="1">
        <v>4.3994200000000002E-4</v>
      </c>
      <c r="K158" s="1">
        <v>0.78771500000000005</v>
      </c>
      <c r="L158" s="1">
        <v>-1.87944</v>
      </c>
      <c r="M158" s="1">
        <v>0.75392899999999996</v>
      </c>
      <c r="N158" s="1">
        <v>0.99948499999999996</v>
      </c>
      <c r="O158" s="1">
        <v>-2.5018699999999998</v>
      </c>
      <c r="P158" s="1">
        <v>-0.75229100000000004</v>
      </c>
      <c r="Q158" s="1">
        <v>1.00023</v>
      </c>
      <c r="R158" s="1">
        <v>-2.5025300000000001</v>
      </c>
      <c r="S158" s="1">
        <v>-1.3056499999999999E-4</v>
      </c>
      <c r="T158" s="1">
        <v>1.05882E-3</v>
      </c>
      <c r="U158" s="1">
        <v>-2.4968400000000002</v>
      </c>
      <c r="V158" s="1" t="s">
        <v>23</v>
      </c>
      <c r="W158" s="1">
        <f>ABS(IK_diagnostics_positions__2[[#This Row],[Column1]]-A157)</f>
        <v>3.8699999999999846E-3</v>
      </c>
      <c r="X158" s="1">
        <f>ABS(IK_diagnostics_positions__2[[#This Row],[Column2]]-B157)</f>
        <v>0</v>
      </c>
      <c r="Y158" s="1">
        <f>ABS(IK_diagnostics_positions__2[[#This Row],[Column3]]-C157)</f>
        <v>1.6849999999999365E-3</v>
      </c>
      <c r="Z158" s="1">
        <f>ABS(IK_diagnostics_positions__2[[#This Row],[Column4]]-D157)</f>
        <v>2.587000000000006E-3</v>
      </c>
      <c r="AA158" s="1">
        <f>ABS(IK_diagnostics_positions__2[[#This Row],[Column5]]-E157)</f>
        <v>6.8855999999999979E-5</v>
      </c>
      <c r="AB158" s="1">
        <f>ABS(IK_diagnostics_positions__2[[#This Row],[Column6]]-F157)</f>
        <v>3.8190000000000168E-3</v>
      </c>
      <c r="AC158" s="1">
        <f>ABS(IK_diagnostics_positions__2[[#This Row],[Column7]]-G157)</f>
        <v>3.0709999999999349E-3</v>
      </c>
      <c r="AD158" s="1">
        <f>ABS(IK_diagnostics_positions__2[[#This Row],[Column8]]-H157)</f>
        <v>2.6500000000000412E-3</v>
      </c>
      <c r="AE158" s="1">
        <f>ABS(IK_diagnostics_positions__2[[#This Row],[Column9]]-I157)</f>
        <v>1.8000000000000238E-3</v>
      </c>
      <c r="AF158" s="1">
        <f>ABS(IK_diagnostics_positions__2[[#This Row],[Column10]]-J157)</f>
        <v>9.9563800000000008E-4</v>
      </c>
      <c r="AG158" s="1">
        <f>ABS(IK_diagnostics_positions__2[[#This Row],[Column11]]-K157)</f>
        <v>1.1175999999999964E-2</v>
      </c>
      <c r="AH158" s="1">
        <f>ABS(IK_diagnostics_positions__2[[#This Row],[Column12]]-L157)</f>
        <v>2.2100000000000453E-3</v>
      </c>
      <c r="AI158" s="1">
        <f>ABS(IK_diagnostics_positions__2[[#This Row],[Column13]]-M157)</f>
        <v>1.6510000000000691E-3</v>
      </c>
      <c r="AJ158" s="1">
        <f>ABS(IK_diagnostics_positions__2[[#This Row],[Column14]]-N157)</f>
        <v>1.3449999999999296E-3</v>
      </c>
      <c r="AK158" s="1">
        <f>ABS(IK_diagnostics_positions__2[[#This Row],[Column15]]-O157)</f>
        <v>5.5300000000002569E-3</v>
      </c>
      <c r="AL158" s="1">
        <f>ABS(IK_diagnostics_positions__2[[#This Row],[Column16]]-P157)</f>
        <v>4.6349999999999447E-3</v>
      </c>
      <c r="AM158" s="1">
        <f>ABS(IK_diagnostics_positions__2[[#This Row],[Column17]]-Q157)</f>
        <v>2.0000000000000018E-3</v>
      </c>
      <c r="AN158" s="1">
        <f>ABS(IK_diagnostics_positions__2[[#This Row],[Column18]]-R157)</f>
        <v>1.5700000000000713E-3</v>
      </c>
      <c r="AO158" s="1">
        <f>ABS(IK_diagnostics_positions__2[[#This Row],[Column19]]-S157)</f>
        <v>1.434315E-3</v>
      </c>
      <c r="AP158" s="1">
        <f>ABS(IK_diagnostics_positions__2[[#This Row],[Column20]]-T157)</f>
        <v>2.2679500000000003E-3</v>
      </c>
      <c r="AQ158" s="1">
        <f>ABS(IK_diagnostics_positions__2[[#This Row],[Column21]]-U157)</f>
        <v>9.320000000000217E-3</v>
      </c>
    </row>
    <row r="159" spans="1:43" x14ac:dyDescent="0.25">
      <c r="A159" s="1">
        <v>7.3154700000000003E-2</v>
      </c>
      <c r="B159" s="1" t="s">
        <v>22</v>
      </c>
      <c r="C159" s="1">
        <v>-0.99732100000000001</v>
      </c>
      <c r="D159" s="1">
        <v>-0.90915500000000005</v>
      </c>
      <c r="E159" s="1">
        <v>3.6864500000000001E-2</v>
      </c>
      <c r="F159" s="1">
        <v>-1.18092</v>
      </c>
      <c r="G159" s="1">
        <v>-0.32760600000000001</v>
      </c>
      <c r="H159" s="1">
        <v>0.83806999999999998</v>
      </c>
      <c r="I159" s="1">
        <v>-1.0399499999999999</v>
      </c>
      <c r="J159" s="1">
        <v>-1.48548E-2</v>
      </c>
      <c r="K159" s="1">
        <v>0.24799199999999999</v>
      </c>
      <c r="L159" s="1">
        <v>-1.78426</v>
      </c>
      <c r="M159" s="1">
        <v>0.56453399999999998</v>
      </c>
      <c r="N159" s="1">
        <v>0.87783699999999998</v>
      </c>
      <c r="O159" s="1">
        <v>-2.3015699999999999</v>
      </c>
      <c r="P159" s="1">
        <v>-0.54161099999999995</v>
      </c>
      <c r="Q159" s="1">
        <v>0.79726600000000003</v>
      </c>
      <c r="R159" s="1">
        <v>-2.4329700000000001</v>
      </c>
      <c r="S159" s="1">
        <v>2.1703099999999999E-2</v>
      </c>
      <c r="T159" s="1">
        <v>-1.4744500000000001E-2</v>
      </c>
      <c r="U159" s="1">
        <v>-2.74844</v>
      </c>
      <c r="V159" s="1" t="s">
        <v>23</v>
      </c>
      <c r="W159" s="1">
        <f>ABS(IK_diagnostics_positions__2[[#This Row],[Column1]]-A158)</f>
        <v>0.3239843</v>
      </c>
      <c r="X159" s="1">
        <f>ABS(IK_diagnostics_positions__2[[#This Row],[Column2]]-B158)</f>
        <v>0</v>
      </c>
      <c r="Y159" s="1">
        <f>ABS(IK_diagnostics_positions__2[[#This Row],[Column3]]-C158)</f>
        <v>7.9562000000000022E-2</v>
      </c>
      <c r="Z159" s="1">
        <f>ABS(IK_diagnostics_positions__2[[#This Row],[Column4]]-D158)</f>
        <v>0.33305200000000001</v>
      </c>
      <c r="AA159" s="1">
        <f>ABS(IK_diagnostics_positions__2[[#This Row],[Column5]]-E158)</f>
        <v>3.6574518E-2</v>
      </c>
      <c r="AB159" s="1">
        <f>ABS(IK_diagnostics_positions__2[[#This Row],[Column6]]-F158)</f>
        <v>0.49294300000000002</v>
      </c>
      <c r="AC159" s="1">
        <f>ABS(IK_diagnostics_positions__2[[#This Row],[Column7]]-G158)</f>
        <v>0.54574400000000001</v>
      </c>
      <c r="AD159" s="1">
        <f>ABS(IK_diagnostics_positions__2[[#This Row],[Column8]]-H158)</f>
        <v>0.23779300000000003</v>
      </c>
      <c r="AE159" s="1">
        <f>ABS(IK_diagnostics_positions__2[[#This Row],[Column9]]-I158)</f>
        <v>0.39077000000000006</v>
      </c>
      <c r="AF159" s="1">
        <f>ABS(IK_diagnostics_positions__2[[#This Row],[Column10]]-J158)</f>
        <v>1.5294742E-2</v>
      </c>
      <c r="AG159" s="1">
        <f>ABS(IK_diagnostics_positions__2[[#This Row],[Column11]]-K158)</f>
        <v>0.53972300000000006</v>
      </c>
      <c r="AH159" s="1">
        <f>ABS(IK_diagnostics_positions__2[[#This Row],[Column12]]-L158)</f>
        <v>9.5180000000000042E-2</v>
      </c>
      <c r="AI159" s="1">
        <f>ABS(IK_diagnostics_positions__2[[#This Row],[Column13]]-M158)</f>
        <v>0.18939499999999998</v>
      </c>
      <c r="AJ159" s="1">
        <f>ABS(IK_diagnostics_positions__2[[#This Row],[Column14]]-N158)</f>
        <v>0.12164799999999998</v>
      </c>
      <c r="AK159" s="1">
        <f>ABS(IK_diagnostics_positions__2[[#This Row],[Column15]]-O158)</f>
        <v>0.20029999999999992</v>
      </c>
      <c r="AL159" s="1">
        <f>ABS(IK_diagnostics_positions__2[[#This Row],[Column16]]-P158)</f>
        <v>0.21068000000000009</v>
      </c>
      <c r="AM159" s="1">
        <f>ABS(IK_diagnostics_positions__2[[#This Row],[Column17]]-Q158)</f>
        <v>0.20296399999999992</v>
      </c>
      <c r="AN159" s="1">
        <f>ABS(IK_diagnostics_positions__2[[#This Row],[Column18]]-R158)</f>
        <v>6.9560000000000066E-2</v>
      </c>
      <c r="AO159" s="1">
        <f>ABS(IK_diagnostics_positions__2[[#This Row],[Column19]]-S158)</f>
        <v>2.1833664999999999E-2</v>
      </c>
      <c r="AP159" s="1">
        <f>ABS(IK_diagnostics_positions__2[[#This Row],[Column20]]-T158)</f>
        <v>1.5803319999999999E-2</v>
      </c>
      <c r="AQ159" s="1">
        <f>ABS(IK_diagnostics_positions__2[[#This Row],[Column21]]-U158)</f>
        <v>0.25159999999999982</v>
      </c>
    </row>
    <row r="160" spans="1:43" x14ac:dyDescent="0.25">
      <c r="A160" s="1">
        <v>0.12931599999999999</v>
      </c>
      <c r="B160" s="1">
        <v>0.52222299999999999</v>
      </c>
      <c r="C160" s="1">
        <v>-0.842947</v>
      </c>
      <c r="D160" s="1">
        <v>-0.83396800000000004</v>
      </c>
      <c r="E160" s="1">
        <v>0.60455800000000004</v>
      </c>
      <c r="F160" s="1">
        <v>-1.09849</v>
      </c>
      <c r="G160" s="1">
        <v>-0.351576</v>
      </c>
      <c r="H160" s="1">
        <v>1.4696199999999999</v>
      </c>
      <c r="I160" s="1">
        <v>-1.2362</v>
      </c>
      <c r="J160" s="1">
        <v>-8.8675000000000004E-2</v>
      </c>
      <c r="K160" s="1">
        <v>0.69680399999999998</v>
      </c>
      <c r="L160" s="1">
        <v>-1.81382</v>
      </c>
      <c r="M160" s="1">
        <v>0.65509799999999996</v>
      </c>
      <c r="N160" s="1">
        <v>0.96822299999999994</v>
      </c>
      <c r="O160" s="1">
        <v>-2.4246599999999998</v>
      </c>
      <c r="P160" s="1">
        <v>-0.72477400000000003</v>
      </c>
      <c r="Q160" s="1">
        <v>1.00332</v>
      </c>
      <c r="R160" s="1">
        <v>-2.5219299999999998</v>
      </c>
      <c r="S160" s="1">
        <v>3.9525999999999999E-2</v>
      </c>
      <c r="T160" s="1">
        <v>2.9589500000000001E-3</v>
      </c>
      <c r="U160" s="1">
        <v>-2.52244</v>
      </c>
      <c r="V160" s="1" t="s">
        <v>23</v>
      </c>
      <c r="W160" s="1">
        <f>ABS(IK_diagnostics_positions__2[[#This Row],[Column1]]-A159)</f>
        <v>5.6161299999999983E-2</v>
      </c>
      <c r="X160" s="1">
        <f>ABS(IK_diagnostics_positions__2[[#This Row],[Column2]]-B159)</f>
        <v>0.52222299999999999</v>
      </c>
      <c r="Y160" s="1">
        <f>ABS(IK_diagnostics_positions__2[[#This Row],[Column3]]-C159)</f>
        <v>0.15437400000000001</v>
      </c>
      <c r="Z160" s="1">
        <f>ABS(IK_diagnostics_positions__2[[#This Row],[Column4]]-D159)</f>
        <v>7.5187000000000004E-2</v>
      </c>
      <c r="AA160" s="1">
        <f>ABS(IK_diagnostics_positions__2[[#This Row],[Column5]]-E159)</f>
        <v>0.56769350000000007</v>
      </c>
      <c r="AB160" s="1">
        <f>ABS(IK_diagnostics_positions__2[[#This Row],[Column6]]-F159)</f>
        <v>8.2430000000000003E-2</v>
      </c>
      <c r="AC160" s="1">
        <f>ABS(IK_diagnostics_positions__2[[#This Row],[Column7]]-G159)</f>
        <v>2.3969999999999991E-2</v>
      </c>
      <c r="AD160" s="1">
        <f>ABS(IK_diagnostics_positions__2[[#This Row],[Column8]]-H159)</f>
        <v>0.63154999999999994</v>
      </c>
      <c r="AE160" s="1">
        <f>ABS(IK_diagnostics_positions__2[[#This Row],[Column9]]-I159)</f>
        <v>0.19625000000000004</v>
      </c>
      <c r="AF160" s="1">
        <f>ABS(IK_diagnostics_positions__2[[#This Row],[Column10]]-J159)</f>
        <v>7.3820200000000002E-2</v>
      </c>
      <c r="AG160" s="1">
        <f>ABS(IK_diagnostics_positions__2[[#This Row],[Column11]]-K159)</f>
        <v>0.44881199999999999</v>
      </c>
      <c r="AH160" s="1">
        <f>ABS(IK_diagnostics_positions__2[[#This Row],[Column12]]-L159)</f>
        <v>2.9560000000000031E-2</v>
      </c>
      <c r="AI160" s="1">
        <f>ABS(IK_diagnostics_positions__2[[#This Row],[Column13]]-M159)</f>
        <v>9.0563999999999978E-2</v>
      </c>
      <c r="AJ160" s="1">
        <f>ABS(IK_diagnostics_positions__2[[#This Row],[Column14]]-N159)</f>
        <v>9.0385999999999966E-2</v>
      </c>
      <c r="AK160" s="1">
        <f>ABS(IK_diagnostics_positions__2[[#This Row],[Column15]]-O159)</f>
        <v>0.12308999999999992</v>
      </c>
      <c r="AL160" s="1">
        <f>ABS(IK_diagnostics_positions__2[[#This Row],[Column16]]-P159)</f>
        <v>0.18316300000000008</v>
      </c>
      <c r="AM160" s="1">
        <f>ABS(IK_diagnostics_positions__2[[#This Row],[Column17]]-Q159)</f>
        <v>0.20605399999999996</v>
      </c>
      <c r="AN160" s="1">
        <f>ABS(IK_diagnostics_positions__2[[#This Row],[Column18]]-R159)</f>
        <v>8.8959999999999706E-2</v>
      </c>
      <c r="AO160" s="1">
        <f>ABS(IK_diagnostics_positions__2[[#This Row],[Column19]]-S159)</f>
        <v>1.7822899999999999E-2</v>
      </c>
      <c r="AP160" s="1">
        <f>ABS(IK_diagnostics_positions__2[[#This Row],[Column20]]-T159)</f>
        <v>1.7703450000000003E-2</v>
      </c>
      <c r="AQ160" s="1">
        <f>ABS(IK_diagnostics_positions__2[[#This Row],[Column21]]-U159)</f>
        <v>0.22599999999999998</v>
      </c>
    </row>
    <row r="161" spans="1:43" x14ac:dyDescent="0.25">
      <c r="A161" s="1">
        <v>0.17416799999999999</v>
      </c>
      <c r="B161" s="1">
        <v>0.53280099999999997</v>
      </c>
      <c r="C161" s="1">
        <v>-0.82812300000000005</v>
      </c>
      <c r="D161" s="1">
        <v>-0.77903699999999998</v>
      </c>
      <c r="E161" s="1">
        <v>0.60941299999999998</v>
      </c>
      <c r="F161" s="1">
        <v>-1.1205799999999999</v>
      </c>
      <c r="G161" s="1">
        <v>-0.36719499999999999</v>
      </c>
      <c r="H161" s="1">
        <v>1.5011300000000001</v>
      </c>
      <c r="I161" s="1">
        <v>-1.30829</v>
      </c>
      <c r="J161" s="1">
        <v>-4.44429E-2</v>
      </c>
      <c r="K161" s="1">
        <v>0.73832100000000001</v>
      </c>
      <c r="L161" s="1">
        <v>-1.8686100000000001</v>
      </c>
      <c r="M161" s="1">
        <v>0.70893600000000001</v>
      </c>
      <c r="N161" s="1">
        <v>0.992286</v>
      </c>
      <c r="O161" s="1">
        <v>-2.4751699999999999</v>
      </c>
      <c r="P161" s="1">
        <v>-0.73350499999999996</v>
      </c>
      <c r="Q161" s="1">
        <v>1.0288299999999999</v>
      </c>
      <c r="R161" s="1">
        <v>-2.53254</v>
      </c>
      <c r="S161" s="1">
        <v>7.6741700000000001E-3</v>
      </c>
      <c r="T161" s="1">
        <v>-2.42495E-2</v>
      </c>
      <c r="U161" s="1">
        <v>-2.5134099999999999</v>
      </c>
      <c r="V161" s="1" t="s">
        <v>23</v>
      </c>
      <c r="W161" s="1">
        <f>ABS(IK_diagnostics_positions__2[[#This Row],[Column1]]-A160)</f>
        <v>4.4852000000000003E-2</v>
      </c>
      <c r="X161" s="1">
        <f>ABS(IK_diagnostics_positions__2[[#This Row],[Column2]]-B160)</f>
        <v>1.0577999999999976E-2</v>
      </c>
      <c r="Y161" s="1">
        <f>ABS(IK_diagnostics_positions__2[[#This Row],[Column3]]-C160)</f>
        <v>1.4823999999999948E-2</v>
      </c>
      <c r="Z161" s="1">
        <f>ABS(IK_diagnostics_positions__2[[#This Row],[Column4]]-D160)</f>
        <v>5.4931000000000063E-2</v>
      </c>
      <c r="AA161" s="1">
        <f>ABS(IK_diagnostics_positions__2[[#This Row],[Column5]]-E160)</f>
        <v>4.8549999999999427E-3</v>
      </c>
      <c r="AB161" s="1">
        <f>ABS(IK_diagnostics_positions__2[[#This Row],[Column6]]-F160)</f>
        <v>2.2089999999999943E-2</v>
      </c>
      <c r="AC161" s="1">
        <f>ABS(IK_diagnostics_positions__2[[#This Row],[Column7]]-G160)</f>
        <v>1.5618999999999994E-2</v>
      </c>
      <c r="AD161" s="1">
        <f>ABS(IK_diagnostics_positions__2[[#This Row],[Column8]]-H160)</f>
        <v>3.1510000000000149E-2</v>
      </c>
      <c r="AE161" s="1">
        <f>ABS(IK_diagnostics_positions__2[[#This Row],[Column9]]-I160)</f>
        <v>7.2089999999999987E-2</v>
      </c>
      <c r="AF161" s="1">
        <f>ABS(IK_diagnostics_positions__2[[#This Row],[Column10]]-J160)</f>
        <v>4.4232100000000003E-2</v>
      </c>
      <c r="AG161" s="1">
        <f>ABS(IK_diagnostics_positions__2[[#This Row],[Column11]]-K160)</f>
        <v>4.1517000000000026E-2</v>
      </c>
      <c r="AH161" s="1">
        <f>ABS(IK_diagnostics_positions__2[[#This Row],[Column12]]-L160)</f>
        <v>5.4790000000000116E-2</v>
      </c>
      <c r="AI161" s="1">
        <f>ABS(IK_diagnostics_positions__2[[#This Row],[Column13]]-M160)</f>
        <v>5.3838000000000052E-2</v>
      </c>
      <c r="AJ161" s="1">
        <f>ABS(IK_diagnostics_positions__2[[#This Row],[Column14]]-N160)</f>
        <v>2.4063000000000057E-2</v>
      </c>
      <c r="AK161" s="1">
        <f>ABS(IK_diagnostics_positions__2[[#This Row],[Column15]]-O160)</f>
        <v>5.0510000000000055E-2</v>
      </c>
      <c r="AL161" s="1">
        <f>ABS(IK_diagnostics_positions__2[[#This Row],[Column16]]-P160)</f>
        <v>8.7309999999999333E-3</v>
      </c>
      <c r="AM161" s="1">
        <f>ABS(IK_diagnostics_positions__2[[#This Row],[Column17]]-Q160)</f>
        <v>2.5509999999999922E-2</v>
      </c>
      <c r="AN161" s="1">
        <f>ABS(IK_diagnostics_positions__2[[#This Row],[Column18]]-R160)</f>
        <v>1.061000000000023E-2</v>
      </c>
      <c r="AO161" s="1">
        <f>ABS(IK_diagnostics_positions__2[[#This Row],[Column19]]-S160)</f>
        <v>3.1851829999999998E-2</v>
      </c>
      <c r="AP161" s="1">
        <f>ABS(IK_diagnostics_positions__2[[#This Row],[Column20]]-T160)</f>
        <v>2.7208450000000002E-2</v>
      </c>
      <c r="AQ161" s="1">
        <f>ABS(IK_diagnostics_positions__2[[#This Row],[Column21]]-U160)</f>
        <v>9.0300000000000935E-3</v>
      </c>
    </row>
    <row r="162" spans="1:43" x14ac:dyDescent="0.25">
      <c r="A162" s="1">
        <v>0.20835799999999999</v>
      </c>
      <c r="B162" s="1">
        <v>0.54231799999999997</v>
      </c>
      <c r="C162" s="1">
        <v>-0.81392799999999998</v>
      </c>
      <c r="D162" s="1">
        <v>-0.74459200000000003</v>
      </c>
      <c r="E162" s="1">
        <v>0.64992099999999997</v>
      </c>
      <c r="F162" s="1">
        <v>-1.09731</v>
      </c>
      <c r="G162" s="1">
        <v>-0.36241400000000001</v>
      </c>
      <c r="H162" s="1">
        <v>1.5417000000000001</v>
      </c>
      <c r="I162" s="1">
        <v>-1.3395300000000001</v>
      </c>
      <c r="J162" s="1">
        <v>-1.6599300000000001E-2</v>
      </c>
      <c r="K162" s="1">
        <v>0.76774600000000004</v>
      </c>
      <c r="L162" s="1">
        <v>-1.87001</v>
      </c>
      <c r="M162" s="1">
        <v>0.73754200000000003</v>
      </c>
      <c r="N162" s="1">
        <v>0.99831800000000004</v>
      </c>
      <c r="O162" s="1">
        <v>-2.4849199999999998</v>
      </c>
      <c r="P162" s="1">
        <v>-0.74519299999999999</v>
      </c>
      <c r="Q162" s="1">
        <v>1.0070399999999999</v>
      </c>
      <c r="R162" s="1">
        <v>-2.5118</v>
      </c>
      <c r="S162" s="1">
        <v>4.9262100000000003E-3</v>
      </c>
      <c r="T162" s="1">
        <v>-7.79468E-3</v>
      </c>
      <c r="U162" s="1">
        <v>-2.5009399999999999</v>
      </c>
      <c r="V162" s="1" t="s">
        <v>23</v>
      </c>
      <c r="W162" s="1">
        <f>ABS(IK_diagnostics_positions__2[[#This Row],[Column1]]-A161)</f>
        <v>3.4189999999999998E-2</v>
      </c>
      <c r="X162" s="1">
        <f>ABS(IK_diagnostics_positions__2[[#This Row],[Column2]]-B161)</f>
        <v>9.5169999999999977E-3</v>
      </c>
      <c r="Y162" s="1">
        <f>ABS(IK_diagnostics_positions__2[[#This Row],[Column3]]-C161)</f>
        <v>1.4195000000000069E-2</v>
      </c>
      <c r="Z162" s="1">
        <f>ABS(IK_diagnostics_positions__2[[#This Row],[Column4]]-D161)</f>
        <v>3.4444999999999948E-2</v>
      </c>
      <c r="AA162" s="1">
        <f>ABS(IK_diagnostics_positions__2[[#This Row],[Column5]]-E161)</f>
        <v>4.0507999999999988E-2</v>
      </c>
      <c r="AB162" s="1">
        <f>ABS(IK_diagnostics_positions__2[[#This Row],[Column6]]-F161)</f>
        <v>2.3269999999999902E-2</v>
      </c>
      <c r="AC162" s="1">
        <f>ABS(IK_diagnostics_positions__2[[#This Row],[Column7]]-G161)</f>
        <v>4.7809999999999797E-3</v>
      </c>
      <c r="AD162" s="1">
        <f>ABS(IK_diagnostics_positions__2[[#This Row],[Column8]]-H161)</f>
        <v>4.0569999999999995E-2</v>
      </c>
      <c r="AE162" s="1">
        <f>ABS(IK_diagnostics_positions__2[[#This Row],[Column9]]-I161)</f>
        <v>3.1240000000000157E-2</v>
      </c>
      <c r="AF162" s="1">
        <f>ABS(IK_diagnostics_positions__2[[#This Row],[Column10]]-J161)</f>
        <v>2.78436E-2</v>
      </c>
      <c r="AG162" s="1">
        <f>ABS(IK_diagnostics_positions__2[[#This Row],[Column11]]-K161)</f>
        <v>2.9425000000000034E-2</v>
      </c>
      <c r="AH162" s="1">
        <f>ABS(IK_diagnostics_positions__2[[#This Row],[Column12]]-L161)</f>
        <v>1.3999999999998458E-3</v>
      </c>
      <c r="AI162" s="1">
        <f>ABS(IK_diagnostics_positions__2[[#This Row],[Column13]]-M161)</f>
        <v>2.860600000000002E-2</v>
      </c>
      <c r="AJ162" s="1">
        <f>ABS(IK_diagnostics_positions__2[[#This Row],[Column14]]-N161)</f>
        <v>6.0320000000000373E-3</v>
      </c>
      <c r="AK162" s="1">
        <f>ABS(IK_diagnostics_positions__2[[#This Row],[Column15]]-O161)</f>
        <v>9.7499999999999254E-3</v>
      </c>
      <c r="AL162" s="1">
        <f>ABS(IK_diagnostics_positions__2[[#This Row],[Column16]]-P161)</f>
        <v>1.1688000000000032E-2</v>
      </c>
      <c r="AM162" s="1">
        <f>ABS(IK_diagnostics_positions__2[[#This Row],[Column17]]-Q161)</f>
        <v>2.1789999999999976E-2</v>
      </c>
      <c r="AN162" s="1">
        <f>ABS(IK_diagnostics_positions__2[[#This Row],[Column18]]-R161)</f>
        <v>2.0739999999999981E-2</v>
      </c>
      <c r="AO162" s="1">
        <f>ABS(IK_diagnostics_positions__2[[#This Row],[Column19]]-S161)</f>
        <v>2.7479599999999998E-3</v>
      </c>
      <c r="AP162" s="1">
        <f>ABS(IK_diagnostics_positions__2[[#This Row],[Column20]]-T161)</f>
        <v>1.6454820000000002E-2</v>
      </c>
      <c r="AQ162" s="1">
        <f>ABS(IK_diagnostics_positions__2[[#This Row],[Column21]]-U161)</f>
        <v>1.2469999999999981E-2</v>
      </c>
    </row>
    <row r="163" spans="1:43" x14ac:dyDescent="0.25">
      <c r="A163" s="1">
        <v>0.218781</v>
      </c>
      <c r="B163" s="1">
        <v>0.54752000000000001</v>
      </c>
      <c r="C163" s="1">
        <v>-0.80768600000000002</v>
      </c>
      <c r="D163" s="1">
        <v>-0.73497400000000002</v>
      </c>
      <c r="E163" s="1">
        <v>0.66088899999999995</v>
      </c>
      <c r="F163" s="1">
        <v>-1.0860700000000001</v>
      </c>
      <c r="G163" s="1">
        <v>-0.35718800000000001</v>
      </c>
      <c r="H163" s="1">
        <v>1.5500100000000001</v>
      </c>
      <c r="I163" s="1">
        <v>-1.3444</v>
      </c>
      <c r="J163" s="1">
        <v>-8.2877899999999997E-3</v>
      </c>
      <c r="K163" s="1">
        <v>0.77730299999999997</v>
      </c>
      <c r="L163" s="1">
        <v>-1.8746700000000001</v>
      </c>
      <c r="M163" s="1">
        <v>0.74378100000000003</v>
      </c>
      <c r="N163" s="1">
        <v>1.0009699999999999</v>
      </c>
      <c r="O163" s="1">
        <v>-2.49464</v>
      </c>
      <c r="P163" s="1">
        <v>-0.750525</v>
      </c>
      <c r="Q163" s="1">
        <v>1.0027999999999999</v>
      </c>
      <c r="R163" s="1">
        <v>-2.5057200000000002</v>
      </c>
      <c r="S163" s="1">
        <v>1.4470399999999999E-3</v>
      </c>
      <c r="T163" s="1">
        <v>-1.9591999999999999E-3</v>
      </c>
      <c r="U163" s="1">
        <v>-2.50129</v>
      </c>
      <c r="V163" s="1" t="s">
        <v>23</v>
      </c>
      <c r="W163" s="1">
        <f>ABS(IK_diagnostics_positions__2[[#This Row],[Column1]]-A162)</f>
        <v>1.0423000000000016E-2</v>
      </c>
      <c r="X163" s="1">
        <f>ABS(IK_diagnostics_positions__2[[#This Row],[Column2]]-B162)</f>
        <v>5.2020000000000399E-3</v>
      </c>
      <c r="Y163" s="1">
        <f>ABS(IK_diagnostics_positions__2[[#This Row],[Column3]]-C162)</f>
        <v>6.2419999999999698E-3</v>
      </c>
      <c r="Z163" s="1">
        <f>ABS(IK_diagnostics_positions__2[[#This Row],[Column4]]-D162)</f>
        <v>9.6180000000000154E-3</v>
      </c>
      <c r="AA163" s="1">
        <f>ABS(IK_diagnostics_positions__2[[#This Row],[Column5]]-E162)</f>
        <v>1.0967999999999978E-2</v>
      </c>
      <c r="AB163" s="1">
        <f>ABS(IK_diagnostics_positions__2[[#This Row],[Column6]]-F162)</f>
        <v>1.1239999999999917E-2</v>
      </c>
      <c r="AC163" s="1">
        <f>ABS(IK_diagnostics_positions__2[[#This Row],[Column7]]-G162)</f>
        <v>5.2260000000000084E-3</v>
      </c>
      <c r="AD163" s="1">
        <f>ABS(IK_diagnostics_positions__2[[#This Row],[Column8]]-H162)</f>
        <v>8.3100000000000396E-3</v>
      </c>
      <c r="AE163" s="1">
        <f>ABS(IK_diagnostics_positions__2[[#This Row],[Column9]]-I162)</f>
        <v>4.8699999999999299E-3</v>
      </c>
      <c r="AF163" s="1">
        <f>ABS(IK_diagnostics_positions__2[[#This Row],[Column10]]-J162)</f>
        <v>8.3115100000000011E-3</v>
      </c>
      <c r="AG163" s="1">
        <f>ABS(IK_diagnostics_positions__2[[#This Row],[Column11]]-K162)</f>
        <v>9.5569999999999267E-3</v>
      </c>
      <c r="AH163" s="1">
        <f>ABS(IK_diagnostics_positions__2[[#This Row],[Column12]]-L162)</f>
        <v>4.6600000000001085E-3</v>
      </c>
      <c r="AI163" s="1">
        <f>ABS(IK_diagnostics_positions__2[[#This Row],[Column13]]-M162)</f>
        <v>6.2389999999999946E-3</v>
      </c>
      <c r="AJ163" s="1">
        <f>ABS(IK_diagnostics_positions__2[[#This Row],[Column14]]-N162)</f>
        <v>2.6519999999998767E-3</v>
      </c>
      <c r="AK163" s="1">
        <f>ABS(IK_diagnostics_positions__2[[#This Row],[Column15]]-O162)</f>
        <v>9.7200000000001729E-3</v>
      </c>
      <c r="AL163" s="1">
        <f>ABS(IK_diagnostics_positions__2[[#This Row],[Column16]]-P162)</f>
        <v>5.3320000000000034E-3</v>
      </c>
      <c r="AM163" s="1">
        <f>ABS(IK_diagnostics_positions__2[[#This Row],[Column17]]-Q162)</f>
        <v>4.2400000000000215E-3</v>
      </c>
      <c r="AN163" s="1">
        <f>ABS(IK_diagnostics_positions__2[[#This Row],[Column18]]-R162)</f>
        <v>6.0799999999998633E-3</v>
      </c>
      <c r="AO163" s="1">
        <f>ABS(IK_diagnostics_positions__2[[#This Row],[Column19]]-S162)</f>
        <v>3.4791700000000002E-3</v>
      </c>
      <c r="AP163" s="1">
        <f>ABS(IK_diagnostics_positions__2[[#This Row],[Column20]]-T162)</f>
        <v>5.8354800000000005E-3</v>
      </c>
      <c r="AQ163" s="1">
        <f>ABS(IK_diagnostics_positions__2[[#This Row],[Column21]]-U162)</f>
        <v>3.5000000000007248E-4</v>
      </c>
    </row>
    <row r="164" spans="1:43" x14ac:dyDescent="0.25">
      <c r="A164" s="1">
        <v>0.20250299999999999</v>
      </c>
      <c r="B164" s="1">
        <v>2.81306E-3</v>
      </c>
      <c r="C164" s="1">
        <v>-0.97927799999999998</v>
      </c>
      <c r="D164" s="1">
        <v>-0.74532799999999999</v>
      </c>
      <c r="E164" s="1">
        <v>4.1585800000000003E-3</v>
      </c>
      <c r="F164" s="1">
        <v>-1.2980499999999999</v>
      </c>
      <c r="G164" s="1">
        <v>-0.69774899999999995</v>
      </c>
      <c r="H164" s="1">
        <v>0.99496200000000001</v>
      </c>
      <c r="I164" s="1">
        <v>-1.42472</v>
      </c>
      <c r="J164" s="1">
        <v>0.18370300000000001</v>
      </c>
      <c r="K164" s="1">
        <v>0.57785900000000001</v>
      </c>
      <c r="L164" s="1">
        <v>-1.64622</v>
      </c>
      <c r="M164" s="1">
        <v>0.68356099999999997</v>
      </c>
      <c r="N164" s="1">
        <v>0.93747400000000003</v>
      </c>
      <c r="O164" s="1">
        <v>-2.4341499999999998</v>
      </c>
      <c r="P164" s="1">
        <v>-0.30321199999999998</v>
      </c>
      <c r="Q164" s="1">
        <v>0.61106199999999999</v>
      </c>
      <c r="R164" s="1">
        <v>-2.5190399999999999</v>
      </c>
      <c r="S164" s="1">
        <v>-0.17833499999999999</v>
      </c>
      <c r="T164" s="1">
        <v>0.52426099999999998</v>
      </c>
      <c r="U164" s="1">
        <v>-2.5768499999999999</v>
      </c>
      <c r="V164" s="1" t="s">
        <v>23</v>
      </c>
      <c r="W164" s="1">
        <f>ABS(IK_diagnostics_positions__2[[#This Row],[Column1]]-A163)</f>
        <v>1.6278000000000015E-2</v>
      </c>
      <c r="X164" s="1">
        <f>ABS(IK_diagnostics_positions__2[[#This Row],[Column2]]-B163)</f>
        <v>0.54470693999999997</v>
      </c>
      <c r="Y164" s="1">
        <f>ABS(IK_diagnostics_positions__2[[#This Row],[Column3]]-C163)</f>
        <v>0.17159199999999997</v>
      </c>
      <c r="Z164" s="1">
        <f>ABS(IK_diagnostics_positions__2[[#This Row],[Column4]]-D163)</f>
        <v>1.0353999999999974E-2</v>
      </c>
      <c r="AA164" s="1">
        <f>ABS(IK_diagnostics_positions__2[[#This Row],[Column5]]-E163)</f>
        <v>0.65673041999999993</v>
      </c>
      <c r="AB164" s="1">
        <f>ABS(IK_diagnostics_positions__2[[#This Row],[Column6]]-F163)</f>
        <v>0.21197999999999984</v>
      </c>
      <c r="AC164" s="1">
        <f>ABS(IK_diagnostics_positions__2[[#This Row],[Column7]]-G163)</f>
        <v>0.34056099999999995</v>
      </c>
      <c r="AD164" s="1">
        <f>ABS(IK_diagnostics_positions__2[[#This Row],[Column8]]-H163)</f>
        <v>0.5550480000000001</v>
      </c>
      <c r="AE164" s="1">
        <f>ABS(IK_diagnostics_positions__2[[#This Row],[Column9]]-I163)</f>
        <v>8.0319999999999947E-2</v>
      </c>
      <c r="AF164" s="1">
        <f>ABS(IK_diagnostics_positions__2[[#This Row],[Column10]]-J163)</f>
        <v>0.19199078999999999</v>
      </c>
      <c r="AG164" s="1">
        <f>ABS(IK_diagnostics_positions__2[[#This Row],[Column11]]-K163)</f>
        <v>0.19944399999999995</v>
      </c>
      <c r="AH164" s="1">
        <f>ABS(IK_diagnostics_positions__2[[#This Row],[Column12]]-L163)</f>
        <v>0.22845000000000004</v>
      </c>
      <c r="AI164" s="1">
        <f>ABS(IK_diagnostics_positions__2[[#This Row],[Column13]]-M163)</f>
        <v>6.0220000000000051E-2</v>
      </c>
      <c r="AJ164" s="1">
        <f>ABS(IK_diagnostics_positions__2[[#This Row],[Column14]]-N163)</f>
        <v>6.3495999999999886E-2</v>
      </c>
      <c r="AK164" s="1">
        <f>ABS(IK_diagnostics_positions__2[[#This Row],[Column15]]-O163)</f>
        <v>6.0490000000000155E-2</v>
      </c>
      <c r="AL164" s="1">
        <f>ABS(IK_diagnostics_positions__2[[#This Row],[Column16]]-P163)</f>
        <v>0.44731300000000002</v>
      </c>
      <c r="AM164" s="1">
        <f>ABS(IK_diagnostics_positions__2[[#This Row],[Column17]]-Q163)</f>
        <v>0.39173799999999992</v>
      </c>
      <c r="AN164" s="1">
        <f>ABS(IK_diagnostics_positions__2[[#This Row],[Column18]]-R163)</f>
        <v>1.3319999999999776E-2</v>
      </c>
      <c r="AO164" s="1">
        <f>ABS(IK_diagnostics_positions__2[[#This Row],[Column19]]-S163)</f>
        <v>0.17978204</v>
      </c>
      <c r="AP164" s="1">
        <f>ABS(IK_diagnostics_positions__2[[#This Row],[Column20]]-T163)</f>
        <v>0.52622020000000003</v>
      </c>
      <c r="AQ164" s="1">
        <f>ABS(IK_diagnostics_positions__2[[#This Row],[Column21]]-U163)</f>
        <v>7.555999999999985E-2</v>
      </c>
    </row>
    <row r="165" spans="1:43" x14ac:dyDescent="0.25">
      <c r="A165" s="1">
        <v>0.21266499999999999</v>
      </c>
      <c r="B165" s="1" t="s">
        <v>22</v>
      </c>
      <c r="C165" s="1">
        <v>-0.97712500000000002</v>
      </c>
      <c r="D165" s="1">
        <v>-0.78191999999999995</v>
      </c>
      <c r="E165" s="1" t="s">
        <v>22</v>
      </c>
      <c r="F165" s="1">
        <v>-1.08104</v>
      </c>
      <c r="G165" s="1">
        <v>-0.74120799999999998</v>
      </c>
      <c r="H165" s="1">
        <v>0.96738000000000002</v>
      </c>
      <c r="I165" s="1">
        <v>-1.33108</v>
      </c>
      <c r="J165" s="1">
        <v>2.0495599999999999E-2</v>
      </c>
      <c r="K165" s="1">
        <v>0.52832800000000002</v>
      </c>
      <c r="L165" s="1">
        <v>-1.8075699999999999</v>
      </c>
      <c r="M165" s="1">
        <v>0.660416</v>
      </c>
      <c r="N165" s="1">
        <v>0.97256900000000002</v>
      </c>
      <c r="O165" s="1">
        <v>-2.43459</v>
      </c>
      <c r="P165" s="1">
        <v>-0.65277099999999999</v>
      </c>
      <c r="Q165" s="1">
        <v>0.95429299999999995</v>
      </c>
      <c r="R165" s="1">
        <v>-2.41194</v>
      </c>
      <c r="S165" s="1">
        <v>-1.238E-3</v>
      </c>
      <c r="T165" s="1">
        <v>-4.8628400000000002E-2</v>
      </c>
      <c r="U165" s="1">
        <v>-2.6240600000000001</v>
      </c>
      <c r="V165" s="1" t="s">
        <v>23</v>
      </c>
      <c r="W165" s="1">
        <f>ABS(IK_diagnostics_positions__2[[#This Row],[Column1]]-A164)</f>
        <v>1.0162000000000004E-2</v>
      </c>
      <c r="X165" s="1">
        <f>ABS(IK_diagnostics_positions__2[[#This Row],[Column2]]-B164)</f>
        <v>2.81306E-3</v>
      </c>
      <c r="Y165" s="1">
        <f>ABS(IK_diagnostics_positions__2[[#This Row],[Column3]]-C164)</f>
        <v>2.1529999999999605E-3</v>
      </c>
      <c r="Z165" s="1">
        <f>ABS(IK_diagnostics_positions__2[[#This Row],[Column4]]-D164)</f>
        <v>3.6591999999999958E-2</v>
      </c>
      <c r="AA165" s="1">
        <f>ABS(IK_diagnostics_positions__2[[#This Row],[Column5]]-E164)</f>
        <v>4.1585800000000003E-3</v>
      </c>
      <c r="AB165" s="1">
        <f>ABS(IK_diagnostics_positions__2[[#This Row],[Column6]]-F164)</f>
        <v>0.21700999999999993</v>
      </c>
      <c r="AC165" s="1">
        <f>ABS(IK_diagnostics_positions__2[[#This Row],[Column7]]-G164)</f>
        <v>4.3459000000000025E-2</v>
      </c>
      <c r="AD165" s="1">
        <f>ABS(IK_diagnostics_positions__2[[#This Row],[Column8]]-H164)</f>
        <v>2.7581999999999995E-2</v>
      </c>
      <c r="AE165" s="1">
        <f>ABS(IK_diagnostics_positions__2[[#This Row],[Column9]]-I164)</f>
        <v>9.3639999999999946E-2</v>
      </c>
      <c r="AF165" s="1">
        <f>ABS(IK_diagnostics_positions__2[[#This Row],[Column10]]-J164)</f>
        <v>0.1632074</v>
      </c>
      <c r="AG165" s="1">
        <f>ABS(IK_diagnostics_positions__2[[#This Row],[Column11]]-K164)</f>
        <v>4.9530999999999992E-2</v>
      </c>
      <c r="AH165" s="1">
        <f>ABS(IK_diagnostics_positions__2[[#This Row],[Column12]]-L164)</f>
        <v>0.16134999999999988</v>
      </c>
      <c r="AI165" s="1">
        <f>ABS(IK_diagnostics_positions__2[[#This Row],[Column13]]-M164)</f>
        <v>2.3144999999999971E-2</v>
      </c>
      <c r="AJ165" s="1">
        <f>ABS(IK_diagnostics_positions__2[[#This Row],[Column14]]-N164)</f>
        <v>3.5094999999999987E-2</v>
      </c>
      <c r="AK165" s="1">
        <f>ABS(IK_diagnostics_positions__2[[#This Row],[Column15]]-O164)</f>
        <v>4.4000000000021799E-4</v>
      </c>
      <c r="AL165" s="1">
        <f>ABS(IK_diagnostics_positions__2[[#This Row],[Column16]]-P164)</f>
        <v>0.34955900000000001</v>
      </c>
      <c r="AM165" s="1">
        <f>ABS(IK_diagnostics_positions__2[[#This Row],[Column17]]-Q164)</f>
        <v>0.34323099999999995</v>
      </c>
      <c r="AN165" s="1">
        <f>ABS(IK_diagnostics_positions__2[[#This Row],[Column18]]-R164)</f>
        <v>0.10709999999999997</v>
      </c>
      <c r="AO165" s="1">
        <f>ABS(IK_diagnostics_positions__2[[#This Row],[Column19]]-S164)</f>
        <v>0.177097</v>
      </c>
      <c r="AP165" s="1">
        <f>ABS(IK_diagnostics_positions__2[[#This Row],[Column20]]-T164)</f>
        <v>0.57288939999999999</v>
      </c>
      <c r="AQ165" s="1">
        <f>ABS(IK_diagnostics_positions__2[[#This Row],[Column21]]-U164)</f>
        <v>4.7210000000000196E-2</v>
      </c>
    </row>
    <row r="166" spans="1:43" x14ac:dyDescent="0.25">
      <c r="A166" s="1">
        <v>0.25366499999999997</v>
      </c>
      <c r="B166" s="1">
        <v>9.6096799999999996E-2</v>
      </c>
      <c r="C166" s="1">
        <v>-0.962507</v>
      </c>
      <c r="D166" s="1">
        <v>-0.74353999999999998</v>
      </c>
      <c r="E166" s="1">
        <v>0.169624</v>
      </c>
      <c r="F166" s="1">
        <v>-0.94921500000000003</v>
      </c>
      <c r="G166" s="1">
        <v>-0.64940200000000003</v>
      </c>
      <c r="H166" s="1">
        <v>1.13226</v>
      </c>
      <c r="I166" s="1">
        <v>-1.2031099999999999</v>
      </c>
      <c r="J166" s="1">
        <v>2.1823599999999999E-3</v>
      </c>
      <c r="K166" s="1">
        <v>0.77425900000000003</v>
      </c>
      <c r="L166" s="1">
        <v>-1.8718999999999999</v>
      </c>
      <c r="M166" s="1">
        <v>0.74567700000000003</v>
      </c>
      <c r="N166" s="1">
        <v>0.99778100000000003</v>
      </c>
      <c r="O166" s="1">
        <v>-2.5021800000000001</v>
      </c>
      <c r="P166" s="1">
        <v>-0.74550099999999997</v>
      </c>
      <c r="Q166" s="1">
        <v>0.99930099999999999</v>
      </c>
      <c r="R166" s="1">
        <v>-2.4966599999999999</v>
      </c>
      <c r="S166" s="1">
        <v>1.88233E-3</v>
      </c>
      <c r="T166" s="1">
        <v>1.1555000000000001E-3</v>
      </c>
      <c r="U166" s="1">
        <v>-2.5061800000000001</v>
      </c>
      <c r="V166" s="1" t="s">
        <v>23</v>
      </c>
      <c r="W166" s="1">
        <f>ABS(IK_diagnostics_positions__2[[#This Row],[Column1]]-A165)</f>
        <v>4.0999999999999981E-2</v>
      </c>
      <c r="X166" s="1">
        <f>ABS(IK_diagnostics_positions__2[[#This Row],[Column2]]-B165)</f>
        <v>9.6096799999999996E-2</v>
      </c>
      <c r="Y166" s="1">
        <f>ABS(IK_diagnostics_positions__2[[#This Row],[Column3]]-C165)</f>
        <v>1.461800000000002E-2</v>
      </c>
      <c r="Z166" s="1">
        <f>ABS(IK_diagnostics_positions__2[[#This Row],[Column4]]-D165)</f>
        <v>3.837999999999997E-2</v>
      </c>
      <c r="AA166" s="1">
        <f>ABS(IK_diagnostics_positions__2[[#This Row],[Column5]]-E165)</f>
        <v>0.169624</v>
      </c>
      <c r="AB166" s="1">
        <f>ABS(IK_diagnostics_positions__2[[#This Row],[Column6]]-F165)</f>
        <v>0.13182499999999997</v>
      </c>
      <c r="AC166" s="1">
        <f>ABS(IK_diagnostics_positions__2[[#This Row],[Column7]]-G165)</f>
        <v>9.1805999999999943E-2</v>
      </c>
      <c r="AD166" s="1">
        <f>ABS(IK_diagnostics_positions__2[[#This Row],[Column8]]-H165)</f>
        <v>0.16488000000000003</v>
      </c>
      <c r="AE166" s="1">
        <f>ABS(IK_diagnostics_positions__2[[#This Row],[Column9]]-I165)</f>
        <v>0.12797000000000014</v>
      </c>
      <c r="AF166" s="1">
        <f>ABS(IK_diagnostics_positions__2[[#This Row],[Column10]]-J165)</f>
        <v>1.8313239999999998E-2</v>
      </c>
      <c r="AG166" s="1">
        <f>ABS(IK_diagnostics_positions__2[[#This Row],[Column11]]-K165)</f>
        <v>0.24593100000000001</v>
      </c>
      <c r="AH166" s="1">
        <f>ABS(IK_diagnostics_positions__2[[#This Row],[Column12]]-L165)</f>
        <v>6.4329999999999998E-2</v>
      </c>
      <c r="AI166" s="1">
        <f>ABS(IK_diagnostics_positions__2[[#This Row],[Column13]]-M165)</f>
        <v>8.5261000000000031E-2</v>
      </c>
      <c r="AJ166" s="1">
        <f>ABS(IK_diagnostics_positions__2[[#This Row],[Column14]]-N165)</f>
        <v>2.5212000000000012E-2</v>
      </c>
      <c r="AK166" s="1">
        <f>ABS(IK_diagnostics_positions__2[[#This Row],[Column15]]-O165)</f>
        <v>6.7590000000000039E-2</v>
      </c>
      <c r="AL166" s="1">
        <f>ABS(IK_diagnostics_positions__2[[#This Row],[Column16]]-P165)</f>
        <v>9.2729999999999979E-2</v>
      </c>
      <c r="AM166" s="1">
        <f>ABS(IK_diagnostics_positions__2[[#This Row],[Column17]]-Q165)</f>
        <v>4.5008000000000048E-2</v>
      </c>
      <c r="AN166" s="1">
        <f>ABS(IK_diagnostics_positions__2[[#This Row],[Column18]]-R165)</f>
        <v>8.4719999999999906E-2</v>
      </c>
      <c r="AO166" s="1">
        <f>ABS(IK_diagnostics_positions__2[[#This Row],[Column19]]-S165)</f>
        <v>3.1203300000000002E-3</v>
      </c>
      <c r="AP166" s="1">
        <f>ABS(IK_diagnostics_positions__2[[#This Row],[Column20]]-T165)</f>
        <v>4.9783899999999999E-2</v>
      </c>
      <c r="AQ166" s="1">
        <f>ABS(IK_diagnostics_positions__2[[#This Row],[Column21]]-U165)</f>
        <v>0.11787999999999998</v>
      </c>
    </row>
    <row r="167" spans="1:43" x14ac:dyDescent="0.25">
      <c r="A167" s="1">
        <v>4.18971E-2</v>
      </c>
      <c r="B167" s="1">
        <v>7.3680700000000002E-2</v>
      </c>
      <c r="C167" s="1">
        <v>-0.99640099999999998</v>
      </c>
      <c r="D167" s="1">
        <v>-0.941581</v>
      </c>
      <c r="E167" s="1">
        <v>0.157744</v>
      </c>
      <c r="F167" s="1">
        <v>-1.15673</v>
      </c>
      <c r="G167" s="1">
        <v>-0.35257699999999997</v>
      </c>
      <c r="H167" s="1">
        <v>0.96033900000000005</v>
      </c>
      <c r="I167" s="1">
        <v>-1.0623100000000001</v>
      </c>
      <c r="J167" s="1">
        <v>-4.4387200000000002E-2</v>
      </c>
      <c r="K167" s="1">
        <v>0.186747</v>
      </c>
      <c r="L167" s="1">
        <v>-1.6160000000000001</v>
      </c>
      <c r="M167" s="1">
        <v>0.46461400000000003</v>
      </c>
      <c r="N167" s="1">
        <v>0.77954800000000002</v>
      </c>
      <c r="O167" s="1">
        <v>-2.2401</v>
      </c>
      <c r="P167" s="1">
        <v>-0.42606500000000003</v>
      </c>
      <c r="Q167" s="1">
        <v>0.64757900000000002</v>
      </c>
      <c r="R167" s="1">
        <v>-2.4172199999999999</v>
      </c>
      <c r="S167" s="1">
        <v>-8.8388499999999995E-2</v>
      </c>
      <c r="T167" s="1">
        <v>1.37521E-2</v>
      </c>
      <c r="U167" s="1">
        <v>-2.5999400000000001</v>
      </c>
      <c r="V167" s="1" t="s">
        <v>23</v>
      </c>
      <c r="W167" s="1">
        <f>ABS(IK_diagnostics_positions__2[[#This Row],[Column1]]-A166)</f>
        <v>0.21176789999999998</v>
      </c>
      <c r="X167" s="1">
        <f>ABS(IK_diagnostics_positions__2[[#This Row],[Column2]]-B166)</f>
        <v>2.2416099999999994E-2</v>
      </c>
      <c r="Y167" s="1">
        <f>ABS(IK_diagnostics_positions__2[[#This Row],[Column3]]-C166)</f>
        <v>3.389399999999998E-2</v>
      </c>
      <c r="Z167" s="1">
        <f>ABS(IK_diagnostics_positions__2[[#This Row],[Column4]]-D166)</f>
        <v>0.19804100000000002</v>
      </c>
      <c r="AA167" s="1">
        <f>ABS(IK_diagnostics_positions__2[[#This Row],[Column5]]-E166)</f>
        <v>1.1880000000000002E-2</v>
      </c>
      <c r="AB167" s="1">
        <f>ABS(IK_diagnostics_positions__2[[#This Row],[Column6]]-F166)</f>
        <v>0.20751500000000001</v>
      </c>
      <c r="AC167" s="1">
        <f>ABS(IK_diagnostics_positions__2[[#This Row],[Column7]]-G166)</f>
        <v>0.29682500000000006</v>
      </c>
      <c r="AD167" s="1">
        <f>ABS(IK_diagnostics_positions__2[[#This Row],[Column8]]-H166)</f>
        <v>0.17192099999999999</v>
      </c>
      <c r="AE167" s="1">
        <f>ABS(IK_diagnostics_positions__2[[#This Row],[Column9]]-I166)</f>
        <v>0.14079999999999981</v>
      </c>
      <c r="AF167" s="1">
        <f>ABS(IK_diagnostics_positions__2[[#This Row],[Column10]]-J166)</f>
        <v>4.6569560000000003E-2</v>
      </c>
      <c r="AG167" s="1">
        <f>ABS(IK_diagnostics_positions__2[[#This Row],[Column11]]-K166)</f>
        <v>0.58751200000000003</v>
      </c>
      <c r="AH167" s="1">
        <f>ABS(IK_diagnostics_positions__2[[#This Row],[Column12]]-L166)</f>
        <v>0.25589999999999979</v>
      </c>
      <c r="AI167" s="1">
        <f>ABS(IK_diagnostics_positions__2[[#This Row],[Column13]]-M166)</f>
        <v>0.28106300000000001</v>
      </c>
      <c r="AJ167" s="1">
        <f>ABS(IK_diagnostics_positions__2[[#This Row],[Column14]]-N166)</f>
        <v>0.21823300000000001</v>
      </c>
      <c r="AK167" s="1">
        <f>ABS(IK_diagnostics_positions__2[[#This Row],[Column15]]-O166)</f>
        <v>0.26208000000000009</v>
      </c>
      <c r="AL167" s="1">
        <f>ABS(IK_diagnostics_positions__2[[#This Row],[Column16]]-P166)</f>
        <v>0.31943599999999994</v>
      </c>
      <c r="AM167" s="1">
        <f>ABS(IK_diagnostics_positions__2[[#This Row],[Column17]]-Q166)</f>
        <v>0.35172199999999998</v>
      </c>
      <c r="AN167" s="1">
        <f>ABS(IK_diagnostics_positions__2[[#This Row],[Column18]]-R166)</f>
        <v>7.9439999999999955E-2</v>
      </c>
      <c r="AO167" s="1">
        <f>ABS(IK_diagnostics_positions__2[[#This Row],[Column19]]-S166)</f>
        <v>9.0270829999999996E-2</v>
      </c>
      <c r="AP167" s="1">
        <f>ABS(IK_diagnostics_positions__2[[#This Row],[Column20]]-T166)</f>
        <v>1.2596599999999999E-2</v>
      </c>
      <c r="AQ167" s="1">
        <f>ABS(IK_diagnostics_positions__2[[#This Row],[Column21]]-U166)</f>
        <v>9.3760000000000066E-2</v>
      </c>
    </row>
    <row r="168" spans="1:43" x14ac:dyDescent="0.25">
      <c r="A168" s="1">
        <v>4.27207E-2</v>
      </c>
      <c r="B168" s="1">
        <v>0.32372400000000001</v>
      </c>
      <c r="C168" s="1">
        <v>-0.94518599999999997</v>
      </c>
      <c r="D168" s="1">
        <v>-0.76715199999999995</v>
      </c>
      <c r="E168" s="1">
        <v>0.90896100000000002</v>
      </c>
      <c r="F168" s="1">
        <v>-0.98524599999999996</v>
      </c>
      <c r="G168" s="1">
        <v>-0.16228699999999999</v>
      </c>
      <c r="H168" s="1">
        <v>1.5940000000000001</v>
      </c>
      <c r="I168" s="1">
        <v>-1.3912800000000001</v>
      </c>
      <c r="J168" s="1">
        <v>-1.1964199999999999E-2</v>
      </c>
      <c r="K168" s="1">
        <v>0.73635399999999995</v>
      </c>
      <c r="L168" s="1">
        <v>-1.88306</v>
      </c>
      <c r="M168" s="1">
        <v>0.73288699999999996</v>
      </c>
      <c r="N168" s="1">
        <v>1.02555</v>
      </c>
      <c r="O168" s="1">
        <v>-2.4843600000000001</v>
      </c>
      <c r="P168" s="1">
        <v>-0.73097400000000001</v>
      </c>
      <c r="Q168" s="1">
        <v>1.0237799999999999</v>
      </c>
      <c r="R168" s="1">
        <v>-2.5158399999999999</v>
      </c>
      <c r="S168" s="1">
        <v>-1.30545E-2</v>
      </c>
      <c r="T168" s="1">
        <v>-4.5681600000000003E-2</v>
      </c>
      <c r="U168" s="1">
        <v>-2.5062899999999999</v>
      </c>
      <c r="V168" s="1" t="s">
        <v>23</v>
      </c>
      <c r="W168" s="1">
        <f>ABS(IK_diagnostics_positions__2[[#This Row],[Column1]]-A167)</f>
        <v>8.2360000000000072E-4</v>
      </c>
      <c r="X168" s="1">
        <f>ABS(IK_diagnostics_positions__2[[#This Row],[Column2]]-B167)</f>
        <v>0.25004330000000002</v>
      </c>
      <c r="Y168" s="1">
        <f>ABS(IK_diagnostics_positions__2[[#This Row],[Column3]]-C167)</f>
        <v>5.1215000000000011E-2</v>
      </c>
      <c r="Z168" s="1">
        <f>ABS(IK_diagnostics_positions__2[[#This Row],[Column4]]-D167)</f>
        <v>0.17442900000000006</v>
      </c>
      <c r="AA168" s="1">
        <f>ABS(IK_diagnostics_positions__2[[#This Row],[Column5]]-E167)</f>
        <v>0.75121700000000002</v>
      </c>
      <c r="AB168" s="1">
        <f>ABS(IK_diagnostics_positions__2[[#This Row],[Column6]]-F167)</f>
        <v>0.17148400000000008</v>
      </c>
      <c r="AC168" s="1">
        <f>ABS(IK_diagnostics_positions__2[[#This Row],[Column7]]-G167)</f>
        <v>0.19028999999999999</v>
      </c>
      <c r="AD168" s="1">
        <f>ABS(IK_diagnostics_positions__2[[#This Row],[Column8]]-H167)</f>
        <v>0.63366100000000003</v>
      </c>
      <c r="AE168" s="1">
        <f>ABS(IK_diagnostics_positions__2[[#This Row],[Column9]]-I167)</f>
        <v>0.32896999999999998</v>
      </c>
      <c r="AF168" s="1">
        <f>ABS(IK_diagnostics_positions__2[[#This Row],[Column10]]-J167)</f>
        <v>3.2423E-2</v>
      </c>
      <c r="AG168" s="1">
        <f>ABS(IK_diagnostics_positions__2[[#This Row],[Column11]]-K167)</f>
        <v>0.54960699999999996</v>
      </c>
      <c r="AH168" s="1">
        <f>ABS(IK_diagnostics_positions__2[[#This Row],[Column12]]-L167)</f>
        <v>0.26705999999999985</v>
      </c>
      <c r="AI168" s="1">
        <f>ABS(IK_diagnostics_positions__2[[#This Row],[Column13]]-M167)</f>
        <v>0.26827299999999993</v>
      </c>
      <c r="AJ168" s="1">
        <f>ABS(IK_diagnostics_positions__2[[#This Row],[Column14]]-N167)</f>
        <v>0.24600199999999994</v>
      </c>
      <c r="AK168" s="1">
        <f>ABS(IK_diagnostics_positions__2[[#This Row],[Column15]]-O167)</f>
        <v>0.24426000000000014</v>
      </c>
      <c r="AL168" s="1">
        <f>ABS(IK_diagnostics_positions__2[[#This Row],[Column16]]-P167)</f>
        <v>0.30490899999999999</v>
      </c>
      <c r="AM168" s="1">
        <f>ABS(IK_diagnostics_positions__2[[#This Row],[Column17]]-Q167)</f>
        <v>0.3762009999999999</v>
      </c>
      <c r="AN168" s="1">
        <f>ABS(IK_diagnostics_positions__2[[#This Row],[Column18]]-R167)</f>
        <v>9.861999999999993E-2</v>
      </c>
      <c r="AO168" s="1">
        <f>ABS(IK_diagnostics_positions__2[[#This Row],[Column19]]-S167)</f>
        <v>7.5333999999999998E-2</v>
      </c>
      <c r="AP168" s="1">
        <f>ABS(IK_diagnostics_positions__2[[#This Row],[Column20]]-T167)</f>
        <v>5.9433700000000006E-2</v>
      </c>
      <c r="AQ168" s="1">
        <f>ABS(IK_diagnostics_positions__2[[#This Row],[Column21]]-U167)</f>
        <v>9.3650000000000233E-2</v>
      </c>
    </row>
    <row r="169" spans="1:43" x14ac:dyDescent="0.25">
      <c r="A169" s="1">
        <v>5.7832599999999998E-2</v>
      </c>
      <c r="B169" s="1">
        <v>0.34061399999999997</v>
      </c>
      <c r="C169" s="1">
        <v>-0.93842300000000001</v>
      </c>
      <c r="D169" s="1">
        <v>-0.75890999999999997</v>
      </c>
      <c r="E169" s="1">
        <v>0.91685000000000005</v>
      </c>
      <c r="F169" s="1">
        <v>-0.96814500000000003</v>
      </c>
      <c r="G169" s="1">
        <v>-0.19985700000000001</v>
      </c>
      <c r="H169" s="1">
        <v>1.6282399999999999</v>
      </c>
      <c r="I169" s="1">
        <v>-1.3940399999999999</v>
      </c>
      <c r="J169" s="1">
        <v>-2.6300500000000001E-3</v>
      </c>
      <c r="K169" s="1">
        <v>0.77211799999999997</v>
      </c>
      <c r="L169" s="1">
        <v>-1.8716999999999999</v>
      </c>
      <c r="M169" s="1">
        <v>0.74499700000000002</v>
      </c>
      <c r="N169" s="1">
        <v>0.99823200000000001</v>
      </c>
      <c r="O169" s="1">
        <v>-2.49614</v>
      </c>
      <c r="P169" s="1">
        <v>-0.74776799999999999</v>
      </c>
      <c r="Q169" s="1">
        <v>1.0004999999999999</v>
      </c>
      <c r="R169" s="1">
        <v>-2.4982799999999998</v>
      </c>
      <c r="S169" s="1">
        <v>4.14022E-3</v>
      </c>
      <c r="T169" s="1">
        <v>-5.5158099999999999E-4</v>
      </c>
      <c r="U169" s="1">
        <v>-2.5064700000000002</v>
      </c>
      <c r="V169" s="1" t="s">
        <v>23</v>
      </c>
      <c r="W169" s="1">
        <f>ABS(IK_diagnostics_positions__2[[#This Row],[Column1]]-A168)</f>
        <v>1.5111899999999998E-2</v>
      </c>
      <c r="X169" s="1">
        <f>ABS(IK_diagnostics_positions__2[[#This Row],[Column2]]-B168)</f>
        <v>1.6889999999999961E-2</v>
      </c>
      <c r="Y169" s="1">
        <f>ABS(IK_diagnostics_positions__2[[#This Row],[Column3]]-C168)</f>
        <v>6.7629999999999635E-3</v>
      </c>
      <c r="Z169" s="1">
        <f>ABS(IK_diagnostics_positions__2[[#This Row],[Column4]]-D168)</f>
        <v>8.2419999999999716E-3</v>
      </c>
      <c r="AA169" s="1">
        <f>ABS(IK_diagnostics_positions__2[[#This Row],[Column5]]-E168)</f>
        <v>7.8890000000000349E-3</v>
      </c>
      <c r="AB169" s="1">
        <f>ABS(IK_diagnostics_positions__2[[#This Row],[Column6]]-F168)</f>
        <v>1.7100999999999922E-2</v>
      </c>
      <c r="AC169" s="1">
        <f>ABS(IK_diagnostics_positions__2[[#This Row],[Column7]]-G168)</f>
        <v>3.757000000000002E-2</v>
      </c>
      <c r="AD169" s="1">
        <f>ABS(IK_diagnostics_positions__2[[#This Row],[Column8]]-H168)</f>
        <v>3.4239999999999826E-2</v>
      </c>
      <c r="AE169" s="1">
        <f>ABS(IK_diagnostics_positions__2[[#This Row],[Column9]]-I168)</f>
        <v>2.7599999999998737E-3</v>
      </c>
      <c r="AF169" s="1">
        <f>ABS(IK_diagnostics_positions__2[[#This Row],[Column10]]-J168)</f>
        <v>9.3341499999999994E-3</v>
      </c>
      <c r="AG169" s="1">
        <f>ABS(IK_diagnostics_positions__2[[#This Row],[Column11]]-K168)</f>
        <v>3.5764000000000018E-2</v>
      </c>
      <c r="AH169" s="1">
        <f>ABS(IK_diagnostics_positions__2[[#This Row],[Column12]]-L168)</f>
        <v>1.1360000000000037E-2</v>
      </c>
      <c r="AI169" s="1">
        <f>ABS(IK_diagnostics_positions__2[[#This Row],[Column13]]-M168)</f>
        <v>1.2110000000000065E-2</v>
      </c>
      <c r="AJ169" s="1">
        <f>ABS(IK_diagnostics_positions__2[[#This Row],[Column14]]-N168)</f>
        <v>2.7317999999999953E-2</v>
      </c>
      <c r="AK169" s="1">
        <f>ABS(IK_diagnostics_positions__2[[#This Row],[Column15]]-O168)</f>
        <v>1.1779999999999902E-2</v>
      </c>
      <c r="AL169" s="1">
        <f>ABS(IK_diagnostics_positions__2[[#This Row],[Column16]]-P168)</f>
        <v>1.6793999999999976E-2</v>
      </c>
      <c r="AM169" s="1">
        <f>ABS(IK_diagnostics_positions__2[[#This Row],[Column17]]-Q168)</f>
        <v>2.3279999999999967E-2</v>
      </c>
      <c r="AN169" s="1">
        <f>ABS(IK_diagnostics_positions__2[[#This Row],[Column18]]-R168)</f>
        <v>1.756000000000002E-2</v>
      </c>
      <c r="AO169" s="1">
        <f>ABS(IK_diagnostics_positions__2[[#This Row],[Column19]]-S168)</f>
        <v>1.719472E-2</v>
      </c>
      <c r="AP169" s="1">
        <f>ABS(IK_diagnostics_positions__2[[#This Row],[Column20]]-T168)</f>
        <v>4.5130019E-2</v>
      </c>
      <c r="AQ169" s="1">
        <f>ABS(IK_diagnostics_positions__2[[#This Row],[Column21]]-U168)</f>
        <v>1.8000000000029104E-4</v>
      </c>
    </row>
    <row r="170" spans="1:43" x14ac:dyDescent="0.25">
      <c r="A170" s="1">
        <v>-0.16997300000000001</v>
      </c>
      <c r="B170" s="1">
        <v>2.0471900000000001E-2</v>
      </c>
      <c r="C170" s="1">
        <v>-0.985236</v>
      </c>
      <c r="D170" s="1">
        <v>-1.07704</v>
      </c>
      <c r="E170" s="1">
        <v>0.439444</v>
      </c>
      <c r="F170" s="1">
        <v>-1.0264599999999999</v>
      </c>
      <c r="G170" s="1">
        <v>-0.29480000000000001</v>
      </c>
      <c r="H170" s="1">
        <v>1.0451999999999999</v>
      </c>
      <c r="I170" s="1">
        <v>-1.1719200000000001</v>
      </c>
      <c r="J170" s="1">
        <v>-5.1481699999999998E-2</v>
      </c>
      <c r="K170" s="1">
        <v>0.32675999999999999</v>
      </c>
      <c r="L170" s="1">
        <v>-1.8235600000000001</v>
      </c>
      <c r="M170" s="1">
        <v>0.53521099999999999</v>
      </c>
      <c r="N170" s="1">
        <v>0.97317900000000002</v>
      </c>
      <c r="O170" s="1">
        <v>-2.31135</v>
      </c>
      <c r="P170" s="1">
        <v>-0.57189000000000001</v>
      </c>
      <c r="Q170" s="1">
        <v>0.93296900000000005</v>
      </c>
      <c r="R170" s="1">
        <v>-2.42496</v>
      </c>
      <c r="S170" s="1">
        <v>-3.05338E-2</v>
      </c>
      <c r="T170" s="1">
        <v>-4.17832E-2</v>
      </c>
      <c r="U170" s="1">
        <v>-2.7529400000000002</v>
      </c>
      <c r="V170" s="1" t="s">
        <v>23</v>
      </c>
      <c r="W170" s="1">
        <f>ABS(IK_diagnostics_positions__2[[#This Row],[Column1]]-A169)</f>
        <v>0.2278056</v>
      </c>
      <c r="X170" s="1">
        <f>ABS(IK_diagnostics_positions__2[[#This Row],[Column2]]-B169)</f>
        <v>0.32014209999999999</v>
      </c>
      <c r="Y170" s="1">
        <f>ABS(IK_diagnostics_positions__2[[#This Row],[Column3]]-C169)</f>
        <v>4.6812999999999994E-2</v>
      </c>
      <c r="Z170" s="1">
        <f>ABS(IK_diagnostics_positions__2[[#This Row],[Column4]]-D169)</f>
        <v>0.31813000000000002</v>
      </c>
      <c r="AA170" s="1">
        <f>ABS(IK_diagnostics_positions__2[[#This Row],[Column5]]-E169)</f>
        <v>0.47740600000000005</v>
      </c>
      <c r="AB170" s="1">
        <f>ABS(IK_diagnostics_positions__2[[#This Row],[Column6]]-F169)</f>
        <v>5.8314999999999895E-2</v>
      </c>
      <c r="AC170" s="1">
        <f>ABS(IK_diagnostics_positions__2[[#This Row],[Column7]]-G169)</f>
        <v>9.4943E-2</v>
      </c>
      <c r="AD170" s="1">
        <f>ABS(IK_diagnostics_positions__2[[#This Row],[Column8]]-H169)</f>
        <v>0.58304</v>
      </c>
      <c r="AE170" s="1">
        <f>ABS(IK_diagnostics_positions__2[[#This Row],[Column9]]-I169)</f>
        <v>0.22211999999999987</v>
      </c>
      <c r="AF170" s="1">
        <f>ABS(IK_diagnostics_positions__2[[#This Row],[Column10]]-J169)</f>
        <v>4.8851649999999996E-2</v>
      </c>
      <c r="AG170" s="1">
        <f>ABS(IK_diagnostics_positions__2[[#This Row],[Column11]]-K169)</f>
        <v>0.44535799999999998</v>
      </c>
      <c r="AH170" s="1">
        <f>ABS(IK_diagnostics_positions__2[[#This Row],[Column12]]-L169)</f>
        <v>4.813999999999985E-2</v>
      </c>
      <c r="AI170" s="1">
        <f>ABS(IK_diagnostics_positions__2[[#This Row],[Column13]]-M169)</f>
        <v>0.20978600000000003</v>
      </c>
      <c r="AJ170" s="1">
        <f>ABS(IK_diagnostics_positions__2[[#This Row],[Column14]]-N169)</f>
        <v>2.5052999999999992E-2</v>
      </c>
      <c r="AK170" s="1">
        <f>ABS(IK_diagnostics_positions__2[[#This Row],[Column15]]-O169)</f>
        <v>0.18479000000000001</v>
      </c>
      <c r="AL170" s="1">
        <f>ABS(IK_diagnostics_positions__2[[#This Row],[Column16]]-P169)</f>
        <v>0.17587799999999998</v>
      </c>
      <c r="AM170" s="1">
        <f>ABS(IK_diagnostics_positions__2[[#This Row],[Column17]]-Q169)</f>
        <v>6.7530999999999897E-2</v>
      </c>
      <c r="AN170" s="1">
        <f>ABS(IK_diagnostics_positions__2[[#This Row],[Column18]]-R169)</f>
        <v>7.331999999999983E-2</v>
      </c>
      <c r="AO170" s="1">
        <f>ABS(IK_diagnostics_positions__2[[#This Row],[Column19]]-S169)</f>
        <v>3.467402E-2</v>
      </c>
      <c r="AP170" s="1">
        <f>ABS(IK_diagnostics_positions__2[[#This Row],[Column20]]-T169)</f>
        <v>4.1231618999999997E-2</v>
      </c>
      <c r="AQ170" s="1">
        <f>ABS(IK_diagnostics_positions__2[[#This Row],[Column21]]-U169)</f>
        <v>0.24646999999999997</v>
      </c>
    </row>
    <row r="171" spans="1:43" x14ac:dyDescent="0.25">
      <c r="A171" s="1">
        <v>-0.15485499999999999</v>
      </c>
      <c r="B171" s="1">
        <v>0.154001</v>
      </c>
      <c r="C171" s="1">
        <v>-0.97585999999999995</v>
      </c>
      <c r="D171" s="1">
        <v>-1.00058</v>
      </c>
      <c r="E171" s="1">
        <v>0.68655299999999997</v>
      </c>
      <c r="F171" s="1">
        <v>-1.00966</v>
      </c>
      <c r="G171" s="1">
        <v>-0.46501199999999998</v>
      </c>
      <c r="H171" s="1">
        <v>1.45743</v>
      </c>
      <c r="I171" s="1">
        <v>-1.35449</v>
      </c>
      <c r="J171" s="1">
        <v>-1.19413E-2</v>
      </c>
      <c r="K171" s="1">
        <v>0.741483</v>
      </c>
      <c r="L171" s="1">
        <v>-1.8856599999999999</v>
      </c>
      <c r="M171" s="1">
        <v>0.74271100000000001</v>
      </c>
      <c r="N171" s="1">
        <v>1.0006600000000001</v>
      </c>
      <c r="O171" s="1">
        <v>-2.4884300000000001</v>
      </c>
      <c r="P171" s="1">
        <v>-0.753525</v>
      </c>
      <c r="Q171" s="1">
        <v>1.01736</v>
      </c>
      <c r="R171" s="1">
        <v>-2.4971700000000001</v>
      </c>
      <c r="S171" s="1">
        <v>9.8639399999999999E-3</v>
      </c>
      <c r="T171" s="1">
        <v>-3.1843499999999997E-2</v>
      </c>
      <c r="U171" s="1">
        <v>-2.5192999999999999</v>
      </c>
      <c r="V171" s="1" t="s">
        <v>23</v>
      </c>
      <c r="W171" s="1">
        <f>ABS(IK_diagnostics_positions__2[[#This Row],[Column1]]-A170)</f>
        <v>1.511800000000002E-2</v>
      </c>
      <c r="X171" s="1">
        <f>ABS(IK_diagnostics_positions__2[[#This Row],[Column2]]-B170)</f>
        <v>0.13352910000000001</v>
      </c>
      <c r="Y171" s="1">
        <f>ABS(IK_diagnostics_positions__2[[#This Row],[Column3]]-C170)</f>
        <v>9.376000000000051E-3</v>
      </c>
      <c r="Z171" s="1">
        <f>ABS(IK_diagnostics_positions__2[[#This Row],[Column4]]-D170)</f>
        <v>7.6459999999999972E-2</v>
      </c>
      <c r="AA171" s="1">
        <f>ABS(IK_diagnostics_positions__2[[#This Row],[Column5]]-E170)</f>
        <v>0.24710899999999997</v>
      </c>
      <c r="AB171" s="1">
        <f>ABS(IK_diagnostics_positions__2[[#This Row],[Column6]]-F170)</f>
        <v>1.6799999999999926E-2</v>
      </c>
      <c r="AC171" s="1">
        <f>ABS(IK_diagnostics_positions__2[[#This Row],[Column7]]-G170)</f>
        <v>0.17021199999999997</v>
      </c>
      <c r="AD171" s="1">
        <f>ABS(IK_diagnostics_positions__2[[#This Row],[Column8]]-H170)</f>
        <v>0.4122300000000001</v>
      </c>
      <c r="AE171" s="1">
        <f>ABS(IK_diagnostics_positions__2[[#This Row],[Column9]]-I170)</f>
        <v>0.1825699999999999</v>
      </c>
      <c r="AF171" s="1">
        <f>ABS(IK_diagnostics_positions__2[[#This Row],[Column10]]-J170)</f>
        <v>3.9540399999999996E-2</v>
      </c>
      <c r="AG171" s="1">
        <f>ABS(IK_diagnostics_positions__2[[#This Row],[Column11]]-K170)</f>
        <v>0.41472300000000001</v>
      </c>
      <c r="AH171" s="1">
        <f>ABS(IK_diagnostics_positions__2[[#This Row],[Column12]]-L170)</f>
        <v>6.2099999999999822E-2</v>
      </c>
      <c r="AI171" s="1">
        <f>ABS(IK_diagnostics_positions__2[[#This Row],[Column13]]-M170)</f>
        <v>0.20750000000000002</v>
      </c>
      <c r="AJ171" s="1">
        <f>ABS(IK_diagnostics_positions__2[[#This Row],[Column14]]-N170)</f>
        <v>2.7481000000000089E-2</v>
      </c>
      <c r="AK171" s="1">
        <f>ABS(IK_diagnostics_positions__2[[#This Row],[Column15]]-O170)</f>
        <v>0.17708000000000013</v>
      </c>
      <c r="AL171" s="1">
        <f>ABS(IK_diagnostics_positions__2[[#This Row],[Column16]]-P170)</f>
        <v>0.18163499999999999</v>
      </c>
      <c r="AM171" s="1">
        <f>ABS(IK_diagnostics_positions__2[[#This Row],[Column17]]-Q170)</f>
        <v>8.4390999999999994E-2</v>
      </c>
      <c r="AN171" s="1">
        <f>ABS(IK_diagnostics_positions__2[[#This Row],[Column18]]-R170)</f>
        <v>7.2210000000000107E-2</v>
      </c>
      <c r="AO171" s="1">
        <f>ABS(IK_diagnostics_positions__2[[#This Row],[Column19]]-S170)</f>
        <v>4.0397740000000001E-2</v>
      </c>
      <c r="AP171" s="1">
        <f>ABS(IK_diagnostics_positions__2[[#This Row],[Column20]]-T170)</f>
        <v>9.9397000000000027E-3</v>
      </c>
      <c r="AQ171" s="1">
        <f>ABS(IK_diagnostics_positions__2[[#This Row],[Column21]]-U170)</f>
        <v>0.23364000000000029</v>
      </c>
    </row>
    <row r="172" spans="1:43" x14ac:dyDescent="0.25">
      <c r="A172" s="1">
        <v>-0.15632199999999999</v>
      </c>
      <c r="B172" s="1">
        <v>0.168022</v>
      </c>
      <c r="C172" s="1">
        <v>-0.97331000000000001</v>
      </c>
      <c r="D172" s="1">
        <v>-1.0085</v>
      </c>
      <c r="E172" s="1">
        <v>0.69048799999999999</v>
      </c>
      <c r="F172" s="1">
        <v>-1.00183</v>
      </c>
      <c r="G172" s="1">
        <v>-0.49921300000000002</v>
      </c>
      <c r="H172" s="1">
        <v>1.4746600000000001</v>
      </c>
      <c r="I172" s="1">
        <v>-1.35636</v>
      </c>
      <c r="J172" s="1">
        <v>-4.7236400000000003E-3</v>
      </c>
      <c r="K172" s="1">
        <v>0.77469900000000003</v>
      </c>
      <c r="L172" s="1">
        <v>-1.87165</v>
      </c>
      <c r="M172" s="1">
        <v>0.74368599999999996</v>
      </c>
      <c r="N172" s="1">
        <v>0.99949699999999997</v>
      </c>
      <c r="O172" s="1">
        <v>-2.4956299999999998</v>
      </c>
      <c r="P172" s="1">
        <v>-0.74740799999999996</v>
      </c>
      <c r="Q172" s="1">
        <v>1.0016499999999999</v>
      </c>
      <c r="R172" s="1">
        <v>-2.5016699999999998</v>
      </c>
      <c r="S172" s="1">
        <v>1.9432600000000001E-4</v>
      </c>
      <c r="T172" s="1">
        <v>-1.38944E-3</v>
      </c>
      <c r="U172" s="1">
        <v>-2.5022600000000002</v>
      </c>
      <c r="V172" s="1" t="s">
        <v>23</v>
      </c>
      <c r="W172" s="1">
        <f>ABS(IK_diagnostics_positions__2[[#This Row],[Column1]]-A171)</f>
        <v>1.4669999999999961E-3</v>
      </c>
      <c r="X172" s="1">
        <f>ABS(IK_diagnostics_positions__2[[#This Row],[Column2]]-B171)</f>
        <v>1.4021000000000006E-2</v>
      </c>
      <c r="Y172" s="1">
        <f>ABS(IK_diagnostics_positions__2[[#This Row],[Column3]]-C171)</f>
        <v>2.5499999999999412E-3</v>
      </c>
      <c r="Z172" s="1">
        <f>ABS(IK_diagnostics_positions__2[[#This Row],[Column4]]-D171)</f>
        <v>7.9199999999999271E-3</v>
      </c>
      <c r="AA172" s="1">
        <f>ABS(IK_diagnostics_positions__2[[#This Row],[Column5]]-E171)</f>
        <v>3.9350000000000218E-3</v>
      </c>
      <c r="AB172" s="1">
        <f>ABS(IK_diagnostics_positions__2[[#This Row],[Column6]]-F171)</f>
        <v>7.8300000000000036E-3</v>
      </c>
      <c r="AC172" s="1">
        <f>ABS(IK_diagnostics_positions__2[[#This Row],[Column7]]-G171)</f>
        <v>3.4201000000000037E-2</v>
      </c>
      <c r="AD172" s="1">
        <f>ABS(IK_diagnostics_positions__2[[#This Row],[Column8]]-H171)</f>
        <v>1.7230000000000079E-2</v>
      </c>
      <c r="AE172" s="1">
        <f>ABS(IK_diagnostics_positions__2[[#This Row],[Column9]]-I171)</f>
        <v>1.8700000000000383E-3</v>
      </c>
      <c r="AF172" s="1">
        <f>ABS(IK_diagnostics_positions__2[[#This Row],[Column10]]-J171)</f>
        <v>7.2176599999999999E-3</v>
      </c>
      <c r="AG172" s="1">
        <f>ABS(IK_diagnostics_positions__2[[#This Row],[Column11]]-K171)</f>
        <v>3.3216000000000023E-2</v>
      </c>
      <c r="AH172" s="1">
        <f>ABS(IK_diagnostics_positions__2[[#This Row],[Column12]]-L171)</f>
        <v>1.4009999999999856E-2</v>
      </c>
      <c r="AI172" s="1">
        <f>ABS(IK_diagnostics_positions__2[[#This Row],[Column13]]-M171)</f>
        <v>9.7499999999994813E-4</v>
      </c>
      <c r="AJ172" s="1">
        <f>ABS(IK_diagnostics_positions__2[[#This Row],[Column14]]-N171)</f>
        <v>1.1630000000001361E-3</v>
      </c>
      <c r="AK172" s="1">
        <f>ABS(IK_diagnostics_positions__2[[#This Row],[Column15]]-O171)</f>
        <v>7.1999999999996511E-3</v>
      </c>
      <c r="AL172" s="1">
        <f>ABS(IK_diagnostics_positions__2[[#This Row],[Column16]]-P171)</f>
        <v>6.1170000000000391E-3</v>
      </c>
      <c r="AM172" s="1">
        <f>ABS(IK_diagnostics_positions__2[[#This Row],[Column17]]-Q171)</f>
        <v>1.5710000000000113E-2</v>
      </c>
      <c r="AN172" s="1">
        <f>ABS(IK_diagnostics_positions__2[[#This Row],[Column18]]-R171)</f>
        <v>4.4999999999997264E-3</v>
      </c>
      <c r="AO172" s="1">
        <f>ABS(IK_diagnostics_positions__2[[#This Row],[Column19]]-S171)</f>
        <v>9.669614E-3</v>
      </c>
      <c r="AP172" s="1">
        <f>ABS(IK_diagnostics_positions__2[[#This Row],[Column20]]-T171)</f>
        <v>3.0454059999999998E-2</v>
      </c>
      <c r="AQ172" s="1">
        <f>ABS(IK_diagnostics_positions__2[[#This Row],[Column21]]-U171)</f>
        <v>1.7039999999999722E-2</v>
      </c>
    </row>
    <row r="173" spans="1:43" x14ac:dyDescent="0.25">
      <c r="A173" s="1">
        <v>0.10492600000000001</v>
      </c>
      <c r="B173" s="1">
        <v>1.26807E-3</v>
      </c>
      <c r="C173" s="1">
        <v>-0.994479</v>
      </c>
      <c r="D173" s="1">
        <v>-0.88417699999999999</v>
      </c>
      <c r="E173" s="1">
        <v>3.8908400000000003E-2</v>
      </c>
      <c r="F173" s="1">
        <v>-1.1368100000000001</v>
      </c>
      <c r="G173" s="1">
        <v>-0.77146800000000004</v>
      </c>
      <c r="H173" s="1">
        <v>0.92335100000000003</v>
      </c>
      <c r="I173" s="1">
        <v>-1.58965</v>
      </c>
      <c r="J173" s="1">
        <v>0.13677700000000001</v>
      </c>
      <c r="K173" s="1">
        <v>0.91315100000000005</v>
      </c>
      <c r="L173" s="1">
        <v>-2.0079600000000002</v>
      </c>
      <c r="M173" s="1">
        <v>1.0230300000000001</v>
      </c>
      <c r="N173" s="1">
        <v>0.88081500000000001</v>
      </c>
      <c r="O173" s="1">
        <v>-2.47004</v>
      </c>
      <c r="P173" s="1">
        <v>-0.75661999999999996</v>
      </c>
      <c r="Q173" s="1">
        <v>0.71534900000000001</v>
      </c>
      <c r="R173" s="1">
        <v>-2.41134</v>
      </c>
      <c r="S173" s="1">
        <v>-0.17560700000000001</v>
      </c>
      <c r="T173" s="1">
        <v>0.40893099999999999</v>
      </c>
      <c r="U173" s="1">
        <v>-2.8130600000000001</v>
      </c>
      <c r="V173" s="1" t="s">
        <v>23</v>
      </c>
      <c r="W173" s="1">
        <f>ABS(IK_diagnostics_positions__2[[#This Row],[Column1]]-A172)</f>
        <v>0.26124799999999998</v>
      </c>
      <c r="X173" s="1">
        <f>ABS(IK_diagnostics_positions__2[[#This Row],[Column2]]-B172)</f>
        <v>0.16675392999999999</v>
      </c>
      <c r="Y173" s="1">
        <f>ABS(IK_diagnostics_positions__2[[#This Row],[Column3]]-C172)</f>
        <v>2.1168999999999993E-2</v>
      </c>
      <c r="Z173" s="1">
        <f>ABS(IK_diagnostics_positions__2[[#This Row],[Column4]]-D172)</f>
        <v>0.12432299999999996</v>
      </c>
      <c r="AA173" s="1">
        <f>ABS(IK_diagnostics_positions__2[[#This Row],[Column5]]-E172)</f>
        <v>0.65157960000000004</v>
      </c>
      <c r="AB173" s="1">
        <f>ABS(IK_diagnostics_positions__2[[#This Row],[Column6]]-F172)</f>
        <v>0.1349800000000001</v>
      </c>
      <c r="AC173" s="1">
        <f>ABS(IK_diagnostics_positions__2[[#This Row],[Column7]]-G172)</f>
        <v>0.27225500000000002</v>
      </c>
      <c r="AD173" s="1">
        <f>ABS(IK_diagnostics_positions__2[[#This Row],[Column8]]-H172)</f>
        <v>0.55130900000000005</v>
      </c>
      <c r="AE173" s="1">
        <f>ABS(IK_diagnostics_positions__2[[#This Row],[Column9]]-I172)</f>
        <v>0.23329</v>
      </c>
      <c r="AF173" s="1">
        <f>ABS(IK_diagnostics_positions__2[[#This Row],[Column10]]-J172)</f>
        <v>0.14150064000000001</v>
      </c>
      <c r="AG173" s="1">
        <f>ABS(IK_diagnostics_positions__2[[#This Row],[Column11]]-K172)</f>
        <v>0.13845200000000002</v>
      </c>
      <c r="AH173" s="1">
        <f>ABS(IK_diagnostics_positions__2[[#This Row],[Column12]]-L172)</f>
        <v>0.13631000000000015</v>
      </c>
      <c r="AI173" s="1">
        <f>ABS(IK_diagnostics_positions__2[[#This Row],[Column13]]-M172)</f>
        <v>0.27934400000000015</v>
      </c>
      <c r="AJ173" s="1">
        <f>ABS(IK_diagnostics_positions__2[[#This Row],[Column14]]-N172)</f>
        <v>0.11868199999999995</v>
      </c>
      <c r="AK173" s="1">
        <f>ABS(IK_diagnostics_positions__2[[#This Row],[Column15]]-O172)</f>
        <v>2.558999999999978E-2</v>
      </c>
      <c r="AL173" s="1">
        <f>ABS(IK_diagnostics_positions__2[[#This Row],[Column16]]-P172)</f>
        <v>9.211999999999998E-3</v>
      </c>
      <c r="AM173" s="1">
        <f>ABS(IK_diagnostics_positions__2[[#This Row],[Column17]]-Q172)</f>
        <v>0.28630099999999992</v>
      </c>
      <c r="AN173" s="1">
        <f>ABS(IK_diagnostics_positions__2[[#This Row],[Column18]]-R172)</f>
        <v>9.0329999999999799E-2</v>
      </c>
      <c r="AO173" s="1">
        <f>ABS(IK_diagnostics_positions__2[[#This Row],[Column19]]-S172)</f>
        <v>0.17580132600000001</v>
      </c>
      <c r="AP173" s="1">
        <f>ABS(IK_diagnostics_positions__2[[#This Row],[Column20]]-T172)</f>
        <v>0.41032044000000001</v>
      </c>
      <c r="AQ173" s="1">
        <f>ABS(IK_diagnostics_positions__2[[#This Row],[Column21]]-U172)</f>
        <v>0.31079999999999997</v>
      </c>
    </row>
    <row r="174" spans="1:43" x14ac:dyDescent="0.25">
      <c r="A174" s="1">
        <v>0.10366400000000001</v>
      </c>
      <c r="B174" s="1">
        <v>1.5330099999999999E-2</v>
      </c>
      <c r="C174" s="1">
        <v>-0.99449399999999999</v>
      </c>
      <c r="D174" s="1">
        <v>-0.89074299999999995</v>
      </c>
      <c r="E174" s="1">
        <v>1.21396E-2</v>
      </c>
      <c r="F174" s="1">
        <v>-0.88892599999999999</v>
      </c>
      <c r="G174" s="1">
        <v>-0.97229399999999999</v>
      </c>
      <c r="H174" s="1">
        <v>0.63456500000000005</v>
      </c>
      <c r="I174" s="1">
        <v>-1.66734</v>
      </c>
      <c r="J174" s="1">
        <v>-5.2893799999999998E-2</v>
      </c>
      <c r="K174" s="1">
        <v>0.82750900000000005</v>
      </c>
      <c r="L174" s="1">
        <v>-2.0100899999999999</v>
      </c>
      <c r="M174" s="1">
        <v>0.85001499999999997</v>
      </c>
      <c r="N174" s="1">
        <v>0.93637899999999996</v>
      </c>
      <c r="O174" s="1">
        <v>-2.42591</v>
      </c>
      <c r="P174" s="1">
        <v>-0.86082599999999998</v>
      </c>
      <c r="Q174" s="1">
        <v>1.0230699999999999</v>
      </c>
      <c r="R174" s="1">
        <v>-2.5659700000000001</v>
      </c>
      <c r="S174" s="1">
        <v>-4.1889999999999997E-2</v>
      </c>
      <c r="T174" s="1">
        <v>6.3804299999999994E-2</v>
      </c>
      <c r="U174" s="1">
        <v>-2.6555599999999999</v>
      </c>
      <c r="V174" s="1" t="s">
        <v>23</v>
      </c>
      <c r="W174" s="1">
        <f>ABS(IK_diagnostics_positions__2[[#This Row],[Column1]]-A173)</f>
        <v>1.2619999999999992E-3</v>
      </c>
      <c r="X174" s="1">
        <f>ABS(IK_diagnostics_positions__2[[#This Row],[Column2]]-B173)</f>
        <v>1.406203E-2</v>
      </c>
      <c r="Y174" s="1">
        <f>ABS(IK_diagnostics_positions__2[[#This Row],[Column3]]-C173)</f>
        <v>1.4999999999987246E-5</v>
      </c>
      <c r="Z174" s="1">
        <f>ABS(IK_diagnostics_positions__2[[#This Row],[Column4]]-D173)</f>
        <v>6.5659999999999608E-3</v>
      </c>
      <c r="AA174" s="1">
        <f>ABS(IK_diagnostics_positions__2[[#This Row],[Column5]]-E173)</f>
        <v>2.6768800000000002E-2</v>
      </c>
      <c r="AB174" s="1">
        <f>ABS(IK_diagnostics_positions__2[[#This Row],[Column6]]-F173)</f>
        <v>0.2478840000000001</v>
      </c>
      <c r="AC174" s="1">
        <f>ABS(IK_diagnostics_positions__2[[#This Row],[Column7]]-G173)</f>
        <v>0.20082599999999995</v>
      </c>
      <c r="AD174" s="1">
        <f>ABS(IK_diagnostics_positions__2[[#This Row],[Column8]]-H173)</f>
        <v>0.28878599999999999</v>
      </c>
      <c r="AE174" s="1">
        <f>ABS(IK_diagnostics_positions__2[[#This Row],[Column9]]-I173)</f>
        <v>7.7690000000000037E-2</v>
      </c>
      <c r="AF174" s="1">
        <f>ABS(IK_diagnostics_positions__2[[#This Row],[Column10]]-J173)</f>
        <v>0.1896708</v>
      </c>
      <c r="AG174" s="1">
        <f>ABS(IK_diagnostics_positions__2[[#This Row],[Column11]]-K173)</f>
        <v>8.5641999999999996E-2</v>
      </c>
      <c r="AH174" s="1">
        <f>ABS(IK_diagnostics_positions__2[[#This Row],[Column12]]-L173)</f>
        <v>2.1299999999997432E-3</v>
      </c>
      <c r="AI174" s="1">
        <f>ABS(IK_diagnostics_positions__2[[#This Row],[Column13]]-M173)</f>
        <v>0.17301500000000014</v>
      </c>
      <c r="AJ174" s="1">
        <f>ABS(IK_diagnostics_positions__2[[#This Row],[Column14]]-N173)</f>
        <v>5.5563999999999947E-2</v>
      </c>
      <c r="AK174" s="1">
        <f>ABS(IK_diagnostics_positions__2[[#This Row],[Column15]]-O173)</f>
        <v>4.4130000000000003E-2</v>
      </c>
      <c r="AL174" s="1">
        <f>ABS(IK_diagnostics_positions__2[[#This Row],[Column16]]-P173)</f>
        <v>0.10420600000000002</v>
      </c>
      <c r="AM174" s="1">
        <f>ABS(IK_diagnostics_positions__2[[#This Row],[Column17]]-Q173)</f>
        <v>0.30772099999999991</v>
      </c>
      <c r="AN174" s="1">
        <f>ABS(IK_diagnostics_positions__2[[#This Row],[Column18]]-R173)</f>
        <v>0.15463000000000005</v>
      </c>
      <c r="AO174" s="1">
        <f>ABS(IK_diagnostics_positions__2[[#This Row],[Column19]]-S173)</f>
        <v>0.13371700000000003</v>
      </c>
      <c r="AP174" s="1">
        <f>ABS(IK_diagnostics_positions__2[[#This Row],[Column20]]-T173)</f>
        <v>0.34512670000000001</v>
      </c>
      <c r="AQ174" s="1">
        <f>ABS(IK_diagnostics_positions__2[[#This Row],[Column21]]-U173)</f>
        <v>0.1575000000000002</v>
      </c>
    </row>
    <row r="175" spans="1:43" x14ac:dyDescent="0.25">
      <c r="A175" s="1">
        <v>0.30288799999999999</v>
      </c>
      <c r="B175" s="1">
        <v>2.89368E-3</v>
      </c>
      <c r="C175" s="1">
        <v>-0.95302200000000004</v>
      </c>
      <c r="D175" s="1">
        <v>-0.670045</v>
      </c>
      <c r="E175" s="1">
        <v>1.4036700000000001E-3</v>
      </c>
      <c r="F175" s="1">
        <v>-0.72194199999999997</v>
      </c>
      <c r="G175" s="1">
        <v>-0.88214199999999998</v>
      </c>
      <c r="H175" s="1">
        <v>0.60060100000000005</v>
      </c>
      <c r="I175" s="1">
        <v>-1.49394</v>
      </c>
      <c r="J175" s="1">
        <v>2.12824E-2</v>
      </c>
      <c r="K175" s="1">
        <v>0.76464100000000002</v>
      </c>
      <c r="L175" s="1">
        <v>-1.8900600000000001</v>
      </c>
      <c r="M175" s="1">
        <v>0.76726300000000003</v>
      </c>
      <c r="N175" s="1">
        <v>1.00735</v>
      </c>
      <c r="O175" s="1">
        <v>-2.51023</v>
      </c>
      <c r="P175" s="1">
        <v>-0.74313899999999999</v>
      </c>
      <c r="Q175" s="1">
        <v>1.00197</v>
      </c>
      <c r="R175" s="1">
        <v>-2.4895100000000001</v>
      </c>
      <c r="S175" s="1">
        <v>-1.89859E-2</v>
      </c>
      <c r="T175" s="1">
        <v>-1.9292E-2</v>
      </c>
      <c r="U175" s="1">
        <v>-2.5095999999999998</v>
      </c>
      <c r="V175" s="1" t="s">
        <v>23</v>
      </c>
      <c r="W175" s="1">
        <f>ABS(IK_diagnostics_positions__2[[#This Row],[Column1]]-A174)</f>
        <v>0.19922399999999998</v>
      </c>
      <c r="X175" s="1">
        <f>ABS(IK_diagnostics_positions__2[[#This Row],[Column2]]-B174)</f>
        <v>1.243642E-2</v>
      </c>
      <c r="Y175" s="1">
        <f>ABS(IK_diagnostics_positions__2[[#This Row],[Column3]]-C174)</f>
        <v>4.1471999999999953E-2</v>
      </c>
      <c r="Z175" s="1">
        <f>ABS(IK_diagnostics_positions__2[[#This Row],[Column4]]-D174)</f>
        <v>0.22069799999999995</v>
      </c>
      <c r="AA175" s="1">
        <f>ABS(IK_diagnostics_positions__2[[#This Row],[Column5]]-E174)</f>
        <v>1.0735930000000001E-2</v>
      </c>
      <c r="AB175" s="1">
        <f>ABS(IK_diagnostics_positions__2[[#This Row],[Column6]]-F174)</f>
        <v>0.16698400000000002</v>
      </c>
      <c r="AC175" s="1">
        <f>ABS(IK_diagnostics_positions__2[[#This Row],[Column7]]-G174)</f>
        <v>9.015200000000001E-2</v>
      </c>
      <c r="AD175" s="1">
        <f>ABS(IK_diagnostics_positions__2[[#This Row],[Column8]]-H174)</f>
        <v>3.3963999999999994E-2</v>
      </c>
      <c r="AE175" s="1">
        <f>ABS(IK_diagnostics_positions__2[[#This Row],[Column9]]-I174)</f>
        <v>0.1734</v>
      </c>
      <c r="AF175" s="1">
        <f>ABS(IK_diagnostics_positions__2[[#This Row],[Column10]]-J174)</f>
        <v>7.4176199999999998E-2</v>
      </c>
      <c r="AG175" s="1">
        <f>ABS(IK_diagnostics_positions__2[[#This Row],[Column11]]-K174)</f>
        <v>6.2868000000000035E-2</v>
      </c>
      <c r="AH175" s="1">
        <f>ABS(IK_diagnostics_positions__2[[#This Row],[Column12]]-L174)</f>
        <v>0.12002999999999986</v>
      </c>
      <c r="AI175" s="1">
        <f>ABS(IK_diagnostics_positions__2[[#This Row],[Column13]]-M174)</f>
        <v>8.2751999999999937E-2</v>
      </c>
      <c r="AJ175" s="1">
        <f>ABS(IK_diagnostics_positions__2[[#This Row],[Column14]]-N174)</f>
        <v>7.0971000000000006E-2</v>
      </c>
      <c r="AK175" s="1">
        <f>ABS(IK_diagnostics_positions__2[[#This Row],[Column15]]-O174)</f>
        <v>8.4319999999999951E-2</v>
      </c>
      <c r="AL175" s="1">
        <f>ABS(IK_diagnostics_positions__2[[#This Row],[Column16]]-P174)</f>
        <v>0.11768699999999999</v>
      </c>
      <c r="AM175" s="1">
        <f>ABS(IK_diagnostics_positions__2[[#This Row],[Column17]]-Q174)</f>
        <v>2.1099999999999897E-2</v>
      </c>
      <c r="AN175" s="1">
        <f>ABS(IK_diagnostics_positions__2[[#This Row],[Column18]]-R174)</f>
        <v>7.6459999999999972E-2</v>
      </c>
      <c r="AO175" s="1">
        <f>ABS(IK_diagnostics_positions__2[[#This Row],[Column19]]-S174)</f>
        <v>2.2904099999999997E-2</v>
      </c>
      <c r="AP175" s="1">
        <f>ABS(IK_diagnostics_positions__2[[#This Row],[Column20]]-T174)</f>
        <v>8.3096299999999998E-2</v>
      </c>
      <c r="AQ175" s="1">
        <f>ABS(IK_diagnostics_positions__2[[#This Row],[Column21]]-U174)</f>
        <v>0.14596000000000009</v>
      </c>
    </row>
    <row r="176" spans="1:43" x14ac:dyDescent="0.25">
      <c r="A176" s="1">
        <v>0.30427999999999999</v>
      </c>
      <c r="B176" s="1">
        <v>1.1519799999999999E-3</v>
      </c>
      <c r="C176" s="1">
        <v>-0.95258200000000004</v>
      </c>
      <c r="D176" s="1">
        <v>-0.66712800000000005</v>
      </c>
      <c r="E176" s="1">
        <v>5.5094699999999998E-4</v>
      </c>
      <c r="F176" s="1">
        <v>-0.71516800000000003</v>
      </c>
      <c r="G176" s="1">
        <v>-0.90283999999999998</v>
      </c>
      <c r="H176" s="1">
        <v>0.59776099999999999</v>
      </c>
      <c r="I176" s="1">
        <v>-1.48184</v>
      </c>
      <c r="J176" s="1">
        <v>-1.1181800000000001E-4</v>
      </c>
      <c r="K176" s="1">
        <v>0.77479299999999995</v>
      </c>
      <c r="L176" s="1">
        <v>-1.8739300000000001</v>
      </c>
      <c r="M176" s="1">
        <v>0.748587</v>
      </c>
      <c r="N176" s="1">
        <v>0.99927299999999997</v>
      </c>
      <c r="O176" s="1">
        <v>-2.4976799999999999</v>
      </c>
      <c r="P176" s="1">
        <v>-0.74771799999999999</v>
      </c>
      <c r="Q176" s="1">
        <v>0.998973</v>
      </c>
      <c r="R176" s="1">
        <v>-2.4990999999999999</v>
      </c>
      <c r="S176" s="1">
        <v>-4.1753800000000001E-4</v>
      </c>
      <c r="T176" s="1">
        <v>-4.8160599999999998E-4</v>
      </c>
      <c r="U176" s="1">
        <v>-2.50556</v>
      </c>
      <c r="V176" s="1" t="s">
        <v>23</v>
      </c>
      <c r="W176" s="1">
        <f>ABS(IK_diagnostics_positions__2[[#This Row],[Column1]]-A175)</f>
        <v>1.3920000000000043E-3</v>
      </c>
      <c r="X176" s="1">
        <f>ABS(IK_diagnostics_positions__2[[#This Row],[Column2]]-B175)</f>
        <v>1.7417000000000001E-3</v>
      </c>
      <c r="Y176" s="1">
        <f>ABS(IK_diagnostics_positions__2[[#This Row],[Column3]]-C175)</f>
        <v>4.3999999999999595E-4</v>
      </c>
      <c r="Z176" s="1">
        <f>ABS(IK_diagnostics_positions__2[[#This Row],[Column4]]-D175)</f>
        <v>2.9169999999999474E-3</v>
      </c>
      <c r="AA176" s="1">
        <f>ABS(IK_diagnostics_positions__2[[#This Row],[Column5]]-E175)</f>
        <v>8.5272300000000011E-4</v>
      </c>
      <c r="AB176" s="1">
        <f>ABS(IK_diagnostics_positions__2[[#This Row],[Column6]]-F175)</f>
        <v>6.7739999999999467E-3</v>
      </c>
      <c r="AC176" s="1">
        <f>ABS(IK_diagnostics_positions__2[[#This Row],[Column7]]-G175)</f>
        <v>2.0697999999999994E-2</v>
      </c>
      <c r="AD176" s="1">
        <f>ABS(IK_diagnostics_positions__2[[#This Row],[Column8]]-H175)</f>
        <v>2.8400000000000647E-3</v>
      </c>
      <c r="AE176" s="1">
        <f>ABS(IK_diagnostics_positions__2[[#This Row],[Column9]]-I175)</f>
        <v>1.21E-2</v>
      </c>
      <c r="AF176" s="1">
        <f>ABS(IK_diagnostics_positions__2[[#This Row],[Column10]]-J175)</f>
        <v>2.1394218E-2</v>
      </c>
      <c r="AG176" s="1">
        <f>ABS(IK_diagnostics_positions__2[[#This Row],[Column11]]-K175)</f>
        <v>1.0151999999999939E-2</v>
      </c>
      <c r="AH176" s="1">
        <f>ABS(IK_diagnostics_positions__2[[#This Row],[Column12]]-L175)</f>
        <v>1.6129999999999978E-2</v>
      </c>
      <c r="AI176" s="1">
        <f>ABS(IK_diagnostics_positions__2[[#This Row],[Column13]]-M175)</f>
        <v>1.8676000000000026E-2</v>
      </c>
      <c r="AJ176" s="1">
        <f>ABS(IK_diagnostics_positions__2[[#This Row],[Column14]]-N175)</f>
        <v>8.0770000000000008E-3</v>
      </c>
      <c r="AK176" s="1">
        <f>ABS(IK_diagnostics_positions__2[[#This Row],[Column15]]-O175)</f>
        <v>1.2550000000000061E-2</v>
      </c>
      <c r="AL176" s="1">
        <f>ABS(IK_diagnostics_positions__2[[#This Row],[Column16]]-P175)</f>
        <v>4.5789999999999997E-3</v>
      </c>
      <c r="AM176" s="1">
        <f>ABS(IK_diagnostics_positions__2[[#This Row],[Column17]]-Q175)</f>
        <v>2.9970000000000274E-3</v>
      </c>
      <c r="AN176" s="1">
        <f>ABS(IK_diagnostics_positions__2[[#This Row],[Column18]]-R175)</f>
        <v>9.5899999999997654E-3</v>
      </c>
      <c r="AO176" s="1">
        <f>ABS(IK_diagnostics_positions__2[[#This Row],[Column19]]-S175)</f>
        <v>1.8568362000000001E-2</v>
      </c>
      <c r="AP176" s="1">
        <f>ABS(IK_diagnostics_positions__2[[#This Row],[Column20]]-T175)</f>
        <v>1.8810394000000001E-2</v>
      </c>
      <c r="AQ176" s="1">
        <f>ABS(IK_diagnostics_positions__2[[#This Row],[Column21]]-U175)</f>
        <v>4.0399999999998215E-3</v>
      </c>
    </row>
    <row r="177" spans="1:43" x14ac:dyDescent="0.25">
      <c r="A177" s="1">
        <v>-2.2863499999999998E-2</v>
      </c>
      <c r="B177" s="1">
        <v>1.3628400000000001E-2</v>
      </c>
      <c r="C177" s="1">
        <v>-0.99964600000000003</v>
      </c>
      <c r="D177" s="1">
        <v>-0.90315900000000005</v>
      </c>
      <c r="E177" s="1">
        <v>3.8864500000000003E-2</v>
      </c>
      <c r="F177" s="1">
        <v>-1.4734</v>
      </c>
      <c r="G177" s="1">
        <v>-0.77961899999999995</v>
      </c>
      <c r="H177" s="1">
        <v>1.01912</v>
      </c>
      <c r="I177" s="1">
        <v>-1.62778</v>
      </c>
      <c r="J177" s="1">
        <v>5.4343899999999999E-3</v>
      </c>
      <c r="K177" s="1">
        <v>0.40232899999999999</v>
      </c>
      <c r="L177" s="1">
        <v>-1.68485</v>
      </c>
      <c r="M177" s="1">
        <v>0.55372699999999997</v>
      </c>
      <c r="N177" s="1">
        <v>0.92752199999999996</v>
      </c>
      <c r="O177" s="1">
        <v>-2.3356599999999998</v>
      </c>
      <c r="P177" s="1">
        <v>-0.63145700000000005</v>
      </c>
      <c r="Q177" s="1">
        <v>0.78800700000000001</v>
      </c>
      <c r="R177" s="1">
        <v>-2.3523999999999998</v>
      </c>
      <c r="S177" s="1">
        <v>6.9145899999999996E-2</v>
      </c>
      <c r="T177" s="1">
        <v>3.8265199999999999E-2</v>
      </c>
      <c r="U177" s="1">
        <v>-2.6140500000000002</v>
      </c>
      <c r="V177" s="1" t="s">
        <v>23</v>
      </c>
      <c r="W177" s="1">
        <f>ABS(IK_diagnostics_positions__2[[#This Row],[Column1]]-A176)</f>
        <v>0.32714349999999998</v>
      </c>
      <c r="X177" s="1">
        <f>ABS(IK_diagnostics_positions__2[[#This Row],[Column2]]-B176)</f>
        <v>1.247642E-2</v>
      </c>
      <c r="Y177" s="1">
        <f>ABS(IK_diagnostics_positions__2[[#This Row],[Column3]]-C176)</f>
        <v>4.7063999999999995E-2</v>
      </c>
      <c r="Z177" s="1">
        <f>ABS(IK_diagnostics_positions__2[[#This Row],[Column4]]-D176)</f>
        <v>0.23603099999999999</v>
      </c>
      <c r="AA177" s="1">
        <f>ABS(IK_diagnostics_positions__2[[#This Row],[Column5]]-E176)</f>
        <v>3.8313553E-2</v>
      </c>
      <c r="AB177" s="1">
        <f>ABS(IK_diagnostics_positions__2[[#This Row],[Column6]]-F176)</f>
        <v>0.75823200000000002</v>
      </c>
      <c r="AC177" s="1">
        <f>ABS(IK_diagnostics_positions__2[[#This Row],[Column7]]-G176)</f>
        <v>0.12322100000000002</v>
      </c>
      <c r="AD177" s="1">
        <f>ABS(IK_diagnostics_positions__2[[#This Row],[Column8]]-H176)</f>
        <v>0.42135900000000004</v>
      </c>
      <c r="AE177" s="1">
        <f>ABS(IK_diagnostics_positions__2[[#This Row],[Column9]]-I176)</f>
        <v>0.14593999999999996</v>
      </c>
      <c r="AF177" s="1">
        <f>ABS(IK_diagnostics_positions__2[[#This Row],[Column10]]-J176)</f>
        <v>5.5462079999999995E-3</v>
      </c>
      <c r="AG177" s="1">
        <f>ABS(IK_diagnostics_positions__2[[#This Row],[Column11]]-K176)</f>
        <v>0.37246399999999996</v>
      </c>
      <c r="AH177" s="1">
        <f>ABS(IK_diagnostics_positions__2[[#This Row],[Column12]]-L176)</f>
        <v>0.18908000000000014</v>
      </c>
      <c r="AI177" s="1">
        <f>ABS(IK_diagnostics_positions__2[[#This Row],[Column13]]-M176)</f>
        <v>0.19486000000000003</v>
      </c>
      <c r="AJ177" s="1">
        <f>ABS(IK_diagnostics_positions__2[[#This Row],[Column14]]-N176)</f>
        <v>7.1751000000000009E-2</v>
      </c>
      <c r="AK177" s="1">
        <f>ABS(IK_diagnostics_positions__2[[#This Row],[Column15]]-O176)</f>
        <v>0.16202000000000005</v>
      </c>
      <c r="AL177" s="1">
        <f>ABS(IK_diagnostics_positions__2[[#This Row],[Column16]]-P176)</f>
        <v>0.11626099999999995</v>
      </c>
      <c r="AM177" s="1">
        <f>ABS(IK_diagnostics_positions__2[[#This Row],[Column17]]-Q176)</f>
        <v>0.21096599999999999</v>
      </c>
      <c r="AN177" s="1">
        <f>ABS(IK_diagnostics_positions__2[[#This Row],[Column18]]-R176)</f>
        <v>0.14670000000000005</v>
      </c>
      <c r="AO177" s="1">
        <f>ABS(IK_diagnostics_positions__2[[#This Row],[Column19]]-S176)</f>
        <v>6.9563437999999991E-2</v>
      </c>
      <c r="AP177" s="1">
        <f>ABS(IK_diagnostics_positions__2[[#This Row],[Column20]]-T176)</f>
        <v>3.8746806000000002E-2</v>
      </c>
      <c r="AQ177" s="1">
        <f>ABS(IK_diagnostics_positions__2[[#This Row],[Column21]]-U176)</f>
        <v>0.1084900000000002</v>
      </c>
    </row>
    <row r="178" spans="1:43" x14ac:dyDescent="0.25">
      <c r="A178" s="1">
        <v>-0.130553</v>
      </c>
      <c r="B178" s="1">
        <v>0.381604</v>
      </c>
      <c r="C178" s="1">
        <v>-0.91505999999999998</v>
      </c>
      <c r="D178" s="1">
        <v>-1.06416</v>
      </c>
      <c r="E178" s="1">
        <v>0.56849400000000005</v>
      </c>
      <c r="F178" s="1">
        <v>-1.22075</v>
      </c>
      <c r="G178" s="1">
        <v>-0.73149500000000001</v>
      </c>
      <c r="H178" s="1">
        <v>1.3233299999999999</v>
      </c>
      <c r="I178" s="1">
        <v>-1.7860499999999999</v>
      </c>
      <c r="J178" s="1">
        <v>3.7092699999999999E-2</v>
      </c>
      <c r="K178" s="1">
        <v>0.68491000000000002</v>
      </c>
      <c r="L178" s="1">
        <v>-1.8271900000000001</v>
      </c>
      <c r="M178" s="1">
        <v>0.72291000000000005</v>
      </c>
      <c r="N178" s="1">
        <v>1.0086999999999999</v>
      </c>
      <c r="O178" s="1">
        <v>-2.4789699999999999</v>
      </c>
      <c r="P178" s="1">
        <v>-0.69482500000000003</v>
      </c>
      <c r="Q178" s="1">
        <v>0.98009999999999997</v>
      </c>
      <c r="R178" s="1">
        <v>-2.4413200000000002</v>
      </c>
      <c r="S178" s="1">
        <v>-1.5953999999999999E-2</v>
      </c>
      <c r="T178" s="1">
        <v>-1.43838E-3</v>
      </c>
      <c r="U178" s="1">
        <v>-2.55253</v>
      </c>
      <c r="V178" s="1" t="s">
        <v>23</v>
      </c>
      <c r="W178" s="1">
        <f>ABS(IK_diagnostics_positions__2[[#This Row],[Column1]]-A177)</f>
        <v>0.10768950000000001</v>
      </c>
      <c r="X178" s="1">
        <f>ABS(IK_diagnostics_positions__2[[#This Row],[Column2]]-B177)</f>
        <v>0.36797560000000001</v>
      </c>
      <c r="Y178" s="1">
        <f>ABS(IK_diagnostics_positions__2[[#This Row],[Column3]]-C177)</f>
        <v>8.458600000000005E-2</v>
      </c>
      <c r="Z178" s="1">
        <f>ABS(IK_diagnostics_positions__2[[#This Row],[Column4]]-D177)</f>
        <v>0.16100099999999995</v>
      </c>
      <c r="AA178" s="1">
        <f>ABS(IK_diagnostics_positions__2[[#This Row],[Column5]]-E177)</f>
        <v>0.52962950000000009</v>
      </c>
      <c r="AB178" s="1">
        <f>ABS(IK_diagnostics_positions__2[[#This Row],[Column6]]-F177)</f>
        <v>0.25265000000000004</v>
      </c>
      <c r="AC178" s="1">
        <f>ABS(IK_diagnostics_positions__2[[#This Row],[Column7]]-G177)</f>
        <v>4.8123999999999945E-2</v>
      </c>
      <c r="AD178" s="1">
        <f>ABS(IK_diagnostics_positions__2[[#This Row],[Column8]]-H177)</f>
        <v>0.30420999999999987</v>
      </c>
      <c r="AE178" s="1">
        <f>ABS(IK_diagnostics_positions__2[[#This Row],[Column9]]-I177)</f>
        <v>0.15826999999999991</v>
      </c>
      <c r="AF178" s="1">
        <f>ABS(IK_diagnostics_positions__2[[#This Row],[Column10]]-J177)</f>
        <v>3.1658310000000002E-2</v>
      </c>
      <c r="AG178" s="1">
        <f>ABS(IK_diagnostics_positions__2[[#This Row],[Column11]]-K177)</f>
        <v>0.28258100000000003</v>
      </c>
      <c r="AH178" s="1">
        <f>ABS(IK_diagnostics_positions__2[[#This Row],[Column12]]-L177)</f>
        <v>0.14234000000000013</v>
      </c>
      <c r="AI178" s="1">
        <f>ABS(IK_diagnostics_positions__2[[#This Row],[Column13]]-M177)</f>
        <v>0.16918300000000008</v>
      </c>
      <c r="AJ178" s="1">
        <f>ABS(IK_diagnostics_positions__2[[#This Row],[Column14]]-N177)</f>
        <v>8.1177999999999972E-2</v>
      </c>
      <c r="AK178" s="1">
        <f>ABS(IK_diagnostics_positions__2[[#This Row],[Column15]]-O177)</f>
        <v>0.14331000000000005</v>
      </c>
      <c r="AL178" s="1">
        <f>ABS(IK_diagnostics_positions__2[[#This Row],[Column16]]-P177)</f>
        <v>6.336799999999998E-2</v>
      </c>
      <c r="AM178" s="1">
        <f>ABS(IK_diagnostics_positions__2[[#This Row],[Column17]]-Q177)</f>
        <v>0.19209299999999996</v>
      </c>
      <c r="AN178" s="1">
        <f>ABS(IK_diagnostics_positions__2[[#This Row],[Column18]]-R177)</f>
        <v>8.8920000000000332E-2</v>
      </c>
      <c r="AO178" s="1">
        <f>ABS(IK_diagnostics_positions__2[[#This Row],[Column19]]-S177)</f>
        <v>8.5099899999999992E-2</v>
      </c>
      <c r="AP178" s="1">
        <f>ABS(IK_diagnostics_positions__2[[#This Row],[Column20]]-T177)</f>
        <v>3.9703580000000002E-2</v>
      </c>
      <c r="AQ178" s="1">
        <f>ABS(IK_diagnostics_positions__2[[#This Row],[Column21]]-U177)</f>
        <v>6.1520000000000241E-2</v>
      </c>
    </row>
    <row r="179" spans="1:43" x14ac:dyDescent="0.25">
      <c r="A179" s="1">
        <v>-0.16949</v>
      </c>
      <c r="B179" s="1">
        <v>0.39331300000000002</v>
      </c>
      <c r="C179" s="1">
        <v>-0.90364699999999998</v>
      </c>
      <c r="D179" s="1">
        <v>-1.1019000000000001</v>
      </c>
      <c r="E179" s="1">
        <v>0.586565</v>
      </c>
      <c r="F179" s="1">
        <v>-1.20903</v>
      </c>
      <c r="G179" s="1">
        <v>-0.77046499999999996</v>
      </c>
      <c r="H179" s="1">
        <v>1.3366499999999999</v>
      </c>
      <c r="I179" s="1">
        <v>-1.7813300000000001</v>
      </c>
      <c r="J179" s="1">
        <v>1.5300599999999999E-2</v>
      </c>
      <c r="K179" s="1">
        <v>0.72157199999999999</v>
      </c>
      <c r="L179" s="1">
        <v>-1.8465400000000001</v>
      </c>
      <c r="M179" s="1">
        <v>0.72835399999999995</v>
      </c>
      <c r="N179" s="1">
        <v>1.00267</v>
      </c>
      <c r="O179" s="1">
        <v>-2.4888300000000001</v>
      </c>
      <c r="P179" s="1">
        <v>-0.72183699999999995</v>
      </c>
      <c r="Q179" s="1">
        <v>0.985788</v>
      </c>
      <c r="R179" s="1">
        <v>-2.4684900000000001</v>
      </c>
      <c r="S179" s="1">
        <v>2.0865499999999999E-3</v>
      </c>
      <c r="T179" s="1">
        <v>-1.7689900000000001E-2</v>
      </c>
      <c r="U179" s="1">
        <v>-2.5198299999999998</v>
      </c>
      <c r="V179" s="1" t="s">
        <v>23</v>
      </c>
      <c r="W179" s="1">
        <f>ABS(IK_diagnostics_positions__2[[#This Row],[Column1]]-A178)</f>
        <v>3.8936999999999999E-2</v>
      </c>
      <c r="X179" s="1">
        <f>ABS(IK_diagnostics_positions__2[[#This Row],[Column2]]-B178)</f>
        <v>1.1709000000000025E-2</v>
      </c>
      <c r="Y179" s="1">
        <f>ABS(IK_diagnostics_positions__2[[#This Row],[Column3]]-C178)</f>
        <v>1.1413000000000006E-2</v>
      </c>
      <c r="Z179" s="1">
        <f>ABS(IK_diagnostics_positions__2[[#This Row],[Column4]]-D178)</f>
        <v>3.7740000000000107E-2</v>
      </c>
      <c r="AA179" s="1">
        <f>ABS(IK_diagnostics_positions__2[[#This Row],[Column5]]-E178)</f>
        <v>1.8070999999999948E-2</v>
      </c>
      <c r="AB179" s="1">
        <f>ABS(IK_diagnostics_positions__2[[#This Row],[Column6]]-F178)</f>
        <v>1.1719999999999953E-2</v>
      </c>
      <c r="AC179" s="1">
        <f>ABS(IK_diagnostics_positions__2[[#This Row],[Column7]]-G178)</f>
        <v>3.8969999999999949E-2</v>
      </c>
      <c r="AD179" s="1">
        <f>ABS(IK_diagnostics_positions__2[[#This Row],[Column8]]-H178)</f>
        <v>1.3319999999999999E-2</v>
      </c>
      <c r="AE179" s="1">
        <f>ABS(IK_diagnostics_positions__2[[#This Row],[Column9]]-I178)</f>
        <v>4.7199999999998354E-3</v>
      </c>
      <c r="AF179" s="1">
        <f>ABS(IK_diagnostics_positions__2[[#This Row],[Column10]]-J178)</f>
        <v>2.1792100000000002E-2</v>
      </c>
      <c r="AG179" s="1">
        <f>ABS(IK_diagnostics_positions__2[[#This Row],[Column11]]-K178)</f>
        <v>3.6661999999999972E-2</v>
      </c>
      <c r="AH179" s="1">
        <f>ABS(IK_diagnostics_positions__2[[#This Row],[Column12]]-L178)</f>
        <v>1.9349999999999978E-2</v>
      </c>
      <c r="AI179" s="1">
        <f>ABS(IK_diagnostics_positions__2[[#This Row],[Column13]]-M178)</f>
        <v>5.4439999999998934E-3</v>
      </c>
      <c r="AJ179" s="1">
        <f>ABS(IK_diagnostics_positions__2[[#This Row],[Column14]]-N178)</f>
        <v>6.0299999999999798E-3</v>
      </c>
      <c r="AK179" s="1">
        <f>ABS(IK_diagnostics_positions__2[[#This Row],[Column15]]-O178)</f>
        <v>9.8600000000002019E-3</v>
      </c>
      <c r="AL179" s="1">
        <f>ABS(IK_diagnostics_positions__2[[#This Row],[Column16]]-P178)</f>
        <v>2.7011999999999925E-2</v>
      </c>
      <c r="AM179" s="1">
        <f>ABS(IK_diagnostics_positions__2[[#This Row],[Column17]]-Q178)</f>
        <v>5.6880000000000264E-3</v>
      </c>
      <c r="AN179" s="1">
        <f>ABS(IK_diagnostics_positions__2[[#This Row],[Column18]]-R178)</f>
        <v>2.7169999999999916E-2</v>
      </c>
      <c r="AO179" s="1">
        <f>ABS(IK_diagnostics_positions__2[[#This Row],[Column19]]-S178)</f>
        <v>1.8040549999999999E-2</v>
      </c>
      <c r="AP179" s="1">
        <f>ABS(IK_diagnostics_positions__2[[#This Row],[Column20]]-T178)</f>
        <v>1.6251520000000002E-2</v>
      </c>
      <c r="AQ179" s="1">
        <f>ABS(IK_diagnostics_positions__2[[#This Row],[Column21]]-U178)</f>
        <v>3.2700000000000173E-2</v>
      </c>
    </row>
    <row r="180" spans="1:43" x14ac:dyDescent="0.25">
      <c r="A180" s="1">
        <v>-0.170293</v>
      </c>
      <c r="B180" s="1">
        <v>0.39907399999999998</v>
      </c>
      <c r="C180" s="1">
        <v>-0.90096600000000004</v>
      </c>
      <c r="D180" s="1">
        <v>-1.1086400000000001</v>
      </c>
      <c r="E180" s="1">
        <v>0.58827300000000005</v>
      </c>
      <c r="F180" s="1">
        <v>-1.1902900000000001</v>
      </c>
      <c r="G180" s="1">
        <v>-0.79263499999999998</v>
      </c>
      <c r="H180" s="1">
        <v>1.34958</v>
      </c>
      <c r="I180" s="1">
        <v>-1.7564599999999999</v>
      </c>
      <c r="J180" s="1">
        <v>4.1280400000000004E-3</v>
      </c>
      <c r="K180" s="1">
        <v>0.75470700000000002</v>
      </c>
      <c r="L180" s="1">
        <v>-1.86273</v>
      </c>
      <c r="M180" s="1">
        <v>0.74044299999999996</v>
      </c>
      <c r="N180" s="1">
        <v>0.99997199999999997</v>
      </c>
      <c r="O180" s="1">
        <v>-2.49335</v>
      </c>
      <c r="P180" s="1">
        <v>-0.73915600000000004</v>
      </c>
      <c r="Q180" s="1">
        <v>1.00027</v>
      </c>
      <c r="R180" s="1">
        <v>-2.4849999999999999</v>
      </c>
      <c r="S180" s="1">
        <v>6.4378999999999999E-4</v>
      </c>
      <c r="T180" s="1">
        <v>-8.5900999999999998E-3</v>
      </c>
      <c r="U180" s="1">
        <v>-2.5087700000000002</v>
      </c>
      <c r="V180" s="1" t="s">
        <v>23</v>
      </c>
      <c r="W180" s="1">
        <f>ABS(IK_diagnostics_positions__2[[#This Row],[Column1]]-A179)</f>
        <v>8.0299999999999816E-4</v>
      </c>
      <c r="X180" s="1">
        <f>ABS(IK_diagnostics_positions__2[[#This Row],[Column2]]-B179)</f>
        <v>5.7609999999999606E-3</v>
      </c>
      <c r="Y180" s="1">
        <f>ABS(IK_diagnostics_positions__2[[#This Row],[Column3]]-C179)</f>
        <v>2.6809999999999334E-3</v>
      </c>
      <c r="Z180" s="1">
        <f>ABS(IK_diagnostics_positions__2[[#This Row],[Column4]]-D179)</f>
        <v>6.7399999999999682E-3</v>
      </c>
      <c r="AA180" s="1">
        <f>ABS(IK_diagnostics_positions__2[[#This Row],[Column5]]-E179)</f>
        <v>1.7080000000000428E-3</v>
      </c>
      <c r="AB180" s="1">
        <f>ABS(IK_diagnostics_positions__2[[#This Row],[Column6]]-F179)</f>
        <v>1.8739999999999979E-2</v>
      </c>
      <c r="AC180" s="1">
        <f>ABS(IK_diagnostics_positions__2[[#This Row],[Column7]]-G179)</f>
        <v>2.2170000000000023E-2</v>
      </c>
      <c r="AD180" s="1">
        <f>ABS(IK_diagnostics_positions__2[[#This Row],[Column8]]-H179)</f>
        <v>1.2930000000000108E-2</v>
      </c>
      <c r="AE180" s="1">
        <f>ABS(IK_diagnostics_positions__2[[#This Row],[Column9]]-I179)</f>
        <v>2.487000000000017E-2</v>
      </c>
      <c r="AF180" s="1">
        <f>ABS(IK_diagnostics_positions__2[[#This Row],[Column10]]-J179)</f>
        <v>1.1172559999999998E-2</v>
      </c>
      <c r="AG180" s="1">
        <f>ABS(IK_diagnostics_positions__2[[#This Row],[Column11]]-K179)</f>
        <v>3.3135000000000026E-2</v>
      </c>
      <c r="AH180" s="1">
        <f>ABS(IK_diagnostics_positions__2[[#This Row],[Column12]]-L179)</f>
        <v>1.6189999999999927E-2</v>
      </c>
      <c r="AI180" s="1">
        <f>ABS(IK_diagnostics_positions__2[[#This Row],[Column13]]-M179)</f>
        <v>1.2089000000000016E-2</v>
      </c>
      <c r="AJ180" s="1">
        <f>ABS(IK_diagnostics_positions__2[[#This Row],[Column14]]-N179)</f>
        <v>2.6979999999999782E-3</v>
      </c>
      <c r="AK180" s="1">
        <f>ABS(IK_diagnostics_positions__2[[#This Row],[Column15]]-O179)</f>
        <v>4.5199999999998575E-3</v>
      </c>
      <c r="AL180" s="1">
        <f>ABS(IK_diagnostics_positions__2[[#This Row],[Column16]]-P179)</f>
        <v>1.7319000000000084E-2</v>
      </c>
      <c r="AM180" s="1">
        <f>ABS(IK_diagnostics_positions__2[[#This Row],[Column17]]-Q179)</f>
        <v>1.4481999999999995E-2</v>
      </c>
      <c r="AN180" s="1">
        <f>ABS(IK_diagnostics_positions__2[[#This Row],[Column18]]-R179)</f>
        <v>1.6509999999999803E-2</v>
      </c>
      <c r="AO180" s="1">
        <f>ABS(IK_diagnostics_positions__2[[#This Row],[Column19]]-S179)</f>
        <v>1.44276E-3</v>
      </c>
      <c r="AP180" s="1">
        <f>ABS(IK_diagnostics_positions__2[[#This Row],[Column20]]-T179)</f>
        <v>9.0998000000000016E-3</v>
      </c>
      <c r="AQ180" s="1">
        <f>ABS(IK_diagnostics_positions__2[[#This Row],[Column21]]-U179)</f>
        <v>1.1059999999999626E-2</v>
      </c>
    </row>
    <row r="181" spans="1:43" x14ac:dyDescent="0.25">
      <c r="A181" s="1">
        <v>-0.17054900000000001</v>
      </c>
      <c r="B181" s="1">
        <v>0.40351199999999998</v>
      </c>
      <c r="C181" s="1">
        <v>-0.89893900000000004</v>
      </c>
      <c r="D181" s="1">
        <v>-1.10941</v>
      </c>
      <c r="E181" s="1">
        <v>0.59429799999999999</v>
      </c>
      <c r="F181" s="1">
        <v>-1.18553</v>
      </c>
      <c r="G181" s="1">
        <v>-0.79552400000000001</v>
      </c>
      <c r="H181" s="1">
        <v>1.3605100000000001</v>
      </c>
      <c r="I181" s="1">
        <v>-1.74624</v>
      </c>
      <c r="J181" s="1">
        <v>3.4001499999999998E-3</v>
      </c>
      <c r="K181" s="1">
        <v>0.771478</v>
      </c>
      <c r="L181" s="1">
        <v>-1.86775</v>
      </c>
      <c r="M181" s="1">
        <v>0.74711399999999994</v>
      </c>
      <c r="N181" s="1">
        <v>0.99827200000000005</v>
      </c>
      <c r="O181" s="1">
        <v>-2.4965999999999999</v>
      </c>
      <c r="P181" s="1">
        <v>-0.74205699999999997</v>
      </c>
      <c r="Q181" s="1">
        <v>0.997533</v>
      </c>
      <c r="R181" s="1">
        <v>-2.4948000000000001</v>
      </c>
      <c r="S181" s="1">
        <v>4.5065600000000002E-4</v>
      </c>
      <c r="T181" s="1">
        <v>-8.9371199999999996E-4</v>
      </c>
      <c r="U181" s="1">
        <v>-2.50292</v>
      </c>
      <c r="V181" s="1" t="s">
        <v>23</v>
      </c>
      <c r="W181" s="1">
        <f>ABS(IK_diagnostics_positions__2[[#This Row],[Column1]]-A180)</f>
        <v>2.5600000000000622E-4</v>
      </c>
      <c r="X181" s="1">
        <f>ABS(IK_diagnostics_positions__2[[#This Row],[Column2]]-B180)</f>
        <v>4.4379999999999975E-3</v>
      </c>
      <c r="Y181" s="1">
        <f>ABS(IK_diagnostics_positions__2[[#This Row],[Column3]]-C180)</f>
        <v>2.027000000000001E-3</v>
      </c>
      <c r="Z181" s="1">
        <f>ABS(IK_diagnostics_positions__2[[#This Row],[Column4]]-D180)</f>
        <v>7.699999999999374E-4</v>
      </c>
      <c r="AA181" s="1">
        <f>ABS(IK_diagnostics_positions__2[[#This Row],[Column5]]-E180)</f>
        <v>6.0249999999999471E-3</v>
      </c>
      <c r="AB181" s="1">
        <f>ABS(IK_diagnostics_positions__2[[#This Row],[Column6]]-F180)</f>
        <v>4.7600000000000975E-3</v>
      </c>
      <c r="AC181" s="1">
        <f>ABS(IK_diagnostics_positions__2[[#This Row],[Column7]]-G180)</f>
        <v>2.8890000000000304E-3</v>
      </c>
      <c r="AD181" s="1">
        <f>ABS(IK_diagnostics_positions__2[[#This Row],[Column8]]-H180)</f>
        <v>1.0930000000000106E-2</v>
      </c>
      <c r="AE181" s="1">
        <f>ABS(IK_diagnostics_positions__2[[#This Row],[Column9]]-I180)</f>
        <v>1.0219999999999896E-2</v>
      </c>
      <c r="AF181" s="1">
        <f>ABS(IK_diagnostics_positions__2[[#This Row],[Column10]]-J180)</f>
        <v>7.2789000000000057E-4</v>
      </c>
      <c r="AG181" s="1">
        <f>ABS(IK_diagnostics_positions__2[[#This Row],[Column11]]-K180)</f>
        <v>1.677099999999998E-2</v>
      </c>
      <c r="AH181" s="1">
        <f>ABS(IK_diagnostics_positions__2[[#This Row],[Column12]]-L180)</f>
        <v>5.0200000000000244E-3</v>
      </c>
      <c r="AI181" s="1">
        <f>ABS(IK_diagnostics_positions__2[[#This Row],[Column13]]-M180)</f>
        <v>6.6709999999999825E-3</v>
      </c>
      <c r="AJ181" s="1">
        <f>ABS(IK_diagnostics_positions__2[[#This Row],[Column14]]-N180)</f>
        <v>1.6999999999999238E-3</v>
      </c>
      <c r="AK181" s="1">
        <f>ABS(IK_diagnostics_positions__2[[#This Row],[Column15]]-O180)</f>
        <v>3.2499999999999751E-3</v>
      </c>
      <c r="AL181" s="1">
        <f>ABS(IK_diagnostics_positions__2[[#This Row],[Column16]]-P180)</f>
        <v>2.9009999999999314E-3</v>
      </c>
      <c r="AM181" s="1">
        <f>ABS(IK_diagnostics_positions__2[[#This Row],[Column17]]-Q180)</f>
        <v>2.7369999999999894E-3</v>
      </c>
      <c r="AN181" s="1">
        <f>ABS(IK_diagnostics_positions__2[[#This Row],[Column18]]-R180)</f>
        <v>9.800000000000253E-3</v>
      </c>
      <c r="AO181" s="1">
        <f>ABS(IK_diagnostics_positions__2[[#This Row],[Column19]]-S180)</f>
        <v>1.9313399999999997E-4</v>
      </c>
      <c r="AP181" s="1">
        <f>ABS(IK_diagnostics_positions__2[[#This Row],[Column20]]-T180)</f>
        <v>7.6963880000000002E-3</v>
      </c>
      <c r="AQ181" s="1">
        <f>ABS(IK_diagnostics_positions__2[[#This Row],[Column21]]-U180)</f>
        <v>5.8500000000001329E-3</v>
      </c>
    </row>
    <row r="182" spans="1:43" x14ac:dyDescent="0.25">
      <c r="A182" s="1">
        <v>-1.7892499999999999E-2</v>
      </c>
      <c r="B182" s="1">
        <v>1.3757399999999999E-2</v>
      </c>
      <c r="C182" s="1">
        <v>-0.99974499999999999</v>
      </c>
      <c r="D182" s="1">
        <v>-1.0055400000000001</v>
      </c>
      <c r="E182" s="1">
        <v>2.2313900000000001E-2</v>
      </c>
      <c r="F182" s="1">
        <v>-1.15621</v>
      </c>
      <c r="G182" s="1">
        <v>-0.76634500000000005</v>
      </c>
      <c r="H182" s="1">
        <v>0.98025099999999998</v>
      </c>
      <c r="I182" s="1">
        <v>-1.31477</v>
      </c>
      <c r="J182" s="1">
        <v>7.5638800000000006E-2</v>
      </c>
      <c r="K182" s="1">
        <v>0.57016100000000003</v>
      </c>
      <c r="L182" s="1">
        <v>-1.66533</v>
      </c>
      <c r="M182" s="1">
        <v>0.59368399999999999</v>
      </c>
      <c r="N182" s="1">
        <v>0.86402199999999996</v>
      </c>
      <c r="O182" s="1">
        <v>-2.46862</v>
      </c>
      <c r="P182" s="1">
        <v>-0.66958899999999999</v>
      </c>
      <c r="Q182" s="1">
        <v>0.72837099999999999</v>
      </c>
      <c r="R182" s="1">
        <v>-2.3130999999999999</v>
      </c>
      <c r="S182" s="1">
        <v>0.14371300000000001</v>
      </c>
      <c r="T182" s="1">
        <v>0.33035199999999998</v>
      </c>
      <c r="U182" s="1">
        <v>-2.6337600000000001</v>
      </c>
      <c r="V182" s="1" t="s">
        <v>23</v>
      </c>
      <c r="W182" s="1">
        <f>ABS(IK_diagnostics_positions__2[[#This Row],[Column1]]-A181)</f>
        <v>0.1526565</v>
      </c>
      <c r="X182" s="1">
        <f>ABS(IK_diagnostics_positions__2[[#This Row],[Column2]]-B181)</f>
        <v>0.38975460000000001</v>
      </c>
      <c r="Y182" s="1">
        <f>ABS(IK_diagnostics_positions__2[[#This Row],[Column3]]-C181)</f>
        <v>0.10080599999999995</v>
      </c>
      <c r="Z182" s="1">
        <f>ABS(IK_diagnostics_positions__2[[#This Row],[Column4]]-D181)</f>
        <v>0.10386999999999991</v>
      </c>
      <c r="AA182" s="1">
        <f>ABS(IK_diagnostics_positions__2[[#This Row],[Column5]]-E181)</f>
        <v>0.5719841</v>
      </c>
      <c r="AB182" s="1">
        <f>ABS(IK_diagnostics_positions__2[[#This Row],[Column6]]-F181)</f>
        <v>2.9320000000000013E-2</v>
      </c>
      <c r="AC182" s="1">
        <f>ABS(IK_diagnostics_positions__2[[#This Row],[Column7]]-G181)</f>
        <v>2.9178999999999955E-2</v>
      </c>
      <c r="AD182" s="1">
        <f>ABS(IK_diagnostics_positions__2[[#This Row],[Column8]]-H181)</f>
        <v>0.38025900000000012</v>
      </c>
      <c r="AE182" s="1">
        <f>ABS(IK_diagnostics_positions__2[[#This Row],[Column9]]-I181)</f>
        <v>0.43147000000000002</v>
      </c>
      <c r="AF182" s="1">
        <f>ABS(IK_diagnostics_positions__2[[#This Row],[Column10]]-J181)</f>
        <v>7.2238650000000001E-2</v>
      </c>
      <c r="AG182" s="1">
        <f>ABS(IK_diagnostics_positions__2[[#This Row],[Column11]]-K181)</f>
        <v>0.20131699999999997</v>
      </c>
      <c r="AH182" s="1">
        <f>ABS(IK_diagnostics_positions__2[[#This Row],[Column12]]-L181)</f>
        <v>0.20242000000000004</v>
      </c>
      <c r="AI182" s="1">
        <f>ABS(IK_diagnostics_positions__2[[#This Row],[Column13]]-M181)</f>
        <v>0.15342999999999996</v>
      </c>
      <c r="AJ182" s="1">
        <f>ABS(IK_diagnostics_positions__2[[#This Row],[Column14]]-N181)</f>
        <v>0.13425000000000009</v>
      </c>
      <c r="AK182" s="1">
        <f>ABS(IK_diagnostics_positions__2[[#This Row],[Column15]]-O181)</f>
        <v>2.7979999999999894E-2</v>
      </c>
      <c r="AL182" s="1">
        <f>ABS(IK_diagnostics_positions__2[[#This Row],[Column16]]-P181)</f>
        <v>7.2467999999999977E-2</v>
      </c>
      <c r="AM182" s="1">
        <f>ABS(IK_diagnostics_positions__2[[#This Row],[Column17]]-Q181)</f>
        <v>0.26916200000000001</v>
      </c>
      <c r="AN182" s="1">
        <f>ABS(IK_diagnostics_positions__2[[#This Row],[Column18]]-R181)</f>
        <v>0.18170000000000019</v>
      </c>
      <c r="AO182" s="1">
        <f>ABS(IK_diagnostics_positions__2[[#This Row],[Column19]]-S181)</f>
        <v>0.14326234400000001</v>
      </c>
      <c r="AP182" s="1">
        <f>ABS(IK_diagnostics_positions__2[[#This Row],[Column20]]-T181)</f>
        <v>0.33124571199999997</v>
      </c>
      <c r="AQ182" s="1">
        <f>ABS(IK_diagnostics_positions__2[[#This Row],[Column21]]-U181)</f>
        <v>0.13084000000000007</v>
      </c>
    </row>
    <row r="183" spans="1:43" x14ac:dyDescent="0.25">
      <c r="A183" s="1">
        <v>0.15775900000000001</v>
      </c>
      <c r="B183" s="1">
        <v>0.46802899999999997</v>
      </c>
      <c r="C183" s="1">
        <v>-0.86951800000000001</v>
      </c>
      <c r="D183" s="1">
        <v>-0.80569000000000002</v>
      </c>
      <c r="E183" s="1">
        <v>0.62589099999999998</v>
      </c>
      <c r="F183" s="1">
        <v>-1.08596</v>
      </c>
      <c r="G183" s="1">
        <v>-0.70513199999999998</v>
      </c>
      <c r="H183" s="1">
        <v>1.43977</v>
      </c>
      <c r="I183" s="1">
        <v>-1.65822</v>
      </c>
      <c r="J183" s="1">
        <v>-6.0612599999999997E-3</v>
      </c>
      <c r="K183" s="1">
        <v>0.75170599999999999</v>
      </c>
      <c r="L183" s="1">
        <v>-1.8528199999999999</v>
      </c>
      <c r="M183" s="1">
        <v>0.72908700000000004</v>
      </c>
      <c r="N183" s="1">
        <v>1.00085</v>
      </c>
      <c r="O183" s="1">
        <v>-2.4832800000000002</v>
      </c>
      <c r="P183" s="1">
        <v>-0.73444399999999999</v>
      </c>
      <c r="Q183" s="1">
        <v>1.00187</v>
      </c>
      <c r="R183" s="1">
        <v>-2.4906899999999998</v>
      </c>
      <c r="S183" s="1">
        <v>4.1295100000000003E-3</v>
      </c>
      <c r="T183" s="1">
        <v>-1.55693E-3</v>
      </c>
      <c r="U183" s="1">
        <v>-2.5104600000000001</v>
      </c>
      <c r="V183" s="1" t="s">
        <v>23</v>
      </c>
      <c r="W183" s="1">
        <f>ABS(IK_diagnostics_positions__2[[#This Row],[Column1]]-A182)</f>
        <v>0.17565150000000002</v>
      </c>
      <c r="X183" s="1">
        <f>ABS(IK_diagnostics_positions__2[[#This Row],[Column2]]-B182)</f>
        <v>0.4542716</v>
      </c>
      <c r="Y183" s="1">
        <f>ABS(IK_diagnostics_positions__2[[#This Row],[Column3]]-C182)</f>
        <v>0.13022699999999998</v>
      </c>
      <c r="Z183" s="1">
        <f>ABS(IK_diagnostics_positions__2[[#This Row],[Column4]]-D182)</f>
        <v>0.19985000000000008</v>
      </c>
      <c r="AA183" s="1">
        <f>ABS(IK_diagnostics_positions__2[[#This Row],[Column5]]-E182)</f>
        <v>0.60357709999999998</v>
      </c>
      <c r="AB183" s="1">
        <f>ABS(IK_diagnostics_positions__2[[#This Row],[Column6]]-F182)</f>
        <v>7.0249999999999924E-2</v>
      </c>
      <c r="AC183" s="1">
        <f>ABS(IK_diagnostics_positions__2[[#This Row],[Column7]]-G182)</f>
        <v>6.1213000000000073E-2</v>
      </c>
      <c r="AD183" s="1">
        <f>ABS(IK_diagnostics_positions__2[[#This Row],[Column8]]-H182)</f>
        <v>0.45951900000000001</v>
      </c>
      <c r="AE183" s="1">
        <f>ABS(IK_diagnostics_positions__2[[#This Row],[Column9]]-I182)</f>
        <v>0.34345000000000003</v>
      </c>
      <c r="AF183" s="1">
        <f>ABS(IK_diagnostics_positions__2[[#This Row],[Column10]]-J182)</f>
        <v>8.1700060000000005E-2</v>
      </c>
      <c r="AG183" s="1">
        <f>ABS(IK_diagnostics_positions__2[[#This Row],[Column11]]-K182)</f>
        <v>0.18154499999999996</v>
      </c>
      <c r="AH183" s="1">
        <f>ABS(IK_diagnostics_positions__2[[#This Row],[Column12]]-L182)</f>
        <v>0.18748999999999993</v>
      </c>
      <c r="AI183" s="1">
        <f>ABS(IK_diagnostics_positions__2[[#This Row],[Column13]]-M182)</f>
        <v>0.13540300000000005</v>
      </c>
      <c r="AJ183" s="1">
        <f>ABS(IK_diagnostics_positions__2[[#This Row],[Column14]]-N182)</f>
        <v>0.13682800000000006</v>
      </c>
      <c r="AK183" s="1">
        <f>ABS(IK_diagnostics_positions__2[[#This Row],[Column15]]-O182)</f>
        <v>1.4660000000000117E-2</v>
      </c>
      <c r="AL183" s="1">
        <f>ABS(IK_diagnostics_positions__2[[#This Row],[Column16]]-P182)</f>
        <v>6.4854999999999996E-2</v>
      </c>
      <c r="AM183" s="1">
        <f>ABS(IK_diagnostics_positions__2[[#This Row],[Column17]]-Q182)</f>
        <v>0.27349900000000005</v>
      </c>
      <c r="AN183" s="1">
        <f>ABS(IK_diagnostics_positions__2[[#This Row],[Column18]]-R182)</f>
        <v>0.17758999999999991</v>
      </c>
      <c r="AO183" s="1">
        <f>ABS(IK_diagnostics_positions__2[[#This Row],[Column19]]-S182)</f>
        <v>0.13958349</v>
      </c>
      <c r="AP183" s="1">
        <f>ABS(IK_diagnostics_positions__2[[#This Row],[Column20]]-T182)</f>
        <v>0.33190892999999999</v>
      </c>
      <c r="AQ183" s="1">
        <f>ABS(IK_diagnostics_positions__2[[#This Row],[Column21]]-U182)</f>
        <v>0.12329999999999997</v>
      </c>
    </row>
    <row r="184" spans="1:43" x14ac:dyDescent="0.25">
      <c r="A184" s="1">
        <v>0.161381</v>
      </c>
      <c r="B184" s="1">
        <v>0.48267700000000002</v>
      </c>
      <c r="C184" s="1">
        <v>-0.86080100000000004</v>
      </c>
      <c r="D184" s="1">
        <v>-0.79903900000000005</v>
      </c>
      <c r="E184" s="1">
        <v>0.66303699999999999</v>
      </c>
      <c r="F184" s="1">
        <v>-1.07308</v>
      </c>
      <c r="G184" s="1">
        <v>-0.69551799999999997</v>
      </c>
      <c r="H184" s="1">
        <v>1.4574199999999999</v>
      </c>
      <c r="I184" s="1">
        <v>-1.67161</v>
      </c>
      <c r="J184" s="1">
        <v>-2.0635699999999998E-3</v>
      </c>
      <c r="K184" s="1">
        <v>0.76405500000000004</v>
      </c>
      <c r="L184" s="1">
        <v>-1.86747</v>
      </c>
      <c r="M184" s="1">
        <v>0.74015500000000001</v>
      </c>
      <c r="N184" s="1">
        <v>0.99745600000000001</v>
      </c>
      <c r="O184" s="1">
        <v>-2.4956700000000001</v>
      </c>
      <c r="P184" s="1">
        <v>-0.74576799999999999</v>
      </c>
      <c r="Q184" s="1">
        <v>0.99798399999999998</v>
      </c>
      <c r="R184" s="1">
        <v>-2.4937100000000001</v>
      </c>
      <c r="S184" s="1">
        <v>-3.6154399999999999E-4</v>
      </c>
      <c r="T184" s="1">
        <v>-4.4826299999999996E-3</v>
      </c>
      <c r="U184" s="1">
        <v>-2.5072700000000001</v>
      </c>
      <c r="V184" s="1" t="s">
        <v>23</v>
      </c>
      <c r="W184" s="1">
        <f>ABS(IK_diagnostics_positions__2[[#This Row],[Column1]]-A183)</f>
        <v>3.6219999999999863E-3</v>
      </c>
      <c r="X184" s="1">
        <f>ABS(IK_diagnostics_positions__2[[#This Row],[Column2]]-B183)</f>
        <v>1.464800000000005E-2</v>
      </c>
      <c r="Y184" s="1">
        <f>ABS(IK_diagnostics_positions__2[[#This Row],[Column3]]-C183)</f>
        <v>8.7169999999999748E-3</v>
      </c>
      <c r="Z184" s="1">
        <f>ABS(IK_diagnostics_positions__2[[#This Row],[Column4]]-D183)</f>
        <v>6.6509999999999625E-3</v>
      </c>
      <c r="AA184" s="1">
        <f>ABS(IK_diagnostics_positions__2[[#This Row],[Column5]]-E183)</f>
        <v>3.7146000000000012E-2</v>
      </c>
      <c r="AB184" s="1">
        <f>ABS(IK_diagnostics_positions__2[[#This Row],[Column6]]-F183)</f>
        <v>1.2880000000000003E-2</v>
      </c>
      <c r="AC184" s="1">
        <f>ABS(IK_diagnostics_positions__2[[#This Row],[Column7]]-G183)</f>
        <v>9.6140000000000114E-3</v>
      </c>
      <c r="AD184" s="1">
        <f>ABS(IK_diagnostics_positions__2[[#This Row],[Column8]]-H183)</f>
        <v>1.7649999999999944E-2</v>
      </c>
      <c r="AE184" s="1">
        <f>ABS(IK_diagnostics_positions__2[[#This Row],[Column9]]-I183)</f>
        <v>1.3390000000000013E-2</v>
      </c>
      <c r="AF184" s="1">
        <f>ABS(IK_diagnostics_positions__2[[#This Row],[Column10]]-J183)</f>
        <v>3.9976899999999999E-3</v>
      </c>
      <c r="AG184" s="1">
        <f>ABS(IK_diagnostics_positions__2[[#This Row],[Column11]]-K183)</f>
        <v>1.2349000000000054E-2</v>
      </c>
      <c r="AH184" s="1">
        <f>ABS(IK_diagnostics_positions__2[[#This Row],[Column12]]-L183)</f>
        <v>1.4650000000000052E-2</v>
      </c>
      <c r="AI184" s="1">
        <f>ABS(IK_diagnostics_positions__2[[#This Row],[Column13]]-M183)</f>
        <v>1.1067999999999967E-2</v>
      </c>
      <c r="AJ184" s="1">
        <f>ABS(IK_diagnostics_positions__2[[#This Row],[Column14]]-N183)</f>
        <v>3.3940000000000081E-3</v>
      </c>
      <c r="AK184" s="1">
        <f>ABS(IK_diagnostics_positions__2[[#This Row],[Column15]]-O183)</f>
        <v>1.2389999999999901E-2</v>
      </c>
      <c r="AL184" s="1">
        <f>ABS(IK_diagnostics_positions__2[[#This Row],[Column16]]-P183)</f>
        <v>1.1324000000000001E-2</v>
      </c>
      <c r="AM184" s="1">
        <f>ABS(IK_diagnostics_positions__2[[#This Row],[Column17]]-Q183)</f>
        <v>3.8860000000000561E-3</v>
      </c>
      <c r="AN184" s="1">
        <f>ABS(IK_diagnostics_positions__2[[#This Row],[Column18]]-R183)</f>
        <v>3.0200000000002447E-3</v>
      </c>
      <c r="AO184" s="1">
        <f>ABS(IK_diagnostics_positions__2[[#This Row],[Column19]]-S183)</f>
        <v>4.4910540000000004E-3</v>
      </c>
      <c r="AP184" s="1">
        <f>ABS(IK_diagnostics_positions__2[[#This Row],[Column20]]-T183)</f>
        <v>2.9256999999999998E-3</v>
      </c>
      <c r="AQ184" s="1">
        <f>ABS(IK_diagnostics_positions__2[[#This Row],[Column21]]-U183)</f>
        <v>3.1900000000000261E-3</v>
      </c>
    </row>
    <row r="185" spans="1:43" x14ac:dyDescent="0.25">
      <c r="A185" s="1">
        <v>0.16147800000000001</v>
      </c>
      <c r="B185" s="1">
        <v>0.49245899999999998</v>
      </c>
      <c r="C185" s="1">
        <v>-0.85522399999999998</v>
      </c>
      <c r="D185" s="1">
        <v>-0.79483000000000004</v>
      </c>
      <c r="E185" s="1">
        <v>0.68615300000000001</v>
      </c>
      <c r="F185" s="1">
        <v>-1.07422</v>
      </c>
      <c r="G185" s="1">
        <v>-0.69176899999999997</v>
      </c>
      <c r="H185" s="1">
        <v>1.4730399999999999</v>
      </c>
      <c r="I185" s="1">
        <v>-1.6826399999999999</v>
      </c>
      <c r="J185" s="1">
        <v>1.9913900000000001E-4</v>
      </c>
      <c r="K185" s="1">
        <v>0.77642299999999997</v>
      </c>
      <c r="L185" s="1">
        <v>-1.8721099999999999</v>
      </c>
      <c r="M185" s="1">
        <v>0.74652600000000002</v>
      </c>
      <c r="N185" s="1">
        <v>1.00047</v>
      </c>
      <c r="O185" s="1">
        <v>-2.49885</v>
      </c>
      <c r="P185" s="1">
        <v>-0.74685999999999997</v>
      </c>
      <c r="Q185" s="1">
        <v>0.99992099999999995</v>
      </c>
      <c r="R185" s="1">
        <v>-2.49817</v>
      </c>
      <c r="S185" s="1">
        <v>4.3627500000000002E-4</v>
      </c>
      <c r="T185" s="1">
        <v>-3.7258899999999999E-4</v>
      </c>
      <c r="U185" s="1">
        <v>-2.5018699999999998</v>
      </c>
      <c r="V185" s="1" t="s">
        <v>23</v>
      </c>
      <c r="W185" s="1">
        <f>ABS(IK_diagnostics_positions__2[[#This Row],[Column1]]-A184)</f>
        <v>9.7000000000013742E-5</v>
      </c>
      <c r="X185" s="1">
        <f>ABS(IK_diagnostics_positions__2[[#This Row],[Column2]]-B184)</f>
        <v>9.7819999999999574E-3</v>
      </c>
      <c r="Y185" s="1">
        <f>ABS(IK_diagnostics_positions__2[[#This Row],[Column3]]-C184)</f>
        <v>5.5770000000000541E-3</v>
      </c>
      <c r="Z185" s="1">
        <f>ABS(IK_diagnostics_positions__2[[#This Row],[Column4]]-D184)</f>
        <v>4.2090000000000183E-3</v>
      </c>
      <c r="AA185" s="1">
        <f>ABS(IK_diagnostics_positions__2[[#This Row],[Column5]]-E184)</f>
        <v>2.3116000000000025E-2</v>
      </c>
      <c r="AB185" s="1">
        <f>ABS(IK_diagnostics_positions__2[[#This Row],[Column6]]-F184)</f>
        <v>1.1399999999999189E-3</v>
      </c>
      <c r="AC185" s="1">
        <f>ABS(IK_diagnostics_positions__2[[#This Row],[Column7]]-G184)</f>
        <v>3.7490000000000023E-3</v>
      </c>
      <c r="AD185" s="1">
        <f>ABS(IK_diagnostics_positions__2[[#This Row],[Column8]]-H184)</f>
        <v>1.5619999999999967E-2</v>
      </c>
      <c r="AE185" s="1">
        <f>ABS(IK_diagnostics_positions__2[[#This Row],[Column9]]-I184)</f>
        <v>1.1029999999999873E-2</v>
      </c>
      <c r="AF185" s="1">
        <f>ABS(IK_diagnostics_positions__2[[#This Row],[Column10]]-J184)</f>
        <v>2.2627089999999999E-3</v>
      </c>
      <c r="AG185" s="1">
        <f>ABS(IK_diagnostics_positions__2[[#This Row],[Column11]]-K184)</f>
        <v>1.2367999999999935E-2</v>
      </c>
      <c r="AH185" s="1">
        <f>ABS(IK_diagnostics_positions__2[[#This Row],[Column12]]-L184)</f>
        <v>4.6399999999999775E-3</v>
      </c>
      <c r="AI185" s="1">
        <f>ABS(IK_diagnostics_positions__2[[#This Row],[Column13]]-M184)</f>
        <v>6.3710000000000155E-3</v>
      </c>
      <c r="AJ185" s="1">
        <f>ABS(IK_diagnostics_positions__2[[#This Row],[Column14]]-N184)</f>
        <v>3.0139999999999612E-3</v>
      </c>
      <c r="AK185" s="1">
        <f>ABS(IK_diagnostics_positions__2[[#This Row],[Column15]]-O184)</f>
        <v>3.1799999999999606E-3</v>
      </c>
      <c r="AL185" s="1">
        <f>ABS(IK_diagnostics_positions__2[[#This Row],[Column16]]-P184)</f>
        <v>1.0919999999999819E-3</v>
      </c>
      <c r="AM185" s="1">
        <f>ABS(IK_diagnostics_positions__2[[#This Row],[Column17]]-Q184)</f>
        <v>1.9369999999999665E-3</v>
      </c>
      <c r="AN185" s="1">
        <f>ABS(IK_diagnostics_positions__2[[#This Row],[Column18]]-R184)</f>
        <v>4.4599999999999085E-3</v>
      </c>
      <c r="AO185" s="1">
        <f>ABS(IK_diagnostics_positions__2[[#This Row],[Column19]]-S184)</f>
        <v>7.9781899999999996E-4</v>
      </c>
      <c r="AP185" s="1">
        <f>ABS(IK_diagnostics_positions__2[[#This Row],[Column20]]-T184)</f>
        <v>4.110041E-3</v>
      </c>
      <c r="AQ185" s="1">
        <f>ABS(IK_diagnostics_positions__2[[#This Row],[Column21]]-U184)</f>
        <v>5.4000000000002935E-3</v>
      </c>
    </row>
    <row r="186" spans="1:43" x14ac:dyDescent="0.25">
      <c r="A186" s="1">
        <v>-0.178006</v>
      </c>
      <c r="B186" s="1">
        <v>1.7638999999999998E-2</v>
      </c>
      <c r="C186" s="1">
        <v>-0.98387100000000005</v>
      </c>
      <c r="D186" s="1">
        <v>-1.15682</v>
      </c>
      <c r="E186" s="1">
        <v>0.181399</v>
      </c>
      <c r="F186" s="1">
        <v>-1.1067800000000001</v>
      </c>
      <c r="G186" s="1">
        <v>-0.40361999999999998</v>
      </c>
      <c r="H186" s="1">
        <v>0.81360100000000002</v>
      </c>
      <c r="I186" s="1">
        <v>-1.28847</v>
      </c>
      <c r="J186" s="1">
        <v>0.132159</v>
      </c>
      <c r="K186" s="1">
        <v>0.18066099999999999</v>
      </c>
      <c r="L186" s="1">
        <v>-1.8473299999999999</v>
      </c>
      <c r="M186" s="1">
        <v>0.55767999999999995</v>
      </c>
      <c r="N186" s="1">
        <v>0.92294600000000004</v>
      </c>
      <c r="O186" s="1">
        <v>-2.36497</v>
      </c>
      <c r="P186" s="1">
        <v>-0.41553800000000002</v>
      </c>
      <c r="Q186" s="1">
        <v>0.59828099999999995</v>
      </c>
      <c r="R186" s="1">
        <v>-2.57233</v>
      </c>
      <c r="S186" s="1">
        <v>-7.6587699999999995E-2</v>
      </c>
      <c r="T186" s="1">
        <v>0.22017200000000001</v>
      </c>
      <c r="U186" s="1">
        <v>-2.8245</v>
      </c>
      <c r="V186" s="1" t="s">
        <v>23</v>
      </c>
      <c r="W186" s="1">
        <f>ABS(IK_diagnostics_positions__2[[#This Row],[Column1]]-A185)</f>
        <v>0.33948400000000001</v>
      </c>
      <c r="X186" s="1">
        <f>ABS(IK_diagnostics_positions__2[[#This Row],[Column2]]-B185)</f>
        <v>0.47481999999999996</v>
      </c>
      <c r="Y186" s="1">
        <f>ABS(IK_diagnostics_positions__2[[#This Row],[Column3]]-C185)</f>
        <v>0.12864700000000007</v>
      </c>
      <c r="Z186" s="1">
        <f>ABS(IK_diagnostics_positions__2[[#This Row],[Column4]]-D185)</f>
        <v>0.36198999999999992</v>
      </c>
      <c r="AA186" s="1">
        <f>ABS(IK_diagnostics_positions__2[[#This Row],[Column5]]-E185)</f>
        <v>0.50475400000000004</v>
      </c>
      <c r="AB186" s="1">
        <f>ABS(IK_diagnostics_positions__2[[#This Row],[Column6]]-F185)</f>
        <v>3.2560000000000144E-2</v>
      </c>
      <c r="AC186" s="1">
        <f>ABS(IK_diagnostics_positions__2[[#This Row],[Column7]]-G185)</f>
        <v>0.28814899999999999</v>
      </c>
      <c r="AD186" s="1">
        <f>ABS(IK_diagnostics_positions__2[[#This Row],[Column8]]-H185)</f>
        <v>0.65943899999999989</v>
      </c>
      <c r="AE186" s="1">
        <f>ABS(IK_diagnostics_positions__2[[#This Row],[Column9]]-I185)</f>
        <v>0.39416999999999991</v>
      </c>
      <c r="AF186" s="1">
        <f>ABS(IK_diagnostics_positions__2[[#This Row],[Column10]]-J185)</f>
        <v>0.13195986100000001</v>
      </c>
      <c r="AG186" s="1">
        <f>ABS(IK_diagnostics_positions__2[[#This Row],[Column11]]-K185)</f>
        <v>0.59576200000000001</v>
      </c>
      <c r="AH186" s="1">
        <f>ABS(IK_diagnostics_positions__2[[#This Row],[Column12]]-L185)</f>
        <v>2.4780000000000024E-2</v>
      </c>
      <c r="AI186" s="1">
        <f>ABS(IK_diagnostics_positions__2[[#This Row],[Column13]]-M185)</f>
        <v>0.18884600000000007</v>
      </c>
      <c r="AJ186" s="1">
        <f>ABS(IK_diagnostics_positions__2[[#This Row],[Column14]]-N185)</f>
        <v>7.7523999999999926E-2</v>
      </c>
      <c r="AK186" s="1">
        <f>ABS(IK_diagnostics_positions__2[[#This Row],[Column15]]-O185)</f>
        <v>0.13388</v>
      </c>
      <c r="AL186" s="1">
        <f>ABS(IK_diagnostics_positions__2[[#This Row],[Column16]]-P185)</f>
        <v>0.33132199999999995</v>
      </c>
      <c r="AM186" s="1">
        <f>ABS(IK_diagnostics_positions__2[[#This Row],[Column17]]-Q185)</f>
        <v>0.40164</v>
      </c>
      <c r="AN186" s="1">
        <f>ABS(IK_diagnostics_positions__2[[#This Row],[Column18]]-R185)</f>
        <v>7.4160000000000004E-2</v>
      </c>
      <c r="AO186" s="1">
        <f>ABS(IK_diagnostics_positions__2[[#This Row],[Column19]]-S185)</f>
        <v>7.7023974999999995E-2</v>
      </c>
      <c r="AP186" s="1">
        <f>ABS(IK_diagnostics_positions__2[[#This Row],[Column20]]-T185)</f>
        <v>0.22054458900000001</v>
      </c>
      <c r="AQ186" s="1">
        <f>ABS(IK_diagnostics_positions__2[[#This Row],[Column21]]-U185)</f>
        <v>0.32263000000000019</v>
      </c>
    </row>
    <row r="187" spans="1:43" x14ac:dyDescent="0.25">
      <c r="A187" s="1">
        <v>-0.17862800000000001</v>
      </c>
      <c r="B187" s="1">
        <v>0.406559</v>
      </c>
      <c r="C187" s="1">
        <v>-0.89599200000000001</v>
      </c>
      <c r="D187" s="1">
        <v>-1.0653600000000001</v>
      </c>
      <c r="E187" s="1">
        <v>0.85652099999999998</v>
      </c>
      <c r="F187" s="1">
        <v>-0.79000400000000004</v>
      </c>
      <c r="G187" s="1">
        <v>-0.41265000000000002</v>
      </c>
      <c r="H187" s="1">
        <v>1.4146300000000001</v>
      </c>
      <c r="I187" s="1">
        <v>-1.30233</v>
      </c>
      <c r="J187" s="1">
        <v>1.4991300000000001E-2</v>
      </c>
      <c r="K187" s="1">
        <v>0.70282900000000004</v>
      </c>
      <c r="L187" s="1">
        <v>-1.8595299999999999</v>
      </c>
      <c r="M187" s="1">
        <v>0.73896600000000001</v>
      </c>
      <c r="N187" s="1">
        <v>1.0073300000000001</v>
      </c>
      <c r="O187" s="1">
        <v>-2.47851</v>
      </c>
      <c r="P187" s="1">
        <v>-0.73096399999999995</v>
      </c>
      <c r="Q187" s="1">
        <v>0.99641100000000005</v>
      </c>
      <c r="R187" s="1">
        <v>-2.4573200000000002</v>
      </c>
      <c r="S187" s="1">
        <v>-4.03244E-3</v>
      </c>
      <c r="T187" s="1">
        <v>-1.29158E-2</v>
      </c>
      <c r="U187" s="1">
        <v>-2.5576300000000001</v>
      </c>
      <c r="V187" s="1" t="s">
        <v>23</v>
      </c>
      <c r="W187" s="1">
        <f>ABS(IK_diagnostics_positions__2[[#This Row],[Column1]]-A186)</f>
        <v>6.2200000000001143E-4</v>
      </c>
      <c r="X187" s="1">
        <f>ABS(IK_diagnostics_positions__2[[#This Row],[Column2]]-B186)</f>
        <v>0.38891999999999999</v>
      </c>
      <c r="Y187" s="1">
        <f>ABS(IK_diagnostics_positions__2[[#This Row],[Column3]]-C186)</f>
        <v>8.787900000000004E-2</v>
      </c>
      <c r="Z187" s="1">
        <f>ABS(IK_diagnostics_positions__2[[#This Row],[Column4]]-D186)</f>
        <v>9.1459999999999875E-2</v>
      </c>
      <c r="AA187" s="1">
        <f>ABS(IK_diagnostics_positions__2[[#This Row],[Column5]]-E186)</f>
        <v>0.675122</v>
      </c>
      <c r="AB187" s="1">
        <f>ABS(IK_diagnostics_positions__2[[#This Row],[Column6]]-F186)</f>
        <v>0.31677600000000006</v>
      </c>
      <c r="AC187" s="1">
        <f>ABS(IK_diagnostics_positions__2[[#This Row],[Column7]]-G186)</f>
        <v>9.030000000000038E-3</v>
      </c>
      <c r="AD187" s="1">
        <f>ABS(IK_diagnostics_positions__2[[#This Row],[Column8]]-H186)</f>
        <v>0.60102900000000004</v>
      </c>
      <c r="AE187" s="1">
        <f>ABS(IK_diagnostics_positions__2[[#This Row],[Column9]]-I186)</f>
        <v>1.3859999999999983E-2</v>
      </c>
      <c r="AF187" s="1">
        <f>ABS(IK_diagnostics_positions__2[[#This Row],[Column10]]-J186)</f>
        <v>0.1171677</v>
      </c>
      <c r="AG187" s="1">
        <f>ABS(IK_diagnostics_positions__2[[#This Row],[Column11]]-K186)</f>
        <v>0.52216800000000008</v>
      </c>
      <c r="AH187" s="1">
        <f>ABS(IK_diagnostics_positions__2[[#This Row],[Column12]]-L186)</f>
        <v>1.2199999999999989E-2</v>
      </c>
      <c r="AI187" s="1">
        <f>ABS(IK_diagnostics_positions__2[[#This Row],[Column13]]-M186)</f>
        <v>0.18128600000000006</v>
      </c>
      <c r="AJ187" s="1">
        <f>ABS(IK_diagnostics_positions__2[[#This Row],[Column14]]-N186)</f>
        <v>8.4384000000000015E-2</v>
      </c>
      <c r="AK187" s="1">
        <f>ABS(IK_diagnostics_positions__2[[#This Row],[Column15]]-O186)</f>
        <v>0.11353999999999997</v>
      </c>
      <c r="AL187" s="1">
        <f>ABS(IK_diagnostics_positions__2[[#This Row],[Column16]]-P186)</f>
        <v>0.31542599999999993</v>
      </c>
      <c r="AM187" s="1">
        <f>ABS(IK_diagnostics_positions__2[[#This Row],[Column17]]-Q186)</f>
        <v>0.39813000000000009</v>
      </c>
      <c r="AN187" s="1">
        <f>ABS(IK_diagnostics_positions__2[[#This Row],[Column18]]-R186)</f>
        <v>0.11500999999999983</v>
      </c>
      <c r="AO187" s="1">
        <f>ABS(IK_diagnostics_positions__2[[#This Row],[Column19]]-S186)</f>
        <v>7.2555259999999996E-2</v>
      </c>
      <c r="AP187" s="1">
        <f>ABS(IK_diagnostics_positions__2[[#This Row],[Column20]]-T186)</f>
        <v>0.23308780000000001</v>
      </c>
      <c r="AQ187" s="1">
        <f>ABS(IK_diagnostics_positions__2[[#This Row],[Column21]]-U186)</f>
        <v>0.26686999999999994</v>
      </c>
    </row>
    <row r="188" spans="1:43" x14ac:dyDescent="0.25">
      <c r="A188" s="1">
        <v>-0.17221500000000001</v>
      </c>
      <c r="B188" s="1">
        <v>0.42920000000000003</v>
      </c>
      <c r="C188" s="1">
        <v>-0.88663999999999998</v>
      </c>
      <c r="D188" s="1">
        <v>-1.02352</v>
      </c>
      <c r="E188" s="1">
        <v>0.93306999999999995</v>
      </c>
      <c r="F188" s="1">
        <v>-0.74038999999999999</v>
      </c>
      <c r="G188" s="1">
        <v>-0.38322499999999998</v>
      </c>
      <c r="H188" s="1">
        <v>1.48133</v>
      </c>
      <c r="I188" s="1">
        <v>-1.27837</v>
      </c>
      <c r="J188" s="1">
        <v>-3.5210800000000002E-3</v>
      </c>
      <c r="K188" s="1">
        <v>0.76931400000000005</v>
      </c>
      <c r="L188" s="1">
        <v>-1.8690100000000001</v>
      </c>
      <c r="M188" s="1">
        <v>0.74346900000000005</v>
      </c>
      <c r="N188" s="1">
        <v>0.99926000000000004</v>
      </c>
      <c r="O188" s="1">
        <v>-2.49282</v>
      </c>
      <c r="P188" s="1">
        <v>-0.74736499999999995</v>
      </c>
      <c r="Q188" s="1">
        <v>1.0012700000000001</v>
      </c>
      <c r="R188" s="1">
        <v>-2.4958300000000002</v>
      </c>
      <c r="S188" s="1">
        <v>-2.7817500000000003E-4</v>
      </c>
      <c r="T188" s="1">
        <v>-2.0028899999999998E-3</v>
      </c>
      <c r="U188" s="1">
        <v>-2.5054599999999998</v>
      </c>
      <c r="V188" s="1" t="s">
        <v>23</v>
      </c>
      <c r="W188" s="1">
        <f>ABS(IK_diagnostics_positions__2[[#This Row],[Column1]]-A187)</f>
        <v>6.413000000000002E-3</v>
      </c>
      <c r="X188" s="1">
        <f>ABS(IK_diagnostics_positions__2[[#This Row],[Column2]]-B187)</f>
        <v>2.2641000000000022E-2</v>
      </c>
      <c r="Y188" s="1">
        <f>ABS(IK_diagnostics_positions__2[[#This Row],[Column3]]-C187)</f>
        <v>9.352000000000027E-3</v>
      </c>
      <c r="Z188" s="1">
        <f>ABS(IK_diagnostics_positions__2[[#This Row],[Column4]]-D187)</f>
        <v>4.1840000000000099E-2</v>
      </c>
      <c r="AA188" s="1">
        <f>ABS(IK_diagnostics_positions__2[[#This Row],[Column5]]-E187)</f>
        <v>7.6548999999999978E-2</v>
      </c>
      <c r="AB188" s="1">
        <f>ABS(IK_diagnostics_positions__2[[#This Row],[Column6]]-F187)</f>
        <v>4.9614000000000047E-2</v>
      </c>
      <c r="AC188" s="1">
        <f>ABS(IK_diagnostics_positions__2[[#This Row],[Column7]]-G187)</f>
        <v>2.9425000000000034E-2</v>
      </c>
      <c r="AD188" s="1">
        <f>ABS(IK_diagnostics_positions__2[[#This Row],[Column8]]-H187)</f>
        <v>6.6699999999999982E-2</v>
      </c>
      <c r="AE188" s="1">
        <f>ABS(IK_diagnostics_positions__2[[#This Row],[Column9]]-I187)</f>
        <v>2.3959999999999981E-2</v>
      </c>
      <c r="AF188" s="1">
        <f>ABS(IK_diagnostics_positions__2[[#This Row],[Column10]]-J187)</f>
        <v>1.8512380000000002E-2</v>
      </c>
      <c r="AG188" s="1">
        <f>ABS(IK_diagnostics_positions__2[[#This Row],[Column11]]-K187)</f>
        <v>6.6485000000000016E-2</v>
      </c>
      <c r="AH188" s="1">
        <f>ABS(IK_diagnostics_positions__2[[#This Row],[Column12]]-L187)</f>
        <v>9.480000000000155E-3</v>
      </c>
      <c r="AI188" s="1">
        <f>ABS(IK_diagnostics_positions__2[[#This Row],[Column13]]-M187)</f>
        <v>4.5030000000000348E-3</v>
      </c>
      <c r="AJ188" s="1">
        <f>ABS(IK_diagnostics_positions__2[[#This Row],[Column14]]-N187)</f>
        <v>8.0700000000000216E-3</v>
      </c>
      <c r="AK188" s="1">
        <f>ABS(IK_diagnostics_positions__2[[#This Row],[Column15]]-O187)</f>
        <v>1.4310000000000045E-2</v>
      </c>
      <c r="AL188" s="1">
        <f>ABS(IK_diagnostics_positions__2[[#This Row],[Column16]]-P187)</f>
        <v>1.6400999999999999E-2</v>
      </c>
      <c r="AM188" s="1">
        <f>ABS(IK_diagnostics_positions__2[[#This Row],[Column17]]-Q187)</f>
        <v>4.8590000000000577E-3</v>
      </c>
      <c r="AN188" s="1">
        <f>ABS(IK_diagnostics_positions__2[[#This Row],[Column18]]-R187)</f>
        <v>3.8510000000000044E-2</v>
      </c>
      <c r="AO188" s="1">
        <f>ABS(IK_diagnostics_positions__2[[#This Row],[Column19]]-S187)</f>
        <v>3.7542650000000001E-3</v>
      </c>
      <c r="AP188" s="1">
        <f>ABS(IK_diagnostics_positions__2[[#This Row],[Column20]]-T187)</f>
        <v>1.091291E-2</v>
      </c>
      <c r="AQ188" s="1">
        <f>ABS(IK_diagnostics_positions__2[[#This Row],[Column21]]-U187)</f>
        <v>5.2170000000000272E-2</v>
      </c>
    </row>
    <row r="189" spans="1:43" x14ac:dyDescent="0.25">
      <c r="A189" s="1">
        <v>4.36871E-2</v>
      </c>
      <c r="B189" s="1">
        <v>5.2901900000000004E-4</v>
      </c>
      <c r="C189" s="1">
        <v>-0.99904499999999996</v>
      </c>
      <c r="D189" s="1">
        <v>-0.93705499999999997</v>
      </c>
      <c r="E189" s="1">
        <v>2.7530599999999999E-2</v>
      </c>
      <c r="F189" s="1">
        <v>-1.19248</v>
      </c>
      <c r="G189" s="1">
        <v>-0.73653299999999999</v>
      </c>
      <c r="H189" s="1">
        <v>1.00048</v>
      </c>
      <c r="I189" s="1">
        <v>-1.0777300000000001</v>
      </c>
      <c r="J189" s="1">
        <v>-7.3918300000000006E-2</v>
      </c>
      <c r="K189" s="1">
        <v>0.51</v>
      </c>
      <c r="L189" s="1">
        <v>-1.64374</v>
      </c>
      <c r="M189" s="1">
        <v>0.53631799999999996</v>
      </c>
      <c r="N189" s="1">
        <v>0.89651599999999998</v>
      </c>
      <c r="O189" s="1">
        <v>-2.33528</v>
      </c>
      <c r="P189" s="1">
        <v>-0.49072399999999999</v>
      </c>
      <c r="Q189" s="1">
        <v>0.69453699999999996</v>
      </c>
      <c r="R189" s="1">
        <v>-2.5338099999999999</v>
      </c>
      <c r="S189" s="1">
        <v>9.6653900000000001E-2</v>
      </c>
      <c r="T189" s="1">
        <v>0.24704300000000001</v>
      </c>
      <c r="U189" s="1">
        <v>-2.59335</v>
      </c>
      <c r="V189" s="1" t="s">
        <v>23</v>
      </c>
      <c r="W189" s="1">
        <f>ABS(IK_diagnostics_positions__2[[#This Row],[Column1]]-A188)</f>
        <v>0.21590210000000001</v>
      </c>
      <c r="X189" s="1">
        <f>ABS(IK_diagnostics_positions__2[[#This Row],[Column2]]-B188)</f>
        <v>0.42867098100000001</v>
      </c>
      <c r="Y189" s="1">
        <f>ABS(IK_diagnostics_positions__2[[#This Row],[Column3]]-C188)</f>
        <v>0.11240499999999998</v>
      </c>
      <c r="Z189" s="1">
        <f>ABS(IK_diagnostics_positions__2[[#This Row],[Column4]]-D188)</f>
        <v>8.6465000000000014E-2</v>
      </c>
      <c r="AA189" s="1">
        <f>ABS(IK_diagnostics_positions__2[[#This Row],[Column5]]-E188)</f>
        <v>0.90553939999999999</v>
      </c>
      <c r="AB189" s="1">
        <f>ABS(IK_diagnostics_positions__2[[#This Row],[Column6]]-F188)</f>
        <v>0.45208999999999999</v>
      </c>
      <c r="AC189" s="1">
        <f>ABS(IK_diagnostics_positions__2[[#This Row],[Column7]]-G188)</f>
        <v>0.35330800000000001</v>
      </c>
      <c r="AD189" s="1">
        <f>ABS(IK_diagnostics_positions__2[[#This Row],[Column8]]-H188)</f>
        <v>0.48085</v>
      </c>
      <c r="AE189" s="1">
        <f>ABS(IK_diagnostics_positions__2[[#This Row],[Column9]]-I188)</f>
        <v>0.20063999999999993</v>
      </c>
      <c r="AF189" s="1">
        <f>ABS(IK_diagnostics_positions__2[[#This Row],[Column10]]-J188)</f>
        <v>7.039722000000001E-2</v>
      </c>
      <c r="AG189" s="1">
        <f>ABS(IK_diagnostics_positions__2[[#This Row],[Column11]]-K188)</f>
        <v>0.25931400000000004</v>
      </c>
      <c r="AH189" s="1">
        <f>ABS(IK_diagnostics_positions__2[[#This Row],[Column12]]-L188)</f>
        <v>0.22527000000000008</v>
      </c>
      <c r="AI189" s="1">
        <f>ABS(IK_diagnostics_positions__2[[#This Row],[Column13]]-M188)</f>
        <v>0.20715100000000009</v>
      </c>
      <c r="AJ189" s="1">
        <f>ABS(IK_diagnostics_positions__2[[#This Row],[Column14]]-N188)</f>
        <v>0.10274400000000006</v>
      </c>
      <c r="AK189" s="1">
        <f>ABS(IK_diagnostics_positions__2[[#This Row],[Column15]]-O188)</f>
        <v>0.15754000000000001</v>
      </c>
      <c r="AL189" s="1">
        <f>ABS(IK_diagnostics_positions__2[[#This Row],[Column16]]-P188)</f>
        <v>0.25664099999999995</v>
      </c>
      <c r="AM189" s="1">
        <f>ABS(IK_diagnostics_positions__2[[#This Row],[Column17]]-Q188)</f>
        <v>0.30673300000000014</v>
      </c>
      <c r="AN189" s="1">
        <f>ABS(IK_diagnostics_positions__2[[#This Row],[Column18]]-R188)</f>
        <v>3.7979999999999681E-2</v>
      </c>
      <c r="AO189" s="1">
        <f>ABS(IK_diagnostics_positions__2[[#This Row],[Column19]]-S188)</f>
        <v>9.6932075000000006E-2</v>
      </c>
      <c r="AP189" s="1">
        <f>ABS(IK_diagnostics_positions__2[[#This Row],[Column20]]-T188)</f>
        <v>0.24904589000000002</v>
      </c>
      <c r="AQ189" s="1">
        <f>ABS(IK_diagnostics_positions__2[[#This Row],[Column21]]-U188)</f>
        <v>8.7890000000000246E-2</v>
      </c>
    </row>
    <row r="190" spans="1:43" x14ac:dyDescent="0.25">
      <c r="A190" s="1">
        <v>0.107685</v>
      </c>
      <c r="B190" s="1">
        <v>0.28048400000000001</v>
      </c>
      <c r="C190" s="1">
        <v>-0.95379899999999995</v>
      </c>
      <c r="D190" s="1">
        <v>-0.79006500000000002</v>
      </c>
      <c r="E190" s="1">
        <v>0.69495499999999999</v>
      </c>
      <c r="F190" s="1">
        <v>-1.1029899999999999</v>
      </c>
      <c r="G190" s="1">
        <v>-0.25678600000000001</v>
      </c>
      <c r="H190" s="1">
        <v>1.52481</v>
      </c>
      <c r="I190" s="1">
        <v>-1.26715</v>
      </c>
      <c r="J190" s="1">
        <v>-5.5937899999999999E-2</v>
      </c>
      <c r="K190" s="1">
        <v>0.74995299999999998</v>
      </c>
      <c r="L190" s="1">
        <v>-1.86652</v>
      </c>
      <c r="M190" s="1">
        <v>0.70547499999999996</v>
      </c>
      <c r="N190" s="1">
        <v>0.98743000000000003</v>
      </c>
      <c r="O190" s="1">
        <v>-2.4697200000000001</v>
      </c>
      <c r="P190" s="1">
        <v>-0.73938999999999999</v>
      </c>
      <c r="Q190" s="1">
        <v>1.0283599999999999</v>
      </c>
      <c r="R190" s="1">
        <v>-2.5413399999999999</v>
      </c>
      <c r="S190" s="1">
        <v>-2.4903899999999999E-3</v>
      </c>
      <c r="T190" s="1">
        <v>-1.5616100000000001E-2</v>
      </c>
      <c r="U190" s="1">
        <v>-2.5076499999999999</v>
      </c>
      <c r="V190" s="1" t="s">
        <v>23</v>
      </c>
      <c r="W190" s="1">
        <f>ABS(IK_diagnostics_positions__2[[#This Row],[Column1]]-A189)</f>
        <v>6.3997899999999996E-2</v>
      </c>
      <c r="X190" s="1">
        <f>ABS(IK_diagnostics_positions__2[[#This Row],[Column2]]-B189)</f>
        <v>0.27995498099999999</v>
      </c>
      <c r="Y190" s="1">
        <f>ABS(IK_diagnostics_positions__2[[#This Row],[Column3]]-C189)</f>
        <v>4.5246000000000008E-2</v>
      </c>
      <c r="Z190" s="1">
        <f>ABS(IK_diagnostics_positions__2[[#This Row],[Column4]]-D189)</f>
        <v>0.14698999999999995</v>
      </c>
      <c r="AA190" s="1">
        <f>ABS(IK_diagnostics_positions__2[[#This Row],[Column5]]-E189)</f>
        <v>0.66742440000000003</v>
      </c>
      <c r="AB190" s="1">
        <f>ABS(IK_diagnostics_positions__2[[#This Row],[Column6]]-F189)</f>
        <v>8.9490000000000069E-2</v>
      </c>
      <c r="AC190" s="1">
        <f>ABS(IK_diagnostics_positions__2[[#This Row],[Column7]]-G189)</f>
        <v>0.47974699999999998</v>
      </c>
      <c r="AD190" s="1">
        <f>ABS(IK_diagnostics_positions__2[[#This Row],[Column8]]-H189)</f>
        <v>0.52432999999999996</v>
      </c>
      <c r="AE190" s="1">
        <f>ABS(IK_diagnostics_positions__2[[#This Row],[Column9]]-I189)</f>
        <v>0.18941999999999992</v>
      </c>
      <c r="AF190" s="1">
        <f>ABS(IK_diagnostics_positions__2[[#This Row],[Column10]]-J189)</f>
        <v>1.7980400000000007E-2</v>
      </c>
      <c r="AG190" s="1">
        <f>ABS(IK_diagnostics_positions__2[[#This Row],[Column11]]-K189)</f>
        <v>0.23995299999999997</v>
      </c>
      <c r="AH190" s="1">
        <f>ABS(IK_diagnostics_positions__2[[#This Row],[Column12]]-L189)</f>
        <v>0.22277999999999998</v>
      </c>
      <c r="AI190" s="1">
        <f>ABS(IK_diagnostics_positions__2[[#This Row],[Column13]]-M189)</f>
        <v>0.169157</v>
      </c>
      <c r="AJ190" s="1">
        <f>ABS(IK_diagnostics_positions__2[[#This Row],[Column14]]-N189)</f>
        <v>9.091400000000005E-2</v>
      </c>
      <c r="AK190" s="1">
        <f>ABS(IK_diagnostics_positions__2[[#This Row],[Column15]]-O189)</f>
        <v>0.13444000000000011</v>
      </c>
      <c r="AL190" s="1">
        <f>ABS(IK_diagnostics_positions__2[[#This Row],[Column16]]-P189)</f>
        <v>0.248666</v>
      </c>
      <c r="AM190" s="1">
        <f>ABS(IK_diagnostics_positions__2[[#This Row],[Column17]]-Q189)</f>
        <v>0.33382299999999998</v>
      </c>
      <c r="AN190" s="1">
        <f>ABS(IK_diagnostics_positions__2[[#This Row],[Column18]]-R189)</f>
        <v>7.5300000000000367E-3</v>
      </c>
      <c r="AO190" s="1">
        <f>ABS(IK_diagnostics_positions__2[[#This Row],[Column19]]-S189)</f>
        <v>9.9144289999999996E-2</v>
      </c>
      <c r="AP190" s="1">
        <f>ABS(IK_diagnostics_positions__2[[#This Row],[Column20]]-T189)</f>
        <v>0.26265910000000003</v>
      </c>
      <c r="AQ190" s="1">
        <f>ABS(IK_diagnostics_positions__2[[#This Row],[Column21]]-U189)</f>
        <v>8.5700000000000109E-2</v>
      </c>
    </row>
    <row r="191" spans="1:43" x14ac:dyDescent="0.25">
      <c r="A191" s="1">
        <v>0.215724</v>
      </c>
      <c r="B191" s="1">
        <v>0.27950399999999997</v>
      </c>
      <c r="C191" s="1">
        <v>-0.93559599999999998</v>
      </c>
      <c r="D191" s="1">
        <v>-0.69412499999999999</v>
      </c>
      <c r="E191" s="1">
        <v>0.67957599999999996</v>
      </c>
      <c r="F191" s="1">
        <v>-1.0456799999999999</v>
      </c>
      <c r="G191" s="1">
        <v>-0.19414300000000001</v>
      </c>
      <c r="H191" s="1">
        <v>1.51929</v>
      </c>
      <c r="I191" s="1">
        <v>-1.2575799999999999</v>
      </c>
      <c r="J191" s="1">
        <v>-4.5018799999999998E-3</v>
      </c>
      <c r="K191" s="1">
        <v>0.74841299999999999</v>
      </c>
      <c r="L191" s="1">
        <v>-1.86568</v>
      </c>
      <c r="M191" s="1">
        <v>0.73890199999999995</v>
      </c>
      <c r="N191" s="1">
        <v>0.99876100000000001</v>
      </c>
      <c r="O191" s="1">
        <v>-2.4859</v>
      </c>
      <c r="P191" s="1">
        <v>-0.73950300000000002</v>
      </c>
      <c r="Q191" s="1">
        <v>1.00526</v>
      </c>
      <c r="R191" s="1">
        <v>-2.4932099999999999</v>
      </c>
      <c r="S191" s="1">
        <v>-1.2660499999999999E-3</v>
      </c>
      <c r="T191" s="1">
        <v>-1.45664E-2</v>
      </c>
      <c r="U191" s="1">
        <v>-2.5120900000000002</v>
      </c>
      <c r="V191" s="1" t="s">
        <v>23</v>
      </c>
      <c r="W191" s="1">
        <f>ABS(IK_diagnostics_positions__2[[#This Row],[Column1]]-A190)</f>
        <v>0.108039</v>
      </c>
      <c r="X191" s="1">
        <f>ABS(IK_diagnostics_positions__2[[#This Row],[Column2]]-B190)</f>
        <v>9.800000000000364E-4</v>
      </c>
      <c r="Y191" s="1">
        <f>ABS(IK_diagnostics_positions__2[[#This Row],[Column3]]-C190)</f>
        <v>1.8202999999999969E-2</v>
      </c>
      <c r="Z191" s="1">
        <f>ABS(IK_diagnostics_positions__2[[#This Row],[Column4]]-D190)</f>
        <v>9.5940000000000025E-2</v>
      </c>
      <c r="AA191" s="1">
        <f>ABS(IK_diagnostics_positions__2[[#This Row],[Column5]]-E190)</f>
        <v>1.5379000000000032E-2</v>
      </c>
      <c r="AB191" s="1">
        <f>ABS(IK_diagnostics_positions__2[[#This Row],[Column6]]-F190)</f>
        <v>5.7309999999999972E-2</v>
      </c>
      <c r="AC191" s="1">
        <f>ABS(IK_diagnostics_positions__2[[#This Row],[Column7]]-G190)</f>
        <v>6.2643000000000004E-2</v>
      </c>
      <c r="AD191" s="1">
        <f>ABS(IK_diagnostics_positions__2[[#This Row],[Column8]]-H190)</f>
        <v>5.5199999999999694E-3</v>
      </c>
      <c r="AE191" s="1">
        <f>ABS(IK_diagnostics_positions__2[[#This Row],[Column9]]-I190)</f>
        <v>9.5700000000000784E-3</v>
      </c>
      <c r="AF191" s="1">
        <f>ABS(IK_diagnostics_positions__2[[#This Row],[Column10]]-J190)</f>
        <v>5.1436019999999999E-2</v>
      </c>
      <c r="AG191" s="1">
        <f>ABS(IK_diagnostics_positions__2[[#This Row],[Column11]]-K190)</f>
        <v>1.5399999999999858E-3</v>
      </c>
      <c r="AH191" s="1">
        <f>ABS(IK_diagnostics_positions__2[[#This Row],[Column12]]-L190)</f>
        <v>8.399999999999519E-4</v>
      </c>
      <c r="AI191" s="1">
        <f>ABS(IK_diagnostics_positions__2[[#This Row],[Column13]]-M190)</f>
        <v>3.3426999999999985E-2</v>
      </c>
      <c r="AJ191" s="1">
        <f>ABS(IK_diagnostics_positions__2[[#This Row],[Column14]]-N190)</f>
        <v>1.133099999999998E-2</v>
      </c>
      <c r="AK191" s="1">
        <f>ABS(IK_diagnostics_positions__2[[#This Row],[Column15]]-O190)</f>
        <v>1.6179999999999861E-2</v>
      </c>
      <c r="AL191" s="1">
        <f>ABS(IK_diagnostics_positions__2[[#This Row],[Column16]]-P190)</f>
        <v>1.1300000000002974E-4</v>
      </c>
      <c r="AM191" s="1">
        <f>ABS(IK_diagnostics_positions__2[[#This Row],[Column17]]-Q190)</f>
        <v>2.3099999999999898E-2</v>
      </c>
      <c r="AN191" s="1">
        <f>ABS(IK_diagnostics_positions__2[[#This Row],[Column18]]-R190)</f>
        <v>4.8130000000000006E-2</v>
      </c>
      <c r="AO191" s="1">
        <f>ABS(IK_diagnostics_positions__2[[#This Row],[Column19]]-S190)</f>
        <v>1.22434E-3</v>
      </c>
      <c r="AP191" s="1">
        <f>ABS(IK_diagnostics_positions__2[[#This Row],[Column20]]-T190)</f>
        <v>1.0497000000000006E-3</v>
      </c>
      <c r="AQ191" s="1">
        <f>ABS(IK_diagnostics_positions__2[[#This Row],[Column21]]-U190)</f>
        <v>4.4400000000002215E-3</v>
      </c>
    </row>
    <row r="192" spans="1:43" x14ac:dyDescent="0.25">
      <c r="A192" s="1">
        <v>0.22496099999999999</v>
      </c>
      <c r="B192" s="1">
        <v>0.29897499999999999</v>
      </c>
      <c r="C192" s="1">
        <v>-0.92736499999999999</v>
      </c>
      <c r="D192" s="1">
        <v>-0.68046499999999999</v>
      </c>
      <c r="E192" s="1">
        <v>0.70979199999999998</v>
      </c>
      <c r="F192" s="1">
        <v>-1.0342899999999999</v>
      </c>
      <c r="G192" s="1">
        <v>-0.19148599999999999</v>
      </c>
      <c r="H192" s="1">
        <v>1.54895</v>
      </c>
      <c r="I192" s="1">
        <v>-1.27244</v>
      </c>
      <c r="J192" s="1">
        <v>-1.27962E-3</v>
      </c>
      <c r="K192" s="1">
        <v>0.77258099999999996</v>
      </c>
      <c r="L192" s="1">
        <v>-1.87334</v>
      </c>
      <c r="M192" s="1">
        <v>0.74608300000000005</v>
      </c>
      <c r="N192" s="1">
        <v>1.0007900000000001</v>
      </c>
      <c r="O192" s="1">
        <v>-2.4973299999999998</v>
      </c>
      <c r="P192" s="1">
        <v>-0.74697599999999997</v>
      </c>
      <c r="Q192" s="1">
        <v>1.0017</v>
      </c>
      <c r="R192" s="1">
        <v>-2.49899</v>
      </c>
      <c r="S192" s="1">
        <v>-1.43103E-4</v>
      </c>
      <c r="T192" s="1">
        <v>-3.5994600000000001E-3</v>
      </c>
      <c r="U192" s="1">
        <v>-2.5038399999999998</v>
      </c>
      <c r="V192" s="1" t="s">
        <v>23</v>
      </c>
      <c r="W192" s="1">
        <f>ABS(IK_diagnostics_positions__2[[#This Row],[Column1]]-A191)</f>
        <v>9.2369999999999952E-3</v>
      </c>
      <c r="X192" s="1">
        <f>ABS(IK_diagnostics_positions__2[[#This Row],[Column2]]-B191)</f>
        <v>1.9471000000000016E-2</v>
      </c>
      <c r="Y192" s="1">
        <f>ABS(IK_diagnostics_positions__2[[#This Row],[Column3]]-C191)</f>
        <v>8.2309999999999883E-3</v>
      </c>
      <c r="Z192" s="1">
        <f>ABS(IK_diagnostics_positions__2[[#This Row],[Column4]]-D191)</f>
        <v>1.3660000000000005E-2</v>
      </c>
      <c r="AA192" s="1">
        <f>ABS(IK_diagnostics_positions__2[[#This Row],[Column5]]-E191)</f>
        <v>3.0216000000000021E-2</v>
      </c>
      <c r="AB192" s="1">
        <f>ABS(IK_diagnostics_positions__2[[#This Row],[Column6]]-F191)</f>
        <v>1.1390000000000011E-2</v>
      </c>
      <c r="AC192" s="1">
        <f>ABS(IK_diagnostics_positions__2[[#This Row],[Column7]]-G191)</f>
        <v>2.6570000000000205E-3</v>
      </c>
      <c r="AD192" s="1">
        <f>ABS(IK_diagnostics_positions__2[[#This Row],[Column8]]-H191)</f>
        <v>2.966000000000002E-2</v>
      </c>
      <c r="AE192" s="1">
        <f>ABS(IK_diagnostics_positions__2[[#This Row],[Column9]]-I191)</f>
        <v>1.4860000000000095E-2</v>
      </c>
      <c r="AF192" s="1">
        <f>ABS(IK_diagnostics_positions__2[[#This Row],[Column10]]-J191)</f>
        <v>3.2222599999999998E-3</v>
      </c>
      <c r="AG192" s="1">
        <f>ABS(IK_diagnostics_positions__2[[#This Row],[Column11]]-K191)</f>
        <v>2.4167999999999967E-2</v>
      </c>
      <c r="AH192" s="1">
        <f>ABS(IK_diagnostics_positions__2[[#This Row],[Column12]]-L191)</f>
        <v>7.6600000000000001E-3</v>
      </c>
      <c r="AI192" s="1">
        <f>ABS(IK_diagnostics_positions__2[[#This Row],[Column13]]-M191)</f>
        <v>7.181000000000104E-3</v>
      </c>
      <c r="AJ192" s="1">
        <f>ABS(IK_diagnostics_positions__2[[#This Row],[Column14]]-N191)</f>
        <v>2.0290000000000585E-3</v>
      </c>
      <c r="AK192" s="1">
        <f>ABS(IK_diagnostics_positions__2[[#This Row],[Column15]]-O191)</f>
        <v>1.1429999999999829E-2</v>
      </c>
      <c r="AL192" s="1">
        <f>ABS(IK_diagnostics_positions__2[[#This Row],[Column16]]-P191)</f>
        <v>7.4729999999999519E-3</v>
      </c>
      <c r="AM192" s="1">
        <f>ABS(IK_diagnostics_positions__2[[#This Row],[Column17]]-Q191)</f>
        <v>3.5600000000000076E-3</v>
      </c>
      <c r="AN192" s="1">
        <f>ABS(IK_diagnostics_positions__2[[#This Row],[Column18]]-R191)</f>
        <v>5.7800000000001184E-3</v>
      </c>
      <c r="AO192" s="1">
        <f>ABS(IK_diagnostics_positions__2[[#This Row],[Column19]]-S191)</f>
        <v>1.122947E-3</v>
      </c>
      <c r="AP192" s="1">
        <f>ABS(IK_diagnostics_positions__2[[#This Row],[Column20]]-T191)</f>
        <v>1.096694E-2</v>
      </c>
      <c r="AQ192" s="1">
        <f>ABS(IK_diagnostics_positions__2[[#This Row],[Column21]]-U191)</f>
        <v>8.2500000000003126E-3</v>
      </c>
    </row>
    <row r="193" spans="1:43" x14ac:dyDescent="0.25">
      <c r="A193" s="1">
        <v>-3.4716500000000002E-3</v>
      </c>
      <c r="B193" s="1">
        <v>1.0773599999999999E-2</v>
      </c>
      <c r="C193" s="1">
        <v>-0.99993600000000005</v>
      </c>
      <c r="D193" s="1">
        <v>-0.96716999999999997</v>
      </c>
      <c r="E193" s="1">
        <v>0.27004299999999998</v>
      </c>
      <c r="F193" s="1">
        <v>-1.06369</v>
      </c>
      <c r="G193" s="1">
        <v>-0.25494600000000001</v>
      </c>
      <c r="H193" s="1">
        <v>0.94633800000000001</v>
      </c>
      <c r="I193" s="1">
        <v>-1.2517400000000001</v>
      </c>
      <c r="J193" s="1">
        <v>9.2342300000000002E-2</v>
      </c>
      <c r="K193" s="1">
        <v>0.205014</v>
      </c>
      <c r="L193" s="1">
        <v>-1.82605</v>
      </c>
      <c r="M193" s="1">
        <v>0.58369300000000002</v>
      </c>
      <c r="N193" s="1">
        <v>0.88373000000000002</v>
      </c>
      <c r="O193" s="1">
        <v>-2.3718699999999999</v>
      </c>
      <c r="P193" s="1">
        <v>-0.50876600000000005</v>
      </c>
      <c r="Q193" s="1">
        <v>0.77349699999999999</v>
      </c>
      <c r="R193" s="1">
        <v>-2.38774</v>
      </c>
      <c r="S193" s="1">
        <v>-2.8155900000000001E-2</v>
      </c>
      <c r="T193" s="1">
        <v>-5.2643799999999998E-2</v>
      </c>
      <c r="U193" s="1">
        <v>-2.7847400000000002</v>
      </c>
      <c r="V193" s="1" t="s">
        <v>23</v>
      </c>
      <c r="W193" s="1">
        <f>ABS(IK_diagnostics_positions__2[[#This Row],[Column1]]-A192)</f>
        <v>0.22843264999999999</v>
      </c>
      <c r="X193" s="1">
        <f>ABS(IK_diagnostics_positions__2[[#This Row],[Column2]]-B192)</f>
        <v>0.2882014</v>
      </c>
      <c r="Y193" s="1">
        <f>ABS(IK_diagnostics_positions__2[[#This Row],[Column3]]-C192)</f>
        <v>7.2571000000000052E-2</v>
      </c>
      <c r="Z193" s="1">
        <f>ABS(IK_diagnostics_positions__2[[#This Row],[Column4]]-D192)</f>
        <v>0.28670499999999999</v>
      </c>
      <c r="AA193" s="1">
        <f>ABS(IK_diagnostics_positions__2[[#This Row],[Column5]]-E192)</f>
        <v>0.439749</v>
      </c>
      <c r="AB193" s="1">
        <f>ABS(IK_diagnostics_positions__2[[#This Row],[Column6]]-F192)</f>
        <v>2.9400000000000093E-2</v>
      </c>
      <c r="AC193" s="1">
        <f>ABS(IK_diagnostics_positions__2[[#This Row],[Column7]]-G192)</f>
        <v>6.3460000000000016E-2</v>
      </c>
      <c r="AD193" s="1">
        <f>ABS(IK_diagnostics_positions__2[[#This Row],[Column8]]-H192)</f>
        <v>0.60261200000000004</v>
      </c>
      <c r="AE193" s="1">
        <f>ABS(IK_diagnostics_positions__2[[#This Row],[Column9]]-I192)</f>
        <v>2.0699999999999941E-2</v>
      </c>
      <c r="AF193" s="1">
        <f>ABS(IK_diagnostics_positions__2[[#This Row],[Column10]]-J192)</f>
        <v>9.3621919999999997E-2</v>
      </c>
      <c r="AG193" s="1">
        <f>ABS(IK_diagnostics_positions__2[[#This Row],[Column11]]-K192)</f>
        <v>0.56756699999999993</v>
      </c>
      <c r="AH193" s="1">
        <f>ABS(IK_diagnostics_positions__2[[#This Row],[Column12]]-L192)</f>
        <v>4.7290000000000054E-2</v>
      </c>
      <c r="AI193" s="1">
        <f>ABS(IK_diagnostics_positions__2[[#This Row],[Column13]]-M192)</f>
        <v>0.16239000000000003</v>
      </c>
      <c r="AJ193" s="1">
        <f>ABS(IK_diagnostics_positions__2[[#This Row],[Column14]]-N192)</f>
        <v>0.11706000000000005</v>
      </c>
      <c r="AK193" s="1">
        <f>ABS(IK_diagnostics_positions__2[[#This Row],[Column15]]-O192)</f>
        <v>0.1254599999999999</v>
      </c>
      <c r="AL193" s="1">
        <f>ABS(IK_diagnostics_positions__2[[#This Row],[Column16]]-P192)</f>
        <v>0.23820999999999992</v>
      </c>
      <c r="AM193" s="1">
        <f>ABS(IK_diagnostics_positions__2[[#This Row],[Column17]]-Q192)</f>
        <v>0.22820300000000004</v>
      </c>
      <c r="AN193" s="1">
        <f>ABS(IK_diagnostics_positions__2[[#This Row],[Column18]]-R192)</f>
        <v>0.11125000000000007</v>
      </c>
      <c r="AO193" s="1">
        <f>ABS(IK_diagnostics_positions__2[[#This Row],[Column19]]-S192)</f>
        <v>2.8012797000000002E-2</v>
      </c>
      <c r="AP193" s="1">
        <f>ABS(IK_diagnostics_positions__2[[#This Row],[Column20]]-T192)</f>
        <v>4.9044339999999999E-2</v>
      </c>
      <c r="AQ193" s="1">
        <f>ABS(IK_diagnostics_positions__2[[#This Row],[Column21]]-U192)</f>
        <v>0.28090000000000037</v>
      </c>
    </row>
    <row r="194" spans="1:43" x14ac:dyDescent="0.25">
      <c r="A194" s="1">
        <v>7.1075399999999997E-2</v>
      </c>
      <c r="B194" s="1">
        <v>0.34811300000000001</v>
      </c>
      <c r="C194" s="1">
        <v>-0.93475399999999997</v>
      </c>
      <c r="D194" s="1">
        <v>-0.85188399999999997</v>
      </c>
      <c r="E194" s="1">
        <v>0.72634500000000002</v>
      </c>
      <c r="F194" s="1">
        <v>-1.00607</v>
      </c>
      <c r="G194" s="1">
        <v>-0.30937900000000002</v>
      </c>
      <c r="H194" s="1">
        <v>1.49926</v>
      </c>
      <c r="I194" s="1">
        <v>-1.3351599999999999</v>
      </c>
      <c r="J194" s="1">
        <v>-1.22787E-2</v>
      </c>
      <c r="K194" s="1">
        <v>0.68210400000000004</v>
      </c>
      <c r="L194" s="1">
        <v>-1.82911</v>
      </c>
      <c r="M194" s="1">
        <v>0.69709200000000004</v>
      </c>
      <c r="N194" s="1">
        <v>0.98973900000000004</v>
      </c>
      <c r="O194" s="1">
        <v>-2.4632700000000001</v>
      </c>
      <c r="P194" s="1">
        <v>-0.73149699999999995</v>
      </c>
      <c r="Q194" s="1">
        <v>0.98126500000000005</v>
      </c>
      <c r="R194" s="1">
        <v>-2.4561899999999999</v>
      </c>
      <c r="S194" s="1">
        <v>1.9546000000000001E-2</v>
      </c>
      <c r="T194" s="1">
        <v>-1.0710600000000001E-2</v>
      </c>
      <c r="U194" s="1">
        <v>-2.5495299999999999</v>
      </c>
      <c r="V194" s="1" t="s">
        <v>23</v>
      </c>
      <c r="W194" s="1">
        <f>ABS(IK_diagnostics_positions__2[[#This Row],[Column1]]-A193)</f>
        <v>7.4547050000000004E-2</v>
      </c>
      <c r="X194" s="1">
        <f>ABS(IK_diagnostics_positions__2[[#This Row],[Column2]]-B193)</f>
        <v>0.33733940000000001</v>
      </c>
      <c r="Y194" s="1">
        <f>ABS(IK_diagnostics_positions__2[[#This Row],[Column3]]-C193)</f>
        <v>6.5182000000000073E-2</v>
      </c>
      <c r="Z194" s="1">
        <f>ABS(IK_diagnostics_positions__2[[#This Row],[Column4]]-D193)</f>
        <v>0.115286</v>
      </c>
      <c r="AA194" s="1">
        <f>ABS(IK_diagnostics_positions__2[[#This Row],[Column5]]-E193)</f>
        <v>0.45630200000000004</v>
      </c>
      <c r="AB194" s="1">
        <f>ABS(IK_diagnostics_positions__2[[#This Row],[Column6]]-F193)</f>
        <v>5.7620000000000005E-2</v>
      </c>
      <c r="AC194" s="1">
        <f>ABS(IK_diagnostics_positions__2[[#This Row],[Column7]]-G193)</f>
        <v>5.4433000000000009E-2</v>
      </c>
      <c r="AD194" s="1">
        <f>ABS(IK_diagnostics_positions__2[[#This Row],[Column8]]-H193)</f>
        <v>0.55292200000000002</v>
      </c>
      <c r="AE194" s="1">
        <f>ABS(IK_diagnostics_positions__2[[#This Row],[Column9]]-I193)</f>
        <v>8.3419999999999828E-2</v>
      </c>
      <c r="AF194" s="1">
        <f>ABS(IK_diagnostics_positions__2[[#This Row],[Column10]]-J193)</f>
        <v>0.10462100000000001</v>
      </c>
      <c r="AG194" s="1">
        <f>ABS(IK_diagnostics_positions__2[[#This Row],[Column11]]-K193)</f>
        <v>0.47709000000000001</v>
      </c>
      <c r="AH194" s="1">
        <f>ABS(IK_diagnostics_positions__2[[#This Row],[Column12]]-L193)</f>
        <v>3.0600000000000627E-3</v>
      </c>
      <c r="AI194" s="1">
        <f>ABS(IK_diagnostics_positions__2[[#This Row],[Column13]]-M193)</f>
        <v>0.11339900000000003</v>
      </c>
      <c r="AJ194" s="1">
        <f>ABS(IK_diagnostics_positions__2[[#This Row],[Column14]]-N193)</f>
        <v>0.10600900000000002</v>
      </c>
      <c r="AK194" s="1">
        <f>ABS(IK_diagnostics_positions__2[[#This Row],[Column15]]-O193)</f>
        <v>9.1400000000000148E-2</v>
      </c>
      <c r="AL194" s="1">
        <f>ABS(IK_diagnostics_positions__2[[#This Row],[Column16]]-P193)</f>
        <v>0.2227309999999999</v>
      </c>
      <c r="AM194" s="1">
        <f>ABS(IK_diagnostics_positions__2[[#This Row],[Column17]]-Q193)</f>
        <v>0.20776800000000006</v>
      </c>
      <c r="AN194" s="1">
        <f>ABS(IK_diagnostics_positions__2[[#This Row],[Column18]]-R193)</f>
        <v>6.84499999999999E-2</v>
      </c>
      <c r="AO194" s="1">
        <f>ABS(IK_diagnostics_positions__2[[#This Row],[Column19]]-S193)</f>
        <v>4.7701900000000005E-2</v>
      </c>
      <c r="AP194" s="1">
        <f>ABS(IK_diagnostics_positions__2[[#This Row],[Column20]]-T193)</f>
        <v>4.1933199999999997E-2</v>
      </c>
      <c r="AQ194" s="1">
        <f>ABS(IK_diagnostics_positions__2[[#This Row],[Column21]]-U193)</f>
        <v>0.23521000000000036</v>
      </c>
    </row>
    <row r="195" spans="1:43" x14ac:dyDescent="0.25">
      <c r="A195" s="1">
        <v>9.4045199999999995E-2</v>
      </c>
      <c r="B195" s="1">
        <v>0.39522000000000002</v>
      </c>
      <c r="C195" s="1">
        <v>-0.91376000000000002</v>
      </c>
      <c r="D195" s="1">
        <v>-0.81369599999999997</v>
      </c>
      <c r="E195" s="1">
        <v>0.79941300000000004</v>
      </c>
      <c r="F195" s="1">
        <v>-1.02616</v>
      </c>
      <c r="G195" s="1">
        <v>-0.31581100000000001</v>
      </c>
      <c r="H195" s="1">
        <v>1.5851</v>
      </c>
      <c r="I195" s="1">
        <v>-1.3933199999999999</v>
      </c>
      <c r="J195" s="1">
        <v>4.0455500000000002E-3</v>
      </c>
      <c r="K195" s="1">
        <v>0.76594200000000001</v>
      </c>
      <c r="L195" s="1">
        <v>-1.8694299999999999</v>
      </c>
      <c r="M195" s="1">
        <v>0.74288200000000004</v>
      </c>
      <c r="N195" s="1">
        <v>1.0046600000000001</v>
      </c>
      <c r="O195" s="1">
        <v>-2.4996100000000001</v>
      </c>
      <c r="P195" s="1">
        <v>-0.74143599999999998</v>
      </c>
      <c r="Q195" s="1">
        <v>0.99884399999999995</v>
      </c>
      <c r="R195" s="1">
        <v>-2.4939399999999998</v>
      </c>
      <c r="S195" s="1">
        <v>1.16029E-3</v>
      </c>
      <c r="T195" s="1">
        <v>-5.7106600000000002E-3</v>
      </c>
      <c r="U195" s="1">
        <v>-2.5054599999999998</v>
      </c>
      <c r="V195" s="1" t="s">
        <v>23</v>
      </c>
      <c r="W195" s="1">
        <f>ABS(IK_diagnostics_positions__2[[#This Row],[Column1]]-A194)</f>
        <v>2.2969799999999999E-2</v>
      </c>
      <c r="X195" s="1">
        <f>ABS(IK_diagnostics_positions__2[[#This Row],[Column2]]-B194)</f>
        <v>4.710700000000001E-2</v>
      </c>
      <c r="Y195" s="1">
        <f>ABS(IK_diagnostics_positions__2[[#This Row],[Column3]]-C194)</f>
        <v>2.0993999999999957E-2</v>
      </c>
      <c r="Z195" s="1">
        <f>ABS(IK_diagnostics_positions__2[[#This Row],[Column4]]-D194)</f>
        <v>3.8188E-2</v>
      </c>
      <c r="AA195" s="1">
        <f>ABS(IK_diagnostics_positions__2[[#This Row],[Column5]]-E194)</f>
        <v>7.3068000000000022E-2</v>
      </c>
      <c r="AB195" s="1">
        <f>ABS(IK_diagnostics_positions__2[[#This Row],[Column6]]-F194)</f>
        <v>2.0089999999999941E-2</v>
      </c>
      <c r="AC195" s="1">
        <f>ABS(IK_diagnostics_positions__2[[#This Row],[Column7]]-G194)</f>
        <v>6.4319999999999933E-3</v>
      </c>
      <c r="AD195" s="1">
        <f>ABS(IK_diagnostics_positions__2[[#This Row],[Column8]]-H194)</f>
        <v>8.5839999999999916E-2</v>
      </c>
      <c r="AE195" s="1">
        <f>ABS(IK_diagnostics_positions__2[[#This Row],[Column9]]-I194)</f>
        <v>5.8159999999999989E-2</v>
      </c>
      <c r="AF195" s="1">
        <f>ABS(IK_diagnostics_positions__2[[#This Row],[Column10]]-J194)</f>
        <v>1.6324249999999998E-2</v>
      </c>
      <c r="AG195" s="1">
        <f>ABS(IK_diagnostics_positions__2[[#This Row],[Column11]]-K194)</f>
        <v>8.3837999999999968E-2</v>
      </c>
      <c r="AH195" s="1">
        <f>ABS(IK_diagnostics_positions__2[[#This Row],[Column12]]-L194)</f>
        <v>4.0319999999999911E-2</v>
      </c>
      <c r="AI195" s="1">
        <f>ABS(IK_diagnostics_positions__2[[#This Row],[Column13]]-M194)</f>
        <v>4.5789999999999997E-2</v>
      </c>
      <c r="AJ195" s="1">
        <f>ABS(IK_diagnostics_positions__2[[#This Row],[Column14]]-N194)</f>
        <v>1.4921000000000073E-2</v>
      </c>
      <c r="AK195" s="1">
        <f>ABS(IK_diagnostics_positions__2[[#This Row],[Column15]]-O194)</f>
        <v>3.6340000000000039E-2</v>
      </c>
      <c r="AL195" s="1">
        <f>ABS(IK_diagnostics_positions__2[[#This Row],[Column16]]-P194)</f>
        <v>9.9390000000000311E-3</v>
      </c>
      <c r="AM195" s="1">
        <f>ABS(IK_diagnostics_positions__2[[#This Row],[Column17]]-Q194)</f>
        <v>1.75789999999999E-2</v>
      </c>
      <c r="AN195" s="1">
        <f>ABS(IK_diagnostics_positions__2[[#This Row],[Column18]]-R194)</f>
        <v>3.774999999999995E-2</v>
      </c>
      <c r="AO195" s="1">
        <f>ABS(IK_diagnostics_positions__2[[#This Row],[Column19]]-S194)</f>
        <v>1.838571E-2</v>
      </c>
      <c r="AP195" s="1">
        <f>ABS(IK_diagnostics_positions__2[[#This Row],[Column20]]-T194)</f>
        <v>4.9999400000000005E-3</v>
      </c>
      <c r="AQ195" s="1">
        <f>ABS(IK_diagnostics_positions__2[[#This Row],[Column21]]-U194)</f>
        <v>4.4070000000000054E-2</v>
      </c>
    </row>
    <row r="196" spans="1:43" x14ac:dyDescent="0.25">
      <c r="A196" s="1">
        <v>9.4730800000000004E-2</v>
      </c>
      <c r="B196" s="1">
        <v>0.412634</v>
      </c>
      <c r="C196" s="1">
        <v>-0.90595700000000001</v>
      </c>
      <c r="D196" s="1">
        <v>-0.81390600000000002</v>
      </c>
      <c r="E196" s="1">
        <v>0.81308899999999995</v>
      </c>
      <c r="F196" s="1">
        <v>-1.0243500000000001</v>
      </c>
      <c r="G196" s="1">
        <v>-0.317911</v>
      </c>
      <c r="H196" s="1">
        <v>1.5971299999999999</v>
      </c>
      <c r="I196" s="1">
        <v>-1.39754</v>
      </c>
      <c r="J196" s="1">
        <v>-1.53661E-4</v>
      </c>
      <c r="K196" s="1">
        <v>0.77651499999999996</v>
      </c>
      <c r="L196" s="1">
        <v>-1.8725499999999999</v>
      </c>
      <c r="M196" s="1">
        <v>0.74741299999999999</v>
      </c>
      <c r="N196" s="1">
        <v>0.99971600000000005</v>
      </c>
      <c r="O196" s="1">
        <v>-2.4981100000000001</v>
      </c>
      <c r="P196" s="1">
        <v>-0.74717800000000001</v>
      </c>
      <c r="Q196" s="1">
        <v>1.00034</v>
      </c>
      <c r="R196" s="1">
        <v>-2.4985300000000001</v>
      </c>
      <c r="S196" s="1">
        <v>-3.2643599999999999E-4</v>
      </c>
      <c r="T196" s="1">
        <v>-1.60629E-3</v>
      </c>
      <c r="U196" s="1">
        <v>-2.5006599999999999</v>
      </c>
      <c r="V196" s="1" t="s">
        <v>23</v>
      </c>
      <c r="W196" s="1">
        <f>ABS(IK_diagnostics_positions__2[[#This Row],[Column1]]-A195)</f>
        <v>6.8560000000000842E-4</v>
      </c>
      <c r="X196" s="1">
        <f>ABS(IK_diagnostics_positions__2[[#This Row],[Column2]]-B195)</f>
        <v>1.7413999999999985E-2</v>
      </c>
      <c r="Y196" s="1">
        <f>ABS(IK_diagnostics_positions__2[[#This Row],[Column3]]-C195)</f>
        <v>7.8030000000000044E-3</v>
      </c>
      <c r="Z196" s="1">
        <f>ABS(IK_diagnostics_positions__2[[#This Row],[Column4]]-D195)</f>
        <v>2.1000000000004349E-4</v>
      </c>
      <c r="AA196" s="1">
        <f>ABS(IK_diagnostics_positions__2[[#This Row],[Column5]]-E195)</f>
        <v>1.367599999999991E-2</v>
      </c>
      <c r="AB196" s="1">
        <f>ABS(IK_diagnostics_positions__2[[#This Row],[Column6]]-F195)</f>
        <v>1.8099999999998673E-3</v>
      </c>
      <c r="AC196" s="1">
        <f>ABS(IK_diagnostics_positions__2[[#This Row],[Column7]]-G195)</f>
        <v>2.0999999999999908E-3</v>
      </c>
      <c r="AD196" s="1">
        <f>ABS(IK_diagnostics_positions__2[[#This Row],[Column8]]-H195)</f>
        <v>1.2029999999999985E-2</v>
      </c>
      <c r="AE196" s="1">
        <f>ABS(IK_diagnostics_positions__2[[#This Row],[Column9]]-I195)</f>
        <v>4.2200000000001125E-3</v>
      </c>
      <c r="AF196" s="1">
        <f>ABS(IK_diagnostics_positions__2[[#This Row],[Column10]]-J195)</f>
        <v>4.1992110000000004E-3</v>
      </c>
      <c r="AG196" s="1">
        <f>ABS(IK_diagnostics_positions__2[[#This Row],[Column11]]-K195)</f>
        <v>1.0572999999999944E-2</v>
      </c>
      <c r="AH196" s="1">
        <f>ABS(IK_diagnostics_positions__2[[#This Row],[Column12]]-L195)</f>
        <v>3.1200000000000117E-3</v>
      </c>
      <c r="AI196" s="1">
        <f>ABS(IK_diagnostics_positions__2[[#This Row],[Column13]]-M195)</f>
        <v>4.5309999999999517E-3</v>
      </c>
      <c r="AJ196" s="1">
        <f>ABS(IK_diagnostics_positions__2[[#This Row],[Column14]]-N195)</f>
        <v>4.9440000000000595E-3</v>
      </c>
      <c r="AK196" s="1">
        <f>ABS(IK_diagnostics_positions__2[[#This Row],[Column15]]-O195)</f>
        <v>1.5000000000000568E-3</v>
      </c>
      <c r="AL196" s="1">
        <f>ABS(IK_diagnostics_positions__2[[#This Row],[Column16]]-P195)</f>
        <v>5.7420000000000249E-3</v>
      </c>
      <c r="AM196" s="1">
        <f>ABS(IK_diagnostics_positions__2[[#This Row],[Column17]]-Q195)</f>
        <v>1.4960000000000528E-3</v>
      </c>
      <c r="AN196" s="1">
        <f>ABS(IK_diagnostics_positions__2[[#This Row],[Column18]]-R195)</f>
        <v>4.590000000000316E-3</v>
      </c>
      <c r="AO196" s="1">
        <f>ABS(IK_diagnostics_positions__2[[#This Row],[Column19]]-S195)</f>
        <v>1.4867260000000001E-3</v>
      </c>
      <c r="AP196" s="1">
        <f>ABS(IK_diagnostics_positions__2[[#This Row],[Column20]]-T195)</f>
        <v>4.1043700000000004E-3</v>
      </c>
      <c r="AQ196" s="1">
        <f>ABS(IK_diagnostics_positions__2[[#This Row],[Column21]]-U195)</f>
        <v>4.7999999999999154E-3</v>
      </c>
    </row>
    <row r="197" spans="1:43" x14ac:dyDescent="0.25">
      <c r="A197" s="1">
        <v>0.19430600000000001</v>
      </c>
      <c r="B197" s="1">
        <v>1.6315699999999999E-2</v>
      </c>
      <c r="C197" s="1">
        <v>-0.98080500000000004</v>
      </c>
      <c r="D197" s="1">
        <v>-0.73258100000000004</v>
      </c>
      <c r="E197" s="1">
        <v>5.1527400000000001E-2</v>
      </c>
      <c r="F197" s="1">
        <v>-1.35449</v>
      </c>
      <c r="G197" s="1">
        <v>-0.48918200000000001</v>
      </c>
      <c r="H197" s="1">
        <v>1.0095400000000001</v>
      </c>
      <c r="I197" s="1">
        <v>-1.50604</v>
      </c>
      <c r="J197" s="1">
        <v>0.14821699999999999</v>
      </c>
      <c r="K197" s="1">
        <v>0.29681000000000002</v>
      </c>
      <c r="L197" s="1">
        <v>-1.79884</v>
      </c>
      <c r="M197" s="1">
        <v>0.630104</v>
      </c>
      <c r="N197" s="1">
        <v>0.91767299999999996</v>
      </c>
      <c r="O197" s="1">
        <v>-2.41716</v>
      </c>
      <c r="P197" s="1">
        <v>-0.58996899999999997</v>
      </c>
      <c r="Q197" s="1">
        <v>0.76164699999999996</v>
      </c>
      <c r="R197" s="1">
        <v>-2.2877299999999998</v>
      </c>
      <c r="S197" s="1">
        <v>-5.9086800000000002E-2</v>
      </c>
      <c r="T197" s="1">
        <v>6.39126E-2</v>
      </c>
      <c r="U197" s="1">
        <v>-2.74899</v>
      </c>
      <c r="V197" s="1" t="s">
        <v>23</v>
      </c>
      <c r="W197" s="1">
        <f>ABS(IK_diagnostics_positions__2[[#This Row],[Column1]]-A196)</f>
        <v>9.9575200000000003E-2</v>
      </c>
      <c r="X197" s="1">
        <f>ABS(IK_diagnostics_positions__2[[#This Row],[Column2]]-B196)</f>
        <v>0.39631830000000001</v>
      </c>
      <c r="Y197" s="1">
        <f>ABS(IK_diagnostics_positions__2[[#This Row],[Column3]]-C196)</f>
        <v>7.4848000000000026E-2</v>
      </c>
      <c r="Z197" s="1">
        <f>ABS(IK_diagnostics_positions__2[[#This Row],[Column4]]-D196)</f>
        <v>8.1324999999999981E-2</v>
      </c>
      <c r="AA197" s="1">
        <f>ABS(IK_diagnostics_positions__2[[#This Row],[Column5]]-E196)</f>
        <v>0.76156159999999995</v>
      </c>
      <c r="AB197" s="1">
        <f>ABS(IK_diagnostics_positions__2[[#This Row],[Column6]]-F196)</f>
        <v>0.33013999999999988</v>
      </c>
      <c r="AC197" s="1">
        <f>ABS(IK_diagnostics_positions__2[[#This Row],[Column7]]-G196)</f>
        <v>0.17127100000000001</v>
      </c>
      <c r="AD197" s="1">
        <f>ABS(IK_diagnostics_positions__2[[#This Row],[Column8]]-H196)</f>
        <v>0.58758999999999983</v>
      </c>
      <c r="AE197" s="1">
        <f>ABS(IK_diagnostics_positions__2[[#This Row],[Column9]]-I196)</f>
        <v>0.10850000000000004</v>
      </c>
      <c r="AF197" s="1">
        <f>ABS(IK_diagnostics_positions__2[[#This Row],[Column10]]-J196)</f>
        <v>0.14837066099999999</v>
      </c>
      <c r="AG197" s="1">
        <f>ABS(IK_diagnostics_positions__2[[#This Row],[Column11]]-K196)</f>
        <v>0.47970499999999994</v>
      </c>
      <c r="AH197" s="1">
        <f>ABS(IK_diagnostics_positions__2[[#This Row],[Column12]]-L196)</f>
        <v>7.3709999999999942E-2</v>
      </c>
      <c r="AI197" s="1">
        <f>ABS(IK_diagnostics_positions__2[[#This Row],[Column13]]-M196)</f>
        <v>0.117309</v>
      </c>
      <c r="AJ197" s="1">
        <f>ABS(IK_diagnostics_positions__2[[#This Row],[Column14]]-N196)</f>
        <v>8.2043000000000088E-2</v>
      </c>
      <c r="AK197" s="1">
        <f>ABS(IK_diagnostics_positions__2[[#This Row],[Column15]]-O196)</f>
        <v>8.0950000000000077E-2</v>
      </c>
      <c r="AL197" s="1">
        <f>ABS(IK_diagnostics_positions__2[[#This Row],[Column16]]-P196)</f>
        <v>0.15720900000000004</v>
      </c>
      <c r="AM197" s="1">
        <f>ABS(IK_diagnostics_positions__2[[#This Row],[Column17]]-Q196)</f>
        <v>0.23869300000000004</v>
      </c>
      <c r="AN197" s="1">
        <f>ABS(IK_diagnostics_positions__2[[#This Row],[Column18]]-R196)</f>
        <v>0.21080000000000032</v>
      </c>
      <c r="AO197" s="1">
        <f>ABS(IK_diagnostics_positions__2[[#This Row],[Column19]]-S196)</f>
        <v>5.8760364000000002E-2</v>
      </c>
      <c r="AP197" s="1">
        <f>ABS(IK_diagnostics_positions__2[[#This Row],[Column20]]-T196)</f>
        <v>6.5518889999999996E-2</v>
      </c>
      <c r="AQ197" s="1">
        <f>ABS(IK_diagnostics_positions__2[[#This Row],[Column21]]-U196)</f>
        <v>0.24833000000000016</v>
      </c>
    </row>
    <row r="198" spans="1:43" x14ac:dyDescent="0.25">
      <c r="A198" s="1">
        <v>0.23969099999999999</v>
      </c>
      <c r="B198" s="1">
        <v>0.27426200000000001</v>
      </c>
      <c r="C198" s="1">
        <v>-0.93130500000000005</v>
      </c>
      <c r="D198" s="1">
        <v>-0.64668899999999996</v>
      </c>
      <c r="E198" s="1">
        <v>0.63272300000000004</v>
      </c>
      <c r="F198" s="1">
        <v>-1.22428</v>
      </c>
      <c r="G198" s="1">
        <v>-0.48113499999999998</v>
      </c>
      <c r="H198" s="1">
        <v>1.5267500000000001</v>
      </c>
      <c r="I198" s="1">
        <v>-1.6406000000000001</v>
      </c>
      <c r="J198" s="1">
        <v>5.7053699999999999E-2</v>
      </c>
      <c r="K198" s="1">
        <v>0.706673</v>
      </c>
      <c r="L198" s="1">
        <v>-1.83511</v>
      </c>
      <c r="M198" s="1">
        <v>0.73662000000000005</v>
      </c>
      <c r="N198" s="1">
        <v>1.0121899999999999</v>
      </c>
      <c r="O198" s="1">
        <v>-2.5020799999999999</v>
      </c>
      <c r="P198" s="1">
        <v>-0.70451600000000003</v>
      </c>
      <c r="Q198" s="1">
        <v>0.96993799999999997</v>
      </c>
      <c r="R198" s="1">
        <v>-2.4273099999999999</v>
      </c>
      <c r="S198" s="1">
        <v>-1.45629E-2</v>
      </c>
      <c r="T198" s="1">
        <v>-1.6304300000000001E-2</v>
      </c>
      <c r="U198" s="1">
        <v>-2.5222600000000002</v>
      </c>
      <c r="V198" s="1" t="s">
        <v>23</v>
      </c>
      <c r="W198" s="1">
        <f>ABS(IK_diagnostics_positions__2[[#This Row],[Column1]]-A197)</f>
        <v>4.5384999999999981E-2</v>
      </c>
      <c r="X198" s="1">
        <f>ABS(IK_diagnostics_positions__2[[#This Row],[Column2]]-B197)</f>
        <v>0.25794630000000002</v>
      </c>
      <c r="Y198" s="1">
        <f>ABS(IK_diagnostics_positions__2[[#This Row],[Column3]]-C197)</f>
        <v>4.9499999999999988E-2</v>
      </c>
      <c r="Z198" s="1">
        <f>ABS(IK_diagnostics_positions__2[[#This Row],[Column4]]-D197)</f>
        <v>8.5892000000000079E-2</v>
      </c>
      <c r="AA198" s="1">
        <f>ABS(IK_diagnostics_positions__2[[#This Row],[Column5]]-E197)</f>
        <v>0.58119560000000003</v>
      </c>
      <c r="AB198" s="1">
        <f>ABS(IK_diagnostics_positions__2[[#This Row],[Column6]]-F197)</f>
        <v>0.13020999999999994</v>
      </c>
      <c r="AC198" s="1">
        <f>ABS(IK_diagnostics_positions__2[[#This Row],[Column7]]-G197)</f>
        <v>8.0470000000000264E-3</v>
      </c>
      <c r="AD198" s="1">
        <f>ABS(IK_diagnostics_positions__2[[#This Row],[Column8]]-H197)</f>
        <v>0.51720999999999995</v>
      </c>
      <c r="AE198" s="1">
        <f>ABS(IK_diagnostics_positions__2[[#This Row],[Column9]]-I197)</f>
        <v>0.13456000000000001</v>
      </c>
      <c r="AF198" s="1">
        <f>ABS(IK_diagnostics_positions__2[[#This Row],[Column10]]-J197)</f>
        <v>9.1163299999999989E-2</v>
      </c>
      <c r="AG198" s="1">
        <f>ABS(IK_diagnostics_positions__2[[#This Row],[Column11]]-K197)</f>
        <v>0.40986299999999998</v>
      </c>
      <c r="AH198" s="1">
        <f>ABS(IK_diagnostics_positions__2[[#This Row],[Column12]]-L197)</f>
        <v>3.6270000000000024E-2</v>
      </c>
      <c r="AI198" s="1">
        <f>ABS(IK_diagnostics_positions__2[[#This Row],[Column13]]-M197)</f>
        <v>0.10651600000000006</v>
      </c>
      <c r="AJ198" s="1">
        <f>ABS(IK_diagnostics_positions__2[[#This Row],[Column14]]-N197)</f>
        <v>9.4516999999999962E-2</v>
      </c>
      <c r="AK198" s="1">
        <f>ABS(IK_diagnostics_positions__2[[#This Row],[Column15]]-O197)</f>
        <v>8.4919999999999884E-2</v>
      </c>
      <c r="AL198" s="1">
        <f>ABS(IK_diagnostics_positions__2[[#This Row],[Column16]]-P197)</f>
        <v>0.11454700000000007</v>
      </c>
      <c r="AM198" s="1">
        <f>ABS(IK_diagnostics_positions__2[[#This Row],[Column17]]-Q197)</f>
        <v>0.208291</v>
      </c>
      <c r="AN198" s="1">
        <f>ABS(IK_diagnostics_positions__2[[#This Row],[Column18]]-R197)</f>
        <v>0.13958000000000004</v>
      </c>
      <c r="AO198" s="1">
        <f>ABS(IK_diagnostics_positions__2[[#This Row],[Column19]]-S197)</f>
        <v>4.4523900000000005E-2</v>
      </c>
      <c r="AP198" s="1">
        <f>ABS(IK_diagnostics_positions__2[[#This Row],[Column20]]-T197)</f>
        <v>8.0216900000000008E-2</v>
      </c>
      <c r="AQ198" s="1">
        <f>ABS(IK_diagnostics_positions__2[[#This Row],[Column21]]-U197)</f>
        <v>0.22672999999999988</v>
      </c>
    </row>
    <row r="199" spans="1:43" x14ac:dyDescent="0.25">
      <c r="A199" s="1">
        <v>0.240232</v>
      </c>
      <c r="B199" s="1">
        <v>0.29561300000000001</v>
      </c>
      <c r="C199" s="1">
        <v>-0.92460900000000001</v>
      </c>
      <c r="D199" s="1">
        <v>-0.65648200000000001</v>
      </c>
      <c r="E199" s="1">
        <v>0.63713900000000001</v>
      </c>
      <c r="F199" s="1">
        <v>-1.2061500000000001</v>
      </c>
      <c r="G199" s="1">
        <v>-0.54858600000000002</v>
      </c>
      <c r="H199" s="1">
        <v>1.5574600000000001</v>
      </c>
      <c r="I199" s="1">
        <v>-1.5821400000000001</v>
      </c>
      <c r="J199" s="1">
        <v>-3.6350499999999999E-3</v>
      </c>
      <c r="K199" s="1">
        <v>0.76911700000000005</v>
      </c>
      <c r="L199" s="1">
        <v>-1.86771</v>
      </c>
      <c r="M199" s="1">
        <v>0.74363599999999996</v>
      </c>
      <c r="N199" s="1">
        <v>0.99551000000000001</v>
      </c>
      <c r="O199" s="1">
        <v>-2.49247</v>
      </c>
      <c r="P199" s="1">
        <v>-0.74769799999999997</v>
      </c>
      <c r="Q199" s="1">
        <v>0.99825399999999997</v>
      </c>
      <c r="R199" s="1">
        <v>-2.4952899999999998</v>
      </c>
      <c r="S199" s="1">
        <v>-1.2784700000000001E-3</v>
      </c>
      <c r="T199" s="1">
        <v>-3.24851E-3</v>
      </c>
      <c r="U199" s="1">
        <v>-2.5028800000000002</v>
      </c>
      <c r="V199" s="1" t="s">
        <v>23</v>
      </c>
      <c r="W199" s="1">
        <f>ABS(IK_diagnostics_positions__2[[#This Row],[Column1]]-A198)</f>
        <v>5.4100000000001369E-4</v>
      </c>
      <c r="X199" s="1">
        <f>ABS(IK_diagnostics_positions__2[[#This Row],[Column2]]-B198)</f>
        <v>2.1351000000000009E-2</v>
      </c>
      <c r="Y199" s="1">
        <f>ABS(IK_diagnostics_positions__2[[#This Row],[Column3]]-C198)</f>
        <v>6.6960000000000353E-3</v>
      </c>
      <c r="Z199" s="1">
        <f>ABS(IK_diagnostics_positions__2[[#This Row],[Column4]]-D198)</f>
        <v>9.7930000000000517E-3</v>
      </c>
      <c r="AA199" s="1">
        <f>ABS(IK_diagnostics_positions__2[[#This Row],[Column5]]-E198)</f>
        <v>4.4159999999999755E-3</v>
      </c>
      <c r="AB199" s="1">
        <f>ABS(IK_diagnostics_positions__2[[#This Row],[Column6]]-F198)</f>
        <v>1.8129999999999979E-2</v>
      </c>
      <c r="AC199" s="1">
        <f>ABS(IK_diagnostics_positions__2[[#This Row],[Column7]]-G198)</f>
        <v>6.7451000000000039E-2</v>
      </c>
      <c r="AD199" s="1">
        <f>ABS(IK_diagnostics_positions__2[[#This Row],[Column8]]-H198)</f>
        <v>3.0710000000000015E-2</v>
      </c>
      <c r="AE199" s="1">
        <f>ABS(IK_diagnostics_positions__2[[#This Row],[Column9]]-I198)</f>
        <v>5.8459999999999956E-2</v>
      </c>
      <c r="AF199" s="1">
        <f>ABS(IK_diagnostics_positions__2[[#This Row],[Column10]]-J198)</f>
        <v>6.068875E-2</v>
      </c>
      <c r="AG199" s="1">
        <f>ABS(IK_diagnostics_positions__2[[#This Row],[Column11]]-K198)</f>
        <v>6.2444000000000055E-2</v>
      </c>
      <c r="AH199" s="1">
        <f>ABS(IK_diagnostics_positions__2[[#This Row],[Column12]]-L198)</f>
        <v>3.2599999999999962E-2</v>
      </c>
      <c r="AI199" s="1">
        <f>ABS(IK_diagnostics_positions__2[[#This Row],[Column13]]-M198)</f>
        <v>7.0159999999999112E-3</v>
      </c>
      <c r="AJ199" s="1">
        <f>ABS(IK_diagnostics_positions__2[[#This Row],[Column14]]-N198)</f>
        <v>1.6679999999999917E-2</v>
      </c>
      <c r="AK199" s="1">
        <f>ABS(IK_diagnostics_positions__2[[#This Row],[Column15]]-O198)</f>
        <v>9.6099999999998964E-3</v>
      </c>
      <c r="AL199" s="1">
        <f>ABS(IK_diagnostics_positions__2[[#This Row],[Column16]]-P198)</f>
        <v>4.3181999999999943E-2</v>
      </c>
      <c r="AM199" s="1">
        <f>ABS(IK_diagnostics_positions__2[[#This Row],[Column17]]-Q198)</f>
        <v>2.8316000000000008E-2</v>
      </c>
      <c r="AN199" s="1">
        <f>ABS(IK_diagnostics_positions__2[[#This Row],[Column18]]-R198)</f>
        <v>6.7979999999999929E-2</v>
      </c>
      <c r="AO199" s="1">
        <f>ABS(IK_diagnostics_positions__2[[#This Row],[Column19]]-S198)</f>
        <v>1.328443E-2</v>
      </c>
      <c r="AP199" s="1">
        <f>ABS(IK_diagnostics_positions__2[[#This Row],[Column20]]-T198)</f>
        <v>1.3055790000000001E-2</v>
      </c>
      <c r="AQ199" s="1">
        <f>ABS(IK_diagnostics_positions__2[[#This Row],[Column21]]-U198)</f>
        <v>1.9379999999999953E-2</v>
      </c>
    </row>
    <row r="200" spans="1:43" x14ac:dyDescent="0.25">
      <c r="A200" s="1">
        <v>8.7276599999999996E-2</v>
      </c>
      <c r="B200" s="1">
        <v>5.32037E-2</v>
      </c>
      <c r="C200" s="1">
        <v>-0.99476200000000004</v>
      </c>
      <c r="D200" s="1">
        <v>-0.91128699999999996</v>
      </c>
      <c r="E200" s="1">
        <v>6.0522300000000001E-2</v>
      </c>
      <c r="F200" s="1">
        <v>-0.941693</v>
      </c>
      <c r="G200" s="1">
        <v>-0.77608999999999995</v>
      </c>
      <c r="H200" s="1">
        <v>1.00034</v>
      </c>
      <c r="I200" s="1">
        <v>-1.2554700000000001</v>
      </c>
      <c r="J200" s="1">
        <v>0.111869</v>
      </c>
      <c r="K200" s="1">
        <v>0.83437099999999997</v>
      </c>
      <c r="L200" s="1">
        <v>-1.6843999999999999</v>
      </c>
      <c r="M200" s="1">
        <v>0.734931</v>
      </c>
      <c r="N200" s="1">
        <v>0.621749</v>
      </c>
      <c r="O200" s="1">
        <v>-2.4371200000000002</v>
      </c>
      <c r="P200" s="1">
        <v>-0.43015500000000001</v>
      </c>
      <c r="Q200" s="1">
        <v>0.76722900000000005</v>
      </c>
      <c r="R200" s="1">
        <v>-2.5220799999999999</v>
      </c>
      <c r="S200" s="1">
        <v>-6.7248500000000003E-2</v>
      </c>
      <c r="T200" s="1">
        <v>0.53513100000000002</v>
      </c>
      <c r="U200" s="1">
        <v>-2.6216200000000001</v>
      </c>
      <c r="V200" s="1" t="s">
        <v>23</v>
      </c>
      <c r="W200" s="1">
        <f>ABS(IK_diagnostics_positions__2[[#This Row],[Column1]]-A199)</f>
        <v>0.15295540000000002</v>
      </c>
      <c r="X200" s="1">
        <f>ABS(IK_diagnostics_positions__2[[#This Row],[Column2]]-B199)</f>
        <v>0.24240930000000002</v>
      </c>
      <c r="Y200" s="1">
        <f>ABS(IK_diagnostics_positions__2[[#This Row],[Column3]]-C199)</f>
        <v>7.0153000000000021E-2</v>
      </c>
      <c r="Z200" s="1">
        <f>ABS(IK_diagnostics_positions__2[[#This Row],[Column4]]-D199)</f>
        <v>0.25480499999999995</v>
      </c>
      <c r="AA200" s="1">
        <f>ABS(IK_diagnostics_positions__2[[#This Row],[Column5]]-E199)</f>
        <v>0.57661669999999998</v>
      </c>
      <c r="AB200" s="1">
        <f>ABS(IK_diagnostics_positions__2[[#This Row],[Column6]]-F199)</f>
        <v>0.26445700000000005</v>
      </c>
      <c r="AC200" s="1">
        <f>ABS(IK_diagnostics_positions__2[[#This Row],[Column7]]-G199)</f>
        <v>0.22750399999999993</v>
      </c>
      <c r="AD200" s="1">
        <f>ABS(IK_diagnostics_positions__2[[#This Row],[Column8]]-H199)</f>
        <v>0.55712000000000006</v>
      </c>
      <c r="AE200" s="1">
        <f>ABS(IK_diagnostics_positions__2[[#This Row],[Column9]]-I199)</f>
        <v>0.32667000000000002</v>
      </c>
      <c r="AF200" s="1">
        <f>ABS(IK_diagnostics_positions__2[[#This Row],[Column10]]-J199)</f>
        <v>0.11550405</v>
      </c>
      <c r="AG200" s="1">
        <f>ABS(IK_diagnostics_positions__2[[#This Row],[Column11]]-K199)</f>
        <v>6.5253999999999923E-2</v>
      </c>
      <c r="AH200" s="1">
        <f>ABS(IK_diagnostics_positions__2[[#This Row],[Column12]]-L199)</f>
        <v>0.18331000000000008</v>
      </c>
      <c r="AI200" s="1">
        <f>ABS(IK_diagnostics_positions__2[[#This Row],[Column13]]-M199)</f>
        <v>8.7049999999999628E-3</v>
      </c>
      <c r="AJ200" s="1">
        <f>ABS(IK_diagnostics_positions__2[[#This Row],[Column14]]-N199)</f>
        <v>0.37376100000000001</v>
      </c>
      <c r="AK200" s="1">
        <f>ABS(IK_diagnostics_positions__2[[#This Row],[Column15]]-O199)</f>
        <v>5.5349999999999788E-2</v>
      </c>
      <c r="AL200" s="1">
        <f>ABS(IK_diagnostics_positions__2[[#This Row],[Column16]]-P199)</f>
        <v>0.31754299999999996</v>
      </c>
      <c r="AM200" s="1">
        <f>ABS(IK_diagnostics_positions__2[[#This Row],[Column17]]-Q199)</f>
        <v>0.23102499999999992</v>
      </c>
      <c r="AN200" s="1">
        <f>ABS(IK_diagnostics_positions__2[[#This Row],[Column18]]-R199)</f>
        <v>2.6790000000000092E-2</v>
      </c>
      <c r="AO200" s="1">
        <f>ABS(IK_diagnostics_positions__2[[#This Row],[Column19]]-S199)</f>
        <v>6.5970029999999999E-2</v>
      </c>
      <c r="AP200" s="1">
        <f>ABS(IK_diagnostics_positions__2[[#This Row],[Column20]]-T199)</f>
        <v>0.53837951000000006</v>
      </c>
      <c r="AQ200" s="1">
        <f>ABS(IK_diagnostics_positions__2[[#This Row],[Column21]]-U199)</f>
        <v>0.11873999999999985</v>
      </c>
    </row>
    <row r="201" spans="1:43" x14ac:dyDescent="0.25">
      <c r="A201" s="1">
        <v>1.02986E-2</v>
      </c>
      <c r="B201" s="1" t="s">
        <v>22</v>
      </c>
      <c r="C201" s="1">
        <v>-0.99994700000000003</v>
      </c>
      <c r="D201" s="1">
        <v>-0.98936100000000005</v>
      </c>
      <c r="E201" s="1">
        <v>3.6557499999999998E-4</v>
      </c>
      <c r="F201" s="1">
        <v>-0.97386200000000001</v>
      </c>
      <c r="G201" s="1">
        <v>-0.97018899999999997</v>
      </c>
      <c r="H201" s="1">
        <v>0.81477999999999995</v>
      </c>
      <c r="I201" s="1">
        <v>-1.55383</v>
      </c>
      <c r="J201" s="1">
        <v>-3.0970500000000002E-2</v>
      </c>
      <c r="K201" s="1">
        <v>0.87390999999999996</v>
      </c>
      <c r="L201" s="1">
        <v>-1.89202</v>
      </c>
      <c r="M201" s="1">
        <v>0.75665899999999997</v>
      </c>
      <c r="N201" s="1">
        <v>0.99630200000000002</v>
      </c>
      <c r="O201" s="1">
        <v>-2.4958900000000002</v>
      </c>
      <c r="P201" s="1">
        <v>-0.77897099999999997</v>
      </c>
      <c r="Q201" s="1">
        <v>0.98583600000000005</v>
      </c>
      <c r="R201" s="1">
        <v>-2.5462099999999999</v>
      </c>
      <c r="S201" s="1">
        <v>-1.1283100000000001E-2</v>
      </c>
      <c r="T201" s="1">
        <v>4.7679800000000001E-2</v>
      </c>
      <c r="U201" s="1">
        <v>-2.4550100000000001</v>
      </c>
      <c r="V201" s="1" t="s">
        <v>23</v>
      </c>
      <c r="W201" s="1">
        <f>ABS(IK_diagnostics_positions__2[[#This Row],[Column1]]-A200)</f>
        <v>7.6977999999999991E-2</v>
      </c>
      <c r="X201" s="1">
        <f>ABS(IK_diagnostics_positions__2[[#This Row],[Column2]]-B200)</f>
        <v>5.32037E-2</v>
      </c>
      <c r="Y201" s="1">
        <f>ABS(IK_diagnostics_positions__2[[#This Row],[Column3]]-C200)</f>
        <v>5.1849999999999952E-3</v>
      </c>
      <c r="Z201" s="1">
        <f>ABS(IK_diagnostics_positions__2[[#This Row],[Column4]]-D200)</f>
        <v>7.8074000000000088E-2</v>
      </c>
      <c r="AA201" s="1">
        <f>ABS(IK_diagnostics_positions__2[[#This Row],[Column5]]-E200)</f>
        <v>6.0156725000000001E-2</v>
      </c>
      <c r="AB201" s="1">
        <f>ABS(IK_diagnostics_positions__2[[#This Row],[Column6]]-F200)</f>
        <v>3.2169000000000003E-2</v>
      </c>
      <c r="AC201" s="1">
        <f>ABS(IK_diagnostics_positions__2[[#This Row],[Column7]]-G200)</f>
        <v>0.19409900000000002</v>
      </c>
      <c r="AD201" s="1">
        <f>ABS(IK_diagnostics_positions__2[[#This Row],[Column8]]-H200)</f>
        <v>0.18556000000000006</v>
      </c>
      <c r="AE201" s="1">
        <f>ABS(IK_diagnostics_positions__2[[#This Row],[Column9]]-I200)</f>
        <v>0.29835999999999996</v>
      </c>
      <c r="AF201" s="1">
        <f>ABS(IK_diagnostics_positions__2[[#This Row],[Column10]]-J200)</f>
        <v>0.14283950000000001</v>
      </c>
      <c r="AG201" s="1">
        <f>ABS(IK_diagnostics_positions__2[[#This Row],[Column11]]-K200)</f>
        <v>3.9538999999999991E-2</v>
      </c>
      <c r="AH201" s="1">
        <f>ABS(IK_diagnostics_positions__2[[#This Row],[Column12]]-L200)</f>
        <v>0.20762000000000014</v>
      </c>
      <c r="AI201" s="1">
        <f>ABS(IK_diagnostics_positions__2[[#This Row],[Column13]]-M200)</f>
        <v>2.172799999999997E-2</v>
      </c>
      <c r="AJ201" s="1">
        <f>ABS(IK_diagnostics_positions__2[[#This Row],[Column14]]-N200)</f>
        <v>0.37455300000000002</v>
      </c>
      <c r="AK201" s="1">
        <f>ABS(IK_diagnostics_positions__2[[#This Row],[Column15]]-O200)</f>
        <v>5.8769999999999989E-2</v>
      </c>
      <c r="AL201" s="1">
        <f>ABS(IK_diagnostics_positions__2[[#This Row],[Column16]]-P200)</f>
        <v>0.34881599999999996</v>
      </c>
      <c r="AM201" s="1">
        <f>ABS(IK_diagnostics_positions__2[[#This Row],[Column17]]-Q200)</f>
        <v>0.218607</v>
      </c>
      <c r="AN201" s="1">
        <f>ABS(IK_diagnostics_positions__2[[#This Row],[Column18]]-R200)</f>
        <v>2.4129999999999985E-2</v>
      </c>
      <c r="AO201" s="1">
        <f>ABS(IK_diagnostics_positions__2[[#This Row],[Column19]]-S200)</f>
        <v>5.5965399999999998E-2</v>
      </c>
      <c r="AP201" s="1">
        <f>ABS(IK_diagnostics_positions__2[[#This Row],[Column20]]-T200)</f>
        <v>0.48745120000000003</v>
      </c>
      <c r="AQ201" s="1">
        <f>ABS(IK_diagnostics_positions__2[[#This Row],[Column21]]-U200)</f>
        <v>0.16660999999999992</v>
      </c>
    </row>
    <row r="202" spans="1:43" x14ac:dyDescent="0.25">
      <c r="A202" s="1">
        <v>3.7635200000000001E-2</v>
      </c>
      <c r="B202" s="1" t="s">
        <v>22</v>
      </c>
      <c r="C202" s="1">
        <v>-0.99929199999999996</v>
      </c>
      <c r="D202" s="1">
        <v>-0.96158100000000002</v>
      </c>
      <c r="E202" s="2">
        <v>2.4627300000000001E-6</v>
      </c>
      <c r="F202" s="1">
        <v>-0.95970699999999998</v>
      </c>
      <c r="G202" s="1">
        <v>-0.93774599999999997</v>
      </c>
      <c r="H202" s="1">
        <v>0.80579000000000001</v>
      </c>
      <c r="I202" s="1">
        <v>-1.5514300000000001</v>
      </c>
      <c r="J202" s="1">
        <v>5.4486400000000003E-3</v>
      </c>
      <c r="K202" s="1">
        <v>0.80523500000000003</v>
      </c>
      <c r="L202" s="1">
        <v>-1.88367</v>
      </c>
      <c r="M202" s="1">
        <v>0.76378800000000002</v>
      </c>
      <c r="N202" s="1">
        <v>1.00145</v>
      </c>
      <c r="O202" s="1">
        <v>-2.5053000000000001</v>
      </c>
      <c r="P202" s="1">
        <v>-0.75516399999999995</v>
      </c>
      <c r="Q202" s="1">
        <v>1.0000800000000001</v>
      </c>
      <c r="R202" s="1">
        <v>-2.5029499999999998</v>
      </c>
      <c r="S202" s="1">
        <v>-7.1706399999999998E-3</v>
      </c>
      <c r="T202" s="1">
        <v>8.7489500000000001E-3</v>
      </c>
      <c r="U202" s="1">
        <v>-2.4882</v>
      </c>
      <c r="V202" s="1" t="s">
        <v>23</v>
      </c>
      <c r="W202" s="1">
        <f>ABS(IK_diagnostics_positions__2[[#This Row],[Column1]]-A201)</f>
        <v>2.7336600000000003E-2</v>
      </c>
      <c r="X202" s="1">
        <f>ABS(IK_diagnostics_positions__2[[#This Row],[Column2]]-B201)</f>
        <v>0</v>
      </c>
      <c r="Y202" s="1">
        <f>ABS(IK_diagnostics_positions__2[[#This Row],[Column3]]-C201)</f>
        <v>6.5500000000007219E-4</v>
      </c>
      <c r="Z202" s="1">
        <f>ABS(IK_diagnostics_positions__2[[#This Row],[Column4]]-D201)</f>
        <v>2.7780000000000027E-2</v>
      </c>
      <c r="AA202" s="1">
        <f>ABS(IK_diagnostics_positions__2[[#This Row],[Column5]]-E201)</f>
        <v>3.6311226999999997E-4</v>
      </c>
      <c r="AB202" s="1">
        <f>ABS(IK_diagnostics_positions__2[[#This Row],[Column6]]-F201)</f>
        <v>1.4155000000000029E-2</v>
      </c>
      <c r="AC202" s="1">
        <f>ABS(IK_diagnostics_positions__2[[#This Row],[Column7]]-G201)</f>
        <v>3.2443E-2</v>
      </c>
      <c r="AD202" s="1">
        <f>ABS(IK_diagnostics_positions__2[[#This Row],[Column8]]-H201)</f>
        <v>8.9899999999999425E-3</v>
      </c>
      <c r="AE202" s="1">
        <f>ABS(IK_diagnostics_positions__2[[#This Row],[Column9]]-I201)</f>
        <v>2.3999999999999577E-3</v>
      </c>
      <c r="AF202" s="1">
        <f>ABS(IK_diagnostics_positions__2[[#This Row],[Column10]]-J201)</f>
        <v>3.6419140000000003E-2</v>
      </c>
      <c r="AG202" s="1">
        <f>ABS(IK_diagnostics_positions__2[[#This Row],[Column11]]-K201)</f>
        <v>6.8674999999999931E-2</v>
      </c>
      <c r="AH202" s="1">
        <f>ABS(IK_diagnostics_positions__2[[#This Row],[Column12]]-L201)</f>
        <v>8.3500000000000796E-3</v>
      </c>
      <c r="AI202" s="1">
        <f>ABS(IK_diagnostics_positions__2[[#This Row],[Column13]]-M201)</f>
        <v>7.129000000000052E-3</v>
      </c>
      <c r="AJ202" s="1">
        <f>ABS(IK_diagnostics_positions__2[[#This Row],[Column14]]-N201)</f>
        <v>5.1479999999999304E-3</v>
      </c>
      <c r="AK202" s="1">
        <f>ABS(IK_diagnostics_positions__2[[#This Row],[Column15]]-O201)</f>
        <v>9.4099999999999184E-3</v>
      </c>
      <c r="AL202" s="1">
        <f>ABS(IK_diagnostics_positions__2[[#This Row],[Column16]]-P201)</f>
        <v>2.3807000000000023E-2</v>
      </c>
      <c r="AM202" s="1">
        <f>ABS(IK_diagnostics_positions__2[[#This Row],[Column17]]-Q201)</f>
        <v>1.4244000000000034E-2</v>
      </c>
      <c r="AN202" s="1">
        <f>ABS(IK_diagnostics_positions__2[[#This Row],[Column18]]-R201)</f>
        <v>4.3260000000000076E-2</v>
      </c>
      <c r="AO202" s="1">
        <f>ABS(IK_diagnostics_positions__2[[#This Row],[Column19]]-S201)</f>
        <v>4.1124600000000009E-3</v>
      </c>
      <c r="AP202" s="1">
        <f>ABS(IK_diagnostics_positions__2[[#This Row],[Column20]]-T201)</f>
        <v>3.8930850000000003E-2</v>
      </c>
      <c r="AQ202" s="1">
        <f>ABS(IK_diagnostics_positions__2[[#This Row],[Column21]]-U201)</f>
        <v>3.3189999999999831E-2</v>
      </c>
    </row>
    <row r="203" spans="1:43" x14ac:dyDescent="0.25">
      <c r="A203" s="1">
        <v>3.6313699999999997E-2</v>
      </c>
      <c r="B203" s="1" t="s">
        <v>22</v>
      </c>
      <c r="C203" s="1">
        <v>-0.99934000000000001</v>
      </c>
      <c r="D203" s="1">
        <v>-0.96245400000000003</v>
      </c>
      <c r="E203" s="2">
        <v>1.11256E-7</v>
      </c>
      <c r="F203" s="1">
        <v>-0.949708</v>
      </c>
      <c r="G203" s="1">
        <v>-0.94242499999999996</v>
      </c>
      <c r="H203" s="1">
        <v>0.80346300000000004</v>
      </c>
      <c r="I203" s="1">
        <v>-1.5447299999999999</v>
      </c>
      <c r="J203" s="1">
        <v>1.0997699999999999E-3</v>
      </c>
      <c r="K203" s="1">
        <v>0.78623299999999996</v>
      </c>
      <c r="L203" s="1">
        <v>-1.87558</v>
      </c>
      <c r="M203" s="1">
        <v>0.75158899999999995</v>
      </c>
      <c r="N203" s="1">
        <v>0.99971600000000005</v>
      </c>
      <c r="O203" s="1">
        <v>-2.5010300000000001</v>
      </c>
      <c r="P203" s="1">
        <v>-0.751278</v>
      </c>
      <c r="Q203" s="1">
        <v>0.99792000000000003</v>
      </c>
      <c r="R203" s="1">
        <v>-2.4993699999999999</v>
      </c>
      <c r="S203" s="1">
        <v>-5.4115800000000003E-4</v>
      </c>
      <c r="T203" s="1">
        <v>3.6796300000000001E-3</v>
      </c>
      <c r="U203" s="1">
        <v>-2.4981599999999999</v>
      </c>
      <c r="V203" s="1" t="s">
        <v>23</v>
      </c>
      <c r="W203" s="1">
        <f>ABS(IK_diagnostics_positions__2[[#This Row],[Column1]]-A202)</f>
        <v>1.3215000000000032E-3</v>
      </c>
      <c r="X203" s="1">
        <f>ABS(IK_diagnostics_positions__2[[#This Row],[Column2]]-B202)</f>
        <v>0</v>
      </c>
      <c r="Y203" s="1">
        <f>ABS(IK_diagnostics_positions__2[[#This Row],[Column3]]-C202)</f>
        <v>4.8000000000048004E-5</v>
      </c>
      <c r="Z203" s="1">
        <f>ABS(IK_diagnostics_positions__2[[#This Row],[Column4]]-D202)</f>
        <v>8.7300000000001265E-4</v>
      </c>
      <c r="AA203" s="1">
        <f>ABS(IK_diagnostics_positions__2[[#This Row],[Column5]]-E202)</f>
        <v>2.351474E-6</v>
      </c>
      <c r="AB203" s="1">
        <f>ABS(IK_diagnostics_positions__2[[#This Row],[Column6]]-F202)</f>
        <v>9.9989999999999801E-3</v>
      </c>
      <c r="AC203" s="1">
        <f>ABS(IK_diagnostics_positions__2[[#This Row],[Column7]]-G202)</f>
        <v>4.6789999999999887E-3</v>
      </c>
      <c r="AD203" s="1">
        <f>ABS(IK_diagnostics_positions__2[[#This Row],[Column8]]-H202)</f>
        <v>2.326999999999968E-3</v>
      </c>
      <c r="AE203" s="1">
        <f>ABS(IK_diagnostics_positions__2[[#This Row],[Column9]]-I202)</f>
        <v>6.7000000000001503E-3</v>
      </c>
      <c r="AF203" s="1">
        <f>ABS(IK_diagnostics_positions__2[[#This Row],[Column10]]-J202)</f>
        <v>4.3488700000000003E-3</v>
      </c>
      <c r="AG203" s="1">
        <f>ABS(IK_diagnostics_positions__2[[#This Row],[Column11]]-K202)</f>
        <v>1.9002000000000074E-2</v>
      </c>
      <c r="AH203" s="1">
        <f>ABS(IK_diagnostics_positions__2[[#This Row],[Column12]]-L202)</f>
        <v>8.0899999999999306E-3</v>
      </c>
      <c r="AI203" s="1">
        <f>ABS(IK_diagnostics_positions__2[[#This Row],[Column13]]-M202)</f>
        <v>1.2199000000000071E-2</v>
      </c>
      <c r="AJ203" s="1">
        <f>ABS(IK_diagnostics_positions__2[[#This Row],[Column14]]-N202)</f>
        <v>1.7339999999999023E-3</v>
      </c>
      <c r="AK203" s="1">
        <f>ABS(IK_diagnostics_positions__2[[#This Row],[Column15]]-O202)</f>
        <v>4.269999999999996E-3</v>
      </c>
      <c r="AL203" s="1">
        <f>ABS(IK_diagnostics_positions__2[[#This Row],[Column16]]-P202)</f>
        <v>3.8859999999999451E-3</v>
      </c>
      <c r="AM203" s="1">
        <f>ABS(IK_diagnostics_positions__2[[#This Row],[Column17]]-Q202)</f>
        <v>2.1600000000000508E-3</v>
      </c>
      <c r="AN203" s="1">
        <f>ABS(IK_diagnostics_positions__2[[#This Row],[Column18]]-R202)</f>
        <v>3.5799999999999166E-3</v>
      </c>
      <c r="AO203" s="1">
        <f>ABS(IK_diagnostics_positions__2[[#This Row],[Column19]]-S202)</f>
        <v>6.6294819999999999E-3</v>
      </c>
      <c r="AP203" s="1">
        <f>ABS(IK_diagnostics_positions__2[[#This Row],[Column20]]-T202)</f>
        <v>5.0693200000000004E-3</v>
      </c>
      <c r="AQ203" s="1">
        <f>ABS(IK_diagnostics_positions__2[[#This Row],[Column21]]-U202)</f>
        <v>9.9599999999999689E-3</v>
      </c>
    </row>
    <row r="204" spans="1:43" x14ac:dyDescent="0.25">
      <c r="A204" s="1">
        <v>0.17238200000000001</v>
      </c>
      <c r="B204" s="1">
        <v>2.5652500000000002E-2</v>
      </c>
      <c r="C204" s="1">
        <v>-0.98469600000000002</v>
      </c>
      <c r="D204" s="1">
        <v>-0.74490900000000004</v>
      </c>
      <c r="E204" s="1">
        <v>3.1657900000000003E-2</v>
      </c>
      <c r="F204" s="1">
        <v>-1.38287</v>
      </c>
      <c r="G204" s="1">
        <v>-1.10521</v>
      </c>
      <c r="H204" s="1">
        <v>0.96449300000000004</v>
      </c>
      <c r="I204" s="1">
        <v>-1.38168</v>
      </c>
      <c r="J204" s="1">
        <v>-0.19958400000000001</v>
      </c>
      <c r="K204" s="1">
        <v>0.80092699999999994</v>
      </c>
      <c r="L204" s="1">
        <v>-1.77295</v>
      </c>
      <c r="M204" s="1">
        <v>0.67965900000000001</v>
      </c>
      <c r="N204" s="1">
        <v>0.66514300000000004</v>
      </c>
      <c r="O204" s="1">
        <v>-2.2295600000000002</v>
      </c>
      <c r="P204" s="1">
        <v>-0.74055199999999999</v>
      </c>
      <c r="Q204" s="1">
        <v>0.78051400000000004</v>
      </c>
      <c r="R204" s="1">
        <v>-2.61374</v>
      </c>
      <c r="S204" s="1">
        <v>-5.6304800000000002E-2</v>
      </c>
      <c r="T204" s="1">
        <v>0.57413099999999995</v>
      </c>
      <c r="U204" s="1">
        <v>-2.7362899999999999</v>
      </c>
      <c r="V204" s="1" t="s">
        <v>23</v>
      </c>
      <c r="W204" s="1">
        <f>ABS(IK_diagnostics_positions__2[[#This Row],[Column1]]-A203)</f>
        <v>0.1360683</v>
      </c>
      <c r="X204" s="1">
        <f>ABS(IK_diagnostics_positions__2[[#This Row],[Column2]]-B203)</f>
        <v>2.5652500000000002E-2</v>
      </c>
      <c r="Y204" s="1">
        <f>ABS(IK_diagnostics_positions__2[[#This Row],[Column3]]-C203)</f>
        <v>1.464399999999999E-2</v>
      </c>
      <c r="Z204" s="1">
        <f>ABS(IK_diagnostics_positions__2[[#This Row],[Column4]]-D203)</f>
        <v>0.21754499999999999</v>
      </c>
      <c r="AA204" s="1">
        <f>ABS(IK_diagnostics_positions__2[[#This Row],[Column5]]-E203)</f>
        <v>3.1657788744E-2</v>
      </c>
      <c r="AB204" s="1">
        <f>ABS(IK_diagnostics_positions__2[[#This Row],[Column6]]-F203)</f>
        <v>0.43316200000000005</v>
      </c>
      <c r="AC204" s="1">
        <f>ABS(IK_diagnostics_positions__2[[#This Row],[Column7]]-G203)</f>
        <v>0.16278500000000007</v>
      </c>
      <c r="AD204" s="1">
        <f>ABS(IK_diagnostics_positions__2[[#This Row],[Column8]]-H203)</f>
        <v>0.16103000000000001</v>
      </c>
      <c r="AE204" s="1">
        <f>ABS(IK_diagnostics_positions__2[[#This Row],[Column9]]-I203)</f>
        <v>0.16304999999999992</v>
      </c>
      <c r="AF204" s="1">
        <f>ABS(IK_diagnostics_positions__2[[#This Row],[Column10]]-J203)</f>
        <v>0.20068377000000001</v>
      </c>
      <c r="AG204" s="1">
        <f>ABS(IK_diagnostics_positions__2[[#This Row],[Column11]]-K203)</f>
        <v>1.4693999999999985E-2</v>
      </c>
      <c r="AH204" s="1">
        <f>ABS(IK_diagnostics_positions__2[[#This Row],[Column12]]-L203)</f>
        <v>0.10263</v>
      </c>
      <c r="AI204" s="1">
        <f>ABS(IK_diagnostics_positions__2[[#This Row],[Column13]]-M203)</f>
        <v>7.1929999999999938E-2</v>
      </c>
      <c r="AJ204" s="1">
        <f>ABS(IK_diagnostics_positions__2[[#This Row],[Column14]]-N203)</f>
        <v>0.33457300000000001</v>
      </c>
      <c r="AK204" s="1">
        <f>ABS(IK_diagnostics_positions__2[[#This Row],[Column15]]-O203)</f>
        <v>0.27146999999999988</v>
      </c>
      <c r="AL204" s="1">
        <f>ABS(IK_diagnostics_positions__2[[#This Row],[Column16]]-P203)</f>
        <v>1.0726000000000013E-2</v>
      </c>
      <c r="AM204" s="1">
        <f>ABS(IK_diagnostics_positions__2[[#This Row],[Column17]]-Q203)</f>
        <v>0.21740599999999999</v>
      </c>
      <c r="AN204" s="1">
        <f>ABS(IK_diagnostics_positions__2[[#This Row],[Column18]]-R203)</f>
        <v>0.11437000000000008</v>
      </c>
      <c r="AO204" s="1">
        <f>ABS(IK_diagnostics_positions__2[[#This Row],[Column19]]-S203)</f>
        <v>5.5763642000000002E-2</v>
      </c>
      <c r="AP204" s="1">
        <f>ABS(IK_diagnostics_positions__2[[#This Row],[Column20]]-T203)</f>
        <v>0.5704513699999999</v>
      </c>
      <c r="AQ204" s="1">
        <f>ABS(IK_diagnostics_positions__2[[#This Row],[Column21]]-U203)</f>
        <v>0.23812999999999995</v>
      </c>
    </row>
    <row r="205" spans="1:43" x14ac:dyDescent="0.25">
      <c r="A205" s="1">
        <v>0.12551899999999999</v>
      </c>
      <c r="B205" s="1">
        <v>0.37824099999999999</v>
      </c>
      <c r="C205" s="1">
        <v>-0.91715800000000003</v>
      </c>
      <c r="D205" s="1">
        <v>-0.75039400000000001</v>
      </c>
      <c r="E205" s="1">
        <v>0.55355600000000005</v>
      </c>
      <c r="F205" s="1">
        <v>-1.3666499999999999</v>
      </c>
      <c r="G205" s="1">
        <v>-0.62275199999999997</v>
      </c>
      <c r="H205" s="1">
        <v>1.51875</v>
      </c>
      <c r="I205" s="1">
        <v>-1.59491</v>
      </c>
      <c r="J205" s="1">
        <v>-1.5186100000000001E-3</v>
      </c>
      <c r="K205" s="1">
        <v>0.78842900000000005</v>
      </c>
      <c r="L205" s="1">
        <v>-1.8789800000000001</v>
      </c>
      <c r="M205" s="1">
        <v>0.75126599999999999</v>
      </c>
      <c r="N205" s="1">
        <v>0.99955799999999995</v>
      </c>
      <c r="O205" s="1">
        <v>-2.5024700000000002</v>
      </c>
      <c r="P205" s="1">
        <v>-0.75133000000000005</v>
      </c>
      <c r="Q205" s="1">
        <v>1.0037799999999999</v>
      </c>
      <c r="R205" s="1">
        <v>-2.50461</v>
      </c>
      <c r="S205" s="1">
        <v>-1.44531E-3</v>
      </c>
      <c r="T205" s="1">
        <v>3.5739500000000002E-3</v>
      </c>
      <c r="U205" s="1">
        <v>-2.4986600000000001</v>
      </c>
      <c r="V205" s="1" t="s">
        <v>23</v>
      </c>
      <c r="W205" s="1">
        <f>ABS(IK_diagnostics_positions__2[[#This Row],[Column1]]-A204)</f>
        <v>4.6863000000000016E-2</v>
      </c>
      <c r="X205" s="1">
        <f>ABS(IK_diagnostics_positions__2[[#This Row],[Column2]]-B204)</f>
        <v>0.35258849999999997</v>
      </c>
      <c r="Y205" s="1">
        <f>ABS(IK_diagnostics_positions__2[[#This Row],[Column3]]-C204)</f>
        <v>6.7537999999999987E-2</v>
      </c>
      <c r="Z205" s="1">
        <f>ABS(IK_diagnostics_positions__2[[#This Row],[Column4]]-D204)</f>
        <v>5.4849999999999621E-3</v>
      </c>
      <c r="AA205" s="1">
        <f>ABS(IK_diagnostics_positions__2[[#This Row],[Column5]]-E204)</f>
        <v>0.52189810000000003</v>
      </c>
      <c r="AB205" s="1">
        <f>ABS(IK_diagnostics_positions__2[[#This Row],[Column6]]-F204)</f>
        <v>1.6220000000000123E-2</v>
      </c>
      <c r="AC205" s="1">
        <f>ABS(IK_diagnostics_positions__2[[#This Row],[Column7]]-G204)</f>
        <v>0.48245800000000005</v>
      </c>
      <c r="AD205" s="1">
        <f>ABS(IK_diagnostics_positions__2[[#This Row],[Column8]]-H204)</f>
        <v>0.554257</v>
      </c>
      <c r="AE205" s="1">
        <f>ABS(IK_diagnostics_positions__2[[#This Row],[Column9]]-I204)</f>
        <v>0.21323000000000003</v>
      </c>
      <c r="AF205" s="1">
        <f>ABS(IK_diagnostics_positions__2[[#This Row],[Column10]]-J204)</f>
        <v>0.19806539000000001</v>
      </c>
      <c r="AG205" s="1">
        <f>ABS(IK_diagnostics_positions__2[[#This Row],[Column11]]-K204)</f>
        <v>1.2497999999999898E-2</v>
      </c>
      <c r="AH205" s="1">
        <f>ABS(IK_diagnostics_positions__2[[#This Row],[Column12]]-L204)</f>
        <v>0.10603000000000007</v>
      </c>
      <c r="AI205" s="1">
        <f>ABS(IK_diagnostics_positions__2[[#This Row],[Column13]]-M204)</f>
        <v>7.1606999999999976E-2</v>
      </c>
      <c r="AJ205" s="1">
        <f>ABS(IK_diagnostics_positions__2[[#This Row],[Column14]]-N204)</f>
        <v>0.33441499999999991</v>
      </c>
      <c r="AK205" s="1">
        <f>ABS(IK_diagnostics_positions__2[[#This Row],[Column15]]-O204)</f>
        <v>0.27290999999999999</v>
      </c>
      <c r="AL205" s="1">
        <f>ABS(IK_diagnostics_positions__2[[#This Row],[Column16]]-P204)</f>
        <v>1.0778000000000065E-2</v>
      </c>
      <c r="AM205" s="1">
        <f>ABS(IK_diagnostics_positions__2[[#This Row],[Column17]]-Q204)</f>
        <v>0.22326599999999985</v>
      </c>
      <c r="AN205" s="1">
        <f>ABS(IK_diagnostics_positions__2[[#This Row],[Column18]]-R204)</f>
        <v>0.10912999999999995</v>
      </c>
      <c r="AO205" s="1">
        <f>ABS(IK_diagnostics_positions__2[[#This Row],[Column19]]-S204)</f>
        <v>5.4859490000000004E-2</v>
      </c>
      <c r="AP205" s="1">
        <f>ABS(IK_diagnostics_positions__2[[#This Row],[Column20]]-T204)</f>
        <v>0.5705570499999999</v>
      </c>
      <c r="AQ205" s="1">
        <f>ABS(IK_diagnostics_positions__2[[#This Row],[Column21]]-U204)</f>
        <v>0.23762999999999979</v>
      </c>
    </row>
    <row r="206" spans="1:43" x14ac:dyDescent="0.25">
      <c r="A206" s="1">
        <v>-6.2639100000000003E-2</v>
      </c>
      <c r="B206" s="1">
        <v>1.37906E-2</v>
      </c>
      <c r="C206" s="1">
        <v>-0.99794099999999997</v>
      </c>
      <c r="D206" s="1">
        <v>-1.02759</v>
      </c>
      <c r="E206" s="1">
        <v>1.8189199999999999E-2</v>
      </c>
      <c r="F206" s="1">
        <v>-1.26034</v>
      </c>
      <c r="G206" s="1">
        <v>-0.83940000000000003</v>
      </c>
      <c r="H206" s="1">
        <v>0.99865000000000004</v>
      </c>
      <c r="I206" s="1">
        <v>-1.20305</v>
      </c>
      <c r="J206" s="1">
        <v>-7.1397000000000002E-2</v>
      </c>
      <c r="K206" s="1">
        <v>0.57720800000000005</v>
      </c>
      <c r="L206" s="1">
        <v>-1.6853</v>
      </c>
      <c r="M206" s="1">
        <v>0.59219599999999994</v>
      </c>
      <c r="N206" s="1">
        <v>0.84991700000000003</v>
      </c>
      <c r="O206" s="1">
        <v>-2.38191</v>
      </c>
      <c r="P206" s="1">
        <v>-0.57550900000000005</v>
      </c>
      <c r="Q206" s="1">
        <v>0.75113799999999997</v>
      </c>
      <c r="R206" s="1">
        <v>-2.5312399999999999</v>
      </c>
      <c r="S206" s="1">
        <v>-0.12587400000000001</v>
      </c>
      <c r="T206" s="1">
        <v>0.481686</v>
      </c>
      <c r="U206" s="1">
        <v>-2.67923</v>
      </c>
      <c r="V206" s="1" t="s">
        <v>23</v>
      </c>
      <c r="W206" s="1">
        <f>ABS(IK_diagnostics_positions__2[[#This Row],[Column1]]-A205)</f>
        <v>0.18815809999999999</v>
      </c>
      <c r="X206" s="1">
        <f>ABS(IK_diagnostics_positions__2[[#This Row],[Column2]]-B205)</f>
        <v>0.36445040000000001</v>
      </c>
      <c r="Y206" s="1">
        <f>ABS(IK_diagnostics_positions__2[[#This Row],[Column3]]-C205)</f>
        <v>8.0782999999999938E-2</v>
      </c>
      <c r="Z206" s="1">
        <f>ABS(IK_diagnostics_positions__2[[#This Row],[Column4]]-D205)</f>
        <v>0.277196</v>
      </c>
      <c r="AA206" s="1">
        <f>ABS(IK_diagnostics_positions__2[[#This Row],[Column5]]-E205)</f>
        <v>0.53536680000000003</v>
      </c>
      <c r="AB206" s="1">
        <f>ABS(IK_diagnostics_positions__2[[#This Row],[Column6]]-F205)</f>
        <v>0.1063099999999999</v>
      </c>
      <c r="AC206" s="1">
        <f>ABS(IK_diagnostics_positions__2[[#This Row],[Column7]]-G205)</f>
        <v>0.21664800000000006</v>
      </c>
      <c r="AD206" s="1">
        <f>ABS(IK_diagnostics_positions__2[[#This Row],[Column8]]-H205)</f>
        <v>0.52010000000000001</v>
      </c>
      <c r="AE206" s="1">
        <f>ABS(IK_diagnostics_positions__2[[#This Row],[Column9]]-I205)</f>
        <v>0.3918600000000001</v>
      </c>
      <c r="AF206" s="1">
        <f>ABS(IK_diagnostics_positions__2[[#This Row],[Column10]]-J205)</f>
        <v>6.9878389999999999E-2</v>
      </c>
      <c r="AG206" s="1">
        <f>ABS(IK_diagnostics_positions__2[[#This Row],[Column11]]-K205)</f>
        <v>0.21122099999999999</v>
      </c>
      <c r="AH206" s="1">
        <f>ABS(IK_diagnostics_positions__2[[#This Row],[Column12]]-L205)</f>
        <v>0.19368000000000007</v>
      </c>
      <c r="AI206" s="1">
        <f>ABS(IK_diagnostics_positions__2[[#This Row],[Column13]]-M205)</f>
        <v>0.15907000000000004</v>
      </c>
      <c r="AJ206" s="1">
        <f>ABS(IK_diagnostics_positions__2[[#This Row],[Column14]]-N205)</f>
        <v>0.14964099999999991</v>
      </c>
      <c r="AK206" s="1">
        <f>ABS(IK_diagnostics_positions__2[[#This Row],[Column15]]-O205)</f>
        <v>0.12056000000000022</v>
      </c>
      <c r="AL206" s="1">
        <f>ABS(IK_diagnostics_positions__2[[#This Row],[Column16]]-P205)</f>
        <v>0.17582100000000001</v>
      </c>
      <c r="AM206" s="1">
        <f>ABS(IK_diagnostics_positions__2[[#This Row],[Column17]]-Q205)</f>
        <v>0.25264199999999992</v>
      </c>
      <c r="AN206" s="1">
        <f>ABS(IK_diagnostics_positions__2[[#This Row],[Column18]]-R205)</f>
        <v>2.6629999999999932E-2</v>
      </c>
      <c r="AO206" s="1">
        <f>ABS(IK_diagnostics_positions__2[[#This Row],[Column19]]-S205)</f>
        <v>0.12442869000000001</v>
      </c>
      <c r="AP206" s="1">
        <f>ABS(IK_diagnostics_positions__2[[#This Row],[Column20]]-T205)</f>
        <v>0.47811205000000001</v>
      </c>
      <c r="AQ206" s="1">
        <f>ABS(IK_diagnostics_positions__2[[#This Row],[Column21]]-U205)</f>
        <v>0.1805699999999999</v>
      </c>
    </row>
    <row r="207" spans="1:43" x14ac:dyDescent="0.25">
      <c r="A207" s="1">
        <v>-8.4489100000000004E-3</v>
      </c>
      <c r="B207" s="1">
        <v>0.231104</v>
      </c>
      <c r="C207" s="1">
        <v>-0.97289199999999998</v>
      </c>
      <c r="D207" s="1">
        <v>-0.96506499999999995</v>
      </c>
      <c r="E207" s="1">
        <v>0.43326399999999998</v>
      </c>
      <c r="F207" s="1">
        <v>-1.1827000000000001</v>
      </c>
      <c r="G207" s="1">
        <v>-0.61373299999999997</v>
      </c>
      <c r="H207" s="1">
        <v>1.35812</v>
      </c>
      <c r="I207" s="1">
        <v>-1.3283400000000001</v>
      </c>
      <c r="J207" s="1">
        <v>-1.56194E-2</v>
      </c>
      <c r="K207" s="1">
        <v>0.76512999999999998</v>
      </c>
      <c r="L207" s="1">
        <v>-1.8674299999999999</v>
      </c>
      <c r="M207" s="1">
        <v>0.73099000000000003</v>
      </c>
      <c r="N207" s="1">
        <v>0.99668000000000001</v>
      </c>
      <c r="O207" s="1">
        <v>-2.4910999999999999</v>
      </c>
      <c r="P207" s="1">
        <v>-0.744282</v>
      </c>
      <c r="Q207" s="1">
        <v>1.0080899999999999</v>
      </c>
      <c r="R207" s="1">
        <v>-2.5077600000000002</v>
      </c>
      <c r="S207" s="1">
        <v>6.1634199999999997E-4</v>
      </c>
      <c r="T207" s="1">
        <v>-4.9070099999999998E-3</v>
      </c>
      <c r="U207" s="1">
        <v>-2.5052300000000001</v>
      </c>
      <c r="V207" s="1" t="s">
        <v>23</v>
      </c>
      <c r="W207" s="1">
        <f>ABS(IK_diagnostics_positions__2[[#This Row],[Column1]]-A206)</f>
        <v>5.4190189999999999E-2</v>
      </c>
      <c r="X207" s="1">
        <f>ABS(IK_diagnostics_positions__2[[#This Row],[Column2]]-B206)</f>
        <v>0.21731339999999999</v>
      </c>
      <c r="Y207" s="1">
        <f>ABS(IK_diagnostics_positions__2[[#This Row],[Column3]]-C206)</f>
        <v>2.5048999999999988E-2</v>
      </c>
      <c r="Z207" s="1">
        <f>ABS(IK_diagnostics_positions__2[[#This Row],[Column4]]-D206)</f>
        <v>6.2525000000000053E-2</v>
      </c>
      <c r="AA207" s="1">
        <f>ABS(IK_diagnostics_positions__2[[#This Row],[Column5]]-E206)</f>
        <v>0.41507479999999997</v>
      </c>
      <c r="AB207" s="1">
        <f>ABS(IK_diagnostics_positions__2[[#This Row],[Column6]]-F206)</f>
        <v>7.7639999999999931E-2</v>
      </c>
      <c r="AC207" s="1">
        <f>ABS(IK_diagnostics_positions__2[[#This Row],[Column7]]-G206)</f>
        <v>0.22566700000000006</v>
      </c>
      <c r="AD207" s="1">
        <f>ABS(IK_diagnostics_positions__2[[#This Row],[Column8]]-H206)</f>
        <v>0.35946999999999996</v>
      </c>
      <c r="AE207" s="1">
        <f>ABS(IK_diagnostics_positions__2[[#This Row],[Column9]]-I206)</f>
        <v>0.12529000000000012</v>
      </c>
      <c r="AF207" s="1">
        <f>ABS(IK_diagnostics_positions__2[[#This Row],[Column10]]-J206)</f>
        <v>5.5777600000000004E-2</v>
      </c>
      <c r="AG207" s="1">
        <f>ABS(IK_diagnostics_positions__2[[#This Row],[Column11]]-K206)</f>
        <v>0.18792199999999992</v>
      </c>
      <c r="AH207" s="1">
        <f>ABS(IK_diagnostics_positions__2[[#This Row],[Column12]]-L206)</f>
        <v>0.1821299999999999</v>
      </c>
      <c r="AI207" s="1">
        <f>ABS(IK_diagnostics_positions__2[[#This Row],[Column13]]-M206)</f>
        <v>0.13879400000000008</v>
      </c>
      <c r="AJ207" s="1">
        <f>ABS(IK_diagnostics_positions__2[[#This Row],[Column14]]-N206)</f>
        <v>0.14676299999999998</v>
      </c>
      <c r="AK207" s="1">
        <f>ABS(IK_diagnostics_positions__2[[#This Row],[Column15]]-O206)</f>
        <v>0.1091899999999999</v>
      </c>
      <c r="AL207" s="1">
        <f>ABS(IK_diagnostics_positions__2[[#This Row],[Column16]]-P206)</f>
        <v>0.16877299999999995</v>
      </c>
      <c r="AM207" s="1">
        <f>ABS(IK_diagnostics_positions__2[[#This Row],[Column17]]-Q206)</f>
        <v>0.25695199999999996</v>
      </c>
      <c r="AN207" s="1">
        <f>ABS(IK_diagnostics_positions__2[[#This Row],[Column18]]-R206)</f>
        <v>2.3479999999999723E-2</v>
      </c>
      <c r="AO207" s="1">
        <f>ABS(IK_diagnostics_positions__2[[#This Row],[Column19]]-S206)</f>
        <v>0.12649034200000001</v>
      </c>
      <c r="AP207" s="1">
        <f>ABS(IK_diagnostics_positions__2[[#This Row],[Column20]]-T206)</f>
        <v>0.48659300999999999</v>
      </c>
      <c r="AQ207" s="1">
        <f>ABS(IK_diagnostics_positions__2[[#This Row],[Column21]]-U206)</f>
        <v>0.17399999999999993</v>
      </c>
    </row>
    <row r="208" spans="1:43" x14ac:dyDescent="0.25">
      <c r="A208" s="1">
        <v>1.1968100000000001E-2</v>
      </c>
      <c r="B208" s="1">
        <v>0.238293</v>
      </c>
      <c r="C208" s="1">
        <v>-0.97111999999999998</v>
      </c>
      <c r="D208" s="1">
        <v>-0.94561300000000004</v>
      </c>
      <c r="E208" s="1">
        <v>0.44398500000000002</v>
      </c>
      <c r="F208" s="1">
        <v>-1.1729400000000001</v>
      </c>
      <c r="G208" s="1">
        <v>-0.60388799999999998</v>
      </c>
      <c r="H208" s="1">
        <v>1.3687199999999999</v>
      </c>
      <c r="I208" s="1">
        <v>-1.3405499999999999</v>
      </c>
      <c r="J208" s="1">
        <v>-4.4133699999999998E-3</v>
      </c>
      <c r="K208" s="1">
        <v>0.77193299999999998</v>
      </c>
      <c r="L208" s="1">
        <v>-1.87392</v>
      </c>
      <c r="M208" s="1">
        <v>0.74553899999999995</v>
      </c>
      <c r="N208" s="1">
        <v>1.0002899999999999</v>
      </c>
      <c r="O208" s="1">
        <v>-2.4947400000000002</v>
      </c>
      <c r="P208" s="1">
        <v>-0.74835499999999999</v>
      </c>
      <c r="Q208" s="1">
        <v>1.0037100000000001</v>
      </c>
      <c r="R208" s="1">
        <v>-2.50068</v>
      </c>
      <c r="S208" s="1">
        <v>1.90683E-3</v>
      </c>
      <c r="T208" s="1">
        <v>-4.1321500000000002E-3</v>
      </c>
      <c r="U208" s="1">
        <v>-2.50454</v>
      </c>
      <c r="V208" s="1" t="s">
        <v>23</v>
      </c>
      <c r="W208" s="1">
        <f>ABS(IK_diagnostics_positions__2[[#This Row],[Column1]]-A207)</f>
        <v>2.0417009999999999E-2</v>
      </c>
      <c r="X208" s="1">
        <f>ABS(IK_diagnostics_positions__2[[#This Row],[Column2]]-B207)</f>
        <v>7.1890000000000009E-3</v>
      </c>
      <c r="Y208" s="1">
        <f>ABS(IK_diagnostics_positions__2[[#This Row],[Column3]]-C207)</f>
        <v>1.7719999999999958E-3</v>
      </c>
      <c r="Z208" s="1">
        <f>ABS(IK_diagnostics_positions__2[[#This Row],[Column4]]-D207)</f>
        <v>1.9451999999999914E-2</v>
      </c>
      <c r="AA208" s="1">
        <f>ABS(IK_diagnostics_positions__2[[#This Row],[Column5]]-E207)</f>
        <v>1.0721000000000036E-2</v>
      </c>
      <c r="AB208" s="1">
        <f>ABS(IK_diagnostics_positions__2[[#This Row],[Column6]]-F207)</f>
        <v>9.7599999999999909E-3</v>
      </c>
      <c r="AC208" s="1">
        <f>ABS(IK_diagnostics_positions__2[[#This Row],[Column7]]-G207)</f>
        <v>9.8449999999999926E-3</v>
      </c>
      <c r="AD208" s="1">
        <f>ABS(IK_diagnostics_positions__2[[#This Row],[Column8]]-H207)</f>
        <v>1.0599999999999943E-2</v>
      </c>
      <c r="AE208" s="1">
        <f>ABS(IK_diagnostics_positions__2[[#This Row],[Column9]]-I207)</f>
        <v>1.2209999999999832E-2</v>
      </c>
      <c r="AF208" s="1">
        <f>ABS(IK_diagnostics_positions__2[[#This Row],[Column10]]-J207)</f>
        <v>1.1206030000000001E-2</v>
      </c>
      <c r="AG208" s="1">
        <f>ABS(IK_diagnostics_positions__2[[#This Row],[Column11]]-K207)</f>
        <v>6.8030000000000035E-3</v>
      </c>
      <c r="AH208" s="1">
        <f>ABS(IK_diagnostics_positions__2[[#This Row],[Column12]]-L207)</f>
        <v>6.4900000000001068E-3</v>
      </c>
      <c r="AI208" s="1">
        <f>ABS(IK_diagnostics_positions__2[[#This Row],[Column13]]-M207)</f>
        <v>1.4548999999999923E-2</v>
      </c>
      <c r="AJ208" s="1">
        <f>ABS(IK_diagnostics_positions__2[[#This Row],[Column14]]-N207)</f>
        <v>3.6099999999998911E-3</v>
      </c>
      <c r="AK208" s="1">
        <f>ABS(IK_diagnostics_positions__2[[#This Row],[Column15]]-O207)</f>
        <v>3.6400000000003097E-3</v>
      </c>
      <c r="AL208" s="1">
        <f>ABS(IK_diagnostics_positions__2[[#This Row],[Column16]]-P207)</f>
        <v>4.0729999999999933E-3</v>
      </c>
      <c r="AM208" s="1">
        <f>ABS(IK_diagnostics_positions__2[[#This Row],[Column17]]-Q207)</f>
        <v>4.3799999999998285E-3</v>
      </c>
      <c r="AN208" s="1">
        <f>ABS(IK_diagnostics_positions__2[[#This Row],[Column18]]-R207)</f>
        <v>7.0800000000001972E-3</v>
      </c>
      <c r="AO208" s="1">
        <f>ABS(IK_diagnostics_positions__2[[#This Row],[Column19]]-S207)</f>
        <v>1.290488E-3</v>
      </c>
      <c r="AP208" s="1">
        <f>ABS(IK_diagnostics_positions__2[[#This Row],[Column20]]-T207)</f>
        <v>7.7485999999999961E-4</v>
      </c>
      <c r="AQ208" s="1">
        <f>ABS(IK_diagnostics_positions__2[[#This Row],[Column21]]-U207)</f>
        <v>6.9000000000007944E-4</v>
      </c>
    </row>
    <row r="209" spans="1:43" x14ac:dyDescent="0.25">
      <c r="A209" s="1">
        <v>7.5758900000000004E-2</v>
      </c>
      <c r="B209" s="1" t="s">
        <v>22</v>
      </c>
      <c r="C209" s="1">
        <v>-0.99712599999999996</v>
      </c>
      <c r="D209" s="1">
        <v>-0.919099</v>
      </c>
      <c r="E209" s="1">
        <v>0.100547</v>
      </c>
      <c r="F209" s="1">
        <v>-1.0092699999999999</v>
      </c>
      <c r="G209" s="1">
        <v>-0.59582800000000002</v>
      </c>
      <c r="H209" s="1">
        <v>1.00912</v>
      </c>
      <c r="I209" s="1">
        <v>-1.27383</v>
      </c>
      <c r="J209" s="1">
        <v>0.18457499999999999</v>
      </c>
      <c r="K209" s="1">
        <v>0.61850000000000005</v>
      </c>
      <c r="L209" s="1">
        <v>-1.7620800000000001</v>
      </c>
      <c r="M209" s="1">
        <v>0.72327600000000003</v>
      </c>
      <c r="N209" s="1">
        <v>0.972109</v>
      </c>
      <c r="O209" s="1">
        <v>-2.52678</v>
      </c>
      <c r="P209" s="1">
        <v>-0.56849799999999995</v>
      </c>
      <c r="Q209" s="1">
        <v>0.68403499999999995</v>
      </c>
      <c r="R209" s="1">
        <v>-2.41675</v>
      </c>
      <c r="S209" s="1">
        <v>-1.5906199999999999E-2</v>
      </c>
      <c r="T209" s="1">
        <v>0.43090400000000001</v>
      </c>
      <c r="U209" s="1">
        <v>-2.7236500000000001</v>
      </c>
      <c r="V209" s="1" t="s">
        <v>23</v>
      </c>
      <c r="W209" s="1">
        <f>ABS(IK_diagnostics_positions__2[[#This Row],[Column1]]-A208)</f>
        <v>6.3790800000000009E-2</v>
      </c>
      <c r="X209" s="1">
        <f>ABS(IK_diagnostics_positions__2[[#This Row],[Column2]]-B208)</f>
        <v>0.238293</v>
      </c>
      <c r="Y209" s="1">
        <f>ABS(IK_diagnostics_positions__2[[#This Row],[Column3]]-C208)</f>
        <v>2.6005999999999974E-2</v>
      </c>
      <c r="Z209" s="1">
        <f>ABS(IK_diagnostics_positions__2[[#This Row],[Column4]]-D208)</f>
        <v>2.6514000000000038E-2</v>
      </c>
      <c r="AA209" s="1">
        <f>ABS(IK_diagnostics_positions__2[[#This Row],[Column5]]-E208)</f>
        <v>0.34343800000000002</v>
      </c>
      <c r="AB209" s="1">
        <f>ABS(IK_diagnostics_positions__2[[#This Row],[Column6]]-F208)</f>
        <v>0.1636700000000002</v>
      </c>
      <c r="AC209" s="1">
        <f>ABS(IK_diagnostics_positions__2[[#This Row],[Column7]]-G208)</f>
        <v>8.0599999999999561E-3</v>
      </c>
      <c r="AD209" s="1">
        <f>ABS(IK_diagnostics_positions__2[[#This Row],[Column8]]-H208)</f>
        <v>0.35959999999999992</v>
      </c>
      <c r="AE209" s="1">
        <f>ABS(IK_diagnostics_positions__2[[#This Row],[Column9]]-I208)</f>
        <v>6.6719999999999891E-2</v>
      </c>
      <c r="AF209" s="1">
        <f>ABS(IK_diagnostics_positions__2[[#This Row],[Column10]]-J208)</f>
        <v>0.18898836999999999</v>
      </c>
      <c r="AG209" s="1">
        <f>ABS(IK_diagnostics_positions__2[[#This Row],[Column11]]-K208)</f>
        <v>0.15343299999999993</v>
      </c>
      <c r="AH209" s="1">
        <f>ABS(IK_diagnostics_positions__2[[#This Row],[Column12]]-L208)</f>
        <v>0.11183999999999994</v>
      </c>
      <c r="AI209" s="1">
        <f>ABS(IK_diagnostics_positions__2[[#This Row],[Column13]]-M208)</f>
        <v>2.2262999999999922E-2</v>
      </c>
      <c r="AJ209" s="1">
        <f>ABS(IK_diagnostics_positions__2[[#This Row],[Column14]]-N208)</f>
        <v>2.8180999999999901E-2</v>
      </c>
      <c r="AK209" s="1">
        <f>ABS(IK_diagnostics_positions__2[[#This Row],[Column15]]-O208)</f>
        <v>3.2039999999999846E-2</v>
      </c>
      <c r="AL209" s="1">
        <f>ABS(IK_diagnostics_positions__2[[#This Row],[Column16]]-P208)</f>
        <v>0.17985700000000004</v>
      </c>
      <c r="AM209" s="1">
        <f>ABS(IK_diagnostics_positions__2[[#This Row],[Column17]]-Q208)</f>
        <v>0.31967500000000015</v>
      </c>
      <c r="AN209" s="1">
        <f>ABS(IK_diagnostics_positions__2[[#This Row],[Column18]]-R208)</f>
        <v>8.393000000000006E-2</v>
      </c>
      <c r="AO209" s="1">
        <f>ABS(IK_diagnostics_positions__2[[#This Row],[Column19]]-S208)</f>
        <v>1.7813030000000001E-2</v>
      </c>
      <c r="AP209" s="1">
        <f>ABS(IK_diagnostics_positions__2[[#This Row],[Column20]]-T208)</f>
        <v>0.43503615000000001</v>
      </c>
      <c r="AQ209" s="1">
        <f>ABS(IK_diagnostics_positions__2[[#This Row],[Column21]]-U208)</f>
        <v>0.21911000000000014</v>
      </c>
    </row>
    <row r="210" spans="1:43" x14ac:dyDescent="0.25">
      <c r="A210" s="1">
        <v>-8.3637999999999994E-3</v>
      </c>
      <c r="B210" s="1">
        <v>0.121293</v>
      </c>
      <c r="C210" s="1">
        <v>-0.99258100000000005</v>
      </c>
      <c r="D210" s="1">
        <v>-0.981348</v>
      </c>
      <c r="E210" s="1">
        <v>0.349775</v>
      </c>
      <c r="F210" s="1">
        <v>-0.95943999999999996</v>
      </c>
      <c r="G210" s="1">
        <v>-0.88706099999999999</v>
      </c>
      <c r="H210" s="1">
        <v>1.1200000000000001</v>
      </c>
      <c r="I210" s="1">
        <v>-1.5902000000000001</v>
      </c>
      <c r="J210" s="1">
        <v>5.7084600000000003E-3</v>
      </c>
      <c r="K210" s="1">
        <v>0.75836099999999995</v>
      </c>
      <c r="L210" s="1">
        <v>-1.85886</v>
      </c>
      <c r="M210" s="1">
        <v>0.73828400000000005</v>
      </c>
      <c r="N210" s="1">
        <v>0.99574200000000002</v>
      </c>
      <c r="O210" s="1">
        <v>-2.49681</v>
      </c>
      <c r="P210" s="1">
        <v>-0.73474399999999995</v>
      </c>
      <c r="Q210" s="1">
        <v>0.99201899999999998</v>
      </c>
      <c r="R210" s="1">
        <v>-2.4890400000000001</v>
      </c>
      <c r="S210" s="1">
        <v>-1.9953200000000001E-3</v>
      </c>
      <c r="T210" s="1">
        <v>-1.6974799999999999E-3</v>
      </c>
      <c r="U210" s="1">
        <v>-2.50867</v>
      </c>
      <c r="V210" s="1" t="s">
        <v>23</v>
      </c>
      <c r="W210" s="1">
        <f>ABS(IK_diagnostics_positions__2[[#This Row],[Column1]]-A209)</f>
        <v>8.4122700000000009E-2</v>
      </c>
      <c r="X210" s="1">
        <f>ABS(IK_diagnostics_positions__2[[#This Row],[Column2]]-B209)</f>
        <v>0.121293</v>
      </c>
      <c r="Y210" s="1">
        <f>ABS(IK_diagnostics_positions__2[[#This Row],[Column3]]-C209)</f>
        <v>4.5449999999999102E-3</v>
      </c>
      <c r="Z210" s="1">
        <f>ABS(IK_diagnostics_positions__2[[#This Row],[Column4]]-D209)</f>
        <v>6.2248999999999999E-2</v>
      </c>
      <c r="AA210" s="1">
        <f>ABS(IK_diagnostics_positions__2[[#This Row],[Column5]]-E209)</f>
        <v>0.24922800000000001</v>
      </c>
      <c r="AB210" s="1">
        <f>ABS(IK_diagnostics_positions__2[[#This Row],[Column6]]-F209)</f>
        <v>4.982999999999993E-2</v>
      </c>
      <c r="AC210" s="1">
        <f>ABS(IK_diagnostics_positions__2[[#This Row],[Column7]]-G209)</f>
        <v>0.29123299999999996</v>
      </c>
      <c r="AD210" s="1">
        <f>ABS(IK_diagnostics_positions__2[[#This Row],[Column8]]-H209)</f>
        <v>0.11088000000000009</v>
      </c>
      <c r="AE210" s="1">
        <f>ABS(IK_diagnostics_positions__2[[#This Row],[Column9]]-I209)</f>
        <v>0.31637000000000004</v>
      </c>
      <c r="AF210" s="1">
        <f>ABS(IK_diagnostics_positions__2[[#This Row],[Column10]]-J209)</f>
        <v>0.17886653999999999</v>
      </c>
      <c r="AG210" s="1">
        <f>ABS(IK_diagnostics_positions__2[[#This Row],[Column11]]-K209)</f>
        <v>0.1398609999999999</v>
      </c>
      <c r="AH210" s="1">
        <f>ABS(IK_diagnostics_positions__2[[#This Row],[Column12]]-L209)</f>
        <v>9.6779999999999866E-2</v>
      </c>
      <c r="AI210" s="1">
        <f>ABS(IK_diagnostics_positions__2[[#This Row],[Column13]]-M209)</f>
        <v>1.5008000000000021E-2</v>
      </c>
      <c r="AJ210" s="1">
        <f>ABS(IK_diagnostics_positions__2[[#This Row],[Column14]]-N209)</f>
        <v>2.3633000000000015E-2</v>
      </c>
      <c r="AK210" s="1">
        <f>ABS(IK_diagnostics_positions__2[[#This Row],[Column15]]-O209)</f>
        <v>2.9970000000000052E-2</v>
      </c>
      <c r="AL210" s="1">
        <f>ABS(IK_diagnostics_positions__2[[#This Row],[Column16]]-P209)</f>
        <v>0.166246</v>
      </c>
      <c r="AM210" s="1">
        <f>ABS(IK_diagnostics_positions__2[[#This Row],[Column17]]-Q209)</f>
        <v>0.30798400000000004</v>
      </c>
      <c r="AN210" s="1">
        <f>ABS(IK_diagnostics_positions__2[[#This Row],[Column18]]-R209)</f>
        <v>7.2290000000000187E-2</v>
      </c>
      <c r="AO210" s="1">
        <f>ABS(IK_diagnostics_positions__2[[#This Row],[Column19]]-S209)</f>
        <v>1.3910879999999999E-2</v>
      </c>
      <c r="AP210" s="1">
        <f>ABS(IK_diagnostics_positions__2[[#This Row],[Column20]]-T209)</f>
        <v>0.43260147999999998</v>
      </c>
      <c r="AQ210" s="1">
        <f>ABS(IK_diagnostics_positions__2[[#This Row],[Column21]]-U209)</f>
        <v>0.21498000000000017</v>
      </c>
    </row>
    <row r="211" spans="1:43" x14ac:dyDescent="0.25">
      <c r="A211" s="1">
        <v>-8.8907299999999995E-3</v>
      </c>
      <c r="B211" s="1">
        <v>0.158469</v>
      </c>
      <c r="C211" s="1">
        <v>-0.98732399999999998</v>
      </c>
      <c r="D211" s="1">
        <v>-0.97955999999999999</v>
      </c>
      <c r="E211" s="1">
        <v>0.39584799999999998</v>
      </c>
      <c r="F211" s="1">
        <v>-0.94920700000000002</v>
      </c>
      <c r="G211" s="1">
        <v>-0.88736700000000002</v>
      </c>
      <c r="H211" s="1">
        <v>1.1475599999999999</v>
      </c>
      <c r="I211" s="1">
        <v>-1.60222</v>
      </c>
      <c r="J211" s="1">
        <v>1.6636800000000001E-3</v>
      </c>
      <c r="K211" s="1">
        <v>0.77900999999999998</v>
      </c>
      <c r="L211" s="1">
        <v>-1.8738699999999999</v>
      </c>
      <c r="M211" s="1">
        <v>0.74924500000000005</v>
      </c>
      <c r="N211" s="1">
        <v>1.00115</v>
      </c>
      <c r="O211" s="1">
        <v>-2.49979</v>
      </c>
      <c r="P211" s="1">
        <v>-0.74804599999999999</v>
      </c>
      <c r="Q211" s="1">
        <v>0.99890199999999996</v>
      </c>
      <c r="R211" s="1">
        <v>-2.49803</v>
      </c>
      <c r="S211" s="1">
        <v>-1.6290600000000001E-3</v>
      </c>
      <c r="T211" s="2">
        <v>-8.6605499999999996E-5</v>
      </c>
      <c r="U211" s="1">
        <v>-2.5007600000000001</v>
      </c>
      <c r="V211" s="1" t="s">
        <v>23</v>
      </c>
      <c r="W211" s="1">
        <f>ABS(IK_diagnostics_positions__2[[#This Row],[Column1]]-A210)</f>
        <v>5.2693000000000011E-4</v>
      </c>
      <c r="X211" s="1">
        <f>ABS(IK_diagnostics_positions__2[[#This Row],[Column2]]-B210)</f>
        <v>3.7176000000000001E-2</v>
      </c>
      <c r="Y211" s="1">
        <f>ABS(IK_diagnostics_positions__2[[#This Row],[Column3]]-C210)</f>
        <v>5.2570000000000672E-3</v>
      </c>
      <c r="Z211" s="1">
        <f>ABS(IK_diagnostics_positions__2[[#This Row],[Column4]]-D210)</f>
        <v>1.7880000000000118E-3</v>
      </c>
      <c r="AA211" s="1">
        <f>ABS(IK_diagnostics_positions__2[[#This Row],[Column5]]-E210)</f>
        <v>4.6072999999999975E-2</v>
      </c>
      <c r="AB211" s="1">
        <f>ABS(IK_diagnostics_positions__2[[#This Row],[Column6]]-F210)</f>
        <v>1.0232999999999937E-2</v>
      </c>
      <c r="AC211" s="1">
        <f>ABS(IK_diagnostics_positions__2[[#This Row],[Column7]]-G210)</f>
        <v>3.0600000000002847E-4</v>
      </c>
      <c r="AD211" s="1">
        <f>ABS(IK_diagnostics_positions__2[[#This Row],[Column8]]-H210)</f>
        <v>2.7559999999999807E-2</v>
      </c>
      <c r="AE211" s="1">
        <f>ABS(IK_diagnostics_positions__2[[#This Row],[Column9]]-I210)</f>
        <v>1.201999999999992E-2</v>
      </c>
      <c r="AF211" s="1">
        <f>ABS(IK_diagnostics_positions__2[[#This Row],[Column10]]-J210)</f>
        <v>4.0447800000000004E-3</v>
      </c>
      <c r="AG211" s="1">
        <f>ABS(IK_diagnostics_positions__2[[#This Row],[Column11]]-K210)</f>
        <v>2.0649000000000028E-2</v>
      </c>
      <c r="AH211" s="1">
        <f>ABS(IK_diagnostics_positions__2[[#This Row],[Column12]]-L210)</f>
        <v>1.5009999999999968E-2</v>
      </c>
      <c r="AI211" s="1">
        <f>ABS(IK_diagnostics_positions__2[[#This Row],[Column13]]-M210)</f>
        <v>1.0960999999999999E-2</v>
      </c>
      <c r="AJ211" s="1">
        <f>ABS(IK_diagnostics_positions__2[[#This Row],[Column14]]-N210)</f>
        <v>5.4079999999999684E-3</v>
      </c>
      <c r="AK211" s="1">
        <f>ABS(IK_diagnostics_positions__2[[#This Row],[Column15]]-O210)</f>
        <v>2.9799999999999827E-3</v>
      </c>
      <c r="AL211" s="1">
        <f>ABS(IK_diagnostics_positions__2[[#This Row],[Column16]]-P210)</f>
        <v>1.3302000000000036E-2</v>
      </c>
      <c r="AM211" s="1">
        <f>ABS(IK_diagnostics_positions__2[[#This Row],[Column17]]-Q210)</f>
        <v>6.8829999999999725E-3</v>
      </c>
      <c r="AN211" s="1">
        <f>ABS(IK_diagnostics_positions__2[[#This Row],[Column18]]-R210)</f>
        <v>8.9899999999998315E-3</v>
      </c>
      <c r="AO211" s="1">
        <f>ABS(IK_diagnostics_positions__2[[#This Row],[Column19]]-S210)</f>
        <v>3.6625999999999998E-4</v>
      </c>
      <c r="AP211" s="1">
        <f>ABS(IK_diagnostics_positions__2[[#This Row],[Column20]]-T210)</f>
        <v>1.6108744999999999E-3</v>
      </c>
      <c r="AQ211" s="1">
        <f>ABS(IK_diagnostics_positions__2[[#This Row],[Column21]]-U210)</f>
        <v>7.9099999999998616E-3</v>
      </c>
    </row>
    <row r="212" spans="1:43" x14ac:dyDescent="0.25">
      <c r="A212" s="1">
        <v>9.9106100000000003E-2</v>
      </c>
      <c r="B212" s="1">
        <v>1.3647899999999999E-2</v>
      </c>
      <c r="C212" s="1">
        <v>-0.99498299999999995</v>
      </c>
      <c r="D212" s="1">
        <v>-0.88964200000000004</v>
      </c>
      <c r="E212" s="1">
        <v>0.16172400000000001</v>
      </c>
      <c r="F212" s="1">
        <v>-1.0162199999999999</v>
      </c>
      <c r="G212" s="1">
        <v>-0.49802600000000002</v>
      </c>
      <c r="H212" s="1">
        <v>1.04112</v>
      </c>
      <c r="I212" s="1">
        <v>-1.2869699999999999</v>
      </c>
      <c r="J212" s="1">
        <v>0.25095600000000001</v>
      </c>
      <c r="K212" s="1">
        <v>0.47797800000000001</v>
      </c>
      <c r="L212" s="1">
        <v>-1.63611</v>
      </c>
      <c r="M212" s="1">
        <v>0.63064399999999998</v>
      </c>
      <c r="N212" s="1">
        <v>0.87479200000000001</v>
      </c>
      <c r="O212" s="1">
        <v>-2.4718</v>
      </c>
      <c r="P212" s="1">
        <v>-0.47437699999999999</v>
      </c>
      <c r="Q212" s="1">
        <v>0.748255</v>
      </c>
      <c r="R212" s="1">
        <v>-2.2692299999999999</v>
      </c>
      <c r="S212" s="1">
        <v>-3.4222799999999998E-2</v>
      </c>
      <c r="T212" s="1">
        <v>0.29042400000000002</v>
      </c>
      <c r="U212" s="1">
        <v>-2.57605</v>
      </c>
      <c r="V212" s="1" t="s">
        <v>23</v>
      </c>
      <c r="W212" s="1">
        <f>ABS(IK_diagnostics_positions__2[[#This Row],[Column1]]-A211)</f>
        <v>0.10799683</v>
      </c>
      <c r="X212" s="1">
        <f>ABS(IK_diagnostics_positions__2[[#This Row],[Column2]]-B211)</f>
        <v>0.14482110000000001</v>
      </c>
      <c r="Y212" s="1">
        <f>ABS(IK_diagnostics_positions__2[[#This Row],[Column3]]-C211)</f>
        <v>7.6589999999999714E-3</v>
      </c>
      <c r="Z212" s="1">
        <f>ABS(IK_diagnostics_positions__2[[#This Row],[Column4]]-D211)</f>
        <v>8.9917999999999942E-2</v>
      </c>
      <c r="AA212" s="1">
        <f>ABS(IK_diagnostics_positions__2[[#This Row],[Column5]]-E211)</f>
        <v>0.23412399999999997</v>
      </c>
      <c r="AB212" s="1">
        <f>ABS(IK_diagnostics_positions__2[[#This Row],[Column6]]-F211)</f>
        <v>6.7012999999999878E-2</v>
      </c>
      <c r="AC212" s="1">
        <f>ABS(IK_diagnostics_positions__2[[#This Row],[Column7]]-G211)</f>
        <v>0.38934099999999999</v>
      </c>
      <c r="AD212" s="1">
        <f>ABS(IK_diagnostics_positions__2[[#This Row],[Column8]]-H211)</f>
        <v>0.10643999999999987</v>
      </c>
      <c r="AE212" s="1">
        <f>ABS(IK_diagnostics_positions__2[[#This Row],[Column9]]-I211)</f>
        <v>0.31525000000000003</v>
      </c>
      <c r="AF212" s="1">
        <f>ABS(IK_diagnostics_positions__2[[#This Row],[Column10]]-J211)</f>
        <v>0.24929232000000001</v>
      </c>
      <c r="AG212" s="1">
        <f>ABS(IK_diagnostics_positions__2[[#This Row],[Column11]]-K211)</f>
        <v>0.30103199999999997</v>
      </c>
      <c r="AH212" s="1">
        <f>ABS(IK_diagnostics_positions__2[[#This Row],[Column12]]-L211)</f>
        <v>0.23775999999999997</v>
      </c>
      <c r="AI212" s="1">
        <f>ABS(IK_diagnostics_positions__2[[#This Row],[Column13]]-M211)</f>
        <v>0.11860100000000007</v>
      </c>
      <c r="AJ212" s="1">
        <f>ABS(IK_diagnostics_positions__2[[#This Row],[Column14]]-N211)</f>
        <v>0.12635799999999997</v>
      </c>
      <c r="AK212" s="1">
        <f>ABS(IK_diagnostics_positions__2[[#This Row],[Column15]]-O211)</f>
        <v>2.7989999999999959E-2</v>
      </c>
      <c r="AL212" s="1">
        <f>ABS(IK_diagnostics_positions__2[[#This Row],[Column16]]-P211)</f>
        <v>0.273669</v>
      </c>
      <c r="AM212" s="1">
        <f>ABS(IK_diagnostics_positions__2[[#This Row],[Column17]]-Q211)</f>
        <v>0.25064699999999995</v>
      </c>
      <c r="AN212" s="1">
        <f>ABS(IK_diagnostics_positions__2[[#This Row],[Column18]]-R211)</f>
        <v>0.22880000000000011</v>
      </c>
      <c r="AO212" s="1">
        <f>ABS(IK_diagnostics_positions__2[[#This Row],[Column19]]-S211)</f>
        <v>3.2593739999999996E-2</v>
      </c>
      <c r="AP212" s="1">
        <f>ABS(IK_diagnostics_positions__2[[#This Row],[Column20]]-T211)</f>
        <v>0.29051060550000002</v>
      </c>
      <c r="AQ212" s="1">
        <f>ABS(IK_diagnostics_positions__2[[#This Row],[Column21]]-U211)</f>
        <v>7.5289999999999857E-2</v>
      </c>
    </row>
    <row r="213" spans="1:43" x14ac:dyDescent="0.25">
      <c r="A213" s="1">
        <v>-0.17590900000000001</v>
      </c>
      <c r="B213" s="1">
        <v>0.235815</v>
      </c>
      <c r="C213" s="1">
        <v>-0.95574400000000004</v>
      </c>
      <c r="D213" s="1">
        <v>-1.06907</v>
      </c>
      <c r="E213" s="1">
        <v>0.671709</v>
      </c>
      <c r="F213" s="1">
        <v>-1.0665</v>
      </c>
      <c r="G213" s="1">
        <v>-0.65538799999999997</v>
      </c>
      <c r="H213" s="1">
        <v>1.38629</v>
      </c>
      <c r="I213" s="1">
        <v>-1.63063</v>
      </c>
      <c r="J213" s="1">
        <v>1.51933E-2</v>
      </c>
      <c r="K213" s="1">
        <v>0.67168499999999998</v>
      </c>
      <c r="L213" s="1">
        <v>-1.8297699999999999</v>
      </c>
      <c r="M213" s="1">
        <v>0.69816999999999996</v>
      </c>
      <c r="N213" s="1">
        <v>1.0017400000000001</v>
      </c>
      <c r="O213" s="1">
        <v>-2.4813900000000002</v>
      </c>
      <c r="P213" s="1">
        <v>-0.71004500000000004</v>
      </c>
      <c r="Q213" s="1">
        <v>0.98236500000000004</v>
      </c>
      <c r="R213" s="1">
        <v>-2.4441899999999999</v>
      </c>
      <c r="S213" s="1">
        <v>1.6093799999999998E-2</v>
      </c>
      <c r="T213" s="1">
        <v>-1.38186E-2</v>
      </c>
      <c r="U213" s="1">
        <v>-2.5578400000000001</v>
      </c>
      <c r="V213" s="1" t="s">
        <v>23</v>
      </c>
      <c r="W213" s="1">
        <f>ABS(IK_diagnostics_positions__2[[#This Row],[Column1]]-A212)</f>
        <v>0.27501510000000001</v>
      </c>
      <c r="X213" s="1">
        <f>ABS(IK_diagnostics_positions__2[[#This Row],[Column2]]-B212)</f>
        <v>0.22216710000000001</v>
      </c>
      <c r="Y213" s="1">
        <f>ABS(IK_diagnostics_positions__2[[#This Row],[Column3]]-C212)</f>
        <v>3.9238999999999913E-2</v>
      </c>
      <c r="Z213" s="1">
        <f>ABS(IK_diagnostics_positions__2[[#This Row],[Column4]]-D212)</f>
        <v>0.17942799999999992</v>
      </c>
      <c r="AA213" s="1">
        <f>ABS(IK_diagnostics_positions__2[[#This Row],[Column5]]-E212)</f>
        <v>0.50998500000000002</v>
      </c>
      <c r="AB213" s="1">
        <f>ABS(IK_diagnostics_positions__2[[#This Row],[Column6]]-F212)</f>
        <v>5.0280000000000102E-2</v>
      </c>
      <c r="AC213" s="1">
        <f>ABS(IK_diagnostics_positions__2[[#This Row],[Column7]]-G212)</f>
        <v>0.15736199999999995</v>
      </c>
      <c r="AD213" s="1">
        <f>ABS(IK_diagnostics_positions__2[[#This Row],[Column8]]-H212)</f>
        <v>0.34516999999999998</v>
      </c>
      <c r="AE213" s="1">
        <f>ABS(IK_diagnostics_positions__2[[#This Row],[Column9]]-I212)</f>
        <v>0.34366000000000008</v>
      </c>
      <c r="AF213" s="1">
        <f>ABS(IK_diagnostics_positions__2[[#This Row],[Column10]]-J212)</f>
        <v>0.23576270000000002</v>
      </c>
      <c r="AG213" s="1">
        <f>ABS(IK_diagnostics_positions__2[[#This Row],[Column11]]-K212)</f>
        <v>0.19370699999999996</v>
      </c>
      <c r="AH213" s="1">
        <f>ABS(IK_diagnostics_positions__2[[#This Row],[Column12]]-L212)</f>
        <v>0.19365999999999994</v>
      </c>
      <c r="AI213" s="1">
        <f>ABS(IK_diagnostics_positions__2[[#This Row],[Column13]]-M212)</f>
        <v>6.7525999999999975E-2</v>
      </c>
      <c r="AJ213" s="1">
        <f>ABS(IK_diagnostics_positions__2[[#This Row],[Column14]]-N212)</f>
        <v>0.12694800000000006</v>
      </c>
      <c r="AK213" s="1">
        <f>ABS(IK_diagnostics_positions__2[[#This Row],[Column15]]-O212)</f>
        <v>9.5900000000002095E-3</v>
      </c>
      <c r="AL213" s="1">
        <f>ABS(IK_diagnostics_positions__2[[#This Row],[Column16]]-P212)</f>
        <v>0.23566800000000004</v>
      </c>
      <c r="AM213" s="1">
        <f>ABS(IK_diagnostics_positions__2[[#This Row],[Column17]]-Q212)</f>
        <v>0.23411000000000004</v>
      </c>
      <c r="AN213" s="1">
        <f>ABS(IK_diagnostics_positions__2[[#This Row],[Column18]]-R212)</f>
        <v>0.17496</v>
      </c>
      <c r="AO213" s="1">
        <f>ABS(IK_diagnostics_positions__2[[#This Row],[Column19]]-S212)</f>
        <v>5.0316599999999996E-2</v>
      </c>
      <c r="AP213" s="1">
        <f>ABS(IK_diagnostics_positions__2[[#This Row],[Column20]]-T212)</f>
        <v>0.30424260000000003</v>
      </c>
      <c r="AQ213" s="1">
        <f>ABS(IK_diagnostics_positions__2[[#This Row],[Column21]]-U212)</f>
        <v>1.8209999999999837E-2</v>
      </c>
    </row>
    <row r="214" spans="1:43" x14ac:dyDescent="0.25">
      <c r="A214" s="1">
        <v>-0.15418999999999999</v>
      </c>
      <c r="B214" s="1">
        <v>0.33996799999999999</v>
      </c>
      <c r="C214" s="1">
        <v>-0.92771099999999995</v>
      </c>
      <c r="D214" s="1">
        <v>-1.0571999999999999</v>
      </c>
      <c r="E214" s="1">
        <v>0.75306600000000001</v>
      </c>
      <c r="F214" s="1">
        <v>-1.04573</v>
      </c>
      <c r="G214" s="1">
        <v>-0.69205000000000005</v>
      </c>
      <c r="H214" s="1">
        <v>1.4594400000000001</v>
      </c>
      <c r="I214" s="1">
        <v>-1.65211</v>
      </c>
      <c r="J214" s="1">
        <v>2.52002E-3</v>
      </c>
      <c r="K214" s="1">
        <v>0.77374200000000004</v>
      </c>
      <c r="L214" s="1">
        <v>-1.8697999999999999</v>
      </c>
      <c r="M214" s="1">
        <v>0.74700999999999995</v>
      </c>
      <c r="N214" s="1">
        <v>0.99978</v>
      </c>
      <c r="O214" s="1">
        <v>-2.4980000000000002</v>
      </c>
      <c r="P214" s="1">
        <v>-0.74690100000000004</v>
      </c>
      <c r="Q214" s="1">
        <v>0.99756199999999995</v>
      </c>
      <c r="R214" s="1">
        <v>-2.4929100000000002</v>
      </c>
      <c r="S214" s="1">
        <v>-4.1079099999999998E-4</v>
      </c>
      <c r="T214" s="1">
        <v>6.3002100000000003E-4</v>
      </c>
      <c r="U214" s="1">
        <v>-2.50406</v>
      </c>
      <c r="V214" s="1" t="s">
        <v>23</v>
      </c>
      <c r="W214" s="1">
        <f>ABS(IK_diagnostics_positions__2[[#This Row],[Column1]]-A213)</f>
        <v>2.1719000000000016E-2</v>
      </c>
      <c r="X214" s="1">
        <f>ABS(IK_diagnostics_positions__2[[#This Row],[Column2]]-B213)</f>
        <v>0.104153</v>
      </c>
      <c r="Y214" s="1">
        <f>ABS(IK_diagnostics_positions__2[[#This Row],[Column3]]-C213)</f>
        <v>2.8033000000000086E-2</v>
      </c>
      <c r="Z214" s="1">
        <f>ABS(IK_diagnostics_positions__2[[#This Row],[Column4]]-D213)</f>
        <v>1.1870000000000047E-2</v>
      </c>
      <c r="AA214" s="1">
        <f>ABS(IK_diagnostics_positions__2[[#This Row],[Column5]]-E213)</f>
        <v>8.1357000000000013E-2</v>
      </c>
      <c r="AB214" s="1">
        <f>ABS(IK_diagnostics_positions__2[[#This Row],[Column6]]-F213)</f>
        <v>2.0769999999999955E-2</v>
      </c>
      <c r="AC214" s="1">
        <f>ABS(IK_diagnostics_positions__2[[#This Row],[Column7]]-G213)</f>
        <v>3.6662000000000083E-2</v>
      </c>
      <c r="AD214" s="1">
        <f>ABS(IK_diagnostics_positions__2[[#This Row],[Column8]]-H213)</f>
        <v>7.3150000000000048E-2</v>
      </c>
      <c r="AE214" s="1">
        <f>ABS(IK_diagnostics_positions__2[[#This Row],[Column9]]-I213)</f>
        <v>2.1479999999999944E-2</v>
      </c>
      <c r="AF214" s="1">
        <f>ABS(IK_diagnostics_positions__2[[#This Row],[Column10]]-J213)</f>
        <v>1.267328E-2</v>
      </c>
      <c r="AG214" s="1">
        <f>ABS(IK_diagnostics_positions__2[[#This Row],[Column11]]-K213)</f>
        <v>0.10205700000000006</v>
      </c>
      <c r="AH214" s="1">
        <f>ABS(IK_diagnostics_positions__2[[#This Row],[Column12]]-L213)</f>
        <v>4.003000000000001E-2</v>
      </c>
      <c r="AI214" s="1">
        <f>ABS(IK_diagnostics_positions__2[[#This Row],[Column13]]-M213)</f>
        <v>4.8839999999999995E-2</v>
      </c>
      <c r="AJ214" s="1">
        <f>ABS(IK_diagnostics_positions__2[[#This Row],[Column14]]-N213)</f>
        <v>1.9600000000000728E-3</v>
      </c>
      <c r="AK214" s="1">
        <f>ABS(IK_diagnostics_positions__2[[#This Row],[Column15]]-O213)</f>
        <v>1.6610000000000014E-2</v>
      </c>
      <c r="AL214" s="1">
        <f>ABS(IK_diagnostics_positions__2[[#This Row],[Column16]]-P213)</f>
        <v>3.6856E-2</v>
      </c>
      <c r="AM214" s="1">
        <f>ABS(IK_diagnostics_positions__2[[#This Row],[Column17]]-Q213)</f>
        <v>1.5196999999999905E-2</v>
      </c>
      <c r="AN214" s="1">
        <f>ABS(IK_diagnostics_positions__2[[#This Row],[Column18]]-R213)</f>
        <v>4.8720000000000319E-2</v>
      </c>
      <c r="AO214" s="1">
        <f>ABS(IK_diagnostics_positions__2[[#This Row],[Column19]]-S213)</f>
        <v>1.6504590999999999E-2</v>
      </c>
      <c r="AP214" s="1">
        <f>ABS(IK_diagnostics_positions__2[[#This Row],[Column20]]-T213)</f>
        <v>1.4448621E-2</v>
      </c>
      <c r="AQ214" s="1">
        <f>ABS(IK_diagnostics_positions__2[[#This Row],[Column21]]-U213)</f>
        <v>5.3780000000000161E-2</v>
      </c>
    </row>
    <row r="215" spans="1:43" x14ac:dyDescent="0.25">
      <c r="A215" s="1">
        <v>4.1193E-2</v>
      </c>
      <c r="B215" s="1" t="s">
        <v>22</v>
      </c>
      <c r="C215" s="1">
        <v>-0.99915100000000001</v>
      </c>
      <c r="D215" s="1">
        <v>-0.95878600000000003</v>
      </c>
      <c r="E215" s="1" t="s">
        <v>22</v>
      </c>
      <c r="F215" s="1">
        <v>-0.99264200000000002</v>
      </c>
      <c r="G215" s="1">
        <v>-0.56199900000000003</v>
      </c>
      <c r="H215" s="1">
        <v>0.91703100000000004</v>
      </c>
      <c r="I215" s="1">
        <v>-1.03281</v>
      </c>
      <c r="J215" s="1">
        <v>1.32157E-2</v>
      </c>
      <c r="K215" s="1">
        <v>0.45497399999999999</v>
      </c>
      <c r="L215" s="1">
        <v>-1.7078199999999999</v>
      </c>
      <c r="M215" s="1">
        <v>0.59028700000000001</v>
      </c>
      <c r="N215" s="1">
        <v>0.95668600000000004</v>
      </c>
      <c r="O215" s="1">
        <v>-2.35223</v>
      </c>
      <c r="P215" s="1">
        <v>-0.66317400000000004</v>
      </c>
      <c r="Q215" s="1">
        <v>0.72740099999999996</v>
      </c>
      <c r="R215" s="1">
        <v>-2.3921299999999999</v>
      </c>
      <c r="S215" s="1">
        <v>7.2670100000000001E-2</v>
      </c>
      <c r="T215" s="1">
        <v>0.18520900000000001</v>
      </c>
      <c r="U215" s="1">
        <v>-2.6688999999999998</v>
      </c>
      <c r="V215" s="1" t="s">
        <v>23</v>
      </c>
      <c r="W215" s="1">
        <f>ABS(IK_diagnostics_positions__2[[#This Row],[Column1]]-A214)</f>
        <v>0.195383</v>
      </c>
      <c r="X215" s="1">
        <f>ABS(IK_diagnostics_positions__2[[#This Row],[Column2]]-B214)</f>
        <v>0.33996799999999999</v>
      </c>
      <c r="Y215" s="1">
        <f>ABS(IK_diagnostics_positions__2[[#This Row],[Column3]]-C214)</f>
        <v>7.1440000000000059E-2</v>
      </c>
      <c r="Z215" s="1">
        <f>ABS(IK_diagnostics_positions__2[[#This Row],[Column4]]-D214)</f>
        <v>9.841399999999989E-2</v>
      </c>
      <c r="AA215" s="1">
        <f>ABS(IK_diagnostics_positions__2[[#This Row],[Column5]]-E214)</f>
        <v>0.75306600000000001</v>
      </c>
      <c r="AB215" s="1">
        <f>ABS(IK_diagnostics_positions__2[[#This Row],[Column6]]-F214)</f>
        <v>5.3088000000000024E-2</v>
      </c>
      <c r="AC215" s="1">
        <f>ABS(IK_diagnostics_positions__2[[#This Row],[Column7]]-G214)</f>
        <v>0.13005100000000003</v>
      </c>
      <c r="AD215" s="1">
        <f>ABS(IK_diagnostics_positions__2[[#This Row],[Column8]]-H214)</f>
        <v>0.54240900000000003</v>
      </c>
      <c r="AE215" s="1">
        <f>ABS(IK_diagnostics_positions__2[[#This Row],[Column9]]-I214)</f>
        <v>0.61929999999999996</v>
      </c>
      <c r="AF215" s="1">
        <f>ABS(IK_diagnostics_positions__2[[#This Row],[Column10]]-J214)</f>
        <v>1.0695680000000001E-2</v>
      </c>
      <c r="AG215" s="1">
        <f>ABS(IK_diagnostics_positions__2[[#This Row],[Column11]]-K214)</f>
        <v>0.31876800000000005</v>
      </c>
      <c r="AH215" s="1">
        <f>ABS(IK_diagnostics_positions__2[[#This Row],[Column12]]-L214)</f>
        <v>0.16198000000000001</v>
      </c>
      <c r="AI215" s="1">
        <f>ABS(IK_diagnostics_positions__2[[#This Row],[Column13]]-M214)</f>
        <v>0.15672299999999995</v>
      </c>
      <c r="AJ215" s="1">
        <f>ABS(IK_diagnostics_positions__2[[#This Row],[Column14]]-N214)</f>
        <v>4.3093999999999966E-2</v>
      </c>
      <c r="AK215" s="1">
        <f>ABS(IK_diagnostics_positions__2[[#This Row],[Column15]]-O214)</f>
        <v>0.14577000000000018</v>
      </c>
      <c r="AL215" s="1">
        <f>ABS(IK_diagnostics_positions__2[[#This Row],[Column16]]-P214)</f>
        <v>8.3726999999999996E-2</v>
      </c>
      <c r="AM215" s="1">
        <f>ABS(IK_diagnostics_positions__2[[#This Row],[Column17]]-Q214)</f>
        <v>0.27016099999999998</v>
      </c>
      <c r="AN215" s="1">
        <f>ABS(IK_diagnostics_positions__2[[#This Row],[Column18]]-R214)</f>
        <v>0.10078000000000031</v>
      </c>
      <c r="AO215" s="1">
        <f>ABS(IK_diagnostics_positions__2[[#This Row],[Column19]]-S214)</f>
        <v>7.3080890999999995E-2</v>
      </c>
      <c r="AP215" s="1">
        <f>ABS(IK_diagnostics_positions__2[[#This Row],[Column20]]-T214)</f>
        <v>0.184578979</v>
      </c>
      <c r="AQ215" s="1">
        <f>ABS(IK_diagnostics_positions__2[[#This Row],[Column21]]-U214)</f>
        <v>0.16483999999999988</v>
      </c>
    </row>
    <row r="216" spans="1:43" x14ac:dyDescent="0.25">
      <c r="A216" s="1">
        <v>7.2560600000000003E-2</v>
      </c>
      <c r="B216" s="1">
        <v>0.181589</v>
      </c>
      <c r="C216" s="1">
        <v>-0.98069399999999995</v>
      </c>
      <c r="D216" s="1">
        <v>-0.92111699999999996</v>
      </c>
      <c r="E216" s="1">
        <v>0.22236300000000001</v>
      </c>
      <c r="F216" s="1">
        <v>-1.0852999999999999</v>
      </c>
      <c r="G216" s="1">
        <v>-0.60093700000000005</v>
      </c>
      <c r="H216" s="1">
        <v>1.16588</v>
      </c>
      <c r="I216" s="1">
        <v>-1.1705099999999999</v>
      </c>
      <c r="J216" s="1">
        <v>-4.8869300000000003E-3</v>
      </c>
      <c r="K216" s="1">
        <v>0.77423900000000001</v>
      </c>
      <c r="L216" s="1">
        <v>-1.87147</v>
      </c>
      <c r="M216" s="1">
        <v>0.743641</v>
      </c>
      <c r="N216" s="1">
        <v>0.99885400000000002</v>
      </c>
      <c r="O216" s="1">
        <v>-2.4953699999999999</v>
      </c>
      <c r="P216" s="1">
        <v>-0.74807100000000004</v>
      </c>
      <c r="Q216" s="1">
        <v>1.0022899999999999</v>
      </c>
      <c r="R216" s="1">
        <v>-2.5004900000000001</v>
      </c>
      <c r="S216" s="2">
        <v>-3.2991199999999997E-5</v>
      </c>
      <c r="T216" s="1">
        <v>-1.7508300000000001E-3</v>
      </c>
      <c r="U216" s="1">
        <v>-2.5021900000000001</v>
      </c>
      <c r="V216" s="1" t="s">
        <v>23</v>
      </c>
      <c r="W216" s="1">
        <f>ABS(IK_diagnostics_positions__2[[#This Row],[Column1]]-A215)</f>
        <v>3.1367600000000002E-2</v>
      </c>
      <c r="X216" s="1">
        <f>ABS(IK_diagnostics_positions__2[[#This Row],[Column2]]-B215)</f>
        <v>0.181589</v>
      </c>
      <c r="Y216" s="1">
        <f>ABS(IK_diagnostics_positions__2[[#This Row],[Column3]]-C215)</f>
        <v>1.8457000000000057E-2</v>
      </c>
      <c r="Z216" s="1">
        <f>ABS(IK_diagnostics_positions__2[[#This Row],[Column4]]-D215)</f>
        <v>3.7669000000000064E-2</v>
      </c>
      <c r="AA216" s="1">
        <f>ABS(IK_diagnostics_positions__2[[#This Row],[Column5]]-E215)</f>
        <v>0.22236300000000001</v>
      </c>
      <c r="AB216" s="1">
        <f>ABS(IK_diagnostics_positions__2[[#This Row],[Column6]]-F215)</f>
        <v>9.2657999999999907E-2</v>
      </c>
      <c r="AC216" s="1">
        <f>ABS(IK_diagnostics_positions__2[[#This Row],[Column7]]-G215)</f>
        <v>3.8938000000000028E-2</v>
      </c>
      <c r="AD216" s="1">
        <f>ABS(IK_diagnostics_positions__2[[#This Row],[Column8]]-H215)</f>
        <v>0.24884899999999999</v>
      </c>
      <c r="AE216" s="1">
        <f>ABS(IK_diagnostics_positions__2[[#This Row],[Column9]]-I215)</f>
        <v>0.13769999999999993</v>
      </c>
      <c r="AF216" s="1">
        <f>ABS(IK_diagnostics_positions__2[[#This Row],[Column10]]-J215)</f>
        <v>1.8102630000000001E-2</v>
      </c>
      <c r="AG216" s="1">
        <f>ABS(IK_diagnostics_positions__2[[#This Row],[Column11]]-K215)</f>
        <v>0.31926500000000002</v>
      </c>
      <c r="AH216" s="1">
        <f>ABS(IK_diagnostics_positions__2[[#This Row],[Column12]]-L215)</f>
        <v>0.16365000000000007</v>
      </c>
      <c r="AI216" s="1">
        <f>ABS(IK_diagnostics_positions__2[[#This Row],[Column13]]-M215)</f>
        <v>0.15335399999999999</v>
      </c>
      <c r="AJ216" s="1">
        <f>ABS(IK_diagnostics_positions__2[[#This Row],[Column14]]-N215)</f>
        <v>4.2167999999999983E-2</v>
      </c>
      <c r="AK216" s="1">
        <f>ABS(IK_diagnostics_positions__2[[#This Row],[Column15]]-O215)</f>
        <v>0.14313999999999982</v>
      </c>
      <c r="AL216" s="1">
        <f>ABS(IK_diagnostics_positions__2[[#This Row],[Column16]]-P215)</f>
        <v>8.4897E-2</v>
      </c>
      <c r="AM216" s="1">
        <f>ABS(IK_diagnostics_positions__2[[#This Row],[Column17]]-Q215)</f>
        <v>0.27488899999999994</v>
      </c>
      <c r="AN216" s="1">
        <f>ABS(IK_diagnostics_positions__2[[#This Row],[Column18]]-R215)</f>
        <v>0.10836000000000023</v>
      </c>
      <c r="AO216" s="1">
        <f>ABS(IK_diagnostics_positions__2[[#This Row],[Column19]]-S215)</f>
        <v>7.27030912E-2</v>
      </c>
      <c r="AP216" s="1">
        <f>ABS(IK_diagnostics_positions__2[[#This Row],[Column20]]-T215)</f>
        <v>0.18695983000000002</v>
      </c>
      <c r="AQ216" s="1">
        <f>ABS(IK_diagnostics_positions__2[[#This Row],[Column21]]-U215)</f>
        <v>0.16670999999999969</v>
      </c>
    </row>
    <row r="217" spans="1:43" x14ac:dyDescent="0.25">
      <c r="A217" s="1">
        <v>-4.1722000000000002E-2</v>
      </c>
      <c r="B217" s="1" t="s">
        <v>22</v>
      </c>
      <c r="C217" s="1">
        <v>-0.99912900000000004</v>
      </c>
      <c r="D217" s="1">
        <v>-1.0212600000000001</v>
      </c>
      <c r="E217" s="1" t="s">
        <v>22</v>
      </c>
      <c r="F217" s="1">
        <v>-1.2003999999999999</v>
      </c>
      <c r="G217" s="1">
        <v>-0.88964699999999997</v>
      </c>
      <c r="H217" s="1">
        <v>0.99111300000000002</v>
      </c>
      <c r="I217" s="1">
        <v>-1.21974</v>
      </c>
      <c r="J217" s="1">
        <v>-6.8518999999999997E-2</v>
      </c>
      <c r="K217" s="1">
        <v>0.73331100000000005</v>
      </c>
      <c r="L217" s="1">
        <v>-1.7289399999999999</v>
      </c>
      <c r="M217" s="1">
        <v>0.57950500000000005</v>
      </c>
      <c r="N217" s="1">
        <v>0.49966899999999997</v>
      </c>
      <c r="O217" s="1">
        <v>-2.45384</v>
      </c>
      <c r="P217" s="1">
        <v>-0.72031900000000004</v>
      </c>
      <c r="Q217" s="1">
        <v>0.83852300000000002</v>
      </c>
      <c r="R217" s="1">
        <v>-2.48</v>
      </c>
      <c r="S217" s="1">
        <v>0.18898200000000001</v>
      </c>
      <c r="T217" s="1">
        <v>0.57927499999999998</v>
      </c>
      <c r="U217" s="1">
        <v>-2.6828599999999998</v>
      </c>
      <c r="V217" s="1" t="s">
        <v>23</v>
      </c>
      <c r="W217" s="1">
        <f>ABS(IK_diagnostics_positions__2[[#This Row],[Column1]]-A216)</f>
        <v>0.11428260000000001</v>
      </c>
      <c r="X217" s="1">
        <f>ABS(IK_diagnostics_positions__2[[#This Row],[Column2]]-B216)</f>
        <v>0.181589</v>
      </c>
      <c r="Y217" s="1">
        <f>ABS(IK_diagnostics_positions__2[[#This Row],[Column3]]-C216)</f>
        <v>1.843500000000009E-2</v>
      </c>
      <c r="Z217" s="1">
        <f>ABS(IK_diagnostics_positions__2[[#This Row],[Column4]]-D216)</f>
        <v>0.10014300000000009</v>
      </c>
      <c r="AA217" s="1">
        <f>ABS(IK_diagnostics_positions__2[[#This Row],[Column5]]-E216)</f>
        <v>0.22236300000000001</v>
      </c>
      <c r="AB217" s="1">
        <f>ABS(IK_diagnostics_positions__2[[#This Row],[Column6]]-F216)</f>
        <v>0.11509999999999998</v>
      </c>
      <c r="AC217" s="1">
        <f>ABS(IK_diagnostics_positions__2[[#This Row],[Column7]]-G216)</f>
        <v>0.28870999999999991</v>
      </c>
      <c r="AD217" s="1">
        <f>ABS(IK_diagnostics_positions__2[[#This Row],[Column8]]-H216)</f>
        <v>0.17476700000000001</v>
      </c>
      <c r="AE217" s="1">
        <f>ABS(IK_diagnostics_positions__2[[#This Row],[Column9]]-I216)</f>
        <v>4.9230000000000107E-2</v>
      </c>
      <c r="AF217" s="1">
        <f>ABS(IK_diagnostics_positions__2[[#This Row],[Column10]]-J216)</f>
        <v>6.3632069999999999E-2</v>
      </c>
      <c r="AG217" s="1">
        <f>ABS(IK_diagnostics_positions__2[[#This Row],[Column11]]-K216)</f>
        <v>4.0927999999999964E-2</v>
      </c>
      <c r="AH217" s="1">
        <f>ABS(IK_diagnostics_positions__2[[#This Row],[Column12]]-L216)</f>
        <v>0.14253000000000005</v>
      </c>
      <c r="AI217" s="1">
        <f>ABS(IK_diagnostics_positions__2[[#This Row],[Column13]]-M216)</f>
        <v>0.16413599999999995</v>
      </c>
      <c r="AJ217" s="1">
        <f>ABS(IK_diagnostics_positions__2[[#This Row],[Column14]]-N216)</f>
        <v>0.49918500000000005</v>
      </c>
      <c r="AK217" s="1">
        <f>ABS(IK_diagnostics_positions__2[[#This Row],[Column15]]-O216)</f>
        <v>4.1529999999999845E-2</v>
      </c>
      <c r="AL217" s="1">
        <f>ABS(IK_diagnostics_positions__2[[#This Row],[Column16]]-P216)</f>
        <v>2.7751999999999999E-2</v>
      </c>
      <c r="AM217" s="1">
        <f>ABS(IK_diagnostics_positions__2[[#This Row],[Column17]]-Q216)</f>
        <v>0.16376699999999988</v>
      </c>
      <c r="AN217" s="1">
        <f>ABS(IK_diagnostics_positions__2[[#This Row],[Column18]]-R216)</f>
        <v>2.0490000000000119E-2</v>
      </c>
      <c r="AO217" s="1">
        <f>ABS(IK_diagnostics_positions__2[[#This Row],[Column19]]-S216)</f>
        <v>0.18901499120000001</v>
      </c>
      <c r="AP217" s="1">
        <f>ABS(IK_diagnostics_positions__2[[#This Row],[Column20]]-T216)</f>
        <v>0.58102582999999997</v>
      </c>
      <c r="AQ217" s="1">
        <f>ABS(IK_diagnostics_positions__2[[#This Row],[Column21]]-U216)</f>
        <v>0.18066999999999966</v>
      </c>
    </row>
    <row r="218" spans="1:43" x14ac:dyDescent="0.25">
      <c r="A218" s="1">
        <v>3.4931799999999998E-3</v>
      </c>
      <c r="B218" s="1">
        <v>2.28703E-2</v>
      </c>
      <c r="C218" s="1">
        <v>-0.99973199999999995</v>
      </c>
      <c r="D218" s="1">
        <v>-0.95771899999999999</v>
      </c>
      <c r="E218" s="1">
        <v>0.13122900000000001</v>
      </c>
      <c r="F218" s="1">
        <v>-1.2533700000000001</v>
      </c>
      <c r="G218" s="1">
        <v>-0.74186600000000003</v>
      </c>
      <c r="H218" s="1">
        <v>1.1062399999999999</v>
      </c>
      <c r="I218" s="1">
        <v>-1.3058700000000001</v>
      </c>
      <c r="J218" s="1">
        <v>1.8563799999999998E-2</v>
      </c>
      <c r="K218" s="1">
        <v>0.76785800000000004</v>
      </c>
      <c r="L218" s="1">
        <v>-1.8601700000000001</v>
      </c>
      <c r="M218" s="1">
        <v>0.74852200000000002</v>
      </c>
      <c r="N218" s="1">
        <v>1.00349</v>
      </c>
      <c r="O218" s="1">
        <v>-2.50176</v>
      </c>
      <c r="P218" s="1">
        <v>-0.73458900000000005</v>
      </c>
      <c r="Q218" s="1">
        <v>0.98857499999999998</v>
      </c>
      <c r="R218" s="1">
        <v>-2.4798800000000001</v>
      </c>
      <c r="S218" s="1">
        <v>1.95977E-3</v>
      </c>
      <c r="T218" s="1">
        <v>-1.3724E-3</v>
      </c>
      <c r="U218" s="1">
        <v>-2.49892</v>
      </c>
      <c r="V218" s="1" t="s">
        <v>23</v>
      </c>
      <c r="W218" s="1">
        <f>ABS(IK_diagnostics_positions__2[[#This Row],[Column1]]-A217)</f>
        <v>4.5215180000000001E-2</v>
      </c>
      <c r="X218" s="1">
        <f>ABS(IK_diagnostics_positions__2[[#This Row],[Column2]]-B217)</f>
        <v>2.28703E-2</v>
      </c>
      <c r="Y218" s="1">
        <f>ABS(IK_diagnostics_positions__2[[#This Row],[Column3]]-C217)</f>
        <v>6.0299999999990916E-4</v>
      </c>
      <c r="Z218" s="1">
        <f>ABS(IK_diagnostics_positions__2[[#This Row],[Column4]]-D217)</f>
        <v>6.354100000000007E-2</v>
      </c>
      <c r="AA218" s="1">
        <f>ABS(IK_diagnostics_positions__2[[#This Row],[Column5]]-E217)</f>
        <v>0.13122900000000001</v>
      </c>
      <c r="AB218" s="1">
        <f>ABS(IK_diagnostics_positions__2[[#This Row],[Column6]]-F217)</f>
        <v>5.2970000000000184E-2</v>
      </c>
      <c r="AC218" s="1">
        <f>ABS(IK_diagnostics_positions__2[[#This Row],[Column7]]-G217)</f>
        <v>0.14778099999999994</v>
      </c>
      <c r="AD218" s="1">
        <f>ABS(IK_diagnostics_positions__2[[#This Row],[Column8]]-H217)</f>
        <v>0.11512699999999987</v>
      </c>
      <c r="AE218" s="1">
        <f>ABS(IK_diagnostics_positions__2[[#This Row],[Column9]]-I217)</f>
        <v>8.613000000000004E-2</v>
      </c>
      <c r="AF218" s="1">
        <f>ABS(IK_diagnostics_positions__2[[#This Row],[Column10]]-J217)</f>
        <v>8.7082799999999988E-2</v>
      </c>
      <c r="AG218" s="1">
        <f>ABS(IK_diagnostics_positions__2[[#This Row],[Column11]]-K217)</f>
        <v>3.4546999999999994E-2</v>
      </c>
      <c r="AH218" s="1">
        <f>ABS(IK_diagnostics_positions__2[[#This Row],[Column12]]-L217)</f>
        <v>0.13123000000000018</v>
      </c>
      <c r="AI218" s="1">
        <f>ABS(IK_diagnostics_positions__2[[#This Row],[Column13]]-M217)</f>
        <v>0.16901699999999997</v>
      </c>
      <c r="AJ218" s="1">
        <f>ABS(IK_diagnostics_positions__2[[#This Row],[Column14]]-N217)</f>
        <v>0.50382100000000007</v>
      </c>
      <c r="AK218" s="1">
        <f>ABS(IK_diagnostics_positions__2[[#This Row],[Column15]]-O217)</f>
        <v>4.7919999999999963E-2</v>
      </c>
      <c r="AL218" s="1">
        <f>ABS(IK_diagnostics_positions__2[[#This Row],[Column16]]-P217)</f>
        <v>1.4270000000000005E-2</v>
      </c>
      <c r="AM218" s="1">
        <f>ABS(IK_diagnostics_positions__2[[#This Row],[Column17]]-Q217)</f>
        <v>0.15005199999999996</v>
      </c>
      <c r="AN218" s="1">
        <f>ABS(IK_diagnostics_positions__2[[#This Row],[Column18]]-R217)</f>
        <v>1.1999999999989797E-4</v>
      </c>
      <c r="AO218" s="1">
        <f>ABS(IK_diagnostics_positions__2[[#This Row],[Column19]]-S217)</f>
        <v>0.18702223000000001</v>
      </c>
      <c r="AP218" s="1">
        <f>ABS(IK_diagnostics_positions__2[[#This Row],[Column20]]-T217)</f>
        <v>0.58064740000000004</v>
      </c>
      <c r="AQ218" s="1">
        <f>ABS(IK_diagnostics_positions__2[[#This Row],[Column21]]-U217)</f>
        <v>0.18393999999999977</v>
      </c>
    </row>
    <row r="219" spans="1:43" x14ac:dyDescent="0.25">
      <c r="A219" s="1">
        <v>-3.2468299999999999E-2</v>
      </c>
      <c r="B219" s="1">
        <v>3.1325199999999997E-2</v>
      </c>
      <c r="C219" s="1">
        <v>-0.99898200000000004</v>
      </c>
      <c r="D219" s="1">
        <v>-0.98498300000000005</v>
      </c>
      <c r="E219" s="1">
        <v>0.13327900000000001</v>
      </c>
      <c r="F219" s="1">
        <v>-1.2859</v>
      </c>
      <c r="G219" s="1">
        <v>-0.77352100000000001</v>
      </c>
      <c r="H219" s="1">
        <v>1.1095200000000001</v>
      </c>
      <c r="I219" s="1">
        <v>-1.33325</v>
      </c>
      <c r="J219" s="1">
        <v>-1.20282E-4</v>
      </c>
      <c r="K219" s="1">
        <v>0.77925100000000003</v>
      </c>
      <c r="L219" s="1">
        <v>-1.8743399999999999</v>
      </c>
      <c r="M219" s="1">
        <v>0.74812299999999998</v>
      </c>
      <c r="N219" s="1">
        <v>0.99965000000000004</v>
      </c>
      <c r="O219" s="1">
        <v>-2.5000800000000001</v>
      </c>
      <c r="P219" s="1">
        <v>-0.74814400000000003</v>
      </c>
      <c r="Q219" s="1">
        <v>1.00013</v>
      </c>
      <c r="R219" s="1">
        <v>-2.5001699999999998</v>
      </c>
      <c r="S219" s="1">
        <v>-2.4440900000000001E-4</v>
      </c>
      <c r="T219" s="1">
        <v>2.8073799999999999E-4</v>
      </c>
      <c r="U219" s="1">
        <v>-2.5013999999999998</v>
      </c>
      <c r="V219" s="1" t="s">
        <v>23</v>
      </c>
      <c r="W219" s="1">
        <f>ABS(IK_diagnostics_positions__2[[#This Row],[Column1]]-A218)</f>
        <v>3.5961479999999997E-2</v>
      </c>
      <c r="X219" s="1">
        <f>ABS(IK_diagnostics_positions__2[[#This Row],[Column2]]-B218)</f>
        <v>8.4548999999999978E-3</v>
      </c>
      <c r="Y219" s="1">
        <f>ABS(IK_diagnostics_positions__2[[#This Row],[Column3]]-C218)</f>
        <v>7.499999999999174E-4</v>
      </c>
      <c r="Z219" s="1">
        <f>ABS(IK_diagnostics_positions__2[[#This Row],[Column4]]-D218)</f>
        <v>2.7264000000000066E-2</v>
      </c>
      <c r="AA219" s="1">
        <f>ABS(IK_diagnostics_positions__2[[#This Row],[Column5]]-E218)</f>
        <v>2.0499999999999963E-3</v>
      </c>
      <c r="AB219" s="1">
        <f>ABS(IK_diagnostics_positions__2[[#This Row],[Column6]]-F218)</f>
        <v>3.2529999999999948E-2</v>
      </c>
      <c r="AC219" s="1">
        <f>ABS(IK_diagnostics_positions__2[[#This Row],[Column7]]-G218)</f>
        <v>3.1654999999999989E-2</v>
      </c>
      <c r="AD219" s="1">
        <f>ABS(IK_diagnostics_positions__2[[#This Row],[Column8]]-H218)</f>
        <v>3.2800000000001717E-3</v>
      </c>
      <c r="AE219" s="1">
        <f>ABS(IK_diagnostics_positions__2[[#This Row],[Column9]]-I218)</f>
        <v>2.737999999999996E-2</v>
      </c>
      <c r="AF219" s="1">
        <f>ABS(IK_diagnostics_positions__2[[#This Row],[Column10]]-J218)</f>
        <v>1.8684081999999998E-2</v>
      </c>
      <c r="AG219" s="1">
        <f>ABS(IK_diagnostics_positions__2[[#This Row],[Column11]]-K218)</f>
        <v>1.1392999999999986E-2</v>
      </c>
      <c r="AH219" s="1">
        <f>ABS(IK_diagnostics_positions__2[[#This Row],[Column12]]-L218)</f>
        <v>1.4169999999999794E-2</v>
      </c>
      <c r="AI219" s="1">
        <f>ABS(IK_diagnostics_positions__2[[#This Row],[Column13]]-M218)</f>
        <v>3.9900000000003821E-4</v>
      </c>
      <c r="AJ219" s="1">
        <f>ABS(IK_diagnostics_positions__2[[#This Row],[Column14]]-N218)</f>
        <v>3.8399999999999546E-3</v>
      </c>
      <c r="AK219" s="1">
        <f>ABS(IK_diagnostics_positions__2[[#This Row],[Column15]]-O218)</f>
        <v>1.6799999999999038E-3</v>
      </c>
      <c r="AL219" s="1">
        <f>ABS(IK_diagnostics_positions__2[[#This Row],[Column16]]-P218)</f>
        <v>1.3554999999999984E-2</v>
      </c>
      <c r="AM219" s="1">
        <f>ABS(IK_diagnostics_positions__2[[#This Row],[Column17]]-Q218)</f>
        <v>1.1554999999999982E-2</v>
      </c>
      <c r="AN219" s="1">
        <f>ABS(IK_diagnostics_positions__2[[#This Row],[Column18]]-R218)</f>
        <v>2.0289999999999697E-2</v>
      </c>
      <c r="AO219" s="1">
        <f>ABS(IK_diagnostics_positions__2[[#This Row],[Column19]]-S218)</f>
        <v>2.2041790000000001E-3</v>
      </c>
      <c r="AP219" s="1">
        <f>ABS(IK_diagnostics_positions__2[[#This Row],[Column20]]-T218)</f>
        <v>1.653138E-3</v>
      </c>
      <c r="AQ219" s="1">
        <f>ABS(IK_diagnostics_positions__2[[#This Row],[Column21]]-U218)</f>
        <v>2.4799999999998157E-3</v>
      </c>
    </row>
    <row r="220" spans="1:43" x14ac:dyDescent="0.25">
      <c r="A220" s="1">
        <v>-1.37909E-2</v>
      </c>
      <c r="B220" s="2">
        <v>2.14024E-5</v>
      </c>
      <c r="C220" s="1">
        <v>-0.99990500000000004</v>
      </c>
      <c r="D220" s="1">
        <v>-1.0135700000000001</v>
      </c>
      <c r="E220" s="1">
        <v>3.03477E-3</v>
      </c>
      <c r="F220" s="1">
        <v>-1.02057</v>
      </c>
      <c r="G220" s="1">
        <v>-0.90232500000000004</v>
      </c>
      <c r="H220" s="1">
        <v>0.95008099999999995</v>
      </c>
      <c r="I220" s="1">
        <v>-1.32178</v>
      </c>
      <c r="J220" s="1">
        <v>2.7711400000000001E-3</v>
      </c>
      <c r="K220" s="1">
        <v>0.69122700000000004</v>
      </c>
      <c r="L220" s="1">
        <v>-1.6591100000000001</v>
      </c>
      <c r="M220" s="1">
        <v>0.64933200000000002</v>
      </c>
      <c r="N220" s="1">
        <v>0.86646400000000001</v>
      </c>
      <c r="O220" s="1">
        <v>-2.40158</v>
      </c>
      <c r="P220" s="1">
        <v>-0.616815</v>
      </c>
      <c r="Q220" s="1">
        <v>0.77667900000000001</v>
      </c>
      <c r="R220" s="1">
        <v>-2.4393799999999999</v>
      </c>
      <c r="S220" s="1">
        <v>5.2201299999999999E-2</v>
      </c>
      <c r="T220" s="1">
        <v>0.381685</v>
      </c>
      <c r="U220" s="1">
        <v>-2.6087099999999999</v>
      </c>
      <c r="V220" s="1" t="s">
        <v>23</v>
      </c>
      <c r="W220" s="1">
        <f>ABS(IK_diagnostics_positions__2[[#This Row],[Column1]]-A219)</f>
        <v>1.8677399999999997E-2</v>
      </c>
      <c r="X220" s="1">
        <f>ABS(IK_diagnostics_positions__2[[#This Row],[Column2]]-B219)</f>
        <v>3.1303797599999995E-2</v>
      </c>
      <c r="Y220" s="1">
        <f>ABS(IK_diagnostics_positions__2[[#This Row],[Column3]]-C219)</f>
        <v>9.2300000000000715E-4</v>
      </c>
      <c r="Z220" s="1">
        <f>ABS(IK_diagnostics_positions__2[[#This Row],[Column4]]-D219)</f>
        <v>2.8587000000000029E-2</v>
      </c>
      <c r="AA220" s="1">
        <f>ABS(IK_diagnostics_positions__2[[#This Row],[Column5]]-E219)</f>
        <v>0.13024423000000002</v>
      </c>
      <c r="AB220" s="1">
        <f>ABS(IK_diagnostics_positions__2[[#This Row],[Column6]]-F219)</f>
        <v>0.26533000000000007</v>
      </c>
      <c r="AC220" s="1">
        <f>ABS(IK_diagnostics_positions__2[[#This Row],[Column7]]-G219)</f>
        <v>0.12880400000000003</v>
      </c>
      <c r="AD220" s="1">
        <f>ABS(IK_diagnostics_positions__2[[#This Row],[Column8]]-H219)</f>
        <v>0.15943900000000011</v>
      </c>
      <c r="AE220" s="1">
        <f>ABS(IK_diagnostics_positions__2[[#This Row],[Column9]]-I219)</f>
        <v>1.1470000000000091E-2</v>
      </c>
      <c r="AF220" s="1">
        <f>ABS(IK_diagnostics_positions__2[[#This Row],[Column10]]-J219)</f>
        <v>2.8914220000000003E-3</v>
      </c>
      <c r="AG220" s="1">
        <f>ABS(IK_diagnostics_positions__2[[#This Row],[Column11]]-K219)</f>
        <v>8.8023999999999991E-2</v>
      </c>
      <c r="AH220" s="1">
        <f>ABS(IK_diagnostics_positions__2[[#This Row],[Column12]]-L219)</f>
        <v>0.21522999999999981</v>
      </c>
      <c r="AI220" s="1">
        <f>ABS(IK_diagnostics_positions__2[[#This Row],[Column13]]-M219)</f>
        <v>9.8790999999999962E-2</v>
      </c>
      <c r="AJ220" s="1">
        <f>ABS(IK_diagnostics_positions__2[[#This Row],[Column14]]-N219)</f>
        <v>0.13318600000000003</v>
      </c>
      <c r="AK220" s="1">
        <f>ABS(IK_diagnostics_positions__2[[#This Row],[Column15]]-O219)</f>
        <v>9.8500000000000032E-2</v>
      </c>
      <c r="AL220" s="1">
        <f>ABS(IK_diagnostics_positions__2[[#This Row],[Column16]]-P219)</f>
        <v>0.13132900000000003</v>
      </c>
      <c r="AM220" s="1">
        <f>ABS(IK_diagnostics_positions__2[[#This Row],[Column17]]-Q219)</f>
        <v>0.22345099999999996</v>
      </c>
      <c r="AN220" s="1">
        <f>ABS(IK_diagnostics_positions__2[[#This Row],[Column18]]-R219)</f>
        <v>6.07899999999999E-2</v>
      </c>
      <c r="AO220" s="1">
        <f>ABS(IK_diagnostics_positions__2[[#This Row],[Column19]]-S219)</f>
        <v>5.2445709E-2</v>
      </c>
      <c r="AP220" s="1">
        <f>ABS(IK_diagnostics_positions__2[[#This Row],[Column20]]-T219)</f>
        <v>0.38140426199999999</v>
      </c>
      <c r="AQ220" s="1">
        <f>ABS(IK_diagnostics_positions__2[[#This Row],[Column21]]-U219)</f>
        <v>0.10731000000000002</v>
      </c>
    </row>
    <row r="221" spans="1:43" x14ac:dyDescent="0.25">
      <c r="A221" s="1">
        <v>3.5406399999999998E-2</v>
      </c>
      <c r="B221" s="1">
        <v>0.321465</v>
      </c>
      <c r="C221" s="1">
        <v>-0.94625899999999996</v>
      </c>
      <c r="D221" s="1">
        <v>-0.96459399999999995</v>
      </c>
      <c r="E221" s="1">
        <v>0.32143300000000002</v>
      </c>
      <c r="F221" s="1">
        <v>-0.94602399999999998</v>
      </c>
      <c r="G221" s="1">
        <v>-0.79961000000000004</v>
      </c>
      <c r="H221" s="1">
        <v>1.17761</v>
      </c>
      <c r="I221" s="1">
        <v>-1.4356599999999999</v>
      </c>
      <c r="J221" s="1">
        <v>3.3628899999999999E-3</v>
      </c>
      <c r="K221" s="1">
        <v>0.76875099999999996</v>
      </c>
      <c r="L221" s="1">
        <v>-1.8693299999999999</v>
      </c>
      <c r="M221" s="1">
        <v>0.74629599999999996</v>
      </c>
      <c r="N221" s="1">
        <v>1.0025299999999999</v>
      </c>
      <c r="O221" s="1">
        <v>-2.49655</v>
      </c>
      <c r="P221" s="1">
        <v>-0.74152600000000002</v>
      </c>
      <c r="Q221" s="1">
        <v>1.0039</v>
      </c>
      <c r="R221" s="1">
        <v>-2.4937100000000001</v>
      </c>
      <c r="S221" s="1">
        <v>3.8531899999999998E-3</v>
      </c>
      <c r="T221" s="1">
        <v>-2.5060799999999999E-3</v>
      </c>
      <c r="U221" s="1">
        <v>-2.5058600000000002</v>
      </c>
      <c r="V221" s="1" t="s">
        <v>23</v>
      </c>
      <c r="W221" s="1">
        <f>ABS(IK_diagnostics_positions__2[[#This Row],[Column1]]-A220)</f>
        <v>4.9197299999999999E-2</v>
      </c>
      <c r="X221" s="1">
        <f>ABS(IK_diagnostics_positions__2[[#This Row],[Column2]]-B220)</f>
        <v>0.32144359760000002</v>
      </c>
      <c r="Y221" s="1">
        <f>ABS(IK_diagnostics_positions__2[[#This Row],[Column3]]-C220)</f>
        <v>5.3646000000000083E-2</v>
      </c>
      <c r="Z221" s="1">
        <f>ABS(IK_diagnostics_positions__2[[#This Row],[Column4]]-D220)</f>
        <v>4.8976000000000131E-2</v>
      </c>
      <c r="AA221" s="1">
        <f>ABS(IK_diagnostics_positions__2[[#This Row],[Column5]]-E220)</f>
        <v>0.31839823</v>
      </c>
      <c r="AB221" s="1">
        <f>ABS(IK_diagnostics_positions__2[[#This Row],[Column6]]-F220)</f>
        <v>7.4546000000000001E-2</v>
      </c>
      <c r="AC221" s="1">
        <f>ABS(IK_diagnostics_positions__2[[#This Row],[Column7]]-G220)</f>
        <v>0.102715</v>
      </c>
      <c r="AD221" s="1">
        <f>ABS(IK_diagnostics_positions__2[[#This Row],[Column8]]-H220)</f>
        <v>0.22752900000000009</v>
      </c>
      <c r="AE221" s="1">
        <f>ABS(IK_diagnostics_positions__2[[#This Row],[Column9]]-I220)</f>
        <v>0.11387999999999998</v>
      </c>
      <c r="AF221" s="1">
        <f>ABS(IK_diagnostics_positions__2[[#This Row],[Column10]]-J220)</f>
        <v>5.9174999999999983E-4</v>
      </c>
      <c r="AG221" s="1">
        <f>ABS(IK_diagnostics_positions__2[[#This Row],[Column11]]-K220)</f>
        <v>7.7523999999999926E-2</v>
      </c>
      <c r="AH221" s="1">
        <f>ABS(IK_diagnostics_positions__2[[#This Row],[Column12]]-L220)</f>
        <v>0.21021999999999985</v>
      </c>
      <c r="AI221" s="1">
        <f>ABS(IK_diagnostics_positions__2[[#This Row],[Column13]]-M220)</f>
        <v>9.6963999999999939E-2</v>
      </c>
      <c r="AJ221" s="1">
        <f>ABS(IK_diagnostics_positions__2[[#This Row],[Column14]]-N220)</f>
        <v>0.13606599999999991</v>
      </c>
      <c r="AK221" s="1">
        <f>ABS(IK_diagnostics_positions__2[[#This Row],[Column15]]-O220)</f>
        <v>9.4969999999999999E-2</v>
      </c>
      <c r="AL221" s="1">
        <f>ABS(IK_diagnostics_positions__2[[#This Row],[Column16]]-P220)</f>
        <v>0.12471100000000002</v>
      </c>
      <c r="AM221" s="1">
        <f>ABS(IK_diagnostics_positions__2[[#This Row],[Column17]]-Q220)</f>
        <v>0.22722100000000001</v>
      </c>
      <c r="AN221" s="1">
        <f>ABS(IK_diagnostics_positions__2[[#This Row],[Column18]]-R220)</f>
        <v>5.4330000000000211E-2</v>
      </c>
      <c r="AO221" s="1">
        <f>ABS(IK_diagnostics_positions__2[[#This Row],[Column19]]-S220)</f>
        <v>4.834811E-2</v>
      </c>
      <c r="AP221" s="1">
        <f>ABS(IK_diagnostics_positions__2[[#This Row],[Column20]]-T220)</f>
        <v>0.38419108000000002</v>
      </c>
      <c r="AQ221" s="1">
        <f>ABS(IK_diagnostics_positions__2[[#This Row],[Column21]]-U220)</f>
        <v>0.10284999999999966</v>
      </c>
    </row>
    <row r="222" spans="1:43" x14ac:dyDescent="0.25">
      <c r="A222" s="1">
        <v>-7.15586E-3</v>
      </c>
      <c r="B222" s="1">
        <v>2.45773E-2</v>
      </c>
      <c r="C222" s="1">
        <v>-0.99967200000000001</v>
      </c>
      <c r="D222" s="1">
        <v>-0.96398799999999996</v>
      </c>
      <c r="E222" s="1">
        <v>0.20636399999999999</v>
      </c>
      <c r="F222" s="1">
        <v>-1.22644</v>
      </c>
      <c r="G222" s="1">
        <v>-0.60437300000000005</v>
      </c>
      <c r="H222" s="1">
        <v>1.11934</v>
      </c>
      <c r="I222" s="1">
        <v>-1.41919</v>
      </c>
      <c r="J222" s="1">
        <v>8.4066600000000005E-2</v>
      </c>
      <c r="K222" s="1">
        <v>0.44414799999999999</v>
      </c>
      <c r="L222" s="1">
        <v>-1.68408</v>
      </c>
      <c r="M222" s="1">
        <v>0.671875</v>
      </c>
      <c r="N222" s="1">
        <v>0.86790699999999998</v>
      </c>
      <c r="O222" s="1">
        <v>-2.3732199999999999</v>
      </c>
      <c r="P222" s="1">
        <v>-0.58313999999999999</v>
      </c>
      <c r="Q222" s="1">
        <v>0.76322599999999996</v>
      </c>
      <c r="R222" s="1">
        <v>-2.3571499999999999</v>
      </c>
      <c r="S222" s="1">
        <v>-0.10770399999999999</v>
      </c>
      <c r="T222" s="1">
        <v>0.25644899999999998</v>
      </c>
      <c r="U222" s="1">
        <v>-2.6474000000000002</v>
      </c>
      <c r="V222" s="1" t="s">
        <v>23</v>
      </c>
      <c r="W222" s="1">
        <f>ABS(IK_diagnostics_positions__2[[#This Row],[Column1]]-A221)</f>
        <v>4.2562259999999998E-2</v>
      </c>
      <c r="X222" s="1">
        <f>ABS(IK_diagnostics_positions__2[[#This Row],[Column2]]-B221)</f>
        <v>0.29688769999999998</v>
      </c>
      <c r="Y222" s="1">
        <f>ABS(IK_diagnostics_positions__2[[#This Row],[Column3]]-C221)</f>
        <v>5.3413000000000044E-2</v>
      </c>
      <c r="Z222" s="1">
        <f>ABS(IK_diagnostics_positions__2[[#This Row],[Column4]]-D221)</f>
        <v>6.0599999999999543E-4</v>
      </c>
      <c r="AA222" s="1">
        <f>ABS(IK_diagnostics_positions__2[[#This Row],[Column5]]-E221)</f>
        <v>0.11506900000000003</v>
      </c>
      <c r="AB222" s="1">
        <f>ABS(IK_diagnostics_positions__2[[#This Row],[Column6]]-F221)</f>
        <v>0.280416</v>
      </c>
      <c r="AC222" s="1">
        <f>ABS(IK_diagnostics_positions__2[[#This Row],[Column7]]-G221)</f>
        <v>0.19523699999999999</v>
      </c>
      <c r="AD222" s="1">
        <f>ABS(IK_diagnostics_positions__2[[#This Row],[Column8]]-H221)</f>
        <v>5.8270000000000044E-2</v>
      </c>
      <c r="AE222" s="1">
        <f>ABS(IK_diagnostics_positions__2[[#This Row],[Column9]]-I221)</f>
        <v>1.6469999999999985E-2</v>
      </c>
      <c r="AF222" s="1">
        <f>ABS(IK_diagnostics_positions__2[[#This Row],[Column10]]-J221)</f>
        <v>8.0703710000000012E-2</v>
      </c>
      <c r="AG222" s="1">
        <f>ABS(IK_diagnostics_positions__2[[#This Row],[Column11]]-K221)</f>
        <v>0.32460299999999997</v>
      </c>
      <c r="AH222" s="1">
        <f>ABS(IK_diagnostics_positions__2[[#This Row],[Column12]]-L221)</f>
        <v>0.18524999999999991</v>
      </c>
      <c r="AI222" s="1">
        <f>ABS(IK_diagnostics_positions__2[[#This Row],[Column13]]-M221)</f>
        <v>7.4420999999999959E-2</v>
      </c>
      <c r="AJ222" s="1">
        <f>ABS(IK_diagnostics_positions__2[[#This Row],[Column14]]-N221)</f>
        <v>0.13462299999999994</v>
      </c>
      <c r="AK222" s="1">
        <f>ABS(IK_diagnostics_positions__2[[#This Row],[Column15]]-O221)</f>
        <v>0.12333000000000016</v>
      </c>
      <c r="AL222" s="1">
        <f>ABS(IK_diagnostics_positions__2[[#This Row],[Column16]]-P221)</f>
        <v>0.15838600000000003</v>
      </c>
      <c r="AM222" s="1">
        <f>ABS(IK_diagnostics_positions__2[[#This Row],[Column17]]-Q221)</f>
        <v>0.24067400000000005</v>
      </c>
      <c r="AN222" s="1">
        <f>ABS(IK_diagnostics_positions__2[[#This Row],[Column18]]-R221)</f>
        <v>0.13656000000000024</v>
      </c>
      <c r="AO222" s="1">
        <f>ABS(IK_diagnostics_positions__2[[#This Row],[Column19]]-S221)</f>
        <v>0.11155719</v>
      </c>
      <c r="AP222" s="1">
        <f>ABS(IK_diagnostics_positions__2[[#This Row],[Column20]]-T221)</f>
        <v>0.25895508</v>
      </c>
      <c r="AQ222" s="1">
        <f>ABS(IK_diagnostics_positions__2[[#This Row],[Column21]]-U221)</f>
        <v>0.14154</v>
      </c>
    </row>
    <row r="223" spans="1:43" x14ac:dyDescent="0.25">
      <c r="A223" s="1">
        <v>7.5274099999999997E-2</v>
      </c>
      <c r="B223" s="1">
        <v>0.47017599999999998</v>
      </c>
      <c r="C223" s="1">
        <v>-0.87935700000000006</v>
      </c>
      <c r="D223" s="1">
        <v>-0.84734399999999999</v>
      </c>
      <c r="E223" s="1">
        <v>0.75422999999999996</v>
      </c>
      <c r="F223" s="1">
        <v>-1.1403000000000001</v>
      </c>
      <c r="G223" s="1">
        <v>-0.49500899999999998</v>
      </c>
      <c r="H223" s="1">
        <v>1.53315</v>
      </c>
      <c r="I223" s="1">
        <v>-1.65909</v>
      </c>
      <c r="J223" s="1">
        <v>3.8983299999999999E-2</v>
      </c>
      <c r="K223" s="1">
        <v>0.70963699999999996</v>
      </c>
      <c r="L223" s="1">
        <v>-1.8506199999999999</v>
      </c>
      <c r="M223" s="1">
        <v>0.73844100000000001</v>
      </c>
      <c r="N223" s="1">
        <v>1.0063299999999999</v>
      </c>
      <c r="O223" s="1">
        <v>-2.5007899999999998</v>
      </c>
      <c r="P223" s="1">
        <v>-0.713453</v>
      </c>
      <c r="Q223" s="1">
        <v>0.99076399999999998</v>
      </c>
      <c r="R223" s="1">
        <v>-2.4462700000000002</v>
      </c>
      <c r="S223" s="1">
        <v>-1.10674E-2</v>
      </c>
      <c r="T223" s="1">
        <v>-2.93227E-2</v>
      </c>
      <c r="U223" s="1">
        <v>-2.5225</v>
      </c>
      <c r="V223" s="1" t="s">
        <v>23</v>
      </c>
      <c r="W223" s="1">
        <f>ABS(IK_diagnostics_positions__2[[#This Row],[Column1]]-A222)</f>
        <v>8.2429959999999997E-2</v>
      </c>
      <c r="X223" s="1">
        <f>ABS(IK_diagnostics_positions__2[[#This Row],[Column2]]-B222)</f>
        <v>0.44559869999999996</v>
      </c>
      <c r="Y223" s="1">
        <f>ABS(IK_diagnostics_positions__2[[#This Row],[Column3]]-C222)</f>
        <v>0.12031499999999995</v>
      </c>
      <c r="Z223" s="1">
        <f>ABS(IK_diagnostics_positions__2[[#This Row],[Column4]]-D222)</f>
        <v>0.11664399999999997</v>
      </c>
      <c r="AA223" s="1">
        <f>ABS(IK_diagnostics_positions__2[[#This Row],[Column5]]-E222)</f>
        <v>0.54786599999999996</v>
      </c>
      <c r="AB223" s="1">
        <f>ABS(IK_diagnostics_positions__2[[#This Row],[Column6]]-F222)</f>
        <v>8.6139999999999883E-2</v>
      </c>
      <c r="AC223" s="1">
        <f>ABS(IK_diagnostics_positions__2[[#This Row],[Column7]]-G222)</f>
        <v>0.10936400000000007</v>
      </c>
      <c r="AD223" s="1">
        <f>ABS(IK_diagnostics_positions__2[[#This Row],[Column8]]-H222)</f>
        <v>0.41381000000000001</v>
      </c>
      <c r="AE223" s="1">
        <f>ABS(IK_diagnostics_positions__2[[#This Row],[Column9]]-I222)</f>
        <v>0.2399</v>
      </c>
      <c r="AF223" s="1">
        <f>ABS(IK_diagnostics_positions__2[[#This Row],[Column10]]-J222)</f>
        <v>4.5083300000000007E-2</v>
      </c>
      <c r="AG223" s="1">
        <f>ABS(IK_diagnostics_positions__2[[#This Row],[Column11]]-K222)</f>
        <v>0.26548899999999998</v>
      </c>
      <c r="AH223" s="1">
        <f>ABS(IK_diagnostics_positions__2[[#This Row],[Column12]]-L222)</f>
        <v>0.16653999999999991</v>
      </c>
      <c r="AI223" s="1">
        <f>ABS(IK_diagnostics_positions__2[[#This Row],[Column13]]-M222)</f>
        <v>6.6566000000000014E-2</v>
      </c>
      <c r="AJ223" s="1">
        <f>ABS(IK_diagnostics_positions__2[[#This Row],[Column14]]-N222)</f>
        <v>0.13842299999999996</v>
      </c>
      <c r="AK223" s="1">
        <f>ABS(IK_diagnostics_positions__2[[#This Row],[Column15]]-O222)</f>
        <v>0.12756999999999996</v>
      </c>
      <c r="AL223" s="1">
        <f>ABS(IK_diagnostics_positions__2[[#This Row],[Column16]]-P222)</f>
        <v>0.13031300000000001</v>
      </c>
      <c r="AM223" s="1">
        <f>ABS(IK_diagnostics_positions__2[[#This Row],[Column17]]-Q222)</f>
        <v>0.22753800000000002</v>
      </c>
      <c r="AN223" s="1">
        <f>ABS(IK_diagnostics_positions__2[[#This Row],[Column18]]-R222)</f>
        <v>8.912000000000031E-2</v>
      </c>
      <c r="AO223" s="1">
        <f>ABS(IK_diagnostics_positions__2[[#This Row],[Column19]]-S222)</f>
        <v>9.6636599999999989E-2</v>
      </c>
      <c r="AP223" s="1">
        <f>ABS(IK_diagnostics_positions__2[[#This Row],[Column20]]-T222)</f>
        <v>0.28577169999999996</v>
      </c>
      <c r="AQ223" s="1">
        <f>ABS(IK_diagnostics_positions__2[[#This Row],[Column21]]-U222)</f>
        <v>0.12490000000000023</v>
      </c>
    </row>
    <row r="224" spans="1:43" x14ac:dyDescent="0.25">
      <c r="A224" s="1">
        <v>4.72681E-2</v>
      </c>
      <c r="B224" s="1">
        <v>0.52324999999999999</v>
      </c>
      <c r="C224" s="1">
        <v>-0.85086700000000004</v>
      </c>
      <c r="D224" s="1">
        <v>-0.85913300000000004</v>
      </c>
      <c r="E224" s="1">
        <v>0.83562099999999995</v>
      </c>
      <c r="F224" s="1">
        <v>-1.13523</v>
      </c>
      <c r="G224" s="1">
        <v>-0.47864600000000002</v>
      </c>
      <c r="H224" s="1">
        <v>1.60606</v>
      </c>
      <c r="I224" s="1">
        <v>-1.6467499999999999</v>
      </c>
      <c r="J224" s="1">
        <v>1.16597E-2</v>
      </c>
      <c r="K224" s="1">
        <v>0.76182799999999995</v>
      </c>
      <c r="L224" s="1">
        <v>-1.8632599999999999</v>
      </c>
      <c r="M224" s="1">
        <v>0.74715799999999999</v>
      </c>
      <c r="N224" s="1">
        <v>1.0080199999999999</v>
      </c>
      <c r="O224" s="1">
        <v>-2.4944799999999998</v>
      </c>
      <c r="P224" s="1">
        <v>-0.73355000000000004</v>
      </c>
      <c r="Q224" s="1">
        <v>0.99741900000000006</v>
      </c>
      <c r="R224" s="1">
        <v>-2.4870899999999998</v>
      </c>
      <c r="S224" s="1">
        <v>-2.5384299999999999E-3</v>
      </c>
      <c r="T224" s="1">
        <v>-3.9505399999999998E-3</v>
      </c>
      <c r="U224" s="1">
        <v>-2.5062099999999998</v>
      </c>
      <c r="V224" s="1" t="s">
        <v>23</v>
      </c>
      <c r="W224" s="1">
        <f>ABS(IK_diagnostics_positions__2[[#This Row],[Column1]]-A223)</f>
        <v>2.8005999999999996E-2</v>
      </c>
      <c r="X224" s="1">
        <f>ABS(IK_diagnostics_positions__2[[#This Row],[Column2]]-B223)</f>
        <v>5.307400000000001E-2</v>
      </c>
      <c r="Y224" s="1">
        <f>ABS(IK_diagnostics_positions__2[[#This Row],[Column3]]-C223)</f>
        <v>2.8490000000000015E-2</v>
      </c>
      <c r="Z224" s="1">
        <f>ABS(IK_diagnostics_positions__2[[#This Row],[Column4]]-D223)</f>
        <v>1.1789000000000049E-2</v>
      </c>
      <c r="AA224" s="1">
        <f>ABS(IK_diagnostics_positions__2[[#This Row],[Column5]]-E223)</f>
        <v>8.1390999999999991E-2</v>
      </c>
      <c r="AB224" s="1">
        <f>ABS(IK_diagnostics_positions__2[[#This Row],[Column6]]-F223)</f>
        <v>5.07000000000013E-3</v>
      </c>
      <c r="AC224" s="1">
        <f>ABS(IK_diagnostics_positions__2[[#This Row],[Column7]]-G223)</f>
        <v>1.6362999999999961E-2</v>
      </c>
      <c r="AD224" s="1">
        <f>ABS(IK_diagnostics_positions__2[[#This Row],[Column8]]-H223)</f>
        <v>7.291000000000003E-2</v>
      </c>
      <c r="AE224" s="1">
        <f>ABS(IK_diagnostics_positions__2[[#This Row],[Column9]]-I223)</f>
        <v>1.2340000000000018E-2</v>
      </c>
      <c r="AF224" s="1">
        <f>ABS(IK_diagnostics_positions__2[[#This Row],[Column10]]-J223)</f>
        <v>2.7323599999999997E-2</v>
      </c>
      <c r="AG224" s="1">
        <f>ABS(IK_diagnostics_positions__2[[#This Row],[Column11]]-K223)</f>
        <v>5.2190999999999987E-2</v>
      </c>
      <c r="AH224" s="1">
        <f>ABS(IK_diagnostics_positions__2[[#This Row],[Column12]]-L223)</f>
        <v>1.2639999999999985E-2</v>
      </c>
      <c r="AI224" s="1">
        <f>ABS(IK_diagnostics_positions__2[[#This Row],[Column13]]-M223)</f>
        <v>8.7169999999999748E-3</v>
      </c>
      <c r="AJ224" s="1">
        <f>ABS(IK_diagnostics_positions__2[[#This Row],[Column14]]-N223)</f>
        <v>1.6899999999999693E-3</v>
      </c>
      <c r="AK224" s="1">
        <f>ABS(IK_diagnostics_positions__2[[#This Row],[Column15]]-O223)</f>
        <v>6.3100000000000378E-3</v>
      </c>
      <c r="AL224" s="1">
        <f>ABS(IK_diagnostics_positions__2[[#This Row],[Column16]]-P223)</f>
        <v>2.0097000000000032E-2</v>
      </c>
      <c r="AM224" s="1">
        <f>ABS(IK_diagnostics_positions__2[[#This Row],[Column17]]-Q223)</f>
        <v>6.6550000000000775E-3</v>
      </c>
      <c r="AN224" s="1">
        <f>ABS(IK_diagnostics_positions__2[[#This Row],[Column18]]-R223)</f>
        <v>4.0819999999999634E-2</v>
      </c>
      <c r="AO224" s="1">
        <f>ABS(IK_diagnostics_positions__2[[#This Row],[Column19]]-S223)</f>
        <v>8.5289700000000003E-3</v>
      </c>
      <c r="AP224" s="1">
        <f>ABS(IK_diagnostics_positions__2[[#This Row],[Column20]]-T223)</f>
        <v>2.5372160000000001E-2</v>
      </c>
      <c r="AQ224" s="1">
        <f>ABS(IK_diagnostics_positions__2[[#This Row],[Column21]]-U223)</f>
        <v>1.6290000000000138E-2</v>
      </c>
    </row>
    <row r="225" spans="1:43" x14ac:dyDescent="0.25">
      <c r="A225" s="1">
        <v>4.6767599999999999E-2</v>
      </c>
      <c r="B225" s="1">
        <v>0.52855700000000005</v>
      </c>
      <c r="C225" s="1">
        <v>-0.84760800000000003</v>
      </c>
      <c r="D225" s="1">
        <v>-0.86077599999999999</v>
      </c>
      <c r="E225" s="1">
        <v>0.83572199999999996</v>
      </c>
      <c r="F225" s="1">
        <v>-1.1339900000000001</v>
      </c>
      <c r="G225" s="1">
        <v>-0.48501100000000003</v>
      </c>
      <c r="H225" s="1">
        <v>1.61049</v>
      </c>
      <c r="I225" s="1">
        <v>-1.64246</v>
      </c>
      <c r="J225" s="1">
        <v>1.5335100000000001E-3</v>
      </c>
      <c r="K225" s="1">
        <v>0.76710400000000001</v>
      </c>
      <c r="L225" s="1">
        <v>-1.8704400000000001</v>
      </c>
      <c r="M225" s="1">
        <v>0.74551900000000004</v>
      </c>
      <c r="N225" s="1">
        <v>1.0007600000000001</v>
      </c>
      <c r="O225" s="1">
        <v>-2.4964499999999998</v>
      </c>
      <c r="P225" s="1">
        <v>-0.74517800000000001</v>
      </c>
      <c r="Q225" s="1">
        <v>0.99831899999999996</v>
      </c>
      <c r="R225" s="1">
        <v>-2.4941</v>
      </c>
      <c r="S225" s="1">
        <v>9.5780099999999999E-4</v>
      </c>
      <c r="T225" s="1">
        <v>-4.4007899999999999E-3</v>
      </c>
      <c r="U225" s="1">
        <v>-2.5066600000000001</v>
      </c>
      <c r="V225" s="1" t="s">
        <v>23</v>
      </c>
      <c r="W225" s="1">
        <f>ABS(IK_diagnostics_positions__2[[#This Row],[Column1]]-A224)</f>
        <v>5.0050000000000094E-4</v>
      </c>
      <c r="X225" s="1">
        <f>ABS(IK_diagnostics_positions__2[[#This Row],[Column2]]-B224)</f>
        <v>5.3070000000000617E-3</v>
      </c>
      <c r="Y225" s="1">
        <f>ABS(IK_diagnostics_positions__2[[#This Row],[Column3]]-C224)</f>
        <v>3.2590000000000119E-3</v>
      </c>
      <c r="Z225" s="1">
        <f>ABS(IK_diagnostics_positions__2[[#This Row],[Column4]]-D224)</f>
        <v>1.6429999999999501E-3</v>
      </c>
      <c r="AA225" s="1">
        <f>ABS(IK_diagnostics_positions__2[[#This Row],[Column5]]-E224)</f>
        <v>1.0100000000001774E-4</v>
      </c>
      <c r="AB225" s="1">
        <f>ABS(IK_diagnostics_positions__2[[#This Row],[Column6]]-F224)</f>
        <v>1.2399999999999078E-3</v>
      </c>
      <c r="AC225" s="1">
        <f>ABS(IK_diagnostics_positions__2[[#This Row],[Column7]]-G224)</f>
        <v>6.3650000000000095E-3</v>
      </c>
      <c r="AD225" s="1">
        <f>ABS(IK_diagnostics_positions__2[[#This Row],[Column8]]-H224)</f>
        <v>4.429999999999934E-3</v>
      </c>
      <c r="AE225" s="1">
        <f>ABS(IK_diagnostics_positions__2[[#This Row],[Column9]]-I224)</f>
        <v>4.289999999999905E-3</v>
      </c>
      <c r="AF225" s="1">
        <f>ABS(IK_diagnostics_positions__2[[#This Row],[Column10]]-J224)</f>
        <v>1.012619E-2</v>
      </c>
      <c r="AG225" s="1">
        <f>ABS(IK_diagnostics_positions__2[[#This Row],[Column11]]-K224)</f>
        <v>5.2760000000000584E-3</v>
      </c>
      <c r="AH225" s="1">
        <f>ABS(IK_diagnostics_positions__2[[#This Row],[Column12]]-L224)</f>
        <v>7.1800000000001862E-3</v>
      </c>
      <c r="AI225" s="1">
        <f>ABS(IK_diagnostics_positions__2[[#This Row],[Column13]]-M224)</f>
        <v>1.6389999999999461E-3</v>
      </c>
      <c r="AJ225" s="1">
        <f>ABS(IK_diagnostics_positions__2[[#This Row],[Column14]]-N224)</f>
        <v>7.2599999999998222E-3</v>
      </c>
      <c r="AK225" s="1">
        <f>ABS(IK_diagnostics_positions__2[[#This Row],[Column15]]-O224)</f>
        <v>1.9700000000000273E-3</v>
      </c>
      <c r="AL225" s="1">
        <f>ABS(IK_diagnostics_positions__2[[#This Row],[Column16]]-P224)</f>
        <v>1.1627999999999972E-2</v>
      </c>
      <c r="AM225" s="1">
        <f>ABS(IK_diagnostics_positions__2[[#This Row],[Column17]]-Q224)</f>
        <v>8.9999999999990088E-4</v>
      </c>
      <c r="AN225" s="1">
        <f>ABS(IK_diagnostics_positions__2[[#This Row],[Column18]]-R224)</f>
        <v>7.0100000000001828E-3</v>
      </c>
      <c r="AO225" s="1">
        <f>ABS(IK_diagnostics_positions__2[[#This Row],[Column19]]-S224)</f>
        <v>3.4962309999999998E-3</v>
      </c>
      <c r="AP225" s="1">
        <f>ABS(IK_diagnostics_positions__2[[#This Row],[Column20]]-T224)</f>
        <v>4.5025000000000013E-4</v>
      </c>
      <c r="AQ225" s="1">
        <f>ABS(IK_diagnostics_positions__2[[#This Row],[Column21]]-U224)</f>
        <v>4.5000000000028351E-4</v>
      </c>
    </row>
    <row r="226" spans="1:43" x14ac:dyDescent="0.25">
      <c r="A226" s="1">
        <v>-0.13847300000000001</v>
      </c>
      <c r="B226" s="1">
        <v>2.03962E-2</v>
      </c>
      <c r="C226" s="1">
        <v>-0.99015600000000004</v>
      </c>
      <c r="D226" s="1">
        <v>-1.1327199999999999</v>
      </c>
      <c r="E226" s="1">
        <v>2.5475299999999999E-2</v>
      </c>
      <c r="F226" s="1">
        <v>-1.0971900000000001</v>
      </c>
      <c r="G226" s="1">
        <v>-0.758934</v>
      </c>
      <c r="H226" s="1">
        <v>0.95191300000000001</v>
      </c>
      <c r="I226" s="1">
        <v>-1.05246</v>
      </c>
      <c r="J226" s="1">
        <v>-2.7811300000000001E-2</v>
      </c>
      <c r="K226" s="1">
        <v>0.77518600000000004</v>
      </c>
      <c r="L226" s="1">
        <v>-1.7114199999999999</v>
      </c>
      <c r="M226" s="1">
        <v>0.57781499999999997</v>
      </c>
      <c r="N226" s="1">
        <v>0.92684</v>
      </c>
      <c r="O226" s="1">
        <v>-2.4925899999999999</v>
      </c>
      <c r="P226" s="1">
        <v>-0.600495</v>
      </c>
      <c r="Q226" s="1">
        <v>1.0103800000000001</v>
      </c>
      <c r="R226" s="1">
        <v>-2.49674</v>
      </c>
      <c r="S226" s="1">
        <v>1.52517E-2</v>
      </c>
      <c r="T226" s="1">
        <v>7.78528E-2</v>
      </c>
      <c r="U226" s="1">
        <v>-2.4268700000000001</v>
      </c>
      <c r="V226" s="1" t="s">
        <v>23</v>
      </c>
      <c r="W226" s="1">
        <f>ABS(IK_diagnostics_positions__2[[#This Row],[Column1]]-A225)</f>
        <v>0.18524060000000001</v>
      </c>
      <c r="X226" s="1">
        <f>ABS(IK_diagnostics_positions__2[[#This Row],[Column2]]-B225)</f>
        <v>0.50816080000000008</v>
      </c>
      <c r="Y226" s="1">
        <f>ABS(IK_diagnostics_positions__2[[#This Row],[Column3]]-C225)</f>
        <v>0.14254800000000001</v>
      </c>
      <c r="Z226" s="1">
        <f>ABS(IK_diagnostics_positions__2[[#This Row],[Column4]]-D225)</f>
        <v>0.27194399999999996</v>
      </c>
      <c r="AA226" s="1">
        <f>ABS(IK_diagnostics_positions__2[[#This Row],[Column5]]-E225)</f>
        <v>0.81024669999999999</v>
      </c>
      <c r="AB226" s="1">
        <f>ABS(IK_diagnostics_positions__2[[#This Row],[Column6]]-F225)</f>
        <v>3.6799999999999944E-2</v>
      </c>
      <c r="AC226" s="1">
        <f>ABS(IK_diagnostics_positions__2[[#This Row],[Column7]]-G225)</f>
        <v>0.27392299999999997</v>
      </c>
      <c r="AD226" s="1">
        <f>ABS(IK_diagnostics_positions__2[[#This Row],[Column8]]-H225)</f>
        <v>0.65857699999999997</v>
      </c>
      <c r="AE226" s="1">
        <f>ABS(IK_diagnostics_positions__2[[#This Row],[Column9]]-I225)</f>
        <v>0.59000000000000008</v>
      </c>
      <c r="AF226" s="1">
        <f>ABS(IK_diagnostics_positions__2[[#This Row],[Column10]]-J225)</f>
        <v>2.9344809999999999E-2</v>
      </c>
      <c r="AG226" s="1">
        <f>ABS(IK_diagnostics_positions__2[[#This Row],[Column11]]-K225)</f>
        <v>8.0820000000000336E-3</v>
      </c>
      <c r="AH226" s="1">
        <f>ABS(IK_diagnostics_positions__2[[#This Row],[Column12]]-L225)</f>
        <v>0.15902000000000016</v>
      </c>
      <c r="AI226" s="1">
        <f>ABS(IK_diagnostics_positions__2[[#This Row],[Column13]]-M225)</f>
        <v>0.16770400000000008</v>
      </c>
      <c r="AJ226" s="1">
        <f>ABS(IK_diagnostics_positions__2[[#This Row],[Column14]]-N225)</f>
        <v>7.3920000000000097E-2</v>
      </c>
      <c r="AK226" s="1">
        <f>ABS(IK_diagnostics_positions__2[[#This Row],[Column15]]-O225)</f>
        <v>3.8599999999999746E-3</v>
      </c>
      <c r="AL226" s="1">
        <f>ABS(IK_diagnostics_positions__2[[#This Row],[Column16]]-P225)</f>
        <v>0.14468300000000001</v>
      </c>
      <c r="AM226" s="1">
        <f>ABS(IK_diagnostics_positions__2[[#This Row],[Column17]]-Q225)</f>
        <v>1.2061000000000099E-2</v>
      </c>
      <c r="AN226" s="1">
        <f>ABS(IK_diagnostics_positions__2[[#This Row],[Column18]]-R225)</f>
        <v>2.6399999999999757E-3</v>
      </c>
      <c r="AO226" s="1">
        <f>ABS(IK_diagnostics_positions__2[[#This Row],[Column19]]-S225)</f>
        <v>1.4293899000000001E-2</v>
      </c>
      <c r="AP226" s="1">
        <f>ABS(IK_diagnostics_positions__2[[#This Row],[Column20]]-T225)</f>
        <v>8.2253590000000001E-2</v>
      </c>
      <c r="AQ226" s="1">
        <f>ABS(IK_diagnostics_positions__2[[#This Row],[Column21]]-U225)</f>
        <v>7.9790000000000028E-2</v>
      </c>
    </row>
    <row r="227" spans="1:43" x14ac:dyDescent="0.25">
      <c r="A227" s="1">
        <v>-9.5422900000000005E-2</v>
      </c>
      <c r="B227" s="1">
        <v>2.79013E-2</v>
      </c>
      <c r="C227" s="1">
        <v>-0.99504599999999999</v>
      </c>
      <c r="D227" s="1">
        <v>-1.0888599999999999</v>
      </c>
      <c r="E227" s="1">
        <v>3.3722799999999997E-2</v>
      </c>
      <c r="F227" s="1">
        <v>-1.1093</v>
      </c>
      <c r="G227" s="1">
        <v>-0.70462100000000005</v>
      </c>
      <c r="H227" s="1">
        <v>0.95383499999999999</v>
      </c>
      <c r="I227" s="1">
        <v>-1.18516</v>
      </c>
      <c r="J227" s="1">
        <v>-3.1744199999999998E-3</v>
      </c>
      <c r="K227" s="1">
        <v>0.77780700000000003</v>
      </c>
      <c r="L227" s="1">
        <v>-1.87581</v>
      </c>
      <c r="M227" s="1">
        <v>0.74806799999999996</v>
      </c>
      <c r="N227" s="1">
        <v>0.99963500000000005</v>
      </c>
      <c r="O227" s="1">
        <v>-2.4974400000000001</v>
      </c>
      <c r="P227" s="1">
        <v>-0.74940099999999998</v>
      </c>
      <c r="Q227" s="1">
        <v>1.0024599999999999</v>
      </c>
      <c r="R227" s="1">
        <v>-2.5024500000000001</v>
      </c>
      <c r="S227" s="1">
        <v>-2.8738400000000001E-4</v>
      </c>
      <c r="T227" s="1">
        <v>-1.9655200000000001E-3</v>
      </c>
      <c r="U227" s="1">
        <v>-2.5018600000000002</v>
      </c>
      <c r="V227" s="1" t="s">
        <v>23</v>
      </c>
      <c r="W227" s="1">
        <f>ABS(IK_diagnostics_positions__2[[#This Row],[Column1]]-A226)</f>
        <v>4.3050100000000008E-2</v>
      </c>
      <c r="X227" s="1">
        <f>ABS(IK_diagnostics_positions__2[[#This Row],[Column2]]-B226)</f>
        <v>7.5051000000000007E-3</v>
      </c>
      <c r="Y227" s="1">
        <f>ABS(IK_diagnostics_positions__2[[#This Row],[Column3]]-C226)</f>
        <v>4.8899999999999499E-3</v>
      </c>
      <c r="Z227" s="1">
        <f>ABS(IK_diagnostics_positions__2[[#This Row],[Column4]]-D226)</f>
        <v>4.386000000000001E-2</v>
      </c>
      <c r="AA227" s="1">
        <f>ABS(IK_diagnostics_positions__2[[#This Row],[Column5]]-E226)</f>
        <v>8.2474999999999979E-3</v>
      </c>
      <c r="AB227" s="1">
        <f>ABS(IK_diagnostics_positions__2[[#This Row],[Column6]]-F226)</f>
        <v>1.2109999999999843E-2</v>
      </c>
      <c r="AC227" s="1">
        <f>ABS(IK_diagnostics_positions__2[[#This Row],[Column7]]-G226)</f>
        <v>5.4312999999999945E-2</v>
      </c>
      <c r="AD227" s="1">
        <f>ABS(IK_diagnostics_positions__2[[#This Row],[Column8]]-H226)</f>
        <v>1.9219999999999793E-3</v>
      </c>
      <c r="AE227" s="1">
        <f>ABS(IK_diagnostics_positions__2[[#This Row],[Column9]]-I226)</f>
        <v>0.13270000000000004</v>
      </c>
      <c r="AF227" s="1">
        <f>ABS(IK_diagnostics_positions__2[[#This Row],[Column10]]-J226)</f>
        <v>2.463688E-2</v>
      </c>
      <c r="AG227" s="1">
        <f>ABS(IK_diagnostics_positions__2[[#This Row],[Column11]]-K226)</f>
        <v>2.6209999999999845E-3</v>
      </c>
      <c r="AH227" s="1">
        <f>ABS(IK_diagnostics_positions__2[[#This Row],[Column12]]-L226)</f>
        <v>0.16439000000000004</v>
      </c>
      <c r="AI227" s="1">
        <f>ABS(IK_diagnostics_positions__2[[#This Row],[Column13]]-M226)</f>
        <v>0.17025299999999999</v>
      </c>
      <c r="AJ227" s="1">
        <f>ABS(IK_diagnostics_positions__2[[#This Row],[Column14]]-N226)</f>
        <v>7.2795000000000054E-2</v>
      </c>
      <c r="AK227" s="1">
        <f>ABS(IK_diagnostics_positions__2[[#This Row],[Column15]]-O226)</f>
        <v>4.850000000000243E-3</v>
      </c>
      <c r="AL227" s="1">
        <f>ABS(IK_diagnostics_positions__2[[#This Row],[Column16]]-P226)</f>
        <v>0.14890599999999998</v>
      </c>
      <c r="AM227" s="1">
        <f>ABS(IK_diagnostics_positions__2[[#This Row],[Column17]]-Q226)</f>
        <v>7.9200000000001491E-3</v>
      </c>
      <c r="AN227" s="1">
        <f>ABS(IK_diagnostics_positions__2[[#This Row],[Column18]]-R226)</f>
        <v>5.7100000000001039E-3</v>
      </c>
      <c r="AO227" s="1">
        <f>ABS(IK_diagnostics_positions__2[[#This Row],[Column19]]-S226)</f>
        <v>1.5539084E-2</v>
      </c>
      <c r="AP227" s="1">
        <f>ABS(IK_diagnostics_positions__2[[#This Row],[Column20]]-T226)</f>
        <v>7.9818319999999998E-2</v>
      </c>
      <c r="AQ227" s="1">
        <f>ABS(IK_diagnostics_positions__2[[#This Row],[Column21]]-U226)</f>
        <v>7.4990000000000112E-2</v>
      </c>
    </row>
    <row r="228" spans="1:43" x14ac:dyDescent="0.25">
      <c r="A228" s="1">
        <v>1.55713E-2</v>
      </c>
      <c r="B228" s="1">
        <v>1.06692E-2</v>
      </c>
      <c r="C228" s="1">
        <v>-0.99982199999999999</v>
      </c>
      <c r="D228" s="1">
        <v>-0.98240799999999995</v>
      </c>
      <c r="E228" s="1">
        <v>9.8256400000000001E-3</v>
      </c>
      <c r="F228" s="1">
        <v>-0.93629099999999998</v>
      </c>
      <c r="G228" s="1">
        <v>-0.76817800000000003</v>
      </c>
      <c r="H228" s="1">
        <v>0.97562899999999997</v>
      </c>
      <c r="I228" s="1">
        <v>-1.0823400000000001</v>
      </c>
      <c r="J228" s="1">
        <v>1.63138E-3</v>
      </c>
      <c r="K228" s="1">
        <v>0.72204900000000005</v>
      </c>
      <c r="L228" s="1">
        <v>-1.66808</v>
      </c>
      <c r="M228" s="1">
        <v>0.56940599999999997</v>
      </c>
      <c r="N228" s="1">
        <v>0.81642800000000004</v>
      </c>
      <c r="O228" s="1">
        <v>-2.48583</v>
      </c>
      <c r="P228" s="1">
        <v>-0.589785</v>
      </c>
      <c r="Q228" s="1">
        <v>0.72671200000000002</v>
      </c>
      <c r="R228" s="1">
        <v>-2.4744299999999999</v>
      </c>
      <c r="S228" s="1">
        <v>0.115157</v>
      </c>
      <c r="T228" s="1">
        <v>0.41960799999999998</v>
      </c>
      <c r="U228" s="1">
        <v>-2.6144599999999998</v>
      </c>
      <c r="V228" s="1" t="s">
        <v>23</v>
      </c>
      <c r="W228" s="1">
        <f>ABS(IK_diagnostics_positions__2[[#This Row],[Column1]]-A227)</f>
        <v>0.1109942</v>
      </c>
      <c r="X228" s="1">
        <f>ABS(IK_diagnostics_positions__2[[#This Row],[Column2]]-B227)</f>
        <v>1.72321E-2</v>
      </c>
      <c r="Y228" s="1">
        <f>ABS(IK_diagnostics_positions__2[[#This Row],[Column3]]-C227)</f>
        <v>4.7760000000000025E-3</v>
      </c>
      <c r="Z228" s="1">
        <f>ABS(IK_diagnostics_positions__2[[#This Row],[Column4]]-D227)</f>
        <v>0.10645199999999999</v>
      </c>
      <c r="AA228" s="1">
        <f>ABS(IK_diagnostics_positions__2[[#This Row],[Column5]]-E227)</f>
        <v>2.3897159999999997E-2</v>
      </c>
      <c r="AB228" s="1">
        <f>ABS(IK_diagnostics_positions__2[[#This Row],[Column6]]-F227)</f>
        <v>0.17300899999999997</v>
      </c>
      <c r="AC228" s="1">
        <f>ABS(IK_diagnostics_positions__2[[#This Row],[Column7]]-G227)</f>
        <v>6.3556999999999975E-2</v>
      </c>
      <c r="AD228" s="1">
        <f>ABS(IK_diagnostics_positions__2[[#This Row],[Column8]]-H227)</f>
        <v>2.179399999999998E-2</v>
      </c>
      <c r="AE228" s="1">
        <f>ABS(IK_diagnostics_positions__2[[#This Row],[Column9]]-I227)</f>
        <v>0.10281999999999991</v>
      </c>
      <c r="AF228" s="1">
        <f>ABS(IK_diagnostics_positions__2[[#This Row],[Column10]]-J227)</f>
        <v>4.8057999999999998E-3</v>
      </c>
      <c r="AG228" s="1">
        <f>ABS(IK_diagnostics_positions__2[[#This Row],[Column11]]-K227)</f>
        <v>5.5757999999999974E-2</v>
      </c>
      <c r="AH228" s="1">
        <f>ABS(IK_diagnostics_positions__2[[#This Row],[Column12]]-L227)</f>
        <v>0.20772999999999997</v>
      </c>
      <c r="AI228" s="1">
        <f>ABS(IK_diagnostics_positions__2[[#This Row],[Column13]]-M227)</f>
        <v>0.17866199999999999</v>
      </c>
      <c r="AJ228" s="1">
        <f>ABS(IK_diagnostics_positions__2[[#This Row],[Column14]]-N227)</f>
        <v>0.18320700000000001</v>
      </c>
      <c r="AK228" s="1">
        <f>ABS(IK_diagnostics_positions__2[[#This Row],[Column15]]-O227)</f>
        <v>1.161000000000012E-2</v>
      </c>
      <c r="AL228" s="1">
        <f>ABS(IK_diagnostics_positions__2[[#This Row],[Column16]]-P227)</f>
        <v>0.15961599999999998</v>
      </c>
      <c r="AM228" s="1">
        <f>ABS(IK_diagnostics_positions__2[[#This Row],[Column17]]-Q227)</f>
        <v>0.27574799999999988</v>
      </c>
      <c r="AN228" s="1">
        <f>ABS(IK_diagnostics_positions__2[[#This Row],[Column18]]-R227)</f>
        <v>2.8020000000000156E-2</v>
      </c>
      <c r="AO228" s="1">
        <f>ABS(IK_diagnostics_positions__2[[#This Row],[Column19]]-S227)</f>
        <v>0.115444384</v>
      </c>
      <c r="AP228" s="1">
        <f>ABS(IK_diagnostics_positions__2[[#This Row],[Column20]]-T227)</f>
        <v>0.42157351999999998</v>
      </c>
      <c r="AQ228" s="1">
        <f>ABS(IK_diagnostics_positions__2[[#This Row],[Column21]]-U227)</f>
        <v>0.11259999999999959</v>
      </c>
    </row>
    <row r="229" spans="1:43" x14ac:dyDescent="0.25">
      <c r="A229" s="1">
        <v>1.03915E-2</v>
      </c>
      <c r="B229" s="1">
        <v>7.8472700000000006E-2</v>
      </c>
      <c r="C229" s="1">
        <v>-0.99686200000000003</v>
      </c>
      <c r="D229" s="1">
        <v>-0.94447300000000001</v>
      </c>
      <c r="E229" s="1">
        <v>0.34813100000000002</v>
      </c>
      <c r="F229" s="1">
        <v>-0.87228799999999995</v>
      </c>
      <c r="G229" s="1">
        <v>-0.48885699999999999</v>
      </c>
      <c r="H229" s="1">
        <v>1.19374</v>
      </c>
      <c r="I229" s="1">
        <v>-1.1504099999999999</v>
      </c>
      <c r="J229" s="1">
        <v>3.3538800000000001E-2</v>
      </c>
      <c r="K229" s="1">
        <v>0.75212199999999996</v>
      </c>
      <c r="L229" s="1">
        <v>-1.87984</v>
      </c>
      <c r="M229" s="1">
        <v>0.76418299999999995</v>
      </c>
      <c r="N229" s="1">
        <v>1.0140400000000001</v>
      </c>
      <c r="O229" s="1">
        <v>-2.51037</v>
      </c>
      <c r="P229" s="1">
        <v>-0.72778699999999996</v>
      </c>
      <c r="Q229" s="1">
        <v>0.99618499999999999</v>
      </c>
      <c r="R229" s="1">
        <v>-2.4805299999999999</v>
      </c>
      <c r="S229" s="1">
        <v>-8.6423800000000003E-4</v>
      </c>
      <c r="T229" s="1">
        <v>-1.8594200000000002E-2</v>
      </c>
      <c r="U229" s="1">
        <v>-2.5160900000000002</v>
      </c>
      <c r="V229" s="1" t="s">
        <v>23</v>
      </c>
      <c r="W229" s="1">
        <f>ABS(IK_diagnostics_positions__2[[#This Row],[Column1]]-A228)</f>
        <v>5.1798E-3</v>
      </c>
      <c r="X229" s="1">
        <f>ABS(IK_diagnostics_positions__2[[#This Row],[Column2]]-B228)</f>
        <v>6.7803500000000003E-2</v>
      </c>
      <c r="Y229" s="1">
        <f>ABS(IK_diagnostics_positions__2[[#This Row],[Column3]]-C228)</f>
        <v>2.9599999999999627E-3</v>
      </c>
      <c r="Z229" s="1">
        <f>ABS(IK_diagnostics_positions__2[[#This Row],[Column4]]-D228)</f>
        <v>3.7934999999999941E-2</v>
      </c>
      <c r="AA229" s="1">
        <f>ABS(IK_diagnostics_positions__2[[#This Row],[Column5]]-E228)</f>
        <v>0.33830536</v>
      </c>
      <c r="AB229" s="1">
        <f>ABS(IK_diagnostics_positions__2[[#This Row],[Column6]]-F228)</f>
        <v>6.4003000000000032E-2</v>
      </c>
      <c r="AC229" s="1">
        <f>ABS(IK_diagnostics_positions__2[[#This Row],[Column7]]-G228)</f>
        <v>0.27932100000000004</v>
      </c>
      <c r="AD229" s="1">
        <f>ABS(IK_diagnostics_positions__2[[#This Row],[Column8]]-H228)</f>
        <v>0.21811100000000005</v>
      </c>
      <c r="AE229" s="1">
        <f>ABS(IK_diagnostics_positions__2[[#This Row],[Column9]]-I228)</f>
        <v>6.8069999999999853E-2</v>
      </c>
      <c r="AF229" s="1">
        <f>ABS(IK_diagnostics_positions__2[[#This Row],[Column10]]-J228)</f>
        <v>3.1907419999999999E-2</v>
      </c>
      <c r="AG229" s="1">
        <f>ABS(IK_diagnostics_positions__2[[#This Row],[Column11]]-K228)</f>
        <v>3.0072999999999905E-2</v>
      </c>
      <c r="AH229" s="1">
        <f>ABS(IK_diagnostics_positions__2[[#This Row],[Column12]]-L228)</f>
        <v>0.21175999999999995</v>
      </c>
      <c r="AI229" s="1">
        <f>ABS(IK_diagnostics_positions__2[[#This Row],[Column13]]-M228)</f>
        <v>0.19477699999999998</v>
      </c>
      <c r="AJ229" s="1">
        <f>ABS(IK_diagnostics_positions__2[[#This Row],[Column14]]-N228)</f>
        <v>0.19761200000000001</v>
      </c>
      <c r="AK229" s="1">
        <f>ABS(IK_diagnostics_positions__2[[#This Row],[Column15]]-O228)</f>
        <v>2.4540000000000006E-2</v>
      </c>
      <c r="AL229" s="1">
        <f>ABS(IK_diagnostics_positions__2[[#This Row],[Column16]]-P228)</f>
        <v>0.13800199999999996</v>
      </c>
      <c r="AM229" s="1">
        <f>ABS(IK_diagnostics_positions__2[[#This Row],[Column17]]-Q228)</f>
        <v>0.26947299999999996</v>
      </c>
      <c r="AN229" s="1">
        <f>ABS(IK_diagnostics_positions__2[[#This Row],[Column18]]-R228)</f>
        <v>6.0999999999999943E-3</v>
      </c>
      <c r="AO229" s="1">
        <f>ABS(IK_diagnostics_positions__2[[#This Row],[Column19]]-S228)</f>
        <v>0.116021238</v>
      </c>
      <c r="AP229" s="1">
        <f>ABS(IK_diagnostics_positions__2[[#This Row],[Column20]]-T228)</f>
        <v>0.43820219999999999</v>
      </c>
      <c r="AQ229" s="1">
        <f>ABS(IK_diagnostics_positions__2[[#This Row],[Column21]]-U228)</f>
        <v>9.8369999999999624E-2</v>
      </c>
    </row>
    <row r="230" spans="1:43" x14ac:dyDescent="0.25">
      <c r="A230" s="1">
        <v>-2.4048E-2</v>
      </c>
      <c r="B230" s="1">
        <v>9.4130800000000001E-2</v>
      </c>
      <c r="C230" s="1">
        <v>-0.99526899999999996</v>
      </c>
      <c r="D230" s="1">
        <v>-0.97881499999999999</v>
      </c>
      <c r="E230" s="1">
        <v>0.36830400000000002</v>
      </c>
      <c r="F230" s="1">
        <v>-0.88016499999999998</v>
      </c>
      <c r="G230" s="1">
        <v>-0.55053300000000005</v>
      </c>
      <c r="H230" s="1">
        <v>1.2252400000000001</v>
      </c>
      <c r="I230" s="1">
        <v>-1.16693</v>
      </c>
      <c r="J230" s="1">
        <v>-8.0609300000000002E-4</v>
      </c>
      <c r="K230" s="1">
        <v>0.77956199999999998</v>
      </c>
      <c r="L230" s="1">
        <v>-1.87344</v>
      </c>
      <c r="M230" s="1">
        <v>0.74802500000000005</v>
      </c>
      <c r="N230" s="1">
        <v>0.999089</v>
      </c>
      <c r="O230" s="1">
        <v>-2.4987900000000001</v>
      </c>
      <c r="P230" s="1">
        <v>-0.74910699999999997</v>
      </c>
      <c r="Q230" s="1">
        <v>0.99959500000000001</v>
      </c>
      <c r="R230" s="1">
        <v>-2.49925</v>
      </c>
      <c r="S230" s="1">
        <v>-1.7614700000000001E-4</v>
      </c>
      <c r="T230" s="1">
        <v>1.0402199999999999E-3</v>
      </c>
      <c r="U230" s="1">
        <v>-2.5010599999999998</v>
      </c>
      <c r="V230" s="1" t="s">
        <v>23</v>
      </c>
      <c r="W230" s="1">
        <f>ABS(IK_diagnostics_positions__2[[#This Row],[Column1]]-A229)</f>
        <v>3.4439499999999998E-2</v>
      </c>
      <c r="X230" s="1">
        <f>ABS(IK_diagnostics_positions__2[[#This Row],[Column2]]-B229)</f>
        <v>1.5658099999999994E-2</v>
      </c>
      <c r="Y230" s="1">
        <f>ABS(IK_diagnostics_positions__2[[#This Row],[Column3]]-C229)</f>
        <v>1.5930000000000666E-3</v>
      </c>
      <c r="Z230" s="1">
        <f>ABS(IK_diagnostics_positions__2[[#This Row],[Column4]]-D229)</f>
        <v>3.4341999999999984E-2</v>
      </c>
      <c r="AA230" s="1">
        <f>ABS(IK_diagnostics_positions__2[[#This Row],[Column5]]-E229)</f>
        <v>2.0172999999999996E-2</v>
      </c>
      <c r="AB230" s="1">
        <f>ABS(IK_diagnostics_positions__2[[#This Row],[Column6]]-F229)</f>
        <v>7.8770000000000229E-3</v>
      </c>
      <c r="AC230" s="1">
        <f>ABS(IK_diagnostics_positions__2[[#This Row],[Column7]]-G229)</f>
        <v>6.1676000000000064E-2</v>
      </c>
      <c r="AD230" s="1">
        <f>ABS(IK_diagnostics_positions__2[[#This Row],[Column8]]-H229)</f>
        <v>3.1500000000000083E-2</v>
      </c>
      <c r="AE230" s="1">
        <f>ABS(IK_diagnostics_positions__2[[#This Row],[Column9]]-I229)</f>
        <v>1.652000000000009E-2</v>
      </c>
      <c r="AF230" s="1">
        <f>ABS(IK_diagnostics_positions__2[[#This Row],[Column10]]-J229)</f>
        <v>3.4344893000000001E-2</v>
      </c>
      <c r="AG230" s="1">
        <f>ABS(IK_diagnostics_positions__2[[#This Row],[Column11]]-K229)</f>
        <v>2.744000000000002E-2</v>
      </c>
      <c r="AH230" s="1">
        <f>ABS(IK_diagnostics_positions__2[[#This Row],[Column12]]-L229)</f>
        <v>6.3999999999999613E-3</v>
      </c>
      <c r="AI230" s="1">
        <f>ABS(IK_diagnostics_positions__2[[#This Row],[Column13]]-M229)</f>
        <v>1.6157999999999895E-2</v>
      </c>
      <c r="AJ230" s="1">
        <f>ABS(IK_diagnostics_positions__2[[#This Row],[Column14]]-N229)</f>
        <v>1.4951000000000048E-2</v>
      </c>
      <c r="AK230" s="1">
        <f>ABS(IK_diagnostics_positions__2[[#This Row],[Column15]]-O229)</f>
        <v>1.1579999999999924E-2</v>
      </c>
      <c r="AL230" s="1">
        <f>ABS(IK_diagnostics_positions__2[[#This Row],[Column16]]-P229)</f>
        <v>2.1320000000000006E-2</v>
      </c>
      <c r="AM230" s="1">
        <f>ABS(IK_diagnostics_positions__2[[#This Row],[Column17]]-Q229)</f>
        <v>3.4100000000000241E-3</v>
      </c>
      <c r="AN230" s="1">
        <f>ABS(IK_diagnostics_positions__2[[#This Row],[Column18]]-R229)</f>
        <v>1.872000000000007E-2</v>
      </c>
      <c r="AO230" s="1">
        <f>ABS(IK_diagnostics_positions__2[[#This Row],[Column19]]-S229)</f>
        <v>6.8809100000000005E-4</v>
      </c>
      <c r="AP230" s="1">
        <f>ABS(IK_diagnostics_positions__2[[#This Row],[Column20]]-T229)</f>
        <v>1.9634420000000003E-2</v>
      </c>
      <c r="AQ230" s="1">
        <f>ABS(IK_diagnostics_positions__2[[#This Row],[Column21]]-U229)</f>
        <v>1.5030000000000321E-2</v>
      </c>
    </row>
    <row r="231" spans="1:43" x14ac:dyDescent="0.25">
      <c r="A231" s="1">
        <v>5.0811599999999998E-2</v>
      </c>
      <c r="B231" s="1">
        <v>2.2235899999999999E-2</v>
      </c>
      <c r="C231" s="1">
        <v>-0.99846100000000004</v>
      </c>
      <c r="D231" s="1">
        <v>-0.94790200000000002</v>
      </c>
      <c r="E231" s="1">
        <v>2.3370999999999999E-2</v>
      </c>
      <c r="F231" s="1">
        <v>-1.0491600000000001</v>
      </c>
      <c r="G231" s="1">
        <v>-0.88584099999999999</v>
      </c>
      <c r="H231" s="1">
        <v>1.01484</v>
      </c>
      <c r="I231" s="1">
        <v>-1.1637999999999999</v>
      </c>
      <c r="J231" s="1">
        <v>-0.101544</v>
      </c>
      <c r="K231" s="1">
        <v>0.79678400000000005</v>
      </c>
      <c r="L231" s="1">
        <v>-1.7445999999999999</v>
      </c>
      <c r="M231" s="1">
        <v>0.591279</v>
      </c>
      <c r="N231" s="1">
        <v>0.58037099999999997</v>
      </c>
      <c r="O231" s="1">
        <v>-2.4324699999999999</v>
      </c>
      <c r="P231" s="1">
        <v>-0.71784199999999998</v>
      </c>
      <c r="Q231" s="1">
        <v>0.82459000000000005</v>
      </c>
      <c r="R231" s="1">
        <v>-2.5316200000000002</v>
      </c>
      <c r="S231" s="1">
        <v>0.141789</v>
      </c>
      <c r="T231" s="1">
        <v>0.60846599999999995</v>
      </c>
      <c r="U231" s="1">
        <v>-2.6960899999999999</v>
      </c>
      <c r="V231" s="1" t="s">
        <v>23</v>
      </c>
      <c r="W231" s="1">
        <f>ABS(IK_diagnostics_positions__2[[#This Row],[Column1]]-A230)</f>
        <v>7.4859599999999998E-2</v>
      </c>
      <c r="X231" s="1">
        <f>ABS(IK_diagnostics_positions__2[[#This Row],[Column2]]-B230)</f>
        <v>7.1894899999999998E-2</v>
      </c>
      <c r="Y231" s="1">
        <f>ABS(IK_diagnostics_positions__2[[#This Row],[Column3]]-C230)</f>
        <v>3.1920000000000837E-3</v>
      </c>
      <c r="Z231" s="1">
        <f>ABS(IK_diagnostics_positions__2[[#This Row],[Column4]]-D230)</f>
        <v>3.0912999999999968E-2</v>
      </c>
      <c r="AA231" s="1">
        <f>ABS(IK_diagnostics_positions__2[[#This Row],[Column5]]-E230)</f>
        <v>0.34493300000000005</v>
      </c>
      <c r="AB231" s="1">
        <f>ABS(IK_diagnostics_positions__2[[#This Row],[Column6]]-F230)</f>
        <v>0.16899500000000012</v>
      </c>
      <c r="AC231" s="1">
        <f>ABS(IK_diagnostics_positions__2[[#This Row],[Column7]]-G230)</f>
        <v>0.33530799999999994</v>
      </c>
      <c r="AD231" s="1">
        <f>ABS(IK_diagnostics_positions__2[[#This Row],[Column8]]-H230)</f>
        <v>0.21040000000000014</v>
      </c>
      <c r="AE231" s="1">
        <f>ABS(IK_diagnostics_positions__2[[#This Row],[Column9]]-I230)</f>
        <v>3.1300000000000772E-3</v>
      </c>
      <c r="AF231" s="1">
        <f>ABS(IK_diagnostics_positions__2[[#This Row],[Column10]]-J230)</f>
        <v>0.100737907</v>
      </c>
      <c r="AG231" s="1">
        <f>ABS(IK_diagnostics_positions__2[[#This Row],[Column11]]-K230)</f>
        <v>1.7222000000000071E-2</v>
      </c>
      <c r="AH231" s="1">
        <f>ABS(IK_diagnostics_positions__2[[#This Row],[Column12]]-L230)</f>
        <v>0.12884000000000007</v>
      </c>
      <c r="AI231" s="1">
        <f>ABS(IK_diagnostics_positions__2[[#This Row],[Column13]]-M230)</f>
        <v>0.15674600000000005</v>
      </c>
      <c r="AJ231" s="1">
        <f>ABS(IK_diagnostics_positions__2[[#This Row],[Column14]]-N230)</f>
        <v>0.41871800000000003</v>
      </c>
      <c r="AK231" s="1">
        <f>ABS(IK_diagnostics_positions__2[[#This Row],[Column15]]-O230)</f>
        <v>6.6320000000000157E-2</v>
      </c>
      <c r="AL231" s="1">
        <f>ABS(IK_diagnostics_positions__2[[#This Row],[Column16]]-P230)</f>
        <v>3.1264999999999987E-2</v>
      </c>
      <c r="AM231" s="1">
        <f>ABS(IK_diagnostics_positions__2[[#This Row],[Column17]]-Q230)</f>
        <v>0.17500499999999997</v>
      </c>
      <c r="AN231" s="1">
        <f>ABS(IK_diagnostics_positions__2[[#This Row],[Column18]]-R230)</f>
        <v>3.2370000000000232E-2</v>
      </c>
      <c r="AO231" s="1">
        <f>ABS(IK_diagnostics_positions__2[[#This Row],[Column19]]-S230)</f>
        <v>0.14196514699999999</v>
      </c>
      <c r="AP231" s="1">
        <f>ABS(IK_diagnostics_positions__2[[#This Row],[Column20]]-T230)</f>
        <v>0.60742577999999992</v>
      </c>
      <c r="AQ231" s="1">
        <f>ABS(IK_diagnostics_positions__2[[#This Row],[Column21]]-U230)</f>
        <v>0.19503000000000004</v>
      </c>
    </row>
    <row r="232" spans="1:43" x14ac:dyDescent="0.25">
      <c r="A232" s="1">
        <v>0.241226</v>
      </c>
      <c r="B232" s="1" t="s">
        <v>22</v>
      </c>
      <c r="C232" s="1">
        <v>-0.97046900000000003</v>
      </c>
      <c r="D232" s="1">
        <v>-0.73828000000000005</v>
      </c>
      <c r="E232" s="1" t="s">
        <v>22</v>
      </c>
      <c r="F232" s="1">
        <v>-1.17188</v>
      </c>
      <c r="G232" s="1">
        <v>-0.79327899999999996</v>
      </c>
      <c r="H232" s="1">
        <v>0.98866600000000004</v>
      </c>
      <c r="I232" s="1">
        <v>-1.31158</v>
      </c>
      <c r="J232" s="1">
        <v>-1.39284E-3</v>
      </c>
      <c r="K232" s="1">
        <v>0.96522699999999995</v>
      </c>
      <c r="L232" s="1">
        <v>-1.9217900000000001</v>
      </c>
      <c r="M232" s="1">
        <v>0.790493</v>
      </c>
      <c r="N232" s="1">
        <v>0.94178700000000004</v>
      </c>
      <c r="O232" s="1">
        <v>-2.5320100000000001</v>
      </c>
      <c r="P232" s="1">
        <v>-0.79132899999999995</v>
      </c>
      <c r="Q232" s="1">
        <v>1.0002800000000001</v>
      </c>
      <c r="R232" s="1">
        <v>-2.5339800000000001</v>
      </c>
      <c r="S232" s="1">
        <v>-1.3154700000000001E-4</v>
      </c>
      <c r="T232" s="1">
        <v>0.107158</v>
      </c>
      <c r="U232" s="1">
        <v>-2.43533</v>
      </c>
      <c r="V232" s="1" t="s">
        <v>23</v>
      </c>
      <c r="W232" s="1">
        <f>ABS(IK_diagnostics_positions__2[[#This Row],[Column1]]-A231)</f>
        <v>0.19041439999999998</v>
      </c>
      <c r="X232" s="1">
        <f>ABS(IK_diagnostics_positions__2[[#This Row],[Column2]]-B231)</f>
        <v>2.2235899999999999E-2</v>
      </c>
      <c r="Y232" s="1">
        <f>ABS(IK_diagnostics_positions__2[[#This Row],[Column3]]-C231)</f>
        <v>2.7992000000000017E-2</v>
      </c>
      <c r="Z232" s="1">
        <f>ABS(IK_diagnostics_positions__2[[#This Row],[Column4]]-D231)</f>
        <v>0.20962199999999998</v>
      </c>
      <c r="AA232" s="1">
        <f>ABS(IK_diagnostics_positions__2[[#This Row],[Column5]]-E231)</f>
        <v>2.3370999999999999E-2</v>
      </c>
      <c r="AB232" s="1">
        <f>ABS(IK_diagnostics_positions__2[[#This Row],[Column6]]-F231)</f>
        <v>0.12271999999999994</v>
      </c>
      <c r="AC232" s="1">
        <f>ABS(IK_diagnostics_positions__2[[#This Row],[Column7]]-G231)</f>
        <v>9.2562000000000033E-2</v>
      </c>
      <c r="AD232" s="1">
        <f>ABS(IK_diagnostics_positions__2[[#This Row],[Column8]]-H231)</f>
        <v>2.617399999999992E-2</v>
      </c>
      <c r="AE232" s="1">
        <f>ABS(IK_diagnostics_positions__2[[#This Row],[Column9]]-I231)</f>
        <v>0.14778000000000002</v>
      </c>
      <c r="AF232" s="1">
        <f>ABS(IK_diagnostics_positions__2[[#This Row],[Column10]]-J231)</f>
        <v>0.10015115999999999</v>
      </c>
      <c r="AG232" s="1">
        <f>ABS(IK_diagnostics_positions__2[[#This Row],[Column11]]-K231)</f>
        <v>0.1684429999999999</v>
      </c>
      <c r="AH232" s="1">
        <f>ABS(IK_diagnostics_positions__2[[#This Row],[Column12]]-L231)</f>
        <v>0.17719000000000018</v>
      </c>
      <c r="AI232" s="1">
        <f>ABS(IK_diagnostics_positions__2[[#This Row],[Column13]]-M231)</f>
        <v>0.199214</v>
      </c>
      <c r="AJ232" s="1">
        <f>ABS(IK_diagnostics_positions__2[[#This Row],[Column14]]-N231)</f>
        <v>0.36141600000000007</v>
      </c>
      <c r="AK232" s="1">
        <f>ABS(IK_diagnostics_positions__2[[#This Row],[Column15]]-O231)</f>
        <v>9.9540000000000184E-2</v>
      </c>
      <c r="AL232" s="1">
        <f>ABS(IK_diagnostics_positions__2[[#This Row],[Column16]]-P231)</f>
        <v>7.3486999999999969E-2</v>
      </c>
      <c r="AM232" s="1">
        <f>ABS(IK_diagnostics_positions__2[[#This Row],[Column17]]-Q231)</f>
        <v>0.17569000000000001</v>
      </c>
      <c r="AN232" s="1">
        <f>ABS(IK_diagnostics_positions__2[[#This Row],[Column18]]-R231)</f>
        <v>2.3599999999999177E-3</v>
      </c>
      <c r="AO232" s="1">
        <f>ABS(IK_diagnostics_positions__2[[#This Row],[Column19]]-S231)</f>
        <v>0.14192054700000001</v>
      </c>
      <c r="AP232" s="1">
        <f>ABS(IK_diagnostics_positions__2[[#This Row],[Column20]]-T231)</f>
        <v>0.50130799999999998</v>
      </c>
      <c r="AQ232" s="1">
        <f>ABS(IK_diagnostics_positions__2[[#This Row],[Column21]]-U231)</f>
        <v>0.26075999999999988</v>
      </c>
    </row>
    <row r="233" spans="1:43" x14ac:dyDescent="0.25">
      <c r="A233" s="1">
        <v>0.24596599999999999</v>
      </c>
      <c r="B233" s="1" t="s">
        <v>22</v>
      </c>
      <c r="C233" s="1">
        <v>-0.969279</v>
      </c>
      <c r="D233" s="1">
        <v>-0.73596899999999998</v>
      </c>
      <c r="E233" s="1" t="s">
        <v>22</v>
      </c>
      <c r="F233" s="1">
        <v>-1.1585000000000001</v>
      </c>
      <c r="G233" s="1">
        <v>-0.80606999999999995</v>
      </c>
      <c r="H233" s="1">
        <v>0.98396600000000001</v>
      </c>
      <c r="I233" s="1">
        <v>-1.3225</v>
      </c>
      <c r="J233" s="1">
        <v>-8.0168199999999992E-3</v>
      </c>
      <c r="K233" s="1">
        <v>0.96363799999999999</v>
      </c>
      <c r="L233" s="1">
        <v>-1.9247399999999999</v>
      </c>
      <c r="M233" s="1">
        <v>0.79003699999999999</v>
      </c>
      <c r="N233" s="1">
        <v>0.94330999999999998</v>
      </c>
      <c r="O233" s="1">
        <v>-2.52698</v>
      </c>
      <c r="P233" s="1">
        <v>-0.79593100000000006</v>
      </c>
      <c r="Q233" s="1">
        <v>1.0024200000000001</v>
      </c>
      <c r="R233" s="1">
        <v>-2.5392999999999999</v>
      </c>
      <c r="S233" s="1">
        <v>-4.8936200000000002E-4</v>
      </c>
      <c r="T233" s="1">
        <v>0.10397199999999999</v>
      </c>
      <c r="U233" s="1">
        <v>-2.43554</v>
      </c>
      <c r="V233" s="1" t="s">
        <v>23</v>
      </c>
      <c r="W233" s="1">
        <f>ABS(IK_diagnostics_positions__2[[#This Row],[Column1]]-A232)</f>
        <v>4.7399999999999942E-3</v>
      </c>
      <c r="X233" s="1">
        <f>ABS(IK_diagnostics_positions__2[[#This Row],[Column2]]-B232)</f>
        <v>0</v>
      </c>
      <c r="Y233" s="1">
        <f>ABS(IK_diagnostics_positions__2[[#This Row],[Column3]]-C232)</f>
        <v>1.1900000000000244E-3</v>
      </c>
      <c r="Z233" s="1">
        <f>ABS(IK_diagnostics_positions__2[[#This Row],[Column4]]-D232)</f>
        <v>2.311000000000063E-3</v>
      </c>
      <c r="AA233" s="1">
        <f>ABS(IK_diagnostics_positions__2[[#This Row],[Column5]]-E232)</f>
        <v>0</v>
      </c>
      <c r="AB233" s="1">
        <f>ABS(IK_diagnostics_positions__2[[#This Row],[Column6]]-F232)</f>
        <v>1.3379999999999947E-2</v>
      </c>
      <c r="AC233" s="1">
        <f>ABS(IK_diagnostics_positions__2[[#This Row],[Column7]]-G232)</f>
        <v>1.2790999999999997E-2</v>
      </c>
      <c r="AD233" s="1">
        <f>ABS(IK_diagnostics_positions__2[[#This Row],[Column8]]-H232)</f>
        <v>4.7000000000000375E-3</v>
      </c>
      <c r="AE233" s="1">
        <f>ABS(IK_diagnostics_positions__2[[#This Row],[Column9]]-I232)</f>
        <v>1.0920000000000041E-2</v>
      </c>
      <c r="AF233" s="1">
        <f>ABS(IK_diagnostics_positions__2[[#This Row],[Column10]]-J232)</f>
        <v>6.6239799999999989E-3</v>
      </c>
      <c r="AG233" s="1">
        <f>ABS(IK_diagnostics_positions__2[[#This Row],[Column11]]-K232)</f>
        <v>1.5889999999999516E-3</v>
      </c>
      <c r="AH233" s="1">
        <f>ABS(IK_diagnostics_positions__2[[#This Row],[Column12]]-L232)</f>
        <v>2.9499999999997861E-3</v>
      </c>
      <c r="AI233" s="1">
        <f>ABS(IK_diagnostics_positions__2[[#This Row],[Column13]]-M232)</f>
        <v>4.5600000000001195E-4</v>
      </c>
      <c r="AJ233" s="1">
        <f>ABS(IK_diagnostics_positions__2[[#This Row],[Column14]]-N232)</f>
        <v>1.5229999999999411E-3</v>
      </c>
      <c r="AK233" s="1">
        <f>ABS(IK_diagnostics_positions__2[[#This Row],[Column15]]-O232)</f>
        <v>5.03000000000009E-3</v>
      </c>
      <c r="AL233" s="1">
        <f>ABS(IK_diagnostics_positions__2[[#This Row],[Column16]]-P232)</f>
        <v>4.602000000000106E-3</v>
      </c>
      <c r="AM233" s="1">
        <f>ABS(IK_diagnostics_positions__2[[#This Row],[Column17]]-Q232)</f>
        <v>2.1400000000000308E-3</v>
      </c>
      <c r="AN233" s="1">
        <f>ABS(IK_diagnostics_positions__2[[#This Row],[Column18]]-R232)</f>
        <v>5.3199999999997694E-3</v>
      </c>
      <c r="AO233" s="1">
        <f>ABS(IK_diagnostics_positions__2[[#This Row],[Column19]]-S232)</f>
        <v>3.5781500000000004E-4</v>
      </c>
      <c r="AP233" s="1">
        <f>ABS(IK_diagnostics_positions__2[[#This Row],[Column20]]-T232)</f>
        <v>3.1860000000000083E-3</v>
      </c>
      <c r="AQ233" s="1">
        <f>ABS(IK_diagnostics_positions__2[[#This Row],[Column21]]-U232)</f>
        <v>2.1000000000004349E-4</v>
      </c>
    </row>
    <row r="234" spans="1:43" x14ac:dyDescent="0.25">
      <c r="A234" s="1">
        <v>0.24897900000000001</v>
      </c>
      <c r="B234" s="1" t="s">
        <v>22</v>
      </c>
      <c r="C234" s="1">
        <v>-0.96850899999999995</v>
      </c>
      <c r="D234" s="1">
        <v>-0.73399800000000004</v>
      </c>
      <c r="E234" s="1" t="s">
        <v>22</v>
      </c>
      <c r="F234" s="1">
        <v>-1.1522399999999999</v>
      </c>
      <c r="G234" s="1">
        <v>-0.810531</v>
      </c>
      <c r="H234" s="1">
        <v>0.98058999999999996</v>
      </c>
      <c r="I234" s="1">
        <v>-1.3327599999999999</v>
      </c>
      <c r="J234" s="1">
        <v>-7.9072699999999992E-3</v>
      </c>
      <c r="K234" s="1">
        <v>0.96239399999999997</v>
      </c>
      <c r="L234" s="1">
        <v>-1.92896</v>
      </c>
      <c r="M234" s="1">
        <v>0.79471700000000001</v>
      </c>
      <c r="N234" s="1">
        <v>0.94419799999999998</v>
      </c>
      <c r="O234" s="1">
        <v>-2.5251700000000001</v>
      </c>
      <c r="P234" s="1">
        <v>-0.80030000000000001</v>
      </c>
      <c r="Q234" s="1">
        <v>1.00099</v>
      </c>
      <c r="R234" s="1">
        <v>-2.53775</v>
      </c>
      <c r="S234" s="1">
        <v>4.3226000000000001E-4</v>
      </c>
      <c r="T234" s="1">
        <v>0.102724</v>
      </c>
      <c r="U234" s="1">
        <v>-2.4397500000000001</v>
      </c>
      <c r="V234" s="1" t="s">
        <v>23</v>
      </c>
      <c r="W234" s="1">
        <f>ABS(IK_diagnostics_positions__2[[#This Row],[Column1]]-A233)</f>
        <v>3.0130000000000157E-3</v>
      </c>
      <c r="X234" s="1">
        <f>ABS(IK_diagnostics_positions__2[[#This Row],[Column2]]-B233)</f>
        <v>0</v>
      </c>
      <c r="Y234" s="1">
        <f>ABS(IK_diagnostics_positions__2[[#This Row],[Column3]]-C233)</f>
        <v>7.7000000000004842E-4</v>
      </c>
      <c r="Z234" s="1">
        <f>ABS(IK_diagnostics_positions__2[[#This Row],[Column4]]-D233)</f>
        <v>1.970999999999945E-3</v>
      </c>
      <c r="AA234" s="1">
        <f>ABS(IK_diagnostics_positions__2[[#This Row],[Column5]]-E233)</f>
        <v>0</v>
      </c>
      <c r="AB234" s="1">
        <f>ABS(IK_diagnostics_positions__2[[#This Row],[Column6]]-F233)</f>
        <v>6.2600000000001543E-3</v>
      </c>
      <c r="AC234" s="1">
        <f>ABS(IK_diagnostics_positions__2[[#This Row],[Column7]]-G233)</f>
        <v>4.4610000000000483E-3</v>
      </c>
      <c r="AD234" s="1">
        <f>ABS(IK_diagnostics_positions__2[[#This Row],[Column8]]-H233)</f>
        <v>3.3760000000000456E-3</v>
      </c>
      <c r="AE234" s="1">
        <f>ABS(IK_diagnostics_positions__2[[#This Row],[Column9]]-I233)</f>
        <v>1.0259999999999936E-2</v>
      </c>
      <c r="AF234" s="1">
        <f>ABS(IK_diagnostics_positions__2[[#This Row],[Column10]]-J233)</f>
        <v>1.0954999999999993E-4</v>
      </c>
      <c r="AG234" s="1">
        <f>ABS(IK_diagnostics_positions__2[[#This Row],[Column11]]-K233)</f>
        <v>1.2440000000000229E-3</v>
      </c>
      <c r="AH234" s="1">
        <f>ABS(IK_diagnostics_positions__2[[#This Row],[Column12]]-L233)</f>
        <v>4.2200000000001125E-3</v>
      </c>
      <c r="AI234" s="1">
        <f>ABS(IK_diagnostics_positions__2[[#This Row],[Column13]]-M233)</f>
        <v>4.6800000000000175E-3</v>
      </c>
      <c r="AJ234" s="1">
        <f>ABS(IK_diagnostics_positions__2[[#This Row],[Column14]]-N233)</f>
        <v>8.879999999999999E-4</v>
      </c>
      <c r="AK234" s="1">
        <f>ABS(IK_diagnostics_positions__2[[#This Row],[Column15]]-O233)</f>
        <v>1.8099999999998673E-3</v>
      </c>
      <c r="AL234" s="1">
        <f>ABS(IK_diagnostics_positions__2[[#This Row],[Column16]]-P233)</f>
        <v>4.3689999999999563E-3</v>
      </c>
      <c r="AM234" s="1">
        <f>ABS(IK_diagnostics_positions__2[[#This Row],[Column17]]-Q233)</f>
        <v>1.4300000000000423E-3</v>
      </c>
      <c r="AN234" s="1">
        <f>ABS(IK_diagnostics_positions__2[[#This Row],[Column18]]-R233)</f>
        <v>1.5499999999999403E-3</v>
      </c>
      <c r="AO234" s="1">
        <f>ABS(IK_diagnostics_positions__2[[#This Row],[Column19]]-S233)</f>
        <v>9.2162199999999998E-4</v>
      </c>
      <c r="AP234" s="1">
        <f>ABS(IK_diagnostics_positions__2[[#This Row],[Column20]]-T233)</f>
        <v>1.2479999999999991E-3</v>
      </c>
      <c r="AQ234" s="1">
        <f>ABS(IK_diagnostics_positions__2[[#This Row],[Column21]]-U233)</f>
        <v>4.210000000000047E-3</v>
      </c>
    </row>
    <row r="235" spans="1:43" x14ac:dyDescent="0.25">
      <c r="A235" s="1">
        <v>0.26861499999999999</v>
      </c>
      <c r="B235" s="1" t="s">
        <v>22</v>
      </c>
      <c r="C235" s="1">
        <v>-0.96324799999999999</v>
      </c>
      <c r="D235" s="1">
        <v>-0.71592900000000004</v>
      </c>
      <c r="E235" s="1" t="s">
        <v>22</v>
      </c>
      <c r="F235" s="1">
        <v>-1.13839</v>
      </c>
      <c r="G235" s="1">
        <v>-0.80164000000000002</v>
      </c>
      <c r="H235" s="1">
        <v>0.97856699999999996</v>
      </c>
      <c r="I235" s="1">
        <v>-1.3256300000000001</v>
      </c>
      <c r="J235" s="1">
        <v>-3.3505000000000002E-3</v>
      </c>
      <c r="K235" s="1">
        <v>0.962754</v>
      </c>
      <c r="L235" s="1">
        <v>-1.9277</v>
      </c>
      <c r="M235" s="1">
        <v>0.79493899999999995</v>
      </c>
      <c r="N235" s="1">
        <v>0.94694100000000003</v>
      </c>
      <c r="O235" s="1">
        <v>-2.52976</v>
      </c>
      <c r="P235" s="1">
        <v>-0.79794799999999999</v>
      </c>
      <c r="Q235" s="1">
        <v>1.0022</v>
      </c>
      <c r="R235" s="1">
        <v>-2.53355</v>
      </c>
      <c r="S235" s="1">
        <v>2.63467E-3</v>
      </c>
      <c r="T235" s="1">
        <v>0.102468</v>
      </c>
      <c r="U235" s="1">
        <v>-2.4374699999999998</v>
      </c>
      <c r="V235" s="1" t="s">
        <v>23</v>
      </c>
      <c r="W235" s="1">
        <f>ABS(IK_diagnostics_positions__2[[#This Row],[Column1]]-A234)</f>
        <v>1.9635999999999987E-2</v>
      </c>
      <c r="X235" s="1">
        <f>ABS(IK_diagnostics_positions__2[[#This Row],[Column2]]-B234)</f>
        <v>0</v>
      </c>
      <c r="Y235" s="1">
        <f>ABS(IK_diagnostics_positions__2[[#This Row],[Column3]]-C234)</f>
        <v>5.2609999999999602E-3</v>
      </c>
      <c r="Z235" s="1">
        <f>ABS(IK_diagnostics_positions__2[[#This Row],[Column4]]-D234)</f>
        <v>1.8069000000000002E-2</v>
      </c>
      <c r="AA235" s="1">
        <f>ABS(IK_diagnostics_positions__2[[#This Row],[Column5]]-E234)</f>
        <v>0</v>
      </c>
      <c r="AB235" s="1">
        <f>ABS(IK_diagnostics_positions__2[[#This Row],[Column6]]-F234)</f>
        <v>1.3849999999999918E-2</v>
      </c>
      <c r="AC235" s="1">
        <f>ABS(IK_diagnostics_positions__2[[#This Row],[Column7]]-G234)</f>
        <v>8.8909999999999823E-3</v>
      </c>
      <c r="AD235" s="1">
        <f>ABS(IK_diagnostics_positions__2[[#This Row],[Column8]]-H234)</f>
        <v>2.022999999999997E-3</v>
      </c>
      <c r="AE235" s="1">
        <f>ABS(IK_diagnostics_positions__2[[#This Row],[Column9]]-I234)</f>
        <v>7.1299999999998587E-3</v>
      </c>
      <c r="AF235" s="1">
        <f>ABS(IK_diagnostics_positions__2[[#This Row],[Column10]]-J234)</f>
        <v>4.5567699999999991E-3</v>
      </c>
      <c r="AG235" s="1">
        <f>ABS(IK_diagnostics_positions__2[[#This Row],[Column11]]-K234)</f>
        <v>3.6000000000002697E-4</v>
      </c>
      <c r="AH235" s="1">
        <f>ABS(IK_diagnostics_positions__2[[#This Row],[Column12]]-L234)</f>
        <v>1.2600000000000389E-3</v>
      </c>
      <c r="AI235" s="1">
        <f>ABS(IK_diagnostics_positions__2[[#This Row],[Column13]]-M234)</f>
        <v>2.2199999999994446E-4</v>
      </c>
      <c r="AJ235" s="1">
        <f>ABS(IK_diagnostics_positions__2[[#This Row],[Column14]]-N234)</f>
        <v>2.743000000000051E-3</v>
      </c>
      <c r="AK235" s="1">
        <f>ABS(IK_diagnostics_positions__2[[#This Row],[Column15]]-O234)</f>
        <v>4.589999999999872E-3</v>
      </c>
      <c r="AL235" s="1">
        <f>ABS(IK_diagnostics_positions__2[[#This Row],[Column16]]-P234)</f>
        <v>2.3520000000000207E-3</v>
      </c>
      <c r="AM235" s="1">
        <f>ABS(IK_diagnostics_positions__2[[#This Row],[Column17]]-Q234)</f>
        <v>1.2099999999999334E-3</v>
      </c>
      <c r="AN235" s="1">
        <f>ABS(IK_diagnostics_positions__2[[#This Row],[Column18]]-R234)</f>
        <v>4.1999999999999815E-3</v>
      </c>
      <c r="AO235" s="1">
        <f>ABS(IK_diagnostics_positions__2[[#This Row],[Column19]]-S234)</f>
        <v>2.2024100000000001E-3</v>
      </c>
      <c r="AP235" s="1">
        <f>ABS(IK_diagnostics_positions__2[[#This Row],[Column20]]-T234)</f>
        <v>2.5599999999999234E-4</v>
      </c>
      <c r="AQ235" s="1">
        <f>ABS(IK_diagnostics_positions__2[[#This Row],[Column21]]-U234)</f>
        <v>2.2800000000002818E-3</v>
      </c>
    </row>
    <row r="236" spans="1:43" x14ac:dyDescent="0.25">
      <c r="A236" s="1">
        <v>0.27370800000000001</v>
      </c>
      <c r="B236" s="1" t="s">
        <v>22</v>
      </c>
      <c r="C236" s="1">
        <v>-0.96181300000000003</v>
      </c>
      <c r="D236" s="1">
        <v>-0.71421999999999997</v>
      </c>
      <c r="E236" s="1" t="s">
        <v>22</v>
      </c>
      <c r="F236" s="1">
        <v>-1.1167199999999999</v>
      </c>
      <c r="G236" s="1">
        <v>-0.80748699999999995</v>
      </c>
      <c r="H236" s="1">
        <v>0.97303200000000001</v>
      </c>
      <c r="I236" s="1">
        <v>-1.3277000000000001</v>
      </c>
      <c r="J236" s="1">
        <v>-7.24626E-3</v>
      </c>
      <c r="K236" s="1">
        <v>0.95926400000000001</v>
      </c>
      <c r="L236" s="1">
        <v>-1.9272199999999999</v>
      </c>
      <c r="M236" s="1">
        <v>0.79299500000000001</v>
      </c>
      <c r="N236" s="1">
        <v>0.94549499999999997</v>
      </c>
      <c r="O236" s="1">
        <v>-2.5267400000000002</v>
      </c>
      <c r="P236" s="1">
        <v>-0.79815199999999997</v>
      </c>
      <c r="Q236" s="1">
        <v>1.00132</v>
      </c>
      <c r="R236" s="1">
        <v>-2.5377100000000001</v>
      </c>
      <c r="S236" s="1">
        <v>1.0174699999999999E-3</v>
      </c>
      <c r="T236" s="1">
        <v>0.10116700000000001</v>
      </c>
      <c r="U236" s="1">
        <v>-2.4406400000000001</v>
      </c>
      <c r="V236" s="1" t="s">
        <v>23</v>
      </c>
      <c r="W236" s="1">
        <f>ABS(IK_diagnostics_positions__2[[#This Row],[Column1]]-A235)</f>
        <v>5.0930000000000142E-3</v>
      </c>
      <c r="X236" s="1">
        <f>ABS(IK_diagnostics_positions__2[[#This Row],[Column2]]-B235)</f>
        <v>0</v>
      </c>
      <c r="Y236" s="1">
        <f>ABS(IK_diagnostics_positions__2[[#This Row],[Column3]]-C235)</f>
        <v>1.4349999999999641E-3</v>
      </c>
      <c r="Z236" s="1">
        <f>ABS(IK_diagnostics_positions__2[[#This Row],[Column4]]-D235)</f>
        <v>1.7090000000000716E-3</v>
      </c>
      <c r="AA236" s="1">
        <f>ABS(IK_diagnostics_positions__2[[#This Row],[Column5]]-E235)</f>
        <v>0</v>
      </c>
      <c r="AB236" s="1">
        <f>ABS(IK_diagnostics_positions__2[[#This Row],[Column6]]-F235)</f>
        <v>2.1670000000000078E-2</v>
      </c>
      <c r="AC236" s="1">
        <f>ABS(IK_diagnostics_positions__2[[#This Row],[Column7]]-G235)</f>
        <v>5.8469999999999356E-3</v>
      </c>
      <c r="AD236" s="1">
        <f>ABS(IK_diagnostics_positions__2[[#This Row],[Column8]]-H235)</f>
        <v>5.5349999999999566E-3</v>
      </c>
      <c r="AE236" s="1">
        <f>ABS(IK_diagnostics_positions__2[[#This Row],[Column9]]-I235)</f>
        <v>2.0700000000000163E-3</v>
      </c>
      <c r="AF236" s="1">
        <f>ABS(IK_diagnostics_positions__2[[#This Row],[Column10]]-J235)</f>
        <v>3.8957599999999998E-3</v>
      </c>
      <c r="AG236" s="1">
        <f>ABS(IK_diagnostics_positions__2[[#This Row],[Column11]]-K235)</f>
        <v>3.4899999999999931E-3</v>
      </c>
      <c r="AH236" s="1">
        <f>ABS(IK_diagnostics_positions__2[[#This Row],[Column12]]-L235)</f>
        <v>4.8000000000003595E-4</v>
      </c>
      <c r="AI236" s="1">
        <f>ABS(IK_diagnostics_positions__2[[#This Row],[Column13]]-M235)</f>
        <v>1.9439999999999458E-3</v>
      </c>
      <c r="AJ236" s="1">
        <f>ABS(IK_diagnostics_positions__2[[#This Row],[Column14]]-N235)</f>
        <v>1.4460000000000583E-3</v>
      </c>
      <c r="AK236" s="1">
        <f>ABS(IK_diagnostics_positions__2[[#This Row],[Column15]]-O235)</f>
        <v>3.0199999999998006E-3</v>
      </c>
      <c r="AL236" s="1">
        <f>ABS(IK_diagnostics_positions__2[[#This Row],[Column16]]-P235)</f>
        <v>2.0399999999998197E-4</v>
      </c>
      <c r="AM236" s="1">
        <f>ABS(IK_diagnostics_positions__2[[#This Row],[Column17]]-Q235)</f>
        <v>8.799999999999919E-4</v>
      </c>
      <c r="AN236" s="1">
        <f>ABS(IK_diagnostics_positions__2[[#This Row],[Column18]]-R235)</f>
        <v>4.1600000000001636E-3</v>
      </c>
      <c r="AO236" s="1">
        <f>ABS(IK_diagnostics_positions__2[[#This Row],[Column19]]-S235)</f>
        <v>1.6172000000000001E-3</v>
      </c>
      <c r="AP236" s="1">
        <f>ABS(IK_diagnostics_positions__2[[#This Row],[Column20]]-T235)</f>
        <v>1.3009999999999966E-3</v>
      </c>
      <c r="AQ236" s="1">
        <f>ABS(IK_diagnostics_positions__2[[#This Row],[Column21]]-U235)</f>
        <v>3.1700000000003392E-3</v>
      </c>
    </row>
    <row r="237" spans="1:43" x14ac:dyDescent="0.25">
      <c r="A237" s="1">
        <v>0.28931000000000001</v>
      </c>
      <c r="B237" s="1" t="s">
        <v>22</v>
      </c>
      <c r="C237" s="1">
        <v>-0.95723499999999995</v>
      </c>
      <c r="D237" s="1">
        <v>-0.70094500000000004</v>
      </c>
      <c r="E237" s="1" t="s">
        <v>22</v>
      </c>
      <c r="F237" s="1">
        <v>-1.0965</v>
      </c>
      <c r="G237" s="1">
        <v>-0.80446899999999999</v>
      </c>
      <c r="H237" s="1">
        <v>0.967476</v>
      </c>
      <c r="I237" s="1">
        <v>-1.32731</v>
      </c>
      <c r="J237" s="1">
        <v>-4.46182E-3</v>
      </c>
      <c r="K237" s="1">
        <v>0.95677900000000005</v>
      </c>
      <c r="L237" s="1">
        <v>-1.9272</v>
      </c>
      <c r="M237" s="1">
        <v>0.79554499999999995</v>
      </c>
      <c r="N237" s="1">
        <v>0.94608199999999998</v>
      </c>
      <c r="O237" s="1">
        <v>-2.5270999999999999</v>
      </c>
      <c r="P237" s="1">
        <v>-0.79601299999999997</v>
      </c>
      <c r="Q237" s="1">
        <v>1.0056700000000001</v>
      </c>
      <c r="R237" s="1">
        <v>-2.5363500000000001</v>
      </c>
      <c r="S237" s="1">
        <v>-8.7383399999999998E-4</v>
      </c>
      <c r="T237" s="1">
        <v>9.8573999999999995E-2</v>
      </c>
      <c r="U237" s="1">
        <v>-2.4405000000000001</v>
      </c>
      <c r="V237" s="1" t="s">
        <v>23</v>
      </c>
      <c r="W237" s="1">
        <f>ABS(IK_diagnostics_positions__2[[#This Row],[Column1]]-A236)</f>
        <v>1.5602000000000005E-2</v>
      </c>
      <c r="X237" s="1">
        <f>ABS(IK_diagnostics_positions__2[[#This Row],[Column2]]-B236)</f>
        <v>0</v>
      </c>
      <c r="Y237" s="1">
        <f>ABS(IK_diagnostics_positions__2[[#This Row],[Column3]]-C236)</f>
        <v>4.578000000000082E-3</v>
      </c>
      <c r="Z237" s="1">
        <f>ABS(IK_diagnostics_positions__2[[#This Row],[Column4]]-D236)</f>
        <v>1.3274999999999926E-2</v>
      </c>
      <c r="AA237" s="1">
        <f>ABS(IK_diagnostics_positions__2[[#This Row],[Column5]]-E236)</f>
        <v>0</v>
      </c>
      <c r="AB237" s="1">
        <f>ABS(IK_diagnostics_positions__2[[#This Row],[Column6]]-F236)</f>
        <v>2.0219999999999905E-2</v>
      </c>
      <c r="AC237" s="1">
        <f>ABS(IK_diagnostics_positions__2[[#This Row],[Column7]]-G236)</f>
        <v>3.0179999999999652E-3</v>
      </c>
      <c r="AD237" s="1">
        <f>ABS(IK_diagnostics_positions__2[[#This Row],[Column8]]-H236)</f>
        <v>5.5560000000000054E-3</v>
      </c>
      <c r="AE237" s="1">
        <f>ABS(IK_diagnostics_positions__2[[#This Row],[Column9]]-I236)</f>
        <v>3.9000000000011248E-4</v>
      </c>
      <c r="AF237" s="1">
        <f>ABS(IK_diagnostics_positions__2[[#This Row],[Column10]]-J236)</f>
        <v>2.78444E-3</v>
      </c>
      <c r="AG237" s="1">
        <f>ABS(IK_diagnostics_positions__2[[#This Row],[Column11]]-K236)</f>
        <v>2.4849999999999595E-3</v>
      </c>
      <c r="AH237" s="1">
        <f>ABS(IK_diagnostics_positions__2[[#This Row],[Column12]]-L236)</f>
        <v>1.9999999999908979E-5</v>
      </c>
      <c r="AI237" s="1">
        <f>ABS(IK_diagnostics_positions__2[[#This Row],[Column13]]-M236)</f>
        <v>2.5499999999999412E-3</v>
      </c>
      <c r="AJ237" s="1">
        <f>ABS(IK_diagnostics_positions__2[[#This Row],[Column14]]-N236)</f>
        <v>5.8700000000000419E-4</v>
      </c>
      <c r="AK237" s="1">
        <f>ABS(IK_diagnostics_positions__2[[#This Row],[Column15]]-O236)</f>
        <v>3.599999999996939E-4</v>
      </c>
      <c r="AL237" s="1">
        <f>ABS(IK_diagnostics_positions__2[[#This Row],[Column16]]-P236)</f>
        <v>2.139000000000002E-3</v>
      </c>
      <c r="AM237" s="1">
        <f>ABS(IK_diagnostics_positions__2[[#This Row],[Column17]]-Q236)</f>
        <v>4.350000000000076E-3</v>
      </c>
      <c r="AN237" s="1">
        <f>ABS(IK_diagnostics_positions__2[[#This Row],[Column18]]-R236)</f>
        <v>1.3600000000000279E-3</v>
      </c>
      <c r="AO237" s="1">
        <f>ABS(IK_diagnostics_positions__2[[#This Row],[Column19]]-S236)</f>
        <v>1.8913039999999999E-3</v>
      </c>
      <c r="AP237" s="1">
        <f>ABS(IK_diagnostics_positions__2[[#This Row],[Column20]]-T236)</f>
        <v>2.593000000000012E-3</v>
      </c>
      <c r="AQ237" s="1">
        <f>ABS(IK_diagnostics_positions__2[[#This Row],[Column21]]-U236)</f>
        <v>1.4000000000002899E-4</v>
      </c>
    </row>
    <row r="238" spans="1:43" x14ac:dyDescent="0.25">
      <c r="A238" s="1">
        <v>0.29749100000000001</v>
      </c>
      <c r="B238" s="1" t="s">
        <v>22</v>
      </c>
      <c r="C238" s="1">
        <v>-0.95472500000000005</v>
      </c>
      <c r="D238" s="1">
        <v>-0.69527300000000003</v>
      </c>
      <c r="E238" s="1" t="s">
        <v>22</v>
      </c>
      <c r="F238" s="1">
        <v>-1.07481</v>
      </c>
      <c r="G238" s="1">
        <v>-0.80633999999999995</v>
      </c>
      <c r="H238" s="1">
        <v>0.96167499999999995</v>
      </c>
      <c r="I238" s="1">
        <v>-1.3254999999999999</v>
      </c>
      <c r="J238" s="1">
        <v>-6.7740700000000001E-3</v>
      </c>
      <c r="K238" s="1">
        <v>0.95504900000000004</v>
      </c>
      <c r="L238" s="1">
        <v>-1.92604</v>
      </c>
      <c r="M238" s="1">
        <v>0.79279200000000005</v>
      </c>
      <c r="N238" s="1">
        <v>0.94842300000000002</v>
      </c>
      <c r="O238" s="1">
        <v>-2.52658</v>
      </c>
      <c r="P238" s="1">
        <v>-0.79622999999999999</v>
      </c>
      <c r="Q238" s="1">
        <v>1.0000100000000001</v>
      </c>
      <c r="R238" s="1">
        <v>-2.5381999999999998</v>
      </c>
      <c r="S238" s="1">
        <v>7.2795900000000003E-4</v>
      </c>
      <c r="T238" s="1">
        <v>9.5799300000000004E-2</v>
      </c>
      <c r="U238" s="1">
        <v>-2.4375399999999998</v>
      </c>
      <c r="V238" s="1" t="s">
        <v>23</v>
      </c>
      <c r="W238" s="1">
        <f>ABS(IK_diagnostics_positions__2[[#This Row],[Column1]]-A237)</f>
        <v>8.1809999999999938E-3</v>
      </c>
      <c r="X238" s="1">
        <f>ABS(IK_diagnostics_positions__2[[#This Row],[Column2]]-B237)</f>
        <v>0</v>
      </c>
      <c r="Y238" s="1">
        <f>ABS(IK_diagnostics_positions__2[[#This Row],[Column3]]-C237)</f>
        <v>2.5099999999999012E-3</v>
      </c>
      <c r="Z238" s="1">
        <f>ABS(IK_diagnostics_positions__2[[#This Row],[Column4]]-D237)</f>
        <v>5.6720000000000104E-3</v>
      </c>
      <c r="AA238" s="1">
        <f>ABS(IK_diagnostics_positions__2[[#This Row],[Column5]]-E237)</f>
        <v>0</v>
      </c>
      <c r="AB238" s="1">
        <f>ABS(IK_diagnostics_positions__2[[#This Row],[Column6]]-F237)</f>
        <v>2.1689999999999987E-2</v>
      </c>
      <c r="AC238" s="1">
        <f>ABS(IK_diagnostics_positions__2[[#This Row],[Column7]]-G237)</f>
        <v>1.870999999999956E-3</v>
      </c>
      <c r="AD238" s="1">
        <f>ABS(IK_diagnostics_positions__2[[#This Row],[Column8]]-H237)</f>
        <v>5.8010000000000561E-3</v>
      </c>
      <c r="AE238" s="1">
        <f>ABS(IK_diagnostics_positions__2[[#This Row],[Column9]]-I237)</f>
        <v>1.8100000000000893E-3</v>
      </c>
      <c r="AF238" s="1">
        <f>ABS(IK_diagnostics_positions__2[[#This Row],[Column10]]-J237)</f>
        <v>2.3122500000000001E-3</v>
      </c>
      <c r="AG238" s="1">
        <f>ABS(IK_diagnostics_positions__2[[#This Row],[Column11]]-K237)</f>
        <v>1.7300000000000093E-3</v>
      </c>
      <c r="AH238" s="1">
        <f>ABS(IK_diagnostics_positions__2[[#This Row],[Column12]]-L237)</f>
        <v>1.1600000000000499E-3</v>
      </c>
      <c r="AI238" s="1">
        <f>ABS(IK_diagnostics_positions__2[[#This Row],[Column13]]-M237)</f>
        <v>2.7529999999998944E-3</v>
      </c>
      <c r="AJ238" s="1">
        <f>ABS(IK_diagnostics_positions__2[[#This Row],[Column14]]-N237)</f>
        <v>2.3410000000000375E-3</v>
      </c>
      <c r="AK238" s="1">
        <f>ABS(IK_diagnostics_positions__2[[#This Row],[Column15]]-O237)</f>
        <v>5.1999999999985391E-4</v>
      </c>
      <c r="AL238" s="1">
        <f>ABS(IK_diagnostics_positions__2[[#This Row],[Column16]]-P237)</f>
        <v>2.1700000000002273E-4</v>
      </c>
      <c r="AM238" s="1">
        <f>ABS(IK_diagnostics_positions__2[[#This Row],[Column17]]-Q237)</f>
        <v>5.6599999999999984E-3</v>
      </c>
      <c r="AN238" s="1">
        <f>ABS(IK_diagnostics_positions__2[[#This Row],[Column18]]-R237)</f>
        <v>1.8499999999996852E-3</v>
      </c>
      <c r="AO238" s="1">
        <f>ABS(IK_diagnostics_positions__2[[#This Row],[Column19]]-S237)</f>
        <v>1.601793E-3</v>
      </c>
      <c r="AP238" s="1">
        <f>ABS(IK_diagnostics_positions__2[[#This Row],[Column20]]-T237)</f>
        <v>2.7746999999999911E-3</v>
      </c>
      <c r="AQ238" s="1">
        <f>ABS(IK_diagnostics_positions__2[[#This Row],[Column21]]-U237)</f>
        <v>2.9600000000002957E-3</v>
      </c>
    </row>
    <row r="239" spans="1:43" x14ac:dyDescent="0.25">
      <c r="A239" s="1">
        <v>0.32227699999999998</v>
      </c>
      <c r="B239" s="1" t="s">
        <v>22</v>
      </c>
      <c r="C239" s="1">
        <v>-0.94664499999999996</v>
      </c>
      <c r="D239" s="1">
        <v>-0.67339400000000005</v>
      </c>
      <c r="E239" s="1" t="s">
        <v>22</v>
      </c>
      <c r="F239" s="1">
        <v>-1.03959</v>
      </c>
      <c r="G239" s="1">
        <v>-0.79639000000000004</v>
      </c>
      <c r="H239" s="1">
        <v>0.95345500000000005</v>
      </c>
      <c r="I239" s="1">
        <v>-1.3149</v>
      </c>
      <c r="J239" s="1">
        <v>-1.8507199999999999E-3</v>
      </c>
      <c r="K239" s="1">
        <v>0.952318</v>
      </c>
      <c r="L239" s="1">
        <v>-1.92211</v>
      </c>
      <c r="M239" s="1">
        <v>0.79268899999999998</v>
      </c>
      <c r="N239" s="1">
        <v>0.95118199999999997</v>
      </c>
      <c r="O239" s="1">
        <v>-2.5293199999999998</v>
      </c>
      <c r="P239" s="1">
        <v>-0.79263300000000003</v>
      </c>
      <c r="Q239" s="1">
        <v>1.0033099999999999</v>
      </c>
      <c r="R239" s="1">
        <v>-2.5320800000000001</v>
      </c>
      <c r="S239" s="1">
        <v>1.42768E-3</v>
      </c>
      <c r="T239" s="1">
        <v>9.5447199999999996E-2</v>
      </c>
      <c r="U239" s="1">
        <v>-2.43763</v>
      </c>
      <c r="V239" s="1" t="s">
        <v>23</v>
      </c>
      <c r="W239" s="1">
        <f>ABS(IK_diagnostics_positions__2[[#This Row],[Column1]]-A238)</f>
        <v>2.4785999999999975E-2</v>
      </c>
      <c r="X239" s="1">
        <f>ABS(IK_diagnostics_positions__2[[#This Row],[Column2]]-B238)</f>
        <v>0</v>
      </c>
      <c r="Y239" s="1">
        <f>ABS(IK_diagnostics_positions__2[[#This Row],[Column3]]-C238)</f>
        <v>8.0800000000000871E-3</v>
      </c>
      <c r="Z239" s="1">
        <f>ABS(IK_diagnostics_positions__2[[#This Row],[Column4]]-D238)</f>
        <v>2.1878999999999982E-2</v>
      </c>
      <c r="AA239" s="1">
        <f>ABS(IK_diagnostics_positions__2[[#This Row],[Column5]]-E238)</f>
        <v>0</v>
      </c>
      <c r="AB239" s="1">
        <f>ABS(IK_diagnostics_positions__2[[#This Row],[Column6]]-F238)</f>
        <v>3.5220000000000029E-2</v>
      </c>
      <c r="AC239" s="1">
        <f>ABS(IK_diagnostics_positions__2[[#This Row],[Column7]]-G238)</f>
        <v>9.9499999999999034E-3</v>
      </c>
      <c r="AD239" s="1">
        <f>ABS(IK_diagnostics_positions__2[[#This Row],[Column8]]-H238)</f>
        <v>8.2199999999998941E-3</v>
      </c>
      <c r="AE239" s="1">
        <f>ABS(IK_diagnostics_positions__2[[#This Row],[Column9]]-I238)</f>
        <v>1.0599999999999943E-2</v>
      </c>
      <c r="AF239" s="1">
        <f>ABS(IK_diagnostics_positions__2[[#This Row],[Column10]]-J238)</f>
        <v>4.9233499999999999E-3</v>
      </c>
      <c r="AG239" s="1">
        <f>ABS(IK_diagnostics_positions__2[[#This Row],[Column11]]-K238)</f>
        <v>2.731000000000039E-3</v>
      </c>
      <c r="AH239" s="1">
        <f>ABS(IK_diagnostics_positions__2[[#This Row],[Column12]]-L238)</f>
        <v>3.9299999999999891E-3</v>
      </c>
      <c r="AI239" s="1">
        <f>ABS(IK_diagnostics_positions__2[[#This Row],[Column13]]-M238)</f>
        <v>1.0300000000007525E-4</v>
      </c>
      <c r="AJ239" s="1">
        <f>ABS(IK_diagnostics_positions__2[[#This Row],[Column14]]-N238)</f>
        <v>2.7589999999999559E-3</v>
      </c>
      <c r="AK239" s="1">
        <f>ABS(IK_diagnostics_positions__2[[#This Row],[Column15]]-O238)</f>
        <v>2.7399999999997426E-3</v>
      </c>
      <c r="AL239" s="1">
        <f>ABS(IK_diagnostics_positions__2[[#This Row],[Column16]]-P238)</f>
        <v>3.5969999999999613E-3</v>
      </c>
      <c r="AM239" s="1">
        <f>ABS(IK_diagnostics_positions__2[[#This Row],[Column17]]-Q238)</f>
        <v>3.2999999999998586E-3</v>
      </c>
      <c r="AN239" s="1">
        <f>ABS(IK_diagnostics_positions__2[[#This Row],[Column18]]-R238)</f>
        <v>6.1199999999996813E-3</v>
      </c>
      <c r="AO239" s="1">
        <f>ABS(IK_diagnostics_positions__2[[#This Row],[Column19]]-S238)</f>
        <v>6.9972099999999994E-4</v>
      </c>
      <c r="AP239" s="1">
        <f>ABS(IK_diagnostics_positions__2[[#This Row],[Column20]]-T238)</f>
        <v>3.5210000000000796E-4</v>
      </c>
      <c r="AQ239" s="1">
        <f>ABS(IK_diagnostics_positions__2[[#This Row],[Column21]]-U238)</f>
        <v>9.0000000000145519E-5</v>
      </c>
    </row>
    <row r="240" spans="1:43" x14ac:dyDescent="0.25">
      <c r="A240" s="1">
        <v>0.32885799999999998</v>
      </c>
      <c r="B240" s="1" t="s">
        <v>22</v>
      </c>
      <c r="C240" s="1">
        <v>-0.94438</v>
      </c>
      <c r="D240" s="1">
        <v>-0.667987</v>
      </c>
      <c r="E240" s="1" t="s">
        <v>22</v>
      </c>
      <c r="F240" s="1">
        <v>-1.02376</v>
      </c>
      <c r="G240" s="1">
        <v>-0.81374599999999997</v>
      </c>
      <c r="H240" s="1">
        <v>0.94108700000000001</v>
      </c>
      <c r="I240" s="1">
        <v>-1.3289</v>
      </c>
      <c r="J240" s="1">
        <v>-1.1301500000000001E-2</v>
      </c>
      <c r="K240" s="1">
        <v>0.94574199999999997</v>
      </c>
      <c r="L240" s="1">
        <v>-1.92561</v>
      </c>
      <c r="M240" s="1">
        <v>0.79114300000000004</v>
      </c>
      <c r="N240" s="1">
        <v>0.95039700000000005</v>
      </c>
      <c r="O240" s="1">
        <v>-2.5223200000000001</v>
      </c>
      <c r="P240" s="1">
        <v>-0.79981199999999997</v>
      </c>
      <c r="Q240" s="1">
        <v>1.0040500000000001</v>
      </c>
      <c r="R240" s="1">
        <v>-2.5378599999999998</v>
      </c>
      <c r="S240" s="1">
        <v>-2.8856699999999999E-3</v>
      </c>
      <c r="T240" s="1">
        <v>9.0236800000000006E-2</v>
      </c>
      <c r="U240" s="1">
        <v>-2.4433400000000001</v>
      </c>
      <c r="V240" s="1" t="s">
        <v>23</v>
      </c>
      <c r="W240" s="1">
        <f>ABS(IK_diagnostics_positions__2[[#This Row],[Column1]]-A239)</f>
        <v>6.5810000000000035E-3</v>
      </c>
      <c r="X240" s="1">
        <f>ABS(IK_diagnostics_positions__2[[#This Row],[Column2]]-B239)</f>
        <v>0</v>
      </c>
      <c r="Y240" s="1">
        <f>ABS(IK_diagnostics_positions__2[[#This Row],[Column3]]-C239)</f>
        <v>2.2649999999999615E-3</v>
      </c>
      <c r="Z240" s="1">
        <f>ABS(IK_diagnostics_positions__2[[#This Row],[Column4]]-D239)</f>
        <v>5.4070000000000507E-3</v>
      </c>
      <c r="AA240" s="1">
        <f>ABS(IK_diagnostics_positions__2[[#This Row],[Column5]]-E239)</f>
        <v>0</v>
      </c>
      <c r="AB240" s="1">
        <f>ABS(IK_diagnostics_positions__2[[#This Row],[Column6]]-F239)</f>
        <v>1.5830000000000011E-2</v>
      </c>
      <c r="AC240" s="1">
        <f>ABS(IK_diagnostics_positions__2[[#This Row],[Column7]]-G239)</f>
        <v>1.7355999999999927E-2</v>
      </c>
      <c r="AD240" s="1">
        <f>ABS(IK_diagnostics_positions__2[[#This Row],[Column8]]-H239)</f>
        <v>1.2368000000000046E-2</v>
      </c>
      <c r="AE240" s="1">
        <f>ABS(IK_diagnostics_positions__2[[#This Row],[Column9]]-I239)</f>
        <v>1.4000000000000012E-2</v>
      </c>
      <c r="AF240" s="1">
        <f>ABS(IK_diagnostics_positions__2[[#This Row],[Column10]]-J239)</f>
        <v>9.4507800000000006E-3</v>
      </c>
      <c r="AG240" s="1">
        <f>ABS(IK_diagnostics_positions__2[[#This Row],[Column11]]-K239)</f>
        <v>6.5760000000000263E-3</v>
      </c>
      <c r="AH240" s="1">
        <f>ABS(IK_diagnostics_positions__2[[#This Row],[Column12]]-L239)</f>
        <v>3.5000000000000586E-3</v>
      </c>
      <c r="AI240" s="1">
        <f>ABS(IK_diagnostics_positions__2[[#This Row],[Column13]]-M239)</f>
        <v>1.5459999999999363E-3</v>
      </c>
      <c r="AJ240" s="1">
        <f>ABS(IK_diagnostics_positions__2[[#This Row],[Column14]]-N239)</f>
        <v>7.8499999999992465E-4</v>
      </c>
      <c r="AK240" s="1">
        <f>ABS(IK_diagnostics_positions__2[[#This Row],[Column15]]-O239)</f>
        <v>6.9999999999996732E-3</v>
      </c>
      <c r="AL240" s="1">
        <f>ABS(IK_diagnostics_positions__2[[#This Row],[Column16]]-P239)</f>
        <v>7.1789999999999354E-3</v>
      </c>
      <c r="AM240" s="1">
        <f>ABS(IK_diagnostics_positions__2[[#This Row],[Column17]]-Q239)</f>
        <v>7.4000000000018495E-4</v>
      </c>
      <c r="AN240" s="1">
        <f>ABS(IK_diagnostics_positions__2[[#This Row],[Column18]]-R239)</f>
        <v>5.7799999999996743E-3</v>
      </c>
      <c r="AO240" s="1">
        <f>ABS(IK_diagnostics_positions__2[[#This Row],[Column19]]-S239)</f>
        <v>4.3133499999999996E-3</v>
      </c>
      <c r="AP240" s="1">
        <f>ABS(IK_diagnostics_positions__2[[#This Row],[Column20]]-T239)</f>
        <v>5.21039999999999E-3</v>
      </c>
      <c r="AQ240" s="1">
        <f>ABS(IK_diagnostics_positions__2[[#This Row],[Column21]]-U239)</f>
        <v>5.7100000000001039E-3</v>
      </c>
    </row>
    <row r="241" spans="1:43" x14ac:dyDescent="0.25">
      <c r="A241" s="1">
        <v>0.35267999999999999</v>
      </c>
      <c r="B241" s="1" t="s">
        <v>22</v>
      </c>
      <c r="C241" s="1">
        <v>-0.93574400000000002</v>
      </c>
      <c r="D241" s="1">
        <v>-0.64508100000000002</v>
      </c>
      <c r="E241" s="1" t="s">
        <v>22</v>
      </c>
      <c r="F241" s="1">
        <v>-1.0026299999999999</v>
      </c>
      <c r="G241" s="1">
        <v>-0.80940599999999996</v>
      </c>
      <c r="H241" s="1">
        <v>0.93301100000000003</v>
      </c>
      <c r="I241" s="1">
        <v>-1.3227599999999999</v>
      </c>
      <c r="J241" s="1">
        <v>-9.1646899999999996E-3</v>
      </c>
      <c r="K241" s="1">
        <v>0.94296899999999995</v>
      </c>
      <c r="L241" s="1">
        <v>-1.9223600000000001</v>
      </c>
      <c r="M241" s="1">
        <v>0.79107700000000003</v>
      </c>
      <c r="N241" s="1">
        <v>0.952928</v>
      </c>
      <c r="O241" s="1">
        <v>-2.52196</v>
      </c>
      <c r="P241" s="1">
        <v>-0.79637100000000005</v>
      </c>
      <c r="Q241" s="1">
        <v>0.99733400000000005</v>
      </c>
      <c r="R241" s="1">
        <v>-2.5366499999999998</v>
      </c>
      <c r="S241" s="1">
        <v>9.7991500000000004E-4</v>
      </c>
      <c r="T241" s="1">
        <v>8.91734E-2</v>
      </c>
      <c r="U241" s="1">
        <v>-2.4428700000000001</v>
      </c>
      <c r="V241" s="1" t="s">
        <v>23</v>
      </c>
      <c r="W241" s="1">
        <f>ABS(IK_diagnostics_positions__2[[#This Row],[Column1]]-A240)</f>
        <v>2.382200000000001E-2</v>
      </c>
      <c r="X241" s="1">
        <f>ABS(IK_diagnostics_positions__2[[#This Row],[Column2]]-B240)</f>
        <v>0</v>
      </c>
      <c r="Y241" s="1">
        <f>ABS(IK_diagnostics_positions__2[[#This Row],[Column3]]-C240)</f>
        <v>8.635999999999977E-3</v>
      </c>
      <c r="Z241" s="1">
        <f>ABS(IK_diagnostics_positions__2[[#This Row],[Column4]]-D240)</f>
        <v>2.2905999999999982E-2</v>
      </c>
      <c r="AA241" s="1">
        <f>ABS(IK_diagnostics_positions__2[[#This Row],[Column5]]-E240)</f>
        <v>0</v>
      </c>
      <c r="AB241" s="1">
        <f>ABS(IK_diagnostics_positions__2[[#This Row],[Column6]]-F240)</f>
        <v>2.1130000000000093E-2</v>
      </c>
      <c r="AC241" s="1">
        <f>ABS(IK_diagnostics_positions__2[[#This Row],[Column7]]-G240)</f>
        <v>4.3400000000000105E-3</v>
      </c>
      <c r="AD241" s="1">
        <f>ABS(IK_diagnostics_positions__2[[#This Row],[Column8]]-H240)</f>
        <v>8.0759999999999721E-3</v>
      </c>
      <c r="AE241" s="1">
        <f>ABS(IK_diagnostics_positions__2[[#This Row],[Column9]]-I240)</f>
        <v>6.1400000000000343E-3</v>
      </c>
      <c r="AF241" s="1">
        <f>ABS(IK_diagnostics_positions__2[[#This Row],[Column10]]-J240)</f>
        <v>2.1368100000000011E-3</v>
      </c>
      <c r="AG241" s="1">
        <f>ABS(IK_diagnostics_positions__2[[#This Row],[Column11]]-K240)</f>
        <v>2.7730000000000254E-3</v>
      </c>
      <c r="AH241" s="1">
        <f>ABS(IK_diagnostics_positions__2[[#This Row],[Column12]]-L240)</f>
        <v>3.2499999999999751E-3</v>
      </c>
      <c r="AI241" s="1">
        <f>ABS(IK_diagnostics_positions__2[[#This Row],[Column13]]-M240)</f>
        <v>6.6000000000010495E-5</v>
      </c>
      <c r="AJ241" s="1">
        <f>ABS(IK_diagnostics_positions__2[[#This Row],[Column14]]-N240)</f>
        <v>2.53099999999995E-3</v>
      </c>
      <c r="AK241" s="1">
        <f>ABS(IK_diagnostics_positions__2[[#This Row],[Column15]]-O240)</f>
        <v>3.6000000000013799E-4</v>
      </c>
      <c r="AL241" s="1">
        <f>ABS(IK_diagnostics_positions__2[[#This Row],[Column16]]-P240)</f>
        <v>3.4409999999999163E-3</v>
      </c>
      <c r="AM241" s="1">
        <f>ABS(IK_diagnostics_positions__2[[#This Row],[Column17]]-Q240)</f>
        <v>6.7160000000000553E-3</v>
      </c>
      <c r="AN241" s="1">
        <f>ABS(IK_diagnostics_positions__2[[#This Row],[Column18]]-R240)</f>
        <v>1.2099999999999334E-3</v>
      </c>
      <c r="AO241" s="1">
        <f>ABS(IK_diagnostics_positions__2[[#This Row],[Column19]]-S240)</f>
        <v>3.8655849999999999E-3</v>
      </c>
      <c r="AP241" s="1">
        <f>ABS(IK_diagnostics_positions__2[[#This Row],[Column20]]-T240)</f>
        <v>1.063400000000006E-3</v>
      </c>
      <c r="AQ241" s="1">
        <f>ABS(IK_diagnostics_positions__2[[#This Row],[Column21]]-U240)</f>
        <v>4.6999999999997044E-4</v>
      </c>
    </row>
    <row r="242" spans="1:43" x14ac:dyDescent="0.25">
      <c r="A242" s="1">
        <v>0.363479</v>
      </c>
      <c r="B242" s="1" t="s">
        <v>22</v>
      </c>
      <c r="C242" s="1">
        <v>-0.93160200000000004</v>
      </c>
      <c r="D242" s="1">
        <v>-0.63483699999999998</v>
      </c>
      <c r="E242" s="1" t="s">
        <v>22</v>
      </c>
      <c r="F242" s="1">
        <v>-0.98960700000000001</v>
      </c>
      <c r="G242" s="1">
        <v>-0.81635400000000002</v>
      </c>
      <c r="H242" s="1">
        <v>0.92219799999999996</v>
      </c>
      <c r="I242" s="1">
        <v>-1.33108</v>
      </c>
      <c r="J242" s="1">
        <v>-1.2016300000000001E-2</v>
      </c>
      <c r="K242" s="1">
        <v>0.93763300000000005</v>
      </c>
      <c r="L242" s="1">
        <v>-1.9250499999999999</v>
      </c>
      <c r="M242" s="1">
        <v>0.79232100000000005</v>
      </c>
      <c r="N242" s="1">
        <v>0.95306800000000003</v>
      </c>
      <c r="O242" s="1">
        <v>-2.5190199999999998</v>
      </c>
      <c r="P242" s="1">
        <v>-0.79958499999999999</v>
      </c>
      <c r="Q242" s="1">
        <v>1.00349</v>
      </c>
      <c r="R242" s="1">
        <v>-2.53775</v>
      </c>
      <c r="S242" s="1">
        <v>-1.28038E-3</v>
      </c>
      <c r="T242" s="1">
        <v>8.2733500000000001E-2</v>
      </c>
      <c r="U242" s="1">
        <v>-2.44373</v>
      </c>
      <c r="V242" s="1" t="s">
        <v>23</v>
      </c>
      <c r="W242" s="1">
        <f>ABS(IK_diagnostics_positions__2[[#This Row],[Column1]]-A241)</f>
        <v>1.0799000000000003E-2</v>
      </c>
      <c r="X242" s="1">
        <f>ABS(IK_diagnostics_positions__2[[#This Row],[Column2]]-B241)</f>
        <v>0</v>
      </c>
      <c r="Y242" s="1">
        <f>ABS(IK_diagnostics_positions__2[[#This Row],[Column3]]-C241)</f>
        <v>4.141999999999979E-3</v>
      </c>
      <c r="Z242" s="1">
        <f>ABS(IK_diagnostics_positions__2[[#This Row],[Column4]]-D241)</f>
        <v>1.0244000000000031E-2</v>
      </c>
      <c r="AA242" s="1">
        <f>ABS(IK_diagnostics_positions__2[[#This Row],[Column5]]-E241)</f>
        <v>0</v>
      </c>
      <c r="AB242" s="1">
        <f>ABS(IK_diagnostics_positions__2[[#This Row],[Column6]]-F241)</f>
        <v>1.3022999999999896E-2</v>
      </c>
      <c r="AC242" s="1">
        <f>ABS(IK_diagnostics_positions__2[[#This Row],[Column7]]-G241)</f>
        <v>6.9480000000000652E-3</v>
      </c>
      <c r="AD242" s="1">
        <f>ABS(IK_diagnostics_positions__2[[#This Row],[Column8]]-H241)</f>
        <v>1.0813000000000073E-2</v>
      </c>
      <c r="AE242" s="1">
        <f>ABS(IK_diagnostics_positions__2[[#This Row],[Column9]]-I241)</f>
        <v>8.3200000000001051E-3</v>
      </c>
      <c r="AF242" s="1">
        <f>ABS(IK_diagnostics_positions__2[[#This Row],[Column10]]-J241)</f>
        <v>2.8516100000000009E-3</v>
      </c>
      <c r="AG242" s="1">
        <f>ABS(IK_diagnostics_positions__2[[#This Row],[Column11]]-K241)</f>
        <v>5.3359999999998964E-3</v>
      </c>
      <c r="AH242" s="1">
        <f>ABS(IK_diagnostics_positions__2[[#This Row],[Column12]]-L241)</f>
        <v>2.6899999999998592E-3</v>
      </c>
      <c r="AI242" s="1">
        <f>ABS(IK_diagnostics_positions__2[[#This Row],[Column13]]-M241)</f>
        <v>1.2440000000000229E-3</v>
      </c>
      <c r="AJ242" s="1">
        <f>ABS(IK_diagnostics_positions__2[[#This Row],[Column14]]-N241)</f>
        <v>1.4000000000002899E-4</v>
      </c>
      <c r="AK242" s="1">
        <f>ABS(IK_diagnostics_positions__2[[#This Row],[Column15]]-O241)</f>
        <v>2.9400000000001647E-3</v>
      </c>
      <c r="AL242" s="1">
        <f>ABS(IK_diagnostics_positions__2[[#This Row],[Column16]]-P241)</f>
        <v>3.2139999999999391E-3</v>
      </c>
      <c r="AM242" s="1">
        <f>ABS(IK_diagnostics_positions__2[[#This Row],[Column17]]-Q241)</f>
        <v>6.1559999999999393E-3</v>
      </c>
      <c r="AN242" s="1">
        <f>ABS(IK_diagnostics_positions__2[[#This Row],[Column18]]-R241)</f>
        <v>1.1000000000001009E-3</v>
      </c>
      <c r="AO242" s="1">
        <f>ABS(IK_diagnostics_positions__2[[#This Row],[Column19]]-S241)</f>
        <v>2.2602949999999998E-3</v>
      </c>
      <c r="AP242" s="1">
        <f>ABS(IK_diagnostics_positions__2[[#This Row],[Column20]]-T241)</f>
        <v>6.4398999999999984E-3</v>
      </c>
      <c r="AQ242" s="1">
        <f>ABS(IK_diagnostics_positions__2[[#This Row],[Column21]]-U241)</f>
        <v>8.5999999999986088E-4</v>
      </c>
    </row>
    <row r="243" spans="1:43" x14ac:dyDescent="0.25">
      <c r="A243" s="1">
        <v>0.36782700000000002</v>
      </c>
      <c r="B243" s="1" t="s">
        <v>22</v>
      </c>
      <c r="C243" s="1">
        <v>-0.929894</v>
      </c>
      <c r="D243" s="1">
        <v>-0.63199799999999995</v>
      </c>
      <c r="E243" s="1" t="s">
        <v>22</v>
      </c>
      <c r="F243" s="1">
        <v>-0.94861600000000001</v>
      </c>
      <c r="G243" s="1">
        <v>-0.81755</v>
      </c>
      <c r="H243" s="1">
        <v>0.90442800000000001</v>
      </c>
      <c r="I243" s="1">
        <v>-1.3327800000000001</v>
      </c>
      <c r="J243" s="1">
        <v>-1.38453E-2</v>
      </c>
      <c r="K243" s="1">
        <v>0.93224099999999999</v>
      </c>
      <c r="L243" s="1">
        <v>-1.92716</v>
      </c>
      <c r="M243" s="1">
        <v>0.78985899999999998</v>
      </c>
      <c r="N243" s="1">
        <v>0.96005499999999999</v>
      </c>
      <c r="O243" s="1">
        <v>-2.5215299999999998</v>
      </c>
      <c r="P243" s="1">
        <v>-0.80039899999999997</v>
      </c>
      <c r="Q243" s="1">
        <v>1.0043899999999999</v>
      </c>
      <c r="R243" s="1">
        <v>-2.5404499999999999</v>
      </c>
      <c r="S243" s="1">
        <v>1.8900500000000001E-3</v>
      </c>
      <c r="T243" s="1">
        <v>7.8243499999999994E-2</v>
      </c>
      <c r="U243" s="1">
        <v>-2.44719</v>
      </c>
      <c r="V243" s="1" t="s">
        <v>23</v>
      </c>
      <c r="W243" s="1">
        <f>ABS(IK_diagnostics_positions__2[[#This Row],[Column1]]-A242)</f>
        <v>4.3480000000000185E-3</v>
      </c>
      <c r="X243" s="1">
        <f>ABS(IK_diagnostics_positions__2[[#This Row],[Column2]]-B242)</f>
        <v>0</v>
      </c>
      <c r="Y243" s="1">
        <f>ABS(IK_diagnostics_positions__2[[#This Row],[Column3]]-C242)</f>
        <v>1.7080000000000428E-3</v>
      </c>
      <c r="Z243" s="1">
        <f>ABS(IK_diagnostics_positions__2[[#This Row],[Column4]]-D242)</f>
        <v>2.8390000000000359E-3</v>
      </c>
      <c r="AA243" s="1">
        <f>ABS(IK_diagnostics_positions__2[[#This Row],[Column5]]-E242)</f>
        <v>0</v>
      </c>
      <c r="AB243" s="1">
        <f>ABS(IK_diagnostics_positions__2[[#This Row],[Column6]]-F242)</f>
        <v>4.0991E-2</v>
      </c>
      <c r="AC243" s="1">
        <f>ABS(IK_diagnostics_positions__2[[#This Row],[Column7]]-G242)</f>
        <v>1.1959999999999749E-3</v>
      </c>
      <c r="AD243" s="1">
        <f>ABS(IK_diagnostics_positions__2[[#This Row],[Column8]]-H242)</f>
        <v>1.7769999999999953E-2</v>
      </c>
      <c r="AE243" s="1">
        <f>ABS(IK_diagnostics_positions__2[[#This Row],[Column9]]-I242)</f>
        <v>1.7000000000000348E-3</v>
      </c>
      <c r="AF243" s="1">
        <f>ABS(IK_diagnostics_positions__2[[#This Row],[Column10]]-J242)</f>
        <v>1.828999999999999E-3</v>
      </c>
      <c r="AG243" s="1">
        <f>ABS(IK_diagnostics_positions__2[[#This Row],[Column11]]-K242)</f>
        <v>5.3920000000000634E-3</v>
      </c>
      <c r="AH243" s="1">
        <f>ABS(IK_diagnostics_positions__2[[#This Row],[Column12]]-L242)</f>
        <v>2.1100000000000563E-3</v>
      </c>
      <c r="AI243" s="1">
        <f>ABS(IK_diagnostics_positions__2[[#This Row],[Column13]]-M242)</f>
        <v>2.4620000000000752E-3</v>
      </c>
      <c r="AJ243" s="1">
        <f>ABS(IK_diagnostics_positions__2[[#This Row],[Column14]]-N242)</f>
        <v>6.9869999999999655E-3</v>
      </c>
      <c r="AK243" s="1">
        <f>ABS(IK_diagnostics_positions__2[[#This Row],[Column15]]-O242)</f>
        <v>2.5100000000000122E-3</v>
      </c>
      <c r="AL243" s="1">
        <f>ABS(IK_diagnostics_positions__2[[#This Row],[Column16]]-P242)</f>
        <v>8.1399999999998141E-4</v>
      </c>
      <c r="AM243" s="1">
        <f>ABS(IK_diagnostics_positions__2[[#This Row],[Column17]]-Q242)</f>
        <v>8.9999999999990088E-4</v>
      </c>
      <c r="AN243" s="1">
        <f>ABS(IK_diagnostics_positions__2[[#This Row],[Column18]]-R242)</f>
        <v>2.6999999999999247E-3</v>
      </c>
      <c r="AO243" s="1">
        <f>ABS(IK_diagnostics_positions__2[[#This Row],[Column19]]-S242)</f>
        <v>3.1704300000000001E-3</v>
      </c>
      <c r="AP243" s="1">
        <f>ABS(IK_diagnostics_positions__2[[#This Row],[Column20]]-T242)</f>
        <v>4.4900000000000079E-3</v>
      </c>
      <c r="AQ243" s="1">
        <f>ABS(IK_diagnostics_positions__2[[#This Row],[Column21]]-U242)</f>
        <v>3.4600000000000186E-3</v>
      </c>
    </row>
    <row r="244" spans="1:43" x14ac:dyDescent="0.25">
      <c r="A244" s="1">
        <v>0.38786599999999999</v>
      </c>
      <c r="B244" s="1" t="s">
        <v>22</v>
      </c>
      <c r="C244" s="1">
        <v>-0.92171599999999998</v>
      </c>
      <c r="D244" s="1">
        <v>-0.61169099999999998</v>
      </c>
      <c r="E244" s="1" t="s">
        <v>22</v>
      </c>
      <c r="F244" s="1">
        <v>-0.891957</v>
      </c>
      <c r="G244" s="1">
        <v>-0.80355200000000004</v>
      </c>
      <c r="H244" s="1">
        <v>0.88511600000000001</v>
      </c>
      <c r="I244" s="1">
        <v>-1.3159400000000001</v>
      </c>
      <c r="J244" s="1">
        <v>-6.1593100000000003E-3</v>
      </c>
      <c r="K244" s="1">
        <v>0.92306699999999997</v>
      </c>
      <c r="L244" s="1">
        <v>-1.91821</v>
      </c>
      <c r="M244" s="1">
        <v>0.79123299999999996</v>
      </c>
      <c r="N244" s="1">
        <v>0.96101800000000004</v>
      </c>
      <c r="O244" s="1">
        <v>-2.52047</v>
      </c>
      <c r="P244" s="1">
        <v>-0.79394500000000001</v>
      </c>
      <c r="Q244" s="1">
        <v>0.99930300000000005</v>
      </c>
      <c r="R244" s="1">
        <v>-2.52942</v>
      </c>
      <c r="S244" s="1">
        <v>-2.2821600000000001E-3</v>
      </c>
      <c r="T244" s="1">
        <v>7.2895600000000005E-2</v>
      </c>
      <c r="U244" s="1">
        <v>-2.4447000000000001</v>
      </c>
      <c r="V244" s="1" t="s">
        <v>23</v>
      </c>
      <c r="W244" s="1">
        <f>ABS(IK_diagnostics_positions__2[[#This Row],[Column1]]-A243)</f>
        <v>2.0038999999999974E-2</v>
      </c>
      <c r="X244" s="1">
        <f>ABS(IK_diagnostics_positions__2[[#This Row],[Column2]]-B243)</f>
        <v>0</v>
      </c>
      <c r="Y244" s="1">
        <f>ABS(IK_diagnostics_positions__2[[#This Row],[Column3]]-C243)</f>
        <v>8.1780000000000186E-3</v>
      </c>
      <c r="Z244" s="1">
        <f>ABS(IK_diagnostics_positions__2[[#This Row],[Column4]]-D243)</f>
        <v>2.0306999999999964E-2</v>
      </c>
      <c r="AA244" s="1">
        <f>ABS(IK_diagnostics_positions__2[[#This Row],[Column5]]-E243)</f>
        <v>0</v>
      </c>
      <c r="AB244" s="1">
        <f>ABS(IK_diagnostics_positions__2[[#This Row],[Column6]]-F243)</f>
        <v>5.6659000000000015E-2</v>
      </c>
      <c r="AC244" s="1">
        <f>ABS(IK_diagnostics_positions__2[[#This Row],[Column7]]-G243)</f>
        <v>1.3997999999999955E-2</v>
      </c>
      <c r="AD244" s="1">
        <f>ABS(IK_diagnostics_positions__2[[#This Row],[Column8]]-H243)</f>
        <v>1.9311999999999996E-2</v>
      </c>
      <c r="AE244" s="1">
        <f>ABS(IK_diagnostics_positions__2[[#This Row],[Column9]]-I243)</f>
        <v>1.6839999999999966E-2</v>
      </c>
      <c r="AF244" s="1">
        <f>ABS(IK_diagnostics_positions__2[[#This Row],[Column10]]-J243)</f>
        <v>7.6859899999999993E-3</v>
      </c>
      <c r="AG244" s="1">
        <f>ABS(IK_diagnostics_positions__2[[#This Row],[Column11]]-K243)</f>
        <v>9.1740000000000155E-3</v>
      </c>
      <c r="AH244" s="1">
        <f>ABS(IK_diagnostics_positions__2[[#This Row],[Column12]]-L243)</f>
        <v>8.9500000000000135E-3</v>
      </c>
      <c r="AI244" s="1">
        <f>ABS(IK_diagnostics_positions__2[[#This Row],[Column13]]-M243)</f>
        <v>1.3739999999999863E-3</v>
      </c>
      <c r="AJ244" s="1">
        <f>ABS(IK_diagnostics_positions__2[[#This Row],[Column14]]-N243)</f>
        <v>9.6300000000004715E-4</v>
      </c>
      <c r="AK244" s="1">
        <f>ABS(IK_diagnostics_positions__2[[#This Row],[Column15]]-O243)</f>
        <v>1.0599999999998388E-3</v>
      </c>
      <c r="AL244" s="1">
        <f>ABS(IK_diagnostics_positions__2[[#This Row],[Column16]]-P243)</f>
        <v>6.4539999999999598E-3</v>
      </c>
      <c r="AM244" s="1">
        <f>ABS(IK_diagnostics_positions__2[[#This Row],[Column17]]-Q243)</f>
        <v>5.0869999999998416E-3</v>
      </c>
      <c r="AN244" s="1">
        <f>ABS(IK_diagnostics_positions__2[[#This Row],[Column18]]-R243)</f>
        <v>1.1029999999999873E-2</v>
      </c>
      <c r="AO244" s="1">
        <f>ABS(IK_diagnostics_positions__2[[#This Row],[Column19]]-S243)</f>
        <v>4.17221E-3</v>
      </c>
      <c r="AP244" s="1">
        <f>ABS(IK_diagnostics_positions__2[[#This Row],[Column20]]-T243)</f>
        <v>5.3478999999999888E-3</v>
      </c>
      <c r="AQ244" s="1">
        <f>ABS(IK_diagnostics_positions__2[[#This Row],[Column21]]-U243)</f>
        <v>2.4899999999998812E-3</v>
      </c>
    </row>
    <row r="245" spans="1:43" x14ac:dyDescent="0.25">
      <c r="A245" s="1">
        <v>0.38298500000000002</v>
      </c>
      <c r="B245" s="1" t="s">
        <v>22</v>
      </c>
      <c r="C245" s="1">
        <v>-0.92375399999999996</v>
      </c>
      <c r="D245" s="1">
        <v>-0.614645</v>
      </c>
      <c r="E245" s="1" t="s">
        <v>22</v>
      </c>
      <c r="F245" s="1">
        <v>-0.85495299999999996</v>
      </c>
      <c r="G245" s="1">
        <v>-0.82702900000000001</v>
      </c>
      <c r="H245" s="1">
        <v>0.85391099999999998</v>
      </c>
      <c r="I245" s="1">
        <v>-1.33006</v>
      </c>
      <c r="J245" s="1">
        <v>-2.07748E-2</v>
      </c>
      <c r="K245" s="1">
        <v>0.90611699999999995</v>
      </c>
      <c r="L245" s="1">
        <v>-1.9193199999999999</v>
      </c>
      <c r="M245" s="1">
        <v>0.78547999999999996</v>
      </c>
      <c r="N245" s="1">
        <v>0.95832200000000001</v>
      </c>
      <c r="O245" s="1">
        <v>-2.5085799999999998</v>
      </c>
      <c r="P245" s="1">
        <v>-0.79992099999999999</v>
      </c>
      <c r="Q245" s="1">
        <v>1.0017100000000001</v>
      </c>
      <c r="R245" s="1">
        <v>-2.5388299999999999</v>
      </c>
      <c r="S245" s="1">
        <v>2.6467700000000001E-3</v>
      </c>
      <c r="T245" s="1">
        <v>6.4574699999999999E-2</v>
      </c>
      <c r="U245" s="1">
        <v>-2.4590100000000001</v>
      </c>
      <c r="V245" s="1" t="s">
        <v>23</v>
      </c>
      <c r="W245" s="1">
        <f>ABS(IK_diagnostics_positions__2[[#This Row],[Column1]]-A244)</f>
        <v>4.8809999999999687E-3</v>
      </c>
      <c r="X245" s="1">
        <f>ABS(IK_diagnostics_positions__2[[#This Row],[Column2]]-B244)</f>
        <v>0</v>
      </c>
      <c r="Y245" s="1">
        <f>ABS(IK_diagnostics_positions__2[[#This Row],[Column3]]-C244)</f>
        <v>2.0379999999999843E-3</v>
      </c>
      <c r="Z245" s="1">
        <f>ABS(IK_diagnostics_positions__2[[#This Row],[Column4]]-D244)</f>
        <v>2.9540000000000122E-3</v>
      </c>
      <c r="AA245" s="1">
        <f>ABS(IK_diagnostics_positions__2[[#This Row],[Column5]]-E244)</f>
        <v>0</v>
      </c>
      <c r="AB245" s="1">
        <f>ABS(IK_diagnostics_positions__2[[#This Row],[Column6]]-F244)</f>
        <v>3.7004000000000037E-2</v>
      </c>
      <c r="AC245" s="1">
        <f>ABS(IK_diagnostics_positions__2[[#This Row],[Column7]]-G244)</f>
        <v>2.347699999999997E-2</v>
      </c>
      <c r="AD245" s="1">
        <f>ABS(IK_diagnostics_positions__2[[#This Row],[Column8]]-H244)</f>
        <v>3.1205000000000038E-2</v>
      </c>
      <c r="AE245" s="1">
        <f>ABS(IK_diagnostics_positions__2[[#This Row],[Column9]]-I244)</f>
        <v>1.411999999999991E-2</v>
      </c>
      <c r="AF245" s="1">
        <f>ABS(IK_diagnostics_positions__2[[#This Row],[Column10]]-J244)</f>
        <v>1.4615489999999998E-2</v>
      </c>
      <c r="AG245" s="1">
        <f>ABS(IK_diagnostics_positions__2[[#This Row],[Column11]]-K244)</f>
        <v>1.6950000000000021E-2</v>
      </c>
      <c r="AH245" s="1">
        <f>ABS(IK_diagnostics_positions__2[[#This Row],[Column12]]-L244)</f>
        <v>1.1099999999999444E-3</v>
      </c>
      <c r="AI245" s="1">
        <f>ABS(IK_diagnostics_positions__2[[#This Row],[Column13]]-M244)</f>
        <v>5.7530000000000081E-3</v>
      </c>
      <c r="AJ245" s="1">
        <f>ABS(IK_diagnostics_positions__2[[#This Row],[Column14]]-N244)</f>
        <v>2.6960000000000317E-3</v>
      </c>
      <c r="AK245" s="1">
        <f>ABS(IK_diagnostics_positions__2[[#This Row],[Column15]]-O244)</f>
        <v>1.1890000000000178E-2</v>
      </c>
      <c r="AL245" s="1">
        <f>ABS(IK_diagnostics_positions__2[[#This Row],[Column16]]-P244)</f>
        <v>5.9759999999999813E-3</v>
      </c>
      <c r="AM245" s="1">
        <f>ABS(IK_diagnostics_positions__2[[#This Row],[Column17]]-Q244)</f>
        <v>2.407000000000048E-3</v>
      </c>
      <c r="AN245" s="1">
        <f>ABS(IK_diagnostics_positions__2[[#This Row],[Column18]]-R244)</f>
        <v>9.4099999999999184E-3</v>
      </c>
      <c r="AO245" s="1">
        <f>ABS(IK_diagnostics_positions__2[[#This Row],[Column19]]-S244)</f>
        <v>4.9289299999999998E-3</v>
      </c>
      <c r="AP245" s="1">
        <f>ABS(IK_diagnostics_positions__2[[#This Row],[Column20]]-T244)</f>
        <v>8.3209000000000061E-3</v>
      </c>
      <c r="AQ245" s="1">
        <f>ABS(IK_diagnostics_positions__2[[#This Row],[Column21]]-U244)</f>
        <v>1.4310000000000045E-2</v>
      </c>
    </row>
    <row r="246" spans="1:43" x14ac:dyDescent="0.25">
      <c r="A246" s="1">
        <v>0.43088700000000002</v>
      </c>
      <c r="B246" s="1" t="s">
        <v>22</v>
      </c>
      <c r="C246" s="1">
        <v>-0.90240600000000004</v>
      </c>
      <c r="D246" s="1">
        <v>-0.56435599999999997</v>
      </c>
      <c r="E246" s="1" t="s">
        <v>22</v>
      </c>
      <c r="F246" s="1">
        <v>-0.804979</v>
      </c>
      <c r="G246" s="1">
        <v>-0.79218599999999995</v>
      </c>
      <c r="H246" s="1">
        <v>0.84440999999999999</v>
      </c>
      <c r="I246" s="1">
        <v>-1.2898099999999999</v>
      </c>
      <c r="J246" s="1">
        <v>-6.4086899999999999E-3</v>
      </c>
      <c r="K246" s="1">
        <v>0.90387300000000004</v>
      </c>
      <c r="L246" s="1">
        <v>-1.9054599999999999</v>
      </c>
      <c r="M246" s="1">
        <v>0.77936899999999998</v>
      </c>
      <c r="N246" s="1">
        <v>0.96333599999999997</v>
      </c>
      <c r="O246" s="1">
        <v>-2.5211000000000001</v>
      </c>
      <c r="P246" s="1">
        <v>-0.78361400000000003</v>
      </c>
      <c r="Q246" s="1">
        <v>0.99625699999999995</v>
      </c>
      <c r="R246" s="1">
        <v>-2.5278900000000002</v>
      </c>
      <c r="S246" s="1">
        <v>-2.6360200000000002E-3</v>
      </c>
      <c r="T246" s="1">
        <v>6.7616099999999998E-2</v>
      </c>
      <c r="U246" s="1">
        <v>-2.4537800000000001</v>
      </c>
      <c r="V246" s="1" t="s">
        <v>23</v>
      </c>
      <c r="W246" s="1">
        <f>ABS(IK_diagnostics_positions__2[[#This Row],[Column1]]-A245)</f>
        <v>4.7902E-2</v>
      </c>
      <c r="X246" s="1">
        <f>ABS(IK_diagnostics_positions__2[[#This Row],[Column2]]-B245)</f>
        <v>0</v>
      </c>
      <c r="Y246" s="1">
        <f>ABS(IK_diagnostics_positions__2[[#This Row],[Column3]]-C245)</f>
        <v>2.1347999999999923E-2</v>
      </c>
      <c r="Z246" s="1">
        <f>ABS(IK_diagnostics_positions__2[[#This Row],[Column4]]-D245)</f>
        <v>5.0289000000000028E-2</v>
      </c>
      <c r="AA246" s="1">
        <f>ABS(IK_diagnostics_positions__2[[#This Row],[Column5]]-E245)</f>
        <v>0</v>
      </c>
      <c r="AB246" s="1">
        <f>ABS(IK_diagnostics_positions__2[[#This Row],[Column6]]-F245)</f>
        <v>4.9973999999999963E-2</v>
      </c>
      <c r="AC246" s="1">
        <f>ABS(IK_diagnostics_positions__2[[#This Row],[Column7]]-G245)</f>
        <v>3.4843000000000068E-2</v>
      </c>
      <c r="AD246" s="1">
        <f>ABS(IK_diagnostics_positions__2[[#This Row],[Column8]]-H245)</f>
        <v>9.5009999999999817E-3</v>
      </c>
      <c r="AE246" s="1">
        <f>ABS(IK_diagnostics_positions__2[[#This Row],[Column9]]-I245)</f>
        <v>4.0250000000000119E-2</v>
      </c>
      <c r="AF246" s="1">
        <f>ABS(IK_diagnostics_positions__2[[#This Row],[Column10]]-J245)</f>
        <v>1.436611E-2</v>
      </c>
      <c r="AG246" s="1">
        <f>ABS(IK_diagnostics_positions__2[[#This Row],[Column11]]-K245)</f>
        <v>2.2439999999999127E-3</v>
      </c>
      <c r="AH246" s="1">
        <f>ABS(IK_diagnostics_positions__2[[#This Row],[Column12]]-L245)</f>
        <v>1.3859999999999983E-2</v>
      </c>
      <c r="AI246" s="1">
        <f>ABS(IK_diagnostics_positions__2[[#This Row],[Column13]]-M245)</f>
        <v>6.1109999999999776E-3</v>
      </c>
      <c r="AJ246" s="1">
        <f>ABS(IK_diagnostics_positions__2[[#This Row],[Column14]]-N245)</f>
        <v>5.0139999999999629E-3</v>
      </c>
      <c r="AK246" s="1">
        <f>ABS(IK_diagnostics_positions__2[[#This Row],[Column15]]-O245)</f>
        <v>1.2520000000000309E-2</v>
      </c>
      <c r="AL246" s="1">
        <f>ABS(IK_diagnostics_positions__2[[#This Row],[Column16]]-P245)</f>
        <v>1.630699999999996E-2</v>
      </c>
      <c r="AM246" s="1">
        <f>ABS(IK_diagnostics_positions__2[[#This Row],[Column17]]-Q245)</f>
        <v>5.4530000000001522E-3</v>
      </c>
      <c r="AN246" s="1">
        <f>ABS(IK_diagnostics_positions__2[[#This Row],[Column18]]-R245)</f>
        <v>1.0939999999999728E-2</v>
      </c>
      <c r="AO246" s="1">
        <f>ABS(IK_diagnostics_positions__2[[#This Row],[Column19]]-S245)</f>
        <v>5.2827900000000007E-3</v>
      </c>
      <c r="AP246" s="1">
        <f>ABS(IK_diagnostics_positions__2[[#This Row],[Column20]]-T245)</f>
        <v>3.0413999999999997E-3</v>
      </c>
      <c r="AQ246" s="1">
        <f>ABS(IK_diagnostics_positions__2[[#This Row],[Column21]]-U245)</f>
        <v>5.2300000000000679E-3</v>
      </c>
    </row>
    <row r="247" spans="1:43" x14ac:dyDescent="0.25">
      <c r="A247" s="1">
        <v>0.4299</v>
      </c>
      <c r="B247" s="1" t="s">
        <v>22</v>
      </c>
      <c r="C247" s="1">
        <v>-0.90287600000000001</v>
      </c>
      <c r="D247" s="1">
        <v>-0.56467800000000001</v>
      </c>
      <c r="E247" s="1" t="s">
        <v>22</v>
      </c>
      <c r="F247" s="1">
        <v>-0.79888700000000001</v>
      </c>
      <c r="G247" s="1">
        <v>-0.81676899999999997</v>
      </c>
      <c r="H247" s="1">
        <v>0.82088000000000005</v>
      </c>
      <c r="I247" s="1">
        <v>-1.31134</v>
      </c>
      <c r="J247" s="1">
        <v>-1.9533700000000001E-2</v>
      </c>
      <c r="K247" s="1">
        <v>0.89426399999999995</v>
      </c>
      <c r="L247" s="1">
        <v>-1.9105300000000001</v>
      </c>
      <c r="M247" s="1">
        <v>0.777702</v>
      </c>
      <c r="N247" s="1">
        <v>0.96764799999999995</v>
      </c>
      <c r="O247" s="1">
        <v>-2.5097200000000002</v>
      </c>
      <c r="P247" s="1">
        <v>-0.79215899999999995</v>
      </c>
      <c r="Q247" s="1">
        <v>1.00224</v>
      </c>
      <c r="R247" s="1">
        <v>-2.5361400000000001</v>
      </c>
      <c r="S247" s="1">
        <v>3.1820199999999998E-3</v>
      </c>
      <c r="T247" s="1">
        <v>6.0431499999999999E-2</v>
      </c>
      <c r="U247" s="1">
        <v>-2.4620799999999998</v>
      </c>
      <c r="V247" s="1" t="s">
        <v>23</v>
      </c>
      <c r="W247" s="1">
        <f>ABS(IK_diagnostics_positions__2[[#This Row],[Column1]]-A246)</f>
        <v>9.8700000000001564E-4</v>
      </c>
      <c r="X247" s="1">
        <f>ABS(IK_diagnostics_positions__2[[#This Row],[Column2]]-B246)</f>
        <v>0</v>
      </c>
      <c r="Y247" s="1">
        <f>ABS(IK_diagnostics_positions__2[[#This Row],[Column3]]-C246)</f>
        <v>4.6999999999997044E-4</v>
      </c>
      <c r="Z247" s="1">
        <f>ABS(IK_diagnostics_positions__2[[#This Row],[Column4]]-D246)</f>
        <v>3.2200000000004447E-4</v>
      </c>
      <c r="AA247" s="1">
        <f>ABS(IK_diagnostics_positions__2[[#This Row],[Column5]]-E246)</f>
        <v>0</v>
      </c>
      <c r="AB247" s="1">
        <f>ABS(IK_diagnostics_positions__2[[#This Row],[Column6]]-F246)</f>
        <v>6.0919999999999863E-3</v>
      </c>
      <c r="AC247" s="1">
        <f>ABS(IK_diagnostics_positions__2[[#This Row],[Column7]]-G246)</f>
        <v>2.4583000000000022E-2</v>
      </c>
      <c r="AD247" s="1">
        <f>ABS(IK_diagnostics_positions__2[[#This Row],[Column8]]-H246)</f>
        <v>2.352999999999994E-2</v>
      </c>
      <c r="AE247" s="1">
        <f>ABS(IK_diagnostics_positions__2[[#This Row],[Column9]]-I246)</f>
        <v>2.1530000000000049E-2</v>
      </c>
      <c r="AF247" s="1">
        <f>ABS(IK_diagnostics_positions__2[[#This Row],[Column10]]-J246)</f>
        <v>1.3125010000000001E-2</v>
      </c>
      <c r="AG247" s="1">
        <f>ABS(IK_diagnostics_positions__2[[#This Row],[Column11]]-K246)</f>
        <v>9.6090000000000897E-3</v>
      </c>
      <c r="AH247" s="1">
        <f>ABS(IK_diagnostics_positions__2[[#This Row],[Column12]]-L246)</f>
        <v>5.07000000000013E-3</v>
      </c>
      <c r="AI247" s="1">
        <f>ABS(IK_diagnostics_positions__2[[#This Row],[Column13]]-M246)</f>
        <v>1.6669999999999741E-3</v>
      </c>
      <c r="AJ247" s="1">
        <f>ABS(IK_diagnostics_positions__2[[#This Row],[Column14]]-N246)</f>
        <v>4.3119999999999825E-3</v>
      </c>
      <c r="AK247" s="1">
        <f>ABS(IK_diagnostics_positions__2[[#This Row],[Column15]]-O246)</f>
        <v>1.1379999999999946E-2</v>
      </c>
      <c r="AL247" s="1">
        <f>ABS(IK_diagnostics_positions__2[[#This Row],[Column16]]-P246)</f>
        <v>8.5449999999999138E-3</v>
      </c>
      <c r="AM247" s="1">
        <f>ABS(IK_diagnostics_positions__2[[#This Row],[Column17]]-Q246)</f>
        <v>5.9830000000000716E-3</v>
      </c>
      <c r="AN247" s="1">
        <f>ABS(IK_diagnostics_positions__2[[#This Row],[Column18]]-R246)</f>
        <v>8.2499999999998685E-3</v>
      </c>
      <c r="AO247" s="1">
        <f>ABS(IK_diagnostics_positions__2[[#This Row],[Column19]]-S246)</f>
        <v>5.81804E-3</v>
      </c>
      <c r="AP247" s="1">
        <f>ABS(IK_diagnostics_positions__2[[#This Row],[Column20]]-T246)</f>
        <v>7.1845999999999993E-3</v>
      </c>
      <c r="AQ247" s="1">
        <f>ABS(IK_diagnostics_positions__2[[#This Row],[Column21]]-U246)</f>
        <v>8.299999999999752E-3</v>
      </c>
    </row>
    <row r="248" spans="1:43" x14ac:dyDescent="0.25">
      <c r="A248" s="1">
        <v>0.44697599999999998</v>
      </c>
      <c r="B248" s="1" t="s">
        <v>22</v>
      </c>
      <c r="C248" s="1">
        <v>-0.89454599999999995</v>
      </c>
      <c r="D248" s="1">
        <v>-0.54532000000000003</v>
      </c>
      <c r="E248" s="1" t="s">
        <v>22</v>
      </c>
      <c r="F248" s="1">
        <v>-0.770652</v>
      </c>
      <c r="G248" s="1">
        <v>-0.81219200000000003</v>
      </c>
      <c r="H248" s="1">
        <v>0.79939000000000004</v>
      </c>
      <c r="I248" s="1">
        <v>-1.30894</v>
      </c>
      <c r="J248" s="1">
        <v>-1.7244599999999999E-2</v>
      </c>
      <c r="K248" s="1">
        <v>0.88368899999999995</v>
      </c>
      <c r="L248" s="1">
        <v>-1.9097299999999999</v>
      </c>
      <c r="M248" s="1">
        <v>0.77770300000000003</v>
      </c>
      <c r="N248" s="1">
        <v>0.96798799999999996</v>
      </c>
      <c r="O248" s="1">
        <v>-2.5105300000000002</v>
      </c>
      <c r="P248" s="1">
        <v>-0.79289699999999996</v>
      </c>
      <c r="Q248" s="1">
        <v>1.0032000000000001</v>
      </c>
      <c r="R248" s="1">
        <v>-2.5294699999999999</v>
      </c>
      <c r="S248" s="1">
        <v>3.1824400000000002E-4</v>
      </c>
      <c r="T248" s="1">
        <v>5.1834199999999997E-2</v>
      </c>
      <c r="U248" s="1">
        <v>-2.4644499999999998</v>
      </c>
      <c r="V248" s="1" t="s">
        <v>23</v>
      </c>
      <c r="W248" s="1">
        <f>ABS(IK_diagnostics_positions__2[[#This Row],[Column1]]-A247)</f>
        <v>1.707599999999998E-2</v>
      </c>
      <c r="X248" s="1">
        <f>ABS(IK_diagnostics_positions__2[[#This Row],[Column2]]-B247)</f>
        <v>0</v>
      </c>
      <c r="Y248" s="1">
        <f>ABS(IK_diagnostics_positions__2[[#This Row],[Column3]]-C247)</f>
        <v>8.3300000000000596E-3</v>
      </c>
      <c r="Z248" s="1">
        <f>ABS(IK_diagnostics_positions__2[[#This Row],[Column4]]-D247)</f>
        <v>1.9357999999999986E-2</v>
      </c>
      <c r="AA248" s="1">
        <f>ABS(IK_diagnostics_positions__2[[#This Row],[Column5]]-E247)</f>
        <v>0</v>
      </c>
      <c r="AB248" s="1">
        <f>ABS(IK_diagnostics_positions__2[[#This Row],[Column6]]-F247)</f>
        <v>2.823500000000001E-2</v>
      </c>
      <c r="AC248" s="1">
        <f>ABS(IK_diagnostics_positions__2[[#This Row],[Column7]]-G247)</f>
        <v>4.5769999999999422E-3</v>
      </c>
      <c r="AD248" s="1">
        <f>ABS(IK_diagnostics_positions__2[[#This Row],[Column8]]-H247)</f>
        <v>2.1490000000000009E-2</v>
      </c>
      <c r="AE248" s="1">
        <f>ABS(IK_diagnostics_positions__2[[#This Row],[Column9]]-I247)</f>
        <v>2.3999999999999577E-3</v>
      </c>
      <c r="AF248" s="1">
        <f>ABS(IK_diagnostics_positions__2[[#This Row],[Column10]]-J247)</f>
        <v>2.2891000000000022E-3</v>
      </c>
      <c r="AG248" s="1">
        <f>ABS(IK_diagnostics_positions__2[[#This Row],[Column11]]-K247)</f>
        <v>1.0575000000000001E-2</v>
      </c>
      <c r="AH248" s="1">
        <f>ABS(IK_diagnostics_positions__2[[#This Row],[Column12]]-L247)</f>
        <v>8.0000000000013394E-4</v>
      </c>
      <c r="AI248" s="1">
        <f>ABS(IK_diagnostics_positions__2[[#This Row],[Column13]]-M247)</f>
        <v>1.0000000000287557E-6</v>
      </c>
      <c r="AJ248" s="1">
        <f>ABS(IK_diagnostics_positions__2[[#This Row],[Column14]]-N247)</f>
        <v>3.4000000000000696E-4</v>
      </c>
      <c r="AK248" s="1">
        <f>ABS(IK_diagnostics_positions__2[[#This Row],[Column15]]-O247)</f>
        <v>8.099999999999774E-4</v>
      </c>
      <c r="AL248" s="1">
        <f>ABS(IK_diagnostics_positions__2[[#This Row],[Column16]]-P247)</f>
        <v>7.3800000000001642E-4</v>
      </c>
      <c r="AM248" s="1">
        <f>ABS(IK_diagnostics_positions__2[[#This Row],[Column17]]-Q247)</f>
        <v>9.6000000000007191E-4</v>
      </c>
      <c r="AN248" s="1">
        <f>ABS(IK_diagnostics_positions__2[[#This Row],[Column18]]-R247)</f>
        <v>6.6700000000001758E-3</v>
      </c>
      <c r="AO248" s="1">
        <f>ABS(IK_diagnostics_positions__2[[#This Row],[Column19]]-S247)</f>
        <v>2.8637759999999997E-3</v>
      </c>
      <c r="AP248" s="1">
        <f>ABS(IK_diagnostics_positions__2[[#This Row],[Column20]]-T247)</f>
        <v>8.5973000000000022E-3</v>
      </c>
      <c r="AQ248" s="1">
        <f>ABS(IK_diagnostics_positions__2[[#This Row],[Column21]]-U247)</f>
        <v>2.3699999999999832E-3</v>
      </c>
    </row>
    <row r="249" spans="1:43" x14ac:dyDescent="0.25">
      <c r="A249" s="1">
        <v>0.45233400000000001</v>
      </c>
      <c r="B249" s="1" t="s">
        <v>22</v>
      </c>
      <c r="C249" s="1">
        <v>-0.891849</v>
      </c>
      <c r="D249" s="1">
        <v>-0.53583599999999998</v>
      </c>
      <c r="E249" s="1" t="s">
        <v>22</v>
      </c>
      <c r="F249" s="1">
        <v>-0.73848499999999995</v>
      </c>
      <c r="G249" s="1">
        <v>-0.81200300000000003</v>
      </c>
      <c r="H249" s="1">
        <v>0.77440500000000001</v>
      </c>
      <c r="I249" s="1">
        <v>-1.30772</v>
      </c>
      <c r="J249" s="1">
        <v>-1.74448E-2</v>
      </c>
      <c r="K249" s="1">
        <v>0.87422200000000005</v>
      </c>
      <c r="L249" s="1">
        <v>-1.90665</v>
      </c>
      <c r="M249" s="1">
        <v>0.77711300000000005</v>
      </c>
      <c r="N249" s="1">
        <v>0.97403899999999999</v>
      </c>
      <c r="O249" s="1">
        <v>-2.5055800000000001</v>
      </c>
      <c r="P249" s="1">
        <v>-0.78974</v>
      </c>
      <c r="Q249" s="1">
        <v>1.00573</v>
      </c>
      <c r="R249" s="1">
        <v>-2.5281500000000001</v>
      </c>
      <c r="S249" s="1">
        <v>1.4603699999999999E-3</v>
      </c>
      <c r="T249" s="1">
        <v>4.8587600000000002E-2</v>
      </c>
      <c r="U249" s="1">
        <v>-2.4705400000000002</v>
      </c>
      <c r="V249" s="1" t="s">
        <v>23</v>
      </c>
      <c r="W249" s="1">
        <f>ABS(IK_diagnostics_positions__2[[#This Row],[Column1]]-A248)</f>
        <v>5.3580000000000294E-3</v>
      </c>
      <c r="X249" s="1">
        <f>ABS(IK_diagnostics_positions__2[[#This Row],[Column2]]-B248)</f>
        <v>0</v>
      </c>
      <c r="Y249" s="1">
        <f>ABS(IK_diagnostics_positions__2[[#This Row],[Column3]]-C248)</f>
        <v>2.6969999999999494E-3</v>
      </c>
      <c r="Z249" s="1">
        <f>ABS(IK_diagnostics_positions__2[[#This Row],[Column4]]-D248)</f>
        <v>9.4840000000000479E-3</v>
      </c>
      <c r="AA249" s="1">
        <f>ABS(IK_diagnostics_positions__2[[#This Row],[Column5]]-E248)</f>
        <v>0</v>
      </c>
      <c r="AB249" s="1">
        <f>ABS(IK_diagnostics_positions__2[[#This Row],[Column6]]-F248)</f>
        <v>3.2167000000000057E-2</v>
      </c>
      <c r="AC249" s="1">
        <f>ABS(IK_diagnostics_positions__2[[#This Row],[Column7]]-G248)</f>
        <v>1.8899999999999473E-4</v>
      </c>
      <c r="AD249" s="1">
        <f>ABS(IK_diagnostics_positions__2[[#This Row],[Column8]]-H248)</f>
        <v>2.4985000000000035E-2</v>
      </c>
      <c r="AE249" s="1">
        <f>ABS(IK_diagnostics_positions__2[[#This Row],[Column9]]-I248)</f>
        <v>1.2199999999999989E-3</v>
      </c>
      <c r="AF249" s="1">
        <f>ABS(IK_diagnostics_positions__2[[#This Row],[Column10]]-J248)</f>
        <v>2.0020000000000107E-4</v>
      </c>
      <c r="AG249" s="1">
        <f>ABS(IK_diagnostics_positions__2[[#This Row],[Column11]]-K248)</f>
        <v>9.4669999999998922E-3</v>
      </c>
      <c r="AH249" s="1">
        <f>ABS(IK_diagnostics_positions__2[[#This Row],[Column12]]-L248)</f>
        <v>3.0799999999999716E-3</v>
      </c>
      <c r="AI249" s="1">
        <f>ABS(IK_diagnostics_positions__2[[#This Row],[Column13]]-M248)</f>
        <v>5.8999999999997943E-4</v>
      </c>
      <c r="AJ249" s="1">
        <f>ABS(IK_diagnostics_positions__2[[#This Row],[Column14]]-N248)</f>
        <v>6.0510000000000286E-3</v>
      </c>
      <c r="AK249" s="1">
        <f>ABS(IK_diagnostics_positions__2[[#This Row],[Column15]]-O248)</f>
        <v>4.9500000000000099E-3</v>
      </c>
      <c r="AL249" s="1">
        <f>ABS(IK_diagnostics_positions__2[[#This Row],[Column16]]-P248)</f>
        <v>3.1569999999999654E-3</v>
      </c>
      <c r="AM249" s="1">
        <f>ABS(IK_diagnostics_positions__2[[#This Row],[Column17]]-Q248)</f>
        <v>2.5299999999999212E-3</v>
      </c>
      <c r="AN249" s="1">
        <f>ABS(IK_diagnostics_positions__2[[#This Row],[Column18]]-R248)</f>
        <v>1.3199999999997658E-3</v>
      </c>
      <c r="AO249" s="1">
        <f>ABS(IK_diagnostics_positions__2[[#This Row],[Column19]]-S248)</f>
        <v>1.1421259999999998E-3</v>
      </c>
      <c r="AP249" s="1">
        <f>ABS(IK_diagnostics_positions__2[[#This Row],[Column20]]-T248)</f>
        <v>3.2465999999999953E-3</v>
      </c>
      <c r="AQ249" s="1">
        <f>ABS(IK_diagnostics_positions__2[[#This Row],[Column21]]-U248)</f>
        <v>6.0900000000003729E-3</v>
      </c>
    </row>
    <row r="250" spans="1:43" x14ac:dyDescent="0.25">
      <c r="A250" s="1">
        <v>0.46770800000000001</v>
      </c>
      <c r="B250" s="1" t="s">
        <v>22</v>
      </c>
      <c r="C250" s="1">
        <v>-0.88388299999999997</v>
      </c>
      <c r="D250" s="1">
        <v>-0.51619300000000001</v>
      </c>
      <c r="E250" s="1" t="s">
        <v>22</v>
      </c>
      <c r="F250" s="1">
        <v>-0.70516999999999996</v>
      </c>
      <c r="G250" s="1">
        <v>-0.80027800000000004</v>
      </c>
      <c r="H250" s="1">
        <v>0.75369299999999995</v>
      </c>
      <c r="I250" s="1">
        <v>-1.29783</v>
      </c>
      <c r="J250" s="1">
        <v>-1.2731900000000001E-2</v>
      </c>
      <c r="K250" s="1">
        <v>0.86475100000000005</v>
      </c>
      <c r="L250" s="1">
        <v>-1.9039900000000001</v>
      </c>
      <c r="M250" s="1">
        <v>0.774814</v>
      </c>
      <c r="N250" s="1">
        <v>0.97580800000000001</v>
      </c>
      <c r="O250" s="1">
        <v>-2.5101599999999999</v>
      </c>
      <c r="P250" s="1">
        <v>-0.78440200000000004</v>
      </c>
      <c r="Q250" s="1">
        <v>1.0043599999999999</v>
      </c>
      <c r="R250" s="1">
        <v>-2.5245099999999998</v>
      </c>
      <c r="S250" s="1">
        <v>-9.8681399999999992E-4</v>
      </c>
      <c r="T250" s="1">
        <v>4.1363299999999999E-2</v>
      </c>
      <c r="U250" s="1">
        <v>-2.4713500000000002</v>
      </c>
      <c r="V250" s="1" t="s">
        <v>23</v>
      </c>
      <c r="W250" s="1">
        <f>ABS(IK_diagnostics_positions__2[[#This Row],[Column1]]-A249)</f>
        <v>1.5373999999999999E-2</v>
      </c>
      <c r="X250" s="1">
        <f>ABS(IK_diagnostics_positions__2[[#This Row],[Column2]]-B249)</f>
        <v>0</v>
      </c>
      <c r="Y250" s="1">
        <f>ABS(IK_diagnostics_positions__2[[#This Row],[Column3]]-C249)</f>
        <v>7.9660000000000286E-3</v>
      </c>
      <c r="Z250" s="1">
        <f>ABS(IK_diagnostics_positions__2[[#This Row],[Column4]]-D249)</f>
        <v>1.9642999999999966E-2</v>
      </c>
      <c r="AA250" s="1">
        <f>ABS(IK_diagnostics_positions__2[[#This Row],[Column5]]-E249)</f>
        <v>0</v>
      </c>
      <c r="AB250" s="1">
        <f>ABS(IK_diagnostics_positions__2[[#This Row],[Column6]]-F249)</f>
        <v>3.3314999999999984E-2</v>
      </c>
      <c r="AC250" s="1">
        <f>ABS(IK_diagnostics_positions__2[[#This Row],[Column7]]-G249)</f>
        <v>1.1724999999999985E-2</v>
      </c>
      <c r="AD250" s="1">
        <f>ABS(IK_diagnostics_positions__2[[#This Row],[Column8]]-H249)</f>
        <v>2.0712000000000064E-2</v>
      </c>
      <c r="AE250" s="1">
        <f>ABS(IK_diagnostics_positions__2[[#This Row],[Column9]]-I249)</f>
        <v>9.8899999999999544E-3</v>
      </c>
      <c r="AF250" s="1">
        <f>ABS(IK_diagnostics_positions__2[[#This Row],[Column10]]-J249)</f>
        <v>4.712899999999999E-3</v>
      </c>
      <c r="AG250" s="1">
        <f>ABS(IK_diagnostics_positions__2[[#This Row],[Column11]]-K249)</f>
        <v>9.4710000000000072E-3</v>
      </c>
      <c r="AH250" s="1">
        <f>ABS(IK_diagnostics_positions__2[[#This Row],[Column12]]-L249)</f>
        <v>2.6599999999998847E-3</v>
      </c>
      <c r="AI250" s="1">
        <f>ABS(IK_diagnostics_positions__2[[#This Row],[Column13]]-M249)</f>
        <v>2.299000000000051E-3</v>
      </c>
      <c r="AJ250" s="1">
        <f>ABS(IK_diagnostics_positions__2[[#This Row],[Column14]]-N249)</f>
        <v>1.7690000000000206E-3</v>
      </c>
      <c r="AK250" s="1">
        <f>ABS(IK_diagnostics_positions__2[[#This Row],[Column15]]-O249)</f>
        <v>4.5799999999998064E-3</v>
      </c>
      <c r="AL250" s="1">
        <f>ABS(IK_diagnostics_positions__2[[#This Row],[Column16]]-P249)</f>
        <v>5.3379999999999539E-3</v>
      </c>
      <c r="AM250" s="1">
        <f>ABS(IK_diagnostics_positions__2[[#This Row],[Column17]]-Q249)</f>
        <v>1.3700000000000934E-3</v>
      </c>
      <c r="AN250" s="1">
        <f>ABS(IK_diagnostics_positions__2[[#This Row],[Column18]]-R249)</f>
        <v>3.6400000000003097E-3</v>
      </c>
      <c r="AO250" s="1">
        <f>ABS(IK_diagnostics_positions__2[[#This Row],[Column19]]-S249)</f>
        <v>2.4471839999999998E-3</v>
      </c>
      <c r="AP250" s="1">
        <f>ABS(IK_diagnostics_positions__2[[#This Row],[Column20]]-T249)</f>
        <v>7.2243000000000029E-3</v>
      </c>
      <c r="AQ250" s="1">
        <f>ABS(IK_diagnostics_positions__2[[#This Row],[Column21]]-U249)</f>
        <v>8.099999999999774E-4</v>
      </c>
    </row>
    <row r="251" spans="1:43" x14ac:dyDescent="0.25">
      <c r="A251" s="1">
        <v>0.49334600000000001</v>
      </c>
      <c r="B251" s="1" t="s">
        <v>22</v>
      </c>
      <c r="C251" s="1">
        <v>-0.86983299999999997</v>
      </c>
      <c r="D251" s="1">
        <v>-0.48755799999999999</v>
      </c>
      <c r="E251" s="1" t="s">
        <v>22</v>
      </c>
      <c r="F251" s="1">
        <v>-0.67534000000000005</v>
      </c>
      <c r="G251" s="1">
        <v>-0.79391999999999996</v>
      </c>
      <c r="H251" s="1">
        <v>0.725213</v>
      </c>
      <c r="I251" s="1">
        <v>-1.2919499999999999</v>
      </c>
      <c r="J251" s="1">
        <v>-9.1313100000000001E-3</v>
      </c>
      <c r="K251" s="1">
        <v>0.85282000000000002</v>
      </c>
      <c r="L251" s="1">
        <v>-1.8984300000000001</v>
      </c>
      <c r="M251" s="1">
        <v>0.77565700000000004</v>
      </c>
      <c r="N251" s="1">
        <v>0.98042700000000005</v>
      </c>
      <c r="O251" s="1">
        <v>-2.5049199999999998</v>
      </c>
      <c r="P251" s="1">
        <v>-0.78137800000000002</v>
      </c>
      <c r="Q251" s="1">
        <v>0.99796200000000002</v>
      </c>
      <c r="R251" s="1">
        <v>-2.5169600000000001</v>
      </c>
      <c r="S251" s="1">
        <v>-6.2666800000000004E-4</v>
      </c>
      <c r="T251" s="1">
        <v>3.2515599999999999E-2</v>
      </c>
      <c r="U251" s="1">
        <v>-2.4702999999999999</v>
      </c>
      <c r="V251" s="1" t="s">
        <v>23</v>
      </c>
      <c r="W251" s="1">
        <f>ABS(IK_diagnostics_positions__2[[#This Row],[Column1]]-A250)</f>
        <v>2.5637999999999994E-2</v>
      </c>
      <c r="X251" s="1">
        <f>ABS(IK_diagnostics_positions__2[[#This Row],[Column2]]-B250)</f>
        <v>0</v>
      </c>
      <c r="Y251" s="1">
        <f>ABS(IK_diagnostics_positions__2[[#This Row],[Column3]]-C250)</f>
        <v>1.4050000000000007E-2</v>
      </c>
      <c r="Z251" s="1">
        <f>ABS(IK_diagnostics_positions__2[[#This Row],[Column4]]-D250)</f>
        <v>2.8635000000000022E-2</v>
      </c>
      <c r="AA251" s="1">
        <f>ABS(IK_diagnostics_positions__2[[#This Row],[Column5]]-E250)</f>
        <v>0</v>
      </c>
      <c r="AB251" s="1">
        <f>ABS(IK_diagnostics_positions__2[[#This Row],[Column6]]-F250)</f>
        <v>2.9829999999999912E-2</v>
      </c>
      <c r="AC251" s="1">
        <f>ABS(IK_diagnostics_positions__2[[#This Row],[Column7]]-G250)</f>
        <v>6.3580000000000858E-3</v>
      </c>
      <c r="AD251" s="1">
        <f>ABS(IK_diagnostics_positions__2[[#This Row],[Column8]]-H250)</f>
        <v>2.847999999999995E-2</v>
      </c>
      <c r="AE251" s="1">
        <f>ABS(IK_diagnostics_positions__2[[#This Row],[Column9]]-I250)</f>
        <v>5.8800000000001074E-3</v>
      </c>
      <c r="AF251" s="1">
        <f>ABS(IK_diagnostics_positions__2[[#This Row],[Column10]]-J250)</f>
        <v>3.6005900000000007E-3</v>
      </c>
      <c r="AG251" s="1">
        <f>ABS(IK_diagnostics_positions__2[[#This Row],[Column11]]-K250)</f>
        <v>1.1931000000000025E-2</v>
      </c>
      <c r="AH251" s="1">
        <f>ABS(IK_diagnostics_positions__2[[#This Row],[Column12]]-L250)</f>
        <v>5.5600000000000094E-3</v>
      </c>
      <c r="AI251" s="1">
        <f>ABS(IK_diagnostics_positions__2[[#This Row],[Column13]]-M250)</f>
        <v>8.4300000000003816E-4</v>
      </c>
      <c r="AJ251" s="1">
        <f>ABS(IK_diagnostics_positions__2[[#This Row],[Column14]]-N250)</f>
        <v>4.6190000000000397E-3</v>
      </c>
      <c r="AK251" s="1">
        <f>ABS(IK_diagnostics_positions__2[[#This Row],[Column15]]-O250)</f>
        <v>5.2400000000001334E-3</v>
      </c>
      <c r="AL251" s="1">
        <f>ABS(IK_diagnostics_positions__2[[#This Row],[Column16]]-P250)</f>
        <v>3.0240000000000267E-3</v>
      </c>
      <c r="AM251" s="1">
        <f>ABS(IK_diagnostics_positions__2[[#This Row],[Column17]]-Q250)</f>
        <v>6.3979999999999038E-3</v>
      </c>
      <c r="AN251" s="1">
        <f>ABS(IK_diagnostics_positions__2[[#This Row],[Column18]]-R250)</f>
        <v>7.5499999999997236E-3</v>
      </c>
      <c r="AO251" s="1">
        <f>ABS(IK_diagnostics_positions__2[[#This Row],[Column19]]-S250)</f>
        <v>3.6014599999999988E-4</v>
      </c>
      <c r="AP251" s="1">
        <f>ABS(IK_diagnostics_positions__2[[#This Row],[Column20]]-T250)</f>
        <v>8.8477E-3</v>
      </c>
      <c r="AQ251" s="1">
        <f>ABS(IK_diagnostics_positions__2[[#This Row],[Column21]]-U250)</f>
        <v>1.0500000000002174E-3</v>
      </c>
    </row>
    <row r="252" spans="1:43" x14ac:dyDescent="0.25">
      <c r="A252" s="1">
        <v>0.50373400000000002</v>
      </c>
      <c r="B252" s="1" t="s">
        <v>22</v>
      </c>
      <c r="C252" s="1">
        <v>-0.86385900000000004</v>
      </c>
      <c r="D252" s="1">
        <v>-0.47403000000000001</v>
      </c>
      <c r="E252" s="1" t="s">
        <v>22</v>
      </c>
      <c r="F252" s="1">
        <v>-0.65415500000000004</v>
      </c>
      <c r="G252" s="1">
        <v>-0.79419899999999999</v>
      </c>
      <c r="H252" s="1">
        <v>0.70193099999999997</v>
      </c>
      <c r="I252" s="1">
        <v>-1.2903800000000001</v>
      </c>
      <c r="J252" s="1">
        <v>-1.22684E-2</v>
      </c>
      <c r="K252" s="1">
        <v>0.84189800000000004</v>
      </c>
      <c r="L252" s="1">
        <v>-1.8978299999999999</v>
      </c>
      <c r="M252" s="1">
        <v>0.76966199999999996</v>
      </c>
      <c r="N252" s="1">
        <v>0.98186399999999996</v>
      </c>
      <c r="O252" s="1">
        <v>-2.50528</v>
      </c>
      <c r="P252" s="1">
        <v>-0.77768199999999998</v>
      </c>
      <c r="Q252" s="1">
        <v>1.00332</v>
      </c>
      <c r="R252" s="1">
        <v>-2.5207899999999999</v>
      </c>
      <c r="S252" s="1">
        <v>-1.0764399999999999E-3</v>
      </c>
      <c r="T252" s="1">
        <v>2.8516699999999999E-2</v>
      </c>
      <c r="U252" s="1">
        <v>-2.4794499999999999</v>
      </c>
      <c r="V252" s="1" t="s">
        <v>23</v>
      </c>
      <c r="W252" s="1">
        <f>ABS(IK_diagnostics_positions__2[[#This Row],[Column1]]-A251)</f>
        <v>1.0388000000000008E-2</v>
      </c>
      <c r="X252" s="1">
        <f>ABS(IK_diagnostics_positions__2[[#This Row],[Column2]]-B251)</f>
        <v>0</v>
      </c>
      <c r="Y252" s="1">
        <f>ABS(IK_diagnostics_positions__2[[#This Row],[Column3]]-C251)</f>
        <v>5.9739999999999238E-3</v>
      </c>
      <c r="Z252" s="1">
        <f>ABS(IK_diagnostics_positions__2[[#This Row],[Column4]]-D251)</f>
        <v>1.3527999999999984E-2</v>
      </c>
      <c r="AA252" s="1">
        <f>ABS(IK_diagnostics_positions__2[[#This Row],[Column5]]-E251)</f>
        <v>0</v>
      </c>
      <c r="AB252" s="1">
        <f>ABS(IK_diagnostics_positions__2[[#This Row],[Column6]]-F251)</f>
        <v>2.1185000000000009E-2</v>
      </c>
      <c r="AC252" s="1">
        <f>ABS(IK_diagnostics_positions__2[[#This Row],[Column7]]-G251)</f>
        <v>2.7900000000002922E-4</v>
      </c>
      <c r="AD252" s="1">
        <f>ABS(IK_diagnostics_positions__2[[#This Row],[Column8]]-H251)</f>
        <v>2.3282000000000025E-2</v>
      </c>
      <c r="AE252" s="1">
        <f>ABS(IK_diagnostics_positions__2[[#This Row],[Column9]]-I251)</f>
        <v>1.5699999999998493E-3</v>
      </c>
      <c r="AF252" s="1">
        <f>ABS(IK_diagnostics_positions__2[[#This Row],[Column10]]-J251)</f>
        <v>3.1370900000000004E-3</v>
      </c>
      <c r="AG252" s="1">
        <f>ABS(IK_diagnostics_positions__2[[#This Row],[Column11]]-K251)</f>
        <v>1.0921999999999987E-2</v>
      </c>
      <c r="AH252" s="1">
        <f>ABS(IK_diagnostics_positions__2[[#This Row],[Column12]]-L251)</f>
        <v>6.0000000000015596E-4</v>
      </c>
      <c r="AI252" s="1">
        <f>ABS(IK_diagnostics_positions__2[[#This Row],[Column13]]-M251)</f>
        <v>5.9950000000000836E-3</v>
      </c>
      <c r="AJ252" s="1">
        <f>ABS(IK_diagnostics_positions__2[[#This Row],[Column14]]-N251)</f>
        <v>1.4369999999999106E-3</v>
      </c>
      <c r="AK252" s="1">
        <f>ABS(IK_diagnostics_positions__2[[#This Row],[Column15]]-O251)</f>
        <v>3.6000000000013799E-4</v>
      </c>
      <c r="AL252" s="1">
        <f>ABS(IK_diagnostics_positions__2[[#This Row],[Column16]]-P251)</f>
        <v>3.6960000000000326E-3</v>
      </c>
      <c r="AM252" s="1">
        <f>ABS(IK_diagnostics_positions__2[[#This Row],[Column17]]-Q251)</f>
        <v>5.3579999999999739E-3</v>
      </c>
      <c r="AN252" s="1">
        <f>ABS(IK_diagnostics_positions__2[[#This Row],[Column18]]-R251)</f>
        <v>3.829999999999778E-3</v>
      </c>
      <c r="AO252" s="1">
        <f>ABS(IK_diagnostics_positions__2[[#This Row],[Column19]]-S251)</f>
        <v>4.4977199999999987E-4</v>
      </c>
      <c r="AP252" s="1">
        <f>ABS(IK_diagnostics_positions__2[[#This Row],[Column20]]-T251)</f>
        <v>3.9988999999999997E-3</v>
      </c>
      <c r="AQ252" s="1">
        <f>ABS(IK_diagnostics_positions__2[[#This Row],[Column21]]-U251)</f>
        <v>9.1499999999999915E-3</v>
      </c>
    </row>
    <row r="253" spans="1:43" x14ac:dyDescent="0.25">
      <c r="A253" s="1">
        <v>0.51786900000000002</v>
      </c>
      <c r="B253" s="1" t="s">
        <v>22</v>
      </c>
      <c r="C253" s="1">
        <v>-0.85546</v>
      </c>
      <c r="D253" s="1">
        <v>-0.45837600000000001</v>
      </c>
      <c r="E253" s="1" t="s">
        <v>22</v>
      </c>
      <c r="F253" s="1">
        <v>-0.63879200000000003</v>
      </c>
      <c r="G253" s="1">
        <v>-0.786107</v>
      </c>
      <c r="H253" s="1">
        <v>0.688025</v>
      </c>
      <c r="I253" s="1">
        <v>-1.28626</v>
      </c>
      <c r="J253" s="1">
        <v>-8.15368E-3</v>
      </c>
      <c r="K253" s="1">
        <v>0.83651200000000003</v>
      </c>
      <c r="L253" s="1">
        <v>-1.8967799999999999</v>
      </c>
      <c r="M253" s="1">
        <v>0.76980000000000004</v>
      </c>
      <c r="N253" s="1">
        <v>0.98499899999999996</v>
      </c>
      <c r="O253" s="1">
        <v>-2.5073099999999999</v>
      </c>
      <c r="P253" s="1">
        <v>-0.77471400000000001</v>
      </c>
      <c r="Q253" s="1">
        <v>1.0024900000000001</v>
      </c>
      <c r="R253" s="1">
        <v>-2.5171299999999999</v>
      </c>
      <c r="S253" s="1">
        <v>1.0121100000000001E-3</v>
      </c>
      <c r="T253" s="1">
        <v>2.5028999999999999E-2</v>
      </c>
      <c r="U253" s="1">
        <v>-2.48109</v>
      </c>
      <c r="V253" s="1" t="s">
        <v>23</v>
      </c>
      <c r="W253" s="1">
        <f>ABS(IK_diagnostics_positions__2[[#This Row],[Column1]]-A252)</f>
        <v>1.4135000000000009E-2</v>
      </c>
      <c r="X253" s="1">
        <f>ABS(IK_diagnostics_positions__2[[#This Row],[Column2]]-B252)</f>
        <v>0</v>
      </c>
      <c r="Y253" s="1">
        <f>ABS(IK_diagnostics_positions__2[[#This Row],[Column3]]-C252)</f>
        <v>8.3990000000000453E-3</v>
      </c>
      <c r="Z253" s="1">
        <f>ABS(IK_diagnostics_positions__2[[#This Row],[Column4]]-D252)</f>
        <v>1.5654000000000001E-2</v>
      </c>
      <c r="AA253" s="1">
        <f>ABS(IK_diagnostics_positions__2[[#This Row],[Column5]]-E252)</f>
        <v>0</v>
      </c>
      <c r="AB253" s="1">
        <f>ABS(IK_diagnostics_positions__2[[#This Row],[Column6]]-F252)</f>
        <v>1.5363000000000016E-2</v>
      </c>
      <c r="AC253" s="1">
        <f>ABS(IK_diagnostics_positions__2[[#This Row],[Column7]]-G252)</f>
        <v>8.0919999999999881E-3</v>
      </c>
      <c r="AD253" s="1">
        <f>ABS(IK_diagnostics_positions__2[[#This Row],[Column8]]-H252)</f>
        <v>1.3905999999999974E-2</v>
      </c>
      <c r="AE253" s="1">
        <f>ABS(IK_diagnostics_positions__2[[#This Row],[Column9]]-I252)</f>
        <v>4.1200000000001236E-3</v>
      </c>
      <c r="AF253" s="1">
        <f>ABS(IK_diagnostics_positions__2[[#This Row],[Column10]]-J252)</f>
        <v>4.1147200000000005E-3</v>
      </c>
      <c r="AG253" s="1">
        <f>ABS(IK_diagnostics_positions__2[[#This Row],[Column11]]-K252)</f>
        <v>5.3860000000000019E-3</v>
      </c>
      <c r="AH253" s="1">
        <f>ABS(IK_diagnostics_positions__2[[#This Row],[Column12]]-L252)</f>
        <v>1.0499999999999954E-3</v>
      </c>
      <c r="AI253" s="1">
        <f>ABS(IK_diagnostics_positions__2[[#This Row],[Column13]]-M252)</f>
        <v>1.380000000000825E-4</v>
      </c>
      <c r="AJ253" s="1">
        <f>ABS(IK_diagnostics_positions__2[[#This Row],[Column14]]-N252)</f>
        <v>3.1349999999999989E-3</v>
      </c>
      <c r="AK253" s="1">
        <f>ABS(IK_diagnostics_positions__2[[#This Row],[Column15]]-O252)</f>
        <v>2.0299999999999763E-3</v>
      </c>
      <c r="AL253" s="1">
        <f>ABS(IK_diagnostics_positions__2[[#This Row],[Column16]]-P252)</f>
        <v>2.9679999999999707E-3</v>
      </c>
      <c r="AM253" s="1">
        <f>ABS(IK_diagnostics_positions__2[[#This Row],[Column17]]-Q252)</f>
        <v>8.2999999999988638E-4</v>
      </c>
      <c r="AN253" s="1">
        <f>ABS(IK_diagnostics_positions__2[[#This Row],[Column18]]-R252)</f>
        <v>3.6599999999999966E-3</v>
      </c>
      <c r="AO253" s="1">
        <f>ABS(IK_diagnostics_positions__2[[#This Row],[Column19]]-S252)</f>
        <v>2.0885499999999998E-3</v>
      </c>
      <c r="AP253" s="1">
        <f>ABS(IK_diagnostics_positions__2[[#This Row],[Column20]]-T252)</f>
        <v>3.4876999999999998E-3</v>
      </c>
      <c r="AQ253" s="1">
        <f>ABS(IK_diagnostics_positions__2[[#This Row],[Column21]]-U252)</f>
        <v>1.6400000000000858E-3</v>
      </c>
    </row>
    <row r="254" spans="1:43" x14ac:dyDescent="0.25">
      <c r="A254" s="1">
        <v>0.524397</v>
      </c>
      <c r="B254" s="1" t="s">
        <v>22</v>
      </c>
      <c r="C254" s="1">
        <v>-0.85147399999999995</v>
      </c>
      <c r="D254" s="1">
        <v>-0.44966400000000001</v>
      </c>
      <c r="E254" s="1" t="s">
        <v>22</v>
      </c>
      <c r="F254" s="1">
        <v>-0.62518799999999997</v>
      </c>
      <c r="G254" s="1">
        <v>-0.78931200000000001</v>
      </c>
      <c r="H254" s="1">
        <v>0.66845600000000005</v>
      </c>
      <c r="I254" s="1">
        <v>-1.2868599999999999</v>
      </c>
      <c r="J254" s="1">
        <v>-1.1265000000000001E-2</v>
      </c>
      <c r="K254" s="1">
        <v>0.82737099999999997</v>
      </c>
      <c r="L254" s="1">
        <v>-1.89463</v>
      </c>
      <c r="M254" s="1">
        <v>0.76678199999999996</v>
      </c>
      <c r="N254" s="1">
        <v>0.98628499999999997</v>
      </c>
      <c r="O254" s="1">
        <v>-2.5024099999999998</v>
      </c>
      <c r="P254" s="1">
        <v>-0.77290400000000004</v>
      </c>
      <c r="Q254" s="1">
        <v>1.00213</v>
      </c>
      <c r="R254" s="1">
        <v>-2.5186199999999999</v>
      </c>
      <c r="S254" s="1">
        <v>2.0523300000000002E-3</v>
      </c>
      <c r="T254" s="1">
        <v>1.8360899999999999E-2</v>
      </c>
      <c r="U254" s="1">
        <v>-2.4822799999999998</v>
      </c>
      <c r="V254" s="1" t="s">
        <v>23</v>
      </c>
      <c r="W254" s="1">
        <f>ABS(IK_diagnostics_positions__2[[#This Row],[Column1]]-A253)</f>
        <v>6.5279999999999783E-3</v>
      </c>
      <c r="X254" s="1">
        <f>ABS(IK_diagnostics_positions__2[[#This Row],[Column2]]-B253)</f>
        <v>0</v>
      </c>
      <c r="Y254" s="1">
        <f>ABS(IK_diagnostics_positions__2[[#This Row],[Column3]]-C253)</f>
        <v>3.9860000000000451E-3</v>
      </c>
      <c r="Z254" s="1">
        <f>ABS(IK_diagnostics_positions__2[[#This Row],[Column4]]-D253)</f>
        <v>8.7119999999999975E-3</v>
      </c>
      <c r="AA254" s="1">
        <f>ABS(IK_diagnostics_positions__2[[#This Row],[Column5]]-E253)</f>
        <v>0</v>
      </c>
      <c r="AB254" s="1">
        <f>ABS(IK_diagnostics_positions__2[[#This Row],[Column6]]-F253)</f>
        <v>1.360400000000006E-2</v>
      </c>
      <c r="AC254" s="1">
        <f>ABS(IK_diagnostics_positions__2[[#This Row],[Column7]]-G253)</f>
        <v>3.2050000000000134E-3</v>
      </c>
      <c r="AD254" s="1">
        <f>ABS(IK_diagnostics_positions__2[[#This Row],[Column8]]-H253)</f>
        <v>1.9568999999999948E-2</v>
      </c>
      <c r="AE254" s="1">
        <f>ABS(IK_diagnostics_positions__2[[#This Row],[Column9]]-I253)</f>
        <v>5.9999999999993392E-4</v>
      </c>
      <c r="AF254" s="1">
        <f>ABS(IK_diagnostics_positions__2[[#This Row],[Column10]]-J253)</f>
        <v>3.1113200000000008E-3</v>
      </c>
      <c r="AG254" s="1">
        <f>ABS(IK_diagnostics_positions__2[[#This Row],[Column11]]-K253)</f>
        <v>9.1410000000000657E-3</v>
      </c>
      <c r="AH254" s="1">
        <f>ABS(IK_diagnostics_positions__2[[#This Row],[Column12]]-L253)</f>
        <v>2.1499999999998742E-3</v>
      </c>
      <c r="AI254" s="1">
        <f>ABS(IK_diagnostics_positions__2[[#This Row],[Column13]]-M253)</f>
        <v>3.0180000000000762E-3</v>
      </c>
      <c r="AJ254" s="1">
        <f>ABS(IK_diagnostics_positions__2[[#This Row],[Column14]]-N253)</f>
        <v>1.2860000000000094E-3</v>
      </c>
      <c r="AK254" s="1">
        <f>ABS(IK_diagnostics_positions__2[[#This Row],[Column15]]-O253)</f>
        <v>4.9000000000001265E-3</v>
      </c>
      <c r="AL254" s="1">
        <f>ABS(IK_diagnostics_positions__2[[#This Row],[Column16]]-P253)</f>
        <v>1.8099999999999783E-3</v>
      </c>
      <c r="AM254" s="1">
        <f>ABS(IK_diagnostics_positions__2[[#This Row],[Column17]]-Q253)</f>
        <v>3.6000000000013799E-4</v>
      </c>
      <c r="AN254" s="1">
        <f>ABS(IK_diagnostics_positions__2[[#This Row],[Column18]]-R253)</f>
        <v>1.4899999999999913E-3</v>
      </c>
      <c r="AO254" s="1">
        <f>ABS(IK_diagnostics_positions__2[[#This Row],[Column19]]-S253)</f>
        <v>1.0402200000000001E-3</v>
      </c>
      <c r="AP254" s="1">
        <f>ABS(IK_diagnostics_positions__2[[#This Row],[Column20]]-T253)</f>
        <v>6.6680999999999997E-3</v>
      </c>
      <c r="AQ254" s="1">
        <f>ABS(IK_diagnostics_positions__2[[#This Row],[Column21]]-U253)</f>
        <v>1.1899999999998023E-3</v>
      </c>
    </row>
    <row r="255" spans="1:43" x14ac:dyDescent="0.25">
      <c r="A255" s="1">
        <v>0.53609200000000001</v>
      </c>
      <c r="B255" s="1" t="s">
        <v>22</v>
      </c>
      <c r="C255" s="1">
        <v>-0.84416000000000002</v>
      </c>
      <c r="D255" s="1">
        <v>-0.43304700000000002</v>
      </c>
      <c r="E255" s="1" t="s">
        <v>22</v>
      </c>
      <c r="F255" s="1">
        <v>-0.59764399999999995</v>
      </c>
      <c r="G255" s="1">
        <v>-0.78220199999999995</v>
      </c>
      <c r="H255" s="1">
        <v>0.64097000000000004</v>
      </c>
      <c r="I255" s="1">
        <v>-1.2811999999999999</v>
      </c>
      <c r="J255" s="1">
        <v>-9.3093499999999992E-3</v>
      </c>
      <c r="K255" s="1">
        <v>0.81555900000000003</v>
      </c>
      <c r="L255" s="1">
        <v>-1.8912500000000001</v>
      </c>
      <c r="M255" s="1">
        <v>0.76358300000000001</v>
      </c>
      <c r="N255" s="1">
        <v>0.99014800000000003</v>
      </c>
      <c r="O255" s="1">
        <v>-2.50129</v>
      </c>
      <c r="P255" s="1">
        <v>-0.76859</v>
      </c>
      <c r="Q255" s="1">
        <v>1.0038400000000001</v>
      </c>
      <c r="R255" s="1">
        <v>-2.5141800000000001</v>
      </c>
      <c r="S255" s="1">
        <v>-1.7346799999999999E-3</v>
      </c>
      <c r="T255" s="1">
        <v>1.24873E-2</v>
      </c>
      <c r="U255" s="1">
        <v>-2.4870800000000002</v>
      </c>
      <c r="V255" s="1" t="s">
        <v>23</v>
      </c>
      <c r="W255" s="1">
        <f>ABS(IK_diagnostics_positions__2[[#This Row],[Column1]]-A254)</f>
        <v>1.1695000000000011E-2</v>
      </c>
      <c r="X255" s="1">
        <f>ABS(IK_diagnostics_positions__2[[#This Row],[Column2]]-B254)</f>
        <v>0</v>
      </c>
      <c r="Y255" s="1">
        <f>ABS(IK_diagnostics_positions__2[[#This Row],[Column3]]-C254)</f>
        <v>7.3139999999999317E-3</v>
      </c>
      <c r="Z255" s="1">
        <f>ABS(IK_diagnostics_positions__2[[#This Row],[Column4]]-D254)</f>
        <v>1.6616999999999993E-2</v>
      </c>
      <c r="AA255" s="1">
        <f>ABS(IK_diagnostics_positions__2[[#This Row],[Column5]]-E254)</f>
        <v>0</v>
      </c>
      <c r="AB255" s="1">
        <f>ABS(IK_diagnostics_positions__2[[#This Row],[Column6]]-F254)</f>
        <v>2.7544000000000013E-2</v>
      </c>
      <c r="AC255" s="1">
        <f>ABS(IK_diagnostics_positions__2[[#This Row],[Column7]]-G254)</f>
        <v>7.1100000000000607E-3</v>
      </c>
      <c r="AD255" s="1">
        <f>ABS(IK_diagnostics_positions__2[[#This Row],[Column8]]-H254)</f>
        <v>2.748600000000001E-2</v>
      </c>
      <c r="AE255" s="1">
        <f>ABS(IK_diagnostics_positions__2[[#This Row],[Column9]]-I254)</f>
        <v>5.6599999999999984E-3</v>
      </c>
      <c r="AF255" s="1">
        <f>ABS(IK_diagnostics_positions__2[[#This Row],[Column10]]-J254)</f>
        <v>1.9556500000000015E-3</v>
      </c>
      <c r="AG255" s="1">
        <f>ABS(IK_diagnostics_positions__2[[#This Row],[Column11]]-K254)</f>
        <v>1.1811999999999934E-2</v>
      </c>
      <c r="AH255" s="1">
        <f>ABS(IK_diagnostics_positions__2[[#This Row],[Column12]]-L254)</f>
        <v>3.3799999999999386E-3</v>
      </c>
      <c r="AI255" s="1">
        <f>ABS(IK_diagnostics_positions__2[[#This Row],[Column13]]-M254)</f>
        <v>3.1989999999999519E-3</v>
      </c>
      <c r="AJ255" s="1">
        <f>ABS(IK_diagnostics_positions__2[[#This Row],[Column14]]-N254)</f>
        <v>3.8630000000000608E-3</v>
      </c>
      <c r="AK255" s="1">
        <f>ABS(IK_diagnostics_positions__2[[#This Row],[Column15]]-O254)</f>
        <v>1.1199999999997878E-3</v>
      </c>
      <c r="AL255" s="1">
        <f>ABS(IK_diagnostics_positions__2[[#This Row],[Column16]]-P254)</f>
        <v>4.31400000000004E-3</v>
      </c>
      <c r="AM255" s="1">
        <f>ABS(IK_diagnostics_positions__2[[#This Row],[Column17]]-Q254)</f>
        <v>1.7100000000001003E-3</v>
      </c>
      <c r="AN255" s="1">
        <f>ABS(IK_diagnostics_positions__2[[#This Row],[Column18]]-R254)</f>
        <v>4.4399999999997775E-3</v>
      </c>
      <c r="AO255" s="1">
        <f>ABS(IK_diagnostics_positions__2[[#This Row],[Column19]]-S254)</f>
        <v>3.7870100000000004E-3</v>
      </c>
      <c r="AP255" s="1">
        <f>ABS(IK_diagnostics_positions__2[[#This Row],[Column20]]-T254)</f>
        <v>5.8735999999999997E-3</v>
      </c>
      <c r="AQ255" s="1">
        <f>ABS(IK_diagnostics_positions__2[[#This Row],[Column21]]-U254)</f>
        <v>4.8000000000003595E-3</v>
      </c>
    </row>
    <row r="256" spans="1:43" x14ac:dyDescent="0.25">
      <c r="A256" s="1">
        <v>0.549674</v>
      </c>
      <c r="B256" s="1" t="s">
        <v>22</v>
      </c>
      <c r="C256" s="1">
        <v>-0.83537899999999998</v>
      </c>
      <c r="D256" s="1">
        <v>-0.41687999999999997</v>
      </c>
      <c r="E256" s="1" t="s">
        <v>22</v>
      </c>
      <c r="F256" s="1">
        <v>-0.57891499999999996</v>
      </c>
      <c r="G256" s="1">
        <v>-0.77231700000000003</v>
      </c>
      <c r="H256" s="1">
        <v>0.63188699999999998</v>
      </c>
      <c r="I256" s="1">
        <v>-1.2676700000000001</v>
      </c>
      <c r="J256" s="1">
        <v>-6.2876299999999998E-3</v>
      </c>
      <c r="K256" s="1">
        <v>0.811778</v>
      </c>
      <c r="L256" s="1">
        <v>-1.88479</v>
      </c>
      <c r="M256" s="1">
        <v>0.75974200000000003</v>
      </c>
      <c r="N256" s="1">
        <v>0.99167000000000005</v>
      </c>
      <c r="O256" s="1">
        <v>-2.5019100000000001</v>
      </c>
      <c r="P256" s="1">
        <v>-0.76351400000000003</v>
      </c>
      <c r="Q256" s="1">
        <v>1.0004</v>
      </c>
      <c r="R256" s="1">
        <v>-2.5101100000000001</v>
      </c>
      <c r="S256" s="1">
        <v>-9.8730999999999992E-4</v>
      </c>
      <c r="T256" s="1">
        <v>1.4625600000000001E-2</v>
      </c>
      <c r="U256" s="1">
        <v>-2.48855</v>
      </c>
      <c r="V256" s="1" t="s">
        <v>23</v>
      </c>
      <c r="W256" s="1">
        <f>ABS(IK_diagnostics_positions__2[[#This Row],[Column1]]-A255)</f>
        <v>1.3581999999999983E-2</v>
      </c>
      <c r="X256" s="1">
        <f>ABS(IK_diagnostics_positions__2[[#This Row],[Column2]]-B255)</f>
        <v>0</v>
      </c>
      <c r="Y256" s="1">
        <f>ABS(IK_diagnostics_positions__2[[#This Row],[Column3]]-C255)</f>
        <v>8.7810000000000388E-3</v>
      </c>
      <c r="Z256" s="1">
        <f>ABS(IK_diagnostics_positions__2[[#This Row],[Column4]]-D255)</f>
        <v>1.6167000000000042E-2</v>
      </c>
      <c r="AA256" s="1">
        <f>ABS(IK_diagnostics_positions__2[[#This Row],[Column5]]-E255)</f>
        <v>0</v>
      </c>
      <c r="AB256" s="1">
        <f>ABS(IK_diagnostics_positions__2[[#This Row],[Column6]]-F255)</f>
        <v>1.8728999999999996E-2</v>
      </c>
      <c r="AC256" s="1">
        <f>ABS(IK_diagnostics_positions__2[[#This Row],[Column7]]-G255)</f>
        <v>9.8849999999999216E-3</v>
      </c>
      <c r="AD256" s="1">
        <f>ABS(IK_diagnostics_positions__2[[#This Row],[Column8]]-H255)</f>
        <v>9.0830000000000632E-3</v>
      </c>
      <c r="AE256" s="1">
        <f>ABS(IK_diagnostics_positions__2[[#This Row],[Column9]]-I255)</f>
        <v>1.352999999999982E-2</v>
      </c>
      <c r="AF256" s="1">
        <f>ABS(IK_diagnostics_positions__2[[#This Row],[Column10]]-J255)</f>
        <v>3.0217199999999994E-3</v>
      </c>
      <c r="AG256" s="1">
        <f>ABS(IK_diagnostics_positions__2[[#This Row],[Column11]]-K255)</f>
        <v>3.7810000000000343E-3</v>
      </c>
      <c r="AH256" s="1">
        <f>ABS(IK_diagnostics_positions__2[[#This Row],[Column12]]-L255)</f>
        <v>6.4600000000001323E-3</v>
      </c>
      <c r="AI256" s="1">
        <f>ABS(IK_diagnostics_positions__2[[#This Row],[Column13]]-M255)</f>
        <v>3.8409999999999833E-3</v>
      </c>
      <c r="AJ256" s="1">
        <f>ABS(IK_diagnostics_positions__2[[#This Row],[Column14]]-N255)</f>
        <v>1.5220000000000233E-3</v>
      </c>
      <c r="AK256" s="1">
        <f>ABS(IK_diagnostics_positions__2[[#This Row],[Column15]]-O255)</f>
        <v>6.2000000000006494E-4</v>
      </c>
      <c r="AL256" s="1">
        <f>ABS(IK_diagnostics_positions__2[[#This Row],[Column16]]-P255)</f>
        <v>5.0759999999999694E-3</v>
      </c>
      <c r="AM256" s="1">
        <f>ABS(IK_diagnostics_positions__2[[#This Row],[Column17]]-Q255)</f>
        <v>3.4400000000001096E-3</v>
      </c>
      <c r="AN256" s="1">
        <f>ABS(IK_diagnostics_positions__2[[#This Row],[Column18]]-R255)</f>
        <v>4.070000000000018E-3</v>
      </c>
      <c r="AO256" s="1">
        <f>ABS(IK_diagnostics_positions__2[[#This Row],[Column19]]-S255)</f>
        <v>7.4737000000000002E-4</v>
      </c>
      <c r="AP256" s="1">
        <f>ABS(IK_diagnostics_positions__2[[#This Row],[Column20]]-T255)</f>
        <v>2.138300000000001E-3</v>
      </c>
      <c r="AQ256" s="1">
        <f>ABS(IK_diagnostics_positions__2[[#This Row],[Column21]]-U255)</f>
        <v>1.4699999999998603E-3</v>
      </c>
    </row>
    <row r="257" spans="1:43" x14ac:dyDescent="0.25">
      <c r="A257" s="1">
        <v>0.55253699999999994</v>
      </c>
      <c r="B257" s="1" t="s">
        <v>22</v>
      </c>
      <c r="C257" s="1">
        <v>-0.83348800000000001</v>
      </c>
      <c r="D257" s="1">
        <v>-0.41125299999999998</v>
      </c>
      <c r="E257" s="1" t="s">
        <v>22</v>
      </c>
      <c r="F257" s="1">
        <v>-0.56682699999999997</v>
      </c>
      <c r="G257" s="1">
        <v>-0.76947600000000005</v>
      </c>
      <c r="H257" s="1">
        <v>0.62155499999999997</v>
      </c>
      <c r="I257" s="1">
        <v>-1.26349</v>
      </c>
      <c r="J257" s="1">
        <v>-6.5025100000000004E-3</v>
      </c>
      <c r="K257" s="1">
        <v>0.80679999999999996</v>
      </c>
      <c r="L257" s="1">
        <v>-1.8828100000000001</v>
      </c>
      <c r="M257" s="1">
        <v>0.756471</v>
      </c>
      <c r="N257" s="1">
        <v>0.99204599999999998</v>
      </c>
      <c r="O257" s="1">
        <v>-2.5021300000000002</v>
      </c>
      <c r="P257" s="1">
        <v>-0.76120100000000002</v>
      </c>
      <c r="Q257" s="1">
        <v>1.0012700000000001</v>
      </c>
      <c r="R257" s="1">
        <v>-2.5093999999999999</v>
      </c>
      <c r="S257" s="1">
        <v>1.6265800000000001E-3</v>
      </c>
      <c r="T257" s="1">
        <v>1.20287E-2</v>
      </c>
      <c r="U257" s="1">
        <v>-2.4896699999999998</v>
      </c>
      <c r="V257" s="1" t="s">
        <v>23</v>
      </c>
      <c r="W257" s="1">
        <f>ABS(IK_diagnostics_positions__2[[#This Row],[Column1]]-A256)</f>
        <v>2.8629999999999489E-3</v>
      </c>
      <c r="X257" s="1">
        <f>ABS(IK_diagnostics_positions__2[[#This Row],[Column2]]-B256)</f>
        <v>0</v>
      </c>
      <c r="Y257" s="1">
        <f>ABS(IK_diagnostics_positions__2[[#This Row],[Column3]]-C256)</f>
        <v>1.890999999999976E-3</v>
      </c>
      <c r="Z257" s="1">
        <f>ABS(IK_diagnostics_positions__2[[#This Row],[Column4]]-D256)</f>
        <v>5.6269999999999931E-3</v>
      </c>
      <c r="AA257" s="1">
        <f>ABS(IK_diagnostics_positions__2[[#This Row],[Column5]]-E256)</f>
        <v>0</v>
      </c>
      <c r="AB257" s="1">
        <f>ABS(IK_diagnostics_positions__2[[#This Row],[Column6]]-F256)</f>
        <v>1.2087999999999988E-2</v>
      </c>
      <c r="AC257" s="1">
        <f>ABS(IK_diagnostics_positions__2[[#This Row],[Column7]]-G256)</f>
        <v>2.8409999999999824E-3</v>
      </c>
      <c r="AD257" s="1">
        <f>ABS(IK_diagnostics_positions__2[[#This Row],[Column8]]-H256)</f>
        <v>1.0332000000000008E-2</v>
      </c>
      <c r="AE257" s="1">
        <f>ABS(IK_diagnostics_positions__2[[#This Row],[Column9]]-I256)</f>
        <v>4.1800000000000725E-3</v>
      </c>
      <c r="AF257" s="1">
        <f>ABS(IK_diagnostics_positions__2[[#This Row],[Column10]]-J256)</f>
        <v>2.1488000000000063E-4</v>
      </c>
      <c r="AG257" s="1">
        <f>ABS(IK_diagnostics_positions__2[[#This Row],[Column11]]-K256)</f>
        <v>4.978000000000038E-3</v>
      </c>
      <c r="AH257" s="1">
        <f>ABS(IK_diagnostics_positions__2[[#This Row],[Column12]]-L256)</f>
        <v>1.9799999999998708E-3</v>
      </c>
      <c r="AI257" s="1">
        <f>ABS(IK_diagnostics_positions__2[[#This Row],[Column13]]-M256)</f>
        <v>3.2710000000000239E-3</v>
      </c>
      <c r="AJ257" s="1">
        <f>ABS(IK_diagnostics_positions__2[[#This Row],[Column14]]-N256)</f>
        <v>3.7599999999993194E-4</v>
      </c>
      <c r="AK257" s="1">
        <f>ABS(IK_diagnostics_positions__2[[#This Row],[Column15]]-O256)</f>
        <v>2.20000000000109E-4</v>
      </c>
      <c r="AL257" s="1">
        <f>ABS(IK_diagnostics_positions__2[[#This Row],[Column16]]-P256)</f>
        <v>2.3130000000000095E-3</v>
      </c>
      <c r="AM257" s="1">
        <f>ABS(IK_diagnostics_positions__2[[#This Row],[Column17]]-Q256)</f>
        <v>8.7000000000014843E-4</v>
      </c>
      <c r="AN257" s="1">
        <f>ABS(IK_diagnostics_positions__2[[#This Row],[Column18]]-R256)</f>
        <v>7.1000000000021046E-4</v>
      </c>
      <c r="AO257" s="1">
        <f>ABS(IK_diagnostics_positions__2[[#This Row],[Column19]]-S256)</f>
        <v>2.6138899999999998E-3</v>
      </c>
      <c r="AP257" s="1">
        <f>ABS(IK_diagnostics_positions__2[[#This Row],[Column20]]-T256)</f>
        <v>2.5969000000000009E-3</v>
      </c>
      <c r="AQ257" s="1">
        <f>ABS(IK_diagnostics_positions__2[[#This Row],[Column21]]-U256)</f>
        <v>1.1199999999997878E-3</v>
      </c>
    </row>
    <row r="258" spans="1:43" x14ac:dyDescent="0.25">
      <c r="A258" s="1">
        <v>0.55578499999999997</v>
      </c>
      <c r="B258" s="1" t="s">
        <v>22</v>
      </c>
      <c r="C258" s="1">
        <v>-0.83132600000000001</v>
      </c>
      <c r="D258" s="1">
        <v>-0.40703699999999998</v>
      </c>
      <c r="E258" s="1" t="s">
        <v>22</v>
      </c>
      <c r="F258" s="1">
        <v>-0.56118699999999999</v>
      </c>
      <c r="G258" s="1">
        <v>-0.76951599999999998</v>
      </c>
      <c r="H258" s="1">
        <v>0.60901300000000003</v>
      </c>
      <c r="I258" s="1">
        <v>-1.26667</v>
      </c>
      <c r="J258" s="1">
        <v>-6.1837999999999997E-3</v>
      </c>
      <c r="K258" s="1">
        <v>0.80138399999999999</v>
      </c>
      <c r="L258" s="1">
        <v>-1.88337</v>
      </c>
      <c r="M258" s="1">
        <v>0.75714800000000004</v>
      </c>
      <c r="N258" s="1">
        <v>0.99375400000000003</v>
      </c>
      <c r="O258" s="1">
        <v>-2.50007</v>
      </c>
      <c r="P258" s="1">
        <v>-0.76029599999999997</v>
      </c>
      <c r="Q258" s="1">
        <v>1.0029600000000001</v>
      </c>
      <c r="R258" s="1">
        <v>-2.5084200000000001</v>
      </c>
      <c r="S258" s="1">
        <v>-8.9209900000000004E-4</v>
      </c>
      <c r="T258" s="1">
        <v>7.8921300000000007E-3</v>
      </c>
      <c r="U258" s="1">
        <v>-2.49193</v>
      </c>
      <c r="V258" s="1" t="s">
        <v>23</v>
      </c>
      <c r="W258" s="1">
        <f>ABS(IK_diagnostics_positions__2[[#This Row],[Column1]]-A257)</f>
        <v>3.2480000000000286E-3</v>
      </c>
      <c r="X258" s="1">
        <f>ABS(IK_diagnostics_positions__2[[#This Row],[Column2]]-B257)</f>
        <v>0</v>
      </c>
      <c r="Y258" s="1">
        <f>ABS(IK_diagnostics_positions__2[[#This Row],[Column3]]-C257)</f>
        <v>2.1619999999999973E-3</v>
      </c>
      <c r="Z258" s="1">
        <f>ABS(IK_diagnostics_positions__2[[#This Row],[Column4]]-D257)</f>
        <v>4.2159999999999975E-3</v>
      </c>
      <c r="AA258" s="1">
        <f>ABS(IK_diagnostics_positions__2[[#This Row],[Column5]]-E257)</f>
        <v>0</v>
      </c>
      <c r="AB258" s="1">
        <f>ABS(IK_diagnostics_positions__2[[#This Row],[Column6]]-F257)</f>
        <v>5.6399999999999784E-3</v>
      </c>
      <c r="AC258" s="1">
        <f>ABS(IK_diagnostics_positions__2[[#This Row],[Column7]]-G257)</f>
        <v>3.9999999999928981E-5</v>
      </c>
      <c r="AD258" s="1">
        <f>ABS(IK_diagnostics_positions__2[[#This Row],[Column8]]-H257)</f>
        <v>1.2541999999999942E-2</v>
      </c>
      <c r="AE258" s="1">
        <f>ABS(IK_diagnostics_positions__2[[#This Row],[Column9]]-I257)</f>
        <v>3.1799999999999606E-3</v>
      </c>
      <c r="AF258" s="1">
        <f>ABS(IK_diagnostics_positions__2[[#This Row],[Column10]]-J257)</f>
        <v>3.1871000000000069E-4</v>
      </c>
      <c r="AG258" s="1">
        <f>ABS(IK_diagnostics_positions__2[[#This Row],[Column11]]-K257)</f>
        <v>5.4159999999999764E-3</v>
      </c>
      <c r="AH258" s="1">
        <f>ABS(IK_diagnostics_positions__2[[#This Row],[Column12]]-L257)</f>
        <v>5.5999999999989392E-4</v>
      </c>
      <c r="AI258" s="1">
        <f>ABS(IK_diagnostics_positions__2[[#This Row],[Column13]]-M257)</f>
        <v>6.7700000000003868E-4</v>
      </c>
      <c r="AJ258" s="1">
        <f>ABS(IK_diagnostics_positions__2[[#This Row],[Column14]]-N257)</f>
        <v>1.7080000000000428E-3</v>
      </c>
      <c r="AK258" s="1">
        <f>ABS(IK_diagnostics_positions__2[[#This Row],[Column15]]-O257)</f>
        <v>2.0600000000001728E-3</v>
      </c>
      <c r="AL258" s="1">
        <f>ABS(IK_diagnostics_positions__2[[#This Row],[Column16]]-P257)</f>
        <v>9.0500000000004466E-4</v>
      </c>
      <c r="AM258" s="1">
        <f>ABS(IK_diagnostics_positions__2[[#This Row],[Column17]]-Q257)</f>
        <v>1.6899999999999693E-3</v>
      </c>
      <c r="AN258" s="1">
        <f>ABS(IK_diagnostics_positions__2[[#This Row],[Column18]]-R257)</f>
        <v>9.7999999999975884E-4</v>
      </c>
      <c r="AO258" s="1">
        <f>ABS(IK_diagnostics_positions__2[[#This Row],[Column19]]-S257)</f>
        <v>2.5186790000000002E-3</v>
      </c>
      <c r="AP258" s="1">
        <f>ABS(IK_diagnostics_positions__2[[#This Row],[Column20]]-T257)</f>
        <v>4.1365699999999991E-3</v>
      </c>
      <c r="AQ258" s="1">
        <f>ABS(IK_diagnostics_positions__2[[#This Row],[Column21]]-U257)</f>
        <v>2.2600000000001508E-3</v>
      </c>
    </row>
    <row r="259" spans="1:43" x14ac:dyDescent="0.25">
      <c r="A259" s="1">
        <v>0.56034799999999996</v>
      </c>
      <c r="B259" s="1" t="s">
        <v>22</v>
      </c>
      <c r="C259" s="1">
        <v>-0.82825800000000005</v>
      </c>
      <c r="D259" s="1">
        <v>-0.40181699999999998</v>
      </c>
      <c r="E259" s="1" t="s">
        <v>22</v>
      </c>
      <c r="F259" s="1">
        <v>-0.55578899999999998</v>
      </c>
      <c r="G259" s="1">
        <v>-0.76663800000000004</v>
      </c>
      <c r="H259" s="1">
        <v>0.60411999999999999</v>
      </c>
      <c r="I259" s="1">
        <v>-1.26427</v>
      </c>
      <c r="J259" s="1">
        <v>-5.2602899999999999E-3</v>
      </c>
      <c r="K259" s="1">
        <v>0.79939300000000002</v>
      </c>
      <c r="L259" s="1">
        <v>-1.8824700000000001</v>
      </c>
      <c r="M259" s="1">
        <v>0.75611700000000004</v>
      </c>
      <c r="N259" s="1">
        <v>0.99466600000000005</v>
      </c>
      <c r="O259" s="1">
        <v>-2.5006699999999999</v>
      </c>
      <c r="P259" s="1">
        <v>-0.75961699999999999</v>
      </c>
      <c r="Q259" s="1">
        <v>1.0021</v>
      </c>
      <c r="R259" s="1">
        <v>-2.5068600000000001</v>
      </c>
      <c r="S259" s="1">
        <v>7.0220600000000003E-4</v>
      </c>
      <c r="T259" s="1">
        <v>7.2048900000000003E-3</v>
      </c>
      <c r="U259" s="1">
        <v>-2.4927199999999998</v>
      </c>
      <c r="V259" s="1" t="s">
        <v>23</v>
      </c>
      <c r="W259" s="1">
        <f>ABS(IK_diagnostics_positions__2[[#This Row],[Column1]]-A258)</f>
        <v>4.5629999999999837E-3</v>
      </c>
      <c r="X259" s="1">
        <f>ABS(IK_diagnostics_positions__2[[#This Row],[Column2]]-B258)</f>
        <v>0</v>
      </c>
      <c r="Y259" s="1">
        <f>ABS(IK_diagnostics_positions__2[[#This Row],[Column3]]-C258)</f>
        <v>3.0679999999999596E-3</v>
      </c>
      <c r="Z259" s="1">
        <f>ABS(IK_diagnostics_positions__2[[#This Row],[Column4]]-D258)</f>
        <v>5.2200000000000024E-3</v>
      </c>
      <c r="AA259" s="1">
        <f>ABS(IK_diagnostics_positions__2[[#This Row],[Column5]]-E258)</f>
        <v>0</v>
      </c>
      <c r="AB259" s="1">
        <f>ABS(IK_diagnostics_positions__2[[#This Row],[Column6]]-F258)</f>
        <v>5.3980000000000139E-3</v>
      </c>
      <c r="AC259" s="1">
        <f>ABS(IK_diagnostics_positions__2[[#This Row],[Column7]]-G258)</f>
        <v>2.8779999999999362E-3</v>
      </c>
      <c r="AD259" s="1">
        <f>ABS(IK_diagnostics_positions__2[[#This Row],[Column8]]-H258)</f>
        <v>4.8930000000000362E-3</v>
      </c>
      <c r="AE259" s="1">
        <f>ABS(IK_diagnostics_positions__2[[#This Row],[Column9]]-I258)</f>
        <v>2.3999999999999577E-3</v>
      </c>
      <c r="AF259" s="1">
        <f>ABS(IK_diagnostics_positions__2[[#This Row],[Column10]]-J258)</f>
        <v>9.2350999999999978E-4</v>
      </c>
      <c r="AG259" s="1">
        <f>ABS(IK_diagnostics_positions__2[[#This Row],[Column11]]-K258)</f>
        <v>1.990999999999965E-3</v>
      </c>
      <c r="AH259" s="1">
        <f>ABS(IK_diagnostics_positions__2[[#This Row],[Column12]]-L258)</f>
        <v>8.9999999999990088E-4</v>
      </c>
      <c r="AI259" s="1">
        <f>ABS(IK_diagnostics_positions__2[[#This Row],[Column13]]-M258)</f>
        <v>1.0310000000000041E-3</v>
      </c>
      <c r="AJ259" s="1">
        <f>ABS(IK_diagnostics_positions__2[[#This Row],[Column14]]-N258)</f>
        <v>9.120000000000239E-4</v>
      </c>
      <c r="AK259" s="1">
        <f>ABS(IK_diagnostics_positions__2[[#This Row],[Column15]]-O258)</f>
        <v>5.9999999999993392E-4</v>
      </c>
      <c r="AL259" s="1">
        <f>ABS(IK_diagnostics_positions__2[[#This Row],[Column16]]-P258)</f>
        <v>6.7899999999998517E-4</v>
      </c>
      <c r="AM259" s="1">
        <f>ABS(IK_diagnostics_positions__2[[#This Row],[Column17]]-Q258)</f>
        <v>8.6000000000008292E-4</v>
      </c>
      <c r="AN259" s="1">
        <f>ABS(IK_diagnostics_positions__2[[#This Row],[Column18]]-R258)</f>
        <v>1.5600000000000058E-3</v>
      </c>
      <c r="AO259" s="1">
        <f>ABS(IK_diagnostics_positions__2[[#This Row],[Column19]]-S258)</f>
        <v>1.5943050000000001E-3</v>
      </c>
      <c r="AP259" s="1">
        <f>ABS(IK_diagnostics_positions__2[[#This Row],[Column20]]-T258)</f>
        <v>6.8724000000000042E-4</v>
      </c>
      <c r="AQ259" s="1">
        <f>ABS(IK_diagnostics_positions__2[[#This Row],[Column21]]-U258)</f>
        <v>7.8999999999984638E-4</v>
      </c>
    </row>
    <row r="260" spans="1:43" x14ac:dyDescent="0.25">
      <c r="A260" s="1">
        <v>0.56496000000000002</v>
      </c>
      <c r="B260" s="1" t="s">
        <v>22</v>
      </c>
      <c r="C260" s="1">
        <v>-0.82511800000000002</v>
      </c>
      <c r="D260" s="1">
        <v>-0.39680399999999999</v>
      </c>
      <c r="E260" s="1" t="s">
        <v>22</v>
      </c>
      <c r="F260" s="1">
        <v>-0.55123999999999995</v>
      </c>
      <c r="G260" s="1">
        <v>-0.76491399999999998</v>
      </c>
      <c r="H260" s="1">
        <v>0.59870500000000004</v>
      </c>
      <c r="I260" s="1">
        <v>-1.26261</v>
      </c>
      <c r="J260" s="1">
        <v>-4.5574300000000003E-3</v>
      </c>
      <c r="K260" s="1">
        <v>0.797153</v>
      </c>
      <c r="L260" s="1">
        <v>-1.88106</v>
      </c>
      <c r="M260" s="1">
        <v>0.755799</v>
      </c>
      <c r="N260" s="1">
        <v>0.99560199999999999</v>
      </c>
      <c r="O260" s="1">
        <v>-2.4994999999999998</v>
      </c>
      <c r="P260" s="1">
        <v>-0.75793200000000005</v>
      </c>
      <c r="Q260" s="1">
        <v>1.00145</v>
      </c>
      <c r="R260" s="1">
        <v>-2.5061100000000001</v>
      </c>
      <c r="S260" s="1">
        <v>2.7473999999999999E-4</v>
      </c>
      <c r="T260" s="1">
        <v>7.3946100000000002E-3</v>
      </c>
      <c r="U260" s="1">
        <v>-2.4944600000000001</v>
      </c>
      <c r="V260" s="1" t="s">
        <v>23</v>
      </c>
      <c r="W260" s="1">
        <f>ABS(IK_diagnostics_positions__2[[#This Row],[Column1]]-A259)</f>
        <v>4.6120000000000605E-3</v>
      </c>
      <c r="X260" s="1">
        <f>ABS(IK_diagnostics_positions__2[[#This Row],[Column2]]-B259)</f>
        <v>0</v>
      </c>
      <c r="Y260" s="1">
        <f>ABS(IK_diagnostics_positions__2[[#This Row],[Column3]]-C259)</f>
        <v>3.1400000000000317E-3</v>
      </c>
      <c r="Z260" s="1">
        <f>ABS(IK_diagnostics_positions__2[[#This Row],[Column4]]-D259)</f>
        <v>5.0129999999999897E-3</v>
      </c>
      <c r="AA260" s="1">
        <f>ABS(IK_diagnostics_positions__2[[#This Row],[Column5]]-E259)</f>
        <v>0</v>
      </c>
      <c r="AB260" s="1">
        <f>ABS(IK_diagnostics_positions__2[[#This Row],[Column6]]-F259)</f>
        <v>4.5490000000000252E-3</v>
      </c>
      <c r="AC260" s="1">
        <f>ABS(IK_diagnostics_positions__2[[#This Row],[Column7]]-G259)</f>
        <v>1.7240000000000588E-3</v>
      </c>
      <c r="AD260" s="1">
        <f>ABS(IK_diagnostics_positions__2[[#This Row],[Column8]]-H259)</f>
        <v>5.4149999999999476E-3</v>
      </c>
      <c r="AE260" s="1">
        <f>ABS(IK_diagnostics_positions__2[[#This Row],[Column9]]-I259)</f>
        <v>1.6599999999999948E-3</v>
      </c>
      <c r="AF260" s="1">
        <f>ABS(IK_diagnostics_positions__2[[#This Row],[Column10]]-J259)</f>
        <v>7.028599999999996E-4</v>
      </c>
      <c r="AG260" s="1">
        <f>ABS(IK_diagnostics_positions__2[[#This Row],[Column11]]-K259)</f>
        <v>2.2400000000000198E-3</v>
      </c>
      <c r="AH260" s="1">
        <f>ABS(IK_diagnostics_positions__2[[#This Row],[Column12]]-L259)</f>
        <v>1.4100000000001334E-3</v>
      </c>
      <c r="AI260" s="1">
        <f>ABS(IK_diagnostics_positions__2[[#This Row],[Column13]]-M259)</f>
        <v>3.1800000000004047E-4</v>
      </c>
      <c r="AJ260" s="1">
        <f>ABS(IK_diagnostics_positions__2[[#This Row],[Column14]]-N259)</f>
        <v>9.3599999999993688E-4</v>
      </c>
      <c r="AK260" s="1">
        <f>ABS(IK_diagnostics_positions__2[[#This Row],[Column15]]-O259)</f>
        <v>1.1700000000001154E-3</v>
      </c>
      <c r="AL260" s="1">
        <f>ABS(IK_diagnostics_positions__2[[#This Row],[Column16]]-P259)</f>
        <v>1.6849999999999365E-3</v>
      </c>
      <c r="AM260" s="1">
        <f>ABS(IK_diagnostics_positions__2[[#This Row],[Column17]]-Q259)</f>
        <v>6.5000000000003944E-4</v>
      </c>
      <c r="AN260" s="1">
        <f>ABS(IK_diagnostics_positions__2[[#This Row],[Column18]]-R259)</f>
        <v>7.5000000000002842E-4</v>
      </c>
      <c r="AO260" s="1">
        <f>ABS(IK_diagnostics_positions__2[[#This Row],[Column19]]-S259)</f>
        <v>4.2746600000000004E-4</v>
      </c>
      <c r="AP260" s="1">
        <f>ABS(IK_diagnostics_positions__2[[#This Row],[Column20]]-T259)</f>
        <v>1.8971999999999999E-4</v>
      </c>
      <c r="AQ260" s="1">
        <f>ABS(IK_diagnostics_positions__2[[#This Row],[Column21]]-U259)</f>
        <v>1.7400000000002969E-3</v>
      </c>
    </row>
    <row r="261" spans="1:43" x14ac:dyDescent="0.25">
      <c r="A261" s="1">
        <v>0.56833599999999995</v>
      </c>
      <c r="B261" s="1" t="s">
        <v>22</v>
      </c>
      <c r="C261" s="1">
        <v>-0.82279599999999997</v>
      </c>
      <c r="D261" s="1">
        <v>-0.39313399999999998</v>
      </c>
      <c r="E261" s="1" t="s">
        <v>22</v>
      </c>
      <c r="F261" s="1">
        <v>-0.54788700000000001</v>
      </c>
      <c r="G261" s="1">
        <v>-0.76365300000000003</v>
      </c>
      <c r="H261" s="1">
        <v>0.59412299999999996</v>
      </c>
      <c r="I261" s="1">
        <v>-1.2618400000000001</v>
      </c>
      <c r="J261" s="1">
        <v>-4.2400399999999996E-3</v>
      </c>
      <c r="K261" s="1">
        <v>0.79470300000000005</v>
      </c>
      <c r="L261" s="1">
        <v>-1.88076</v>
      </c>
      <c r="M261" s="1">
        <v>0.75517299999999998</v>
      </c>
      <c r="N261" s="1">
        <v>0.99528399999999995</v>
      </c>
      <c r="O261" s="1">
        <v>-2.4996800000000001</v>
      </c>
      <c r="P261" s="1">
        <v>-0.75834900000000005</v>
      </c>
      <c r="Q261" s="1">
        <v>1.00075</v>
      </c>
      <c r="R261" s="1">
        <v>-2.5043500000000001</v>
      </c>
      <c r="S261" s="1">
        <v>6.0643399999999999E-4</v>
      </c>
      <c r="T261" s="1">
        <v>5.6099899999999996E-3</v>
      </c>
      <c r="U261" s="1">
        <v>-2.4950199999999998</v>
      </c>
      <c r="V261" s="1" t="s">
        <v>23</v>
      </c>
      <c r="W261" s="1">
        <f>ABS(IK_diagnostics_positions__2[[#This Row],[Column1]]-A260)</f>
        <v>3.3759999999999346E-3</v>
      </c>
      <c r="X261" s="1">
        <f>ABS(IK_diagnostics_positions__2[[#This Row],[Column2]]-B260)</f>
        <v>0</v>
      </c>
      <c r="Y261" s="1">
        <f>ABS(IK_diagnostics_positions__2[[#This Row],[Column3]]-C260)</f>
        <v>2.3220000000000462E-3</v>
      </c>
      <c r="Z261" s="1">
        <f>ABS(IK_diagnostics_positions__2[[#This Row],[Column4]]-D260)</f>
        <v>3.6700000000000066E-3</v>
      </c>
      <c r="AA261" s="1">
        <f>ABS(IK_diagnostics_positions__2[[#This Row],[Column5]]-E260)</f>
        <v>0</v>
      </c>
      <c r="AB261" s="1">
        <f>ABS(IK_diagnostics_positions__2[[#This Row],[Column6]]-F260)</f>
        <v>3.3529999999999394E-3</v>
      </c>
      <c r="AC261" s="1">
        <f>ABS(IK_diagnostics_positions__2[[#This Row],[Column7]]-G260)</f>
        <v>1.2609999999999566E-3</v>
      </c>
      <c r="AD261" s="1">
        <f>ABS(IK_diagnostics_positions__2[[#This Row],[Column8]]-H260)</f>
        <v>4.582000000000086E-3</v>
      </c>
      <c r="AE261" s="1">
        <f>ABS(IK_diagnostics_positions__2[[#This Row],[Column9]]-I260)</f>
        <v>7.699999999999374E-4</v>
      </c>
      <c r="AF261" s="1">
        <f>ABS(IK_diagnostics_positions__2[[#This Row],[Column10]]-J260)</f>
        <v>3.1739000000000073E-4</v>
      </c>
      <c r="AG261" s="1">
        <f>ABS(IK_diagnostics_positions__2[[#This Row],[Column11]]-K260)</f>
        <v>2.4499999999999522E-3</v>
      </c>
      <c r="AH261" s="1">
        <f>ABS(IK_diagnostics_positions__2[[#This Row],[Column12]]-L260)</f>
        <v>2.9999999999996696E-4</v>
      </c>
      <c r="AI261" s="1">
        <f>ABS(IK_diagnostics_positions__2[[#This Row],[Column13]]-M260)</f>
        <v>6.2600000000001543E-4</v>
      </c>
      <c r="AJ261" s="1">
        <f>ABS(IK_diagnostics_positions__2[[#This Row],[Column14]]-N260)</f>
        <v>3.1800000000004047E-4</v>
      </c>
      <c r="AK261" s="1">
        <f>ABS(IK_diagnostics_positions__2[[#This Row],[Column15]]-O260)</f>
        <v>1.8000000000029104E-4</v>
      </c>
      <c r="AL261" s="1">
        <f>ABS(IK_diagnostics_positions__2[[#This Row],[Column16]]-P260)</f>
        <v>4.170000000000007E-4</v>
      </c>
      <c r="AM261" s="1">
        <f>ABS(IK_diagnostics_positions__2[[#This Row],[Column17]]-Q260)</f>
        <v>6.9999999999992291E-4</v>
      </c>
      <c r="AN261" s="1">
        <f>ABS(IK_diagnostics_positions__2[[#This Row],[Column18]]-R260)</f>
        <v>1.7599999999999838E-3</v>
      </c>
      <c r="AO261" s="1">
        <f>ABS(IK_diagnostics_positions__2[[#This Row],[Column19]]-S260)</f>
        <v>3.31694E-4</v>
      </c>
      <c r="AP261" s="1">
        <f>ABS(IK_diagnostics_positions__2[[#This Row],[Column20]]-T260)</f>
        <v>1.7846200000000007E-3</v>
      </c>
      <c r="AQ261" s="1">
        <f>ABS(IK_diagnostics_positions__2[[#This Row],[Column21]]-U260)</f>
        <v>5.5999999999967187E-4</v>
      </c>
    </row>
    <row r="262" spans="1:43" x14ac:dyDescent="0.25">
      <c r="A262" s="1">
        <v>8.2197199999999998E-2</v>
      </c>
      <c r="B262" s="1">
        <v>1.0932799999999999E-2</v>
      </c>
      <c r="C262" s="1">
        <v>-0.996556</v>
      </c>
      <c r="D262" s="1">
        <v>-0.87140300000000004</v>
      </c>
      <c r="E262" s="1">
        <v>1.42909E-2</v>
      </c>
      <c r="F262" s="1">
        <v>-1.2976099999999999</v>
      </c>
      <c r="G262" s="1">
        <v>-0.81671400000000005</v>
      </c>
      <c r="H262" s="1">
        <v>0.98512900000000003</v>
      </c>
      <c r="I262" s="1">
        <v>-1.5310299999999999</v>
      </c>
      <c r="J262" s="1">
        <v>7.6765700000000006E-2</v>
      </c>
      <c r="K262" s="1">
        <v>0.831534</v>
      </c>
      <c r="L262" s="1">
        <v>-1.95305</v>
      </c>
      <c r="M262" s="1">
        <v>0.94481499999999996</v>
      </c>
      <c r="N262" s="1">
        <v>0.68856200000000001</v>
      </c>
      <c r="O262" s="1">
        <v>-2.4285000000000001</v>
      </c>
      <c r="P262" s="1">
        <v>-0.65556099999999995</v>
      </c>
      <c r="Q262" s="1">
        <v>0.71252400000000005</v>
      </c>
      <c r="R262" s="1">
        <v>-2.6235200000000001</v>
      </c>
      <c r="S262" s="1">
        <v>-0.26822299999999999</v>
      </c>
      <c r="T262" s="1">
        <v>0.63065400000000005</v>
      </c>
      <c r="U262" s="1">
        <v>-2.86991</v>
      </c>
      <c r="V262" s="1" t="s">
        <v>23</v>
      </c>
      <c r="W262" s="1">
        <f>ABS(IK_diagnostics_positions__2[[#This Row],[Column1]]-A261)</f>
        <v>0.48613879999999998</v>
      </c>
      <c r="X262" s="1">
        <f>ABS(IK_diagnostics_positions__2[[#This Row],[Column2]]-B261)</f>
        <v>1.0932799999999999E-2</v>
      </c>
      <c r="Y262" s="1">
        <f>ABS(IK_diagnostics_positions__2[[#This Row],[Column3]]-C261)</f>
        <v>0.17376000000000003</v>
      </c>
      <c r="Z262" s="1">
        <f>ABS(IK_diagnostics_positions__2[[#This Row],[Column4]]-D261)</f>
        <v>0.47826900000000006</v>
      </c>
      <c r="AA262" s="1">
        <f>ABS(IK_diagnostics_positions__2[[#This Row],[Column5]]-E261)</f>
        <v>1.42909E-2</v>
      </c>
      <c r="AB262" s="1">
        <f>ABS(IK_diagnostics_positions__2[[#This Row],[Column6]]-F261)</f>
        <v>0.74972299999999992</v>
      </c>
      <c r="AC262" s="1">
        <f>ABS(IK_diagnostics_positions__2[[#This Row],[Column7]]-G261)</f>
        <v>5.3061000000000025E-2</v>
      </c>
      <c r="AD262" s="1">
        <f>ABS(IK_diagnostics_positions__2[[#This Row],[Column8]]-H261)</f>
        <v>0.39100600000000008</v>
      </c>
      <c r="AE262" s="1">
        <f>ABS(IK_diagnostics_positions__2[[#This Row],[Column9]]-I261)</f>
        <v>0.26918999999999982</v>
      </c>
      <c r="AF262" s="1">
        <f>ABS(IK_diagnostics_positions__2[[#This Row],[Column10]]-J261)</f>
        <v>8.1005740000000007E-2</v>
      </c>
      <c r="AG262" s="1">
        <f>ABS(IK_diagnostics_positions__2[[#This Row],[Column11]]-K261)</f>
        <v>3.6830999999999947E-2</v>
      </c>
      <c r="AH262" s="1">
        <f>ABS(IK_diagnostics_positions__2[[#This Row],[Column12]]-L261)</f>
        <v>7.2289999999999965E-2</v>
      </c>
      <c r="AI262" s="1">
        <f>ABS(IK_diagnostics_positions__2[[#This Row],[Column13]]-M261)</f>
        <v>0.18964199999999998</v>
      </c>
      <c r="AJ262" s="1">
        <f>ABS(IK_diagnostics_positions__2[[#This Row],[Column14]]-N261)</f>
        <v>0.30672199999999994</v>
      </c>
      <c r="AK262" s="1">
        <f>ABS(IK_diagnostics_positions__2[[#This Row],[Column15]]-O261)</f>
        <v>7.1180000000000021E-2</v>
      </c>
      <c r="AL262" s="1">
        <f>ABS(IK_diagnostics_positions__2[[#This Row],[Column16]]-P261)</f>
        <v>0.1027880000000001</v>
      </c>
      <c r="AM262" s="1">
        <f>ABS(IK_diagnostics_positions__2[[#This Row],[Column17]]-Q261)</f>
        <v>0.28822599999999998</v>
      </c>
      <c r="AN262" s="1">
        <f>ABS(IK_diagnostics_positions__2[[#This Row],[Column18]]-R261)</f>
        <v>0.11917</v>
      </c>
      <c r="AO262" s="1">
        <f>ABS(IK_diagnostics_positions__2[[#This Row],[Column19]]-S261)</f>
        <v>0.26882943399999998</v>
      </c>
      <c r="AP262" s="1">
        <f>ABS(IK_diagnostics_positions__2[[#This Row],[Column20]]-T261)</f>
        <v>0.62504401000000009</v>
      </c>
      <c r="AQ262" s="1">
        <f>ABS(IK_diagnostics_positions__2[[#This Row],[Column21]]-U261)</f>
        <v>0.37489000000000017</v>
      </c>
    </row>
    <row r="263" spans="1:43" x14ac:dyDescent="0.25">
      <c r="A263" s="1">
        <v>0.22387799999999999</v>
      </c>
      <c r="B263" s="1">
        <v>8.7356199999999995E-2</v>
      </c>
      <c r="C263" s="1">
        <v>-0.97069399999999995</v>
      </c>
      <c r="D263" s="1">
        <v>-0.77611799999999997</v>
      </c>
      <c r="E263" s="1">
        <v>9.0048900000000001E-2</v>
      </c>
      <c r="F263" s="1">
        <v>-0.97011999999999998</v>
      </c>
      <c r="G263" s="1">
        <v>-0.85244200000000003</v>
      </c>
      <c r="H263" s="1">
        <v>0.99466399999999999</v>
      </c>
      <c r="I263" s="1">
        <v>-1.3894599999999999</v>
      </c>
      <c r="J263" s="1">
        <v>-1.8356000000000001E-2</v>
      </c>
      <c r="K263" s="1">
        <v>0.96608300000000003</v>
      </c>
      <c r="L263" s="1">
        <v>-1.94035</v>
      </c>
      <c r="M263" s="1">
        <v>0.79988300000000001</v>
      </c>
      <c r="N263" s="1">
        <v>0.934311</v>
      </c>
      <c r="O263" s="1">
        <v>-2.5143499999999999</v>
      </c>
      <c r="P263" s="1">
        <v>-0.81811900000000004</v>
      </c>
      <c r="Q263" s="1">
        <v>0.99419900000000005</v>
      </c>
      <c r="R263" s="1">
        <v>-2.5400100000000001</v>
      </c>
      <c r="S263" s="1">
        <v>2.9849899999999999E-3</v>
      </c>
      <c r="T263" s="1">
        <v>0.101425</v>
      </c>
      <c r="U263" s="1">
        <v>-2.4422600000000001</v>
      </c>
      <c r="V263" s="1" t="s">
        <v>23</v>
      </c>
      <c r="W263" s="1">
        <f>ABS(IK_diagnostics_positions__2[[#This Row],[Column1]]-A262)</f>
        <v>0.1416808</v>
      </c>
      <c r="X263" s="1">
        <f>ABS(IK_diagnostics_positions__2[[#This Row],[Column2]]-B262)</f>
        <v>7.6423400000000002E-2</v>
      </c>
      <c r="Y263" s="1">
        <f>ABS(IK_diagnostics_positions__2[[#This Row],[Column3]]-C262)</f>
        <v>2.5862000000000052E-2</v>
      </c>
      <c r="Z263" s="1">
        <f>ABS(IK_diagnostics_positions__2[[#This Row],[Column4]]-D262)</f>
        <v>9.5285000000000064E-2</v>
      </c>
      <c r="AA263" s="1">
        <f>ABS(IK_diagnostics_positions__2[[#This Row],[Column5]]-E262)</f>
        <v>7.5758000000000006E-2</v>
      </c>
      <c r="AB263" s="1">
        <f>ABS(IK_diagnostics_positions__2[[#This Row],[Column6]]-F262)</f>
        <v>0.32748999999999995</v>
      </c>
      <c r="AC263" s="1">
        <f>ABS(IK_diagnostics_positions__2[[#This Row],[Column7]]-G262)</f>
        <v>3.5727999999999982E-2</v>
      </c>
      <c r="AD263" s="1">
        <f>ABS(IK_diagnostics_positions__2[[#This Row],[Column8]]-H262)</f>
        <v>9.5349999999999602E-3</v>
      </c>
      <c r="AE263" s="1">
        <f>ABS(IK_diagnostics_positions__2[[#This Row],[Column9]]-I262)</f>
        <v>0.14156999999999997</v>
      </c>
      <c r="AF263" s="1">
        <f>ABS(IK_diagnostics_positions__2[[#This Row],[Column10]]-J262)</f>
        <v>9.5121700000000003E-2</v>
      </c>
      <c r="AG263" s="1">
        <f>ABS(IK_diagnostics_positions__2[[#This Row],[Column11]]-K262)</f>
        <v>0.13454900000000003</v>
      </c>
      <c r="AH263" s="1">
        <f>ABS(IK_diagnostics_positions__2[[#This Row],[Column12]]-L262)</f>
        <v>1.2699999999999934E-2</v>
      </c>
      <c r="AI263" s="1">
        <f>ABS(IK_diagnostics_positions__2[[#This Row],[Column13]]-M262)</f>
        <v>0.14493199999999995</v>
      </c>
      <c r="AJ263" s="1">
        <f>ABS(IK_diagnostics_positions__2[[#This Row],[Column14]]-N262)</f>
        <v>0.245749</v>
      </c>
      <c r="AK263" s="1">
        <f>ABS(IK_diagnostics_positions__2[[#This Row],[Column15]]-O262)</f>
        <v>8.584999999999976E-2</v>
      </c>
      <c r="AL263" s="1">
        <f>ABS(IK_diagnostics_positions__2[[#This Row],[Column16]]-P262)</f>
        <v>0.16255800000000009</v>
      </c>
      <c r="AM263" s="1">
        <f>ABS(IK_diagnostics_positions__2[[#This Row],[Column17]]-Q262)</f>
        <v>0.28167500000000001</v>
      </c>
      <c r="AN263" s="1">
        <f>ABS(IK_diagnostics_positions__2[[#This Row],[Column18]]-R262)</f>
        <v>8.3509999999999973E-2</v>
      </c>
      <c r="AO263" s="1">
        <f>ABS(IK_diagnostics_positions__2[[#This Row],[Column19]]-S262)</f>
        <v>0.27120799000000001</v>
      </c>
      <c r="AP263" s="1">
        <f>ABS(IK_diagnostics_positions__2[[#This Row],[Column20]]-T262)</f>
        <v>0.52922900000000006</v>
      </c>
      <c r="AQ263" s="1">
        <f>ABS(IK_diagnostics_positions__2[[#This Row],[Column21]]-U262)</f>
        <v>0.42764999999999986</v>
      </c>
    </row>
    <row r="264" spans="1:43" x14ac:dyDescent="0.25">
      <c r="A264" s="1">
        <v>0.22566700000000001</v>
      </c>
      <c r="B264" s="2">
        <v>2.4598699999999999E-5</v>
      </c>
      <c r="C264" s="1">
        <v>-0.97420499999999999</v>
      </c>
      <c r="D264" s="1">
        <v>-0.774088</v>
      </c>
      <c r="E264" s="1">
        <v>3.9439299999999999E-4</v>
      </c>
      <c r="F264" s="1">
        <v>-0.95204699999999998</v>
      </c>
      <c r="G264" s="1">
        <v>-0.84701899999999997</v>
      </c>
      <c r="H264" s="1">
        <v>0.90496200000000004</v>
      </c>
      <c r="I264" s="1">
        <v>-1.37209</v>
      </c>
      <c r="J264" s="1">
        <v>-9.3410000000000003E-3</v>
      </c>
      <c r="K264" s="1">
        <v>0.93278300000000003</v>
      </c>
      <c r="L264" s="1">
        <v>-1.9175500000000001</v>
      </c>
      <c r="M264" s="1">
        <v>0.78576699999999999</v>
      </c>
      <c r="N264" s="1">
        <v>0.95881400000000006</v>
      </c>
      <c r="O264" s="1">
        <v>-2.52346</v>
      </c>
      <c r="P264" s="1">
        <v>-0.79257599999999995</v>
      </c>
      <c r="Q264" s="1">
        <v>1.0083</v>
      </c>
      <c r="R264" s="1">
        <v>-2.5346700000000002</v>
      </c>
      <c r="S264" s="1">
        <v>8.7498100000000004E-4</v>
      </c>
      <c r="T264" s="1">
        <v>8.3735900000000002E-2</v>
      </c>
      <c r="U264" s="1">
        <v>-2.44577</v>
      </c>
      <c r="V264" s="1" t="s">
        <v>23</v>
      </c>
      <c r="W264" s="1">
        <f>ABS(IK_diagnostics_positions__2[[#This Row],[Column1]]-A263)</f>
        <v>1.7890000000000128E-3</v>
      </c>
      <c r="X264" s="1">
        <f>ABS(IK_diagnostics_positions__2[[#This Row],[Column2]]-B263)</f>
        <v>8.7331601299999992E-2</v>
      </c>
      <c r="Y264" s="1">
        <f>ABS(IK_diagnostics_positions__2[[#This Row],[Column3]]-C263)</f>
        <v>3.5110000000000419E-3</v>
      </c>
      <c r="Z264" s="1">
        <f>ABS(IK_diagnostics_positions__2[[#This Row],[Column4]]-D263)</f>
        <v>2.0299999999999763E-3</v>
      </c>
      <c r="AA264" s="1">
        <f>ABS(IK_diagnostics_positions__2[[#This Row],[Column5]]-E263)</f>
        <v>8.9654506999999994E-2</v>
      </c>
      <c r="AB264" s="1">
        <f>ABS(IK_diagnostics_positions__2[[#This Row],[Column6]]-F263)</f>
        <v>1.8073000000000006E-2</v>
      </c>
      <c r="AC264" s="1">
        <f>ABS(IK_diagnostics_positions__2[[#This Row],[Column7]]-G263)</f>
        <v>5.4230000000000667E-3</v>
      </c>
      <c r="AD264" s="1">
        <f>ABS(IK_diagnostics_positions__2[[#This Row],[Column8]]-H263)</f>
        <v>8.9701999999999948E-2</v>
      </c>
      <c r="AE264" s="1">
        <f>ABS(IK_diagnostics_positions__2[[#This Row],[Column9]]-I263)</f>
        <v>1.7369999999999886E-2</v>
      </c>
      <c r="AF264" s="1">
        <f>ABS(IK_diagnostics_positions__2[[#This Row],[Column10]]-J263)</f>
        <v>9.0150000000000004E-3</v>
      </c>
      <c r="AG264" s="1">
        <f>ABS(IK_diagnostics_positions__2[[#This Row],[Column11]]-K263)</f>
        <v>3.3299999999999996E-2</v>
      </c>
      <c r="AH264" s="1">
        <f>ABS(IK_diagnostics_positions__2[[#This Row],[Column12]]-L263)</f>
        <v>2.2799999999999931E-2</v>
      </c>
      <c r="AI264" s="1">
        <f>ABS(IK_diagnostics_positions__2[[#This Row],[Column13]]-M263)</f>
        <v>1.4116000000000017E-2</v>
      </c>
      <c r="AJ264" s="1">
        <f>ABS(IK_diagnostics_positions__2[[#This Row],[Column14]]-N263)</f>
        <v>2.4503000000000053E-2</v>
      </c>
      <c r="AK264" s="1">
        <f>ABS(IK_diagnostics_positions__2[[#This Row],[Column15]]-O263)</f>
        <v>9.1100000000001735E-3</v>
      </c>
      <c r="AL264" s="1">
        <f>ABS(IK_diagnostics_positions__2[[#This Row],[Column16]]-P263)</f>
        <v>2.5543000000000093E-2</v>
      </c>
      <c r="AM264" s="1">
        <f>ABS(IK_diagnostics_positions__2[[#This Row],[Column17]]-Q263)</f>
        <v>1.4100999999999919E-2</v>
      </c>
      <c r="AN264" s="1">
        <f>ABS(IK_diagnostics_positions__2[[#This Row],[Column18]]-R263)</f>
        <v>5.3399999999999004E-3</v>
      </c>
      <c r="AO264" s="1">
        <f>ABS(IK_diagnostics_positions__2[[#This Row],[Column19]]-S263)</f>
        <v>2.1100089999999999E-3</v>
      </c>
      <c r="AP264" s="1">
        <f>ABS(IK_diagnostics_positions__2[[#This Row],[Column20]]-T263)</f>
        <v>1.7689099999999999E-2</v>
      </c>
      <c r="AQ264" s="1">
        <f>ABS(IK_diagnostics_positions__2[[#This Row],[Column21]]-U263)</f>
        <v>3.5099999999999021E-3</v>
      </c>
    </row>
    <row r="265" spans="1:43" x14ac:dyDescent="0.25">
      <c r="A265" s="1">
        <v>0.22857</v>
      </c>
      <c r="B265" s="1" t="s">
        <v>22</v>
      </c>
      <c r="C265" s="1">
        <v>-0.97352799999999995</v>
      </c>
      <c r="D265" s="1">
        <v>-0.77124800000000004</v>
      </c>
      <c r="E265" s="1">
        <v>1.8073300000000001E-4</v>
      </c>
      <c r="F265" s="1">
        <v>-0.95439499999999999</v>
      </c>
      <c r="G265" s="1">
        <v>-0.84217500000000001</v>
      </c>
      <c r="H265" s="1">
        <v>0.904949</v>
      </c>
      <c r="I265" s="1">
        <v>-1.37435</v>
      </c>
      <c r="J265" s="2">
        <v>2.40803E-5</v>
      </c>
      <c r="K265" s="1">
        <v>0.90159299999999998</v>
      </c>
      <c r="L265" s="1">
        <v>-1.91351</v>
      </c>
      <c r="M265" s="1">
        <v>0.79227300000000001</v>
      </c>
      <c r="N265" s="1">
        <v>0.99757499999999999</v>
      </c>
      <c r="O265" s="1">
        <v>-2.5161099999999998</v>
      </c>
      <c r="P265" s="1">
        <v>-0.788107</v>
      </c>
      <c r="Q265" s="1">
        <v>0.99435600000000002</v>
      </c>
      <c r="R265" s="1">
        <v>-2.5219900000000002</v>
      </c>
      <c r="S265" s="1">
        <v>-5.3069700000000003E-3</v>
      </c>
      <c r="T265" s="1">
        <v>5.5124899999999998E-2</v>
      </c>
      <c r="U265" s="1">
        <v>-2.4459200000000001</v>
      </c>
      <c r="V265" s="1" t="s">
        <v>23</v>
      </c>
      <c r="W265" s="1">
        <f>ABS(IK_diagnostics_positions__2[[#This Row],[Column1]]-A264)</f>
        <v>2.9029999999999889E-3</v>
      </c>
      <c r="X265" s="1">
        <f>ABS(IK_diagnostics_positions__2[[#This Row],[Column2]]-B264)</f>
        <v>2.4598699999999999E-5</v>
      </c>
      <c r="Y265" s="1">
        <f>ABS(IK_diagnostics_positions__2[[#This Row],[Column3]]-C264)</f>
        <v>6.7700000000003868E-4</v>
      </c>
      <c r="Z265" s="1">
        <f>ABS(IK_diagnostics_positions__2[[#This Row],[Column4]]-D264)</f>
        <v>2.8399999999999537E-3</v>
      </c>
      <c r="AA265" s="1">
        <f>ABS(IK_diagnostics_positions__2[[#This Row],[Column5]]-E264)</f>
        <v>2.1365999999999998E-4</v>
      </c>
      <c r="AB265" s="1">
        <f>ABS(IK_diagnostics_positions__2[[#This Row],[Column6]]-F264)</f>
        <v>2.3480000000000167E-3</v>
      </c>
      <c r="AC265" s="1">
        <f>ABS(IK_diagnostics_positions__2[[#This Row],[Column7]]-G264)</f>
        <v>4.8439999999999594E-3</v>
      </c>
      <c r="AD265" s="1">
        <f>ABS(IK_diagnostics_positions__2[[#This Row],[Column8]]-H264)</f>
        <v>1.3000000000040757E-5</v>
      </c>
      <c r="AE265" s="1">
        <f>ABS(IK_diagnostics_positions__2[[#This Row],[Column9]]-I264)</f>
        <v>2.2599999999999287E-3</v>
      </c>
      <c r="AF265" s="1">
        <f>ABS(IK_diagnostics_positions__2[[#This Row],[Column10]]-J264)</f>
        <v>9.3650803000000001E-3</v>
      </c>
      <c r="AG265" s="1">
        <f>ABS(IK_diagnostics_positions__2[[#This Row],[Column11]]-K264)</f>
        <v>3.1190000000000051E-2</v>
      </c>
      <c r="AH265" s="1">
        <f>ABS(IK_diagnostics_positions__2[[#This Row],[Column12]]-L264)</f>
        <v>4.0400000000000436E-3</v>
      </c>
      <c r="AI265" s="1">
        <f>ABS(IK_diagnostics_positions__2[[#This Row],[Column13]]-M264)</f>
        <v>6.5060000000000118E-3</v>
      </c>
      <c r="AJ265" s="1">
        <f>ABS(IK_diagnostics_positions__2[[#This Row],[Column14]]-N264)</f>
        <v>3.8760999999999934E-2</v>
      </c>
      <c r="AK265" s="1">
        <f>ABS(IK_diagnostics_positions__2[[#This Row],[Column15]]-O264)</f>
        <v>7.3500000000001897E-3</v>
      </c>
      <c r="AL265" s="1">
        <f>ABS(IK_diagnostics_positions__2[[#This Row],[Column16]]-P264)</f>
        <v>4.4689999999999452E-3</v>
      </c>
      <c r="AM265" s="1">
        <f>ABS(IK_diagnostics_positions__2[[#This Row],[Column17]]-Q264)</f>
        <v>1.3943999999999956E-2</v>
      </c>
      <c r="AN265" s="1">
        <f>ABS(IK_diagnostics_positions__2[[#This Row],[Column18]]-R264)</f>
        <v>1.2680000000000025E-2</v>
      </c>
      <c r="AO265" s="1">
        <f>ABS(IK_diagnostics_positions__2[[#This Row],[Column19]]-S264)</f>
        <v>6.1819510000000006E-3</v>
      </c>
      <c r="AP265" s="1">
        <f>ABS(IK_diagnostics_positions__2[[#This Row],[Column20]]-T264)</f>
        <v>2.8611000000000004E-2</v>
      </c>
      <c r="AQ265" s="1">
        <f>ABS(IK_diagnostics_positions__2[[#This Row],[Column21]]-U264)</f>
        <v>1.500000000000945E-4</v>
      </c>
    </row>
    <row r="266" spans="1:43" x14ac:dyDescent="0.25">
      <c r="A266" s="1">
        <v>0.22553500000000001</v>
      </c>
      <c r="B266" s="1" t="s">
        <v>22</v>
      </c>
      <c r="C266" s="1">
        <v>-0.97423499999999996</v>
      </c>
      <c r="D266" s="1">
        <v>-0.77432900000000005</v>
      </c>
      <c r="E266" s="2">
        <v>1.1066299999999999E-5</v>
      </c>
      <c r="F266" s="1">
        <v>-0.95775100000000002</v>
      </c>
      <c r="G266" s="1">
        <v>-0.85226400000000002</v>
      </c>
      <c r="H266" s="1">
        <v>0.90807700000000002</v>
      </c>
      <c r="I266" s="1">
        <v>-1.3692599999999999</v>
      </c>
      <c r="J266" s="1">
        <v>1.77068E-3</v>
      </c>
      <c r="K266" s="1">
        <v>0.81681700000000002</v>
      </c>
      <c r="L266" s="1">
        <v>-1.88141</v>
      </c>
      <c r="M266" s="1">
        <v>0.75588100000000003</v>
      </c>
      <c r="N266" s="1">
        <v>1.00366</v>
      </c>
      <c r="O266" s="1">
        <v>-2.5110199999999998</v>
      </c>
      <c r="P266" s="1">
        <v>-0.75772200000000001</v>
      </c>
      <c r="Q266" s="1">
        <v>0.99320299999999995</v>
      </c>
      <c r="R266" s="1">
        <v>-2.5075599999999998</v>
      </c>
      <c r="S266" s="1">
        <v>-1.29356E-3</v>
      </c>
      <c r="T266" s="1">
        <v>1.58516E-2</v>
      </c>
      <c r="U266" s="1">
        <v>-2.4801099999999998</v>
      </c>
      <c r="V266" s="1" t="s">
        <v>23</v>
      </c>
      <c r="W266" s="1">
        <f>ABS(IK_diagnostics_positions__2[[#This Row],[Column1]]-A265)</f>
        <v>3.0349999999999822E-3</v>
      </c>
      <c r="X266" s="1">
        <f>ABS(IK_diagnostics_positions__2[[#This Row],[Column2]]-B265)</f>
        <v>0</v>
      </c>
      <c r="Y266" s="1">
        <f>ABS(IK_diagnostics_positions__2[[#This Row],[Column3]]-C265)</f>
        <v>7.0700000000001317E-4</v>
      </c>
      <c r="Z266" s="1">
        <f>ABS(IK_diagnostics_positions__2[[#This Row],[Column4]]-D265)</f>
        <v>3.0810000000000004E-3</v>
      </c>
      <c r="AA266" s="1">
        <f>ABS(IK_diagnostics_positions__2[[#This Row],[Column5]]-E265)</f>
        <v>1.6966670000000001E-4</v>
      </c>
      <c r="AB266" s="1">
        <f>ABS(IK_diagnostics_positions__2[[#This Row],[Column6]]-F265)</f>
        <v>3.3560000000000256E-3</v>
      </c>
      <c r="AC266" s="1">
        <f>ABS(IK_diagnostics_positions__2[[#This Row],[Column7]]-G265)</f>
        <v>1.0089000000000015E-2</v>
      </c>
      <c r="AD266" s="1">
        <f>ABS(IK_diagnostics_positions__2[[#This Row],[Column8]]-H265)</f>
        <v>3.1280000000000197E-3</v>
      </c>
      <c r="AE266" s="1">
        <f>ABS(IK_diagnostics_positions__2[[#This Row],[Column9]]-I265)</f>
        <v>5.0900000000000389E-3</v>
      </c>
      <c r="AF266" s="1">
        <f>ABS(IK_diagnostics_positions__2[[#This Row],[Column10]]-J265)</f>
        <v>1.7465997E-3</v>
      </c>
      <c r="AG266" s="1">
        <f>ABS(IK_diagnostics_positions__2[[#This Row],[Column11]]-K265)</f>
        <v>8.4775999999999962E-2</v>
      </c>
      <c r="AH266" s="1">
        <f>ABS(IK_diagnostics_positions__2[[#This Row],[Column12]]-L265)</f>
        <v>3.2100000000000017E-2</v>
      </c>
      <c r="AI266" s="1">
        <f>ABS(IK_diagnostics_positions__2[[#This Row],[Column13]]-M265)</f>
        <v>3.639199999999998E-2</v>
      </c>
      <c r="AJ266" s="1">
        <f>ABS(IK_diagnostics_positions__2[[#This Row],[Column14]]-N265)</f>
        <v>6.0850000000000071E-3</v>
      </c>
      <c r="AK266" s="1">
        <f>ABS(IK_diagnostics_positions__2[[#This Row],[Column15]]-O265)</f>
        <v>5.0900000000000389E-3</v>
      </c>
      <c r="AL266" s="1">
        <f>ABS(IK_diagnostics_positions__2[[#This Row],[Column16]]-P265)</f>
        <v>3.0384999999999995E-2</v>
      </c>
      <c r="AM266" s="1">
        <f>ABS(IK_diagnostics_positions__2[[#This Row],[Column17]]-Q265)</f>
        <v>1.1530000000000706E-3</v>
      </c>
      <c r="AN266" s="1">
        <f>ABS(IK_diagnostics_positions__2[[#This Row],[Column18]]-R265)</f>
        <v>1.4430000000000387E-2</v>
      </c>
      <c r="AO266" s="1">
        <f>ABS(IK_diagnostics_positions__2[[#This Row],[Column19]]-S265)</f>
        <v>4.0134100000000002E-3</v>
      </c>
      <c r="AP266" s="1">
        <f>ABS(IK_diagnostics_positions__2[[#This Row],[Column20]]-T265)</f>
        <v>3.9273299999999997E-2</v>
      </c>
      <c r="AQ266" s="1">
        <f>ABS(IK_diagnostics_positions__2[[#This Row],[Column21]]-U265)</f>
        <v>3.4189999999999721E-2</v>
      </c>
    </row>
    <row r="267" spans="1:43" x14ac:dyDescent="0.25">
      <c r="A267" s="1">
        <v>0.222834</v>
      </c>
      <c r="B267" s="1" t="s">
        <v>22</v>
      </c>
      <c r="C267" s="1">
        <v>-0.97485599999999994</v>
      </c>
      <c r="D267" s="1">
        <v>-0.77703800000000001</v>
      </c>
      <c r="E267" s="1" t="s">
        <v>22</v>
      </c>
      <c r="F267" s="1">
        <v>-0.95886400000000005</v>
      </c>
      <c r="G267" s="1">
        <v>-0.85232799999999997</v>
      </c>
      <c r="H267" s="1">
        <v>0.91006399999999998</v>
      </c>
      <c r="I267" s="1">
        <v>-1.3664400000000001</v>
      </c>
      <c r="J267" s="1">
        <v>-6.9898400000000004E-4</v>
      </c>
      <c r="K267" s="1">
        <v>0.78579299999999996</v>
      </c>
      <c r="L267" s="1">
        <v>-1.8756299999999999</v>
      </c>
      <c r="M267" s="1">
        <v>0.75060000000000004</v>
      </c>
      <c r="N267" s="1">
        <v>0.99944699999999997</v>
      </c>
      <c r="O267" s="1">
        <v>-2.5000599999999999</v>
      </c>
      <c r="P267" s="1">
        <v>-0.75009899999999996</v>
      </c>
      <c r="Q267" s="1">
        <v>0.99935700000000005</v>
      </c>
      <c r="R267" s="1">
        <v>-2.5023599999999999</v>
      </c>
      <c r="S267" s="1">
        <v>-3.9891900000000002E-4</v>
      </c>
      <c r="T267" s="1">
        <v>2.0018800000000002E-3</v>
      </c>
      <c r="U267" s="1">
        <v>-2.4966599999999999</v>
      </c>
      <c r="V267" s="1" t="s">
        <v>23</v>
      </c>
      <c r="W267" s="1">
        <f>ABS(IK_diagnostics_positions__2[[#This Row],[Column1]]-A266)</f>
        <v>2.7010000000000089E-3</v>
      </c>
      <c r="X267" s="1">
        <f>ABS(IK_diagnostics_positions__2[[#This Row],[Column2]]-B266)</f>
        <v>0</v>
      </c>
      <c r="Y267" s="1">
        <f>ABS(IK_diagnostics_positions__2[[#This Row],[Column3]]-C266)</f>
        <v>6.2099999999998268E-4</v>
      </c>
      <c r="Z267" s="1">
        <f>ABS(IK_diagnostics_positions__2[[#This Row],[Column4]]-D266)</f>
        <v>2.7089999999999614E-3</v>
      </c>
      <c r="AA267" s="1">
        <f>ABS(IK_diagnostics_positions__2[[#This Row],[Column5]]-E266)</f>
        <v>1.1066299999999999E-5</v>
      </c>
      <c r="AB267" s="1">
        <f>ABS(IK_diagnostics_positions__2[[#This Row],[Column6]]-F266)</f>
        <v>1.1130000000000306E-3</v>
      </c>
      <c r="AC267" s="1">
        <f>ABS(IK_diagnostics_positions__2[[#This Row],[Column7]]-G266)</f>
        <v>6.3999999999952983E-5</v>
      </c>
      <c r="AD267" s="1">
        <f>ABS(IK_diagnostics_positions__2[[#This Row],[Column8]]-H266)</f>
        <v>1.986999999999961E-3</v>
      </c>
      <c r="AE267" s="1">
        <f>ABS(IK_diagnostics_positions__2[[#This Row],[Column9]]-I266)</f>
        <v>2.8199999999998226E-3</v>
      </c>
      <c r="AF267" s="1">
        <f>ABS(IK_diagnostics_positions__2[[#This Row],[Column10]]-J266)</f>
        <v>2.4696639999999999E-3</v>
      </c>
      <c r="AG267" s="1">
        <f>ABS(IK_diagnostics_positions__2[[#This Row],[Column11]]-K266)</f>
        <v>3.1024000000000052E-2</v>
      </c>
      <c r="AH267" s="1">
        <f>ABS(IK_diagnostics_positions__2[[#This Row],[Column12]]-L266)</f>
        <v>5.7800000000001184E-3</v>
      </c>
      <c r="AI267" s="1">
        <f>ABS(IK_diagnostics_positions__2[[#This Row],[Column13]]-M266)</f>
        <v>5.2809999999999802E-3</v>
      </c>
      <c r="AJ267" s="1">
        <f>ABS(IK_diagnostics_positions__2[[#This Row],[Column14]]-N266)</f>
        <v>4.2130000000000223E-3</v>
      </c>
      <c r="AK267" s="1">
        <f>ABS(IK_diagnostics_positions__2[[#This Row],[Column15]]-O266)</f>
        <v>1.0959999999999859E-2</v>
      </c>
      <c r="AL267" s="1">
        <f>ABS(IK_diagnostics_positions__2[[#This Row],[Column16]]-P266)</f>
        <v>7.6230000000000464E-3</v>
      </c>
      <c r="AM267" s="1">
        <f>ABS(IK_diagnostics_positions__2[[#This Row],[Column17]]-Q266)</f>
        <v>6.1540000000001038E-3</v>
      </c>
      <c r="AN267" s="1">
        <f>ABS(IK_diagnostics_positions__2[[#This Row],[Column18]]-R266)</f>
        <v>5.1999999999998714E-3</v>
      </c>
      <c r="AO267" s="1">
        <f>ABS(IK_diagnostics_positions__2[[#This Row],[Column19]]-S266)</f>
        <v>8.9464100000000006E-4</v>
      </c>
      <c r="AP267" s="1">
        <f>ABS(IK_diagnostics_positions__2[[#This Row],[Column20]]-T266)</f>
        <v>1.3849719999999999E-2</v>
      </c>
      <c r="AQ267" s="1">
        <f>ABS(IK_diagnostics_positions__2[[#This Row],[Column21]]-U266)</f>
        <v>1.6550000000000065E-2</v>
      </c>
    </row>
    <row r="268" spans="1:43" x14ac:dyDescent="0.25">
      <c r="A268" s="1">
        <v>0.171317</v>
      </c>
      <c r="B268" s="1">
        <v>9.7240099999999999E-3</v>
      </c>
      <c r="C268" s="1">
        <v>-0.98516800000000004</v>
      </c>
      <c r="D268" s="1">
        <v>-0.78763899999999998</v>
      </c>
      <c r="E268" s="1">
        <v>0.23338</v>
      </c>
      <c r="F268" s="1">
        <v>-1.15947</v>
      </c>
      <c r="G268" s="1">
        <v>-0.25680799999999998</v>
      </c>
      <c r="H268" s="1">
        <v>1.0798399999999999</v>
      </c>
      <c r="I268" s="1">
        <v>-1.2011099999999999</v>
      </c>
      <c r="J268" s="1">
        <v>9.4616099999999995E-2</v>
      </c>
      <c r="K268" s="1">
        <v>0.381658</v>
      </c>
      <c r="L268" s="1">
        <v>-1.8248500000000001</v>
      </c>
      <c r="M268" s="1">
        <v>0.63764799999999999</v>
      </c>
      <c r="N268" s="1">
        <v>1.0726199999999999</v>
      </c>
      <c r="O268" s="1">
        <v>-2.3020100000000001</v>
      </c>
      <c r="P268" s="1">
        <v>-0.51226099999999997</v>
      </c>
      <c r="Q268" s="1">
        <v>0.77450399999999997</v>
      </c>
      <c r="R268" s="1">
        <v>-2.5157699999999998</v>
      </c>
      <c r="S268" s="1">
        <v>-0.10395799999999999</v>
      </c>
      <c r="T268" s="1">
        <v>-0.113652</v>
      </c>
      <c r="U268" s="1">
        <v>-2.6705700000000001</v>
      </c>
      <c r="V268" s="1" t="s">
        <v>23</v>
      </c>
      <c r="W268" s="1">
        <f>ABS(IK_diagnostics_positions__2[[#This Row],[Column1]]-A267)</f>
        <v>5.1517000000000007E-2</v>
      </c>
      <c r="X268" s="1">
        <f>ABS(IK_diagnostics_positions__2[[#This Row],[Column2]]-B267)</f>
        <v>9.7240099999999999E-3</v>
      </c>
      <c r="Y268" s="1">
        <f>ABS(IK_diagnostics_positions__2[[#This Row],[Column3]]-C267)</f>
        <v>1.0312000000000099E-2</v>
      </c>
      <c r="Z268" s="1">
        <f>ABS(IK_diagnostics_positions__2[[#This Row],[Column4]]-D267)</f>
        <v>1.0600999999999972E-2</v>
      </c>
      <c r="AA268" s="1">
        <f>ABS(IK_diagnostics_positions__2[[#This Row],[Column5]]-E267)</f>
        <v>0.23338</v>
      </c>
      <c r="AB268" s="1">
        <f>ABS(IK_diagnostics_positions__2[[#This Row],[Column6]]-F267)</f>
        <v>0.20060599999999995</v>
      </c>
      <c r="AC268" s="1">
        <f>ABS(IK_diagnostics_positions__2[[#This Row],[Column7]]-G267)</f>
        <v>0.59552000000000005</v>
      </c>
      <c r="AD268" s="1">
        <f>ABS(IK_diagnostics_positions__2[[#This Row],[Column8]]-H267)</f>
        <v>0.16977599999999993</v>
      </c>
      <c r="AE268" s="1">
        <f>ABS(IK_diagnostics_positions__2[[#This Row],[Column9]]-I267)</f>
        <v>0.1653300000000002</v>
      </c>
      <c r="AF268" s="1">
        <f>ABS(IK_diagnostics_positions__2[[#This Row],[Column10]]-J267)</f>
        <v>9.5315083999999994E-2</v>
      </c>
      <c r="AG268" s="1">
        <f>ABS(IK_diagnostics_positions__2[[#This Row],[Column11]]-K267)</f>
        <v>0.40413499999999997</v>
      </c>
      <c r="AH268" s="1">
        <f>ABS(IK_diagnostics_positions__2[[#This Row],[Column12]]-L267)</f>
        <v>5.0779999999999825E-2</v>
      </c>
      <c r="AI268" s="1">
        <f>ABS(IK_diagnostics_positions__2[[#This Row],[Column13]]-M267)</f>
        <v>0.11295200000000005</v>
      </c>
      <c r="AJ268" s="1">
        <f>ABS(IK_diagnostics_positions__2[[#This Row],[Column14]]-N267)</f>
        <v>7.3172999999999933E-2</v>
      </c>
      <c r="AK268" s="1">
        <f>ABS(IK_diagnostics_positions__2[[#This Row],[Column15]]-O267)</f>
        <v>0.19804999999999984</v>
      </c>
      <c r="AL268" s="1">
        <f>ABS(IK_diagnostics_positions__2[[#This Row],[Column16]]-P267)</f>
        <v>0.23783799999999999</v>
      </c>
      <c r="AM268" s="1">
        <f>ABS(IK_diagnostics_positions__2[[#This Row],[Column17]]-Q267)</f>
        <v>0.22485300000000008</v>
      </c>
      <c r="AN268" s="1">
        <f>ABS(IK_diagnostics_positions__2[[#This Row],[Column18]]-R267)</f>
        <v>1.3409999999999922E-2</v>
      </c>
      <c r="AO268" s="1">
        <f>ABS(IK_diagnostics_positions__2[[#This Row],[Column19]]-S267)</f>
        <v>0.103559081</v>
      </c>
      <c r="AP268" s="1">
        <f>ABS(IK_diagnostics_positions__2[[#This Row],[Column20]]-T267)</f>
        <v>0.11565388</v>
      </c>
      <c r="AQ268" s="1">
        <f>ABS(IK_diagnostics_positions__2[[#This Row],[Column21]]-U267)</f>
        <v>0.17391000000000023</v>
      </c>
    </row>
    <row r="269" spans="1:43" x14ac:dyDescent="0.25">
      <c r="A269" s="1">
        <v>0.134378</v>
      </c>
      <c r="B269" s="1">
        <v>0.33078600000000002</v>
      </c>
      <c r="C269" s="1">
        <v>-0.93408899999999995</v>
      </c>
      <c r="D269" s="1">
        <v>-0.73718300000000003</v>
      </c>
      <c r="E269" s="1">
        <v>0.79760500000000001</v>
      </c>
      <c r="F269" s="1">
        <v>-1.0839700000000001</v>
      </c>
      <c r="G269" s="1">
        <v>-0.26739200000000002</v>
      </c>
      <c r="H269" s="1">
        <v>1.60985</v>
      </c>
      <c r="I269" s="1">
        <v>-1.4297299999999999</v>
      </c>
      <c r="J269" s="1">
        <v>4.8371000000000004E-3</v>
      </c>
      <c r="K269" s="1">
        <v>0.75135399999999997</v>
      </c>
      <c r="L269" s="1">
        <v>-1.86433</v>
      </c>
      <c r="M269" s="1">
        <v>0.74153999999999998</v>
      </c>
      <c r="N269" s="1">
        <v>0.99605399999999999</v>
      </c>
      <c r="O269" s="1">
        <v>-2.49472</v>
      </c>
      <c r="P269" s="1">
        <v>-0.73970499999999995</v>
      </c>
      <c r="Q269" s="1">
        <v>0.99546299999999999</v>
      </c>
      <c r="R269" s="1">
        <v>-2.4856699999999998</v>
      </c>
      <c r="S269" s="1">
        <v>3.4451199999999999E-3</v>
      </c>
      <c r="T269" s="1">
        <v>-5.9543299999999999E-3</v>
      </c>
      <c r="U269" s="1">
        <v>-2.5173800000000002</v>
      </c>
      <c r="V269" s="1" t="s">
        <v>23</v>
      </c>
      <c r="W269" s="1">
        <f>ABS(IK_diagnostics_positions__2[[#This Row],[Column1]]-A268)</f>
        <v>3.6939E-2</v>
      </c>
      <c r="X269" s="1">
        <f>ABS(IK_diagnostics_positions__2[[#This Row],[Column2]]-B268)</f>
        <v>0.32106199000000002</v>
      </c>
      <c r="Y269" s="1">
        <f>ABS(IK_diagnostics_positions__2[[#This Row],[Column3]]-C268)</f>
        <v>5.1079000000000097E-2</v>
      </c>
      <c r="Z269" s="1">
        <f>ABS(IK_diagnostics_positions__2[[#This Row],[Column4]]-D268)</f>
        <v>5.0455999999999945E-2</v>
      </c>
      <c r="AA269" s="1">
        <f>ABS(IK_diagnostics_positions__2[[#This Row],[Column5]]-E268)</f>
        <v>0.56422499999999998</v>
      </c>
      <c r="AB269" s="1">
        <f>ABS(IK_diagnostics_positions__2[[#This Row],[Column6]]-F268)</f>
        <v>7.5499999999999901E-2</v>
      </c>
      <c r="AC269" s="1">
        <f>ABS(IK_diagnostics_positions__2[[#This Row],[Column7]]-G268)</f>
        <v>1.0584000000000038E-2</v>
      </c>
      <c r="AD269" s="1">
        <f>ABS(IK_diagnostics_positions__2[[#This Row],[Column8]]-H268)</f>
        <v>0.53001000000000009</v>
      </c>
      <c r="AE269" s="1">
        <f>ABS(IK_diagnostics_positions__2[[#This Row],[Column9]]-I268)</f>
        <v>0.22862000000000005</v>
      </c>
      <c r="AF269" s="1">
        <f>ABS(IK_diagnostics_positions__2[[#This Row],[Column10]]-J268)</f>
        <v>8.9778999999999998E-2</v>
      </c>
      <c r="AG269" s="1">
        <f>ABS(IK_diagnostics_positions__2[[#This Row],[Column11]]-K268)</f>
        <v>0.36969599999999997</v>
      </c>
      <c r="AH269" s="1">
        <f>ABS(IK_diagnostics_positions__2[[#This Row],[Column12]]-L268)</f>
        <v>3.947999999999996E-2</v>
      </c>
      <c r="AI269" s="1">
        <f>ABS(IK_diagnostics_positions__2[[#This Row],[Column13]]-M268)</f>
        <v>0.10389199999999998</v>
      </c>
      <c r="AJ269" s="1">
        <f>ABS(IK_diagnostics_positions__2[[#This Row],[Column14]]-N268)</f>
        <v>7.6565999999999912E-2</v>
      </c>
      <c r="AK269" s="1">
        <f>ABS(IK_diagnostics_positions__2[[#This Row],[Column15]]-O268)</f>
        <v>0.19270999999999994</v>
      </c>
      <c r="AL269" s="1">
        <f>ABS(IK_diagnostics_positions__2[[#This Row],[Column16]]-P268)</f>
        <v>0.22744399999999998</v>
      </c>
      <c r="AM269" s="1">
        <f>ABS(IK_diagnostics_positions__2[[#This Row],[Column17]]-Q268)</f>
        <v>0.22095900000000002</v>
      </c>
      <c r="AN269" s="1">
        <f>ABS(IK_diagnostics_positions__2[[#This Row],[Column18]]-R268)</f>
        <v>3.0100000000000016E-2</v>
      </c>
      <c r="AO269" s="1">
        <f>ABS(IK_diagnostics_positions__2[[#This Row],[Column19]]-S268)</f>
        <v>0.10740311999999999</v>
      </c>
      <c r="AP269" s="1">
        <f>ABS(IK_diagnostics_positions__2[[#This Row],[Column20]]-T268)</f>
        <v>0.10769767000000001</v>
      </c>
      <c r="AQ269" s="1">
        <f>ABS(IK_diagnostics_positions__2[[#This Row],[Column21]]-U268)</f>
        <v>0.15318999999999994</v>
      </c>
    </row>
    <row r="270" spans="1:43" x14ac:dyDescent="0.25">
      <c r="A270" s="1">
        <v>0.13345199999999999</v>
      </c>
      <c r="B270" s="1">
        <v>0.355244</v>
      </c>
      <c r="C270" s="1">
        <v>-0.92519899999999999</v>
      </c>
      <c r="D270" s="1">
        <v>-0.72750800000000004</v>
      </c>
      <c r="E270" s="1">
        <v>0.83721999999999996</v>
      </c>
      <c r="F270" s="1">
        <v>-1.0878300000000001</v>
      </c>
      <c r="G270" s="1">
        <v>-0.26785599999999998</v>
      </c>
      <c r="H270" s="1">
        <v>1.6439999999999999</v>
      </c>
      <c r="I270" s="1">
        <v>-1.4590799999999999</v>
      </c>
      <c r="J270" s="1">
        <v>3.1108899999999998E-3</v>
      </c>
      <c r="K270" s="1">
        <v>0.77463499999999996</v>
      </c>
      <c r="L270" s="1">
        <v>-1.87233</v>
      </c>
      <c r="M270" s="1">
        <v>0.74701300000000004</v>
      </c>
      <c r="N270" s="1">
        <v>0.99990500000000004</v>
      </c>
      <c r="O270" s="1">
        <v>-2.5015100000000001</v>
      </c>
      <c r="P270" s="1">
        <v>-0.74775999999999998</v>
      </c>
      <c r="Q270" s="1">
        <v>0.998969</v>
      </c>
      <c r="R270" s="1">
        <v>-2.4935200000000002</v>
      </c>
      <c r="S270" s="1">
        <v>1.3001600000000001E-3</v>
      </c>
      <c r="T270" s="1">
        <v>-2.0596400000000002E-3</v>
      </c>
      <c r="U270" s="1">
        <v>-2.5022099999999998</v>
      </c>
      <c r="V270" s="1" t="s">
        <v>23</v>
      </c>
      <c r="W270" s="1">
        <f>ABS(IK_diagnostics_positions__2[[#This Row],[Column1]]-A269)</f>
        <v>9.2600000000001015E-4</v>
      </c>
      <c r="X270" s="1">
        <f>ABS(IK_diagnostics_positions__2[[#This Row],[Column2]]-B269)</f>
        <v>2.445799999999998E-2</v>
      </c>
      <c r="Y270" s="1">
        <f>ABS(IK_diagnostics_positions__2[[#This Row],[Column3]]-C269)</f>
        <v>8.8899999999999535E-3</v>
      </c>
      <c r="Z270" s="1">
        <f>ABS(IK_diagnostics_positions__2[[#This Row],[Column4]]-D269)</f>
        <v>9.6749999999999892E-3</v>
      </c>
      <c r="AA270" s="1">
        <f>ABS(IK_diagnostics_positions__2[[#This Row],[Column5]]-E269)</f>
        <v>3.9614999999999956E-2</v>
      </c>
      <c r="AB270" s="1">
        <f>ABS(IK_diagnostics_positions__2[[#This Row],[Column6]]-F269)</f>
        <v>3.8599999999999746E-3</v>
      </c>
      <c r="AC270" s="1">
        <f>ABS(IK_diagnostics_positions__2[[#This Row],[Column7]]-G269)</f>
        <v>4.6399999999996444E-4</v>
      </c>
      <c r="AD270" s="1">
        <f>ABS(IK_diagnostics_positions__2[[#This Row],[Column8]]-H269)</f>
        <v>3.4149999999999903E-2</v>
      </c>
      <c r="AE270" s="1">
        <f>ABS(IK_diagnostics_positions__2[[#This Row],[Column9]]-I269)</f>
        <v>2.9349999999999987E-2</v>
      </c>
      <c r="AF270" s="1">
        <f>ABS(IK_diagnostics_positions__2[[#This Row],[Column10]]-J269)</f>
        <v>1.7262100000000006E-3</v>
      </c>
      <c r="AG270" s="1">
        <f>ABS(IK_diagnostics_positions__2[[#This Row],[Column11]]-K269)</f>
        <v>2.3280999999999996E-2</v>
      </c>
      <c r="AH270" s="1">
        <f>ABS(IK_diagnostics_positions__2[[#This Row],[Column12]]-L269)</f>
        <v>8.0000000000000071E-3</v>
      </c>
      <c r="AI270" s="1">
        <f>ABS(IK_diagnostics_positions__2[[#This Row],[Column13]]-M269)</f>
        <v>5.4730000000000611E-3</v>
      </c>
      <c r="AJ270" s="1">
        <f>ABS(IK_diagnostics_positions__2[[#This Row],[Column14]]-N269)</f>
        <v>3.8510000000000488E-3</v>
      </c>
      <c r="AK270" s="1">
        <f>ABS(IK_diagnostics_positions__2[[#This Row],[Column15]]-O269)</f>
        <v>6.7900000000000738E-3</v>
      </c>
      <c r="AL270" s="1">
        <f>ABS(IK_diagnostics_positions__2[[#This Row],[Column16]]-P269)</f>
        <v>8.0550000000000344E-3</v>
      </c>
      <c r="AM270" s="1">
        <f>ABS(IK_diagnostics_positions__2[[#This Row],[Column17]]-Q269)</f>
        <v>3.5060000000000091E-3</v>
      </c>
      <c r="AN270" s="1">
        <f>ABS(IK_diagnostics_positions__2[[#This Row],[Column18]]-R269)</f>
        <v>7.8500000000003567E-3</v>
      </c>
      <c r="AO270" s="1">
        <f>ABS(IK_diagnostics_positions__2[[#This Row],[Column19]]-S269)</f>
        <v>2.1449599999999996E-3</v>
      </c>
      <c r="AP270" s="1">
        <f>ABS(IK_diagnostics_positions__2[[#This Row],[Column20]]-T269)</f>
        <v>3.8946899999999997E-3</v>
      </c>
      <c r="AQ270" s="1">
        <f>ABS(IK_diagnostics_positions__2[[#This Row],[Column21]]-U269)</f>
        <v>1.517000000000035E-2</v>
      </c>
    </row>
    <row r="271" spans="1:43" x14ac:dyDescent="0.25">
      <c r="A271" s="1">
        <v>7.6204499999999994E-2</v>
      </c>
      <c r="B271" s="1">
        <v>1.1609400000000001E-2</v>
      </c>
      <c r="C271" s="1">
        <v>-0.99702500000000005</v>
      </c>
      <c r="D271" s="1">
        <v>-0.89662699999999995</v>
      </c>
      <c r="E271" s="1">
        <v>5.6232699999999997E-2</v>
      </c>
      <c r="F271" s="1">
        <v>-1.2242</v>
      </c>
      <c r="G271" s="1">
        <v>-0.75181200000000004</v>
      </c>
      <c r="H271" s="1">
        <v>1.01092</v>
      </c>
      <c r="I271" s="1">
        <v>-1.4842</v>
      </c>
      <c r="J271" s="1">
        <v>0.22192500000000001</v>
      </c>
      <c r="K271" s="1">
        <v>0.87151500000000004</v>
      </c>
      <c r="L271" s="1">
        <v>-1.6641999999999999</v>
      </c>
      <c r="M271" s="1">
        <v>0.31980199999999998</v>
      </c>
      <c r="N271" s="1">
        <v>0.97235199999999999</v>
      </c>
      <c r="O271" s="1">
        <v>-2.65428</v>
      </c>
      <c r="P271" s="1">
        <v>-0.45273999999999998</v>
      </c>
      <c r="Q271" s="1">
        <v>0.73904400000000003</v>
      </c>
      <c r="R271" s="1">
        <v>-2.3903400000000001</v>
      </c>
      <c r="S271" s="1">
        <v>0.13955000000000001</v>
      </c>
      <c r="T271" s="1">
        <v>0.61712</v>
      </c>
      <c r="U271" s="1">
        <v>-2.6277900000000001</v>
      </c>
      <c r="V271" s="1" t="s">
        <v>23</v>
      </c>
      <c r="W271" s="1">
        <f>ABS(IK_diagnostics_positions__2[[#This Row],[Column1]]-A270)</f>
        <v>5.7247499999999993E-2</v>
      </c>
      <c r="X271" s="1">
        <f>ABS(IK_diagnostics_positions__2[[#This Row],[Column2]]-B270)</f>
        <v>0.34363460000000001</v>
      </c>
      <c r="Y271" s="1">
        <f>ABS(IK_diagnostics_positions__2[[#This Row],[Column3]]-C270)</f>
        <v>7.1826000000000056E-2</v>
      </c>
      <c r="Z271" s="1">
        <f>ABS(IK_diagnostics_positions__2[[#This Row],[Column4]]-D270)</f>
        <v>0.16911899999999991</v>
      </c>
      <c r="AA271" s="1">
        <f>ABS(IK_diagnostics_positions__2[[#This Row],[Column5]]-E270)</f>
        <v>0.78098729999999994</v>
      </c>
      <c r="AB271" s="1">
        <f>ABS(IK_diagnostics_positions__2[[#This Row],[Column6]]-F270)</f>
        <v>0.13636999999999988</v>
      </c>
      <c r="AC271" s="1">
        <f>ABS(IK_diagnostics_positions__2[[#This Row],[Column7]]-G270)</f>
        <v>0.48395600000000005</v>
      </c>
      <c r="AD271" s="1">
        <f>ABS(IK_diagnostics_positions__2[[#This Row],[Column8]]-H270)</f>
        <v>0.63307999999999987</v>
      </c>
      <c r="AE271" s="1">
        <f>ABS(IK_diagnostics_positions__2[[#This Row],[Column9]]-I270)</f>
        <v>2.5120000000000031E-2</v>
      </c>
      <c r="AF271" s="1">
        <f>ABS(IK_diagnostics_positions__2[[#This Row],[Column10]]-J270)</f>
        <v>0.21881411000000001</v>
      </c>
      <c r="AG271" s="1">
        <f>ABS(IK_diagnostics_positions__2[[#This Row],[Column11]]-K270)</f>
        <v>9.6880000000000077E-2</v>
      </c>
      <c r="AH271" s="1">
        <f>ABS(IK_diagnostics_positions__2[[#This Row],[Column12]]-L270)</f>
        <v>0.20813000000000015</v>
      </c>
      <c r="AI271" s="1">
        <f>ABS(IK_diagnostics_positions__2[[#This Row],[Column13]]-M270)</f>
        <v>0.42721100000000006</v>
      </c>
      <c r="AJ271" s="1">
        <f>ABS(IK_diagnostics_positions__2[[#This Row],[Column14]]-N270)</f>
        <v>2.755300000000005E-2</v>
      </c>
      <c r="AK271" s="1">
        <f>ABS(IK_diagnostics_positions__2[[#This Row],[Column15]]-O270)</f>
        <v>0.15276999999999985</v>
      </c>
      <c r="AL271" s="1">
        <f>ABS(IK_diagnostics_positions__2[[#This Row],[Column16]]-P270)</f>
        <v>0.29502</v>
      </c>
      <c r="AM271" s="1">
        <f>ABS(IK_diagnostics_positions__2[[#This Row],[Column17]]-Q270)</f>
        <v>0.25992499999999996</v>
      </c>
      <c r="AN271" s="1">
        <f>ABS(IK_diagnostics_positions__2[[#This Row],[Column18]]-R270)</f>
        <v>0.10318000000000005</v>
      </c>
      <c r="AO271" s="1">
        <f>ABS(IK_diagnostics_positions__2[[#This Row],[Column19]]-S270)</f>
        <v>0.13824984000000001</v>
      </c>
      <c r="AP271" s="1">
        <f>ABS(IK_diagnostics_positions__2[[#This Row],[Column20]]-T270)</f>
        <v>0.61917964000000003</v>
      </c>
      <c r="AQ271" s="1">
        <f>ABS(IK_diagnostics_positions__2[[#This Row],[Column21]]-U270)</f>
        <v>0.12558000000000025</v>
      </c>
    </row>
    <row r="272" spans="1:43" x14ac:dyDescent="0.25">
      <c r="A272" s="1">
        <v>0.109435</v>
      </c>
      <c r="B272" s="1">
        <v>1.8958699999999998E-2</v>
      </c>
      <c r="C272" s="1">
        <v>-0.99381299999999995</v>
      </c>
      <c r="D272" s="1">
        <v>-0.87472399999999995</v>
      </c>
      <c r="E272" s="1">
        <v>0.17347199999999999</v>
      </c>
      <c r="F272" s="1">
        <v>-1.08074</v>
      </c>
      <c r="G272" s="1">
        <v>-0.75358599999999998</v>
      </c>
      <c r="H272" s="1">
        <v>1.0209299999999999</v>
      </c>
      <c r="I272" s="1">
        <v>-1.5975900000000001</v>
      </c>
      <c r="J272" s="1">
        <v>0.10001599999999999</v>
      </c>
      <c r="K272" s="1">
        <v>0.56035100000000004</v>
      </c>
      <c r="L272" s="1">
        <v>-1.8409599999999999</v>
      </c>
      <c r="M272" s="1">
        <v>0.73394400000000004</v>
      </c>
      <c r="N272" s="1">
        <v>0.99018399999999995</v>
      </c>
      <c r="O272" s="1">
        <v>-2.4839099999999998</v>
      </c>
      <c r="P272" s="1">
        <v>-0.64952799999999999</v>
      </c>
      <c r="Q272" s="1">
        <v>0.93916299999999997</v>
      </c>
      <c r="R272" s="1">
        <v>-2.38381</v>
      </c>
      <c r="S272" s="1">
        <v>-2.0549600000000001E-2</v>
      </c>
      <c r="T272" s="1">
        <v>-3.11887E-2</v>
      </c>
      <c r="U272" s="1">
        <v>-2.6381700000000001</v>
      </c>
      <c r="V272" s="1" t="s">
        <v>23</v>
      </c>
      <c r="W272" s="1">
        <f>ABS(IK_diagnostics_positions__2[[#This Row],[Column1]]-A271)</f>
        <v>3.323050000000001E-2</v>
      </c>
      <c r="X272" s="1">
        <f>ABS(IK_diagnostics_positions__2[[#This Row],[Column2]]-B271)</f>
        <v>7.3492999999999978E-3</v>
      </c>
      <c r="Y272" s="1">
        <f>ABS(IK_diagnostics_positions__2[[#This Row],[Column3]]-C271)</f>
        <v>3.2120000000001037E-3</v>
      </c>
      <c r="Z272" s="1">
        <f>ABS(IK_diagnostics_positions__2[[#This Row],[Column4]]-D271)</f>
        <v>2.1903000000000006E-2</v>
      </c>
      <c r="AA272" s="1">
        <f>ABS(IK_diagnostics_positions__2[[#This Row],[Column5]]-E271)</f>
        <v>0.11723929999999999</v>
      </c>
      <c r="AB272" s="1">
        <f>ABS(IK_diagnostics_positions__2[[#This Row],[Column6]]-F271)</f>
        <v>0.14345999999999992</v>
      </c>
      <c r="AC272" s="1">
        <f>ABS(IK_diagnostics_positions__2[[#This Row],[Column7]]-G271)</f>
        <v>1.7739999999999423E-3</v>
      </c>
      <c r="AD272" s="1">
        <f>ABS(IK_diagnostics_positions__2[[#This Row],[Column8]]-H271)</f>
        <v>1.0009999999999852E-2</v>
      </c>
      <c r="AE272" s="1">
        <f>ABS(IK_diagnostics_positions__2[[#This Row],[Column9]]-I271)</f>
        <v>0.1133900000000001</v>
      </c>
      <c r="AF272" s="1">
        <f>ABS(IK_diagnostics_positions__2[[#This Row],[Column10]]-J271)</f>
        <v>0.12190900000000002</v>
      </c>
      <c r="AG272" s="1">
        <f>ABS(IK_diagnostics_positions__2[[#This Row],[Column11]]-K271)</f>
        <v>0.311164</v>
      </c>
      <c r="AH272" s="1">
        <f>ABS(IK_diagnostics_positions__2[[#This Row],[Column12]]-L271)</f>
        <v>0.17676000000000003</v>
      </c>
      <c r="AI272" s="1">
        <f>ABS(IK_diagnostics_positions__2[[#This Row],[Column13]]-M271)</f>
        <v>0.41414200000000007</v>
      </c>
      <c r="AJ272" s="1">
        <f>ABS(IK_diagnostics_positions__2[[#This Row],[Column14]]-N271)</f>
        <v>1.7831999999999959E-2</v>
      </c>
      <c r="AK272" s="1">
        <f>ABS(IK_diagnostics_positions__2[[#This Row],[Column15]]-O271)</f>
        <v>0.17037000000000013</v>
      </c>
      <c r="AL272" s="1">
        <f>ABS(IK_diagnostics_positions__2[[#This Row],[Column16]]-P271)</f>
        <v>0.19678800000000002</v>
      </c>
      <c r="AM272" s="1">
        <f>ABS(IK_diagnostics_positions__2[[#This Row],[Column17]]-Q271)</f>
        <v>0.20011899999999994</v>
      </c>
      <c r="AN272" s="1">
        <f>ABS(IK_diagnostics_positions__2[[#This Row],[Column18]]-R271)</f>
        <v>6.5300000000001468E-3</v>
      </c>
      <c r="AO272" s="1">
        <f>ABS(IK_diagnostics_positions__2[[#This Row],[Column19]]-S271)</f>
        <v>0.16009960000000001</v>
      </c>
      <c r="AP272" s="1">
        <f>ABS(IK_diagnostics_positions__2[[#This Row],[Column20]]-T271)</f>
        <v>0.64830869999999996</v>
      </c>
      <c r="AQ272" s="1">
        <f>ABS(IK_diagnostics_positions__2[[#This Row],[Column21]]-U271)</f>
        <v>1.0380000000000056E-2</v>
      </c>
    </row>
    <row r="273" spans="1:43" x14ac:dyDescent="0.25">
      <c r="A273" s="1">
        <v>5.4359200000000003E-2</v>
      </c>
      <c r="B273" s="1">
        <v>0.26556200000000002</v>
      </c>
      <c r="C273" s="1">
        <v>-0.96255999999999997</v>
      </c>
      <c r="D273" s="1">
        <v>-0.92086999999999997</v>
      </c>
      <c r="E273" s="1">
        <v>0.477906</v>
      </c>
      <c r="F273" s="1">
        <v>-1.0245200000000001</v>
      </c>
      <c r="G273" s="1">
        <v>-0.87856800000000002</v>
      </c>
      <c r="H273" s="1">
        <v>1.2204999999999999</v>
      </c>
      <c r="I273" s="1">
        <v>-1.69293</v>
      </c>
      <c r="J273" s="1">
        <v>1.0179900000000001E-3</v>
      </c>
      <c r="K273" s="1">
        <v>0.78135600000000005</v>
      </c>
      <c r="L273" s="1">
        <v>-1.87592</v>
      </c>
      <c r="M273" s="1">
        <v>0.75047299999999995</v>
      </c>
      <c r="N273" s="1">
        <v>1.00024</v>
      </c>
      <c r="O273" s="1">
        <v>-2.50074</v>
      </c>
      <c r="P273" s="1">
        <v>-0.74993500000000002</v>
      </c>
      <c r="Q273" s="1">
        <v>0.99888500000000002</v>
      </c>
      <c r="R273" s="1">
        <v>-2.4994200000000002</v>
      </c>
      <c r="S273" s="2">
        <v>6.7316000000000001E-6</v>
      </c>
      <c r="T273" s="2">
        <v>-7.4863400000000006E-5</v>
      </c>
      <c r="U273" s="1">
        <v>-2.4999099999999999</v>
      </c>
      <c r="V273" s="1" t="s">
        <v>23</v>
      </c>
      <c r="W273" s="1">
        <f>ABS(IK_diagnostics_positions__2[[#This Row],[Column1]]-A272)</f>
        <v>5.5075800000000001E-2</v>
      </c>
      <c r="X273" s="1">
        <f>ABS(IK_diagnostics_positions__2[[#This Row],[Column2]]-B272)</f>
        <v>0.24660330000000003</v>
      </c>
      <c r="Y273" s="1">
        <f>ABS(IK_diagnostics_positions__2[[#This Row],[Column3]]-C272)</f>
        <v>3.1252999999999975E-2</v>
      </c>
      <c r="Z273" s="1">
        <f>ABS(IK_diagnostics_positions__2[[#This Row],[Column4]]-D272)</f>
        <v>4.614600000000002E-2</v>
      </c>
      <c r="AA273" s="1">
        <f>ABS(IK_diagnostics_positions__2[[#This Row],[Column5]]-E272)</f>
        <v>0.30443399999999998</v>
      </c>
      <c r="AB273" s="1">
        <f>ABS(IK_diagnostics_positions__2[[#This Row],[Column6]]-F272)</f>
        <v>5.6219999999999937E-2</v>
      </c>
      <c r="AC273" s="1">
        <f>ABS(IK_diagnostics_positions__2[[#This Row],[Column7]]-G272)</f>
        <v>0.12498200000000004</v>
      </c>
      <c r="AD273" s="1">
        <f>ABS(IK_diagnostics_positions__2[[#This Row],[Column8]]-H272)</f>
        <v>0.19957000000000003</v>
      </c>
      <c r="AE273" s="1">
        <f>ABS(IK_diagnostics_positions__2[[#This Row],[Column9]]-I272)</f>
        <v>9.533999999999998E-2</v>
      </c>
      <c r="AF273" s="1">
        <f>ABS(IK_diagnostics_positions__2[[#This Row],[Column10]]-J272)</f>
        <v>9.8998009999999997E-2</v>
      </c>
      <c r="AG273" s="1">
        <f>ABS(IK_diagnostics_positions__2[[#This Row],[Column11]]-K272)</f>
        <v>0.22100500000000001</v>
      </c>
      <c r="AH273" s="1">
        <f>ABS(IK_diagnostics_positions__2[[#This Row],[Column12]]-L272)</f>
        <v>3.4960000000000102E-2</v>
      </c>
      <c r="AI273" s="1">
        <f>ABS(IK_diagnostics_positions__2[[#This Row],[Column13]]-M272)</f>
        <v>1.6528999999999905E-2</v>
      </c>
      <c r="AJ273" s="1">
        <f>ABS(IK_diagnostics_positions__2[[#This Row],[Column14]]-N272)</f>
        <v>1.0056000000000065E-2</v>
      </c>
      <c r="AK273" s="1">
        <f>ABS(IK_diagnostics_positions__2[[#This Row],[Column15]]-O272)</f>
        <v>1.6830000000000123E-2</v>
      </c>
      <c r="AL273" s="1">
        <f>ABS(IK_diagnostics_positions__2[[#This Row],[Column16]]-P272)</f>
        <v>0.10040700000000002</v>
      </c>
      <c r="AM273" s="1">
        <f>ABS(IK_diagnostics_positions__2[[#This Row],[Column17]]-Q272)</f>
        <v>5.9722000000000053E-2</v>
      </c>
      <c r="AN273" s="1">
        <f>ABS(IK_diagnostics_positions__2[[#This Row],[Column18]]-R272)</f>
        <v>0.11561000000000021</v>
      </c>
      <c r="AO273" s="1">
        <f>ABS(IK_diagnostics_positions__2[[#This Row],[Column19]]-S272)</f>
        <v>2.0556331600000002E-2</v>
      </c>
      <c r="AP273" s="1">
        <f>ABS(IK_diagnostics_positions__2[[#This Row],[Column20]]-T272)</f>
        <v>3.11138366E-2</v>
      </c>
      <c r="AQ273" s="1">
        <f>ABS(IK_diagnostics_positions__2[[#This Row],[Column21]]-U272)</f>
        <v>0.13826000000000027</v>
      </c>
    </row>
    <row r="274" spans="1:43" x14ac:dyDescent="0.25">
      <c r="A274" s="1">
        <v>-0.124143</v>
      </c>
      <c r="B274" s="1" t="s">
        <v>22</v>
      </c>
      <c r="C274" s="1">
        <v>-0.99226400000000003</v>
      </c>
      <c r="D274" s="1">
        <v>-1.1077900000000001</v>
      </c>
      <c r="E274" s="1">
        <v>1.13066E-2</v>
      </c>
      <c r="F274" s="1">
        <v>-1.1719900000000001</v>
      </c>
      <c r="G274" s="1">
        <v>-1.01589</v>
      </c>
      <c r="H274" s="1">
        <v>1.0064</v>
      </c>
      <c r="I274" s="1">
        <v>-1.20869</v>
      </c>
      <c r="J274" s="1">
        <v>-0.21213799999999999</v>
      </c>
      <c r="K274" s="1">
        <v>0.702546</v>
      </c>
      <c r="L274" s="1">
        <v>-1.7202200000000001</v>
      </c>
      <c r="M274" s="1">
        <v>0.53732100000000005</v>
      </c>
      <c r="N274" s="1">
        <v>0.75862099999999999</v>
      </c>
      <c r="O274" s="1">
        <v>-2.3798900000000001</v>
      </c>
      <c r="P274" s="1">
        <v>-0.71271399999999996</v>
      </c>
      <c r="Q274" s="1">
        <v>0.83411500000000005</v>
      </c>
      <c r="R274" s="1">
        <v>-2.57585</v>
      </c>
      <c r="S274" s="1">
        <v>0.15834000000000001</v>
      </c>
      <c r="T274" s="1">
        <v>0.35613400000000001</v>
      </c>
      <c r="U274" s="1">
        <v>-2.5820400000000001</v>
      </c>
      <c r="V274" s="1" t="s">
        <v>23</v>
      </c>
      <c r="W274" s="1">
        <f>ABS(IK_diagnostics_positions__2[[#This Row],[Column1]]-A273)</f>
        <v>0.1785022</v>
      </c>
      <c r="X274" s="1">
        <f>ABS(IK_diagnostics_positions__2[[#This Row],[Column2]]-B273)</f>
        <v>0.26556200000000002</v>
      </c>
      <c r="Y274" s="1">
        <f>ABS(IK_diagnostics_positions__2[[#This Row],[Column3]]-C273)</f>
        <v>2.9704000000000064E-2</v>
      </c>
      <c r="Z274" s="1">
        <f>ABS(IK_diagnostics_positions__2[[#This Row],[Column4]]-D273)</f>
        <v>0.18692000000000009</v>
      </c>
      <c r="AA274" s="1">
        <f>ABS(IK_diagnostics_positions__2[[#This Row],[Column5]]-E273)</f>
        <v>0.4665994</v>
      </c>
      <c r="AB274" s="1">
        <f>ABS(IK_diagnostics_positions__2[[#This Row],[Column6]]-F273)</f>
        <v>0.14746999999999999</v>
      </c>
      <c r="AC274" s="1">
        <f>ABS(IK_diagnostics_positions__2[[#This Row],[Column7]]-G273)</f>
        <v>0.13732199999999994</v>
      </c>
      <c r="AD274" s="1">
        <f>ABS(IK_diagnostics_positions__2[[#This Row],[Column8]]-H273)</f>
        <v>0.21409999999999996</v>
      </c>
      <c r="AE274" s="1">
        <f>ABS(IK_diagnostics_positions__2[[#This Row],[Column9]]-I273)</f>
        <v>0.48424</v>
      </c>
      <c r="AF274" s="1">
        <f>ABS(IK_diagnostics_positions__2[[#This Row],[Column10]]-J273)</f>
        <v>0.21315598999999999</v>
      </c>
      <c r="AG274" s="1">
        <f>ABS(IK_diagnostics_positions__2[[#This Row],[Column11]]-K273)</f>
        <v>7.8810000000000047E-2</v>
      </c>
      <c r="AH274" s="1">
        <f>ABS(IK_diagnostics_positions__2[[#This Row],[Column12]]-L273)</f>
        <v>0.15569999999999995</v>
      </c>
      <c r="AI274" s="1">
        <f>ABS(IK_diagnostics_positions__2[[#This Row],[Column13]]-M273)</f>
        <v>0.2131519999999999</v>
      </c>
      <c r="AJ274" s="1">
        <f>ABS(IK_diagnostics_positions__2[[#This Row],[Column14]]-N273)</f>
        <v>0.24161900000000003</v>
      </c>
      <c r="AK274" s="1">
        <f>ABS(IK_diagnostics_positions__2[[#This Row],[Column15]]-O273)</f>
        <v>0.1208499999999999</v>
      </c>
      <c r="AL274" s="1">
        <f>ABS(IK_diagnostics_positions__2[[#This Row],[Column16]]-P273)</f>
        <v>3.722100000000006E-2</v>
      </c>
      <c r="AM274" s="1">
        <f>ABS(IK_diagnostics_positions__2[[#This Row],[Column17]]-Q273)</f>
        <v>0.16476999999999997</v>
      </c>
      <c r="AN274" s="1">
        <f>ABS(IK_diagnostics_positions__2[[#This Row],[Column18]]-R273)</f>
        <v>7.6429999999999776E-2</v>
      </c>
      <c r="AO274" s="1">
        <f>ABS(IK_diagnostics_positions__2[[#This Row],[Column19]]-S273)</f>
        <v>0.1583332684</v>
      </c>
      <c r="AP274" s="1">
        <f>ABS(IK_diagnostics_positions__2[[#This Row],[Column20]]-T273)</f>
        <v>0.35620886340000002</v>
      </c>
      <c r="AQ274" s="1">
        <f>ABS(IK_diagnostics_positions__2[[#This Row],[Column21]]-U273)</f>
        <v>8.2130000000000258E-2</v>
      </c>
    </row>
    <row r="275" spans="1:43" x14ac:dyDescent="0.25">
      <c r="A275" s="1">
        <v>-7.2119299999999997E-2</v>
      </c>
      <c r="B275" s="1">
        <v>8.2581500000000006E-3</v>
      </c>
      <c r="C275" s="1">
        <v>-0.99736199999999997</v>
      </c>
      <c r="D275" s="1">
        <v>-1.03973</v>
      </c>
      <c r="E275" s="1">
        <v>7.5382199999999996E-2</v>
      </c>
      <c r="F275" s="1">
        <v>-1.24071</v>
      </c>
      <c r="G275" s="1">
        <v>-0.76571</v>
      </c>
      <c r="H275" s="1">
        <v>1.0361400000000001</v>
      </c>
      <c r="I275" s="1">
        <v>-1.2837499999999999</v>
      </c>
      <c r="J275" s="1">
        <v>-2.3782299999999998E-3</v>
      </c>
      <c r="K275" s="1">
        <v>0.77081500000000003</v>
      </c>
      <c r="L275" s="1">
        <v>-1.8727499999999999</v>
      </c>
      <c r="M275" s="1">
        <v>0.74651999999999996</v>
      </c>
      <c r="N275" s="1">
        <v>0.99929800000000002</v>
      </c>
      <c r="O275" s="1">
        <v>-2.4948000000000001</v>
      </c>
      <c r="P275" s="1">
        <v>-0.74895299999999998</v>
      </c>
      <c r="Q275" s="1">
        <v>1.0013700000000001</v>
      </c>
      <c r="R275" s="1">
        <v>-2.4968300000000001</v>
      </c>
      <c r="S275" s="1">
        <v>2.4685699999999998E-3</v>
      </c>
      <c r="T275" s="1">
        <v>-4.6635299999999999E-3</v>
      </c>
      <c r="U275" s="1">
        <v>-2.5041099999999998</v>
      </c>
      <c r="V275" s="1" t="s">
        <v>23</v>
      </c>
      <c r="W275" s="1">
        <f>ABS(IK_diagnostics_positions__2[[#This Row],[Column1]]-A274)</f>
        <v>5.2023700000000006E-2</v>
      </c>
      <c r="X275" s="1">
        <f>ABS(IK_diagnostics_positions__2[[#This Row],[Column2]]-B274)</f>
        <v>8.2581500000000006E-3</v>
      </c>
      <c r="Y275" s="1">
        <f>ABS(IK_diagnostics_positions__2[[#This Row],[Column3]]-C274)</f>
        <v>5.0979999999999359E-3</v>
      </c>
      <c r="Z275" s="1">
        <f>ABS(IK_diagnostics_positions__2[[#This Row],[Column4]]-D274)</f>
        <v>6.8060000000000009E-2</v>
      </c>
      <c r="AA275" s="1">
        <f>ABS(IK_diagnostics_positions__2[[#This Row],[Column5]]-E274)</f>
        <v>6.4075599999999996E-2</v>
      </c>
      <c r="AB275" s="1">
        <f>ABS(IK_diagnostics_positions__2[[#This Row],[Column6]]-F274)</f>
        <v>6.8719999999999892E-2</v>
      </c>
      <c r="AC275" s="1">
        <f>ABS(IK_diagnostics_positions__2[[#This Row],[Column7]]-G274)</f>
        <v>0.25017999999999996</v>
      </c>
      <c r="AD275" s="1">
        <f>ABS(IK_diagnostics_positions__2[[#This Row],[Column8]]-H274)</f>
        <v>2.97400000000001E-2</v>
      </c>
      <c r="AE275" s="1">
        <f>ABS(IK_diagnostics_positions__2[[#This Row],[Column9]]-I274)</f>
        <v>7.5059999999999905E-2</v>
      </c>
      <c r="AF275" s="1">
        <f>ABS(IK_diagnostics_positions__2[[#This Row],[Column10]]-J274)</f>
        <v>0.20975976999999998</v>
      </c>
      <c r="AG275" s="1">
        <f>ABS(IK_diagnostics_positions__2[[#This Row],[Column11]]-K274)</f>
        <v>6.8269000000000024E-2</v>
      </c>
      <c r="AH275" s="1">
        <f>ABS(IK_diagnostics_positions__2[[#This Row],[Column12]]-L274)</f>
        <v>0.15252999999999983</v>
      </c>
      <c r="AI275" s="1">
        <f>ABS(IK_diagnostics_positions__2[[#This Row],[Column13]]-M274)</f>
        <v>0.20919899999999991</v>
      </c>
      <c r="AJ275" s="1">
        <f>ABS(IK_diagnostics_positions__2[[#This Row],[Column14]]-N274)</f>
        <v>0.24067700000000003</v>
      </c>
      <c r="AK275" s="1">
        <f>ABS(IK_diagnostics_positions__2[[#This Row],[Column15]]-O274)</f>
        <v>0.11491000000000007</v>
      </c>
      <c r="AL275" s="1">
        <f>ABS(IK_diagnostics_positions__2[[#This Row],[Column16]]-P274)</f>
        <v>3.6239000000000021E-2</v>
      </c>
      <c r="AM275" s="1">
        <f>ABS(IK_diagnostics_positions__2[[#This Row],[Column17]]-Q274)</f>
        <v>0.16725500000000004</v>
      </c>
      <c r="AN275" s="1">
        <f>ABS(IK_diagnostics_positions__2[[#This Row],[Column18]]-R274)</f>
        <v>7.9019999999999868E-2</v>
      </c>
      <c r="AO275" s="1">
        <f>ABS(IK_diagnostics_positions__2[[#This Row],[Column19]]-S274)</f>
        <v>0.15587143000000001</v>
      </c>
      <c r="AP275" s="1">
        <f>ABS(IK_diagnostics_positions__2[[#This Row],[Column20]]-T274)</f>
        <v>0.36079753000000003</v>
      </c>
      <c r="AQ275" s="1">
        <f>ABS(IK_diagnostics_positions__2[[#This Row],[Column21]]-U274)</f>
        <v>7.7930000000000277E-2</v>
      </c>
    </row>
    <row r="276" spans="1:43" x14ac:dyDescent="0.25">
      <c r="A276" s="1">
        <v>1.1383000000000001E-2</v>
      </c>
      <c r="B276" s="2">
        <v>9.2601100000000004E-6</v>
      </c>
      <c r="C276" s="1">
        <v>-0.99993500000000002</v>
      </c>
      <c r="D276" s="1">
        <v>-0.82273600000000002</v>
      </c>
      <c r="E276" s="1">
        <v>2.93319E-3</v>
      </c>
      <c r="F276" s="1">
        <v>-1.5515099999999999</v>
      </c>
      <c r="G276" s="1">
        <v>-0.65642800000000001</v>
      </c>
      <c r="H276" s="1">
        <v>0.98488900000000001</v>
      </c>
      <c r="I276" s="1">
        <v>-1.6415299999999999</v>
      </c>
      <c r="J276" s="1">
        <v>0.30038900000000002</v>
      </c>
      <c r="K276" s="1">
        <v>0.77413299999999996</v>
      </c>
      <c r="L276" s="1">
        <v>-1.8417399999999999</v>
      </c>
      <c r="M276" s="1">
        <v>0.87980899999999995</v>
      </c>
      <c r="N276" s="1">
        <v>0.737147</v>
      </c>
      <c r="O276" s="1">
        <v>-2.6559300000000001</v>
      </c>
      <c r="P276" s="1">
        <v>-0.33194000000000001</v>
      </c>
      <c r="Q276" s="1">
        <v>0.99085699999999999</v>
      </c>
      <c r="R276" s="1">
        <v>-2.5855100000000002</v>
      </c>
      <c r="S276" s="1">
        <v>-4.8519699999999997E-3</v>
      </c>
      <c r="T276" s="1">
        <v>0.75764500000000001</v>
      </c>
      <c r="U276" s="1">
        <v>-2.7938700000000001</v>
      </c>
      <c r="V276" s="1" t="s">
        <v>23</v>
      </c>
      <c r="W276" s="1">
        <f>ABS(IK_diagnostics_positions__2[[#This Row],[Column1]]-A275)</f>
        <v>8.3502300000000002E-2</v>
      </c>
      <c r="X276" s="1">
        <f>ABS(IK_diagnostics_positions__2[[#This Row],[Column2]]-B275)</f>
        <v>8.2488898900000013E-3</v>
      </c>
      <c r="Y276" s="1">
        <f>ABS(IK_diagnostics_positions__2[[#This Row],[Column3]]-C275)</f>
        <v>2.5730000000000475E-3</v>
      </c>
      <c r="Z276" s="1">
        <f>ABS(IK_diagnostics_positions__2[[#This Row],[Column4]]-D275)</f>
        <v>0.21699400000000002</v>
      </c>
      <c r="AA276" s="1">
        <f>ABS(IK_diagnostics_positions__2[[#This Row],[Column5]]-E275)</f>
        <v>7.2449009999999994E-2</v>
      </c>
      <c r="AB276" s="1">
        <f>ABS(IK_diagnostics_positions__2[[#This Row],[Column6]]-F275)</f>
        <v>0.31079999999999997</v>
      </c>
      <c r="AC276" s="1">
        <f>ABS(IK_diagnostics_positions__2[[#This Row],[Column7]]-G275)</f>
        <v>0.10928199999999999</v>
      </c>
      <c r="AD276" s="1">
        <f>ABS(IK_diagnostics_positions__2[[#This Row],[Column8]]-H275)</f>
        <v>5.1251000000000047E-2</v>
      </c>
      <c r="AE276" s="1">
        <f>ABS(IK_diagnostics_positions__2[[#This Row],[Column9]]-I275)</f>
        <v>0.35777999999999999</v>
      </c>
      <c r="AF276" s="1">
        <f>ABS(IK_diagnostics_positions__2[[#This Row],[Column10]]-J275)</f>
        <v>0.30276723</v>
      </c>
      <c r="AG276" s="1">
        <f>ABS(IK_diagnostics_positions__2[[#This Row],[Column11]]-K275)</f>
        <v>3.3179999999999321E-3</v>
      </c>
      <c r="AH276" s="1">
        <f>ABS(IK_diagnostics_positions__2[[#This Row],[Column12]]-L275)</f>
        <v>3.1009999999999982E-2</v>
      </c>
      <c r="AI276" s="1">
        <f>ABS(IK_diagnostics_positions__2[[#This Row],[Column13]]-M275)</f>
        <v>0.13328899999999999</v>
      </c>
      <c r="AJ276" s="1">
        <f>ABS(IK_diagnostics_positions__2[[#This Row],[Column14]]-N275)</f>
        <v>0.26215100000000002</v>
      </c>
      <c r="AK276" s="1">
        <f>ABS(IK_diagnostics_positions__2[[#This Row],[Column15]]-O275)</f>
        <v>0.16113</v>
      </c>
      <c r="AL276" s="1">
        <f>ABS(IK_diagnostics_positions__2[[#This Row],[Column16]]-P275)</f>
        <v>0.41701299999999997</v>
      </c>
      <c r="AM276" s="1">
        <f>ABS(IK_diagnostics_positions__2[[#This Row],[Column17]]-Q275)</f>
        <v>1.0513000000000106E-2</v>
      </c>
      <c r="AN276" s="1">
        <f>ABS(IK_diagnostics_positions__2[[#This Row],[Column18]]-R275)</f>
        <v>8.8680000000000092E-2</v>
      </c>
      <c r="AO276" s="1">
        <f>ABS(IK_diagnostics_positions__2[[#This Row],[Column19]]-S275)</f>
        <v>7.3205399999999995E-3</v>
      </c>
      <c r="AP276" s="1">
        <f>ABS(IK_diagnostics_positions__2[[#This Row],[Column20]]-T275)</f>
        <v>0.76230852999999998</v>
      </c>
      <c r="AQ276" s="1">
        <f>ABS(IK_diagnostics_positions__2[[#This Row],[Column21]]-U275)</f>
        <v>0.28976000000000024</v>
      </c>
    </row>
    <row r="277" spans="1:43" x14ac:dyDescent="0.25">
      <c r="A277" s="1">
        <v>-0.173209</v>
      </c>
      <c r="B277" s="1">
        <v>9.2285700000000002E-3</v>
      </c>
      <c r="C277" s="1">
        <v>-0.984842</v>
      </c>
      <c r="D277" s="1">
        <v>-1.1174500000000001</v>
      </c>
      <c r="E277" s="1">
        <v>1.2371099999999999E-2</v>
      </c>
      <c r="F277" s="1">
        <v>-1.3140799999999999</v>
      </c>
      <c r="G277" s="1">
        <v>-0.953789</v>
      </c>
      <c r="H277" s="1">
        <v>0.93391400000000002</v>
      </c>
      <c r="I277" s="1">
        <v>-1.66618</v>
      </c>
      <c r="J277" s="1">
        <v>1.0079400000000001E-2</v>
      </c>
      <c r="K277" s="1">
        <v>0.75019599999999997</v>
      </c>
      <c r="L277" s="1">
        <v>-1.85907</v>
      </c>
      <c r="M277" s="1">
        <v>0.74042600000000003</v>
      </c>
      <c r="N277" s="1">
        <v>0.996529</v>
      </c>
      <c r="O277" s="1">
        <v>-2.4961799999999998</v>
      </c>
      <c r="P277" s="1">
        <v>-0.74006899999999998</v>
      </c>
      <c r="Q277" s="1">
        <v>0.98633499999999996</v>
      </c>
      <c r="R277" s="1">
        <v>-2.4767299999999999</v>
      </c>
      <c r="S277" s="1">
        <v>2.3814800000000001E-3</v>
      </c>
      <c r="T277" s="1">
        <v>-6.1517999999999998E-3</v>
      </c>
      <c r="U277" s="1">
        <v>-2.5131899999999998</v>
      </c>
      <c r="V277" s="1" t="s">
        <v>23</v>
      </c>
      <c r="W277" s="1">
        <f>ABS(IK_diagnostics_positions__2[[#This Row],[Column1]]-A276)</f>
        <v>0.18459200000000001</v>
      </c>
      <c r="X277" s="1">
        <f>ABS(IK_diagnostics_positions__2[[#This Row],[Column2]]-B276)</f>
        <v>9.219309890000001E-3</v>
      </c>
      <c r="Y277" s="1">
        <f>ABS(IK_diagnostics_positions__2[[#This Row],[Column3]]-C276)</f>
        <v>1.5093000000000023E-2</v>
      </c>
      <c r="Z277" s="1">
        <f>ABS(IK_diagnostics_positions__2[[#This Row],[Column4]]-D276)</f>
        <v>0.29471400000000003</v>
      </c>
      <c r="AA277" s="1">
        <f>ABS(IK_diagnostics_positions__2[[#This Row],[Column5]]-E276)</f>
        <v>9.437909999999999E-3</v>
      </c>
      <c r="AB277" s="1">
        <f>ABS(IK_diagnostics_positions__2[[#This Row],[Column6]]-F276)</f>
        <v>0.23743000000000003</v>
      </c>
      <c r="AC277" s="1">
        <f>ABS(IK_diagnostics_positions__2[[#This Row],[Column7]]-G276)</f>
        <v>0.29736099999999999</v>
      </c>
      <c r="AD277" s="1">
        <f>ABS(IK_diagnostics_positions__2[[#This Row],[Column8]]-H276)</f>
        <v>5.0974999999999993E-2</v>
      </c>
      <c r="AE277" s="1">
        <f>ABS(IK_diagnostics_positions__2[[#This Row],[Column9]]-I276)</f>
        <v>2.4650000000000061E-2</v>
      </c>
      <c r="AF277" s="1">
        <f>ABS(IK_diagnostics_positions__2[[#This Row],[Column10]]-J276)</f>
        <v>0.2903096</v>
      </c>
      <c r="AG277" s="1">
        <f>ABS(IK_diagnostics_positions__2[[#This Row],[Column11]]-K276)</f>
        <v>2.3936999999999986E-2</v>
      </c>
      <c r="AH277" s="1">
        <f>ABS(IK_diagnostics_positions__2[[#This Row],[Column12]]-L276)</f>
        <v>1.7330000000000068E-2</v>
      </c>
      <c r="AI277" s="1">
        <f>ABS(IK_diagnostics_positions__2[[#This Row],[Column13]]-M276)</f>
        <v>0.13938299999999992</v>
      </c>
      <c r="AJ277" s="1">
        <f>ABS(IK_diagnostics_positions__2[[#This Row],[Column14]]-N276)</f>
        <v>0.259382</v>
      </c>
      <c r="AK277" s="1">
        <f>ABS(IK_diagnostics_positions__2[[#This Row],[Column15]]-O276)</f>
        <v>0.15975000000000028</v>
      </c>
      <c r="AL277" s="1">
        <f>ABS(IK_diagnostics_positions__2[[#This Row],[Column16]]-P276)</f>
        <v>0.40812899999999996</v>
      </c>
      <c r="AM277" s="1">
        <f>ABS(IK_diagnostics_positions__2[[#This Row],[Column17]]-Q276)</f>
        <v>4.522000000000026E-3</v>
      </c>
      <c r="AN277" s="1">
        <f>ABS(IK_diagnostics_positions__2[[#This Row],[Column18]]-R276)</f>
        <v>0.10878000000000032</v>
      </c>
      <c r="AO277" s="1">
        <f>ABS(IK_diagnostics_positions__2[[#This Row],[Column19]]-S276)</f>
        <v>7.2334499999999998E-3</v>
      </c>
      <c r="AP277" s="1">
        <f>ABS(IK_diagnostics_positions__2[[#This Row],[Column20]]-T276)</f>
        <v>0.76379680000000005</v>
      </c>
      <c r="AQ277" s="1">
        <f>ABS(IK_diagnostics_positions__2[[#This Row],[Column21]]-U276)</f>
        <v>0.28068000000000026</v>
      </c>
    </row>
    <row r="278" spans="1:43" x14ac:dyDescent="0.25">
      <c r="A278" s="1">
        <v>-0.177258</v>
      </c>
      <c r="B278" s="1">
        <v>9.3137600000000008E-3</v>
      </c>
      <c r="C278" s="1">
        <v>-0.98411999999999999</v>
      </c>
      <c r="D278" s="1">
        <v>-1.1239600000000001</v>
      </c>
      <c r="E278" s="1">
        <v>1.23751E-2</v>
      </c>
      <c r="F278" s="1">
        <v>-1.3062100000000001</v>
      </c>
      <c r="G278" s="1">
        <v>-0.96749499999999999</v>
      </c>
      <c r="H278" s="1">
        <v>0.92972100000000002</v>
      </c>
      <c r="I278" s="1">
        <v>-1.6722600000000001</v>
      </c>
      <c r="J278" s="1">
        <v>2.6178399999999999E-4</v>
      </c>
      <c r="K278" s="1">
        <v>0.78121399999999996</v>
      </c>
      <c r="L278" s="1">
        <v>-1.87571</v>
      </c>
      <c r="M278" s="1">
        <v>0.75026800000000005</v>
      </c>
      <c r="N278" s="1">
        <v>1.00004</v>
      </c>
      <c r="O278" s="1">
        <v>-2.4998999999999998</v>
      </c>
      <c r="P278" s="1">
        <v>-0.74987400000000004</v>
      </c>
      <c r="Q278" s="1">
        <v>1.0000599999999999</v>
      </c>
      <c r="R278" s="1">
        <v>-2.4997400000000001</v>
      </c>
      <c r="S278" s="2">
        <v>7.6027599999999997E-5</v>
      </c>
      <c r="T278" s="2">
        <v>-1.1920900000000001E-7</v>
      </c>
      <c r="U278" s="1">
        <v>-2.4999799999999999</v>
      </c>
      <c r="V278" s="1" t="s">
        <v>23</v>
      </c>
      <c r="W278" s="1">
        <f>ABS(IK_diagnostics_positions__2[[#This Row],[Column1]]-A277)</f>
        <v>4.048999999999997E-3</v>
      </c>
      <c r="X278" s="1">
        <f>ABS(IK_diagnostics_positions__2[[#This Row],[Column2]]-B277)</f>
        <v>8.5190000000000612E-5</v>
      </c>
      <c r="Y278" s="1">
        <f>ABS(IK_diagnostics_positions__2[[#This Row],[Column3]]-C277)</f>
        <v>7.2200000000000042E-4</v>
      </c>
      <c r="Z278" s="1">
        <f>ABS(IK_diagnostics_positions__2[[#This Row],[Column4]]-D277)</f>
        <v>6.5100000000000158E-3</v>
      </c>
      <c r="AA278" s="1">
        <f>ABS(IK_diagnostics_positions__2[[#This Row],[Column5]]-E277)</f>
        <v>4.0000000000005309E-6</v>
      </c>
      <c r="AB278" s="1">
        <f>ABS(IK_diagnostics_positions__2[[#This Row],[Column6]]-F277)</f>
        <v>7.8699999999998216E-3</v>
      </c>
      <c r="AC278" s="1">
        <f>ABS(IK_diagnostics_positions__2[[#This Row],[Column7]]-G277)</f>
        <v>1.3705999999999996E-2</v>
      </c>
      <c r="AD278" s="1">
        <f>ABS(IK_diagnostics_positions__2[[#This Row],[Column8]]-H277)</f>
        <v>4.1930000000000023E-3</v>
      </c>
      <c r="AE278" s="1">
        <f>ABS(IK_diagnostics_positions__2[[#This Row],[Column9]]-I277)</f>
        <v>6.0800000000000853E-3</v>
      </c>
      <c r="AF278" s="1">
        <f>ABS(IK_diagnostics_positions__2[[#This Row],[Column10]]-J277)</f>
        <v>9.8176160000000012E-3</v>
      </c>
      <c r="AG278" s="1">
        <f>ABS(IK_diagnostics_positions__2[[#This Row],[Column11]]-K277)</f>
        <v>3.101799999999999E-2</v>
      </c>
      <c r="AH278" s="1">
        <f>ABS(IK_diagnostics_positions__2[[#This Row],[Column12]]-L277)</f>
        <v>1.6639999999999988E-2</v>
      </c>
      <c r="AI278" s="1">
        <f>ABS(IK_diagnostics_positions__2[[#This Row],[Column13]]-M277)</f>
        <v>9.8420000000000174E-3</v>
      </c>
      <c r="AJ278" s="1">
        <f>ABS(IK_diagnostics_positions__2[[#This Row],[Column14]]-N277)</f>
        <v>3.5110000000000419E-3</v>
      </c>
      <c r="AK278" s="1">
        <f>ABS(IK_diagnostics_positions__2[[#This Row],[Column15]]-O277)</f>
        <v>3.7199999999999456E-3</v>
      </c>
      <c r="AL278" s="1">
        <f>ABS(IK_diagnostics_positions__2[[#This Row],[Column16]]-P277)</f>
        <v>9.8050000000000637E-3</v>
      </c>
      <c r="AM278" s="1">
        <f>ABS(IK_diagnostics_positions__2[[#This Row],[Column17]]-Q277)</f>
        <v>1.3724999999999987E-2</v>
      </c>
      <c r="AN278" s="1">
        <f>ABS(IK_diagnostics_positions__2[[#This Row],[Column18]]-R277)</f>
        <v>2.3010000000000197E-2</v>
      </c>
      <c r="AO278" s="1">
        <f>ABS(IK_diagnostics_positions__2[[#This Row],[Column19]]-S277)</f>
        <v>2.3054524000000001E-3</v>
      </c>
      <c r="AP278" s="1">
        <f>ABS(IK_diagnostics_positions__2[[#This Row],[Column20]]-T277)</f>
        <v>6.1516807909999995E-3</v>
      </c>
      <c r="AQ278" s="1">
        <f>ABS(IK_diagnostics_positions__2[[#This Row],[Column21]]-U277)</f>
        <v>1.3209999999999944E-2</v>
      </c>
    </row>
    <row r="279" spans="1:43" x14ac:dyDescent="0.25">
      <c r="A279" s="1">
        <v>5.0932699999999997E-2</v>
      </c>
      <c r="B279" s="1" t="s">
        <v>22</v>
      </c>
      <c r="C279" s="1">
        <v>-0.99870199999999998</v>
      </c>
      <c r="D279" s="1">
        <v>-0.93416699999999997</v>
      </c>
      <c r="E279" s="1">
        <v>9.7803500000000002E-2</v>
      </c>
      <c r="F279" s="1">
        <v>-1.1401699999999999</v>
      </c>
      <c r="G279" s="1">
        <v>-0.42342200000000002</v>
      </c>
      <c r="H279" s="1">
        <v>0.91101500000000002</v>
      </c>
      <c r="I279" s="1">
        <v>-1.4191499999999999</v>
      </c>
      <c r="J279" s="1">
        <v>0.18915999999999999</v>
      </c>
      <c r="K279" s="1">
        <v>0.25673000000000001</v>
      </c>
      <c r="L279" s="1">
        <v>-1.8626</v>
      </c>
      <c r="M279" s="1">
        <v>0.66560699999999995</v>
      </c>
      <c r="N279" s="1">
        <v>0.96563100000000002</v>
      </c>
      <c r="O279" s="1">
        <v>-2.38266</v>
      </c>
      <c r="P279" s="1">
        <v>-0.57961499999999999</v>
      </c>
      <c r="Q279" s="1">
        <v>0.69279800000000002</v>
      </c>
      <c r="R279" s="1">
        <v>-2.33039</v>
      </c>
      <c r="S279" s="1">
        <v>-5.1956299999999997E-2</v>
      </c>
      <c r="T279" s="1">
        <v>8.0414700000000006E-2</v>
      </c>
      <c r="U279" s="1">
        <v>-2.8169499999999998</v>
      </c>
      <c r="V279" s="1" t="s">
        <v>23</v>
      </c>
      <c r="W279" s="1">
        <f>ABS(IK_diagnostics_positions__2[[#This Row],[Column1]]-A278)</f>
        <v>0.2281907</v>
      </c>
      <c r="X279" s="1">
        <f>ABS(IK_diagnostics_positions__2[[#This Row],[Column2]]-B278)</f>
        <v>9.3137600000000008E-3</v>
      </c>
      <c r="Y279" s="1">
        <f>ABS(IK_diagnostics_positions__2[[#This Row],[Column3]]-C278)</f>
        <v>1.4581999999999984E-2</v>
      </c>
      <c r="Z279" s="1">
        <f>ABS(IK_diagnostics_positions__2[[#This Row],[Column4]]-D278)</f>
        <v>0.1897930000000001</v>
      </c>
      <c r="AA279" s="1">
        <f>ABS(IK_diagnostics_positions__2[[#This Row],[Column5]]-E278)</f>
        <v>8.5428400000000002E-2</v>
      </c>
      <c r="AB279" s="1">
        <f>ABS(IK_diagnostics_positions__2[[#This Row],[Column6]]-F278)</f>
        <v>0.16604000000000019</v>
      </c>
      <c r="AC279" s="1">
        <f>ABS(IK_diagnostics_positions__2[[#This Row],[Column7]]-G278)</f>
        <v>0.54407300000000003</v>
      </c>
      <c r="AD279" s="1">
        <f>ABS(IK_diagnostics_positions__2[[#This Row],[Column8]]-H278)</f>
        <v>1.8706E-2</v>
      </c>
      <c r="AE279" s="1">
        <f>ABS(IK_diagnostics_positions__2[[#This Row],[Column9]]-I278)</f>
        <v>0.25311000000000017</v>
      </c>
      <c r="AF279" s="1">
        <f>ABS(IK_diagnostics_positions__2[[#This Row],[Column10]]-J278)</f>
        <v>0.18889821600000001</v>
      </c>
      <c r="AG279" s="1">
        <f>ABS(IK_diagnostics_positions__2[[#This Row],[Column11]]-K278)</f>
        <v>0.52448399999999995</v>
      </c>
      <c r="AH279" s="1">
        <f>ABS(IK_diagnostics_positions__2[[#This Row],[Column12]]-L278)</f>
        <v>1.3109999999999955E-2</v>
      </c>
      <c r="AI279" s="1">
        <f>ABS(IK_diagnostics_positions__2[[#This Row],[Column13]]-M278)</f>
        <v>8.4661000000000097E-2</v>
      </c>
      <c r="AJ279" s="1">
        <f>ABS(IK_diagnostics_positions__2[[#This Row],[Column14]]-N278)</f>
        <v>3.4409000000000023E-2</v>
      </c>
      <c r="AK279" s="1">
        <f>ABS(IK_diagnostics_positions__2[[#This Row],[Column15]]-O278)</f>
        <v>0.11723999999999979</v>
      </c>
      <c r="AL279" s="1">
        <f>ABS(IK_diagnostics_positions__2[[#This Row],[Column16]]-P278)</f>
        <v>0.17025900000000005</v>
      </c>
      <c r="AM279" s="1">
        <f>ABS(IK_diagnostics_positions__2[[#This Row],[Column17]]-Q278)</f>
        <v>0.30726199999999992</v>
      </c>
      <c r="AN279" s="1">
        <f>ABS(IK_diagnostics_positions__2[[#This Row],[Column18]]-R278)</f>
        <v>0.16935000000000011</v>
      </c>
      <c r="AO279" s="1">
        <f>ABS(IK_diagnostics_positions__2[[#This Row],[Column19]]-S278)</f>
        <v>5.2032327599999997E-2</v>
      </c>
      <c r="AP279" s="1">
        <f>ABS(IK_diagnostics_positions__2[[#This Row],[Column20]]-T278)</f>
        <v>8.041481920900001E-2</v>
      </c>
      <c r="AQ279" s="1">
        <f>ABS(IK_diagnostics_positions__2[[#This Row],[Column21]]-U278)</f>
        <v>0.31696999999999997</v>
      </c>
    </row>
    <row r="280" spans="1:43" x14ac:dyDescent="0.25">
      <c r="A280" s="1">
        <v>-4.8396000000000002E-2</v>
      </c>
      <c r="B280" s="1">
        <v>0.28704200000000002</v>
      </c>
      <c r="C280" s="1">
        <v>-0.95669499999999996</v>
      </c>
      <c r="D280" s="1">
        <v>-0.97117900000000001</v>
      </c>
      <c r="E280" s="1">
        <v>0.65468499999999996</v>
      </c>
      <c r="F280" s="1">
        <v>-1.07206</v>
      </c>
      <c r="G280" s="1">
        <v>-0.609317</v>
      </c>
      <c r="H280" s="1">
        <v>1.3615600000000001</v>
      </c>
      <c r="I280" s="1">
        <v>-1.6798299999999999</v>
      </c>
      <c r="J280" s="1">
        <v>8.6303500000000005E-2</v>
      </c>
      <c r="K280" s="1">
        <v>0.65117000000000003</v>
      </c>
      <c r="L280" s="1">
        <v>-1.7868999999999999</v>
      </c>
      <c r="M280" s="1">
        <v>0.71373399999999998</v>
      </c>
      <c r="N280" s="1">
        <v>0.99781699999999995</v>
      </c>
      <c r="O280" s="1">
        <v>-2.4841500000000001</v>
      </c>
      <c r="P280" s="1">
        <v>-0.66256499999999996</v>
      </c>
      <c r="Q280" s="1">
        <v>0.96451500000000001</v>
      </c>
      <c r="R280" s="1">
        <v>-2.37086</v>
      </c>
      <c r="S280" s="1">
        <v>-1.6630800000000001E-2</v>
      </c>
      <c r="T280" s="1">
        <v>-1.06082E-2</v>
      </c>
      <c r="U280" s="1">
        <v>-2.5295000000000001</v>
      </c>
      <c r="V280" s="1" t="s">
        <v>23</v>
      </c>
      <c r="W280" s="1">
        <f>ABS(IK_diagnostics_positions__2[[#This Row],[Column1]]-A279)</f>
        <v>9.9328699999999992E-2</v>
      </c>
      <c r="X280" s="1">
        <f>ABS(IK_diagnostics_positions__2[[#This Row],[Column2]]-B279)</f>
        <v>0.28704200000000002</v>
      </c>
      <c r="Y280" s="1">
        <f>ABS(IK_diagnostics_positions__2[[#This Row],[Column3]]-C279)</f>
        <v>4.2007000000000017E-2</v>
      </c>
      <c r="Z280" s="1">
        <f>ABS(IK_diagnostics_positions__2[[#This Row],[Column4]]-D279)</f>
        <v>3.7012000000000045E-2</v>
      </c>
      <c r="AA280" s="1">
        <f>ABS(IK_diagnostics_positions__2[[#This Row],[Column5]]-E279)</f>
        <v>0.55688149999999992</v>
      </c>
      <c r="AB280" s="1">
        <f>ABS(IK_diagnostics_positions__2[[#This Row],[Column6]]-F279)</f>
        <v>6.8109999999999893E-2</v>
      </c>
      <c r="AC280" s="1">
        <f>ABS(IK_diagnostics_positions__2[[#This Row],[Column7]]-G279)</f>
        <v>0.18589499999999998</v>
      </c>
      <c r="AD280" s="1">
        <f>ABS(IK_diagnostics_positions__2[[#This Row],[Column8]]-H279)</f>
        <v>0.45054500000000008</v>
      </c>
      <c r="AE280" s="1">
        <f>ABS(IK_diagnostics_positions__2[[#This Row],[Column9]]-I279)</f>
        <v>0.26068000000000002</v>
      </c>
      <c r="AF280" s="1">
        <f>ABS(IK_diagnostics_positions__2[[#This Row],[Column10]]-J279)</f>
        <v>0.10285649999999999</v>
      </c>
      <c r="AG280" s="1">
        <f>ABS(IK_diagnostics_positions__2[[#This Row],[Column11]]-K279)</f>
        <v>0.39444000000000001</v>
      </c>
      <c r="AH280" s="1">
        <f>ABS(IK_diagnostics_positions__2[[#This Row],[Column12]]-L279)</f>
        <v>7.5700000000000101E-2</v>
      </c>
      <c r="AI280" s="1">
        <f>ABS(IK_diagnostics_positions__2[[#This Row],[Column13]]-M279)</f>
        <v>4.8127000000000031E-2</v>
      </c>
      <c r="AJ280" s="1">
        <f>ABS(IK_diagnostics_positions__2[[#This Row],[Column14]]-N279)</f>
        <v>3.2185999999999937E-2</v>
      </c>
      <c r="AK280" s="1">
        <f>ABS(IK_diagnostics_positions__2[[#This Row],[Column15]]-O279)</f>
        <v>0.10149000000000008</v>
      </c>
      <c r="AL280" s="1">
        <f>ABS(IK_diagnostics_positions__2[[#This Row],[Column16]]-P279)</f>
        <v>8.2949999999999968E-2</v>
      </c>
      <c r="AM280" s="1">
        <f>ABS(IK_diagnostics_positions__2[[#This Row],[Column17]]-Q279)</f>
        <v>0.27171699999999999</v>
      </c>
      <c r="AN280" s="1">
        <f>ABS(IK_diagnostics_positions__2[[#This Row],[Column18]]-R279)</f>
        <v>4.0470000000000006E-2</v>
      </c>
      <c r="AO280" s="1">
        <f>ABS(IK_diagnostics_positions__2[[#This Row],[Column19]]-S279)</f>
        <v>3.5325499999999996E-2</v>
      </c>
      <c r="AP280" s="1">
        <f>ABS(IK_diagnostics_positions__2[[#This Row],[Column20]]-T279)</f>
        <v>9.1022900000000004E-2</v>
      </c>
      <c r="AQ280" s="1">
        <f>ABS(IK_diagnostics_positions__2[[#This Row],[Column21]]-U279)</f>
        <v>0.28744999999999976</v>
      </c>
    </row>
    <row r="281" spans="1:43" x14ac:dyDescent="0.25">
      <c r="A281" s="1">
        <v>-0.14451600000000001</v>
      </c>
      <c r="B281" s="1">
        <v>0.34209000000000001</v>
      </c>
      <c r="C281" s="1">
        <v>-0.92848799999999998</v>
      </c>
      <c r="D281" s="1">
        <v>-1.0649299999999999</v>
      </c>
      <c r="E281" s="1">
        <v>0.703766</v>
      </c>
      <c r="F281" s="1">
        <v>-1.0769</v>
      </c>
      <c r="G281" s="1">
        <v>-0.71198600000000001</v>
      </c>
      <c r="H281" s="1">
        <v>1.3903099999999999</v>
      </c>
      <c r="I281" s="1">
        <v>-1.7125900000000001</v>
      </c>
      <c r="J281" s="1">
        <v>9.0173500000000004E-3</v>
      </c>
      <c r="K281" s="1">
        <v>0.70982000000000001</v>
      </c>
      <c r="L281" s="1">
        <v>-1.8433299999999999</v>
      </c>
      <c r="M281" s="1">
        <v>0.72108099999999997</v>
      </c>
      <c r="N281" s="1">
        <v>1.0059100000000001</v>
      </c>
      <c r="O281" s="1">
        <v>-2.4799600000000002</v>
      </c>
      <c r="P281" s="1">
        <v>-0.724047</v>
      </c>
      <c r="Q281" s="1">
        <v>0.99360999999999999</v>
      </c>
      <c r="R281" s="1">
        <v>-2.4614600000000002</v>
      </c>
      <c r="S281" s="1">
        <v>8.2609800000000004E-4</v>
      </c>
      <c r="T281" s="1">
        <v>-1.8773999999999999E-2</v>
      </c>
      <c r="U281" s="1">
        <v>-2.5282300000000002</v>
      </c>
      <c r="V281" s="1" t="s">
        <v>23</v>
      </c>
      <c r="W281" s="1">
        <f>ABS(IK_diagnostics_positions__2[[#This Row],[Column1]]-A280)</f>
        <v>9.6120000000000011E-2</v>
      </c>
      <c r="X281" s="1">
        <f>ABS(IK_diagnostics_positions__2[[#This Row],[Column2]]-B280)</f>
        <v>5.5047999999999986E-2</v>
      </c>
      <c r="Y281" s="1">
        <f>ABS(IK_diagnostics_positions__2[[#This Row],[Column3]]-C280)</f>
        <v>2.8206999999999982E-2</v>
      </c>
      <c r="Z281" s="1">
        <f>ABS(IK_diagnostics_positions__2[[#This Row],[Column4]]-D280)</f>
        <v>9.3750999999999918E-2</v>
      </c>
      <c r="AA281" s="1">
        <f>ABS(IK_diagnostics_positions__2[[#This Row],[Column5]]-E280)</f>
        <v>4.9081000000000041E-2</v>
      </c>
      <c r="AB281" s="1">
        <f>ABS(IK_diagnostics_positions__2[[#This Row],[Column6]]-F280)</f>
        <v>4.8399999999999554E-3</v>
      </c>
      <c r="AC281" s="1">
        <f>ABS(IK_diagnostics_positions__2[[#This Row],[Column7]]-G280)</f>
        <v>0.10266900000000001</v>
      </c>
      <c r="AD281" s="1">
        <f>ABS(IK_diagnostics_positions__2[[#This Row],[Column8]]-H280)</f>
        <v>2.8749999999999831E-2</v>
      </c>
      <c r="AE281" s="1">
        <f>ABS(IK_diagnostics_positions__2[[#This Row],[Column9]]-I280)</f>
        <v>3.2760000000000122E-2</v>
      </c>
      <c r="AF281" s="1">
        <f>ABS(IK_diagnostics_positions__2[[#This Row],[Column10]]-J280)</f>
        <v>7.7286149999999998E-2</v>
      </c>
      <c r="AG281" s="1">
        <f>ABS(IK_diagnostics_positions__2[[#This Row],[Column11]]-K280)</f>
        <v>5.864999999999998E-2</v>
      </c>
      <c r="AH281" s="1">
        <f>ABS(IK_diagnostics_positions__2[[#This Row],[Column12]]-L280)</f>
        <v>5.642999999999998E-2</v>
      </c>
      <c r="AI281" s="1">
        <f>ABS(IK_diagnostics_positions__2[[#This Row],[Column13]]-M280)</f>
        <v>7.3469999999999924E-3</v>
      </c>
      <c r="AJ281" s="1">
        <f>ABS(IK_diagnostics_positions__2[[#This Row],[Column14]]-N280)</f>
        <v>8.0930000000001279E-3</v>
      </c>
      <c r="AK281" s="1">
        <f>ABS(IK_diagnostics_positions__2[[#This Row],[Column15]]-O280)</f>
        <v>4.189999999999916E-3</v>
      </c>
      <c r="AL281" s="1">
        <f>ABS(IK_diagnostics_positions__2[[#This Row],[Column16]]-P280)</f>
        <v>6.1482000000000037E-2</v>
      </c>
      <c r="AM281" s="1">
        <f>ABS(IK_diagnostics_positions__2[[#This Row],[Column17]]-Q280)</f>
        <v>2.9094999999999982E-2</v>
      </c>
      <c r="AN281" s="1">
        <f>ABS(IK_diagnostics_positions__2[[#This Row],[Column18]]-R280)</f>
        <v>9.0600000000000236E-2</v>
      </c>
      <c r="AO281" s="1">
        <f>ABS(IK_diagnostics_positions__2[[#This Row],[Column19]]-S280)</f>
        <v>1.7456898000000002E-2</v>
      </c>
      <c r="AP281" s="1">
        <f>ABS(IK_diagnostics_positions__2[[#This Row],[Column20]]-T280)</f>
        <v>8.1657999999999991E-3</v>
      </c>
      <c r="AQ281" s="1">
        <f>ABS(IK_diagnostics_positions__2[[#This Row],[Column21]]-U280)</f>
        <v>1.2699999999998823E-3</v>
      </c>
    </row>
    <row r="282" spans="1:43" x14ac:dyDescent="0.25">
      <c r="A282" s="1">
        <v>-0.14848700000000001</v>
      </c>
      <c r="B282" s="1">
        <v>0.381386</v>
      </c>
      <c r="C282" s="1">
        <v>-0.912412</v>
      </c>
      <c r="D282" s="1">
        <v>-1.0658700000000001</v>
      </c>
      <c r="E282" s="1">
        <v>0.75697199999999998</v>
      </c>
      <c r="F282" s="1">
        <v>-1.0441100000000001</v>
      </c>
      <c r="G282" s="1">
        <v>-0.72233099999999995</v>
      </c>
      <c r="H282" s="1">
        <v>1.4229700000000001</v>
      </c>
      <c r="I282" s="1">
        <v>-1.70625</v>
      </c>
      <c r="J282" s="1">
        <v>1.3791299999999999E-2</v>
      </c>
      <c r="K282" s="1">
        <v>0.76502300000000001</v>
      </c>
      <c r="L282" s="1">
        <v>-1.8650800000000001</v>
      </c>
      <c r="M282" s="1">
        <v>0.74743099999999996</v>
      </c>
      <c r="N282" s="1">
        <v>1.0018100000000001</v>
      </c>
      <c r="O282" s="1">
        <v>-2.5020199999999999</v>
      </c>
      <c r="P282" s="1">
        <v>-0.73771900000000001</v>
      </c>
      <c r="Q282" s="1">
        <v>0.99087400000000003</v>
      </c>
      <c r="R282" s="1">
        <v>-2.4849299999999999</v>
      </c>
      <c r="S282" s="1">
        <v>-4.1450300000000001E-3</v>
      </c>
      <c r="T282" s="1">
        <v>-7.5256800000000001E-4</v>
      </c>
      <c r="U282" s="1">
        <v>-2.50793</v>
      </c>
      <c r="V282" s="1" t="s">
        <v>23</v>
      </c>
      <c r="W282" s="1">
        <f>ABS(IK_diagnostics_positions__2[[#This Row],[Column1]]-A281)</f>
        <v>3.9710000000000023E-3</v>
      </c>
      <c r="X282" s="1">
        <f>ABS(IK_diagnostics_positions__2[[#This Row],[Column2]]-B281)</f>
        <v>3.9295999999999998E-2</v>
      </c>
      <c r="Y282" s="1">
        <f>ABS(IK_diagnostics_positions__2[[#This Row],[Column3]]-C281)</f>
        <v>1.6075999999999979E-2</v>
      </c>
      <c r="Z282" s="1">
        <f>ABS(IK_diagnostics_positions__2[[#This Row],[Column4]]-D281)</f>
        <v>9.4000000000016293E-4</v>
      </c>
      <c r="AA282" s="1">
        <f>ABS(IK_diagnostics_positions__2[[#This Row],[Column5]]-E281)</f>
        <v>5.3205999999999976E-2</v>
      </c>
      <c r="AB282" s="1">
        <f>ABS(IK_diagnostics_positions__2[[#This Row],[Column6]]-F281)</f>
        <v>3.2789999999999875E-2</v>
      </c>
      <c r="AC282" s="1">
        <f>ABS(IK_diagnostics_positions__2[[#This Row],[Column7]]-G281)</f>
        <v>1.0344999999999938E-2</v>
      </c>
      <c r="AD282" s="1">
        <f>ABS(IK_diagnostics_positions__2[[#This Row],[Column8]]-H281)</f>
        <v>3.2660000000000133E-2</v>
      </c>
      <c r="AE282" s="1">
        <f>ABS(IK_diagnostics_positions__2[[#This Row],[Column9]]-I281)</f>
        <v>6.3400000000000123E-3</v>
      </c>
      <c r="AF282" s="1">
        <f>ABS(IK_diagnostics_positions__2[[#This Row],[Column10]]-J281)</f>
        <v>4.773949999999999E-3</v>
      </c>
      <c r="AG282" s="1">
        <f>ABS(IK_diagnostics_positions__2[[#This Row],[Column11]]-K281)</f>
        <v>5.5203000000000002E-2</v>
      </c>
      <c r="AH282" s="1">
        <f>ABS(IK_diagnostics_positions__2[[#This Row],[Column12]]-L281)</f>
        <v>2.1750000000000158E-2</v>
      </c>
      <c r="AI282" s="1">
        <f>ABS(IK_diagnostics_positions__2[[#This Row],[Column13]]-M281)</f>
        <v>2.6349999999999985E-2</v>
      </c>
      <c r="AJ282" s="1">
        <f>ABS(IK_diagnostics_positions__2[[#This Row],[Column14]]-N281)</f>
        <v>4.0999999999999925E-3</v>
      </c>
      <c r="AK282" s="1">
        <f>ABS(IK_diagnostics_positions__2[[#This Row],[Column15]]-O281)</f>
        <v>2.2059999999999746E-2</v>
      </c>
      <c r="AL282" s="1">
        <f>ABS(IK_diagnostics_positions__2[[#This Row],[Column16]]-P281)</f>
        <v>1.3672000000000017E-2</v>
      </c>
      <c r="AM282" s="1">
        <f>ABS(IK_diagnostics_positions__2[[#This Row],[Column17]]-Q281)</f>
        <v>2.7359999999999607E-3</v>
      </c>
      <c r="AN282" s="1">
        <f>ABS(IK_diagnostics_positions__2[[#This Row],[Column18]]-R281)</f>
        <v>2.3469999999999658E-2</v>
      </c>
      <c r="AO282" s="1">
        <f>ABS(IK_diagnostics_positions__2[[#This Row],[Column19]]-S281)</f>
        <v>4.971128E-3</v>
      </c>
      <c r="AP282" s="1">
        <f>ABS(IK_diagnostics_positions__2[[#This Row],[Column20]]-T281)</f>
        <v>1.8021432E-2</v>
      </c>
      <c r="AQ282" s="1">
        <f>ABS(IK_diagnostics_positions__2[[#This Row],[Column21]]-U281)</f>
        <v>2.0300000000000207E-2</v>
      </c>
    </row>
    <row r="283" spans="1:43" x14ac:dyDescent="0.25">
      <c r="A283" s="1">
        <v>-0.149982</v>
      </c>
      <c r="B283" s="1">
        <v>0.38846999999999998</v>
      </c>
      <c r="C283" s="1">
        <v>-0.90917400000000004</v>
      </c>
      <c r="D283" s="1">
        <v>-1.0698300000000001</v>
      </c>
      <c r="E283" s="1">
        <v>0.75802000000000003</v>
      </c>
      <c r="F283" s="1">
        <v>-1.0407500000000001</v>
      </c>
      <c r="G283" s="1">
        <v>-0.72857300000000003</v>
      </c>
      <c r="H283" s="1">
        <v>1.4336599999999999</v>
      </c>
      <c r="I283" s="1">
        <v>-1.69425</v>
      </c>
      <c r="J283" s="1">
        <v>1.0194799999999999E-3</v>
      </c>
      <c r="K283" s="1">
        <v>0.77368199999999998</v>
      </c>
      <c r="L283" s="1">
        <v>-1.87348</v>
      </c>
      <c r="M283" s="1">
        <v>0.74737699999999996</v>
      </c>
      <c r="N283" s="1">
        <v>1.0012399999999999</v>
      </c>
      <c r="O283" s="1">
        <v>-2.49892</v>
      </c>
      <c r="P283" s="1">
        <v>-0.74655000000000005</v>
      </c>
      <c r="Q283" s="1">
        <v>0.99941899999999995</v>
      </c>
      <c r="R283" s="1">
        <v>-2.4981300000000002</v>
      </c>
      <c r="S283" s="1">
        <v>-3.55557E-4</v>
      </c>
      <c r="T283" s="1">
        <v>-2.2941200000000002E-3</v>
      </c>
      <c r="U283" s="1">
        <v>-2.5042499999999999</v>
      </c>
      <c r="V283" s="1" t="s">
        <v>23</v>
      </c>
      <c r="W283" s="1">
        <f>ABS(IK_diagnostics_positions__2[[#This Row],[Column1]]-A282)</f>
        <v>1.4949999999999963E-3</v>
      </c>
      <c r="X283" s="1">
        <f>ABS(IK_diagnostics_positions__2[[#This Row],[Column2]]-B282)</f>
        <v>7.0839999999999792E-3</v>
      </c>
      <c r="Y283" s="1">
        <f>ABS(IK_diagnostics_positions__2[[#This Row],[Column3]]-C282)</f>
        <v>3.2379999999999631E-3</v>
      </c>
      <c r="Z283" s="1">
        <f>ABS(IK_diagnostics_positions__2[[#This Row],[Column4]]-D282)</f>
        <v>3.9599999999999635E-3</v>
      </c>
      <c r="AA283" s="1">
        <f>ABS(IK_diagnostics_positions__2[[#This Row],[Column5]]-E282)</f>
        <v>1.0480000000000489E-3</v>
      </c>
      <c r="AB283" s="1">
        <f>ABS(IK_diagnostics_positions__2[[#This Row],[Column6]]-F282)</f>
        <v>3.3600000000000296E-3</v>
      </c>
      <c r="AC283" s="1">
        <f>ABS(IK_diagnostics_positions__2[[#This Row],[Column7]]-G282)</f>
        <v>6.2420000000000808E-3</v>
      </c>
      <c r="AD283" s="1">
        <f>ABS(IK_diagnostics_positions__2[[#This Row],[Column8]]-H282)</f>
        <v>1.0689999999999866E-2</v>
      </c>
      <c r="AE283" s="1">
        <f>ABS(IK_diagnostics_positions__2[[#This Row],[Column9]]-I282)</f>
        <v>1.2000000000000011E-2</v>
      </c>
      <c r="AF283" s="1">
        <f>ABS(IK_diagnostics_positions__2[[#This Row],[Column10]]-J282)</f>
        <v>1.277182E-2</v>
      </c>
      <c r="AG283" s="1">
        <f>ABS(IK_diagnostics_positions__2[[#This Row],[Column11]]-K282)</f>
        <v>8.6589999999999723E-3</v>
      </c>
      <c r="AH283" s="1">
        <f>ABS(IK_diagnostics_positions__2[[#This Row],[Column12]]-L282)</f>
        <v>8.3999999999999631E-3</v>
      </c>
      <c r="AI283" s="1">
        <f>ABS(IK_diagnostics_positions__2[[#This Row],[Column13]]-M282)</f>
        <v>5.3999999999998494E-5</v>
      </c>
      <c r="AJ283" s="1">
        <f>ABS(IK_diagnostics_positions__2[[#This Row],[Column14]]-N282)</f>
        <v>5.7000000000018147E-4</v>
      </c>
      <c r="AK283" s="1">
        <f>ABS(IK_diagnostics_positions__2[[#This Row],[Column15]]-O282)</f>
        <v>3.0999999999998806E-3</v>
      </c>
      <c r="AL283" s="1">
        <f>ABS(IK_diagnostics_positions__2[[#This Row],[Column16]]-P282)</f>
        <v>8.8310000000000333E-3</v>
      </c>
      <c r="AM283" s="1">
        <f>ABS(IK_diagnostics_positions__2[[#This Row],[Column17]]-Q282)</f>
        <v>8.5449999999999138E-3</v>
      </c>
      <c r="AN283" s="1">
        <f>ABS(IK_diagnostics_positions__2[[#This Row],[Column18]]-R282)</f>
        <v>1.3200000000000323E-2</v>
      </c>
      <c r="AO283" s="1">
        <f>ABS(IK_diagnostics_positions__2[[#This Row],[Column19]]-S282)</f>
        <v>3.7894730000000002E-3</v>
      </c>
      <c r="AP283" s="1">
        <f>ABS(IK_diagnostics_positions__2[[#This Row],[Column20]]-T282)</f>
        <v>1.5415520000000003E-3</v>
      </c>
      <c r="AQ283" s="1">
        <f>ABS(IK_diagnostics_positions__2[[#This Row],[Column21]]-U282)</f>
        <v>3.6800000000001276E-3</v>
      </c>
    </row>
    <row r="284" spans="1:43" x14ac:dyDescent="0.25">
      <c r="A284" s="1">
        <v>-7.4434799999999995E-2</v>
      </c>
      <c r="B284" s="1" t="s">
        <v>22</v>
      </c>
      <c r="C284" s="1">
        <v>-0.99722599999999995</v>
      </c>
      <c r="D284" s="1">
        <v>-1.07439</v>
      </c>
      <c r="E284" s="1" t="s">
        <v>22</v>
      </c>
      <c r="F284" s="1">
        <v>-0.98766100000000001</v>
      </c>
      <c r="G284" s="1">
        <v>-0.846696</v>
      </c>
      <c r="H284" s="1">
        <v>0.949133</v>
      </c>
      <c r="I284" s="1">
        <v>-1.2051499999999999</v>
      </c>
      <c r="J284" s="1">
        <v>3.70312E-2</v>
      </c>
      <c r="K284" s="1">
        <v>0.80883300000000002</v>
      </c>
      <c r="L284" s="1">
        <v>-1.6516299999999999</v>
      </c>
      <c r="M284" s="1">
        <v>0.61057300000000003</v>
      </c>
      <c r="N284" s="1">
        <v>0.67420599999999997</v>
      </c>
      <c r="O284" s="1">
        <v>-2.45967</v>
      </c>
      <c r="P284" s="1">
        <v>-0.52734199999999998</v>
      </c>
      <c r="Q284" s="1">
        <v>0.77600000000000002</v>
      </c>
      <c r="R284" s="1">
        <v>-2.4765000000000001</v>
      </c>
      <c r="S284" s="1">
        <v>-9.7656800000000002E-2</v>
      </c>
      <c r="T284" s="1">
        <v>0.55165900000000001</v>
      </c>
      <c r="U284" s="1">
        <v>-2.6085600000000002</v>
      </c>
      <c r="V284" s="1" t="s">
        <v>23</v>
      </c>
      <c r="W284" s="1">
        <f>ABS(IK_diagnostics_positions__2[[#This Row],[Column1]]-A283)</f>
        <v>7.5547200000000009E-2</v>
      </c>
      <c r="X284" s="1">
        <f>ABS(IK_diagnostics_positions__2[[#This Row],[Column2]]-B283)</f>
        <v>0.38846999999999998</v>
      </c>
      <c r="Y284" s="1">
        <f>ABS(IK_diagnostics_positions__2[[#This Row],[Column3]]-C283)</f>
        <v>8.8051999999999908E-2</v>
      </c>
      <c r="Z284" s="1">
        <f>ABS(IK_diagnostics_positions__2[[#This Row],[Column4]]-D283)</f>
        <v>4.5599999999998975E-3</v>
      </c>
      <c r="AA284" s="1">
        <f>ABS(IK_diagnostics_positions__2[[#This Row],[Column5]]-E283)</f>
        <v>0.75802000000000003</v>
      </c>
      <c r="AB284" s="1">
        <f>ABS(IK_diagnostics_positions__2[[#This Row],[Column6]]-F283)</f>
        <v>5.3089000000000053E-2</v>
      </c>
      <c r="AC284" s="1">
        <f>ABS(IK_diagnostics_positions__2[[#This Row],[Column7]]-G283)</f>
        <v>0.11812299999999998</v>
      </c>
      <c r="AD284" s="1">
        <f>ABS(IK_diagnostics_positions__2[[#This Row],[Column8]]-H283)</f>
        <v>0.48452699999999993</v>
      </c>
      <c r="AE284" s="1">
        <f>ABS(IK_diagnostics_positions__2[[#This Row],[Column9]]-I283)</f>
        <v>0.48910000000000009</v>
      </c>
      <c r="AF284" s="1">
        <f>ABS(IK_diagnostics_positions__2[[#This Row],[Column10]]-J283)</f>
        <v>3.6011719999999997E-2</v>
      </c>
      <c r="AG284" s="1">
        <f>ABS(IK_diagnostics_positions__2[[#This Row],[Column11]]-K283)</f>
        <v>3.5151000000000043E-2</v>
      </c>
      <c r="AH284" s="1">
        <f>ABS(IK_diagnostics_positions__2[[#This Row],[Column12]]-L283)</f>
        <v>0.2218500000000001</v>
      </c>
      <c r="AI284" s="1">
        <f>ABS(IK_diagnostics_positions__2[[#This Row],[Column13]]-M283)</f>
        <v>0.13680399999999993</v>
      </c>
      <c r="AJ284" s="1">
        <f>ABS(IK_diagnostics_positions__2[[#This Row],[Column14]]-N283)</f>
        <v>0.32703399999999994</v>
      </c>
      <c r="AK284" s="1">
        <f>ABS(IK_diagnostics_positions__2[[#This Row],[Column15]]-O283)</f>
        <v>3.9250000000000007E-2</v>
      </c>
      <c r="AL284" s="1">
        <f>ABS(IK_diagnostics_positions__2[[#This Row],[Column16]]-P283)</f>
        <v>0.21920800000000007</v>
      </c>
      <c r="AM284" s="1">
        <f>ABS(IK_diagnostics_positions__2[[#This Row],[Column17]]-Q283)</f>
        <v>0.22341899999999992</v>
      </c>
      <c r="AN284" s="1">
        <f>ABS(IK_diagnostics_positions__2[[#This Row],[Column18]]-R283)</f>
        <v>2.1630000000000038E-2</v>
      </c>
      <c r="AO284" s="1">
        <f>ABS(IK_diagnostics_positions__2[[#This Row],[Column19]]-S283)</f>
        <v>9.7301242999999996E-2</v>
      </c>
      <c r="AP284" s="1">
        <f>ABS(IK_diagnostics_positions__2[[#This Row],[Column20]]-T283)</f>
        <v>0.55395311999999997</v>
      </c>
      <c r="AQ284" s="1">
        <f>ABS(IK_diagnostics_positions__2[[#This Row],[Column21]]-U283)</f>
        <v>0.10431000000000035</v>
      </c>
    </row>
    <row r="285" spans="1:43" x14ac:dyDescent="0.25">
      <c r="A285" s="1">
        <v>-0.16543099999999999</v>
      </c>
      <c r="B285" s="1">
        <v>1.82025E-3</v>
      </c>
      <c r="C285" s="1">
        <v>-0.98621999999999999</v>
      </c>
      <c r="D285" s="1">
        <v>-1.1614199999999999</v>
      </c>
      <c r="E285" s="1">
        <v>3.5774E-2</v>
      </c>
      <c r="F285" s="1">
        <v>-1.0690299999999999</v>
      </c>
      <c r="G285" s="1">
        <v>-0.93129499999999998</v>
      </c>
      <c r="H285" s="1">
        <v>0.86881900000000001</v>
      </c>
      <c r="I285" s="1">
        <v>-1.5721000000000001</v>
      </c>
      <c r="J285" s="1">
        <v>1.98465E-2</v>
      </c>
      <c r="K285" s="1">
        <v>0.81748900000000002</v>
      </c>
      <c r="L285" s="1">
        <v>-1.87656</v>
      </c>
      <c r="M285" s="1">
        <v>0.76039199999999996</v>
      </c>
      <c r="N285" s="1">
        <v>1.00623</v>
      </c>
      <c r="O285" s="1">
        <v>-2.5215100000000001</v>
      </c>
      <c r="P285" s="1">
        <v>-0.74313799999999997</v>
      </c>
      <c r="Q285" s="1">
        <v>0.98672800000000005</v>
      </c>
      <c r="R285" s="1">
        <v>-2.5004300000000002</v>
      </c>
      <c r="S285" s="1">
        <v>6.5180000000000004E-3</v>
      </c>
      <c r="T285" s="1">
        <v>1.23578E-2</v>
      </c>
      <c r="U285" s="1">
        <v>-2.4695</v>
      </c>
      <c r="V285" s="1" t="s">
        <v>23</v>
      </c>
      <c r="W285" s="1">
        <f>ABS(IK_diagnostics_positions__2[[#This Row],[Column1]]-A284)</f>
        <v>9.0996199999999999E-2</v>
      </c>
      <c r="X285" s="1">
        <f>ABS(IK_diagnostics_positions__2[[#This Row],[Column2]]-B284)</f>
        <v>1.82025E-3</v>
      </c>
      <c r="Y285" s="1">
        <f>ABS(IK_diagnostics_positions__2[[#This Row],[Column3]]-C284)</f>
        <v>1.100599999999996E-2</v>
      </c>
      <c r="Z285" s="1">
        <f>ABS(IK_diagnostics_positions__2[[#This Row],[Column4]]-D284)</f>
        <v>8.7029999999999941E-2</v>
      </c>
      <c r="AA285" s="1">
        <f>ABS(IK_diagnostics_positions__2[[#This Row],[Column5]]-E284)</f>
        <v>3.5774E-2</v>
      </c>
      <c r="AB285" s="1">
        <f>ABS(IK_diagnostics_positions__2[[#This Row],[Column6]]-F284)</f>
        <v>8.1368999999999914E-2</v>
      </c>
      <c r="AC285" s="1">
        <f>ABS(IK_diagnostics_positions__2[[#This Row],[Column7]]-G284)</f>
        <v>8.459899999999998E-2</v>
      </c>
      <c r="AD285" s="1">
        <f>ABS(IK_diagnostics_positions__2[[#This Row],[Column8]]-H284)</f>
        <v>8.0313999999999997E-2</v>
      </c>
      <c r="AE285" s="1">
        <f>ABS(IK_diagnostics_positions__2[[#This Row],[Column9]]-I284)</f>
        <v>0.36695000000000011</v>
      </c>
      <c r="AF285" s="1">
        <f>ABS(IK_diagnostics_positions__2[[#This Row],[Column10]]-J284)</f>
        <v>1.7184700000000001E-2</v>
      </c>
      <c r="AG285" s="1">
        <f>ABS(IK_diagnostics_positions__2[[#This Row],[Column11]]-K284)</f>
        <v>8.655999999999997E-3</v>
      </c>
      <c r="AH285" s="1">
        <f>ABS(IK_diagnostics_positions__2[[#This Row],[Column12]]-L284)</f>
        <v>0.22493000000000007</v>
      </c>
      <c r="AI285" s="1">
        <f>ABS(IK_diagnostics_positions__2[[#This Row],[Column13]]-M284)</f>
        <v>0.14981899999999992</v>
      </c>
      <c r="AJ285" s="1">
        <f>ABS(IK_diagnostics_positions__2[[#This Row],[Column14]]-N284)</f>
        <v>0.33202399999999999</v>
      </c>
      <c r="AK285" s="1">
        <f>ABS(IK_diagnostics_positions__2[[#This Row],[Column15]]-O284)</f>
        <v>6.1840000000000117E-2</v>
      </c>
      <c r="AL285" s="1">
        <f>ABS(IK_diagnostics_positions__2[[#This Row],[Column16]]-P284)</f>
        <v>0.21579599999999999</v>
      </c>
      <c r="AM285" s="1">
        <f>ABS(IK_diagnostics_positions__2[[#This Row],[Column17]]-Q284)</f>
        <v>0.21072800000000003</v>
      </c>
      <c r="AN285" s="1">
        <f>ABS(IK_diagnostics_positions__2[[#This Row],[Column18]]-R284)</f>
        <v>2.3930000000000007E-2</v>
      </c>
      <c r="AO285" s="1">
        <f>ABS(IK_diagnostics_positions__2[[#This Row],[Column19]]-S284)</f>
        <v>0.1041748</v>
      </c>
      <c r="AP285" s="1">
        <f>ABS(IK_diagnostics_positions__2[[#This Row],[Column20]]-T284)</f>
        <v>0.53930120000000004</v>
      </c>
      <c r="AQ285" s="1">
        <f>ABS(IK_diagnostics_positions__2[[#This Row],[Column21]]-U284)</f>
        <v>0.13906000000000018</v>
      </c>
    </row>
    <row r="286" spans="1:43" x14ac:dyDescent="0.25">
      <c r="A286" s="1">
        <v>-0.178367</v>
      </c>
      <c r="B286" s="1">
        <v>6.0633200000000001E-4</v>
      </c>
      <c r="C286" s="1">
        <v>-0.98396399999999995</v>
      </c>
      <c r="D286" s="1">
        <v>-1.17387</v>
      </c>
      <c r="E286" s="1">
        <v>1.0943100000000001E-2</v>
      </c>
      <c r="F286" s="1">
        <v>-1.07809</v>
      </c>
      <c r="G286" s="1">
        <v>-0.95161099999999998</v>
      </c>
      <c r="H286" s="1">
        <v>0.84798799999999996</v>
      </c>
      <c r="I286" s="1">
        <v>-1.57805</v>
      </c>
      <c r="J286" s="1">
        <v>-1.81437E-4</v>
      </c>
      <c r="K286" s="1">
        <v>0.78809200000000001</v>
      </c>
      <c r="L286" s="1">
        <v>-1.8800300000000001</v>
      </c>
      <c r="M286" s="1">
        <v>0.75374200000000002</v>
      </c>
      <c r="N286" s="1">
        <v>0.99943599999999999</v>
      </c>
      <c r="O286" s="1">
        <v>-2.5020699999999998</v>
      </c>
      <c r="P286" s="1">
        <v>-0.75331000000000004</v>
      </c>
      <c r="Q286" s="1">
        <v>1.00102</v>
      </c>
      <c r="R286" s="1">
        <v>-2.5024899999999999</v>
      </c>
      <c r="S286" s="2">
        <v>-5.90198E-5</v>
      </c>
      <c r="T286" s="1">
        <v>1.3442E-3</v>
      </c>
      <c r="U286" s="1">
        <v>-2.4973000000000001</v>
      </c>
      <c r="V286" s="1" t="s">
        <v>23</v>
      </c>
      <c r="W286" s="1">
        <f>ABS(IK_diagnostics_positions__2[[#This Row],[Column1]]-A285)</f>
        <v>1.2936000000000003E-2</v>
      </c>
      <c r="X286" s="1">
        <f>ABS(IK_diagnostics_positions__2[[#This Row],[Column2]]-B285)</f>
        <v>1.213918E-3</v>
      </c>
      <c r="Y286" s="1">
        <f>ABS(IK_diagnostics_positions__2[[#This Row],[Column3]]-C285)</f>
        <v>2.2560000000000358E-3</v>
      </c>
      <c r="Z286" s="1">
        <f>ABS(IK_diagnostics_positions__2[[#This Row],[Column4]]-D285)</f>
        <v>1.2450000000000072E-2</v>
      </c>
      <c r="AA286" s="1">
        <f>ABS(IK_diagnostics_positions__2[[#This Row],[Column5]]-E285)</f>
        <v>2.48309E-2</v>
      </c>
      <c r="AB286" s="1">
        <f>ABS(IK_diagnostics_positions__2[[#This Row],[Column6]]-F285)</f>
        <v>9.060000000000068E-3</v>
      </c>
      <c r="AC286" s="1">
        <f>ABS(IK_diagnostics_positions__2[[#This Row],[Column7]]-G285)</f>
        <v>2.0316000000000001E-2</v>
      </c>
      <c r="AD286" s="1">
        <f>ABS(IK_diagnostics_positions__2[[#This Row],[Column8]]-H285)</f>
        <v>2.0831000000000044E-2</v>
      </c>
      <c r="AE286" s="1">
        <f>ABS(IK_diagnostics_positions__2[[#This Row],[Column9]]-I285)</f>
        <v>5.9499999999998998E-3</v>
      </c>
      <c r="AF286" s="1">
        <f>ABS(IK_diagnostics_positions__2[[#This Row],[Column10]]-J285)</f>
        <v>2.0027936999999999E-2</v>
      </c>
      <c r="AG286" s="1">
        <f>ABS(IK_diagnostics_positions__2[[#This Row],[Column11]]-K285)</f>
        <v>2.9397000000000006E-2</v>
      </c>
      <c r="AH286" s="1">
        <f>ABS(IK_diagnostics_positions__2[[#This Row],[Column12]]-L285)</f>
        <v>3.4700000000000841E-3</v>
      </c>
      <c r="AI286" s="1">
        <f>ABS(IK_diagnostics_positions__2[[#This Row],[Column13]]-M285)</f>
        <v>6.6499999999999337E-3</v>
      </c>
      <c r="AJ286" s="1">
        <f>ABS(IK_diagnostics_positions__2[[#This Row],[Column14]]-N285)</f>
        <v>6.7939999999999667E-3</v>
      </c>
      <c r="AK286" s="1">
        <f>ABS(IK_diagnostics_positions__2[[#This Row],[Column15]]-O285)</f>
        <v>1.9440000000000346E-2</v>
      </c>
      <c r="AL286" s="1">
        <f>ABS(IK_diagnostics_positions__2[[#This Row],[Column16]]-P285)</f>
        <v>1.017200000000007E-2</v>
      </c>
      <c r="AM286" s="1">
        <f>ABS(IK_diagnostics_positions__2[[#This Row],[Column17]]-Q285)</f>
        <v>1.4291999999999971E-2</v>
      </c>
      <c r="AN286" s="1">
        <f>ABS(IK_diagnostics_positions__2[[#This Row],[Column18]]-R285)</f>
        <v>2.0599999999997287E-3</v>
      </c>
      <c r="AO286" s="1">
        <f>ABS(IK_diagnostics_positions__2[[#This Row],[Column19]]-S285)</f>
        <v>6.5770198000000002E-3</v>
      </c>
      <c r="AP286" s="1">
        <f>ABS(IK_diagnostics_positions__2[[#This Row],[Column20]]-T285)</f>
        <v>1.10136E-2</v>
      </c>
      <c r="AQ286" s="1">
        <f>ABS(IK_diagnostics_positions__2[[#This Row],[Column21]]-U285)</f>
        <v>2.7800000000000047E-2</v>
      </c>
    </row>
    <row r="287" spans="1:43" x14ac:dyDescent="0.25">
      <c r="A287" s="1">
        <v>6.4370899999999995E-2</v>
      </c>
      <c r="B287" s="1" t="s">
        <v>22</v>
      </c>
      <c r="C287" s="1">
        <v>-0.99792599999999998</v>
      </c>
      <c r="D287" s="1">
        <v>-0.89763999999999999</v>
      </c>
      <c r="E287" s="1">
        <v>0.268424</v>
      </c>
      <c r="F287" s="1">
        <v>-0.94810000000000005</v>
      </c>
      <c r="G287" s="1">
        <v>-0.37460300000000002</v>
      </c>
      <c r="H287" s="1">
        <v>1.0629599999999999</v>
      </c>
      <c r="I287" s="1">
        <v>-1.2565599999999999</v>
      </c>
      <c r="J287" s="1">
        <v>0.225138</v>
      </c>
      <c r="K287" s="1">
        <v>0.40838200000000002</v>
      </c>
      <c r="L287" s="1">
        <v>-1.7168300000000001</v>
      </c>
      <c r="M287" s="1">
        <v>0.473271</v>
      </c>
      <c r="N287" s="1">
        <v>1.15168</v>
      </c>
      <c r="O287" s="1">
        <v>-2.3380700000000001</v>
      </c>
      <c r="P287" s="1">
        <v>-0.50343700000000002</v>
      </c>
      <c r="Q287" s="1">
        <v>0.78401100000000001</v>
      </c>
      <c r="R287" s="1">
        <v>-2.2896100000000001</v>
      </c>
      <c r="S287" s="1">
        <v>-0.133045</v>
      </c>
      <c r="T287" s="1">
        <v>8.3118800000000007E-2</v>
      </c>
      <c r="U287" s="1">
        <v>-2.59199</v>
      </c>
      <c r="V287" s="1" t="s">
        <v>23</v>
      </c>
      <c r="W287" s="1">
        <f>ABS(IK_diagnostics_positions__2[[#This Row],[Column1]]-A286)</f>
        <v>0.24273790000000001</v>
      </c>
      <c r="X287" s="1">
        <f>ABS(IK_diagnostics_positions__2[[#This Row],[Column2]]-B286)</f>
        <v>6.0633200000000001E-4</v>
      </c>
      <c r="Y287" s="1">
        <f>ABS(IK_diagnostics_positions__2[[#This Row],[Column3]]-C286)</f>
        <v>1.396200000000003E-2</v>
      </c>
      <c r="Z287" s="1">
        <f>ABS(IK_diagnostics_positions__2[[#This Row],[Column4]]-D286)</f>
        <v>0.27622999999999998</v>
      </c>
      <c r="AA287" s="1">
        <f>ABS(IK_diagnostics_positions__2[[#This Row],[Column5]]-E286)</f>
        <v>0.25748090000000001</v>
      </c>
      <c r="AB287" s="1">
        <f>ABS(IK_diagnostics_positions__2[[#This Row],[Column6]]-F286)</f>
        <v>0.12998999999999994</v>
      </c>
      <c r="AC287" s="1">
        <f>ABS(IK_diagnostics_positions__2[[#This Row],[Column7]]-G286)</f>
        <v>0.57700799999999997</v>
      </c>
      <c r="AD287" s="1">
        <f>ABS(IK_diagnostics_positions__2[[#This Row],[Column8]]-H286)</f>
        <v>0.21497199999999994</v>
      </c>
      <c r="AE287" s="1">
        <f>ABS(IK_diagnostics_positions__2[[#This Row],[Column9]]-I286)</f>
        <v>0.32149000000000005</v>
      </c>
      <c r="AF287" s="1">
        <f>ABS(IK_diagnostics_positions__2[[#This Row],[Column10]]-J286)</f>
        <v>0.22531943700000001</v>
      </c>
      <c r="AG287" s="1">
        <f>ABS(IK_diagnostics_positions__2[[#This Row],[Column11]]-K286)</f>
        <v>0.37970999999999999</v>
      </c>
      <c r="AH287" s="1">
        <f>ABS(IK_diagnostics_positions__2[[#This Row],[Column12]]-L286)</f>
        <v>0.16320000000000001</v>
      </c>
      <c r="AI287" s="1">
        <f>ABS(IK_diagnostics_positions__2[[#This Row],[Column13]]-M286)</f>
        <v>0.28047100000000003</v>
      </c>
      <c r="AJ287" s="1">
        <f>ABS(IK_diagnostics_positions__2[[#This Row],[Column14]]-N286)</f>
        <v>0.15224400000000005</v>
      </c>
      <c r="AK287" s="1">
        <f>ABS(IK_diagnostics_positions__2[[#This Row],[Column15]]-O286)</f>
        <v>0.1639999999999997</v>
      </c>
      <c r="AL287" s="1">
        <f>ABS(IK_diagnostics_positions__2[[#This Row],[Column16]]-P286)</f>
        <v>0.24987300000000001</v>
      </c>
      <c r="AM287" s="1">
        <f>ABS(IK_diagnostics_positions__2[[#This Row],[Column17]]-Q286)</f>
        <v>0.21700900000000001</v>
      </c>
      <c r="AN287" s="1">
        <f>ABS(IK_diagnostics_positions__2[[#This Row],[Column18]]-R286)</f>
        <v>0.21287999999999974</v>
      </c>
      <c r="AO287" s="1">
        <f>ABS(IK_diagnostics_positions__2[[#This Row],[Column19]]-S286)</f>
        <v>0.13298598019999999</v>
      </c>
      <c r="AP287" s="1">
        <f>ABS(IK_diagnostics_positions__2[[#This Row],[Column20]]-T286)</f>
        <v>8.1774600000000003E-2</v>
      </c>
      <c r="AQ287" s="1">
        <f>ABS(IK_diagnostics_positions__2[[#This Row],[Column21]]-U286)</f>
        <v>9.4689999999999941E-2</v>
      </c>
    </row>
    <row r="288" spans="1:43" x14ac:dyDescent="0.25">
      <c r="A288" s="1">
        <v>-3.8451199999999998E-2</v>
      </c>
      <c r="B288" s="1">
        <v>9.7226300000000002E-2</v>
      </c>
      <c r="C288" s="1">
        <v>-0.99451900000000004</v>
      </c>
      <c r="D288" s="1">
        <v>-0.91814399999999996</v>
      </c>
      <c r="E288" s="1">
        <v>0.54902200000000001</v>
      </c>
      <c r="F288" s="1">
        <v>-1.1429199999999999</v>
      </c>
      <c r="G288" s="1">
        <v>-0.38541500000000001</v>
      </c>
      <c r="H288" s="1">
        <v>1.3126599999999999</v>
      </c>
      <c r="I288" s="1">
        <v>-1.5076799999999999</v>
      </c>
      <c r="J288" s="1">
        <v>9.6246399999999996E-2</v>
      </c>
      <c r="K288" s="1">
        <v>0.50438799999999995</v>
      </c>
      <c r="L288" s="1">
        <v>-1.8463499999999999</v>
      </c>
      <c r="M288" s="1">
        <v>0.66334700000000002</v>
      </c>
      <c r="N288" s="1">
        <v>1.0834299999999999</v>
      </c>
      <c r="O288" s="1">
        <v>-2.4321000000000002</v>
      </c>
      <c r="P288" s="1">
        <v>-0.59336900000000004</v>
      </c>
      <c r="Q288" s="1">
        <v>0.95203899999999997</v>
      </c>
      <c r="R288" s="1">
        <v>-2.4156</v>
      </c>
      <c r="S288" s="1">
        <v>-5.1467400000000003E-2</v>
      </c>
      <c r="T288" s="1">
        <v>-0.124348</v>
      </c>
      <c r="U288" s="1">
        <v>-2.60981</v>
      </c>
      <c r="V288" s="1" t="s">
        <v>23</v>
      </c>
      <c r="W288" s="1">
        <f>ABS(IK_diagnostics_positions__2[[#This Row],[Column1]]-A287)</f>
        <v>0.1028221</v>
      </c>
      <c r="X288" s="1">
        <f>ABS(IK_diagnostics_positions__2[[#This Row],[Column2]]-B287)</f>
        <v>9.7226300000000002E-2</v>
      </c>
      <c r="Y288" s="1">
        <f>ABS(IK_diagnostics_positions__2[[#This Row],[Column3]]-C287)</f>
        <v>3.4069999999999379E-3</v>
      </c>
      <c r="Z288" s="1">
        <f>ABS(IK_diagnostics_positions__2[[#This Row],[Column4]]-D287)</f>
        <v>2.0503999999999967E-2</v>
      </c>
      <c r="AA288" s="1">
        <f>ABS(IK_diagnostics_positions__2[[#This Row],[Column5]]-E287)</f>
        <v>0.28059800000000001</v>
      </c>
      <c r="AB288" s="1">
        <f>ABS(IK_diagnostics_positions__2[[#This Row],[Column6]]-F287)</f>
        <v>0.19481999999999988</v>
      </c>
      <c r="AC288" s="1">
        <f>ABS(IK_diagnostics_positions__2[[#This Row],[Column7]]-G287)</f>
        <v>1.0811999999999988E-2</v>
      </c>
      <c r="AD288" s="1">
        <f>ABS(IK_diagnostics_positions__2[[#This Row],[Column8]]-H287)</f>
        <v>0.24970000000000003</v>
      </c>
      <c r="AE288" s="1">
        <f>ABS(IK_diagnostics_positions__2[[#This Row],[Column9]]-I287)</f>
        <v>0.25112000000000001</v>
      </c>
      <c r="AF288" s="1">
        <f>ABS(IK_diagnostics_positions__2[[#This Row],[Column10]]-J287)</f>
        <v>0.1288916</v>
      </c>
      <c r="AG288" s="1">
        <f>ABS(IK_diagnostics_positions__2[[#This Row],[Column11]]-K287)</f>
        <v>9.6005999999999925E-2</v>
      </c>
      <c r="AH288" s="1">
        <f>ABS(IK_diagnostics_positions__2[[#This Row],[Column12]]-L287)</f>
        <v>0.12951999999999986</v>
      </c>
      <c r="AI288" s="1">
        <f>ABS(IK_diagnostics_positions__2[[#This Row],[Column13]]-M287)</f>
        <v>0.19007600000000002</v>
      </c>
      <c r="AJ288" s="1">
        <f>ABS(IK_diagnostics_positions__2[[#This Row],[Column14]]-N287)</f>
        <v>6.8250000000000144E-2</v>
      </c>
      <c r="AK288" s="1">
        <f>ABS(IK_diagnostics_positions__2[[#This Row],[Column15]]-O287)</f>
        <v>9.4030000000000058E-2</v>
      </c>
      <c r="AL288" s="1">
        <f>ABS(IK_diagnostics_positions__2[[#This Row],[Column16]]-P287)</f>
        <v>8.9932000000000012E-2</v>
      </c>
      <c r="AM288" s="1">
        <f>ABS(IK_diagnostics_positions__2[[#This Row],[Column17]]-Q287)</f>
        <v>0.16802799999999996</v>
      </c>
      <c r="AN288" s="1">
        <f>ABS(IK_diagnostics_positions__2[[#This Row],[Column18]]-R287)</f>
        <v>0.12598999999999982</v>
      </c>
      <c r="AO288" s="1">
        <f>ABS(IK_diagnostics_positions__2[[#This Row],[Column19]]-S287)</f>
        <v>8.15776E-2</v>
      </c>
      <c r="AP288" s="1">
        <f>ABS(IK_diagnostics_positions__2[[#This Row],[Column20]]-T287)</f>
        <v>0.20746680000000001</v>
      </c>
      <c r="AQ288" s="1">
        <f>ABS(IK_diagnostics_positions__2[[#This Row],[Column21]]-U287)</f>
        <v>1.7819999999999947E-2</v>
      </c>
    </row>
    <row r="289" spans="1:43" x14ac:dyDescent="0.25">
      <c r="A289" s="1">
        <v>-4.3754099999999997E-2</v>
      </c>
      <c r="B289" s="1">
        <v>0.31308399999999997</v>
      </c>
      <c r="C289" s="1">
        <v>-0.94871700000000003</v>
      </c>
      <c r="D289" s="1">
        <v>-0.81870200000000004</v>
      </c>
      <c r="E289" s="1">
        <v>0.93533100000000002</v>
      </c>
      <c r="F289" s="1">
        <v>-1.0594699999999999</v>
      </c>
      <c r="G289" s="1">
        <v>-0.320212</v>
      </c>
      <c r="H289" s="1">
        <v>1.5655600000000001</v>
      </c>
      <c r="I289" s="1">
        <v>-1.6547099999999999</v>
      </c>
      <c r="J289" s="1">
        <v>8.3313799999999993E-2</v>
      </c>
      <c r="K289" s="1">
        <v>0.67242400000000002</v>
      </c>
      <c r="L289" s="1">
        <v>-1.85338</v>
      </c>
      <c r="M289" s="1">
        <v>0.76414400000000005</v>
      </c>
      <c r="N289" s="1">
        <v>1.0335000000000001</v>
      </c>
      <c r="O289" s="1">
        <v>-2.49064</v>
      </c>
      <c r="P289" s="1">
        <v>-0.66458600000000001</v>
      </c>
      <c r="Q289" s="1">
        <v>0.97287999999999997</v>
      </c>
      <c r="R289" s="1">
        <v>-2.4453</v>
      </c>
      <c r="S289" s="1">
        <v>-3.6102200000000001E-2</v>
      </c>
      <c r="T289" s="1">
        <v>-4.9675499999999997E-2</v>
      </c>
      <c r="U289" s="1">
        <v>-2.5347900000000001</v>
      </c>
      <c r="V289" s="1" t="s">
        <v>23</v>
      </c>
      <c r="W289" s="1">
        <f>ABS(IK_diagnostics_positions__2[[#This Row],[Column1]]-A288)</f>
        <v>5.3028999999999993E-3</v>
      </c>
      <c r="X289" s="1">
        <f>ABS(IK_diagnostics_positions__2[[#This Row],[Column2]]-B288)</f>
        <v>0.21585769999999999</v>
      </c>
      <c r="Y289" s="1">
        <f>ABS(IK_diagnostics_positions__2[[#This Row],[Column3]]-C288)</f>
        <v>4.5802000000000009E-2</v>
      </c>
      <c r="Z289" s="1">
        <f>ABS(IK_diagnostics_positions__2[[#This Row],[Column4]]-D288)</f>
        <v>9.9441999999999919E-2</v>
      </c>
      <c r="AA289" s="1">
        <f>ABS(IK_diagnostics_positions__2[[#This Row],[Column5]]-E288)</f>
        <v>0.38630900000000001</v>
      </c>
      <c r="AB289" s="1">
        <f>ABS(IK_diagnostics_positions__2[[#This Row],[Column6]]-F288)</f>
        <v>8.3450000000000024E-2</v>
      </c>
      <c r="AC289" s="1">
        <f>ABS(IK_diagnostics_positions__2[[#This Row],[Column7]]-G288)</f>
        <v>6.5203000000000011E-2</v>
      </c>
      <c r="AD289" s="1">
        <f>ABS(IK_diagnostics_positions__2[[#This Row],[Column8]]-H288)</f>
        <v>0.25290000000000012</v>
      </c>
      <c r="AE289" s="1">
        <f>ABS(IK_diagnostics_positions__2[[#This Row],[Column9]]-I288)</f>
        <v>0.14702999999999999</v>
      </c>
      <c r="AF289" s="1">
        <f>ABS(IK_diagnostics_positions__2[[#This Row],[Column10]]-J288)</f>
        <v>1.2932600000000002E-2</v>
      </c>
      <c r="AG289" s="1">
        <f>ABS(IK_diagnostics_positions__2[[#This Row],[Column11]]-K288)</f>
        <v>0.16803600000000007</v>
      </c>
      <c r="AH289" s="1">
        <f>ABS(IK_diagnostics_positions__2[[#This Row],[Column12]]-L288)</f>
        <v>7.0300000000000917E-3</v>
      </c>
      <c r="AI289" s="1">
        <f>ABS(IK_diagnostics_positions__2[[#This Row],[Column13]]-M288)</f>
        <v>0.10079700000000003</v>
      </c>
      <c r="AJ289" s="1">
        <f>ABS(IK_diagnostics_positions__2[[#This Row],[Column14]]-N288)</f>
        <v>4.9929999999999808E-2</v>
      </c>
      <c r="AK289" s="1">
        <f>ABS(IK_diagnostics_positions__2[[#This Row],[Column15]]-O288)</f>
        <v>5.8539999999999814E-2</v>
      </c>
      <c r="AL289" s="1">
        <f>ABS(IK_diagnostics_positions__2[[#This Row],[Column16]]-P288)</f>
        <v>7.1216999999999975E-2</v>
      </c>
      <c r="AM289" s="1">
        <f>ABS(IK_diagnostics_positions__2[[#This Row],[Column17]]-Q288)</f>
        <v>2.0840999999999998E-2</v>
      </c>
      <c r="AN289" s="1">
        <f>ABS(IK_diagnostics_positions__2[[#This Row],[Column18]]-R288)</f>
        <v>2.970000000000006E-2</v>
      </c>
      <c r="AO289" s="1">
        <f>ABS(IK_diagnostics_positions__2[[#This Row],[Column19]]-S288)</f>
        <v>1.5365200000000002E-2</v>
      </c>
      <c r="AP289" s="1">
        <f>ABS(IK_diagnostics_positions__2[[#This Row],[Column20]]-T288)</f>
        <v>7.4672500000000003E-2</v>
      </c>
      <c r="AQ289" s="1">
        <f>ABS(IK_diagnostics_positions__2[[#This Row],[Column21]]-U288)</f>
        <v>7.5019999999999865E-2</v>
      </c>
    </row>
    <row r="290" spans="1:43" x14ac:dyDescent="0.25">
      <c r="A290" s="1">
        <v>-4.9299799999999998E-2</v>
      </c>
      <c r="B290" s="1">
        <v>0.390847</v>
      </c>
      <c r="C290" s="1">
        <v>-0.91913400000000001</v>
      </c>
      <c r="D290" s="1">
        <v>-0.85359499999999999</v>
      </c>
      <c r="E290" s="1">
        <v>0.96512200000000004</v>
      </c>
      <c r="F290" s="1">
        <v>-1.0718300000000001</v>
      </c>
      <c r="G290" s="1">
        <v>-0.39831299999999997</v>
      </c>
      <c r="H290" s="1">
        <v>1.63127</v>
      </c>
      <c r="I290" s="1">
        <v>-1.6625700000000001</v>
      </c>
      <c r="J290" s="1">
        <v>2.00591E-2</v>
      </c>
      <c r="K290" s="1">
        <v>0.745977</v>
      </c>
      <c r="L290" s="1">
        <v>-1.86561</v>
      </c>
      <c r="M290" s="1">
        <v>0.74716499999999997</v>
      </c>
      <c r="N290" s="1">
        <v>1.0012700000000001</v>
      </c>
      <c r="O290" s="1">
        <v>-2.50291</v>
      </c>
      <c r="P290" s="1">
        <v>-0.73589099999999996</v>
      </c>
      <c r="Q290" s="1">
        <v>0.99002500000000004</v>
      </c>
      <c r="R290" s="1">
        <v>-2.4730500000000002</v>
      </c>
      <c r="S290" s="1">
        <v>8.7966400000000005E-4</v>
      </c>
      <c r="T290" s="1">
        <v>-1.2917400000000001E-2</v>
      </c>
      <c r="U290" s="1">
        <v>-2.5165500000000001</v>
      </c>
      <c r="V290" s="1" t="s">
        <v>23</v>
      </c>
      <c r="W290" s="1">
        <f>ABS(IK_diagnostics_positions__2[[#This Row],[Column1]]-A289)</f>
        <v>5.5457000000000006E-3</v>
      </c>
      <c r="X290" s="1">
        <f>ABS(IK_diagnostics_positions__2[[#This Row],[Column2]]-B289)</f>
        <v>7.7763000000000027E-2</v>
      </c>
      <c r="Y290" s="1">
        <f>ABS(IK_diagnostics_positions__2[[#This Row],[Column3]]-C289)</f>
        <v>2.9583000000000026E-2</v>
      </c>
      <c r="Z290" s="1">
        <f>ABS(IK_diagnostics_positions__2[[#This Row],[Column4]]-D289)</f>
        <v>3.4892999999999952E-2</v>
      </c>
      <c r="AA290" s="1">
        <f>ABS(IK_diagnostics_positions__2[[#This Row],[Column5]]-E289)</f>
        <v>2.9791000000000012E-2</v>
      </c>
      <c r="AB290" s="1">
        <f>ABS(IK_diagnostics_positions__2[[#This Row],[Column6]]-F289)</f>
        <v>1.2360000000000149E-2</v>
      </c>
      <c r="AC290" s="1">
        <f>ABS(IK_diagnostics_positions__2[[#This Row],[Column7]]-G289)</f>
        <v>7.8100999999999976E-2</v>
      </c>
      <c r="AD290" s="1">
        <f>ABS(IK_diagnostics_positions__2[[#This Row],[Column8]]-H289)</f>
        <v>6.5709999999999935E-2</v>
      </c>
      <c r="AE290" s="1">
        <f>ABS(IK_diagnostics_positions__2[[#This Row],[Column9]]-I289)</f>
        <v>7.8600000000002002E-3</v>
      </c>
      <c r="AF290" s="1">
        <f>ABS(IK_diagnostics_positions__2[[#This Row],[Column10]]-J289)</f>
        <v>6.3254699999999997E-2</v>
      </c>
      <c r="AG290" s="1">
        <f>ABS(IK_diagnostics_positions__2[[#This Row],[Column11]]-K289)</f>
        <v>7.355299999999998E-2</v>
      </c>
      <c r="AH290" s="1">
        <f>ABS(IK_diagnostics_positions__2[[#This Row],[Column12]]-L289)</f>
        <v>1.2229999999999963E-2</v>
      </c>
      <c r="AI290" s="1">
        <f>ABS(IK_diagnostics_positions__2[[#This Row],[Column13]]-M289)</f>
        <v>1.6979000000000077E-2</v>
      </c>
      <c r="AJ290" s="1">
        <f>ABS(IK_diagnostics_positions__2[[#This Row],[Column14]]-N289)</f>
        <v>3.2229999999999981E-2</v>
      </c>
      <c r="AK290" s="1">
        <f>ABS(IK_diagnostics_positions__2[[#This Row],[Column15]]-O289)</f>
        <v>1.2270000000000003E-2</v>
      </c>
      <c r="AL290" s="1">
        <f>ABS(IK_diagnostics_positions__2[[#This Row],[Column16]]-P289)</f>
        <v>7.1304999999999952E-2</v>
      </c>
      <c r="AM290" s="1">
        <f>ABS(IK_diagnostics_positions__2[[#This Row],[Column17]]-Q289)</f>
        <v>1.7145000000000077E-2</v>
      </c>
      <c r="AN290" s="1">
        <f>ABS(IK_diagnostics_positions__2[[#This Row],[Column18]]-R289)</f>
        <v>2.7750000000000163E-2</v>
      </c>
      <c r="AO290" s="1">
        <f>ABS(IK_diagnostics_positions__2[[#This Row],[Column19]]-S289)</f>
        <v>3.6981864000000003E-2</v>
      </c>
      <c r="AP290" s="1">
        <f>ABS(IK_diagnostics_positions__2[[#This Row],[Column20]]-T289)</f>
        <v>3.6758099999999995E-2</v>
      </c>
      <c r="AQ290" s="1">
        <f>ABS(IK_diagnostics_positions__2[[#This Row],[Column21]]-U289)</f>
        <v>1.8240000000000034E-2</v>
      </c>
    </row>
    <row r="291" spans="1:43" x14ac:dyDescent="0.25">
      <c r="A291" s="1">
        <v>-4.9322900000000003E-2</v>
      </c>
      <c r="B291" s="1">
        <v>0.40433799999999998</v>
      </c>
      <c r="C291" s="1">
        <v>-0.91327899999999995</v>
      </c>
      <c r="D291" s="1">
        <v>-0.85713799999999996</v>
      </c>
      <c r="E291" s="1">
        <v>0.97245700000000002</v>
      </c>
      <c r="F291" s="1">
        <v>-1.07036</v>
      </c>
      <c r="G291" s="1">
        <v>-0.40195399999999998</v>
      </c>
      <c r="H291" s="1">
        <v>1.6553</v>
      </c>
      <c r="I291" s="1">
        <v>-1.6417900000000001</v>
      </c>
      <c r="J291" s="1">
        <v>1.7538699999999999E-4</v>
      </c>
      <c r="K291" s="1">
        <v>0.76871100000000003</v>
      </c>
      <c r="L291" s="1">
        <v>-1.87036</v>
      </c>
      <c r="M291" s="1">
        <v>0.74562300000000004</v>
      </c>
      <c r="N291" s="1">
        <v>1.0029999999999999</v>
      </c>
      <c r="O291" s="1">
        <v>-2.4943900000000001</v>
      </c>
      <c r="P291" s="1">
        <v>-0.74551599999999996</v>
      </c>
      <c r="Q291" s="1">
        <v>1.00224</v>
      </c>
      <c r="R291" s="1">
        <v>-2.4943900000000001</v>
      </c>
      <c r="S291" s="1">
        <v>-5.1980500000000003E-4</v>
      </c>
      <c r="T291" s="1">
        <v>-4.1840699999999998E-3</v>
      </c>
      <c r="U291" s="1">
        <v>-2.5048900000000001</v>
      </c>
      <c r="V291" s="1" t="s">
        <v>23</v>
      </c>
      <c r="W291" s="1">
        <f>ABS(IK_diagnostics_positions__2[[#This Row],[Column1]]-A290)</f>
        <v>2.3100000000005061E-5</v>
      </c>
      <c r="X291" s="1">
        <f>ABS(IK_diagnostics_positions__2[[#This Row],[Column2]]-B290)</f>
        <v>1.3490999999999975E-2</v>
      </c>
      <c r="Y291" s="1">
        <f>ABS(IK_diagnostics_positions__2[[#This Row],[Column3]]-C290)</f>
        <v>5.8550000000000546E-3</v>
      </c>
      <c r="Z291" s="1">
        <f>ABS(IK_diagnostics_positions__2[[#This Row],[Column4]]-D290)</f>
        <v>3.5429999999999628E-3</v>
      </c>
      <c r="AA291" s="1">
        <f>ABS(IK_diagnostics_positions__2[[#This Row],[Column5]]-E290)</f>
        <v>7.3349999999999804E-3</v>
      </c>
      <c r="AB291" s="1">
        <f>ABS(IK_diagnostics_positions__2[[#This Row],[Column6]]-F290)</f>
        <v>1.4700000000000824E-3</v>
      </c>
      <c r="AC291" s="1">
        <f>ABS(IK_diagnostics_positions__2[[#This Row],[Column7]]-G290)</f>
        <v>3.6410000000000053E-3</v>
      </c>
      <c r="AD291" s="1">
        <f>ABS(IK_diagnostics_positions__2[[#This Row],[Column8]]-H290)</f>
        <v>2.4029999999999996E-2</v>
      </c>
      <c r="AE291" s="1">
        <f>ABS(IK_diagnostics_positions__2[[#This Row],[Column9]]-I290)</f>
        <v>2.0780000000000021E-2</v>
      </c>
      <c r="AF291" s="1">
        <f>ABS(IK_diagnostics_positions__2[[#This Row],[Column10]]-J290)</f>
        <v>1.9883713000000001E-2</v>
      </c>
      <c r="AG291" s="1">
        <f>ABS(IK_diagnostics_positions__2[[#This Row],[Column11]]-K290)</f>
        <v>2.2734000000000032E-2</v>
      </c>
      <c r="AH291" s="1">
        <f>ABS(IK_diagnostics_positions__2[[#This Row],[Column12]]-L290)</f>
        <v>4.750000000000032E-3</v>
      </c>
      <c r="AI291" s="1">
        <f>ABS(IK_diagnostics_positions__2[[#This Row],[Column13]]-M290)</f>
        <v>1.5419999999999323E-3</v>
      </c>
      <c r="AJ291" s="1">
        <f>ABS(IK_diagnostics_positions__2[[#This Row],[Column14]]-N290)</f>
        <v>1.7299999999997873E-3</v>
      </c>
      <c r="AK291" s="1">
        <f>ABS(IK_diagnostics_positions__2[[#This Row],[Column15]]-O290)</f>
        <v>8.519999999999861E-3</v>
      </c>
      <c r="AL291" s="1">
        <f>ABS(IK_diagnostics_positions__2[[#This Row],[Column16]]-P290)</f>
        <v>9.6249999999999947E-3</v>
      </c>
      <c r="AM291" s="1">
        <f>ABS(IK_diagnostics_positions__2[[#This Row],[Column17]]-Q290)</f>
        <v>1.2214999999999976E-2</v>
      </c>
      <c r="AN291" s="1">
        <f>ABS(IK_diagnostics_positions__2[[#This Row],[Column18]]-R290)</f>
        <v>2.1339999999999915E-2</v>
      </c>
      <c r="AO291" s="1">
        <f>ABS(IK_diagnostics_positions__2[[#This Row],[Column19]]-S290)</f>
        <v>1.399469E-3</v>
      </c>
      <c r="AP291" s="1">
        <f>ABS(IK_diagnostics_positions__2[[#This Row],[Column20]]-T290)</f>
        <v>8.733330000000001E-3</v>
      </c>
      <c r="AQ291" s="1">
        <f>ABS(IK_diagnostics_positions__2[[#This Row],[Column21]]-U290)</f>
        <v>1.1660000000000004E-2</v>
      </c>
    </row>
    <row r="292" spans="1:43" x14ac:dyDescent="0.25">
      <c r="A292" s="1">
        <v>-2.38868E-2</v>
      </c>
      <c r="B292" s="1">
        <v>6.2690799999999998E-3</v>
      </c>
      <c r="C292" s="1">
        <v>-0.999695</v>
      </c>
      <c r="D292" s="1">
        <v>-0.98553400000000002</v>
      </c>
      <c r="E292" s="1">
        <v>1.02389E-2</v>
      </c>
      <c r="F292" s="1">
        <v>-0.72543400000000002</v>
      </c>
      <c r="G292" s="1">
        <v>-0.41745900000000002</v>
      </c>
      <c r="H292" s="1">
        <v>0.81434600000000001</v>
      </c>
      <c r="I292" s="1">
        <v>-0.90065300000000004</v>
      </c>
      <c r="J292" s="1">
        <v>5.0308400000000003E-2</v>
      </c>
      <c r="K292" s="1">
        <v>0.37482100000000002</v>
      </c>
      <c r="L292" s="1">
        <v>-1.66747</v>
      </c>
      <c r="M292" s="1">
        <v>0.58564099999999997</v>
      </c>
      <c r="N292" s="1">
        <v>0.86824699999999999</v>
      </c>
      <c r="O292" s="1">
        <v>-2.3530000000000002</v>
      </c>
      <c r="P292" s="1">
        <v>-0.63146400000000003</v>
      </c>
      <c r="Q292" s="1">
        <v>0.71081899999999998</v>
      </c>
      <c r="R292" s="1">
        <v>-2.31731</v>
      </c>
      <c r="S292" s="1">
        <v>8.9469499999999993E-2</v>
      </c>
      <c r="T292" s="1">
        <v>0.185451</v>
      </c>
      <c r="U292" s="1">
        <v>-2.6486000000000001</v>
      </c>
      <c r="V292" s="1" t="s">
        <v>23</v>
      </c>
      <c r="W292" s="1">
        <f>ABS(IK_diagnostics_positions__2[[#This Row],[Column1]]-A291)</f>
        <v>2.5436100000000003E-2</v>
      </c>
      <c r="X292" s="1">
        <f>ABS(IK_diagnostics_positions__2[[#This Row],[Column2]]-B291)</f>
        <v>0.39806891999999999</v>
      </c>
      <c r="Y292" s="1">
        <f>ABS(IK_diagnostics_positions__2[[#This Row],[Column3]]-C291)</f>
        <v>8.6416000000000048E-2</v>
      </c>
      <c r="Z292" s="1">
        <f>ABS(IK_diagnostics_positions__2[[#This Row],[Column4]]-D291)</f>
        <v>0.12839600000000007</v>
      </c>
      <c r="AA292" s="1">
        <f>ABS(IK_diagnostics_positions__2[[#This Row],[Column5]]-E291)</f>
        <v>0.96221809999999997</v>
      </c>
      <c r="AB292" s="1">
        <f>ABS(IK_diagnostics_positions__2[[#This Row],[Column6]]-F291)</f>
        <v>0.34492599999999995</v>
      </c>
      <c r="AC292" s="1">
        <f>ABS(IK_diagnostics_positions__2[[#This Row],[Column7]]-G291)</f>
        <v>1.5505000000000047E-2</v>
      </c>
      <c r="AD292" s="1">
        <f>ABS(IK_diagnostics_positions__2[[#This Row],[Column8]]-H291)</f>
        <v>0.84095399999999998</v>
      </c>
      <c r="AE292" s="1">
        <f>ABS(IK_diagnostics_positions__2[[#This Row],[Column9]]-I291)</f>
        <v>0.74113700000000005</v>
      </c>
      <c r="AF292" s="1">
        <f>ABS(IK_diagnostics_positions__2[[#This Row],[Column10]]-J291)</f>
        <v>5.0133013000000004E-2</v>
      </c>
      <c r="AG292" s="1">
        <f>ABS(IK_diagnostics_positions__2[[#This Row],[Column11]]-K291)</f>
        <v>0.39389000000000002</v>
      </c>
      <c r="AH292" s="1">
        <f>ABS(IK_diagnostics_positions__2[[#This Row],[Column12]]-L291)</f>
        <v>0.20289000000000001</v>
      </c>
      <c r="AI292" s="1">
        <f>ABS(IK_diagnostics_positions__2[[#This Row],[Column13]]-M291)</f>
        <v>0.15998200000000007</v>
      </c>
      <c r="AJ292" s="1">
        <f>ABS(IK_diagnostics_positions__2[[#This Row],[Column14]]-N291)</f>
        <v>0.1347529999999999</v>
      </c>
      <c r="AK292" s="1">
        <f>ABS(IK_diagnostics_positions__2[[#This Row],[Column15]]-O291)</f>
        <v>0.1413899999999999</v>
      </c>
      <c r="AL292" s="1">
        <f>ABS(IK_diagnostics_positions__2[[#This Row],[Column16]]-P291)</f>
        <v>0.11405199999999993</v>
      </c>
      <c r="AM292" s="1">
        <f>ABS(IK_diagnostics_positions__2[[#This Row],[Column17]]-Q291)</f>
        <v>0.29142100000000004</v>
      </c>
      <c r="AN292" s="1">
        <f>ABS(IK_diagnostics_positions__2[[#This Row],[Column18]]-R291)</f>
        <v>0.17708000000000013</v>
      </c>
      <c r="AO292" s="1">
        <f>ABS(IK_diagnostics_positions__2[[#This Row],[Column19]]-S291)</f>
        <v>8.9989304999999992E-2</v>
      </c>
      <c r="AP292" s="1">
        <f>ABS(IK_diagnostics_positions__2[[#This Row],[Column20]]-T291)</f>
        <v>0.18963507000000002</v>
      </c>
      <c r="AQ292" s="1">
        <f>ABS(IK_diagnostics_positions__2[[#This Row],[Column21]]-U291)</f>
        <v>0.14371</v>
      </c>
    </row>
    <row r="293" spans="1:43" x14ac:dyDescent="0.25">
      <c r="A293" s="1">
        <v>2.28235E-2</v>
      </c>
      <c r="B293" s="1">
        <v>0.17430999999999999</v>
      </c>
      <c r="C293" s="1">
        <v>-0.98442600000000002</v>
      </c>
      <c r="D293" s="1">
        <v>-0.91685700000000003</v>
      </c>
      <c r="E293" s="1">
        <v>0.45089899999999999</v>
      </c>
      <c r="F293" s="1">
        <v>-0.78318500000000002</v>
      </c>
      <c r="G293" s="1">
        <v>-0.39001599999999997</v>
      </c>
      <c r="H293" s="1">
        <v>1.2404999999999999</v>
      </c>
      <c r="I293" s="1">
        <v>-1.09778</v>
      </c>
      <c r="J293" s="1">
        <v>-6.8548300000000001E-3</v>
      </c>
      <c r="K293" s="1">
        <v>0.72897100000000004</v>
      </c>
      <c r="L293" s="1">
        <v>-1.8668899999999999</v>
      </c>
      <c r="M293" s="1">
        <v>0.73172999999999999</v>
      </c>
      <c r="N293" s="1">
        <v>1.00369</v>
      </c>
      <c r="O293" s="1">
        <v>-2.4825400000000002</v>
      </c>
      <c r="P293" s="1">
        <v>-0.74018399999999995</v>
      </c>
      <c r="Q293" s="1">
        <v>1.00502</v>
      </c>
      <c r="R293" s="1">
        <v>-2.4882</v>
      </c>
      <c r="S293" s="1">
        <v>-2.1555300000000001E-3</v>
      </c>
      <c r="T293" s="1">
        <v>-2.6026000000000001E-2</v>
      </c>
      <c r="U293" s="1">
        <v>-2.5226000000000002</v>
      </c>
      <c r="V293" s="1" t="s">
        <v>23</v>
      </c>
      <c r="W293" s="1">
        <f>ABS(IK_diagnostics_positions__2[[#This Row],[Column1]]-A292)</f>
        <v>4.6710299999999996E-2</v>
      </c>
      <c r="X293" s="1">
        <f>ABS(IK_diagnostics_positions__2[[#This Row],[Column2]]-B292)</f>
        <v>0.16804091999999998</v>
      </c>
      <c r="Y293" s="1">
        <f>ABS(IK_diagnostics_positions__2[[#This Row],[Column3]]-C292)</f>
        <v>1.5268999999999977E-2</v>
      </c>
      <c r="Z293" s="1">
        <f>ABS(IK_diagnostics_positions__2[[#This Row],[Column4]]-D292)</f>
        <v>6.8676999999999988E-2</v>
      </c>
      <c r="AA293" s="1">
        <f>ABS(IK_diagnostics_positions__2[[#This Row],[Column5]]-E292)</f>
        <v>0.4406601</v>
      </c>
      <c r="AB293" s="1">
        <f>ABS(IK_diagnostics_positions__2[[#This Row],[Column6]]-F292)</f>
        <v>5.7750999999999997E-2</v>
      </c>
      <c r="AC293" s="1">
        <f>ABS(IK_diagnostics_positions__2[[#This Row],[Column7]]-G292)</f>
        <v>2.7443000000000051E-2</v>
      </c>
      <c r="AD293" s="1">
        <f>ABS(IK_diagnostics_positions__2[[#This Row],[Column8]]-H292)</f>
        <v>0.42615399999999992</v>
      </c>
      <c r="AE293" s="1">
        <f>ABS(IK_diagnostics_positions__2[[#This Row],[Column9]]-I292)</f>
        <v>0.19712699999999994</v>
      </c>
      <c r="AF293" s="1">
        <f>ABS(IK_diagnostics_positions__2[[#This Row],[Column10]]-J292)</f>
        <v>5.7163230000000002E-2</v>
      </c>
      <c r="AG293" s="1">
        <f>ABS(IK_diagnostics_positions__2[[#This Row],[Column11]]-K292)</f>
        <v>0.35415000000000002</v>
      </c>
      <c r="AH293" s="1">
        <f>ABS(IK_diagnostics_positions__2[[#This Row],[Column12]]-L292)</f>
        <v>0.19941999999999993</v>
      </c>
      <c r="AI293" s="1">
        <f>ABS(IK_diagnostics_positions__2[[#This Row],[Column13]]-M292)</f>
        <v>0.14608900000000002</v>
      </c>
      <c r="AJ293" s="1">
        <f>ABS(IK_diagnostics_positions__2[[#This Row],[Column14]]-N292)</f>
        <v>0.13544299999999998</v>
      </c>
      <c r="AK293" s="1">
        <f>ABS(IK_diagnostics_positions__2[[#This Row],[Column15]]-O292)</f>
        <v>0.12953999999999999</v>
      </c>
      <c r="AL293" s="1">
        <f>ABS(IK_diagnostics_positions__2[[#This Row],[Column16]]-P292)</f>
        <v>0.10871999999999993</v>
      </c>
      <c r="AM293" s="1">
        <f>ABS(IK_diagnostics_positions__2[[#This Row],[Column17]]-Q292)</f>
        <v>0.29420100000000005</v>
      </c>
      <c r="AN293" s="1">
        <f>ABS(IK_diagnostics_positions__2[[#This Row],[Column18]]-R292)</f>
        <v>0.17088999999999999</v>
      </c>
      <c r="AO293" s="1">
        <f>ABS(IK_diagnostics_positions__2[[#This Row],[Column19]]-S292)</f>
        <v>9.1625029999999996E-2</v>
      </c>
      <c r="AP293" s="1">
        <f>ABS(IK_diagnostics_positions__2[[#This Row],[Column20]]-T292)</f>
        <v>0.211477</v>
      </c>
      <c r="AQ293" s="1">
        <f>ABS(IK_diagnostics_positions__2[[#This Row],[Column21]]-U292)</f>
        <v>0.12599999999999989</v>
      </c>
    </row>
    <row r="294" spans="1:43" x14ac:dyDescent="0.25">
      <c r="A294" s="1">
        <v>2.3775999999999999E-2</v>
      </c>
      <c r="B294" s="1">
        <v>0.183896</v>
      </c>
      <c r="C294" s="1">
        <v>-0.98265800000000003</v>
      </c>
      <c r="D294" s="1">
        <v>-0.89604399999999995</v>
      </c>
      <c r="E294" s="1">
        <v>0.51377399999999995</v>
      </c>
      <c r="F294" s="1">
        <v>-0.77026600000000001</v>
      </c>
      <c r="G294" s="1">
        <v>-0.377668</v>
      </c>
      <c r="H294" s="1">
        <v>1.29796</v>
      </c>
      <c r="I294" s="1">
        <v>-1.1113599999999999</v>
      </c>
      <c r="J294" s="1">
        <v>7.32571E-4</v>
      </c>
      <c r="K294" s="1">
        <v>0.76812499999999995</v>
      </c>
      <c r="L294" s="1">
        <v>-1.87036</v>
      </c>
      <c r="M294" s="1">
        <v>0.74540200000000001</v>
      </c>
      <c r="N294" s="1">
        <v>0.99884700000000004</v>
      </c>
      <c r="O294" s="1">
        <v>-2.4966499999999998</v>
      </c>
      <c r="P294" s="1">
        <v>-0.74586300000000005</v>
      </c>
      <c r="Q294" s="1">
        <v>0.99852099999999999</v>
      </c>
      <c r="R294" s="1">
        <v>-2.4944700000000002</v>
      </c>
      <c r="S294" s="1">
        <v>2.5087599999999997E-4</v>
      </c>
      <c r="T294" s="1">
        <v>-3.24041E-3</v>
      </c>
      <c r="U294" s="1">
        <v>-2.5067599999999999</v>
      </c>
      <c r="V294" s="1" t="s">
        <v>23</v>
      </c>
      <c r="W294" s="1">
        <f>ABS(IK_diagnostics_positions__2[[#This Row],[Column1]]-A293)</f>
        <v>9.5249999999999849E-4</v>
      </c>
      <c r="X294" s="1">
        <f>ABS(IK_diagnostics_positions__2[[#This Row],[Column2]]-B293)</f>
        <v>9.5860000000000112E-3</v>
      </c>
      <c r="Y294" s="1">
        <f>ABS(IK_diagnostics_positions__2[[#This Row],[Column3]]-C293)</f>
        <v>1.7679999999999918E-3</v>
      </c>
      <c r="Z294" s="1">
        <f>ABS(IK_diagnostics_positions__2[[#This Row],[Column4]]-D293)</f>
        <v>2.0813000000000081E-2</v>
      </c>
      <c r="AA294" s="1">
        <f>ABS(IK_diagnostics_positions__2[[#This Row],[Column5]]-E293)</f>
        <v>6.2874999999999959E-2</v>
      </c>
      <c r="AB294" s="1">
        <f>ABS(IK_diagnostics_positions__2[[#This Row],[Column6]]-F293)</f>
        <v>1.2919000000000014E-2</v>
      </c>
      <c r="AC294" s="1">
        <f>ABS(IK_diagnostics_positions__2[[#This Row],[Column7]]-G293)</f>
        <v>1.234799999999997E-2</v>
      </c>
      <c r="AD294" s="1">
        <f>ABS(IK_diagnostics_positions__2[[#This Row],[Column8]]-H293)</f>
        <v>5.7460000000000067E-2</v>
      </c>
      <c r="AE294" s="1">
        <f>ABS(IK_diagnostics_positions__2[[#This Row],[Column9]]-I293)</f>
        <v>1.3579999999999925E-2</v>
      </c>
      <c r="AF294" s="1">
        <f>ABS(IK_diagnostics_positions__2[[#This Row],[Column10]]-J293)</f>
        <v>7.5874010000000006E-3</v>
      </c>
      <c r="AG294" s="1">
        <f>ABS(IK_diagnostics_positions__2[[#This Row],[Column11]]-K293)</f>
        <v>3.9153999999999911E-2</v>
      </c>
      <c r="AH294" s="1">
        <f>ABS(IK_diagnostics_positions__2[[#This Row],[Column12]]-L293)</f>
        <v>3.4700000000000841E-3</v>
      </c>
      <c r="AI294" s="1">
        <f>ABS(IK_diagnostics_positions__2[[#This Row],[Column13]]-M293)</f>
        <v>1.3672000000000017E-2</v>
      </c>
      <c r="AJ294" s="1">
        <f>ABS(IK_diagnostics_positions__2[[#This Row],[Column14]]-N293)</f>
        <v>4.8429999999999307E-3</v>
      </c>
      <c r="AK294" s="1">
        <f>ABS(IK_diagnostics_positions__2[[#This Row],[Column15]]-O293)</f>
        <v>1.4109999999999623E-2</v>
      </c>
      <c r="AL294" s="1">
        <f>ABS(IK_diagnostics_positions__2[[#This Row],[Column16]]-P293)</f>
        <v>5.6790000000001006E-3</v>
      </c>
      <c r="AM294" s="1">
        <f>ABS(IK_diagnostics_positions__2[[#This Row],[Column17]]-Q293)</f>
        <v>6.4990000000000325E-3</v>
      </c>
      <c r="AN294" s="1">
        <f>ABS(IK_diagnostics_positions__2[[#This Row],[Column18]]-R293)</f>
        <v>6.2700000000002198E-3</v>
      </c>
      <c r="AO294" s="1">
        <f>ABS(IK_diagnostics_positions__2[[#This Row],[Column19]]-S293)</f>
        <v>2.4064060000000003E-3</v>
      </c>
      <c r="AP294" s="1">
        <f>ABS(IK_diagnostics_positions__2[[#This Row],[Column20]]-T293)</f>
        <v>2.2785590000000001E-2</v>
      </c>
      <c r="AQ294" s="1">
        <f>ABS(IK_diagnostics_positions__2[[#This Row],[Column21]]-U293)</f>
        <v>1.5840000000000298E-2</v>
      </c>
    </row>
    <row r="295" spans="1:43" x14ac:dyDescent="0.25">
      <c r="A295" s="1">
        <v>0.142627</v>
      </c>
      <c r="B295" s="1" t="s">
        <v>22</v>
      </c>
      <c r="C295" s="1">
        <v>-0.98977599999999999</v>
      </c>
      <c r="D295" s="1">
        <v>-0.83174899999999996</v>
      </c>
      <c r="E295" s="1">
        <v>0.19284499999999999</v>
      </c>
      <c r="F295" s="1">
        <v>-1.10555</v>
      </c>
      <c r="G295" s="1">
        <v>-0.57489400000000002</v>
      </c>
      <c r="H295" s="1">
        <v>1.1426400000000001</v>
      </c>
      <c r="I295" s="1">
        <v>-1.28417</v>
      </c>
      <c r="J295" s="1">
        <v>0.11326799999999999</v>
      </c>
      <c r="K295" s="1">
        <v>0.47977700000000001</v>
      </c>
      <c r="L295" s="1">
        <v>-1.5791999999999999</v>
      </c>
      <c r="M295" s="1">
        <v>0.310199</v>
      </c>
      <c r="N295" s="1">
        <v>1.0486599999999999</v>
      </c>
      <c r="O295" s="1">
        <v>-2.3776899999999999</v>
      </c>
      <c r="P295" s="1">
        <v>-0.43362800000000001</v>
      </c>
      <c r="Q295" s="1">
        <v>0.84994099999999995</v>
      </c>
      <c r="R295" s="1">
        <v>-2.33012</v>
      </c>
      <c r="S295" s="1">
        <v>0.216643</v>
      </c>
      <c r="T295" s="1">
        <v>0.19913500000000001</v>
      </c>
      <c r="U295" s="1">
        <v>-2.5334300000000001</v>
      </c>
      <c r="V295" s="1" t="s">
        <v>23</v>
      </c>
      <c r="W295" s="1">
        <f>ABS(IK_diagnostics_positions__2[[#This Row],[Column1]]-A294)</f>
        <v>0.11885100000000001</v>
      </c>
      <c r="X295" s="1">
        <f>ABS(IK_diagnostics_positions__2[[#This Row],[Column2]]-B294)</f>
        <v>0.183896</v>
      </c>
      <c r="Y295" s="1">
        <f>ABS(IK_diagnostics_positions__2[[#This Row],[Column3]]-C294)</f>
        <v>7.1179999999999577E-3</v>
      </c>
      <c r="Z295" s="1">
        <f>ABS(IK_diagnostics_positions__2[[#This Row],[Column4]]-D294)</f>
        <v>6.4294999999999991E-2</v>
      </c>
      <c r="AA295" s="1">
        <f>ABS(IK_diagnostics_positions__2[[#This Row],[Column5]]-E294)</f>
        <v>0.32092899999999996</v>
      </c>
      <c r="AB295" s="1">
        <f>ABS(IK_diagnostics_positions__2[[#This Row],[Column6]]-F294)</f>
        <v>0.33528400000000003</v>
      </c>
      <c r="AC295" s="1">
        <f>ABS(IK_diagnostics_positions__2[[#This Row],[Column7]]-G294)</f>
        <v>0.19722600000000001</v>
      </c>
      <c r="AD295" s="1">
        <f>ABS(IK_diagnostics_positions__2[[#This Row],[Column8]]-H294)</f>
        <v>0.1553199999999999</v>
      </c>
      <c r="AE295" s="1">
        <f>ABS(IK_diagnostics_positions__2[[#This Row],[Column9]]-I294)</f>
        <v>0.17281000000000013</v>
      </c>
      <c r="AF295" s="1">
        <f>ABS(IK_diagnostics_positions__2[[#This Row],[Column10]]-J294)</f>
        <v>0.11253542899999999</v>
      </c>
      <c r="AG295" s="1">
        <f>ABS(IK_diagnostics_positions__2[[#This Row],[Column11]]-K294)</f>
        <v>0.28834799999999994</v>
      </c>
      <c r="AH295" s="1">
        <f>ABS(IK_diagnostics_positions__2[[#This Row],[Column12]]-L294)</f>
        <v>0.29116000000000009</v>
      </c>
      <c r="AI295" s="1">
        <f>ABS(IK_diagnostics_positions__2[[#This Row],[Column13]]-M294)</f>
        <v>0.43520300000000001</v>
      </c>
      <c r="AJ295" s="1">
        <f>ABS(IK_diagnostics_positions__2[[#This Row],[Column14]]-N294)</f>
        <v>4.9812999999999885E-2</v>
      </c>
      <c r="AK295" s="1">
        <f>ABS(IK_diagnostics_positions__2[[#This Row],[Column15]]-O294)</f>
        <v>0.11895999999999995</v>
      </c>
      <c r="AL295" s="1">
        <f>ABS(IK_diagnostics_positions__2[[#This Row],[Column16]]-P294)</f>
        <v>0.31223500000000004</v>
      </c>
      <c r="AM295" s="1">
        <f>ABS(IK_diagnostics_positions__2[[#This Row],[Column17]]-Q294)</f>
        <v>0.14858000000000005</v>
      </c>
      <c r="AN295" s="1">
        <f>ABS(IK_diagnostics_positions__2[[#This Row],[Column18]]-R294)</f>
        <v>0.16435000000000022</v>
      </c>
      <c r="AO295" s="1">
        <f>ABS(IK_diagnostics_positions__2[[#This Row],[Column19]]-S294)</f>
        <v>0.21639212399999999</v>
      </c>
      <c r="AP295" s="1">
        <f>ABS(IK_diagnostics_positions__2[[#This Row],[Column20]]-T294)</f>
        <v>0.20237541000000001</v>
      </c>
      <c r="AQ295" s="1">
        <f>ABS(IK_diagnostics_positions__2[[#This Row],[Column21]]-U294)</f>
        <v>2.6670000000000194E-2</v>
      </c>
    </row>
    <row r="296" spans="1:43" x14ac:dyDescent="0.25">
      <c r="A296" s="1">
        <v>0.124137</v>
      </c>
      <c r="B296" s="1">
        <v>0.28225499999999998</v>
      </c>
      <c r="C296" s="1">
        <v>-0.95127399999999995</v>
      </c>
      <c r="D296" s="1">
        <v>-0.70433100000000004</v>
      </c>
      <c r="E296" s="1">
        <v>0.84165000000000001</v>
      </c>
      <c r="F296" s="1">
        <v>-0.92447500000000005</v>
      </c>
      <c r="G296" s="1">
        <v>-0.23713300000000001</v>
      </c>
      <c r="H296" s="1">
        <v>1.50997</v>
      </c>
      <c r="I296" s="1">
        <v>-1.5033399999999999</v>
      </c>
      <c r="J296" s="1">
        <v>6.1771E-2</v>
      </c>
      <c r="K296" s="1">
        <v>0.60308300000000004</v>
      </c>
      <c r="L296" s="1">
        <v>-1.8003499999999999</v>
      </c>
      <c r="M296" s="1">
        <v>0.69483799999999996</v>
      </c>
      <c r="N296" s="1">
        <v>1.0142500000000001</v>
      </c>
      <c r="O296" s="1">
        <v>-2.4562300000000001</v>
      </c>
      <c r="P296" s="1">
        <v>-0.64119099999999996</v>
      </c>
      <c r="Q296" s="1">
        <v>0.96469700000000003</v>
      </c>
      <c r="R296" s="1">
        <v>-2.4127900000000002</v>
      </c>
      <c r="S296" s="1">
        <v>-3.8189000000000001E-2</v>
      </c>
      <c r="T296" s="1">
        <v>-5.0032600000000003E-2</v>
      </c>
      <c r="U296" s="1">
        <v>-2.5509900000000001</v>
      </c>
      <c r="V296" s="1" t="s">
        <v>23</v>
      </c>
      <c r="W296" s="1">
        <f>ABS(IK_diagnostics_positions__2[[#This Row],[Column1]]-A295)</f>
        <v>1.8490000000000006E-2</v>
      </c>
      <c r="X296" s="1">
        <f>ABS(IK_diagnostics_positions__2[[#This Row],[Column2]]-B295)</f>
        <v>0.28225499999999998</v>
      </c>
      <c r="Y296" s="1">
        <f>ABS(IK_diagnostics_positions__2[[#This Row],[Column3]]-C295)</f>
        <v>3.8502000000000036E-2</v>
      </c>
      <c r="Z296" s="1">
        <f>ABS(IK_diagnostics_positions__2[[#This Row],[Column4]]-D295)</f>
        <v>0.12741799999999992</v>
      </c>
      <c r="AA296" s="1">
        <f>ABS(IK_diagnostics_positions__2[[#This Row],[Column5]]-E295)</f>
        <v>0.64880500000000008</v>
      </c>
      <c r="AB296" s="1">
        <f>ABS(IK_diagnostics_positions__2[[#This Row],[Column6]]-F295)</f>
        <v>0.18107499999999999</v>
      </c>
      <c r="AC296" s="1">
        <f>ABS(IK_diagnostics_positions__2[[#This Row],[Column7]]-G295)</f>
        <v>0.33776099999999998</v>
      </c>
      <c r="AD296" s="1">
        <f>ABS(IK_diagnostics_positions__2[[#This Row],[Column8]]-H295)</f>
        <v>0.36732999999999993</v>
      </c>
      <c r="AE296" s="1">
        <f>ABS(IK_diagnostics_positions__2[[#This Row],[Column9]]-I295)</f>
        <v>0.21916999999999986</v>
      </c>
      <c r="AF296" s="1">
        <f>ABS(IK_diagnostics_positions__2[[#This Row],[Column10]]-J295)</f>
        <v>5.1496999999999994E-2</v>
      </c>
      <c r="AG296" s="1">
        <f>ABS(IK_diagnostics_positions__2[[#This Row],[Column11]]-K295)</f>
        <v>0.12330600000000003</v>
      </c>
      <c r="AH296" s="1">
        <f>ABS(IK_diagnostics_positions__2[[#This Row],[Column12]]-L295)</f>
        <v>0.22114999999999996</v>
      </c>
      <c r="AI296" s="1">
        <f>ABS(IK_diagnostics_positions__2[[#This Row],[Column13]]-M295)</f>
        <v>0.38463899999999995</v>
      </c>
      <c r="AJ296" s="1">
        <f>ABS(IK_diagnostics_positions__2[[#This Row],[Column14]]-N295)</f>
        <v>3.440999999999983E-2</v>
      </c>
      <c r="AK296" s="1">
        <f>ABS(IK_diagnostics_positions__2[[#This Row],[Column15]]-O295)</f>
        <v>7.8540000000000276E-2</v>
      </c>
      <c r="AL296" s="1">
        <f>ABS(IK_diagnostics_positions__2[[#This Row],[Column16]]-P295)</f>
        <v>0.20756299999999994</v>
      </c>
      <c r="AM296" s="1">
        <f>ABS(IK_diagnostics_positions__2[[#This Row],[Column17]]-Q295)</f>
        <v>0.11475600000000008</v>
      </c>
      <c r="AN296" s="1">
        <f>ABS(IK_diagnostics_positions__2[[#This Row],[Column18]]-R295)</f>
        <v>8.2670000000000243E-2</v>
      </c>
      <c r="AO296" s="1">
        <f>ABS(IK_diagnostics_positions__2[[#This Row],[Column19]]-S295)</f>
        <v>0.254832</v>
      </c>
      <c r="AP296" s="1">
        <f>ABS(IK_diagnostics_positions__2[[#This Row],[Column20]]-T295)</f>
        <v>0.24916760000000002</v>
      </c>
      <c r="AQ296" s="1">
        <f>ABS(IK_diagnostics_positions__2[[#This Row],[Column21]]-U295)</f>
        <v>1.756000000000002E-2</v>
      </c>
    </row>
    <row r="297" spans="1:43" x14ac:dyDescent="0.25">
      <c r="A297" s="1">
        <v>9.5589099999999996E-2</v>
      </c>
      <c r="B297" s="1">
        <v>0.30110500000000001</v>
      </c>
      <c r="C297" s="1">
        <v>-0.94878799999999996</v>
      </c>
      <c r="D297" s="1">
        <v>-0.69660699999999998</v>
      </c>
      <c r="E297" s="1">
        <v>0.90626099999999998</v>
      </c>
      <c r="F297" s="1">
        <v>-0.86997500000000005</v>
      </c>
      <c r="G297" s="1">
        <v>-0.221193</v>
      </c>
      <c r="H297" s="1">
        <v>1.57725</v>
      </c>
      <c r="I297" s="1">
        <v>-1.4389700000000001</v>
      </c>
      <c r="J297" s="1">
        <v>-4.5598399999999999E-3</v>
      </c>
      <c r="K297" s="1">
        <v>0.68707600000000002</v>
      </c>
      <c r="L297" s="1">
        <v>-1.83979</v>
      </c>
      <c r="M297" s="1">
        <v>0.71456799999999998</v>
      </c>
      <c r="N297" s="1">
        <v>1.0002800000000001</v>
      </c>
      <c r="O297" s="1">
        <v>-2.46008</v>
      </c>
      <c r="P297" s="1">
        <v>-0.71002900000000002</v>
      </c>
      <c r="Q297" s="1">
        <v>0.99344900000000003</v>
      </c>
      <c r="R297" s="1">
        <v>-2.4788899999999998</v>
      </c>
      <c r="S297" s="1">
        <v>-5.7607500000000002E-3</v>
      </c>
      <c r="T297" s="1">
        <v>-2.87671E-2</v>
      </c>
      <c r="U297" s="1">
        <v>-2.5380500000000001</v>
      </c>
      <c r="V297" s="1" t="s">
        <v>23</v>
      </c>
      <c r="W297" s="1">
        <f>ABS(IK_diagnostics_positions__2[[#This Row],[Column1]]-A296)</f>
        <v>2.8547900000000001E-2</v>
      </c>
      <c r="X297" s="1">
        <f>ABS(IK_diagnostics_positions__2[[#This Row],[Column2]]-B296)</f>
        <v>1.8850000000000033E-2</v>
      </c>
      <c r="Y297" s="1">
        <f>ABS(IK_diagnostics_positions__2[[#This Row],[Column3]]-C296)</f>
        <v>2.4859999999999882E-3</v>
      </c>
      <c r="Z297" s="1">
        <f>ABS(IK_diagnostics_positions__2[[#This Row],[Column4]]-D296)</f>
        <v>7.7240000000000641E-3</v>
      </c>
      <c r="AA297" s="1">
        <f>ABS(IK_diagnostics_positions__2[[#This Row],[Column5]]-E296)</f>
        <v>6.4610999999999974E-2</v>
      </c>
      <c r="AB297" s="1">
        <f>ABS(IK_diagnostics_positions__2[[#This Row],[Column6]]-F296)</f>
        <v>5.4499999999999993E-2</v>
      </c>
      <c r="AC297" s="1">
        <f>ABS(IK_diagnostics_positions__2[[#This Row],[Column7]]-G296)</f>
        <v>1.594000000000001E-2</v>
      </c>
      <c r="AD297" s="1">
        <f>ABS(IK_diagnostics_positions__2[[#This Row],[Column8]]-H296)</f>
        <v>6.7280000000000006E-2</v>
      </c>
      <c r="AE297" s="1">
        <f>ABS(IK_diagnostics_positions__2[[#This Row],[Column9]]-I296)</f>
        <v>6.4369999999999816E-2</v>
      </c>
      <c r="AF297" s="1">
        <f>ABS(IK_diagnostics_positions__2[[#This Row],[Column10]]-J296)</f>
        <v>6.6330840000000002E-2</v>
      </c>
      <c r="AG297" s="1">
        <f>ABS(IK_diagnostics_positions__2[[#This Row],[Column11]]-K296)</f>
        <v>8.3992999999999984E-2</v>
      </c>
      <c r="AH297" s="1">
        <f>ABS(IK_diagnostics_positions__2[[#This Row],[Column12]]-L296)</f>
        <v>3.9440000000000142E-2</v>
      </c>
      <c r="AI297" s="1">
        <f>ABS(IK_diagnostics_positions__2[[#This Row],[Column13]]-M296)</f>
        <v>1.9730000000000025E-2</v>
      </c>
      <c r="AJ297" s="1">
        <f>ABS(IK_diagnostics_positions__2[[#This Row],[Column14]]-N296)</f>
        <v>1.3970000000000038E-2</v>
      </c>
      <c r="AK297" s="1">
        <f>ABS(IK_diagnostics_positions__2[[#This Row],[Column15]]-O296)</f>
        <v>3.8499999999999091E-3</v>
      </c>
      <c r="AL297" s="1">
        <f>ABS(IK_diagnostics_positions__2[[#This Row],[Column16]]-P296)</f>
        <v>6.8838000000000066E-2</v>
      </c>
      <c r="AM297" s="1">
        <f>ABS(IK_diagnostics_positions__2[[#This Row],[Column17]]-Q296)</f>
        <v>2.8752E-2</v>
      </c>
      <c r="AN297" s="1">
        <f>ABS(IK_diagnostics_positions__2[[#This Row],[Column18]]-R296)</f>
        <v>6.6099999999999604E-2</v>
      </c>
      <c r="AO297" s="1">
        <f>ABS(IK_diagnostics_positions__2[[#This Row],[Column19]]-S296)</f>
        <v>3.2428249999999999E-2</v>
      </c>
      <c r="AP297" s="1">
        <f>ABS(IK_diagnostics_positions__2[[#This Row],[Column20]]-T296)</f>
        <v>2.1265500000000003E-2</v>
      </c>
      <c r="AQ297" s="1">
        <f>ABS(IK_diagnostics_positions__2[[#This Row],[Column21]]-U296)</f>
        <v>1.2939999999999952E-2</v>
      </c>
    </row>
    <row r="298" spans="1:43" x14ac:dyDescent="0.25">
      <c r="A298" s="1">
        <v>9.9988199999999999E-2</v>
      </c>
      <c r="B298" s="1">
        <v>0.394206</v>
      </c>
      <c r="C298" s="1">
        <v>-0.91356700000000002</v>
      </c>
      <c r="D298" s="1">
        <v>-0.68199900000000002</v>
      </c>
      <c r="E298" s="1">
        <v>1.01396</v>
      </c>
      <c r="F298" s="1">
        <v>-0.84720700000000004</v>
      </c>
      <c r="G298" s="1">
        <v>-0.212695</v>
      </c>
      <c r="H298" s="1">
        <v>1.6504000000000001</v>
      </c>
      <c r="I298" s="1">
        <v>-1.45933</v>
      </c>
      <c r="J298" s="1">
        <v>-5.0004699999999999E-3</v>
      </c>
      <c r="K298" s="1">
        <v>0.756073</v>
      </c>
      <c r="L298" s="1">
        <v>-1.85562</v>
      </c>
      <c r="M298" s="1">
        <v>0.73020099999999999</v>
      </c>
      <c r="N298" s="1">
        <v>0.99787300000000001</v>
      </c>
      <c r="O298" s="1">
        <v>-2.4888699999999999</v>
      </c>
      <c r="P298" s="1">
        <v>-0.738568</v>
      </c>
      <c r="Q298" s="1">
        <v>0.99673400000000001</v>
      </c>
      <c r="R298" s="1">
        <v>-2.4912000000000001</v>
      </c>
      <c r="S298" s="1">
        <v>6.1550499999999996E-3</v>
      </c>
      <c r="T298" s="1">
        <v>-1.77312E-3</v>
      </c>
      <c r="U298" s="1">
        <v>-2.5079500000000001</v>
      </c>
      <c r="V298" s="1" t="s">
        <v>23</v>
      </c>
      <c r="W298" s="1">
        <f>ABS(IK_diagnostics_positions__2[[#This Row],[Column1]]-A297)</f>
        <v>4.399100000000003E-3</v>
      </c>
      <c r="X298" s="1">
        <f>ABS(IK_diagnostics_positions__2[[#This Row],[Column2]]-B297)</f>
        <v>9.3100999999999989E-2</v>
      </c>
      <c r="Y298" s="1">
        <f>ABS(IK_diagnostics_positions__2[[#This Row],[Column3]]-C297)</f>
        <v>3.5220999999999947E-2</v>
      </c>
      <c r="Z298" s="1">
        <f>ABS(IK_diagnostics_positions__2[[#This Row],[Column4]]-D297)</f>
        <v>1.4607999999999954E-2</v>
      </c>
      <c r="AA298" s="1">
        <f>ABS(IK_diagnostics_positions__2[[#This Row],[Column5]]-E297)</f>
        <v>0.10769899999999999</v>
      </c>
      <c r="AB298" s="1">
        <f>ABS(IK_diagnostics_positions__2[[#This Row],[Column6]]-F297)</f>
        <v>2.276800000000001E-2</v>
      </c>
      <c r="AC298" s="1">
        <f>ABS(IK_diagnostics_positions__2[[#This Row],[Column7]]-G297)</f>
        <v>8.4980000000000055E-3</v>
      </c>
      <c r="AD298" s="1">
        <f>ABS(IK_diagnostics_positions__2[[#This Row],[Column8]]-H297)</f>
        <v>7.3150000000000048E-2</v>
      </c>
      <c r="AE298" s="1">
        <f>ABS(IK_diagnostics_positions__2[[#This Row],[Column9]]-I297)</f>
        <v>2.0359999999999934E-2</v>
      </c>
      <c r="AF298" s="1">
        <f>ABS(IK_diagnostics_positions__2[[#This Row],[Column10]]-J297)</f>
        <v>4.4063000000000001E-4</v>
      </c>
      <c r="AG298" s="1">
        <f>ABS(IK_diagnostics_positions__2[[#This Row],[Column11]]-K297)</f>
        <v>6.8996999999999975E-2</v>
      </c>
      <c r="AH298" s="1">
        <f>ABS(IK_diagnostics_positions__2[[#This Row],[Column12]]-L297)</f>
        <v>1.5830000000000011E-2</v>
      </c>
      <c r="AI298" s="1">
        <f>ABS(IK_diagnostics_positions__2[[#This Row],[Column13]]-M297)</f>
        <v>1.5633000000000008E-2</v>
      </c>
      <c r="AJ298" s="1">
        <f>ABS(IK_diagnostics_positions__2[[#This Row],[Column14]]-N297)</f>
        <v>2.407000000000048E-3</v>
      </c>
      <c r="AK298" s="1">
        <f>ABS(IK_diagnostics_positions__2[[#This Row],[Column15]]-O297)</f>
        <v>2.8789999999999871E-2</v>
      </c>
      <c r="AL298" s="1">
        <f>ABS(IK_diagnostics_positions__2[[#This Row],[Column16]]-P297)</f>
        <v>2.8538999999999981E-2</v>
      </c>
      <c r="AM298" s="1">
        <f>ABS(IK_diagnostics_positions__2[[#This Row],[Column17]]-Q297)</f>
        <v>3.2849999999999824E-3</v>
      </c>
      <c r="AN298" s="1">
        <f>ABS(IK_diagnostics_positions__2[[#This Row],[Column18]]-R297)</f>
        <v>1.2310000000000265E-2</v>
      </c>
      <c r="AO298" s="1">
        <f>ABS(IK_diagnostics_positions__2[[#This Row],[Column19]]-S297)</f>
        <v>1.1915800000000001E-2</v>
      </c>
      <c r="AP298" s="1">
        <f>ABS(IK_diagnostics_positions__2[[#This Row],[Column20]]-T297)</f>
        <v>2.6993980000000001E-2</v>
      </c>
      <c r="AQ298" s="1">
        <f>ABS(IK_diagnostics_positions__2[[#This Row],[Column21]]-U297)</f>
        <v>3.0100000000000016E-2</v>
      </c>
    </row>
    <row r="299" spans="1:43" x14ac:dyDescent="0.25">
      <c r="A299" s="1">
        <v>9.9527000000000004E-2</v>
      </c>
      <c r="B299" s="1">
        <v>0.39543699999999998</v>
      </c>
      <c r="C299" s="1">
        <v>-0.91308500000000004</v>
      </c>
      <c r="D299" s="1">
        <v>-0.67584100000000003</v>
      </c>
      <c r="E299" s="1">
        <v>1.0231699999999999</v>
      </c>
      <c r="F299" s="1">
        <v>-0.84410300000000005</v>
      </c>
      <c r="G299" s="1">
        <v>-0.20344899999999999</v>
      </c>
      <c r="H299" s="1">
        <v>1.65377</v>
      </c>
      <c r="I299" s="1">
        <v>-1.4598800000000001</v>
      </c>
      <c r="J299" s="1">
        <v>2.6768400000000002E-4</v>
      </c>
      <c r="K299" s="1">
        <v>0.76358400000000004</v>
      </c>
      <c r="L299" s="1">
        <v>-1.8673900000000001</v>
      </c>
      <c r="M299" s="1">
        <v>0.74468699999999999</v>
      </c>
      <c r="N299" s="1">
        <v>1.0000199999999999</v>
      </c>
      <c r="O299" s="1">
        <v>-2.4918399999999998</v>
      </c>
      <c r="P299" s="1">
        <v>-0.74196700000000004</v>
      </c>
      <c r="Q299" s="1">
        <v>0.99982199999999999</v>
      </c>
      <c r="R299" s="1">
        <v>-2.49451</v>
      </c>
      <c r="S299" s="1">
        <v>1.49387E-3</v>
      </c>
      <c r="T299" s="1">
        <v>-5.8263500000000001E-3</v>
      </c>
      <c r="U299" s="1">
        <v>-2.5061399999999998</v>
      </c>
      <c r="V299" s="1" t="s">
        <v>23</v>
      </c>
      <c r="W299" s="1">
        <f>ABS(IK_diagnostics_positions__2[[#This Row],[Column1]]-A298)</f>
        <v>4.6119999999999495E-4</v>
      </c>
      <c r="X299" s="1">
        <f>ABS(IK_diagnostics_positions__2[[#This Row],[Column2]]-B298)</f>
        <v>1.2309999999999821E-3</v>
      </c>
      <c r="Y299" s="1">
        <f>ABS(IK_diagnostics_positions__2[[#This Row],[Column3]]-C298)</f>
        <v>4.8199999999998244E-4</v>
      </c>
      <c r="Z299" s="1">
        <f>ABS(IK_diagnostics_positions__2[[#This Row],[Column4]]-D298)</f>
        <v>6.1579999999999968E-3</v>
      </c>
      <c r="AA299" s="1">
        <f>ABS(IK_diagnostics_positions__2[[#This Row],[Column5]]-E298)</f>
        <v>9.2099999999999405E-3</v>
      </c>
      <c r="AB299" s="1">
        <f>ABS(IK_diagnostics_positions__2[[#This Row],[Column6]]-F298)</f>
        <v>3.1039999999999957E-3</v>
      </c>
      <c r="AC299" s="1">
        <f>ABS(IK_diagnostics_positions__2[[#This Row],[Column7]]-G298)</f>
        <v>9.2460000000000042E-3</v>
      </c>
      <c r="AD299" s="1">
        <f>ABS(IK_diagnostics_positions__2[[#This Row],[Column8]]-H298)</f>
        <v>3.3699999999998731E-3</v>
      </c>
      <c r="AE299" s="1">
        <f>ABS(IK_diagnostics_positions__2[[#This Row],[Column9]]-I298)</f>
        <v>5.5000000000005045E-4</v>
      </c>
      <c r="AF299" s="1">
        <f>ABS(IK_diagnostics_positions__2[[#This Row],[Column10]]-J298)</f>
        <v>5.2681539999999997E-3</v>
      </c>
      <c r="AG299" s="1">
        <f>ABS(IK_diagnostics_positions__2[[#This Row],[Column11]]-K298)</f>
        <v>7.5110000000000454E-3</v>
      </c>
      <c r="AH299" s="1">
        <f>ABS(IK_diagnostics_positions__2[[#This Row],[Column12]]-L298)</f>
        <v>1.1770000000000058E-2</v>
      </c>
      <c r="AI299" s="1">
        <f>ABS(IK_diagnostics_positions__2[[#This Row],[Column13]]-M298)</f>
        <v>1.4485999999999999E-2</v>
      </c>
      <c r="AJ299" s="1">
        <f>ABS(IK_diagnostics_positions__2[[#This Row],[Column14]]-N298)</f>
        <v>2.146999999999899E-3</v>
      </c>
      <c r="AK299" s="1">
        <f>ABS(IK_diagnostics_positions__2[[#This Row],[Column15]]-O298)</f>
        <v>2.9699999999999172E-3</v>
      </c>
      <c r="AL299" s="1">
        <f>ABS(IK_diagnostics_positions__2[[#This Row],[Column16]]-P298)</f>
        <v>3.3990000000000409E-3</v>
      </c>
      <c r="AM299" s="1">
        <f>ABS(IK_diagnostics_positions__2[[#This Row],[Column17]]-Q298)</f>
        <v>3.0879999999999797E-3</v>
      </c>
      <c r="AN299" s="1">
        <f>ABS(IK_diagnostics_positions__2[[#This Row],[Column18]]-R298)</f>
        <v>3.3099999999999241E-3</v>
      </c>
      <c r="AO299" s="1">
        <f>ABS(IK_diagnostics_positions__2[[#This Row],[Column19]]-S298)</f>
        <v>4.6611799999999991E-3</v>
      </c>
      <c r="AP299" s="1">
        <f>ABS(IK_diagnostics_positions__2[[#This Row],[Column20]]-T298)</f>
        <v>4.0532299999999997E-3</v>
      </c>
      <c r="AQ299" s="1">
        <f>ABS(IK_diagnostics_positions__2[[#This Row],[Column21]]-U298)</f>
        <v>1.8100000000003114E-3</v>
      </c>
    </row>
    <row r="300" spans="1:43" x14ac:dyDescent="0.25">
      <c r="A300" s="1">
        <v>0.100506</v>
      </c>
      <c r="B300" s="1">
        <v>0.39803699999999997</v>
      </c>
      <c r="C300" s="1">
        <v>-0.91184699999999996</v>
      </c>
      <c r="D300" s="1">
        <v>-0.67190799999999995</v>
      </c>
      <c r="E300" s="1">
        <v>1.0290699999999999</v>
      </c>
      <c r="F300" s="1">
        <v>-0.839893</v>
      </c>
      <c r="G300" s="1">
        <v>-0.205597</v>
      </c>
      <c r="H300" s="1">
        <v>1.6602600000000001</v>
      </c>
      <c r="I300" s="1">
        <v>-1.4596899999999999</v>
      </c>
      <c r="J300" s="1">
        <v>-5.6073099999999997E-4</v>
      </c>
      <c r="K300" s="1">
        <v>0.77189300000000005</v>
      </c>
      <c r="L300" s="1">
        <v>-1.8705099999999999</v>
      </c>
      <c r="M300" s="1">
        <v>0.74448700000000001</v>
      </c>
      <c r="N300" s="1">
        <v>1.00081</v>
      </c>
      <c r="O300" s="1">
        <v>-2.49701</v>
      </c>
      <c r="P300" s="1">
        <v>-0.746313</v>
      </c>
      <c r="Q300" s="1">
        <v>0.99991399999999997</v>
      </c>
      <c r="R300" s="1">
        <v>-2.4964900000000001</v>
      </c>
      <c r="S300" s="1">
        <v>6.9118999999999995E-4</v>
      </c>
      <c r="T300" s="1">
        <v>-1.44297E-3</v>
      </c>
      <c r="U300" s="1">
        <v>-2.5045000000000002</v>
      </c>
      <c r="V300" s="1" t="s">
        <v>23</v>
      </c>
      <c r="W300" s="1">
        <f>ABS(IK_diagnostics_positions__2[[#This Row],[Column1]]-A299)</f>
        <v>9.7899999999999376E-4</v>
      </c>
      <c r="X300" s="1">
        <f>ABS(IK_diagnostics_positions__2[[#This Row],[Column2]]-B299)</f>
        <v>2.5999999999999912E-3</v>
      </c>
      <c r="Y300" s="1">
        <f>ABS(IK_diagnostics_positions__2[[#This Row],[Column3]]-C299)</f>
        <v>1.2380000000000724E-3</v>
      </c>
      <c r="Z300" s="1">
        <f>ABS(IK_diagnostics_positions__2[[#This Row],[Column4]]-D299)</f>
        <v>3.9330000000000753E-3</v>
      </c>
      <c r="AA300" s="1">
        <f>ABS(IK_diagnostics_positions__2[[#This Row],[Column5]]-E299)</f>
        <v>5.9000000000000163E-3</v>
      </c>
      <c r="AB300" s="1">
        <f>ABS(IK_diagnostics_positions__2[[#This Row],[Column6]]-F299)</f>
        <v>4.210000000000047E-3</v>
      </c>
      <c r="AC300" s="1">
        <f>ABS(IK_diagnostics_positions__2[[#This Row],[Column7]]-G299)</f>
        <v>2.148000000000011E-3</v>
      </c>
      <c r="AD300" s="1">
        <f>ABS(IK_diagnostics_positions__2[[#This Row],[Column8]]-H299)</f>
        <v>6.4900000000001068E-3</v>
      </c>
      <c r="AE300" s="1">
        <f>ABS(IK_diagnostics_positions__2[[#This Row],[Column9]]-I299)</f>
        <v>1.9000000000013451E-4</v>
      </c>
      <c r="AF300" s="1">
        <f>ABS(IK_diagnostics_positions__2[[#This Row],[Column10]]-J299)</f>
        <v>8.2841499999999999E-4</v>
      </c>
      <c r="AG300" s="1">
        <f>ABS(IK_diagnostics_positions__2[[#This Row],[Column11]]-K299)</f>
        <v>8.3090000000000108E-3</v>
      </c>
      <c r="AH300" s="1">
        <f>ABS(IK_diagnostics_positions__2[[#This Row],[Column12]]-L299)</f>
        <v>3.1199999999997896E-3</v>
      </c>
      <c r="AI300" s="1">
        <f>ABS(IK_diagnostics_positions__2[[#This Row],[Column13]]-M299)</f>
        <v>1.9999999999997797E-4</v>
      </c>
      <c r="AJ300" s="1">
        <f>ABS(IK_diagnostics_positions__2[[#This Row],[Column14]]-N299)</f>
        <v>7.9000000000006843E-4</v>
      </c>
      <c r="AK300" s="1">
        <f>ABS(IK_diagnostics_positions__2[[#This Row],[Column15]]-O299)</f>
        <v>5.1700000000001189E-3</v>
      </c>
      <c r="AL300" s="1">
        <f>ABS(IK_diagnostics_positions__2[[#This Row],[Column16]]-P299)</f>
        <v>4.345999999999961E-3</v>
      </c>
      <c r="AM300" s="1">
        <f>ABS(IK_diagnostics_positions__2[[#This Row],[Column17]]-Q299)</f>
        <v>9.1999999999980986E-5</v>
      </c>
      <c r="AN300" s="1">
        <f>ABS(IK_diagnostics_positions__2[[#This Row],[Column18]]-R299)</f>
        <v>1.9800000000000928E-3</v>
      </c>
      <c r="AO300" s="1">
        <f>ABS(IK_diagnostics_positions__2[[#This Row],[Column19]]-S299)</f>
        <v>8.0268000000000006E-4</v>
      </c>
      <c r="AP300" s="1">
        <f>ABS(IK_diagnostics_positions__2[[#This Row],[Column20]]-T299)</f>
        <v>4.3833800000000001E-3</v>
      </c>
      <c r="AQ300" s="1">
        <f>ABS(IK_diagnostics_positions__2[[#This Row],[Column21]]-U299)</f>
        <v>1.6399999999996417E-3</v>
      </c>
    </row>
    <row r="301" spans="1:43" x14ac:dyDescent="0.25">
      <c r="A301" s="1">
        <v>4.0744799999999998E-2</v>
      </c>
      <c r="B301" s="1">
        <v>3.59356E-3</v>
      </c>
      <c r="C301" s="1">
        <v>-0.99916300000000002</v>
      </c>
      <c r="D301" s="1">
        <v>-0.95382800000000001</v>
      </c>
      <c r="E301" s="1">
        <v>2.5926299999999999E-2</v>
      </c>
      <c r="F301" s="1">
        <v>-1.1007800000000001</v>
      </c>
      <c r="G301" s="1">
        <v>-0.63111399999999995</v>
      </c>
      <c r="H301" s="1">
        <v>0.94652400000000003</v>
      </c>
      <c r="I301" s="1">
        <v>-1.3206800000000001</v>
      </c>
      <c r="J301" s="1">
        <v>0.25517299999999998</v>
      </c>
      <c r="K301" s="1">
        <v>0.79948600000000003</v>
      </c>
      <c r="L301" s="1">
        <v>-1.75986</v>
      </c>
      <c r="M301" s="1">
        <v>0.68306999999999995</v>
      </c>
      <c r="N301" s="1">
        <v>0.72016100000000005</v>
      </c>
      <c r="O301" s="1">
        <v>-2.6602000000000001</v>
      </c>
      <c r="P301" s="1">
        <v>-0.54803199999999996</v>
      </c>
      <c r="Q301" s="1">
        <v>0.82585399999999998</v>
      </c>
      <c r="R301" s="1">
        <v>-2.3549799999999999</v>
      </c>
      <c r="S301" s="1">
        <v>3.9375599999999997E-2</v>
      </c>
      <c r="T301" s="1">
        <v>0.45162200000000002</v>
      </c>
      <c r="U301" s="1">
        <v>-2.6722299999999999</v>
      </c>
      <c r="V301" s="1" t="s">
        <v>23</v>
      </c>
      <c r="W301" s="1">
        <f>ABS(IK_diagnostics_positions__2[[#This Row],[Column1]]-A300)</f>
        <v>5.97612E-2</v>
      </c>
      <c r="X301" s="1">
        <f>ABS(IK_diagnostics_positions__2[[#This Row],[Column2]]-B300)</f>
        <v>0.39444343999999998</v>
      </c>
      <c r="Y301" s="1">
        <f>ABS(IK_diagnostics_positions__2[[#This Row],[Column3]]-C300)</f>
        <v>8.731600000000006E-2</v>
      </c>
      <c r="Z301" s="1">
        <f>ABS(IK_diagnostics_positions__2[[#This Row],[Column4]]-D300)</f>
        <v>0.28192000000000006</v>
      </c>
      <c r="AA301" s="1">
        <f>ABS(IK_diagnostics_positions__2[[#This Row],[Column5]]-E300)</f>
        <v>1.0031436999999999</v>
      </c>
      <c r="AB301" s="1">
        <f>ABS(IK_diagnostics_positions__2[[#This Row],[Column6]]-F300)</f>
        <v>0.26088700000000009</v>
      </c>
      <c r="AC301" s="1">
        <f>ABS(IK_diagnostics_positions__2[[#This Row],[Column7]]-G300)</f>
        <v>0.42551699999999992</v>
      </c>
      <c r="AD301" s="1">
        <f>ABS(IK_diagnostics_positions__2[[#This Row],[Column8]]-H300)</f>
        <v>0.71373600000000004</v>
      </c>
      <c r="AE301" s="1">
        <f>ABS(IK_diagnostics_positions__2[[#This Row],[Column9]]-I300)</f>
        <v>0.13900999999999986</v>
      </c>
      <c r="AF301" s="1">
        <f>ABS(IK_diagnostics_positions__2[[#This Row],[Column10]]-J300)</f>
        <v>0.25573373099999996</v>
      </c>
      <c r="AG301" s="1">
        <f>ABS(IK_diagnostics_positions__2[[#This Row],[Column11]]-K300)</f>
        <v>2.7592999999999979E-2</v>
      </c>
      <c r="AH301" s="1">
        <f>ABS(IK_diagnostics_positions__2[[#This Row],[Column12]]-L300)</f>
        <v>0.11064999999999992</v>
      </c>
      <c r="AI301" s="1">
        <f>ABS(IK_diagnostics_positions__2[[#This Row],[Column13]]-M300)</f>
        <v>6.1417000000000055E-2</v>
      </c>
      <c r="AJ301" s="1">
        <f>ABS(IK_diagnostics_positions__2[[#This Row],[Column14]]-N300)</f>
        <v>0.28064899999999993</v>
      </c>
      <c r="AK301" s="1">
        <f>ABS(IK_diagnostics_positions__2[[#This Row],[Column15]]-O300)</f>
        <v>0.16319000000000017</v>
      </c>
      <c r="AL301" s="1">
        <f>ABS(IK_diagnostics_positions__2[[#This Row],[Column16]]-P300)</f>
        <v>0.19828100000000004</v>
      </c>
      <c r="AM301" s="1">
        <f>ABS(IK_diagnostics_positions__2[[#This Row],[Column17]]-Q300)</f>
        <v>0.17405999999999999</v>
      </c>
      <c r="AN301" s="1">
        <f>ABS(IK_diagnostics_positions__2[[#This Row],[Column18]]-R300)</f>
        <v>0.14151000000000025</v>
      </c>
      <c r="AO301" s="1">
        <f>ABS(IK_diagnostics_positions__2[[#This Row],[Column19]]-S300)</f>
        <v>3.8684409999999995E-2</v>
      </c>
      <c r="AP301" s="1">
        <f>ABS(IK_diagnostics_positions__2[[#This Row],[Column20]]-T300)</f>
        <v>0.45306497000000001</v>
      </c>
      <c r="AQ301" s="1">
        <f>ABS(IK_diagnostics_positions__2[[#This Row],[Column21]]-U300)</f>
        <v>0.16772999999999971</v>
      </c>
    </row>
    <row r="302" spans="1:43" x14ac:dyDescent="0.25">
      <c r="A302" s="1">
        <v>2.98748E-2</v>
      </c>
      <c r="B302" s="1">
        <v>6.0469699999999996E-4</v>
      </c>
      <c r="C302" s="1">
        <v>-0.99955300000000002</v>
      </c>
      <c r="D302" s="1">
        <v>-0.96729600000000004</v>
      </c>
      <c r="E302" s="1">
        <v>7.09262E-4</v>
      </c>
      <c r="F302" s="1">
        <v>-1.0747199999999999</v>
      </c>
      <c r="G302" s="1">
        <v>-0.81345400000000001</v>
      </c>
      <c r="H302" s="1">
        <v>0.93726299999999996</v>
      </c>
      <c r="I302" s="1">
        <v>-1.38968</v>
      </c>
      <c r="J302" s="1">
        <v>3.3787499999999998E-2</v>
      </c>
      <c r="K302" s="1">
        <v>0.901783</v>
      </c>
      <c r="L302" s="1">
        <v>-1.9197</v>
      </c>
      <c r="M302" s="1">
        <v>0.80959999999999999</v>
      </c>
      <c r="N302" s="1">
        <v>0.99498299999999995</v>
      </c>
      <c r="O302" s="1">
        <v>-2.5437500000000002</v>
      </c>
      <c r="P302" s="1">
        <v>-0.76745600000000003</v>
      </c>
      <c r="Q302" s="1">
        <v>0.99357499999999999</v>
      </c>
      <c r="R302" s="1">
        <v>-2.5109599999999999</v>
      </c>
      <c r="S302" s="1">
        <v>-8.7792900000000004E-3</v>
      </c>
      <c r="T302" s="1">
        <v>5.1383999999999999E-2</v>
      </c>
      <c r="U302" s="1">
        <v>-2.4441199999999998</v>
      </c>
      <c r="V302" s="1" t="s">
        <v>23</v>
      </c>
      <c r="W302" s="1">
        <f>ABS(IK_diagnostics_positions__2[[#This Row],[Column1]]-A301)</f>
        <v>1.0869999999999998E-2</v>
      </c>
      <c r="X302" s="1">
        <f>ABS(IK_diagnostics_positions__2[[#This Row],[Column2]]-B301)</f>
        <v>2.988863E-3</v>
      </c>
      <c r="Y302" s="1">
        <f>ABS(IK_diagnostics_positions__2[[#This Row],[Column3]]-C301)</f>
        <v>3.9000000000000146E-4</v>
      </c>
      <c r="Z302" s="1">
        <f>ABS(IK_diagnostics_positions__2[[#This Row],[Column4]]-D301)</f>
        <v>1.3468000000000035E-2</v>
      </c>
      <c r="AA302" s="1">
        <f>ABS(IK_diagnostics_positions__2[[#This Row],[Column5]]-E301)</f>
        <v>2.5217038000000001E-2</v>
      </c>
      <c r="AB302" s="1">
        <f>ABS(IK_diagnostics_positions__2[[#This Row],[Column6]]-F301)</f>
        <v>2.6060000000000194E-2</v>
      </c>
      <c r="AC302" s="1">
        <f>ABS(IK_diagnostics_positions__2[[#This Row],[Column7]]-G301)</f>
        <v>0.18234000000000006</v>
      </c>
      <c r="AD302" s="1">
        <f>ABS(IK_diagnostics_positions__2[[#This Row],[Column8]]-H301)</f>
        <v>9.2610000000000747E-3</v>
      </c>
      <c r="AE302" s="1">
        <f>ABS(IK_diagnostics_positions__2[[#This Row],[Column9]]-I301)</f>
        <v>6.899999999999995E-2</v>
      </c>
      <c r="AF302" s="1">
        <f>ABS(IK_diagnostics_positions__2[[#This Row],[Column10]]-J301)</f>
        <v>0.22138549999999999</v>
      </c>
      <c r="AG302" s="1">
        <f>ABS(IK_diagnostics_positions__2[[#This Row],[Column11]]-K301)</f>
        <v>0.10229699999999997</v>
      </c>
      <c r="AH302" s="1">
        <f>ABS(IK_diagnostics_positions__2[[#This Row],[Column12]]-L301)</f>
        <v>0.15983999999999998</v>
      </c>
      <c r="AI302" s="1">
        <f>ABS(IK_diagnostics_positions__2[[#This Row],[Column13]]-M301)</f>
        <v>0.12653000000000003</v>
      </c>
      <c r="AJ302" s="1">
        <f>ABS(IK_diagnostics_positions__2[[#This Row],[Column14]]-N301)</f>
        <v>0.2748219999999999</v>
      </c>
      <c r="AK302" s="1">
        <f>ABS(IK_diagnostics_positions__2[[#This Row],[Column15]]-O301)</f>
        <v>0.11644999999999994</v>
      </c>
      <c r="AL302" s="1">
        <f>ABS(IK_diagnostics_positions__2[[#This Row],[Column16]]-P301)</f>
        <v>0.21942400000000006</v>
      </c>
      <c r="AM302" s="1">
        <f>ABS(IK_diagnostics_positions__2[[#This Row],[Column17]]-Q301)</f>
        <v>0.16772100000000001</v>
      </c>
      <c r="AN302" s="1">
        <f>ABS(IK_diagnostics_positions__2[[#This Row],[Column18]]-R301)</f>
        <v>0.15598000000000001</v>
      </c>
      <c r="AO302" s="1">
        <f>ABS(IK_diagnostics_positions__2[[#This Row],[Column19]]-S301)</f>
        <v>4.8154889999999999E-2</v>
      </c>
      <c r="AP302" s="1">
        <f>ABS(IK_diagnostics_positions__2[[#This Row],[Column20]]-T301)</f>
        <v>0.40023800000000004</v>
      </c>
      <c r="AQ302" s="1">
        <f>ABS(IK_diagnostics_positions__2[[#This Row],[Column21]]-U301)</f>
        <v>0.22811000000000003</v>
      </c>
    </row>
    <row r="303" spans="1:43" x14ac:dyDescent="0.25">
      <c r="A303" s="1">
        <v>-3.26959E-2</v>
      </c>
      <c r="B303" s="2">
        <v>2.1362E-5</v>
      </c>
      <c r="C303" s="1">
        <v>-0.99946500000000005</v>
      </c>
      <c r="D303" s="1">
        <v>-1.0324800000000001</v>
      </c>
      <c r="E303" s="2">
        <v>2.2536800000000001E-5</v>
      </c>
      <c r="F303" s="1">
        <v>-1.0202599999999999</v>
      </c>
      <c r="G303" s="1">
        <v>-0.83568299999999995</v>
      </c>
      <c r="H303" s="1">
        <v>0.91656700000000002</v>
      </c>
      <c r="I303" s="1">
        <v>-1.36843</v>
      </c>
      <c r="J303" s="1">
        <v>1.7838400000000001E-2</v>
      </c>
      <c r="K303" s="1">
        <v>0.80690499999999998</v>
      </c>
      <c r="L303" s="1">
        <v>-1.87781</v>
      </c>
      <c r="M303" s="1">
        <v>0.76623799999999997</v>
      </c>
      <c r="N303" s="1">
        <v>0.99800199999999994</v>
      </c>
      <c r="O303" s="1">
        <v>-2.5129299999999999</v>
      </c>
      <c r="P303" s="1">
        <v>-0.74961</v>
      </c>
      <c r="Q303" s="1">
        <v>0.98433000000000004</v>
      </c>
      <c r="R303" s="1">
        <v>-2.4938799999999999</v>
      </c>
      <c r="S303" s="1">
        <v>-8.3053199999999997E-3</v>
      </c>
      <c r="T303" s="1">
        <v>1.3886900000000001E-2</v>
      </c>
      <c r="U303" s="1">
        <v>-2.48645</v>
      </c>
      <c r="V303" s="1" t="s">
        <v>23</v>
      </c>
      <c r="W303" s="1">
        <f>ABS(IK_diagnostics_positions__2[[#This Row],[Column1]]-A302)</f>
        <v>6.2570700000000007E-2</v>
      </c>
      <c r="X303" s="1">
        <f>ABS(IK_diagnostics_positions__2[[#This Row],[Column2]]-B302)</f>
        <v>5.8333499999999993E-4</v>
      </c>
      <c r="Y303" s="1">
        <f>ABS(IK_diagnostics_positions__2[[#This Row],[Column3]]-C302)</f>
        <v>8.7999999999976986E-5</v>
      </c>
      <c r="Z303" s="1">
        <f>ABS(IK_diagnostics_positions__2[[#This Row],[Column4]]-D302)</f>
        <v>6.518400000000002E-2</v>
      </c>
      <c r="AA303" s="1">
        <f>ABS(IK_diagnostics_positions__2[[#This Row],[Column5]]-E302)</f>
        <v>6.8672519999999997E-4</v>
      </c>
      <c r="AB303" s="1">
        <f>ABS(IK_diagnostics_positions__2[[#This Row],[Column6]]-F302)</f>
        <v>5.4459999999999953E-2</v>
      </c>
      <c r="AC303" s="1">
        <f>ABS(IK_diagnostics_positions__2[[#This Row],[Column7]]-G302)</f>
        <v>2.2228999999999943E-2</v>
      </c>
      <c r="AD303" s="1">
        <f>ABS(IK_diagnostics_positions__2[[#This Row],[Column8]]-H302)</f>
        <v>2.0695999999999937E-2</v>
      </c>
      <c r="AE303" s="1">
        <f>ABS(IK_diagnostics_positions__2[[#This Row],[Column9]]-I302)</f>
        <v>2.1249999999999991E-2</v>
      </c>
      <c r="AF303" s="1">
        <f>ABS(IK_diagnostics_positions__2[[#This Row],[Column10]]-J302)</f>
        <v>1.5949099999999997E-2</v>
      </c>
      <c r="AG303" s="1">
        <f>ABS(IK_diagnostics_positions__2[[#This Row],[Column11]]-K302)</f>
        <v>9.4878000000000018E-2</v>
      </c>
      <c r="AH303" s="1">
        <f>ABS(IK_diagnostics_positions__2[[#This Row],[Column12]]-L302)</f>
        <v>4.1889999999999983E-2</v>
      </c>
      <c r="AI303" s="1">
        <f>ABS(IK_diagnostics_positions__2[[#This Row],[Column13]]-M302)</f>
        <v>4.3362000000000012E-2</v>
      </c>
      <c r="AJ303" s="1">
        <f>ABS(IK_diagnostics_positions__2[[#This Row],[Column14]]-N302)</f>
        <v>3.0189999999999939E-3</v>
      </c>
      <c r="AK303" s="1">
        <f>ABS(IK_diagnostics_positions__2[[#This Row],[Column15]]-O302)</f>
        <v>3.0820000000000292E-2</v>
      </c>
      <c r="AL303" s="1">
        <f>ABS(IK_diagnostics_positions__2[[#This Row],[Column16]]-P302)</f>
        <v>1.7846000000000029E-2</v>
      </c>
      <c r="AM303" s="1">
        <f>ABS(IK_diagnostics_positions__2[[#This Row],[Column17]]-Q302)</f>
        <v>9.2449999999999477E-3</v>
      </c>
      <c r="AN303" s="1">
        <f>ABS(IK_diagnostics_positions__2[[#This Row],[Column18]]-R302)</f>
        <v>1.7079999999999984E-2</v>
      </c>
      <c r="AO303" s="1">
        <f>ABS(IK_diagnostics_positions__2[[#This Row],[Column19]]-S302)</f>
        <v>4.7397000000000064E-4</v>
      </c>
      <c r="AP303" s="1">
        <f>ABS(IK_diagnostics_positions__2[[#This Row],[Column20]]-T302)</f>
        <v>3.7497099999999998E-2</v>
      </c>
      <c r="AQ303" s="1">
        <f>ABS(IK_diagnostics_positions__2[[#This Row],[Column21]]-U302)</f>
        <v>4.2330000000000201E-2</v>
      </c>
    </row>
    <row r="304" spans="1:43" x14ac:dyDescent="0.25">
      <c r="A304" s="1">
        <v>-5.2120600000000003E-2</v>
      </c>
      <c r="B304" s="1" t="s">
        <v>22</v>
      </c>
      <c r="C304" s="1">
        <v>-0.998641</v>
      </c>
      <c r="D304" s="1">
        <v>-1.0519400000000001</v>
      </c>
      <c r="E304" s="2">
        <v>3.0020600000000001E-11</v>
      </c>
      <c r="F304" s="1">
        <v>-1.01755</v>
      </c>
      <c r="G304" s="1">
        <v>-0.85614100000000004</v>
      </c>
      <c r="H304" s="1">
        <v>0.91307899999999997</v>
      </c>
      <c r="I304" s="1">
        <v>-1.3752500000000001</v>
      </c>
      <c r="J304" s="1">
        <v>-6.84321E-4</v>
      </c>
      <c r="K304" s="1">
        <v>0.78609799999999996</v>
      </c>
      <c r="L304" s="1">
        <v>-1.87731</v>
      </c>
      <c r="M304" s="1">
        <v>0.75176900000000002</v>
      </c>
      <c r="N304" s="1">
        <v>0.99957700000000005</v>
      </c>
      <c r="O304" s="1">
        <v>-2.5004</v>
      </c>
      <c r="P304" s="1">
        <v>-0.75169900000000001</v>
      </c>
      <c r="Q304" s="1">
        <v>1.00075</v>
      </c>
      <c r="R304" s="1">
        <v>-2.5017299999999998</v>
      </c>
      <c r="S304" s="1">
        <v>2.2537100000000001E-4</v>
      </c>
      <c r="T304" s="1">
        <v>1.8793900000000001E-3</v>
      </c>
      <c r="U304" s="1">
        <v>-2.4977999999999998</v>
      </c>
      <c r="V304" s="1" t="s">
        <v>23</v>
      </c>
      <c r="W304" s="1">
        <f>ABS(IK_diagnostics_positions__2[[#This Row],[Column1]]-A303)</f>
        <v>1.9424700000000003E-2</v>
      </c>
      <c r="X304" s="1">
        <f>ABS(IK_diagnostics_positions__2[[#This Row],[Column2]]-B303)</f>
        <v>2.1362E-5</v>
      </c>
      <c r="Y304" s="1">
        <f>ABS(IK_diagnostics_positions__2[[#This Row],[Column3]]-C303)</f>
        <v>8.2400000000004692E-4</v>
      </c>
      <c r="Z304" s="1">
        <f>ABS(IK_diagnostics_positions__2[[#This Row],[Column4]]-D303)</f>
        <v>1.9460000000000033E-2</v>
      </c>
      <c r="AA304" s="1">
        <f>ABS(IK_diagnostics_positions__2[[#This Row],[Column5]]-E303)</f>
        <v>2.2536769979400002E-5</v>
      </c>
      <c r="AB304" s="1">
        <f>ABS(IK_diagnostics_positions__2[[#This Row],[Column6]]-F303)</f>
        <v>2.7099999999999902E-3</v>
      </c>
      <c r="AC304" s="1">
        <f>ABS(IK_diagnostics_positions__2[[#This Row],[Column7]]-G303)</f>
        <v>2.0458000000000087E-2</v>
      </c>
      <c r="AD304" s="1">
        <f>ABS(IK_diagnostics_positions__2[[#This Row],[Column8]]-H303)</f>
        <v>3.4880000000000466E-3</v>
      </c>
      <c r="AE304" s="1">
        <f>ABS(IK_diagnostics_positions__2[[#This Row],[Column9]]-I303)</f>
        <v>6.8200000000000482E-3</v>
      </c>
      <c r="AF304" s="1">
        <f>ABS(IK_diagnostics_positions__2[[#This Row],[Column10]]-J303)</f>
        <v>1.8522721000000002E-2</v>
      </c>
      <c r="AG304" s="1">
        <f>ABS(IK_diagnostics_positions__2[[#This Row],[Column11]]-K303)</f>
        <v>2.080700000000002E-2</v>
      </c>
      <c r="AH304" s="1">
        <f>ABS(IK_diagnostics_positions__2[[#This Row],[Column12]]-L303)</f>
        <v>4.9999999999994493E-4</v>
      </c>
      <c r="AI304" s="1">
        <f>ABS(IK_diagnostics_positions__2[[#This Row],[Column13]]-M303)</f>
        <v>1.4468999999999954E-2</v>
      </c>
      <c r="AJ304" s="1">
        <f>ABS(IK_diagnostics_positions__2[[#This Row],[Column14]]-N303)</f>
        <v>1.5750000000001041E-3</v>
      </c>
      <c r="AK304" s="1">
        <f>ABS(IK_diagnostics_positions__2[[#This Row],[Column15]]-O303)</f>
        <v>1.252999999999993E-2</v>
      </c>
      <c r="AL304" s="1">
        <f>ABS(IK_diagnostics_positions__2[[#This Row],[Column16]]-P303)</f>
        <v>2.0890000000000075E-3</v>
      </c>
      <c r="AM304" s="1">
        <f>ABS(IK_diagnostics_positions__2[[#This Row],[Column17]]-Q303)</f>
        <v>1.641999999999999E-2</v>
      </c>
      <c r="AN304" s="1">
        <f>ABS(IK_diagnostics_positions__2[[#This Row],[Column18]]-R303)</f>
        <v>7.8499999999999126E-3</v>
      </c>
      <c r="AO304" s="1">
        <f>ABS(IK_diagnostics_positions__2[[#This Row],[Column19]]-S303)</f>
        <v>8.530691E-3</v>
      </c>
      <c r="AP304" s="1">
        <f>ABS(IK_diagnostics_positions__2[[#This Row],[Column20]]-T303)</f>
        <v>1.2007510000000001E-2</v>
      </c>
      <c r="AQ304" s="1">
        <f>ABS(IK_diagnostics_positions__2[[#This Row],[Column21]]-U303)</f>
        <v>1.1349999999999749E-2</v>
      </c>
    </row>
    <row r="305" spans="1:43" x14ac:dyDescent="0.25">
      <c r="A305" s="1">
        <v>0.334171</v>
      </c>
      <c r="B305" s="1" t="s">
        <v>22</v>
      </c>
      <c r="C305" s="1">
        <v>-0.94251300000000005</v>
      </c>
      <c r="D305" s="1">
        <v>-0.39962399999999998</v>
      </c>
      <c r="E305" s="1">
        <v>8.4865299999999999E-4</v>
      </c>
      <c r="F305" s="1">
        <v>-1.62188</v>
      </c>
      <c r="G305" s="1">
        <v>-0.58640000000000003</v>
      </c>
      <c r="H305" s="1">
        <v>0.98291200000000001</v>
      </c>
      <c r="I305" s="1">
        <v>-1.5960700000000001</v>
      </c>
      <c r="J305" s="1">
        <v>-0.15454000000000001</v>
      </c>
      <c r="K305" s="1">
        <v>1.29556</v>
      </c>
      <c r="L305" s="1">
        <v>-2.4420899999999999</v>
      </c>
      <c r="M305" s="1">
        <v>0.78686500000000004</v>
      </c>
      <c r="N305" s="1">
        <v>0.95840099999999995</v>
      </c>
      <c r="O305" s="1">
        <v>-2.4330799999999999</v>
      </c>
      <c r="P305" s="1">
        <v>-0.50507899999999994</v>
      </c>
      <c r="Q305" s="1">
        <v>0.367838</v>
      </c>
      <c r="R305" s="1">
        <v>-2.3138100000000001</v>
      </c>
      <c r="S305" s="1">
        <v>-0.28651700000000002</v>
      </c>
      <c r="T305" s="1">
        <v>0.34407399999999999</v>
      </c>
      <c r="U305" s="1">
        <v>-2.7200500000000001</v>
      </c>
      <c r="V305" s="1" t="s">
        <v>23</v>
      </c>
      <c r="W305" s="1">
        <f>ABS(IK_diagnostics_positions__2[[#This Row],[Column1]]-A304)</f>
        <v>0.38629160000000001</v>
      </c>
      <c r="X305" s="1">
        <f>ABS(IK_diagnostics_positions__2[[#This Row],[Column2]]-B304)</f>
        <v>0</v>
      </c>
      <c r="Y305" s="1">
        <f>ABS(IK_diagnostics_positions__2[[#This Row],[Column3]]-C304)</f>
        <v>5.6127999999999956E-2</v>
      </c>
      <c r="Z305" s="1">
        <f>ABS(IK_diagnostics_positions__2[[#This Row],[Column4]]-D304)</f>
        <v>0.65231600000000012</v>
      </c>
      <c r="AA305" s="1">
        <f>ABS(IK_diagnostics_positions__2[[#This Row],[Column5]]-E304)</f>
        <v>8.4865296997939995E-4</v>
      </c>
      <c r="AB305" s="1">
        <f>ABS(IK_diagnostics_positions__2[[#This Row],[Column6]]-F304)</f>
        <v>0.60433000000000003</v>
      </c>
      <c r="AC305" s="1">
        <f>ABS(IK_diagnostics_positions__2[[#This Row],[Column7]]-G304)</f>
        <v>0.26974100000000001</v>
      </c>
      <c r="AD305" s="1">
        <f>ABS(IK_diagnostics_positions__2[[#This Row],[Column8]]-H304)</f>
        <v>6.9833000000000034E-2</v>
      </c>
      <c r="AE305" s="1">
        <f>ABS(IK_diagnostics_positions__2[[#This Row],[Column9]]-I304)</f>
        <v>0.22082000000000002</v>
      </c>
      <c r="AF305" s="1">
        <f>ABS(IK_diagnostics_positions__2[[#This Row],[Column10]]-J304)</f>
        <v>0.15385567900000002</v>
      </c>
      <c r="AG305" s="1">
        <f>ABS(IK_diagnostics_positions__2[[#This Row],[Column11]]-K304)</f>
        <v>0.50946200000000008</v>
      </c>
      <c r="AH305" s="1">
        <f>ABS(IK_diagnostics_positions__2[[#This Row],[Column12]]-L304)</f>
        <v>0.56477999999999984</v>
      </c>
      <c r="AI305" s="1">
        <f>ABS(IK_diagnostics_positions__2[[#This Row],[Column13]]-M304)</f>
        <v>3.5096000000000016E-2</v>
      </c>
      <c r="AJ305" s="1">
        <f>ABS(IK_diagnostics_positions__2[[#This Row],[Column14]]-N304)</f>
        <v>4.1176000000000101E-2</v>
      </c>
      <c r="AK305" s="1">
        <f>ABS(IK_diagnostics_positions__2[[#This Row],[Column15]]-O304)</f>
        <v>6.7320000000000046E-2</v>
      </c>
      <c r="AL305" s="1">
        <f>ABS(IK_diagnostics_positions__2[[#This Row],[Column16]]-P304)</f>
        <v>0.24662000000000006</v>
      </c>
      <c r="AM305" s="1">
        <f>ABS(IK_diagnostics_positions__2[[#This Row],[Column17]]-Q304)</f>
        <v>0.63291200000000003</v>
      </c>
      <c r="AN305" s="1">
        <f>ABS(IK_diagnostics_positions__2[[#This Row],[Column18]]-R304)</f>
        <v>0.18791999999999964</v>
      </c>
      <c r="AO305" s="1">
        <f>ABS(IK_diagnostics_positions__2[[#This Row],[Column19]]-S304)</f>
        <v>0.286742371</v>
      </c>
      <c r="AP305" s="1">
        <f>ABS(IK_diagnostics_positions__2[[#This Row],[Column20]]-T304)</f>
        <v>0.34219461000000001</v>
      </c>
      <c r="AQ305" s="1">
        <f>ABS(IK_diagnostics_positions__2[[#This Row],[Column21]]-U304)</f>
        <v>0.22225000000000028</v>
      </c>
    </row>
    <row r="306" spans="1:43" x14ac:dyDescent="0.25">
      <c r="A306" s="1">
        <v>0.48641299999999998</v>
      </c>
      <c r="B306" s="1">
        <v>1.3095900000000001E-2</v>
      </c>
      <c r="C306" s="1">
        <v>-0.87363100000000005</v>
      </c>
      <c r="D306" s="1">
        <v>-0.19322300000000001</v>
      </c>
      <c r="E306" s="1">
        <v>2.40964E-2</v>
      </c>
      <c r="F306" s="1">
        <v>-1.6071</v>
      </c>
      <c r="G306" s="1">
        <v>-0.53486800000000001</v>
      </c>
      <c r="H306" s="1">
        <v>0.95881700000000003</v>
      </c>
      <c r="I306" s="1">
        <v>-1.70496</v>
      </c>
      <c r="J306" s="1">
        <v>-2.9145500000000001E-3</v>
      </c>
      <c r="K306" s="1">
        <v>1.01861</v>
      </c>
      <c r="L306" s="1">
        <v>-2.54962</v>
      </c>
      <c r="M306" s="1">
        <v>0.99424100000000004</v>
      </c>
      <c r="N306" s="1">
        <v>0.98082999999999998</v>
      </c>
      <c r="O306" s="1">
        <v>-2.48441</v>
      </c>
      <c r="P306" s="1">
        <v>-1.0007600000000001</v>
      </c>
      <c r="Q306" s="1">
        <v>0.99095999999999995</v>
      </c>
      <c r="R306" s="1">
        <v>-2.4900600000000002</v>
      </c>
      <c r="S306" s="1">
        <v>1.6805799999999999E-2</v>
      </c>
      <c r="T306" s="1">
        <v>2.0143000000000001E-2</v>
      </c>
      <c r="U306" s="1">
        <v>-2.49796</v>
      </c>
      <c r="V306" s="1" t="s">
        <v>23</v>
      </c>
      <c r="W306" s="1">
        <f>ABS(IK_diagnostics_positions__2[[#This Row],[Column1]]-A305)</f>
        <v>0.15224199999999999</v>
      </c>
      <c r="X306" s="1">
        <f>ABS(IK_diagnostics_positions__2[[#This Row],[Column2]]-B305)</f>
        <v>1.3095900000000001E-2</v>
      </c>
      <c r="Y306" s="1">
        <f>ABS(IK_diagnostics_positions__2[[#This Row],[Column3]]-C305)</f>
        <v>6.8881999999999999E-2</v>
      </c>
      <c r="Z306" s="1">
        <f>ABS(IK_diagnostics_positions__2[[#This Row],[Column4]]-D305)</f>
        <v>0.20640099999999997</v>
      </c>
      <c r="AA306" s="1">
        <f>ABS(IK_diagnostics_positions__2[[#This Row],[Column5]]-E305)</f>
        <v>2.3247746999999999E-2</v>
      </c>
      <c r="AB306" s="1">
        <f>ABS(IK_diagnostics_positions__2[[#This Row],[Column6]]-F305)</f>
        <v>1.4780000000000015E-2</v>
      </c>
      <c r="AC306" s="1">
        <f>ABS(IK_diagnostics_positions__2[[#This Row],[Column7]]-G305)</f>
        <v>5.1532000000000022E-2</v>
      </c>
      <c r="AD306" s="1">
        <f>ABS(IK_diagnostics_positions__2[[#This Row],[Column8]]-H305)</f>
        <v>2.4094999999999978E-2</v>
      </c>
      <c r="AE306" s="1">
        <f>ABS(IK_diagnostics_positions__2[[#This Row],[Column9]]-I305)</f>
        <v>0.10888999999999993</v>
      </c>
      <c r="AF306" s="1">
        <f>ABS(IK_diagnostics_positions__2[[#This Row],[Column10]]-J305)</f>
        <v>0.15162545000000002</v>
      </c>
      <c r="AG306" s="1">
        <f>ABS(IK_diagnostics_positions__2[[#This Row],[Column11]]-K305)</f>
        <v>0.27695000000000003</v>
      </c>
      <c r="AH306" s="1">
        <f>ABS(IK_diagnostics_positions__2[[#This Row],[Column12]]-L305)</f>
        <v>0.10753000000000013</v>
      </c>
      <c r="AI306" s="1">
        <f>ABS(IK_diagnostics_positions__2[[#This Row],[Column13]]-M305)</f>
        <v>0.207376</v>
      </c>
      <c r="AJ306" s="1">
        <f>ABS(IK_diagnostics_positions__2[[#This Row],[Column14]]-N305)</f>
        <v>2.2429000000000032E-2</v>
      </c>
      <c r="AK306" s="1">
        <f>ABS(IK_diagnostics_positions__2[[#This Row],[Column15]]-O305)</f>
        <v>5.1330000000000098E-2</v>
      </c>
      <c r="AL306" s="1">
        <f>ABS(IK_diagnostics_positions__2[[#This Row],[Column16]]-P305)</f>
        <v>0.49568100000000015</v>
      </c>
      <c r="AM306" s="1">
        <f>ABS(IK_diagnostics_positions__2[[#This Row],[Column17]]-Q305)</f>
        <v>0.62312199999999995</v>
      </c>
      <c r="AN306" s="1">
        <f>ABS(IK_diagnostics_positions__2[[#This Row],[Column18]]-R305)</f>
        <v>0.17625000000000002</v>
      </c>
      <c r="AO306" s="1">
        <f>ABS(IK_diagnostics_positions__2[[#This Row],[Column19]]-S305)</f>
        <v>0.3033228</v>
      </c>
      <c r="AP306" s="1">
        <f>ABS(IK_diagnostics_positions__2[[#This Row],[Column20]]-T305)</f>
        <v>0.32393099999999997</v>
      </c>
      <c r="AQ306" s="1">
        <f>ABS(IK_diagnostics_positions__2[[#This Row],[Column21]]-U305)</f>
        <v>0.22209000000000012</v>
      </c>
    </row>
    <row r="307" spans="1:43" x14ac:dyDescent="0.25">
      <c r="A307" s="1">
        <v>0.45790399999999998</v>
      </c>
      <c r="B307" s="1">
        <v>3.1916699999999999E-2</v>
      </c>
      <c r="C307" s="1">
        <v>-0.88842900000000002</v>
      </c>
      <c r="D307" s="1">
        <v>-0.15815299999999999</v>
      </c>
      <c r="E307" s="1">
        <v>6.9816299999999998E-2</v>
      </c>
      <c r="F307" s="1">
        <v>-1.6752199999999999</v>
      </c>
      <c r="G307" s="1">
        <v>-0.49998599999999999</v>
      </c>
      <c r="H307" s="1">
        <v>0.96207100000000001</v>
      </c>
      <c r="I307" s="1">
        <v>-1.9702299999999999</v>
      </c>
      <c r="J307" s="1">
        <v>-2.4862700000000001E-2</v>
      </c>
      <c r="K307" s="1">
        <v>0.81578099999999998</v>
      </c>
      <c r="L307" s="1">
        <v>-2.8378999999999999</v>
      </c>
      <c r="M307" s="1">
        <v>0.87177199999999999</v>
      </c>
      <c r="N307" s="1">
        <v>0.99414000000000002</v>
      </c>
      <c r="O307" s="1">
        <v>-2.4326400000000001</v>
      </c>
      <c r="P307" s="1">
        <v>-0.91403599999999996</v>
      </c>
      <c r="Q307" s="1">
        <v>1.0351999999999999</v>
      </c>
      <c r="R307" s="1">
        <v>-2.4363700000000001</v>
      </c>
      <c r="S307" s="1">
        <v>3.2211299999999998E-2</v>
      </c>
      <c r="T307" s="1">
        <v>-0.13138900000000001</v>
      </c>
      <c r="U307" s="1">
        <v>-2.5222899999999999</v>
      </c>
      <c r="V307" s="1" t="s">
        <v>23</v>
      </c>
      <c r="W307" s="1">
        <f>ABS(IK_diagnostics_positions__2[[#This Row],[Column1]]-A306)</f>
        <v>2.8509000000000007E-2</v>
      </c>
      <c r="X307" s="1">
        <f>ABS(IK_diagnostics_positions__2[[#This Row],[Column2]]-B306)</f>
        <v>1.8820799999999999E-2</v>
      </c>
      <c r="Y307" s="1">
        <f>ABS(IK_diagnostics_positions__2[[#This Row],[Column3]]-C306)</f>
        <v>1.4797999999999978E-2</v>
      </c>
      <c r="Z307" s="1">
        <f>ABS(IK_diagnostics_positions__2[[#This Row],[Column4]]-D306)</f>
        <v>3.5070000000000018E-2</v>
      </c>
      <c r="AA307" s="1">
        <f>ABS(IK_diagnostics_positions__2[[#This Row],[Column5]]-E306)</f>
        <v>4.5719899999999994E-2</v>
      </c>
      <c r="AB307" s="1">
        <f>ABS(IK_diagnostics_positions__2[[#This Row],[Column6]]-F306)</f>
        <v>6.8119999999999958E-2</v>
      </c>
      <c r="AC307" s="1">
        <f>ABS(IK_diagnostics_positions__2[[#This Row],[Column7]]-G306)</f>
        <v>3.4882000000000024E-2</v>
      </c>
      <c r="AD307" s="1">
        <f>ABS(IK_diagnostics_positions__2[[#This Row],[Column8]]-H306)</f>
        <v>3.2539999999999791E-3</v>
      </c>
      <c r="AE307" s="1">
        <f>ABS(IK_diagnostics_positions__2[[#This Row],[Column9]]-I306)</f>
        <v>0.26526999999999989</v>
      </c>
      <c r="AF307" s="1">
        <f>ABS(IK_diagnostics_positions__2[[#This Row],[Column10]]-J306)</f>
        <v>2.194815E-2</v>
      </c>
      <c r="AG307" s="1">
        <f>ABS(IK_diagnostics_positions__2[[#This Row],[Column11]]-K306)</f>
        <v>0.20282900000000004</v>
      </c>
      <c r="AH307" s="1">
        <f>ABS(IK_diagnostics_positions__2[[#This Row],[Column12]]-L306)</f>
        <v>0.28827999999999987</v>
      </c>
      <c r="AI307" s="1">
        <f>ABS(IK_diagnostics_positions__2[[#This Row],[Column13]]-M306)</f>
        <v>0.12246900000000005</v>
      </c>
      <c r="AJ307" s="1">
        <f>ABS(IK_diagnostics_positions__2[[#This Row],[Column14]]-N306)</f>
        <v>1.3310000000000044E-2</v>
      </c>
      <c r="AK307" s="1">
        <f>ABS(IK_diagnostics_positions__2[[#This Row],[Column15]]-O306)</f>
        <v>5.1769999999999872E-2</v>
      </c>
      <c r="AL307" s="1">
        <f>ABS(IK_diagnostics_positions__2[[#This Row],[Column16]]-P306)</f>
        <v>8.6724000000000134E-2</v>
      </c>
      <c r="AM307" s="1">
        <f>ABS(IK_diagnostics_positions__2[[#This Row],[Column17]]-Q306)</f>
        <v>4.4239999999999946E-2</v>
      </c>
      <c r="AN307" s="1">
        <f>ABS(IK_diagnostics_positions__2[[#This Row],[Column18]]-R306)</f>
        <v>5.3690000000000015E-2</v>
      </c>
      <c r="AO307" s="1">
        <f>ABS(IK_diagnostics_positions__2[[#This Row],[Column19]]-S306)</f>
        <v>1.5405499999999999E-2</v>
      </c>
      <c r="AP307" s="1">
        <f>ABS(IK_diagnostics_positions__2[[#This Row],[Column20]]-T306)</f>
        <v>0.151532</v>
      </c>
      <c r="AQ307" s="1">
        <f>ABS(IK_diagnostics_positions__2[[#This Row],[Column21]]-U306)</f>
        <v>2.4329999999999963E-2</v>
      </c>
    </row>
    <row r="308" spans="1:43" x14ac:dyDescent="0.25">
      <c r="A308" s="1">
        <v>0.435498</v>
      </c>
      <c r="B308" s="1">
        <v>2.2227299999999998E-2</v>
      </c>
      <c r="C308" s="1">
        <v>-0.89991500000000002</v>
      </c>
      <c r="D308" s="1">
        <v>-0.26686399999999999</v>
      </c>
      <c r="E308" s="1">
        <v>9.74796E-2</v>
      </c>
      <c r="F308" s="1">
        <v>-1.60775</v>
      </c>
      <c r="G308" s="1">
        <v>-0.56296500000000005</v>
      </c>
      <c r="H308" s="1">
        <v>0.75834400000000002</v>
      </c>
      <c r="I308" s="1">
        <v>-2.2973699999999999</v>
      </c>
      <c r="J308" s="1">
        <v>-3.9243699999999998E-4</v>
      </c>
      <c r="K308" s="1">
        <v>0.782524</v>
      </c>
      <c r="L308" s="1">
        <v>-3.1237699999999999</v>
      </c>
      <c r="M308" s="1">
        <v>0.75037500000000001</v>
      </c>
      <c r="N308" s="1">
        <v>0.99916799999999995</v>
      </c>
      <c r="O308" s="1">
        <v>-2.4997400000000001</v>
      </c>
      <c r="P308" s="1">
        <v>-0.75073599999999996</v>
      </c>
      <c r="Q308" s="1">
        <v>1.0011399999999999</v>
      </c>
      <c r="R308" s="1">
        <v>-2.4999099999999999</v>
      </c>
      <c r="S308" s="1">
        <v>5.4799799999999995E-4</v>
      </c>
      <c r="T308" s="1">
        <v>2.3400800000000001E-4</v>
      </c>
      <c r="U308" s="1">
        <v>-2.5008499999999998</v>
      </c>
      <c r="V308" s="1" t="s">
        <v>23</v>
      </c>
      <c r="W308" s="1">
        <f>ABS(IK_diagnostics_positions__2[[#This Row],[Column1]]-A307)</f>
        <v>2.2405999999999981E-2</v>
      </c>
      <c r="X308" s="1">
        <f>ABS(IK_diagnostics_positions__2[[#This Row],[Column2]]-B307)</f>
        <v>9.6894000000000008E-3</v>
      </c>
      <c r="Y308" s="1">
        <f>ABS(IK_diagnostics_positions__2[[#This Row],[Column3]]-C307)</f>
        <v>1.1485999999999996E-2</v>
      </c>
      <c r="Z308" s="1">
        <f>ABS(IK_diagnostics_positions__2[[#This Row],[Column4]]-D307)</f>
        <v>0.108711</v>
      </c>
      <c r="AA308" s="1">
        <f>ABS(IK_diagnostics_positions__2[[#This Row],[Column5]]-E307)</f>
        <v>2.7663300000000002E-2</v>
      </c>
      <c r="AB308" s="1">
        <f>ABS(IK_diagnostics_positions__2[[#This Row],[Column6]]-F307)</f>
        <v>6.7469999999999919E-2</v>
      </c>
      <c r="AC308" s="1">
        <f>ABS(IK_diagnostics_positions__2[[#This Row],[Column7]]-G307)</f>
        <v>6.2979000000000063E-2</v>
      </c>
      <c r="AD308" s="1">
        <f>ABS(IK_diagnostics_positions__2[[#This Row],[Column8]]-H307)</f>
        <v>0.20372699999999999</v>
      </c>
      <c r="AE308" s="1">
        <f>ABS(IK_diagnostics_positions__2[[#This Row],[Column9]]-I307)</f>
        <v>0.32713999999999999</v>
      </c>
      <c r="AF308" s="1">
        <f>ABS(IK_diagnostics_positions__2[[#This Row],[Column10]]-J307)</f>
        <v>2.4470263000000003E-2</v>
      </c>
      <c r="AG308" s="1">
        <f>ABS(IK_diagnostics_positions__2[[#This Row],[Column11]]-K307)</f>
        <v>3.3256999999999981E-2</v>
      </c>
      <c r="AH308" s="1">
        <f>ABS(IK_diagnostics_positions__2[[#This Row],[Column12]]-L307)</f>
        <v>0.28587000000000007</v>
      </c>
      <c r="AI308" s="1">
        <f>ABS(IK_diagnostics_positions__2[[#This Row],[Column13]]-M307)</f>
        <v>0.12139699999999998</v>
      </c>
      <c r="AJ308" s="1">
        <f>ABS(IK_diagnostics_positions__2[[#This Row],[Column14]]-N307)</f>
        <v>5.0279999999999214E-3</v>
      </c>
      <c r="AK308" s="1">
        <f>ABS(IK_diagnostics_positions__2[[#This Row],[Column15]]-O307)</f>
        <v>6.7099999999999937E-2</v>
      </c>
      <c r="AL308" s="1">
        <f>ABS(IK_diagnostics_positions__2[[#This Row],[Column16]]-P307)</f>
        <v>0.1633</v>
      </c>
      <c r="AM308" s="1">
        <f>ABS(IK_diagnostics_positions__2[[#This Row],[Column17]]-Q307)</f>
        <v>3.4059999999999979E-2</v>
      </c>
      <c r="AN308" s="1">
        <f>ABS(IK_diagnostics_positions__2[[#This Row],[Column18]]-R307)</f>
        <v>6.3539999999999708E-2</v>
      </c>
      <c r="AO308" s="1">
        <f>ABS(IK_diagnostics_positions__2[[#This Row],[Column19]]-S307)</f>
        <v>3.1663301999999997E-2</v>
      </c>
      <c r="AP308" s="1">
        <f>ABS(IK_diagnostics_positions__2[[#This Row],[Column20]]-T307)</f>
        <v>0.13162300800000001</v>
      </c>
      <c r="AQ308" s="1">
        <f>ABS(IK_diagnostics_positions__2[[#This Row],[Column21]]-U307)</f>
        <v>2.1440000000000126E-2</v>
      </c>
    </row>
    <row r="309" spans="1:43" x14ac:dyDescent="0.25">
      <c r="A309" s="1">
        <v>-5.1887500000000003E-2</v>
      </c>
      <c r="B309" s="1">
        <v>1.9849599999999998E-2</v>
      </c>
      <c r="C309" s="1">
        <v>-0.99845600000000001</v>
      </c>
      <c r="D309" s="1">
        <v>-1.05132</v>
      </c>
      <c r="E309" s="1">
        <v>2.00205E-2</v>
      </c>
      <c r="F309" s="1">
        <v>-0.96470500000000003</v>
      </c>
      <c r="G309" s="1">
        <v>-0.74756400000000001</v>
      </c>
      <c r="H309" s="1">
        <v>0.96224600000000005</v>
      </c>
      <c r="I309" s="1">
        <v>-1.1059300000000001</v>
      </c>
      <c r="J309" s="1">
        <v>-3.2325800000000002E-2</v>
      </c>
      <c r="K309" s="1">
        <v>0.94052100000000005</v>
      </c>
      <c r="L309" s="1">
        <v>-1.8044800000000001</v>
      </c>
      <c r="M309" s="1">
        <v>0.68291199999999996</v>
      </c>
      <c r="N309" s="1">
        <v>0.91879699999999997</v>
      </c>
      <c r="O309" s="1">
        <v>-2.5030199999999998</v>
      </c>
      <c r="P309" s="1">
        <v>-0.695658</v>
      </c>
      <c r="Q309" s="1">
        <v>0.92700400000000005</v>
      </c>
      <c r="R309" s="1">
        <v>-2.5526800000000001</v>
      </c>
      <c r="S309" s="1">
        <v>-5.1854099999999997E-3</v>
      </c>
      <c r="T309" s="1">
        <v>0.14360800000000001</v>
      </c>
      <c r="U309" s="1">
        <v>-2.4079600000000001</v>
      </c>
      <c r="V309" s="1" t="s">
        <v>23</v>
      </c>
      <c r="W309" s="1">
        <f>ABS(IK_diagnostics_positions__2[[#This Row],[Column1]]-A308)</f>
        <v>0.48738550000000003</v>
      </c>
      <c r="X309" s="1">
        <f>ABS(IK_diagnostics_positions__2[[#This Row],[Column2]]-B308)</f>
        <v>2.3777E-3</v>
      </c>
      <c r="Y309" s="1">
        <f>ABS(IK_diagnostics_positions__2[[#This Row],[Column3]]-C308)</f>
        <v>9.854099999999999E-2</v>
      </c>
      <c r="Z309" s="1">
        <f>ABS(IK_diagnostics_positions__2[[#This Row],[Column4]]-D308)</f>
        <v>0.78445600000000004</v>
      </c>
      <c r="AA309" s="1">
        <f>ABS(IK_diagnostics_positions__2[[#This Row],[Column5]]-E308)</f>
        <v>7.7459100000000003E-2</v>
      </c>
      <c r="AB309" s="1">
        <f>ABS(IK_diagnostics_positions__2[[#This Row],[Column6]]-F308)</f>
        <v>0.64304499999999998</v>
      </c>
      <c r="AC309" s="1">
        <f>ABS(IK_diagnostics_positions__2[[#This Row],[Column7]]-G308)</f>
        <v>0.18459899999999996</v>
      </c>
      <c r="AD309" s="1">
        <f>ABS(IK_diagnostics_positions__2[[#This Row],[Column8]]-H308)</f>
        <v>0.20390200000000003</v>
      </c>
      <c r="AE309" s="1">
        <f>ABS(IK_diagnostics_positions__2[[#This Row],[Column9]]-I308)</f>
        <v>1.1914399999999998</v>
      </c>
      <c r="AF309" s="1">
        <f>ABS(IK_diagnostics_positions__2[[#This Row],[Column10]]-J308)</f>
        <v>3.1933362999999999E-2</v>
      </c>
      <c r="AG309" s="1">
        <f>ABS(IK_diagnostics_positions__2[[#This Row],[Column11]]-K308)</f>
        <v>0.15799700000000005</v>
      </c>
      <c r="AH309" s="1">
        <f>ABS(IK_diagnostics_positions__2[[#This Row],[Column12]]-L308)</f>
        <v>1.3192899999999999</v>
      </c>
      <c r="AI309" s="1">
        <f>ABS(IK_diagnostics_positions__2[[#This Row],[Column13]]-M308)</f>
        <v>6.7463000000000051E-2</v>
      </c>
      <c r="AJ309" s="1">
        <f>ABS(IK_diagnostics_positions__2[[#This Row],[Column14]]-N308)</f>
        <v>8.037099999999997E-2</v>
      </c>
      <c r="AK309" s="1">
        <f>ABS(IK_diagnostics_positions__2[[#This Row],[Column15]]-O308)</f>
        <v>3.2799999999997276E-3</v>
      </c>
      <c r="AL309" s="1">
        <f>ABS(IK_diagnostics_positions__2[[#This Row],[Column16]]-P308)</f>
        <v>5.507799999999996E-2</v>
      </c>
      <c r="AM309" s="1">
        <f>ABS(IK_diagnostics_positions__2[[#This Row],[Column17]]-Q308)</f>
        <v>7.4135999999999869E-2</v>
      </c>
      <c r="AN309" s="1">
        <f>ABS(IK_diagnostics_positions__2[[#This Row],[Column18]]-R308)</f>
        <v>5.2770000000000206E-2</v>
      </c>
      <c r="AO309" s="1">
        <f>ABS(IK_diagnostics_positions__2[[#This Row],[Column19]]-S308)</f>
        <v>5.7334079999999997E-3</v>
      </c>
      <c r="AP309" s="1">
        <f>ABS(IK_diagnostics_positions__2[[#This Row],[Column20]]-T308)</f>
        <v>0.14337399200000001</v>
      </c>
      <c r="AQ309" s="1">
        <f>ABS(IK_diagnostics_positions__2[[#This Row],[Column21]]-U308)</f>
        <v>9.2889999999999695E-2</v>
      </c>
    </row>
    <row r="310" spans="1:43" x14ac:dyDescent="0.25">
      <c r="A310" s="1">
        <v>-6.6725400000000004E-2</v>
      </c>
      <c r="B310" s="1" t="s">
        <v>22</v>
      </c>
      <c r="C310" s="1">
        <v>-0.99777099999999996</v>
      </c>
      <c r="D310" s="1">
        <v>-1.06501</v>
      </c>
      <c r="E310" s="1" t="s">
        <v>22</v>
      </c>
      <c r="F310" s="1">
        <v>-1.05629</v>
      </c>
      <c r="G310" s="1">
        <v>-0.73495500000000002</v>
      </c>
      <c r="H310" s="1">
        <v>0.92822000000000005</v>
      </c>
      <c r="I310" s="1">
        <v>-1.2279500000000001</v>
      </c>
      <c r="J310" s="1">
        <v>1.6729000000000001E-2</v>
      </c>
      <c r="K310" s="1">
        <v>0.93663799999999997</v>
      </c>
      <c r="L310" s="1">
        <v>-1.8874200000000001</v>
      </c>
      <c r="M310" s="1">
        <v>0.76841300000000001</v>
      </c>
      <c r="N310" s="1">
        <v>0.94505600000000001</v>
      </c>
      <c r="O310" s="1">
        <v>-2.5468899999999999</v>
      </c>
      <c r="P310" s="1">
        <v>-0.76359399999999999</v>
      </c>
      <c r="Q310" s="1">
        <v>0.99829299999999999</v>
      </c>
      <c r="R310" s="1">
        <v>-2.5097499999999999</v>
      </c>
      <c r="S310" s="1">
        <v>1.6287700000000001E-3</v>
      </c>
      <c r="T310" s="1">
        <v>9.9668599999999996E-2</v>
      </c>
      <c r="U310" s="1">
        <v>-2.4344700000000001</v>
      </c>
      <c r="V310" s="1" t="s">
        <v>23</v>
      </c>
      <c r="W310" s="1">
        <f>ABS(IK_diagnostics_positions__2[[#This Row],[Column1]]-A309)</f>
        <v>1.4837900000000001E-2</v>
      </c>
      <c r="X310" s="1">
        <f>ABS(IK_diagnostics_positions__2[[#This Row],[Column2]]-B309)</f>
        <v>1.9849599999999998E-2</v>
      </c>
      <c r="Y310" s="1">
        <f>ABS(IK_diagnostics_positions__2[[#This Row],[Column3]]-C309)</f>
        <v>6.8500000000004668E-4</v>
      </c>
      <c r="Z310" s="1">
        <f>ABS(IK_diagnostics_positions__2[[#This Row],[Column4]]-D309)</f>
        <v>1.368999999999998E-2</v>
      </c>
      <c r="AA310" s="1">
        <f>ABS(IK_diagnostics_positions__2[[#This Row],[Column5]]-E309)</f>
        <v>2.00205E-2</v>
      </c>
      <c r="AB310" s="1">
        <f>ABS(IK_diagnostics_positions__2[[#This Row],[Column6]]-F309)</f>
        <v>9.1584999999999916E-2</v>
      </c>
      <c r="AC310" s="1">
        <f>ABS(IK_diagnostics_positions__2[[#This Row],[Column7]]-G309)</f>
        <v>1.2608999999999981E-2</v>
      </c>
      <c r="AD310" s="1">
        <f>ABS(IK_diagnostics_positions__2[[#This Row],[Column8]]-H309)</f>
        <v>3.4026000000000001E-2</v>
      </c>
      <c r="AE310" s="1">
        <f>ABS(IK_diagnostics_positions__2[[#This Row],[Column9]]-I309)</f>
        <v>0.12202000000000002</v>
      </c>
      <c r="AF310" s="1">
        <f>ABS(IK_diagnostics_positions__2[[#This Row],[Column10]]-J309)</f>
        <v>4.9054800000000003E-2</v>
      </c>
      <c r="AG310" s="1">
        <f>ABS(IK_diagnostics_positions__2[[#This Row],[Column11]]-K309)</f>
        <v>3.8830000000000808E-3</v>
      </c>
      <c r="AH310" s="1">
        <f>ABS(IK_diagnostics_positions__2[[#This Row],[Column12]]-L309)</f>
        <v>8.2940000000000014E-2</v>
      </c>
      <c r="AI310" s="1">
        <f>ABS(IK_diagnostics_positions__2[[#This Row],[Column13]]-M309)</f>
        <v>8.5501000000000049E-2</v>
      </c>
      <c r="AJ310" s="1">
        <f>ABS(IK_diagnostics_positions__2[[#This Row],[Column14]]-N309)</f>
        <v>2.6259000000000032E-2</v>
      </c>
      <c r="AK310" s="1">
        <f>ABS(IK_diagnostics_positions__2[[#This Row],[Column15]]-O309)</f>
        <v>4.3870000000000076E-2</v>
      </c>
      <c r="AL310" s="1">
        <f>ABS(IK_diagnostics_positions__2[[#This Row],[Column16]]-P309)</f>
        <v>6.7935999999999996E-2</v>
      </c>
      <c r="AM310" s="1">
        <f>ABS(IK_diagnostics_positions__2[[#This Row],[Column17]]-Q309)</f>
        <v>7.1288999999999936E-2</v>
      </c>
      <c r="AN310" s="1">
        <f>ABS(IK_diagnostics_positions__2[[#This Row],[Column18]]-R309)</f>
        <v>4.2930000000000135E-2</v>
      </c>
      <c r="AO310" s="1">
        <f>ABS(IK_diagnostics_positions__2[[#This Row],[Column19]]-S309)</f>
        <v>6.8141799999999995E-3</v>
      </c>
      <c r="AP310" s="1">
        <f>ABS(IK_diagnostics_positions__2[[#This Row],[Column20]]-T309)</f>
        <v>4.3939400000000017E-2</v>
      </c>
      <c r="AQ310" s="1">
        <f>ABS(IK_diagnostics_positions__2[[#This Row],[Column21]]-U309)</f>
        <v>2.6510000000000034E-2</v>
      </c>
    </row>
    <row r="311" spans="1:43" x14ac:dyDescent="0.25">
      <c r="A311" s="1">
        <v>-0.12573899999999999</v>
      </c>
      <c r="B311" s="1" t="s">
        <v>22</v>
      </c>
      <c r="C311" s="1">
        <v>-0.99206300000000003</v>
      </c>
      <c r="D311" s="1">
        <v>-1.12178</v>
      </c>
      <c r="E311" s="1" t="s">
        <v>22</v>
      </c>
      <c r="F311" s="1">
        <v>-1.0809500000000001</v>
      </c>
      <c r="G311" s="1">
        <v>-0.77926799999999996</v>
      </c>
      <c r="H311" s="1">
        <v>0.91874500000000003</v>
      </c>
      <c r="I311" s="1">
        <v>-1.2774000000000001</v>
      </c>
      <c r="J311" s="1">
        <v>-1.12057E-4</v>
      </c>
      <c r="K311" s="1">
        <v>0.93551799999999996</v>
      </c>
      <c r="L311" s="1">
        <v>-1.9039999999999999</v>
      </c>
      <c r="M311" s="1">
        <v>0.77904399999999996</v>
      </c>
      <c r="N311" s="1">
        <v>0.95228999999999997</v>
      </c>
      <c r="O311" s="1">
        <v>-2.5306099999999998</v>
      </c>
      <c r="P311" s="1">
        <v>-0.78104499999999999</v>
      </c>
      <c r="Q311" s="1">
        <v>0.99875800000000003</v>
      </c>
      <c r="R311" s="1">
        <v>-2.5254099999999999</v>
      </c>
      <c r="S311" s="1">
        <v>3.57778E-3</v>
      </c>
      <c r="T311" s="1">
        <v>9.2586299999999996E-2</v>
      </c>
      <c r="U311" s="1">
        <v>-2.4420099999999998</v>
      </c>
      <c r="V311" s="1" t="s">
        <v>23</v>
      </c>
      <c r="W311" s="1">
        <f>ABS(IK_diagnostics_positions__2[[#This Row],[Column1]]-A310)</f>
        <v>5.9013599999999986E-2</v>
      </c>
      <c r="X311" s="1">
        <f>ABS(IK_diagnostics_positions__2[[#This Row],[Column2]]-B310)</f>
        <v>0</v>
      </c>
      <c r="Y311" s="1">
        <f>ABS(IK_diagnostics_positions__2[[#This Row],[Column3]]-C310)</f>
        <v>5.7079999999999353E-3</v>
      </c>
      <c r="Z311" s="1">
        <f>ABS(IK_diagnostics_positions__2[[#This Row],[Column4]]-D310)</f>
        <v>5.6769999999999987E-2</v>
      </c>
      <c r="AA311" s="1">
        <f>ABS(IK_diagnostics_positions__2[[#This Row],[Column5]]-E310)</f>
        <v>0</v>
      </c>
      <c r="AB311" s="1">
        <f>ABS(IK_diagnostics_positions__2[[#This Row],[Column6]]-F310)</f>
        <v>2.4660000000000126E-2</v>
      </c>
      <c r="AC311" s="1">
        <f>ABS(IK_diagnostics_positions__2[[#This Row],[Column7]]-G310)</f>
        <v>4.4312999999999936E-2</v>
      </c>
      <c r="AD311" s="1">
        <f>ABS(IK_diagnostics_positions__2[[#This Row],[Column8]]-H310)</f>
        <v>9.4750000000000112E-3</v>
      </c>
      <c r="AE311" s="1">
        <f>ABS(IK_diagnostics_positions__2[[#This Row],[Column9]]-I310)</f>
        <v>4.9449999999999994E-2</v>
      </c>
      <c r="AF311" s="1">
        <f>ABS(IK_diagnostics_positions__2[[#This Row],[Column10]]-J310)</f>
        <v>1.6841057E-2</v>
      </c>
      <c r="AG311" s="1">
        <f>ABS(IK_diagnostics_positions__2[[#This Row],[Column11]]-K310)</f>
        <v>1.1200000000000099E-3</v>
      </c>
      <c r="AH311" s="1">
        <f>ABS(IK_diagnostics_positions__2[[#This Row],[Column12]]-L310)</f>
        <v>1.6579999999999817E-2</v>
      </c>
      <c r="AI311" s="1">
        <f>ABS(IK_diagnostics_positions__2[[#This Row],[Column13]]-M310)</f>
        <v>1.0630999999999946E-2</v>
      </c>
      <c r="AJ311" s="1">
        <f>ABS(IK_diagnostics_positions__2[[#This Row],[Column14]]-N310)</f>
        <v>7.2339999999999627E-3</v>
      </c>
      <c r="AK311" s="1">
        <f>ABS(IK_diagnostics_positions__2[[#This Row],[Column15]]-O310)</f>
        <v>1.6280000000000072E-2</v>
      </c>
      <c r="AL311" s="1">
        <f>ABS(IK_diagnostics_positions__2[[#This Row],[Column16]]-P310)</f>
        <v>1.7450999999999994E-2</v>
      </c>
      <c r="AM311" s="1">
        <f>ABS(IK_diagnostics_positions__2[[#This Row],[Column17]]-Q310)</f>
        <v>4.6500000000004871E-4</v>
      </c>
      <c r="AN311" s="1">
        <f>ABS(IK_diagnostics_positions__2[[#This Row],[Column18]]-R310)</f>
        <v>1.5660000000000007E-2</v>
      </c>
      <c r="AO311" s="1">
        <f>ABS(IK_diagnostics_positions__2[[#This Row],[Column19]]-S310)</f>
        <v>1.9490099999999999E-3</v>
      </c>
      <c r="AP311" s="1">
        <f>ABS(IK_diagnostics_positions__2[[#This Row],[Column20]]-T310)</f>
        <v>7.0822999999999997E-3</v>
      </c>
      <c r="AQ311" s="1">
        <f>ABS(IK_diagnostics_positions__2[[#This Row],[Column21]]-U310)</f>
        <v>7.5399999999996581E-3</v>
      </c>
    </row>
    <row r="312" spans="1:43" x14ac:dyDescent="0.25">
      <c r="A312" s="1">
        <v>-0.14704</v>
      </c>
      <c r="B312" s="1" t="s">
        <v>22</v>
      </c>
      <c r="C312" s="1">
        <v>-0.98913099999999998</v>
      </c>
      <c r="D312" s="1">
        <v>-1.1446799999999999</v>
      </c>
      <c r="E312" s="1" t="s">
        <v>22</v>
      </c>
      <c r="F312" s="1">
        <v>-1.05785</v>
      </c>
      <c r="G312" s="1">
        <v>-0.76854299999999998</v>
      </c>
      <c r="H312" s="1">
        <v>0.90043899999999999</v>
      </c>
      <c r="I312" s="1">
        <v>-1.27633</v>
      </c>
      <c r="J312" s="1">
        <v>7.5323600000000001E-3</v>
      </c>
      <c r="K312" s="1">
        <v>0.92910499999999996</v>
      </c>
      <c r="L312" s="1">
        <v>-1.90632</v>
      </c>
      <c r="M312" s="1">
        <v>0.78360799999999997</v>
      </c>
      <c r="N312" s="1">
        <v>0.95777100000000004</v>
      </c>
      <c r="O312" s="1">
        <v>-2.5363099999999998</v>
      </c>
      <c r="P312" s="1">
        <v>-0.77829999999999999</v>
      </c>
      <c r="Q312" s="1">
        <v>0.99820699999999996</v>
      </c>
      <c r="R312" s="1">
        <v>-2.5208900000000001</v>
      </c>
      <c r="S312" s="1">
        <v>5.3386800000000002E-3</v>
      </c>
      <c r="T312" s="1">
        <v>8.7525000000000006E-2</v>
      </c>
      <c r="U312" s="1">
        <v>-2.44645</v>
      </c>
      <c r="V312" s="1" t="s">
        <v>23</v>
      </c>
      <c r="W312" s="1">
        <f>ABS(IK_diagnostics_positions__2[[#This Row],[Column1]]-A311)</f>
        <v>2.1301000000000014E-2</v>
      </c>
      <c r="X312" s="1">
        <f>ABS(IK_diagnostics_positions__2[[#This Row],[Column2]]-B311)</f>
        <v>0</v>
      </c>
      <c r="Y312" s="1">
        <f>ABS(IK_diagnostics_positions__2[[#This Row],[Column3]]-C311)</f>
        <v>2.9320000000000457E-3</v>
      </c>
      <c r="Z312" s="1">
        <f>ABS(IK_diagnostics_positions__2[[#This Row],[Column4]]-D311)</f>
        <v>2.289999999999992E-2</v>
      </c>
      <c r="AA312" s="1">
        <f>ABS(IK_diagnostics_positions__2[[#This Row],[Column5]]-E311)</f>
        <v>0</v>
      </c>
      <c r="AB312" s="1">
        <f>ABS(IK_diagnostics_positions__2[[#This Row],[Column6]]-F311)</f>
        <v>2.310000000000012E-2</v>
      </c>
      <c r="AC312" s="1">
        <f>ABS(IK_diagnostics_positions__2[[#This Row],[Column7]]-G311)</f>
        <v>1.0724999999999985E-2</v>
      </c>
      <c r="AD312" s="1">
        <f>ABS(IK_diagnostics_positions__2[[#This Row],[Column8]]-H311)</f>
        <v>1.8306000000000044E-2</v>
      </c>
      <c r="AE312" s="1">
        <f>ABS(IK_diagnostics_positions__2[[#This Row],[Column9]]-I311)</f>
        <v>1.0700000000001264E-3</v>
      </c>
      <c r="AF312" s="1">
        <f>ABS(IK_diagnostics_positions__2[[#This Row],[Column10]]-J311)</f>
        <v>7.6444169999999997E-3</v>
      </c>
      <c r="AG312" s="1">
        <f>ABS(IK_diagnostics_positions__2[[#This Row],[Column11]]-K311)</f>
        <v>6.413000000000002E-3</v>
      </c>
      <c r="AH312" s="1">
        <f>ABS(IK_diagnostics_positions__2[[#This Row],[Column12]]-L311)</f>
        <v>2.3200000000000998E-3</v>
      </c>
      <c r="AI312" s="1">
        <f>ABS(IK_diagnostics_positions__2[[#This Row],[Column13]]-M311)</f>
        <v>4.5640000000000125E-3</v>
      </c>
      <c r="AJ312" s="1">
        <f>ABS(IK_diagnostics_positions__2[[#This Row],[Column14]]-N311)</f>
        <v>5.4810000000000692E-3</v>
      </c>
      <c r="AK312" s="1">
        <f>ABS(IK_diagnostics_positions__2[[#This Row],[Column15]]-O311)</f>
        <v>5.7000000000000384E-3</v>
      </c>
      <c r="AL312" s="1">
        <f>ABS(IK_diagnostics_positions__2[[#This Row],[Column16]]-P311)</f>
        <v>2.7449999999999974E-3</v>
      </c>
      <c r="AM312" s="1">
        <f>ABS(IK_diagnostics_positions__2[[#This Row],[Column17]]-Q311)</f>
        <v>5.510000000000792E-4</v>
      </c>
      <c r="AN312" s="1">
        <f>ABS(IK_diagnostics_positions__2[[#This Row],[Column18]]-R311)</f>
        <v>4.5199999999998575E-3</v>
      </c>
      <c r="AO312" s="1">
        <f>ABS(IK_diagnostics_positions__2[[#This Row],[Column19]]-S311)</f>
        <v>1.7609000000000001E-3</v>
      </c>
      <c r="AP312" s="1">
        <f>ABS(IK_diagnostics_positions__2[[#This Row],[Column20]]-T311)</f>
        <v>5.0612999999999908E-3</v>
      </c>
      <c r="AQ312" s="1">
        <f>ABS(IK_diagnostics_positions__2[[#This Row],[Column21]]-U311)</f>
        <v>4.4400000000002215E-3</v>
      </c>
    </row>
    <row r="313" spans="1:43" x14ac:dyDescent="0.25">
      <c r="A313" s="1">
        <v>-0.189419</v>
      </c>
      <c r="B313" s="1" t="s">
        <v>22</v>
      </c>
      <c r="C313" s="1">
        <v>-0.98189599999999999</v>
      </c>
      <c r="D313" s="1">
        <v>-1.18831</v>
      </c>
      <c r="E313" s="1" t="s">
        <v>22</v>
      </c>
      <c r="F313" s="1">
        <v>-1.02904</v>
      </c>
      <c r="G313" s="1">
        <v>-0.768038</v>
      </c>
      <c r="H313" s="1">
        <v>0.87631800000000004</v>
      </c>
      <c r="I313" s="1">
        <v>-1.2645</v>
      </c>
      <c r="J313" s="1">
        <v>5.8877499999999998E-3</v>
      </c>
      <c r="K313" s="1">
        <v>0.91526600000000002</v>
      </c>
      <c r="L313" s="1">
        <v>-1.8965799999999999</v>
      </c>
      <c r="M313" s="1">
        <v>0.77981400000000001</v>
      </c>
      <c r="N313" s="1">
        <v>0.95421400000000001</v>
      </c>
      <c r="O313" s="1">
        <v>-2.5286599999999999</v>
      </c>
      <c r="P313" s="1">
        <v>-0.77395599999999998</v>
      </c>
      <c r="Q313" s="1">
        <v>1.0033000000000001</v>
      </c>
      <c r="R313" s="1">
        <v>-2.51633</v>
      </c>
      <c r="S313" s="1">
        <v>-2.8119199999999999E-3</v>
      </c>
      <c r="T313" s="1">
        <v>8.4071900000000005E-2</v>
      </c>
      <c r="U313" s="1">
        <v>-2.4524900000000001</v>
      </c>
      <c r="V313" s="1" t="s">
        <v>23</v>
      </c>
      <c r="W313" s="1">
        <f>ABS(IK_diagnostics_positions__2[[#This Row],[Column1]]-A312)</f>
        <v>4.2379E-2</v>
      </c>
      <c r="X313" s="1">
        <f>ABS(IK_diagnostics_positions__2[[#This Row],[Column2]]-B312)</f>
        <v>0</v>
      </c>
      <c r="Y313" s="1">
        <f>ABS(IK_diagnostics_positions__2[[#This Row],[Column3]]-C312)</f>
        <v>7.2349999999999914E-3</v>
      </c>
      <c r="Z313" s="1">
        <f>ABS(IK_diagnostics_positions__2[[#This Row],[Column4]]-D312)</f>
        <v>4.3630000000000058E-2</v>
      </c>
      <c r="AA313" s="1">
        <f>ABS(IK_diagnostics_positions__2[[#This Row],[Column5]]-E312)</f>
        <v>0</v>
      </c>
      <c r="AB313" s="1">
        <f>ABS(IK_diagnostics_positions__2[[#This Row],[Column6]]-F312)</f>
        <v>2.8810000000000002E-2</v>
      </c>
      <c r="AC313" s="1">
        <f>ABS(IK_diagnostics_positions__2[[#This Row],[Column7]]-G312)</f>
        <v>5.0499999999997769E-4</v>
      </c>
      <c r="AD313" s="1">
        <f>ABS(IK_diagnostics_positions__2[[#This Row],[Column8]]-H312)</f>
        <v>2.4120999999999948E-2</v>
      </c>
      <c r="AE313" s="1">
        <f>ABS(IK_diagnostics_positions__2[[#This Row],[Column9]]-I312)</f>
        <v>1.1830000000000007E-2</v>
      </c>
      <c r="AF313" s="1">
        <f>ABS(IK_diagnostics_positions__2[[#This Row],[Column10]]-J312)</f>
        <v>1.6446100000000003E-3</v>
      </c>
      <c r="AG313" s="1">
        <f>ABS(IK_diagnostics_positions__2[[#This Row],[Column11]]-K312)</f>
        <v>1.3838999999999935E-2</v>
      </c>
      <c r="AH313" s="1">
        <f>ABS(IK_diagnostics_positions__2[[#This Row],[Column12]]-L312)</f>
        <v>9.7400000000000819E-3</v>
      </c>
      <c r="AI313" s="1">
        <f>ABS(IK_diagnostics_positions__2[[#This Row],[Column13]]-M312)</f>
        <v>3.7939999999999641E-3</v>
      </c>
      <c r="AJ313" s="1">
        <f>ABS(IK_diagnostics_positions__2[[#This Row],[Column14]]-N312)</f>
        <v>3.5570000000000324E-3</v>
      </c>
      <c r="AK313" s="1">
        <f>ABS(IK_diagnostics_positions__2[[#This Row],[Column15]]-O312)</f>
        <v>7.6499999999999346E-3</v>
      </c>
      <c r="AL313" s="1">
        <f>ABS(IK_diagnostics_positions__2[[#This Row],[Column16]]-P312)</f>
        <v>4.3440000000000145E-3</v>
      </c>
      <c r="AM313" s="1">
        <f>ABS(IK_diagnostics_positions__2[[#This Row],[Column17]]-Q312)</f>
        <v>5.0930000000001252E-3</v>
      </c>
      <c r="AN313" s="1">
        <f>ABS(IK_diagnostics_positions__2[[#This Row],[Column18]]-R312)</f>
        <v>4.5600000000001195E-3</v>
      </c>
      <c r="AO313" s="1">
        <f>ABS(IK_diagnostics_positions__2[[#This Row],[Column19]]-S312)</f>
        <v>8.1506000000000009E-3</v>
      </c>
      <c r="AP313" s="1">
        <f>ABS(IK_diagnostics_positions__2[[#This Row],[Column20]]-T312)</f>
        <v>3.4531000000000006E-3</v>
      </c>
      <c r="AQ313" s="1">
        <f>ABS(IK_diagnostics_positions__2[[#This Row],[Column21]]-U312)</f>
        <v>6.0400000000000453E-3</v>
      </c>
    </row>
    <row r="314" spans="1:43" x14ac:dyDescent="0.25">
      <c r="A314" s="1">
        <v>-0.22276099999999999</v>
      </c>
      <c r="B314" s="1" t="s">
        <v>22</v>
      </c>
      <c r="C314" s="1">
        <v>-0.97487299999999999</v>
      </c>
      <c r="D314" s="1">
        <v>-1.22201</v>
      </c>
      <c r="E314" s="1" t="s">
        <v>22</v>
      </c>
      <c r="F314" s="1">
        <v>-1.01373</v>
      </c>
      <c r="G314" s="1">
        <v>-0.77849699999999999</v>
      </c>
      <c r="H314" s="1">
        <v>0.855931</v>
      </c>
      <c r="I314" s="1">
        <v>-1.27959</v>
      </c>
      <c r="J314" s="1">
        <v>5.6290599999999995E-4</v>
      </c>
      <c r="K314" s="1">
        <v>0.90798199999999996</v>
      </c>
      <c r="L314" s="1">
        <v>-1.9043699999999999</v>
      </c>
      <c r="M314" s="1">
        <v>0.77962299999999995</v>
      </c>
      <c r="N314" s="1">
        <v>0.960032</v>
      </c>
      <c r="O314" s="1">
        <v>-2.5291600000000001</v>
      </c>
      <c r="P314" s="1">
        <v>-0.77534899999999995</v>
      </c>
      <c r="Q314" s="1">
        <v>1.0003599999999999</v>
      </c>
      <c r="R314" s="1">
        <v>-2.5284200000000001</v>
      </c>
      <c r="S314" s="1">
        <v>6.1695300000000003E-3</v>
      </c>
      <c r="T314" s="1">
        <v>7.5925800000000002E-2</v>
      </c>
      <c r="U314" s="1">
        <v>-2.4590399999999999</v>
      </c>
      <c r="V314" s="1" t="s">
        <v>23</v>
      </c>
      <c r="W314" s="1">
        <f>ABS(IK_diagnostics_positions__2[[#This Row],[Column1]]-A313)</f>
        <v>3.3341999999999983E-2</v>
      </c>
      <c r="X314" s="1">
        <f>ABS(IK_diagnostics_positions__2[[#This Row],[Column2]]-B313)</f>
        <v>0</v>
      </c>
      <c r="Y314" s="1">
        <f>ABS(IK_diagnostics_positions__2[[#This Row],[Column3]]-C313)</f>
        <v>7.0230000000000015E-3</v>
      </c>
      <c r="Z314" s="1">
        <f>ABS(IK_diagnostics_positions__2[[#This Row],[Column4]]-D313)</f>
        <v>3.3700000000000063E-2</v>
      </c>
      <c r="AA314" s="1">
        <f>ABS(IK_diagnostics_positions__2[[#This Row],[Column5]]-E313)</f>
        <v>0</v>
      </c>
      <c r="AB314" s="1">
        <f>ABS(IK_diagnostics_positions__2[[#This Row],[Column6]]-F313)</f>
        <v>1.5309999999999935E-2</v>
      </c>
      <c r="AC314" s="1">
        <f>ABS(IK_diagnostics_positions__2[[#This Row],[Column7]]-G313)</f>
        <v>1.0458999999999996E-2</v>
      </c>
      <c r="AD314" s="1">
        <f>ABS(IK_diagnostics_positions__2[[#This Row],[Column8]]-H313)</f>
        <v>2.0387000000000044E-2</v>
      </c>
      <c r="AE314" s="1">
        <f>ABS(IK_diagnostics_positions__2[[#This Row],[Column9]]-I313)</f>
        <v>1.5090000000000048E-2</v>
      </c>
      <c r="AF314" s="1">
        <f>ABS(IK_diagnostics_positions__2[[#This Row],[Column10]]-J313)</f>
        <v>5.3248439999999996E-3</v>
      </c>
      <c r="AG314" s="1">
        <f>ABS(IK_diagnostics_positions__2[[#This Row],[Column11]]-K313)</f>
        <v>7.2840000000000682E-3</v>
      </c>
      <c r="AH314" s="1">
        <f>ABS(IK_diagnostics_positions__2[[#This Row],[Column12]]-L313)</f>
        <v>7.7899999999999636E-3</v>
      </c>
      <c r="AI314" s="1">
        <f>ABS(IK_diagnostics_positions__2[[#This Row],[Column13]]-M313)</f>
        <v>1.9100000000005224E-4</v>
      </c>
      <c r="AJ314" s="1">
        <f>ABS(IK_diagnostics_positions__2[[#This Row],[Column14]]-N313)</f>
        <v>5.8179999999999898E-3</v>
      </c>
      <c r="AK314" s="1">
        <f>ABS(IK_diagnostics_positions__2[[#This Row],[Column15]]-O313)</f>
        <v>5.0000000000016698E-4</v>
      </c>
      <c r="AL314" s="1">
        <f>ABS(IK_diagnostics_positions__2[[#This Row],[Column16]]-P313)</f>
        <v>1.3929999999999776E-3</v>
      </c>
      <c r="AM314" s="1">
        <f>ABS(IK_diagnostics_positions__2[[#This Row],[Column17]]-Q313)</f>
        <v>2.9400000000001647E-3</v>
      </c>
      <c r="AN314" s="1">
        <f>ABS(IK_diagnostics_positions__2[[#This Row],[Column18]]-R313)</f>
        <v>1.2090000000000156E-2</v>
      </c>
      <c r="AO314" s="1">
        <f>ABS(IK_diagnostics_positions__2[[#This Row],[Column19]]-S313)</f>
        <v>8.9814500000000002E-3</v>
      </c>
      <c r="AP314" s="1">
        <f>ABS(IK_diagnostics_positions__2[[#This Row],[Column20]]-T313)</f>
        <v>8.1461000000000033E-3</v>
      </c>
      <c r="AQ314" s="1">
        <f>ABS(IK_diagnostics_positions__2[[#This Row],[Column21]]-U313)</f>
        <v>6.5499999999998337E-3</v>
      </c>
    </row>
    <row r="315" spans="1:43" x14ac:dyDescent="0.25">
      <c r="A315" s="1">
        <v>-0.25493100000000002</v>
      </c>
      <c r="B315" s="1" t="s">
        <v>22</v>
      </c>
      <c r="C315" s="1">
        <v>-0.96695900000000001</v>
      </c>
      <c r="D315" s="1">
        <v>-1.25481</v>
      </c>
      <c r="E315" s="1" t="s">
        <v>22</v>
      </c>
      <c r="F315" s="1">
        <v>-0.98267000000000004</v>
      </c>
      <c r="G315" s="1">
        <v>-0.77933200000000002</v>
      </c>
      <c r="H315" s="1">
        <v>0.82805600000000001</v>
      </c>
      <c r="I315" s="1">
        <v>-1.27973</v>
      </c>
      <c r="J315" s="1">
        <v>-9.5015799999999999E-4</v>
      </c>
      <c r="K315" s="1">
        <v>0.89490700000000001</v>
      </c>
      <c r="L315" s="1">
        <v>-1.90395</v>
      </c>
      <c r="M315" s="1">
        <v>0.77743200000000001</v>
      </c>
      <c r="N315" s="1">
        <v>0.961758</v>
      </c>
      <c r="O315" s="1">
        <v>-2.5281699999999998</v>
      </c>
      <c r="P315" s="1">
        <v>-0.78001699999999996</v>
      </c>
      <c r="Q315" s="1">
        <v>1.00779</v>
      </c>
      <c r="R315" s="1">
        <v>-2.5206499999999998</v>
      </c>
      <c r="S315" s="1">
        <v>1.23668E-3</v>
      </c>
      <c r="T315" s="1">
        <v>6.4727099999999996E-2</v>
      </c>
      <c r="U315" s="1">
        <v>-2.4614400000000001</v>
      </c>
      <c r="V315" s="1" t="s">
        <v>23</v>
      </c>
      <c r="W315" s="1">
        <f>ABS(IK_diagnostics_positions__2[[#This Row],[Column1]]-A314)</f>
        <v>3.2170000000000032E-2</v>
      </c>
      <c r="X315" s="1">
        <f>ABS(IK_diagnostics_positions__2[[#This Row],[Column2]]-B314)</f>
        <v>0</v>
      </c>
      <c r="Y315" s="1">
        <f>ABS(IK_diagnostics_positions__2[[#This Row],[Column3]]-C314)</f>
        <v>7.9139999999999766E-3</v>
      </c>
      <c r="Z315" s="1">
        <f>ABS(IK_diagnostics_positions__2[[#This Row],[Column4]]-D314)</f>
        <v>3.279999999999994E-2</v>
      </c>
      <c r="AA315" s="1">
        <f>ABS(IK_diagnostics_positions__2[[#This Row],[Column5]]-E314)</f>
        <v>0</v>
      </c>
      <c r="AB315" s="1">
        <f>ABS(IK_diagnostics_positions__2[[#This Row],[Column6]]-F314)</f>
        <v>3.1059999999999977E-2</v>
      </c>
      <c r="AC315" s="1">
        <f>ABS(IK_diagnostics_positions__2[[#This Row],[Column7]]-G314)</f>
        <v>8.3500000000003016E-4</v>
      </c>
      <c r="AD315" s="1">
        <f>ABS(IK_diagnostics_positions__2[[#This Row],[Column8]]-H314)</f>
        <v>2.7874999999999983E-2</v>
      </c>
      <c r="AE315" s="1">
        <f>ABS(IK_diagnostics_positions__2[[#This Row],[Column9]]-I314)</f>
        <v>1.4000000000002899E-4</v>
      </c>
      <c r="AF315" s="1">
        <f>ABS(IK_diagnostics_positions__2[[#This Row],[Column10]]-J314)</f>
        <v>1.5130639999999999E-3</v>
      </c>
      <c r="AG315" s="1">
        <f>ABS(IK_diagnostics_positions__2[[#This Row],[Column11]]-K314)</f>
        <v>1.3074999999999948E-2</v>
      </c>
      <c r="AH315" s="1">
        <f>ABS(IK_diagnostics_positions__2[[#This Row],[Column12]]-L314)</f>
        <v>4.1999999999986493E-4</v>
      </c>
      <c r="AI315" s="1">
        <f>ABS(IK_diagnostics_positions__2[[#This Row],[Column13]]-M314)</f>
        <v>2.190999999999943E-3</v>
      </c>
      <c r="AJ315" s="1">
        <f>ABS(IK_diagnostics_positions__2[[#This Row],[Column14]]-N314)</f>
        <v>1.7260000000000053E-3</v>
      </c>
      <c r="AK315" s="1">
        <f>ABS(IK_diagnostics_positions__2[[#This Row],[Column15]]-O314)</f>
        <v>9.9000000000026844E-4</v>
      </c>
      <c r="AL315" s="1">
        <f>ABS(IK_diagnostics_positions__2[[#This Row],[Column16]]-P314)</f>
        <v>4.6680000000000055E-3</v>
      </c>
      <c r="AM315" s="1">
        <f>ABS(IK_diagnostics_positions__2[[#This Row],[Column17]]-Q314)</f>
        <v>7.4300000000000477E-3</v>
      </c>
      <c r="AN315" s="1">
        <f>ABS(IK_diagnostics_positions__2[[#This Row],[Column18]]-R314)</f>
        <v>7.7700000000002767E-3</v>
      </c>
      <c r="AO315" s="1">
        <f>ABS(IK_diagnostics_positions__2[[#This Row],[Column19]]-S314)</f>
        <v>4.9328500000000008E-3</v>
      </c>
      <c r="AP315" s="1">
        <f>ABS(IK_diagnostics_positions__2[[#This Row],[Column20]]-T314)</f>
        <v>1.1198700000000006E-2</v>
      </c>
      <c r="AQ315" s="1">
        <f>ABS(IK_diagnostics_positions__2[[#This Row],[Column21]]-U314)</f>
        <v>2.4000000000001798E-3</v>
      </c>
    </row>
    <row r="316" spans="1:43" x14ac:dyDescent="0.25">
      <c r="A316" s="1">
        <v>-0.29060200000000003</v>
      </c>
      <c r="B316" s="1" t="s">
        <v>22</v>
      </c>
      <c r="C316" s="1">
        <v>-0.95684400000000003</v>
      </c>
      <c r="D316" s="1">
        <v>-1.28982</v>
      </c>
      <c r="E316" s="1" t="s">
        <v>22</v>
      </c>
      <c r="F316" s="1">
        <v>-0.99651100000000004</v>
      </c>
      <c r="G316" s="1">
        <v>-0.78331600000000001</v>
      </c>
      <c r="H316" s="1">
        <v>0.81533999999999995</v>
      </c>
      <c r="I316" s="1">
        <v>-1.27701</v>
      </c>
      <c r="J316" s="1">
        <v>1.2674299999999999E-2</v>
      </c>
      <c r="K316" s="1">
        <v>0.87182199999999999</v>
      </c>
      <c r="L316" s="1">
        <v>-1.87968</v>
      </c>
      <c r="M316" s="1">
        <v>0.76500299999999999</v>
      </c>
      <c r="N316" s="1">
        <v>0.96730799999999995</v>
      </c>
      <c r="O316" s="1">
        <v>-2.5315099999999999</v>
      </c>
      <c r="P316" s="1">
        <v>-0.75224599999999997</v>
      </c>
      <c r="Q316" s="1">
        <v>1.0020500000000001</v>
      </c>
      <c r="R316" s="1">
        <v>-2.5105</v>
      </c>
      <c r="S316" s="1">
        <v>2.2781500000000001E-3</v>
      </c>
      <c r="T316" s="1">
        <v>5.26586E-2</v>
      </c>
      <c r="U316" s="1">
        <v>-2.4531499999999999</v>
      </c>
      <c r="V316" s="1" t="s">
        <v>23</v>
      </c>
      <c r="W316" s="1">
        <f>ABS(IK_diagnostics_positions__2[[#This Row],[Column1]]-A315)</f>
        <v>3.5671000000000008E-2</v>
      </c>
      <c r="X316" s="1">
        <f>ABS(IK_diagnostics_positions__2[[#This Row],[Column2]]-B315)</f>
        <v>0</v>
      </c>
      <c r="Y316" s="1">
        <f>ABS(IK_diagnostics_positions__2[[#This Row],[Column3]]-C315)</f>
        <v>1.0114999999999985E-2</v>
      </c>
      <c r="Z316" s="1">
        <f>ABS(IK_diagnostics_positions__2[[#This Row],[Column4]]-D315)</f>
        <v>3.5009999999999986E-2</v>
      </c>
      <c r="AA316" s="1">
        <f>ABS(IK_diagnostics_positions__2[[#This Row],[Column5]]-E315)</f>
        <v>0</v>
      </c>
      <c r="AB316" s="1">
        <f>ABS(IK_diagnostics_positions__2[[#This Row],[Column6]]-F315)</f>
        <v>1.3840999999999992E-2</v>
      </c>
      <c r="AC316" s="1">
        <f>ABS(IK_diagnostics_positions__2[[#This Row],[Column7]]-G315)</f>
        <v>3.9839999999999876E-3</v>
      </c>
      <c r="AD316" s="1">
        <f>ABS(IK_diagnostics_positions__2[[#This Row],[Column8]]-H315)</f>
        <v>1.2716000000000061E-2</v>
      </c>
      <c r="AE316" s="1">
        <f>ABS(IK_diagnostics_positions__2[[#This Row],[Column9]]-I315)</f>
        <v>2.7200000000000557E-3</v>
      </c>
      <c r="AF316" s="1">
        <f>ABS(IK_diagnostics_positions__2[[#This Row],[Column10]]-J315)</f>
        <v>1.3624457999999999E-2</v>
      </c>
      <c r="AG316" s="1">
        <f>ABS(IK_diagnostics_positions__2[[#This Row],[Column11]]-K315)</f>
        <v>2.3085000000000022E-2</v>
      </c>
      <c r="AH316" s="1">
        <f>ABS(IK_diagnostics_positions__2[[#This Row],[Column12]]-L315)</f>
        <v>2.4270000000000014E-2</v>
      </c>
      <c r="AI316" s="1">
        <f>ABS(IK_diagnostics_positions__2[[#This Row],[Column13]]-M315)</f>
        <v>1.2429000000000023E-2</v>
      </c>
      <c r="AJ316" s="1">
        <f>ABS(IK_diagnostics_positions__2[[#This Row],[Column14]]-N315)</f>
        <v>5.5499999999999439E-3</v>
      </c>
      <c r="AK316" s="1">
        <f>ABS(IK_diagnostics_positions__2[[#This Row],[Column15]]-O315)</f>
        <v>3.3400000000001207E-3</v>
      </c>
      <c r="AL316" s="1">
        <f>ABS(IK_diagnostics_positions__2[[#This Row],[Column16]]-P315)</f>
        <v>2.777099999999999E-2</v>
      </c>
      <c r="AM316" s="1">
        <f>ABS(IK_diagnostics_positions__2[[#This Row],[Column17]]-Q315)</f>
        <v>5.7399999999998563E-3</v>
      </c>
      <c r="AN316" s="1">
        <f>ABS(IK_diagnostics_positions__2[[#This Row],[Column18]]-R315)</f>
        <v>1.0149999999999881E-2</v>
      </c>
      <c r="AO316" s="1">
        <f>ABS(IK_diagnostics_positions__2[[#This Row],[Column19]]-S315)</f>
        <v>1.0414700000000001E-3</v>
      </c>
      <c r="AP316" s="1">
        <f>ABS(IK_diagnostics_positions__2[[#This Row],[Column20]]-T315)</f>
        <v>1.2068499999999996E-2</v>
      </c>
      <c r="AQ316" s="1">
        <f>ABS(IK_diagnostics_positions__2[[#This Row],[Column21]]-U315)</f>
        <v>8.2900000000001306E-3</v>
      </c>
    </row>
    <row r="317" spans="1:43" x14ac:dyDescent="0.25">
      <c r="A317" s="1">
        <v>-0.29903200000000002</v>
      </c>
      <c r="B317" s="1" t="s">
        <v>22</v>
      </c>
      <c r="C317" s="1">
        <v>-0.95424299999999995</v>
      </c>
      <c r="D317" s="1">
        <v>-1.29834</v>
      </c>
      <c r="E317" s="1" t="s">
        <v>22</v>
      </c>
      <c r="F317" s="1">
        <v>-0.99138899999999996</v>
      </c>
      <c r="G317" s="1">
        <v>-0.77685300000000002</v>
      </c>
      <c r="H317" s="1">
        <v>0.80347100000000005</v>
      </c>
      <c r="I317" s="1">
        <v>-1.2785899999999999</v>
      </c>
      <c r="J317" s="1">
        <v>1.3362799999999999E-2</v>
      </c>
      <c r="K317" s="1">
        <v>0.84043500000000004</v>
      </c>
      <c r="L317" s="1">
        <v>-1.8903000000000001</v>
      </c>
      <c r="M317" s="1">
        <v>0.77247100000000002</v>
      </c>
      <c r="N317" s="1">
        <v>0.99320600000000003</v>
      </c>
      <c r="O317" s="1">
        <v>-2.5230899999999998</v>
      </c>
      <c r="P317" s="1">
        <v>-0.75475599999999998</v>
      </c>
      <c r="Q317" s="1">
        <v>1.0003899999999999</v>
      </c>
      <c r="R317" s="1">
        <v>-2.51031</v>
      </c>
      <c r="S317" s="1">
        <v>-1.4612699999999999E-2</v>
      </c>
      <c r="T317" s="1">
        <v>2.8730700000000001E-2</v>
      </c>
      <c r="U317" s="1">
        <v>-2.4737</v>
      </c>
      <c r="V317" s="1" t="s">
        <v>23</v>
      </c>
      <c r="W317" s="1">
        <f>ABS(IK_diagnostics_positions__2[[#This Row],[Column1]]-A316)</f>
        <v>8.4299999999999931E-3</v>
      </c>
      <c r="X317" s="1">
        <f>ABS(IK_diagnostics_positions__2[[#This Row],[Column2]]-B316)</f>
        <v>0</v>
      </c>
      <c r="Y317" s="1">
        <f>ABS(IK_diagnostics_positions__2[[#This Row],[Column3]]-C316)</f>
        <v>2.6010000000000755E-3</v>
      </c>
      <c r="Z317" s="1">
        <f>ABS(IK_diagnostics_positions__2[[#This Row],[Column4]]-D316)</f>
        <v>8.5200000000000831E-3</v>
      </c>
      <c r="AA317" s="1">
        <f>ABS(IK_diagnostics_positions__2[[#This Row],[Column5]]-E316)</f>
        <v>0</v>
      </c>
      <c r="AB317" s="1">
        <f>ABS(IK_diagnostics_positions__2[[#This Row],[Column6]]-F316)</f>
        <v>5.1220000000000709E-3</v>
      </c>
      <c r="AC317" s="1">
        <f>ABS(IK_diagnostics_positions__2[[#This Row],[Column7]]-G316)</f>
        <v>6.4629999999999965E-3</v>
      </c>
      <c r="AD317" s="1">
        <f>ABS(IK_diagnostics_positions__2[[#This Row],[Column8]]-H316)</f>
        <v>1.1868999999999907E-2</v>
      </c>
      <c r="AE317" s="1">
        <f>ABS(IK_diagnostics_positions__2[[#This Row],[Column9]]-I316)</f>
        <v>1.5799999999999148E-3</v>
      </c>
      <c r="AF317" s="1">
        <f>ABS(IK_diagnostics_positions__2[[#This Row],[Column10]]-J316)</f>
        <v>6.8849999999999988E-4</v>
      </c>
      <c r="AG317" s="1">
        <f>ABS(IK_diagnostics_positions__2[[#This Row],[Column11]]-K316)</f>
        <v>3.1386999999999943E-2</v>
      </c>
      <c r="AH317" s="1">
        <f>ABS(IK_diagnostics_positions__2[[#This Row],[Column12]]-L316)</f>
        <v>1.0620000000000074E-2</v>
      </c>
      <c r="AI317" s="1">
        <f>ABS(IK_diagnostics_positions__2[[#This Row],[Column13]]-M316)</f>
        <v>7.4680000000000302E-3</v>
      </c>
      <c r="AJ317" s="1">
        <f>ABS(IK_diagnostics_positions__2[[#This Row],[Column14]]-N316)</f>
        <v>2.5898000000000088E-2</v>
      </c>
      <c r="AK317" s="1">
        <f>ABS(IK_diagnostics_positions__2[[#This Row],[Column15]]-O316)</f>
        <v>8.4200000000000941E-3</v>
      </c>
      <c r="AL317" s="1">
        <f>ABS(IK_diagnostics_positions__2[[#This Row],[Column16]]-P316)</f>
        <v>2.5100000000000122E-3</v>
      </c>
      <c r="AM317" s="1">
        <f>ABS(IK_diagnostics_positions__2[[#This Row],[Column17]]-Q316)</f>
        <v>1.6600000000002169E-3</v>
      </c>
      <c r="AN317" s="1">
        <f>ABS(IK_diagnostics_positions__2[[#This Row],[Column18]]-R316)</f>
        <v>1.8999999999991246E-4</v>
      </c>
      <c r="AO317" s="1">
        <f>ABS(IK_diagnostics_positions__2[[#This Row],[Column19]]-S316)</f>
        <v>1.6890849999999999E-2</v>
      </c>
      <c r="AP317" s="1">
        <f>ABS(IK_diagnostics_positions__2[[#This Row],[Column20]]-T316)</f>
        <v>2.3927899999999998E-2</v>
      </c>
      <c r="AQ317" s="1">
        <f>ABS(IK_diagnostics_positions__2[[#This Row],[Column21]]-U316)</f>
        <v>2.0550000000000068E-2</v>
      </c>
    </row>
    <row r="318" spans="1:43" x14ac:dyDescent="0.25">
      <c r="A318" s="1">
        <v>-0.34180100000000002</v>
      </c>
      <c r="B318" s="1" t="s">
        <v>22</v>
      </c>
      <c r="C318" s="1">
        <v>-0.93977200000000005</v>
      </c>
      <c r="D318" s="1">
        <v>-1.3409899999999999</v>
      </c>
      <c r="E318" s="1" t="s">
        <v>22</v>
      </c>
      <c r="F318" s="1">
        <v>-0.97993600000000003</v>
      </c>
      <c r="G318" s="1">
        <v>-0.79752299999999998</v>
      </c>
      <c r="H318" s="1">
        <v>0.78493199999999996</v>
      </c>
      <c r="I318" s="1">
        <v>-1.27746</v>
      </c>
      <c r="J318" s="1">
        <v>3.7269600000000001E-3</v>
      </c>
      <c r="K318" s="1">
        <v>0.787914</v>
      </c>
      <c r="L318" s="1">
        <v>-1.87578</v>
      </c>
      <c r="M318" s="1">
        <v>0.75251699999999999</v>
      </c>
      <c r="N318" s="1">
        <v>0.99966200000000005</v>
      </c>
      <c r="O318" s="1">
        <v>-2.50386</v>
      </c>
      <c r="P318" s="1">
        <v>-0.74959799999999999</v>
      </c>
      <c r="Q318" s="1">
        <v>0.99743999999999999</v>
      </c>
      <c r="R318" s="1">
        <v>-2.4991599999999998</v>
      </c>
      <c r="S318" s="1">
        <v>-9.2061300000000003E-4</v>
      </c>
      <c r="T318" s="1">
        <v>3.4145099999999999E-3</v>
      </c>
      <c r="U318" s="1">
        <v>-2.4958999999999998</v>
      </c>
      <c r="V318" s="1" t="s">
        <v>23</v>
      </c>
      <c r="W318" s="1">
        <f>ABS(IK_diagnostics_positions__2[[#This Row],[Column1]]-A317)</f>
        <v>4.2769000000000001E-2</v>
      </c>
      <c r="X318" s="1">
        <f>ABS(IK_diagnostics_positions__2[[#This Row],[Column2]]-B317)</f>
        <v>0</v>
      </c>
      <c r="Y318" s="1">
        <f>ABS(IK_diagnostics_positions__2[[#This Row],[Column3]]-C317)</f>
        <v>1.4470999999999901E-2</v>
      </c>
      <c r="Z318" s="1">
        <f>ABS(IK_diagnostics_positions__2[[#This Row],[Column4]]-D317)</f>
        <v>4.2649999999999855E-2</v>
      </c>
      <c r="AA318" s="1">
        <f>ABS(IK_diagnostics_positions__2[[#This Row],[Column5]]-E317)</f>
        <v>0</v>
      </c>
      <c r="AB318" s="1">
        <f>ABS(IK_diagnostics_positions__2[[#This Row],[Column6]]-F317)</f>
        <v>1.1452999999999935E-2</v>
      </c>
      <c r="AC318" s="1">
        <f>ABS(IK_diagnostics_positions__2[[#This Row],[Column7]]-G317)</f>
        <v>2.0669999999999966E-2</v>
      </c>
      <c r="AD318" s="1">
        <f>ABS(IK_diagnostics_positions__2[[#This Row],[Column8]]-H317)</f>
        <v>1.8539000000000083E-2</v>
      </c>
      <c r="AE318" s="1">
        <f>ABS(IK_diagnostics_positions__2[[#This Row],[Column9]]-I317)</f>
        <v>1.1299999999998533E-3</v>
      </c>
      <c r="AF318" s="1">
        <f>ABS(IK_diagnostics_positions__2[[#This Row],[Column10]]-J317)</f>
        <v>9.6358399999999997E-3</v>
      </c>
      <c r="AG318" s="1">
        <f>ABS(IK_diagnostics_positions__2[[#This Row],[Column11]]-K317)</f>
        <v>5.252100000000004E-2</v>
      </c>
      <c r="AH318" s="1">
        <f>ABS(IK_diagnostics_positions__2[[#This Row],[Column12]]-L317)</f>
        <v>1.4520000000000088E-2</v>
      </c>
      <c r="AI318" s="1">
        <f>ABS(IK_diagnostics_positions__2[[#This Row],[Column13]]-M317)</f>
        <v>1.9954000000000027E-2</v>
      </c>
      <c r="AJ318" s="1">
        <f>ABS(IK_diagnostics_positions__2[[#This Row],[Column14]]-N317)</f>
        <v>6.4560000000000173E-3</v>
      </c>
      <c r="AK318" s="1">
        <f>ABS(IK_diagnostics_positions__2[[#This Row],[Column15]]-O317)</f>
        <v>1.9229999999999858E-2</v>
      </c>
      <c r="AL318" s="1">
        <f>ABS(IK_diagnostics_positions__2[[#This Row],[Column16]]-P317)</f>
        <v>5.1579999999999959E-3</v>
      </c>
      <c r="AM318" s="1">
        <f>ABS(IK_diagnostics_positions__2[[#This Row],[Column17]]-Q317)</f>
        <v>2.9499999999998971E-3</v>
      </c>
      <c r="AN318" s="1">
        <f>ABS(IK_diagnostics_positions__2[[#This Row],[Column18]]-R317)</f>
        <v>1.1150000000000215E-2</v>
      </c>
      <c r="AO318" s="1">
        <f>ABS(IK_diagnostics_positions__2[[#This Row],[Column19]]-S317)</f>
        <v>1.3692086999999999E-2</v>
      </c>
      <c r="AP318" s="1">
        <f>ABS(IK_diagnostics_positions__2[[#This Row],[Column20]]-T317)</f>
        <v>2.5316190000000002E-2</v>
      </c>
      <c r="AQ318" s="1">
        <f>ABS(IK_diagnostics_positions__2[[#This Row],[Column21]]-U317)</f>
        <v>2.2199999999999775E-2</v>
      </c>
    </row>
    <row r="319" spans="1:4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f>ABS(IK_diagnostics_positions__2[[#This Row],[Column1]]-A318)</f>
        <v>0.34180100000000002</v>
      </c>
      <c r="X319" s="1">
        <f>ABS(IK_diagnostics_positions__2[[#This Row],[Column2]]-B318)</f>
        <v>0</v>
      </c>
      <c r="Y319" s="1">
        <f>ABS(IK_diagnostics_positions__2[[#This Row],[Column3]]-C318)</f>
        <v>0.93977200000000005</v>
      </c>
      <c r="Z319" s="1">
        <f>ABS(IK_diagnostics_positions__2[[#This Row],[Column4]]-D318)</f>
        <v>1.3409899999999999</v>
      </c>
      <c r="AA319" s="1">
        <f>ABS(IK_diagnostics_positions__2[[#This Row],[Column5]]-E318)</f>
        <v>0</v>
      </c>
      <c r="AB319" s="1">
        <f>ABS(IK_diagnostics_positions__2[[#This Row],[Column6]]-F318)</f>
        <v>0.97993600000000003</v>
      </c>
      <c r="AC319" s="1">
        <f>ABS(IK_diagnostics_positions__2[[#This Row],[Column7]]-G318)</f>
        <v>0.79752299999999998</v>
      </c>
      <c r="AD319" s="1">
        <f>ABS(IK_diagnostics_positions__2[[#This Row],[Column8]]-H318)</f>
        <v>0.78493199999999996</v>
      </c>
      <c r="AE319" s="1">
        <f>ABS(IK_diagnostics_positions__2[[#This Row],[Column9]]-I318)</f>
        <v>1.27746</v>
      </c>
      <c r="AF319" s="1">
        <f>ABS(IK_diagnostics_positions__2[[#This Row],[Column10]]-J318)</f>
        <v>3.7269600000000001E-3</v>
      </c>
      <c r="AG319" s="1">
        <f>ABS(IK_diagnostics_positions__2[[#This Row],[Column11]]-K318)</f>
        <v>0.787914</v>
      </c>
      <c r="AH319" s="1">
        <f>ABS(IK_diagnostics_positions__2[[#This Row],[Column12]]-L318)</f>
        <v>1.87578</v>
      </c>
      <c r="AI319" s="1">
        <f>ABS(IK_diagnostics_positions__2[[#This Row],[Column13]]-M318)</f>
        <v>0.75251699999999999</v>
      </c>
      <c r="AJ319" s="1">
        <f>ABS(IK_diagnostics_positions__2[[#This Row],[Column14]]-N318)</f>
        <v>0.99966200000000005</v>
      </c>
      <c r="AK319" s="1">
        <f>ABS(IK_diagnostics_positions__2[[#This Row],[Column15]]-O318)</f>
        <v>2.50386</v>
      </c>
      <c r="AL319" s="1">
        <f>ABS(IK_diagnostics_positions__2[[#This Row],[Column16]]-P318)</f>
        <v>0.74959799999999999</v>
      </c>
      <c r="AM319" s="1">
        <f>ABS(IK_diagnostics_positions__2[[#This Row],[Column17]]-Q318)</f>
        <v>0.99743999999999999</v>
      </c>
      <c r="AN319" s="1">
        <f>ABS(IK_diagnostics_positions__2[[#This Row],[Column18]]-R318)</f>
        <v>2.4991599999999998</v>
      </c>
      <c r="AO319" s="1">
        <f>ABS(IK_diagnostics_positions__2[[#This Row],[Column19]]-S318)</f>
        <v>9.2061300000000003E-4</v>
      </c>
      <c r="AP319" s="1">
        <f>ABS(IK_diagnostics_positions__2[[#This Row],[Column20]]-T318)</f>
        <v>3.4145099999999999E-3</v>
      </c>
      <c r="AQ319" s="1">
        <f>ABS(IK_diagnostics_positions__2[[#This Row],[Column21]]-U318)</f>
        <v>2.4958999999999998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44857-0EBE-4DA2-916C-B37252C0F9A9}">
  <dimension ref="A1:B81"/>
  <sheetViews>
    <sheetView topLeftCell="A51" workbookViewId="0">
      <selection activeCell="A79" sqref="A79"/>
    </sheetView>
  </sheetViews>
  <sheetFormatPr defaultRowHeight="15" x14ac:dyDescent="0.25"/>
  <cols>
    <col min="1" max="1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</v>
      </c>
      <c r="B2" s="1">
        <v>4</v>
      </c>
    </row>
    <row r="3" spans="1:2" x14ac:dyDescent="0.25">
      <c r="A3" s="1">
        <v>4</v>
      </c>
      <c r="B3" s="1">
        <f>IK_diagnostics_frames__3[[#This Row],[Column1]]+B2</f>
        <v>8</v>
      </c>
    </row>
    <row r="4" spans="1:2" x14ac:dyDescent="0.25">
      <c r="A4" s="1">
        <v>4</v>
      </c>
      <c r="B4" s="1">
        <f>IK_diagnostics_frames__3[[#This Row],[Column1]]+B3</f>
        <v>12</v>
      </c>
    </row>
    <row r="5" spans="1:2" x14ac:dyDescent="0.25">
      <c r="A5" s="1">
        <v>3</v>
      </c>
      <c r="B5" s="1">
        <f>IK_diagnostics_frames__3[[#This Row],[Column1]]+B4</f>
        <v>15</v>
      </c>
    </row>
    <row r="6" spans="1:2" x14ac:dyDescent="0.25">
      <c r="A6" s="1">
        <v>3</v>
      </c>
      <c r="B6" s="1">
        <f>IK_diagnostics_frames__3[[#This Row],[Column1]]+B5</f>
        <v>18</v>
      </c>
    </row>
    <row r="7" spans="1:2" x14ac:dyDescent="0.25">
      <c r="A7" s="1">
        <v>3</v>
      </c>
      <c r="B7" s="1">
        <f>IK_diagnostics_frames__3[[#This Row],[Column1]]+B6</f>
        <v>21</v>
      </c>
    </row>
    <row r="8" spans="1:2" x14ac:dyDescent="0.25">
      <c r="A8" s="1">
        <v>3</v>
      </c>
      <c r="B8" s="1">
        <f>IK_diagnostics_frames__3[[#This Row],[Column1]]+B7</f>
        <v>24</v>
      </c>
    </row>
    <row r="9" spans="1:2" x14ac:dyDescent="0.25">
      <c r="A9" s="1">
        <v>4</v>
      </c>
      <c r="B9" s="1">
        <f>IK_diagnostics_frames__3[[#This Row],[Column1]]+B8</f>
        <v>28</v>
      </c>
    </row>
    <row r="10" spans="1:2" x14ac:dyDescent="0.25">
      <c r="A10" s="1">
        <v>2</v>
      </c>
      <c r="B10" s="1">
        <f>IK_diagnostics_frames__3[[#This Row],[Column1]]+B9</f>
        <v>30</v>
      </c>
    </row>
    <row r="11" spans="1:2" x14ac:dyDescent="0.25">
      <c r="A11" s="1">
        <v>3</v>
      </c>
      <c r="B11" s="1">
        <f>IK_diagnostics_frames__3[[#This Row],[Column1]]+B10</f>
        <v>33</v>
      </c>
    </row>
    <row r="12" spans="1:2" x14ac:dyDescent="0.25">
      <c r="A12" s="1">
        <v>2</v>
      </c>
      <c r="B12" s="1">
        <f>IK_diagnostics_frames__3[[#This Row],[Column1]]+B11</f>
        <v>35</v>
      </c>
    </row>
    <row r="13" spans="1:2" x14ac:dyDescent="0.25">
      <c r="A13" s="1">
        <v>5</v>
      </c>
      <c r="B13" s="1">
        <f>IK_diagnostics_frames__3[[#This Row],[Column1]]+B12</f>
        <v>40</v>
      </c>
    </row>
    <row r="14" spans="1:2" x14ac:dyDescent="0.25">
      <c r="A14" s="1">
        <v>4</v>
      </c>
      <c r="B14" s="1">
        <f>IK_diagnostics_frames__3[[#This Row],[Column1]]+B13</f>
        <v>44</v>
      </c>
    </row>
    <row r="15" spans="1:2" x14ac:dyDescent="0.25">
      <c r="A15" s="1">
        <v>3</v>
      </c>
      <c r="B15" s="1">
        <f>IK_diagnostics_frames__3[[#This Row],[Column1]]+B14</f>
        <v>47</v>
      </c>
    </row>
    <row r="16" spans="1:2" x14ac:dyDescent="0.25">
      <c r="A16" s="1">
        <v>4</v>
      </c>
      <c r="B16" s="1">
        <f>IK_diagnostics_frames__3[[#This Row],[Column1]]+B15</f>
        <v>51</v>
      </c>
    </row>
    <row r="17" spans="1:2" x14ac:dyDescent="0.25">
      <c r="A17" s="1">
        <v>9</v>
      </c>
      <c r="B17" s="1">
        <f>IK_diagnostics_frames__3[[#This Row],[Column1]]+B16</f>
        <v>60</v>
      </c>
    </row>
    <row r="18" spans="1:2" x14ac:dyDescent="0.25">
      <c r="A18" s="1">
        <v>4</v>
      </c>
      <c r="B18" s="1">
        <f>IK_diagnostics_frames__3[[#This Row],[Column1]]+B17</f>
        <v>64</v>
      </c>
    </row>
    <row r="19" spans="1:2" x14ac:dyDescent="0.25">
      <c r="A19" s="1">
        <v>5</v>
      </c>
      <c r="B19" s="1">
        <f>IK_diagnostics_frames__3[[#This Row],[Column1]]+B18</f>
        <v>69</v>
      </c>
    </row>
    <row r="20" spans="1:2" x14ac:dyDescent="0.25">
      <c r="A20" s="1">
        <v>5</v>
      </c>
      <c r="B20" s="1">
        <f>IK_diagnostics_frames__3[[#This Row],[Column1]]+B19</f>
        <v>74</v>
      </c>
    </row>
    <row r="21" spans="1:2" x14ac:dyDescent="0.25">
      <c r="A21" s="1">
        <v>3</v>
      </c>
      <c r="B21" s="1">
        <f>IK_diagnostics_frames__3[[#This Row],[Column1]]+B20</f>
        <v>77</v>
      </c>
    </row>
    <row r="22" spans="1:2" x14ac:dyDescent="0.25">
      <c r="A22" s="1">
        <v>2</v>
      </c>
      <c r="B22" s="1">
        <f>IK_diagnostics_frames__3[[#This Row],[Column1]]+B21</f>
        <v>79</v>
      </c>
    </row>
    <row r="23" spans="1:2" x14ac:dyDescent="0.25">
      <c r="A23" s="1">
        <v>3</v>
      </c>
      <c r="B23" s="1">
        <f>IK_diagnostics_frames__3[[#This Row],[Column1]]+B22</f>
        <v>82</v>
      </c>
    </row>
    <row r="24" spans="1:2" x14ac:dyDescent="0.25">
      <c r="A24" s="1">
        <v>2</v>
      </c>
      <c r="B24" s="1">
        <f>IK_diagnostics_frames__3[[#This Row],[Column1]]+B23</f>
        <v>84</v>
      </c>
    </row>
    <row r="25" spans="1:2" x14ac:dyDescent="0.25">
      <c r="A25" s="1">
        <v>9</v>
      </c>
      <c r="B25" s="1">
        <f>IK_diagnostics_frames__3[[#This Row],[Column1]]+B24</f>
        <v>93</v>
      </c>
    </row>
    <row r="26" spans="1:2" x14ac:dyDescent="0.25">
      <c r="A26" s="1">
        <v>2</v>
      </c>
      <c r="B26" s="1">
        <f>IK_diagnostics_frames__3[[#This Row],[Column1]]+B25</f>
        <v>95</v>
      </c>
    </row>
    <row r="27" spans="1:2" x14ac:dyDescent="0.25">
      <c r="A27" s="1">
        <v>2</v>
      </c>
      <c r="B27" s="1">
        <f>IK_diagnostics_frames__3[[#This Row],[Column1]]+B26</f>
        <v>97</v>
      </c>
    </row>
    <row r="28" spans="1:2" x14ac:dyDescent="0.25">
      <c r="A28" s="1">
        <v>3</v>
      </c>
      <c r="B28" s="1">
        <f>IK_diagnostics_frames__3[[#This Row],[Column1]]+B27</f>
        <v>100</v>
      </c>
    </row>
    <row r="29" spans="1:2" x14ac:dyDescent="0.25">
      <c r="A29" s="1">
        <v>3</v>
      </c>
      <c r="B29" s="1">
        <f>IK_diagnostics_frames__3[[#This Row],[Column1]]+B28</f>
        <v>103</v>
      </c>
    </row>
    <row r="30" spans="1:2" x14ac:dyDescent="0.25">
      <c r="A30" s="1">
        <v>3</v>
      </c>
      <c r="B30" s="1">
        <f>IK_diagnostics_frames__3[[#This Row],[Column1]]+B29</f>
        <v>106</v>
      </c>
    </row>
    <row r="31" spans="1:2" x14ac:dyDescent="0.25">
      <c r="A31" s="1">
        <v>4</v>
      </c>
      <c r="B31" s="1">
        <f>IK_diagnostics_frames__3[[#This Row],[Column1]]+B30</f>
        <v>110</v>
      </c>
    </row>
    <row r="32" spans="1:2" x14ac:dyDescent="0.25">
      <c r="A32" s="1">
        <v>4</v>
      </c>
      <c r="B32" s="1">
        <f>IK_diagnostics_frames__3[[#This Row],[Column1]]+B31</f>
        <v>114</v>
      </c>
    </row>
    <row r="33" spans="1:2" x14ac:dyDescent="0.25">
      <c r="A33" s="1">
        <v>3</v>
      </c>
      <c r="B33" s="1">
        <f>IK_diagnostics_frames__3[[#This Row],[Column1]]+B32</f>
        <v>117</v>
      </c>
    </row>
    <row r="34" spans="1:2" x14ac:dyDescent="0.25">
      <c r="A34" s="1">
        <v>4</v>
      </c>
      <c r="B34" s="1">
        <f>IK_diagnostics_frames__3[[#This Row],[Column1]]+B33</f>
        <v>121</v>
      </c>
    </row>
    <row r="35" spans="1:2" x14ac:dyDescent="0.25">
      <c r="A35" s="1">
        <v>2</v>
      </c>
      <c r="B35" s="1">
        <f>IK_diagnostics_frames__3[[#This Row],[Column1]]+B34</f>
        <v>123</v>
      </c>
    </row>
    <row r="36" spans="1:2" x14ac:dyDescent="0.25">
      <c r="A36" s="1">
        <v>14</v>
      </c>
      <c r="B36" s="1">
        <f>IK_diagnostics_frames__3[[#This Row],[Column1]]+B35</f>
        <v>137</v>
      </c>
    </row>
    <row r="37" spans="1:2" x14ac:dyDescent="0.25">
      <c r="A37" s="1">
        <v>4</v>
      </c>
      <c r="B37" s="1">
        <f>IK_diagnostics_frames__3[[#This Row],[Column1]]+B36</f>
        <v>141</v>
      </c>
    </row>
    <row r="38" spans="1:2" x14ac:dyDescent="0.25">
      <c r="A38" s="1">
        <v>3</v>
      </c>
      <c r="B38" s="1">
        <f>IK_diagnostics_frames__3[[#This Row],[Column1]]+B37</f>
        <v>144</v>
      </c>
    </row>
    <row r="39" spans="1:2" x14ac:dyDescent="0.25">
      <c r="A39" s="1">
        <v>3</v>
      </c>
      <c r="B39" s="1">
        <f>IK_diagnostics_frames__3[[#This Row],[Column1]]+B38</f>
        <v>147</v>
      </c>
    </row>
    <row r="40" spans="1:2" x14ac:dyDescent="0.25">
      <c r="A40" s="1">
        <v>4</v>
      </c>
      <c r="B40" s="1">
        <f>IK_diagnostics_frames__3[[#This Row],[Column1]]+B39</f>
        <v>151</v>
      </c>
    </row>
    <row r="41" spans="1:2" x14ac:dyDescent="0.25">
      <c r="A41" s="1">
        <v>5</v>
      </c>
      <c r="B41" s="1">
        <f>IK_diagnostics_frames__3[[#This Row],[Column1]]+B40</f>
        <v>156</v>
      </c>
    </row>
    <row r="42" spans="1:2" x14ac:dyDescent="0.25">
      <c r="A42" s="1">
        <v>5</v>
      </c>
      <c r="B42" s="1">
        <f>IK_diagnostics_frames__3[[#This Row],[Column1]]+B41</f>
        <v>161</v>
      </c>
    </row>
    <row r="43" spans="1:2" x14ac:dyDescent="0.25">
      <c r="A43" s="1">
        <v>3</v>
      </c>
      <c r="B43" s="1">
        <f>IK_diagnostics_frames__3[[#This Row],[Column1]]+B42</f>
        <v>164</v>
      </c>
    </row>
    <row r="44" spans="1:2" x14ac:dyDescent="0.25">
      <c r="A44" s="1">
        <v>3</v>
      </c>
      <c r="B44" s="1">
        <f>IK_diagnostics_frames__3[[#This Row],[Column1]]+B43</f>
        <v>167</v>
      </c>
    </row>
    <row r="45" spans="1:2" x14ac:dyDescent="0.25">
      <c r="A45" s="1">
        <v>3</v>
      </c>
      <c r="B45" s="1">
        <f>IK_diagnostics_frames__3[[#This Row],[Column1]]+B44</f>
        <v>170</v>
      </c>
    </row>
    <row r="46" spans="1:2" x14ac:dyDescent="0.25">
      <c r="A46" s="1">
        <v>4</v>
      </c>
      <c r="B46" s="1">
        <f>IK_diagnostics_frames__3[[#This Row],[Column1]]+B45</f>
        <v>174</v>
      </c>
    </row>
    <row r="47" spans="1:2" x14ac:dyDescent="0.25">
      <c r="A47" s="1">
        <v>5</v>
      </c>
      <c r="B47" s="1">
        <f>IK_diagnostics_frames__3[[#This Row],[Column1]]+B46</f>
        <v>179</v>
      </c>
    </row>
    <row r="48" spans="1:2" x14ac:dyDescent="0.25">
      <c r="A48" s="1">
        <v>4</v>
      </c>
      <c r="B48" s="1">
        <f>IK_diagnostics_frames__3[[#This Row],[Column1]]+B47</f>
        <v>183</v>
      </c>
    </row>
    <row r="49" spans="1:2" x14ac:dyDescent="0.25">
      <c r="A49" s="1">
        <v>3</v>
      </c>
      <c r="B49" s="1">
        <f>IK_diagnostics_frames__3[[#This Row],[Column1]]+B48</f>
        <v>186</v>
      </c>
    </row>
    <row r="50" spans="1:2" x14ac:dyDescent="0.25">
      <c r="A50" s="1">
        <v>4</v>
      </c>
      <c r="B50" s="1">
        <f>IK_diagnostics_frames__3[[#This Row],[Column1]]+B49</f>
        <v>190</v>
      </c>
    </row>
    <row r="51" spans="1:2" x14ac:dyDescent="0.25">
      <c r="A51" s="1">
        <v>4</v>
      </c>
      <c r="B51" s="1">
        <f>IK_diagnostics_frames__3[[#This Row],[Column1]]+B50</f>
        <v>194</v>
      </c>
    </row>
    <row r="52" spans="1:2" x14ac:dyDescent="0.25">
      <c r="A52" s="1">
        <v>3</v>
      </c>
      <c r="B52" s="1">
        <f>IK_diagnostics_frames__3[[#This Row],[Column1]]+B51</f>
        <v>197</v>
      </c>
    </row>
    <row r="53" spans="1:2" x14ac:dyDescent="0.25">
      <c r="A53" s="1">
        <v>4</v>
      </c>
      <c r="B53" s="1">
        <f>IK_diagnostics_frames__3[[#This Row],[Column1]]+B52</f>
        <v>201</v>
      </c>
    </row>
    <row r="54" spans="1:2" x14ac:dyDescent="0.25">
      <c r="A54" s="1">
        <v>2</v>
      </c>
      <c r="B54" s="1">
        <f>IK_diagnostics_frames__3[[#This Row],[Column1]]+B53</f>
        <v>203</v>
      </c>
    </row>
    <row r="55" spans="1:2" x14ac:dyDescent="0.25">
      <c r="A55" s="1">
        <v>3</v>
      </c>
      <c r="B55" s="1">
        <f>IK_diagnostics_frames__3[[#This Row],[Column1]]+B54</f>
        <v>206</v>
      </c>
    </row>
    <row r="56" spans="1:2" x14ac:dyDescent="0.25">
      <c r="A56" s="1">
        <v>3</v>
      </c>
      <c r="B56" s="1">
        <f>IK_diagnostics_frames__3[[#This Row],[Column1]]+B55</f>
        <v>209</v>
      </c>
    </row>
    <row r="57" spans="1:2" x14ac:dyDescent="0.25">
      <c r="A57" s="1">
        <v>3</v>
      </c>
      <c r="B57" s="1">
        <f>IK_diagnostics_frames__3[[#This Row],[Column1]]+B56</f>
        <v>212</v>
      </c>
    </row>
    <row r="58" spans="1:2" x14ac:dyDescent="0.25">
      <c r="A58" s="1">
        <v>2</v>
      </c>
      <c r="B58" s="1">
        <f>IK_diagnostics_frames__3[[#This Row],[Column1]]+B57</f>
        <v>214</v>
      </c>
    </row>
    <row r="59" spans="1:2" x14ac:dyDescent="0.25">
      <c r="A59" s="1">
        <v>3</v>
      </c>
      <c r="B59" s="1">
        <f>IK_diagnostics_frames__3[[#This Row],[Column1]]+B58</f>
        <v>217</v>
      </c>
    </row>
    <row r="60" spans="1:2" x14ac:dyDescent="0.25">
      <c r="A60" s="1">
        <v>2</v>
      </c>
      <c r="B60" s="1">
        <f>IK_diagnostics_frames__3[[#This Row],[Column1]]+B59</f>
        <v>219</v>
      </c>
    </row>
    <row r="61" spans="1:2" x14ac:dyDescent="0.25">
      <c r="A61" s="1">
        <v>4</v>
      </c>
      <c r="B61" s="1">
        <f>IK_diagnostics_frames__3[[#This Row],[Column1]]+B60</f>
        <v>223</v>
      </c>
    </row>
    <row r="62" spans="1:2" x14ac:dyDescent="0.25">
      <c r="A62" s="1">
        <v>2</v>
      </c>
      <c r="B62" s="1">
        <f>IK_diagnostics_frames__3[[#This Row],[Column1]]+B61</f>
        <v>225</v>
      </c>
    </row>
    <row r="63" spans="1:2" x14ac:dyDescent="0.25">
      <c r="A63" s="1">
        <v>3</v>
      </c>
      <c r="B63" s="1">
        <f>IK_diagnostics_frames__3[[#This Row],[Column1]]+B62</f>
        <v>228</v>
      </c>
    </row>
    <row r="64" spans="1:2" x14ac:dyDescent="0.25">
      <c r="A64" s="1">
        <v>31</v>
      </c>
      <c r="B64" s="1">
        <f>IK_diagnostics_frames__3[[#This Row],[Column1]]+B63</f>
        <v>259</v>
      </c>
    </row>
    <row r="65" spans="1:2" x14ac:dyDescent="0.25">
      <c r="A65" s="1">
        <v>6</v>
      </c>
      <c r="B65" s="1">
        <f>IK_diagnostics_frames__3[[#This Row],[Column1]]+B64</f>
        <v>265</v>
      </c>
    </row>
    <row r="66" spans="1:2" x14ac:dyDescent="0.25">
      <c r="A66" s="1">
        <v>3</v>
      </c>
      <c r="B66" s="1">
        <f>IK_diagnostics_frames__3[[#This Row],[Column1]]+B65</f>
        <v>268</v>
      </c>
    </row>
    <row r="67" spans="1:2" x14ac:dyDescent="0.25">
      <c r="A67" s="1">
        <v>3</v>
      </c>
      <c r="B67" s="1">
        <f>IK_diagnostics_frames__3[[#This Row],[Column1]]+B66</f>
        <v>271</v>
      </c>
    </row>
    <row r="68" spans="1:2" x14ac:dyDescent="0.25">
      <c r="A68" s="1">
        <v>2</v>
      </c>
      <c r="B68" s="1">
        <f>IK_diagnostics_frames__3[[#This Row],[Column1]]+B67</f>
        <v>273</v>
      </c>
    </row>
    <row r="69" spans="1:2" x14ac:dyDescent="0.25">
      <c r="A69" s="1">
        <v>3</v>
      </c>
      <c r="B69" s="1">
        <f>IK_diagnostics_frames__3[[#This Row],[Column1]]+B68</f>
        <v>276</v>
      </c>
    </row>
    <row r="70" spans="1:2" x14ac:dyDescent="0.25">
      <c r="A70" s="1">
        <v>5</v>
      </c>
      <c r="B70" s="1">
        <f>IK_diagnostics_frames__3[[#This Row],[Column1]]+B69</f>
        <v>281</v>
      </c>
    </row>
    <row r="71" spans="1:2" x14ac:dyDescent="0.25">
      <c r="A71" s="1">
        <v>3</v>
      </c>
      <c r="B71" s="1">
        <f>IK_diagnostics_frames__3[[#This Row],[Column1]]+B70</f>
        <v>284</v>
      </c>
    </row>
    <row r="72" spans="1:2" x14ac:dyDescent="0.25">
      <c r="A72" s="1">
        <v>5</v>
      </c>
      <c r="B72" s="1">
        <f>IK_diagnostics_frames__3[[#This Row],[Column1]]+B71</f>
        <v>289</v>
      </c>
    </row>
    <row r="73" spans="1:2" x14ac:dyDescent="0.25">
      <c r="A73" s="1">
        <v>3</v>
      </c>
      <c r="B73" s="1">
        <f>IK_diagnostics_frames__3[[#This Row],[Column1]]+B72</f>
        <v>292</v>
      </c>
    </row>
    <row r="74" spans="1:2" x14ac:dyDescent="0.25">
      <c r="A74" s="1">
        <v>6</v>
      </c>
      <c r="B74" s="1">
        <f>IK_diagnostics_frames__3[[#This Row],[Column1]]+B73</f>
        <v>298</v>
      </c>
    </row>
    <row r="75" spans="1:2" x14ac:dyDescent="0.25">
      <c r="A75" s="1">
        <v>4</v>
      </c>
      <c r="B75" s="1">
        <f>IK_diagnostics_frames__3[[#This Row],[Column1]]+B74</f>
        <v>302</v>
      </c>
    </row>
    <row r="76" spans="1:2" x14ac:dyDescent="0.25">
      <c r="A76" s="1">
        <v>4</v>
      </c>
      <c r="B76" s="1">
        <f>IK_diagnostics_frames__3[[#This Row],[Column1]]+B75</f>
        <v>306</v>
      </c>
    </row>
    <row r="77" spans="1:2" x14ac:dyDescent="0.25">
      <c r="A77" s="1">
        <v>10</v>
      </c>
      <c r="B77" s="1">
        <f>IK_diagnostics_frames__3[[#This Row],[Column1]]+B76</f>
        <v>316</v>
      </c>
    </row>
    <row r="79" spans="1:2" x14ac:dyDescent="0.25">
      <c r="A79">
        <f>AVERAGE(IK_diagnostics_frames__3[Column1])</f>
        <v>4.1578947368421053</v>
      </c>
    </row>
    <row r="80" spans="1:2" x14ac:dyDescent="0.25">
      <c r="A80">
        <f>MAX(IK_diagnostics_frames__3[Column1])</f>
        <v>31</v>
      </c>
    </row>
    <row r="81" spans="1:1" x14ac:dyDescent="0.25">
      <c r="A81">
        <f>MIN(IK_diagnostics_frames__3[Column1])</f>
        <v>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E12F-AB89-4A2B-94EC-FFBE31C387E9}">
  <dimension ref="A1:BP663"/>
  <sheetViews>
    <sheetView topLeftCell="AS1" workbookViewId="0">
      <selection activeCell="AV26" sqref="AV26"/>
    </sheetView>
  </sheetViews>
  <sheetFormatPr defaultRowHeight="15" x14ac:dyDescent="0.25"/>
  <cols>
    <col min="1" max="1" width="11.5703125" bestFit="1" customWidth="1"/>
    <col min="2" max="2" width="11.140625" bestFit="1" customWidth="1"/>
    <col min="3" max="4" width="11.5703125" bestFit="1" customWidth="1"/>
    <col min="5" max="5" width="11.140625" bestFit="1" customWidth="1"/>
    <col min="6" max="6" width="11.5703125" bestFit="1" customWidth="1"/>
    <col min="7" max="9" width="11.140625" bestFit="1" customWidth="1"/>
    <col min="10" max="22" width="12.1406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T1" t="s">
        <v>49</v>
      </c>
      <c r="AU1" s="5">
        <v>0</v>
      </c>
      <c r="AV1" s="6">
        <v>23</v>
      </c>
      <c r="AW1" s="6">
        <v>24</v>
      </c>
      <c r="AX1" s="6">
        <v>25</v>
      </c>
      <c r="AY1" s="6">
        <v>26</v>
      </c>
      <c r="AZ1" s="6">
        <v>27</v>
      </c>
      <c r="BA1" s="6">
        <v>28</v>
      </c>
      <c r="BB1" s="6">
        <v>29</v>
      </c>
      <c r="BC1" s="6">
        <v>30</v>
      </c>
      <c r="BD1" s="6">
        <v>31</v>
      </c>
      <c r="BE1" s="6">
        <v>32</v>
      </c>
      <c r="BF1" s="6">
        <v>33</v>
      </c>
      <c r="BG1" s="6">
        <v>34</v>
      </c>
      <c r="BH1" s="6">
        <v>35</v>
      </c>
      <c r="BI1" s="6">
        <v>36</v>
      </c>
      <c r="BJ1" s="6">
        <v>37</v>
      </c>
      <c r="BK1" s="6">
        <v>38</v>
      </c>
      <c r="BL1" s="6">
        <v>39</v>
      </c>
      <c r="BM1" s="6">
        <v>40</v>
      </c>
      <c r="BN1" s="6">
        <v>41</v>
      </c>
      <c r="BO1" s="6">
        <v>42</v>
      </c>
      <c r="BP1" s="6">
        <v>43</v>
      </c>
    </row>
    <row r="2" spans="1:68" x14ac:dyDescent="0.25">
      <c r="A2" s="1" t="s">
        <v>22</v>
      </c>
      <c r="B2" s="1">
        <v>1.5822799999999999</v>
      </c>
      <c r="C2" s="1">
        <v>3.29693E-2</v>
      </c>
      <c r="D2" s="1" t="s">
        <v>22</v>
      </c>
      <c r="E2" s="1">
        <v>1.3979999999999999</v>
      </c>
      <c r="F2" s="1">
        <v>8.2371700000000006E-2</v>
      </c>
      <c r="G2" s="1">
        <v>0.60573600000000005</v>
      </c>
      <c r="H2" s="1">
        <v>1.62608</v>
      </c>
      <c r="I2" s="1">
        <v>0.853626</v>
      </c>
      <c r="J2" s="1">
        <v>0.20374500000000001</v>
      </c>
      <c r="K2" s="1">
        <v>2.0359699999999998</v>
      </c>
      <c r="L2" s="1">
        <v>5.1614899999999998E-2</v>
      </c>
      <c r="M2" s="1">
        <v>1.05741</v>
      </c>
      <c r="N2" s="1">
        <v>0.66882799999999998</v>
      </c>
      <c r="O2" s="1">
        <v>0.68609399999999998</v>
      </c>
      <c r="P2" s="1">
        <v>2.3858299999999999E-2</v>
      </c>
      <c r="Q2" s="1" t="s">
        <v>22</v>
      </c>
      <c r="R2" s="1">
        <v>1.99604</v>
      </c>
      <c r="S2" s="1" t="s">
        <v>22</v>
      </c>
      <c r="T2" s="1">
        <v>0.82025000000000003</v>
      </c>
      <c r="U2" s="1">
        <v>0.71733400000000003</v>
      </c>
      <c r="V2" s="1" t="s">
        <v>23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T2" t="s">
        <v>48</v>
      </c>
      <c r="AU2" s="7">
        <v>29</v>
      </c>
      <c r="AV2">
        <f ca="1">AVERAGE(INDIRECT(ADDRESS($AU1+2, AV$1)):INDIRECT(ADDRESS($AU2+1, AV$1)))</f>
        <v>3.7627862068965513E-4</v>
      </c>
      <c r="AW2">
        <f ca="1">AVERAGE(INDIRECT(ADDRESS($AU1+2, AW$1)):INDIRECT(ADDRESS($AU2+1, AW$1)))</f>
        <v>6.0141379310344736E-3</v>
      </c>
      <c r="AX2">
        <f ca="1">AVERAGE(INDIRECT(ADDRESS($AU1+2, AX$1)):INDIRECT(ADDRESS($AU2+1, AX$1)))</f>
        <v>1.1568072413793106E-3</v>
      </c>
      <c r="AY2">
        <f ca="1">AVERAGE(INDIRECT(ADDRESS($AU1+2, AY$1)):INDIRECT(ADDRESS($AU2+1, AY$1)))</f>
        <v>3.9284275862068965E-5</v>
      </c>
      <c r="AZ2">
        <f ca="1">AVERAGE(INDIRECT(ADDRESS($AU1+2, AZ$1)):INDIRECT(ADDRESS($AU2+1, AZ$1)))</f>
        <v>1.46503448275862E-2</v>
      </c>
      <c r="BA2">
        <f ca="1">AVERAGE(INDIRECT(ADDRESS($AU1+2, BA$1)):INDIRECT(ADDRESS($AU2+1, BA$1)))</f>
        <v>4.4455068965517245E-3</v>
      </c>
      <c r="BB2">
        <f ca="1">AVERAGE(INDIRECT(ADDRESS($AU1+2, BB$1)):INDIRECT(ADDRESS($AU2+1, BB$1)))</f>
        <v>1.6343241379310352E-2</v>
      </c>
      <c r="BC2">
        <f ca="1">AVERAGE(INDIRECT(ADDRESS($AU1+2, BC$1)):INDIRECT(ADDRESS($AU2+1, BC$1)))</f>
        <v>1.3254482758620689E-2</v>
      </c>
      <c r="BD2">
        <f ca="1">AVERAGE(INDIRECT(ADDRESS($AU1+2, BD$1)):INDIRECT(ADDRESS($AU2+1, BD$1)))</f>
        <v>1.8559793103448286E-2</v>
      </c>
      <c r="BE2">
        <f ca="1">AVERAGE(INDIRECT(ADDRESS($AU1+2, BE$1)):INDIRECT(ADDRESS($AU2+1, BE$1)))</f>
        <v>7.0259281999999999E-3</v>
      </c>
      <c r="BF2">
        <f ca="1">AVERAGE(INDIRECT(ADDRESS($AU1+2, BF$1)):INDIRECT(ADDRESS($AU2+1, BF$1)))</f>
        <v>3.1398620689655175E-2</v>
      </c>
      <c r="BG2">
        <f ca="1">AVERAGE(INDIRECT(ADDRESS($AU1+2, BG$1)):INDIRECT(ADDRESS($AU2+1, BG$1)))</f>
        <v>1.6382865517241382E-2</v>
      </c>
      <c r="BH2">
        <f ca="1">AVERAGE(INDIRECT(ADDRESS($AU1+2, BH$1)):INDIRECT(ADDRESS($AU2+1, BH$1)))</f>
        <v>3.7844758620689679E-2</v>
      </c>
      <c r="BI2">
        <f ca="1">AVERAGE(INDIRECT(ADDRESS($AU1+2, BI$1)):INDIRECT(ADDRESS($AU2+1, BI$1)))</f>
        <v>2.3063034482758621E-2</v>
      </c>
      <c r="BJ2">
        <f ca="1">AVERAGE(INDIRECT(ADDRESS($AU1+2, BJ$1)):INDIRECT(ADDRESS($AU2+1, BJ$1)))</f>
        <v>3.9536758620689658E-2</v>
      </c>
      <c r="BK2">
        <f ca="1">AVERAGE(INDIRECT(ADDRESS($AU1+2, BK$1)):INDIRECT(ADDRESS($AU2+1, BK$1)))</f>
        <v>3.01281275862069E-2</v>
      </c>
      <c r="BL2">
        <f ca="1">AVERAGE(INDIRECT(ADDRESS($AU1+2, BL$1)):INDIRECT(ADDRESS($AU2+1, BL$1)))</f>
        <v>1.9273103448275864E-2</v>
      </c>
      <c r="BM2">
        <f ca="1">AVERAGE(INDIRECT(ADDRESS($AU1+2, BM$1)):INDIRECT(ADDRESS($AU2+1, BM$1)))</f>
        <v>2.0484482758620672E-2</v>
      </c>
      <c r="BN2">
        <f ca="1">AVERAGE(INDIRECT(ADDRESS($AU1+2, BN$1)):INDIRECT(ADDRESS($AU2+1, BN$1)))</f>
        <v>0</v>
      </c>
      <c r="BO2">
        <f ca="1">AVERAGE(INDIRECT(ADDRESS($AU1+2, BO$1)):INDIRECT(ADDRESS($AU2+1, BO$1)))</f>
        <v>2.8304227931034483E-2</v>
      </c>
      <c r="BP2">
        <f ca="1">AVERAGE(INDIRECT(ADDRESS($AU1+2, BP$1)):INDIRECT(ADDRESS($AU2+1, BP$1)))</f>
        <v>3.166744827586207E-2</v>
      </c>
    </row>
    <row r="3" spans="1:68" x14ac:dyDescent="0.25">
      <c r="A3" s="1" t="s">
        <v>22</v>
      </c>
      <c r="B3" s="1">
        <v>1.54539</v>
      </c>
      <c r="C3" s="1" t="s">
        <v>22</v>
      </c>
      <c r="D3" s="1" t="s">
        <v>22</v>
      </c>
      <c r="E3" s="1">
        <v>1.45536</v>
      </c>
      <c r="F3" s="1" t="s">
        <v>22</v>
      </c>
      <c r="G3" s="1">
        <v>0.89268700000000001</v>
      </c>
      <c r="H3" s="1">
        <v>1.4686900000000001</v>
      </c>
      <c r="I3" s="1">
        <v>0.97495600000000004</v>
      </c>
      <c r="J3" s="1">
        <v>0.18123800000000001</v>
      </c>
      <c r="K3" s="1">
        <v>1.2787999999999999</v>
      </c>
      <c r="L3" s="1">
        <v>0.36243500000000001</v>
      </c>
      <c r="M3" s="1">
        <v>0.50358099999999995</v>
      </c>
      <c r="N3" s="1">
        <v>0.66131200000000001</v>
      </c>
      <c r="O3" s="1" t="s">
        <v>22</v>
      </c>
      <c r="P3" s="1">
        <v>3.09609E-2</v>
      </c>
      <c r="Q3" s="1">
        <v>7.9275200000000004E-2</v>
      </c>
      <c r="R3" s="1">
        <v>1.8456900000000001</v>
      </c>
      <c r="S3" s="1" t="s">
        <v>22</v>
      </c>
      <c r="T3" s="1">
        <v>1.18342E-2</v>
      </c>
      <c r="U3" s="1">
        <v>1.40869</v>
      </c>
      <c r="V3" s="1" t="s">
        <v>23</v>
      </c>
      <c r="W3" s="1">
        <f>ABS(IK_diagnostics_degrees__4[[#This Row],[Column1]]-A2)</f>
        <v>0</v>
      </c>
      <c r="X3" s="1">
        <f>ABS(IK_diagnostics_degrees__4[[#This Row],[Column2]]-B2)</f>
        <v>3.6889999999999867E-2</v>
      </c>
      <c r="Y3" s="1">
        <f>ABS(IK_diagnostics_degrees__4[[#This Row],[Column3]]-C2)</f>
        <v>3.29693E-2</v>
      </c>
      <c r="Z3" s="1">
        <f>ABS(IK_diagnostics_degrees__4[[#This Row],[Column4]]-D2)</f>
        <v>0</v>
      </c>
      <c r="AA3" s="1">
        <f>ABS(IK_diagnostics_degrees__4[[#This Row],[Column5]]-E2)</f>
        <v>5.7360000000000078E-2</v>
      </c>
      <c r="AB3" s="1">
        <f>ABS(IK_diagnostics_degrees__4[[#This Row],[Column6]]-F2)</f>
        <v>8.2371700000000006E-2</v>
      </c>
      <c r="AC3" s="1">
        <f>ABS(IK_diagnostics_degrees__4[[#This Row],[Column7]]-G2)</f>
        <v>0.28695099999999996</v>
      </c>
      <c r="AD3" s="1">
        <f>ABS(IK_diagnostics_degrees__4[[#This Row],[Column8]]-H2)</f>
        <v>0.15738999999999992</v>
      </c>
      <c r="AE3" s="1">
        <f>ABS(IK_diagnostics_degrees__4[[#This Row],[Column9]]-I2)</f>
        <v>0.12133000000000005</v>
      </c>
      <c r="AF3" s="1">
        <f>ABS(IK_diagnostics_degrees__4[[#This Row],[Column10]]-J2)</f>
        <v>2.2506999999999999E-2</v>
      </c>
      <c r="AG3" s="1">
        <f>ABS(IK_diagnostics_degrees__4[[#This Row],[Column11]]-K2)</f>
        <v>0.7571699999999999</v>
      </c>
      <c r="AH3" s="1">
        <f>ABS(IK_diagnostics_degrees__4[[#This Row],[Column12]]-L2)</f>
        <v>0.31082009999999999</v>
      </c>
      <c r="AI3" s="1">
        <f>ABS(IK_diagnostics_degrees__4[[#This Row],[Column13]]-M2)</f>
        <v>0.55382900000000002</v>
      </c>
      <c r="AJ3" s="1">
        <f>ABS(IK_diagnostics_degrees__4[[#This Row],[Column14]]-N2)</f>
        <v>7.5159999999999672E-3</v>
      </c>
      <c r="AK3" s="1">
        <f>ABS(IK_diagnostics_degrees__4[[#This Row],[Column15]]-O2)</f>
        <v>0.68609399999999998</v>
      </c>
      <c r="AL3" s="1">
        <f>ABS(IK_diagnostics_degrees__4[[#This Row],[Column16]]-P2)</f>
        <v>7.1026000000000006E-3</v>
      </c>
      <c r="AM3" s="1">
        <f>ABS(IK_diagnostics_degrees__4[[#This Row],[Column17]]-Q2)</f>
        <v>7.9275200000000004E-2</v>
      </c>
      <c r="AN3" s="1">
        <f>ABS(IK_diagnostics_degrees__4[[#This Row],[Column18]]-R2)</f>
        <v>0.15034999999999998</v>
      </c>
      <c r="AO3" s="1">
        <f>ABS(IK_diagnostics_degrees__4[[#This Row],[Column19]]-S2)</f>
        <v>0</v>
      </c>
      <c r="AP3" s="1">
        <f>ABS(IK_diagnostics_degrees__4[[#This Row],[Column20]]-T2)</f>
        <v>0.80841580000000002</v>
      </c>
      <c r="AQ3" s="1">
        <f>ABS(IK_diagnostics_degrees__4[[#This Row],[Column21]]-U2)</f>
        <v>0.69135599999999997</v>
      </c>
      <c r="AU3" s="8">
        <f>IK_diagnostics_frames__4[[#This Row],[Column1]]+AU2</f>
        <v>43</v>
      </c>
      <c r="AV3">
        <f ca="1">AVERAGE(INDIRECT(ADDRESS($AU2+2, AV$1)):INDIRECT(ADDRESS($AU3+1, AV$1)))</f>
        <v>2.0317999999999999E-2</v>
      </c>
      <c r="AW3">
        <f ca="1">AVERAGE(INDIRECT(ADDRESS($AU2+2, AW$1)):INDIRECT(ADDRESS($AU3+1, AW$1)))</f>
        <v>1.4765000000000012E-2</v>
      </c>
      <c r="AX3">
        <f ca="1">AVERAGE(INDIRECT(ADDRESS($AU2+2, AX$1)):INDIRECT(ADDRESS($AU3+1, AX$1)))</f>
        <v>7.7925857142857147E-4</v>
      </c>
      <c r="AY3">
        <f ca="1">AVERAGE(INDIRECT(ADDRESS($AU2+2, AY$1)):INDIRECT(ADDRESS($AU3+1, AY$1)))</f>
        <v>0</v>
      </c>
      <c r="AZ3">
        <f ca="1">AVERAGE(INDIRECT(ADDRESS($AU2+2, AZ$1)):INDIRECT(ADDRESS($AU3+1, AZ$1)))</f>
        <v>3.5970714285714286E-2</v>
      </c>
      <c r="BA3">
        <f ca="1">AVERAGE(INDIRECT(ADDRESS($AU2+2, BA$1)):INDIRECT(ADDRESS($AU3+1, BA$1)))</f>
        <v>5.7001642857142844E-3</v>
      </c>
      <c r="BB3">
        <f ca="1">AVERAGE(INDIRECT(ADDRESS($AU2+2, BB$1)):INDIRECT(ADDRESS($AU3+1, BB$1)))</f>
        <v>3.6062428571428572E-2</v>
      </c>
      <c r="BC3">
        <f ca="1">AVERAGE(INDIRECT(ADDRESS($AU2+2, BC$1)):INDIRECT(ADDRESS($AU3+1, BC$1)))</f>
        <v>4.9705714285714291E-2</v>
      </c>
      <c r="BD3">
        <f ca="1">AVERAGE(INDIRECT(ADDRESS($AU2+2, BD$1)):INDIRECT(ADDRESS($AU3+1, BD$1)))</f>
        <v>7.2190142857142856E-2</v>
      </c>
      <c r="BE3">
        <f ca="1">AVERAGE(INDIRECT(ADDRESS($AU2+2, BE$1)):INDIRECT(ADDRESS($AU3+1, BE$1)))</f>
        <v>1.4455214285714288E-2</v>
      </c>
      <c r="BF3">
        <f ca="1">AVERAGE(INDIRECT(ADDRESS($AU2+2, BF$1)):INDIRECT(ADDRESS($AU3+1, BF$1)))</f>
        <v>2.9324285714285709E-2</v>
      </c>
      <c r="BG3">
        <f ca="1">AVERAGE(INDIRECT(ADDRESS($AU2+2, BG$1)):INDIRECT(ADDRESS($AU3+1, BG$1)))</f>
        <v>1.27335E-2</v>
      </c>
      <c r="BH3">
        <f ca="1">AVERAGE(INDIRECT(ADDRESS($AU2+2, BH$1)):INDIRECT(ADDRESS($AU3+1, BH$1)))</f>
        <v>5.9143428571428576E-2</v>
      </c>
      <c r="BI3">
        <f ca="1">AVERAGE(INDIRECT(ADDRESS($AU2+2, BI$1)):INDIRECT(ADDRESS($AU3+1, BI$1)))</f>
        <v>0.1065110714285714</v>
      </c>
      <c r="BJ3">
        <f ca="1">AVERAGE(INDIRECT(ADDRESS($AU2+2, BJ$1)):INDIRECT(ADDRESS($AU3+1, BJ$1)))</f>
        <v>4.3476928571428583E-2</v>
      </c>
      <c r="BK3">
        <f ca="1">AVERAGE(INDIRECT(ADDRESS($AU2+2, BK$1)):INDIRECT(ADDRESS($AU3+1, BK$1)))</f>
        <v>6.7746371428571428E-2</v>
      </c>
      <c r="BL3">
        <f ca="1">AVERAGE(INDIRECT(ADDRESS($AU2+2, BL$1)):INDIRECT(ADDRESS($AU3+1, BL$1)))</f>
        <v>4.1925357142857146E-2</v>
      </c>
      <c r="BM3">
        <f ca="1">AVERAGE(INDIRECT(ADDRESS($AU2+2, BM$1)):INDIRECT(ADDRESS($AU3+1, BM$1)))</f>
        <v>4.27835714285714E-2</v>
      </c>
      <c r="BN3">
        <f ca="1">AVERAGE(INDIRECT(ADDRESS($AU2+2, BN$1)):INDIRECT(ADDRESS($AU3+1, BN$1)))</f>
        <v>2.0689517142857142E-4</v>
      </c>
      <c r="BO3">
        <f ca="1">AVERAGE(INDIRECT(ADDRESS($AU2+2, BO$1)):INDIRECT(ADDRESS($AU3+1, BO$1)))</f>
        <v>4.0028999999999995E-2</v>
      </c>
      <c r="BP3">
        <f ca="1">AVERAGE(INDIRECT(ADDRESS($AU2+2, BP$1)):INDIRECT(ADDRESS($AU3+1, BP$1)))</f>
        <v>5.3681571428571426E-2</v>
      </c>
    </row>
    <row r="4" spans="1:68" x14ac:dyDescent="0.25">
      <c r="A4" s="1">
        <v>5.4560399999999997E-3</v>
      </c>
      <c r="B4" s="1">
        <v>1.4990600000000001</v>
      </c>
      <c r="C4" s="1" t="s">
        <v>22</v>
      </c>
      <c r="D4" s="1" t="s">
        <v>22</v>
      </c>
      <c r="E4" s="1">
        <v>1.6417600000000001</v>
      </c>
      <c r="F4" s="1">
        <v>1.43237E-2</v>
      </c>
      <c r="G4" s="1">
        <v>0.99374600000000002</v>
      </c>
      <c r="H4" s="1">
        <v>1.3887799999999999</v>
      </c>
      <c r="I4" s="1">
        <v>1.1953400000000001</v>
      </c>
      <c r="J4" s="1">
        <v>6.0047599999999996E-3</v>
      </c>
      <c r="K4" s="1">
        <v>1.2684299999999999</v>
      </c>
      <c r="L4" s="1">
        <v>0.32505000000000001</v>
      </c>
      <c r="M4" s="1">
        <v>0.59088200000000002</v>
      </c>
      <c r="N4" s="1">
        <v>0.29150399999999999</v>
      </c>
      <c r="O4" s="1">
        <v>0.21149799999999999</v>
      </c>
      <c r="P4" s="1">
        <v>0.438583</v>
      </c>
      <c r="Q4" s="1">
        <v>0.252</v>
      </c>
      <c r="R4" s="1">
        <v>2.06237</v>
      </c>
      <c r="S4" s="1" t="s">
        <v>22</v>
      </c>
      <c r="T4" s="1" t="s">
        <v>22</v>
      </c>
      <c r="U4" s="1">
        <v>1.46966</v>
      </c>
      <c r="V4" s="1" t="s">
        <v>23</v>
      </c>
      <c r="W4" s="1">
        <f>ABS(IK_diagnostics_degrees__4[[#This Row],[Column1]]-A3)</f>
        <v>5.4560399999999997E-3</v>
      </c>
      <c r="X4" s="1">
        <f>ABS(IK_diagnostics_degrees__4[[#This Row],[Column2]]-B3)</f>
        <v>4.6329999999999982E-2</v>
      </c>
      <c r="Y4" s="1">
        <f>ABS(IK_diagnostics_degrees__4[[#This Row],[Column3]]-C3)</f>
        <v>0</v>
      </c>
      <c r="Z4" s="1">
        <f>ABS(IK_diagnostics_degrees__4[[#This Row],[Column4]]-D3)</f>
        <v>0</v>
      </c>
      <c r="AA4" s="1">
        <f>ABS(IK_diagnostics_degrees__4[[#This Row],[Column5]]-E3)</f>
        <v>0.18640000000000012</v>
      </c>
      <c r="AB4" s="1">
        <f>ABS(IK_diagnostics_degrees__4[[#This Row],[Column6]]-F3)</f>
        <v>1.43237E-2</v>
      </c>
      <c r="AC4" s="1">
        <f>ABS(IK_diagnostics_degrees__4[[#This Row],[Column7]]-G3)</f>
        <v>0.10105900000000001</v>
      </c>
      <c r="AD4" s="1">
        <f>ABS(IK_diagnostics_degrees__4[[#This Row],[Column8]]-H3)</f>
        <v>7.9910000000000148E-2</v>
      </c>
      <c r="AE4" s="1">
        <f>ABS(IK_diagnostics_degrees__4[[#This Row],[Column9]]-I3)</f>
        <v>0.22038400000000002</v>
      </c>
      <c r="AF4" s="1">
        <f>ABS(IK_diagnostics_degrees__4[[#This Row],[Column10]]-J3)</f>
        <v>0.17523324000000001</v>
      </c>
      <c r="AG4" s="1">
        <f>ABS(IK_diagnostics_degrees__4[[#This Row],[Column11]]-K3)</f>
        <v>1.036999999999999E-2</v>
      </c>
      <c r="AH4" s="1">
        <f>ABS(IK_diagnostics_degrees__4[[#This Row],[Column12]]-L3)</f>
        <v>3.7385000000000002E-2</v>
      </c>
      <c r="AI4" s="1">
        <f>ABS(IK_diagnostics_degrees__4[[#This Row],[Column13]]-M3)</f>
        <v>8.7301000000000073E-2</v>
      </c>
      <c r="AJ4" s="1">
        <f>ABS(IK_diagnostics_degrees__4[[#This Row],[Column14]]-N3)</f>
        <v>0.36980800000000003</v>
      </c>
      <c r="AK4" s="1">
        <f>ABS(IK_diagnostics_degrees__4[[#This Row],[Column15]]-O3)</f>
        <v>0.21149799999999999</v>
      </c>
      <c r="AL4" s="1">
        <f>ABS(IK_diagnostics_degrees__4[[#This Row],[Column16]]-P3)</f>
        <v>0.40762209999999999</v>
      </c>
      <c r="AM4" s="1">
        <f>ABS(IK_diagnostics_degrees__4[[#This Row],[Column17]]-Q3)</f>
        <v>0.17272480000000001</v>
      </c>
      <c r="AN4" s="1">
        <f>ABS(IK_diagnostics_degrees__4[[#This Row],[Column18]]-R3)</f>
        <v>0.21667999999999998</v>
      </c>
      <c r="AO4" s="1">
        <f>ABS(IK_diagnostics_degrees__4[[#This Row],[Column19]]-S3)</f>
        <v>0</v>
      </c>
      <c r="AP4" s="1">
        <f>ABS(IK_diagnostics_degrees__4[[#This Row],[Column20]]-T3)</f>
        <v>1.18342E-2</v>
      </c>
      <c r="AQ4" s="1">
        <f>ABS(IK_diagnostics_degrees__4[[#This Row],[Column21]]-U3)</f>
        <v>6.0969999999999969E-2</v>
      </c>
      <c r="AU4" s="7">
        <f>IK_diagnostics_frames__4[[#This Row],[Column1]]+AU3</f>
        <v>62</v>
      </c>
      <c r="AV4">
        <f ca="1">AVERAGE(INDIRECT(ADDRESS($AU3+2, AV$1)):INDIRECT(ADDRESS($AU4+1, AV$1)))</f>
        <v>2.5112210526315789E-2</v>
      </c>
      <c r="AW4">
        <f ca="1">AVERAGE(INDIRECT(ADDRESS($AU3+2, AW$1)):INDIRECT(ADDRESS($AU4+1, AW$1)))</f>
        <v>7.2126315789473941E-3</v>
      </c>
      <c r="AX4">
        <f ca="1">AVERAGE(INDIRECT(ADDRESS($AU3+2, AX$1)):INDIRECT(ADDRESS($AU4+1, AX$1)))</f>
        <v>1.4694210526315789E-2</v>
      </c>
      <c r="AY4">
        <f ca="1">AVERAGE(INDIRECT(ADDRESS($AU3+2, AY$1)):INDIRECT(ADDRESS($AU4+1, AY$1)))</f>
        <v>7.1521473684210517E-3</v>
      </c>
      <c r="AZ4">
        <f ca="1">AVERAGE(INDIRECT(ADDRESS($AU3+2, AZ$1)):INDIRECT(ADDRESS($AU4+1, AZ$1)))</f>
        <v>1.1586842105263161E-2</v>
      </c>
      <c r="BA4">
        <f ca="1">AVERAGE(INDIRECT(ADDRESS($AU3+2, BA$1)):INDIRECT(ADDRESS($AU4+1, BA$1)))</f>
        <v>3.2772684210526314E-3</v>
      </c>
      <c r="BB4">
        <f ca="1">AVERAGE(INDIRECT(ADDRESS($AU3+2, BB$1)):INDIRECT(ADDRESS($AU4+1, BB$1)))</f>
        <v>4.5586578947368422E-2</v>
      </c>
      <c r="BC4">
        <f ca="1">AVERAGE(INDIRECT(ADDRESS($AU3+2, BC$1)):INDIRECT(ADDRESS($AU4+1, BC$1)))</f>
        <v>2.7013684210526284E-2</v>
      </c>
      <c r="BD4">
        <f ca="1">AVERAGE(INDIRECT(ADDRESS($AU3+2, BD$1)):INDIRECT(ADDRESS($AU4+1, BD$1)))</f>
        <v>6.2496105263157888E-2</v>
      </c>
      <c r="BE4">
        <f ca="1">AVERAGE(INDIRECT(ADDRESS($AU3+2, BE$1)):INDIRECT(ADDRESS($AU4+1, BE$1)))</f>
        <v>6.5259473684210539E-3</v>
      </c>
      <c r="BF4">
        <f ca="1">AVERAGE(INDIRECT(ADDRESS($AU3+2, BF$1)):INDIRECT(ADDRESS($AU4+1, BF$1)))</f>
        <v>1.9222631578947377E-2</v>
      </c>
      <c r="BG4">
        <f ca="1">AVERAGE(INDIRECT(ADDRESS($AU3+2, BG$1)):INDIRECT(ADDRESS($AU4+1, BG$1)))</f>
        <v>1.8473200000000009E-2</v>
      </c>
      <c r="BH4">
        <f ca="1">AVERAGE(INDIRECT(ADDRESS($AU3+2, BH$1)):INDIRECT(ADDRESS($AU4+1, BH$1)))</f>
        <v>8.0201684210526314E-2</v>
      </c>
      <c r="BI4">
        <f ca="1">AVERAGE(INDIRECT(ADDRESS($AU3+2, BI$1)):INDIRECT(ADDRESS($AU4+1, BI$1)))</f>
        <v>7.9695789473684206E-2</v>
      </c>
      <c r="BJ4">
        <f ca="1">AVERAGE(INDIRECT(ADDRESS($AU3+2, BJ$1)):INDIRECT(ADDRESS($AU4+1, BJ$1)))</f>
        <v>2.7727105263157904E-2</v>
      </c>
      <c r="BK4">
        <f ca="1">AVERAGE(INDIRECT(ADDRESS($AU3+2, BK$1)):INDIRECT(ADDRESS($AU4+1, BK$1)))</f>
        <v>1.1539736842105264E-2</v>
      </c>
      <c r="BL4">
        <f ca="1">AVERAGE(INDIRECT(ADDRESS($AU3+2, BL$1)):INDIRECT(ADDRESS($AU4+1, BL$1)))</f>
        <v>1.1750021052631577E-2</v>
      </c>
      <c r="BM4">
        <f ca="1">AVERAGE(INDIRECT(ADDRESS($AU3+2, BM$1)):INDIRECT(ADDRESS($AU4+1, BM$1)))</f>
        <v>2.4553684210526318E-2</v>
      </c>
      <c r="BN4">
        <f ca="1">AVERAGE(INDIRECT(ADDRESS($AU3+2, BN$1)):INDIRECT(ADDRESS($AU4+1, BN$1)))</f>
        <v>6.4527157894736837E-5</v>
      </c>
      <c r="BO4">
        <f ca="1">AVERAGE(INDIRECT(ADDRESS($AU3+2, BO$1)):INDIRECT(ADDRESS($AU4+1, BO$1)))</f>
        <v>3.6178315789473676E-2</v>
      </c>
      <c r="BP4">
        <f ca="1">AVERAGE(INDIRECT(ADDRESS($AU3+2, BP$1)):INDIRECT(ADDRESS($AU4+1, BP$1)))</f>
        <v>4.6578000000000008E-2</v>
      </c>
    </row>
    <row r="5" spans="1:68" x14ac:dyDescent="0.25">
      <c r="A5" s="2">
        <v>2.0574600000000001E-5</v>
      </c>
      <c r="B5" s="1">
        <v>1.47149</v>
      </c>
      <c r="C5" s="1" t="s">
        <v>22</v>
      </c>
      <c r="D5" s="1" t="s">
        <v>22</v>
      </c>
      <c r="E5" s="1">
        <v>1.7163200000000001</v>
      </c>
      <c r="F5" s="1">
        <v>2.3274E-2</v>
      </c>
      <c r="G5" s="1">
        <v>1.02477</v>
      </c>
      <c r="H5" s="1">
        <v>1.3346499999999999</v>
      </c>
      <c r="I5" s="1">
        <v>1.28531</v>
      </c>
      <c r="J5" s="2">
        <v>4.12254E-5</v>
      </c>
      <c r="K5" s="1">
        <v>1.3371500000000001</v>
      </c>
      <c r="L5" s="1">
        <v>0.27000200000000002</v>
      </c>
      <c r="M5" s="1">
        <v>0.66890499999999997</v>
      </c>
      <c r="N5" s="1">
        <v>9.5430399999999999E-2</v>
      </c>
      <c r="O5" s="1">
        <v>0.32709500000000002</v>
      </c>
      <c r="P5" s="1">
        <v>0.65067299999999995</v>
      </c>
      <c r="Q5" s="1">
        <v>0.37221700000000002</v>
      </c>
      <c r="R5" s="1">
        <v>2.1842199999999998</v>
      </c>
      <c r="S5" s="1" t="s">
        <v>22</v>
      </c>
      <c r="T5" s="1" t="s">
        <v>22</v>
      </c>
      <c r="U5" s="1">
        <v>1.50766</v>
      </c>
      <c r="V5" s="1" t="s">
        <v>23</v>
      </c>
      <c r="W5" s="1">
        <f>ABS(IK_diagnostics_degrees__4[[#This Row],[Column1]]-A4)</f>
        <v>5.4354653999999997E-3</v>
      </c>
      <c r="X5" s="1">
        <f>ABS(IK_diagnostics_degrees__4[[#This Row],[Column2]]-B4)</f>
        <v>2.7570000000000094E-2</v>
      </c>
      <c r="Y5" s="1">
        <f>ABS(IK_diagnostics_degrees__4[[#This Row],[Column3]]-C4)</f>
        <v>0</v>
      </c>
      <c r="Z5" s="1">
        <f>ABS(IK_diagnostics_degrees__4[[#This Row],[Column4]]-D4)</f>
        <v>0</v>
      </c>
      <c r="AA5" s="1">
        <f>ABS(IK_diagnostics_degrees__4[[#This Row],[Column5]]-E4)</f>
        <v>7.455999999999996E-2</v>
      </c>
      <c r="AB5" s="1">
        <f>ABS(IK_diagnostics_degrees__4[[#This Row],[Column6]]-F4)</f>
        <v>8.9502999999999996E-3</v>
      </c>
      <c r="AC5" s="1">
        <f>ABS(IK_diagnostics_degrees__4[[#This Row],[Column7]]-G4)</f>
        <v>3.1023999999999941E-2</v>
      </c>
      <c r="AD5" s="1">
        <f>ABS(IK_diagnostics_degrees__4[[#This Row],[Column8]]-H4)</f>
        <v>5.4130000000000011E-2</v>
      </c>
      <c r="AE5" s="1">
        <f>ABS(IK_diagnostics_degrees__4[[#This Row],[Column9]]-I4)</f>
        <v>8.9969999999999883E-2</v>
      </c>
      <c r="AF5" s="1">
        <f>ABS(IK_diagnostics_degrees__4[[#This Row],[Column10]]-J4)</f>
        <v>5.9635345999999997E-3</v>
      </c>
      <c r="AG5" s="1">
        <f>ABS(IK_diagnostics_degrees__4[[#This Row],[Column11]]-K4)</f>
        <v>6.8720000000000114E-2</v>
      </c>
      <c r="AH5" s="1">
        <f>ABS(IK_diagnostics_degrees__4[[#This Row],[Column12]]-L4)</f>
        <v>5.5047999999999986E-2</v>
      </c>
      <c r="AI5" s="1">
        <f>ABS(IK_diagnostics_degrees__4[[#This Row],[Column13]]-M4)</f>
        <v>7.8022999999999954E-2</v>
      </c>
      <c r="AJ5" s="1">
        <f>ABS(IK_diagnostics_degrees__4[[#This Row],[Column14]]-N4)</f>
        <v>0.19607359999999999</v>
      </c>
      <c r="AK5" s="1">
        <f>ABS(IK_diagnostics_degrees__4[[#This Row],[Column15]]-O4)</f>
        <v>0.11559700000000003</v>
      </c>
      <c r="AL5" s="1">
        <f>ABS(IK_diagnostics_degrees__4[[#This Row],[Column16]]-P4)</f>
        <v>0.21208999999999995</v>
      </c>
      <c r="AM5" s="1">
        <f>ABS(IK_diagnostics_degrees__4[[#This Row],[Column17]]-Q4)</f>
        <v>0.12021700000000002</v>
      </c>
      <c r="AN5" s="1">
        <f>ABS(IK_diagnostics_degrees__4[[#This Row],[Column18]]-R4)</f>
        <v>0.12184999999999979</v>
      </c>
      <c r="AO5" s="1">
        <f>ABS(IK_diagnostics_degrees__4[[#This Row],[Column19]]-S4)</f>
        <v>0</v>
      </c>
      <c r="AP5" s="1">
        <f>ABS(IK_diagnostics_degrees__4[[#This Row],[Column20]]-T4)</f>
        <v>0</v>
      </c>
      <c r="AQ5" s="1">
        <f>ABS(IK_diagnostics_degrees__4[[#This Row],[Column21]]-U4)</f>
        <v>3.8000000000000034E-2</v>
      </c>
      <c r="AU5" s="8">
        <f>IK_diagnostics_frames__4[[#This Row],[Column1]]+AU4</f>
        <v>95</v>
      </c>
      <c r="AV5">
        <f ca="1">AVERAGE(INDIRECT(ADDRESS($AU4+2, AV$1)):INDIRECT(ADDRESS($AU5+1, AV$1)))</f>
        <v>5.8387878787878782E-3</v>
      </c>
      <c r="AW5">
        <f ca="1">AVERAGE(INDIRECT(ADDRESS($AU4+2, AW$1)):INDIRECT(ADDRESS($AU5+1, AW$1)))</f>
        <v>6.0839393939394045E-3</v>
      </c>
      <c r="AX5">
        <f ca="1">AVERAGE(INDIRECT(ADDRESS($AU4+2, AX$1)):INDIRECT(ADDRESS($AU5+1, AX$1)))</f>
        <v>8.4603030303030298E-3</v>
      </c>
      <c r="AY5">
        <f ca="1">AVERAGE(INDIRECT(ADDRESS($AU4+2, AY$1)):INDIRECT(ADDRESS($AU5+1, AY$1)))</f>
        <v>4.9294545454545459E-3</v>
      </c>
      <c r="AZ5">
        <f ca="1">AVERAGE(INDIRECT(ADDRESS($AU4+2, AZ$1)):INDIRECT(ADDRESS($AU5+1, AZ$1)))</f>
        <v>1.9726060606060612E-2</v>
      </c>
      <c r="BA5">
        <f ca="1">AVERAGE(INDIRECT(ADDRESS($AU4+2, BA$1)):INDIRECT(ADDRESS($AU5+1, BA$1)))</f>
        <v>3.7591939393939394E-6</v>
      </c>
      <c r="BB5">
        <f ca="1">AVERAGE(INDIRECT(ADDRESS($AU4+2, BB$1)):INDIRECT(ADDRESS($AU5+1, BB$1)))</f>
        <v>7.0452424242424096E-3</v>
      </c>
      <c r="BC5">
        <f ca="1">AVERAGE(INDIRECT(ADDRESS($AU4+2, BC$1)):INDIRECT(ADDRESS($AU5+1, BC$1)))</f>
        <v>1.5902121212121211E-2</v>
      </c>
      <c r="BD5">
        <f ca="1">AVERAGE(INDIRECT(ADDRESS($AU4+2, BD$1)):INDIRECT(ADDRESS($AU5+1, BD$1)))</f>
        <v>2.4211454545454564E-2</v>
      </c>
      <c r="BE5">
        <f ca="1">AVERAGE(INDIRECT(ADDRESS($AU4+2, BE$1)):INDIRECT(ADDRESS($AU5+1, BE$1)))</f>
        <v>7.725545454545452E-3</v>
      </c>
      <c r="BF5">
        <f ca="1">AVERAGE(INDIRECT(ADDRESS($AU4+2, BF$1)):INDIRECT(ADDRESS($AU5+1, BF$1)))</f>
        <v>1.6453030303030303E-2</v>
      </c>
      <c r="BG5">
        <f ca="1">AVERAGE(INDIRECT(ADDRESS($AU4+2, BG$1)):INDIRECT(ADDRESS($AU5+1, BG$1)))</f>
        <v>2.5577581818181827E-3</v>
      </c>
      <c r="BH5">
        <f ca="1">AVERAGE(INDIRECT(ADDRESS($AU4+2, BH$1)):INDIRECT(ADDRESS($AU5+1, BH$1)))</f>
        <v>6.9727939393939412E-2</v>
      </c>
      <c r="BI5">
        <f ca="1">AVERAGE(INDIRECT(ADDRESS($AU4+2, BI$1)):INDIRECT(ADDRESS($AU5+1, BI$1)))</f>
        <v>2.0318393939393938E-2</v>
      </c>
      <c r="BJ5">
        <f ca="1">AVERAGE(INDIRECT(ADDRESS($AU4+2, BJ$1)):INDIRECT(ADDRESS($AU5+1, BJ$1)))</f>
        <v>3.484515151515151E-2</v>
      </c>
      <c r="BK5">
        <f ca="1">AVERAGE(INDIRECT(ADDRESS($AU4+2, BK$1)):INDIRECT(ADDRESS($AU5+1, BK$1)))</f>
        <v>1.7026636363636369E-2</v>
      </c>
      <c r="BL5">
        <f ca="1">AVERAGE(INDIRECT(ADDRESS($AU4+2, BL$1)):INDIRECT(ADDRESS($AU5+1, BL$1)))</f>
        <v>8.5446666666666709E-3</v>
      </c>
      <c r="BM5">
        <f ca="1">AVERAGE(INDIRECT(ADDRESS($AU4+2, BM$1)):INDIRECT(ADDRESS($AU5+1, BM$1)))</f>
        <v>2.3503333333333331E-2</v>
      </c>
      <c r="BN5">
        <f ca="1">AVERAGE(INDIRECT(ADDRESS($AU4+2, BN$1)):INDIRECT(ADDRESS($AU5+1, BN$1)))</f>
        <v>0</v>
      </c>
      <c r="BO5">
        <f ca="1">AVERAGE(INDIRECT(ADDRESS($AU4+2, BO$1)):INDIRECT(ADDRESS($AU5+1, BO$1)))</f>
        <v>3.9795612121212118E-2</v>
      </c>
      <c r="BP5">
        <f ca="1">AVERAGE(INDIRECT(ADDRESS($AU4+2, BP$1)):INDIRECT(ADDRESS($AU5+1, BP$1)))</f>
        <v>2.5686969696969701E-2</v>
      </c>
    </row>
    <row r="6" spans="1:68" x14ac:dyDescent="0.25">
      <c r="A6" s="1" t="s">
        <v>22</v>
      </c>
      <c r="B6" s="1">
        <v>1.4511400000000001</v>
      </c>
      <c r="C6" s="1">
        <v>2.8905499999999998E-4</v>
      </c>
      <c r="D6" s="1">
        <v>5.6962199999999999E-4</v>
      </c>
      <c r="E6" s="1">
        <v>1.7567999999999999</v>
      </c>
      <c r="F6" s="1">
        <v>1.69277E-2</v>
      </c>
      <c r="G6" s="1">
        <v>1.0509999999999999</v>
      </c>
      <c r="H6" s="1">
        <v>1.30704</v>
      </c>
      <c r="I6" s="1">
        <v>1.32514</v>
      </c>
      <c r="J6" s="2">
        <v>4.4684300000000002E-5</v>
      </c>
      <c r="K6" s="1">
        <v>1.3742000000000001</v>
      </c>
      <c r="L6" s="1">
        <v>0.24746000000000001</v>
      </c>
      <c r="M6" s="1">
        <v>0.71829200000000004</v>
      </c>
      <c r="N6" s="1" t="s">
        <v>22</v>
      </c>
      <c r="O6" s="1">
        <v>0.38617000000000001</v>
      </c>
      <c r="P6" s="1">
        <v>0.75882799999999995</v>
      </c>
      <c r="Q6" s="1">
        <v>0.44933099999999998</v>
      </c>
      <c r="R6" s="1">
        <v>2.2373099999999999</v>
      </c>
      <c r="S6" s="1" t="s">
        <v>22</v>
      </c>
      <c r="T6" s="1" t="s">
        <v>22</v>
      </c>
      <c r="U6" s="1">
        <v>1.53017</v>
      </c>
      <c r="V6" s="1" t="s">
        <v>23</v>
      </c>
      <c r="W6" s="1">
        <f>ABS(IK_diagnostics_degrees__4[[#This Row],[Column1]]-A5)</f>
        <v>2.0574600000000001E-5</v>
      </c>
      <c r="X6" s="1">
        <f>ABS(IK_diagnostics_degrees__4[[#This Row],[Column2]]-B5)</f>
        <v>2.0349999999999868E-2</v>
      </c>
      <c r="Y6" s="1">
        <f>ABS(IK_diagnostics_degrees__4[[#This Row],[Column3]]-C5)</f>
        <v>2.8905499999999998E-4</v>
      </c>
      <c r="Z6" s="1">
        <f>ABS(IK_diagnostics_degrees__4[[#This Row],[Column4]]-D5)</f>
        <v>5.6962199999999999E-4</v>
      </c>
      <c r="AA6" s="1">
        <f>ABS(IK_diagnostics_degrees__4[[#This Row],[Column5]]-E5)</f>
        <v>4.0479999999999849E-2</v>
      </c>
      <c r="AB6" s="1">
        <f>ABS(IK_diagnostics_degrees__4[[#This Row],[Column6]]-F5)</f>
        <v>6.3462999999999992E-3</v>
      </c>
      <c r="AC6" s="1">
        <f>ABS(IK_diagnostics_degrees__4[[#This Row],[Column7]]-G5)</f>
        <v>2.6229999999999976E-2</v>
      </c>
      <c r="AD6" s="1">
        <f>ABS(IK_diagnostics_degrees__4[[#This Row],[Column8]]-H5)</f>
        <v>2.7609999999999912E-2</v>
      </c>
      <c r="AE6" s="1">
        <f>ABS(IK_diagnostics_degrees__4[[#This Row],[Column9]]-I5)</f>
        <v>3.9830000000000032E-2</v>
      </c>
      <c r="AF6" s="1">
        <f>ABS(IK_diagnostics_degrees__4[[#This Row],[Column10]]-J5)</f>
        <v>3.4589000000000017E-6</v>
      </c>
      <c r="AG6" s="1">
        <f>ABS(IK_diagnostics_degrees__4[[#This Row],[Column11]]-K5)</f>
        <v>3.7050000000000027E-2</v>
      </c>
      <c r="AH6" s="1">
        <f>ABS(IK_diagnostics_degrees__4[[#This Row],[Column12]]-L5)</f>
        <v>2.2542000000000006E-2</v>
      </c>
      <c r="AI6" s="1">
        <f>ABS(IK_diagnostics_degrees__4[[#This Row],[Column13]]-M5)</f>
        <v>4.938700000000007E-2</v>
      </c>
      <c r="AJ6" s="1">
        <f>ABS(IK_diagnostics_degrees__4[[#This Row],[Column14]]-N5)</f>
        <v>9.5430399999999999E-2</v>
      </c>
      <c r="AK6" s="1">
        <f>ABS(IK_diagnostics_degrees__4[[#This Row],[Column15]]-O5)</f>
        <v>5.9074999999999989E-2</v>
      </c>
      <c r="AL6" s="1">
        <f>ABS(IK_diagnostics_degrees__4[[#This Row],[Column16]]-P5)</f>
        <v>0.108155</v>
      </c>
      <c r="AM6" s="1">
        <f>ABS(IK_diagnostics_degrees__4[[#This Row],[Column17]]-Q5)</f>
        <v>7.711399999999996E-2</v>
      </c>
      <c r="AN6" s="1">
        <f>ABS(IK_diagnostics_degrees__4[[#This Row],[Column18]]-R5)</f>
        <v>5.3090000000000082E-2</v>
      </c>
      <c r="AO6" s="1">
        <f>ABS(IK_diagnostics_degrees__4[[#This Row],[Column19]]-S5)</f>
        <v>0</v>
      </c>
      <c r="AP6" s="1">
        <f>ABS(IK_diagnostics_degrees__4[[#This Row],[Column20]]-T5)</f>
        <v>0</v>
      </c>
      <c r="AQ6" s="1">
        <f>ABS(IK_diagnostics_degrees__4[[#This Row],[Column21]]-U5)</f>
        <v>2.251000000000003E-2</v>
      </c>
      <c r="AU6" s="7">
        <f>IK_diagnostics_frames__4[[#This Row],[Column1]]+AU5</f>
        <v>117</v>
      </c>
      <c r="AV6">
        <f ca="1">AVERAGE(INDIRECT(ADDRESS($AU5+2, AV$1)):INDIRECT(ADDRESS($AU6+1, AV$1)))</f>
        <v>7.2624090909090911E-3</v>
      </c>
      <c r="AW6">
        <f ca="1">AVERAGE(INDIRECT(ADDRESS($AU5+2, AW$1)):INDIRECT(ADDRESS($AU6+1, AW$1)))</f>
        <v>1.4231363636363631E-2</v>
      </c>
      <c r="AX6">
        <f ca="1">AVERAGE(INDIRECT(ADDRESS($AU5+2, AX$1)):INDIRECT(ADDRESS($AU6+1, AX$1)))</f>
        <v>1.4306265181818184E-2</v>
      </c>
      <c r="AY6">
        <f ca="1">AVERAGE(INDIRECT(ADDRESS($AU5+2, AY$1)):INDIRECT(ADDRESS($AU6+1, AY$1)))</f>
        <v>4.0481409090909089E-3</v>
      </c>
      <c r="AZ6">
        <f ca="1">AVERAGE(INDIRECT(ADDRESS($AU5+2, AZ$1)):INDIRECT(ADDRESS($AU6+1, AZ$1)))</f>
        <v>1.8101363636363641E-2</v>
      </c>
      <c r="BA6">
        <f ca="1">AVERAGE(INDIRECT(ADDRESS($AU5+2, BA$1)):INDIRECT(ADDRESS($AU6+1, BA$1)))</f>
        <v>9.6231000000000008E-3</v>
      </c>
      <c r="BB6">
        <f ca="1">AVERAGE(INDIRECT(ADDRESS($AU5+2, BB$1)):INDIRECT(ADDRESS($AU6+1, BB$1)))</f>
        <v>3.1793590909090903E-2</v>
      </c>
      <c r="BC6">
        <f ca="1">AVERAGE(INDIRECT(ADDRESS($AU5+2, BC$1)):INDIRECT(ADDRESS($AU6+1, BC$1)))</f>
        <v>1.5671818181818176E-2</v>
      </c>
      <c r="BD6">
        <f ca="1">AVERAGE(INDIRECT(ADDRESS($AU5+2, BD$1)):INDIRECT(ADDRESS($AU6+1, BD$1)))</f>
        <v>3.6929999999999998E-2</v>
      </c>
      <c r="BE6">
        <f ca="1">AVERAGE(INDIRECT(ADDRESS($AU5+2, BE$1)):INDIRECT(ADDRESS($AU6+1, BE$1)))</f>
        <v>9.2367727272727289E-3</v>
      </c>
      <c r="BF6">
        <f ca="1">AVERAGE(INDIRECT(ADDRESS($AU5+2, BF$1)):INDIRECT(ADDRESS($AU6+1, BF$1)))</f>
        <v>2.8054090909090904E-2</v>
      </c>
      <c r="BG6">
        <f ca="1">AVERAGE(INDIRECT(ADDRESS($AU5+2, BG$1)):INDIRECT(ADDRESS($AU6+1, BG$1)))</f>
        <v>1.2713500000000004E-2</v>
      </c>
      <c r="BH6">
        <f ca="1">AVERAGE(INDIRECT(ADDRESS($AU5+2, BH$1)):INDIRECT(ADDRESS($AU6+1, BH$1)))</f>
        <v>4.2850454545454553E-2</v>
      </c>
      <c r="BI6">
        <f ca="1">AVERAGE(INDIRECT(ADDRESS($AU5+2, BI$1)):INDIRECT(ADDRESS($AU6+1, BI$1)))</f>
        <v>8.0951590909090931E-2</v>
      </c>
      <c r="BJ6">
        <f ca="1">AVERAGE(INDIRECT(ADDRESS($AU5+2, BJ$1)):INDIRECT(ADDRESS($AU6+1, BJ$1)))</f>
        <v>4.0472272727272725E-2</v>
      </c>
      <c r="BK6">
        <f ca="1">AVERAGE(INDIRECT(ADDRESS($AU5+2, BK$1)):INDIRECT(ADDRESS($AU6+1, BK$1)))</f>
        <v>2.5873375454545443E-2</v>
      </c>
      <c r="BL6">
        <f ca="1">AVERAGE(INDIRECT(ADDRESS($AU5+2, BL$1)):INDIRECT(ADDRESS($AU6+1, BL$1)))</f>
        <v>1.3633630909090909E-2</v>
      </c>
      <c r="BM6">
        <f ca="1">AVERAGE(INDIRECT(ADDRESS($AU5+2, BM$1)):INDIRECT(ADDRESS($AU6+1, BM$1)))</f>
        <v>1.8761818181818202E-2</v>
      </c>
      <c r="BN6">
        <f ca="1">AVERAGE(INDIRECT(ADDRESS($AU5+2, BN$1)):INDIRECT(ADDRESS($AU6+1, BN$1)))</f>
        <v>0</v>
      </c>
      <c r="BO6">
        <f ca="1">AVERAGE(INDIRECT(ADDRESS($AU5+2, BO$1)):INDIRECT(ADDRESS($AU6+1, BO$1)))</f>
        <v>5.8783900000000021E-2</v>
      </c>
      <c r="BP6">
        <f ca="1">AVERAGE(INDIRECT(ADDRESS($AU5+2, BP$1)):INDIRECT(ADDRESS($AU6+1, BP$1)))</f>
        <v>5.0578863636363616E-2</v>
      </c>
    </row>
    <row r="7" spans="1:68" x14ac:dyDescent="0.25">
      <c r="A7" s="1" t="s">
        <v>22</v>
      </c>
      <c r="B7" s="1">
        <v>1.4352799999999999</v>
      </c>
      <c r="C7" s="2">
        <v>8.085E-5</v>
      </c>
      <c r="D7" s="1" t="s">
        <v>22</v>
      </c>
      <c r="E7" s="1">
        <v>1.7801899999999999</v>
      </c>
      <c r="F7" s="1">
        <v>4.5313999999999997E-3</v>
      </c>
      <c r="G7" s="1">
        <v>1.0608200000000001</v>
      </c>
      <c r="H7" s="1">
        <v>1.29169</v>
      </c>
      <c r="I7" s="1">
        <v>1.3483400000000001</v>
      </c>
      <c r="J7" s="1" t="s">
        <v>22</v>
      </c>
      <c r="K7" s="1">
        <v>1.38354</v>
      </c>
      <c r="L7" s="1">
        <v>0.23033899999999999</v>
      </c>
      <c r="M7" s="1">
        <v>0.76220399999999999</v>
      </c>
      <c r="N7" s="1" t="s">
        <v>22</v>
      </c>
      <c r="O7" s="1">
        <v>0.420379</v>
      </c>
      <c r="P7" s="1">
        <v>0.81556300000000004</v>
      </c>
      <c r="Q7" s="1">
        <v>0.493815</v>
      </c>
      <c r="R7" s="1">
        <v>2.25922</v>
      </c>
      <c r="S7" s="1" t="s">
        <v>22</v>
      </c>
      <c r="T7" s="1" t="s">
        <v>22</v>
      </c>
      <c r="U7" s="1">
        <v>1.55806</v>
      </c>
      <c r="V7" s="1" t="s">
        <v>23</v>
      </c>
      <c r="W7" s="1">
        <f>ABS(IK_diagnostics_degrees__4[[#This Row],[Column1]]-A6)</f>
        <v>0</v>
      </c>
      <c r="X7" s="1">
        <f>ABS(IK_diagnostics_degrees__4[[#This Row],[Column2]]-B6)</f>
        <v>1.5860000000000207E-2</v>
      </c>
      <c r="Y7" s="1">
        <f>ABS(IK_diagnostics_degrees__4[[#This Row],[Column3]]-C6)</f>
        <v>2.0820499999999999E-4</v>
      </c>
      <c r="Z7" s="1">
        <f>ABS(IK_diagnostics_degrees__4[[#This Row],[Column4]]-D6)</f>
        <v>5.6962199999999999E-4</v>
      </c>
      <c r="AA7" s="1">
        <f>ABS(IK_diagnostics_degrees__4[[#This Row],[Column5]]-E6)</f>
        <v>2.3390000000000022E-2</v>
      </c>
      <c r="AB7" s="1">
        <f>ABS(IK_diagnostics_degrees__4[[#This Row],[Column6]]-F6)</f>
        <v>1.2396300000000001E-2</v>
      </c>
      <c r="AC7" s="1">
        <f>ABS(IK_diagnostics_degrees__4[[#This Row],[Column7]]-G6)</f>
        <v>9.8200000000001619E-3</v>
      </c>
      <c r="AD7" s="1">
        <f>ABS(IK_diagnostics_degrees__4[[#This Row],[Column8]]-H6)</f>
        <v>1.5349999999999975E-2</v>
      </c>
      <c r="AE7" s="1">
        <f>ABS(IK_diagnostics_degrees__4[[#This Row],[Column9]]-I6)</f>
        <v>2.3200000000000109E-2</v>
      </c>
      <c r="AF7" s="1">
        <f>ABS(IK_diagnostics_degrees__4[[#This Row],[Column10]]-J6)</f>
        <v>4.4684300000000002E-5</v>
      </c>
      <c r="AG7" s="1">
        <f>ABS(IK_diagnostics_degrees__4[[#This Row],[Column11]]-K6)</f>
        <v>9.3399999999999039E-3</v>
      </c>
      <c r="AH7" s="1">
        <f>ABS(IK_diagnostics_degrees__4[[#This Row],[Column12]]-L6)</f>
        <v>1.7121000000000025E-2</v>
      </c>
      <c r="AI7" s="1">
        <f>ABS(IK_diagnostics_degrees__4[[#This Row],[Column13]]-M6)</f>
        <v>4.3911999999999951E-2</v>
      </c>
      <c r="AJ7" s="1">
        <f>ABS(IK_diagnostics_degrees__4[[#This Row],[Column14]]-N6)</f>
        <v>0</v>
      </c>
      <c r="AK7" s="1">
        <f>ABS(IK_diagnostics_degrees__4[[#This Row],[Column15]]-O6)</f>
        <v>3.4208999999999989E-2</v>
      </c>
      <c r="AL7" s="1">
        <f>ABS(IK_diagnostics_degrees__4[[#This Row],[Column16]]-P6)</f>
        <v>5.6735000000000091E-2</v>
      </c>
      <c r="AM7" s="1">
        <f>ABS(IK_diagnostics_degrees__4[[#This Row],[Column17]]-Q6)</f>
        <v>4.4484000000000024E-2</v>
      </c>
      <c r="AN7" s="1">
        <f>ABS(IK_diagnostics_degrees__4[[#This Row],[Column18]]-R6)</f>
        <v>2.1910000000000096E-2</v>
      </c>
      <c r="AO7" s="1">
        <f>ABS(IK_diagnostics_degrees__4[[#This Row],[Column19]]-S6)</f>
        <v>0</v>
      </c>
      <c r="AP7" s="1">
        <f>ABS(IK_diagnostics_degrees__4[[#This Row],[Column20]]-T6)</f>
        <v>0</v>
      </c>
      <c r="AQ7" s="1">
        <f>ABS(IK_diagnostics_degrees__4[[#This Row],[Column21]]-U6)</f>
        <v>2.788999999999997E-2</v>
      </c>
      <c r="AU7" s="8">
        <f>IK_diagnostics_frames__4[[#This Row],[Column1]]+AU6</f>
        <v>163</v>
      </c>
      <c r="AV7">
        <f ca="1">AVERAGE(INDIRECT(ADDRESS($AU6+2, AV$1)):INDIRECT(ADDRESS($AU7+1, AV$1)))</f>
        <v>3.4733260869565215E-3</v>
      </c>
      <c r="AW7">
        <f ca="1">AVERAGE(INDIRECT(ADDRESS($AU6+2, AW$1)):INDIRECT(ADDRESS($AU7+1, AW$1)))</f>
        <v>4.8695652173913039E-3</v>
      </c>
      <c r="AX7">
        <f ca="1">AVERAGE(INDIRECT(ADDRESS($AU6+2, AX$1)):INDIRECT(ADDRESS($AU7+1, AX$1)))</f>
        <v>6.8156086956521747E-3</v>
      </c>
      <c r="AY7">
        <f ca="1">AVERAGE(INDIRECT(ADDRESS($AU6+2, AY$1)):INDIRECT(ADDRESS($AU7+1, AY$1)))</f>
        <v>5.8852495652173909E-4</v>
      </c>
      <c r="AZ7">
        <f ca="1">AVERAGE(INDIRECT(ADDRESS($AU6+2, AZ$1)):INDIRECT(ADDRESS($AU7+1, AZ$1)))</f>
        <v>1.0859999999999995E-2</v>
      </c>
      <c r="BA7">
        <f ca="1">AVERAGE(INDIRECT(ADDRESS($AU6+2, BA$1)):INDIRECT(ADDRESS($AU7+1, BA$1)))</f>
        <v>1.1305130434782608E-3</v>
      </c>
      <c r="BB7">
        <f ca="1">AVERAGE(INDIRECT(ADDRESS($AU6+2, BB$1)):INDIRECT(ADDRESS($AU7+1, BB$1)))</f>
        <v>1.6149304347826087E-2</v>
      </c>
      <c r="BC7">
        <f ca="1">AVERAGE(INDIRECT(ADDRESS($AU6+2, BC$1)):INDIRECT(ADDRESS($AU7+1, BC$1)))</f>
        <v>9.4473913043478346E-3</v>
      </c>
      <c r="BD7">
        <f ca="1">AVERAGE(INDIRECT(ADDRESS($AU6+2, BD$1)):INDIRECT(ADDRESS($AU7+1, BD$1)))</f>
        <v>1.2454130434782612E-2</v>
      </c>
      <c r="BE7">
        <f ca="1">AVERAGE(INDIRECT(ADDRESS($AU6+2, BE$1)):INDIRECT(ADDRESS($AU7+1, BE$1)))</f>
        <v>8.4220779565217403E-3</v>
      </c>
      <c r="BF7">
        <f ca="1">AVERAGE(INDIRECT(ADDRESS($AU6+2, BF$1)):INDIRECT(ADDRESS($AU7+1, BF$1)))</f>
        <v>1.4206956521739119E-2</v>
      </c>
      <c r="BG7">
        <f ca="1">AVERAGE(INDIRECT(ADDRESS($AU6+2, BG$1)):INDIRECT(ADDRESS($AU7+1, BG$1)))</f>
        <v>6.7617608695652162E-3</v>
      </c>
      <c r="BH7">
        <f ca="1">AVERAGE(INDIRECT(ADDRESS($AU6+2, BH$1)):INDIRECT(ADDRESS($AU7+1, BH$1)))</f>
        <v>5.8827804347826092E-2</v>
      </c>
      <c r="BI7">
        <f ca="1">AVERAGE(INDIRECT(ADDRESS($AU6+2, BI$1)):INDIRECT(ADDRESS($AU7+1, BI$1)))</f>
        <v>1.4089339820434784E-2</v>
      </c>
      <c r="BJ7">
        <f ca="1">AVERAGE(INDIRECT(ADDRESS($AU6+2, BJ$1)):INDIRECT(ADDRESS($AU7+1, BJ$1)))</f>
        <v>2.4384913043478264E-2</v>
      </c>
      <c r="BK7">
        <f ca="1">AVERAGE(INDIRECT(ADDRESS($AU6+2, BK$1)):INDIRECT(ADDRESS($AU7+1, BK$1)))</f>
        <v>7.8114565217391307E-3</v>
      </c>
      <c r="BL7">
        <f ca="1">AVERAGE(INDIRECT(ADDRESS($AU6+2, BL$1)):INDIRECT(ADDRESS($AU7+1, BL$1)))</f>
        <v>1.119205652173913E-4</v>
      </c>
      <c r="BM7">
        <f ca="1">AVERAGE(INDIRECT(ADDRESS($AU6+2, BM$1)):INDIRECT(ADDRESS($AU7+1, BM$1)))</f>
        <v>1.4376521739130423E-2</v>
      </c>
      <c r="BN7">
        <f ca="1">AVERAGE(INDIRECT(ADDRESS($AU6+2, BN$1)):INDIRECT(ADDRESS($AU7+1, BN$1)))</f>
        <v>4.2259869565217394E-4</v>
      </c>
      <c r="BO7">
        <f ca="1">AVERAGE(INDIRECT(ADDRESS($AU6+2, BO$1)):INDIRECT(ADDRESS($AU7+1, BO$1)))</f>
        <v>2.2674586956521737E-2</v>
      </c>
      <c r="BP7">
        <f ca="1">AVERAGE(INDIRECT(ADDRESS($AU6+2, BP$1)):INDIRECT(ADDRESS($AU7+1, BP$1)))</f>
        <v>1.6027152173913043E-2</v>
      </c>
    </row>
    <row r="8" spans="1:68" x14ac:dyDescent="0.25">
      <c r="A8" s="1" t="s">
        <v>22</v>
      </c>
      <c r="B8" s="1">
        <v>1.42455</v>
      </c>
      <c r="C8" s="1" t="s">
        <v>22</v>
      </c>
      <c r="D8" s="1" t="s">
        <v>22</v>
      </c>
      <c r="E8" s="1">
        <v>1.79573</v>
      </c>
      <c r="F8" s="1" t="s">
        <v>22</v>
      </c>
      <c r="G8" s="1">
        <v>1.0668599999999999</v>
      </c>
      <c r="H8" s="1">
        <v>1.2827599999999999</v>
      </c>
      <c r="I8" s="1">
        <v>1.3627400000000001</v>
      </c>
      <c r="J8" s="1" t="s">
        <v>22</v>
      </c>
      <c r="K8" s="1">
        <v>1.3863399999999999</v>
      </c>
      <c r="L8" s="1">
        <v>0.22012499999999999</v>
      </c>
      <c r="M8" s="1">
        <v>0.79803800000000003</v>
      </c>
      <c r="N8" s="1" t="s">
        <v>22</v>
      </c>
      <c r="O8" s="1">
        <v>0.43898199999999998</v>
      </c>
      <c r="P8" s="1">
        <v>0.84755199999999997</v>
      </c>
      <c r="Q8" s="1">
        <v>0.51980300000000002</v>
      </c>
      <c r="R8" s="1">
        <v>2.2698</v>
      </c>
      <c r="S8" s="1" t="s">
        <v>22</v>
      </c>
      <c r="T8" s="1">
        <v>2.8630499999999999E-4</v>
      </c>
      <c r="U8" s="1">
        <v>1.5794999999999999</v>
      </c>
      <c r="V8" s="1" t="s">
        <v>23</v>
      </c>
      <c r="W8" s="1">
        <f>ABS(IK_diagnostics_degrees__4[[#This Row],[Column1]]-A7)</f>
        <v>0</v>
      </c>
      <c r="X8" s="1">
        <f>ABS(IK_diagnostics_degrees__4[[#This Row],[Column2]]-B7)</f>
        <v>1.0729999999999906E-2</v>
      </c>
      <c r="Y8" s="1">
        <f>ABS(IK_diagnostics_degrees__4[[#This Row],[Column3]]-C7)</f>
        <v>8.085E-5</v>
      </c>
      <c r="Z8" s="1">
        <f>ABS(IK_diagnostics_degrees__4[[#This Row],[Column4]]-D7)</f>
        <v>0</v>
      </c>
      <c r="AA8" s="1">
        <f>ABS(IK_diagnostics_degrees__4[[#This Row],[Column5]]-E7)</f>
        <v>1.5540000000000109E-2</v>
      </c>
      <c r="AB8" s="1">
        <f>ABS(IK_diagnostics_degrees__4[[#This Row],[Column6]]-F7)</f>
        <v>4.5313999999999997E-3</v>
      </c>
      <c r="AC8" s="1">
        <f>ABS(IK_diagnostics_degrees__4[[#This Row],[Column7]]-G7)</f>
        <v>6.0399999999998233E-3</v>
      </c>
      <c r="AD8" s="1">
        <f>ABS(IK_diagnostics_degrees__4[[#This Row],[Column8]]-H7)</f>
        <v>8.9300000000001045E-3</v>
      </c>
      <c r="AE8" s="1">
        <f>ABS(IK_diagnostics_degrees__4[[#This Row],[Column9]]-I7)</f>
        <v>1.4399999999999968E-2</v>
      </c>
      <c r="AF8" s="1">
        <f>ABS(IK_diagnostics_degrees__4[[#This Row],[Column10]]-J7)</f>
        <v>0</v>
      </c>
      <c r="AG8" s="1">
        <f>ABS(IK_diagnostics_degrees__4[[#This Row],[Column11]]-K7)</f>
        <v>2.7999999999999137E-3</v>
      </c>
      <c r="AH8" s="1">
        <f>ABS(IK_diagnostics_degrees__4[[#This Row],[Column12]]-L7)</f>
        <v>1.0214000000000001E-2</v>
      </c>
      <c r="AI8" s="1">
        <f>ABS(IK_diagnostics_degrees__4[[#This Row],[Column13]]-M7)</f>
        <v>3.5834000000000032E-2</v>
      </c>
      <c r="AJ8" s="1">
        <f>ABS(IK_diagnostics_degrees__4[[#This Row],[Column14]]-N7)</f>
        <v>0</v>
      </c>
      <c r="AK8" s="1">
        <f>ABS(IK_diagnostics_degrees__4[[#This Row],[Column15]]-O7)</f>
        <v>1.8602999999999981E-2</v>
      </c>
      <c r="AL8" s="1">
        <f>ABS(IK_diagnostics_degrees__4[[#This Row],[Column16]]-P7)</f>
        <v>3.1988999999999934E-2</v>
      </c>
      <c r="AM8" s="1">
        <f>ABS(IK_diagnostics_degrees__4[[#This Row],[Column17]]-Q7)</f>
        <v>2.5988000000000011E-2</v>
      </c>
      <c r="AN8" s="1">
        <f>ABS(IK_diagnostics_degrees__4[[#This Row],[Column18]]-R7)</f>
        <v>1.0580000000000034E-2</v>
      </c>
      <c r="AO8" s="1">
        <f>ABS(IK_diagnostics_degrees__4[[#This Row],[Column19]]-S7)</f>
        <v>0</v>
      </c>
      <c r="AP8" s="1">
        <f>ABS(IK_diagnostics_degrees__4[[#This Row],[Column20]]-T7)</f>
        <v>2.8630499999999999E-4</v>
      </c>
      <c r="AQ8" s="1">
        <f>ABS(IK_diagnostics_degrees__4[[#This Row],[Column21]]-U7)</f>
        <v>2.1439999999999904E-2</v>
      </c>
      <c r="AU8" s="7">
        <f>IK_diagnostics_frames__4[[#This Row],[Column1]]+AU7</f>
        <v>180</v>
      </c>
      <c r="AV8">
        <f ca="1">AVERAGE(INDIRECT(ADDRESS($AU7+2, AV$1)):INDIRECT(ADDRESS($AU8+1, AV$1)))</f>
        <v>0</v>
      </c>
      <c r="AW8">
        <f ca="1">AVERAGE(INDIRECT(ADDRESS($AU7+2, AW$1)):INDIRECT(ADDRESS($AU8+1, AW$1)))</f>
        <v>1.5688235294117656E-2</v>
      </c>
      <c r="AX8">
        <f ca="1">AVERAGE(INDIRECT(ADDRESS($AU7+2, AX$1)):INDIRECT(ADDRESS($AU8+1, AX$1)))</f>
        <v>0</v>
      </c>
      <c r="AY8">
        <f ca="1">AVERAGE(INDIRECT(ADDRESS($AU7+2, AY$1)):INDIRECT(ADDRESS($AU8+1, AY$1)))</f>
        <v>2.4702892941176465E-3</v>
      </c>
      <c r="AZ8">
        <f ca="1">AVERAGE(INDIRECT(ADDRESS($AU7+2, AZ$1)):INDIRECT(ADDRESS($AU8+1, AZ$1)))</f>
        <v>2.7453529411764703E-2</v>
      </c>
      <c r="BA8">
        <f ca="1">AVERAGE(INDIRECT(ADDRESS($AU7+2, BA$1)):INDIRECT(ADDRESS($AU8+1, BA$1)))</f>
        <v>3.1336705882352945E-3</v>
      </c>
      <c r="BB8">
        <f ca="1">AVERAGE(INDIRECT(ADDRESS($AU7+2, BB$1)):INDIRECT(ADDRESS($AU8+1, BB$1)))</f>
        <v>3.2282176470588238E-2</v>
      </c>
      <c r="BC8">
        <f ca="1">AVERAGE(INDIRECT(ADDRESS($AU7+2, BC$1)):INDIRECT(ADDRESS($AU8+1, BC$1)))</f>
        <v>5.0093529411764683E-2</v>
      </c>
      <c r="BD8">
        <f ca="1">AVERAGE(INDIRECT(ADDRESS($AU7+2, BD$1)):INDIRECT(ADDRESS($AU8+1, BD$1)))</f>
        <v>3.8481882352941171E-2</v>
      </c>
      <c r="BE8">
        <f ca="1">AVERAGE(INDIRECT(ADDRESS($AU7+2, BE$1)):INDIRECT(ADDRESS($AU8+1, BE$1)))</f>
        <v>3.3144011764705883E-2</v>
      </c>
      <c r="BF8">
        <f ca="1">AVERAGE(INDIRECT(ADDRESS($AU7+2, BF$1)):INDIRECT(ADDRESS($AU8+1, BF$1)))</f>
        <v>6.8476470588235364E-3</v>
      </c>
      <c r="BG8">
        <f ca="1">AVERAGE(INDIRECT(ADDRESS($AU7+2, BG$1)):INDIRECT(ADDRESS($AU8+1, BG$1)))</f>
        <v>7.9903882352941186E-3</v>
      </c>
      <c r="BH8">
        <f ca="1">AVERAGE(INDIRECT(ADDRESS($AU7+2, BH$1)):INDIRECT(ADDRESS($AU8+1, BH$1)))</f>
        <v>0.10950256470588235</v>
      </c>
      <c r="BI8">
        <f ca="1">AVERAGE(INDIRECT(ADDRESS($AU7+2, BI$1)):INDIRECT(ADDRESS($AU8+1, BI$1)))</f>
        <v>8.3864117647058811E-2</v>
      </c>
      <c r="BJ8">
        <f ca="1">AVERAGE(INDIRECT(ADDRESS($AU7+2, BJ$1)):INDIRECT(ADDRESS($AU8+1, BJ$1)))</f>
        <v>1.9853235294117661E-2</v>
      </c>
      <c r="BK8">
        <f ca="1">AVERAGE(INDIRECT(ADDRESS($AU7+2, BK$1)):INDIRECT(ADDRESS($AU8+1, BK$1)))</f>
        <v>6.2418258823529416E-2</v>
      </c>
      <c r="BL8">
        <f ca="1">AVERAGE(INDIRECT(ADDRESS($AU7+2, BL$1)):INDIRECT(ADDRESS($AU8+1, BL$1)))</f>
        <v>3.2907647058823535E-2</v>
      </c>
      <c r="BM8">
        <f ca="1">AVERAGE(INDIRECT(ADDRESS($AU7+2, BM$1)):INDIRECT(ADDRESS($AU8+1, BM$1)))</f>
        <v>2.3221764705882345E-2</v>
      </c>
      <c r="BN8">
        <f ca="1">AVERAGE(INDIRECT(ADDRESS($AU7+2, BN$1)):INDIRECT(ADDRESS($AU8+1, BN$1)))</f>
        <v>1.0759976470588235E-4</v>
      </c>
      <c r="BO8">
        <f ca="1">AVERAGE(INDIRECT(ADDRESS($AU7+2, BO$1)):INDIRECT(ADDRESS($AU8+1, BO$1)))</f>
        <v>6.175311764705884E-2</v>
      </c>
      <c r="BP8">
        <f ca="1">AVERAGE(INDIRECT(ADDRESS($AU7+2, BP$1)):INDIRECT(ADDRESS($AU8+1, BP$1)))</f>
        <v>6.2808352941176454E-2</v>
      </c>
    </row>
    <row r="9" spans="1:68" x14ac:dyDescent="0.25">
      <c r="A9" s="1" t="s">
        <v>22</v>
      </c>
      <c r="B9" s="1">
        <v>1.42042</v>
      </c>
      <c r="C9" s="1" t="s">
        <v>22</v>
      </c>
      <c r="D9" s="1" t="s">
        <v>22</v>
      </c>
      <c r="E9" s="1">
        <v>1.8037799999999999</v>
      </c>
      <c r="F9" s="1" t="s">
        <v>22</v>
      </c>
      <c r="G9" s="1">
        <v>1.06894</v>
      </c>
      <c r="H9" s="1">
        <v>1.28091</v>
      </c>
      <c r="I9" s="1">
        <v>1.37334</v>
      </c>
      <c r="J9" s="1" t="s">
        <v>22</v>
      </c>
      <c r="K9" s="1">
        <v>1.38768</v>
      </c>
      <c r="L9" s="1">
        <v>0.21116499999999999</v>
      </c>
      <c r="M9" s="1">
        <v>0.829426</v>
      </c>
      <c r="N9" s="1" t="s">
        <v>22</v>
      </c>
      <c r="O9" s="1">
        <v>0.449457</v>
      </c>
      <c r="P9" s="1">
        <v>0.86508799999999997</v>
      </c>
      <c r="Q9" s="1">
        <v>0.53355600000000003</v>
      </c>
      <c r="R9" s="1">
        <v>2.2752300000000001</v>
      </c>
      <c r="S9" s="1" t="s">
        <v>22</v>
      </c>
      <c r="T9" s="1">
        <v>1.2118E-4</v>
      </c>
      <c r="U9" s="1">
        <v>1.5892900000000001</v>
      </c>
      <c r="V9" s="1" t="s">
        <v>23</v>
      </c>
      <c r="W9" s="1">
        <f>ABS(IK_diagnostics_degrees__4[[#This Row],[Column1]]-A8)</f>
        <v>0</v>
      </c>
      <c r="X9" s="1">
        <f>ABS(IK_diagnostics_degrees__4[[#This Row],[Column2]]-B8)</f>
        <v>4.129999999999967E-3</v>
      </c>
      <c r="Y9" s="1">
        <f>ABS(IK_diagnostics_degrees__4[[#This Row],[Column3]]-C8)</f>
        <v>0</v>
      </c>
      <c r="Z9" s="1">
        <f>ABS(IK_diagnostics_degrees__4[[#This Row],[Column4]]-D8)</f>
        <v>0</v>
      </c>
      <c r="AA9" s="1">
        <f>ABS(IK_diagnostics_degrees__4[[#This Row],[Column5]]-E8)</f>
        <v>8.0499999999998906E-3</v>
      </c>
      <c r="AB9" s="1">
        <f>ABS(IK_diagnostics_degrees__4[[#This Row],[Column6]]-F8)</f>
        <v>0</v>
      </c>
      <c r="AC9" s="1">
        <f>ABS(IK_diagnostics_degrees__4[[#This Row],[Column7]]-G8)</f>
        <v>2.0800000000000818E-3</v>
      </c>
      <c r="AD9" s="1">
        <f>ABS(IK_diagnostics_degrees__4[[#This Row],[Column8]]-H8)</f>
        <v>1.8499999999999073E-3</v>
      </c>
      <c r="AE9" s="1">
        <f>ABS(IK_diagnostics_degrees__4[[#This Row],[Column9]]-I8)</f>
        <v>1.0599999999999943E-2</v>
      </c>
      <c r="AF9" s="1">
        <f>ABS(IK_diagnostics_degrees__4[[#This Row],[Column10]]-J8)</f>
        <v>0</v>
      </c>
      <c r="AG9" s="1">
        <f>ABS(IK_diagnostics_degrees__4[[#This Row],[Column11]]-K8)</f>
        <v>1.3400000000001189E-3</v>
      </c>
      <c r="AH9" s="1">
        <f>ABS(IK_diagnostics_degrees__4[[#This Row],[Column12]]-L8)</f>
        <v>8.9599999999999957E-3</v>
      </c>
      <c r="AI9" s="1">
        <f>ABS(IK_diagnostics_degrees__4[[#This Row],[Column13]]-M8)</f>
        <v>3.1387999999999971E-2</v>
      </c>
      <c r="AJ9" s="1">
        <f>ABS(IK_diagnostics_degrees__4[[#This Row],[Column14]]-N8)</f>
        <v>0</v>
      </c>
      <c r="AK9" s="1">
        <f>ABS(IK_diagnostics_degrees__4[[#This Row],[Column15]]-O8)</f>
        <v>1.0475000000000012E-2</v>
      </c>
      <c r="AL9" s="1">
        <f>ABS(IK_diagnostics_degrees__4[[#This Row],[Column16]]-P8)</f>
        <v>1.7535999999999996E-2</v>
      </c>
      <c r="AM9" s="1">
        <f>ABS(IK_diagnostics_degrees__4[[#This Row],[Column17]]-Q8)</f>
        <v>1.3753000000000015E-2</v>
      </c>
      <c r="AN9" s="1">
        <f>ABS(IK_diagnostics_degrees__4[[#This Row],[Column18]]-R8)</f>
        <v>5.4300000000000459E-3</v>
      </c>
      <c r="AO9" s="1">
        <f>ABS(IK_diagnostics_degrees__4[[#This Row],[Column19]]-S8)</f>
        <v>0</v>
      </c>
      <c r="AP9" s="1">
        <f>ABS(IK_diagnostics_degrees__4[[#This Row],[Column20]]-T8)</f>
        <v>1.6512499999999999E-4</v>
      </c>
      <c r="AQ9" s="1">
        <f>ABS(IK_diagnostics_degrees__4[[#This Row],[Column21]]-U8)</f>
        <v>9.7900000000001874E-3</v>
      </c>
      <c r="AU9" s="8">
        <f>IK_diagnostics_frames__4[[#This Row],[Column1]]+AU8</f>
        <v>228</v>
      </c>
      <c r="AV9">
        <f ca="1">AVERAGE(INDIRECT(ADDRESS($AU8+2, AV$1)):INDIRECT(ADDRESS($AU9+1, AV$1)))</f>
        <v>0</v>
      </c>
      <c r="AW9">
        <f ca="1">AVERAGE(INDIRECT(ADDRESS($AU8+2, AW$1)):INDIRECT(ADDRESS($AU9+1, AW$1)))</f>
        <v>8.2866666666666592E-3</v>
      </c>
      <c r="AX9">
        <f ca="1">AVERAGE(INDIRECT(ADDRESS($AU8+2, AX$1)):INDIRECT(ADDRESS($AU9+1, AX$1)))</f>
        <v>1.5056708333333337E-4</v>
      </c>
      <c r="AY9">
        <f ca="1">AVERAGE(INDIRECT(ADDRESS($AU8+2, AY$1)):INDIRECT(ADDRESS($AU9+1, AY$1)))</f>
        <v>0</v>
      </c>
      <c r="AZ9">
        <f ca="1">AVERAGE(INDIRECT(ADDRESS($AU8+2, AZ$1)):INDIRECT(ADDRESS($AU9+1, AZ$1)))</f>
        <v>8.0133333333333306E-3</v>
      </c>
      <c r="BA9">
        <f ca="1">AVERAGE(INDIRECT(ADDRESS($AU8+2, BA$1)):INDIRECT(ADDRESS($AU9+1, BA$1)))</f>
        <v>1.8001374999999998E-4</v>
      </c>
      <c r="BB9">
        <f ca="1">AVERAGE(INDIRECT(ADDRESS($AU8+2, BB$1)):INDIRECT(ADDRESS($AU9+1, BB$1)))</f>
        <v>1.0076541666666669E-2</v>
      </c>
      <c r="BC9">
        <f ca="1">AVERAGE(INDIRECT(ADDRESS($AU8+2, BC$1)):INDIRECT(ADDRESS($AU9+1, BC$1)))</f>
        <v>9.4443750000000048E-3</v>
      </c>
      <c r="BD9">
        <f ca="1">AVERAGE(INDIRECT(ADDRESS($AU8+2, BD$1)):INDIRECT(ADDRESS($AU9+1, BD$1)))</f>
        <v>9.2040833333333436E-3</v>
      </c>
      <c r="BE9">
        <f ca="1">AVERAGE(INDIRECT(ADDRESS($AU8+2, BE$1)):INDIRECT(ADDRESS($AU9+1, BE$1)))</f>
        <v>8.1053749999999997E-3</v>
      </c>
      <c r="BF9">
        <f ca="1">AVERAGE(INDIRECT(ADDRESS($AU8+2, BF$1)):INDIRECT(ADDRESS($AU9+1, BF$1)))</f>
        <v>5.4993749999999965E-3</v>
      </c>
      <c r="BG9">
        <f ca="1">AVERAGE(INDIRECT(ADDRESS($AU8+2, BG$1)):INDIRECT(ADDRESS($AU9+1, BG$1)))</f>
        <v>6.4562999999999979E-4</v>
      </c>
      <c r="BH9">
        <f ca="1">AVERAGE(INDIRECT(ADDRESS($AU8+2, BH$1)):INDIRECT(ADDRESS($AU9+1, BH$1)))</f>
        <v>2.876066666666667E-2</v>
      </c>
      <c r="BI9">
        <f ca="1">AVERAGE(INDIRECT(ADDRESS($AU8+2, BI$1)):INDIRECT(ADDRESS($AU9+1, BI$1)))</f>
        <v>1.5209833333333334E-2</v>
      </c>
      <c r="BJ9">
        <f ca="1">AVERAGE(INDIRECT(ADDRESS($AU8+2, BJ$1)):INDIRECT(ADDRESS($AU9+1, BJ$1)))</f>
        <v>2.102754708333333E-2</v>
      </c>
      <c r="BK9">
        <f ca="1">AVERAGE(INDIRECT(ADDRESS($AU8+2, BK$1)):INDIRECT(ADDRESS($AU9+1, BK$1)))</f>
        <v>2.4590758333333324E-2</v>
      </c>
      <c r="BL9">
        <f ca="1">AVERAGE(INDIRECT(ADDRESS($AU8+2, BL$1)):INDIRECT(ADDRESS($AU9+1, BL$1)))</f>
        <v>1.3525172916666673E-2</v>
      </c>
      <c r="BM9">
        <f ca="1">AVERAGE(INDIRECT(ADDRESS($AU8+2, BM$1)):INDIRECT(ADDRESS($AU9+1, BM$1)))</f>
        <v>2.9200208333333328E-2</v>
      </c>
      <c r="BN9">
        <f ca="1">AVERAGE(INDIRECT(ADDRESS($AU8+2, BN$1)):INDIRECT(ADDRESS($AU9+1, BN$1)))</f>
        <v>1.414725E-4</v>
      </c>
      <c r="BO9">
        <f ca="1">AVERAGE(INDIRECT(ADDRESS($AU8+2, BO$1)):INDIRECT(ADDRESS($AU9+1, BO$1)))</f>
        <v>2.1899562500000001E-2</v>
      </c>
      <c r="BP9">
        <f ca="1">AVERAGE(INDIRECT(ADDRESS($AU8+2, BP$1)):INDIRECT(ADDRESS($AU9+1, BP$1)))</f>
        <v>2.4241854166666674E-2</v>
      </c>
    </row>
    <row r="10" spans="1:68" x14ac:dyDescent="0.25">
      <c r="A10" s="1" t="s">
        <v>22</v>
      </c>
      <c r="B10" s="1">
        <v>1.4167000000000001</v>
      </c>
      <c r="C10" s="1" t="s">
        <v>22</v>
      </c>
      <c r="D10" s="1" t="s">
        <v>22</v>
      </c>
      <c r="E10" s="1">
        <v>1.80985</v>
      </c>
      <c r="F10" s="1" t="s">
        <v>22</v>
      </c>
      <c r="G10" s="1">
        <v>1.07284</v>
      </c>
      <c r="H10" s="1">
        <v>1.2790900000000001</v>
      </c>
      <c r="I10" s="1">
        <v>1.37818</v>
      </c>
      <c r="J10" s="1" t="s">
        <v>22</v>
      </c>
      <c r="K10" s="1">
        <v>1.3884099999999999</v>
      </c>
      <c r="L10" s="1">
        <v>0.20666399999999999</v>
      </c>
      <c r="M10" s="1">
        <v>0.85329600000000005</v>
      </c>
      <c r="N10" s="1" t="s">
        <v>22</v>
      </c>
      <c r="O10" s="1">
        <v>0.45317800000000003</v>
      </c>
      <c r="P10" s="1">
        <v>0.87617100000000003</v>
      </c>
      <c r="Q10" s="1">
        <v>0.54225800000000002</v>
      </c>
      <c r="R10" s="1">
        <v>2.2793299999999999</v>
      </c>
      <c r="S10" s="1" t="s">
        <v>22</v>
      </c>
      <c r="T10" s="2">
        <v>2.0244100000000001E-7</v>
      </c>
      <c r="U10" s="1">
        <v>1.59744</v>
      </c>
      <c r="V10" s="1" t="s">
        <v>23</v>
      </c>
      <c r="W10" s="1">
        <f>ABS(IK_diagnostics_degrees__4[[#This Row],[Column1]]-A9)</f>
        <v>0</v>
      </c>
      <c r="X10" s="1">
        <f>ABS(IK_diagnostics_degrees__4[[#This Row],[Column2]]-B9)</f>
        <v>3.7199999999999456E-3</v>
      </c>
      <c r="Y10" s="1">
        <f>ABS(IK_diagnostics_degrees__4[[#This Row],[Column3]]-C9)</f>
        <v>0</v>
      </c>
      <c r="Z10" s="1">
        <f>ABS(IK_diagnostics_degrees__4[[#This Row],[Column4]]-D9)</f>
        <v>0</v>
      </c>
      <c r="AA10" s="1">
        <f>ABS(IK_diagnostics_degrees__4[[#This Row],[Column5]]-E9)</f>
        <v>6.0700000000000198E-3</v>
      </c>
      <c r="AB10" s="1">
        <f>ABS(IK_diagnostics_degrees__4[[#This Row],[Column6]]-F9)</f>
        <v>0</v>
      </c>
      <c r="AC10" s="1">
        <f>ABS(IK_diagnostics_degrees__4[[#This Row],[Column7]]-G9)</f>
        <v>3.9000000000000146E-3</v>
      </c>
      <c r="AD10" s="1">
        <f>ABS(IK_diagnostics_degrees__4[[#This Row],[Column8]]-H9)</f>
        <v>1.8199999999999328E-3</v>
      </c>
      <c r="AE10" s="1">
        <f>ABS(IK_diagnostics_degrees__4[[#This Row],[Column9]]-I9)</f>
        <v>4.8399999999999554E-3</v>
      </c>
      <c r="AF10" s="1">
        <f>ABS(IK_diagnostics_degrees__4[[#This Row],[Column10]]-J9)</f>
        <v>0</v>
      </c>
      <c r="AG10" s="1">
        <f>ABS(IK_diagnostics_degrees__4[[#This Row],[Column11]]-K9)</f>
        <v>7.299999999998974E-4</v>
      </c>
      <c r="AH10" s="1">
        <f>ABS(IK_diagnostics_degrees__4[[#This Row],[Column12]]-L9)</f>
        <v>4.501000000000005E-3</v>
      </c>
      <c r="AI10" s="1">
        <f>ABS(IK_diagnostics_degrees__4[[#This Row],[Column13]]-M9)</f>
        <v>2.3870000000000058E-2</v>
      </c>
      <c r="AJ10" s="1">
        <f>ABS(IK_diagnostics_degrees__4[[#This Row],[Column14]]-N9)</f>
        <v>0</v>
      </c>
      <c r="AK10" s="1">
        <f>ABS(IK_diagnostics_degrees__4[[#This Row],[Column15]]-O9)</f>
        <v>3.7210000000000298E-3</v>
      </c>
      <c r="AL10" s="1">
        <f>ABS(IK_diagnostics_degrees__4[[#This Row],[Column16]]-P9)</f>
        <v>1.1083000000000065E-2</v>
      </c>
      <c r="AM10" s="1">
        <f>ABS(IK_diagnostics_degrees__4[[#This Row],[Column17]]-Q9)</f>
        <v>8.7019999999999875E-3</v>
      </c>
      <c r="AN10" s="1">
        <f>ABS(IK_diagnostics_degrees__4[[#This Row],[Column18]]-R9)</f>
        <v>4.0999999999997705E-3</v>
      </c>
      <c r="AO10" s="1">
        <f>ABS(IK_diagnostics_degrees__4[[#This Row],[Column19]]-S9)</f>
        <v>0</v>
      </c>
      <c r="AP10" s="1">
        <f>ABS(IK_diagnostics_degrees__4[[#This Row],[Column20]]-T9)</f>
        <v>1.2097755900000001E-4</v>
      </c>
      <c r="AQ10" s="1">
        <f>ABS(IK_diagnostics_degrees__4[[#This Row],[Column21]]-U9)</f>
        <v>8.1499999999998796E-3</v>
      </c>
      <c r="AU10" s="7">
        <f>IK_diagnostics_frames__4[[#This Row],[Column1]]+AU9</f>
        <v>285</v>
      </c>
      <c r="AV10">
        <f ca="1">AVERAGE(INDIRECT(ADDRESS($AU9+2, AV$1)):INDIRECT(ADDRESS($AU10+1, AV$1)))</f>
        <v>0</v>
      </c>
      <c r="AW10">
        <f ca="1">AVERAGE(INDIRECT(ADDRESS($AU9+2, AW$1)):INDIRECT(ADDRESS($AU10+1, AW$1)))</f>
        <v>5.5545614035087728E-3</v>
      </c>
      <c r="AX10">
        <f ca="1">AVERAGE(INDIRECT(ADDRESS($AU9+2, AX$1)):INDIRECT(ADDRESS($AU10+1, AX$1)))</f>
        <v>0</v>
      </c>
      <c r="AY10">
        <f ca="1">AVERAGE(INDIRECT(ADDRESS($AU9+2, AY$1)):INDIRECT(ADDRESS($AU10+1, AY$1)))</f>
        <v>2.2919122807017541E-5</v>
      </c>
      <c r="AZ10">
        <f ca="1">AVERAGE(INDIRECT(ADDRESS($AU9+2, AZ$1)):INDIRECT(ADDRESS($AU10+1, AZ$1)))</f>
        <v>6.1128070175438635E-3</v>
      </c>
      <c r="BA10">
        <f ca="1">AVERAGE(INDIRECT(ADDRESS($AU9+2, BA$1)):INDIRECT(ADDRESS($AU10+1, BA$1)))</f>
        <v>3.635578947368421E-4</v>
      </c>
      <c r="BB10">
        <f ca="1">AVERAGE(INDIRECT(ADDRESS($AU9+2, BB$1)):INDIRECT(ADDRESS($AU10+1, BB$1)))</f>
        <v>3.4907368421052735E-3</v>
      </c>
      <c r="BC10">
        <f ca="1">AVERAGE(INDIRECT(ADDRESS($AU9+2, BC$1)):INDIRECT(ADDRESS($AU10+1, BC$1)))</f>
        <v>8.9387719298245644E-3</v>
      </c>
      <c r="BD10">
        <f ca="1">AVERAGE(INDIRECT(ADDRESS($AU9+2, BD$1)):INDIRECT(ADDRESS($AU10+1, BD$1)))</f>
        <v>5.95501754385965E-3</v>
      </c>
      <c r="BE10">
        <f ca="1">AVERAGE(INDIRECT(ADDRESS($AU9+2, BE$1)):INDIRECT(ADDRESS($AU10+1, BE$1)))</f>
        <v>2.3240350877192996E-3</v>
      </c>
      <c r="BF10">
        <f ca="1">AVERAGE(INDIRECT(ADDRESS($AU9+2, BF$1)):INDIRECT(ADDRESS($AU10+1, BF$1)))</f>
        <v>4.9738596491228056E-3</v>
      </c>
      <c r="BG10">
        <f ca="1">AVERAGE(INDIRECT(ADDRESS($AU9+2, BG$1)):INDIRECT(ADDRESS($AU10+1, BG$1)))</f>
        <v>8.6026087719298268E-3</v>
      </c>
      <c r="BH10">
        <f ca="1">AVERAGE(INDIRECT(ADDRESS($AU9+2, BH$1)):INDIRECT(ADDRESS($AU10+1, BH$1)))</f>
        <v>3.5017087719298234E-2</v>
      </c>
      <c r="BI10">
        <f ca="1">AVERAGE(INDIRECT(ADDRESS($AU9+2, BI$1)):INDIRECT(ADDRESS($AU10+1, BI$1)))</f>
        <v>1.8236140350877193E-2</v>
      </c>
      <c r="BJ10">
        <f ca="1">AVERAGE(INDIRECT(ADDRESS($AU9+2, BJ$1)):INDIRECT(ADDRESS($AU10+1, BJ$1)))</f>
        <v>1.0803526315789475E-2</v>
      </c>
      <c r="BK10">
        <f ca="1">AVERAGE(INDIRECT(ADDRESS($AU9+2, BK$1)):INDIRECT(ADDRESS($AU10+1, BK$1)))</f>
        <v>1.3532378947368416E-2</v>
      </c>
      <c r="BL10">
        <f ca="1">AVERAGE(INDIRECT(ADDRESS($AU9+2, BL$1)):INDIRECT(ADDRESS($AU10+1, BL$1)))</f>
        <v>2.8392017543859669E-3</v>
      </c>
      <c r="BM10">
        <f ca="1">AVERAGE(INDIRECT(ADDRESS($AU9+2, BM$1)):INDIRECT(ADDRESS($AU10+1, BM$1)))</f>
        <v>1.1787894736842098E-2</v>
      </c>
      <c r="BN10">
        <f ca="1">AVERAGE(INDIRECT(ADDRESS($AU9+2, BN$1)):INDIRECT(ADDRESS($AU10+1, BN$1)))</f>
        <v>5.4398947368421055E-6</v>
      </c>
      <c r="BO10">
        <f ca="1">AVERAGE(INDIRECT(ADDRESS($AU9+2, BO$1)):INDIRECT(ADDRESS($AU10+1, BO$1)))</f>
        <v>2.2042175438596497E-2</v>
      </c>
      <c r="BP10">
        <f ca="1">AVERAGE(INDIRECT(ADDRESS($AU9+2, BP$1)):INDIRECT(ADDRESS($AU10+1, BP$1)))</f>
        <v>1.1904157894736844E-2</v>
      </c>
    </row>
    <row r="11" spans="1:68" x14ac:dyDescent="0.25">
      <c r="A11" s="1" t="s">
        <v>22</v>
      </c>
      <c r="B11" s="1">
        <v>1.41411</v>
      </c>
      <c r="C11" s="1" t="s">
        <v>22</v>
      </c>
      <c r="D11" s="1" t="s">
        <v>22</v>
      </c>
      <c r="E11" s="1">
        <v>1.81395</v>
      </c>
      <c r="F11" s="1" t="s">
        <v>22</v>
      </c>
      <c r="G11" s="1">
        <v>1.07507</v>
      </c>
      <c r="H11" s="1">
        <v>1.27932</v>
      </c>
      <c r="I11" s="1">
        <v>1.38035</v>
      </c>
      <c r="J11" s="1" t="s">
        <v>22</v>
      </c>
      <c r="K11" s="1">
        <v>1.3894599999999999</v>
      </c>
      <c r="L11" s="1">
        <v>0.204236</v>
      </c>
      <c r="M11" s="1">
        <v>0.87324800000000002</v>
      </c>
      <c r="N11" s="1" t="s">
        <v>22</v>
      </c>
      <c r="O11" s="1">
        <v>0.45481300000000002</v>
      </c>
      <c r="P11" s="1">
        <v>0.88229000000000002</v>
      </c>
      <c r="Q11" s="1">
        <v>0.547265</v>
      </c>
      <c r="R11" s="1">
        <v>2.2813699999999999</v>
      </c>
      <c r="S11" s="1" t="s">
        <v>22</v>
      </c>
      <c r="T11" s="1" t="s">
        <v>22</v>
      </c>
      <c r="U11" s="1">
        <v>1.6005400000000001</v>
      </c>
      <c r="V11" s="1" t="s">
        <v>23</v>
      </c>
      <c r="W11" s="1">
        <f>ABS(IK_diagnostics_degrees__4[[#This Row],[Column1]]-A10)</f>
        <v>0</v>
      </c>
      <c r="X11" s="1">
        <f>ABS(IK_diagnostics_degrees__4[[#This Row],[Column2]]-B10)</f>
        <v>2.5900000000000922E-3</v>
      </c>
      <c r="Y11" s="1">
        <f>ABS(IK_diagnostics_degrees__4[[#This Row],[Column3]]-C10)</f>
        <v>0</v>
      </c>
      <c r="Z11" s="1">
        <f>ABS(IK_diagnostics_degrees__4[[#This Row],[Column4]]-D10)</f>
        <v>0</v>
      </c>
      <c r="AA11" s="1">
        <f>ABS(IK_diagnostics_degrees__4[[#This Row],[Column5]]-E10)</f>
        <v>4.0999999999999925E-3</v>
      </c>
      <c r="AB11" s="1">
        <f>ABS(IK_diagnostics_degrees__4[[#This Row],[Column6]]-F10)</f>
        <v>0</v>
      </c>
      <c r="AC11" s="1">
        <f>ABS(IK_diagnostics_degrees__4[[#This Row],[Column7]]-G10)</f>
        <v>2.2299999999999542E-3</v>
      </c>
      <c r="AD11" s="1">
        <f>ABS(IK_diagnostics_degrees__4[[#This Row],[Column8]]-H10)</f>
        <v>2.2999999999995246E-4</v>
      </c>
      <c r="AE11" s="1">
        <f>ABS(IK_diagnostics_degrees__4[[#This Row],[Column9]]-I10)</f>
        <v>2.1700000000000053E-3</v>
      </c>
      <c r="AF11" s="1">
        <f>ABS(IK_diagnostics_degrees__4[[#This Row],[Column10]]-J10)</f>
        <v>0</v>
      </c>
      <c r="AG11" s="1">
        <f>ABS(IK_diagnostics_degrees__4[[#This Row],[Column11]]-K10)</f>
        <v>1.0499999999999954E-3</v>
      </c>
      <c r="AH11" s="1">
        <f>ABS(IK_diagnostics_degrees__4[[#This Row],[Column12]]-L10)</f>
        <v>2.4279999999999857E-3</v>
      </c>
      <c r="AI11" s="1">
        <f>ABS(IK_diagnostics_degrees__4[[#This Row],[Column13]]-M10)</f>
        <v>1.995199999999997E-2</v>
      </c>
      <c r="AJ11" s="1">
        <f>ABS(IK_diagnostics_degrees__4[[#This Row],[Column14]]-N10)</f>
        <v>0</v>
      </c>
      <c r="AK11" s="1">
        <f>ABS(IK_diagnostics_degrees__4[[#This Row],[Column15]]-O10)</f>
        <v>1.6349999999999976E-3</v>
      </c>
      <c r="AL11" s="1">
        <f>ABS(IK_diagnostics_degrees__4[[#This Row],[Column16]]-P10)</f>
        <v>6.1189999999999856E-3</v>
      </c>
      <c r="AM11" s="1">
        <f>ABS(IK_diagnostics_degrees__4[[#This Row],[Column17]]-Q10)</f>
        <v>5.0069999999999837E-3</v>
      </c>
      <c r="AN11" s="1">
        <f>ABS(IK_diagnostics_degrees__4[[#This Row],[Column18]]-R10)</f>
        <v>2.0400000000000418E-3</v>
      </c>
      <c r="AO11" s="1">
        <f>ABS(IK_diagnostics_degrees__4[[#This Row],[Column19]]-S10)</f>
        <v>0</v>
      </c>
      <c r="AP11" s="1">
        <f>ABS(IK_diagnostics_degrees__4[[#This Row],[Column20]]-T10)</f>
        <v>2.0244100000000001E-7</v>
      </c>
      <c r="AQ11" s="1">
        <f>ABS(IK_diagnostics_degrees__4[[#This Row],[Column21]]-U10)</f>
        <v>3.1000000000001027E-3</v>
      </c>
      <c r="AU11" s="8">
        <f>IK_diagnostics_frames__4[[#This Row],[Column1]]+AU10</f>
        <v>328</v>
      </c>
      <c r="AV11">
        <f ca="1">AVERAGE(INDIRECT(ADDRESS($AU10+2, AV$1)):INDIRECT(ADDRESS($AU11+1, AV$1)))</f>
        <v>5.2170465116279071E-3</v>
      </c>
      <c r="AW11">
        <f ca="1">AVERAGE(INDIRECT(ADDRESS($AU10+2, AW$1)):INDIRECT(ADDRESS($AU11+1, AW$1)))</f>
        <v>3.4504651162790673E-3</v>
      </c>
      <c r="AX11">
        <f ca="1">AVERAGE(INDIRECT(ADDRESS($AU10+2, AX$1)):INDIRECT(ADDRESS($AU11+1, AX$1)))</f>
        <v>6.3769069767441872E-3</v>
      </c>
      <c r="AY11">
        <f ca="1">AVERAGE(INDIRECT(ADDRESS($AU10+2, AY$1)):INDIRECT(ADDRESS($AU11+1, AY$1)))</f>
        <v>7.5876511627906984E-3</v>
      </c>
      <c r="AZ11">
        <f ca="1">AVERAGE(INDIRECT(ADDRESS($AU10+2, AZ$1)):INDIRECT(ADDRESS($AU11+1, AZ$1)))</f>
        <v>1.3062511627906979E-2</v>
      </c>
      <c r="BA11">
        <f ca="1">AVERAGE(INDIRECT(ADDRESS($AU10+2, BA$1)):INDIRECT(ADDRESS($AU11+1, BA$1)))</f>
        <v>2.9855441860465117E-3</v>
      </c>
      <c r="BB11">
        <f ca="1">AVERAGE(INDIRECT(ADDRESS($AU10+2, BB$1)):INDIRECT(ADDRESS($AU11+1, BB$1)))</f>
        <v>2.0884325581395344E-2</v>
      </c>
      <c r="BC11">
        <f ca="1">AVERAGE(INDIRECT(ADDRESS($AU10+2, BC$1)):INDIRECT(ADDRESS($AU11+1, BC$1)))</f>
        <v>1.2760697674418606E-2</v>
      </c>
      <c r="BD11">
        <f ca="1">AVERAGE(INDIRECT(ADDRESS($AU10+2, BD$1)):INDIRECT(ADDRESS($AU11+1, BD$1)))</f>
        <v>1.4910837209302313E-2</v>
      </c>
      <c r="BE11">
        <f ca="1">AVERAGE(INDIRECT(ADDRESS($AU10+2, BE$1)):INDIRECT(ADDRESS($AU11+1, BE$1)))</f>
        <v>9.0110465116279067E-3</v>
      </c>
      <c r="BF11">
        <f ca="1">AVERAGE(INDIRECT(ADDRESS($AU10+2, BF$1)):INDIRECT(ADDRESS($AU11+1, BF$1)))</f>
        <v>1.7319069767441853E-2</v>
      </c>
      <c r="BG11">
        <f ca="1">AVERAGE(INDIRECT(ADDRESS($AU10+2, BG$1)):INDIRECT(ADDRESS($AU11+1, BG$1)))</f>
        <v>5.8135976744186045E-3</v>
      </c>
      <c r="BH11">
        <f ca="1">AVERAGE(INDIRECT(ADDRESS($AU10+2, BH$1)):INDIRECT(ADDRESS($AU11+1, BH$1)))</f>
        <v>2.5842511627906978E-2</v>
      </c>
      <c r="BI11">
        <f ca="1">AVERAGE(INDIRECT(ADDRESS($AU10+2, BI$1)):INDIRECT(ADDRESS($AU11+1, BI$1)))</f>
        <v>5.2613953488372084E-2</v>
      </c>
      <c r="BJ11">
        <f ca="1">AVERAGE(INDIRECT(ADDRESS($AU10+2, BJ$1)):INDIRECT(ADDRESS($AU11+1, BJ$1)))</f>
        <v>2.9437558139534883E-2</v>
      </c>
      <c r="BK11">
        <f ca="1">AVERAGE(INDIRECT(ADDRESS($AU10+2, BK$1)):INDIRECT(ADDRESS($AU11+1, BK$1)))</f>
        <v>1.1846976744186047E-2</v>
      </c>
      <c r="BL11">
        <f ca="1">AVERAGE(INDIRECT(ADDRESS($AU10+2, BL$1)):INDIRECT(ADDRESS($AU11+1, BL$1)))</f>
        <v>4.3280930232558138E-3</v>
      </c>
      <c r="BM11">
        <f ca="1">AVERAGE(INDIRECT(ADDRESS($AU10+2, BM$1)):INDIRECT(ADDRESS($AU11+1, BM$1)))</f>
        <v>8.3925581395348798E-3</v>
      </c>
      <c r="BN11">
        <f ca="1">AVERAGE(INDIRECT(ADDRESS($AU10+2, BN$1)):INDIRECT(ADDRESS($AU11+1, BN$1)))</f>
        <v>2.9813026394558146E-3</v>
      </c>
      <c r="BO11">
        <f ca="1">AVERAGE(INDIRECT(ADDRESS($AU10+2, BO$1)):INDIRECT(ADDRESS($AU11+1, BO$1)))</f>
        <v>2.675988372093023E-2</v>
      </c>
      <c r="BP11">
        <f ca="1">AVERAGE(INDIRECT(ADDRESS($AU10+2, BP$1)):INDIRECT(ADDRESS($AU11+1, BP$1)))</f>
        <v>2.5242813953488371E-2</v>
      </c>
    </row>
    <row r="12" spans="1:68" x14ac:dyDescent="0.25">
      <c r="A12" s="1" t="s">
        <v>22</v>
      </c>
      <c r="B12" s="1">
        <v>1.4128000000000001</v>
      </c>
      <c r="C12" s="1" t="s">
        <v>22</v>
      </c>
      <c r="D12" s="1" t="s">
        <v>22</v>
      </c>
      <c r="E12" s="1">
        <v>1.8164</v>
      </c>
      <c r="F12" s="1" t="s">
        <v>22</v>
      </c>
      <c r="G12" s="1">
        <v>1.07647</v>
      </c>
      <c r="H12" s="1">
        <v>1.2806299999999999</v>
      </c>
      <c r="I12" s="1">
        <v>1.38151</v>
      </c>
      <c r="J12" s="1" t="s">
        <v>22</v>
      </c>
      <c r="K12" s="1">
        <v>1.3907400000000001</v>
      </c>
      <c r="L12" s="1">
        <v>0.20292099999999999</v>
      </c>
      <c r="M12" s="1">
        <v>0.89057399999999998</v>
      </c>
      <c r="N12" s="1" t="s">
        <v>22</v>
      </c>
      <c r="O12" s="1">
        <v>0.45544899999999999</v>
      </c>
      <c r="P12" s="1">
        <v>0.88632100000000003</v>
      </c>
      <c r="Q12" s="1">
        <v>0.55021799999999998</v>
      </c>
      <c r="R12" s="1">
        <v>2.28241</v>
      </c>
      <c r="S12" s="1" t="s">
        <v>22</v>
      </c>
      <c r="T12" s="1" t="s">
        <v>22</v>
      </c>
      <c r="U12" s="1">
        <v>1.60128</v>
      </c>
      <c r="V12" s="1" t="s">
        <v>23</v>
      </c>
      <c r="W12" s="1">
        <f>ABS(IK_diagnostics_degrees__4[[#This Row],[Column1]]-A11)</f>
        <v>0</v>
      </c>
      <c r="X12" s="1">
        <f>ABS(IK_diagnostics_degrees__4[[#This Row],[Column2]]-B11)</f>
        <v>1.3099999999999223E-3</v>
      </c>
      <c r="Y12" s="1">
        <f>ABS(IK_diagnostics_degrees__4[[#This Row],[Column3]]-C11)</f>
        <v>0</v>
      </c>
      <c r="Z12" s="1">
        <f>ABS(IK_diagnostics_degrees__4[[#This Row],[Column4]]-D11)</f>
        <v>0</v>
      </c>
      <c r="AA12" s="1">
        <f>ABS(IK_diagnostics_degrees__4[[#This Row],[Column5]]-E11)</f>
        <v>2.4500000000000632E-3</v>
      </c>
      <c r="AB12" s="1">
        <f>ABS(IK_diagnostics_degrees__4[[#This Row],[Column6]]-F11)</f>
        <v>0</v>
      </c>
      <c r="AC12" s="1">
        <f>ABS(IK_diagnostics_degrees__4[[#This Row],[Column7]]-G11)</f>
        <v>1.4000000000000679E-3</v>
      </c>
      <c r="AD12" s="1">
        <f>ABS(IK_diagnostics_degrees__4[[#This Row],[Column8]]-H11)</f>
        <v>1.3099999999999223E-3</v>
      </c>
      <c r="AE12" s="1">
        <f>ABS(IK_diagnostics_degrees__4[[#This Row],[Column9]]-I11)</f>
        <v>1.1600000000000499E-3</v>
      </c>
      <c r="AF12" s="1">
        <f>ABS(IK_diagnostics_degrees__4[[#This Row],[Column10]]-J11)</f>
        <v>0</v>
      </c>
      <c r="AG12" s="1">
        <f>ABS(IK_diagnostics_degrees__4[[#This Row],[Column11]]-K11)</f>
        <v>1.2800000000001699E-3</v>
      </c>
      <c r="AH12" s="1">
        <f>ABS(IK_diagnostics_degrees__4[[#This Row],[Column12]]-L11)</f>
        <v>1.3150000000000106E-3</v>
      </c>
      <c r="AI12" s="1">
        <f>ABS(IK_diagnostics_degrees__4[[#This Row],[Column13]]-M11)</f>
        <v>1.7325999999999953E-2</v>
      </c>
      <c r="AJ12" s="1">
        <f>ABS(IK_diagnostics_degrees__4[[#This Row],[Column14]]-N11)</f>
        <v>0</v>
      </c>
      <c r="AK12" s="1">
        <f>ABS(IK_diagnostics_degrees__4[[#This Row],[Column15]]-O11)</f>
        <v>6.3599999999996992E-4</v>
      </c>
      <c r="AL12" s="1">
        <f>ABS(IK_diagnostics_degrees__4[[#This Row],[Column16]]-P11)</f>
        <v>4.0310000000000068E-3</v>
      </c>
      <c r="AM12" s="1">
        <f>ABS(IK_diagnostics_degrees__4[[#This Row],[Column17]]-Q11)</f>
        <v>2.9529999999999834E-3</v>
      </c>
      <c r="AN12" s="1">
        <f>ABS(IK_diagnostics_degrees__4[[#This Row],[Column18]]-R11)</f>
        <v>1.0400000000001519E-3</v>
      </c>
      <c r="AO12" s="1">
        <f>ABS(IK_diagnostics_degrees__4[[#This Row],[Column19]]-S11)</f>
        <v>0</v>
      </c>
      <c r="AP12" s="1">
        <f>ABS(IK_diagnostics_degrees__4[[#This Row],[Column20]]-T11)</f>
        <v>0</v>
      </c>
      <c r="AQ12" s="1">
        <f>ABS(IK_diagnostics_degrees__4[[#This Row],[Column21]]-U11)</f>
        <v>7.3999999999996291E-4</v>
      </c>
      <c r="AU12" s="7">
        <f>IK_diagnostics_frames__4[[#This Row],[Column1]]+AU11</f>
        <v>351</v>
      </c>
      <c r="AV12">
        <f ca="1">AVERAGE(INDIRECT(ADDRESS($AU11+2, AV$1)):INDIRECT(ADDRESS($AU12+1, AV$1)))</f>
        <v>1.3314564347826085E-2</v>
      </c>
      <c r="AW12">
        <f ca="1">AVERAGE(INDIRECT(ADDRESS($AU11+2, AW$1)):INDIRECT(ADDRESS($AU12+1, AW$1)))</f>
        <v>8.6608695652173832E-3</v>
      </c>
      <c r="AX12">
        <f ca="1">AVERAGE(INDIRECT(ADDRESS($AU11+2, AX$1)):INDIRECT(ADDRESS($AU12+1, AX$1)))</f>
        <v>2.9718391304347835E-2</v>
      </c>
      <c r="AY12">
        <f ca="1">AVERAGE(INDIRECT(ADDRESS($AU11+2, AY$1)):INDIRECT(ADDRESS($AU12+1, AY$1)))</f>
        <v>2.3588913043478255E-2</v>
      </c>
      <c r="AZ12">
        <f ca="1">AVERAGE(INDIRECT(ADDRESS($AU11+2, AZ$1)):INDIRECT(ADDRESS($AU12+1, AZ$1)))</f>
        <v>4.9516434782608691E-2</v>
      </c>
      <c r="BA12">
        <f ca="1">AVERAGE(INDIRECT(ADDRESS($AU11+2, BA$1)):INDIRECT(ADDRESS($AU12+1, BA$1)))</f>
        <v>9.0108347826086971E-3</v>
      </c>
      <c r="BB12">
        <f ca="1">AVERAGE(INDIRECT(ADDRESS($AU11+2, BB$1)):INDIRECT(ADDRESS($AU12+1, BB$1)))</f>
        <v>5.0331217391304348E-2</v>
      </c>
      <c r="BC12">
        <f ca="1">AVERAGE(INDIRECT(ADDRESS($AU11+2, BC$1)):INDIRECT(ADDRESS($AU12+1, BC$1)))</f>
        <v>5.6089565217391321E-2</v>
      </c>
      <c r="BD12">
        <f ca="1">AVERAGE(INDIRECT(ADDRESS($AU11+2, BD$1)):INDIRECT(ADDRESS($AU12+1, BD$1)))</f>
        <v>5.6541826086956522E-2</v>
      </c>
      <c r="BE12">
        <f ca="1">AVERAGE(INDIRECT(ADDRESS($AU11+2, BE$1)):INDIRECT(ADDRESS($AU12+1, BE$1)))</f>
        <v>3.3384121739130433E-2</v>
      </c>
      <c r="BF12">
        <f ca="1">AVERAGE(INDIRECT(ADDRESS($AU11+2, BF$1)):INDIRECT(ADDRESS($AU12+1, BF$1)))</f>
        <v>1.7407391304347822E-2</v>
      </c>
      <c r="BG12">
        <f ca="1">AVERAGE(INDIRECT(ADDRESS($AU11+2, BG$1)):INDIRECT(ADDRESS($AU12+1, BG$1)))</f>
        <v>1.7332730434782614E-2</v>
      </c>
      <c r="BH12">
        <f ca="1">AVERAGE(INDIRECT(ADDRESS($AU11+2, BH$1)):INDIRECT(ADDRESS($AU12+1, BH$1)))</f>
        <v>7.6987826086956521E-2</v>
      </c>
      <c r="BI12">
        <f ca="1">AVERAGE(INDIRECT(ADDRESS($AU11+2, BI$1)):INDIRECT(ADDRESS($AU12+1, BI$1)))</f>
        <v>4.4271391304347818E-2</v>
      </c>
      <c r="BJ12">
        <f ca="1">AVERAGE(INDIRECT(ADDRESS($AU11+2, BJ$1)):INDIRECT(ADDRESS($AU12+1, BJ$1)))</f>
        <v>2.8053913043478283E-2</v>
      </c>
      <c r="BK12">
        <f ca="1">AVERAGE(INDIRECT(ADDRESS($AU11+2, BK$1)):INDIRECT(ADDRESS($AU12+1, BK$1)))</f>
        <v>2.0977962521739131E-3</v>
      </c>
      <c r="BL12">
        <f ca="1">AVERAGE(INDIRECT(ADDRESS($AU11+2, BL$1)):INDIRECT(ADDRESS($AU12+1, BL$1)))</f>
        <v>1.3901525217391303E-2</v>
      </c>
      <c r="BM12">
        <f ca="1">AVERAGE(INDIRECT(ADDRESS($AU11+2, BM$1)):INDIRECT(ADDRESS($AU12+1, BM$1)))</f>
        <v>2.6968260869565212E-2</v>
      </c>
      <c r="BN12">
        <f ca="1">AVERAGE(INDIRECT(ADDRESS($AU11+2, BN$1)):INDIRECT(ADDRESS($AU12+1, BN$1)))</f>
        <v>1.0986007826086955E-2</v>
      </c>
      <c r="BO12">
        <f ca="1">AVERAGE(INDIRECT(ADDRESS($AU11+2, BO$1)):INDIRECT(ADDRESS($AU12+1, BO$1)))</f>
        <v>1.3580145217391308E-2</v>
      </c>
      <c r="BP12">
        <f ca="1">AVERAGE(INDIRECT(ADDRESS($AU11+2, BP$1)):INDIRECT(ADDRESS($AU12+1, BP$1)))</f>
        <v>4.6453652173913042E-2</v>
      </c>
    </row>
    <row r="13" spans="1:68" x14ac:dyDescent="0.25">
      <c r="A13" s="1" t="s">
        <v>22</v>
      </c>
      <c r="B13" s="1">
        <v>1.4120699999999999</v>
      </c>
      <c r="C13" s="1" t="s">
        <v>22</v>
      </c>
      <c r="D13" s="1" t="s">
        <v>22</v>
      </c>
      <c r="E13" s="1">
        <v>1.8181400000000001</v>
      </c>
      <c r="F13" s="1" t="s">
        <v>22</v>
      </c>
      <c r="G13" s="1">
        <v>1.0767899999999999</v>
      </c>
      <c r="H13" s="1">
        <v>1.2826900000000001</v>
      </c>
      <c r="I13" s="1">
        <v>1.3827100000000001</v>
      </c>
      <c r="J13" s="1" t="s">
        <v>22</v>
      </c>
      <c r="K13" s="1">
        <v>1.3918600000000001</v>
      </c>
      <c r="L13" s="1">
        <v>0.20150399999999999</v>
      </c>
      <c r="M13" s="1">
        <v>0.90600800000000004</v>
      </c>
      <c r="N13" s="1" t="s">
        <v>22</v>
      </c>
      <c r="O13" s="1">
        <v>0.45579900000000001</v>
      </c>
      <c r="P13" s="1">
        <v>0.88857699999999995</v>
      </c>
      <c r="Q13" s="1">
        <v>0.55187399999999998</v>
      </c>
      <c r="R13" s="1">
        <v>2.2830900000000001</v>
      </c>
      <c r="S13" s="1" t="s">
        <v>22</v>
      </c>
      <c r="T13" s="1" t="s">
        <v>22</v>
      </c>
      <c r="U13" s="1">
        <v>1.60121</v>
      </c>
      <c r="V13" s="1" t="s">
        <v>23</v>
      </c>
      <c r="W13" s="1">
        <f>ABS(IK_diagnostics_degrees__4[[#This Row],[Column1]]-A12)</f>
        <v>0</v>
      </c>
      <c r="X13" s="1">
        <f>ABS(IK_diagnostics_degrees__4[[#This Row],[Column2]]-B12)</f>
        <v>7.3000000000011944E-4</v>
      </c>
      <c r="Y13" s="1">
        <f>ABS(IK_diagnostics_degrees__4[[#This Row],[Column3]]-C12)</f>
        <v>0</v>
      </c>
      <c r="Z13" s="1">
        <f>ABS(IK_diagnostics_degrees__4[[#This Row],[Column4]]-D12)</f>
        <v>0</v>
      </c>
      <c r="AA13" s="1">
        <f>ABS(IK_diagnostics_degrees__4[[#This Row],[Column5]]-E12)</f>
        <v>1.7400000000000748E-3</v>
      </c>
      <c r="AB13" s="1">
        <f>ABS(IK_diagnostics_degrees__4[[#This Row],[Column6]]-F12)</f>
        <v>0</v>
      </c>
      <c r="AC13" s="1">
        <f>ABS(IK_diagnostics_degrees__4[[#This Row],[Column7]]-G12)</f>
        <v>3.1999999999987594E-4</v>
      </c>
      <c r="AD13" s="1">
        <f>ABS(IK_diagnostics_degrees__4[[#This Row],[Column8]]-H12)</f>
        <v>2.0600000000001728E-3</v>
      </c>
      <c r="AE13" s="1">
        <f>ABS(IK_diagnostics_degrees__4[[#This Row],[Column9]]-I12)</f>
        <v>1.2000000000000899E-3</v>
      </c>
      <c r="AF13" s="1">
        <f>ABS(IK_diagnostics_degrees__4[[#This Row],[Column10]]-J12)</f>
        <v>0</v>
      </c>
      <c r="AG13" s="1">
        <f>ABS(IK_diagnostics_degrees__4[[#This Row],[Column11]]-K12)</f>
        <v>1.1200000000000099E-3</v>
      </c>
      <c r="AH13" s="1">
        <f>ABS(IK_diagnostics_degrees__4[[#This Row],[Column12]]-L12)</f>
        <v>1.4170000000000016E-3</v>
      </c>
      <c r="AI13" s="1">
        <f>ABS(IK_diagnostics_degrees__4[[#This Row],[Column13]]-M12)</f>
        <v>1.5434000000000059E-2</v>
      </c>
      <c r="AJ13" s="1">
        <f>ABS(IK_diagnostics_degrees__4[[#This Row],[Column14]]-N12)</f>
        <v>0</v>
      </c>
      <c r="AK13" s="1">
        <f>ABS(IK_diagnostics_degrees__4[[#This Row],[Column15]]-O12)</f>
        <v>3.5000000000001696E-4</v>
      </c>
      <c r="AL13" s="1">
        <f>ABS(IK_diagnostics_degrees__4[[#This Row],[Column16]]-P12)</f>
        <v>2.2559999999999247E-3</v>
      </c>
      <c r="AM13" s="1">
        <f>ABS(IK_diagnostics_degrees__4[[#This Row],[Column17]]-Q12)</f>
        <v>1.6559999999999908E-3</v>
      </c>
      <c r="AN13" s="1">
        <f>ABS(IK_diagnostics_degrees__4[[#This Row],[Column18]]-R12)</f>
        <v>6.8000000000001393E-4</v>
      </c>
      <c r="AO13" s="1">
        <f>ABS(IK_diagnostics_degrees__4[[#This Row],[Column19]]-S12)</f>
        <v>0</v>
      </c>
      <c r="AP13" s="1">
        <f>ABS(IK_diagnostics_degrees__4[[#This Row],[Column20]]-T12)</f>
        <v>0</v>
      </c>
      <c r="AQ13" s="1">
        <f>ABS(IK_diagnostics_degrees__4[[#This Row],[Column21]]-U12)</f>
        <v>7.0000000000014495E-5</v>
      </c>
      <c r="AU13" s="8">
        <f>IK_diagnostics_frames__4[[#This Row],[Column1]]+AU12</f>
        <v>372</v>
      </c>
      <c r="AV13">
        <f ca="1">AVERAGE(INDIRECT(ADDRESS($AU12+2, AV$1)):INDIRECT(ADDRESS($AU13+1, AV$1)))</f>
        <v>1.2571428571428567E-2</v>
      </c>
      <c r="AW13">
        <f ca="1">AVERAGE(INDIRECT(ADDRESS($AU12+2, AW$1)):INDIRECT(ADDRESS($AU13+1, AW$1)))</f>
        <v>6.5490476190476158E-3</v>
      </c>
      <c r="AX13">
        <f ca="1">AVERAGE(INDIRECT(ADDRESS($AU12+2, AX$1)):INDIRECT(ADDRESS($AU13+1, AX$1)))</f>
        <v>3.1893238095238086E-2</v>
      </c>
      <c r="AY13">
        <f ca="1">AVERAGE(INDIRECT(ADDRESS($AU12+2, AY$1)):INDIRECT(ADDRESS($AU13+1, AY$1)))</f>
        <v>1.1061123809523806E-2</v>
      </c>
      <c r="AZ13">
        <f ca="1">AVERAGE(INDIRECT(ADDRESS($AU12+2, AZ$1)):INDIRECT(ADDRESS($AU13+1, AZ$1)))</f>
        <v>3.7270952380952377E-2</v>
      </c>
      <c r="BA13">
        <f ca="1">AVERAGE(INDIRECT(ADDRESS($AU12+2, BA$1)):INDIRECT(ADDRESS($AU13+1, BA$1)))</f>
        <v>1.0593523809523811E-2</v>
      </c>
      <c r="BB13">
        <f ca="1">AVERAGE(INDIRECT(ADDRESS($AU12+2, BB$1)):INDIRECT(ADDRESS($AU13+1, BB$1)))</f>
        <v>2.8391142857142858E-2</v>
      </c>
      <c r="BC13">
        <f ca="1">AVERAGE(INDIRECT(ADDRESS($AU12+2, BC$1)):INDIRECT(ADDRESS($AU13+1, BC$1)))</f>
        <v>1.7215714285714282E-2</v>
      </c>
      <c r="BD13">
        <f ca="1">AVERAGE(INDIRECT(ADDRESS($AU12+2, BD$1)):INDIRECT(ADDRESS($AU13+1, BD$1)))</f>
        <v>6.3221238095238094E-2</v>
      </c>
      <c r="BE13">
        <f ca="1">AVERAGE(INDIRECT(ADDRESS($AU12+2, BE$1)):INDIRECT(ADDRESS($AU13+1, BE$1)))</f>
        <v>1.0354857142857143E-2</v>
      </c>
      <c r="BF13">
        <f ca="1">AVERAGE(INDIRECT(ADDRESS($AU12+2, BF$1)):INDIRECT(ADDRESS($AU13+1, BF$1)))</f>
        <v>1.2317619047619046E-2</v>
      </c>
      <c r="BG13">
        <f ca="1">AVERAGE(INDIRECT(ADDRESS($AU12+2, BG$1)):INDIRECT(ADDRESS($AU13+1, BG$1)))</f>
        <v>1.351532606761905E-2</v>
      </c>
      <c r="BH13">
        <f ca="1">AVERAGE(INDIRECT(ADDRESS($AU12+2, BH$1)):INDIRECT(ADDRESS($AU13+1, BH$1)))</f>
        <v>8.4137619047619044E-2</v>
      </c>
      <c r="BI13">
        <f ca="1">AVERAGE(INDIRECT(ADDRESS($AU12+2, BI$1)):INDIRECT(ADDRESS($AU13+1, BI$1)))</f>
        <v>3.7133380952380959E-2</v>
      </c>
      <c r="BJ13">
        <f ca="1">AVERAGE(INDIRECT(ADDRESS($AU12+2, BJ$1)):INDIRECT(ADDRESS($AU13+1, BJ$1)))</f>
        <v>3.678923809523809E-2</v>
      </c>
      <c r="BK13">
        <f ca="1">AVERAGE(INDIRECT(ADDRESS($AU12+2, BK$1)):INDIRECT(ADDRESS($AU13+1, BK$1)))</f>
        <v>2.4926285714285713E-3</v>
      </c>
      <c r="BL13">
        <f ca="1">AVERAGE(INDIRECT(ADDRESS($AU12+2, BL$1)):INDIRECT(ADDRESS($AU13+1, BL$1)))</f>
        <v>4.7030304761904763E-3</v>
      </c>
      <c r="BM13">
        <f ca="1">AVERAGE(INDIRECT(ADDRESS($AU12+2, BM$1)):INDIRECT(ADDRESS($AU13+1, BM$1)))</f>
        <v>1.5589047619047617E-2</v>
      </c>
      <c r="BN13">
        <f ca="1">AVERAGE(INDIRECT(ADDRESS($AU12+2, BN$1)):INDIRECT(ADDRESS($AU13+1, BN$1)))</f>
        <v>6.2216181904761921E-3</v>
      </c>
      <c r="BO13">
        <f ca="1">AVERAGE(INDIRECT(ADDRESS($AU12+2, BO$1)):INDIRECT(ADDRESS($AU13+1, BO$1)))</f>
        <v>1.1239571428571429E-2</v>
      </c>
      <c r="BP13">
        <f ca="1">AVERAGE(INDIRECT(ADDRESS($AU12+2, BP$1)):INDIRECT(ADDRESS($AU13+1, BP$1)))</f>
        <v>6.839690476190477E-2</v>
      </c>
    </row>
    <row r="14" spans="1:68" x14ac:dyDescent="0.25">
      <c r="A14" s="1" t="s">
        <v>22</v>
      </c>
      <c r="B14" s="1">
        <v>1.4116899999999999</v>
      </c>
      <c r="C14" s="1" t="s">
        <v>22</v>
      </c>
      <c r="D14" s="1" t="s">
        <v>22</v>
      </c>
      <c r="E14" s="1">
        <v>1.81907</v>
      </c>
      <c r="F14" s="1" t="s">
        <v>22</v>
      </c>
      <c r="G14" s="1">
        <v>1.0775699999999999</v>
      </c>
      <c r="H14" s="1">
        <v>1.28498</v>
      </c>
      <c r="I14" s="1">
        <v>1.3824700000000001</v>
      </c>
      <c r="J14" s="1" t="s">
        <v>22</v>
      </c>
      <c r="K14" s="1">
        <v>1.3932899999999999</v>
      </c>
      <c r="L14" s="1">
        <v>0.200792</v>
      </c>
      <c r="M14" s="1">
        <v>0.91988499999999995</v>
      </c>
      <c r="N14" s="1" t="s">
        <v>22</v>
      </c>
      <c r="O14" s="1">
        <v>0.456096</v>
      </c>
      <c r="P14" s="1">
        <v>0.88955600000000001</v>
      </c>
      <c r="Q14" s="1">
        <v>0.55274500000000004</v>
      </c>
      <c r="R14" s="1">
        <v>2.2831899999999998</v>
      </c>
      <c r="S14" s="1" t="s">
        <v>22</v>
      </c>
      <c r="T14" s="1" t="s">
        <v>22</v>
      </c>
      <c r="U14" s="1">
        <v>1.5998399999999999</v>
      </c>
      <c r="V14" s="1" t="s">
        <v>23</v>
      </c>
      <c r="W14" s="1">
        <f>ABS(IK_diagnostics_degrees__4[[#This Row],[Column1]]-A13)</f>
        <v>0</v>
      </c>
      <c r="X14" s="1">
        <f>ABS(IK_diagnostics_degrees__4[[#This Row],[Column2]]-B13)</f>
        <v>3.8000000000004697E-4</v>
      </c>
      <c r="Y14" s="1">
        <f>ABS(IK_diagnostics_degrees__4[[#This Row],[Column3]]-C13)</f>
        <v>0</v>
      </c>
      <c r="Z14" s="1">
        <f>ABS(IK_diagnostics_degrees__4[[#This Row],[Column4]]-D13)</f>
        <v>0</v>
      </c>
      <c r="AA14" s="1">
        <f>ABS(IK_diagnostics_degrees__4[[#This Row],[Column5]]-E13)</f>
        <v>9.2999999999987537E-4</v>
      </c>
      <c r="AB14" s="1">
        <f>ABS(IK_diagnostics_degrees__4[[#This Row],[Column6]]-F13)</f>
        <v>0</v>
      </c>
      <c r="AC14" s="1">
        <f>ABS(IK_diagnostics_degrees__4[[#This Row],[Column7]]-G13)</f>
        <v>7.8000000000000291E-4</v>
      </c>
      <c r="AD14" s="1">
        <f>ABS(IK_diagnostics_degrees__4[[#This Row],[Column8]]-H13)</f>
        <v>2.2899999999999032E-3</v>
      </c>
      <c r="AE14" s="1">
        <f>ABS(IK_diagnostics_degrees__4[[#This Row],[Column9]]-I13)</f>
        <v>2.4000000000001798E-4</v>
      </c>
      <c r="AF14" s="1">
        <f>ABS(IK_diagnostics_degrees__4[[#This Row],[Column10]]-J13)</f>
        <v>0</v>
      </c>
      <c r="AG14" s="1">
        <f>ABS(IK_diagnostics_degrees__4[[#This Row],[Column11]]-K13)</f>
        <v>1.4299999999998203E-3</v>
      </c>
      <c r="AH14" s="1">
        <f>ABS(IK_diagnostics_degrees__4[[#This Row],[Column12]]-L13)</f>
        <v>7.1199999999999042E-4</v>
      </c>
      <c r="AI14" s="1">
        <f>ABS(IK_diagnostics_degrees__4[[#This Row],[Column13]]-M13)</f>
        <v>1.3876999999999917E-2</v>
      </c>
      <c r="AJ14" s="1">
        <f>ABS(IK_diagnostics_degrees__4[[#This Row],[Column14]]-N13)</f>
        <v>0</v>
      </c>
      <c r="AK14" s="1">
        <f>ABS(IK_diagnostics_degrees__4[[#This Row],[Column15]]-O13)</f>
        <v>2.9699999999999172E-4</v>
      </c>
      <c r="AL14" s="1">
        <f>ABS(IK_diagnostics_degrees__4[[#This Row],[Column16]]-P13)</f>
        <v>9.7900000000006315E-4</v>
      </c>
      <c r="AM14" s="1">
        <f>ABS(IK_diagnostics_degrees__4[[#This Row],[Column17]]-Q13)</f>
        <v>8.7100000000006617E-4</v>
      </c>
      <c r="AN14" s="1">
        <f>ABS(IK_diagnostics_degrees__4[[#This Row],[Column18]]-R13)</f>
        <v>9.9999999999766942E-5</v>
      </c>
      <c r="AO14" s="1">
        <f>ABS(IK_diagnostics_degrees__4[[#This Row],[Column19]]-S13)</f>
        <v>0</v>
      </c>
      <c r="AP14" s="1">
        <f>ABS(IK_diagnostics_degrees__4[[#This Row],[Column20]]-T13)</f>
        <v>0</v>
      </c>
      <c r="AQ14" s="1">
        <f>ABS(IK_diagnostics_degrees__4[[#This Row],[Column21]]-U13)</f>
        <v>1.3700000000000934E-3</v>
      </c>
      <c r="AU14" s="7">
        <f>IK_diagnostics_frames__4[[#This Row],[Column1]]+AU13</f>
        <v>392</v>
      </c>
      <c r="AV14">
        <f ca="1">AVERAGE(INDIRECT(ADDRESS($AU13+2, AV$1)):INDIRECT(ADDRESS($AU14+1, AV$1)))</f>
        <v>9.5046499999999999E-3</v>
      </c>
      <c r="AW14">
        <f ca="1">AVERAGE(INDIRECT(ADDRESS($AU13+2, AW$1)):INDIRECT(ADDRESS($AU14+1, AW$1)))</f>
        <v>4.9880000000000037E-3</v>
      </c>
      <c r="AX14">
        <f ca="1">AVERAGE(INDIRECT(ADDRESS($AU13+2, AX$1)):INDIRECT(ADDRESS($AU14+1, AX$1)))</f>
        <v>1.286846769E-2</v>
      </c>
      <c r="AY14">
        <f ca="1">AVERAGE(INDIRECT(ADDRESS($AU13+2, AY$1)):INDIRECT(ADDRESS($AU14+1, AY$1)))</f>
        <v>9.9422499999999997E-3</v>
      </c>
      <c r="AZ14">
        <f ca="1">AVERAGE(INDIRECT(ADDRESS($AU13+2, AZ$1)):INDIRECT(ADDRESS($AU14+1, AZ$1)))</f>
        <v>2.0022000000000005E-2</v>
      </c>
      <c r="BA14">
        <f ca="1">AVERAGE(INDIRECT(ADDRESS($AU13+2, BA$1)):INDIRECT(ADDRESS($AU14+1, BA$1)))</f>
        <v>5.6682999999999994E-3</v>
      </c>
      <c r="BB14">
        <f ca="1">AVERAGE(INDIRECT(ADDRESS($AU13+2, BB$1)):INDIRECT(ADDRESS($AU14+1, BB$1)))</f>
        <v>2.1888600000000001E-2</v>
      </c>
      <c r="BC14">
        <f ca="1">AVERAGE(INDIRECT(ADDRESS($AU13+2, BC$1)):INDIRECT(ADDRESS($AU14+1, BC$1)))</f>
        <v>2.1179500000000007E-2</v>
      </c>
      <c r="BD14">
        <f ca="1">AVERAGE(INDIRECT(ADDRESS($AU13+2, BD$1)):INDIRECT(ADDRESS($AU14+1, BD$1)))</f>
        <v>4.1666400000000006E-2</v>
      </c>
      <c r="BE14">
        <f ca="1">AVERAGE(INDIRECT(ADDRESS($AU13+2, BE$1)):INDIRECT(ADDRESS($AU14+1, BE$1)))</f>
        <v>1.20003187597E-2</v>
      </c>
      <c r="BF14">
        <f ca="1">AVERAGE(INDIRECT(ADDRESS($AU13+2, BF$1)):INDIRECT(ADDRESS($AU14+1, BF$1)))</f>
        <v>3.0123E-2</v>
      </c>
      <c r="BG14">
        <f ca="1">AVERAGE(INDIRECT(ADDRESS($AU13+2, BG$1)):INDIRECT(ADDRESS($AU14+1, BG$1)))</f>
        <v>1.4745499999999998E-2</v>
      </c>
      <c r="BH14">
        <f ca="1">AVERAGE(INDIRECT(ADDRESS($AU13+2, BH$1)):INDIRECT(ADDRESS($AU14+1, BH$1)))</f>
        <v>8.9042399999999994E-2</v>
      </c>
      <c r="BI14">
        <f ca="1">AVERAGE(INDIRECT(ADDRESS($AU13+2, BI$1)):INDIRECT(ADDRESS($AU14+1, BI$1)))</f>
        <v>3.6070450000000004E-2</v>
      </c>
      <c r="BJ14">
        <f ca="1">AVERAGE(INDIRECT(ADDRESS($AU13+2, BJ$1)):INDIRECT(ADDRESS($AU14+1, BJ$1)))</f>
        <v>5.1444200000000009E-2</v>
      </c>
      <c r="BK14">
        <f ca="1">AVERAGE(INDIRECT(ADDRESS($AU13+2, BK$1)):INDIRECT(ADDRESS($AU14+1, BK$1)))</f>
        <v>3.8113550000000003E-2</v>
      </c>
      <c r="BL14">
        <f ca="1">AVERAGE(INDIRECT(ADDRESS($AU13+2, BL$1)):INDIRECT(ADDRESS($AU14+1, BL$1)))</f>
        <v>2.7350000000000003E-2</v>
      </c>
      <c r="BM14">
        <f ca="1">AVERAGE(INDIRECT(ADDRESS($AU13+2, BM$1)):INDIRECT(ADDRESS($AU14+1, BM$1)))</f>
        <v>2.5449999999999993E-2</v>
      </c>
      <c r="BN14">
        <f ca="1">AVERAGE(INDIRECT(ADDRESS($AU13+2, BN$1)):INDIRECT(ADDRESS($AU14+1, BN$1)))</f>
        <v>8.2688000000000005E-5</v>
      </c>
      <c r="BO14">
        <f ca="1">AVERAGE(INDIRECT(ADDRESS($AU13+2, BO$1)):INDIRECT(ADDRESS($AU14+1, BO$1)))</f>
        <v>1.7476399999999996E-2</v>
      </c>
      <c r="BP14">
        <f ca="1">AVERAGE(INDIRECT(ADDRESS($AU13+2, BP$1)):INDIRECT(ADDRESS($AU14+1, BP$1)))</f>
        <v>5.1067600000000005E-2</v>
      </c>
    </row>
    <row r="15" spans="1:68" x14ac:dyDescent="0.25">
      <c r="A15" s="1" t="s">
        <v>22</v>
      </c>
      <c r="B15" s="1">
        <v>1.4116599999999999</v>
      </c>
      <c r="C15" s="1" t="s">
        <v>22</v>
      </c>
      <c r="D15" s="1" t="s">
        <v>22</v>
      </c>
      <c r="E15" s="1">
        <v>1.81972</v>
      </c>
      <c r="F15" s="1" t="s">
        <v>22</v>
      </c>
      <c r="G15" s="1">
        <v>1.0778099999999999</v>
      </c>
      <c r="H15" s="1">
        <v>1.28762</v>
      </c>
      <c r="I15" s="1">
        <v>1.3820399999999999</v>
      </c>
      <c r="J15" s="1" t="s">
        <v>22</v>
      </c>
      <c r="K15" s="1">
        <v>1.3948100000000001</v>
      </c>
      <c r="L15" s="1">
        <v>0.20039699999999999</v>
      </c>
      <c r="M15" s="1">
        <v>0.93256099999999997</v>
      </c>
      <c r="N15" s="1" t="s">
        <v>22</v>
      </c>
      <c r="O15" s="1">
        <v>0.45632299999999998</v>
      </c>
      <c r="P15" s="1">
        <v>0.88980400000000004</v>
      </c>
      <c r="Q15" s="1">
        <v>0.552956</v>
      </c>
      <c r="R15" s="1">
        <v>2.2829299999999999</v>
      </c>
      <c r="S15" s="1" t="s">
        <v>22</v>
      </c>
      <c r="T15" s="1" t="s">
        <v>22</v>
      </c>
      <c r="U15" s="1">
        <v>1.5975999999999999</v>
      </c>
      <c r="V15" s="1" t="s">
        <v>23</v>
      </c>
      <c r="W15" s="1">
        <f>ABS(IK_diagnostics_degrees__4[[#This Row],[Column1]]-A14)</f>
        <v>0</v>
      </c>
      <c r="X15" s="1">
        <f>ABS(IK_diagnostics_degrees__4[[#This Row],[Column2]]-B14)</f>
        <v>2.9999999999974492E-5</v>
      </c>
      <c r="Y15" s="1">
        <f>ABS(IK_diagnostics_degrees__4[[#This Row],[Column3]]-C14)</f>
        <v>0</v>
      </c>
      <c r="Z15" s="1">
        <f>ABS(IK_diagnostics_degrees__4[[#This Row],[Column4]]-D14)</f>
        <v>0</v>
      </c>
      <c r="AA15" s="1">
        <f>ABS(IK_diagnostics_degrees__4[[#This Row],[Column5]]-E14)</f>
        <v>6.5000000000003944E-4</v>
      </c>
      <c r="AB15" s="1">
        <f>ABS(IK_diagnostics_degrees__4[[#This Row],[Column6]]-F14)</f>
        <v>0</v>
      </c>
      <c r="AC15" s="1">
        <f>ABS(IK_diagnostics_degrees__4[[#This Row],[Column7]]-G14)</f>
        <v>2.4000000000001798E-4</v>
      </c>
      <c r="AD15" s="1">
        <f>ABS(IK_diagnostics_degrees__4[[#This Row],[Column8]]-H14)</f>
        <v>2.6399999999999757E-3</v>
      </c>
      <c r="AE15" s="1">
        <f>ABS(IK_diagnostics_degrees__4[[#This Row],[Column9]]-I14)</f>
        <v>4.3000000000015248E-4</v>
      </c>
      <c r="AF15" s="1">
        <f>ABS(IK_diagnostics_degrees__4[[#This Row],[Column10]]-J14)</f>
        <v>0</v>
      </c>
      <c r="AG15" s="1">
        <f>ABS(IK_diagnostics_degrees__4[[#This Row],[Column11]]-K14)</f>
        <v>1.5200000000001879E-3</v>
      </c>
      <c r="AH15" s="1">
        <f>ABS(IK_diagnostics_degrees__4[[#This Row],[Column12]]-L14)</f>
        <v>3.9500000000000646E-4</v>
      </c>
      <c r="AI15" s="1">
        <f>ABS(IK_diagnostics_degrees__4[[#This Row],[Column13]]-M14)</f>
        <v>1.2676000000000021E-2</v>
      </c>
      <c r="AJ15" s="1">
        <f>ABS(IK_diagnostics_degrees__4[[#This Row],[Column14]]-N14)</f>
        <v>0</v>
      </c>
      <c r="AK15" s="1">
        <f>ABS(IK_diagnostics_degrees__4[[#This Row],[Column15]]-O14)</f>
        <v>2.2699999999997722E-4</v>
      </c>
      <c r="AL15" s="1">
        <f>ABS(IK_diagnostics_degrees__4[[#This Row],[Column16]]-P14)</f>
        <v>2.4800000000002598E-4</v>
      </c>
      <c r="AM15" s="1">
        <f>ABS(IK_diagnostics_degrees__4[[#This Row],[Column17]]-Q14)</f>
        <v>2.1099999999996122E-4</v>
      </c>
      <c r="AN15" s="1">
        <f>ABS(IK_diagnostics_degrees__4[[#This Row],[Column18]]-R14)</f>
        <v>2.5999999999992696E-4</v>
      </c>
      <c r="AO15" s="1">
        <f>ABS(IK_diagnostics_degrees__4[[#This Row],[Column19]]-S14)</f>
        <v>0</v>
      </c>
      <c r="AP15" s="1">
        <f>ABS(IK_diagnostics_degrees__4[[#This Row],[Column20]]-T14)</f>
        <v>0</v>
      </c>
      <c r="AQ15" s="1">
        <f>ABS(IK_diagnostics_degrees__4[[#This Row],[Column21]]-U14)</f>
        <v>2.2400000000000198E-3</v>
      </c>
      <c r="AU15" s="8">
        <f>IK_diagnostics_frames__4[[#This Row],[Column1]]+AU14</f>
        <v>407</v>
      </c>
      <c r="AV15">
        <f ca="1">AVERAGE(INDIRECT(ADDRESS($AU14+2, AV$1)):INDIRECT(ADDRESS($AU15+1, AV$1)))</f>
        <v>1.3620333333333333E-2</v>
      </c>
      <c r="AW15">
        <f ca="1">AVERAGE(INDIRECT(ADDRESS($AU14+2, AW$1)):INDIRECT(ADDRESS($AU15+1, AW$1)))</f>
        <v>8.8313333333333247E-3</v>
      </c>
      <c r="AX15">
        <f ca="1">AVERAGE(INDIRECT(ADDRESS($AU14+2, AX$1)):INDIRECT(ADDRESS($AU15+1, AX$1)))</f>
        <v>1.4995466666666667E-2</v>
      </c>
      <c r="AY15">
        <f ca="1">AVERAGE(INDIRECT(ADDRESS($AU14+2, AY$1)):INDIRECT(ADDRESS($AU15+1, AY$1)))</f>
        <v>1.0759866666666671E-2</v>
      </c>
      <c r="AZ15">
        <f ca="1">AVERAGE(INDIRECT(ADDRESS($AU14+2, AZ$1)):INDIRECT(ADDRESS($AU15+1, AZ$1)))</f>
        <v>2.9154000000000006E-2</v>
      </c>
      <c r="BA15">
        <f ca="1">AVERAGE(INDIRECT(ADDRESS($AU14+2, BA$1)):INDIRECT(ADDRESS($AU15+1, BA$1)))</f>
        <v>5.8268400000000007E-3</v>
      </c>
      <c r="BB15">
        <f ca="1">AVERAGE(INDIRECT(ADDRESS($AU14+2, BB$1)):INDIRECT(ADDRESS($AU15+1, BB$1)))</f>
        <v>4.358260000000002E-2</v>
      </c>
      <c r="BC15">
        <f ca="1">AVERAGE(INDIRECT(ADDRESS($AU14+2, BC$1)):INDIRECT(ADDRESS($AU15+1, BC$1)))</f>
        <v>5.9778000000000046E-2</v>
      </c>
      <c r="BD15">
        <f ca="1">AVERAGE(INDIRECT(ADDRESS($AU14+2, BD$1)):INDIRECT(ADDRESS($AU15+1, BD$1)))</f>
        <v>8.3209066666666678E-2</v>
      </c>
      <c r="BE15">
        <f ca="1">AVERAGE(INDIRECT(ADDRESS($AU14+2, BE$1)):INDIRECT(ADDRESS($AU15+1, BE$1)))</f>
        <v>8.4276666666666666E-3</v>
      </c>
      <c r="BF15">
        <f ca="1">AVERAGE(INDIRECT(ADDRESS($AU14+2, BF$1)):INDIRECT(ADDRESS($AU15+1, BF$1)))</f>
        <v>2.2441333333333313E-2</v>
      </c>
      <c r="BG15">
        <f ca="1">AVERAGE(INDIRECT(ADDRESS($AU14+2, BG$1)):INDIRECT(ADDRESS($AU15+1, BG$1)))</f>
        <v>6.8196177333333333E-3</v>
      </c>
      <c r="BH15">
        <f ca="1">AVERAGE(INDIRECT(ADDRESS($AU14+2, BH$1)):INDIRECT(ADDRESS($AU15+1, BH$1)))</f>
        <v>5.6412000000000011E-2</v>
      </c>
      <c r="BI15">
        <f ca="1">AVERAGE(INDIRECT(ADDRESS($AU14+2, BI$1)):INDIRECT(ADDRESS($AU15+1, BI$1)))</f>
        <v>0.12063873333333335</v>
      </c>
      <c r="BJ15">
        <f ca="1">AVERAGE(INDIRECT(ADDRESS($AU14+2, BJ$1)):INDIRECT(ADDRESS($AU15+1, BJ$1)))</f>
        <v>2.6940133333333338E-2</v>
      </c>
      <c r="BK15">
        <f ca="1">AVERAGE(INDIRECT(ADDRESS($AU14+2, BK$1)):INDIRECT(ADDRESS($AU15+1, BK$1)))</f>
        <v>5.0818066666666668E-2</v>
      </c>
      <c r="BL15">
        <f ca="1">AVERAGE(INDIRECT(ADDRESS($AU14+2, BL$1)):INDIRECT(ADDRESS($AU15+1, BL$1)))</f>
        <v>3.669182800000001E-2</v>
      </c>
      <c r="BM15">
        <f ca="1">AVERAGE(INDIRECT(ADDRESS($AU14+2, BM$1)):INDIRECT(ADDRESS($AU15+1, BM$1)))</f>
        <v>4.4772000000000006E-2</v>
      </c>
      <c r="BN15">
        <f ca="1">AVERAGE(INDIRECT(ADDRESS($AU14+2, BN$1)):INDIRECT(ADDRESS($AU15+1, BN$1)))</f>
        <v>2.2032266666666666E-5</v>
      </c>
      <c r="BO15">
        <f ca="1">AVERAGE(INDIRECT(ADDRESS($AU14+2, BO$1)):INDIRECT(ADDRESS($AU15+1, BO$1)))</f>
        <v>2.3368466666666667E-2</v>
      </c>
      <c r="BP15">
        <f ca="1">AVERAGE(INDIRECT(ADDRESS($AU14+2, BP$1)):INDIRECT(ADDRESS($AU15+1, BP$1)))</f>
        <v>6.7093199999999992E-2</v>
      </c>
    </row>
    <row r="16" spans="1:68" x14ac:dyDescent="0.25">
      <c r="A16" s="1" t="s">
        <v>22</v>
      </c>
      <c r="B16" s="1">
        <v>1.41151</v>
      </c>
      <c r="C16" s="1" t="s">
        <v>22</v>
      </c>
      <c r="D16" s="1" t="s">
        <v>22</v>
      </c>
      <c r="E16" s="1">
        <v>1.8205499999999999</v>
      </c>
      <c r="F16" s="1" t="s">
        <v>22</v>
      </c>
      <c r="G16" s="1">
        <v>1.07789</v>
      </c>
      <c r="H16" s="1">
        <v>1.2901</v>
      </c>
      <c r="I16" s="1">
        <v>1.3817600000000001</v>
      </c>
      <c r="J16" s="1" t="s">
        <v>22</v>
      </c>
      <c r="K16" s="1">
        <v>1.39625</v>
      </c>
      <c r="L16" s="1">
        <v>0.19984499999999999</v>
      </c>
      <c r="M16" s="1">
        <v>0.94431100000000001</v>
      </c>
      <c r="N16" s="1" t="s">
        <v>22</v>
      </c>
      <c r="O16" s="1">
        <v>0.45629399999999998</v>
      </c>
      <c r="P16" s="1">
        <v>0.88970000000000005</v>
      </c>
      <c r="Q16" s="1">
        <v>0.55314600000000003</v>
      </c>
      <c r="R16" s="1">
        <v>2.28254</v>
      </c>
      <c r="S16" s="1" t="s">
        <v>22</v>
      </c>
      <c r="T16" s="1" t="s">
        <v>22</v>
      </c>
      <c r="U16" s="1">
        <v>1.59538</v>
      </c>
      <c r="V16" s="1" t="s">
        <v>23</v>
      </c>
      <c r="W16" s="1">
        <f>ABS(IK_diagnostics_degrees__4[[#This Row],[Column1]]-A15)</f>
        <v>0</v>
      </c>
      <c r="X16" s="1">
        <f>ABS(IK_diagnostics_degrees__4[[#This Row],[Column2]]-B15)</f>
        <v>1.4999999999987246E-4</v>
      </c>
      <c r="Y16" s="1">
        <f>ABS(IK_diagnostics_degrees__4[[#This Row],[Column3]]-C15)</f>
        <v>0</v>
      </c>
      <c r="Z16" s="1">
        <f>ABS(IK_diagnostics_degrees__4[[#This Row],[Column4]]-D15)</f>
        <v>0</v>
      </c>
      <c r="AA16" s="1">
        <f>ABS(IK_diagnostics_degrees__4[[#This Row],[Column5]]-E15)</f>
        <v>8.2999999999988638E-4</v>
      </c>
      <c r="AB16" s="1">
        <f>ABS(IK_diagnostics_degrees__4[[#This Row],[Column6]]-F15)</f>
        <v>0</v>
      </c>
      <c r="AC16" s="1">
        <f>ABS(IK_diagnostics_degrees__4[[#This Row],[Column7]]-G15)</f>
        <v>8.0000000000080007E-5</v>
      </c>
      <c r="AD16" s="1">
        <f>ABS(IK_diagnostics_degrees__4[[#This Row],[Column8]]-H15)</f>
        <v>2.4800000000000377E-3</v>
      </c>
      <c r="AE16" s="1">
        <f>ABS(IK_diagnostics_degrees__4[[#This Row],[Column9]]-I15)</f>
        <v>2.7999999999983594E-4</v>
      </c>
      <c r="AF16" s="1">
        <f>ABS(IK_diagnostics_degrees__4[[#This Row],[Column10]]-J15)</f>
        <v>0</v>
      </c>
      <c r="AG16" s="1">
        <f>ABS(IK_diagnostics_degrees__4[[#This Row],[Column11]]-K15)</f>
        <v>1.4399999999998858E-3</v>
      </c>
      <c r="AH16" s="1">
        <f>ABS(IK_diagnostics_degrees__4[[#This Row],[Column12]]-L15)</f>
        <v>5.5199999999999694E-4</v>
      </c>
      <c r="AI16" s="1">
        <f>ABS(IK_diagnostics_degrees__4[[#This Row],[Column13]]-M15)</f>
        <v>1.1750000000000038E-2</v>
      </c>
      <c r="AJ16" s="1">
        <f>ABS(IK_diagnostics_degrees__4[[#This Row],[Column14]]-N15)</f>
        <v>0</v>
      </c>
      <c r="AK16" s="1">
        <f>ABS(IK_diagnostics_degrees__4[[#This Row],[Column15]]-O15)</f>
        <v>2.9000000000001247E-5</v>
      </c>
      <c r="AL16" s="1">
        <f>ABS(IK_diagnostics_degrees__4[[#This Row],[Column16]]-P15)</f>
        <v>1.0399999999999299E-4</v>
      </c>
      <c r="AM16" s="1">
        <f>ABS(IK_diagnostics_degrees__4[[#This Row],[Column17]]-Q15)</f>
        <v>1.9000000000002348E-4</v>
      </c>
      <c r="AN16" s="1">
        <f>ABS(IK_diagnostics_degrees__4[[#This Row],[Column18]]-R15)</f>
        <v>3.8999999999989043E-4</v>
      </c>
      <c r="AO16" s="1">
        <f>ABS(IK_diagnostics_degrees__4[[#This Row],[Column19]]-S15)</f>
        <v>0</v>
      </c>
      <c r="AP16" s="1">
        <f>ABS(IK_diagnostics_degrees__4[[#This Row],[Column20]]-T15)</f>
        <v>0</v>
      </c>
      <c r="AQ16" s="1">
        <f>ABS(IK_diagnostics_degrees__4[[#This Row],[Column21]]-U15)</f>
        <v>2.2199999999998887E-3</v>
      </c>
      <c r="AU16" s="7">
        <f>IK_diagnostics_frames__4[[#This Row],[Column1]]+AU15</f>
        <v>423</v>
      </c>
      <c r="AV16">
        <f ca="1">AVERAGE(INDIRECT(ADDRESS($AU15+2, AV$1)):INDIRECT(ADDRESS($AU16+1, AV$1)))</f>
        <v>2.803943749999999E-2</v>
      </c>
      <c r="AW16">
        <f ca="1">AVERAGE(INDIRECT(ADDRESS($AU15+2, AW$1)):INDIRECT(ADDRESS($AU16+1, AW$1)))</f>
        <v>1.2976249999999995E-2</v>
      </c>
      <c r="AX16">
        <f ca="1">AVERAGE(INDIRECT(ADDRESS($AU15+2, AX$1)):INDIRECT(ADDRESS($AU16+1, AX$1)))</f>
        <v>2.3822124999999993E-2</v>
      </c>
      <c r="AY16">
        <f ca="1">AVERAGE(INDIRECT(ADDRESS($AU15+2, AY$1)):INDIRECT(ADDRESS($AU16+1, AY$1)))</f>
        <v>8.2804999999999997E-3</v>
      </c>
      <c r="AZ16">
        <f ca="1">AVERAGE(INDIRECT(ADDRESS($AU15+2, AZ$1)):INDIRECT(ADDRESS($AU16+1, AZ$1)))</f>
        <v>4.509500000000001E-2</v>
      </c>
      <c r="BA16">
        <f ca="1">AVERAGE(INDIRECT(ADDRESS($AU15+2, BA$1)):INDIRECT(ADDRESS($AU16+1, BA$1)))</f>
        <v>3.452778382500001E-3</v>
      </c>
      <c r="BB16">
        <f ca="1">AVERAGE(INDIRECT(ADDRESS($AU15+2, BB$1)):INDIRECT(ADDRESS($AU16+1, BB$1)))</f>
        <v>3.5560750000000009E-2</v>
      </c>
      <c r="BC16">
        <f ca="1">AVERAGE(INDIRECT(ADDRESS($AU15+2, BC$1)):INDIRECT(ADDRESS($AU16+1, BC$1)))</f>
        <v>1.6666874999999956E-2</v>
      </c>
      <c r="BD16">
        <f ca="1">AVERAGE(INDIRECT(ADDRESS($AU15+2, BD$1)):INDIRECT(ADDRESS($AU16+1, BD$1)))</f>
        <v>8.0468249999999991E-2</v>
      </c>
      <c r="BE16">
        <f ca="1">AVERAGE(INDIRECT(ADDRESS($AU15+2, BE$1)):INDIRECT(ADDRESS($AU16+1, BE$1)))</f>
        <v>7.9843750000000002E-3</v>
      </c>
      <c r="BF16">
        <f ca="1">AVERAGE(INDIRECT(ADDRESS($AU15+2, BF$1)):INDIRECT(ADDRESS($AU16+1, BF$1)))</f>
        <v>5.8831250000000029E-3</v>
      </c>
      <c r="BG16">
        <f ca="1">AVERAGE(INDIRECT(ADDRESS($AU15+2, BG$1)):INDIRECT(ADDRESS($AU16+1, BG$1)))</f>
        <v>9.7913124999999997E-3</v>
      </c>
      <c r="BH16">
        <f ca="1">AVERAGE(INDIRECT(ADDRESS($AU15+2, BH$1)):INDIRECT(ADDRESS($AU16+1, BH$1)))</f>
        <v>0.11265375</v>
      </c>
      <c r="BI16">
        <f ca="1">AVERAGE(INDIRECT(ADDRESS($AU15+2, BI$1)):INDIRECT(ADDRESS($AU16+1, BI$1)))</f>
        <v>6.9701812500000002E-2</v>
      </c>
      <c r="BJ16">
        <f ca="1">AVERAGE(INDIRECT(ADDRESS($AU15+2, BJ$1)):INDIRECT(ADDRESS($AU16+1, BJ$1)))</f>
        <v>2.4990375000000009E-2</v>
      </c>
      <c r="BK16">
        <f ca="1">AVERAGE(INDIRECT(ADDRESS($AU15+2, BK$1)):INDIRECT(ADDRESS($AU16+1, BK$1)))</f>
        <v>4.62905E-4</v>
      </c>
      <c r="BL16">
        <f ca="1">AVERAGE(INDIRECT(ADDRESS($AU15+2, BL$1)):INDIRECT(ADDRESS($AU16+1, BL$1)))</f>
        <v>2.1108625E-3</v>
      </c>
      <c r="BM16">
        <f ca="1">AVERAGE(INDIRECT(ADDRESS($AU15+2, BM$1)):INDIRECT(ADDRESS($AU16+1, BM$1)))</f>
        <v>2.4239375000000007E-2</v>
      </c>
      <c r="BN16">
        <f ca="1">AVERAGE(INDIRECT(ADDRESS($AU15+2, BN$1)):INDIRECT(ADDRESS($AU16+1, BN$1)))</f>
        <v>1.7304624999999997E-4</v>
      </c>
      <c r="BO16">
        <f ca="1">AVERAGE(INDIRECT(ADDRESS($AU15+2, BO$1)):INDIRECT(ADDRESS($AU16+1, BO$1)))</f>
        <v>1.2050500000000002E-2</v>
      </c>
      <c r="BP16">
        <f ca="1">AVERAGE(INDIRECT(ADDRESS($AU15+2, BP$1)):INDIRECT(ADDRESS($AU16+1, BP$1)))</f>
        <v>5.8188812500000013E-2</v>
      </c>
    </row>
    <row r="17" spans="1:68" x14ac:dyDescent="0.25">
      <c r="A17" s="1" t="s">
        <v>22</v>
      </c>
      <c r="B17" s="1">
        <v>1.4116899999999999</v>
      </c>
      <c r="C17" s="1" t="s">
        <v>22</v>
      </c>
      <c r="D17" s="1" t="s">
        <v>22</v>
      </c>
      <c r="E17" s="1">
        <v>1.8208800000000001</v>
      </c>
      <c r="F17" s="1" t="s">
        <v>22</v>
      </c>
      <c r="G17" s="1">
        <v>1.0778700000000001</v>
      </c>
      <c r="H17" s="1">
        <v>1.29251</v>
      </c>
      <c r="I17" s="1">
        <v>1.3813</v>
      </c>
      <c r="J17" s="1" t="s">
        <v>22</v>
      </c>
      <c r="K17" s="1">
        <v>1.39775</v>
      </c>
      <c r="L17" s="1">
        <v>0.19970399999999999</v>
      </c>
      <c r="M17" s="1">
        <v>0.95521500000000004</v>
      </c>
      <c r="N17" s="1" t="s">
        <v>22</v>
      </c>
      <c r="O17" s="1">
        <v>0.45648899999999998</v>
      </c>
      <c r="P17" s="1">
        <v>0.88936599999999999</v>
      </c>
      <c r="Q17" s="1">
        <v>0.55311100000000002</v>
      </c>
      <c r="R17" s="1">
        <v>2.2821400000000001</v>
      </c>
      <c r="S17" s="1" t="s">
        <v>22</v>
      </c>
      <c r="T17" s="1" t="s">
        <v>22</v>
      </c>
      <c r="U17" s="1">
        <v>1.59291</v>
      </c>
      <c r="V17" s="1" t="s">
        <v>23</v>
      </c>
      <c r="W17" s="1">
        <f>ABS(IK_diagnostics_degrees__4[[#This Row],[Column1]]-A16)</f>
        <v>0</v>
      </c>
      <c r="X17" s="1">
        <f>ABS(IK_diagnostics_degrees__4[[#This Row],[Column2]]-B16)</f>
        <v>1.7999999999984695E-4</v>
      </c>
      <c r="Y17" s="1">
        <f>ABS(IK_diagnostics_degrees__4[[#This Row],[Column3]]-C16)</f>
        <v>0</v>
      </c>
      <c r="Z17" s="1">
        <f>ABS(IK_diagnostics_degrees__4[[#This Row],[Column4]]-D16)</f>
        <v>0</v>
      </c>
      <c r="AA17" s="1">
        <f>ABS(IK_diagnostics_degrees__4[[#This Row],[Column5]]-E16)</f>
        <v>3.300000000001635E-4</v>
      </c>
      <c r="AB17" s="1">
        <f>ABS(IK_diagnostics_degrees__4[[#This Row],[Column6]]-F16)</f>
        <v>0</v>
      </c>
      <c r="AC17" s="1">
        <f>ABS(IK_diagnostics_degrees__4[[#This Row],[Column7]]-G16)</f>
        <v>1.9999999999908979E-5</v>
      </c>
      <c r="AD17" s="1">
        <f>ABS(IK_diagnostics_degrees__4[[#This Row],[Column8]]-H16)</f>
        <v>2.4100000000000232E-3</v>
      </c>
      <c r="AE17" s="1">
        <f>ABS(IK_diagnostics_degrees__4[[#This Row],[Column9]]-I16)</f>
        <v>4.6000000000012697E-4</v>
      </c>
      <c r="AF17" s="1">
        <f>ABS(IK_diagnostics_degrees__4[[#This Row],[Column10]]-J16)</f>
        <v>0</v>
      </c>
      <c r="AG17" s="1">
        <f>ABS(IK_diagnostics_degrees__4[[#This Row],[Column11]]-K16)</f>
        <v>1.5000000000000568E-3</v>
      </c>
      <c r="AH17" s="1">
        <f>ABS(IK_diagnostics_degrees__4[[#This Row],[Column12]]-L16)</f>
        <v>1.4100000000000223E-4</v>
      </c>
      <c r="AI17" s="1">
        <f>ABS(IK_diagnostics_degrees__4[[#This Row],[Column13]]-M16)</f>
        <v>1.0904000000000025E-2</v>
      </c>
      <c r="AJ17" s="1">
        <f>ABS(IK_diagnostics_degrees__4[[#This Row],[Column14]]-N16)</f>
        <v>0</v>
      </c>
      <c r="AK17" s="1">
        <f>ABS(IK_diagnostics_degrees__4[[#This Row],[Column15]]-O16)</f>
        <v>1.9500000000000073E-4</v>
      </c>
      <c r="AL17" s="1">
        <f>ABS(IK_diagnostics_degrees__4[[#This Row],[Column16]]-P16)</f>
        <v>3.3400000000005647E-4</v>
      </c>
      <c r="AM17" s="1">
        <f>ABS(IK_diagnostics_degrees__4[[#This Row],[Column17]]-Q16)</f>
        <v>3.5000000000007248E-5</v>
      </c>
      <c r="AN17" s="1">
        <f>ABS(IK_diagnostics_degrees__4[[#This Row],[Column18]]-R16)</f>
        <v>3.9999999999995595E-4</v>
      </c>
      <c r="AO17" s="1">
        <f>ABS(IK_diagnostics_degrees__4[[#This Row],[Column19]]-S16)</f>
        <v>0</v>
      </c>
      <c r="AP17" s="1">
        <f>ABS(IK_diagnostics_degrees__4[[#This Row],[Column20]]-T16)</f>
        <v>0</v>
      </c>
      <c r="AQ17" s="1">
        <f>ABS(IK_diagnostics_degrees__4[[#This Row],[Column21]]-U16)</f>
        <v>2.4699999999999722E-3</v>
      </c>
      <c r="AU17" s="8">
        <f>IK_diagnostics_frames__4[[#This Row],[Column1]]+AU16</f>
        <v>434</v>
      </c>
      <c r="AV17">
        <f ca="1">AVERAGE(INDIRECT(ADDRESS($AU16+2, AV$1)):INDIRECT(ADDRESS($AU17+1, AV$1)))</f>
        <v>2.5939925454545452E-2</v>
      </c>
      <c r="AW17">
        <f ca="1">AVERAGE(INDIRECT(ADDRESS($AU16+2, AW$1)):INDIRECT(ADDRESS($AU17+1, AW$1)))</f>
        <v>1.44709090909091E-2</v>
      </c>
      <c r="AX17">
        <f ca="1">AVERAGE(INDIRECT(ADDRESS($AU16+2, AX$1)):INDIRECT(ADDRESS($AU17+1, AX$1)))</f>
        <v>1.929951818181818E-2</v>
      </c>
      <c r="AY17">
        <f ca="1">AVERAGE(INDIRECT(ADDRESS($AU16+2, AY$1)):INDIRECT(ADDRESS($AU17+1, AY$1)))</f>
        <v>2.0115518181818181E-2</v>
      </c>
      <c r="AZ17">
        <f ca="1">AVERAGE(INDIRECT(ADDRESS($AU16+2, AZ$1)):INDIRECT(ADDRESS($AU17+1, AZ$1)))</f>
        <v>4.2285454545454536E-2</v>
      </c>
      <c r="BA17">
        <f ca="1">AVERAGE(INDIRECT(ADDRESS($AU16+2, BA$1)):INDIRECT(ADDRESS($AU17+1, BA$1)))</f>
        <v>3.3186770909090908E-5</v>
      </c>
      <c r="BB17">
        <f ca="1">AVERAGE(INDIRECT(ADDRESS($AU16+2, BB$1)):INDIRECT(ADDRESS($AU17+1, BB$1)))</f>
        <v>3.5737363636363637E-2</v>
      </c>
      <c r="BC17">
        <f ca="1">AVERAGE(INDIRECT(ADDRESS($AU16+2, BC$1)):INDIRECT(ADDRESS($AU17+1, BC$1)))</f>
        <v>2.1543636363636379E-2</v>
      </c>
      <c r="BD17">
        <f ca="1">AVERAGE(INDIRECT(ADDRESS($AU16+2, BD$1)):INDIRECT(ADDRESS($AU17+1, BD$1)))</f>
        <v>5.6768363636363638E-2</v>
      </c>
      <c r="BE17">
        <f ca="1">AVERAGE(INDIRECT(ADDRESS($AU16+2, BE$1)):INDIRECT(ADDRESS($AU17+1, BE$1)))</f>
        <v>5.2161818181818195E-3</v>
      </c>
      <c r="BF17">
        <f ca="1">AVERAGE(INDIRECT(ADDRESS($AU16+2, BF$1)):INDIRECT(ADDRESS($AU17+1, BF$1)))</f>
        <v>3.1850909090909048E-2</v>
      </c>
      <c r="BG17">
        <f ca="1">AVERAGE(INDIRECT(ADDRESS($AU16+2, BG$1)):INDIRECT(ADDRESS($AU17+1, BG$1)))</f>
        <v>1.9579229090909089E-2</v>
      </c>
      <c r="BH17">
        <f ca="1">AVERAGE(INDIRECT(ADDRESS($AU16+2, BH$1)):INDIRECT(ADDRESS($AU17+1, BH$1)))</f>
        <v>0.15258781818181816</v>
      </c>
      <c r="BI17">
        <f ca="1">AVERAGE(INDIRECT(ADDRESS($AU16+2, BI$1)):INDIRECT(ADDRESS($AU17+1, BI$1)))</f>
        <v>6.870763636363636E-2</v>
      </c>
      <c r="BJ17">
        <f ca="1">AVERAGE(INDIRECT(ADDRESS($AU16+2, BJ$1)):INDIRECT(ADDRESS($AU17+1, BJ$1)))</f>
        <v>6.1671363636363649E-2</v>
      </c>
      <c r="BK17">
        <f ca="1">AVERAGE(INDIRECT(ADDRESS($AU16+2, BK$1)):INDIRECT(ADDRESS($AU17+1, BK$1)))</f>
        <v>3.3361727272727265E-2</v>
      </c>
      <c r="BL17">
        <f ca="1">AVERAGE(INDIRECT(ADDRESS($AU16+2, BL$1)):INDIRECT(ADDRESS($AU17+1, BL$1)))</f>
        <v>2.0557909090909088E-2</v>
      </c>
      <c r="BM17">
        <f ca="1">AVERAGE(INDIRECT(ADDRESS($AU16+2, BM$1)):INDIRECT(ADDRESS($AU17+1, BM$1)))</f>
        <v>2.5030909090909083E-2</v>
      </c>
      <c r="BN17">
        <f ca="1">AVERAGE(INDIRECT(ADDRESS($AU16+2, BN$1)):INDIRECT(ADDRESS($AU17+1, BN$1)))</f>
        <v>0</v>
      </c>
      <c r="BO17">
        <f ca="1">AVERAGE(INDIRECT(ADDRESS($AU16+2, BO$1)):INDIRECT(ADDRESS($AU17+1, BO$1)))</f>
        <v>5.9823272727272718E-2</v>
      </c>
      <c r="BP17">
        <f ca="1">AVERAGE(INDIRECT(ADDRESS($AU16+2, BP$1)):INDIRECT(ADDRESS($AU17+1, BP$1)))</f>
        <v>9.3627636363636371E-2</v>
      </c>
    </row>
    <row r="18" spans="1:68" x14ac:dyDescent="0.25">
      <c r="A18" s="1" t="s">
        <v>22</v>
      </c>
      <c r="B18" s="1">
        <v>1.4118999999999999</v>
      </c>
      <c r="C18" s="1" t="s">
        <v>22</v>
      </c>
      <c r="D18" s="1" t="s">
        <v>22</v>
      </c>
      <c r="E18" s="1">
        <v>1.82098</v>
      </c>
      <c r="F18" s="1" t="s">
        <v>22</v>
      </c>
      <c r="G18" s="1">
        <v>1.0778399999999999</v>
      </c>
      <c r="H18" s="1">
        <v>1.29494</v>
      </c>
      <c r="I18" s="1">
        <v>1.3805499999999999</v>
      </c>
      <c r="J18" s="1" t="s">
        <v>22</v>
      </c>
      <c r="K18" s="1">
        <v>1.3991800000000001</v>
      </c>
      <c r="L18" s="1">
        <v>0.19971800000000001</v>
      </c>
      <c r="M18" s="1">
        <v>0.96531900000000004</v>
      </c>
      <c r="N18" s="1" t="s">
        <v>22</v>
      </c>
      <c r="O18" s="1">
        <v>0.45671</v>
      </c>
      <c r="P18" s="1">
        <v>0.88869200000000004</v>
      </c>
      <c r="Q18" s="1">
        <v>0.55265200000000003</v>
      </c>
      <c r="R18" s="1">
        <v>2.28159</v>
      </c>
      <c r="S18" s="1" t="s">
        <v>22</v>
      </c>
      <c r="T18" s="1" t="s">
        <v>22</v>
      </c>
      <c r="U18" s="1">
        <v>1.59029</v>
      </c>
      <c r="V18" s="1" t="s">
        <v>23</v>
      </c>
      <c r="W18" s="1">
        <f>ABS(IK_diagnostics_degrees__4[[#This Row],[Column1]]-A17)</f>
        <v>0</v>
      </c>
      <c r="X18" s="1">
        <f>ABS(IK_diagnostics_degrees__4[[#This Row],[Column2]]-B17)</f>
        <v>2.1000000000004349E-4</v>
      </c>
      <c r="Y18" s="1">
        <f>ABS(IK_diagnostics_degrees__4[[#This Row],[Column3]]-C17)</f>
        <v>0</v>
      </c>
      <c r="Z18" s="1">
        <f>ABS(IK_diagnostics_degrees__4[[#This Row],[Column4]]-D17)</f>
        <v>0</v>
      </c>
      <c r="AA18" s="1">
        <f>ABS(IK_diagnostics_degrees__4[[#This Row],[Column5]]-E17)</f>
        <v>9.9999999999988987E-5</v>
      </c>
      <c r="AB18" s="1">
        <f>ABS(IK_diagnostics_degrees__4[[#This Row],[Column6]]-F17)</f>
        <v>0</v>
      </c>
      <c r="AC18" s="1">
        <f>ABS(IK_diagnostics_degrees__4[[#This Row],[Column7]]-G17)</f>
        <v>3.0000000000196536E-5</v>
      </c>
      <c r="AD18" s="1">
        <f>ABS(IK_diagnostics_degrees__4[[#This Row],[Column8]]-H17)</f>
        <v>2.4299999999999322E-3</v>
      </c>
      <c r="AE18" s="1">
        <f>ABS(IK_diagnostics_degrees__4[[#This Row],[Column9]]-I17)</f>
        <v>7.5000000000002842E-4</v>
      </c>
      <c r="AF18" s="1">
        <f>ABS(IK_diagnostics_degrees__4[[#This Row],[Column10]]-J17)</f>
        <v>0</v>
      </c>
      <c r="AG18" s="1">
        <f>ABS(IK_diagnostics_degrees__4[[#This Row],[Column11]]-K17)</f>
        <v>1.4300000000000423E-3</v>
      </c>
      <c r="AH18" s="1">
        <f>ABS(IK_diagnostics_degrees__4[[#This Row],[Column12]]-L17)</f>
        <v>1.4000000000014001E-5</v>
      </c>
      <c r="AI18" s="1">
        <f>ABS(IK_diagnostics_degrees__4[[#This Row],[Column13]]-M17)</f>
        <v>1.0104000000000002E-2</v>
      </c>
      <c r="AJ18" s="1">
        <f>ABS(IK_diagnostics_degrees__4[[#This Row],[Column14]]-N17)</f>
        <v>0</v>
      </c>
      <c r="AK18" s="1">
        <f>ABS(IK_diagnostics_degrees__4[[#This Row],[Column15]]-O17)</f>
        <v>2.2100000000002673E-4</v>
      </c>
      <c r="AL18" s="1">
        <f>ABS(IK_diagnostics_degrees__4[[#This Row],[Column16]]-P17)</f>
        <v>6.7399999999995241E-4</v>
      </c>
      <c r="AM18" s="1">
        <f>ABS(IK_diagnostics_degrees__4[[#This Row],[Column17]]-Q17)</f>
        <v>4.589999999999872E-4</v>
      </c>
      <c r="AN18" s="1">
        <f>ABS(IK_diagnostics_degrees__4[[#This Row],[Column18]]-R17)</f>
        <v>5.5000000000005045E-4</v>
      </c>
      <c r="AO18" s="1">
        <f>ABS(IK_diagnostics_degrees__4[[#This Row],[Column19]]-S17)</f>
        <v>0</v>
      </c>
      <c r="AP18" s="1">
        <f>ABS(IK_diagnostics_degrees__4[[#This Row],[Column20]]-T17)</f>
        <v>0</v>
      </c>
      <c r="AQ18" s="1">
        <f>ABS(IK_diagnostics_degrees__4[[#This Row],[Column21]]-U17)</f>
        <v>2.6200000000000667E-3</v>
      </c>
      <c r="AU18" s="7">
        <f>IK_diagnostics_frames__4[[#This Row],[Column1]]+AU17</f>
        <v>465</v>
      </c>
      <c r="AV18">
        <f ca="1">AVERAGE(INDIRECT(ADDRESS($AU17+2, AV$1)):INDIRECT(ADDRESS($AU18+1, AV$1)))</f>
        <v>1.0456092258064517E-3</v>
      </c>
      <c r="AW18">
        <f ca="1">AVERAGE(INDIRECT(ADDRESS($AU17+2, AW$1)):INDIRECT(ADDRESS($AU18+1, AW$1)))</f>
        <v>5.0245161290322473E-3</v>
      </c>
      <c r="AX18">
        <f ca="1">AVERAGE(INDIRECT(ADDRESS($AU17+2, AX$1)):INDIRECT(ADDRESS($AU18+1, AX$1)))</f>
        <v>1.8102214774193548E-3</v>
      </c>
      <c r="AY18">
        <f ca="1">AVERAGE(INDIRECT(ADDRESS($AU17+2, AY$1)):INDIRECT(ADDRESS($AU18+1, AY$1)))</f>
        <v>1.0835169032258063E-3</v>
      </c>
      <c r="AZ18">
        <f ca="1">AVERAGE(INDIRECT(ADDRESS($AU17+2, AZ$1)):INDIRECT(ADDRESS($AU18+1, AZ$1)))</f>
        <v>7.8387096774193508E-3</v>
      </c>
      <c r="BA18">
        <f ca="1">AVERAGE(INDIRECT(ADDRESS($AU17+2, BA$1)):INDIRECT(ADDRESS($AU18+1, BA$1)))</f>
        <v>2.6385612903225806E-6</v>
      </c>
      <c r="BB18">
        <f ca="1">AVERAGE(INDIRECT(ADDRESS($AU17+2, BB$1)):INDIRECT(ADDRESS($AU18+1, BB$1)))</f>
        <v>4.0574838709677334E-3</v>
      </c>
      <c r="BC18">
        <f ca="1">AVERAGE(INDIRECT(ADDRESS($AU17+2, BC$1)):INDIRECT(ADDRESS($AU18+1, BC$1)))</f>
        <v>7.088709677419344E-3</v>
      </c>
      <c r="BD18">
        <f ca="1">AVERAGE(INDIRECT(ADDRESS($AU17+2, BD$1)):INDIRECT(ADDRESS($AU18+1, BD$1)))</f>
        <v>1.4240451612903229E-2</v>
      </c>
      <c r="BE18">
        <f ca="1">AVERAGE(INDIRECT(ADDRESS($AU17+2, BE$1)):INDIRECT(ADDRESS($AU18+1, BE$1)))</f>
        <v>9.6845322580645151E-3</v>
      </c>
      <c r="BF18">
        <f ca="1">AVERAGE(INDIRECT(ADDRESS($AU17+2, BF$1)):INDIRECT(ADDRESS($AU18+1, BF$1)))</f>
        <v>8.8880645161290347E-3</v>
      </c>
      <c r="BG18">
        <f ca="1">AVERAGE(INDIRECT(ADDRESS($AU17+2, BG$1)):INDIRECT(ADDRESS($AU18+1, BG$1)))</f>
        <v>1.3001309677419352E-2</v>
      </c>
      <c r="BH18">
        <f ca="1">AVERAGE(INDIRECT(ADDRESS($AU17+2, BH$1)):INDIRECT(ADDRESS($AU18+1, BH$1)))</f>
        <v>5.4227225806451611E-2</v>
      </c>
      <c r="BI18">
        <f ca="1">AVERAGE(INDIRECT(ADDRESS($AU17+2, BI$1)):INDIRECT(ADDRESS($AU18+1, BI$1)))</f>
        <v>4.0302516129032261E-2</v>
      </c>
      <c r="BJ18">
        <f ca="1">AVERAGE(INDIRECT(ADDRESS($AU17+2, BJ$1)):INDIRECT(ADDRESS($AU18+1, BJ$1)))</f>
        <v>1.731032258064516E-2</v>
      </c>
      <c r="BK18">
        <f ca="1">AVERAGE(INDIRECT(ADDRESS($AU17+2, BK$1)):INDIRECT(ADDRESS($AU18+1, BK$1)))</f>
        <v>2.6796935483870972E-2</v>
      </c>
      <c r="BL18">
        <f ca="1">AVERAGE(INDIRECT(ADDRESS($AU17+2, BL$1)):INDIRECT(ADDRESS($AU18+1, BL$1)))</f>
        <v>1.2311516129032259E-2</v>
      </c>
      <c r="BM18">
        <f ca="1">AVERAGE(INDIRECT(ADDRESS($AU17+2, BM$1)):INDIRECT(ADDRESS($AU18+1, BM$1)))</f>
        <v>1.9273870967741937E-2</v>
      </c>
      <c r="BN18">
        <f ca="1">AVERAGE(INDIRECT(ADDRESS($AU17+2, BN$1)):INDIRECT(ADDRESS($AU18+1, BN$1)))</f>
        <v>2.3551612903225807E-9</v>
      </c>
      <c r="BO18">
        <f ca="1">AVERAGE(INDIRECT(ADDRESS($AU17+2, BO$1)):INDIRECT(ADDRESS($AU18+1, BO$1)))</f>
        <v>3.3965677419354835E-2</v>
      </c>
      <c r="BP18">
        <f ca="1">AVERAGE(INDIRECT(ADDRESS($AU17+2, BP$1)):INDIRECT(ADDRESS($AU18+1, BP$1)))</f>
        <v>1.9249451612903229E-2</v>
      </c>
    </row>
    <row r="19" spans="1:68" x14ac:dyDescent="0.25">
      <c r="A19" s="1" t="s">
        <v>22</v>
      </c>
      <c r="B19" s="1">
        <v>1.41231</v>
      </c>
      <c r="C19" s="1" t="s">
        <v>22</v>
      </c>
      <c r="D19" s="1" t="s">
        <v>22</v>
      </c>
      <c r="E19" s="1">
        <v>1.8208800000000001</v>
      </c>
      <c r="F19" s="1" t="s">
        <v>22</v>
      </c>
      <c r="G19" s="1">
        <v>1.0777600000000001</v>
      </c>
      <c r="H19" s="1">
        <v>1.2973600000000001</v>
      </c>
      <c r="I19" s="1">
        <v>1.3800399999999999</v>
      </c>
      <c r="J19" s="1" t="s">
        <v>22</v>
      </c>
      <c r="K19" s="1">
        <v>1.40042</v>
      </c>
      <c r="L19" s="1">
        <v>0.19944000000000001</v>
      </c>
      <c r="M19" s="1">
        <v>0.97458699999999998</v>
      </c>
      <c r="N19" s="1" t="s">
        <v>22</v>
      </c>
      <c r="O19" s="1">
        <v>0.45692199999999999</v>
      </c>
      <c r="P19" s="1">
        <v>0.88830799999999999</v>
      </c>
      <c r="Q19" s="1">
        <v>0.55249000000000004</v>
      </c>
      <c r="R19" s="1">
        <v>2.2810800000000002</v>
      </c>
      <c r="S19" s="1" t="s">
        <v>22</v>
      </c>
      <c r="T19" s="1" t="s">
        <v>22</v>
      </c>
      <c r="U19" s="1">
        <v>1.58789</v>
      </c>
      <c r="V19" s="1" t="s">
        <v>23</v>
      </c>
      <c r="W19" s="1">
        <f>ABS(IK_diagnostics_degrees__4[[#This Row],[Column1]]-A18)</f>
        <v>0</v>
      </c>
      <c r="X19" s="1">
        <f>ABS(IK_diagnostics_degrees__4[[#This Row],[Column2]]-B18)</f>
        <v>4.1000000000002146E-4</v>
      </c>
      <c r="Y19" s="1">
        <f>ABS(IK_diagnostics_degrees__4[[#This Row],[Column3]]-C18)</f>
        <v>0</v>
      </c>
      <c r="Z19" s="1">
        <f>ABS(IK_diagnostics_degrees__4[[#This Row],[Column4]]-D18)</f>
        <v>0</v>
      </c>
      <c r="AA19" s="1">
        <f>ABS(IK_diagnostics_degrees__4[[#This Row],[Column5]]-E18)</f>
        <v>9.9999999999988987E-5</v>
      </c>
      <c r="AB19" s="1">
        <f>ABS(IK_diagnostics_degrees__4[[#This Row],[Column6]]-F18)</f>
        <v>0</v>
      </c>
      <c r="AC19" s="1">
        <f>ABS(IK_diagnostics_degrees__4[[#This Row],[Column7]]-G18)</f>
        <v>7.9999999999857963E-5</v>
      </c>
      <c r="AD19" s="1">
        <f>ABS(IK_diagnostics_degrees__4[[#This Row],[Column8]]-H18)</f>
        <v>2.4200000000000887E-3</v>
      </c>
      <c r="AE19" s="1">
        <f>ABS(IK_diagnostics_degrees__4[[#This Row],[Column9]]-I18)</f>
        <v>5.1000000000001044E-4</v>
      </c>
      <c r="AF19" s="1">
        <f>ABS(IK_diagnostics_degrees__4[[#This Row],[Column10]]-J18)</f>
        <v>0</v>
      </c>
      <c r="AG19" s="1">
        <f>ABS(IK_diagnostics_degrees__4[[#This Row],[Column11]]-K18)</f>
        <v>1.2399999999999078E-3</v>
      </c>
      <c r="AH19" s="1">
        <f>ABS(IK_diagnostics_degrees__4[[#This Row],[Column12]]-L18)</f>
        <v>2.7800000000000047E-4</v>
      </c>
      <c r="AI19" s="1">
        <f>ABS(IK_diagnostics_degrees__4[[#This Row],[Column13]]-M18)</f>
        <v>9.267999999999943E-3</v>
      </c>
      <c r="AJ19" s="1">
        <f>ABS(IK_diagnostics_degrees__4[[#This Row],[Column14]]-N18)</f>
        <v>0</v>
      </c>
      <c r="AK19" s="1">
        <f>ABS(IK_diagnostics_degrees__4[[#This Row],[Column15]]-O18)</f>
        <v>2.1199999999998997E-4</v>
      </c>
      <c r="AL19" s="1">
        <f>ABS(IK_diagnostics_degrees__4[[#This Row],[Column16]]-P18)</f>
        <v>3.8400000000005097E-4</v>
      </c>
      <c r="AM19" s="1">
        <f>ABS(IK_diagnostics_degrees__4[[#This Row],[Column17]]-Q18)</f>
        <v>1.6199999999999548E-4</v>
      </c>
      <c r="AN19" s="1">
        <f>ABS(IK_diagnostics_degrees__4[[#This Row],[Column18]]-R18)</f>
        <v>5.099999999997884E-4</v>
      </c>
      <c r="AO19" s="1">
        <f>ABS(IK_diagnostics_degrees__4[[#This Row],[Column19]]-S18)</f>
        <v>0</v>
      </c>
      <c r="AP19" s="1">
        <f>ABS(IK_diagnostics_degrees__4[[#This Row],[Column20]]-T18)</f>
        <v>0</v>
      </c>
      <c r="AQ19" s="1">
        <f>ABS(IK_diagnostics_degrees__4[[#This Row],[Column21]]-U18)</f>
        <v>2.3999999999999577E-3</v>
      </c>
      <c r="AU19" s="8">
        <f>IK_diagnostics_frames__4[[#This Row],[Column1]]+AU18</f>
        <v>476</v>
      </c>
      <c r="AV19">
        <f ca="1">AVERAGE(INDIRECT(ADDRESS($AU18+2, AV$1)):INDIRECT(ADDRESS($AU19+1, AV$1)))</f>
        <v>2.0263565454545452E-3</v>
      </c>
      <c r="AW19">
        <f ca="1">AVERAGE(INDIRECT(ADDRESS($AU18+2, AW$1)):INDIRECT(ADDRESS($AU19+1, AW$1)))</f>
        <v>1.6024545454545468E-2</v>
      </c>
      <c r="AX19">
        <f ca="1">AVERAGE(INDIRECT(ADDRESS($AU18+2, AX$1)):INDIRECT(ADDRESS($AU19+1, AX$1)))</f>
        <v>2.6116999999999998E-3</v>
      </c>
      <c r="AY19">
        <f ca="1">AVERAGE(INDIRECT(ADDRESS($AU18+2, AY$1)):INDIRECT(ADDRESS($AU19+1, AY$1)))</f>
        <v>2.439036363636364E-3</v>
      </c>
      <c r="AZ19">
        <f ca="1">AVERAGE(INDIRECT(ADDRESS($AU18+2, AZ$1)):INDIRECT(ADDRESS($AU19+1, AZ$1)))</f>
        <v>4.1874545454545435E-2</v>
      </c>
      <c r="BA19">
        <f ca="1">AVERAGE(INDIRECT(ADDRESS($AU18+2, BA$1)):INDIRECT(ADDRESS($AU19+1, BA$1)))</f>
        <v>1.4613727272727271E-2</v>
      </c>
      <c r="BB19">
        <f ca="1">AVERAGE(INDIRECT(ADDRESS($AU18+2, BB$1)):INDIRECT(ADDRESS($AU19+1, BB$1)))</f>
        <v>2.8100363636363649E-2</v>
      </c>
      <c r="BC19">
        <f ca="1">AVERAGE(INDIRECT(ADDRESS($AU18+2, BC$1)):INDIRECT(ADDRESS($AU19+1, BC$1)))</f>
        <v>1.3104545454545454E-2</v>
      </c>
      <c r="BD19">
        <f ca="1">AVERAGE(INDIRECT(ADDRESS($AU18+2, BD$1)):INDIRECT(ADDRESS($AU19+1, BD$1)))</f>
        <v>2.6315272727272743E-2</v>
      </c>
      <c r="BE19">
        <f ca="1">AVERAGE(INDIRECT(ADDRESS($AU18+2, BE$1)):INDIRECT(ADDRESS($AU19+1, BE$1)))</f>
        <v>2.8402681818181817E-2</v>
      </c>
      <c r="BF19">
        <f ca="1">AVERAGE(INDIRECT(ADDRESS($AU18+2, BF$1)):INDIRECT(ADDRESS($AU19+1, BF$1)))</f>
        <v>1.0938181818181836E-2</v>
      </c>
      <c r="BG19">
        <f ca="1">AVERAGE(INDIRECT(ADDRESS($AU18+2, BG$1)):INDIRECT(ADDRESS($AU19+1, BG$1)))</f>
        <v>3.6627781818181819E-2</v>
      </c>
      <c r="BH19">
        <f ca="1">AVERAGE(INDIRECT(ADDRESS($AU18+2, BH$1)):INDIRECT(ADDRESS($AU19+1, BH$1)))</f>
        <v>9.7791272727272741E-2</v>
      </c>
      <c r="BI19">
        <f ca="1">AVERAGE(INDIRECT(ADDRESS($AU18+2, BI$1)):INDIRECT(ADDRESS($AU19+1, BI$1)))</f>
        <v>0.11896418181818182</v>
      </c>
      <c r="BJ19">
        <f ca="1">AVERAGE(INDIRECT(ADDRESS($AU18+2, BJ$1)):INDIRECT(ADDRESS($AU19+1, BJ$1)))</f>
        <v>2.0534636363636369E-2</v>
      </c>
      <c r="BK19">
        <f ca="1">AVERAGE(INDIRECT(ADDRESS($AU18+2, BK$1)):INDIRECT(ADDRESS($AU19+1, BK$1)))</f>
        <v>7.4314968563636355E-2</v>
      </c>
      <c r="BL19">
        <f ca="1">AVERAGE(INDIRECT(ADDRESS($AU18+2, BL$1)):INDIRECT(ADDRESS($AU19+1, BL$1)))</f>
        <v>2.1422745454545453E-2</v>
      </c>
      <c r="BM19">
        <f ca="1">AVERAGE(INDIRECT(ADDRESS($AU18+2, BM$1)):INDIRECT(ADDRESS($AU19+1, BM$1)))</f>
        <v>4.6265454545454526E-2</v>
      </c>
      <c r="BN19">
        <f ca="1">AVERAGE(INDIRECT(ADDRESS($AU18+2, BN$1)):INDIRECT(ADDRESS($AU19+1, BN$1)))</f>
        <v>0</v>
      </c>
      <c r="BO19">
        <f ca="1">AVERAGE(INDIRECT(ADDRESS($AU18+2, BO$1)):INDIRECT(ADDRESS($AU19+1, BO$1)))</f>
        <v>0.10808863636363637</v>
      </c>
      <c r="BP19">
        <f ca="1">AVERAGE(INDIRECT(ADDRESS($AU18+2, BP$1)):INDIRECT(ADDRESS($AU19+1, BP$1)))</f>
        <v>3.8282727272727274E-2</v>
      </c>
    </row>
    <row r="20" spans="1:68" x14ac:dyDescent="0.25">
      <c r="A20" s="1" t="s">
        <v>22</v>
      </c>
      <c r="B20" s="1">
        <v>1.41242</v>
      </c>
      <c r="C20" s="1" t="s">
        <v>22</v>
      </c>
      <c r="D20" s="1" t="s">
        <v>22</v>
      </c>
      <c r="E20" s="1">
        <v>1.82111</v>
      </c>
      <c r="F20" s="1" t="s">
        <v>22</v>
      </c>
      <c r="G20" s="1">
        <v>1.0777099999999999</v>
      </c>
      <c r="H20" s="1">
        <v>1.29952</v>
      </c>
      <c r="I20" s="1">
        <v>1.37931</v>
      </c>
      <c r="J20" s="1" t="s">
        <v>22</v>
      </c>
      <c r="K20" s="1">
        <v>1.40161</v>
      </c>
      <c r="L20" s="1">
        <v>0.19933799999999999</v>
      </c>
      <c r="M20" s="1">
        <v>0.98310600000000004</v>
      </c>
      <c r="N20" s="1" t="s">
        <v>22</v>
      </c>
      <c r="O20" s="1">
        <v>0.45697100000000002</v>
      </c>
      <c r="P20" s="1">
        <v>0.88750099999999998</v>
      </c>
      <c r="Q20" s="1">
        <v>0.55221200000000004</v>
      </c>
      <c r="R20" s="1">
        <v>2.2807200000000001</v>
      </c>
      <c r="S20" s="1" t="s">
        <v>22</v>
      </c>
      <c r="T20" s="1" t="s">
        <v>22</v>
      </c>
      <c r="U20" s="1">
        <v>1.5855300000000001</v>
      </c>
      <c r="V20" s="1" t="s">
        <v>23</v>
      </c>
      <c r="W20" s="1">
        <f>ABS(IK_diagnostics_degrees__4[[#This Row],[Column1]]-A19)</f>
        <v>0</v>
      </c>
      <c r="X20" s="1">
        <f>ABS(IK_diagnostics_degrees__4[[#This Row],[Column2]]-B19)</f>
        <v>1.100000000000545E-4</v>
      </c>
      <c r="Y20" s="1">
        <f>ABS(IK_diagnostics_degrees__4[[#This Row],[Column3]]-C19)</f>
        <v>0</v>
      </c>
      <c r="Z20" s="1">
        <f>ABS(IK_diagnostics_degrees__4[[#This Row],[Column4]]-D19)</f>
        <v>0</v>
      </c>
      <c r="AA20" s="1">
        <f>ABS(IK_diagnostics_degrees__4[[#This Row],[Column5]]-E19)</f>
        <v>2.2999999999995246E-4</v>
      </c>
      <c r="AB20" s="1">
        <f>ABS(IK_diagnostics_degrees__4[[#This Row],[Column6]]-F19)</f>
        <v>0</v>
      </c>
      <c r="AC20" s="1">
        <f>ABS(IK_diagnostics_degrees__4[[#This Row],[Column7]]-G19)</f>
        <v>5.0000000000105516E-5</v>
      </c>
      <c r="AD20" s="1">
        <f>ABS(IK_diagnostics_degrees__4[[#This Row],[Column8]]-H19)</f>
        <v>2.1599999999999397E-3</v>
      </c>
      <c r="AE20" s="1">
        <f>ABS(IK_diagnostics_degrees__4[[#This Row],[Column9]]-I19)</f>
        <v>7.299999999998974E-4</v>
      </c>
      <c r="AF20" s="1">
        <f>ABS(IK_diagnostics_degrees__4[[#This Row],[Column10]]-J19)</f>
        <v>0</v>
      </c>
      <c r="AG20" s="1">
        <f>ABS(IK_diagnostics_degrees__4[[#This Row],[Column11]]-K19)</f>
        <v>1.1900000000000244E-3</v>
      </c>
      <c r="AH20" s="1">
        <f>ABS(IK_diagnostics_degrees__4[[#This Row],[Column12]]-L19)</f>
        <v>1.0200000000001874E-4</v>
      </c>
      <c r="AI20" s="1">
        <f>ABS(IK_diagnostics_degrees__4[[#This Row],[Column13]]-M19)</f>
        <v>8.5190000000000543E-3</v>
      </c>
      <c r="AJ20" s="1">
        <f>ABS(IK_diagnostics_degrees__4[[#This Row],[Column14]]-N19)</f>
        <v>0</v>
      </c>
      <c r="AK20" s="1">
        <f>ABS(IK_diagnostics_degrees__4[[#This Row],[Column15]]-O19)</f>
        <v>4.9000000000021249E-5</v>
      </c>
      <c r="AL20" s="1">
        <f>ABS(IK_diagnostics_degrees__4[[#This Row],[Column16]]-P19)</f>
        <v>8.0700000000000216E-4</v>
      </c>
      <c r="AM20" s="1">
        <f>ABS(IK_diagnostics_degrees__4[[#This Row],[Column17]]-Q19)</f>
        <v>2.7800000000000047E-4</v>
      </c>
      <c r="AN20" s="1">
        <f>ABS(IK_diagnostics_degrees__4[[#This Row],[Column18]]-R19)</f>
        <v>3.6000000000013799E-4</v>
      </c>
      <c r="AO20" s="1">
        <f>ABS(IK_diagnostics_degrees__4[[#This Row],[Column19]]-S19)</f>
        <v>0</v>
      </c>
      <c r="AP20" s="1">
        <f>ABS(IK_diagnostics_degrees__4[[#This Row],[Column20]]-T19)</f>
        <v>0</v>
      </c>
      <c r="AQ20" s="1">
        <f>ABS(IK_diagnostics_degrees__4[[#This Row],[Column21]]-U19)</f>
        <v>2.3599999999999177E-3</v>
      </c>
      <c r="AU20" s="7">
        <f>IK_diagnostics_frames__4[[#This Row],[Column1]]+AU19</f>
        <v>491</v>
      </c>
      <c r="AV20">
        <f ca="1">AVERAGE(INDIRECT(ADDRESS($AU19+2, AV$1)):INDIRECT(ADDRESS($AU20+1, AV$1)))</f>
        <v>6.2848933333333329E-3</v>
      </c>
      <c r="AW20">
        <f ca="1">AVERAGE(INDIRECT(ADDRESS($AU19+2, AW$1)):INDIRECT(ADDRESS($AU20+1, AW$1)))</f>
        <v>5.8646666666666587E-3</v>
      </c>
      <c r="AX20">
        <f ca="1">AVERAGE(INDIRECT(ADDRESS($AU19+2, AX$1)):INDIRECT(ADDRESS($AU20+1, AX$1)))</f>
        <v>1.9781446666666664E-2</v>
      </c>
      <c r="AY20">
        <f ca="1">AVERAGE(INDIRECT(ADDRESS($AU19+2, AY$1)):INDIRECT(ADDRESS($AU20+1, AY$1)))</f>
        <v>1.9753799999999998E-2</v>
      </c>
      <c r="AZ20">
        <f ca="1">AVERAGE(INDIRECT(ADDRESS($AU19+2, AZ$1)):INDIRECT(ADDRESS($AU20+1, AZ$1)))</f>
        <v>1.508466666666668E-2</v>
      </c>
      <c r="BA20">
        <f ca="1">AVERAGE(INDIRECT(ADDRESS($AU19+2, BA$1)):INDIRECT(ADDRESS($AU20+1, BA$1)))</f>
        <v>5.1216186666666651E-3</v>
      </c>
      <c r="BB20">
        <f ca="1">AVERAGE(INDIRECT(ADDRESS($AU19+2, BB$1)):INDIRECT(ADDRESS($AU20+1, BB$1)))</f>
        <v>6.9768733333333319E-2</v>
      </c>
      <c r="BC20">
        <f ca="1">AVERAGE(INDIRECT(ADDRESS($AU19+2, BC$1)):INDIRECT(ADDRESS($AU20+1, BC$1)))</f>
        <v>4.8410000000000002E-2</v>
      </c>
      <c r="BD20">
        <f ca="1">AVERAGE(INDIRECT(ADDRESS($AU19+2, BD$1)):INDIRECT(ADDRESS($AU20+1, BD$1)))</f>
        <v>5.3037599999999997E-2</v>
      </c>
      <c r="BE20">
        <f ca="1">AVERAGE(INDIRECT(ADDRESS($AU19+2, BE$1)):INDIRECT(ADDRESS($AU20+1, BE$1)))</f>
        <v>2.44686E-2</v>
      </c>
      <c r="BF20">
        <f ca="1">AVERAGE(INDIRECT(ADDRESS($AU19+2, BF$1)):INDIRECT(ADDRESS($AU20+1, BF$1)))</f>
        <v>3.8488000000000001E-2</v>
      </c>
      <c r="BG20">
        <f ca="1">AVERAGE(INDIRECT(ADDRESS($AU19+2, BG$1)):INDIRECT(ADDRESS($AU20+1, BG$1)))</f>
        <v>7.6165533333333348E-3</v>
      </c>
      <c r="BH20">
        <f ca="1">AVERAGE(INDIRECT(ADDRESS($AU19+2, BH$1)):INDIRECT(ADDRESS($AU20+1, BH$1)))</f>
        <v>7.1865333333333323E-2</v>
      </c>
      <c r="BI20">
        <f ca="1">AVERAGE(INDIRECT(ADDRESS($AU19+2, BI$1)):INDIRECT(ADDRESS($AU20+1, BI$1)))</f>
        <v>9.5905999999999977E-2</v>
      </c>
      <c r="BJ20">
        <f ca="1">AVERAGE(INDIRECT(ADDRESS($AU19+2, BJ$1)):INDIRECT(ADDRESS($AU20+1, BJ$1)))</f>
        <v>4.6787599999999999E-2</v>
      </c>
      <c r="BK20">
        <f ca="1">AVERAGE(INDIRECT(ADDRESS($AU19+2, BK$1)):INDIRECT(ADDRESS($AU20+1, BK$1)))</f>
        <v>2.3559666666666666E-2</v>
      </c>
      <c r="BL20">
        <f ca="1">AVERAGE(INDIRECT(ADDRESS($AU19+2, BL$1)):INDIRECT(ADDRESS($AU20+1, BL$1)))</f>
        <v>1.3290066666666664E-2</v>
      </c>
      <c r="BM20">
        <f ca="1">AVERAGE(INDIRECT(ADDRESS($AU19+2, BM$1)):INDIRECT(ADDRESS($AU20+1, BM$1)))</f>
        <v>3.7882666666666641E-2</v>
      </c>
      <c r="BN20">
        <f ca="1">AVERAGE(INDIRECT(ADDRESS($AU19+2, BN$1)):INDIRECT(ADDRESS($AU20+1, BN$1)))</f>
        <v>1.4199600000000001E-3</v>
      </c>
      <c r="BO20">
        <f ca="1">AVERAGE(INDIRECT(ADDRESS($AU19+2, BO$1)):INDIRECT(ADDRESS($AU20+1, BO$1)))</f>
        <v>6.532806666666667E-2</v>
      </c>
      <c r="BP20">
        <f ca="1">AVERAGE(INDIRECT(ADDRESS($AU19+2, BP$1)):INDIRECT(ADDRESS($AU20+1, BP$1)))</f>
        <v>3.654986666666666E-2</v>
      </c>
    </row>
    <row r="21" spans="1:68" x14ac:dyDescent="0.25">
      <c r="A21" s="1" t="s">
        <v>22</v>
      </c>
      <c r="B21" s="1">
        <v>1.4129100000000001</v>
      </c>
      <c r="C21" s="1" t="s">
        <v>22</v>
      </c>
      <c r="D21" s="1" t="s">
        <v>22</v>
      </c>
      <c r="E21" s="1">
        <v>1.8208200000000001</v>
      </c>
      <c r="F21" s="1" t="s">
        <v>22</v>
      </c>
      <c r="G21" s="1">
        <v>1.0778300000000001</v>
      </c>
      <c r="H21" s="1">
        <v>1.30169</v>
      </c>
      <c r="I21" s="1">
        <v>1.3784799999999999</v>
      </c>
      <c r="J21" s="1" t="s">
        <v>22</v>
      </c>
      <c r="K21" s="1">
        <v>1.4028700000000001</v>
      </c>
      <c r="L21" s="1">
        <v>0.199324</v>
      </c>
      <c r="M21" s="1">
        <v>0.99125700000000005</v>
      </c>
      <c r="N21" s="1" t="s">
        <v>22</v>
      </c>
      <c r="O21" s="1">
        <v>0.457339</v>
      </c>
      <c r="P21" s="1">
        <v>0.88694099999999998</v>
      </c>
      <c r="Q21" s="1">
        <v>0.55162199999999995</v>
      </c>
      <c r="R21" s="1">
        <v>2.2803800000000001</v>
      </c>
      <c r="S21" s="1" t="s">
        <v>22</v>
      </c>
      <c r="T21" s="1" t="s">
        <v>22</v>
      </c>
      <c r="U21" s="1">
        <v>1.5831900000000001</v>
      </c>
      <c r="V21" s="1" t="s">
        <v>23</v>
      </c>
      <c r="W21" s="1">
        <f>ABS(IK_diagnostics_degrees__4[[#This Row],[Column1]]-A20)</f>
        <v>0</v>
      </c>
      <c r="X21" s="1">
        <f>ABS(IK_diagnostics_degrees__4[[#This Row],[Column2]]-B20)</f>
        <v>4.9000000000010147E-4</v>
      </c>
      <c r="Y21" s="1">
        <f>ABS(IK_diagnostics_degrees__4[[#This Row],[Column3]]-C20)</f>
        <v>0</v>
      </c>
      <c r="Z21" s="1">
        <f>ABS(IK_diagnostics_degrees__4[[#This Row],[Column4]]-D20)</f>
        <v>0</v>
      </c>
      <c r="AA21" s="1">
        <f>ABS(IK_diagnostics_degrees__4[[#This Row],[Column5]]-E20)</f>
        <v>2.8999999999990145E-4</v>
      </c>
      <c r="AB21" s="1">
        <f>ABS(IK_diagnostics_degrees__4[[#This Row],[Column6]]-F20)</f>
        <v>0</v>
      </c>
      <c r="AC21" s="1">
        <f>ABS(IK_diagnostics_degrees__4[[#This Row],[Column7]]-G20)</f>
        <v>1.2000000000012001E-4</v>
      </c>
      <c r="AD21" s="1">
        <f>ABS(IK_diagnostics_degrees__4[[#This Row],[Column8]]-H20)</f>
        <v>2.1700000000000053E-3</v>
      </c>
      <c r="AE21" s="1">
        <f>ABS(IK_diagnostics_degrees__4[[#This Row],[Column9]]-I20)</f>
        <v>8.3000000000010843E-4</v>
      </c>
      <c r="AF21" s="1">
        <f>ABS(IK_diagnostics_degrees__4[[#This Row],[Column10]]-J20)</f>
        <v>0</v>
      </c>
      <c r="AG21" s="1">
        <f>ABS(IK_diagnostics_degrees__4[[#This Row],[Column11]]-K20)</f>
        <v>1.2600000000000389E-3</v>
      </c>
      <c r="AH21" s="1">
        <f>ABS(IK_diagnostics_degrees__4[[#This Row],[Column12]]-L20)</f>
        <v>1.3999999999986246E-5</v>
      </c>
      <c r="AI21" s="1">
        <f>ABS(IK_diagnostics_degrees__4[[#This Row],[Column13]]-M20)</f>
        <v>8.1510000000000193E-3</v>
      </c>
      <c r="AJ21" s="1">
        <f>ABS(IK_diagnostics_degrees__4[[#This Row],[Column14]]-N20)</f>
        <v>0</v>
      </c>
      <c r="AK21" s="1">
        <f>ABS(IK_diagnostics_degrees__4[[#This Row],[Column15]]-O20)</f>
        <v>3.6799999999997945E-4</v>
      </c>
      <c r="AL21" s="1">
        <f>ABS(IK_diagnostics_degrees__4[[#This Row],[Column16]]-P20)</f>
        <v>5.6000000000000494E-4</v>
      </c>
      <c r="AM21" s="1">
        <f>ABS(IK_diagnostics_degrees__4[[#This Row],[Column17]]-Q20)</f>
        <v>5.9000000000009045E-4</v>
      </c>
      <c r="AN21" s="1">
        <f>ABS(IK_diagnostics_degrees__4[[#This Row],[Column18]]-R20)</f>
        <v>3.4000000000000696E-4</v>
      </c>
      <c r="AO21" s="1">
        <f>ABS(IK_diagnostics_degrees__4[[#This Row],[Column19]]-S20)</f>
        <v>0</v>
      </c>
      <c r="AP21" s="1">
        <f>ABS(IK_diagnostics_degrees__4[[#This Row],[Column20]]-T20)</f>
        <v>0</v>
      </c>
      <c r="AQ21" s="1">
        <f>ABS(IK_diagnostics_degrees__4[[#This Row],[Column21]]-U20)</f>
        <v>2.3400000000000087E-3</v>
      </c>
      <c r="AU21" s="8">
        <f>IK_diagnostics_frames__4[[#This Row],[Column1]]+AU20</f>
        <v>662</v>
      </c>
      <c r="AV21">
        <f ca="1">AVERAGE(INDIRECT(ADDRESS($AU20+2, AV$1)):INDIRECT(ADDRESS($AU21+1, AV$1)))</f>
        <v>4.2552222222222224E-4</v>
      </c>
      <c r="AW21">
        <f ca="1">AVERAGE(INDIRECT(ADDRESS($AU20+2, AW$1)):INDIRECT(ADDRESS($AU21+1, AW$1)))</f>
        <v>3.0312865497076017E-3</v>
      </c>
      <c r="AX21">
        <f ca="1">AVERAGE(INDIRECT(ADDRESS($AU20+2, AX$1)):INDIRECT(ADDRESS($AU21+1, AX$1)))</f>
        <v>1.8933941520467834E-3</v>
      </c>
      <c r="AY21">
        <f ca="1">AVERAGE(INDIRECT(ADDRESS($AU20+2, AY$1)):INDIRECT(ADDRESS($AU21+1, AY$1)))</f>
        <v>2.8818491228070173E-3</v>
      </c>
      <c r="AZ21">
        <f ca="1">AVERAGE(INDIRECT(ADDRESS($AU20+2, AZ$1)):INDIRECT(ADDRESS($AU21+1, AZ$1)))</f>
        <v>6.9604093567251467E-3</v>
      </c>
      <c r="BA21">
        <f ca="1">AVERAGE(INDIRECT(ADDRESS($AU20+2, BA$1)):INDIRECT(ADDRESS($AU21+1, BA$1)))</f>
        <v>1.1281461988304094E-4</v>
      </c>
      <c r="BB21">
        <f ca="1">AVERAGE(INDIRECT(ADDRESS($AU20+2, BB$1)):INDIRECT(ADDRESS($AU21+1, BB$1)))</f>
        <v>3.635877192982459E-3</v>
      </c>
      <c r="BC21">
        <f ca="1">AVERAGE(INDIRECT(ADDRESS($AU20+2, BC$1)):INDIRECT(ADDRESS($AU21+1, BC$1)))</f>
        <v>6.0178362573099419E-3</v>
      </c>
      <c r="BD21">
        <f ca="1">AVERAGE(INDIRECT(ADDRESS($AU20+2, BD$1)):INDIRECT(ADDRESS($AU21+1, BD$1)))</f>
        <v>6.2354970760233911E-3</v>
      </c>
      <c r="BE21">
        <f ca="1">AVERAGE(INDIRECT(ADDRESS($AU20+2, BE$1)):INDIRECT(ADDRESS($AU21+1, BE$1)))</f>
        <v>3.8030766081871364E-3</v>
      </c>
      <c r="BF21">
        <f ca="1">AVERAGE(INDIRECT(ADDRESS($AU20+2, BF$1)):INDIRECT(ADDRESS($AU21+1, BF$1)))</f>
        <v>5.2225146198830391E-3</v>
      </c>
      <c r="BG21">
        <f ca="1">AVERAGE(INDIRECT(ADDRESS($AU20+2, BG$1)):INDIRECT(ADDRESS($AU21+1, BG$1)))</f>
        <v>1.7920964912280703E-3</v>
      </c>
      <c r="BH21">
        <f ca="1">AVERAGE(INDIRECT(ADDRESS($AU20+2, BH$1)):INDIRECT(ADDRESS($AU21+1, BH$1)))</f>
        <v>1.1013678362573106E-2</v>
      </c>
      <c r="BI21">
        <f ca="1">AVERAGE(INDIRECT(ADDRESS($AU20+2, BI$1)):INDIRECT(ADDRESS($AU21+1, BI$1)))</f>
        <v>3.6861403508771928E-3</v>
      </c>
      <c r="BJ21">
        <f ca="1">AVERAGE(INDIRECT(ADDRESS($AU20+2, BJ$1)):INDIRECT(ADDRESS($AU21+1, BJ$1)))</f>
        <v>7.6794175438596518E-3</v>
      </c>
      <c r="BK21">
        <f ca="1">AVERAGE(INDIRECT(ADDRESS($AU20+2, BK$1)):INDIRECT(ADDRESS($AU21+1, BK$1)))</f>
        <v>7.0018128654970764E-3</v>
      </c>
      <c r="BL21">
        <f ca="1">AVERAGE(INDIRECT(ADDRESS($AU20+2, BL$1)):INDIRECT(ADDRESS($AU21+1, BL$1)))</f>
        <v>3.3812748538011698E-6</v>
      </c>
      <c r="BM21">
        <f ca="1">AVERAGE(INDIRECT(ADDRESS($AU20+2, BM$1)):INDIRECT(ADDRESS($AU21+1, BM$1)))</f>
        <v>2.4453216374268993E-3</v>
      </c>
      <c r="BN21">
        <f ca="1">AVERAGE(INDIRECT(ADDRESS($AU20+2, BN$1)):INDIRECT(ADDRESS($AU21+1, BN$1)))</f>
        <v>2.514923976608187E-6</v>
      </c>
      <c r="BO21">
        <f ca="1">AVERAGE(INDIRECT(ADDRESS($AU20+2, BO$1)):INDIRECT(ADDRESS($AU21+1, BO$1)))</f>
        <v>9.6576713450292409E-3</v>
      </c>
      <c r="BP21">
        <f ca="1">AVERAGE(INDIRECT(ADDRESS($AU20+2, BP$1)):INDIRECT(ADDRESS($AU21+1, BP$1)))</f>
        <v>9.0348304093567262E-3</v>
      </c>
    </row>
    <row r="22" spans="1:68" x14ac:dyDescent="0.25">
      <c r="A22" s="1" t="s">
        <v>22</v>
      </c>
      <c r="B22" s="1">
        <v>1.41309</v>
      </c>
      <c r="C22" s="1" t="s">
        <v>22</v>
      </c>
      <c r="D22" s="1" t="s">
        <v>22</v>
      </c>
      <c r="E22" s="1">
        <v>1.82084</v>
      </c>
      <c r="F22" s="1" t="s">
        <v>22</v>
      </c>
      <c r="G22" s="1">
        <v>1.0776399999999999</v>
      </c>
      <c r="H22" s="1">
        <v>1.3036300000000001</v>
      </c>
      <c r="I22" s="1">
        <v>1.3779399999999999</v>
      </c>
      <c r="J22" s="1" t="s">
        <v>22</v>
      </c>
      <c r="K22" s="1">
        <v>1.40401</v>
      </c>
      <c r="L22" s="1">
        <v>0.19944200000000001</v>
      </c>
      <c r="M22" s="1">
        <v>0.99916400000000005</v>
      </c>
      <c r="N22" s="1" t="s">
        <v>22</v>
      </c>
      <c r="O22" s="1">
        <v>0.45760099999999998</v>
      </c>
      <c r="P22" s="1">
        <v>0.88641000000000003</v>
      </c>
      <c r="Q22" s="1">
        <v>0.55106699999999997</v>
      </c>
      <c r="R22" s="1">
        <v>2.2800199999999999</v>
      </c>
      <c r="S22" s="1" t="s">
        <v>22</v>
      </c>
      <c r="T22" s="1" t="s">
        <v>22</v>
      </c>
      <c r="U22" s="1">
        <v>1.5809899999999999</v>
      </c>
      <c r="V22" s="1" t="s">
        <v>23</v>
      </c>
      <c r="W22" s="1">
        <f>ABS(IK_diagnostics_degrees__4[[#This Row],[Column1]]-A21)</f>
        <v>0</v>
      </c>
      <c r="X22" s="1">
        <f>ABS(IK_diagnostics_degrees__4[[#This Row],[Column2]]-B21)</f>
        <v>1.7999999999984695E-4</v>
      </c>
      <c r="Y22" s="1">
        <f>ABS(IK_diagnostics_degrees__4[[#This Row],[Column3]]-C21)</f>
        <v>0</v>
      </c>
      <c r="Z22" s="1">
        <f>ABS(IK_diagnostics_degrees__4[[#This Row],[Column4]]-D21)</f>
        <v>0</v>
      </c>
      <c r="AA22" s="1">
        <f>ABS(IK_diagnostics_degrees__4[[#This Row],[Column5]]-E21)</f>
        <v>1.9999999999908979E-5</v>
      </c>
      <c r="AB22" s="1">
        <f>ABS(IK_diagnostics_degrees__4[[#This Row],[Column6]]-F21)</f>
        <v>0</v>
      </c>
      <c r="AC22" s="1">
        <f>ABS(IK_diagnostics_degrees__4[[#This Row],[Column7]]-G21)</f>
        <v>1.9000000000013451E-4</v>
      </c>
      <c r="AD22" s="1">
        <f>ABS(IK_diagnostics_degrees__4[[#This Row],[Column8]]-H21)</f>
        <v>1.9400000000000528E-3</v>
      </c>
      <c r="AE22" s="1">
        <f>ABS(IK_diagnostics_degrees__4[[#This Row],[Column9]]-I21)</f>
        <v>5.3999999999998494E-4</v>
      </c>
      <c r="AF22" s="1">
        <f>ABS(IK_diagnostics_degrees__4[[#This Row],[Column10]]-J21)</f>
        <v>0</v>
      </c>
      <c r="AG22" s="1">
        <f>ABS(IK_diagnostics_degrees__4[[#This Row],[Column11]]-K21)</f>
        <v>1.1399999999999189E-3</v>
      </c>
      <c r="AH22" s="1">
        <f>ABS(IK_diagnostics_degrees__4[[#This Row],[Column12]]-L21)</f>
        <v>1.1800000000000699E-4</v>
      </c>
      <c r="AI22" s="1">
        <f>ABS(IK_diagnostics_degrees__4[[#This Row],[Column13]]-M21)</f>
        <v>7.9069999999999974E-3</v>
      </c>
      <c r="AJ22" s="1">
        <f>ABS(IK_diagnostics_degrees__4[[#This Row],[Column14]]-N21)</f>
        <v>0</v>
      </c>
      <c r="AK22" s="1">
        <f>ABS(IK_diagnostics_degrees__4[[#This Row],[Column15]]-O21)</f>
        <v>2.6199999999998447E-4</v>
      </c>
      <c r="AL22" s="1">
        <f>ABS(IK_diagnostics_degrees__4[[#This Row],[Column16]]-P21)</f>
        <v>5.3099999999994818E-4</v>
      </c>
      <c r="AM22" s="1">
        <f>ABS(IK_diagnostics_degrees__4[[#This Row],[Column17]]-Q21)</f>
        <v>5.5499999999997218E-4</v>
      </c>
      <c r="AN22" s="1">
        <f>ABS(IK_diagnostics_degrees__4[[#This Row],[Column18]]-R21)</f>
        <v>3.6000000000013799E-4</v>
      </c>
      <c r="AO22" s="1">
        <f>ABS(IK_diagnostics_degrees__4[[#This Row],[Column19]]-S21)</f>
        <v>0</v>
      </c>
      <c r="AP22" s="1">
        <f>ABS(IK_diagnostics_degrees__4[[#This Row],[Column20]]-T21)</f>
        <v>0</v>
      </c>
      <c r="AQ22" s="1">
        <f>ABS(IK_diagnostics_degrees__4[[#This Row],[Column21]]-U21)</f>
        <v>2.2000000000002018E-3</v>
      </c>
      <c r="AT22" t="s">
        <v>659</v>
      </c>
      <c r="AU22" s="7"/>
    </row>
    <row r="23" spans="1:68" x14ac:dyDescent="0.25">
      <c r="A23" s="1" t="s">
        <v>22</v>
      </c>
      <c r="B23" s="1">
        <v>1.4132400000000001</v>
      </c>
      <c r="C23" s="1" t="s">
        <v>22</v>
      </c>
      <c r="D23" s="1" t="s">
        <v>22</v>
      </c>
      <c r="E23" s="1">
        <v>1.82114</v>
      </c>
      <c r="F23" s="1" t="s">
        <v>22</v>
      </c>
      <c r="G23" s="1">
        <v>1.0773900000000001</v>
      </c>
      <c r="H23" s="1">
        <v>1.30576</v>
      </c>
      <c r="I23" s="1">
        <v>1.3775200000000001</v>
      </c>
      <c r="J23" s="1" t="s">
        <v>22</v>
      </c>
      <c r="K23" s="1">
        <v>1.4049799999999999</v>
      </c>
      <c r="L23" s="1">
        <v>0.199102</v>
      </c>
      <c r="M23" s="1">
        <v>1.00658</v>
      </c>
      <c r="N23" s="1" t="s">
        <v>22</v>
      </c>
      <c r="O23" s="1">
        <v>0.45789800000000003</v>
      </c>
      <c r="P23" s="1">
        <v>0.88599899999999998</v>
      </c>
      <c r="Q23" s="1">
        <v>0.55054099999999995</v>
      </c>
      <c r="R23" s="1">
        <v>2.27929</v>
      </c>
      <c r="S23" s="1" t="s">
        <v>22</v>
      </c>
      <c r="T23" s="1" t="s">
        <v>22</v>
      </c>
      <c r="U23" s="1">
        <v>1.5790599999999999</v>
      </c>
      <c r="V23" s="1" t="s">
        <v>23</v>
      </c>
      <c r="W23" s="1">
        <f>ABS(IK_diagnostics_degrees__4[[#This Row],[Column1]]-A22)</f>
        <v>0</v>
      </c>
      <c r="X23" s="1">
        <f>ABS(IK_diagnostics_degrees__4[[#This Row],[Column2]]-B22)</f>
        <v>1.500000000000945E-4</v>
      </c>
      <c r="Y23" s="1">
        <f>ABS(IK_diagnostics_degrees__4[[#This Row],[Column3]]-C22)</f>
        <v>0</v>
      </c>
      <c r="Z23" s="1">
        <f>ABS(IK_diagnostics_degrees__4[[#This Row],[Column4]]-D22)</f>
        <v>0</v>
      </c>
      <c r="AA23" s="1">
        <f>ABS(IK_diagnostics_degrees__4[[#This Row],[Column5]]-E22)</f>
        <v>2.9999999999996696E-4</v>
      </c>
      <c r="AB23" s="1">
        <f>ABS(IK_diagnostics_degrees__4[[#This Row],[Column6]]-F22)</f>
        <v>0</v>
      </c>
      <c r="AC23" s="1">
        <f>ABS(IK_diagnostics_degrees__4[[#This Row],[Column7]]-G22)</f>
        <v>2.4999999999986144E-4</v>
      </c>
      <c r="AD23" s="1">
        <f>ABS(IK_diagnostics_degrees__4[[#This Row],[Column8]]-H22)</f>
        <v>2.1299999999999653E-3</v>
      </c>
      <c r="AE23" s="1">
        <f>ABS(IK_diagnostics_degrees__4[[#This Row],[Column9]]-I22)</f>
        <v>4.1999999999986493E-4</v>
      </c>
      <c r="AF23" s="1">
        <f>ABS(IK_diagnostics_degrees__4[[#This Row],[Column10]]-J22)</f>
        <v>0</v>
      </c>
      <c r="AG23" s="1">
        <f>ABS(IK_diagnostics_degrees__4[[#This Row],[Column11]]-K22)</f>
        <v>9.6999999999991537E-4</v>
      </c>
      <c r="AH23" s="1">
        <f>ABS(IK_diagnostics_degrees__4[[#This Row],[Column12]]-L22)</f>
        <v>3.4000000000000696E-4</v>
      </c>
      <c r="AI23" s="1">
        <f>ABS(IK_diagnostics_degrees__4[[#This Row],[Column13]]-M22)</f>
        <v>7.4159999999999782E-3</v>
      </c>
      <c r="AJ23" s="1">
        <f>ABS(IK_diagnostics_degrees__4[[#This Row],[Column14]]-N22)</f>
        <v>0</v>
      </c>
      <c r="AK23" s="1">
        <f>ABS(IK_diagnostics_degrees__4[[#This Row],[Column15]]-O22)</f>
        <v>2.9700000000004723E-4</v>
      </c>
      <c r="AL23" s="1">
        <f>ABS(IK_diagnostics_degrees__4[[#This Row],[Column16]]-P22)</f>
        <v>4.1100000000005021E-4</v>
      </c>
      <c r="AM23" s="1">
        <f>ABS(IK_diagnostics_degrees__4[[#This Row],[Column17]]-Q22)</f>
        <v>5.2600000000002645E-4</v>
      </c>
      <c r="AN23" s="1">
        <f>ABS(IK_diagnostics_degrees__4[[#This Row],[Column18]]-R22)</f>
        <v>7.299999999998974E-4</v>
      </c>
      <c r="AO23" s="1">
        <f>ABS(IK_diagnostics_degrees__4[[#This Row],[Column19]]-S22)</f>
        <v>0</v>
      </c>
      <c r="AP23" s="1">
        <f>ABS(IK_diagnostics_degrees__4[[#This Row],[Column20]]-T22)</f>
        <v>0</v>
      </c>
      <c r="AQ23" s="1">
        <f>ABS(IK_diagnostics_degrees__4[[#This Row],[Column21]]-U22)</f>
        <v>1.9299999999999873E-3</v>
      </c>
      <c r="AT23">
        <f ca="1">AVERAGE(AV23:BP23)</f>
        <v>2.3505080853039324E-2</v>
      </c>
      <c r="AU23" s="8"/>
      <c r="AV23">
        <f ca="1">AVERAGE(AV2:AV21)</f>
        <v>9.0185389624618424E-3</v>
      </c>
      <c r="AW23">
        <f t="shared" ref="AW23:BP23" ca="1" si="0">AVERAGE(AW2:AW21)</f>
        <v>8.6288995323353882E-3</v>
      </c>
      <c r="AX23">
        <f t="shared" ca="1" si="0"/>
        <v>1.0571694827058909E-2</v>
      </c>
      <c r="AY23">
        <f t="shared" ca="1" si="0"/>
        <v>6.8372392863110878E-3</v>
      </c>
      <c r="AZ23">
        <f t="shared" ca="1" si="0"/>
        <v>2.3031983985795448E-2</v>
      </c>
      <c r="BA23">
        <f t="shared" ca="1" si="0"/>
        <v>4.2639680562931914E-3</v>
      </c>
      <c r="BB23">
        <f t="shared" ca="1" si="0"/>
        <v>2.7038414952924011E-2</v>
      </c>
      <c r="BC23">
        <f t="shared" ca="1" si="0"/>
        <v>2.3966348411258658E-2</v>
      </c>
      <c r="BD23">
        <f t="shared" ca="1" si="0"/>
        <v>3.8854870627242348E-2</v>
      </c>
      <c r="BE23">
        <f t="shared" ca="1" si="0"/>
        <v>1.2485118308374893E-2</v>
      </c>
      <c r="BF23">
        <f t="shared" ca="1" si="0"/>
        <v>1.7842985296126997E-2</v>
      </c>
      <c r="BG23">
        <f t="shared" ca="1" si="0"/>
        <v>1.1674813319853702E-2</v>
      </c>
      <c r="BH23">
        <f t="shared" ca="1" si="0"/>
        <v>6.7721891197782158E-2</v>
      </c>
      <c r="BI23">
        <f t="shared" ca="1" si="0"/>
        <v>5.6496775381268252E-2</v>
      </c>
      <c r="BJ23">
        <f t="shared" ca="1" si="0"/>
        <v>3.0688309808525428E-2</v>
      </c>
      <c r="BK23">
        <f t="shared" ca="1" si="0"/>
        <v>2.6576706719394459E-2</v>
      </c>
      <c r="BL23">
        <f t="shared" ca="1" si="0"/>
        <v>1.505908396737303E-2</v>
      </c>
      <c r="BM23">
        <f t="shared" ca="1" si="0"/>
        <v>2.4249137198220246E-2</v>
      </c>
      <c r="BN23">
        <f t="shared" ca="1" si="0"/>
        <v>1.1418852818120867E-3</v>
      </c>
      <c r="BO23">
        <f t="shared" ca="1" si="0"/>
        <v>3.5639939496970849E-2</v>
      </c>
      <c r="BP23">
        <f t="shared" ca="1" si="0"/>
        <v>4.1818093296442815E-2</v>
      </c>
    </row>
    <row r="24" spans="1:68" x14ac:dyDescent="0.25">
      <c r="A24" s="1" t="s">
        <v>22</v>
      </c>
      <c r="B24" s="1">
        <v>1.41377</v>
      </c>
      <c r="C24" s="1" t="s">
        <v>22</v>
      </c>
      <c r="D24" s="1" t="s">
        <v>22</v>
      </c>
      <c r="E24" s="1">
        <v>1.82073</v>
      </c>
      <c r="F24" s="1" t="s">
        <v>22</v>
      </c>
      <c r="G24" s="1">
        <v>1.07714</v>
      </c>
      <c r="H24" s="1">
        <v>1.30755</v>
      </c>
      <c r="I24" s="1">
        <v>1.37706</v>
      </c>
      <c r="J24" s="1" t="s">
        <v>22</v>
      </c>
      <c r="K24" s="1">
        <v>1.40605</v>
      </c>
      <c r="L24" s="1">
        <v>0.199161</v>
      </c>
      <c r="M24" s="1">
        <v>1.01319</v>
      </c>
      <c r="N24" s="1" t="s">
        <v>22</v>
      </c>
      <c r="O24" s="1">
        <v>0.4582</v>
      </c>
      <c r="P24" s="1">
        <v>0.88522999999999996</v>
      </c>
      <c r="Q24" s="1">
        <v>0.55017799999999994</v>
      </c>
      <c r="R24" s="1">
        <v>2.2789199999999998</v>
      </c>
      <c r="S24" s="1" t="s">
        <v>22</v>
      </c>
      <c r="T24" s="1" t="s">
        <v>22</v>
      </c>
      <c r="U24" s="1">
        <v>1.5768500000000001</v>
      </c>
      <c r="V24" s="1" t="s">
        <v>23</v>
      </c>
      <c r="W24" s="1">
        <f>ABS(IK_diagnostics_degrees__4[[#This Row],[Column1]]-A23)</f>
        <v>0</v>
      </c>
      <c r="X24" s="1">
        <f>ABS(IK_diagnostics_degrees__4[[#This Row],[Column2]]-B23)</f>
        <v>5.2999999999991942E-4</v>
      </c>
      <c r="Y24" s="1">
        <f>ABS(IK_diagnostics_degrees__4[[#This Row],[Column3]]-C23)</f>
        <v>0</v>
      </c>
      <c r="Z24" s="1">
        <f>ABS(IK_diagnostics_degrees__4[[#This Row],[Column4]]-D23)</f>
        <v>0</v>
      </c>
      <c r="AA24" s="1">
        <f>ABS(IK_diagnostics_degrees__4[[#This Row],[Column5]]-E23)</f>
        <v>4.1000000000002146E-4</v>
      </c>
      <c r="AB24" s="1">
        <f>ABS(IK_diagnostics_degrees__4[[#This Row],[Column6]]-F23)</f>
        <v>0</v>
      </c>
      <c r="AC24" s="1">
        <f>ABS(IK_diagnostics_degrees__4[[#This Row],[Column7]]-G23)</f>
        <v>2.5000000000008349E-4</v>
      </c>
      <c r="AD24" s="1">
        <f>ABS(IK_diagnostics_degrees__4[[#This Row],[Column8]]-H23)</f>
        <v>1.7899999999999583E-3</v>
      </c>
      <c r="AE24" s="1">
        <f>ABS(IK_diagnostics_degrees__4[[#This Row],[Column9]]-I23)</f>
        <v>4.6000000000012697E-4</v>
      </c>
      <c r="AF24" s="1">
        <f>ABS(IK_diagnostics_degrees__4[[#This Row],[Column10]]-J23)</f>
        <v>0</v>
      </c>
      <c r="AG24" s="1">
        <f>ABS(IK_diagnostics_degrees__4[[#This Row],[Column11]]-K23)</f>
        <v>1.0700000000001264E-3</v>
      </c>
      <c r="AH24" s="1">
        <f>ABS(IK_diagnostics_degrees__4[[#This Row],[Column12]]-L23)</f>
        <v>5.9000000000003494E-5</v>
      </c>
      <c r="AI24" s="1">
        <f>ABS(IK_diagnostics_degrees__4[[#This Row],[Column13]]-M23)</f>
        <v>6.6100000000000048E-3</v>
      </c>
      <c r="AJ24" s="1">
        <f>ABS(IK_diagnostics_degrees__4[[#This Row],[Column14]]-N23)</f>
        <v>0</v>
      </c>
      <c r="AK24" s="1">
        <f>ABS(IK_diagnostics_degrees__4[[#This Row],[Column15]]-O23)</f>
        <v>3.0199999999996896E-4</v>
      </c>
      <c r="AL24" s="1">
        <f>ABS(IK_diagnostics_degrees__4[[#This Row],[Column16]]-P23)</f>
        <v>7.6900000000001967E-4</v>
      </c>
      <c r="AM24" s="1">
        <f>ABS(IK_diagnostics_degrees__4[[#This Row],[Column17]]-Q23)</f>
        <v>3.6300000000000221E-4</v>
      </c>
      <c r="AN24" s="1">
        <f>ABS(IK_diagnostics_degrees__4[[#This Row],[Column18]]-R23)</f>
        <v>3.700000000002035E-4</v>
      </c>
      <c r="AO24" s="1">
        <f>ABS(IK_diagnostics_degrees__4[[#This Row],[Column19]]-S23)</f>
        <v>0</v>
      </c>
      <c r="AP24" s="1">
        <f>ABS(IK_diagnostics_degrees__4[[#This Row],[Column20]]-T23)</f>
        <v>0</v>
      </c>
      <c r="AQ24" s="1">
        <f>ABS(IK_diagnostics_degrees__4[[#This Row],[Column21]]-U23)</f>
        <v>2.2099999999998232E-3</v>
      </c>
      <c r="AU24" s="7"/>
    </row>
    <row r="25" spans="1:68" x14ac:dyDescent="0.25">
      <c r="A25" s="1" t="s">
        <v>22</v>
      </c>
      <c r="B25" s="1">
        <v>1.4139600000000001</v>
      </c>
      <c r="C25" s="1" t="s">
        <v>22</v>
      </c>
      <c r="D25" s="1" t="s">
        <v>22</v>
      </c>
      <c r="E25" s="1">
        <v>1.8207599999999999</v>
      </c>
      <c r="F25" s="1" t="s">
        <v>22</v>
      </c>
      <c r="G25" s="1">
        <v>1.07721</v>
      </c>
      <c r="H25" s="1">
        <v>1.30925</v>
      </c>
      <c r="I25" s="1">
        <v>1.3764099999999999</v>
      </c>
      <c r="J25" s="1" t="s">
        <v>22</v>
      </c>
      <c r="K25" s="1">
        <v>1.4070199999999999</v>
      </c>
      <c r="L25" s="1">
        <v>0.199128</v>
      </c>
      <c r="M25" s="1">
        <v>1.0198</v>
      </c>
      <c r="N25" s="1" t="s">
        <v>22</v>
      </c>
      <c r="O25" s="1">
        <v>0.45839099999999999</v>
      </c>
      <c r="P25" s="1">
        <v>0.88465700000000003</v>
      </c>
      <c r="Q25" s="1">
        <v>0.54974599999999996</v>
      </c>
      <c r="R25" s="1">
        <v>2.27867</v>
      </c>
      <c r="S25" s="1" t="s">
        <v>22</v>
      </c>
      <c r="T25" s="1" t="s">
        <v>22</v>
      </c>
      <c r="U25" s="1">
        <v>1.5748200000000001</v>
      </c>
      <c r="V25" s="1" t="s">
        <v>23</v>
      </c>
      <c r="W25" s="1">
        <f>ABS(IK_diagnostics_degrees__4[[#This Row],[Column1]]-A24)</f>
        <v>0</v>
      </c>
      <c r="X25" s="1">
        <f>ABS(IK_diagnostics_degrees__4[[#This Row],[Column2]]-B24)</f>
        <v>1.9000000000013451E-4</v>
      </c>
      <c r="Y25" s="1">
        <f>ABS(IK_diagnostics_degrees__4[[#This Row],[Column3]]-C24)</f>
        <v>0</v>
      </c>
      <c r="Z25" s="1">
        <f>ABS(IK_diagnostics_degrees__4[[#This Row],[Column4]]-D24)</f>
        <v>0</v>
      </c>
      <c r="AA25" s="1">
        <f>ABS(IK_diagnostics_degrees__4[[#This Row],[Column5]]-E24)</f>
        <v>2.9999999999974492E-5</v>
      </c>
      <c r="AB25" s="1">
        <f>ABS(IK_diagnostics_degrees__4[[#This Row],[Column6]]-F24)</f>
        <v>0</v>
      </c>
      <c r="AC25" s="1">
        <f>ABS(IK_diagnostics_degrees__4[[#This Row],[Column7]]-G24)</f>
        <v>7.0000000000014495E-5</v>
      </c>
      <c r="AD25" s="1">
        <f>ABS(IK_diagnostics_degrees__4[[#This Row],[Column8]]-H24)</f>
        <v>1.7000000000000348E-3</v>
      </c>
      <c r="AE25" s="1">
        <f>ABS(IK_diagnostics_degrees__4[[#This Row],[Column9]]-I24)</f>
        <v>6.5000000000003944E-4</v>
      </c>
      <c r="AF25" s="1">
        <f>ABS(IK_diagnostics_degrees__4[[#This Row],[Column10]]-J24)</f>
        <v>0</v>
      </c>
      <c r="AG25" s="1">
        <f>ABS(IK_diagnostics_degrees__4[[#This Row],[Column11]]-K24)</f>
        <v>9.6999999999991537E-4</v>
      </c>
      <c r="AH25" s="1">
        <f>ABS(IK_diagnostics_degrees__4[[#This Row],[Column12]]-L24)</f>
        <v>3.3000000000005247E-5</v>
      </c>
      <c r="AI25" s="1">
        <f>ABS(IK_diagnostics_degrees__4[[#This Row],[Column13]]-M24)</f>
        <v>6.6100000000000048E-3</v>
      </c>
      <c r="AJ25" s="1">
        <f>ABS(IK_diagnostics_degrees__4[[#This Row],[Column14]]-N24)</f>
        <v>0</v>
      </c>
      <c r="AK25" s="1">
        <f>ABS(IK_diagnostics_degrees__4[[#This Row],[Column15]]-O24)</f>
        <v>1.9099999999999673E-4</v>
      </c>
      <c r="AL25" s="1">
        <f>ABS(IK_diagnostics_degrees__4[[#This Row],[Column16]]-P24)</f>
        <v>5.7299999999993467E-4</v>
      </c>
      <c r="AM25" s="1">
        <f>ABS(IK_diagnostics_degrees__4[[#This Row],[Column17]]-Q24)</f>
        <v>4.3199999999998795E-4</v>
      </c>
      <c r="AN25" s="1">
        <f>ABS(IK_diagnostics_degrees__4[[#This Row],[Column18]]-R24)</f>
        <v>2.4999999999986144E-4</v>
      </c>
      <c r="AO25" s="1">
        <f>ABS(IK_diagnostics_degrees__4[[#This Row],[Column19]]-S24)</f>
        <v>0</v>
      </c>
      <c r="AP25" s="1">
        <f>ABS(IK_diagnostics_degrees__4[[#This Row],[Column20]]-T24)</f>
        <v>0</v>
      </c>
      <c r="AQ25" s="1">
        <f>ABS(IK_diagnostics_degrees__4[[#This Row],[Column21]]-U24)</f>
        <v>2.0299999999999763E-3</v>
      </c>
      <c r="AU25" s="8"/>
    </row>
    <row r="26" spans="1:68" x14ac:dyDescent="0.25">
      <c r="A26" s="1" t="s">
        <v>22</v>
      </c>
      <c r="B26" s="1">
        <v>1.4142399999999999</v>
      </c>
      <c r="C26" s="1" t="s">
        <v>22</v>
      </c>
      <c r="D26" s="1" t="s">
        <v>22</v>
      </c>
      <c r="E26" s="1">
        <v>1.8206100000000001</v>
      </c>
      <c r="F26" s="1" t="s">
        <v>22</v>
      </c>
      <c r="G26" s="1">
        <v>1.0770200000000001</v>
      </c>
      <c r="H26" s="1">
        <v>1.3109200000000001</v>
      </c>
      <c r="I26" s="1">
        <v>1.3758699999999999</v>
      </c>
      <c r="J26" s="1" t="s">
        <v>22</v>
      </c>
      <c r="K26" s="1">
        <v>1.40804</v>
      </c>
      <c r="L26" s="1">
        <v>0.19914100000000001</v>
      </c>
      <c r="M26" s="1">
        <v>1.0260100000000001</v>
      </c>
      <c r="N26" s="1" t="s">
        <v>22</v>
      </c>
      <c r="O26" s="1">
        <v>0.45885999999999999</v>
      </c>
      <c r="P26" s="1">
        <v>0.88414499999999996</v>
      </c>
      <c r="Q26" s="1">
        <v>0.54895899999999997</v>
      </c>
      <c r="R26" s="1">
        <v>2.2781699999999998</v>
      </c>
      <c r="S26" s="1" t="s">
        <v>22</v>
      </c>
      <c r="T26" s="1" t="s">
        <v>22</v>
      </c>
      <c r="U26" s="1">
        <v>1.57315</v>
      </c>
      <c r="V26" s="1" t="s">
        <v>23</v>
      </c>
      <c r="W26" s="1">
        <f>ABS(IK_diagnostics_degrees__4[[#This Row],[Column1]]-A25)</f>
        <v>0</v>
      </c>
      <c r="X26" s="1">
        <f>ABS(IK_diagnostics_degrees__4[[#This Row],[Column2]]-B25)</f>
        <v>2.7999999999983594E-4</v>
      </c>
      <c r="Y26" s="1">
        <f>ABS(IK_diagnostics_degrees__4[[#This Row],[Column3]]-C25)</f>
        <v>0</v>
      </c>
      <c r="Z26" s="1">
        <f>ABS(IK_diagnostics_degrees__4[[#This Row],[Column4]]-D25)</f>
        <v>0</v>
      </c>
      <c r="AA26" s="1">
        <f>ABS(IK_diagnostics_degrees__4[[#This Row],[Column5]]-E25)</f>
        <v>1.4999999999987246E-4</v>
      </c>
      <c r="AB26" s="1">
        <f>ABS(IK_diagnostics_degrees__4[[#This Row],[Column6]]-F25)</f>
        <v>0</v>
      </c>
      <c r="AC26" s="1">
        <f>ABS(IK_diagnostics_degrees__4[[#This Row],[Column7]]-G25)</f>
        <v>1.8999999999991246E-4</v>
      </c>
      <c r="AD26" s="1">
        <f>ABS(IK_diagnostics_degrees__4[[#This Row],[Column8]]-H25)</f>
        <v>1.6700000000000603E-3</v>
      </c>
      <c r="AE26" s="1">
        <f>ABS(IK_diagnostics_degrees__4[[#This Row],[Column9]]-I25)</f>
        <v>5.3999999999998494E-4</v>
      </c>
      <c r="AF26" s="1">
        <f>ABS(IK_diagnostics_degrees__4[[#This Row],[Column10]]-J25)</f>
        <v>0</v>
      </c>
      <c r="AG26" s="1">
        <f>ABS(IK_diagnostics_degrees__4[[#This Row],[Column11]]-K25)</f>
        <v>1.0200000000000209E-3</v>
      </c>
      <c r="AH26" s="1">
        <f>ABS(IK_diagnostics_degrees__4[[#This Row],[Column12]]-L25)</f>
        <v>1.3000000000013001E-5</v>
      </c>
      <c r="AI26" s="1">
        <f>ABS(IK_diagnostics_degrees__4[[#This Row],[Column13]]-M25)</f>
        <v>6.2100000000000488E-3</v>
      </c>
      <c r="AJ26" s="1">
        <f>ABS(IK_diagnostics_degrees__4[[#This Row],[Column14]]-N25)</f>
        <v>0</v>
      </c>
      <c r="AK26" s="1">
        <f>ABS(IK_diagnostics_degrees__4[[#This Row],[Column15]]-O25)</f>
        <v>4.689999999999972E-4</v>
      </c>
      <c r="AL26" s="1">
        <f>ABS(IK_diagnostics_degrees__4[[#This Row],[Column16]]-P25)</f>
        <v>5.1200000000006796E-4</v>
      </c>
      <c r="AM26" s="1">
        <f>ABS(IK_diagnostics_degrees__4[[#This Row],[Column17]]-Q25)</f>
        <v>7.8699999999998216E-4</v>
      </c>
      <c r="AN26" s="1">
        <f>ABS(IK_diagnostics_degrees__4[[#This Row],[Column18]]-R25)</f>
        <v>5.0000000000016698E-4</v>
      </c>
      <c r="AO26" s="1">
        <f>ABS(IK_diagnostics_degrees__4[[#This Row],[Column19]]-S25)</f>
        <v>0</v>
      </c>
      <c r="AP26" s="1">
        <f>ABS(IK_diagnostics_degrees__4[[#This Row],[Column20]]-T25)</f>
        <v>0</v>
      </c>
      <c r="AQ26" s="1">
        <f>ABS(IK_diagnostics_degrees__4[[#This Row],[Column21]]-U25)</f>
        <v>1.6700000000000603E-3</v>
      </c>
      <c r="AU26" s="7"/>
      <c r="AV26">
        <f ca="1">MAX(AV2:BP21)</f>
        <v>0.15258781818181816</v>
      </c>
    </row>
    <row r="27" spans="1:68" x14ac:dyDescent="0.25">
      <c r="A27" s="1" t="s">
        <v>22</v>
      </c>
      <c r="B27" s="1">
        <v>1.41455</v>
      </c>
      <c r="C27" s="1" t="s">
        <v>22</v>
      </c>
      <c r="D27" s="1" t="s">
        <v>22</v>
      </c>
      <c r="E27" s="1">
        <v>1.8204400000000001</v>
      </c>
      <c r="F27" s="1" t="s">
        <v>22</v>
      </c>
      <c r="G27" s="1">
        <v>1.07707</v>
      </c>
      <c r="H27" s="1">
        <v>1.3123800000000001</v>
      </c>
      <c r="I27" s="1">
        <v>1.3751800000000001</v>
      </c>
      <c r="J27" s="1" t="s">
        <v>22</v>
      </c>
      <c r="K27" s="1">
        <v>1.409</v>
      </c>
      <c r="L27" s="1">
        <v>0.199214</v>
      </c>
      <c r="M27" s="1">
        <v>1.03176</v>
      </c>
      <c r="N27" s="1" t="s">
        <v>22</v>
      </c>
      <c r="O27" s="1">
        <v>0.45924399999999999</v>
      </c>
      <c r="P27" s="1">
        <v>0.88360499999999997</v>
      </c>
      <c r="Q27" s="1">
        <v>0.54847100000000004</v>
      </c>
      <c r="R27" s="1">
        <v>2.27779</v>
      </c>
      <c r="S27" s="1" t="s">
        <v>22</v>
      </c>
      <c r="T27" s="1" t="s">
        <v>22</v>
      </c>
      <c r="U27" s="1">
        <v>1.57145</v>
      </c>
      <c r="V27" s="1" t="s">
        <v>23</v>
      </c>
      <c r="W27" s="1">
        <f>ABS(IK_diagnostics_degrees__4[[#This Row],[Column1]]-A26)</f>
        <v>0</v>
      </c>
      <c r="X27" s="1">
        <f>ABS(IK_diagnostics_degrees__4[[#This Row],[Column2]]-B26)</f>
        <v>3.1000000000003247E-4</v>
      </c>
      <c r="Y27" s="1">
        <f>ABS(IK_diagnostics_degrees__4[[#This Row],[Column3]]-C26)</f>
        <v>0</v>
      </c>
      <c r="Z27" s="1">
        <f>ABS(IK_diagnostics_degrees__4[[#This Row],[Column4]]-D26)</f>
        <v>0</v>
      </c>
      <c r="AA27" s="1">
        <f>ABS(IK_diagnostics_degrees__4[[#This Row],[Column5]]-E26)</f>
        <v>1.7000000000000348E-4</v>
      </c>
      <c r="AB27" s="1">
        <f>ABS(IK_diagnostics_degrees__4[[#This Row],[Column6]]-F26)</f>
        <v>0</v>
      </c>
      <c r="AC27" s="1">
        <f>ABS(IK_diagnostics_degrees__4[[#This Row],[Column7]]-G26)</f>
        <v>4.9999999999883471E-5</v>
      </c>
      <c r="AD27" s="1">
        <f>ABS(IK_diagnostics_degrees__4[[#This Row],[Column8]]-H26)</f>
        <v>1.4600000000000168E-3</v>
      </c>
      <c r="AE27" s="1">
        <f>ABS(IK_diagnostics_degrees__4[[#This Row],[Column9]]-I26)</f>
        <v>6.8999999999985739E-4</v>
      </c>
      <c r="AF27" s="1">
        <f>ABS(IK_diagnostics_degrees__4[[#This Row],[Column10]]-J26)</f>
        <v>0</v>
      </c>
      <c r="AG27" s="1">
        <f>ABS(IK_diagnostics_degrees__4[[#This Row],[Column11]]-K26)</f>
        <v>9.6000000000007191E-4</v>
      </c>
      <c r="AH27" s="1">
        <f>ABS(IK_diagnostics_degrees__4[[#This Row],[Column12]]-L26)</f>
        <v>7.299999999998974E-5</v>
      </c>
      <c r="AI27" s="1">
        <f>ABS(IK_diagnostics_degrees__4[[#This Row],[Column13]]-M26)</f>
        <v>5.7499999999999218E-3</v>
      </c>
      <c r="AJ27" s="1">
        <f>ABS(IK_diagnostics_degrees__4[[#This Row],[Column14]]-N26)</f>
        <v>0</v>
      </c>
      <c r="AK27" s="1">
        <f>ABS(IK_diagnostics_degrees__4[[#This Row],[Column15]]-O26)</f>
        <v>3.8399999999999546E-4</v>
      </c>
      <c r="AL27" s="1">
        <f>ABS(IK_diagnostics_degrees__4[[#This Row],[Column16]]-P26)</f>
        <v>5.3999999999998494E-4</v>
      </c>
      <c r="AM27" s="1">
        <f>ABS(IK_diagnostics_degrees__4[[#This Row],[Column17]]-Q26)</f>
        <v>4.8799999999993293E-4</v>
      </c>
      <c r="AN27" s="1">
        <f>ABS(IK_diagnostics_degrees__4[[#This Row],[Column18]]-R26)</f>
        <v>3.7999999999982492E-4</v>
      </c>
      <c r="AO27" s="1">
        <f>ABS(IK_diagnostics_degrees__4[[#This Row],[Column19]]-S26)</f>
        <v>0</v>
      </c>
      <c r="AP27" s="1">
        <f>ABS(IK_diagnostics_degrees__4[[#This Row],[Column20]]-T26)</f>
        <v>0</v>
      </c>
      <c r="AQ27" s="1">
        <f>ABS(IK_diagnostics_degrees__4[[#This Row],[Column21]]-U26)</f>
        <v>1.7000000000000348E-3</v>
      </c>
      <c r="AU27" s="8"/>
      <c r="AV27">
        <f ca="1">MIN(AV2:BP21)</f>
        <v>0</v>
      </c>
    </row>
    <row r="28" spans="1:68" x14ac:dyDescent="0.25">
      <c r="A28" s="1" t="s">
        <v>22</v>
      </c>
      <c r="B28" s="1">
        <v>1.4147799999999999</v>
      </c>
      <c r="C28" s="1" t="s">
        <v>22</v>
      </c>
      <c r="D28" s="1" t="s">
        <v>22</v>
      </c>
      <c r="E28" s="1">
        <v>1.82033</v>
      </c>
      <c r="F28" s="1" t="s">
        <v>22</v>
      </c>
      <c r="G28" s="1">
        <v>1.07724</v>
      </c>
      <c r="H28" s="1">
        <v>1.3138799999999999</v>
      </c>
      <c r="I28" s="1">
        <v>1.37452</v>
      </c>
      <c r="J28" s="1" t="s">
        <v>22</v>
      </c>
      <c r="K28" s="1">
        <v>1.40985</v>
      </c>
      <c r="L28" s="1">
        <v>0.199098</v>
      </c>
      <c r="M28" s="1">
        <v>1.03721</v>
      </c>
      <c r="N28" s="1" t="s">
        <v>22</v>
      </c>
      <c r="O28" s="1">
        <v>0.45970499999999997</v>
      </c>
      <c r="P28" s="1">
        <v>0.88307100000000005</v>
      </c>
      <c r="Q28" s="1">
        <v>0.548203</v>
      </c>
      <c r="R28" s="1">
        <v>2.2776700000000001</v>
      </c>
      <c r="S28" s="1" t="s">
        <v>22</v>
      </c>
      <c r="T28" s="1" t="s">
        <v>22</v>
      </c>
      <c r="U28" s="1">
        <v>1.56979</v>
      </c>
      <c r="V28" s="1" t="s">
        <v>23</v>
      </c>
      <c r="W28" s="1">
        <f>ABS(IK_diagnostics_degrees__4[[#This Row],[Column1]]-A27)</f>
        <v>0</v>
      </c>
      <c r="X28" s="1">
        <f>ABS(IK_diagnostics_degrees__4[[#This Row],[Column2]]-B27)</f>
        <v>2.2999999999995246E-4</v>
      </c>
      <c r="Y28" s="1">
        <f>ABS(IK_diagnostics_degrees__4[[#This Row],[Column3]]-C27)</f>
        <v>0</v>
      </c>
      <c r="Z28" s="1">
        <f>ABS(IK_diagnostics_degrees__4[[#This Row],[Column4]]-D27)</f>
        <v>0</v>
      </c>
      <c r="AA28" s="1">
        <f>ABS(IK_diagnostics_degrees__4[[#This Row],[Column5]]-E27)</f>
        <v>1.100000000000545E-4</v>
      </c>
      <c r="AB28" s="1">
        <f>ABS(IK_diagnostics_degrees__4[[#This Row],[Column6]]-F27)</f>
        <v>0</v>
      </c>
      <c r="AC28" s="1">
        <f>ABS(IK_diagnostics_degrees__4[[#This Row],[Column7]]-G27)</f>
        <v>1.7000000000000348E-4</v>
      </c>
      <c r="AD28" s="1">
        <f>ABS(IK_diagnostics_degrees__4[[#This Row],[Column8]]-H27)</f>
        <v>1.4999999999998348E-3</v>
      </c>
      <c r="AE28" s="1">
        <f>ABS(IK_diagnostics_degrees__4[[#This Row],[Column9]]-I27)</f>
        <v>6.6000000000010495E-4</v>
      </c>
      <c r="AF28" s="1">
        <f>ABS(IK_diagnostics_degrees__4[[#This Row],[Column10]]-J27)</f>
        <v>0</v>
      </c>
      <c r="AG28" s="1">
        <f>ABS(IK_diagnostics_degrees__4[[#This Row],[Column11]]-K27)</f>
        <v>8.5000000000001741E-4</v>
      </c>
      <c r="AH28" s="1">
        <f>ABS(IK_diagnostics_degrees__4[[#This Row],[Column12]]-L27)</f>
        <v>1.1600000000000499E-4</v>
      </c>
      <c r="AI28" s="1">
        <f>ABS(IK_diagnostics_degrees__4[[#This Row],[Column13]]-M27)</f>
        <v>5.4499999999999549E-3</v>
      </c>
      <c r="AJ28" s="1">
        <f>ABS(IK_diagnostics_degrees__4[[#This Row],[Column14]]-N27)</f>
        <v>0</v>
      </c>
      <c r="AK28" s="1">
        <f>ABS(IK_diagnostics_degrees__4[[#This Row],[Column15]]-O27)</f>
        <v>4.609999999999892E-4</v>
      </c>
      <c r="AL28" s="1">
        <f>ABS(IK_diagnostics_degrees__4[[#This Row],[Column16]]-P27)</f>
        <v>5.3399999999992342E-4</v>
      </c>
      <c r="AM28" s="1">
        <f>ABS(IK_diagnostics_degrees__4[[#This Row],[Column17]]-Q27)</f>
        <v>2.6800000000004598E-4</v>
      </c>
      <c r="AN28" s="1">
        <f>ABS(IK_diagnostics_degrees__4[[#This Row],[Column18]]-R27)</f>
        <v>1.1999999999989797E-4</v>
      </c>
      <c r="AO28" s="1">
        <f>ABS(IK_diagnostics_degrees__4[[#This Row],[Column19]]-S27)</f>
        <v>0</v>
      </c>
      <c r="AP28" s="1">
        <f>ABS(IK_diagnostics_degrees__4[[#This Row],[Column20]]-T27)</f>
        <v>0</v>
      </c>
      <c r="AQ28" s="1">
        <f>ABS(IK_diagnostics_degrees__4[[#This Row],[Column21]]-U27)</f>
        <v>1.6599999999999948E-3</v>
      </c>
      <c r="AU28" s="7"/>
    </row>
    <row r="29" spans="1:68" x14ac:dyDescent="0.25">
      <c r="A29" s="1" t="s">
        <v>22</v>
      </c>
      <c r="B29" s="1">
        <v>1.41489</v>
      </c>
      <c r="C29" s="1" t="s">
        <v>22</v>
      </c>
      <c r="D29" s="1" t="s">
        <v>22</v>
      </c>
      <c r="E29" s="1">
        <v>1.8203100000000001</v>
      </c>
      <c r="F29" s="1" t="s">
        <v>22</v>
      </c>
      <c r="G29" s="1">
        <v>1.07728</v>
      </c>
      <c r="H29" s="1">
        <v>1.31514</v>
      </c>
      <c r="I29" s="1">
        <v>1.3737900000000001</v>
      </c>
      <c r="J29" s="1" t="s">
        <v>22</v>
      </c>
      <c r="K29" s="1">
        <v>1.4107499999999999</v>
      </c>
      <c r="L29" s="1">
        <v>0.19941300000000001</v>
      </c>
      <c r="M29" s="1">
        <v>1.0423800000000001</v>
      </c>
      <c r="N29" s="1" t="s">
        <v>22</v>
      </c>
      <c r="O29" s="1">
        <v>0.46001399999999998</v>
      </c>
      <c r="P29" s="1">
        <v>0.88266800000000001</v>
      </c>
      <c r="Q29" s="1">
        <v>0.54775300000000005</v>
      </c>
      <c r="R29" s="1">
        <v>2.2773599999999998</v>
      </c>
      <c r="S29" s="1" t="s">
        <v>22</v>
      </c>
      <c r="T29" s="1" t="s">
        <v>22</v>
      </c>
      <c r="U29" s="1">
        <v>1.5683499999999999</v>
      </c>
      <c r="V29" s="1" t="s">
        <v>23</v>
      </c>
      <c r="W29" s="1">
        <f>ABS(IK_diagnostics_degrees__4[[#This Row],[Column1]]-A28)</f>
        <v>0</v>
      </c>
      <c r="X29" s="1">
        <f>ABS(IK_diagnostics_degrees__4[[#This Row],[Column2]]-B28)</f>
        <v>1.100000000000545E-4</v>
      </c>
      <c r="Y29" s="1">
        <f>ABS(IK_diagnostics_degrees__4[[#This Row],[Column3]]-C28)</f>
        <v>0</v>
      </c>
      <c r="Z29" s="1">
        <f>ABS(IK_diagnostics_degrees__4[[#This Row],[Column4]]-D28)</f>
        <v>0</v>
      </c>
      <c r="AA29" s="1">
        <f>ABS(IK_diagnostics_degrees__4[[#This Row],[Column5]]-E28)</f>
        <v>1.9999999999908979E-5</v>
      </c>
      <c r="AB29" s="1">
        <f>ABS(IK_diagnostics_degrees__4[[#This Row],[Column6]]-F28)</f>
        <v>0</v>
      </c>
      <c r="AC29" s="1">
        <f>ABS(IK_diagnostics_degrees__4[[#This Row],[Column7]]-G28)</f>
        <v>4.0000000000040004E-5</v>
      </c>
      <c r="AD29" s="1">
        <f>ABS(IK_diagnostics_degrees__4[[#This Row],[Column8]]-H28)</f>
        <v>1.2600000000000389E-3</v>
      </c>
      <c r="AE29" s="1">
        <f>ABS(IK_diagnostics_degrees__4[[#This Row],[Column9]]-I28)</f>
        <v>7.299999999998974E-4</v>
      </c>
      <c r="AF29" s="1">
        <f>ABS(IK_diagnostics_degrees__4[[#This Row],[Column10]]-J28)</f>
        <v>0</v>
      </c>
      <c r="AG29" s="1">
        <f>ABS(IK_diagnostics_degrees__4[[#This Row],[Column11]]-K28)</f>
        <v>8.9999999999990088E-4</v>
      </c>
      <c r="AH29" s="1">
        <f>ABS(IK_diagnostics_degrees__4[[#This Row],[Column12]]-L28)</f>
        <v>3.1500000000000972E-4</v>
      </c>
      <c r="AI29" s="1">
        <f>ABS(IK_diagnostics_degrees__4[[#This Row],[Column13]]-M28)</f>
        <v>5.1700000000001189E-3</v>
      </c>
      <c r="AJ29" s="1">
        <f>ABS(IK_diagnostics_degrees__4[[#This Row],[Column14]]-N28)</f>
        <v>0</v>
      </c>
      <c r="AK29" s="1">
        <f>ABS(IK_diagnostics_degrees__4[[#This Row],[Column15]]-O28)</f>
        <v>3.0900000000000372E-4</v>
      </c>
      <c r="AL29" s="1">
        <f>ABS(IK_diagnostics_degrees__4[[#This Row],[Column16]]-P28)</f>
        <v>4.0300000000004221E-4</v>
      </c>
      <c r="AM29" s="1">
        <f>ABS(IK_diagnostics_degrees__4[[#This Row],[Column17]]-Q28)</f>
        <v>4.4999999999995044E-4</v>
      </c>
      <c r="AN29" s="1">
        <f>ABS(IK_diagnostics_degrees__4[[#This Row],[Column18]]-R28)</f>
        <v>3.1000000000025452E-4</v>
      </c>
      <c r="AO29" s="1">
        <f>ABS(IK_diagnostics_degrees__4[[#This Row],[Column19]]-S28)</f>
        <v>0</v>
      </c>
      <c r="AP29" s="1">
        <f>ABS(IK_diagnostics_degrees__4[[#This Row],[Column20]]-T28)</f>
        <v>0</v>
      </c>
      <c r="AQ29" s="1">
        <f>ABS(IK_diagnostics_degrees__4[[#This Row],[Column21]]-U28)</f>
        <v>1.4400000000001079E-3</v>
      </c>
      <c r="AU29" s="8"/>
    </row>
    <row r="30" spans="1:68" x14ac:dyDescent="0.25">
      <c r="A30" s="1" t="s">
        <v>22</v>
      </c>
      <c r="B30" s="1">
        <v>1.4151499999999999</v>
      </c>
      <c r="C30" s="1" t="s">
        <v>22</v>
      </c>
      <c r="D30" s="1" t="s">
        <v>22</v>
      </c>
      <c r="E30" s="1">
        <v>1.82026</v>
      </c>
      <c r="F30" s="1" t="s">
        <v>22</v>
      </c>
      <c r="G30" s="1">
        <v>1.0769899999999999</v>
      </c>
      <c r="H30" s="1">
        <v>1.3164800000000001</v>
      </c>
      <c r="I30" s="1">
        <v>1.3735599999999999</v>
      </c>
      <c r="J30" s="1" t="s">
        <v>22</v>
      </c>
      <c r="K30" s="1">
        <v>1.4114500000000001</v>
      </c>
      <c r="L30" s="1">
        <v>0.19933600000000001</v>
      </c>
      <c r="M30" s="1">
        <v>1.04725</v>
      </c>
      <c r="N30" s="1" t="s">
        <v>22</v>
      </c>
      <c r="O30" s="1">
        <v>0.46041399999999999</v>
      </c>
      <c r="P30" s="1">
        <v>0.88203399999999998</v>
      </c>
      <c r="Q30" s="1">
        <v>0.54737199999999997</v>
      </c>
      <c r="R30" s="1">
        <v>2.2769900000000001</v>
      </c>
      <c r="S30" s="1" t="s">
        <v>22</v>
      </c>
      <c r="T30" s="1" t="s">
        <v>22</v>
      </c>
      <c r="U30" s="1">
        <v>1.56687</v>
      </c>
      <c r="V30" s="1" t="s">
        <v>23</v>
      </c>
      <c r="W30" s="1">
        <f>ABS(IK_diagnostics_degrees__4[[#This Row],[Column1]]-A29)</f>
        <v>0</v>
      </c>
      <c r="X30" s="1">
        <f>ABS(IK_diagnostics_degrees__4[[#This Row],[Column2]]-B29)</f>
        <v>2.5999999999992696E-4</v>
      </c>
      <c r="Y30" s="1">
        <f>ABS(IK_diagnostics_degrees__4[[#This Row],[Column3]]-C29)</f>
        <v>0</v>
      </c>
      <c r="Z30" s="1">
        <f>ABS(IK_diagnostics_degrees__4[[#This Row],[Column4]]-D29)</f>
        <v>0</v>
      </c>
      <c r="AA30" s="1">
        <f>ABS(IK_diagnostics_degrees__4[[#This Row],[Column5]]-E29)</f>
        <v>5.0000000000105516E-5</v>
      </c>
      <c r="AB30" s="1">
        <f>ABS(IK_diagnostics_degrees__4[[#This Row],[Column6]]-F29)</f>
        <v>0</v>
      </c>
      <c r="AC30" s="1">
        <f>ABS(IK_diagnostics_degrees__4[[#This Row],[Column7]]-G29)</f>
        <v>2.9000000000012349E-4</v>
      </c>
      <c r="AD30" s="1">
        <f>ABS(IK_diagnostics_degrees__4[[#This Row],[Column8]]-H29)</f>
        <v>1.3400000000001189E-3</v>
      </c>
      <c r="AE30" s="1">
        <f>ABS(IK_diagnostics_degrees__4[[#This Row],[Column9]]-I29)</f>
        <v>2.3000000000017451E-4</v>
      </c>
      <c r="AF30" s="1">
        <f>ABS(IK_diagnostics_degrees__4[[#This Row],[Column10]]-J29)</f>
        <v>0</v>
      </c>
      <c r="AG30" s="1">
        <f>ABS(IK_diagnostics_degrees__4[[#This Row],[Column11]]-K29)</f>
        <v>7.0000000000014495E-4</v>
      </c>
      <c r="AH30" s="1">
        <f>ABS(IK_diagnostics_degrees__4[[#This Row],[Column12]]-L29)</f>
        <v>7.699999999999374E-5</v>
      </c>
      <c r="AI30" s="1">
        <f>ABS(IK_diagnostics_degrees__4[[#This Row],[Column13]]-M29)</f>
        <v>4.8699999999999299E-3</v>
      </c>
      <c r="AJ30" s="1">
        <f>ABS(IK_diagnostics_degrees__4[[#This Row],[Column14]]-N29)</f>
        <v>0</v>
      </c>
      <c r="AK30" s="1">
        <f>ABS(IK_diagnostics_degrees__4[[#This Row],[Column15]]-O29)</f>
        <v>4.0000000000001146E-4</v>
      </c>
      <c r="AL30" s="1">
        <f>ABS(IK_diagnostics_degrees__4[[#This Row],[Column16]]-P29)</f>
        <v>6.3400000000002343E-4</v>
      </c>
      <c r="AM30" s="1">
        <f>ABS(IK_diagnostics_degrees__4[[#This Row],[Column17]]-Q29)</f>
        <v>3.8100000000007572E-4</v>
      </c>
      <c r="AN30" s="1">
        <f>ABS(IK_diagnostics_degrees__4[[#This Row],[Column18]]-R29)</f>
        <v>3.6999999999975941E-4</v>
      </c>
      <c r="AO30" s="1">
        <f>ABS(IK_diagnostics_degrees__4[[#This Row],[Column19]]-S29)</f>
        <v>0</v>
      </c>
      <c r="AP30" s="1">
        <f>ABS(IK_diagnostics_degrees__4[[#This Row],[Column20]]-T29)</f>
        <v>0</v>
      </c>
      <c r="AQ30" s="1">
        <f>ABS(IK_diagnostics_degrees__4[[#This Row],[Column21]]-U29)</f>
        <v>1.4799999999999258E-3</v>
      </c>
      <c r="AU30" s="7"/>
    </row>
    <row r="31" spans="1:68" x14ac:dyDescent="0.25">
      <c r="A31" s="1" t="s">
        <v>22</v>
      </c>
      <c r="B31" s="1">
        <v>1.4803999999999999</v>
      </c>
      <c r="C31" s="1">
        <v>5.45481E-3</v>
      </c>
      <c r="D31" s="1" t="s">
        <v>22</v>
      </c>
      <c r="E31" s="1">
        <v>1.5455000000000001</v>
      </c>
      <c r="F31" s="1" t="s">
        <v>22</v>
      </c>
      <c r="G31" s="1">
        <v>0.84107299999999996</v>
      </c>
      <c r="H31" s="1">
        <v>1.85623</v>
      </c>
      <c r="I31" s="1">
        <v>0.78905899999999995</v>
      </c>
      <c r="J31" s="1">
        <v>0.108595</v>
      </c>
      <c r="K31" s="1">
        <v>1.71621</v>
      </c>
      <c r="L31" s="1">
        <v>0.164716</v>
      </c>
      <c r="M31" s="1">
        <v>0.94473099999999999</v>
      </c>
      <c r="N31" s="1">
        <v>0.88894399999999996</v>
      </c>
      <c r="O31" s="1">
        <v>0.70126999999999995</v>
      </c>
      <c r="P31" s="1">
        <v>8.2072900000000004E-2</v>
      </c>
      <c r="Q31" s="1">
        <v>1.5344999999999999E-4</v>
      </c>
      <c r="R31" s="1">
        <v>1.9170799999999999</v>
      </c>
      <c r="S31" s="1" t="s">
        <v>22</v>
      </c>
      <c r="T31" s="1">
        <v>0.13100899999999999</v>
      </c>
      <c r="U31" s="1">
        <v>1.2630600000000001</v>
      </c>
      <c r="V31" s="1" t="s">
        <v>23</v>
      </c>
      <c r="W31" s="1">
        <f>ABS(IK_diagnostics_degrees__4[[#This Row],[Column1]]-A30)</f>
        <v>0</v>
      </c>
      <c r="X31" s="1">
        <f>ABS(IK_diagnostics_degrees__4[[#This Row],[Column2]]-B30)</f>
        <v>6.525000000000003E-2</v>
      </c>
      <c r="Y31" s="1">
        <f>ABS(IK_diagnostics_degrees__4[[#This Row],[Column3]]-C30)</f>
        <v>5.45481E-3</v>
      </c>
      <c r="Z31" s="1">
        <f>ABS(IK_diagnostics_degrees__4[[#This Row],[Column4]]-D30)</f>
        <v>0</v>
      </c>
      <c r="AA31" s="1">
        <f>ABS(IK_diagnostics_degrees__4[[#This Row],[Column5]]-E30)</f>
        <v>0.27475999999999989</v>
      </c>
      <c r="AB31" s="1">
        <f>ABS(IK_diagnostics_degrees__4[[#This Row],[Column6]]-F30)</f>
        <v>0</v>
      </c>
      <c r="AC31" s="1">
        <f>ABS(IK_diagnostics_degrees__4[[#This Row],[Column7]]-G30)</f>
        <v>0.23591699999999993</v>
      </c>
      <c r="AD31" s="1">
        <f>ABS(IK_diagnostics_degrees__4[[#This Row],[Column8]]-H30)</f>
        <v>0.53974999999999995</v>
      </c>
      <c r="AE31" s="1">
        <f>ABS(IK_diagnostics_degrees__4[[#This Row],[Column9]]-I30)</f>
        <v>0.58450099999999994</v>
      </c>
      <c r="AF31" s="1">
        <f>ABS(IK_diagnostics_degrees__4[[#This Row],[Column10]]-J30)</f>
        <v>0.108595</v>
      </c>
      <c r="AG31" s="1">
        <f>ABS(IK_diagnostics_degrees__4[[#This Row],[Column11]]-K30)</f>
        <v>0.30475999999999992</v>
      </c>
      <c r="AH31" s="1">
        <f>ABS(IK_diagnostics_degrees__4[[#This Row],[Column12]]-L30)</f>
        <v>3.4620000000000012E-2</v>
      </c>
      <c r="AI31" s="1">
        <f>ABS(IK_diagnostics_degrees__4[[#This Row],[Column13]]-M30)</f>
        <v>0.10251900000000003</v>
      </c>
      <c r="AJ31" s="1">
        <f>ABS(IK_diagnostics_degrees__4[[#This Row],[Column14]]-N30)</f>
        <v>0.88894399999999996</v>
      </c>
      <c r="AK31" s="1">
        <f>ABS(IK_diagnostics_degrees__4[[#This Row],[Column15]]-O30)</f>
        <v>0.24085599999999996</v>
      </c>
      <c r="AL31" s="1">
        <f>ABS(IK_diagnostics_degrees__4[[#This Row],[Column16]]-P30)</f>
        <v>0.79996109999999998</v>
      </c>
      <c r="AM31" s="1">
        <f>ABS(IK_diagnostics_degrees__4[[#This Row],[Column17]]-Q30)</f>
        <v>0.54721854999999997</v>
      </c>
      <c r="AN31" s="1">
        <f>ABS(IK_diagnostics_degrees__4[[#This Row],[Column18]]-R30)</f>
        <v>0.35991000000000017</v>
      </c>
      <c r="AO31" s="1">
        <f>ABS(IK_diagnostics_degrees__4[[#This Row],[Column19]]-S30)</f>
        <v>0</v>
      </c>
      <c r="AP31" s="1">
        <f>ABS(IK_diagnostics_degrees__4[[#This Row],[Column20]]-T30)</f>
        <v>0.13100899999999999</v>
      </c>
      <c r="AQ31" s="1">
        <f>ABS(IK_diagnostics_degrees__4[[#This Row],[Column21]]-U30)</f>
        <v>0.30380999999999991</v>
      </c>
      <c r="AU31" s="8"/>
    </row>
    <row r="32" spans="1:68" x14ac:dyDescent="0.25">
      <c r="A32" s="1">
        <v>4.7097199999999999E-2</v>
      </c>
      <c r="B32" s="1">
        <v>1.5521799999999999</v>
      </c>
      <c r="C32" s="1" t="s">
        <v>22</v>
      </c>
      <c r="D32" s="1" t="s">
        <v>22</v>
      </c>
      <c r="E32" s="1">
        <v>1.44885</v>
      </c>
      <c r="F32" s="1">
        <v>3.1790800000000001E-2</v>
      </c>
      <c r="G32" s="1">
        <v>0.933396</v>
      </c>
      <c r="H32" s="1">
        <v>1.82283</v>
      </c>
      <c r="I32" s="1">
        <v>0.92464299999999999</v>
      </c>
      <c r="J32" s="1">
        <v>0.113175</v>
      </c>
      <c r="K32" s="1">
        <v>1.7544500000000001</v>
      </c>
      <c r="L32" s="1">
        <v>0.22187599999999999</v>
      </c>
      <c r="M32" s="1">
        <v>1.2941400000000001</v>
      </c>
      <c r="N32" s="1">
        <v>0.63475099999999995</v>
      </c>
      <c r="O32" s="1">
        <v>0.89150799999999997</v>
      </c>
      <c r="P32" s="1">
        <v>0.189719</v>
      </c>
      <c r="Q32" s="1" t="s">
        <v>22</v>
      </c>
      <c r="R32" s="1">
        <v>2.0596299999999998</v>
      </c>
      <c r="S32" s="1" t="s">
        <v>22</v>
      </c>
      <c r="T32" s="1">
        <v>0.333316</v>
      </c>
      <c r="U32" s="1">
        <v>1.0979099999999999</v>
      </c>
      <c r="V32" s="1" t="s">
        <v>23</v>
      </c>
      <c r="W32" s="1">
        <f>ABS(IK_diagnostics_degrees__4[[#This Row],[Column1]]-A31)</f>
        <v>4.7097199999999999E-2</v>
      </c>
      <c r="X32" s="1">
        <f>ABS(IK_diagnostics_degrees__4[[#This Row],[Column2]]-B31)</f>
        <v>7.1779999999999955E-2</v>
      </c>
      <c r="Y32" s="1">
        <f>ABS(IK_diagnostics_degrees__4[[#This Row],[Column3]]-C31)</f>
        <v>5.45481E-3</v>
      </c>
      <c r="Z32" s="1">
        <f>ABS(IK_diagnostics_degrees__4[[#This Row],[Column4]]-D31)</f>
        <v>0</v>
      </c>
      <c r="AA32" s="1">
        <f>ABS(IK_diagnostics_degrees__4[[#This Row],[Column5]]-E31)</f>
        <v>9.6650000000000125E-2</v>
      </c>
      <c r="AB32" s="1">
        <f>ABS(IK_diagnostics_degrees__4[[#This Row],[Column6]]-F31)</f>
        <v>3.1790800000000001E-2</v>
      </c>
      <c r="AC32" s="1">
        <f>ABS(IK_diagnostics_degrees__4[[#This Row],[Column7]]-G31)</f>
        <v>9.2323000000000044E-2</v>
      </c>
      <c r="AD32" s="1">
        <f>ABS(IK_diagnostics_degrees__4[[#This Row],[Column8]]-H31)</f>
        <v>3.3400000000000096E-2</v>
      </c>
      <c r="AE32" s="1">
        <f>ABS(IK_diagnostics_degrees__4[[#This Row],[Column9]]-I31)</f>
        <v>0.13558400000000004</v>
      </c>
      <c r="AF32" s="1">
        <f>ABS(IK_diagnostics_degrees__4[[#This Row],[Column10]]-J31)</f>
        <v>4.5800000000000007E-3</v>
      </c>
      <c r="AG32" s="1">
        <f>ABS(IK_diagnostics_degrees__4[[#This Row],[Column11]]-K31)</f>
        <v>3.8240000000000052E-2</v>
      </c>
      <c r="AH32" s="1">
        <f>ABS(IK_diagnostics_degrees__4[[#This Row],[Column12]]-L31)</f>
        <v>5.7159999999999989E-2</v>
      </c>
      <c r="AI32" s="1">
        <f>ABS(IK_diagnostics_degrees__4[[#This Row],[Column13]]-M31)</f>
        <v>0.34940900000000008</v>
      </c>
      <c r="AJ32" s="1">
        <f>ABS(IK_diagnostics_degrees__4[[#This Row],[Column14]]-N31)</f>
        <v>0.254193</v>
      </c>
      <c r="AK32" s="1">
        <f>ABS(IK_diagnostics_degrees__4[[#This Row],[Column15]]-O31)</f>
        <v>0.19023800000000002</v>
      </c>
      <c r="AL32" s="1">
        <f>ABS(IK_diagnostics_degrees__4[[#This Row],[Column16]]-P31)</f>
        <v>0.10764609999999999</v>
      </c>
      <c r="AM32" s="1">
        <f>ABS(IK_diagnostics_degrees__4[[#This Row],[Column17]]-Q31)</f>
        <v>1.5344999999999999E-4</v>
      </c>
      <c r="AN32" s="1">
        <f>ABS(IK_diagnostics_degrees__4[[#This Row],[Column18]]-R31)</f>
        <v>0.14254999999999995</v>
      </c>
      <c r="AO32" s="1">
        <f>ABS(IK_diagnostics_degrees__4[[#This Row],[Column19]]-S31)</f>
        <v>0</v>
      </c>
      <c r="AP32" s="1">
        <f>ABS(IK_diagnostics_degrees__4[[#This Row],[Column20]]-T31)</f>
        <v>0.20230700000000001</v>
      </c>
      <c r="AQ32" s="1">
        <f>ABS(IK_diagnostics_degrees__4[[#This Row],[Column21]]-U31)</f>
        <v>0.16515000000000013</v>
      </c>
      <c r="AU32" s="7"/>
    </row>
    <row r="33" spans="1:47" x14ac:dyDescent="0.25">
      <c r="A33" s="1">
        <v>0.10587199999999999</v>
      </c>
      <c r="B33" s="1">
        <v>1.5729299999999999</v>
      </c>
      <c r="C33" s="1" t="s">
        <v>22</v>
      </c>
      <c r="D33" s="1" t="s">
        <v>22</v>
      </c>
      <c r="E33" s="1">
        <v>1.40926</v>
      </c>
      <c r="F33" s="1">
        <v>6.0491700000000002E-2</v>
      </c>
      <c r="G33" s="1">
        <v>0.99267799999999995</v>
      </c>
      <c r="H33" s="1">
        <v>1.77878</v>
      </c>
      <c r="I33" s="1">
        <v>1.0095499999999999</v>
      </c>
      <c r="J33" s="1">
        <v>0.14322799999999999</v>
      </c>
      <c r="K33" s="1">
        <v>1.76393</v>
      </c>
      <c r="L33" s="1">
        <v>0.25253599999999998</v>
      </c>
      <c r="M33" s="1">
        <v>1.45208</v>
      </c>
      <c r="N33" s="1">
        <v>0.52694700000000005</v>
      </c>
      <c r="O33" s="1">
        <v>0.93024300000000004</v>
      </c>
      <c r="P33" s="1">
        <v>0.21817400000000001</v>
      </c>
      <c r="Q33" s="1">
        <v>2.5530600000000001E-2</v>
      </c>
      <c r="R33" s="1">
        <v>2.1144599999999998</v>
      </c>
      <c r="S33" s="1" t="s">
        <v>22</v>
      </c>
      <c r="T33" s="1">
        <v>0.43045299999999997</v>
      </c>
      <c r="U33" s="1">
        <v>0.998228</v>
      </c>
      <c r="V33" s="1" t="s">
        <v>23</v>
      </c>
      <c r="W33" s="1">
        <f>ABS(IK_diagnostics_degrees__4[[#This Row],[Column1]]-A32)</f>
        <v>5.8774799999999995E-2</v>
      </c>
      <c r="X33" s="1">
        <f>ABS(IK_diagnostics_degrees__4[[#This Row],[Column2]]-B32)</f>
        <v>2.0750000000000046E-2</v>
      </c>
      <c r="Y33" s="1">
        <f>ABS(IK_diagnostics_degrees__4[[#This Row],[Column3]]-C32)</f>
        <v>0</v>
      </c>
      <c r="Z33" s="1">
        <f>ABS(IK_diagnostics_degrees__4[[#This Row],[Column4]]-D32)</f>
        <v>0</v>
      </c>
      <c r="AA33" s="1">
        <f>ABS(IK_diagnostics_degrees__4[[#This Row],[Column5]]-E32)</f>
        <v>3.9590000000000014E-2</v>
      </c>
      <c r="AB33" s="1">
        <f>ABS(IK_diagnostics_degrees__4[[#This Row],[Column6]]-F32)</f>
        <v>2.8700900000000001E-2</v>
      </c>
      <c r="AC33" s="1">
        <f>ABS(IK_diagnostics_degrees__4[[#This Row],[Column7]]-G32)</f>
        <v>5.9281999999999946E-2</v>
      </c>
      <c r="AD33" s="1">
        <f>ABS(IK_diagnostics_degrees__4[[#This Row],[Column8]]-H32)</f>
        <v>4.4049999999999923E-2</v>
      </c>
      <c r="AE33" s="1">
        <f>ABS(IK_diagnostics_degrees__4[[#This Row],[Column9]]-I32)</f>
        <v>8.4906999999999955E-2</v>
      </c>
      <c r="AF33" s="1">
        <f>ABS(IK_diagnostics_degrees__4[[#This Row],[Column10]]-J32)</f>
        <v>3.0052999999999996E-2</v>
      </c>
      <c r="AG33" s="1">
        <f>ABS(IK_diagnostics_degrees__4[[#This Row],[Column11]]-K32)</f>
        <v>9.4799999999999329E-3</v>
      </c>
      <c r="AH33" s="1">
        <f>ABS(IK_diagnostics_degrees__4[[#This Row],[Column12]]-L32)</f>
        <v>3.0659999999999993E-2</v>
      </c>
      <c r="AI33" s="1">
        <f>ABS(IK_diagnostics_degrees__4[[#This Row],[Column13]]-M32)</f>
        <v>0.15793999999999997</v>
      </c>
      <c r="AJ33" s="1">
        <f>ABS(IK_diagnostics_degrees__4[[#This Row],[Column14]]-N32)</f>
        <v>0.1078039999999999</v>
      </c>
      <c r="AK33" s="1">
        <f>ABS(IK_diagnostics_degrees__4[[#This Row],[Column15]]-O32)</f>
        <v>3.8735000000000075E-2</v>
      </c>
      <c r="AL33" s="1">
        <f>ABS(IK_diagnostics_degrees__4[[#This Row],[Column16]]-P32)</f>
        <v>2.8455000000000008E-2</v>
      </c>
      <c r="AM33" s="1">
        <f>ABS(IK_diagnostics_degrees__4[[#This Row],[Column17]]-Q32)</f>
        <v>2.5530600000000001E-2</v>
      </c>
      <c r="AN33" s="1">
        <f>ABS(IK_diagnostics_degrees__4[[#This Row],[Column18]]-R32)</f>
        <v>5.4829999999999934E-2</v>
      </c>
      <c r="AO33" s="1">
        <f>ABS(IK_diagnostics_degrees__4[[#This Row],[Column19]]-S32)</f>
        <v>0</v>
      </c>
      <c r="AP33" s="1">
        <f>ABS(IK_diagnostics_degrees__4[[#This Row],[Column20]]-T32)</f>
        <v>9.7136999999999973E-2</v>
      </c>
      <c r="AQ33" s="1">
        <f>ABS(IK_diagnostics_degrees__4[[#This Row],[Column21]]-U32)</f>
        <v>9.9681999999999937E-2</v>
      </c>
      <c r="AU33" s="8"/>
    </row>
    <row r="34" spans="1:47" x14ac:dyDescent="0.25">
      <c r="A34" s="1">
        <v>0.15715699999999999</v>
      </c>
      <c r="B34" s="1">
        <v>1.58226</v>
      </c>
      <c r="C34" s="1" t="s">
        <v>22</v>
      </c>
      <c r="D34" s="1" t="s">
        <v>22</v>
      </c>
      <c r="E34" s="1">
        <v>1.38541</v>
      </c>
      <c r="F34" s="1">
        <v>6.6617999999999997E-2</v>
      </c>
      <c r="G34" s="1">
        <v>1.03376</v>
      </c>
      <c r="H34" s="1">
        <v>1.7562</v>
      </c>
      <c r="I34" s="1">
        <v>1.0644800000000001</v>
      </c>
      <c r="J34" s="1">
        <v>0.16516900000000001</v>
      </c>
      <c r="K34" s="1">
        <v>1.7604299999999999</v>
      </c>
      <c r="L34" s="1">
        <v>0.268484</v>
      </c>
      <c r="M34" s="1">
        <v>1.5310299999999999</v>
      </c>
      <c r="N34" s="1">
        <v>0.457094</v>
      </c>
      <c r="O34" s="1">
        <v>0.91960299999999995</v>
      </c>
      <c r="P34" s="1">
        <v>0.21799199999999999</v>
      </c>
      <c r="Q34" s="1">
        <v>3.0604300000000001E-2</v>
      </c>
      <c r="R34" s="1">
        <v>2.1294</v>
      </c>
      <c r="S34" s="1" t="s">
        <v>22</v>
      </c>
      <c r="T34" s="1">
        <v>0.48460599999999998</v>
      </c>
      <c r="U34" s="1">
        <v>0.93337300000000001</v>
      </c>
      <c r="V34" s="1" t="s">
        <v>23</v>
      </c>
      <c r="W34" s="1">
        <f>ABS(IK_diagnostics_degrees__4[[#This Row],[Column1]]-A33)</f>
        <v>5.1284999999999997E-2</v>
      </c>
      <c r="X34" s="1">
        <f>ABS(IK_diagnostics_degrees__4[[#This Row],[Column2]]-B33)</f>
        <v>9.3300000000000605E-3</v>
      </c>
      <c r="Y34" s="1">
        <f>ABS(IK_diagnostics_degrees__4[[#This Row],[Column3]]-C33)</f>
        <v>0</v>
      </c>
      <c r="Z34" s="1">
        <f>ABS(IK_diagnostics_degrees__4[[#This Row],[Column4]]-D33)</f>
        <v>0</v>
      </c>
      <c r="AA34" s="1">
        <f>ABS(IK_diagnostics_degrees__4[[#This Row],[Column5]]-E33)</f>
        <v>2.3849999999999927E-2</v>
      </c>
      <c r="AB34" s="1">
        <f>ABS(IK_diagnostics_degrees__4[[#This Row],[Column6]]-F33)</f>
        <v>6.1262999999999943E-3</v>
      </c>
      <c r="AC34" s="1">
        <f>ABS(IK_diagnostics_degrees__4[[#This Row],[Column7]]-G33)</f>
        <v>4.1082000000000063E-2</v>
      </c>
      <c r="AD34" s="1">
        <f>ABS(IK_diagnostics_degrees__4[[#This Row],[Column8]]-H33)</f>
        <v>2.2580000000000044E-2</v>
      </c>
      <c r="AE34" s="1">
        <f>ABS(IK_diagnostics_degrees__4[[#This Row],[Column9]]-I33)</f>
        <v>5.4930000000000145E-2</v>
      </c>
      <c r="AF34" s="1">
        <f>ABS(IK_diagnostics_degrees__4[[#This Row],[Column10]]-J33)</f>
        <v>2.1941000000000016E-2</v>
      </c>
      <c r="AG34" s="1">
        <f>ABS(IK_diagnostics_degrees__4[[#This Row],[Column11]]-K33)</f>
        <v>3.5000000000000586E-3</v>
      </c>
      <c r="AH34" s="1">
        <f>ABS(IK_diagnostics_degrees__4[[#This Row],[Column12]]-L33)</f>
        <v>1.5948000000000018E-2</v>
      </c>
      <c r="AI34" s="1">
        <f>ABS(IK_diagnostics_degrees__4[[#This Row],[Column13]]-M33)</f>
        <v>7.8949999999999854E-2</v>
      </c>
      <c r="AJ34" s="1">
        <f>ABS(IK_diagnostics_degrees__4[[#This Row],[Column14]]-N33)</f>
        <v>6.9853000000000054E-2</v>
      </c>
      <c r="AK34" s="1">
        <f>ABS(IK_diagnostics_degrees__4[[#This Row],[Column15]]-O33)</f>
        <v>1.0640000000000094E-2</v>
      </c>
      <c r="AL34" s="1">
        <f>ABS(IK_diagnostics_degrees__4[[#This Row],[Column16]]-P33)</f>
        <v>1.8200000000001548E-4</v>
      </c>
      <c r="AM34" s="1">
        <f>ABS(IK_diagnostics_degrees__4[[#This Row],[Column17]]-Q33)</f>
        <v>5.0737000000000004E-3</v>
      </c>
      <c r="AN34" s="1">
        <f>ABS(IK_diagnostics_degrees__4[[#This Row],[Column18]]-R33)</f>
        <v>1.4940000000000175E-2</v>
      </c>
      <c r="AO34" s="1">
        <f>ABS(IK_diagnostics_degrees__4[[#This Row],[Column19]]-S33)</f>
        <v>0</v>
      </c>
      <c r="AP34" s="1">
        <f>ABS(IK_diagnostics_degrees__4[[#This Row],[Column20]]-T33)</f>
        <v>5.4153000000000007E-2</v>
      </c>
      <c r="AQ34" s="1">
        <f>ABS(IK_diagnostics_degrees__4[[#This Row],[Column21]]-U33)</f>
        <v>6.4854999999999996E-2</v>
      </c>
      <c r="AU34" s="7"/>
    </row>
    <row r="35" spans="1:47" x14ac:dyDescent="0.25">
      <c r="A35" s="1">
        <v>0.186913</v>
      </c>
      <c r="B35" s="1">
        <v>1.59077</v>
      </c>
      <c r="C35" s="1" t="s">
        <v>22</v>
      </c>
      <c r="D35" s="1" t="s">
        <v>22</v>
      </c>
      <c r="E35" s="1">
        <v>1.3684499999999999</v>
      </c>
      <c r="F35" s="1">
        <v>6.9757E-2</v>
      </c>
      <c r="G35" s="1">
        <v>1.0540499999999999</v>
      </c>
      <c r="H35" s="1">
        <v>1.73708</v>
      </c>
      <c r="I35" s="1">
        <v>1.1040000000000001</v>
      </c>
      <c r="J35" s="1">
        <v>0.183282</v>
      </c>
      <c r="K35" s="1">
        <v>1.7499899999999999</v>
      </c>
      <c r="L35" s="1">
        <v>0.27365400000000001</v>
      </c>
      <c r="M35" s="1">
        <v>1.57603</v>
      </c>
      <c r="N35" s="1">
        <v>0.41295999999999999</v>
      </c>
      <c r="O35" s="1">
        <v>0.90029999999999999</v>
      </c>
      <c r="P35" s="1">
        <v>0.223275</v>
      </c>
      <c r="Q35" s="1">
        <v>2.7742200000000002E-2</v>
      </c>
      <c r="R35" s="1">
        <v>2.1393399999999998</v>
      </c>
      <c r="S35" s="1">
        <v>1.08493E-3</v>
      </c>
      <c r="T35" s="1">
        <v>0.51248400000000005</v>
      </c>
      <c r="U35" s="1">
        <v>0.89945399999999998</v>
      </c>
      <c r="V35" s="1" t="s">
        <v>23</v>
      </c>
      <c r="W35" s="1">
        <f>ABS(IK_diagnostics_degrees__4[[#This Row],[Column1]]-A34)</f>
        <v>2.9756000000000005E-2</v>
      </c>
      <c r="X35" s="1">
        <f>ABS(IK_diagnostics_degrees__4[[#This Row],[Column2]]-B34)</f>
        <v>8.5100000000000176E-3</v>
      </c>
      <c r="Y35" s="1">
        <f>ABS(IK_diagnostics_degrees__4[[#This Row],[Column3]]-C34)</f>
        <v>0</v>
      </c>
      <c r="Z35" s="1">
        <f>ABS(IK_diagnostics_degrees__4[[#This Row],[Column4]]-D34)</f>
        <v>0</v>
      </c>
      <c r="AA35" s="1">
        <f>ABS(IK_diagnostics_degrees__4[[#This Row],[Column5]]-E34)</f>
        <v>1.6960000000000086E-2</v>
      </c>
      <c r="AB35" s="1">
        <f>ABS(IK_diagnostics_degrees__4[[#This Row],[Column6]]-F34)</f>
        <v>3.1390000000000029E-3</v>
      </c>
      <c r="AC35" s="1">
        <f>ABS(IK_diagnostics_degrees__4[[#This Row],[Column7]]-G34)</f>
        <v>2.0289999999999919E-2</v>
      </c>
      <c r="AD35" s="1">
        <f>ABS(IK_diagnostics_degrees__4[[#This Row],[Column8]]-H34)</f>
        <v>1.9120000000000026E-2</v>
      </c>
      <c r="AE35" s="1">
        <f>ABS(IK_diagnostics_degrees__4[[#This Row],[Column9]]-I34)</f>
        <v>3.952E-2</v>
      </c>
      <c r="AF35" s="1">
        <f>ABS(IK_diagnostics_degrees__4[[#This Row],[Column10]]-J34)</f>
        <v>1.811299999999999E-2</v>
      </c>
      <c r="AG35" s="1">
        <f>ABS(IK_diagnostics_degrees__4[[#This Row],[Column11]]-K34)</f>
        <v>1.0440000000000005E-2</v>
      </c>
      <c r="AH35" s="1">
        <f>ABS(IK_diagnostics_degrees__4[[#This Row],[Column12]]-L34)</f>
        <v>5.1700000000000079E-3</v>
      </c>
      <c r="AI35" s="1">
        <f>ABS(IK_diagnostics_degrees__4[[#This Row],[Column13]]-M34)</f>
        <v>4.5000000000000151E-2</v>
      </c>
      <c r="AJ35" s="1">
        <f>ABS(IK_diagnostics_degrees__4[[#This Row],[Column14]]-N34)</f>
        <v>4.4134000000000007E-2</v>
      </c>
      <c r="AK35" s="1">
        <f>ABS(IK_diagnostics_degrees__4[[#This Row],[Column15]]-O34)</f>
        <v>1.9302999999999959E-2</v>
      </c>
      <c r="AL35" s="1">
        <f>ABS(IK_diagnostics_degrees__4[[#This Row],[Column16]]-P34)</f>
        <v>5.2830000000000099E-3</v>
      </c>
      <c r="AM35" s="1">
        <f>ABS(IK_diagnostics_degrees__4[[#This Row],[Column17]]-Q34)</f>
        <v>2.8620999999999994E-3</v>
      </c>
      <c r="AN35" s="1">
        <f>ABS(IK_diagnostics_degrees__4[[#This Row],[Column18]]-R34)</f>
        <v>9.9399999999998379E-3</v>
      </c>
      <c r="AO35" s="1">
        <f>ABS(IK_diagnostics_degrees__4[[#This Row],[Column19]]-S34)</f>
        <v>1.08493E-3</v>
      </c>
      <c r="AP35" s="1">
        <f>ABS(IK_diagnostics_degrees__4[[#This Row],[Column20]]-T34)</f>
        <v>2.7878000000000069E-2</v>
      </c>
      <c r="AQ35" s="1">
        <f>ABS(IK_diagnostics_degrees__4[[#This Row],[Column21]]-U34)</f>
        <v>3.3919000000000032E-2</v>
      </c>
      <c r="AU35" s="8"/>
    </row>
    <row r="36" spans="1:47" x14ac:dyDescent="0.25">
      <c r="A36" s="1">
        <v>0.21689600000000001</v>
      </c>
      <c r="B36" s="1">
        <v>1.5998399999999999</v>
      </c>
      <c r="C36" s="1" t="s">
        <v>22</v>
      </c>
      <c r="D36" s="1" t="s">
        <v>22</v>
      </c>
      <c r="E36" s="1">
        <v>1.3502700000000001</v>
      </c>
      <c r="F36" s="1">
        <v>6.4953200000000003E-2</v>
      </c>
      <c r="G36" s="1">
        <v>1.0692200000000001</v>
      </c>
      <c r="H36" s="1">
        <v>1.72899</v>
      </c>
      <c r="I36" s="1">
        <v>1.1375599999999999</v>
      </c>
      <c r="J36" s="1">
        <v>0.18779899999999999</v>
      </c>
      <c r="K36" s="1">
        <v>1.7429600000000001</v>
      </c>
      <c r="L36" s="1">
        <v>0.28322999999999998</v>
      </c>
      <c r="M36" s="1">
        <v>1.6032599999999999</v>
      </c>
      <c r="N36" s="1">
        <v>0.38297199999999998</v>
      </c>
      <c r="O36" s="1">
        <v>0.87720100000000001</v>
      </c>
      <c r="P36" s="1">
        <v>0.22056100000000001</v>
      </c>
      <c r="Q36" s="1">
        <v>2.89289E-2</v>
      </c>
      <c r="R36" s="1">
        <v>2.1384500000000002</v>
      </c>
      <c r="S36" s="1">
        <v>4.3850399999999999E-4</v>
      </c>
      <c r="T36" s="1">
        <v>0.52936000000000005</v>
      </c>
      <c r="U36" s="1">
        <v>0.87374700000000005</v>
      </c>
      <c r="V36" s="1" t="s">
        <v>23</v>
      </c>
      <c r="W36" s="1">
        <f>ABS(IK_diagnostics_degrees__4[[#This Row],[Column1]]-A35)</f>
        <v>2.998300000000001E-2</v>
      </c>
      <c r="X36" s="1">
        <f>ABS(IK_diagnostics_degrees__4[[#This Row],[Column2]]-B35)</f>
        <v>9.0699999999999115E-3</v>
      </c>
      <c r="Y36" s="1">
        <f>ABS(IK_diagnostics_degrees__4[[#This Row],[Column3]]-C35)</f>
        <v>0</v>
      </c>
      <c r="Z36" s="1">
        <f>ABS(IK_diagnostics_degrees__4[[#This Row],[Column4]]-D35)</f>
        <v>0</v>
      </c>
      <c r="AA36" s="1">
        <f>ABS(IK_diagnostics_degrees__4[[#This Row],[Column5]]-E35)</f>
        <v>1.8179999999999863E-2</v>
      </c>
      <c r="AB36" s="1">
        <f>ABS(IK_diagnostics_degrees__4[[#This Row],[Column6]]-F35)</f>
        <v>4.803799999999997E-3</v>
      </c>
      <c r="AC36" s="1">
        <f>ABS(IK_diagnostics_degrees__4[[#This Row],[Column7]]-G35)</f>
        <v>1.5170000000000128E-2</v>
      </c>
      <c r="AD36" s="1">
        <f>ABS(IK_diagnostics_degrees__4[[#This Row],[Column8]]-H35)</f>
        <v>8.0899999999999306E-3</v>
      </c>
      <c r="AE36" s="1">
        <f>ABS(IK_diagnostics_degrees__4[[#This Row],[Column9]]-I35)</f>
        <v>3.3559999999999812E-2</v>
      </c>
      <c r="AF36" s="1">
        <f>ABS(IK_diagnostics_degrees__4[[#This Row],[Column10]]-J35)</f>
        <v>4.5169999999999932E-3</v>
      </c>
      <c r="AG36" s="1">
        <f>ABS(IK_diagnostics_degrees__4[[#This Row],[Column11]]-K35)</f>
        <v>7.0299999999998697E-3</v>
      </c>
      <c r="AH36" s="1">
        <f>ABS(IK_diagnostics_degrees__4[[#This Row],[Column12]]-L35)</f>
        <v>9.5759999999999734E-3</v>
      </c>
      <c r="AI36" s="1">
        <f>ABS(IK_diagnostics_degrees__4[[#This Row],[Column13]]-M35)</f>
        <v>2.7229999999999865E-2</v>
      </c>
      <c r="AJ36" s="1">
        <f>ABS(IK_diagnostics_degrees__4[[#This Row],[Column14]]-N35)</f>
        <v>2.9988000000000015E-2</v>
      </c>
      <c r="AK36" s="1">
        <f>ABS(IK_diagnostics_degrees__4[[#This Row],[Column15]]-O35)</f>
        <v>2.3098999999999981E-2</v>
      </c>
      <c r="AL36" s="1">
        <f>ABS(IK_diagnostics_degrees__4[[#This Row],[Column16]]-P35)</f>
        <v>2.7139999999999942E-3</v>
      </c>
      <c r="AM36" s="1">
        <f>ABS(IK_diagnostics_degrees__4[[#This Row],[Column17]]-Q35)</f>
        <v>1.1866999999999989E-3</v>
      </c>
      <c r="AN36" s="1">
        <f>ABS(IK_diagnostics_degrees__4[[#This Row],[Column18]]-R35)</f>
        <v>8.8999999999961332E-4</v>
      </c>
      <c r="AO36" s="1">
        <f>ABS(IK_diagnostics_degrees__4[[#This Row],[Column19]]-S35)</f>
        <v>6.4642600000000008E-4</v>
      </c>
      <c r="AP36" s="1">
        <f>ABS(IK_diagnostics_degrees__4[[#This Row],[Column20]]-T35)</f>
        <v>1.6876000000000002E-2</v>
      </c>
      <c r="AQ36" s="1">
        <f>ABS(IK_diagnostics_degrees__4[[#This Row],[Column21]]-U35)</f>
        <v>2.5706999999999924E-2</v>
      </c>
      <c r="AU36" s="7"/>
    </row>
    <row r="37" spans="1:47" x14ac:dyDescent="0.25">
      <c r="A37" s="1">
        <v>0.236065</v>
      </c>
      <c r="B37" s="1">
        <v>1.6086800000000001</v>
      </c>
      <c r="C37" s="1" t="s">
        <v>22</v>
      </c>
      <c r="D37" s="1" t="s">
        <v>22</v>
      </c>
      <c r="E37" s="1">
        <v>1.3355999999999999</v>
      </c>
      <c r="F37" s="1">
        <v>6.6012199999999993E-2</v>
      </c>
      <c r="G37" s="1">
        <v>1.08243</v>
      </c>
      <c r="H37" s="1">
        <v>1.71852</v>
      </c>
      <c r="I37" s="1">
        <v>1.15984</v>
      </c>
      <c r="J37" s="1">
        <v>0.194496</v>
      </c>
      <c r="K37" s="1">
        <v>1.7337800000000001</v>
      </c>
      <c r="L37" s="1">
        <v>0.28847099999999998</v>
      </c>
      <c r="M37" s="1">
        <v>1.62171</v>
      </c>
      <c r="N37" s="1">
        <v>0.357435</v>
      </c>
      <c r="O37" s="1">
        <v>0.85736599999999996</v>
      </c>
      <c r="P37" s="1">
        <v>0.22090399999999999</v>
      </c>
      <c r="Q37" s="1">
        <v>2.86982E-2</v>
      </c>
      <c r="R37" s="1">
        <v>2.13923</v>
      </c>
      <c r="S37" s="1">
        <v>7.7416500000000005E-4</v>
      </c>
      <c r="T37" s="1">
        <v>0.538748</v>
      </c>
      <c r="U37" s="1">
        <v>0.85730799999999996</v>
      </c>
      <c r="V37" s="1" t="s">
        <v>23</v>
      </c>
      <c r="W37" s="1">
        <f>ABS(IK_diagnostics_degrees__4[[#This Row],[Column1]]-A36)</f>
        <v>1.9168999999999992E-2</v>
      </c>
      <c r="X37" s="1">
        <f>ABS(IK_diagnostics_degrees__4[[#This Row],[Column2]]-B36)</f>
        <v>8.840000000000181E-3</v>
      </c>
      <c r="Y37" s="1">
        <f>ABS(IK_diagnostics_degrees__4[[#This Row],[Column3]]-C36)</f>
        <v>0</v>
      </c>
      <c r="Z37" s="1">
        <f>ABS(IK_diagnostics_degrees__4[[#This Row],[Column4]]-D36)</f>
        <v>0</v>
      </c>
      <c r="AA37" s="1">
        <f>ABS(IK_diagnostics_degrees__4[[#This Row],[Column5]]-E36)</f>
        <v>1.4670000000000183E-2</v>
      </c>
      <c r="AB37" s="1">
        <f>ABS(IK_diagnostics_degrees__4[[#This Row],[Column6]]-F36)</f>
        <v>1.0589999999999905E-3</v>
      </c>
      <c r="AC37" s="1">
        <f>ABS(IK_diagnostics_degrees__4[[#This Row],[Column7]]-G36)</f>
        <v>1.3209999999999944E-2</v>
      </c>
      <c r="AD37" s="1">
        <f>ABS(IK_diagnostics_degrees__4[[#This Row],[Column8]]-H36)</f>
        <v>1.0469999999999979E-2</v>
      </c>
      <c r="AE37" s="1">
        <f>ABS(IK_diagnostics_degrees__4[[#This Row],[Column9]]-I36)</f>
        <v>2.2280000000000078E-2</v>
      </c>
      <c r="AF37" s="1">
        <f>ABS(IK_diagnostics_degrees__4[[#This Row],[Column10]]-J36)</f>
        <v>6.6970000000000085E-3</v>
      </c>
      <c r="AG37" s="1">
        <f>ABS(IK_diagnostics_degrees__4[[#This Row],[Column11]]-K36)</f>
        <v>9.179999999999966E-3</v>
      </c>
      <c r="AH37" s="1">
        <f>ABS(IK_diagnostics_degrees__4[[#This Row],[Column12]]-L36)</f>
        <v>5.2409999999999957E-3</v>
      </c>
      <c r="AI37" s="1">
        <f>ABS(IK_diagnostics_degrees__4[[#This Row],[Column13]]-M36)</f>
        <v>1.8450000000000077E-2</v>
      </c>
      <c r="AJ37" s="1">
        <f>ABS(IK_diagnostics_degrees__4[[#This Row],[Column14]]-N36)</f>
        <v>2.5536999999999976E-2</v>
      </c>
      <c r="AK37" s="1">
        <f>ABS(IK_diagnostics_degrees__4[[#This Row],[Column15]]-O36)</f>
        <v>1.9835000000000047E-2</v>
      </c>
      <c r="AL37" s="1">
        <f>ABS(IK_diagnostics_degrees__4[[#This Row],[Column16]]-P36)</f>
        <v>3.4299999999998221E-4</v>
      </c>
      <c r="AM37" s="1">
        <f>ABS(IK_diagnostics_degrees__4[[#This Row],[Column17]]-Q36)</f>
        <v>2.3070000000000035E-4</v>
      </c>
      <c r="AN37" s="1">
        <f>ABS(IK_diagnostics_degrees__4[[#This Row],[Column18]]-R36)</f>
        <v>7.7999999999978087E-4</v>
      </c>
      <c r="AO37" s="1">
        <f>ABS(IK_diagnostics_degrees__4[[#This Row],[Column19]]-S36)</f>
        <v>3.3566100000000006E-4</v>
      </c>
      <c r="AP37" s="1">
        <f>ABS(IK_diagnostics_degrees__4[[#This Row],[Column20]]-T36)</f>
        <v>9.3879999999999519E-3</v>
      </c>
      <c r="AQ37" s="1">
        <f>ABS(IK_diagnostics_degrees__4[[#This Row],[Column21]]-U36)</f>
        <v>1.6439000000000092E-2</v>
      </c>
      <c r="AU37" s="8"/>
    </row>
    <row r="38" spans="1:47" x14ac:dyDescent="0.25">
      <c r="A38" s="1">
        <v>0.249497</v>
      </c>
      <c r="B38" s="1">
        <v>1.6113299999999999</v>
      </c>
      <c r="C38" s="1" t="s">
        <v>22</v>
      </c>
      <c r="D38" s="1" t="s">
        <v>22</v>
      </c>
      <c r="E38" s="1">
        <v>1.3310200000000001</v>
      </c>
      <c r="F38" s="1">
        <v>6.3596200000000006E-2</v>
      </c>
      <c r="G38" s="1">
        <v>1.0918699999999999</v>
      </c>
      <c r="H38" s="1">
        <v>1.7146300000000001</v>
      </c>
      <c r="I38" s="1">
        <v>1.1736200000000001</v>
      </c>
      <c r="J38" s="1">
        <v>0.19451299999999999</v>
      </c>
      <c r="K38" s="1">
        <v>1.7262900000000001</v>
      </c>
      <c r="L38" s="1">
        <v>0.29476999999999998</v>
      </c>
      <c r="M38" s="1">
        <v>1.6335900000000001</v>
      </c>
      <c r="N38" s="1">
        <v>0.33846199999999999</v>
      </c>
      <c r="O38" s="1">
        <v>0.84057300000000001</v>
      </c>
      <c r="P38" s="1">
        <v>0.22109000000000001</v>
      </c>
      <c r="Q38" s="1">
        <v>2.7256599999999999E-2</v>
      </c>
      <c r="R38" s="1">
        <v>2.1374399999999998</v>
      </c>
      <c r="S38" s="1">
        <v>1.5797000000000001E-4</v>
      </c>
      <c r="T38" s="1">
        <v>0.54750399999999999</v>
      </c>
      <c r="U38" s="1">
        <v>0.846001</v>
      </c>
      <c r="V38" s="1" t="s">
        <v>23</v>
      </c>
      <c r="W38" s="1">
        <f>ABS(IK_diagnostics_degrees__4[[#This Row],[Column1]]-A37)</f>
        <v>1.3431999999999999E-2</v>
      </c>
      <c r="X38" s="1">
        <f>ABS(IK_diagnostics_degrees__4[[#This Row],[Column2]]-B37)</f>
        <v>2.6499999999998192E-3</v>
      </c>
      <c r="Y38" s="1">
        <f>ABS(IK_diagnostics_degrees__4[[#This Row],[Column3]]-C37)</f>
        <v>0</v>
      </c>
      <c r="Z38" s="1">
        <f>ABS(IK_diagnostics_degrees__4[[#This Row],[Column4]]-D37)</f>
        <v>0</v>
      </c>
      <c r="AA38" s="1">
        <f>ABS(IK_diagnostics_degrees__4[[#This Row],[Column5]]-E37)</f>
        <v>4.5799999999998064E-3</v>
      </c>
      <c r="AB38" s="1">
        <f>ABS(IK_diagnostics_degrees__4[[#This Row],[Column6]]-F37)</f>
        <v>2.4159999999999876E-3</v>
      </c>
      <c r="AC38" s="1">
        <f>ABS(IK_diagnostics_degrees__4[[#This Row],[Column7]]-G37)</f>
        <v>9.4399999999998929E-3</v>
      </c>
      <c r="AD38" s="1">
        <f>ABS(IK_diagnostics_degrees__4[[#This Row],[Column8]]-H37)</f>
        <v>3.8899999999999491E-3</v>
      </c>
      <c r="AE38" s="1">
        <f>ABS(IK_diagnostics_degrees__4[[#This Row],[Column9]]-I37)</f>
        <v>1.3780000000000125E-2</v>
      </c>
      <c r="AF38" s="1">
        <f>ABS(IK_diagnostics_degrees__4[[#This Row],[Column10]]-J37)</f>
        <v>1.6999999999989246E-5</v>
      </c>
      <c r="AG38" s="1">
        <f>ABS(IK_diagnostics_degrees__4[[#This Row],[Column11]]-K37)</f>
        <v>7.4899999999999967E-3</v>
      </c>
      <c r="AH38" s="1">
        <f>ABS(IK_diagnostics_degrees__4[[#This Row],[Column12]]-L37)</f>
        <v>6.298999999999999E-3</v>
      </c>
      <c r="AI38" s="1">
        <f>ABS(IK_diagnostics_degrees__4[[#This Row],[Column13]]-M37)</f>
        <v>1.1880000000000113E-2</v>
      </c>
      <c r="AJ38" s="1">
        <f>ABS(IK_diagnostics_degrees__4[[#This Row],[Column14]]-N37)</f>
        <v>1.8973000000000018E-2</v>
      </c>
      <c r="AK38" s="1">
        <f>ABS(IK_diagnostics_degrees__4[[#This Row],[Column15]]-O37)</f>
        <v>1.6792999999999947E-2</v>
      </c>
      <c r="AL38" s="1">
        <f>ABS(IK_diagnostics_degrees__4[[#This Row],[Column16]]-P37)</f>
        <v>1.8600000000001948E-4</v>
      </c>
      <c r="AM38" s="1">
        <f>ABS(IK_diagnostics_degrees__4[[#This Row],[Column17]]-Q37)</f>
        <v>1.4416000000000012E-3</v>
      </c>
      <c r="AN38" s="1">
        <f>ABS(IK_diagnostics_degrees__4[[#This Row],[Column18]]-R37)</f>
        <v>1.7900000000001803E-3</v>
      </c>
      <c r="AO38" s="1">
        <f>ABS(IK_diagnostics_degrees__4[[#This Row],[Column19]]-S37)</f>
        <v>6.1619500000000005E-4</v>
      </c>
      <c r="AP38" s="1">
        <f>ABS(IK_diagnostics_degrees__4[[#This Row],[Column20]]-T37)</f>
        <v>8.755999999999986E-3</v>
      </c>
      <c r="AQ38" s="1">
        <f>ABS(IK_diagnostics_degrees__4[[#This Row],[Column21]]-U37)</f>
        <v>1.1306999999999956E-2</v>
      </c>
      <c r="AU38" s="7"/>
    </row>
    <row r="39" spans="1:47" x14ac:dyDescent="0.25">
      <c r="A39" s="1">
        <v>0.26011200000000001</v>
      </c>
      <c r="B39" s="1">
        <v>1.6137699999999999</v>
      </c>
      <c r="C39" s="1" t="s">
        <v>22</v>
      </c>
      <c r="D39" s="1" t="s">
        <v>22</v>
      </c>
      <c r="E39" s="1">
        <v>1.32745</v>
      </c>
      <c r="F39" s="1">
        <v>6.2795000000000004E-2</v>
      </c>
      <c r="G39" s="1">
        <v>1.0984499999999999</v>
      </c>
      <c r="H39" s="1">
        <v>1.7098899999999999</v>
      </c>
      <c r="I39" s="1">
        <v>1.1850099999999999</v>
      </c>
      <c r="J39" s="1">
        <v>0.19620299999999999</v>
      </c>
      <c r="K39" s="1">
        <v>1.7205999999999999</v>
      </c>
      <c r="L39" s="1">
        <v>0.29897099999999999</v>
      </c>
      <c r="M39" s="1">
        <v>1.6444000000000001</v>
      </c>
      <c r="N39" s="1">
        <v>0.32277</v>
      </c>
      <c r="O39" s="1">
        <v>0.82672100000000004</v>
      </c>
      <c r="P39" s="1">
        <v>0.22020600000000001</v>
      </c>
      <c r="Q39" s="1">
        <v>2.7068600000000002E-2</v>
      </c>
      <c r="R39" s="1">
        <v>2.1352099999999998</v>
      </c>
      <c r="S39" s="1">
        <v>1.3521299999999999E-4</v>
      </c>
      <c r="T39" s="1">
        <v>0.55274400000000001</v>
      </c>
      <c r="U39" s="1">
        <v>0.83785100000000001</v>
      </c>
      <c r="V39" s="1" t="s">
        <v>23</v>
      </c>
      <c r="W39" s="1">
        <f>ABS(IK_diagnostics_degrees__4[[#This Row],[Column1]]-A38)</f>
        <v>1.0615000000000013E-2</v>
      </c>
      <c r="X39" s="1">
        <f>ABS(IK_diagnostics_degrees__4[[#This Row],[Column2]]-B38)</f>
        <v>2.4399999999999977E-3</v>
      </c>
      <c r="Y39" s="1">
        <f>ABS(IK_diagnostics_degrees__4[[#This Row],[Column3]]-C38)</f>
        <v>0</v>
      </c>
      <c r="Z39" s="1">
        <f>ABS(IK_diagnostics_degrees__4[[#This Row],[Column4]]-D38)</f>
        <v>0</v>
      </c>
      <c r="AA39" s="1">
        <f>ABS(IK_diagnostics_degrees__4[[#This Row],[Column5]]-E38)</f>
        <v>3.5700000000000731E-3</v>
      </c>
      <c r="AB39" s="1">
        <f>ABS(IK_diagnostics_degrees__4[[#This Row],[Column6]]-F38)</f>
        <v>8.0120000000000191E-4</v>
      </c>
      <c r="AC39" s="1">
        <f>ABS(IK_diagnostics_degrees__4[[#This Row],[Column7]]-G38)</f>
        <v>6.5800000000000303E-3</v>
      </c>
      <c r="AD39" s="1">
        <f>ABS(IK_diagnostics_degrees__4[[#This Row],[Column8]]-H38)</f>
        <v>4.7400000000001885E-3</v>
      </c>
      <c r="AE39" s="1">
        <f>ABS(IK_diagnostics_degrees__4[[#This Row],[Column9]]-I38)</f>
        <v>1.1389999999999789E-2</v>
      </c>
      <c r="AF39" s="1">
        <f>ABS(IK_diagnostics_degrees__4[[#This Row],[Column10]]-J38)</f>
        <v>1.6899999999999971E-3</v>
      </c>
      <c r="AG39" s="1">
        <f>ABS(IK_diagnostics_degrees__4[[#This Row],[Column11]]-K38)</f>
        <v>5.6900000000001949E-3</v>
      </c>
      <c r="AH39" s="1">
        <f>ABS(IK_diagnostics_degrees__4[[#This Row],[Column12]]-L38)</f>
        <v>4.2010000000000103E-3</v>
      </c>
      <c r="AI39" s="1">
        <f>ABS(IK_diagnostics_degrees__4[[#This Row],[Column13]]-M38)</f>
        <v>1.0809999999999986E-2</v>
      </c>
      <c r="AJ39" s="1">
        <f>ABS(IK_diagnostics_degrees__4[[#This Row],[Column14]]-N38)</f>
        <v>1.5691999999999984E-2</v>
      </c>
      <c r="AK39" s="1">
        <f>ABS(IK_diagnostics_degrees__4[[#This Row],[Column15]]-O38)</f>
        <v>1.3851999999999975E-2</v>
      </c>
      <c r="AL39" s="1">
        <f>ABS(IK_diagnostics_degrees__4[[#This Row],[Column16]]-P38)</f>
        <v>8.839999999999959E-4</v>
      </c>
      <c r="AM39" s="1">
        <f>ABS(IK_diagnostics_degrees__4[[#This Row],[Column17]]-Q38)</f>
        <v>1.879999999999972E-4</v>
      </c>
      <c r="AN39" s="1">
        <f>ABS(IK_diagnostics_degrees__4[[#This Row],[Column18]]-R38)</f>
        <v>2.2299999999999542E-3</v>
      </c>
      <c r="AO39" s="1">
        <f>ABS(IK_diagnostics_degrees__4[[#This Row],[Column19]]-S38)</f>
        <v>2.2757000000000013E-5</v>
      </c>
      <c r="AP39" s="1">
        <f>ABS(IK_diagnostics_degrees__4[[#This Row],[Column20]]-T38)</f>
        <v>5.2400000000000224E-3</v>
      </c>
      <c r="AQ39" s="1">
        <f>ABS(IK_diagnostics_degrees__4[[#This Row],[Column21]]-U38)</f>
        <v>8.1499999999999906E-3</v>
      </c>
      <c r="AU39" s="8"/>
    </row>
    <row r="40" spans="1:47" x14ac:dyDescent="0.25">
      <c r="A40" s="1">
        <v>0.26865800000000001</v>
      </c>
      <c r="B40" s="1">
        <v>1.61449</v>
      </c>
      <c r="C40" s="1" t="s">
        <v>22</v>
      </c>
      <c r="D40" s="1" t="s">
        <v>22</v>
      </c>
      <c r="E40" s="1">
        <v>1.32633</v>
      </c>
      <c r="F40" s="1">
        <v>6.2259799999999997E-2</v>
      </c>
      <c r="G40" s="1">
        <v>1.1028899999999999</v>
      </c>
      <c r="H40" s="1">
        <v>1.7069799999999999</v>
      </c>
      <c r="I40" s="1">
        <v>1.19533</v>
      </c>
      <c r="J40" s="1">
        <v>0.19717000000000001</v>
      </c>
      <c r="K40" s="1">
        <v>1.71634</v>
      </c>
      <c r="L40" s="1">
        <v>0.302591</v>
      </c>
      <c r="M40" s="1">
        <v>1.6528400000000001</v>
      </c>
      <c r="N40" s="1">
        <v>0.31125700000000001</v>
      </c>
      <c r="O40" s="1">
        <v>0.81602699999999995</v>
      </c>
      <c r="P40" s="1">
        <v>0.21964500000000001</v>
      </c>
      <c r="Q40" s="1">
        <v>2.6169899999999999E-2</v>
      </c>
      <c r="R40" s="1">
        <v>2.1316199999999998</v>
      </c>
      <c r="S40" s="2">
        <v>7.2833800000000001E-5</v>
      </c>
      <c r="T40" s="1">
        <v>0.55496299999999998</v>
      </c>
      <c r="U40" s="1">
        <v>0.83087299999999997</v>
      </c>
      <c r="V40" s="1" t="s">
        <v>23</v>
      </c>
      <c r="W40" s="1">
        <f>ABS(IK_diagnostics_degrees__4[[#This Row],[Column1]]-A39)</f>
        <v>8.545999999999998E-3</v>
      </c>
      <c r="X40" s="1">
        <f>ABS(IK_diagnostics_degrees__4[[#This Row],[Column2]]-B39)</f>
        <v>7.2000000000005393E-4</v>
      </c>
      <c r="Y40" s="1">
        <f>ABS(IK_diagnostics_degrees__4[[#This Row],[Column3]]-C39)</f>
        <v>0</v>
      </c>
      <c r="Z40" s="1">
        <f>ABS(IK_diagnostics_degrees__4[[#This Row],[Column4]]-D39)</f>
        <v>0</v>
      </c>
      <c r="AA40" s="1">
        <f>ABS(IK_diagnostics_degrees__4[[#This Row],[Column5]]-E39)</f>
        <v>1.1200000000000099E-3</v>
      </c>
      <c r="AB40" s="1">
        <f>ABS(IK_diagnostics_degrees__4[[#This Row],[Column6]]-F39)</f>
        <v>5.352000000000065E-4</v>
      </c>
      <c r="AC40" s="1">
        <f>ABS(IK_diagnostics_degrees__4[[#This Row],[Column7]]-G39)</f>
        <v>4.4399999999999995E-3</v>
      </c>
      <c r="AD40" s="1">
        <f>ABS(IK_diagnostics_degrees__4[[#This Row],[Column8]]-H39)</f>
        <v>2.9099999999999682E-3</v>
      </c>
      <c r="AE40" s="1">
        <f>ABS(IK_diagnostics_degrees__4[[#This Row],[Column9]]-I39)</f>
        <v>1.0320000000000107E-2</v>
      </c>
      <c r="AF40" s="1">
        <f>ABS(IK_diagnostics_degrees__4[[#This Row],[Column10]]-J39)</f>
        <v>9.670000000000234E-4</v>
      </c>
      <c r="AG40" s="1">
        <f>ABS(IK_diagnostics_degrees__4[[#This Row],[Column11]]-K39)</f>
        <v>4.2599999999999305E-3</v>
      </c>
      <c r="AH40" s="1">
        <f>ABS(IK_diagnostics_degrees__4[[#This Row],[Column12]]-L39)</f>
        <v>3.6200000000000121E-3</v>
      </c>
      <c r="AI40" s="1">
        <f>ABS(IK_diagnostics_degrees__4[[#This Row],[Column13]]-M39)</f>
        <v>8.4400000000000031E-3</v>
      </c>
      <c r="AJ40" s="1">
        <f>ABS(IK_diagnostics_degrees__4[[#This Row],[Column14]]-N39)</f>
        <v>1.1512999999999995E-2</v>
      </c>
      <c r="AK40" s="1">
        <f>ABS(IK_diagnostics_degrees__4[[#This Row],[Column15]]-O39)</f>
        <v>1.0694000000000092E-2</v>
      </c>
      <c r="AL40" s="1">
        <f>ABS(IK_diagnostics_degrees__4[[#This Row],[Column16]]-P39)</f>
        <v>5.6100000000000594E-4</v>
      </c>
      <c r="AM40" s="1">
        <f>ABS(IK_diagnostics_degrees__4[[#This Row],[Column17]]-Q39)</f>
        <v>8.9870000000000227E-4</v>
      </c>
      <c r="AN40" s="1">
        <f>ABS(IK_diagnostics_degrees__4[[#This Row],[Column18]]-R39)</f>
        <v>3.5899999999999821E-3</v>
      </c>
      <c r="AO40" s="1">
        <f>ABS(IK_diagnostics_degrees__4[[#This Row],[Column19]]-S39)</f>
        <v>6.2379199999999994E-5</v>
      </c>
      <c r="AP40" s="1">
        <f>ABS(IK_diagnostics_degrees__4[[#This Row],[Column20]]-T39)</f>
        <v>2.218999999999971E-3</v>
      </c>
      <c r="AQ40" s="1">
        <f>ABS(IK_diagnostics_degrees__4[[#This Row],[Column21]]-U39)</f>
        <v>6.9780000000000397E-3</v>
      </c>
      <c r="AU40" s="7"/>
    </row>
    <row r="41" spans="1:47" x14ac:dyDescent="0.25">
      <c r="A41" s="1">
        <v>0.27402100000000001</v>
      </c>
      <c r="B41" s="1">
        <v>1.6178900000000001</v>
      </c>
      <c r="C41" s="1" t="s">
        <v>22</v>
      </c>
      <c r="D41" s="1" t="s">
        <v>22</v>
      </c>
      <c r="E41" s="1">
        <v>1.3218799999999999</v>
      </c>
      <c r="F41" s="1">
        <v>6.2369300000000003E-2</v>
      </c>
      <c r="G41" s="1">
        <v>1.10562</v>
      </c>
      <c r="H41" s="1">
        <v>1.70519</v>
      </c>
      <c r="I41" s="1">
        <v>1.2018</v>
      </c>
      <c r="J41" s="1">
        <v>0.198741</v>
      </c>
      <c r="K41" s="1">
        <v>1.7117100000000001</v>
      </c>
      <c r="L41" s="1">
        <v>0.30333399999999999</v>
      </c>
      <c r="M41" s="1">
        <v>1.6578999999999999</v>
      </c>
      <c r="N41" s="1">
        <v>0.30279099999999998</v>
      </c>
      <c r="O41" s="1">
        <v>0.80673099999999998</v>
      </c>
      <c r="P41" s="1">
        <v>0.218858</v>
      </c>
      <c r="Q41" s="1">
        <v>2.5846399999999999E-2</v>
      </c>
      <c r="R41" s="1">
        <v>2.12879</v>
      </c>
      <c r="S41" s="1">
        <v>1.10475E-4</v>
      </c>
      <c r="T41" s="1">
        <v>0.55794200000000005</v>
      </c>
      <c r="U41" s="1">
        <v>0.825623</v>
      </c>
      <c r="V41" s="1" t="s">
        <v>23</v>
      </c>
      <c r="W41" s="1">
        <f>ABS(IK_diagnostics_degrees__4[[#This Row],[Column1]]-A40)</f>
        <v>5.3630000000000067E-3</v>
      </c>
      <c r="X41" s="1">
        <f>ABS(IK_diagnostics_degrees__4[[#This Row],[Column2]]-B40)</f>
        <v>3.4000000000000696E-3</v>
      </c>
      <c r="Y41" s="1">
        <f>ABS(IK_diagnostics_degrees__4[[#This Row],[Column3]]-C40)</f>
        <v>0</v>
      </c>
      <c r="Z41" s="1">
        <f>ABS(IK_diagnostics_degrees__4[[#This Row],[Column4]]-D40)</f>
        <v>0</v>
      </c>
      <c r="AA41" s="1">
        <f>ABS(IK_diagnostics_degrees__4[[#This Row],[Column5]]-E40)</f>
        <v>4.450000000000065E-3</v>
      </c>
      <c r="AB41" s="1">
        <f>ABS(IK_diagnostics_degrees__4[[#This Row],[Column6]]-F40)</f>
        <v>1.0950000000000543E-4</v>
      </c>
      <c r="AC41" s="1">
        <f>ABS(IK_diagnostics_degrees__4[[#This Row],[Column7]]-G40)</f>
        <v>2.7300000000001212E-3</v>
      </c>
      <c r="AD41" s="1">
        <f>ABS(IK_diagnostics_degrees__4[[#This Row],[Column8]]-H40)</f>
        <v>1.7899999999999583E-3</v>
      </c>
      <c r="AE41" s="1">
        <f>ABS(IK_diagnostics_degrees__4[[#This Row],[Column9]]-I40)</f>
        <v>6.4699999999999758E-3</v>
      </c>
      <c r="AF41" s="1">
        <f>ABS(IK_diagnostics_degrees__4[[#This Row],[Column10]]-J40)</f>
        <v>1.5709999999999891E-3</v>
      </c>
      <c r="AG41" s="1">
        <f>ABS(IK_diagnostics_degrees__4[[#This Row],[Column11]]-K40)</f>
        <v>4.629999999999912E-3</v>
      </c>
      <c r="AH41" s="1">
        <f>ABS(IK_diagnostics_degrees__4[[#This Row],[Column12]]-L40)</f>
        <v>7.4299999999999367E-4</v>
      </c>
      <c r="AI41" s="1">
        <f>ABS(IK_diagnostics_degrees__4[[#This Row],[Column13]]-M40)</f>
        <v>5.0599999999998424E-3</v>
      </c>
      <c r="AJ41" s="1">
        <f>ABS(IK_diagnostics_degrees__4[[#This Row],[Column14]]-N40)</f>
        <v>8.4660000000000291E-3</v>
      </c>
      <c r="AK41" s="1">
        <f>ABS(IK_diagnostics_degrees__4[[#This Row],[Column15]]-O40)</f>
        <v>9.295999999999971E-3</v>
      </c>
      <c r="AL41" s="1">
        <f>ABS(IK_diagnostics_degrees__4[[#This Row],[Column16]]-P40)</f>
        <v>7.8700000000000991E-4</v>
      </c>
      <c r="AM41" s="1">
        <f>ABS(IK_diagnostics_degrees__4[[#This Row],[Column17]]-Q40)</f>
        <v>3.2350000000000087E-4</v>
      </c>
      <c r="AN41" s="1">
        <f>ABS(IK_diagnostics_degrees__4[[#This Row],[Column18]]-R40)</f>
        <v>2.8299999999998882E-3</v>
      </c>
      <c r="AO41" s="1">
        <f>ABS(IK_diagnostics_degrees__4[[#This Row],[Column19]]-S40)</f>
        <v>3.7641200000000001E-5</v>
      </c>
      <c r="AP41" s="1">
        <f>ABS(IK_diagnostics_degrees__4[[#This Row],[Column20]]-T40)</f>
        <v>2.9790000000000649E-3</v>
      </c>
      <c r="AQ41" s="1">
        <f>ABS(IK_diagnostics_degrees__4[[#This Row],[Column21]]-U40)</f>
        <v>5.2499999999999769E-3</v>
      </c>
      <c r="AU41" s="8"/>
    </row>
    <row r="42" spans="1:47" x14ac:dyDescent="0.25">
      <c r="A42" s="1">
        <v>0.27764100000000003</v>
      </c>
      <c r="B42" s="1">
        <v>1.61911</v>
      </c>
      <c r="C42" s="1" t="s">
        <v>22</v>
      </c>
      <c r="D42" s="1" t="s">
        <v>22</v>
      </c>
      <c r="E42" s="1">
        <v>1.31976</v>
      </c>
      <c r="F42" s="1">
        <v>6.2457800000000001E-2</v>
      </c>
      <c r="G42" s="1">
        <v>1.1059000000000001</v>
      </c>
      <c r="H42" s="1">
        <v>1.70214</v>
      </c>
      <c r="I42" s="1">
        <v>1.20739</v>
      </c>
      <c r="J42" s="1">
        <v>0.20113300000000001</v>
      </c>
      <c r="K42" s="1">
        <v>1.71051</v>
      </c>
      <c r="L42" s="1">
        <v>0.30518299999999998</v>
      </c>
      <c r="M42" s="1">
        <v>1.6624699999999999</v>
      </c>
      <c r="N42" s="1">
        <v>0.29622799999999999</v>
      </c>
      <c r="O42" s="1">
        <v>0.80090600000000001</v>
      </c>
      <c r="P42" s="1">
        <v>0.21843799999999999</v>
      </c>
      <c r="Q42" s="1">
        <v>2.5138199999999999E-2</v>
      </c>
      <c r="R42" s="1">
        <v>2.1274500000000001</v>
      </c>
      <c r="S42" s="1">
        <v>1.23402E-4</v>
      </c>
      <c r="T42" s="1">
        <v>0.55878700000000003</v>
      </c>
      <c r="U42" s="1">
        <v>0.82066899999999998</v>
      </c>
      <c r="V42" s="1" t="s">
        <v>23</v>
      </c>
      <c r="W42" s="1">
        <f>ABS(IK_diagnostics_degrees__4[[#This Row],[Column1]]-A41)</f>
        <v>3.6200000000000121E-3</v>
      </c>
      <c r="X42" s="1">
        <f>ABS(IK_diagnostics_degrees__4[[#This Row],[Column2]]-B41)</f>
        <v>1.2199999999999989E-3</v>
      </c>
      <c r="Y42" s="1">
        <f>ABS(IK_diagnostics_degrees__4[[#This Row],[Column3]]-C41)</f>
        <v>0</v>
      </c>
      <c r="Z42" s="1">
        <f>ABS(IK_diagnostics_degrees__4[[#This Row],[Column4]]-D41)</f>
        <v>0</v>
      </c>
      <c r="AA42" s="1">
        <f>ABS(IK_diagnostics_degrees__4[[#This Row],[Column5]]-E41)</f>
        <v>2.1199999999998997E-3</v>
      </c>
      <c r="AB42" s="1">
        <f>ABS(IK_diagnostics_degrees__4[[#This Row],[Column6]]-F41)</f>
        <v>8.8499999999998302E-5</v>
      </c>
      <c r="AC42" s="1">
        <f>ABS(IK_diagnostics_degrees__4[[#This Row],[Column7]]-G41)</f>
        <v>2.8000000000005798E-4</v>
      </c>
      <c r="AD42" s="1">
        <f>ABS(IK_diagnostics_degrees__4[[#This Row],[Column8]]-H41)</f>
        <v>3.0499999999999972E-3</v>
      </c>
      <c r="AE42" s="1">
        <f>ABS(IK_diagnostics_degrees__4[[#This Row],[Column9]]-I41)</f>
        <v>5.5899999999999839E-3</v>
      </c>
      <c r="AF42" s="1">
        <f>ABS(IK_diagnostics_degrees__4[[#This Row],[Column10]]-J41)</f>
        <v>2.3920000000000052E-3</v>
      </c>
      <c r="AG42" s="1">
        <f>ABS(IK_diagnostics_degrees__4[[#This Row],[Column11]]-K41)</f>
        <v>1.2000000000000899E-3</v>
      </c>
      <c r="AH42" s="1">
        <f>ABS(IK_diagnostics_degrees__4[[#This Row],[Column12]]-L41)</f>
        <v>1.8489999999999895E-3</v>
      </c>
      <c r="AI42" s="1">
        <f>ABS(IK_diagnostics_degrees__4[[#This Row],[Column13]]-M41)</f>
        <v>4.569999999999963E-3</v>
      </c>
      <c r="AJ42" s="1">
        <f>ABS(IK_diagnostics_degrees__4[[#This Row],[Column14]]-N41)</f>
        <v>6.5629999999999855E-3</v>
      </c>
      <c r="AK42" s="1">
        <f>ABS(IK_diagnostics_degrees__4[[#This Row],[Column15]]-O41)</f>
        <v>5.8249999999999691E-3</v>
      </c>
      <c r="AL42" s="1">
        <f>ABS(IK_diagnostics_degrees__4[[#This Row],[Column16]]-P41)</f>
        <v>4.200000000000037E-4</v>
      </c>
      <c r="AM42" s="1">
        <f>ABS(IK_diagnostics_degrees__4[[#This Row],[Column17]]-Q41)</f>
        <v>7.0819999999999911E-4</v>
      </c>
      <c r="AN42" s="1">
        <f>ABS(IK_diagnostics_degrees__4[[#This Row],[Column18]]-R41)</f>
        <v>1.3399999999998968E-3</v>
      </c>
      <c r="AO42" s="1">
        <f>ABS(IK_diagnostics_degrees__4[[#This Row],[Column19]]-S41)</f>
        <v>1.2926999999999993E-5</v>
      </c>
      <c r="AP42" s="1">
        <f>ABS(IK_diagnostics_degrees__4[[#This Row],[Column20]]-T41)</f>
        <v>8.4499999999998465E-4</v>
      </c>
      <c r="AQ42" s="1">
        <f>ABS(IK_diagnostics_degrees__4[[#This Row],[Column21]]-U41)</f>
        <v>4.9540000000000139E-3</v>
      </c>
      <c r="AU42" s="7"/>
    </row>
    <row r="43" spans="1:47" x14ac:dyDescent="0.25">
      <c r="A43" s="1">
        <v>0.28087499999999999</v>
      </c>
      <c r="B43" s="1">
        <v>1.6202000000000001</v>
      </c>
      <c r="C43" s="1" t="s">
        <v>22</v>
      </c>
      <c r="D43" s="1" t="s">
        <v>22</v>
      </c>
      <c r="E43" s="1">
        <v>1.31901</v>
      </c>
      <c r="F43" s="1">
        <v>6.2479E-2</v>
      </c>
      <c r="G43" s="1">
        <v>1.1080399999999999</v>
      </c>
      <c r="H43" s="1">
        <v>1.70044</v>
      </c>
      <c r="I43" s="1">
        <v>1.2117500000000001</v>
      </c>
      <c r="J43" s="1">
        <v>0.20022999999999999</v>
      </c>
      <c r="K43" s="1">
        <v>1.7079200000000001</v>
      </c>
      <c r="L43" s="1">
        <v>0.30788700000000002</v>
      </c>
      <c r="M43" s="1">
        <v>1.6673199999999999</v>
      </c>
      <c r="N43" s="1">
        <v>0.29067799999999999</v>
      </c>
      <c r="O43" s="1">
        <v>0.795794</v>
      </c>
      <c r="P43" s="1">
        <v>0.21936</v>
      </c>
      <c r="Q43" s="1">
        <v>2.6162500000000002E-2</v>
      </c>
      <c r="R43" s="1">
        <v>2.12588</v>
      </c>
      <c r="S43" s="1">
        <v>1.53029E-4</v>
      </c>
      <c r="T43" s="1">
        <v>0.55963600000000002</v>
      </c>
      <c r="U43" s="1">
        <v>0.81780399999999998</v>
      </c>
      <c r="V43" s="1" t="s">
        <v>23</v>
      </c>
      <c r="W43" s="1">
        <f>ABS(IK_diagnostics_degrees__4[[#This Row],[Column1]]-A42)</f>
        <v>3.2339999999999591E-3</v>
      </c>
      <c r="X43" s="1">
        <f>ABS(IK_diagnostics_degrees__4[[#This Row],[Column2]]-B42)</f>
        <v>1.0900000000000354E-3</v>
      </c>
      <c r="Y43" s="1">
        <f>ABS(IK_diagnostics_degrees__4[[#This Row],[Column3]]-C42)</f>
        <v>0</v>
      </c>
      <c r="Z43" s="1">
        <f>ABS(IK_diagnostics_degrees__4[[#This Row],[Column4]]-D42)</f>
        <v>0</v>
      </c>
      <c r="AA43" s="1">
        <f>ABS(IK_diagnostics_degrees__4[[#This Row],[Column5]]-E42)</f>
        <v>7.5000000000002842E-4</v>
      </c>
      <c r="AB43" s="1">
        <f>ABS(IK_diagnostics_degrees__4[[#This Row],[Column6]]-F42)</f>
        <v>2.1199999999998997E-5</v>
      </c>
      <c r="AC43" s="1">
        <f>ABS(IK_diagnostics_degrees__4[[#This Row],[Column7]]-G42)</f>
        <v>2.1399999999998087E-3</v>
      </c>
      <c r="AD43" s="1">
        <f>ABS(IK_diagnostics_degrees__4[[#This Row],[Column8]]-H42)</f>
        <v>1.7000000000000348E-3</v>
      </c>
      <c r="AE43" s="1">
        <f>ABS(IK_diagnostics_degrees__4[[#This Row],[Column9]]-I42)</f>
        <v>4.3600000000001415E-3</v>
      </c>
      <c r="AF43" s="1">
        <f>ABS(IK_diagnostics_degrees__4[[#This Row],[Column10]]-J42)</f>
        <v>9.030000000000149E-4</v>
      </c>
      <c r="AG43" s="1">
        <f>ABS(IK_diagnostics_degrees__4[[#This Row],[Column11]]-K42)</f>
        <v>2.5899999999998702E-3</v>
      </c>
      <c r="AH43" s="1">
        <f>ABS(IK_diagnostics_degrees__4[[#This Row],[Column12]]-L42)</f>
        <v>2.7040000000000397E-3</v>
      </c>
      <c r="AI43" s="1">
        <f>ABS(IK_diagnostics_degrees__4[[#This Row],[Column13]]-M42)</f>
        <v>4.850000000000021E-3</v>
      </c>
      <c r="AJ43" s="1">
        <f>ABS(IK_diagnostics_degrees__4[[#This Row],[Column14]]-N42)</f>
        <v>5.5499999999999994E-3</v>
      </c>
      <c r="AK43" s="1">
        <f>ABS(IK_diagnostics_degrees__4[[#This Row],[Column15]]-O42)</f>
        <v>5.1120000000000054E-3</v>
      </c>
      <c r="AL43" s="1">
        <f>ABS(IK_diagnostics_degrees__4[[#This Row],[Column16]]-P42)</f>
        <v>9.2200000000000615E-4</v>
      </c>
      <c r="AM43" s="1">
        <f>ABS(IK_diagnostics_degrees__4[[#This Row],[Column17]]-Q42)</f>
        <v>1.0243000000000023E-3</v>
      </c>
      <c r="AN43" s="1">
        <f>ABS(IK_diagnostics_degrees__4[[#This Row],[Column18]]-R42)</f>
        <v>1.5700000000000713E-3</v>
      </c>
      <c r="AO43" s="1">
        <f>ABS(IK_diagnostics_degrees__4[[#This Row],[Column19]]-S42)</f>
        <v>2.9627000000000006E-5</v>
      </c>
      <c r="AP43" s="1">
        <f>ABS(IK_diagnostics_degrees__4[[#This Row],[Column20]]-T42)</f>
        <v>8.4899999999998865E-4</v>
      </c>
      <c r="AQ43" s="1">
        <f>ABS(IK_diagnostics_degrees__4[[#This Row],[Column21]]-U42)</f>
        <v>2.8650000000000064E-3</v>
      </c>
      <c r="AU43" s="8"/>
    </row>
    <row r="44" spans="1:47" x14ac:dyDescent="0.25">
      <c r="A44" s="1">
        <v>0.28445199999999998</v>
      </c>
      <c r="B44" s="1">
        <v>1.6218600000000001</v>
      </c>
      <c r="C44" s="1" t="s">
        <v>22</v>
      </c>
      <c r="D44" s="1" t="s">
        <v>22</v>
      </c>
      <c r="E44" s="1">
        <v>1.31667</v>
      </c>
      <c r="F44" s="1">
        <v>6.22681E-2</v>
      </c>
      <c r="G44" s="1">
        <v>1.1100300000000001</v>
      </c>
      <c r="H44" s="1">
        <v>1.7000999999999999</v>
      </c>
      <c r="I44" s="1">
        <v>1.21522</v>
      </c>
      <c r="J44" s="1">
        <v>0.200567</v>
      </c>
      <c r="K44" s="1">
        <v>1.70587</v>
      </c>
      <c r="L44" s="1">
        <v>0.308365</v>
      </c>
      <c r="M44" s="1">
        <v>1.67022</v>
      </c>
      <c r="N44" s="1">
        <v>0.28673300000000002</v>
      </c>
      <c r="O44" s="1">
        <v>0.79139499999999996</v>
      </c>
      <c r="P44" s="1">
        <v>0.21925500000000001</v>
      </c>
      <c r="Q44" s="1">
        <v>2.6047600000000001E-2</v>
      </c>
      <c r="R44" s="1">
        <v>2.1240999999999999</v>
      </c>
      <c r="S44" s="1">
        <v>2.0101799999999999E-4</v>
      </c>
      <c r="T44" s="1">
        <v>0.56040599999999996</v>
      </c>
      <c r="U44" s="1">
        <v>0.81532800000000005</v>
      </c>
      <c r="V44" s="1" t="s">
        <v>23</v>
      </c>
      <c r="W44" s="1">
        <f>ABS(IK_diagnostics_degrees__4[[#This Row],[Column1]]-A43)</f>
        <v>3.5769999999999968E-3</v>
      </c>
      <c r="X44" s="1">
        <f>ABS(IK_diagnostics_degrees__4[[#This Row],[Column2]]-B43)</f>
        <v>1.6599999999999948E-3</v>
      </c>
      <c r="Y44" s="1">
        <f>ABS(IK_diagnostics_degrees__4[[#This Row],[Column3]]-C43)</f>
        <v>0</v>
      </c>
      <c r="Z44" s="1">
        <f>ABS(IK_diagnostics_degrees__4[[#This Row],[Column4]]-D43)</f>
        <v>0</v>
      </c>
      <c r="AA44" s="1">
        <f>ABS(IK_diagnostics_degrees__4[[#This Row],[Column5]]-E43)</f>
        <v>2.3400000000000087E-3</v>
      </c>
      <c r="AB44" s="1">
        <f>ABS(IK_diagnostics_degrees__4[[#This Row],[Column6]]-F43)</f>
        <v>2.1089999999999998E-4</v>
      </c>
      <c r="AC44" s="1">
        <f>ABS(IK_diagnostics_degrees__4[[#This Row],[Column7]]-G43)</f>
        <v>1.9900000000001583E-3</v>
      </c>
      <c r="AD44" s="1">
        <f>ABS(IK_diagnostics_degrees__4[[#This Row],[Column8]]-H43)</f>
        <v>3.4000000000000696E-4</v>
      </c>
      <c r="AE44" s="1">
        <f>ABS(IK_diagnostics_degrees__4[[#This Row],[Column9]]-I43)</f>
        <v>3.4699999999998621E-3</v>
      </c>
      <c r="AF44" s="1">
        <f>ABS(IK_diagnostics_degrees__4[[#This Row],[Column10]]-J43)</f>
        <v>3.3700000000000396E-4</v>
      </c>
      <c r="AG44" s="1">
        <f>ABS(IK_diagnostics_degrees__4[[#This Row],[Column11]]-K43)</f>
        <v>2.0500000000001073E-3</v>
      </c>
      <c r="AH44" s="1">
        <f>ABS(IK_diagnostics_degrees__4[[#This Row],[Column12]]-L43)</f>
        <v>4.7799999999997844E-4</v>
      </c>
      <c r="AI44" s="1">
        <f>ABS(IK_diagnostics_degrees__4[[#This Row],[Column13]]-M43)</f>
        <v>2.9000000000001247E-3</v>
      </c>
      <c r="AJ44" s="1">
        <f>ABS(IK_diagnostics_degrees__4[[#This Row],[Column14]]-N43)</f>
        <v>3.9449999999999763E-3</v>
      </c>
      <c r="AK44" s="1">
        <f>ABS(IK_diagnostics_degrees__4[[#This Row],[Column15]]-O43)</f>
        <v>4.3990000000000418E-3</v>
      </c>
      <c r="AL44" s="1">
        <f>ABS(IK_diagnostics_degrees__4[[#This Row],[Column16]]-P43)</f>
        <v>1.0499999999999399E-4</v>
      </c>
      <c r="AM44" s="1">
        <f>ABS(IK_diagnostics_degrees__4[[#This Row],[Column17]]-Q43)</f>
        <v>1.1490000000000111E-4</v>
      </c>
      <c r="AN44" s="1">
        <f>ABS(IK_diagnostics_degrees__4[[#This Row],[Column18]]-R43)</f>
        <v>1.7800000000001148E-3</v>
      </c>
      <c r="AO44" s="1">
        <f>ABS(IK_diagnostics_degrees__4[[#This Row],[Column19]]-S43)</f>
        <v>4.7988999999999991E-5</v>
      </c>
      <c r="AP44" s="1">
        <f>ABS(IK_diagnostics_degrees__4[[#This Row],[Column20]]-T43)</f>
        <v>7.699999999999374E-4</v>
      </c>
      <c r="AQ44" s="1">
        <f>ABS(IK_diagnostics_degrees__4[[#This Row],[Column21]]-U43)</f>
        <v>2.4759999999999227E-3</v>
      </c>
      <c r="AU44" s="7"/>
    </row>
    <row r="45" spans="1:47" x14ac:dyDescent="0.25">
      <c r="A45" s="1">
        <v>2.0546799999999999E-4</v>
      </c>
      <c r="B45" s="1">
        <v>1.55613</v>
      </c>
      <c r="C45" s="1">
        <v>3.7543899999999998E-3</v>
      </c>
      <c r="D45" s="1">
        <v>3.5870300000000001E-2</v>
      </c>
      <c r="E45" s="1">
        <v>1.2464</v>
      </c>
      <c r="F45" s="1" t="s">
        <v>22</v>
      </c>
      <c r="G45" s="1">
        <v>0.58744499999999999</v>
      </c>
      <c r="H45" s="1">
        <v>2.10005</v>
      </c>
      <c r="I45" s="1">
        <v>0.80826200000000004</v>
      </c>
      <c r="J45" s="1">
        <v>0.191413</v>
      </c>
      <c r="K45" s="1">
        <v>1.9843</v>
      </c>
      <c r="L45" s="1">
        <v>2.21096E-2</v>
      </c>
      <c r="M45" s="1">
        <v>0.98335899999999998</v>
      </c>
      <c r="N45" s="1">
        <v>1.23573</v>
      </c>
      <c r="O45" s="1">
        <v>0.88859999999999995</v>
      </c>
      <c r="P45" s="1" t="s">
        <v>22</v>
      </c>
      <c r="Q45" s="1">
        <v>0.124649</v>
      </c>
      <c r="R45" s="1">
        <v>1.90845</v>
      </c>
      <c r="S45" s="1">
        <v>7.1351699999999999E-4</v>
      </c>
      <c r="T45" s="1">
        <v>0.100346</v>
      </c>
      <c r="U45" s="1">
        <v>1.2038500000000001</v>
      </c>
      <c r="V45" s="1" t="s">
        <v>23</v>
      </c>
      <c r="W45" s="1">
        <f>ABS(IK_diagnostics_degrees__4[[#This Row],[Column1]]-A44)</f>
        <v>0.284246532</v>
      </c>
      <c r="X45" s="1">
        <f>ABS(IK_diagnostics_degrees__4[[#This Row],[Column2]]-B44)</f>
        <v>6.5730000000000066E-2</v>
      </c>
      <c r="Y45" s="1">
        <f>ABS(IK_diagnostics_degrees__4[[#This Row],[Column3]]-C44)</f>
        <v>3.7543899999999998E-3</v>
      </c>
      <c r="Z45" s="1">
        <f>ABS(IK_diagnostics_degrees__4[[#This Row],[Column4]]-D44)</f>
        <v>3.5870300000000001E-2</v>
      </c>
      <c r="AA45" s="1">
        <f>ABS(IK_diagnostics_degrees__4[[#This Row],[Column5]]-E44)</f>
        <v>7.0270000000000055E-2</v>
      </c>
      <c r="AB45" s="1">
        <f>ABS(IK_diagnostics_degrees__4[[#This Row],[Column6]]-F44)</f>
        <v>6.22681E-2</v>
      </c>
      <c r="AC45" s="1">
        <f>ABS(IK_diagnostics_degrees__4[[#This Row],[Column7]]-G44)</f>
        <v>0.52258500000000008</v>
      </c>
      <c r="AD45" s="1">
        <f>ABS(IK_diagnostics_degrees__4[[#This Row],[Column8]]-H44)</f>
        <v>0.39995000000000003</v>
      </c>
      <c r="AE45" s="1">
        <f>ABS(IK_diagnostics_degrees__4[[#This Row],[Column9]]-I44)</f>
        <v>0.40695799999999993</v>
      </c>
      <c r="AF45" s="1">
        <f>ABS(IK_diagnostics_degrees__4[[#This Row],[Column10]]-J44)</f>
        <v>9.1539999999999955E-3</v>
      </c>
      <c r="AG45" s="1">
        <f>ABS(IK_diagnostics_degrees__4[[#This Row],[Column11]]-K44)</f>
        <v>0.27842999999999996</v>
      </c>
      <c r="AH45" s="1">
        <f>ABS(IK_diagnostics_degrees__4[[#This Row],[Column12]]-L44)</f>
        <v>0.28625539999999999</v>
      </c>
      <c r="AI45" s="1">
        <f>ABS(IK_diagnostics_degrees__4[[#This Row],[Column13]]-M44)</f>
        <v>0.68686100000000005</v>
      </c>
      <c r="AJ45" s="1">
        <f>ABS(IK_diagnostics_degrees__4[[#This Row],[Column14]]-N44)</f>
        <v>0.94899699999999998</v>
      </c>
      <c r="AK45" s="1">
        <f>ABS(IK_diagnostics_degrees__4[[#This Row],[Column15]]-O44)</f>
        <v>9.7204999999999986E-2</v>
      </c>
      <c r="AL45" s="1">
        <f>ABS(IK_diagnostics_degrees__4[[#This Row],[Column16]]-P44)</f>
        <v>0.21925500000000001</v>
      </c>
      <c r="AM45" s="1">
        <f>ABS(IK_diagnostics_degrees__4[[#This Row],[Column17]]-Q44)</f>
        <v>9.8601399999999992E-2</v>
      </c>
      <c r="AN45" s="1">
        <f>ABS(IK_diagnostics_degrees__4[[#This Row],[Column18]]-R44)</f>
        <v>0.2156499999999999</v>
      </c>
      <c r="AO45" s="1">
        <f>ABS(IK_diagnostics_degrees__4[[#This Row],[Column19]]-S44)</f>
        <v>5.1249900000000003E-4</v>
      </c>
      <c r="AP45" s="1">
        <f>ABS(IK_diagnostics_degrees__4[[#This Row],[Column20]]-T44)</f>
        <v>0.46005999999999997</v>
      </c>
      <c r="AQ45" s="1">
        <f>ABS(IK_diagnostics_degrees__4[[#This Row],[Column21]]-U44)</f>
        <v>0.38852200000000003</v>
      </c>
      <c r="AU45" s="8"/>
    </row>
    <row r="46" spans="1:47" x14ac:dyDescent="0.25">
      <c r="A46" s="1" t="s">
        <v>22</v>
      </c>
      <c r="B46" s="1">
        <v>1.5868199999999999</v>
      </c>
      <c r="C46" s="1">
        <v>9.8683599999999996E-2</v>
      </c>
      <c r="D46" s="1">
        <v>7.8435400000000002E-2</v>
      </c>
      <c r="E46" s="1">
        <v>1.20126</v>
      </c>
      <c r="F46" s="1" t="s">
        <v>22</v>
      </c>
      <c r="G46" s="1">
        <v>0.71570800000000001</v>
      </c>
      <c r="H46" s="1">
        <v>2.0604200000000001</v>
      </c>
      <c r="I46" s="1">
        <v>1.02007</v>
      </c>
      <c r="J46" s="1">
        <v>0.25737100000000002</v>
      </c>
      <c r="K46" s="1">
        <v>1.9846900000000001</v>
      </c>
      <c r="L46" s="1">
        <v>5.8463599999999998E-2</v>
      </c>
      <c r="M46" s="1">
        <v>1.30826</v>
      </c>
      <c r="N46" s="1">
        <v>1.10164</v>
      </c>
      <c r="O46" s="1">
        <v>1.1244000000000001</v>
      </c>
      <c r="P46" s="1" t="s">
        <v>22</v>
      </c>
      <c r="Q46" s="1">
        <v>5.7360899999999999E-2</v>
      </c>
      <c r="R46" s="1">
        <v>2.04793</v>
      </c>
      <c r="S46" s="2">
        <v>1.31718E-5</v>
      </c>
      <c r="T46" s="1">
        <v>0.22267999999999999</v>
      </c>
      <c r="U46" s="1">
        <v>0.99058599999999997</v>
      </c>
      <c r="V46" s="1" t="s">
        <v>23</v>
      </c>
      <c r="W46" s="1">
        <f>ABS(IK_diagnostics_degrees__4[[#This Row],[Column1]]-A45)</f>
        <v>2.0546799999999999E-4</v>
      </c>
      <c r="X46" s="1">
        <f>ABS(IK_diagnostics_degrees__4[[#This Row],[Column2]]-B45)</f>
        <v>3.0689999999999884E-2</v>
      </c>
      <c r="Y46" s="1">
        <f>ABS(IK_diagnostics_degrees__4[[#This Row],[Column3]]-C45)</f>
        <v>9.492921E-2</v>
      </c>
      <c r="Z46" s="1">
        <f>ABS(IK_diagnostics_degrees__4[[#This Row],[Column4]]-D45)</f>
        <v>4.2565100000000002E-2</v>
      </c>
      <c r="AA46" s="1">
        <f>ABS(IK_diagnostics_degrees__4[[#This Row],[Column5]]-E45)</f>
        <v>4.5139999999999958E-2</v>
      </c>
      <c r="AB46" s="1">
        <f>ABS(IK_diagnostics_degrees__4[[#This Row],[Column6]]-F45)</f>
        <v>0</v>
      </c>
      <c r="AC46" s="1">
        <f>ABS(IK_diagnostics_degrees__4[[#This Row],[Column7]]-G45)</f>
        <v>0.12826300000000002</v>
      </c>
      <c r="AD46" s="1">
        <f>ABS(IK_diagnostics_degrees__4[[#This Row],[Column8]]-H45)</f>
        <v>3.9629999999999832E-2</v>
      </c>
      <c r="AE46" s="1">
        <f>ABS(IK_diagnostics_degrees__4[[#This Row],[Column9]]-I45)</f>
        <v>0.211808</v>
      </c>
      <c r="AF46" s="1">
        <f>ABS(IK_diagnostics_degrees__4[[#This Row],[Column10]]-J45)</f>
        <v>6.5958000000000017E-2</v>
      </c>
      <c r="AG46" s="1">
        <f>ABS(IK_diagnostics_degrees__4[[#This Row],[Column11]]-K45)</f>
        <v>3.9000000000011248E-4</v>
      </c>
      <c r="AH46" s="1">
        <f>ABS(IK_diagnostics_degrees__4[[#This Row],[Column12]]-L45)</f>
        <v>3.6353999999999997E-2</v>
      </c>
      <c r="AI46" s="1">
        <f>ABS(IK_diagnostics_degrees__4[[#This Row],[Column13]]-M45)</f>
        <v>0.324901</v>
      </c>
      <c r="AJ46" s="1">
        <f>ABS(IK_diagnostics_degrees__4[[#This Row],[Column14]]-N45)</f>
        <v>0.13409000000000004</v>
      </c>
      <c r="AK46" s="1">
        <f>ABS(IK_diagnostics_degrees__4[[#This Row],[Column15]]-O45)</f>
        <v>0.23580000000000012</v>
      </c>
      <c r="AL46" s="1">
        <f>ABS(IK_diagnostics_degrees__4[[#This Row],[Column16]]-P45)</f>
        <v>0</v>
      </c>
      <c r="AM46" s="1">
        <f>ABS(IK_diagnostics_degrees__4[[#This Row],[Column17]]-Q45)</f>
        <v>6.728809999999999E-2</v>
      </c>
      <c r="AN46" s="1">
        <f>ABS(IK_diagnostics_degrees__4[[#This Row],[Column18]]-R45)</f>
        <v>0.13948000000000005</v>
      </c>
      <c r="AO46" s="1">
        <f>ABS(IK_diagnostics_degrees__4[[#This Row],[Column19]]-S45)</f>
        <v>7.0034519999999996E-4</v>
      </c>
      <c r="AP46" s="1">
        <f>ABS(IK_diagnostics_degrees__4[[#This Row],[Column20]]-T45)</f>
        <v>0.12233399999999998</v>
      </c>
      <c r="AQ46" s="1">
        <f>ABS(IK_diagnostics_degrees__4[[#This Row],[Column21]]-U45)</f>
        <v>0.21326400000000012</v>
      </c>
      <c r="AU46" s="7"/>
    </row>
    <row r="47" spans="1:47" x14ac:dyDescent="0.25">
      <c r="A47" s="1">
        <v>6.0658299999999998E-2</v>
      </c>
      <c r="B47" s="1">
        <v>1.60182</v>
      </c>
      <c r="C47" s="1">
        <v>0.143237</v>
      </c>
      <c r="D47" s="1">
        <v>9.8875099999999994E-2</v>
      </c>
      <c r="E47" s="1">
        <v>1.1703300000000001</v>
      </c>
      <c r="F47" s="1" t="s">
        <v>22</v>
      </c>
      <c r="G47" s="1">
        <v>0.80166199999999999</v>
      </c>
      <c r="H47" s="1">
        <v>2.0240999999999998</v>
      </c>
      <c r="I47" s="1">
        <v>1.16489</v>
      </c>
      <c r="J47" s="1">
        <v>0.27732299999999999</v>
      </c>
      <c r="K47" s="1">
        <v>1.97244</v>
      </c>
      <c r="L47" s="1">
        <v>6.6717100000000001E-2</v>
      </c>
      <c r="M47" s="1">
        <v>1.4452499999999999</v>
      </c>
      <c r="N47" s="1">
        <v>1.02488</v>
      </c>
      <c r="O47" s="1">
        <v>1.17286</v>
      </c>
      <c r="P47" s="1" t="s">
        <v>22</v>
      </c>
      <c r="Q47" s="1" t="s">
        <v>22</v>
      </c>
      <c r="R47" s="1">
        <v>2.09171</v>
      </c>
      <c r="S47" s="1" t="s">
        <v>22</v>
      </c>
      <c r="T47" s="1">
        <v>0.264484</v>
      </c>
      <c r="U47" s="1">
        <v>0.88741099999999995</v>
      </c>
      <c r="V47" s="1" t="s">
        <v>23</v>
      </c>
      <c r="W47" s="1">
        <f>ABS(IK_diagnostics_degrees__4[[#This Row],[Column1]]-A46)</f>
        <v>6.0658299999999998E-2</v>
      </c>
      <c r="X47" s="1">
        <f>ABS(IK_diagnostics_degrees__4[[#This Row],[Column2]]-B46)</f>
        <v>1.5000000000000124E-2</v>
      </c>
      <c r="Y47" s="1">
        <f>ABS(IK_diagnostics_degrees__4[[#This Row],[Column3]]-C46)</f>
        <v>4.4553400000000007E-2</v>
      </c>
      <c r="Z47" s="1">
        <f>ABS(IK_diagnostics_degrees__4[[#This Row],[Column4]]-D46)</f>
        <v>2.0439699999999991E-2</v>
      </c>
      <c r="AA47" s="1">
        <f>ABS(IK_diagnostics_degrees__4[[#This Row],[Column5]]-E46)</f>
        <v>3.0929999999999902E-2</v>
      </c>
      <c r="AB47" s="1">
        <f>ABS(IK_diagnostics_degrees__4[[#This Row],[Column6]]-F46)</f>
        <v>0</v>
      </c>
      <c r="AC47" s="1">
        <f>ABS(IK_diagnostics_degrees__4[[#This Row],[Column7]]-G46)</f>
        <v>8.5953999999999975E-2</v>
      </c>
      <c r="AD47" s="1">
        <f>ABS(IK_diagnostics_degrees__4[[#This Row],[Column8]]-H46)</f>
        <v>3.6320000000000352E-2</v>
      </c>
      <c r="AE47" s="1">
        <f>ABS(IK_diagnostics_degrees__4[[#This Row],[Column9]]-I46)</f>
        <v>0.14481999999999995</v>
      </c>
      <c r="AF47" s="1">
        <f>ABS(IK_diagnostics_degrees__4[[#This Row],[Column10]]-J46)</f>
        <v>1.995199999999997E-2</v>
      </c>
      <c r="AG47" s="1">
        <f>ABS(IK_diagnostics_degrees__4[[#This Row],[Column11]]-K46)</f>
        <v>1.2250000000000094E-2</v>
      </c>
      <c r="AH47" s="1">
        <f>ABS(IK_diagnostics_degrees__4[[#This Row],[Column12]]-L46)</f>
        <v>8.2535000000000039E-3</v>
      </c>
      <c r="AI47" s="1">
        <f>ABS(IK_diagnostics_degrees__4[[#This Row],[Column13]]-M46)</f>
        <v>0.13698999999999995</v>
      </c>
      <c r="AJ47" s="1">
        <f>ABS(IK_diagnostics_degrees__4[[#This Row],[Column14]]-N46)</f>
        <v>7.6759999999999939E-2</v>
      </c>
      <c r="AK47" s="1">
        <f>ABS(IK_diagnostics_degrees__4[[#This Row],[Column15]]-O46)</f>
        <v>4.8459999999999948E-2</v>
      </c>
      <c r="AL47" s="1">
        <f>ABS(IK_diagnostics_degrees__4[[#This Row],[Column16]]-P46)</f>
        <v>0</v>
      </c>
      <c r="AM47" s="1">
        <f>ABS(IK_diagnostics_degrees__4[[#This Row],[Column17]]-Q46)</f>
        <v>5.7360899999999999E-2</v>
      </c>
      <c r="AN47" s="1">
        <f>ABS(IK_diagnostics_degrees__4[[#This Row],[Column18]]-R46)</f>
        <v>4.377999999999993E-2</v>
      </c>
      <c r="AO47" s="1">
        <f>ABS(IK_diagnostics_degrees__4[[#This Row],[Column19]]-S46)</f>
        <v>1.31718E-5</v>
      </c>
      <c r="AP47" s="1">
        <f>ABS(IK_diagnostics_degrees__4[[#This Row],[Column20]]-T46)</f>
        <v>4.1804000000000008E-2</v>
      </c>
      <c r="AQ47" s="1">
        <f>ABS(IK_diagnostics_degrees__4[[#This Row],[Column21]]-U46)</f>
        <v>0.10317500000000002</v>
      </c>
      <c r="AU47" s="8"/>
    </row>
    <row r="48" spans="1:47" x14ac:dyDescent="0.25">
      <c r="A48" s="1">
        <v>9.4415399999999997E-2</v>
      </c>
      <c r="B48" s="1">
        <v>1.6100399999999999</v>
      </c>
      <c r="C48" s="1">
        <v>0.17940400000000001</v>
      </c>
      <c r="D48" s="1">
        <v>0.100063</v>
      </c>
      <c r="E48" s="1">
        <v>1.14815</v>
      </c>
      <c r="F48" s="1" t="s">
        <v>22</v>
      </c>
      <c r="G48" s="1">
        <v>0.84850999999999999</v>
      </c>
      <c r="H48" s="1">
        <v>2.0140799999999999</v>
      </c>
      <c r="I48" s="1">
        <v>1.26793</v>
      </c>
      <c r="J48" s="1">
        <v>0.284694</v>
      </c>
      <c r="K48" s="1">
        <v>1.9556100000000001</v>
      </c>
      <c r="L48" s="1">
        <v>6.3262700000000005E-2</v>
      </c>
      <c r="M48" s="1">
        <v>1.5286500000000001</v>
      </c>
      <c r="N48" s="1">
        <v>0.962399</v>
      </c>
      <c r="O48" s="1">
        <v>1.17066</v>
      </c>
      <c r="P48" s="1" t="s">
        <v>22</v>
      </c>
      <c r="Q48" s="1" t="s">
        <v>22</v>
      </c>
      <c r="R48" s="1">
        <v>2.1105100000000001</v>
      </c>
      <c r="S48" s="1" t="s">
        <v>22</v>
      </c>
      <c r="T48" s="1">
        <v>0.27197199999999999</v>
      </c>
      <c r="U48" s="1">
        <v>0.83583700000000005</v>
      </c>
      <c r="V48" s="1" t="s">
        <v>23</v>
      </c>
      <c r="W48" s="1">
        <f>ABS(IK_diagnostics_degrees__4[[#This Row],[Column1]]-A47)</f>
        <v>3.3757099999999998E-2</v>
      </c>
      <c r="X48" s="1">
        <f>ABS(IK_diagnostics_degrees__4[[#This Row],[Column2]]-B47)</f>
        <v>8.2199999999998941E-3</v>
      </c>
      <c r="Y48" s="1">
        <f>ABS(IK_diagnostics_degrees__4[[#This Row],[Column3]]-C47)</f>
        <v>3.6167000000000005E-2</v>
      </c>
      <c r="Z48" s="1">
        <f>ABS(IK_diagnostics_degrees__4[[#This Row],[Column4]]-D47)</f>
        <v>1.1879000000000056E-3</v>
      </c>
      <c r="AA48" s="1">
        <f>ABS(IK_diagnostics_degrees__4[[#This Row],[Column5]]-E47)</f>
        <v>2.2180000000000089E-2</v>
      </c>
      <c r="AB48" s="1">
        <f>ABS(IK_diagnostics_degrees__4[[#This Row],[Column6]]-F47)</f>
        <v>0</v>
      </c>
      <c r="AC48" s="1">
        <f>ABS(IK_diagnostics_degrees__4[[#This Row],[Column7]]-G47)</f>
        <v>4.6848000000000001E-2</v>
      </c>
      <c r="AD48" s="1">
        <f>ABS(IK_diagnostics_degrees__4[[#This Row],[Column8]]-H47)</f>
        <v>1.0019999999999918E-2</v>
      </c>
      <c r="AE48" s="1">
        <f>ABS(IK_diagnostics_degrees__4[[#This Row],[Column9]]-I47)</f>
        <v>0.10304000000000002</v>
      </c>
      <c r="AF48" s="1">
        <f>ABS(IK_diagnostics_degrees__4[[#This Row],[Column10]]-J47)</f>
        <v>7.3710000000000164E-3</v>
      </c>
      <c r="AG48" s="1">
        <f>ABS(IK_diagnostics_degrees__4[[#This Row],[Column11]]-K47)</f>
        <v>1.6829999999999901E-2</v>
      </c>
      <c r="AH48" s="1">
        <f>ABS(IK_diagnostics_degrees__4[[#This Row],[Column12]]-L47)</f>
        <v>3.4543999999999964E-3</v>
      </c>
      <c r="AI48" s="1">
        <f>ABS(IK_diagnostics_degrees__4[[#This Row],[Column13]]-M47)</f>
        <v>8.3400000000000141E-2</v>
      </c>
      <c r="AJ48" s="1">
        <f>ABS(IK_diagnostics_degrees__4[[#This Row],[Column14]]-N47)</f>
        <v>6.2481000000000009E-2</v>
      </c>
      <c r="AK48" s="1">
        <f>ABS(IK_diagnostics_degrees__4[[#This Row],[Column15]]-O47)</f>
        <v>2.1999999999999797E-3</v>
      </c>
      <c r="AL48" s="1">
        <f>ABS(IK_diagnostics_degrees__4[[#This Row],[Column16]]-P47)</f>
        <v>0</v>
      </c>
      <c r="AM48" s="1">
        <f>ABS(IK_diagnostics_degrees__4[[#This Row],[Column17]]-Q47)</f>
        <v>0</v>
      </c>
      <c r="AN48" s="1">
        <f>ABS(IK_diagnostics_degrees__4[[#This Row],[Column18]]-R47)</f>
        <v>1.880000000000015E-2</v>
      </c>
      <c r="AO48" s="1">
        <f>ABS(IK_diagnostics_degrees__4[[#This Row],[Column19]]-S47)</f>
        <v>0</v>
      </c>
      <c r="AP48" s="1">
        <f>ABS(IK_diagnostics_degrees__4[[#This Row],[Column20]]-T47)</f>
        <v>7.4879999999999947E-3</v>
      </c>
      <c r="AQ48" s="1">
        <f>ABS(IK_diagnostics_degrees__4[[#This Row],[Column21]]-U47)</f>
        <v>5.1573999999999898E-2</v>
      </c>
      <c r="AU48" s="7"/>
    </row>
    <row r="49" spans="1:47" x14ac:dyDescent="0.25">
      <c r="A49" s="1">
        <v>0.117365</v>
      </c>
      <c r="B49" s="1">
        <v>1.61188</v>
      </c>
      <c r="C49" s="1">
        <v>0.20102800000000001</v>
      </c>
      <c r="D49" s="1">
        <v>0.103702</v>
      </c>
      <c r="E49" s="1">
        <v>1.14116</v>
      </c>
      <c r="F49" s="1" t="s">
        <v>22</v>
      </c>
      <c r="G49" s="1">
        <v>0.87795500000000004</v>
      </c>
      <c r="H49" s="1">
        <v>2.0051299999999999</v>
      </c>
      <c r="I49" s="1">
        <v>1.33639</v>
      </c>
      <c r="J49" s="1">
        <v>0.289775</v>
      </c>
      <c r="K49" s="1">
        <v>1.9409700000000001</v>
      </c>
      <c r="L49" s="1">
        <v>6.3186099999999995E-2</v>
      </c>
      <c r="M49" s="1">
        <v>1.5888599999999999</v>
      </c>
      <c r="N49" s="1">
        <v>0.91144499999999995</v>
      </c>
      <c r="O49" s="1">
        <v>1.16032</v>
      </c>
      <c r="P49" s="1" t="s">
        <v>22</v>
      </c>
      <c r="Q49" s="1" t="s">
        <v>22</v>
      </c>
      <c r="R49" s="1">
        <v>2.1109200000000001</v>
      </c>
      <c r="S49" s="1" t="s">
        <v>22</v>
      </c>
      <c r="T49" s="1">
        <v>0.26261400000000001</v>
      </c>
      <c r="U49" s="1">
        <v>0.80605300000000002</v>
      </c>
      <c r="V49" s="1" t="s">
        <v>23</v>
      </c>
      <c r="W49" s="1">
        <f>ABS(IK_diagnostics_degrees__4[[#This Row],[Column1]]-A48)</f>
        <v>2.2949600000000001E-2</v>
      </c>
      <c r="X49" s="1">
        <f>ABS(IK_diagnostics_degrees__4[[#This Row],[Column2]]-B48)</f>
        <v>1.8400000000000638E-3</v>
      </c>
      <c r="Y49" s="1">
        <f>ABS(IK_diagnostics_degrees__4[[#This Row],[Column3]]-C48)</f>
        <v>2.1624000000000004E-2</v>
      </c>
      <c r="Z49" s="1">
        <f>ABS(IK_diagnostics_degrees__4[[#This Row],[Column4]]-D48)</f>
        <v>3.6390000000000033E-3</v>
      </c>
      <c r="AA49" s="1">
        <f>ABS(IK_diagnostics_degrees__4[[#This Row],[Column5]]-E48)</f>
        <v>6.9900000000000517E-3</v>
      </c>
      <c r="AB49" s="1">
        <f>ABS(IK_diagnostics_degrees__4[[#This Row],[Column6]]-F48)</f>
        <v>0</v>
      </c>
      <c r="AC49" s="1">
        <f>ABS(IK_diagnostics_degrees__4[[#This Row],[Column7]]-G48)</f>
        <v>2.9445000000000054E-2</v>
      </c>
      <c r="AD49" s="1">
        <f>ABS(IK_diagnostics_degrees__4[[#This Row],[Column8]]-H48)</f>
        <v>8.9500000000000135E-3</v>
      </c>
      <c r="AE49" s="1">
        <f>ABS(IK_diagnostics_degrees__4[[#This Row],[Column9]]-I48)</f>
        <v>6.8459999999999965E-2</v>
      </c>
      <c r="AF49" s="1">
        <f>ABS(IK_diagnostics_degrees__4[[#This Row],[Column10]]-J48)</f>
        <v>5.0810000000000022E-3</v>
      </c>
      <c r="AG49" s="1">
        <f>ABS(IK_diagnostics_degrees__4[[#This Row],[Column11]]-K48)</f>
        <v>1.4639999999999986E-2</v>
      </c>
      <c r="AH49" s="1">
        <f>ABS(IK_diagnostics_degrees__4[[#This Row],[Column12]]-L48)</f>
        <v>7.6600000000009993E-5</v>
      </c>
      <c r="AI49" s="1">
        <f>ABS(IK_diagnostics_degrees__4[[#This Row],[Column13]]-M48)</f>
        <v>6.0209999999999875E-2</v>
      </c>
      <c r="AJ49" s="1">
        <f>ABS(IK_diagnostics_degrees__4[[#This Row],[Column14]]-N48)</f>
        <v>5.0954000000000055E-2</v>
      </c>
      <c r="AK49" s="1">
        <f>ABS(IK_diagnostics_degrees__4[[#This Row],[Column15]]-O48)</f>
        <v>1.0340000000000016E-2</v>
      </c>
      <c r="AL49" s="1">
        <f>ABS(IK_diagnostics_degrees__4[[#This Row],[Column16]]-P48)</f>
        <v>0</v>
      </c>
      <c r="AM49" s="1">
        <f>ABS(IK_diagnostics_degrees__4[[#This Row],[Column17]]-Q48)</f>
        <v>0</v>
      </c>
      <c r="AN49" s="1">
        <f>ABS(IK_diagnostics_degrees__4[[#This Row],[Column18]]-R48)</f>
        <v>4.1000000000002146E-4</v>
      </c>
      <c r="AO49" s="1">
        <f>ABS(IK_diagnostics_degrees__4[[#This Row],[Column19]]-S48)</f>
        <v>0</v>
      </c>
      <c r="AP49" s="1">
        <f>ABS(IK_diagnostics_degrees__4[[#This Row],[Column20]]-T48)</f>
        <v>9.3579999999999774E-3</v>
      </c>
      <c r="AQ49" s="1">
        <f>ABS(IK_diagnostics_degrees__4[[#This Row],[Column21]]-U48)</f>
        <v>2.9784000000000033E-2</v>
      </c>
      <c r="AU49" s="8"/>
    </row>
    <row r="50" spans="1:47" x14ac:dyDescent="0.25">
      <c r="A50" s="1">
        <v>0.13072700000000001</v>
      </c>
      <c r="B50" s="1">
        <v>1.6170800000000001</v>
      </c>
      <c r="C50" s="1">
        <v>0.220608</v>
      </c>
      <c r="D50" s="1">
        <v>9.9941500000000003E-2</v>
      </c>
      <c r="E50" s="1">
        <v>1.1290199999999999</v>
      </c>
      <c r="F50" s="1" t="s">
        <v>22</v>
      </c>
      <c r="G50" s="1">
        <v>0.896061</v>
      </c>
      <c r="H50" s="1">
        <v>2.00142</v>
      </c>
      <c r="I50" s="1">
        <v>1.3866099999999999</v>
      </c>
      <c r="J50" s="1">
        <v>0.29370600000000002</v>
      </c>
      <c r="K50" s="1">
        <v>1.9316800000000001</v>
      </c>
      <c r="L50" s="1">
        <v>6.2612500000000001E-2</v>
      </c>
      <c r="M50" s="1">
        <v>1.6351500000000001</v>
      </c>
      <c r="N50" s="1">
        <v>0.86731899999999995</v>
      </c>
      <c r="O50" s="1">
        <v>1.1422399999999999</v>
      </c>
      <c r="P50" s="1" t="s">
        <v>22</v>
      </c>
      <c r="Q50" s="1" t="s">
        <v>22</v>
      </c>
      <c r="R50" s="1">
        <v>2.1099299999999999</v>
      </c>
      <c r="S50" s="1" t="s">
        <v>22</v>
      </c>
      <c r="T50" s="1">
        <v>0.249755</v>
      </c>
      <c r="U50" s="1">
        <v>0.78733200000000003</v>
      </c>
      <c r="V50" s="1" t="s">
        <v>23</v>
      </c>
      <c r="W50" s="1">
        <f>ABS(IK_diagnostics_degrees__4[[#This Row],[Column1]]-A49)</f>
        <v>1.3362000000000013E-2</v>
      </c>
      <c r="X50" s="1">
        <f>ABS(IK_diagnostics_degrees__4[[#This Row],[Column2]]-B49)</f>
        <v>5.2000000000000934E-3</v>
      </c>
      <c r="Y50" s="1">
        <f>ABS(IK_diagnostics_degrees__4[[#This Row],[Column3]]-C49)</f>
        <v>1.9579999999999986E-2</v>
      </c>
      <c r="Z50" s="1">
        <f>ABS(IK_diagnostics_degrees__4[[#This Row],[Column4]]-D49)</f>
        <v>3.7605E-3</v>
      </c>
      <c r="AA50" s="1">
        <f>ABS(IK_diagnostics_degrees__4[[#This Row],[Column5]]-E49)</f>
        <v>1.214000000000004E-2</v>
      </c>
      <c r="AB50" s="1">
        <f>ABS(IK_diagnostics_degrees__4[[#This Row],[Column6]]-F49)</f>
        <v>0</v>
      </c>
      <c r="AC50" s="1">
        <f>ABS(IK_diagnostics_degrees__4[[#This Row],[Column7]]-G49)</f>
        <v>1.8105999999999955E-2</v>
      </c>
      <c r="AD50" s="1">
        <f>ABS(IK_diagnostics_degrees__4[[#This Row],[Column8]]-H49)</f>
        <v>3.7099999999998801E-3</v>
      </c>
      <c r="AE50" s="1">
        <f>ABS(IK_diagnostics_degrees__4[[#This Row],[Column9]]-I49)</f>
        <v>5.0219999999999931E-2</v>
      </c>
      <c r="AF50" s="1">
        <f>ABS(IK_diagnostics_degrees__4[[#This Row],[Column10]]-J49)</f>
        <v>3.9310000000000178E-3</v>
      </c>
      <c r="AG50" s="1">
        <f>ABS(IK_diagnostics_degrees__4[[#This Row],[Column11]]-K49)</f>
        <v>9.2900000000000205E-3</v>
      </c>
      <c r="AH50" s="1">
        <f>ABS(IK_diagnostics_degrees__4[[#This Row],[Column12]]-L49)</f>
        <v>5.7359999999999356E-4</v>
      </c>
      <c r="AI50" s="1">
        <f>ABS(IK_diagnostics_degrees__4[[#This Row],[Column13]]-M49)</f>
        <v>4.6290000000000164E-2</v>
      </c>
      <c r="AJ50" s="1">
        <f>ABS(IK_diagnostics_degrees__4[[#This Row],[Column14]]-N49)</f>
        <v>4.4125999999999999E-2</v>
      </c>
      <c r="AK50" s="1">
        <f>ABS(IK_diagnostics_degrees__4[[#This Row],[Column15]]-O49)</f>
        <v>1.8080000000000096E-2</v>
      </c>
      <c r="AL50" s="1">
        <f>ABS(IK_diagnostics_degrees__4[[#This Row],[Column16]]-P49)</f>
        <v>0</v>
      </c>
      <c r="AM50" s="1">
        <f>ABS(IK_diagnostics_degrees__4[[#This Row],[Column17]]-Q49)</f>
        <v>0</v>
      </c>
      <c r="AN50" s="1">
        <f>ABS(IK_diagnostics_degrees__4[[#This Row],[Column18]]-R49)</f>
        <v>9.9000000000026844E-4</v>
      </c>
      <c r="AO50" s="1">
        <f>ABS(IK_diagnostics_degrees__4[[#This Row],[Column19]]-S49)</f>
        <v>0</v>
      </c>
      <c r="AP50" s="1">
        <f>ABS(IK_diagnostics_degrees__4[[#This Row],[Column20]]-T49)</f>
        <v>1.2859000000000009E-2</v>
      </c>
      <c r="AQ50" s="1">
        <f>ABS(IK_diagnostics_degrees__4[[#This Row],[Column21]]-U49)</f>
        <v>1.8720999999999988E-2</v>
      </c>
      <c r="AU50" s="7"/>
    </row>
    <row r="51" spans="1:47" x14ac:dyDescent="0.25">
      <c r="A51" s="1">
        <v>0.144313</v>
      </c>
      <c r="B51" s="1">
        <v>1.6184400000000001</v>
      </c>
      <c r="C51" s="1">
        <v>0.23269899999999999</v>
      </c>
      <c r="D51" s="1">
        <v>9.3395500000000006E-2</v>
      </c>
      <c r="E51" s="1">
        <v>1.12239</v>
      </c>
      <c r="F51" s="1" t="s">
        <v>22</v>
      </c>
      <c r="G51" s="1">
        <v>0.90826899999999999</v>
      </c>
      <c r="H51" s="1">
        <v>1.9975499999999999</v>
      </c>
      <c r="I51" s="1">
        <v>1.4262900000000001</v>
      </c>
      <c r="J51" s="1">
        <v>0.29413099999999998</v>
      </c>
      <c r="K51" s="1">
        <v>1.92686</v>
      </c>
      <c r="L51" s="1">
        <v>6.8777199999999997E-2</v>
      </c>
      <c r="M51" s="1">
        <v>1.67134</v>
      </c>
      <c r="N51" s="1">
        <v>0.83114600000000005</v>
      </c>
      <c r="O51" s="1">
        <v>1.1249800000000001</v>
      </c>
      <c r="P51" s="1" t="s">
        <v>22</v>
      </c>
      <c r="Q51" s="1" t="s">
        <v>22</v>
      </c>
      <c r="R51" s="1">
        <v>2.1037499999999998</v>
      </c>
      <c r="S51" s="1" t="s">
        <v>22</v>
      </c>
      <c r="T51" s="1">
        <v>0.23985799999999999</v>
      </c>
      <c r="U51" s="1">
        <v>0.77157100000000001</v>
      </c>
      <c r="V51" s="1" t="s">
        <v>23</v>
      </c>
      <c r="W51" s="1">
        <f>ABS(IK_diagnostics_degrees__4[[#This Row],[Column1]]-A50)</f>
        <v>1.3585999999999987E-2</v>
      </c>
      <c r="X51" s="1">
        <f>ABS(IK_diagnostics_degrees__4[[#This Row],[Column2]]-B50)</f>
        <v>1.3600000000000279E-3</v>
      </c>
      <c r="Y51" s="1">
        <f>ABS(IK_diagnostics_degrees__4[[#This Row],[Column3]]-C50)</f>
        <v>1.2090999999999991E-2</v>
      </c>
      <c r="Z51" s="1">
        <f>ABS(IK_diagnostics_degrees__4[[#This Row],[Column4]]-D50)</f>
        <v>6.5459999999999963E-3</v>
      </c>
      <c r="AA51" s="1">
        <f>ABS(IK_diagnostics_degrees__4[[#This Row],[Column5]]-E50)</f>
        <v>6.6299999999999137E-3</v>
      </c>
      <c r="AB51" s="1">
        <f>ABS(IK_diagnostics_degrees__4[[#This Row],[Column6]]-F50)</f>
        <v>0</v>
      </c>
      <c r="AC51" s="1">
        <f>ABS(IK_diagnostics_degrees__4[[#This Row],[Column7]]-G50)</f>
        <v>1.2207999999999997E-2</v>
      </c>
      <c r="AD51" s="1">
        <f>ABS(IK_diagnostics_degrees__4[[#This Row],[Column8]]-H50)</f>
        <v>3.8700000000000401E-3</v>
      </c>
      <c r="AE51" s="1">
        <f>ABS(IK_diagnostics_degrees__4[[#This Row],[Column9]]-I50)</f>
        <v>3.968000000000016E-2</v>
      </c>
      <c r="AF51" s="1">
        <f>ABS(IK_diagnostics_degrees__4[[#This Row],[Column10]]-J50)</f>
        <v>4.2499999999995319E-4</v>
      </c>
      <c r="AG51" s="1">
        <f>ABS(IK_diagnostics_degrees__4[[#This Row],[Column11]]-K50)</f>
        <v>4.8200000000000465E-3</v>
      </c>
      <c r="AH51" s="1">
        <f>ABS(IK_diagnostics_degrees__4[[#This Row],[Column12]]-L50)</f>
        <v>6.1646999999999952E-3</v>
      </c>
      <c r="AI51" s="1">
        <f>ABS(IK_diagnostics_degrees__4[[#This Row],[Column13]]-M50)</f>
        <v>3.6189999999999944E-2</v>
      </c>
      <c r="AJ51" s="1">
        <f>ABS(IK_diagnostics_degrees__4[[#This Row],[Column14]]-N50)</f>
        <v>3.61729999999999E-2</v>
      </c>
      <c r="AK51" s="1">
        <f>ABS(IK_diagnostics_degrees__4[[#This Row],[Column15]]-O50)</f>
        <v>1.7259999999999831E-2</v>
      </c>
      <c r="AL51" s="1">
        <f>ABS(IK_diagnostics_degrees__4[[#This Row],[Column16]]-P50)</f>
        <v>0</v>
      </c>
      <c r="AM51" s="1">
        <f>ABS(IK_diagnostics_degrees__4[[#This Row],[Column17]]-Q50)</f>
        <v>0</v>
      </c>
      <c r="AN51" s="1">
        <f>ABS(IK_diagnostics_degrees__4[[#This Row],[Column18]]-R50)</f>
        <v>6.1800000000000743E-3</v>
      </c>
      <c r="AO51" s="1">
        <f>ABS(IK_diagnostics_degrees__4[[#This Row],[Column19]]-S50)</f>
        <v>0</v>
      </c>
      <c r="AP51" s="1">
        <f>ABS(IK_diagnostics_degrees__4[[#This Row],[Column20]]-T50)</f>
        <v>9.8970000000000169E-3</v>
      </c>
      <c r="AQ51" s="1">
        <f>ABS(IK_diagnostics_degrees__4[[#This Row],[Column21]]-U50)</f>
        <v>1.5761000000000025E-2</v>
      </c>
      <c r="AU51" s="8"/>
    </row>
    <row r="52" spans="1:47" x14ac:dyDescent="0.25">
      <c r="A52" s="1">
        <v>0.15288199999999999</v>
      </c>
      <c r="B52" s="1">
        <v>1.6189199999999999</v>
      </c>
      <c r="C52" s="1">
        <v>0.24293000000000001</v>
      </c>
      <c r="D52" s="1">
        <v>8.8209700000000002E-2</v>
      </c>
      <c r="E52" s="1">
        <v>1.1196900000000001</v>
      </c>
      <c r="F52" s="1" t="s">
        <v>22</v>
      </c>
      <c r="G52" s="1">
        <v>0.91408999999999996</v>
      </c>
      <c r="H52" s="1">
        <v>1.99763</v>
      </c>
      <c r="I52" s="1">
        <v>1.45841</v>
      </c>
      <c r="J52" s="1">
        <v>0.29557299999999997</v>
      </c>
      <c r="K52" s="1">
        <v>1.9227799999999999</v>
      </c>
      <c r="L52" s="1">
        <v>6.7088400000000006E-2</v>
      </c>
      <c r="M52" s="1">
        <v>1.7008000000000001</v>
      </c>
      <c r="N52" s="1">
        <v>0.80073000000000005</v>
      </c>
      <c r="O52" s="1">
        <v>1.10656</v>
      </c>
      <c r="P52" s="1" t="s">
        <v>22</v>
      </c>
      <c r="Q52" s="1" t="s">
        <v>22</v>
      </c>
      <c r="R52" s="1">
        <v>2.09978</v>
      </c>
      <c r="S52" s="1" t="s">
        <v>22</v>
      </c>
      <c r="T52" s="1">
        <v>0.23198199999999999</v>
      </c>
      <c r="U52" s="1">
        <v>0.762764</v>
      </c>
      <c r="V52" s="1" t="s">
        <v>23</v>
      </c>
      <c r="W52" s="1">
        <f>ABS(IK_diagnostics_degrees__4[[#This Row],[Column1]]-A51)</f>
        <v>8.5689999999999933E-3</v>
      </c>
      <c r="X52" s="1">
        <f>ABS(IK_diagnostics_degrees__4[[#This Row],[Column2]]-B51)</f>
        <v>4.7999999999981391E-4</v>
      </c>
      <c r="Y52" s="1">
        <f>ABS(IK_diagnostics_degrees__4[[#This Row],[Column3]]-C51)</f>
        <v>1.0231000000000018E-2</v>
      </c>
      <c r="Z52" s="1">
        <f>ABS(IK_diagnostics_degrees__4[[#This Row],[Column4]]-D51)</f>
        <v>5.1858000000000043E-3</v>
      </c>
      <c r="AA52" s="1">
        <f>ABS(IK_diagnostics_degrees__4[[#This Row],[Column5]]-E51)</f>
        <v>2.6999999999999247E-3</v>
      </c>
      <c r="AB52" s="1">
        <f>ABS(IK_diagnostics_degrees__4[[#This Row],[Column6]]-F51)</f>
        <v>0</v>
      </c>
      <c r="AC52" s="1">
        <f>ABS(IK_diagnostics_degrees__4[[#This Row],[Column7]]-G51)</f>
        <v>5.8209999999999651E-3</v>
      </c>
      <c r="AD52" s="1">
        <f>ABS(IK_diagnostics_degrees__4[[#This Row],[Column8]]-H51)</f>
        <v>8.0000000000080007E-5</v>
      </c>
      <c r="AE52" s="1">
        <f>ABS(IK_diagnostics_degrees__4[[#This Row],[Column9]]-I51)</f>
        <v>3.2119999999999926E-2</v>
      </c>
      <c r="AF52" s="1">
        <f>ABS(IK_diagnostics_degrees__4[[#This Row],[Column10]]-J51)</f>
        <v>1.4419999999999988E-3</v>
      </c>
      <c r="AG52" s="1">
        <f>ABS(IK_diagnostics_degrees__4[[#This Row],[Column11]]-K51)</f>
        <v>4.0800000000000836E-3</v>
      </c>
      <c r="AH52" s="1">
        <f>ABS(IK_diagnostics_degrees__4[[#This Row],[Column12]]-L51)</f>
        <v>1.6887999999999903E-3</v>
      </c>
      <c r="AI52" s="1">
        <f>ABS(IK_diagnostics_degrees__4[[#This Row],[Column13]]-M51)</f>
        <v>2.9460000000000042E-2</v>
      </c>
      <c r="AJ52" s="1">
        <f>ABS(IK_diagnostics_degrees__4[[#This Row],[Column14]]-N51)</f>
        <v>3.0415999999999999E-2</v>
      </c>
      <c r="AK52" s="1">
        <f>ABS(IK_diagnostics_degrees__4[[#This Row],[Column15]]-O51)</f>
        <v>1.8420000000000103E-2</v>
      </c>
      <c r="AL52" s="1">
        <f>ABS(IK_diagnostics_degrees__4[[#This Row],[Column16]]-P51)</f>
        <v>0</v>
      </c>
      <c r="AM52" s="1">
        <f>ABS(IK_diagnostics_degrees__4[[#This Row],[Column17]]-Q51)</f>
        <v>0</v>
      </c>
      <c r="AN52" s="1">
        <f>ABS(IK_diagnostics_degrees__4[[#This Row],[Column18]]-R51)</f>
        <v>3.969999999999807E-3</v>
      </c>
      <c r="AO52" s="1">
        <f>ABS(IK_diagnostics_degrees__4[[#This Row],[Column19]]-S51)</f>
        <v>0</v>
      </c>
      <c r="AP52" s="1">
        <f>ABS(IK_diagnostics_degrees__4[[#This Row],[Column20]]-T51)</f>
        <v>7.8759999999999941E-3</v>
      </c>
      <c r="AQ52" s="1">
        <f>ABS(IK_diagnostics_degrees__4[[#This Row],[Column21]]-U51)</f>
        <v>8.8070000000000093E-3</v>
      </c>
      <c r="AU52" s="7"/>
    </row>
    <row r="53" spans="1:47" x14ac:dyDescent="0.25">
      <c r="A53" s="1">
        <v>0.15735199999999999</v>
      </c>
      <c r="B53" s="1">
        <v>1.6215299999999999</v>
      </c>
      <c r="C53" s="1">
        <v>0.25355899999999998</v>
      </c>
      <c r="D53" s="1">
        <v>8.4746100000000005E-2</v>
      </c>
      <c r="E53" s="1">
        <v>1.1140000000000001</v>
      </c>
      <c r="F53" s="1" t="s">
        <v>22</v>
      </c>
      <c r="G53" s="1">
        <v>0.91781999999999997</v>
      </c>
      <c r="H53" s="1">
        <v>1.99512</v>
      </c>
      <c r="I53" s="1">
        <v>1.48553</v>
      </c>
      <c r="J53" s="1">
        <v>0.29687400000000003</v>
      </c>
      <c r="K53" s="1">
        <v>1.9172400000000001</v>
      </c>
      <c r="L53" s="1">
        <v>6.8289900000000001E-2</v>
      </c>
      <c r="M53" s="1">
        <v>1.7258100000000001</v>
      </c>
      <c r="N53" s="1">
        <v>0.77573300000000001</v>
      </c>
      <c r="O53" s="1">
        <v>1.0904100000000001</v>
      </c>
      <c r="P53" s="1" t="s">
        <v>22</v>
      </c>
      <c r="Q53" s="1" t="s">
        <v>22</v>
      </c>
      <c r="R53" s="1">
        <v>2.0956299999999999</v>
      </c>
      <c r="S53" s="1" t="s">
        <v>22</v>
      </c>
      <c r="T53" s="1">
        <v>0.227883</v>
      </c>
      <c r="U53" s="1">
        <v>0.75683</v>
      </c>
      <c r="V53" s="1" t="s">
        <v>23</v>
      </c>
      <c r="W53" s="1">
        <f>ABS(IK_diagnostics_degrees__4[[#This Row],[Column1]]-A52)</f>
        <v>4.4700000000000017E-3</v>
      </c>
      <c r="X53" s="1">
        <f>ABS(IK_diagnostics_degrees__4[[#This Row],[Column2]]-B52)</f>
        <v>2.6100000000000012E-3</v>
      </c>
      <c r="Y53" s="1">
        <f>ABS(IK_diagnostics_degrees__4[[#This Row],[Column3]]-C52)</f>
        <v>1.0628999999999972E-2</v>
      </c>
      <c r="Z53" s="1">
        <f>ABS(IK_diagnostics_degrees__4[[#This Row],[Column4]]-D52)</f>
        <v>3.4635999999999972E-3</v>
      </c>
      <c r="AA53" s="1">
        <f>ABS(IK_diagnostics_degrees__4[[#This Row],[Column5]]-E52)</f>
        <v>5.6899999999999729E-3</v>
      </c>
      <c r="AB53" s="1">
        <f>ABS(IK_diagnostics_degrees__4[[#This Row],[Column6]]-F52)</f>
        <v>0</v>
      </c>
      <c r="AC53" s="1">
        <f>ABS(IK_diagnostics_degrees__4[[#This Row],[Column7]]-G52)</f>
        <v>3.7300000000000111E-3</v>
      </c>
      <c r="AD53" s="1">
        <f>ABS(IK_diagnostics_degrees__4[[#This Row],[Column8]]-H52)</f>
        <v>2.5100000000000122E-3</v>
      </c>
      <c r="AE53" s="1">
        <f>ABS(IK_diagnostics_degrees__4[[#This Row],[Column9]]-I52)</f>
        <v>2.7120000000000033E-2</v>
      </c>
      <c r="AF53" s="1">
        <f>ABS(IK_diagnostics_degrees__4[[#This Row],[Column10]]-J52)</f>
        <v>1.3010000000000521E-3</v>
      </c>
      <c r="AG53" s="1">
        <f>ABS(IK_diagnostics_degrees__4[[#This Row],[Column11]]-K52)</f>
        <v>5.5399999999998784E-3</v>
      </c>
      <c r="AH53" s="1">
        <f>ABS(IK_diagnostics_degrees__4[[#This Row],[Column12]]-L52)</f>
        <v>1.2014999999999942E-3</v>
      </c>
      <c r="AI53" s="1">
        <f>ABS(IK_diagnostics_degrees__4[[#This Row],[Column13]]-M52)</f>
        <v>2.5009999999999977E-2</v>
      </c>
      <c r="AJ53" s="1">
        <f>ABS(IK_diagnostics_degrees__4[[#This Row],[Column14]]-N52)</f>
        <v>2.4997000000000047E-2</v>
      </c>
      <c r="AK53" s="1">
        <f>ABS(IK_diagnostics_degrees__4[[#This Row],[Column15]]-O52)</f>
        <v>1.6149999999999887E-2</v>
      </c>
      <c r="AL53" s="1">
        <f>ABS(IK_diagnostics_degrees__4[[#This Row],[Column16]]-P52)</f>
        <v>0</v>
      </c>
      <c r="AM53" s="1">
        <f>ABS(IK_diagnostics_degrees__4[[#This Row],[Column17]]-Q52)</f>
        <v>0</v>
      </c>
      <c r="AN53" s="1">
        <f>ABS(IK_diagnostics_degrees__4[[#This Row],[Column18]]-R52)</f>
        <v>4.1500000000000981E-3</v>
      </c>
      <c r="AO53" s="1">
        <f>ABS(IK_diagnostics_degrees__4[[#This Row],[Column19]]-S52)</f>
        <v>0</v>
      </c>
      <c r="AP53" s="1">
        <f>ABS(IK_diagnostics_degrees__4[[#This Row],[Column20]]-T52)</f>
        <v>4.0989999999999915E-3</v>
      </c>
      <c r="AQ53" s="1">
        <f>ABS(IK_diagnostics_degrees__4[[#This Row],[Column21]]-U52)</f>
        <v>5.9339999999999948E-3</v>
      </c>
      <c r="AU53" s="8"/>
    </row>
    <row r="54" spans="1:47" x14ac:dyDescent="0.25">
      <c r="A54" s="1">
        <v>0.16464400000000001</v>
      </c>
      <c r="B54" s="1">
        <v>1.6238300000000001</v>
      </c>
      <c r="C54" s="1">
        <v>0.25832699999999997</v>
      </c>
      <c r="D54" s="1">
        <v>8.5219900000000001E-2</v>
      </c>
      <c r="E54" s="1">
        <v>1.1097699999999999</v>
      </c>
      <c r="F54" s="1" t="s">
        <v>22</v>
      </c>
      <c r="G54" s="1">
        <v>0.92121699999999995</v>
      </c>
      <c r="H54" s="1">
        <v>1.99678</v>
      </c>
      <c r="I54" s="1">
        <v>1.50729</v>
      </c>
      <c r="J54" s="1">
        <v>0.29379100000000002</v>
      </c>
      <c r="K54" s="1">
        <v>1.91092</v>
      </c>
      <c r="L54" s="1">
        <v>6.8969799999999998E-2</v>
      </c>
      <c r="M54" s="1">
        <v>1.7445999999999999</v>
      </c>
      <c r="N54" s="1">
        <v>0.75260199999999999</v>
      </c>
      <c r="O54" s="1">
        <v>1.0793299999999999</v>
      </c>
      <c r="P54" s="1" t="s">
        <v>22</v>
      </c>
      <c r="Q54" s="1" t="s">
        <v>22</v>
      </c>
      <c r="R54" s="1">
        <v>2.09145</v>
      </c>
      <c r="S54" s="1" t="s">
        <v>22</v>
      </c>
      <c r="T54" s="1">
        <v>0.22472400000000001</v>
      </c>
      <c r="U54" s="1">
        <v>0.74954500000000002</v>
      </c>
      <c r="V54" s="1" t="s">
        <v>23</v>
      </c>
      <c r="W54" s="1">
        <f>ABS(IK_diagnostics_degrees__4[[#This Row],[Column1]]-A53)</f>
        <v>7.2920000000000207E-3</v>
      </c>
      <c r="X54" s="1">
        <f>ABS(IK_diagnostics_degrees__4[[#This Row],[Column2]]-B53)</f>
        <v>2.3000000000001908E-3</v>
      </c>
      <c r="Y54" s="1">
        <f>ABS(IK_diagnostics_degrees__4[[#This Row],[Column3]]-C53)</f>
        <v>4.7679999999999945E-3</v>
      </c>
      <c r="Z54" s="1">
        <f>ABS(IK_diagnostics_degrees__4[[#This Row],[Column4]]-D53)</f>
        <v>4.7379999999999645E-4</v>
      </c>
      <c r="AA54" s="1">
        <f>ABS(IK_diagnostics_degrees__4[[#This Row],[Column5]]-E53)</f>
        <v>4.2300000000001781E-3</v>
      </c>
      <c r="AB54" s="1">
        <f>ABS(IK_diagnostics_degrees__4[[#This Row],[Column6]]-F53)</f>
        <v>0</v>
      </c>
      <c r="AC54" s="1">
        <f>ABS(IK_diagnostics_degrees__4[[#This Row],[Column7]]-G53)</f>
        <v>3.3969999999999834E-3</v>
      </c>
      <c r="AD54" s="1">
        <f>ABS(IK_diagnostics_degrees__4[[#This Row],[Column8]]-H53)</f>
        <v>1.6599999999999948E-3</v>
      </c>
      <c r="AE54" s="1">
        <f>ABS(IK_diagnostics_degrees__4[[#This Row],[Column9]]-I53)</f>
        <v>2.1760000000000002E-2</v>
      </c>
      <c r="AF54" s="1">
        <f>ABS(IK_diagnostics_degrees__4[[#This Row],[Column10]]-J53)</f>
        <v>3.0830000000000024E-3</v>
      </c>
      <c r="AG54" s="1">
        <f>ABS(IK_diagnostics_degrees__4[[#This Row],[Column11]]-K53)</f>
        <v>6.3200000000001033E-3</v>
      </c>
      <c r="AH54" s="1">
        <f>ABS(IK_diagnostics_degrees__4[[#This Row],[Column12]]-L53)</f>
        <v>6.7989999999999717E-4</v>
      </c>
      <c r="AI54" s="1">
        <f>ABS(IK_diagnostics_degrees__4[[#This Row],[Column13]]-M53)</f>
        <v>1.8789999999999862E-2</v>
      </c>
      <c r="AJ54" s="1">
        <f>ABS(IK_diagnostics_degrees__4[[#This Row],[Column14]]-N53)</f>
        <v>2.3131000000000013E-2</v>
      </c>
      <c r="AK54" s="1">
        <f>ABS(IK_diagnostics_degrees__4[[#This Row],[Column15]]-O53)</f>
        <v>1.1080000000000201E-2</v>
      </c>
      <c r="AL54" s="1">
        <f>ABS(IK_diagnostics_degrees__4[[#This Row],[Column16]]-P53)</f>
        <v>0</v>
      </c>
      <c r="AM54" s="1">
        <f>ABS(IK_diagnostics_degrees__4[[#This Row],[Column17]]-Q53)</f>
        <v>0</v>
      </c>
      <c r="AN54" s="1">
        <f>ABS(IK_diagnostics_degrees__4[[#This Row],[Column18]]-R53)</f>
        <v>4.1799999999998505E-3</v>
      </c>
      <c r="AO54" s="1">
        <f>ABS(IK_diagnostics_degrees__4[[#This Row],[Column19]]-S53)</f>
        <v>0</v>
      </c>
      <c r="AP54" s="1">
        <f>ABS(IK_diagnostics_degrees__4[[#This Row],[Column20]]-T53)</f>
        <v>3.1589999999999951E-3</v>
      </c>
      <c r="AQ54" s="1">
        <f>ABS(IK_diagnostics_degrees__4[[#This Row],[Column21]]-U53)</f>
        <v>7.2849999999999859E-3</v>
      </c>
      <c r="AU54" s="7"/>
    </row>
    <row r="55" spans="1:47" x14ac:dyDescent="0.25">
      <c r="A55" s="1">
        <v>0.17019999999999999</v>
      </c>
      <c r="B55" s="1">
        <v>1.6237999999999999</v>
      </c>
      <c r="C55" s="1">
        <v>0.26280199999999998</v>
      </c>
      <c r="D55" s="1">
        <v>8.3391599999999996E-2</v>
      </c>
      <c r="E55" s="1">
        <v>1.1081700000000001</v>
      </c>
      <c r="F55" s="1" t="s">
        <v>22</v>
      </c>
      <c r="G55" s="1">
        <v>0.92400300000000002</v>
      </c>
      <c r="H55" s="1">
        <v>1.9962200000000001</v>
      </c>
      <c r="I55" s="1">
        <v>1.5245599999999999</v>
      </c>
      <c r="J55" s="1">
        <v>0.29398299999999999</v>
      </c>
      <c r="K55" s="1">
        <v>1.90805</v>
      </c>
      <c r="L55" s="1">
        <v>7.0854700000000007E-2</v>
      </c>
      <c r="M55" s="1">
        <v>1.7603</v>
      </c>
      <c r="N55" s="1">
        <v>0.73576200000000003</v>
      </c>
      <c r="O55" s="1">
        <v>1.0680099999999999</v>
      </c>
      <c r="P55" s="1" t="s">
        <v>22</v>
      </c>
      <c r="Q55" s="1" t="s">
        <v>22</v>
      </c>
      <c r="R55" s="1">
        <v>2.0877599999999998</v>
      </c>
      <c r="S55" s="1" t="s">
        <v>22</v>
      </c>
      <c r="T55" s="1">
        <v>0.222442</v>
      </c>
      <c r="U55" s="1">
        <v>0.74247799999999997</v>
      </c>
      <c r="V55" s="1" t="s">
        <v>23</v>
      </c>
      <c r="W55" s="1">
        <f>ABS(IK_diagnostics_degrees__4[[#This Row],[Column1]]-A54)</f>
        <v>5.5559999999999776E-3</v>
      </c>
      <c r="X55" s="1">
        <f>ABS(IK_diagnostics_degrees__4[[#This Row],[Column2]]-B54)</f>
        <v>3.0000000000196536E-5</v>
      </c>
      <c r="Y55" s="1">
        <f>ABS(IK_diagnostics_degrees__4[[#This Row],[Column3]]-C54)</f>
        <v>4.4750000000000068E-3</v>
      </c>
      <c r="Z55" s="1">
        <f>ABS(IK_diagnostics_degrees__4[[#This Row],[Column4]]-D54)</f>
        <v>1.8283000000000049E-3</v>
      </c>
      <c r="AA55" s="1">
        <f>ABS(IK_diagnostics_degrees__4[[#This Row],[Column5]]-E54)</f>
        <v>1.5999999999998238E-3</v>
      </c>
      <c r="AB55" s="1">
        <f>ABS(IK_diagnostics_degrees__4[[#This Row],[Column6]]-F54)</f>
        <v>0</v>
      </c>
      <c r="AC55" s="1">
        <f>ABS(IK_diagnostics_degrees__4[[#This Row],[Column7]]-G54)</f>
        <v>2.7860000000000662E-3</v>
      </c>
      <c r="AD55" s="1">
        <f>ABS(IK_diagnostics_degrees__4[[#This Row],[Column8]]-H54)</f>
        <v>5.5999999999989392E-4</v>
      </c>
      <c r="AE55" s="1">
        <f>ABS(IK_diagnostics_degrees__4[[#This Row],[Column9]]-I54)</f>
        <v>1.7269999999999897E-2</v>
      </c>
      <c r="AF55" s="1">
        <f>ABS(IK_diagnostics_degrees__4[[#This Row],[Column10]]-J54)</f>
        <v>1.9199999999996997E-4</v>
      </c>
      <c r="AG55" s="1">
        <f>ABS(IK_diagnostics_degrees__4[[#This Row],[Column11]]-K54)</f>
        <v>2.8699999999999282E-3</v>
      </c>
      <c r="AH55" s="1">
        <f>ABS(IK_diagnostics_degrees__4[[#This Row],[Column12]]-L54)</f>
        <v>1.8849000000000088E-3</v>
      </c>
      <c r="AI55" s="1">
        <f>ABS(IK_diagnostics_degrees__4[[#This Row],[Column13]]-M54)</f>
        <v>1.5700000000000047E-2</v>
      </c>
      <c r="AJ55" s="1">
        <f>ABS(IK_diagnostics_degrees__4[[#This Row],[Column14]]-N54)</f>
        <v>1.6839999999999966E-2</v>
      </c>
      <c r="AK55" s="1">
        <f>ABS(IK_diagnostics_degrees__4[[#This Row],[Column15]]-O54)</f>
        <v>1.1319999999999997E-2</v>
      </c>
      <c r="AL55" s="1">
        <f>ABS(IK_diagnostics_degrees__4[[#This Row],[Column16]]-P54)</f>
        <v>0</v>
      </c>
      <c r="AM55" s="1">
        <f>ABS(IK_diagnostics_degrees__4[[#This Row],[Column17]]-Q54)</f>
        <v>0</v>
      </c>
      <c r="AN55" s="1">
        <f>ABS(IK_diagnostics_degrees__4[[#This Row],[Column18]]-R54)</f>
        <v>3.6900000000001931E-3</v>
      </c>
      <c r="AO55" s="1">
        <f>ABS(IK_diagnostics_degrees__4[[#This Row],[Column19]]-S54)</f>
        <v>0</v>
      </c>
      <c r="AP55" s="1">
        <f>ABS(IK_diagnostics_degrees__4[[#This Row],[Column20]]-T54)</f>
        <v>2.2820000000000062E-3</v>
      </c>
      <c r="AQ55" s="1">
        <f>ABS(IK_diagnostics_degrees__4[[#This Row],[Column21]]-U54)</f>
        <v>7.0670000000000455E-3</v>
      </c>
      <c r="AU55" s="8"/>
    </row>
    <row r="56" spans="1:47" x14ac:dyDescent="0.25">
      <c r="A56" s="1">
        <v>0.173622</v>
      </c>
      <c r="B56" s="1">
        <v>1.6236699999999999</v>
      </c>
      <c r="C56" s="1">
        <v>0.26710899999999999</v>
      </c>
      <c r="D56" s="1">
        <v>8.1220100000000003E-2</v>
      </c>
      <c r="E56" s="1">
        <v>1.10693</v>
      </c>
      <c r="F56" s="1" t="s">
        <v>22</v>
      </c>
      <c r="G56" s="1">
        <v>0.92510400000000004</v>
      </c>
      <c r="H56" s="1">
        <v>1.9983900000000001</v>
      </c>
      <c r="I56" s="1">
        <v>1.53738</v>
      </c>
      <c r="J56" s="1">
        <v>0.29489500000000002</v>
      </c>
      <c r="K56" s="1">
        <v>1.9058600000000001</v>
      </c>
      <c r="L56" s="1">
        <v>7.0930099999999996E-2</v>
      </c>
      <c r="M56" s="1">
        <v>1.77508</v>
      </c>
      <c r="N56" s="1">
        <v>0.722082</v>
      </c>
      <c r="O56" s="1">
        <v>1.0579000000000001</v>
      </c>
      <c r="P56" s="1" t="s">
        <v>22</v>
      </c>
      <c r="Q56" s="1" t="s">
        <v>22</v>
      </c>
      <c r="R56" s="1">
        <v>2.0821100000000001</v>
      </c>
      <c r="S56" s="1" t="s">
        <v>22</v>
      </c>
      <c r="T56" s="1">
        <v>0.22065499999999999</v>
      </c>
      <c r="U56" s="1">
        <v>0.73386399999999996</v>
      </c>
      <c r="V56" s="1" t="s">
        <v>23</v>
      </c>
      <c r="W56" s="1">
        <f>ABS(IK_diagnostics_degrees__4[[#This Row],[Column1]]-A55)</f>
        <v>3.4220000000000084E-3</v>
      </c>
      <c r="X56" s="1">
        <f>ABS(IK_diagnostics_degrees__4[[#This Row],[Column2]]-B55)</f>
        <v>1.2999999999996348E-4</v>
      </c>
      <c r="Y56" s="1">
        <f>ABS(IK_diagnostics_degrees__4[[#This Row],[Column3]]-C55)</f>
        <v>4.3070000000000053E-3</v>
      </c>
      <c r="Z56" s="1">
        <f>ABS(IK_diagnostics_degrees__4[[#This Row],[Column4]]-D55)</f>
        <v>2.1714999999999929E-3</v>
      </c>
      <c r="AA56" s="1">
        <f>ABS(IK_diagnostics_degrees__4[[#This Row],[Column5]]-E55)</f>
        <v>1.2400000000001299E-3</v>
      </c>
      <c r="AB56" s="1">
        <f>ABS(IK_diagnostics_degrees__4[[#This Row],[Column6]]-F55)</f>
        <v>0</v>
      </c>
      <c r="AC56" s="1">
        <f>ABS(IK_diagnostics_degrees__4[[#This Row],[Column7]]-G55)</f>
        <v>1.1010000000000186E-3</v>
      </c>
      <c r="AD56" s="1">
        <f>ABS(IK_diagnostics_degrees__4[[#This Row],[Column8]]-H55)</f>
        <v>2.1700000000000053E-3</v>
      </c>
      <c r="AE56" s="1">
        <f>ABS(IK_diagnostics_degrees__4[[#This Row],[Column9]]-I55)</f>
        <v>1.2820000000000054E-2</v>
      </c>
      <c r="AF56" s="1">
        <f>ABS(IK_diagnostics_degrees__4[[#This Row],[Column10]]-J55)</f>
        <v>9.120000000000239E-4</v>
      </c>
      <c r="AG56" s="1">
        <f>ABS(IK_diagnostics_degrees__4[[#This Row],[Column11]]-K55)</f>
        <v>2.1899999999999142E-3</v>
      </c>
      <c r="AH56" s="1">
        <f>ABS(IK_diagnostics_degrees__4[[#This Row],[Column12]]-L55)</f>
        <v>7.5399999999989364E-5</v>
      </c>
      <c r="AI56" s="1">
        <f>ABS(IK_diagnostics_degrees__4[[#This Row],[Column13]]-M55)</f>
        <v>1.4780000000000015E-2</v>
      </c>
      <c r="AJ56" s="1">
        <f>ABS(IK_diagnostics_degrees__4[[#This Row],[Column14]]-N55)</f>
        <v>1.3680000000000025E-2</v>
      </c>
      <c r="AK56" s="1">
        <f>ABS(IK_diagnostics_degrees__4[[#This Row],[Column15]]-O55)</f>
        <v>1.0109999999999841E-2</v>
      </c>
      <c r="AL56" s="1">
        <f>ABS(IK_diagnostics_degrees__4[[#This Row],[Column16]]-P55)</f>
        <v>0</v>
      </c>
      <c r="AM56" s="1">
        <f>ABS(IK_diagnostics_degrees__4[[#This Row],[Column17]]-Q55)</f>
        <v>0</v>
      </c>
      <c r="AN56" s="1">
        <f>ABS(IK_diagnostics_degrees__4[[#This Row],[Column18]]-R55)</f>
        <v>5.6499999999997108E-3</v>
      </c>
      <c r="AO56" s="1">
        <f>ABS(IK_diagnostics_degrees__4[[#This Row],[Column19]]-S55)</f>
        <v>0</v>
      </c>
      <c r="AP56" s="1">
        <f>ABS(IK_diagnostics_degrees__4[[#This Row],[Column20]]-T55)</f>
        <v>1.7870000000000108E-3</v>
      </c>
      <c r="AQ56" s="1">
        <f>ABS(IK_diagnostics_degrees__4[[#This Row],[Column21]]-U55)</f>
        <v>8.6140000000000105E-3</v>
      </c>
      <c r="AU56" s="7"/>
    </row>
    <row r="57" spans="1:47" x14ac:dyDescent="0.25">
      <c r="A57" s="1">
        <v>0.17737</v>
      </c>
      <c r="B57" s="1">
        <v>1.62398</v>
      </c>
      <c r="C57" s="1">
        <v>0.27092899999999998</v>
      </c>
      <c r="D57" s="1">
        <v>7.9550800000000005E-2</v>
      </c>
      <c r="E57" s="1">
        <v>1.10473</v>
      </c>
      <c r="F57" s="1" t="s">
        <v>22</v>
      </c>
      <c r="G57" s="1">
        <v>0.92683000000000004</v>
      </c>
      <c r="H57" s="1">
        <v>1.9997499999999999</v>
      </c>
      <c r="I57" s="1">
        <v>1.5493699999999999</v>
      </c>
      <c r="J57" s="1">
        <v>0.29692499999999999</v>
      </c>
      <c r="K57" s="1">
        <v>1.90419</v>
      </c>
      <c r="L57" s="1">
        <v>7.0000999999999994E-2</v>
      </c>
      <c r="M57" s="1">
        <v>1.7866599999999999</v>
      </c>
      <c r="N57" s="1">
        <v>0.71074099999999996</v>
      </c>
      <c r="O57" s="1">
        <v>1.05104</v>
      </c>
      <c r="P57" s="1" t="s">
        <v>22</v>
      </c>
      <c r="Q57" s="1" t="s">
        <v>22</v>
      </c>
      <c r="R57" s="1">
        <v>2.0775600000000001</v>
      </c>
      <c r="S57" s="1" t="s">
        <v>22</v>
      </c>
      <c r="T57" s="1">
        <v>0.218361</v>
      </c>
      <c r="U57" s="1">
        <v>0.72780900000000004</v>
      </c>
      <c r="V57" s="1" t="s">
        <v>23</v>
      </c>
      <c r="W57" s="1">
        <f>ABS(IK_diagnostics_degrees__4[[#This Row],[Column1]]-A56)</f>
        <v>3.7480000000000013E-3</v>
      </c>
      <c r="X57" s="1">
        <f>ABS(IK_diagnostics_degrees__4[[#This Row],[Column2]]-B56)</f>
        <v>3.1000000000003247E-4</v>
      </c>
      <c r="Y57" s="1">
        <f>ABS(IK_diagnostics_degrees__4[[#This Row],[Column3]]-C56)</f>
        <v>3.8199999999999901E-3</v>
      </c>
      <c r="Z57" s="1">
        <f>ABS(IK_diagnostics_degrees__4[[#This Row],[Column4]]-D56)</f>
        <v>1.6692999999999986E-3</v>
      </c>
      <c r="AA57" s="1">
        <f>ABS(IK_diagnostics_degrees__4[[#This Row],[Column5]]-E56)</f>
        <v>2.1999999999999797E-3</v>
      </c>
      <c r="AB57" s="1">
        <f>ABS(IK_diagnostics_degrees__4[[#This Row],[Column6]]-F56)</f>
        <v>0</v>
      </c>
      <c r="AC57" s="1">
        <f>ABS(IK_diagnostics_degrees__4[[#This Row],[Column7]]-G56)</f>
        <v>1.7260000000000053E-3</v>
      </c>
      <c r="AD57" s="1">
        <f>ABS(IK_diagnostics_degrees__4[[#This Row],[Column8]]-H56)</f>
        <v>1.3599999999998058E-3</v>
      </c>
      <c r="AE57" s="1">
        <f>ABS(IK_diagnostics_degrees__4[[#This Row],[Column9]]-I56)</f>
        <v>1.1989999999999945E-2</v>
      </c>
      <c r="AF57" s="1">
        <f>ABS(IK_diagnostics_degrees__4[[#This Row],[Column10]]-J56)</f>
        <v>2.0299999999999763E-3</v>
      </c>
      <c r="AG57" s="1">
        <f>ABS(IK_diagnostics_degrees__4[[#This Row],[Column11]]-K56)</f>
        <v>1.6700000000000603E-3</v>
      </c>
      <c r="AH57" s="1">
        <f>ABS(IK_diagnostics_degrees__4[[#This Row],[Column12]]-L56)</f>
        <v>9.2910000000000215E-4</v>
      </c>
      <c r="AI57" s="1">
        <f>ABS(IK_diagnostics_degrees__4[[#This Row],[Column13]]-M56)</f>
        <v>1.1579999999999924E-2</v>
      </c>
      <c r="AJ57" s="1">
        <f>ABS(IK_diagnostics_degrees__4[[#This Row],[Column14]]-N56)</f>
        <v>1.1341000000000045E-2</v>
      </c>
      <c r="AK57" s="1">
        <f>ABS(IK_diagnostics_degrees__4[[#This Row],[Column15]]-O56)</f>
        <v>6.8600000000000882E-3</v>
      </c>
      <c r="AL57" s="1">
        <f>ABS(IK_diagnostics_degrees__4[[#This Row],[Column16]]-P56)</f>
        <v>0</v>
      </c>
      <c r="AM57" s="1">
        <f>ABS(IK_diagnostics_degrees__4[[#This Row],[Column17]]-Q56)</f>
        <v>0</v>
      </c>
      <c r="AN57" s="1">
        <f>ABS(IK_diagnostics_degrees__4[[#This Row],[Column18]]-R56)</f>
        <v>4.550000000000054E-3</v>
      </c>
      <c r="AO57" s="1">
        <f>ABS(IK_diagnostics_degrees__4[[#This Row],[Column19]]-S56)</f>
        <v>0</v>
      </c>
      <c r="AP57" s="1">
        <f>ABS(IK_diagnostics_degrees__4[[#This Row],[Column20]]-T56)</f>
        <v>2.2939999999999905E-3</v>
      </c>
      <c r="AQ57" s="1">
        <f>ABS(IK_diagnostics_degrees__4[[#This Row],[Column21]]-U56)</f>
        <v>6.0549999999999216E-3</v>
      </c>
      <c r="AU57" s="8"/>
    </row>
    <row r="58" spans="1:47" x14ac:dyDescent="0.25">
      <c r="A58" s="1">
        <v>0.181251</v>
      </c>
      <c r="B58" s="1">
        <v>1.625</v>
      </c>
      <c r="C58" s="1">
        <v>0.272899</v>
      </c>
      <c r="D58" s="1">
        <v>7.8067399999999995E-2</v>
      </c>
      <c r="E58" s="1">
        <v>1.1022700000000001</v>
      </c>
      <c r="F58" s="1" t="s">
        <v>22</v>
      </c>
      <c r="G58" s="1">
        <v>0.927929</v>
      </c>
      <c r="H58" s="1">
        <v>2.00027</v>
      </c>
      <c r="I58" s="1">
        <v>1.55877</v>
      </c>
      <c r="J58" s="1">
        <v>0.29706100000000002</v>
      </c>
      <c r="K58" s="1">
        <v>1.90221</v>
      </c>
      <c r="L58" s="1">
        <v>7.0757200000000006E-2</v>
      </c>
      <c r="M58" s="1">
        <v>1.79528</v>
      </c>
      <c r="N58" s="1">
        <v>0.70070399999999999</v>
      </c>
      <c r="O58" s="1">
        <v>1.0448200000000001</v>
      </c>
      <c r="P58" s="1" t="s">
        <v>22</v>
      </c>
      <c r="Q58" s="1" t="s">
        <v>22</v>
      </c>
      <c r="R58" s="1">
        <v>2.0727799999999998</v>
      </c>
      <c r="S58" s="1" t="s">
        <v>22</v>
      </c>
      <c r="T58" s="1">
        <v>0.218505</v>
      </c>
      <c r="U58" s="1">
        <v>0.72326100000000004</v>
      </c>
      <c r="V58" s="1" t="s">
        <v>23</v>
      </c>
      <c r="W58" s="1">
        <f>ABS(IK_diagnostics_degrees__4[[#This Row],[Column1]]-A57)</f>
        <v>3.8809999999999956E-3</v>
      </c>
      <c r="X58" s="1">
        <f>ABS(IK_diagnostics_degrees__4[[#This Row],[Column2]]-B57)</f>
        <v>1.0200000000000209E-3</v>
      </c>
      <c r="Y58" s="1">
        <f>ABS(IK_diagnostics_degrees__4[[#This Row],[Column3]]-C57)</f>
        <v>1.9700000000000273E-3</v>
      </c>
      <c r="Z58" s="1">
        <f>ABS(IK_diagnostics_degrees__4[[#This Row],[Column4]]-D57)</f>
        <v>1.4834000000000097E-3</v>
      </c>
      <c r="AA58" s="1">
        <f>ABS(IK_diagnostics_degrees__4[[#This Row],[Column5]]-E57)</f>
        <v>2.4599999999999067E-3</v>
      </c>
      <c r="AB58" s="1">
        <f>ABS(IK_diagnostics_degrees__4[[#This Row],[Column6]]-F57)</f>
        <v>0</v>
      </c>
      <c r="AC58" s="1">
        <f>ABS(IK_diagnostics_degrees__4[[#This Row],[Column7]]-G57)</f>
        <v>1.0989999999999611E-3</v>
      </c>
      <c r="AD58" s="1">
        <f>ABS(IK_diagnostics_degrees__4[[#This Row],[Column8]]-H57)</f>
        <v>5.2000000000007596E-4</v>
      </c>
      <c r="AE58" s="1">
        <f>ABS(IK_diagnostics_degrees__4[[#This Row],[Column9]]-I57)</f>
        <v>9.400000000000075E-3</v>
      </c>
      <c r="AF58" s="1">
        <f>ABS(IK_diagnostics_degrees__4[[#This Row],[Column10]]-J57)</f>
        <v>1.3600000000002499E-4</v>
      </c>
      <c r="AG58" s="1">
        <f>ABS(IK_diagnostics_degrees__4[[#This Row],[Column11]]-K57)</f>
        <v>1.9800000000000928E-3</v>
      </c>
      <c r="AH58" s="1">
        <f>ABS(IK_diagnostics_degrees__4[[#This Row],[Column12]]-L57)</f>
        <v>7.5620000000001242E-4</v>
      </c>
      <c r="AI58" s="1">
        <f>ABS(IK_diagnostics_degrees__4[[#This Row],[Column13]]-M57)</f>
        <v>8.620000000000072E-3</v>
      </c>
      <c r="AJ58" s="1">
        <f>ABS(IK_diagnostics_degrees__4[[#This Row],[Column14]]-N57)</f>
        <v>1.0036999999999963E-2</v>
      </c>
      <c r="AK58" s="1">
        <f>ABS(IK_diagnostics_degrees__4[[#This Row],[Column15]]-O57)</f>
        <v>6.2199999999998923E-3</v>
      </c>
      <c r="AL58" s="1">
        <f>ABS(IK_diagnostics_degrees__4[[#This Row],[Column16]]-P57)</f>
        <v>0</v>
      </c>
      <c r="AM58" s="1">
        <f>ABS(IK_diagnostics_degrees__4[[#This Row],[Column17]]-Q57)</f>
        <v>0</v>
      </c>
      <c r="AN58" s="1">
        <f>ABS(IK_diagnostics_degrees__4[[#This Row],[Column18]]-R57)</f>
        <v>4.7800000000002285E-3</v>
      </c>
      <c r="AO58" s="1">
        <f>ABS(IK_diagnostics_degrees__4[[#This Row],[Column19]]-S57)</f>
        <v>0</v>
      </c>
      <c r="AP58" s="1">
        <f>ABS(IK_diagnostics_degrees__4[[#This Row],[Column20]]-T57)</f>
        <v>1.4400000000000523E-4</v>
      </c>
      <c r="AQ58" s="1">
        <f>ABS(IK_diagnostics_degrees__4[[#This Row],[Column21]]-U57)</f>
        <v>4.5479999999999965E-3</v>
      </c>
      <c r="AU58" s="7"/>
    </row>
    <row r="59" spans="1:47" x14ac:dyDescent="0.25">
      <c r="A59" s="1">
        <v>0.18451500000000001</v>
      </c>
      <c r="B59" s="1">
        <v>1.6257600000000001</v>
      </c>
      <c r="C59" s="1">
        <v>0.27419199999999999</v>
      </c>
      <c r="D59" s="1">
        <v>7.5743699999999997E-2</v>
      </c>
      <c r="E59" s="1">
        <v>1.0998399999999999</v>
      </c>
      <c r="F59" s="1" t="s">
        <v>22</v>
      </c>
      <c r="G59" s="1">
        <v>0.92830400000000002</v>
      </c>
      <c r="H59" s="1">
        <v>2.0007799999999998</v>
      </c>
      <c r="I59" s="1">
        <v>1.5671600000000001</v>
      </c>
      <c r="J59" s="1">
        <v>0.29780099999999998</v>
      </c>
      <c r="K59" s="1">
        <v>1.9014500000000001</v>
      </c>
      <c r="L59" s="1">
        <v>7.1336200000000002E-2</v>
      </c>
      <c r="M59" s="1">
        <v>1.80297</v>
      </c>
      <c r="N59" s="1">
        <v>0.693523</v>
      </c>
      <c r="O59" s="1">
        <v>1.0397099999999999</v>
      </c>
      <c r="P59" s="1" t="s">
        <v>22</v>
      </c>
      <c r="Q59" s="1" t="s">
        <v>22</v>
      </c>
      <c r="R59" s="1">
        <v>2.0708500000000001</v>
      </c>
      <c r="S59" s="1" t="s">
        <v>22</v>
      </c>
      <c r="T59" s="1">
        <v>0.21790699999999999</v>
      </c>
      <c r="U59" s="1">
        <v>0.71912799999999999</v>
      </c>
      <c r="V59" s="1" t="s">
        <v>23</v>
      </c>
      <c r="W59" s="1">
        <f>ABS(IK_diagnostics_degrees__4[[#This Row],[Column1]]-A58)</f>
        <v>3.2640000000000169E-3</v>
      </c>
      <c r="X59" s="1">
        <f>ABS(IK_diagnostics_degrees__4[[#This Row],[Column2]]-B58)</f>
        <v>7.6000000000009393E-4</v>
      </c>
      <c r="Y59" s="1">
        <f>ABS(IK_diagnostics_degrees__4[[#This Row],[Column3]]-C58)</f>
        <v>1.2929999999999886E-3</v>
      </c>
      <c r="Z59" s="1">
        <f>ABS(IK_diagnostics_degrees__4[[#This Row],[Column4]]-D58)</f>
        <v>2.323699999999998E-3</v>
      </c>
      <c r="AA59" s="1">
        <f>ABS(IK_diagnostics_degrees__4[[#This Row],[Column5]]-E58)</f>
        <v>2.4300000000001543E-3</v>
      </c>
      <c r="AB59" s="1">
        <f>ABS(IK_diagnostics_degrees__4[[#This Row],[Column6]]-F58)</f>
        <v>0</v>
      </c>
      <c r="AC59" s="1">
        <f>ABS(IK_diagnostics_degrees__4[[#This Row],[Column7]]-G58)</f>
        <v>3.7500000000001421E-4</v>
      </c>
      <c r="AD59" s="1">
        <f>ABS(IK_diagnostics_degrees__4[[#This Row],[Column8]]-H58)</f>
        <v>5.099999999997884E-4</v>
      </c>
      <c r="AE59" s="1">
        <f>ABS(IK_diagnostics_degrees__4[[#This Row],[Column9]]-I58)</f>
        <v>8.3900000000001196E-3</v>
      </c>
      <c r="AF59" s="1">
        <f>ABS(IK_diagnostics_degrees__4[[#This Row],[Column10]]-J58)</f>
        <v>7.3999999999996291E-4</v>
      </c>
      <c r="AG59" s="1">
        <f>ABS(IK_diagnostics_degrees__4[[#This Row],[Column11]]-K58)</f>
        <v>7.5999999999987189E-4</v>
      </c>
      <c r="AH59" s="1">
        <f>ABS(IK_diagnostics_degrees__4[[#This Row],[Column12]]-L58)</f>
        <v>5.7899999999999618E-4</v>
      </c>
      <c r="AI59" s="1">
        <f>ABS(IK_diagnostics_degrees__4[[#This Row],[Column13]]-M58)</f>
        <v>7.6899999999999746E-3</v>
      </c>
      <c r="AJ59" s="1">
        <f>ABS(IK_diagnostics_degrees__4[[#This Row],[Column14]]-N58)</f>
        <v>7.1809999999999929E-3</v>
      </c>
      <c r="AK59" s="1">
        <f>ABS(IK_diagnostics_degrees__4[[#This Row],[Column15]]-O58)</f>
        <v>5.11000000000017E-3</v>
      </c>
      <c r="AL59" s="1">
        <f>ABS(IK_diagnostics_degrees__4[[#This Row],[Column16]]-P58)</f>
        <v>0</v>
      </c>
      <c r="AM59" s="1">
        <f>ABS(IK_diagnostics_degrees__4[[#This Row],[Column17]]-Q58)</f>
        <v>0</v>
      </c>
      <c r="AN59" s="1">
        <f>ABS(IK_diagnostics_degrees__4[[#This Row],[Column18]]-R58)</f>
        <v>1.9299999999997652E-3</v>
      </c>
      <c r="AO59" s="1">
        <f>ABS(IK_diagnostics_degrees__4[[#This Row],[Column19]]-S58)</f>
        <v>0</v>
      </c>
      <c r="AP59" s="1">
        <f>ABS(IK_diagnostics_degrees__4[[#This Row],[Column20]]-T58)</f>
        <v>5.9800000000001519E-4</v>
      </c>
      <c r="AQ59" s="1">
        <f>ABS(IK_diagnostics_degrees__4[[#This Row],[Column21]]-U58)</f>
        <v>4.1330000000000533E-3</v>
      </c>
      <c r="AU59" s="8"/>
    </row>
    <row r="60" spans="1:47" x14ac:dyDescent="0.25">
      <c r="A60" s="1">
        <v>0.18663199999999999</v>
      </c>
      <c r="B60" s="1">
        <v>1.6255900000000001</v>
      </c>
      <c r="C60" s="1">
        <v>0.27667599999999998</v>
      </c>
      <c r="D60" s="1">
        <v>7.4205099999999996E-2</v>
      </c>
      <c r="E60" s="1">
        <v>1.09897</v>
      </c>
      <c r="F60" s="1" t="s">
        <v>22</v>
      </c>
      <c r="G60" s="1">
        <v>0.92960299999999996</v>
      </c>
      <c r="H60" s="1">
        <v>2.00054</v>
      </c>
      <c r="I60" s="1">
        <v>1.5737699999999999</v>
      </c>
      <c r="J60" s="1">
        <v>0.29881600000000003</v>
      </c>
      <c r="K60" s="1">
        <v>1.90123</v>
      </c>
      <c r="L60" s="1">
        <v>7.2572899999999996E-2</v>
      </c>
      <c r="M60" s="1">
        <v>1.8089200000000001</v>
      </c>
      <c r="N60" s="1">
        <v>0.68638100000000002</v>
      </c>
      <c r="O60" s="1">
        <v>1.0359700000000001</v>
      </c>
      <c r="P60" s="1" t="s">
        <v>22</v>
      </c>
      <c r="Q60" s="1" t="s">
        <v>22</v>
      </c>
      <c r="R60" s="1">
        <v>2.0679099999999999</v>
      </c>
      <c r="S60" s="1" t="s">
        <v>22</v>
      </c>
      <c r="T60" s="1">
        <v>0.21751899999999999</v>
      </c>
      <c r="U60" s="1">
        <v>0.71522300000000005</v>
      </c>
      <c r="V60" s="1" t="s">
        <v>23</v>
      </c>
      <c r="W60" s="1">
        <f>ABS(IK_diagnostics_degrees__4[[#This Row],[Column1]]-A59)</f>
        <v>2.11699999999998E-3</v>
      </c>
      <c r="X60" s="1">
        <f>ABS(IK_diagnostics_degrees__4[[#This Row],[Column2]]-B59)</f>
        <v>1.7000000000000348E-4</v>
      </c>
      <c r="Y60" s="1">
        <f>ABS(IK_diagnostics_degrees__4[[#This Row],[Column3]]-C59)</f>
        <v>2.4839999999999862E-3</v>
      </c>
      <c r="Z60" s="1">
        <f>ABS(IK_diagnostics_degrees__4[[#This Row],[Column4]]-D59)</f>
        <v>1.5386000000000011E-3</v>
      </c>
      <c r="AA60" s="1">
        <f>ABS(IK_diagnostics_degrees__4[[#This Row],[Column5]]-E59)</f>
        <v>8.6999999999992639E-4</v>
      </c>
      <c r="AB60" s="1">
        <f>ABS(IK_diagnostics_degrees__4[[#This Row],[Column6]]-F59)</f>
        <v>0</v>
      </c>
      <c r="AC60" s="1">
        <f>ABS(IK_diagnostics_degrees__4[[#This Row],[Column7]]-G59)</f>
        <v>1.2989999999999391E-3</v>
      </c>
      <c r="AD60" s="1">
        <f>ABS(IK_diagnostics_degrees__4[[#This Row],[Column8]]-H59)</f>
        <v>2.3999999999979593E-4</v>
      </c>
      <c r="AE60" s="1">
        <f>ABS(IK_diagnostics_degrees__4[[#This Row],[Column9]]-I59)</f>
        <v>6.6099999999997827E-3</v>
      </c>
      <c r="AF60" s="1">
        <f>ABS(IK_diagnostics_degrees__4[[#This Row],[Column10]]-J59)</f>
        <v>1.0150000000000436E-3</v>
      </c>
      <c r="AG60" s="1">
        <f>ABS(IK_diagnostics_degrees__4[[#This Row],[Column11]]-K59)</f>
        <v>2.20000000000109E-4</v>
      </c>
      <c r="AH60" s="1">
        <f>ABS(IK_diagnostics_degrees__4[[#This Row],[Column12]]-L59)</f>
        <v>1.2366999999999934E-3</v>
      </c>
      <c r="AI60" s="1">
        <f>ABS(IK_diagnostics_degrees__4[[#This Row],[Column13]]-M59)</f>
        <v>5.9500000000001219E-3</v>
      </c>
      <c r="AJ60" s="1">
        <f>ABS(IK_diagnostics_degrees__4[[#This Row],[Column14]]-N59)</f>
        <v>7.1419999999999817E-3</v>
      </c>
      <c r="AK60" s="1">
        <f>ABS(IK_diagnostics_degrees__4[[#This Row],[Column15]]-O59)</f>
        <v>3.7399999999998546E-3</v>
      </c>
      <c r="AL60" s="1">
        <f>ABS(IK_diagnostics_degrees__4[[#This Row],[Column16]]-P59)</f>
        <v>0</v>
      </c>
      <c r="AM60" s="1">
        <f>ABS(IK_diagnostics_degrees__4[[#This Row],[Column17]]-Q59)</f>
        <v>0</v>
      </c>
      <c r="AN60" s="1">
        <f>ABS(IK_diagnostics_degrees__4[[#This Row],[Column18]]-R59)</f>
        <v>2.9400000000001647E-3</v>
      </c>
      <c r="AO60" s="1">
        <f>ABS(IK_diagnostics_degrees__4[[#This Row],[Column19]]-S59)</f>
        <v>0</v>
      </c>
      <c r="AP60" s="1">
        <f>ABS(IK_diagnostics_degrees__4[[#This Row],[Column20]]-T59)</f>
        <v>3.8799999999999946E-4</v>
      </c>
      <c r="AQ60" s="1">
        <f>ABS(IK_diagnostics_degrees__4[[#This Row],[Column21]]-U59)</f>
        <v>3.9049999999999363E-3</v>
      </c>
      <c r="AU60" s="7"/>
    </row>
    <row r="61" spans="1:47" x14ac:dyDescent="0.25">
      <c r="A61" s="1">
        <v>0.18904899999999999</v>
      </c>
      <c r="B61" s="1">
        <v>1.6262799999999999</v>
      </c>
      <c r="C61" s="1">
        <v>0.27687200000000001</v>
      </c>
      <c r="D61" s="1">
        <v>7.3369900000000002E-2</v>
      </c>
      <c r="E61" s="1">
        <v>1.0976900000000001</v>
      </c>
      <c r="F61" s="1" t="s">
        <v>22</v>
      </c>
      <c r="G61" s="1">
        <v>0.93002799999999997</v>
      </c>
      <c r="H61" s="1">
        <v>2.0013700000000001</v>
      </c>
      <c r="I61" s="1">
        <v>1.5786100000000001</v>
      </c>
      <c r="J61" s="1">
        <v>0.29851800000000001</v>
      </c>
      <c r="K61" s="1">
        <v>1.8996599999999999</v>
      </c>
      <c r="L61" s="1">
        <v>7.3086999999999999E-2</v>
      </c>
      <c r="M61" s="1">
        <v>1.81366</v>
      </c>
      <c r="N61" s="1">
        <v>0.68066000000000004</v>
      </c>
      <c r="O61" s="1">
        <v>1.03271</v>
      </c>
      <c r="P61" s="1" t="s">
        <v>22</v>
      </c>
      <c r="Q61" s="1" t="s">
        <v>22</v>
      </c>
      <c r="R61" s="1">
        <v>2.0664400000000001</v>
      </c>
      <c r="S61" s="1" t="s">
        <v>22</v>
      </c>
      <c r="T61" s="1">
        <v>0.217032</v>
      </c>
      <c r="U61" s="1">
        <v>0.71138000000000001</v>
      </c>
      <c r="V61" s="1" t="s">
        <v>23</v>
      </c>
      <c r="W61" s="1">
        <f>ABS(IK_diagnostics_degrees__4[[#This Row],[Column1]]-A60)</f>
        <v>2.4170000000000025E-3</v>
      </c>
      <c r="X61" s="1">
        <f>ABS(IK_diagnostics_degrees__4[[#This Row],[Column2]]-B60)</f>
        <v>6.8999999999985739E-4</v>
      </c>
      <c r="Y61" s="1">
        <f>ABS(IK_diagnostics_degrees__4[[#This Row],[Column3]]-C60)</f>
        <v>1.9600000000002948E-4</v>
      </c>
      <c r="Z61" s="1">
        <f>ABS(IK_diagnostics_degrees__4[[#This Row],[Column4]]-D60)</f>
        <v>8.3519999999999428E-4</v>
      </c>
      <c r="AA61" s="1">
        <f>ABS(IK_diagnostics_degrees__4[[#This Row],[Column5]]-E60)</f>
        <v>1.2799999999999478E-3</v>
      </c>
      <c r="AB61" s="1">
        <f>ABS(IK_diagnostics_degrees__4[[#This Row],[Column6]]-F60)</f>
        <v>0</v>
      </c>
      <c r="AC61" s="1">
        <f>ABS(IK_diagnostics_degrees__4[[#This Row],[Column7]]-G60)</f>
        <v>4.250000000000087E-4</v>
      </c>
      <c r="AD61" s="1">
        <f>ABS(IK_diagnostics_degrees__4[[#This Row],[Column8]]-H60)</f>
        <v>8.3000000000010843E-4</v>
      </c>
      <c r="AE61" s="1">
        <f>ABS(IK_diagnostics_degrees__4[[#This Row],[Column9]]-I60)</f>
        <v>4.8400000000001775E-3</v>
      </c>
      <c r="AF61" s="1">
        <f>ABS(IK_diagnostics_degrees__4[[#This Row],[Column10]]-J60)</f>
        <v>2.9800000000002047E-4</v>
      </c>
      <c r="AG61" s="1">
        <f>ABS(IK_diagnostics_degrees__4[[#This Row],[Column11]]-K60)</f>
        <v>1.5700000000000713E-3</v>
      </c>
      <c r="AH61" s="1">
        <f>ABS(IK_diagnostics_degrees__4[[#This Row],[Column12]]-L60)</f>
        <v>5.1410000000000344E-4</v>
      </c>
      <c r="AI61" s="1">
        <f>ABS(IK_diagnostics_degrees__4[[#This Row],[Column13]]-M60)</f>
        <v>4.7399999999999665E-3</v>
      </c>
      <c r="AJ61" s="1">
        <f>ABS(IK_diagnostics_degrees__4[[#This Row],[Column14]]-N60)</f>
        <v>5.7209999999999761E-3</v>
      </c>
      <c r="AK61" s="1">
        <f>ABS(IK_diagnostics_degrees__4[[#This Row],[Column15]]-O60)</f>
        <v>3.2600000000000406E-3</v>
      </c>
      <c r="AL61" s="1">
        <f>ABS(IK_diagnostics_degrees__4[[#This Row],[Column16]]-P60)</f>
        <v>0</v>
      </c>
      <c r="AM61" s="1">
        <f>ABS(IK_diagnostics_degrees__4[[#This Row],[Column17]]-Q60)</f>
        <v>0</v>
      </c>
      <c r="AN61" s="1">
        <f>ABS(IK_diagnostics_degrees__4[[#This Row],[Column18]]-R60)</f>
        <v>1.4699999999998603E-3</v>
      </c>
      <c r="AO61" s="1">
        <f>ABS(IK_diagnostics_degrees__4[[#This Row],[Column19]]-S60)</f>
        <v>0</v>
      </c>
      <c r="AP61" s="1">
        <f>ABS(IK_diagnostics_degrees__4[[#This Row],[Column20]]-T60)</f>
        <v>4.8699999999998744E-4</v>
      </c>
      <c r="AQ61" s="1">
        <f>ABS(IK_diagnostics_degrees__4[[#This Row],[Column21]]-U60)</f>
        <v>3.8430000000000408E-3</v>
      </c>
      <c r="AU61" s="8"/>
    </row>
    <row r="62" spans="1:47" x14ac:dyDescent="0.25">
      <c r="A62" s="1">
        <v>0.190745</v>
      </c>
      <c r="B62" s="1">
        <v>1.6258699999999999</v>
      </c>
      <c r="C62" s="1">
        <v>0.27876800000000002</v>
      </c>
      <c r="D62" s="1">
        <v>7.3191500000000007E-2</v>
      </c>
      <c r="E62" s="1">
        <v>1.09728</v>
      </c>
      <c r="F62" s="1" t="s">
        <v>22</v>
      </c>
      <c r="G62" s="1">
        <v>0.93057999999999996</v>
      </c>
      <c r="H62" s="1">
        <v>2.0017100000000001</v>
      </c>
      <c r="I62" s="1">
        <v>1.58466</v>
      </c>
      <c r="J62" s="1">
        <v>0.29838700000000001</v>
      </c>
      <c r="K62" s="1">
        <v>1.89896</v>
      </c>
      <c r="L62" s="1">
        <v>7.3367799999999997E-2</v>
      </c>
      <c r="M62" s="1">
        <v>1.81697</v>
      </c>
      <c r="N62" s="1">
        <v>0.67501599999999995</v>
      </c>
      <c r="O62" s="1">
        <v>1.03007</v>
      </c>
      <c r="P62" s="1" t="s">
        <v>22</v>
      </c>
      <c r="Q62" s="1" t="s">
        <v>22</v>
      </c>
      <c r="R62" s="1">
        <v>2.0638200000000002</v>
      </c>
      <c r="S62" s="1" t="s">
        <v>22</v>
      </c>
      <c r="T62" s="1">
        <v>0.21676500000000001</v>
      </c>
      <c r="U62" s="1">
        <v>0.70932600000000001</v>
      </c>
      <c r="V62" s="1" t="s">
        <v>23</v>
      </c>
      <c r="W62" s="1">
        <f>ABS(IK_diagnostics_degrees__4[[#This Row],[Column1]]-A61)</f>
        <v>1.6960000000000031E-3</v>
      </c>
      <c r="X62" s="1">
        <f>ABS(IK_diagnostics_degrees__4[[#This Row],[Column2]]-B61)</f>
        <v>4.1000000000002146E-4</v>
      </c>
      <c r="Y62" s="1">
        <f>ABS(IK_diagnostics_degrees__4[[#This Row],[Column3]]-C61)</f>
        <v>1.8960000000000088E-3</v>
      </c>
      <c r="Z62" s="1">
        <f>ABS(IK_diagnostics_degrees__4[[#This Row],[Column4]]-D61)</f>
        <v>1.7839999999999523E-4</v>
      </c>
      <c r="AA62" s="1">
        <f>ABS(IK_diagnostics_degrees__4[[#This Row],[Column5]]-E61)</f>
        <v>4.1000000000002146E-4</v>
      </c>
      <c r="AB62" s="1">
        <f>ABS(IK_diagnostics_degrees__4[[#This Row],[Column6]]-F61)</f>
        <v>0</v>
      </c>
      <c r="AC62" s="1">
        <f>ABS(IK_diagnostics_degrees__4[[#This Row],[Column7]]-G61)</f>
        <v>5.5199999999999694E-4</v>
      </c>
      <c r="AD62" s="1">
        <f>ABS(IK_diagnostics_degrees__4[[#This Row],[Column8]]-H61)</f>
        <v>3.4000000000000696E-4</v>
      </c>
      <c r="AE62" s="1">
        <f>ABS(IK_diagnostics_degrees__4[[#This Row],[Column9]]-I61)</f>
        <v>6.0499999999998888E-3</v>
      </c>
      <c r="AF62" s="1">
        <f>ABS(IK_diagnostics_degrees__4[[#This Row],[Column10]]-J61)</f>
        <v>1.3099999999999223E-4</v>
      </c>
      <c r="AG62" s="1">
        <f>ABS(IK_diagnostics_degrees__4[[#This Row],[Column11]]-K61)</f>
        <v>6.9999999999992291E-4</v>
      </c>
      <c r="AH62" s="1">
        <f>ABS(IK_diagnostics_degrees__4[[#This Row],[Column12]]-L61)</f>
        <v>2.8079999999999772E-4</v>
      </c>
      <c r="AI62" s="1">
        <f>ABS(IK_diagnostics_degrees__4[[#This Row],[Column13]]-M61)</f>
        <v>3.3099999999999241E-3</v>
      </c>
      <c r="AJ62" s="1">
        <f>ABS(IK_diagnostics_degrees__4[[#This Row],[Column14]]-N61)</f>
        <v>5.6440000000000934E-3</v>
      </c>
      <c r="AK62" s="1">
        <f>ABS(IK_diagnostics_degrees__4[[#This Row],[Column15]]-O61)</f>
        <v>2.6399999999999757E-3</v>
      </c>
      <c r="AL62" s="1">
        <f>ABS(IK_diagnostics_degrees__4[[#This Row],[Column16]]-P61)</f>
        <v>0</v>
      </c>
      <c r="AM62" s="1">
        <f>ABS(IK_diagnostics_degrees__4[[#This Row],[Column17]]-Q61)</f>
        <v>0</v>
      </c>
      <c r="AN62" s="1">
        <f>ABS(IK_diagnostics_degrees__4[[#This Row],[Column18]]-R61)</f>
        <v>2.6199999999998447E-3</v>
      </c>
      <c r="AO62" s="1">
        <f>ABS(IK_diagnostics_degrees__4[[#This Row],[Column19]]-S61)</f>
        <v>0</v>
      </c>
      <c r="AP62" s="1">
        <f>ABS(IK_diagnostics_degrees__4[[#This Row],[Column20]]-T61)</f>
        <v>2.6699999999998947E-4</v>
      </c>
      <c r="AQ62" s="1">
        <f>ABS(IK_diagnostics_degrees__4[[#This Row],[Column21]]-U61)</f>
        <v>2.0540000000000003E-3</v>
      </c>
      <c r="AU62" s="7"/>
    </row>
    <row r="63" spans="1:47" x14ac:dyDescent="0.25">
      <c r="A63" s="1">
        <v>0.19267999999999999</v>
      </c>
      <c r="B63" s="1">
        <v>1.6259600000000001</v>
      </c>
      <c r="C63" s="1">
        <v>0.27918999999999999</v>
      </c>
      <c r="D63" s="1">
        <v>7.2460800000000006E-2</v>
      </c>
      <c r="E63" s="1">
        <v>1.0965199999999999</v>
      </c>
      <c r="F63" s="1" t="s">
        <v>22</v>
      </c>
      <c r="G63" s="1">
        <v>0.93100499999999997</v>
      </c>
      <c r="H63" s="1">
        <v>2.0017399999999999</v>
      </c>
      <c r="I63" s="1">
        <v>1.58873</v>
      </c>
      <c r="J63" s="1">
        <v>0.29922799999999999</v>
      </c>
      <c r="K63" s="1">
        <v>1.89828</v>
      </c>
      <c r="L63" s="1">
        <v>7.3400000000000007E-2</v>
      </c>
      <c r="M63" s="1">
        <v>1.82033</v>
      </c>
      <c r="N63" s="1">
        <v>0.67050699999999996</v>
      </c>
      <c r="O63" s="1">
        <v>1.0275099999999999</v>
      </c>
      <c r="P63" s="1" t="s">
        <v>22</v>
      </c>
      <c r="Q63" s="1" t="s">
        <v>22</v>
      </c>
      <c r="R63" s="1">
        <v>2.0625200000000001</v>
      </c>
      <c r="S63" s="1" t="s">
        <v>22</v>
      </c>
      <c r="T63" s="1">
        <v>0.216558</v>
      </c>
      <c r="U63" s="1">
        <v>0.70738999999999996</v>
      </c>
      <c r="V63" s="1" t="s">
        <v>23</v>
      </c>
      <c r="W63" s="1">
        <f>ABS(IK_diagnostics_degrees__4[[#This Row],[Column1]]-A62)</f>
        <v>1.9349999999999923E-3</v>
      </c>
      <c r="X63" s="1">
        <f>ABS(IK_diagnostics_degrees__4[[#This Row],[Column2]]-B62)</f>
        <v>9.0000000000145519E-5</v>
      </c>
      <c r="Y63" s="1">
        <f>ABS(IK_diagnostics_degrees__4[[#This Row],[Column3]]-C62)</f>
        <v>4.2199999999997795E-4</v>
      </c>
      <c r="Z63" s="1">
        <f>ABS(IK_diagnostics_degrees__4[[#This Row],[Column4]]-D62)</f>
        <v>7.3070000000000079E-4</v>
      </c>
      <c r="AA63" s="1">
        <f>ABS(IK_diagnostics_degrees__4[[#This Row],[Column5]]-E62)</f>
        <v>7.6000000000009393E-4</v>
      </c>
      <c r="AB63" s="1">
        <f>ABS(IK_diagnostics_degrees__4[[#This Row],[Column6]]-F62)</f>
        <v>0</v>
      </c>
      <c r="AC63" s="1">
        <f>ABS(IK_diagnostics_degrees__4[[#This Row],[Column7]]-G62)</f>
        <v>4.250000000000087E-4</v>
      </c>
      <c r="AD63" s="1">
        <f>ABS(IK_diagnostics_degrees__4[[#This Row],[Column8]]-H62)</f>
        <v>2.9999999999752447E-5</v>
      </c>
      <c r="AE63" s="1">
        <f>ABS(IK_diagnostics_degrees__4[[#This Row],[Column9]]-I62)</f>
        <v>4.070000000000018E-3</v>
      </c>
      <c r="AF63" s="1">
        <f>ABS(IK_diagnostics_degrees__4[[#This Row],[Column10]]-J62)</f>
        <v>8.4099999999998065E-4</v>
      </c>
      <c r="AG63" s="1">
        <f>ABS(IK_diagnostics_degrees__4[[#This Row],[Column11]]-K62)</f>
        <v>6.8000000000001393E-4</v>
      </c>
      <c r="AH63" s="1">
        <f>ABS(IK_diagnostics_degrees__4[[#This Row],[Column12]]-L62)</f>
        <v>3.2200000000009998E-5</v>
      </c>
      <c r="AI63" s="1">
        <f>ABS(IK_diagnostics_degrees__4[[#This Row],[Column13]]-M62)</f>
        <v>3.3600000000000296E-3</v>
      </c>
      <c r="AJ63" s="1">
        <f>ABS(IK_diagnostics_degrees__4[[#This Row],[Column14]]-N62)</f>
        <v>4.5089999999999852E-3</v>
      </c>
      <c r="AK63" s="1">
        <f>ABS(IK_diagnostics_degrees__4[[#This Row],[Column15]]-O62)</f>
        <v>2.5600000000001177E-3</v>
      </c>
      <c r="AL63" s="1">
        <f>ABS(IK_diagnostics_degrees__4[[#This Row],[Column16]]-P62)</f>
        <v>0</v>
      </c>
      <c r="AM63" s="1">
        <f>ABS(IK_diagnostics_degrees__4[[#This Row],[Column17]]-Q62)</f>
        <v>0</v>
      </c>
      <c r="AN63" s="1">
        <f>ABS(IK_diagnostics_degrees__4[[#This Row],[Column18]]-R62)</f>
        <v>1.3000000000000789E-3</v>
      </c>
      <c r="AO63" s="1">
        <f>ABS(IK_diagnostics_degrees__4[[#This Row],[Column19]]-S62)</f>
        <v>0</v>
      </c>
      <c r="AP63" s="1">
        <f>ABS(IK_diagnostics_degrees__4[[#This Row],[Column20]]-T62)</f>
        <v>2.0700000000001273E-4</v>
      </c>
      <c r="AQ63" s="1">
        <f>ABS(IK_diagnostics_degrees__4[[#This Row],[Column21]]-U62)</f>
        <v>1.9360000000000488E-3</v>
      </c>
      <c r="AU63" s="8"/>
    </row>
    <row r="64" spans="1:47" x14ac:dyDescent="0.25">
      <c r="A64" s="1" t="s">
        <v>22</v>
      </c>
      <c r="B64" s="1">
        <v>1.56813</v>
      </c>
      <c r="C64" s="1" t="s">
        <v>22</v>
      </c>
      <c r="D64" s="1" t="s">
        <v>22</v>
      </c>
      <c r="E64" s="1">
        <v>1.5361800000000001</v>
      </c>
      <c r="F64" s="1" t="s">
        <v>22</v>
      </c>
      <c r="G64" s="1">
        <v>0.86976600000000004</v>
      </c>
      <c r="H64" s="1">
        <v>1.5644400000000001</v>
      </c>
      <c r="I64" s="1">
        <v>0.94247599999999998</v>
      </c>
      <c r="J64" s="1">
        <v>0.44035299999999999</v>
      </c>
      <c r="K64" s="1">
        <v>1.46611</v>
      </c>
      <c r="L64" s="1" t="s">
        <v>22</v>
      </c>
      <c r="M64" s="1">
        <v>0.33330900000000002</v>
      </c>
      <c r="N64" s="1">
        <v>0.43061899999999997</v>
      </c>
      <c r="O64" s="1">
        <v>0.15402399999999999</v>
      </c>
      <c r="P64" s="1" t="s">
        <v>22</v>
      </c>
      <c r="Q64" s="1">
        <v>0.106793</v>
      </c>
      <c r="R64" s="1">
        <v>1.7090700000000001</v>
      </c>
      <c r="S64" s="1" t="s">
        <v>22</v>
      </c>
      <c r="T64" s="1">
        <v>1.5616400000000001E-2</v>
      </c>
      <c r="U64" s="1">
        <v>1.23316</v>
      </c>
      <c r="V64" s="1" t="s">
        <v>23</v>
      </c>
      <c r="W64" s="1">
        <f>ABS(IK_diagnostics_degrees__4[[#This Row],[Column1]]-A63)</f>
        <v>0.19267999999999999</v>
      </c>
      <c r="X64" s="1">
        <f>ABS(IK_diagnostics_degrees__4[[#This Row],[Column2]]-B63)</f>
        <v>5.7830000000000048E-2</v>
      </c>
      <c r="Y64" s="1">
        <f>ABS(IK_diagnostics_degrees__4[[#This Row],[Column3]]-C63)</f>
        <v>0.27918999999999999</v>
      </c>
      <c r="Z64" s="1">
        <f>ABS(IK_diagnostics_degrees__4[[#This Row],[Column4]]-D63)</f>
        <v>7.2460800000000006E-2</v>
      </c>
      <c r="AA64" s="1">
        <f>ABS(IK_diagnostics_degrees__4[[#This Row],[Column5]]-E63)</f>
        <v>0.43966000000000016</v>
      </c>
      <c r="AB64" s="1">
        <f>ABS(IK_diagnostics_degrees__4[[#This Row],[Column6]]-F63)</f>
        <v>0</v>
      </c>
      <c r="AC64" s="1">
        <f>ABS(IK_diagnostics_degrees__4[[#This Row],[Column7]]-G63)</f>
        <v>6.1238999999999932E-2</v>
      </c>
      <c r="AD64" s="1">
        <f>ABS(IK_diagnostics_degrees__4[[#This Row],[Column8]]-H63)</f>
        <v>0.4372999999999998</v>
      </c>
      <c r="AE64" s="1">
        <f>ABS(IK_diagnostics_degrees__4[[#This Row],[Column9]]-I63)</f>
        <v>0.646254</v>
      </c>
      <c r="AF64" s="1">
        <f>ABS(IK_diagnostics_degrees__4[[#This Row],[Column10]]-J63)</f>
        <v>0.141125</v>
      </c>
      <c r="AG64" s="1">
        <f>ABS(IK_diagnostics_degrees__4[[#This Row],[Column11]]-K63)</f>
        <v>0.43216999999999994</v>
      </c>
      <c r="AH64" s="1">
        <f>ABS(IK_diagnostics_degrees__4[[#This Row],[Column12]]-L63)</f>
        <v>7.3400000000000007E-2</v>
      </c>
      <c r="AI64" s="1">
        <f>ABS(IK_diagnostics_degrees__4[[#This Row],[Column13]]-M63)</f>
        <v>1.4870209999999999</v>
      </c>
      <c r="AJ64" s="1">
        <f>ABS(IK_diagnostics_degrees__4[[#This Row],[Column14]]-N63)</f>
        <v>0.23988799999999999</v>
      </c>
      <c r="AK64" s="1">
        <f>ABS(IK_diagnostics_degrees__4[[#This Row],[Column15]]-O63)</f>
        <v>0.87348599999999998</v>
      </c>
      <c r="AL64" s="1">
        <f>ABS(IK_diagnostics_degrees__4[[#This Row],[Column16]]-P63)</f>
        <v>0</v>
      </c>
      <c r="AM64" s="1">
        <f>ABS(IK_diagnostics_degrees__4[[#This Row],[Column17]]-Q63)</f>
        <v>0.106793</v>
      </c>
      <c r="AN64" s="1">
        <f>ABS(IK_diagnostics_degrees__4[[#This Row],[Column18]]-R63)</f>
        <v>0.35345000000000004</v>
      </c>
      <c r="AO64" s="1">
        <f>ABS(IK_diagnostics_degrees__4[[#This Row],[Column19]]-S63)</f>
        <v>0</v>
      </c>
      <c r="AP64" s="1">
        <f>ABS(IK_diagnostics_degrees__4[[#This Row],[Column20]]-T63)</f>
        <v>0.2009416</v>
      </c>
      <c r="AQ64" s="1">
        <f>ABS(IK_diagnostics_degrees__4[[#This Row],[Column21]]-U63)</f>
        <v>0.52577000000000007</v>
      </c>
      <c r="AU64" s="7"/>
    </row>
    <row r="65" spans="1:47" x14ac:dyDescent="0.25">
      <c r="A65" s="1" t="s">
        <v>22</v>
      </c>
      <c r="B65" s="1">
        <v>1.5807800000000001</v>
      </c>
      <c r="C65" s="1" t="s">
        <v>22</v>
      </c>
      <c r="D65" s="1">
        <v>4.5105600000000003E-2</v>
      </c>
      <c r="E65" s="1">
        <v>1.6048899999999999</v>
      </c>
      <c r="F65" s="2">
        <v>6.20267E-5</v>
      </c>
      <c r="G65" s="1">
        <v>0.980464</v>
      </c>
      <c r="H65" s="1">
        <v>1.5323800000000001</v>
      </c>
      <c r="I65" s="1">
        <v>1.04081</v>
      </c>
      <c r="J65" s="1">
        <v>0.371639</v>
      </c>
      <c r="K65" s="1">
        <v>1.46709</v>
      </c>
      <c r="L65" s="1">
        <v>1.03828E-4</v>
      </c>
      <c r="M65" s="1">
        <v>0.450046</v>
      </c>
      <c r="N65" s="1" t="s">
        <v>22</v>
      </c>
      <c r="O65" s="1">
        <v>0.26694699999999999</v>
      </c>
      <c r="P65" s="1">
        <v>0.31408000000000003</v>
      </c>
      <c r="Q65" s="1">
        <v>0.200653</v>
      </c>
      <c r="R65" s="1">
        <v>1.87798</v>
      </c>
      <c r="S65" s="1" t="s">
        <v>22</v>
      </c>
      <c r="T65" s="1">
        <v>0.38472200000000001</v>
      </c>
      <c r="U65" s="1">
        <v>1.0581499999999999</v>
      </c>
      <c r="V65" s="1" t="s">
        <v>23</v>
      </c>
      <c r="W65" s="1">
        <f>ABS(IK_diagnostics_degrees__4[[#This Row],[Column1]]-A64)</f>
        <v>0</v>
      </c>
      <c r="X65" s="1">
        <f>ABS(IK_diagnostics_degrees__4[[#This Row],[Column2]]-B64)</f>
        <v>1.265000000000005E-2</v>
      </c>
      <c r="Y65" s="1">
        <f>ABS(IK_diagnostics_degrees__4[[#This Row],[Column3]]-C64)</f>
        <v>0</v>
      </c>
      <c r="Z65" s="1">
        <f>ABS(IK_diagnostics_degrees__4[[#This Row],[Column4]]-D64)</f>
        <v>4.5105600000000003E-2</v>
      </c>
      <c r="AA65" s="1">
        <f>ABS(IK_diagnostics_degrees__4[[#This Row],[Column5]]-E64)</f>
        <v>6.8709999999999827E-2</v>
      </c>
      <c r="AB65" s="1">
        <f>ABS(IK_diagnostics_degrees__4[[#This Row],[Column6]]-F64)</f>
        <v>6.20267E-5</v>
      </c>
      <c r="AC65" s="1">
        <f>ABS(IK_diagnostics_degrees__4[[#This Row],[Column7]]-G64)</f>
        <v>0.11069799999999996</v>
      </c>
      <c r="AD65" s="1">
        <f>ABS(IK_diagnostics_degrees__4[[#This Row],[Column8]]-H64)</f>
        <v>3.2059999999999977E-2</v>
      </c>
      <c r="AE65" s="1">
        <f>ABS(IK_diagnostics_degrees__4[[#This Row],[Column9]]-I64)</f>
        <v>9.8334000000000032E-2</v>
      </c>
      <c r="AF65" s="1">
        <f>ABS(IK_diagnostics_degrees__4[[#This Row],[Column10]]-J64)</f>
        <v>6.8713999999999997E-2</v>
      </c>
      <c r="AG65" s="1">
        <f>ABS(IK_diagnostics_degrees__4[[#This Row],[Column11]]-K64)</f>
        <v>9.7999999999998089E-4</v>
      </c>
      <c r="AH65" s="1">
        <f>ABS(IK_diagnostics_degrees__4[[#This Row],[Column12]]-L64)</f>
        <v>1.03828E-4</v>
      </c>
      <c r="AI65" s="1">
        <f>ABS(IK_diagnostics_degrees__4[[#This Row],[Column13]]-M64)</f>
        <v>0.11673699999999998</v>
      </c>
      <c r="AJ65" s="1">
        <f>ABS(IK_diagnostics_degrees__4[[#This Row],[Column14]]-N64)</f>
        <v>0.43061899999999997</v>
      </c>
      <c r="AK65" s="1">
        <f>ABS(IK_diagnostics_degrees__4[[#This Row],[Column15]]-O64)</f>
        <v>0.112923</v>
      </c>
      <c r="AL65" s="1">
        <f>ABS(IK_diagnostics_degrees__4[[#This Row],[Column16]]-P64)</f>
        <v>0.31408000000000003</v>
      </c>
      <c r="AM65" s="1">
        <f>ABS(IK_diagnostics_degrees__4[[#This Row],[Column17]]-Q64)</f>
        <v>9.3859999999999999E-2</v>
      </c>
      <c r="AN65" s="1">
        <f>ABS(IK_diagnostics_degrees__4[[#This Row],[Column18]]-R64)</f>
        <v>0.16890999999999989</v>
      </c>
      <c r="AO65" s="1">
        <f>ABS(IK_diagnostics_degrees__4[[#This Row],[Column19]]-S64)</f>
        <v>0</v>
      </c>
      <c r="AP65" s="1">
        <f>ABS(IK_diagnostics_degrees__4[[#This Row],[Column20]]-T64)</f>
        <v>0.36910560000000003</v>
      </c>
      <c r="AQ65" s="1">
        <f>ABS(IK_diagnostics_degrees__4[[#This Row],[Column21]]-U64)</f>
        <v>0.17501000000000011</v>
      </c>
      <c r="AU65" s="8"/>
    </row>
    <row r="66" spans="1:47" x14ac:dyDescent="0.25">
      <c r="A66" s="1" t="s">
        <v>22</v>
      </c>
      <c r="B66" s="1">
        <v>1.5560099999999999</v>
      </c>
      <c r="C66" s="1" t="s">
        <v>22</v>
      </c>
      <c r="D66" s="1">
        <v>3.7822099999999997E-2</v>
      </c>
      <c r="E66" s="1">
        <v>1.63835</v>
      </c>
      <c r="F66" s="1" t="s">
        <v>22</v>
      </c>
      <c r="G66" s="1">
        <v>0.99645799999999995</v>
      </c>
      <c r="H66" s="1">
        <v>1.5227599999999999</v>
      </c>
      <c r="I66" s="1">
        <v>1.0657000000000001</v>
      </c>
      <c r="J66" s="1">
        <v>0.353051</v>
      </c>
      <c r="K66" s="1">
        <v>1.4445699999999999</v>
      </c>
      <c r="L66" s="1">
        <v>5.50301E-3</v>
      </c>
      <c r="M66" s="1">
        <v>0.55325599999999997</v>
      </c>
      <c r="N66" s="1" t="s">
        <v>22</v>
      </c>
      <c r="O66" s="1">
        <v>0.29911100000000002</v>
      </c>
      <c r="P66" s="1">
        <v>0.43532399999999999</v>
      </c>
      <c r="Q66" s="1">
        <v>0.237896</v>
      </c>
      <c r="R66" s="1">
        <v>1.9367799999999999</v>
      </c>
      <c r="S66" s="1" t="s">
        <v>22</v>
      </c>
      <c r="T66" s="1">
        <v>0.61144100000000001</v>
      </c>
      <c r="U66" s="1">
        <v>1.00996</v>
      </c>
      <c r="V66" s="1" t="s">
        <v>23</v>
      </c>
      <c r="W66" s="1">
        <f>ABS(IK_diagnostics_degrees__4[[#This Row],[Column1]]-A65)</f>
        <v>0</v>
      </c>
      <c r="X66" s="1">
        <f>ABS(IK_diagnostics_degrees__4[[#This Row],[Column2]]-B65)</f>
        <v>2.4770000000000181E-2</v>
      </c>
      <c r="Y66" s="1">
        <f>ABS(IK_diagnostics_degrees__4[[#This Row],[Column3]]-C65)</f>
        <v>0</v>
      </c>
      <c r="Z66" s="1">
        <f>ABS(IK_diagnostics_degrees__4[[#This Row],[Column4]]-D65)</f>
        <v>7.2835000000000052E-3</v>
      </c>
      <c r="AA66" s="1">
        <f>ABS(IK_diagnostics_degrees__4[[#This Row],[Column5]]-E65)</f>
        <v>3.3460000000000045E-2</v>
      </c>
      <c r="AB66" s="1">
        <f>ABS(IK_diagnostics_degrees__4[[#This Row],[Column6]]-F65)</f>
        <v>6.20267E-5</v>
      </c>
      <c r="AC66" s="1">
        <f>ABS(IK_diagnostics_degrees__4[[#This Row],[Column7]]-G65)</f>
        <v>1.5993999999999953E-2</v>
      </c>
      <c r="AD66" s="1">
        <f>ABS(IK_diagnostics_degrees__4[[#This Row],[Column8]]-H65)</f>
        <v>9.620000000000184E-3</v>
      </c>
      <c r="AE66" s="1">
        <f>ABS(IK_diagnostics_degrees__4[[#This Row],[Column9]]-I65)</f>
        <v>2.4890000000000079E-2</v>
      </c>
      <c r="AF66" s="1">
        <f>ABS(IK_diagnostics_degrees__4[[#This Row],[Column10]]-J65)</f>
        <v>1.8587999999999993E-2</v>
      </c>
      <c r="AG66" s="1">
        <f>ABS(IK_diagnostics_degrees__4[[#This Row],[Column11]]-K65)</f>
        <v>2.2520000000000095E-2</v>
      </c>
      <c r="AH66" s="1">
        <f>ABS(IK_diagnostics_degrees__4[[#This Row],[Column12]]-L65)</f>
        <v>5.3991819999999998E-3</v>
      </c>
      <c r="AI66" s="1">
        <f>ABS(IK_diagnostics_degrees__4[[#This Row],[Column13]]-M65)</f>
        <v>0.10320999999999997</v>
      </c>
      <c r="AJ66" s="1">
        <f>ABS(IK_diagnostics_degrees__4[[#This Row],[Column14]]-N65)</f>
        <v>0</v>
      </c>
      <c r="AK66" s="1">
        <f>ABS(IK_diagnostics_degrees__4[[#This Row],[Column15]]-O65)</f>
        <v>3.2164000000000026E-2</v>
      </c>
      <c r="AL66" s="1">
        <f>ABS(IK_diagnostics_degrees__4[[#This Row],[Column16]]-P65)</f>
        <v>0.12124399999999996</v>
      </c>
      <c r="AM66" s="1">
        <f>ABS(IK_diagnostics_degrees__4[[#This Row],[Column17]]-Q65)</f>
        <v>3.7242999999999998E-2</v>
      </c>
      <c r="AN66" s="1">
        <f>ABS(IK_diagnostics_degrees__4[[#This Row],[Column18]]-R65)</f>
        <v>5.8799999999999963E-2</v>
      </c>
      <c r="AO66" s="1">
        <f>ABS(IK_diagnostics_degrees__4[[#This Row],[Column19]]-S65)</f>
        <v>0</v>
      </c>
      <c r="AP66" s="1">
        <f>ABS(IK_diagnostics_degrees__4[[#This Row],[Column20]]-T65)</f>
        <v>0.226719</v>
      </c>
      <c r="AQ66" s="1">
        <f>ABS(IK_diagnostics_degrees__4[[#This Row],[Column21]]-U65)</f>
        <v>4.8189999999999955E-2</v>
      </c>
      <c r="AU66" s="7"/>
    </row>
    <row r="67" spans="1:47" x14ac:dyDescent="0.25">
      <c r="A67" s="1" t="s">
        <v>22</v>
      </c>
      <c r="B67" s="1">
        <v>1.5372300000000001</v>
      </c>
      <c r="C67" s="1" t="s">
        <v>22</v>
      </c>
      <c r="D67" s="1">
        <v>3.1188E-2</v>
      </c>
      <c r="E67" s="1">
        <v>1.6530899999999999</v>
      </c>
      <c r="F67" s="1" t="s">
        <v>22</v>
      </c>
      <c r="G67" s="1">
        <v>1.0121199999999999</v>
      </c>
      <c r="H67" s="1">
        <v>1.5253099999999999</v>
      </c>
      <c r="I67" s="1">
        <v>1.0731200000000001</v>
      </c>
      <c r="J67" s="1">
        <v>0.34800799999999998</v>
      </c>
      <c r="K67" s="1">
        <v>1.4238599999999999</v>
      </c>
      <c r="L67" s="1">
        <v>1.6617100000000001E-3</v>
      </c>
      <c r="M67" s="1">
        <v>0.63299799999999995</v>
      </c>
      <c r="N67" s="1" t="s">
        <v>22</v>
      </c>
      <c r="O67" s="1">
        <v>0.30545699999999998</v>
      </c>
      <c r="P67" s="1">
        <v>0.47945599999999999</v>
      </c>
      <c r="Q67" s="1">
        <v>0.25658199999999998</v>
      </c>
      <c r="R67" s="1">
        <v>1.9751300000000001</v>
      </c>
      <c r="S67" s="1" t="s">
        <v>22</v>
      </c>
      <c r="T67" s="1">
        <v>0.75439900000000004</v>
      </c>
      <c r="U67" s="1">
        <v>1.0064</v>
      </c>
      <c r="V67" s="1" t="s">
        <v>23</v>
      </c>
      <c r="W67" s="1">
        <f>ABS(IK_diagnostics_degrees__4[[#This Row],[Column1]]-A66)</f>
        <v>0</v>
      </c>
      <c r="X67" s="1">
        <f>ABS(IK_diagnostics_degrees__4[[#This Row],[Column2]]-B66)</f>
        <v>1.8779999999999797E-2</v>
      </c>
      <c r="Y67" s="1">
        <f>ABS(IK_diagnostics_degrees__4[[#This Row],[Column3]]-C66)</f>
        <v>0</v>
      </c>
      <c r="Z67" s="1">
        <f>ABS(IK_diagnostics_degrees__4[[#This Row],[Column4]]-D66)</f>
        <v>6.6340999999999969E-3</v>
      </c>
      <c r="AA67" s="1">
        <f>ABS(IK_diagnostics_degrees__4[[#This Row],[Column5]]-E66)</f>
        <v>1.4739999999999975E-2</v>
      </c>
      <c r="AB67" s="1">
        <f>ABS(IK_diagnostics_degrees__4[[#This Row],[Column6]]-F66)</f>
        <v>0</v>
      </c>
      <c r="AC67" s="1">
        <f>ABS(IK_diagnostics_degrees__4[[#This Row],[Column7]]-G66)</f>
        <v>1.5661999999999954E-2</v>
      </c>
      <c r="AD67" s="1">
        <f>ABS(IK_diagnostics_degrees__4[[#This Row],[Column8]]-H66)</f>
        <v>2.5500000000000522E-3</v>
      </c>
      <c r="AE67" s="1">
        <f>ABS(IK_diagnostics_degrees__4[[#This Row],[Column9]]-I66)</f>
        <v>7.4199999999999822E-3</v>
      </c>
      <c r="AF67" s="1">
        <f>ABS(IK_diagnostics_degrees__4[[#This Row],[Column10]]-J66)</f>
        <v>5.0430000000000197E-3</v>
      </c>
      <c r="AG67" s="1">
        <f>ABS(IK_diagnostics_degrees__4[[#This Row],[Column11]]-K66)</f>
        <v>2.0710000000000006E-2</v>
      </c>
      <c r="AH67" s="1">
        <f>ABS(IK_diagnostics_degrees__4[[#This Row],[Column12]]-L66)</f>
        <v>3.8412999999999997E-3</v>
      </c>
      <c r="AI67" s="1">
        <f>ABS(IK_diagnostics_degrees__4[[#This Row],[Column13]]-M66)</f>
        <v>7.974199999999998E-2</v>
      </c>
      <c r="AJ67" s="1">
        <f>ABS(IK_diagnostics_degrees__4[[#This Row],[Column14]]-N66)</f>
        <v>0</v>
      </c>
      <c r="AK67" s="1">
        <f>ABS(IK_diagnostics_degrees__4[[#This Row],[Column15]]-O66)</f>
        <v>6.3459999999999628E-3</v>
      </c>
      <c r="AL67" s="1">
        <f>ABS(IK_diagnostics_degrees__4[[#This Row],[Column16]]-P66)</f>
        <v>4.4132000000000005E-2</v>
      </c>
      <c r="AM67" s="1">
        <f>ABS(IK_diagnostics_degrees__4[[#This Row],[Column17]]-Q66)</f>
        <v>1.868599999999998E-2</v>
      </c>
      <c r="AN67" s="1">
        <f>ABS(IK_diagnostics_degrees__4[[#This Row],[Column18]]-R66)</f>
        <v>3.8350000000000106E-2</v>
      </c>
      <c r="AO67" s="1">
        <f>ABS(IK_diagnostics_degrees__4[[#This Row],[Column19]]-S66)</f>
        <v>0</v>
      </c>
      <c r="AP67" s="1">
        <f>ABS(IK_diagnostics_degrees__4[[#This Row],[Column20]]-T66)</f>
        <v>0.14295800000000003</v>
      </c>
      <c r="AQ67" s="1">
        <f>ABS(IK_diagnostics_degrees__4[[#This Row],[Column21]]-U66)</f>
        <v>3.5600000000000076E-3</v>
      </c>
      <c r="AU67" s="8"/>
    </row>
    <row r="68" spans="1:47" x14ac:dyDescent="0.25">
      <c r="A68" s="1" t="s">
        <v>22</v>
      </c>
      <c r="B68" s="1">
        <v>1.51691</v>
      </c>
      <c r="C68" s="1" t="s">
        <v>22</v>
      </c>
      <c r="D68" s="1">
        <v>1.48804E-2</v>
      </c>
      <c r="E68" s="1">
        <v>1.6651899999999999</v>
      </c>
      <c r="F68" s="1" t="s">
        <v>22</v>
      </c>
      <c r="G68" s="1">
        <v>1.0157799999999999</v>
      </c>
      <c r="H68" s="1">
        <v>1.5369699999999999</v>
      </c>
      <c r="I68" s="1">
        <v>1.07605</v>
      </c>
      <c r="J68" s="1">
        <v>0.34625899999999998</v>
      </c>
      <c r="K68" s="1">
        <v>1.4121900000000001</v>
      </c>
      <c r="L68" s="1">
        <v>6.1811199999999998E-4</v>
      </c>
      <c r="M68" s="1">
        <v>0.69620499999999996</v>
      </c>
      <c r="N68" s="1" t="s">
        <v>22</v>
      </c>
      <c r="O68" s="1">
        <v>0.30785200000000001</v>
      </c>
      <c r="P68" s="1">
        <v>0.50351900000000005</v>
      </c>
      <c r="Q68" s="1">
        <v>0.26553100000000002</v>
      </c>
      <c r="R68" s="1">
        <v>1.9966600000000001</v>
      </c>
      <c r="S68" s="1" t="s">
        <v>22</v>
      </c>
      <c r="T68" s="1">
        <v>0.85327299999999995</v>
      </c>
      <c r="U68" s="1">
        <v>1.0138499999999999</v>
      </c>
      <c r="V68" s="1" t="s">
        <v>23</v>
      </c>
      <c r="W68" s="1">
        <f>ABS(IK_diagnostics_degrees__4[[#This Row],[Column1]]-A67)</f>
        <v>0</v>
      </c>
      <c r="X68" s="1">
        <f>ABS(IK_diagnostics_degrees__4[[#This Row],[Column2]]-B67)</f>
        <v>2.0320000000000116E-2</v>
      </c>
      <c r="Y68" s="1">
        <f>ABS(IK_diagnostics_degrees__4[[#This Row],[Column3]]-C67)</f>
        <v>0</v>
      </c>
      <c r="Z68" s="1">
        <f>ABS(IK_diagnostics_degrees__4[[#This Row],[Column4]]-D67)</f>
        <v>1.6307599999999998E-2</v>
      </c>
      <c r="AA68" s="1">
        <f>ABS(IK_diagnostics_degrees__4[[#This Row],[Column5]]-E67)</f>
        <v>1.21E-2</v>
      </c>
      <c r="AB68" s="1">
        <f>ABS(IK_diagnostics_degrees__4[[#This Row],[Column6]]-F67)</f>
        <v>0</v>
      </c>
      <c r="AC68" s="1">
        <f>ABS(IK_diagnostics_degrees__4[[#This Row],[Column7]]-G67)</f>
        <v>3.6599999999999966E-3</v>
      </c>
      <c r="AD68" s="1">
        <f>ABS(IK_diagnostics_degrees__4[[#This Row],[Column8]]-H67)</f>
        <v>1.1660000000000004E-2</v>
      </c>
      <c r="AE68" s="1">
        <f>ABS(IK_diagnostics_degrees__4[[#This Row],[Column9]]-I67)</f>
        <v>2.9299999999998771E-3</v>
      </c>
      <c r="AF68" s="1">
        <f>ABS(IK_diagnostics_degrees__4[[#This Row],[Column10]]-J67)</f>
        <v>1.7490000000000006E-3</v>
      </c>
      <c r="AG68" s="1">
        <f>ABS(IK_diagnostics_degrees__4[[#This Row],[Column11]]-K67)</f>
        <v>1.1669999999999847E-2</v>
      </c>
      <c r="AH68" s="1">
        <f>ABS(IK_diagnostics_degrees__4[[#This Row],[Column12]]-L67)</f>
        <v>1.0435980000000002E-3</v>
      </c>
      <c r="AI68" s="1">
        <f>ABS(IK_diagnostics_degrees__4[[#This Row],[Column13]]-M67)</f>
        <v>6.3207000000000013E-2</v>
      </c>
      <c r="AJ68" s="1">
        <f>ABS(IK_diagnostics_degrees__4[[#This Row],[Column14]]-N67)</f>
        <v>0</v>
      </c>
      <c r="AK68" s="1">
        <f>ABS(IK_diagnostics_degrees__4[[#This Row],[Column15]]-O67)</f>
        <v>2.395000000000036E-3</v>
      </c>
      <c r="AL68" s="1">
        <f>ABS(IK_diagnostics_degrees__4[[#This Row],[Column16]]-P67)</f>
        <v>2.4063000000000057E-2</v>
      </c>
      <c r="AM68" s="1">
        <f>ABS(IK_diagnostics_degrees__4[[#This Row],[Column17]]-Q67)</f>
        <v>8.9490000000000403E-3</v>
      </c>
      <c r="AN68" s="1">
        <f>ABS(IK_diagnostics_degrees__4[[#This Row],[Column18]]-R67)</f>
        <v>2.1530000000000049E-2</v>
      </c>
      <c r="AO68" s="1">
        <f>ABS(IK_diagnostics_degrees__4[[#This Row],[Column19]]-S67)</f>
        <v>0</v>
      </c>
      <c r="AP68" s="1">
        <f>ABS(IK_diagnostics_degrees__4[[#This Row],[Column20]]-T67)</f>
        <v>9.8873999999999906E-2</v>
      </c>
      <c r="AQ68" s="1">
        <f>ABS(IK_diagnostics_degrees__4[[#This Row],[Column21]]-U67)</f>
        <v>7.4499999999999567E-3</v>
      </c>
      <c r="AU68" s="7"/>
    </row>
    <row r="69" spans="1:47" x14ac:dyDescent="0.25">
      <c r="A69" s="1" t="s">
        <v>22</v>
      </c>
      <c r="B69" s="1">
        <v>1.5007600000000001</v>
      </c>
      <c r="C69" s="1" t="s">
        <v>22</v>
      </c>
      <c r="D69" s="2">
        <v>4.9503499999999998E-5</v>
      </c>
      <c r="E69" s="1">
        <v>1.67238</v>
      </c>
      <c r="F69" s="1" t="s">
        <v>22</v>
      </c>
      <c r="G69" s="1">
        <v>1.0139899999999999</v>
      </c>
      <c r="H69" s="1">
        <v>1.5475699999999999</v>
      </c>
      <c r="I69" s="1">
        <v>1.0768200000000001</v>
      </c>
      <c r="J69" s="1">
        <v>0.34897499999999998</v>
      </c>
      <c r="K69" s="1">
        <v>1.4061399999999999</v>
      </c>
      <c r="L69" s="2">
        <v>4.3627200000000001E-5</v>
      </c>
      <c r="M69" s="1">
        <v>0.74501499999999998</v>
      </c>
      <c r="N69" s="1" t="s">
        <v>22</v>
      </c>
      <c r="O69" s="1">
        <v>0.310253</v>
      </c>
      <c r="P69" s="1">
        <v>0.51517999999999997</v>
      </c>
      <c r="Q69" s="1">
        <v>0.27071200000000001</v>
      </c>
      <c r="R69" s="1">
        <v>2.01275</v>
      </c>
      <c r="S69" s="1" t="s">
        <v>22</v>
      </c>
      <c r="T69" s="1">
        <v>0.92320599999999997</v>
      </c>
      <c r="U69" s="1">
        <v>1.01892</v>
      </c>
      <c r="V69" s="1" t="s">
        <v>23</v>
      </c>
      <c r="W69" s="1">
        <f>ABS(IK_diagnostics_degrees__4[[#This Row],[Column1]]-A68)</f>
        <v>0</v>
      </c>
      <c r="X69" s="1">
        <f>ABS(IK_diagnostics_degrees__4[[#This Row],[Column2]]-B68)</f>
        <v>1.6149999999999887E-2</v>
      </c>
      <c r="Y69" s="1">
        <f>ABS(IK_diagnostics_degrees__4[[#This Row],[Column3]]-C68)</f>
        <v>0</v>
      </c>
      <c r="Z69" s="1">
        <f>ABS(IK_diagnostics_degrees__4[[#This Row],[Column4]]-D68)</f>
        <v>1.4830896499999999E-2</v>
      </c>
      <c r="AA69" s="1">
        <f>ABS(IK_diagnostics_degrees__4[[#This Row],[Column5]]-E68)</f>
        <v>7.1900000000000297E-3</v>
      </c>
      <c r="AB69" s="1">
        <f>ABS(IK_diagnostics_degrees__4[[#This Row],[Column6]]-F68)</f>
        <v>0</v>
      </c>
      <c r="AC69" s="1">
        <f>ABS(IK_diagnostics_degrees__4[[#This Row],[Column7]]-G68)</f>
        <v>1.7899999999999583E-3</v>
      </c>
      <c r="AD69" s="1">
        <f>ABS(IK_diagnostics_degrees__4[[#This Row],[Column8]]-H68)</f>
        <v>1.0599999999999943E-2</v>
      </c>
      <c r="AE69" s="1">
        <f>ABS(IK_diagnostics_degrees__4[[#This Row],[Column9]]-I68)</f>
        <v>7.7000000000015945E-4</v>
      </c>
      <c r="AF69" s="1">
        <f>ABS(IK_diagnostics_degrees__4[[#This Row],[Column10]]-J68)</f>
        <v>2.7159999999999962E-3</v>
      </c>
      <c r="AG69" s="1">
        <f>ABS(IK_diagnostics_degrees__4[[#This Row],[Column11]]-K68)</f>
        <v>6.0500000000001108E-3</v>
      </c>
      <c r="AH69" s="1">
        <f>ABS(IK_diagnostics_degrees__4[[#This Row],[Column12]]-L68)</f>
        <v>5.7448479999999994E-4</v>
      </c>
      <c r="AI69" s="1">
        <f>ABS(IK_diagnostics_degrees__4[[#This Row],[Column13]]-M68)</f>
        <v>4.881000000000002E-2</v>
      </c>
      <c r="AJ69" s="1">
        <f>ABS(IK_diagnostics_degrees__4[[#This Row],[Column14]]-N68)</f>
        <v>0</v>
      </c>
      <c r="AK69" s="1">
        <f>ABS(IK_diagnostics_degrees__4[[#This Row],[Column15]]-O68)</f>
        <v>2.4009999999999865E-3</v>
      </c>
      <c r="AL69" s="1">
        <f>ABS(IK_diagnostics_degrees__4[[#This Row],[Column16]]-P68)</f>
        <v>1.1660999999999921E-2</v>
      </c>
      <c r="AM69" s="1">
        <f>ABS(IK_diagnostics_degrees__4[[#This Row],[Column17]]-Q68)</f>
        <v>5.1809999999999912E-3</v>
      </c>
      <c r="AN69" s="1">
        <f>ABS(IK_diagnostics_degrees__4[[#This Row],[Column18]]-R68)</f>
        <v>1.6089999999999938E-2</v>
      </c>
      <c r="AO69" s="1">
        <f>ABS(IK_diagnostics_degrees__4[[#This Row],[Column19]]-S68)</f>
        <v>0</v>
      </c>
      <c r="AP69" s="1">
        <f>ABS(IK_diagnostics_degrees__4[[#This Row],[Column20]]-T68)</f>
        <v>6.9933000000000023E-2</v>
      </c>
      <c r="AQ69" s="1">
        <f>ABS(IK_diagnostics_degrees__4[[#This Row],[Column21]]-U68)</f>
        <v>5.07000000000013E-3</v>
      </c>
      <c r="AU69" s="8"/>
    </row>
    <row r="70" spans="1:47" x14ac:dyDescent="0.25">
      <c r="A70" s="1" t="s">
        <v>22</v>
      </c>
      <c r="B70" s="1">
        <v>1.4925900000000001</v>
      </c>
      <c r="C70" s="1" t="s">
        <v>22</v>
      </c>
      <c r="D70" s="2">
        <v>4.8251699999999998E-7</v>
      </c>
      <c r="E70" s="1">
        <v>1.67763</v>
      </c>
      <c r="F70" s="1" t="s">
        <v>22</v>
      </c>
      <c r="G70" s="1">
        <v>1.0171399999999999</v>
      </c>
      <c r="H70" s="1">
        <v>1.5508200000000001</v>
      </c>
      <c r="I70" s="1">
        <v>1.0788800000000001</v>
      </c>
      <c r="J70" s="1">
        <v>0.34733599999999998</v>
      </c>
      <c r="K70" s="1">
        <v>1.3997299999999999</v>
      </c>
      <c r="L70" s="2">
        <v>4.7241700000000001E-7</v>
      </c>
      <c r="M70" s="1">
        <v>0.78680300000000003</v>
      </c>
      <c r="N70" s="1" t="s">
        <v>22</v>
      </c>
      <c r="O70" s="1">
        <v>0.31262000000000001</v>
      </c>
      <c r="P70" s="1">
        <v>0.52084799999999998</v>
      </c>
      <c r="Q70" s="1">
        <v>0.272005</v>
      </c>
      <c r="R70" s="1">
        <v>2.0250300000000001</v>
      </c>
      <c r="S70" s="1" t="s">
        <v>22</v>
      </c>
      <c r="T70" s="1">
        <v>0.97176799999999997</v>
      </c>
      <c r="U70" s="1">
        <v>1.02582</v>
      </c>
      <c r="V70" s="1" t="s">
        <v>23</v>
      </c>
      <c r="W70" s="1">
        <f>ABS(IK_diagnostics_degrees__4[[#This Row],[Column1]]-A69)</f>
        <v>0</v>
      </c>
      <c r="X70" s="1">
        <f>ABS(IK_diagnostics_degrees__4[[#This Row],[Column2]]-B69)</f>
        <v>8.1700000000000106E-3</v>
      </c>
      <c r="Y70" s="1">
        <f>ABS(IK_diagnostics_degrees__4[[#This Row],[Column3]]-C69)</f>
        <v>0</v>
      </c>
      <c r="Z70" s="1">
        <f>ABS(IK_diagnostics_degrees__4[[#This Row],[Column4]]-D69)</f>
        <v>4.9020982999999997E-5</v>
      </c>
      <c r="AA70" s="1">
        <f>ABS(IK_diagnostics_degrees__4[[#This Row],[Column5]]-E69)</f>
        <v>5.2499999999999769E-3</v>
      </c>
      <c r="AB70" s="1">
        <f>ABS(IK_diagnostics_degrees__4[[#This Row],[Column6]]-F69)</f>
        <v>0</v>
      </c>
      <c r="AC70" s="1">
        <f>ABS(IK_diagnostics_degrees__4[[#This Row],[Column7]]-G69)</f>
        <v>3.1499999999999861E-3</v>
      </c>
      <c r="AD70" s="1">
        <f>ABS(IK_diagnostics_degrees__4[[#This Row],[Column8]]-H69)</f>
        <v>3.2500000000001972E-3</v>
      </c>
      <c r="AE70" s="1">
        <f>ABS(IK_diagnostics_degrees__4[[#This Row],[Column9]]-I69)</f>
        <v>2.0599999999999508E-3</v>
      </c>
      <c r="AF70" s="1">
        <f>ABS(IK_diagnostics_degrees__4[[#This Row],[Column10]]-J69)</f>
        <v>1.6390000000000016E-3</v>
      </c>
      <c r="AG70" s="1">
        <f>ABS(IK_diagnostics_degrees__4[[#This Row],[Column11]]-K69)</f>
        <v>6.4100000000000268E-3</v>
      </c>
      <c r="AH70" s="1">
        <f>ABS(IK_diagnostics_degrees__4[[#This Row],[Column12]]-L69)</f>
        <v>4.3154783000000002E-5</v>
      </c>
      <c r="AI70" s="1">
        <f>ABS(IK_diagnostics_degrees__4[[#This Row],[Column13]]-M69)</f>
        <v>4.1788000000000047E-2</v>
      </c>
      <c r="AJ70" s="1">
        <f>ABS(IK_diagnostics_degrees__4[[#This Row],[Column14]]-N69)</f>
        <v>0</v>
      </c>
      <c r="AK70" s="1">
        <f>ABS(IK_diagnostics_degrees__4[[#This Row],[Column15]]-O69)</f>
        <v>2.367000000000008E-3</v>
      </c>
      <c r="AL70" s="1">
        <f>ABS(IK_diagnostics_degrees__4[[#This Row],[Column16]]-P69)</f>
        <v>5.6680000000000064E-3</v>
      </c>
      <c r="AM70" s="1">
        <f>ABS(IK_diagnostics_degrees__4[[#This Row],[Column17]]-Q69)</f>
        <v>1.2929999999999886E-3</v>
      </c>
      <c r="AN70" s="1">
        <f>ABS(IK_diagnostics_degrees__4[[#This Row],[Column18]]-R69)</f>
        <v>1.2280000000000069E-2</v>
      </c>
      <c r="AO70" s="1">
        <f>ABS(IK_diagnostics_degrees__4[[#This Row],[Column19]]-S69)</f>
        <v>0</v>
      </c>
      <c r="AP70" s="1">
        <f>ABS(IK_diagnostics_degrees__4[[#This Row],[Column20]]-T69)</f>
        <v>4.8561999999999994E-2</v>
      </c>
      <c r="AQ70" s="1">
        <f>ABS(IK_diagnostics_degrees__4[[#This Row],[Column21]]-U69)</f>
        <v>6.8999999999999062E-3</v>
      </c>
      <c r="AU70" s="7"/>
    </row>
    <row r="71" spans="1:47" x14ac:dyDescent="0.25">
      <c r="A71" s="1" t="s">
        <v>22</v>
      </c>
      <c r="B71" s="1">
        <v>1.48763</v>
      </c>
      <c r="C71" s="1" t="s">
        <v>22</v>
      </c>
      <c r="D71" s="1" t="s">
        <v>22</v>
      </c>
      <c r="E71" s="1">
        <v>1.67977</v>
      </c>
      <c r="F71" s="1" t="s">
        <v>22</v>
      </c>
      <c r="G71" s="1">
        <v>1.0189699999999999</v>
      </c>
      <c r="H71" s="1">
        <v>1.5532300000000001</v>
      </c>
      <c r="I71" s="1">
        <v>1.0810599999999999</v>
      </c>
      <c r="J71" s="1">
        <v>0.34630899999999998</v>
      </c>
      <c r="K71" s="1">
        <v>1.39574</v>
      </c>
      <c r="L71" s="2">
        <v>1.70402E-8</v>
      </c>
      <c r="M71" s="1">
        <v>0.82250800000000002</v>
      </c>
      <c r="N71" s="1" t="s">
        <v>22</v>
      </c>
      <c r="O71" s="1">
        <v>0.31570799999999999</v>
      </c>
      <c r="P71" s="1">
        <v>0.52396699999999996</v>
      </c>
      <c r="Q71" s="1">
        <v>0.27181300000000003</v>
      </c>
      <c r="R71" s="1">
        <v>2.03565</v>
      </c>
      <c r="S71" s="1" t="s">
        <v>22</v>
      </c>
      <c r="T71" s="1">
        <v>1.00542</v>
      </c>
      <c r="U71" s="1">
        <v>1.0313600000000001</v>
      </c>
      <c r="V71" s="1" t="s">
        <v>23</v>
      </c>
      <c r="W71" s="1">
        <f>ABS(IK_diagnostics_degrees__4[[#This Row],[Column1]]-A70)</f>
        <v>0</v>
      </c>
      <c r="X71" s="1">
        <f>ABS(IK_diagnostics_degrees__4[[#This Row],[Column2]]-B70)</f>
        <v>4.9600000000000755E-3</v>
      </c>
      <c r="Y71" s="1">
        <f>ABS(IK_diagnostics_degrees__4[[#This Row],[Column3]]-C70)</f>
        <v>0</v>
      </c>
      <c r="Z71" s="1">
        <f>ABS(IK_diagnostics_degrees__4[[#This Row],[Column4]]-D70)</f>
        <v>4.8251699999999998E-7</v>
      </c>
      <c r="AA71" s="1">
        <f>ABS(IK_diagnostics_degrees__4[[#This Row],[Column5]]-E70)</f>
        <v>2.1400000000000308E-3</v>
      </c>
      <c r="AB71" s="1">
        <f>ABS(IK_diagnostics_degrees__4[[#This Row],[Column6]]-F70)</f>
        <v>0</v>
      </c>
      <c r="AC71" s="1">
        <f>ABS(IK_diagnostics_degrees__4[[#This Row],[Column7]]-G70)</f>
        <v>1.8299999999999983E-3</v>
      </c>
      <c r="AD71" s="1">
        <f>ABS(IK_diagnostics_degrees__4[[#This Row],[Column8]]-H70)</f>
        <v>2.4100000000000232E-3</v>
      </c>
      <c r="AE71" s="1">
        <f>ABS(IK_diagnostics_degrees__4[[#This Row],[Column9]]-I70)</f>
        <v>2.1799999999998487E-3</v>
      </c>
      <c r="AF71" s="1">
        <f>ABS(IK_diagnostics_degrees__4[[#This Row],[Column10]]-J70)</f>
        <v>1.0270000000000001E-3</v>
      </c>
      <c r="AG71" s="1">
        <f>ABS(IK_diagnostics_degrees__4[[#This Row],[Column11]]-K70)</f>
        <v>3.989999999999938E-3</v>
      </c>
      <c r="AH71" s="1">
        <f>ABS(IK_diagnostics_degrees__4[[#This Row],[Column12]]-L70)</f>
        <v>4.5537680000000003E-7</v>
      </c>
      <c r="AI71" s="1">
        <f>ABS(IK_diagnostics_degrees__4[[#This Row],[Column13]]-M70)</f>
        <v>3.5704999999999987E-2</v>
      </c>
      <c r="AJ71" s="1">
        <f>ABS(IK_diagnostics_degrees__4[[#This Row],[Column14]]-N70)</f>
        <v>0</v>
      </c>
      <c r="AK71" s="1">
        <f>ABS(IK_diagnostics_degrees__4[[#This Row],[Column15]]-O70)</f>
        <v>3.0879999999999797E-3</v>
      </c>
      <c r="AL71" s="1">
        <f>ABS(IK_diagnostics_degrees__4[[#This Row],[Column16]]-P70)</f>
        <v>3.1189999999999829E-3</v>
      </c>
      <c r="AM71" s="1">
        <f>ABS(IK_diagnostics_degrees__4[[#This Row],[Column17]]-Q70)</f>
        <v>1.9199999999996997E-4</v>
      </c>
      <c r="AN71" s="1">
        <f>ABS(IK_diagnostics_degrees__4[[#This Row],[Column18]]-R70)</f>
        <v>1.0619999999999852E-2</v>
      </c>
      <c r="AO71" s="1">
        <f>ABS(IK_diagnostics_degrees__4[[#This Row],[Column19]]-S70)</f>
        <v>0</v>
      </c>
      <c r="AP71" s="1">
        <f>ABS(IK_diagnostics_degrees__4[[#This Row],[Column20]]-T70)</f>
        <v>3.3652000000000015E-2</v>
      </c>
      <c r="AQ71" s="1">
        <f>ABS(IK_diagnostics_degrees__4[[#This Row],[Column21]]-U70)</f>
        <v>5.5400000000001004E-3</v>
      </c>
      <c r="AU71" s="8"/>
    </row>
    <row r="72" spans="1:47" x14ac:dyDescent="0.25">
      <c r="A72" s="1" t="s">
        <v>22</v>
      </c>
      <c r="B72" s="1">
        <v>1.48438</v>
      </c>
      <c r="C72" s="1" t="s">
        <v>22</v>
      </c>
      <c r="D72" s="1" t="s">
        <v>22</v>
      </c>
      <c r="E72" s="1">
        <v>1.6798900000000001</v>
      </c>
      <c r="F72" s="1" t="s">
        <v>22</v>
      </c>
      <c r="G72" s="1">
        <v>1.0205</v>
      </c>
      <c r="H72" s="1">
        <v>1.55457</v>
      </c>
      <c r="I72" s="1">
        <v>1.08291</v>
      </c>
      <c r="J72" s="1">
        <v>0.34596500000000002</v>
      </c>
      <c r="K72" s="1">
        <v>1.3935599999999999</v>
      </c>
      <c r="L72" s="1" t="s">
        <v>22</v>
      </c>
      <c r="M72" s="1">
        <v>0.85303799999999996</v>
      </c>
      <c r="N72" s="1" t="s">
        <v>22</v>
      </c>
      <c r="O72" s="1">
        <v>0.31972099999999998</v>
      </c>
      <c r="P72" s="1">
        <v>0.52610199999999996</v>
      </c>
      <c r="Q72" s="1">
        <v>0.27206000000000002</v>
      </c>
      <c r="R72" s="1">
        <v>2.0450900000000001</v>
      </c>
      <c r="S72" s="1" t="s">
        <v>22</v>
      </c>
      <c r="T72" s="1">
        <v>1.0295799999999999</v>
      </c>
      <c r="U72" s="1">
        <v>1.0361199999999999</v>
      </c>
      <c r="V72" s="1" t="s">
        <v>23</v>
      </c>
      <c r="W72" s="1">
        <f>ABS(IK_diagnostics_degrees__4[[#This Row],[Column1]]-A71)</f>
        <v>0</v>
      </c>
      <c r="X72" s="1">
        <f>ABS(IK_diagnostics_degrees__4[[#This Row],[Column2]]-B71)</f>
        <v>3.2499999999999751E-3</v>
      </c>
      <c r="Y72" s="1">
        <f>ABS(IK_diagnostics_degrees__4[[#This Row],[Column3]]-C71)</f>
        <v>0</v>
      </c>
      <c r="Z72" s="1">
        <f>ABS(IK_diagnostics_degrees__4[[#This Row],[Column4]]-D71)</f>
        <v>0</v>
      </c>
      <c r="AA72" s="1">
        <f>ABS(IK_diagnostics_degrees__4[[#This Row],[Column5]]-E71)</f>
        <v>1.2000000000012001E-4</v>
      </c>
      <c r="AB72" s="1">
        <f>ABS(IK_diagnostics_degrees__4[[#This Row],[Column6]]-F71)</f>
        <v>0</v>
      </c>
      <c r="AC72" s="1">
        <f>ABS(IK_diagnostics_degrees__4[[#This Row],[Column7]]-G71)</f>
        <v>1.5300000000000313E-3</v>
      </c>
      <c r="AD72" s="1">
        <f>ABS(IK_diagnostics_degrees__4[[#This Row],[Column8]]-H71)</f>
        <v>1.3399999999998968E-3</v>
      </c>
      <c r="AE72" s="1">
        <f>ABS(IK_diagnostics_degrees__4[[#This Row],[Column9]]-I71)</f>
        <v>1.8500000000001293E-3</v>
      </c>
      <c r="AF72" s="1">
        <f>ABS(IK_diagnostics_degrees__4[[#This Row],[Column10]]-J71)</f>
        <v>3.4399999999995545E-4</v>
      </c>
      <c r="AG72" s="1">
        <f>ABS(IK_diagnostics_degrees__4[[#This Row],[Column11]]-K71)</f>
        <v>2.1800000000000708E-3</v>
      </c>
      <c r="AH72" s="1">
        <f>ABS(IK_diagnostics_degrees__4[[#This Row],[Column12]]-L71)</f>
        <v>1.70402E-8</v>
      </c>
      <c r="AI72" s="1">
        <f>ABS(IK_diagnostics_degrees__4[[#This Row],[Column13]]-M71)</f>
        <v>3.0529999999999946E-2</v>
      </c>
      <c r="AJ72" s="1">
        <f>ABS(IK_diagnostics_degrees__4[[#This Row],[Column14]]-N71)</f>
        <v>0</v>
      </c>
      <c r="AK72" s="1">
        <f>ABS(IK_diagnostics_degrees__4[[#This Row],[Column15]]-O71)</f>
        <v>4.0129999999999888E-3</v>
      </c>
      <c r="AL72" s="1">
        <f>ABS(IK_diagnostics_degrees__4[[#This Row],[Column16]]-P71)</f>
        <v>2.134999999999998E-3</v>
      </c>
      <c r="AM72" s="1">
        <f>ABS(IK_diagnostics_degrees__4[[#This Row],[Column17]]-Q71)</f>
        <v>2.4699999999999722E-4</v>
      </c>
      <c r="AN72" s="1">
        <f>ABS(IK_diagnostics_degrees__4[[#This Row],[Column18]]-R71)</f>
        <v>9.440000000000115E-3</v>
      </c>
      <c r="AO72" s="1">
        <f>ABS(IK_diagnostics_degrees__4[[#This Row],[Column19]]-S71)</f>
        <v>0</v>
      </c>
      <c r="AP72" s="1">
        <f>ABS(IK_diagnostics_degrees__4[[#This Row],[Column20]]-T71)</f>
        <v>2.4159999999999959E-2</v>
      </c>
      <c r="AQ72" s="1">
        <f>ABS(IK_diagnostics_degrees__4[[#This Row],[Column21]]-U71)</f>
        <v>4.7599999999998754E-3</v>
      </c>
      <c r="AU72" s="7"/>
    </row>
    <row r="73" spans="1:47" x14ac:dyDescent="0.25">
      <c r="A73" s="1" t="s">
        <v>22</v>
      </c>
      <c r="B73" s="1">
        <v>1.48353</v>
      </c>
      <c r="C73" s="1" t="s">
        <v>22</v>
      </c>
      <c r="D73" s="1" t="s">
        <v>22</v>
      </c>
      <c r="E73" s="1">
        <v>1.67797</v>
      </c>
      <c r="F73" s="1" t="s">
        <v>22</v>
      </c>
      <c r="G73" s="1">
        <v>1.0220899999999999</v>
      </c>
      <c r="H73" s="1">
        <v>1.55629</v>
      </c>
      <c r="I73" s="1">
        <v>1.08386</v>
      </c>
      <c r="J73" s="1">
        <v>0.34482600000000002</v>
      </c>
      <c r="K73" s="1">
        <v>1.39272</v>
      </c>
      <c r="L73" s="1" t="s">
        <v>22</v>
      </c>
      <c r="M73" s="1">
        <v>0.880386</v>
      </c>
      <c r="N73" s="1" t="s">
        <v>22</v>
      </c>
      <c r="O73" s="1">
        <v>0.324965</v>
      </c>
      <c r="P73" s="1">
        <v>0.52834099999999995</v>
      </c>
      <c r="Q73" s="1">
        <v>0.27201599999999998</v>
      </c>
      <c r="R73" s="1">
        <v>2.0535700000000001</v>
      </c>
      <c r="S73" s="1" t="s">
        <v>22</v>
      </c>
      <c r="T73" s="1">
        <v>1.04647</v>
      </c>
      <c r="U73" s="1">
        <v>1.04095</v>
      </c>
      <c r="V73" s="1" t="s">
        <v>23</v>
      </c>
      <c r="W73" s="1">
        <f>ABS(IK_diagnostics_degrees__4[[#This Row],[Column1]]-A72)</f>
        <v>0</v>
      </c>
      <c r="X73" s="1">
        <f>ABS(IK_diagnostics_degrees__4[[#This Row],[Column2]]-B72)</f>
        <v>8.5000000000001741E-4</v>
      </c>
      <c r="Y73" s="1">
        <f>ABS(IK_diagnostics_degrees__4[[#This Row],[Column3]]-C72)</f>
        <v>0</v>
      </c>
      <c r="Z73" s="1">
        <f>ABS(IK_diagnostics_degrees__4[[#This Row],[Column4]]-D72)</f>
        <v>0</v>
      </c>
      <c r="AA73" s="1">
        <f>ABS(IK_diagnostics_degrees__4[[#This Row],[Column5]]-E72)</f>
        <v>1.9200000000001438E-3</v>
      </c>
      <c r="AB73" s="1">
        <f>ABS(IK_diagnostics_degrees__4[[#This Row],[Column6]]-F72)</f>
        <v>0</v>
      </c>
      <c r="AC73" s="1">
        <f>ABS(IK_diagnostics_degrees__4[[#This Row],[Column7]]-G72)</f>
        <v>1.5899999999999803E-3</v>
      </c>
      <c r="AD73" s="1">
        <f>ABS(IK_diagnostics_degrees__4[[#This Row],[Column8]]-H72)</f>
        <v>1.7199999999999438E-3</v>
      </c>
      <c r="AE73" s="1">
        <f>ABS(IK_diagnostics_degrees__4[[#This Row],[Column9]]-I72)</f>
        <v>9.5000000000000639E-4</v>
      </c>
      <c r="AF73" s="1">
        <f>ABS(IK_diagnostics_degrees__4[[#This Row],[Column10]]-J72)</f>
        <v>1.1390000000000011E-3</v>
      </c>
      <c r="AG73" s="1">
        <f>ABS(IK_diagnostics_degrees__4[[#This Row],[Column11]]-K72)</f>
        <v>8.399999999999519E-4</v>
      </c>
      <c r="AH73" s="1">
        <f>ABS(IK_diagnostics_degrees__4[[#This Row],[Column12]]-L72)</f>
        <v>0</v>
      </c>
      <c r="AI73" s="1">
        <f>ABS(IK_diagnostics_degrees__4[[#This Row],[Column13]]-M72)</f>
        <v>2.7348000000000039E-2</v>
      </c>
      <c r="AJ73" s="1">
        <f>ABS(IK_diagnostics_degrees__4[[#This Row],[Column14]]-N72)</f>
        <v>0</v>
      </c>
      <c r="AK73" s="1">
        <f>ABS(IK_diagnostics_degrees__4[[#This Row],[Column15]]-O72)</f>
        <v>5.2440000000000264E-3</v>
      </c>
      <c r="AL73" s="1">
        <f>ABS(IK_diagnostics_degrees__4[[#This Row],[Column16]]-P72)</f>
        <v>2.238999999999991E-3</v>
      </c>
      <c r="AM73" s="1">
        <f>ABS(IK_diagnostics_degrees__4[[#This Row],[Column17]]-Q72)</f>
        <v>4.4000000000044004E-5</v>
      </c>
      <c r="AN73" s="1">
        <f>ABS(IK_diagnostics_degrees__4[[#This Row],[Column18]]-R72)</f>
        <v>8.4800000000000431E-3</v>
      </c>
      <c r="AO73" s="1">
        <f>ABS(IK_diagnostics_degrees__4[[#This Row],[Column19]]-S72)</f>
        <v>0</v>
      </c>
      <c r="AP73" s="1">
        <f>ABS(IK_diagnostics_degrees__4[[#This Row],[Column20]]-T72)</f>
        <v>1.6890000000000072E-2</v>
      </c>
      <c r="AQ73" s="1">
        <f>ABS(IK_diagnostics_degrees__4[[#This Row],[Column21]]-U72)</f>
        <v>4.830000000000112E-3</v>
      </c>
      <c r="AU73" s="8"/>
    </row>
    <row r="74" spans="1:47" x14ac:dyDescent="0.25">
      <c r="A74" s="1" t="s">
        <v>22</v>
      </c>
      <c r="B74" s="1">
        <v>1.4827399999999999</v>
      </c>
      <c r="C74" s="1" t="s">
        <v>22</v>
      </c>
      <c r="D74" s="1" t="s">
        <v>22</v>
      </c>
      <c r="E74" s="1">
        <v>1.6761999999999999</v>
      </c>
      <c r="F74" s="1" t="s">
        <v>22</v>
      </c>
      <c r="G74" s="1">
        <v>1.0234799999999999</v>
      </c>
      <c r="H74" s="1">
        <v>1.5568900000000001</v>
      </c>
      <c r="I74" s="1">
        <v>1.0848800000000001</v>
      </c>
      <c r="J74" s="1">
        <v>0.34429500000000002</v>
      </c>
      <c r="K74" s="1">
        <v>1.3927700000000001</v>
      </c>
      <c r="L74" s="1" t="s">
        <v>22</v>
      </c>
      <c r="M74" s="1">
        <v>0.90459500000000004</v>
      </c>
      <c r="N74" s="1" t="s">
        <v>22</v>
      </c>
      <c r="O74" s="1">
        <v>0.32991300000000001</v>
      </c>
      <c r="P74" s="1">
        <v>0.53001200000000004</v>
      </c>
      <c r="Q74" s="1">
        <v>0.27215699999999998</v>
      </c>
      <c r="R74" s="1">
        <v>2.0610200000000001</v>
      </c>
      <c r="S74" s="1" t="s">
        <v>22</v>
      </c>
      <c r="T74" s="1">
        <v>1.0579000000000001</v>
      </c>
      <c r="U74" s="1">
        <v>1.04603</v>
      </c>
      <c r="V74" s="1" t="s">
        <v>23</v>
      </c>
      <c r="W74" s="1">
        <f>ABS(IK_diagnostics_degrees__4[[#This Row],[Column1]]-A73)</f>
        <v>0</v>
      </c>
      <c r="X74" s="1">
        <f>ABS(IK_diagnostics_degrees__4[[#This Row],[Column2]]-B73)</f>
        <v>7.9000000000006843E-4</v>
      </c>
      <c r="Y74" s="1">
        <f>ABS(IK_diagnostics_degrees__4[[#This Row],[Column3]]-C73)</f>
        <v>0</v>
      </c>
      <c r="Z74" s="1">
        <f>ABS(IK_diagnostics_degrees__4[[#This Row],[Column4]]-D73)</f>
        <v>0</v>
      </c>
      <c r="AA74" s="1">
        <f>ABS(IK_diagnostics_degrees__4[[#This Row],[Column5]]-E73)</f>
        <v>1.7700000000000493E-3</v>
      </c>
      <c r="AB74" s="1">
        <f>ABS(IK_diagnostics_degrees__4[[#This Row],[Column6]]-F73)</f>
        <v>0</v>
      </c>
      <c r="AC74" s="1">
        <f>ABS(IK_diagnostics_degrees__4[[#This Row],[Column7]]-G73)</f>
        <v>1.3900000000000023E-3</v>
      </c>
      <c r="AD74" s="1">
        <f>ABS(IK_diagnostics_degrees__4[[#This Row],[Column8]]-H73)</f>
        <v>6.0000000000015596E-4</v>
      </c>
      <c r="AE74" s="1">
        <f>ABS(IK_diagnostics_degrees__4[[#This Row],[Column9]]-I73)</f>
        <v>1.0200000000000209E-3</v>
      </c>
      <c r="AF74" s="1">
        <f>ABS(IK_diagnostics_degrees__4[[#This Row],[Column10]]-J73)</f>
        <v>5.3100000000000369E-4</v>
      </c>
      <c r="AG74" s="1">
        <f>ABS(IK_diagnostics_degrees__4[[#This Row],[Column11]]-K73)</f>
        <v>5.0000000000105516E-5</v>
      </c>
      <c r="AH74" s="1">
        <f>ABS(IK_diagnostics_degrees__4[[#This Row],[Column12]]-L73)</f>
        <v>0</v>
      </c>
      <c r="AI74" s="1">
        <f>ABS(IK_diagnostics_degrees__4[[#This Row],[Column13]]-M73)</f>
        <v>2.4209000000000036E-2</v>
      </c>
      <c r="AJ74" s="1">
        <f>ABS(IK_diagnostics_degrees__4[[#This Row],[Column14]]-N73)</f>
        <v>0</v>
      </c>
      <c r="AK74" s="1">
        <f>ABS(IK_diagnostics_degrees__4[[#This Row],[Column15]]-O73)</f>
        <v>4.9480000000000079E-3</v>
      </c>
      <c r="AL74" s="1">
        <f>ABS(IK_diagnostics_degrees__4[[#This Row],[Column16]]-P73)</f>
        <v>1.6710000000000891E-3</v>
      </c>
      <c r="AM74" s="1">
        <f>ABS(IK_diagnostics_degrees__4[[#This Row],[Column17]]-Q73)</f>
        <v>1.4100000000000223E-4</v>
      </c>
      <c r="AN74" s="1">
        <f>ABS(IK_diagnostics_degrees__4[[#This Row],[Column18]]-R73)</f>
        <v>7.4499999999999567E-3</v>
      </c>
      <c r="AO74" s="1">
        <f>ABS(IK_diagnostics_degrees__4[[#This Row],[Column19]]-S73)</f>
        <v>0</v>
      </c>
      <c r="AP74" s="1">
        <f>ABS(IK_diagnostics_degrees__4[[#This Row],[Column20]]-T73)</f>
        <v>1.1430000000000051E-2</v>
      </c>
      <c r="AQ74" s="1">
        <f>ABS(IK_diagnostics_degrees__4[[#This Row],[Column21]]-U73)</f>
        <v>5.0799999999999734E-3</v>
      </c>
      <c r="AU74" s="7"/>
    </row>
    <row r="75" spans="1:47" x14ac:dyDescent="0.25">
      <c r="A75" s="1" t="s">
        <v>22</v>
      </c>
      <c r="B75" s="1">
        <v>1.4834700000000001</v>
      </c>
      <c r="C75" s="1" t="s">
        <v>22</v>
      </c>
      <c r="D75" s="1" t="s">
        <v>22</v>
      </c>
      <c r="E75" s="1">
        <v>1.67302</v>
      </c>
      <c r="F75" s="1" t="s">
        <v>22</v>
      </c>
      <c r="G75" s="1">
        <v>1.0243500000000001</v>
      </c>
      <c r="H75" s="1">
        <v>1.55827</v>
      </c>
      <c r="I75" s="1">
        <v>1.0861000000000001</v>
      </c>
      <c r="J75" s="1">
        <v>0.34314899999999998</v>
      </c>
      <c r="K75" s="1">
        <v>1.3936500000000001</v>
      </c>
      <c r="L75" s="1" t="s">
        <v>22</v>
      </c>
      <c r="M75" s="1">
        <v>0.92707300000000004</v>
      </c>
      <c r="N75" s="1" t="s">
        <v>22</v>
      </c>
      <c r="O75" s="1">
        <v>0.33572800000000003</v>
      </c>
      <c r="P75" s="1">
        <v>0.532551</v>
      </c>
      <c r="Q75" s="1">
        <v>0.27208199999999999</v>
      </c>
      <c r="R75" s="1">
        <v>2.0676199999999998</v>
      </c>
      <c r="S75" s="1" t="s">
        <v>22</v>
      </c>
      <c r="T75" s="1">
        <v>1.0641099999999999</v>
      </c>
      <c r="U75" s="1">
        <v>1.0500700000000001</v>
      </c>
      <c r="V75" s="1" t="s">
        <v>23</v>
      </c>
      <c r="W75" s="1">
        <f>ABS(IK_diagnostics_degrees__4[[#This Row],[Column1]]-A74)</f>
        <v>0</v>
      </c>
      <c r="X75" s="1">
        <f>ABS(IK_diagnostics_degrees__4[[#This Row],[Column2]]-B74)</f>
        <v>7.3000000000011944E-4</v>
      </c>
      <c r="Y75" s="1">
        <f>ABS(IK_diagnostics_degrees__4[[#This Row],[Column3]]-C74)</f>
        <v>0</v>
      </c>
      <c r="Z75" s="1">
        <f>ABS(IK_diagnostics_degrees__4[[#This Row],[Column4]]-D74)</f>
        <v>0</v>
      </c>
      <c r="AA75" s="1">
        <f>ABS(IK_diagnostics_degrees__4[[#This Row],[Column5]]-E74)</f>
        <v>3.1799999999999606E-3</v>
      </c>
      <c r="AB75" s="1">
        <f>ABS(IK_diagnostics_degrees__4[[#This Row],[Column6]]-F74)</f>
        <v>0</v>
      </c>
      <c r="AC75" s="1">
        <f>ABS(IK_diagnostics_degrees__4[[#This Row],[Column7]]-G74)</f>
        <v>8.7000000000014843E-4</v>
      </c>
      <c r="AD75" s="1">
        <f>ABS(IK_diagnostics_degrees__4[[#This Row],[Column8]]-H74)</f>
        <v>1.3799999999999368E-3</v>
      </c>
      <c r="AE75" s="1">
        <f>ABS(IK_diagnostics_degrees__4[[#This Row],[Column9]]-I74)</f>
        <v>1.2199999999999989E-3</v>
      </c>
      <c r="AF75" s="1">
        <f>ABS(IK_diagnostics_degrees__4[[#This Row],[Column10]]-J74)</f>
        <v>1.1460000000000359E-3</v>
      </c>
      <c r="AG75" s="1">
        <f>ABS(IK_diagnostics_degrees__4[[#This Row],[Column11]]-K74)</f>
        <v>8.799999999999919E-4</v>
      </c>
      <c r="AH75" s="1">
        <f>ABS(IK_diagnostics_degrees__4[[#This Row],[Column12]]-L74)</f>
        <v>0</v>
      </c>
      <c r="AI75" s="1">
        <f>ABS(IK_diagnostics_degrees__4[[#This Row],[Column13]]-M74)</f>
        <v>2.2477999999999998E-2</v>
      </c>
      <c r="AJ75" s="1">
        <f>ABS(IK_diagnostics_degrees__4[[#This Row],[Column14]]-N74)</f>
        <v>0</v>
      </c>
      <c r="AK75" s="1">
        <f>ABS(IK_diagnostics_degrees__4[[#This Row],[Column15]]-O74)</f>
        <v>5.8150000000000146E-3</v>
      </c>
      <c r="AL75" s="1">
        <f>ABS(IK_diagnostics_degrees__4[[#This Row],[Column16]]-P74)</f>
        <v>2.538999999999958E-3</v>
      </c>
      <c r="AM75" s="1">
        <f>ABS(IK_diagnostics_degrees__4[[#This Row],[Column17]]-Q74)</f>
        <v>7.499999999999174E-5</v>
      </c>
      <c r="AN75" s="1">
        <f>ABS(IK_diagnostics_degrees__4[[#This Row],[Column18]]-R74)</f>
        <v>6.5999999999997172E-3</v>
      </c>
      <c r="AO75" s="1">
        <f>ABS(IK_diagnostics_degrees__4[[#This Row],[Column19]]-S74)</f>
        <v>0</v>
      </c>
      <c r="AP75" s="1">
        <f>ABS(IK_diagnostics_degrees__4[[#This Row],[Column20]]-T74)</f>
        <v>6.2099999999998268E-3</v>
      </c>
      <c r="AQ75" s="1">
        <f>ABS(IK_diagnostics_degrees__4[[#This Row],[Column21]]-U74)</f>
        <v>4.0400000000000436E-3</v>
      </c>
      <c r="AU75" s="8"/>
    </row>
    <row r="76" spans="1:47" x14ac:dyDescent="0.25">
      <c r="A76" s="1" t="s">
        <v>22</v>
      </c>
      <c r="B76" s="1">
        <v>1.48468</v>
      </c>
      <c r="C76" s="1" t="s">
        <v>22</v>
      </c>
      <c r="D76" s="1" t="s">
        <v>22</v>
      </c>
      <c r="E76" s="1">
        <v>1.6691800000000001</v>
      </c>
      <c r="F76" s="1" t="s">
        <v>22</v>
      </c>
      <c r="G76" s="1">
        <v>1.02589</v>
      </c>
      <c r="H76" s="1">
        <v>1.55836</v>
      </c>
      <c r="I76" s="1">
        <v>1.0868500000000001</v>
      </c>
      <c r="J76" s="1">
        <v>0.34246199999999999</v>
      </c>
      <c r="K76" s="1">
        <v>1.39496</v>
      </c>
      <c r="L76" s="1" t="s">
        <v>22</v>
      </c>
      <c r="M76" s="1">
        <v>0.94758900000000001</v>
      </c>
      <c r="N76" s="1" t="s">
        <v>22</v>
      </c>
      <c r="O76" s="1">
        <v>0.34144200000000002</v>
      </c>
      <c r="P76" s="1">
        <v>0.53510199999999997</v>
      </c>
      <c r="Q76" s="1">
        <v>0.27245200000000003</v>
      </c>
      <c r="R76" s="1">
        <v>2.07389</v>
      </c>
      <c r="S76" s="1" t="s">
        <v>22</v>
      </c>
      <c r="T76" s="1">
        <v>1.06819</v>
      </c>
      <c r="U76" s="1">
        <v>1.0548999999999999</v>
      </c>
      <c r="V76" s="1" t="s">
        <v>23</v>
      </c>
      <c r="W76" s="1">
        <f>ABS(IK_diagnostics_degrees__4[[#This Row],[Column1]]-A75)</f>
        <v>0</v>
      </c>
      <c r="X76" s="1">
        <f>ABS(IK_diagnostics_degrees__4[[#This Row],[Column2]]-B75)</f>
        <v>1.2099999999999334E-3</v>
      </c>
      <c r="Y76" s="1">
        <f>ABS(IK_diagnostics_degrees__4[[#This Row],[Column3]]-C75)</f>
        <v>0</v>
      </c>
      <c r="Z76" s="1">
        <f>ABS(IK_diagnostics_degrees__4[[#This Row],[Column4]]-D75)</f>
        <v>0</v>
      </c>
      <c r="AA76" s="1">
        <f>ABS(IK_diagnostics_degrees__4[[#This Row],[Column5]]-E75)</f>
        <v>3.8399999999998435E-3</v>
      </c>
      <c r="AB76" s="1">
        <f>ABS(IK_diagnostics_degrees__4[[#This Row],[Column6]]-F75)</f>
        <v>0</v>
      </c>
      <c r="AC76" s="1">
        <f>ABS(IK_diagnostics_degrees__4[[#This Row],[Column7]]-G75)</f>
        <v>1.5399999999998748E-3</v>
      </c>
      <c r="AD76" s="1">
        <f>ABS(IK_diagnostics_degrees__4[[#This Row],[Column8]]-H75)</f>
        <v>8.9999999999923475E-5</v>
      </c>
      <c r="AE76" s="1">
        <f>ABS(IK_diagnostics_degrees__4[[#This Row],[Column9]]-I75)</f>
        <v>7.5000000000002842E-4</v>
      </c>
      <c r="AF76" s="1">
        <f>ABS(IK_diagnostics_degrees__4[[#This Row],[Column10]]-J75)</f>
        <v>6.8699999999999317E-4</v>
      </c>
      <c r="AG76" s="1">
        <f>ABS(IK_diagnostics_degrees__4[[#This Row],[Column11]]-K75)</f>
        <v>1.3099999999999223E-3</v>
      </c>
      <c r="AH76" s="1">
        <f>ABS(IK_diagnostics_degrees__4[[#This Row],[Column12]]-L75)</f>
        <v>0</v>
      </c>
      <c r="AI76" s="1">
        <f>ABS(IK_diagnostics_degrees__4[[#This Row],[Column13]]-M75)</f>
        <v>2.0515999999999979E-2</v>
      </c>
      <c r="AJ76" s="1">
        <f>ABS(IK_diagnostics_degrees__4[[#This Row],[Column14]]-N75)</f>
        <v>0</v>
      </c>
      <c r="AK76" s="1">
        <f>ABS(IK_diagnostics_degrees__4[[#This Row],[Column15]]-O75)</f>
        <v>5.7139999999999969E-3</v>
      </c>
      <c r="AL76" s="1">
        <f>ABS(IK_diagnostics_degrees__4[[#This Row],[Column16]]-P75)</f>
        <v>2.55099999999997E-3</v>
      </c>
      <c r="AM76" s="1">
        <f>ABS(IK_diagnostics_degrees__4[[#This Row],[Column17]]-Q75)</f>
        <v>3.7000000000003697E-4</v>
      </c>
      <c r="AN76" s="1">
        <f>ABS(IK_diagnostics_degrees__4[[#This Row],[Column18]]-R75)</f>
        <v>6.2700000000002198E-3</v>
      </c>
      <c r="AO76" s="1">
        <f>ABS(IK_diagnostics_degrees__4[[#This Row],[Column19]]-S75)</f>
        <v>0</v>
      </c>
      <c r="AP76" s="1">
        <f>ABS(IK_diagnostics_degrees__4[[#This Row],[Column20]]-T75)</f>
        <v>4.0800000000000836E-3</v>
      </c>
      <c r="AQ76" s="1">
        <f>ABS(IK_diagnostics_degrees__4[[#This Row],[Column21]]-U75)</f>
        <v>4.8299999999998899E-3</v>
      </c>
      <c r="AU76" s="7"/>
    </row>
    <row r="77" spans="1:47" x14ac:dyDescent="0.25">
      <c r="A77" s="1" t="s">
        <v>22</v>
      </c>
      <c r="B77" s="1">
        <v>1.48583</v>
      </c>
      <c r="C77" s="1" t="s">
        <v>22</v>
      </c>
      <c r="D77" s="1" t="s">
        <v>22</v>
      </c>
      <c r="E77" s="1">
        <v>1.66621</v>
      </c>
      <c r="F77" s="1" t="s">
        <v>22</v>
      </c>
      <c r="G77" s="1">
        <v>1.0278099999999999</v>
      </c>
      <c r="H77" s="1">
        <v>1.5593399999999999</v>
      </c>
      <c r="I77" s="1">
        <v>1.0869</v>
      </c>
      <c r="J77" s="1">
        <v>0.34099800000000002</v>
      </c>
      <c r="K77" s="1">
        <v>1.39639</v>
      </c>
      <c r="L77" s="1" t="s">
        <v>22</v>
      </c>
      <c r="M77" s="1">
        <v>0.96627799999999997</v>
      </c>
      <c r="N77" s="1" t="s">
        <v>22</v>
      </c>
      <c r="O77" s="1">
        <v>0.347327</v>
      </c>
      <c r="P77" s="1">
        <v>0.53774</v>
      </c>
      <c r="Q77" s="1">
        <v>0.272899</v>
      </c>
      <c r="R77" s="1">
        <v>2.0791200000000001</v>
      </c>
      <c r="S77" s="1" t="s">
        <v>22</v>
      </c>
      <c r="T77" s="1">
        <v>1.0703199999999999</v>
      </c>
      <c r="U77" s="1">
        <v>1.0589900000000001</v>
      </c>
      <c r="V77" s="1" t="s">
        <v>23</v>
      </c>
      <c r="W77" s="1">
        <f>ABS(IK_diagnostics_degrees__4[[#This Row],[Column1]]-A76)</f>
        <v>0</v>
      </c>
      <c r="X77" s="1">
        <f>ABS(IK_diagnostics_degrees__4[[#This Row],[Column2]]-B76)</f>
        <v>1.1499999999999844E-3</v>
      </c>
      <c r="Y77" s="1">
        <f>ABS(IK_diagnostics_degrees__4[[#This Row],[Column3]]-C76)</f>
        <v>0</v>
      </c>
      <c r="Z77" s="1">
        <f>ABS(IK_diagnostics_degrees__4[[#This Row],[Column4]]-D76)</f>
        <v>0</v>
      </c>
      <c r="AA77" s="1">
        <f>ABS(IK_diagnostics_degrees__4[[#This Row],[Column5]]-E76)</f>
        <v>2.9700000000001392E-3</v>
      </c>
      <c r="AB77" s="1">
        <f>ABS(IK_diagnostics_degrees__4[[#This Row],[Column6]]-F76)</f>
        <v>0</v>
      </c>
      <c r="AC77" s="1">
        <f>ABS(IK_diagnostics_degrees__4[[#This Row],[Column7]]-G76)</f>
        <v>1.9199999999999218E-3</v>
      </c>
      <c r="AD77" s="1">
        <f>ABS(IK_diagnostics_degrees__4[[#This Row],[Column8]]-H76)</f>
        <v>9.7999999999998089E-4</v>
      </c>
      <c r="AE77" s="1">
        <f>ABS(IK_diagnostics_degrees__4[[#This Row],[Column9]]-I76)</f>
        <v>4.9999999999883471E-5</v>
      </c>
      <c r="AF77" s="1">
        <f>ABS(IK_diagnostics_degrees__4[[#This Row],[Column10]]-J76)</f>
        <v>1.4639999999999653E-3</v>
      </c>
      <c r="AG77" s="1">
        <f>ABS(IK_diagnostics_degrees__4[[#This Row],[Column11]]-K76)</f>
        <v>1.4300000000000423E-3</v>
      </c>
      <c r="AH77" s="1">
        <f>ABS(IK_diagnostics_degrees__4[[#This Row],[Column12]]-L76)</f>
        <v>0</v>
      </c>
      <c r="AI77" s="1">
        <f>ABS(IK_diagnostics_degrees__4[[#This Row],[Column13]]-M76)</f>
        <v>1.8688999999999956E-2</v>
      </c>
      <c r="AJ77" s="1">
        <f>ABS(IK_diagnostics_degrees__4[[#This Row],[Column14]]-N76)</f>
        <v>0</v>
      </c>
      <c r="AK77" s="1">
        <f>ABS(IK_diagnostics_degrees__4[[#This Row],[Column15]]-O76)</f>
        <v>5.8849999999999736E-3</v>
      </c>
      <c r="AL77" s="1">
        <f>ABS(IK_diagnostics_degrees__4[[#This Row],[Column16]]-P76)</f>
        <v>2.6380000000000292E-3</v>
      </c>
      <c r="AM77" s="1">
        <f>ABS(IK_diagnostics_degrees__4[[#This Row],[Column17]]-Q76)</f>
        <v>4.4699999999997519E-4</v>
      </c>
      <c r="AN77" s="1">
        <f>ABS(IK_diagnostics_degrees__4[[#This Row],[Column18]]-R76)</f>
        <v>5.2300000000000679E-3</v>
      </c>
      <c r="AO77" s="1">
        <f>ABS(IK_diagnostics_degrees__4[[#This Row],[Column19]]-S76)</f>
        <v>0</v>
      </c>
      <c r="AP77" s="1">
        <f>ABS(IK_diagnostics_degrees__4[[#This Row],[Column20]]-T76)</f>
        <v>2.1299999999999653E-3</v>
      </c>
      <c r="AQ77" s="1">
        <f>ABS(IK_diagnostics_degrees__4[[#This Row],[Column21]]-U76)</f>
        <v>4.0900000000001491E-3</v>
      </c>
      <c r="AU77" s="8"/>
    </row>
    <row r="78" spans="1:47" x14ac:dyDescent="0.25">
      <c r="A78" s="1" t="s">
        <v>22</v>
      </c>
      <c r="B78" s="1">
        <v>1.48665</v>
      </c>
      <c r="C78" s="1" t="s">
        <v>22</v>
      </c>
      <c r="D78" s="1" t="s">
        <v>22</v>
      </c>
      <c r="E78" s="1">
        <v>1.6638200000000001</v>
      </c>
      <c r="F78" s="1" t="s">
        <v>22</v>
      </c>
      <c r="G78" s="1">
        <v>1.02922</v>
      </c>
      <c r="H78" s="1">
        <v>1.5598099999999999</v>
      </c>
      <c r="I78" s="1">
        <v>1.0870500000000001</v>
      </c>
      <c r="J78" s="1">
        <v>0.34061599999999997</v>
      </c>
      <c r="K78" s="1">
        <v>1.3980699999999999</v>
      </c>
      <c r="L78" s="1" t="s">
        <v>22</v>
      </c>
      <c r="M78" s="1">
        <v>0.98401899999999998</v>
      </c>
      <c r="N78" s="1" t="s">
        <v>22</v>
      </c>
      <c r="O78" s="1">
        <v>0.35267300000000001</v>
      </c>
      <c r="P78" s="1">
        <v>0.53934700000000002</v>
      </c>
      <c r="Q78" s="1">
        <v>0.27366499999999999</v>
      </c>
      <c r="R78" s="1">
        <v>2.08324</v>
      </c>
      <c r="S78" s="1" t="s">
        <v>22</v>
      </c>
      <c r="T78" s="1">
        <v>1.0704499999999999</v>
      </c>
      <c r="U78" s="1">
        <v>1.0629599999999999</v>
      </c>
      <c r="V78" s="1" t="s">
        <v>23</v>
      </c>
      <c r="W78" s="1">
        <f>ABS(IK_diagnostics_degrees__4[[#This Row],[Column1]]-A77)</f>
        <v>0</v>
      </c>
      <c r="X78" s="1">
        <f>ABS(IK_diagnostics_degrees__4[[#This Row],[Column2]]-B77)</f>
        <v>8.2000000000004292E-4</v>
      </c>
      <c r="Y78" s="1">
        <f>ABS(IK_diagnostics_degrees__4[[#This Row],[Column3]]-C77)</f>
        <v>0</v>
      </c>
      <c r="Z78" s="1">
        <f>ABS(IK_diagnostics_degrees__4[[#This Row],[Column4]]-D77)</f>
        <v>0</v>
      </c>
      <c r="AA78" s="1">
        <f>ABS(IK_diagnostics_degrees__4[[#This Row],[Column5]]-E77)</f>
        <v>2.3899999999998922E-3</v>
      </c>
      <c r="AB78" s="1">
        <f>ABS(IK_diagnostics_degrees__4[[#This Row],[Column6]]-F77)</f>
        <v>0</v>
      </c>
      <c r="AC78" s="1">
        <f>ABS(IK_diagnostics_degrees__4[[#This Row],[Column7]]-G77)</f>
        <v>1.4100000000001334E-3</v>
      </c>
      <c r="AD78" s="1">
        <f>ABS(IK_diagnostics_degrees__4[[#This Row],[Column8]]-H77)</f>
        <v>4.6999999999997044E-4</v>
      </c>
      <c r="AE78" s="1">
        <f>ABS(IK_diagnostics_degrees__4[[#This Row],[Column9]]-I77)</f>
        <v>1.500000000000945E-4</v>
      </c>
      <c r="AF78" s="1">
        <f>ABS(IK_diagnostics_degrees__4[[#This Row],[Column10]]-J77)</f>
        <v>3.8200000000004897E-4</v>
      </c>
      <c r="AG78" s="1">
        <f>ABS(IK_diagnostics_degrees__4[[#This Row],[Column11]]-K77)</f>
        <v>1.6799999999999038E-3</v>
      </c>
      <c r="AH78" s="1">
        <f>ABS(IK_diagnostics_degrees__4[[#This Row],[Column12]]-L77)</f>
        <v>0</v>
      </c>
      <c r="AI78" s="1">
        <f>ABS(IK_diagnostics_degrees__4[[#This Row],[Column13]]-M77)</f>
        <v>1.7741000000000007E-2</v>
      </c>
      <c r="AJ78" s="1">
        <f>ABS(IK_diagnostics_degrees__4[[#This Row],[Column14]]-N77)</f>
        <v>0</v>
      </c>
      <c r="AK78" s="1">
        <f>ABS(IK_diagnostics_degrees__4[[#This Row],[Column15]]-O77)</f>
        <v>5.3460000000000174E-3</v>
      </c>
      <c r="AL78" s="1">
        <f>ABS(IK_diagnostics_degrees__4[[#This Row],[Column16]]-P77)</f>
        <v>1.6070000000000251E-3</v>
      </c>
      <c r="AM78" s="1">
        <f>ABS(IK_diagnostics_degrees__4[[#This Row],[Column17]]-Q77)</f>
        <v>7.6599999999998891E-4</v>
      </c>
      <c r="AN78" s="1">
        <f>ABS(IK_diagnostics_degrees__4[[#This Row],[Column18]]-R77)</f>
        <v>4.1199999999999015E-3</v>
      </c>
      <c r="AO78" s="1">
        <f>ABS(IK_diagnostics_degrees__4[[#This Row],[Column19]]-S77)</f>
        <v>0</v>
      </c>
      <c r="AP78" s="1">
        <f>ABS(IK_diagnostics_degrees__4[[#This Row],[Column20]]-T77)</f>
        <v>1.2999999999996348E-4</v>
      </c>
      <c r="AQ78" s="1">
        <f>ABS(IK_diagnostics_degrees__4[[#This Row],[Column21]]-U77)</f>
        <v>3.969999999999807E-3</v>
      </c>
      <c r="AU78" s="3"/>
    </row>
    <row r="79" spans="1:47" x14ac:dyDescent="0.25">
      <c r="A79" s="1" t="s">
        <v>22</v>
      </c>
      <c r="B79" s="1">
        <v>1.48838</v>
      </c>
      <c r="C79" s="1" t="s">
        <v>22</v>
      </c>
      <c r="D79" s="1" t="s">
        <v>22</v>
      </c>
      <c r="E79" s="1">
        <v>1.6602699999999999</v>
      </c>
      <c r="F79" s="1" t="s">
        <v>22</v>
      </c>
      <c r="G79" s="1">
        <v>1.0302500000000001</v>
      </c>
      <c r="H79" s="1">
        <v>1.5604199999999999</v>
      </c>
      <c r="I79" s="1">
        <v>1.08772</v>
      </c>
      <c r="J79" s="1">
        <v>0.339557</v>
      </c>
      <c r="K79" s="1">
        <v>1.3997999999999999</v>
      </c>
      <c r="L79" s="1" t="s">
        <v>22</v>
      </c>
      <c r="M79" s="1">
        <v>0.99954799999999999</v>
      </c>
      <c r="N79" s="1" t="s">
        <v>22</v>
      </c>
      <c r="O79" s="1">
        <v>0.358732</v>
      </c>
      <c r="P79" s="1">
        <v>0.54157900000000003</v>
      </c>
      <c r="Q79" s="1">
        <v>0.27463799999999999</v>
      </c>
      <c r="R79" s="1">
        <v>2.0881099999999999</v>
      </c>
      <c r="S79" s="1" t="s">
        <v>22</v>
      </c>
      <c r="T79" s="1">
        <v>1.07002</v>
      </c>
      <c r="U79" s="1">
        <v>1.0663800000000001</v>
      </c>
      <c r="V79" s="1" t="s">
        <v>23</v>
      </c>
      <c r="W79" s="1">
        <f>ABS(IK_diagnostics_degrees__4[[#This Row],[Column1]]-A78)</f>
        <v>0</v>
      </c>
      <c r="X79" s="1">
        <f>ABS(IK_diagnostics_degrees__4[[#This Row],[Column2]]-B78)</f>
        <v>1.7300000000000093E-3</v>
      </c>
      <c r="Y79" s="1">
        <f>ABS(IK_diagnostics_degrees__4[[#This Row],[Column3]]-C78)</f>
        <v>0</v>
      </c>
      <c r="Z79" s="1">
        <f>ABS(IK_diagnostics_degrees__4[[#This Row],[Column4]]-D78)</f>
        <v>0</v>
      </c>
      <c r="AA79" s="1">
        <f>ABS(IK_diagnostics_degrees__4[[#This Row],[Column5]]-E78)</f>
        <v>3.5500000000001641E-3</v>
      </c>
      <c r="AB79" s="1">
        <f>ABS(IK_diagnostics_degrees__4[[#This Row],[Column6]]-F78)</f>
        <v>0</v>
      </c>
      <c r="AC79" s="1">
        <f>ABS(IK_diagnostics_degrees__4[[#This Row],[Column7]]-G78)</f>
        <v>1.0300000000000864E-3</v>
      </c>
      <c r="AD79" s="1">
        <f>ABS(IK_diagnostics_degrees__4[[#This Row],[Column8]]-H78)</f>
        <v>6.0999999999999943E-4</v>
      </c>
      <c r="AE79" s="1">
        <f>ABS(IK_diagnostics_degrees__4[[#This Row],[Column9]]-I78)</f>
        <v>6.6999999999994841E-4</v>
      </c>
      <c r="AF79" s="1">
        <f>ABS(IK_diagnostics_degrees__4[[#This Row],[Column10]]-J78)</f>
        <v>1.0589999999999766E-3</v>
      </c>
      <c r="AG79" s="1">
        <f>ABS(IK_diagnostics_degrees__4[[#This Row],[Column11]]-K78)</f>
        <v>1.7300000000000093E-3</v>
      </c>
      <c r="AH79" s="1">
        <f>ABS(IK_diagnostics_degrees__4[[#This Row],[Column12]]-L78)</f>
        <v>0</v>
      </c>
      <c r="AI79" s="1">
        <f>ABS(IK_diagnostics_degrees__4[[#This Row],[Column13]]-M78)</f>
        <v>1.5529000000000015E-2</v>
      </c>
      <c r="AJ79" s="1">
        <f>ABS(IK_diagnostics_degrees__4[[#This Row],[Column14]]-N78)</f>
        <v>0</v>
      </c>
      <c r="AK79" s="1">
        <f>ABS(IK_diagnostics_degrees__4[[#This Row],[Column15]]-O78)</f>
        <v>6.0589999999999811E-3</v>
      </c>
      <c r="AL79" s="1">
        <f>ABS(IK_diagnostics_degrees__4[[#This Row],[Column16]]-P78)</f>
        <v>2.2320000000000118E-3</v>
      </c>
      <c r="AM79" s="1">
        <f>ABS(IK_diagnostics_degrees__4[[#This Row],[Column17]]-Q78)</f>
        <v>9.7300000000000164E-4</v>
      </c>
      <c r="AN79" s="1">
        <f>ABS(IK_diagnostics_degrees__4[[#This Row],[Column18]]-R78)</f>
        <v>4.8699999999999299E-3</v>
      </c>
      <c r="AO79" s="1">
        <f>ABS(IK_diagnostics_degrees__4[[#This Row],[Column19]]-S78)</f>
        <v>0</v>
      </c>
      <c r="AP79" s="1">
        <f>ABS(IK_diagnostics_degrees__4[[#This Row],[Column20]]-T78)</f>
        <v>4.2999999999993044E-4</v>
      </c>
      <c r="AQ79" s="1">
        <f>ABS(IK_diagnostics_degrees__4[[#This Row],[Column21]]-U78)</f>
        <v>3.4200000000002007E-3</v>
      </c>
      <c r="AU79" s="4"/>
    </row>
    <row r="80" spans="1:47" x14ac:dyDescent="0.25">
      <c r="A80" s="1" t="s">
        <v>22</v>
      </c>
      <c r="B80" s="1">
        <v>1.4902599999999999</v>
      </c>
      <c r="C80" s="1" t="s">
        <v>22</v>
      </c>
      <c r="D80" s="1" t="s">
        <v>22</v>
      </c>
      <c r="E80" s="1">
        <v>1.65625</v>
      </c>
      <c r="F80" s="1" t="s">
        <v>22</v>
      </c>
      <c r="G80" s="1">
        <v>1.0299400000000001</v>
      </c>
      <c r="H80" s="1">
        <v>1.56047</v>
      </c>
      <c r="I80" s="1">
        <v>1.0891999999999999</v>
      </c>
      <c r="J80" s="1">
        <v>0.33938400000000002</v>
      </c>
      <c r="K80" s="1">
        <v>1.4017999999999999</v>
      </c>
      <c r="L80" s="1" t="s">
        <v>22</v>
      </c>
      <c r="M80" s="1">
        <v>1.01433</v>
      </c>
      <c r="N80" s="1" t="s">
        <v>22</v>
      </c>
      <c r="O80" s="1">
        <v>0.36418899999999998</v>
      </c>
      <c r="P80" s="1">
        <v>0.54283999999999999</v>
      </c>
      <c r="Q80" s="1">
        <v>0.27548</v>
      </c>
      <c r="R80" s="1">
        <v>2.0924200000000002</v>
      </c>
      <c r="S80" s="1" t="s">
        <v>22</v>
      </c>
      <c r="T80" s="1">
        <v>1.0688599999999999</v>
      </c>
      <c r="U80" s="1">
        <v>1.0693600000000001</v>
      </c>
      <c r="V80" s="1" t="s">
        <v>23</v>
      </c>
      <c r="W80" s="1">
        <f>ABS(IK_diagnostics_degrees__4[[#This Row],[Column1]]-A79)</f>
        <v>0</v>
      </c>
      <c r="X80" s="1">
        <f>ABS(IK_diagnostics_degrees__4[[#This Row],[Column2]]-B79)</f>
        <v>1.8799999999998818E-3</v>
      </c>
      <c r="Y80" s="1">
        <f>ABS(IK_diagnostics_degrees__4[[#This Row],[Column3]]-C79)</f>
        <v>0</v>
      </c>
      <c r="Z80" s="1">
        <f>ABS(IK_diagnostics_degrees__4[[#This Row],[Column4]]-D79)</f>
        <v>0</v>
      </c>
      <c r="AA80" s="1">
        <f>ABS(IK_diagnostics_degrees__4[[#This Row],[Column5]]-E79)</f>
        <v>4.0199999999999125E-3</v>
      </c>
      <c r="AB80" s="1">
        <f>ABS(IK_diagnostics_degrees__4[[#This Row],[Column6]]-F79)</f>
        <v>0</v>
      </c>
      <c r="AC80" s="1">
        <f>ABS(IK_diagnostics_degrees__4[[#This Row],[Column7]]-G79)</f>
        <v>3.1000000000003247E-4</v>
      </c>
      <c r="AD80" s="1">
        <f>ABS(IK_diagnostics_degrees__4[[#This Row],[Column8]]-H79)</f>
        <v>5.0000000000105516E-5</v>
      </c>
      <c r="AE80" s="1">
        <f>ABS(IK_diagnostics_degrees__4[[#This Row],[Column9]]-I79)</f>
        <v>1.4799999999999258E-3</v>
      </c>
      <c r="AF80" s="1">
        <f>ABS(IK_diagnostics_degrees__4[[#This Row],[Column10]]-J79)</f>
        <v>1.7299999999997873E-4</v>
      </c>
      <c r="AG80" s="1">
        <f>ABS(IK_diagnostics_degrees__4[[#This Row],[Column11]]-K79)</f>
        <v>2.0000000000000018E-3</v>
      </c>
      <c r="AH80" s="1">
        <f>ABS(IK_diagnostics_degrees__4[[#This Row],[Column12]]-L79)</f>
        <v>0</v>
      </c>
      <c r="AI80" s="1">
        <f>ABS(IK_diagnostics_degrees__4[[#This Row],[Column13]]-M79)</f>
        <v>1.4781999999999962E-2</v>
      </c>
      <c r="AJ80" s="1">
        <f>ABS(IK_diagnostics_degrees__4[[#This Row],[Column14]]-N79)</f>
        <v>0</v>
      </c>
      <c r="AK80" s="1">
        <f>ABS(IK_diagnostics_degrees__4[[#This Row],[Column15]]-O79)</f>
        <v>5.4569999999999896E-3</v>
      </c>
      <c r="AL80" s="1">
        <f>ABS(IK_diagnostics_degrees__4[[#This Row],[Column16]]-P79)</f>
        <v>1.2609999999999566E-3</v>
      </c>
      <c r="AM80" s="1">
        <f>ABS(IK_diagnostics_degrees__4[[#This Row],[Column17]]-Q79)</f>
        <v>8.4200000000000941E-4</v>
      </c>
      <c r="AN80" s="1">
        <f>ABS(IK_diagnostics_degrees__4[[#This Row],[Column18]]-R79)</f>
        <v>4.3100000000002581E-3</v>
      </c>
      <c r="AO80" s="1">
        <f>ABS(IK_diagnostics_degrees__4[[#This Row],[Column19]]-S79)</f>
        <v>0</v>
      </c>
      <c r="AP80" s="1">
        <f>ABS(IK_diagnostics_degrees__4[[#This Row],[Column20]]-T79)</f>
        <v>1.1600000000000499E-3</v>
      </c>
      <c r="AQ80" s="1">
        <f>ABS(IK_diagnostics_degrees__4[[#This Row],[Column21]]-U79)</f>
        <v>2.9799999999999827E-3</v>
      </c>
      <c r="AU80" s="3"/>
    </row>
    <row r="81" spans="1:43" x14ac:dyDescent="0.25">
      <c r="A81" s="1" t="s">
        <v>22</v>
      </c>
      <c r="B81" s="1">
        <v>1.49234</v>
      </c>
      <c r="C81" s="1" t="s">
        <v>22</v>
      </c>
      <c r="D81" s="1" t="s">
        <v>22</v>
      </c>
      <c r="E81" s="1">
        <v>1.65222</v>
      </c>
      <c r="F81" s="1" t="s">
        <v>22</v>
      </c>
      <c r="G81" s="1">
        <v>1.03054</v>
      </c>
      <c r="H81" s="1">
        <v>1.5613300000000001</v>
      </c>
      <c r="I81" s="1">
        <v>1.0895699999999999</v>
      </c>
      <c r="J81" s="1">
        <v>0.33886300000000003</v>
      </c>
      <c r="K81" s="1">
        <v>1.40391</v>
      </c>
      <c r="L81" s="1" t="s">
        <v>22</v>
      </c>
      <c r="M81" s="1">
        <v>1.0282</v>
      </c>
      <c r="N81" s="1" t="s">
        <v>22</v>
      </c>
      <c r="O81" s="1">
        <v>0.36990400000000001</v>
      </c>
      <c r="P81" s="1">
        <v>0.54445699999999997</v>
      </c>
      <c r="Q81" s="1">
        <v>0.27569900000000003</v>
      </c>
      <c r="R81" s="1">
        <v>2.0964800000000001</v>
      </c>
      <c r="S81" s="1" t="s">
        <v>22</v>
      </c>
      <c r="T81" s="1">
        <v>1.0663400000000001</v>
      </c>
      <c r="U81" s="1">
        <v>1.0726500000000001</v>
      </c>
      <c r="V81" s="1" t="s">
        <v>23</v>
      </c>
      <c r="W81" s="1">
        <f>ABS(IK_diagnostics_degrees__4[[#This Row],[Column1]]-A80)</f>
        <v>0</v>
      </c>
      <c r="X81" s="1">
        <f>ABS(IK_diagnostics_degrees__4[[#This Row],[Column2]]-B80)</f>
        <v>2.0800000000000818E-3</v>
      </c>
      <c r="Y81" s="1">
        <f>ABS(IK_diagnostics_degrees__4[[#This Row],[Column3]]-C80)</f>
        <v>0</v>
      </c>
      <c r="Z81" s="1">
        <f>ABS(IK_diagnostics_degrees__4[[#This Row],[Column4]]-D80)</f>
        <v>0</v>
      </c>
      <c r="AA81" s="1">
        <f>ABS(IK_diagnostics_degrees__4[[#This Row],[Column5]]-E80)</f>
        <v>4.029999999999978E-3</v>
      </c>
      <c r="AB81" s="1">
        <f>ABS(IK_diagnostics_degrees__4[[#This Row],[Column6]]-F80)</f>
        <v>0</v>
      </c>
      <c r="AC81" s="1">
        <f>ABS(IK_diagnostics_degrees__4[[#This Row],[Column7]]-G80)</f>
        <v>5.9999999999993392E-4</v>
      </c>
      <c r="AD81" s="1">
        <f>ABS(IK_diagnostics_degrees__4[[#This Row],[Column8]]-H80)</f>
        <v>8.6000000000008292E-4</v>
      </c>
      <c r="AE81" s="1">
        <f>ABS(IK_diagnostics_degrees__4[[#This Row],[Column9]]-I80)</f>
        <v>3.6999999999998145E-4</v>
      </c>
      <c r="AF81" s="1">
        <f>ABS(IK_diagnostics_degrees__4[[#This Row],[Column10]]-J80)</f>
        <v>5.2099999999999369E-4</v>
      </c>
      <c r="AG81" s="1">
        <f>ABS(IK_diagnostics_degrees__4[[#This Row],[Column11]]-K80)</f>
        <v>2.1100000000000563E-3</v>
      </c>
      <c r="AH81" s="1">
        <f>ABS(IK_diagnostics_degrees__4[[#This Row],[Column12]]-L80)</f>
        <v>0</v>
      </c>
      <c r="AI81" s="1">
        <f>ABS(IK_diagnostics_degrees__4[[#This Row],[Column13]]-M80)</f>
        <v>1.3870000000000049E-2</v>
      </c>
      <c r="AJ81" s="1">
        <f>ABS(IK_diagnostics_degrees__4[[#This Row],[Column14]]-N80)</f>
        <v>0</v>
      </c>
      <c r="AK81" s="1">
        <f>ABS(IK_diagnostics_degrees__4[[#This Row],[Column15]]-O80)</f>
        <v>5.7150000000000256E-3</v>
      </c>
      <c r="AL81" s="1">
        <f>ABS(IK_diagnostics_degrees__4[[#This Row],[Column16]]-P80)</f>
        <v>1.6169999999999796E-3</v>
      </c>
      <c r="AM81" s="1">
        <f>ABS(IK_diagnostics_degrees__4[[#This Row],[Column17]]-Q80)</f>
        <v>2.1900000000002473E-4</v>
      </c>
      <c r="AN81" s="1">
        <f>ABS(IK_diagnostics_degrees__4[[#This Row],[Column18]]-R80)</f>
        <v>4.0599999999999525E-3</v>
      </c>
      <c r="AO81" s="1">
        <f>ABS(IK_diagnostics_degrees__4[[#This Row],[Column19]]-S80)</f>
        <v>0</v>
      </c>
      <c r="AP81" s="1">
        <f>ABS(IK_diagnostics_degrees__4[[#This Row],[Column20]]-T80)</f>
        <v>2.5199999999998557E-3</v>
      </c>
      <c r="AQ81" s="1">
        <f>ABS(IK_diagnostics_degrees__4[[#This Row],[Column21]]-U80)</f>
        <v>3.2900000000000151E-3</v>
      </c>
    </row>
    <row r="82" spans="1:43" x14ac:dyDescent="0.25">
      <c r="A82" s="1" t="s">
        <v>22</v>
      </c>
      <c r="B82" s="1">
        <v>1.49383</v>
      </c>
      <c r="C82" s="1" t="s">
        <v>22</v>
      </c>
      <c r="D82" s="1" t="s">
        <v>22</v>
      </c>
      <c r="E82" s="1">
        <v>1.6492599999999999</v>
      </c>
      <c r="F82" s="1" t="s">
        <v>22</v>
      </c>
      <c r="G82" s="1">
        <v>1.0310999999999999</v>
      </c>
      <c r="H82" s="1">
        <v>1.5617399999999999</v>
      </c>
      <c r="I82" s="1">
        <v>1.09039</v>
      </c>
      <c r="J82" s="1">
        <v>0.33780399999999999</v>
      </c>
      <c r="K82" s="1">
        <v>1.40585</v>
      </c>
      <c r="L82" s="1" t="s">
        <v>22</v>
      </c>
      <c r="M82" s="1">
        <v>1.0410200000000001</v>
      </c>
      <c r="N82" s="1" t="s">
        <v>22</v>
      </c>
      <c r="O82" s="1">
        <v>0.37550800000000001</v>
      </c>
      <c r="P82" s="1">
        <v>0.54633799999999999</v>
      </c>
      <c r="Q82" s="1">
        <v>0.27665200000000001</v>
      </c>
      <c r="R82" s="1">
        <v>2.1002900000000002</v>
      </c>
      <c r="S82" s="1" t="s">
        <v>22</v>
      </c>
      <c r="T82" s="1">
        <v>1.0631299999999999</v>
      </c>
      <c r="U82" s="1">
        <v>1.07606</v>
      </c>
      <c r="V82" s="1" t="s">
        <v>23</v>
      </c>
      <c r="W82" s="1">
        <f>ABS(IK_diagnostics_degrees__4[[#This Row],[Column1]]-A81)</f>
        <v>0</v>
      </c>
      <c r="X82" s="1">
        <f>ABS(IK_diagnostics_degrees__4[[#This Row],[Column2]]-B81)</f>
        <v>1.4899999999999913E-3</v>
      </c>
      <c r="Y82" s="1">
        <f>ABS(IK_diagnostics_degrees__4[[#This Row],[Column3]]-C81)</f>
        <v>0</v>
      </c>
      <c r="Z82" s="1">
        <f>ABS(IK_diagnostics_degrees__4[[#This Row],[Column4]]-D81)</f>
        <v>0</v>
      </c>
      <c r="AA82" s="1">
        <f>ABS(IK_diagnostics_degrees__4[[#This Row],[Column5]]-E81)</f>
        <v>2.9600000000000737E-3</v>
      </c>
      <c r="AB82" s="1">
        <f>ABS(IK_diagnostics_degrees__4[[#This Row],[Column6]]-F81)</f>
        <v>0</v>
      </c>
      <c r="AC82" s="1">
        <f>ABS(IK_diagnostics_degrees__4[[#This Row],[Column7]]-G81)</f>
        <v>5.5999999999989392E-4</v>
      </c>
      <c r="AD82" s="1">
        <f>ABS(IK_diagnostics_degrees__4[[#This Row],[Column8]]-H81)</f>
        <v>4.0999999999979941E-4</v>
      </c>
      <c r="AE82" s="1">
        <f>ABS(IK_diagnostics_degrees__4[[#This Row],[Column9]]-I81)</f>
        <v>8.2000000000004292E-4</v>
      </c>
      <c r="AF82" s="1">
        <f>ABS(IK_diagnostics_degrees__4[[#This Row],[Column10]]-J81)</f>
        <v>1.0590000000000321E-3</v>
      </c>
      <c r="AG82" s="1">
        <f>ABS(IK_diagnostics_degrees__4[[#This Row],[Column11]]-K81)</f>
        <v>1.9400000000000528E-3</v>
      </c>
      <c r="AH82" s="1">
        <f>ABS(IK_diagnostics_degrees__4[[#This Row],[Column12]]-L81)</f>
        <v>0</v>
      </c>
      <c r="AI82" s="1">
        <f>ABS(IK_diagnostics_degrees__4[[#This Row],[Column13]]-M81)</f>
        <v>1.2820000000000054E-2</v>
      </c>
      <c r="AJ82" s="1">
        <f>ABS(IK_diagnostics_degrees__4[[#This Row],[Column14]]-N81)</f>
        <v>0</v>
      </c>
      <c r="AK82" s="1">
        <f>ABS(IK_diagnostics_degrees__4[[#This Row],[Column15]]-O81)</f>
        <v>5.6039999999999979E-3</v>
      </c>
      <c r="AL82" s="1">
        <f>ABS(IK_diagnostics_degrees__4[[#This Row],[Column16]]-P81)</f>
        <v>1.8810000000000215E-3</v>
      </c>
      <c r="AM82" s="1">
        <f>ABS(IK_diagnostics_degrees__4[[#This Row],[Column17]]-Q81)</f>
        <v>9.5299999999998164E-4</v>
      </c>
      <c r="AN82" s="1">
        <f>ABS(IK_diagnostics_degrees__4[[#This Row],[Column18]]-R81)</f>
        <v>3.8100000000000911E-3</v>
      </c>
      <c r="AO82" s="1">
        <f>ABS(IK_diagnostics_degrees__4[[#This Row],[Column19]]-S81)</f>
        <v>0</v>
      </c>
      <c r="AP82" s="1">
        <f>ABS(IK_diagnostics_degrees__4[[#This Row],[Column20]]-T81)</f>
        <v>3.2100000000001572E-3</v>
      </c>
      <c r="AQ82" s="1">
        <f>ABS(IK_diagnostics_degrees__4[[#This Row],[Column21]]-U81)</f>
        <v>3.4099999999999131E-3</v>
      </c>
    </row>
    <row r="83" spans="1:43" x14ac:dyDescent="0.25">
      <c r="A83" s="1" t="s">
        <v>22</v>
      </c>
      <c r="B83" s="1">
        <v>1.4962800000000001</v>
      </c>
      <c r="C83" s="1" t="s">
        <v>22</v>
      </c>
      <c r="D83" s="1" t="s">
        <v>22</v>
      </c>
      <c r="E83" s="1">
        <v>1.6454800000000001</v>
      </c>
      <c r="F83" s="1" t="s">
        <v>22</v>
      </c>
      <c r="G83" s="1">
        <v>1.03132</v>
      </c>
      <c r="H83" s="1">
        <v>1.5630999999999999</v>
      </c>
      <c r="I83" s="1">
        <v>1.0913900000000001</v>
      </c>
      <c r="J83" s="1">
        <v>0.33643099999999998</v>
      </c>
      <c r="K83" s="1">
        <v>1.40768</v>
      </c>
      <c r="L83" s="1" t="s">
        <v>22</v>
      </c>
      <c r="M83" s="1">
        <v>1.05271</v>
      </c>
      <c r="N83" s="1" t="s">
        <v>22</v>
      </c>
      <c r="O83" s="1">
        <v>0.38049100000000002</v>
      </c>
      <c r="P83" s="1">
        <v>0.54801599999999995</v>
      </c>
      <c r="Q83" s="1">
        <v>0.277194</v>
      </c>
      <c r="R83" s="1">
        <v>2.1038000000000001</v>
      </c>
      <c r="S83" s="1" t="s">
        <v>22</v>
      </c>
      <c r="T83" s="1">
        <v>1.05958</v>
      </c>
      <c r="U83" s="1">
        <v>1.0788199999999999</v>
      </c>
      <c r="V83" s="1" t="s">
        <v>23</v>
      </c>
      <c r="W83" s="1">
        <f>ABS(IK_diagnostics_degrees__4[[#This Row],[Column1]]-A82)</f>
        <v>0</v>
      </c>
      <c r="X83" s="1">
        <f>ABS(IK_diagnostics_degrees__4[[#This Row],[Column2]]-B82)</f>
        <v>2.4500000000000632E-3</v>
      </c>
      <c r="Y83" s="1">
        <f>ABS(IK_diagnostics_degrees__4[[#This Row],[Column3]]-C82)</f>
        <v>0</v>
      </c>
      <c r="Z83" s="1">
        <f>ABS(IK_diagnostics_degrees__4[[#This Row],[Column4]]-D82)</f>
        <v>0</v>
      </c>
      <c r="AA83" s="1">
        <f>ABS(IK_diagnostics_degrees__4[[#This Row],[Column5]]-E82)</f>
        <v>3.7799999999998946E-3</v>
      </c>
      <c r="AB83" s="1">
        <f>ABS(IK_diagnostics_degrees__4[[#This Row],[Column6]]-F82)</f>
        <v>0</v>
      </c>
      <c r="AC83" s="1">
        <f>ABS(IK_diagnostics_degrees__4[[#This Row],[Column7]]-G82)</f>
        <v>2.20000000000109E-4</v>
      </c>
      <c r="AD83" s="1">
        <f>ABS(IK_diagnostics_degrees__4[[#This Row],[Column8]]-H82)</f>
        <v>1.3600000000000279E-3</v>
      </c>
      <c r="AE83" s="1">
        <f>ABS(IK_diagnostics_degrees__4[[#This Row],[Column9]]-I82)</f>
        <v>1.0000000000001119E-3</v>
      </c>
      <c r="AF83" s="1">
        <f>ABS(IK_diagnostics_degrees__4[[#This Row],[Column10]]-J82)</f>
        <v>1.3730000000000131E-3</v>
      </c>
      <c r="AG83" s="1">
        <f>ABS(IK_diagnostics_degrees__4[[#This Row],[Column11]]-K82)</f>
        <v>1.8299999999999983E-3</v>
      </c>
      <c r="AH83" s="1">
        <f>ABS(IK_diagnostics_degrees__4[[#This Row],[Column12]]-L82)</f>
        <v>0</v>
      </c>
      <c r="AI83" s="1">
        <f>ABS(IK_diagnostics_degrees__4[[#This Row],[Column13]]-M82)</f>
        <v>1.1689999999999978E-2</v>
      </c>
      <c r="AJ83" s="1">
        <f>ABS(IK_diagnostics_degrees__4[[#This Row],[Column14]]-N82)</f>
        <v>0</v>
      </c>
      <c r="AK83" s="1">
        <f>ABS(IK_diagnostics_degrees__4[[#This Row],[Column15]]-O82)</f>
        <v>4.9830000000000152E-3</v>
      </c>
      <c r="AL83" s="1">
        <f>ABS(IK_diagnostics_degrees__4[[#This Row],[Column16]]-P82)</f>
        <v>1.6779999999999573E-3</v>
      </c>
      <c r="AM83" s="1">
        <f>ABS(IK_diagnostics_degrees__4[[#This Row],[Column17]]-Q82)</f>
        <v>5.4199999999998694E-4</v>
      </c>
      <c r="AN83" s="1">
        <f>ABS(IK_diagnostics_degrees__4[[#This Row],[Column18]]-R82)</f>
        <v>3.5099999999999021E-3</v>
      </c>
      <c r="AO83" s="1">
        <f>ABS(IK_diagnostics_degrees__4[[#This Row],[Column19]]-S82)</f>
        <v>0</v>
      </c>
      <c r="AP83" s="1">
        <f>ABS(IK_diagnostics_degrees__4[[#This Row],[Column20]]-T82)</f>
        <v>3.5499999999999421E-3</v>
      </c>
      <c r="AQ83" s="1">
        <f>ABS(IK_diagnostics_degrees__4[[#This Row],[Column21]]-U82)</f>
        <v>2.7599999999998737E-3</v>
      </c>
    </row>
    <row r="84" spans="1:43" x14ac:dyDescent="0.25">
      <c r="A84" s="1" t="s">
        <v>22</v>
      </c>
      <c r="B84" s="1">
        <v>1.4985999999999999</v>
      </c>
      <c r="C84" s="1" t="s">
        <v>22</v>
      </c>
      <c r="D84" s="1" t="s">
        <v>22</v>
      </c>
      <c r="E84" s="1">
        <v>1.6414200000000001</v>
      </c>
      <c r="F84" s="1" t="s">
        <v>22</v>
      </c>
      <c r="G84" s="1">
        <v>1.0319100000000001</v>
      </c>
      <c r="H84" s="1">
        <v>1.56365</v>
      </c>
      <c r="I84" s="1">
        <v>1.0919000000000001</v>
      </c>
      <c r="J84" s="1">
        <v>0.33554299999999998</v>
      </c>
      <c r="K84" s="1">
        <v>1.40961</v>
      </c>
      <c r="L84" s="1" t="s">
        <v>22</v>
      </c>
      <c r="M84" s="1">
        <v>1.06389</v>
      </c>
      <c r="N84" s="1" t="s">
        <v>22</v>
      </c>
      <c r="O84" s="1">
        <v>0.38601400000000002</v>
      </c>
      <c r="P84" s="1">
        <v>0.54991800000000002</v>
      </c>
      <c r="Q84" s="1">
        <v>0.27748</v>
      </c>
      <c r="R84" s="1">
        <v>2.1070000000000002</v>
      </c>
      <c r="S84" s="1" t="s">
        <v>22</v>
      </c>
      <c r="T84" s="1">
        <v>1.05603</v>
      </c>
      <c r="U84" s="1">
        <v>1.0819000000000001</v>
      </c>
      <c r="V84" s="1" t="s">
        <v>23</v>
      </c>
      <c r="W84" s="1">
        <f>ABS(IK_diagnostics_degrees__4[[#This Row],[Column1]]-A83)</f>
        <v>0</v>
      </c>
      <c r="X84" s="1">
        <f>ABS(IK_diagnostics_degrees__4[[#This Row],[Column2]]-B83)</f>
        <v>2.3199999999998777E-3</v>
      </c>
      <c r="Y84" s="1">
        <f>ABS(IK_diagnostics_degrees__4[[#This Row],[Column3]]-C83)</f>
        <v>0</v>
      </c>
      <c r="Z84" s="1">
        <f>ABS(IK_diagnostics_degrees__4[[#This Row],[Column4]]-D83)</f>
        <v>0</v>
      </c>
      <c r="AA84" s="1">
        <f>ABS(IK_diagnostics_degrees__4[[#This Row],[Column5]]-E83)</f>
        <v>4.0599999999999525E-3</v>
      </c>
      <c r="AB84" s="1">
        <f>ABS(IK_diagnostics_degrees__4[[#This Row],[Column6]]-F83)</f>
        <v>0</v>
      </c>
      <c r="AC84" s="1">
        <f>ABS(IK_diagnostics_degrees__4[[#This Row],[Column7]]-G83)</f>
        <v>5.9000000000009045E-4</v>
      </c>
      <c r="AD84" s="1">
        <f>ABS(IK_diagnostics_degrees__4[[#This Row],[Column8]]-H83)</f>
        <v>5.5000000000005045E-4</v>
      </c>
      <c r="AE84" s="1">
        <f>ABS(IK_diagnostics_degrees__4[[#This Row],[Column9]]-I83)</f>
        <v>5.1000000000001044E-4</v>
      </c>
      <c r="AF84" s="1">
        <f>ABS(IK_diagnostics_degrees__4[[#This Row],[Column10]]-J83)</f>
        <v>8.879999999999999E-4</v>
      </c>
      <c r="AG84" s="1">
        <f>ABS(IK_diagnostics_degrees__4[[#This Row],[Column11]]-K83)</f>
        <v>1.9299999999999873E-3</v>
      </c>
      <c r="AH84" s="1">
        <f>ABS(IK_diagnostics_degrees__4[[#This Row],[Column12]]-L83)</f>
        <v>0</v>
      </c>
      <c r="AI84" s="1">
        <f>ABS(IK_diagnostics_degrees__4[[#This Row],[Column13]]-M83)</f>
        <v>1.1179999999999968E-2</v>
      </c>
      <c r="AJ84" s="1">
        <f>ABS(IK_diagnostics_degrees__4[[#This Row],[Column14]]-N83)</f>
        <v>0</v>
      </c>
      <c r="AK84" s="1">
        <f>ABS(IK_diagnostics_degrees__4[[#This Row],[Column15]]-O83)</f>
        <v>5.5230000000000001E-3</v>
      </c>
      <c r="AL84" s="1">
        <f>ABS(IK_diagnostics_degrees__4[[#This Row],[Column16]]-P83)</f>
        <v>1.9020000000000703E-3</v>
      </c>
      <c r="AM84" s="1">
        <f>ABS(IK_diagnostics_degrees__4[[#This Row],[Column17]]-Q83)</f>
        <v>2.8600000000000847E-4</v>
      </c>
      <c r="AN84" s="1">
        <f>ABS(IK_diagnostics_degrees__4[[#This Row],[Column18]]-R83)</f>
        <v>3.2000000000000917E-3</v>
      </c>
      <c r="AO84" s="1">
        <f>ABS(IK_diagnostics_degrees__4[[#This Row],[Column19]]-S83)</f>
        <v>0</v>
      </c>
      <c r="AP84" s="1">
        <f>ABS(IK_diagnostics_degrees__4[[#This Row],[Column20]]-T83)</f>
        <v>3.5499999999999421E-3</v>
      </c>
      <c r="AQ84" s="1">
        <f>ABS(IK_diagnostics_degrees__4[[#This Row],[Column21]]-U83)</f>
        <v>3.0800000000001937E-3</v>
      </c>
    </row>
    <row r="85" spans="1:43" x14ac:dyDescent="0.25">
      <c r="A85" s="1" t="s">
        <v>22</v>
      </c>
      <c r="B85" s="1">
        <v>1.5006299999999999</v>
      </c>
      <c r="C85" s="1" t="s">
        <v>22</v>
      </c>
      <c r="D85" s="1" t="s">
        <v>22</v>
      </c>
      <c r="E85" s="1">
        <v>1.6377699999999999</v>
      </c>
      <c r="F85" s="1" t="s">
        <v>22</v>
      </c>
      <c r="G85" s="1">
        <v>1.03226</v>
      </c>
      <c r="H85" s="1">
        <v>1.5641</v>
      </c>
      <c r="I85" s="1">
        <v>1.0924700000000001</v>
      </c>
      <c r="J85" s="1">
        <v>0.33499000000000001</v>
      </c>
      <c r="K85" s="1">
        <v>1.4117200000000001</v>
      </c>
      <c r="L85" s="1" t="s">
        <v>22</v>
      </c>
      <c r="M85" s="1">
        <v>1.07416</v>
      </c>
      <c r="N85" s="1" t="s">
        <v>22</v>
      </c>
      <c r="O85" s="1">
        <v>0.39135399999999998</v>
      </c>
      <c r="P85" s="1">
        <v>0.55143699999999995</v>
      </c>
      <c r="Q85" s="1">
        <v>0.27805000000000002</v>
      </c>
      <c r="R85" s="1">
        <v>2.11016</v>
      </c>
      <c r="S85" s="1" t="s">
        <v>22</v>
      </c>
      <c r="T85" s="1">
        <v>1.052</v>
      </c>
      <c r="U85" s="1">
        <v>1.08463</v>
      </c>
      <c r="V85" s="1" t="s">
        <v>23</v>
      </c>
      <c r="W85" s="1">
        <f>ABS(IK_diagnostics_degrees__4[[#This Row],[Column1]]-A84)</f>
        <v>0</v>
      </c>
      <c r="X85" s="1">
        <f>ABS(IK_diagnostics_degrees__4[[#This Row],[Column2]]-B84)</f>
        <v>2.0299999999999763E-3</v>
      </c>
      <c r="Y85" s="1">
        <f>ABS(IK_diagnostics_degrees__4[[#This Row],[Column3]]-C84)</f>
        <v>0</v>
      </c>
      <c r="Z85" s="1">
        <f>ABS(IK_diagnostics_degrees__4[[#This Row],[Column4]]-D84)</f>
        <v>0</v>
      </c>
      <c r="AA85" s="1">
        <f>ABS(IK_diagnostics_degrees__4[[#This Row],[Column5]]-E84)</f>
        <v>3.6500000000001531E-3</v>
      </c>
      <c r="AB85" s="1">
        <f>ABS(IK_diagnostics_degrees__4[[#This Row],[Column6]]-F84)</f>
        <v>0</v>
      </c>
      <c r="AC85" s="1">
        <f>ABS(IK_diagnostics_degrees__4[[#This Row],[Column7]]-G84)</f>
        <v>3.4999999999985043E-4</v>
      </c>
      <c r="AD85" s="1">
        <f>ABS(IK_diagnostics_degrees__4[[#This Row],[Column8]]-H84)</f>
        <v>4.5000000000006146E-4</v>
      </c>
      <c r="AE85" s="1">
        <f>ABS(IK_diagnostics_degrees__4[[#This Row],[Column9]]-I84)</f>
        <v>5.6999999999995943E-4</v>
      </c>
      <c r="AF85" s="1">
        <f>ABS(IK_diagnostics_degrees__4[[#This Row],[Column10]]-J84)</f>
        <v>5.5299999999997018E-4</v>
      </c>
      <c r="AG85" s="1">
        <f>ABS(IK_diagnostics_degrees__4[[#This Row],[Column11]]-K84)</f>
        <v>2.1100000000000563E-3</v>
      </c>
      <c r="AH85" s="1">
        <f>ABS(IK_diagnostics_degrees__4[[#This Row],[Column12]]-L84)</f>
        <v>0</v>
      </c>
      <c r="AI85" s="1">
        <f>ABS(IK_diagnostics_degrees__4[[#This Row],[Column13]]-M84)</f>
        <v>1.0270000000000001E-2</v>
      </c>
      <c r="AJ85" s="1">
        <f>ABS(IK_diagnostics_degrees__4[[#This Row],[Column14]]-N84)</f>
        <v>0</v>
      </c>
      <c r="AK85" s="1">
        <f>ABS(IK_diagnostics_degrees__4[[#This Row],[Column15]]-O84)</f>
        <v>5.3399999999999559E-3</v>
      </c>
      <c r="AL85" s="1">
        <f>ABS(IK_diagnostics_degrees__4[[#This Row],[Column16]]-P84)</f>
        <v>1.5189999999999371E-3</v>
      </c>
      <c r="AM85" s="1">
        <f>ABS(IK_diagnostics_degrees__4[[#This Row],[Column17]]-Q84)</f>
        <v>5.7000000000001494E-4</v>
      </c>
      <c r="AN85" s="1">
        <f>ABS(IK_diagnostics_degrees__4[[#This Row],[Column18]]-R84)</f>
        <v>3.1599999999998296E-3</v>
      </c>
      <c r="AO85" s="1">
        <f>ABS(IK_diagnostics_degrees__4[[#This Row],[Column19]]-S84)</f>
        <v>0</v>
      </c>
      <c r="AP85" s="1">
        <f>ABS(IK_diagnostics_degrees__4[[#This Row],[Column20]]-T84)</f>
        <v>4.029999999999978E-3</v>
      </c>
      <c r="AQ85" s="1">
        <f>ABS(IK_diagnostics_degrees__4[[#This Row],[Column21]]-U84)</f>
        <v>2.7299999999998992E-3</v>
      </c>
    </row>
    <row r="86" spans="1:43" x14ac:dyDescent="0.25">
      <c r="A86" s="1" t="s">
        <v>22</v>
      </c>
      <c r="B86" s="1">
        <v>1.50169</v>
      </c>
      <c r="C86" s="1" t="s">
        <v>22</v>
      </c>
      <c r="D86" s="1" t="s">
        <v>22</v>
      </c>
      <c r="E86" s="1">
        <v>1.63568</v>
      </c>
      <c r="F86" s="1" t="s">
        <v>22</v>
      </c>
      <c r="G86" s="1">
        <v>1.0326</v>
      </c>
      <c r="H86" s="1">
        <v>1.5637000000000001</v>
      </c>
      <c r="I86" s="1">
        <v>1.09324</v>
      </c>
      <c r="J86" s="1">
        <v>0.33493800000000001</v>
      </c>
      <c r="K86" s="1">
        <v>1.41367</v>
      </c>
      <c r="L86" s="1" t="s">
        <v>22</v>
      </c>
      <c r="M86" s="1">
        <v>1.0833999999999999</v>
      </c>
      <c r="N86" s="1" t="s">
        <v>22</v>
      </c>
      <c r="O86" s="1">
        <v>0.396289</v>
      </c>
      <c r="P86" s="1">
        <v>0.55313999999999997</v>
      </c>
      <c r="Q86" s="1">
        <v>0.278586</v>
      </c>
      <c r="R86" s="1">
        <v>2.1129500000000001</v>
      </c>
      <c r="S86" s="1" t="s">
        <v>22</v>
      </c>
      <c r="T86" s="1">
        <v>1.04826</v>
      </c>
      <c r="U86" s="1">
        <v>1.0872599999999999</v>
      </c>
      <c r="V86" s="1" t="s">
        <v>23</v>
      </c>
      <c r="W86" s="1">
        <f>ABS(IK_diagnostics_degrees__4[[#This Row],[Column1]]-A85)</f>
        <v>0</v>
      </c>
      <c r="X86" s="1">
        <f>ABS(IK_diagnostics_degrees__4[[#This Row],[Column2]]-B85)</f>
        <v>1.0600000000000609E-3</v>
      </c>
      <c r="Y86" s="1">
        <f>ABS(IK_diagnostics_degrees__4[[#This Row],[Column3]]-C85)</f>
        <v>0</v>
      </c>
      <c r="Z86" s="1">
        <f>ABS(IK_diagnostics_degrees__4[[#This Row],[Column4]]-D85)</f>
        <v>0</v>
      </c>
      <c r="AA86" s="1">
        <f>ABS(IK_diagnostics_degrees__4[[#This Row],[Column5]]-E85)</f>
        <v>2.0899999999999253E-3</v>
      </c>
      <c r="AB86" s="1">
        <f>ABS(IK_diagnostics_degrees__4[[#This Row],[Column6]]-F85)</f>
        <v>0</v>
      </c>
      <c r="AC86" s="1">
        <f>ABS(IK_diagnostics_degrees__4[[#This Row],[Column7]]-G85)</f>
        <v>3.4000000000000696E-4</v>
      </c>
      <c r="AD86" s="1">
        <f>ABS(IK_diagnostics_degrees__4[[#This Row],[Column8]]-H85)</f>
        <v>3.9999999999995595E-4</v>
      </c>
      <c r="AE86" s="1">
        <f>ABS(IK_diagnostics_degrees__4[[#This Row],[Column9]]-I85)</f>
        <v>7.699999999999374E-4</v>
      </c>
      <c r="AF86" s="1">
        <f>ABS(IK_diagnostics_degrees__4[[#This Row],[Column10]]-J85)</f>
        <v>5.1999999999996493E-5</v>
      </c>
      <c r="AG86" s="1">
        <f>ABS(IK_diagnostics_degrees__4[[#This Row],[Column11]]-K85)</f>
        <v>1.9499999999998963E-3</v>
      </c>
      <c r="AH86" s="1">
        <f>ABS(IK_diagnostics_degrees__4[[#This Row],[Column12]]-L85)</f>
        <v>0</v>
      </c>
      <c r="AI86" s="1">
        <f>ABS(IK_diagnostics_degrees__4[[#This Row],[Column13]]-M85)</f>
        <v>9.2399999999999149E-3</v>
      </c>
      <c r="AJ86" s="1">
        <f>ABS(IK_diagnostics_degrees__4[[#This Row],[Column14]]-N85)</f>
        <v>0</v>
      </c>
      <c r="AK86" s="1">
        <f>ABS(IK_diagnostics_degrees__4[[#This Row],[Column15]]-O85)</f>
        <v>4.9350000000000227E-3</v>
      </c>
      <c r="AL86" s="1">
        <f>ABS(IK_diagnostics_degrees__4[[#This Row],[Column16]]-P85)</f>
        <v>1.7030000000000101E-3</v>
      </c>
      <c r="AM86" s="1">
        <f>ABS(IK_diagnostics_degrees__4[[#This Row],[Column17]]-Q85)</f>
        <v>5.3599999999998094E-4</v>
      </c>
      <c r="AN86" s="1">
        <f>ABS(IK_diagnostics_degrees__4[[#This Row],[Column18]]-R85)</f>
        <v>2.7900000000000702E-3</v>
      </c>
      <c r="AO86" s="1">
        <f>ABS(IK_diagnostics_degrees__4[[#This Row],[Column19]]-S85)</f>
        <v>0</v>
      </c>
      <c r="AP86" s="1">
        <f>ABS(IK_diagnostics_degrees__4[[#This Row],[Column20]]-T85)</f>
        <v>3.7400000000000766E-3</v>
      </c>
      <c r="AQ86" s="1">
        <f>ABS(IK_diagnostics_degrees__4[[#This Row],[Column21]]-U85)</f>
        <v>2.6299999999999102E-3</v>
      </c>
    </row>
    <row r="87" spans="1:43" x14ac:dyDescent="0.25">
      <c r="A87" s="1" t="s">
        <v>22</v>
      </c>
      <c r="B87" s="1">
        <v>1.50366</v>
      </c>
      <c r="C87" s="1" t="s">
        <v>22</v>
      </c>
      <c r="D87" s="1" t="s">
        <v>22</v>
      </c>
      <c r="E87" s="1">
        <v>1.6325499999999999</v>
      </c>
      <c r="F87" s="1" t="s">
        <v>22</v>
      </c>
      <c r="G87" s="1">
        <v>1.03383</v>
      </c>
      <c r="H87" s="1">
        <v>1.5646199999999999</v>
      </c>
      <c r="I87" s="1">
        <v>1.09263</v>
      </c>
      <c r="J87" s="1">
        <v>0.33428400000000003</v>
      </c>
      <c r="K87" s="1">
        <v>1.4155500000000001</v>
      </c>
      <c r="L87" s="1" t="s">
        <v>22</v>
      </c>
      <c r="M87" s="1">
        <v>1.0922499999999999</v>
      </c>
      <c r="N87" s="1" t="s">
        <v>22</v>
      </c>
      <c r="O87" s="1">
        <v>0.40060299999999999</v>
      </c>
      <c r="P87" s="1">
        <v>0.55471499999999996</v>
      </c>
      <c r="Q87" s="1">
        <v>0.27843600000000002</v>
      </c>
      <c r="R87" s="1">
        <v>2.1153599999999999</v>
      </c>
      <c r="S87" s="1" t="s">
        <v>22</v>
      </c>
      <c r="T87" s="1">
        <v>1.0436700000000001</v>
      </c>
      <c r="U87" s="1">
        <v>1.0891200000000001</v>
      </c>
      <c r="V87" s="1" t="s">
        <v>23</v>
      </c>
      <c r="W87" s="1">
        <f>ABS(IK_diagnostics_degrees__4[[#This Row],[Column1]]-A86)</f>
        <v>0</v>
      </c>
      <c r="X87" s="1">
        <f>ABS(IK_diagnostics_degrees__4[[#This Row],[Column2]]-B86)</f>
        <v>1.9700000000000273E-3</v>
      </c>
      <c r="Y87" s="1">
        <f>ABS(IK_diagnostics_degrees__4[[#This Row],[Column3]]-C86)</f>
        <v>0</v>
      </c>
      <c r="Z87" s="1">
        <f>ABS(IK_diagnostics_degrees__4[[#This Row],[Column4]]-D86)</f>
        <v>0</v>
      </c>
      <c r="AA87" s="1">
        <f>ABS(IK_diagnostics_degrees__4[[#This Row],[Column5]]-E86)</f>
        <v>3.1300000000000772E-3</v>
      </c>
      <c r="AB87" s="1">
        <f>ABS(IK_diagnostics_degrees__4[[#This Row],[Column6]]-F86)</f>
        <v>0</v>
      </c>
      <c r="AC87" s="1">
        <f>ABS(IK_diagnostics_degrees__4[[#This Row],[Column7]]-G86)</f>
        <v>1.2300000000000644E-3</v>
      </c>
      <c r="AD87" s="1">
        <f>ABS(IK_diagnostics_degrees__4[[#This Row],[Column8]]-H86)</f>
        <v>9.1999999999980986E-4</v>
      </c>
      <c r="AE87" s="1">
        <f>ABS(IK_diagnostics_degrees__4[[#This Row],[Column9]]-I86)</f>
        <v>6.0999999999999943E-4</v>
      </c>
      <c r="AF87" s="1">
        <f>ABS(IK_diagnostics_degrees__4[[#This Row],[Column10]]-J86)</f>
        <v>6.5399999999998792E-4</v>
      </c>
      <c r="AG87" s="1">
        <f>ABS(IK_diagnostics_degrees__4[[#This Row],[Column11]]-K86)</f>
        <v>1.8800000000001038E-3</v>
      </c>
      <c r="AH87" s="1">
        <f>ABS(IK_diagnostics_degrees__4[[#This Row],[Column12]]-L86)</f>
        <v>0</v>
      </c>
      <c r="AI87" s="1">
        <f>ABS(IK_diagnostics_degrees__4[[#This Row],[Column13]]-M86)</f>
        <v>8.8500000000000245E-3</v>
      </c>
      <c r="AJ87" s="1">
        <f>ABS(IK_diagnostics_degrees__4[[#This Row],[Column14]]-N86)</f>
        <v>0</v>
      </c>
      <c r="AK87" s="1">
        <f>ABS(IK_diagnostics_degrees__4[[#This Row],[Column15]]-O86)</f>
        <v>4.3139999999999845E-3</v>
      </c>
      <c r="AL87" s="1">
        <f>ABS(IK_diagnostics_degrees__4[[#This Row],[Column16]]-P86)</f>
        <v>1.5749999999999931E-3</v>
      </c>
      <c r="AM87" s="1">
        <f>ABS(IK_diagnostics_degrees__4[[#This Row],[Column17]]-Q86)</f>
        <v>1.4999999999998348E-4</v>
      </c>
      <c r="AN87" s="1">
        <f>ABS(IK_diagnostics_degrees__4[[#This Row],[Column18]]-R86)</f>
        <v>2.4099999999998012E-3</v>
      </c>
      <c r="AO87" s="1">
        <f>ABS(IK_diagnostics_degrees__4[[#This Row],[Column19]]-S86)</f>
        <v>0</v>
      </c>
      <c r="AP87" s="1">
        <f>ABS(IK_diagnostics_degrees__4[[#This Row],[Column20]]-T86)</f>
        <v>4.589999999999872E-3</v>
      </c>
      <c r="AQ87" s="1">
        <f>ABS(IK_diagnostics_degrees__4[[#This Row],[Column21]]-U86)</f>
        <v>1.8600000000001948E-3</v>
      </c>
    </row>
    <row r="88" spans="1:43" x14ac:dyDescent="0.25">
      <c r="A88" s="1" t="s">
        <v>22</v>
      </c>
      <c r="B88" s="1">
        <v>1.5051099999999999</v>
      </c>
      <c r="C88" s="1" t="s">
        <v>22</v>
      </c>
      <c r="D88" s="1" t="s">
        <v>22</v>
      </c>
      <c r="E88" s="1">
        <v>1.6296299999999999</v>
      </c>
      <c r="F88" s="1" t="s">
        <v>22</v>
      </c>
      <c r="G88" s="1">
        <v>1.0339</v>
      </c>
      <c r="H88" s="1">
        <v>1.5648500000000001</v>
      </c>
      <c r="I88" s="1">
        <v>1.09301</v>
      </c>
      <c r="J88" s="1">
        <v>0.334314</v>
      </c>
      <c r="K88" s="1">
        <v>1.4172899999999999</v>
      </c>
      <c r="L88" s="1" t="s">
        <v>22</v>
      </c>
      <c r="M88" s="1">
        <v>1.10057</v>
      </c>
      <c r="N88" s="1" t="s">
        <v>22</v>
      </c>
      <c r="O88" s="1">
        <v>0.40501799999999999</v>
      </c>
      <c r="P88" s="1">
        <v>0.555535</v>
      </c>
      <c r="Q88" s="1">
        <v>0.27882400000000002</v>
      </c>
      <c r="R88" s="1">
        <v>2.1179899999999998</v>
      </c>
      <c r="S88" s="1" t="s">
        <v>22</v>
      </c>
      <c r="T88" s="1">
        <v>1.0398700000000001</v>
      </c>
      <c r="U88" s="1">
        <v>1.0911999999999999</v>
      </c>
      <c r="V88" s="1" t="s">
        <v>23</v>
      </c>
      <c r="W88" s="1">
        <f>ABS(IK_diagnostics_degrees__4[[#This Row],[Column1]]-A87)</f>
        <v>0</v>
      </c>
      <c r="X88" s="1">
        <f>ABS(IK_diagnostics_degrees__4[[#This Row],[Column2]]-B87)</f>
        <v>1.4499999999999513E-3</v>
      </c>
      <c r="Y88" s="1">
        <f>ABS(IK_diagnostics_degrees__4[[#This Row],[Column3]]-C87)</f>
        <v>0</v>
      </c>
      <c r="Z88" s="1">
        <f>ABS(IK_diagnostics_degrees__4[[#This Row],[Column4]]-D87)</f>
        <v>0</v>
      </c>
      <c r="AA88" s="1">
        <f>ABS(IK_diagnostics_degrees__4[[#This Row],[Column5]]-E87)</f>
        <v>2.9200000000000337E-3</v>
      </c>
      <c r="AB88" s="1">
        <f>ABS(IK_diagnostics_degrees__4[[#This Row],[Column6]]-F87)</f>
        <v>0</v>
      </c>
      <c r="AC88" s="1">
        <f>ABS(IK_diagnostics_degrees__4[[#This Row],[Column7]]-G87)</f>
        <v>7.0000000000014495E-5</v>
      </c>
      <c r="AD88" s="1">
        <f>ABS(IK_diagnostics_degrees__4[[#This Row],[Column8]]-H87)</f>
        <v>2.3000000000017451E-4</v>
      </c>
      <c r="AE88" s="1">
        <f>ABS(IK_diagnostics_degrees__4[[#This Row],[Column9]]-I87)</f>
        <v>3.8000000000004697E-4</v>
      </c>
      <c r="AF88" s="1">
        <f>ABS(IK_diagnostics_degrees__4[[#This Row],[Column10]]-J87)</f>
        <v>2.9999999999974492E-5</v>
      </c>
      <c r="AG88" s="1">
        <f>ABS(IK_diagnostics_degrees__4[[#This Row],[Column11]]-K87)</f>
        <v>1.7399999999998528E-3</v>
      </c>
      <c r="AH88" s="1">
        <f>ABS(IK_diagnostics_degrees__4[[#This Row],[Column12]]-L87)</f>
        <v>0</v>
      </c>
      <c r="AI88" s="1">
        <f>ABS(IK_diagnostics_degrees__4[[#This Row],[Column13]]-M87)</f>
        <v>8.3200000000001051E-3</v>
      </c>
      <c r="AJ88" s="1">
        <f>ABS(IK_diagnostics_degrees__4[[#This Row],[Column14]]-N87)</f>
        <v>0</v>
      </c>
      <c r="AK88" s="1">
        <f>ABS(IK_diagnostics_degrees__4[[#This Row],[Column15]]-O87)</f>
        <v>4.4150000000000023E-3</v>
      </c>
      <c r="AL88" s="1">
        <f>ABS(IK_diagnostics_degrees__4[[#This Row],[Column16]]-P87)</f>
        <v>8.2000000000004292E-4</v>
      </c>
      <c r="AM88" s="1">
        <f>ABS(IK_diagnostics_degrees__4[[#This Row],[Column17]]-Q87)</f>
        <v>3.8799999999999946E-4</v>
      </c>
      <c r="AN88" s="1">
        <f>ABS(IK_diagnostics_degrees__4[[#This Row],[Column18]]-R87)</f>
        <v>2.6299999999999102E-3</v>
      </c>
      <c r="AO88" s="1">
        <f>ABS(IK_diagnostics_degrees__4[[#This Row],[Column19]]-S87)</f>
        <v>0</v>
      </c>
      <c r="AP88" s="1">
        <f>ABS(IK_diagnostics_degrees__4[[#This Row],[Column20]]-T87)</f>
        <v>3.8000000000000256E-3</v>
      </c>
      <c r="AQ88" s="1">
        <f>ABS(IK_diagnostics_degrees__4[[#This Row],[Column21]]-U87)</f>
        <v>2.0799999999998597E-3</v>
      </c>
    </row>
    <row r="89" spans="1:43" x14ac:dyDescent="0.25">
      <c r="A89" s="1" t="s">
        <v>22</v>
      </c>
      <c r="B89" s="1">
        <v>1.5069300000000001</v>
      </c>
      <c r="C89" s="1" t="s">
        <v>22</v>
      </c>
      <c r="D89" s="1" t="s">
        <v>22</v>
      </c>
      <c r="E89" s="1">
        <v>1.6267</v>
      </c>
      <c r="F89" s="1" t="s">
        <v>22</v>
      </c>
      <c r="G89" s="1">
        <v>1.03464</v>
      </c>
      <c r="H89" s="1">
        <v>1.56511</v>
      </c>
      <c r="I89" s="1">
        <v>1.0929899999999999</v>
      </c>
      <c r="J89" s="1">
        <v>0.33389400000000002</v>
      </c>
      <c r="K89" s="1">
        <v>1.4189099999999999</v>
      </c>
      <c r="L89" s="1" t="s">
        <v>22</v>
      </c>
      <c r="M89" s="1">
        <v>1.1080099999999999</v>
      </c>
      <c r="N89" s="1" t="s">
        <v>22</v>
      </c>
      <c r="O89" s="1">
        <v>0.40882099999999999</v>
      </c>
      <c r="P89" s="1">
        <v>0.55640100000000003</v>
      </c>
      <c r="Q89" s="1">
        <v>0.27965600000000002</v>
      </c>
      <c r="R89" s="1">
        <v>2.1202200000000002</v>
      </c>
      <c r="S89" s="1" t="s">
        <v>22</v>
      </c>
      <c r="T89" s="1">
        <v>1.0360199999999999</v>
      </c>
      <c r="U89" s="1">
        <v>1.0930800000000001</v>
      </c>
      <c r="V89" s="1" t="s">
        <v>23</v>
      </c>
      <c r="W89" s="1">
        <f>ABS(IK_diagnostics_degrees__4[[#This Row],[Column1]]-A88)</f>
        <v>0</v>
      </c>
      <c r="X89" s="1">
        <f>ABS(IK_diagnostics_degrees__4[[#This Row],[Column2]]-B88)</f>
        <v>1.8200000000001548E-3</v>
      </c>
      <c r="Y89" s="1">
        <f>ABS(IK_diagnostics_degrees__4[[#This Row],[Column3]]-C88)</f>
        <v>0</v>
      </c>
      <c r="Z89" s="1">
        <f>ABS(IK_diagnostics_degrees__4[[#This Row],[Column4]]-D88)</f>
        <v>0</v>
      </c>
      <c r="AA89" s="1">
        <f>ABS(IK_diagnostics_degrees__4[[#This Row],[Column5]]-E88)</f>
        <v>2.9299999999998771E-3</v>
      </c>
      <c r="AB89" s="1">
        <f>ABS(IK_diagnostics_degrees__4[[#This Row],[Column6]]-F88)</f>
        <v>0</v>
      </c>
      <c r="AC89" s="1">
        <f>ABS(IK_diagnostics_degrees__4[[#This Row],[Column7]]-G88)</f>
        <v>7.3999999999996291E-4</v>
      </c>
      <c r="AD89" s="1">
        <f>ABS(IK_diagnostics_degrees__4[[#This Row],[Column8]]-H88)</f>
        <v>2.5999999999992696E-4</v>
      </c>
      <c r="AE89" s="1">
        <f>ABS(IK_diagnostics_degrees__4[[#This Row],[Column9]]-I88)</f>
        <v>2.0000000000131024E-5</v>
      </c>
      <c r="AF89" s="1">
        <f>ABS(IK_diagnostics_degrees__4[[#This Row],[Column10]]-J88)</f>
        <v>4.1999999999997595E-4</v>
      </c>
      <c r="AG89" s="1">
        <f>ABS(IK_diagnostics_degrees__4[[#This Row],[Column11]]-K88)</f>
        <v>1.6199999999999548E-3</v>
      </c>
      <c r="AH89" s="1">
        <f>ABS(IK_diagnostics_degrees__4[[#This Row],[Column12]]-L88)</f>
        <v>0</v>
      </c>
      <c r="AI89" s="1">
        <f>ABS(IK_diagnostics_degrees__4[[#This Row],[Column13]]-M88)</f>
        <v>7.4399999999998911E-3</v>
      </c>
      <c r="AJ89" s="1">
        <f>ABS(IK_diagnostics_degrees__4[[#This Row],[Column14]]-N88)</f>
        <v>0</v>
      </c>
      <c r="AK89" s="1">
        <f>ABS(IK_diagnostics_degrees__4[[#This Row],[Column15]]-O88)</f>
        <v>3.8030000000000008E-3</v>
      </c>
      <c r="AL89" s="1">
        <f>ABS(IK_diagnostics_degrees__4[[#This Row],[Column16]]-P88)</f>
        <v>8.6600000000003341E-4</v>
      </c>
      <c r="AM89" s="1">
        <f>ABS(IK_diagnostics_degrees__4[[#This Row],[Column17]]-Q88)</f>
        <v>8.3199999999999941E-4</v>
      </c>
      <c r="AN89" s="1">
        <f>ABS(IK_diagnostics_degrees__4[[#This Row],[Column18]]-R88)</f>
        <v>2.2300000000003983E-3</v>
      </c>
      <c r="AO89" s="1">
        <f>ABS(IK_diagnostics_degrees__4[[#This Row],[Column19]]-S88)</f>
        <v>0</v>
      </c>
      <c r="AP89" s="1">
        <f>ABS(IK_diagnostics_degrees__4[[#This Row],[Column20]]-T88)</f>
        <v>3.8500000000001311E-3</v>
      </c>
      <c r="AQ89" s="1">
        <f>ABS(IK_diagnostics_degrees__4[[#This Row],[Column21]]-U88)</f>
        <v>1.8800000000001038E-3</v>
      </c>
    </row>
    <row r="90" spans="1:43" x14ac:dyDescent="0.25">
      <c r="A90" s="1" t="s">
        <v>22</v>
      </c>
      <c r="B90" s="1">
        <v>1.50844</v>
      </c>
      <c r="C90" s="1" t="s">
        <v>22</v>
      </c>
      <c r="D90" s="1" t="s">
        <v>22</v>
      </c>
      <c r="E90" s="1">
        <v>1.6238699999999999</v>
      </c>
      <c r="F90" s="1" t="s">
        <v>22</v>
      </c>
      <c r="G90" s="1">
        <v>1.0352699999999999</v>
      </c>
      <c r="H90" s="1">
        <v>1.56531</v>
      </c>
      <c r="I90" s="1">
        <v>1.0931500000000001</v>
      </c>
      <c r="J90" s="1">
        <v>0.33367400000000003</v>
      </c>
      <c r="K90" s="1">
        <v>1.4204300000000001</v>
      </c>
      <c r="L90" s="1" t="s">
        <v>22</v>
      </c>
      <c r="M90" s="1">
        <v>1.11487</v>
      </c>
      <c r="N90" s="1" t="s">
        <v>22</v>
      </c>
      <c r="O90" s="1">
        <v>0.41254299999999999</v>
      </c>
      <c r="P90" s="1">
        <v>0.55770399999999998</v>
      </c>
      <c r="Q90" s="1">
        <v>0.27964299999999997</v>
      </c>
      <c r="R90" s="1">
        <v>2.12256</v>
      </c>
      <c r="S90" s="1" t="s">
        <v>22</v>
      </c>
      <c r="T90" s="1">
        <v>1.03268</v>
      </c>
      <c r="U90" s="1">
        <v>1.0952200000000001</v>
      </c>
      <c r="V90" s="1" t="s">
        <v>23</v>
      </c>
      <c r="W90" s="1">
        <f>ABS(IK_diagnostics_degrees__4[[#This Row],[Column1]]-A89)</f>
        <v>0</v>
      </c>
      <c r="X90" s="1">
        <f>ABS(IK_diagnostics_degrees__4[[#This Row],[Column2]]-B89)</f>
        <v>1.5099999999999003E-3</v>
      </c>
      <c r="Y90" s="1">
        <f>ABS(IK_diagnostics_degrees__4[[#This Row],[Column3]]-C89)</f>
        <v>0</v>
      </c>
      <c r="Z90" s="1">
        <f>ABS(IK_diagnostics_degrees__4[[#This Row],[Column4]]-D89)</f>
        <v>0</v>
      </c>
      <c r="AA90" s="1">
        <f>ABS(IK_diagnostics_degrees__4[[#This Row],[Column5]]-E89)</f>
        <v>2.8300000000001102E-3</v>
      </c>
      <c r="AB90" s="1">
        <f>ABS(IK_diagnostics_degrees__4[[#This Row],[Column6]]-F89)</f>
        <v>0</v>
      </c>
      <c r="AC90" s="1">
        <f>ABS(IK_diagnostics_degrees__4[[#This Row],[Column7]]-G89)</f>
        <v>6.2999999999990841E-4</v>
      </c>
      <c r="AD90" s="1">
        <f>ABS(IK_diagnostics_degrees__4[[#This Row],[Column8]]-H89)</f>
        <v>1.9999999999997797E-4</v>
      </c>
      <c r="AE90" s="1">
        <f>ABS(IK_diagnostics_degrees__4[[#This Row],[Column9]]-I89)</f>
        <v>1.6000000000016001E-4</v>
      </c>
      <c r="AF90" s="1">
        <f>ABS(IK_diagnostics_degrees__4[[#This Row],[Column10]]-J89)</f>
        <v>2.1999999999999797E-4</v>
      </c>
      <c r="AG90" s="1">
        <f>ABS(IK_diagnostics_degrees__4[[#This Row],[Column11]]-K89)</f>
        <v>1.5200000000001879E-3</v>
      </c>
      <c r="AH90" s="1">
        <f>ABS(IK_diagnostics_degrees__4[[#This Row],[Column12]]-L89)</f>
        <v>0</v>
      </c>
      <c r="AI90" s="1">
        <f>ABS(IK_diagnostics_degrees__4[[#This Row],[Column13]]-M89)</f>
        <v>6.8600000000000882E-3</v>
      </c>
      <c r="AJ90" s="1">
        <f>ABS(IK_diagnostics_degrees__4[[#This Row],[Column14]]-N89)</f>
        <v>0</v>
      </c>
      <c r="AK90" s="1">
        <f>ABS(IK_diagnostics_degrees__4[[#This Row],[Column15]]-O89)</f>
        <v>3.7220000000000031E-3</v>
      </c>
      <c r="AL90" s="1">
        <f>ABS(IK_diagnostics_degrees__4[[#This Row],[Column16]]-P89)</f>
        <v>1.3029999999999431E-3</v>
      </c>
      <c r="AM90" s="1">
        <f>ABS(IK_diagnostics_degrees__4[[#This Row],[Column17]]-Q89)</f>
        <v>1.3000000000040757E-5</v>
      </c>
      <c r="AN90" s="1">
        <f>ABS(IK_diagnostics_degrees__4[[#This Row],[Column18]]-R89)</f>
        <v>2.3399999999997867E-3</v>
      </c>
      <c r="AO90" s="1">
        <f>ABS(IK_diagnostics_degrees__4[[#This Row],[Column19]]-S89)</f>
        <v>0</v>
      </c>
      <c r="AP90" s="1">
        <f>ABS(IK_diagnostics_degrees__4[[#This Row],[Column20]]-T89)</f>
        <v>3.3399999999998986E-3</v>
      </c>
      <c r="AQ90" s="1">
        <f>ABS(IK_diagnostics_degrees__4[[#This Row],[Column21]]-U89)</f>
        <v>2.1400000000000308E-3</v>
      </c>
    </row>
    <row r="91" spans="1:43" x14ac:dyDescent="0.25">
      <c r="A91" s="1" t="s">
        <v>22</v>
      </c>
      <c r="B91" s="1">
        <v>1.5095099999999999</v>
      </c>
      <c r="C91" s="1" t="s">
        <v>22</v>
      </c>
      <c r="D91" s="1" t="s">
        <v>22</v>
      </c>
      <c r="E91" s="1">
        <v>1.6218399999999999</v>
      </c>
      <c r="F91" s="1" t="s">
        <v>22</v>
      </c>
      <c r="G91" s="1">
        <v>1.0359499999999999</v>
      </c>
      <c r="H91" s="1">
        <v>1.56551</v>
      </c>
      <c r="I91" s="1">
        <v>1.09307</v>
      </c>
      <c r="J91" s="1">
        <v>0.33352399999999999</v>
      </c>
      <c r="K91" s="1">
        <v>1.42198</v>
      </c>
      <c r="L91" s="1" t="s">
        <v>22</v>
      </c>
      <c r="M91" s="1">
        <v>1.1214999999999999</v>
      </c>
      <c r="N91" s="1" t="s">
        <v>22</v>
      </c>
      <c r="O91" s="1">
        <v>0.41615600000000003</v>
      </c>
      <c r="P91" s="1">
        <v>0.55889699999999998</v>
      </c>
      <c r="Q91" s="1">
        <v>0.27984300000000001</v>
      </c>
      <c r="R91" s="1">
        <v>2.1246399999999999</v>
      </c>
      <c r="S91" s="1" t="s">
        <v>22</v>
      </c>
      <c r="T91" s="1">
        <v>1.02904</v>
      </c>
      <c r="U91" s="1">
        <v>1.0970500000000001</v>
      </c>
      <c r="V91" s="1" t="s">
        <v>23</v>
      </c>
      <c r="W91" s="1">
        <f>ABS(IK_diagnostics_degrees__4[[#This Row],[Column1]]-A90)</f>
        <v>0</v>
      </c>
      <c r="X91" s="1">
        <f>ABS(IK_diagnostics_degrees__4[[#This Row],[Column2]]-B90)</f>
        <v>1.0699999999999044E-3</v>
      </c>
      <c r="Y91" s="1">
        <f>ABS(IK_diagnostics_degrees__4[[#This Row],[Column3]]-C90)</f>
        <v>0</v>
      </c>
      <c r="Z91" s="1">
        <f>ABS(IK_diagnostics_degrees__4[[#This Row],[Column4]]-D90)</f>
        <v>0</v>
      </c>
      <c r="AA91" s="1">
        <f>ABS(IK_diagnostics_degrees__4[[#This Row],[Column5]]-E90)</f>
        <v>2.0299999999999763E-3</v>
      </c>
      <c r="AB91" s="1">
        <f>ABS(IK_diagnostics_degrees__4[[#This Row],[Column6]]-F90)</f>
        <v>0</v>
      </c>
      <c r="AC91" s="1">
        <f>ABS(IK_diagnostics_degrees__4[[#This Row],[Column7]]-G90)</f>
        <v>6.8000000000001393E-4</v>
      </c>
      <c r="AD91" s="1">
        <f>ABS(IK_diagnostics_degrees__4[[#This Row],[Column8]]-H90)</f>
        <v>1.9999999999997797E-4</v>
      </c>
      <c r="AE91" s="1">
        <f>ABS(IK_diagnostics_degrees__4[[#This Row],[Column9]]-I90)</f>
        <v>8.0000000000080007E-5</v>
      </c>
      <c r="AF91" s="1">
        <f>ABS(IK_diagnostics_degrees__4[[#This Row],[Column10]]-J90)</f>
        <v>1.5000000000003899E-4</v>
      </c>
      <c r="AG91" s="1">
        <f>ABS(IK_diagnostics_degrees__4[[#This Row],[Column11]]-K90)</f>
        <v>1.5499999999999403E-3</v>
      </c>
      <c r="AH91" s="1">
        <f>ABS(IK_diagnostics_degrees__4[[#This Row],[Column12]]-L90)</f>
        <v>0</v>
      </c>
      <c r="AI91" s="1">
        <f>ABS(IK_diagnostics_degrees__4[[#This Row],[Column13]]-M90)</f>
        <v>6.6299999999999137E-3</v>
      </c>
      <c r="AJ91" s="1">
        <f>ABS(IK_diagnostics_degrees__4[[#This Row],[Column14]]-N90)</f>
        <v>0</v>
      </c>
      <c r="AK91" s="1">
        <f>ABS(IK_diagnostics_degrees__4[[#This Row],[Column15]]-O90)</f>
        <v>3.6130000000000329E-3</v>
      </c>
      <c r="AL91" s="1">
        <f>ABS(IK_diagnostics_degrees__4[[#This Row],[Column16]]-P90)</f>
        <v>1.1929999999999996E-3</v>
      </c>
      <c r="AM91" s="1">
        <f>ABS(IK_diagnostics_degrees__4[[#This Row],[Column17]]-Q90)</f>
        <v>2.0000000000003348E-4</v>
      </c>
      <c r="AN91" s="1">
        <f>ABS(IK_diagnostics_degrees__4[[#This Row],[Column18]]-R90)</f>
        <v>2.0799999999998597E-3</v>
      </c>
      <c r="AO91" s="1">
        <f>ABS(IK_diagnostics_degrees__4[[#This Row],[Column19]]-S90)</f>
        <v>0</v>
      </c>
      <c r="AP91" s="1">
        <f>ABS(IK_diagnostics_degrees__4[[#This Row],[Column20]]-T90)</f>
        <v>3.6400000000000876E-3</v>
      </c>
      <c r="AQ91" s="1">
        <f>ABS(IK_diagnostics_degrees__4[[#This Row],[Column21]]-U90)</f>
        <v>1.8299999999999983E-3</v>
      </c>
    </row>
    <row r="92" spans="1:43" x14ac:dyDescent="0.25">
      <c r="A92" s="1" t="s">
        <v>22</v>
      </c>
      <c r="B92" s="1">
        <v>1.51084</v>
      </c>
      <c r="C92" s="1" t="s">
        <v>22</v>
      </c>
      <c r="D92" s="1" t="s">
        <v>22</v>
      </c>
      <c r="E92" s="1">
        <v>1.61975</v>
      </c>
      <c r="F92" s="1" t="s">
        <v>22</v>
      </c>
      <c r="G92" s="1">
        <v>1.0362</v>
      </c>
      <c r="H92" s="1">
        <v>1.56663</v>
      </c>
      <c r="I92" s="1">
        <v>1.09301</v>
      </c>
      <c r="J92" s="1">
        <v>0.332816</v>
      </c>
      <c r="K92" s="1">
        <v>1.423</v>
      </c>
      <c r="L92" s="1" t="s">
        <v>22</v>
      </c>
      <c r="M92" s="1">
        <v>1.12765</v>
      </c>
      <c r="N92" s="1" t="s">
        <v>22</v>
      </c>
      <c r="O92" s="1">
        <v>0.41964600000000002</v>
      </c>
      <c r="P92" s="1">
        <v>0.55960699999999997</v>
      </c>
      <c r="Q92" s="1">
        <v>0.27965200000000001</v>
      </c>
      <c r="R92" s="1">
        <v>2.12608</v>
      </c>
      <c r="S92" s="1" t="s">
        <v>22</v>
      </c>
      <c r="T92" s="1">
        <v>1.02573</v>
      </c>
      <c r="U92" s="1">
        <v>1.0982000000000001</v>
      </c>
      <c r="V92" s="1" t="s">
        <v>23</v>
      </c>
      <c r="W92" s="1">
        <f>ABS(IK_diagnostics_degrees__4[[#This Row],[Column1]]-A91)</f>
        <v>0</v>
      </c>
      <c r="X92" s="1">
        <f>ABS(IK_diagnostics_degrees__4[[#This Row],[Column2]]-B91)</f>
        <v>1.3300000000000534E-3</v>
      </c>
      <c r="Y92" s="1">
        <f>ABS(IK_diagnostics_degrees__4[[#This Row],[Column3]]-C91)</f>
        <v>0</v>
      </c>
      <c r="Z92" s="1">
        <f>ABS(IK_diagnostics_degrees__4[[#This Row],[Column4]]-D91)</f>
        <v>0</v>
      </c>
      <c r="AA92" s="1">
        <f>ABS(IK_diagnostics_degrees__4[[#This Row],[Column5]]-E91)</f>
        <v>2.0899999999999253E-3</v>
      </c>
      <c r="AB92" s="1">
        <f>ABS(IK_diagnostics_degrees__4[[#This Row],[Column6]]-F91)</f>
        <v>0</v>
      </c>
      <c r="AC92" s="1">
        <f>ABS(IK_diagnostics_degrees__4[[#This Row],[Column7]]-G91)</f>
        <v>2.5000000000008349E-4</v>
      </c>
      <c r="AD92" s="1">
        <f>ABS(IK_diagnostics_degrees__4[[#This Row],[Column8]]-H91)</f>
        <v>1.1200000000000099E-3</v>
      </c>
      <c r="AE92" s="1">
        <f>ABS(IK_diagnostics_degrees__4[[#This Row],[Column9]]-I91)</f>
        <v>5.9999999999948983E-5</v>
      </c>
      <c r="AF92" s="1">
        <f>ABS(IK_diagnostics_degrees__4[[#This Row],[Column10]]-J91)</f>
        <v>7.0799999999998642E-4</v>
      </c>
      <c r="AG92" s="1">
        <f>ABS(IK_diagnostics_degrees__4[[#This Row],[Column11]]-K91)</f>
        <v>1.0200000000000209E-3</v>
      </c>
      <c r="AH92" s="1">
        <f>ABS(IK_diagnostics_degrees__4[[#This Row],[Column12]]-L91)</f>
        <v>0</v>
      </c>
      <c r="AI92" s="1">
        <f>ABS(IK_diagnostics_degrees__4[[#This Row],[Column13]]-M91)</f>
        <v>6.1500000000000998E-3</v>
      </c>
      <c r="AJ92" s="1">
        <f>ABS(IK_diagnostics_degrees__4[[#This Row],[Column14]]-N91)</f>
        <v>0</v>
      </c>
      <c r="AK92" s="1">
        <f>ABS(IK_diagnostics_degrees__4[[#This Row],[Column15]]-O91)</f>
        <v>3.4899999999999931E-3</v>
      </c>
      <c r="AL92" s="1">
        <f>ABS(IK_diagnostics_degrees__4[[#This Row],[Column16]]-P91)</f>
        <v>7.0999999999998842E-4</v>
      </c>
      <c r="AM92" s="1">
        <f>ABS(IK_diagnostics_degrees__4[[#This Row],[Column17]]-Q91)</f>
        <v>1.9099999999999673E-4</v>
      </c>
      <c r="AN92" s="1">
        <f>ABS(IK_diagnostics_degrees__4[[#This Row],[Column18]]-R91)</f>
        <v>1.4400000000001079E-3</v>
      </c>
      <c r="AO92" s="1">
        <f>ABS(IK_diagnostics_degrees__4[[#This Row],[Column19]]-S91)</f>
        <v>0</v>
      </c>
      <c r="AP92" s="1">
        <f>ABS(IK_diagnostics_degrees__4[[#This Row],[Column20]]-T91)</f>
        <v>3.3099999999999241E-3</v>
      </c>
      <c r="AQ92" s="1">
        <f>ABS(IK_diagnostics_degrees__4[[#This Row],[Column21]]-U91)</f>
        <v>1.1499999999999844E-3</v>
      </c>
    </row>
    <row r="93" spans="1:43" x14ac:dyDescent="0.25">
      <c r="A93" s="1" t="s">
        <v>22</v>
      </c>
      <c r="B93" s="1">
        <v>1.5117400000000001</v>
      </c>
      <c r="C93" s="1" t="s">
        <v>22</v>
      </c>
      <c r="D93" s="1" t="s">
        <v>22</v>
      </c>
      <c r="E93" s="1">
        <v>1.61819</v>
      </c>
      <c r="F93" s="1" t="s">
        <v>22</v>
      </c>
      <c r="G93" s="1">
        <v>1.03643</v>
      </c>
      <c r="H93" s="1">
        <v>1.5669599999999999</v>
      </c>
      <c r="I93" s="1">
        <v>1.09321</v>
      </c>
      <c r="J93" s="1">
        <v>0.33274100000000001</v>
      </c>
      <c r="K93" s="1">
        <v>1.4244699999999999</v>
      </c>
      <c r="L93" s="1" t="s">
        <v>22</v>
      </c>
      <c r="M93" s="1">
        <v>1.1334</v>
      </c>
      <c r="N93" s="1" t="s">
        <v>22</v>
      </c>
      <c r="O93" s="1">
        <v>0.42268499999999998</v>
      </c>
      <c r="P93" s="1">
        <v>0.56049800000000005</v>
      </c>
      <c r="Q93" s="1">
        <v>0.27981899999999998</v>
      </c>
      <c r="R93" s="1">
        <v>2.1276600000000001</v>
      </c>
      <c r="S93" s="1" t="s">
        <v>22</v>
      </c>
      <c r="T93" s="1">
        <v>1.02237</v>
      </c>
      <c r="U93" s="1">
        <v>1.09948</v>
      </c>
      <c r="V93" s="1" t="s">
        <v>23</v>
      </c>
      <c r="W93" s="1">
        <f>ABS(IK_diagnostics_degrees__4[[#This Row],[Column1]]-A92)</f>
        <v>0</v>
      </c>
      <c r="X93" s="1">
        <f>ABS(IK_diagnostics_degrees__4[[#This Row],[Column2]]-B92)</f>
        <v>9.0000000000012292E-4</v>
      </c>
      <c r="Y93" s="1">
        <f>ABS(IK_diagnostics_degrees__4[[#This Row],[Column3]]-C92)</f>
        <v>0</v>
      </c>
      <c r="Z93" s="1">
        <f>ABS(IK_diagnostics_degrees__4[[#This Row],[Column4]]-D92)</f>
        <v>0</v>
      </c>
      <c r="AA93" s="1">
        <f>ABS(IK_diagnostics_degrees__4[[#This Row],[Column5]]-E92)</f>
        <v>1.5600000000000058E-3</v>
      </c>
      <c r="AB93" s="1">
        <f>ABS(IK_diagnostics_degrees__4[[#This Row],[Column6]]-F92)</f>
        <v>0</v>
      </c>
      <c r="AC93" s="1">
        <f>ABS(IK_diagnostics_degrees__4[[#This Row],[Column7]]-G92)</f>
        <v>2.2999999999995246E-4</v>
      </c>
      <c r="AD93" s="1">
        <f>ABS(IK_diagnostics_degrees__4[[#This Row],[Column8]]-H92)</f>
        <v>3.2999999999994145E-4</v>
      </c>
      <c r="AE93" s="1">
        <f>ABS(IK_diagnostics_degrees__4[[#This Row],[Column9]]-I92)</f>
        <v>1.9999999999997797E-4</v>
      </c>
      <c r="AF93" s="1">
        <f>ABS(IK_diagnostics_degrees__4[[#This Row],[Column10]]-J92)</f>
        <v>7.499999999999174E-5</v>
      </c>
      <c r="AG93" s="1">
        <f>ABS(IK_diagnostics_degrees__4[[#This Row],[Column11]]-K92)</f>
        <v>1.4699999999998603E-3</v>
      </c>
      <c r="AH93" s="1">
        <f>ABS(IK_diagnostics_degrees__4[[#This Row],[Column12]]-L92)</f>
        <v>0</v>
      </c>
      <c r="AI93" s="1">
        <f>ABS(IK_diagnostics_degrees__4[[#This Row],[Column13]]-M92)</f>
        <v>5.7499999999999218E-3</v>
      </c>
      <c r="AJ93" s="1">
        <f>ABS(IK_diagnostics_degrees__4[[#This Row],[Column14]]-N92)</f>
        <v>0</v>
      </c>
      <c r="AK93" s="1">
        <f>ABS(IK_diagnostics_degrees__4[[#This Row],[Column15]]-O92)</f>
        <v>3.0389999999999584E-3</v>
      </c>
      <c r="AL93" s="1">
        <f>ABS(IK_diagnostics_degrees__4[[#This Row],[Column16]]-P92)</f>
        <v>8.9100000000008617E-4</v>
      </c>
      <c r="AM93" s="1">
        <f>ABS(IK_diagnostics_degrees__4[[#This Row],[Column17]]-Q92)</f>
        <v>1.6699999999997273E-4</v>
      </c>
      <c r="AN93" s="1">
        <f>ABS(IK_diagnostics_degrees__4[[#This Row],[Column18]]-R92)</f>
        <v>1.5800000000001369E-3</v>
      </c>
      <c r="AO93" s="1">
        <f>ABS(IK_diagnostics_degrees__4[[#This Row],[Column19]]-S92)</f>
        <v>0</v>
      </c>
      <c r="AP93" s="1">
        <f>ABS(IK_diagnostics_degrees__4[[#This Row],[Column20]]-T92)</f>
        <v>3.3600000000000296E-3</v>
      </c>
      <c r="AQ93" s="1">
        <f>ABS(IK_diagnostics_degrees__4[[#This Row],[Column21]]-U92)</f>
        <v>1.2799999999999478E-3</v>
      </c>
    </row>
    <row r="94" spans="1:43" x14ac:dyDescent="0.25">
      <c r="A94" s="1" t="s">
        <v>22</v>
      </c>
      <c r="B94" s="1">
        <v>1.51264</v>
      </c>
      <c r="C94" s="1" t="s">
        <v>22</v>
      </c>
      <c r="D94" s="1" t="s">
        <v>22</v>
      </c>
      <c r="E94" s="1">
        <v>1.61633</v>
      </c>
      <c r="F94" s="1" t="s">
        <v>22</v>
      </c>
      <c r="G94" s="1">
        <v>1.0363500000000001</v>
      </c>
      <c r="H94" s="1">
        <v>1.5672299999999999</v>
      </c>
      <c r="I94" s="1">
        <v>1.0930599999999999</v>
      </c>
      <c r="J94" s="1">
        <v>0.33328000000000002</v>
      </c>
      <c r="K94" s="1">
        <v>1.42577</v>
      </c>
      <c r="L94" s="1" t="s">
        <v>22</v>
      </c>
      <c r="M94" s="1">
        <v>1.13818</v>
      </c>
      <c r="N94" s="1" t="s">
        <v>22</v>
      </c>
      <c r="O94" s="1">
        <v>0.42540099999999997</v>
      </c>
      <c r="P94" s="1">
        <v>0.56022099999999997</v>
      </c>
      <c r="Q94" s="1">
        <v>0.28037000000000001</v>
      </c>
      <c r="R94" s="1">
        <v>2.1291000000000002</v>
      </c>
      <c r="S94" s="1" t="s">
        <v>22</v>
      </c>
      <c r="T94" s="1">
        <v>1.0189299999999999</v>
      </c>
      <c r="U94" s="1">
        <v>1.0999699999999999</v>
      </c>
      <c r="V94" s="1" t="s">
        <v>23</v>
      </c>
      <c r="W94" s="1">
        <f>ABS(IK_diagnostics_degrees__4[[#This Row],[Column1]]-A93)</f>
        <v>0</v>
      </c>
      <c r="X94" s="1">
        <f>ABS(IK_diagnostics_degrees__4[[#This Row],[Column2]]-B93)</f>
        <v>8.9999999999990088E-4</v>
      </c>
      <c r="Y94" s="1">
        <f>ABS(IK_diagnostics_degrees__4[[#This Row],[Column3]]-C93)</f>
        <v>0</v>
      </c>
      <c r="Z94" s="1">
        <f>ABS(IK_diagnostics_degrees__4[[#This Row],[Column4]]-D93)</f>
        <v>0</v>
      </c>
      <c r="AA94" s="1">
        <f>ABS(IK_diagnostics_degrees__4[[#This Row],[Column5]]-E93)</f>
        <v>1.8599999999999728E-3</v>
      </c>
      <c r="AB94" s="1">
        <f>ABS(IK_diagnostics_degrees__4[[#This Row],[Column6]]-F93)</f>
        <v>0</v>
      </c>
      <c r="AC94" s="1">
        <f>ABS(IK_diagnostics_degrees__4[[#This Row],[Column7]]-G93)</f>
        <v>7.9999999999857963E-5</v>
      </c>
      <c r="AD94" s="1">
        <f>ABS(IK_diagnostics_degrees__4[[#This Row],[Column8]]-H93)</f>
        <v>2.6999999999999247E-4</v>
      </c>
      <c r="AE94" s="1">
        <f>ABS(IK_diagnostics_degrees__4[[#This Row],[Column9]]-I93)</f>
        <v>1.500000000000945E-4</v>
      </c>
      <c r="AF94" s="1">
        <f>ABS(IK_diagnostics_degrees__4[[#This Row],[Column10]]-J93)</f>
        <v>5.3900000000001169E-4</v>
      </c>
      <c r="AG94" s="1">
        <f>ABS(IK_diagnostics_degrees__4[[#This Row],[Column11]]-K93)</f>
        <v>1.3000000000000789E-3</v>
      </c>
      <c r="AH94" s="1">
        <f>ABS(IK_diagnostics_degrees__4[[#This Row],[Column12]]-L93)</f>
        <v>0</v>
      </c>
      <c r="AI94" s="1">
        <f>ABS(IK_diagnostics_degrees__4[[#This Row],[Column13]]-M93)</f>
        <v>4.7800000000000065E-3</v>
      </c>
      <c r="AJ94" s="1">
        <f>ABS(IK_diagnostics_degrees__4[[#This Row],[Column14]]-N93)</f>
        <v>0</v>
      </c>
      <c r="AK94" s="1">
        <f>ABS(IK_diagnostics_degrees__4[[#This Row],[Column15]]-O93)</f>
        <v>2.7159999999999962E-3</v>
      </c>
      <c r="AL94" s="1">
        <f>ABS(IK_diagnostics_degrees__4[[#This Row],[Column16]]-P93)</f>
        <v>2.7700000000008274E-4</v>
      </c>
      <c r="AM94" s="1">
        <f>ABS(IK_diagnostics_degrees__4[[#This Row],[Column17]]-Q93)</f>
        <v>5.5100000000002369E-4</v>
      </c>
      <c r="AN94" s="1">
        <f>ABS(IK_diagnostics_degrees__4[[#This Row],[Column18]]-R93)</f>
        <v>1.4400000000001079E-3</v>
      </c>
      <c r="AO94" s="1">
        <f>ABS(IK_diagnostics_degrees__4[[#This Row],[Column19]]-S93)</f>
        <v>0</v>
      </c>
      <c r="AP94" s="1">
        <f>ABS(IK_diagnostics_degrees__4[[#This Row],[Column20]]-T93)</f>
        <v>3.4400000000001096E-3</v>
      </c>
      <c r="AQ94" s="1">
        <f>ABS(IK_diagnostics_degrees__4[[#This Row],[Column21]]-U93)</f>
        <v>4.8999999999987942E-4</v>
      </c>
    </row>
    <row r="95" spans="1:43" x14ac:dyDescent="0.25">
      <c r="A95" s="1" t="s">
        <v>22</v>
      </c>
      <c r="B95" s="1">
        <v>1.5137499999999999</v>
      </c>
      <c r="C95" s="1" t="s">
        <v>22</v>
      </c>
      <c r="D95" s="1" t="s">
        <v>22</v>
      </c>
      <c r="E95" s="1">
        <v>1.61433</v>
      </c>
      <c r="F95" s="1" t="s">
        <v>22</v>
      </c>
      <c r="G95" s="1">
        <v>1.0361800000000001</v>
      </c>
      <c r="H95" s="1">
        <v>1.56759</v>
      </c>
      <c r="I95" s="1">
        <v>1.0931599999999999</v>
      </c>
      <c r="J95" s="1">
        <v>0.33341799999999999</v>
      </c>
      <c r="K95" s="1">
        <v>1.42699</v>
      </c>
      <c r="L95" s="1" t="s">
        <v>22</v>
      </c>
      <c r="M95" s="1">
        <v>1.1430100000000001</v>
      </c>
      <c r="N95" s="1" t="s">
        <v>22</v>
      </c>
      <c r="O95" s="1">
        <v>0.42797400000000002</v>
      </c>
      <c r="P95" s="1">
        <v>0.56060299999999996</v>
      </c>
      <c r="Q95" s="1">
        <v>0.28025299999999997</v>
      </c>
      <c r="R95" s="1">
        <v>2.1302599999999998</v>
      </c>
      <c r="S95" s="1" t="s">
        <v>22</v>
      </c>
      <c r="T95" s="1">
        <v>1.01593</v>
      </c>
      <c r="U95" s="1">
        <v>1.1006499999999999</v>
      </c>
      <c r="V95" s="1" t="s">
        <v>23</v>
      </c>
      <c r="W95" s="1">
        <f>ABS(IK_diagnostics_degrees__4[[#This Row],[Column1]]-A94)</f>
        <v>0</v>
      </c>
      <c r="X95" s="1">
        <f>ABS(IK_diagnostics_degrees__4[[#This Row],[Column2]]-B94)</f>
        <v>1.1099999999999444E-3</v>
      </c>
      <c r="Y95" s="1">
        <f>ABS(IK_diagnostics_degrees__4[[#This Row],[Column3]]-C94)</f>
        <v>0</v>
      </c>
      <c r="Z95" s="1">
        <f>ABS(IK_diagnostics_degrees__4[[#This Row],[Column4]]-D94)</f>
        <v>0</v>
      </c>
      <c r="AA95" s="1">
        <f>ABS(IK_diagnostics_degrees__4[[#This Row],[Column5]]-E94)</f>
        <v>2.0000000000000018E-3</v>
      </c>
      <c r="AB95" s="1">
        <f>ABS(IK_diagnostics_degrees__4[[#This Row],[Column6]]-F94)</f>
        <v>0</v>
      </c>
      <c r="AC95" s="1">
        <f>ABS(IK_diagnostics_degrees__4[[#This Row],[Column7]]-G94)</f>
        <v>1.7000000000000348E-4</v>
      </c>
      <c r="AD95" s="1">
        <f>ABS(IK_diagnostics_degrees__4[[#This Row],[Column8]]-H94)</f>
        <v>3.6000000000013799E-4</v>
      </c>
      <c r="AE95" s="1">
        <f>ABS(IK_diagnostics_degrees__4[[#This Row],[Column9]]-I94)</f>
        <v>9.9999999999988987E-5</v>
      </c>
      <c r="AF95" s="1">
        <f>ABS(IK_diagnostics_degrees__4[[#This Row],[Column10]]-J94)</f>
        <v>1.3799999999997148E-4</v>
      </c>
      <c r="AG95" s="1">
        <f>ABS(IK_diagnostics_degrees__4[[#This Row],[Column11]]-K94)</f>
        <v>1.2199999999999989E-3</v>
      </c>
      <c r="AH95" s="1">
        <f>ABS(IK_diagnostics_degrees__4[[#This Row],[Column12]]-L94)</f>
        <v>0</v>
      </c>
      <c r="AI95" s="1">
        <f>ABS(IK_diagnostics_degrees__4[[#This Row],[Column13]]-M94)</f>
        <v>4.830000000000112E-3</v>
      </c>
      <c r="AJ95" s="1">
        <f>ABS(IK_diagnostics_degrees__4[[#This Row],[Column14]]-N94)</f>
        <v>0</v>
      </c>
      <c r="AK95" s="1">
        <f>ABS(IK_diagnostics_degrees__4[[#This Row],[Column15]]-O94)</f>
        <v>2.5730000000000475E-3</v>
      </c>
      <c r="AL95" s="1">
        <f>ABS(IK_diagnostics_degrees__4[[#This Row],[Column16]]-P94)</f>
        <v>3.8199999999999346E-4</v>
      </c>
      <c r="AM95" s="1">
        <f>ABS(IK_diagnostics_degrees__4[[#This Row],[Column17]]-Q94)</f>
        <v>1.1700000000003374E-4</v>
      </c>
      <c r="AN95" s="1">
        <f>ABS(IK_diagnostics_degrees__4[[#This Row],[Column18]]-R94)</f>
        <v>1.1599999999996058E-3</v>
      </c>
      <c r="AO95" s="1">
        <f>ABS(IK_diagnostics_degrees__4[[#This Row],[Column19]]-S94)</f>
        <v>0</v>
      </c>
      <c r="AP95" s="1">
        <f>ABS(IK_diagnostics_degrees__4[[#This Row],[Column20]]-T94)</f>
        <v>2.9999999999998916E-3</v>
      </c>
      <c r="AQ95" s="1">
        <f>ABS(IK_diagnostics_degrees__4[[#This Row],[Column21]]-U94)</f>
        <v>6.8000000000001393E-4</v>
      </c>
    </row>
    <row r="96" spans="1:43" x14ac:dyDescent="0.25">
      <c r="A96" s="1" t="s">
        <v>22</v>
      </c>
      <c r="B96" s="1">
        <v>1.5149900000000001</v>
      </c>
      <c r="C96" s="1" t="s">
        <v>22</v>
      </c>
      <c r="D96" s="1" t="s">
        <v>22</v>
      </c>
      <c r="E96" s="1">
        <v>1.6123000000000001</v>
      </c>
      <c r="F96" s="1" t="s">
        <v>22</v>
      </c>
      <c r="G96" s="1">
        <v>1.0363199999999999</v>
      </c>
      <c r="H96" s="1">
        <v>1.56775</v>
      </c>
      <c r="I96" s="1">
        <v>1.0933600000000001</v>
      </c>
      <c r="J96" s="1">
        <v>0.333455</v>
      </c>
      <c r="K96" s="1">
        <v>1.42815</v>
      </c>
      <c r="L96" s="1" t="s">
        <v>22</v>
      </c>
      <c r="M96" s="1">
        <v>1.1473100000000001</v>
      </c>
      <c r="N96" s="1" t="s">
        <v>22</v>
      </c>
      <c r="O96" s="1">
        <v>0.43042799999999998</v>
      </c>
      <c r="P96" s="1">
        <v>0.56132499999999996</v>
      </c>
      <c r="Q96" s="1">
        <v>0.28040999999999999</v>
      </c>
      <c r="R96" s="1">
        <v>2.13123</v>
      </c>
      <c r="S96" s="1" t="s">
        <v>22</v>
      </c>
      <c r="T96" s="1">
        <v>1.0129699999999999</v>
      </c>
      <c r="U96" s="1">
        <v>1.10154</v>
      </c>
      <c r="V96" s="1" t="s">
        <v>23</v>
      </c>
      <c r="W96" s="1">
        <f>ABS(IK_diagnostics_degrees__4[[#This Row],[Column1]]-A95)</f>
        <v>0</v>
      </c>
      <c r="X96" s="1">
        <f>ABS(IK_diagnostics_degrees__4[[#This Row],[Column2]]-B95)</f>
        <v>1.2400000000001299E-3</v>
      </c>
      <c r="Y96" s="1">
        <f>ABS(IK_diagnostics_degrees__4[[#This Row],[Column3]]-C95)</f>
        <v>0</v>
      </c>
      <c r="Z96" s="1">
        <f>ABS(IK_diagnostics_degrees__4[[#This Row],[Column4]]-D95)</f>
        <v>0</v>
      </c>
      <c r="AA96" s="1">
        <f>ABS(IK_diagnostics_degrees__4[[#This Row],[Column5]]-E95)</f>
        <v>2.0299999999999763E-3</v>
      </c>
      <c r="AB96" s="1">
        <f>ABS(IK_diagnostics_degrees__4[[#This Row],[Column6]]-F95)</f>
        <v>0</v>
      </c>
      <c r="AC96" s="1">
        <f>ABS(IK_diagnostics_degrees__4[[#This Row],[Column7]]-G95)</f>
        <v>1.3999999999980695E-4</v>
      </c>
      <c r="AD96" s="1">
        <f>ABS(IK_diagnostics_degrees__4[[#This Row],[Column8]]-H95)</f>
        <v>1.5999999999993797E-4</v>
      </c>
      <c r="AE96" s="1">
        <f>ABS(IK_diagnostics_degrees__4[[#This Row],[Column9]]-I95)</f>
        <v>2.0000000000020002E-4</v>
      </c>
      <c r="AF96" s="1">
        <f>ABS(IK_diagnostics_degrees__4[[#This Row],[Column10]]-J95)</f>
        <v>3.7000000000009248E-5</v>
      </c>
      <c r="AG96" s="1">
        <f>ABS(IK_diagnostics_degrees__4[[#This Row],[Column11]]-K95)</f>
        <v>1.1600000000000499E-3</v>
      </c>
      <c r="AH96" s="1">
        <f>ABS(IK_diagnostics_degrees__4[[#This Row],[Column12]]-L95)</f>
        <v>0</v>
      </c>
      <c r="AI96" s="1">
        <f>ABS(IK_diagnostics_degrees__4[[#This Row],[Column13]]-M95)</f>
        <v>4.2999999999999705E-3</v>
      </c>
      <c r="AJ96" s="1">
        <f>ABS(IK_diagnostics_degrees__4[[#This Row],[Column14]]-N95)</f>
        <v>0</v>
      </c>
      <c r="AK96" s="1">
        <f>ABS(IK_diagnostics_degrees__4[[#This Row],[Column15]]-O95)</f>
        <v>2.4539999999999562E-3</v>
      </c>
      <c r="AL96" s="1">
        <f>ABS(IK_diagnostics_degrees__4[[#This Row],[Column16]]-P95)</f>
        <v>7.2200000000000042E-4</v>
      </c>
      <c r="AM96" s="1">
        <f>ABS(IK_diagnostics_degrees__4[[#This Row],[Column17]]-Q95)</f>
        <v>1.5700000000001824E-4</v>
      </c>
      <c r="AN96" s="1">
        <f>ABS(IK_diagnostics_degrees__4[[#This Row],[Column18]]-R95)</f>
        <v>9.7000000000013742E-4</v>
      </c>
      <c r="AO96" s="1">
        <f>ABS(IK_diagnostics_degrees__4[[#This Row],[Column19]]-S95)</f>
        <v>0</v>
      </c>
      <c r="AP96" s="1">
        <f>ABS(IK_diagnostics_degrees__4[[#This Row],[Column20]]-T95)</f>
        <v>2.9600000000000737E-3</v>
      </c>
      <c r="AQ96" s="1">
        <f>ABS(IK_diagnostics_degrees__4[[#This Row],[Column21]]-U95)</f>
        <v>8.9000000000005741E-4</v>
      </c>
    </row>
    <row r="97" spans="1:43" x14ac:dyDescent="0.25">
      <c r="A97" s="1" t="s">
        <v>22</v>
      </c>
      <c r="B97" s="1">
        <v>1.38778</v>
      </c>
      <c r="C97" s="1">
        <v>8.80838E-4</v>
      </c>
      <c r="D97" s="1">
        <v>4.0734199999999999E-4</v>
      </c>
      <c r="E97" s="1">
        <v>1.44241</v>
      </c>
      <c r="F97" s="1" t="s">
        <v>22</v>
      </c>
      <c r="G97" s="1">
        <v>0.66775200000000001</v>
      </c>
      <c r="H97" s="1">
        <v>1.8207800000000001</v>
      </c>
      <c r="I97" s="1">
        <v>0.91984500000000002</v>
      </c>
      <c r="J97" s="1">
        <v>0.22303100000000001</v>
      </c>
      <c r="K97" s="1">
        <v>1.9253899999999999</v>
      </c>
      <c r="L97" s="1">
        <v>0.140374</v>
      </c>
      <c r="M97" s="1">
        <v>1.0192399999999999</v>
      </c>
      <c r="N97" s="1">
        <v>1.21452</v>
      </c>
      <c r="O97" s="1">
        <v>0.79891100000000004</v>
      </c>
      <c r="P97" s="1" t="s">
        <v>22</v>
      </c>
      <c r="Q97" s="1">
        <v>7.6172100000000006E-2</v>
      </c>
      <c r="R97" s="1">
        <v>1.9941</v>
      </c>
      <c r="S97" s="1" t="s">
        <v>22</v>
      </c>
      <c r="T97" s="1">
        <v>1.6044599999999999E-2</v>
      </c>
      <c r="U97" s="1">
        <v>1.4517599999999999</v>
      </c>
      <c r="V97" s="1" t="s">
        <v>23</v>
      </c>
      <c r="W97" s="1">
        <f>ABS(IK_diagnostics_degrees__4[[#This Row],[Column1]]-A96)</f>
        <v>0</v>
      </c>
      <c r="X97" s="1">
        <f>ABS(IK_diagnostics_degrees__4[[#This Row],[Column2]]-B96)</f>
        <v>0.12721000000000005</v>
      </c>
      <c r="Y97" s="1">
        <f>ABS(IK_diagnostics_degrees__4[[#This Row],[Column3]]-C96)</f>
        <v>8.80838E-4</v>
      </c>
      <c r="Z97" s="1">
        <f>ABS(IK_diagnostics_degrees__4[[#This Row],[Column4]]-D96)</f>
        <v>4.0734199999999999E-4</v>
      </c>
      <c r="AA97" s="1">
        <f>ABS(IK_diagnostics_degrees__4[[#This Row],[Column5]]-E96)</f>
        <v>0.1698900000000001</v>
      </c>
      <c r="AB97" s="1">
        <f>ABS(IK_diagnostics_degrees__4[[#This Row],[Column6]]-F96)</f>
        <v>0</v>
      </c>
      <c r="AC97" s="1">
        <f>ABS(IK_diagnostics_degrees__4[[#This Row],[Column7]]-G96)</f>
        <v>0.3685679999999999</v>
      </c>
      <c r="AD97" s="1">
        <f>ABS(IK_diagnostics_degrees__4[[#This Row],[Column8]]-H96)</f>
        <v>0.25303000000000009</v>
      </c>
      <c r="AE97" s="1">
        <f>ABS(IK_diagnostics_degrees__4[[#This Row],[Column9]]-I96)</f>
        <v>0.17351500000000009</v>
      </c>
      <c r="AF97" s="1">
        <f>ABS(IK_diagnostics_degrees__4[[#This Row],[Column10]]-J96)</f>
        <v>0.11042399999999999</v>
      </c>
      <c r="AG97" s="1">
        <f>ABS(IK_diagnostics_degrees__4[[#This Row],[Column11]]-K96)</f>
        <v>0.4972399999999999</v>
      </c>
      <c r="AH97" s="1">
        <f>ABS(IK_diagnostics_degrees__4[[#This Row],[Column12]]-L96)</f>
        <v>0.140374</v>
      </c>
      <c r="AI97" s="1">
        <f>ABS(IK_diagnostics_degrees__4[[#This Row],[Column13]]-M96)</f>
        <v>0.12807000000000013</v>
      </c>
      <c r="AJ97" s="1">
        <f>ABS(IK_diagnostics_degrees__4[[#This Row],[Column14]]-N96)</f>
        <v>1.21452</v>
      </c>
      <c r="AK97" s="1">
        <f>ABS(IK_diagnostics_degrees__4[[#This Row],[Column15]]-O96)</f>
        <v>0.36848300000000006</v>
      </c>
      <c r="AL97" s="1">
        <f>ABS(IK_diagnostics_degrees__4[[#This Row],[Column16]]-P96)</f>
        <v>0.56132499999999996</v>
      </c>
      <c r="AM97" s="1">
        <f>ABS(IK_diagnostics_degrees__4[[#This Row],[Column17]]-Q96)</f>
        <v>0.20423789999999997</v>
      </c>
      <c r="AN97" s="1">
        <f>ABS(IK_diagnostics_degrees__4[[#This Row],[Column18]]-R96)</f>
        <v>0.13712999999999997</v>
      </c>
      <c r="AO97" s="1">
        <f>ABS(IK_diagnostics_degrees__4[[#This Row],[Column19]]-S96)</f>
        <v>0</v>
      </c>
      <c r="AP97" s="1">
        <f>ABS(IK_diagnostics_degrees__4[[#This Row],[Column20]]-T96)</f>
        <v>0.99692539999999996</v>
      </c>
      <c r="AQ97" s="1">
        <f>ABS(IK_diagnostics_degrees__4[[#This Row],[Column21]]-U96)</f>
        <v>0.35021999999999998</v>
      </c>
    </row>
    <row r="98" spans="1:43" x14ac:dyDescent="0.25">
      <c r="A98" s="1" t="s">
        <v>22</v>
      </c>
      <c r="B98" s="1">
        <v>1.4723900000000001</v>
      </c>
      <c r="C98" s="1">
        <v>2.7092099999999998E-4</v>
      </c>
      <c r="D98" s="1">
        <v>2.28784E-2</v>
      </c>
      <c r="E98" s="1">
        <v>1.4091800000000001</v>
      </c>
      <c r="F98" s="1">
        <v>9.56071E-2</v>
      </c>
      <c r="G98" s="1">
        <v>0.72247899999999998</v>
      </c>
      <c r="H98" s="1">
        <v>1.7919799999999999</v>
      </c>
      <c r="I98" s="1">
        <v>1.05365</v>
      </c>
      <c r="J98" s="1">
        <v>0.260104</v>
      </c>
      <c r="K98" s="1">
        <v>1.96898</v>
      </c>
      <c r="L98" s="1">
        <v>0.183952</v>
      </c>
      <c r="M98" s="1">
        <v>1.36616</v>
      </c>
      <c r="N98" s="1">
        <v>1.1091599999999999</v>
      </c>
      <c r="O98" s="1">
        <v>1.0813999999999999</v>
      </c>
      <c r="P98" s="1" t="s">
        <v>22</v>
      </c>
      <c r="Q98" s="1">
        <v>8.5386699999999996E-2</v>
      </c>
      <c r="R98" s="1">
        <v>2.1339800000000002</v>
      </c>
      <c r="S98" s="1" t="s">
        <v>22</v>
      </c>
      <c r="T98" s="1">
        <v>0.16101199999999999</v>
      </c>
      <c r="U98" s="1">
        <v>1.1874100000000001</v>
      </c>
      <c r="V98" s="1" t="s">
        <v>23</v>
      </c>
      <c r="W98" s="1">
        <f>ABS(IK_diagnostics_degrees__4[[#This Row],[Column1]]-A97)</f>
        <v>0</v>
      </c>
      <c r="X98" s="1">
        <f>ABS(IK_diagnostics_degrees__4[[#This Row],[Column2]]-B97)</f>
        <v>8.4610000000000074E-2</v>
      </c>
      <c r="Y98" s="1">
        <f>ABS(IK_diagnostics_degrees__4[[#This Row],[Column3]]-C97)</f>
        <v>6.0991699999999997E-4</v>
      </c>
      <c r="Z98" s="1">
        <f>ABS(IK_diagnostics_degrees__4[[#This Row],[Column4]]-D97)</f>
        <v>2.2471057999999999E-2</v>
      </c>
      <c r="AA98" s="1">
        <f>ABS(IK_diagnostics_degrees__4[[#This Row],[Column5]]-E97)</f>
        <v>3.3229999999999871E-2</v>
      </c>
      <c r="AB98" s="1">
        <f>ABS(IK_diagnostics_degrees__4[[#This Row],[Column6]]-F97)</f>
        <v>9.56071E-2</v>
      </c>
      <c r="AC98" s="1">
        <f>ABS(IK_diagnostics_degrees__4[[#This Row],[Column7]]-G97)</f>
        <v>5.472699999999997E-2</v>
      </c>
      <c r="AD98" s="1">
        <f>ABS(IK_diagnostics_degrees__4[[#This Row],[Column8]]-H97)</f>
        <v>2.8800000000000159E-2</v>
      </c>
      <c r="AE98" s="1">
        <f>ABS(IK_diagnostics_degrees__4[[#This Row],[Column9]]-I97)</f>
        <v>0.13380499999999995</v>
      </c>
      <c r="AF98" s="1">
        <f>ABS(IK_diagnostics_degrees__4[[#This Row],[Column10]]-J97)</f>
        <v>3.7072999999999995E-2</v>
      </c>
      <c r="AG98" s="1">
        <f>ABS(IK_diagnostics_degrees__4[[#This Row],[Column11]]-K97)</f>
        <v>4.3590000000000018E-2</v>
      </c>
      <c r="AH98" s="1">
        <f>ABS(IK_diagnostics_degrees__4[[#This Row],[Column12]]-L97)</f>
        <v>4.3578000000000006E-2</v>
      </c>
      <c r="AI98" s="1">
        <f>ABS(IK_diagnostics_degrees__4[[#This Row],[Column13]]-M97)</f>
        <v>0.34692000000000012</v>
      </c>
      <c r="AJ98" s="1">
        <f>ABS(IK_diagnostics_degrees__4[[#This Row],[Column14]]-N97)</f>
        <v>0.10536000000000012</v>
      </c>
      <c r="AK98" s="1">
        <f>ABS(IK_diagnostics_degrees__4[[#This Row],[Column15]]-O97)</f>
        <v>0.28248899999999988</v>
      </c>
      <c r="AL98" s="1">
        <f>ABS(IK_diagnostics_degrees__4[[#This Row],[Column16]]-P97)</f>
        <v>0</v>
      </c>
      <c r="AM98" s="1">
        <f>ABS(IK_diagnostics_degrees__4[[#This Row],[Column17]]-Q97)</f>
        <v>9.2145999999999895E-3</v>
      </c>
      <c r="AN98" s="1">
        <f>ABS(IK_diagnostics_degrees__4[[#This Row],[Column18]]-R97)</f>
        <v>0.13988000000000023</v>
      </c>
      <c r="AO98" s="1">
        <f>ABS(IK_diagnostics_degrees__4[[#This Row],[Column19]]-S97)</f>
        <v>0</v>
      </c>
      <c r="AP98" s="1">
        <f>ABS(IK_diagnostics_degrees__4[[#This Row],[Column20]]-T97)</f>
        <v>0.1449674</v>
      </c>
      <c r="AQ98" s="1">
        <f>ABS(IK_diagnostics_degrees__4[[#This Row],[Column21]]-U97)</f>
        <v>0.26434999999999986</v>
      </c>
    </row>
    <row r="99" spans="1:43" x14ac:dyDescent="0.25">
      <c r="A99" s="2">
        <v>3.1675899999999999E-5</v>
      </c>
      <c r="B99" s="1">
        <v>1.512</v>
      </c>
      <c r="C99" s="1">
        <v>0.106738</v>
      </c>
      <c r="D99" s="1">
        <v>4.7157200000000003E-2</v>
      </c>
      <c r="E99" s="1">
        <v>1.3735200000000001</v>
      </c>
      <c r="F99" s="1">
        <v>0.12589500000000001</v>
      </c>
      <c r="G99" s="1">
        <v>0.81344700000000003</v>
      </c>
      <c r="H99" s="1">
        <v>1.76552</v>
      </c>
      <c r="I99" s="1">
        <v>1.17292</v>
      </c>
      <c r="J99" s="1">
        <v>0.262658</v>
      </c>
      <c r="K99" s="1">
        <v>1.9574</v>
      </c>
      <c r="L99" s="1">
        <v>0.208288</v>
      </c>
      <c r="M99" s="1">
        <v>1.48682</v>
      </c>
      <c r="N99" s="1">
        <v>1.0311399999999999</v>
      </c>
      <c r="O99" s="1">
        <v>1.15002</v>
      </c>
      <c r="P99" s="1" t="s">
        <v>22</v>
      </c>
      <c r="Q99" s="1">
        <v>7.4057200000000004E-2</v>
      </c>
      <c r="R99" s="1">
        <v>2.1591900000000002</v>
      </c>
      <c r="S99" s="1" t="s">
        <v>22</v>
      </c>
      <c r="T99" s="1">
        <v>0.241843</v>
      </c>
      <c r="U99" s="1">
        <v>1.0268999999999999</v>
      </c>
      <c r="V99" s="1" t="s">
        <v>23</v>
      </c>
      <c r="W99" s="1">
        <f>ABS(IK_diagnostics_degrees__4[[#This Row],[Column1]]-A98)</f>
        <v>3.1675899999999999E-5</v>
      </c>
      <c r="X99" s="1">
        <f>ABS(IK_diagnostics_degrees__4[[#This Row],[Column2]]-B98)</f>
        <v>3.9609999999999923E-2</v>
      </c>
      <c r="Y99" s="1">
        <f>ABS(IK_diagnostics_degrees__4[[#This Row],[Column3]]-C98)</f>
        <v>0.10646707900000001</v>
      </c>
      <c r="Z99" s="1">
        <f>ABS(IK_diagnostics_degrees__4[[#This Row],[Column4]]-D98)</f>
        <v>2.4278800000000003E-2</v>
      </c>
      <c r="AA99" s="1">
        <f>ABS(IK_diagnostics_degrees__4[[#This Row],[Column5]]-E98)</f>
        <v>3.5660000000000025E-2</v>
      </c>
      <c r="AB99" s="1">
        <f>ABS(IK_diagnostics_degrees__4[[#This Row],[Column6]]-F98)</f>
        <v>3.0287900000000006E-2</v>
      </c>
      <c r="AC99" s="1">
        <f>ABS(IK_diagnostics_degrees__4[[#This Row],[Column7]]-G98)</f>
        <v>9.0968000000000049E-2</v>
      </c>
      <c r="AD99" s="1">
        <f>ABS(IK_diagnostics_degrees__4[[#This Row],[Column8]]-H98)</f>
        <v>2.6459999999999928E-2</v>
      </c>
      <c r="AE99" s="1">
        <f>ABS(IK_diagnostics_degrees__4[[#This Row],[Column9]]-I98)</f>
        <v>0.11926999999999999</v>
      </c>
      <c r="AF99" s="1">
        <f>ABS(IK_diagnostics_degrees__4[[#This Row],[Column10]]-J98)</f>
        <v>2.5540000000000007E-3</v>
      </c>
      <c r="AG99" s="1">
        <f>ABS(IK_diagnostics_degrees__4[[#This Row],[Column11]]-K98)</f>
        <v>1.1579999999999924E-2</v>
      </c>
      <c r="AH99" s="1">
        <f>ABS(IK_diagnostics_degrees__4[[#This Row],[Column12]]-L98)</f>
        <v>2.4335999999999997E-2</v>
      </c>
      <c r="AI99" s="1">
        <f>ABS(IK_diagnostics_degrees__4[[#This Row],[Column13]]-M98)</f>
        <v>0.12065999999999999</v>
      </c>
      <c r="AJ99" s="1">
        <f>ABS(IK_diagnostics_degrees__4[[#This Row],[Column14]]-N98)</f>
        <v>7.8019999999999978E-2</v>
      </c>
      <c r="AK99" s="1">
        <f>ABS(IK_diagnostics_degrees__4[[#This Row],[Column15]]-O98)</f>
        <v>6.8620000000000125E-2</v>
      </c>
      <c r="AL99" s="1">
        <f>ABS(IK_diagnostics_degrees__4[[#This Row],[Column16]]-P98)</f>
        <v>0</v>
      </c>
      <c r="AM99" s="1">
        <f>ABS(IK_diagnostics_degrees__4[[#This Row],[Column17]]-Q98)</f>
        <v>1.1329499999999992E-2</v>
      </c>
      <c r="AN99" s="1">
        <f>ABS(IK_diagnostics_degrees__4[[#This Row],[Column18]]-R98)</f>
        <v>2.5209999999999955E-2</v>
      </c>
      <c r="AO99" s="1">
        <f>ABS(IK_diagnostics_degrees__4[[#This Row],[Column19]]-S98)</f>
        <v>0</v>
      </c>
      <c r="AP99" s="1">
        <f>ABS(IK_diagnostics_degrees__4[[#This Row],[Column20]]-T98)</f>
        <v>8.0831000000000014E-2</v>
      </c>
      <c r="AQ99" s="1">
        <f>ABS(IK_diagnostics_degrees__4[[#This Row],[Column21]]-U98)</f>
        <v>0.16051000000000015</v>
      </c>
    </row>
    <row r="100" spans="1:43" x14ac:dyDescent="0.25">
      <c r="A100" s="1">
        <v>3.23069E-2</v>
      </c>
      <c r="B100" s="1">
        <v>1.5247999999999999</v>
      </c>
      <c r="C100" s="1">
        <v>0.167098</v>
      </c>
      <c r="D100" s="1">
        <v>4.3177699999999999E-2</v>
      </c>
      <c r="E100" s="1">
        <v>1.3365100000000001</v>
      </c>
      <c r="F100" s="1">
        <v>0.13162099999999999</v>
      </c>
      <c r="G100" s="1">
        <v>0.88011700000000004</v>
      </c>
      <c r="H100" s="1">
        <v>1.75105</v>
      </c>
      <c r="I100" s="1">
        <v>1.26715</v>
      </c>
      <c r="J100" s="1">
        <v>0.27199699999999999</v>
      </c>
      <c r="K100" s="1">
        <v>1.9507099999999999</v>
      </c>
      <c r="L100" s="1">
        <v>0.22503100000000001</v>
      </c>
      <c r="M100" s="1">
        <v>1.56023</v>
      </c>
      <c r="N100" s="1">
        <v>0.97954200000000002</v>
      </c>
      <c r="O100" s="1">
        <v>1.15089</v>
      </c>
      <c r="P100" s="1">
        <v>3.9446300000000002E-3</v>
      </c>
      <c r="Q100" s="1">
        <v>5.1463099999999998E-2</v>
      </c>
      <c r="R100" s="1">
        <v>2.1574</v>
      </c>
      <c r="S100" s="1" t="s">
        <v>22</v>
      </c>
      <c r="T100" s="1">
        <v>0.27456000000000003</v>
      </c>
      <c r="U100" s="1">
        <v>0.93904900000000002</v>
      </c>
      <c r="V100" s="1" t="s">
        <v>23</v>
      </c>
      <c r="W100" s="1">
        <f>ABS(IK_diagnostics_degrees__4[[#This Row],[Column1]]-A99)</f>
        <v>3.22752241E-2</v>
      </c>
      <c r="X100" s="1">
        <f>ABS(IK_diagnostics_degrees__4[[#This Row],[Column2]]-B99)</f>
        <v>1.2799999999999923E-2</v>
      </c>
      <c r="Y100" s="1">
        <f>ABS(IK_diagnostics_degrees__4[[#This Row],[Column3]]-C99)</f>
        <v>6.0359999999999997E-2</v>
      </c>
      <c r="Z100" s="1">
        <f>ABS(IK_diagnostics_degrees__4[[#This Row],[Column4]]-D99)</f>
        <v>3.9795000000000039E-3</v>
      </c>
      <c r="AA100" s="1">
        <f>ABS(IK_diagnostics_degrees__4[[#This Row],[Column5]]-E99)</f>
        <v>3.7009999999999987E-2</v>
      </c>
      <c r="AB100" s="1">
        <f>ABS(IK_diagnostics_degrees__4[[#This Row],[Column6]]-F99)</f>
        <v>5.7259999999999811E-3</v>
      </c>
      <c r="AC100" s="1">
        <f>ABS(IK_diagnostics_degrees__4[[#This Row],[Column7]]-G99)</f>
        <v>6.6670000000000007E-2</v>
      </c>
      <c r="AD100" s="1">
        <f>ABS(IK_diagnostics_degrees__4[[#This Row],[Column8]]-H99)</f>
        <v>1.4469999999999983E-2</v>
      </c>
      <c r="AE100" s="1">
        <f>ABS(IK_diagnostics_degrees__4[[#This Row],[Column9]]-I99)</f>
        <v>9.4230000000000036E-2</v>
      </c>
      <c r="AF100" s="1">
        <f>ABS(IK_diagnostics_degrees__4[[#This Row],[Column10]]-J99)</f>
        <v>9.3389999999999862E-3</v>
      </c>
      <c r="AG100" s="1">
        <f>ABS(IK_diagnostics_degrees__4[[#This Row],[Column11]]-K99)</f>
        <v>6.6900000000000848E-3</v>
      </c>
      <c r="AH100" s="1">
        <f>ABS(IK_diagnostics_degrees__4[[#This Row],[Column12]]-L99)</f>
        <v>1.6743000000000008E-2</v>
      </c>
      <c r="AI100" s="1">
        <f>ABS(IK_diagnostics_degrees__4[[#This Row],[Column13]]-M99)</f>
        <v>7.3409999999999975E-2</v>
      </c>
      <c r="AJ100" s="1">
        <f>ABS(IK_diagnostics_degrees__4[[#This Row],[Column14]]-N99)</f>
        <v>5.1597999999999922E-2</v>
      </c>
      <c r="AK100" s="1">
        <f>ABS(IK_diagnostics_degrees__4[[#This Row],[Column15]]-O99)</f>
        <v>8.6999999999992639E-4</v>
      </c>
      <c r="AL100" s="1">
        <f>ABS(IK_diagnostics_degrees__4[[#This Row],[Column16]]-P99)</f>
        <v>3.9446300000000002E-3</v>
      </c>
      <c r="AM100" s="1">
        <f>ABS(IK_diagnostics_degrees__4[[#This Row],[Column17]]-Q99)</f>
        <v>2.2594100000000006E-2</v>
      </c>
      <c r="AN100" s="1">
        <f>ABS(IK_diagnostics_degrees__4[[#This Row],[Column18]]-R99)</f>
        <v>1.7900000000001803E-3</v>
      </c>
      <c r="AO100" s="1">
        <f>ABS(IK_diagnostics_degrees__4[[#This Row],[Column19]]-S99)</f>
        <v>0</v>
      </c>
      <c r="AP100" s="1">
        <f>ABS(IK_diagnostics_degrees__4[[#This Row],[Column20]]-T99)</f>
        <v>3.2717000000000024E-2</v>
      </c>
      <c r="AQ100" s="1">
        <f>ABS(IK_diagnostics_degrees__4[[#This Row],[Column21]]-U99)</f>
        <v>8.7850999999999901E-2</v>
      </c>
    </row>
    <row r="101" spans="1:43" x14ac:dyDescent="0.25">
      <c r="A101" s="1">
        <v>4.5723199999999999E-2</v>
      </c>
      <c r="B101" s="1">
        <v>1.53209</v>
      </c>
      <c r="C101" s="1">
        <v>0.20563999999999999</v>
      </c>
      <c r="D101" s="1">
        <v>5.2203100000000002E-2</v>
      </c>
      <c r="E101" s="1">
        <v>1.31819</v>
      </c>
      <c r="F101" s="1">
        <v>0.12327200000000001</v>
      </c>
      <c r="G101" s="1">
        <v>0.90942000000000001</v>
      </c>
      <c r="H101" s="1">
        <v>1.74969</v>
      </c>
      <c r="I101" s="1">
        <v>1.3298399999999999</v>
      </c>
      <c r="J101" s="1">
        <v>0.27258300000000002</v>
      </c>
      <c r="K101" s="1">
        <v>1.93666</v>
      </c>
      <c r="L101" s="1">
        <v>0.22908400000000001</v>
      </c>
      <c r="M101" s="1">
        <v>1.6146</v>
      </c>
      <c r="N101" s="1">
        <v>0.933477</v>
      </c>
      <c r="O101" s="1">
        <v>1.1336200000000001</v>
      </c>
      <c r="P101" s="1">
        <v>3.2243200000000001E-3</v>
      </c>
      <c r="Q101" s="1">
        <v>3.7132900000000003E-2</v>
      </c>
      <c r="R101" s="1">
        <v>2.1563099999999999</v>
      </c>
      <c r="S101" s="1" t="s">
        <v>22</v>
      </c>
      <c r="T101" s="1">
        <v>0.27916299999999999</v>
      </c>
      <c r="U101" s="1">
        <v>0.89611200000000002</v>
      </c>
      <c r="V101" s="1" t="s">
        <v>23</v>
      </c>
      <c r="W101" s="1">
        <f>ABS(IK_diagnostics_degrees__4[[#This Row],[Column1]]-A100)</f>
        <v>1.3416299999999999E-2</v>
      </c>
      <c r="X101" s="1">
        <f>ABS(IK_diagnostics_degrees__4[[#This Row],[Column2]]-B100)</f>
        <v>7.2900000000000187E-3</v>
      </c>
      <c r="Y101" s="1">
        <f>ABS(IK_diagnostics_degrees__4[[#This Row],[Column3]]-C100)</f>
        <v>3.8541999999999993E-2</v>
      </c>
      <c r="Z101" s="1">
        <f>ABS(IK_diagnostics_degrees__4[[#This Row],[Column4]]-D100)</f>
        <v>9.0254000000000029E-3</v>
      </c>
      <c r="AA101" s="1">
        <f>ABS(IK_diagnostics_degrees__4[[#This Row],[Column5]]-E100)</f>
        <v>1.8320000000000114E-2</v>
      </c>
      <c r="AB101" s="1">
        <f>ABS(IK_diagnostics_degrees__4[[#This Row],[Column6]]-F100)</f>
        <v>8.3489999999999814E-3</v>
      </c>
      <c r="AC101" s="1">
        <f>ABS(IK_diagnostics_degrees__4[[#This Row],[Column7]]-G100)</f>
        <v>2.9302999999999968E-2</v>
      </c>
      <c r="AD101" s="1">
        <f>ABS(IK_diagnostics_degrees__4[[#This Row],[Column8]]-H100)</f>
        <v>1.3600000000000279E-3</v>
      </c>
      <c r="AE101" s="1">
        <f>ABS(IK_diagnostics_degrees__4[[#This Row],[Column9]]-I100)</f>
        <v>6.2689999999999912E-2</v>
      </c>
      <c r="AF101" s="1">
        <f>ABS(IK_diagnostics_degrees__4[[#This Row],[Column10]]-J100)</f>
        <v>5.8600000000003094E-4</v>
      </c>
      <c r="AG101" s="1">
        <f>ABS(IK_diagnostics_degrees__4[[#This Row],[Column11]]-K100)</f>
        <v>1.4049999999999896E-2</v>
      </c>
      <c r="AH101" s="1">
        <f>ABS(IK_diagnostics_degrees__4[[#This Row],[Column12]]-L100)</f>
        <v>4.053000000000001E-3</v>
      </c>
      <c r="AI101" s="1">
        <f>ABS(IK_diagnostics_degrees__4[[#This Row],[Column13]]-M100)</f>
        <v>5.4370000000000029E-2</v>
      </c>
      <c r="AJ101" s="1">
        <f>ABS(IK_diagnostics_degrees__4[[#This Row],[Column14]]-N100)</f>
        <v>4.6065000000000023E-2</v>
      </c>
      <c r="AK101" s="1">
        <f>ABS(IK_diagnostics_degrees__4[[#This Row],[Column15]]-O100)</f>
        <v>1.7269999999999897E-2</v>
      </c>
      <c r="AL101" s="1">
        <f>ABS(IK_diagnostics_degrees__4[[#This Row],[Column16]]-P100)</f>
        <v>7.2031000000000005E-4</v>
      </c>
      <c r="AM101" s="1">
        <f>ABS(IK_diagnostics_degrees__4[[#This Row],[Column17]]-Q100)</f>
        <v>1.4330199999999994E-2</v>
      </c>
      <c r="AN101" s="1">
        <f>ABS(IK_diagnostics_degrees__4[[#This Row],[Column18]]-R100)</f>
        <v>1.0900000000000354E-3</v>
      </c>
      <c r="AO101" s="1">
        <f>ABS(IK_diagnostics_degrees__4[[#This Row],[Column19]]-S100)</f>
        <v>0</v>
      </c>
      <c r="AP101" s="1">
        <f>ABS(IK_diagnostics_degrees__4[[#This Row],[Column20]]-T100)</f>
        <v>4.6029999999999682E-3</v>
      </c>
      <c r="AQ101" s="1">
        <f>ABS(IK_diagnostics_degrees__4[[#This Row],[Column21]]-U100)</f>
        <v>4.2937000000000003E-2</v>
      </c>
    </row>
    <row r="102" spans="1:43" x14ac:dyDescent="0.25">
      <c r="A102" s="1">
        <v>7.2536400000000001E-2</v>
      </c>
      <c r="B102" s="1">
        <v>1.54044</v>
      </c>
      <c r="C102" s="1">
        <v>0.22284899999999999</v>
      </c>
      <c r="D102" s="1">
        <v>4.9108300000000001E-2</v>
      </c>
      <c r="E102" s="1">
        <v>1.2945500000000001</v>
      </c>
      <c r="F102" s="1">
        <v>0.112567</v>
      </c>
      <c r="G102" s="1">
        <v>0.93457000000000001</v>
      </c>
      <c r="H102" s="1">
        <v>1.75248</v>
      </c>
      <c r="I102" s="1">
        <v>1.3727499999999999</v>
      </c>
      <c r="J102" s="1">
        <v>0.28224300000000002</v>
      </c>
      <c r="K102" s="1">
        <v>1.93049</v>
      </c>
      <c r="L102" s="1">
        <v>0.23250499999999999</v>
      </c>
      <c r="M102" s="1">
        <v>1.6496500000000001</v>
      </c>
      <c r="N102" s="1">
        <v>0.88952799999999999</v>
      </c>
      <c r="O102" s="1">
        <v>1.1235999999999999</v>
      </c>
      <c r="P102" s="1">
        <v>2.87754E-3</v>
      </c>
      <c r="Q102" s="1">
        <v>3.4139500000000003E-2</v>
      </c>
      <c r="R102" s="1">
        <v>2.14385</v>
      </c>
      <c r="S102" s="1" t="s">
        <v>22</v>
      </c>
      <c r="T102" s="1">
        <v>0.27277699999999999</v>
      </c>
      <c r="U102" s="1">
        <v>0.856209</v>
      </c>
      <c r="V102" s="1" t="s">
        <v>23</v>
      </c>
      <c r="W102" s="1">
        <f>ABS(IK_diagnostics_degrees__4[[#This Row],[Column1]]-A101)</f>
        <v>2.6813200000000002E-2</v>
      </c>
      <c r="X102" s="1">
        <f>ABS(IK_diagnostics_degrees__4[[#This Row],[Column2]]-B101)</f>
        <v>8.3500000000000796E-3</v>
      </c>
      <c r="Y102" s="1">
        <f>ABS(IK_diagnostics_degrees__4[[#This Row],[Column3]]-C101)</f>
        <v>1.7209000000000002E-2</v>
      </c>
      <c r="Z102" s="1">
        <f>ABS(IK_diagnostics_degrees__4[[#This Row],[Column4]]-D101)</f>
        <v>3.0948000000000017E-3</v>
      </c>
      <c r="AA102" s="1">
        <f>ABS(IK_diagnostics_degrees__4[[#This Row],[Column5]]-E101)</f>
        <v>2.3639999999999883E-2</v>
      </c>
      <c r="AB102" s="1">
        <f>ABS(IK_diagnostics_degrees__4[[#This Row],[Column6]]-F101)</f>
        <v>1.0705000000000006E-2</v>
      </c>
      <c r="AC102" s="1">
        <f>ABS(IK_diagnostics_degrees__4[[#This Row],[Column7]]-G101)</f>
        <v>2.5150000000000006E-2</v>
      </c>
      <c r="AD102" s="1">
        <f>ABS(IK_diagnostics_degrees__4[[#This Row],[Column8]]-H101)</f>
        <v>2.7900000000000702E-3</v>
      </c>
      <c r="AE102" s="1">
        <f>ABS(IK_diagnostics_degrees__4[[#This Row],[Column9]]-I101)</f>
        <v>4.2910000000000004E-2</v>
      </c>
      <c r="AF102" s="1">
        <f>ABS(IK_diagnostics_degrees__4[[#This Row],[Column10]]-J101)</f>
        <v>9.6600000000000019E-3</v>
      </c>
      <c r="AG102" s="1">
        <f>ABS(IK_diagnostics_degrees__4[[#This Row],[Column11]]-K101)</f>
        <v>6.1700000000000088E-3</v>
      </c>
      <c r="AH102" s="1">
        <f>ABS(IK_diagnostics_degrees__4[[#This Row],[Column12]]-L101)</f>
        <v>3.4209999999999796E-3</v>
      </c>
      <c r="AI102" s="1">
        <f>ABS(IK_diagnostics_degrees__4[[#This Row],[Column13]]-M101)</f>
        <v>3.5050000000000026E-2</v>
      </c>
      <c r="AJ102" s="1">
        <f>ABS(IK_diagnostics_degrees__4[[#This Row],[Column14]]-N101)</f>
        <v>4.3949000000000016E-2</v>
      </c>
      <c r="AK102" s="1">
        <f>ABS(IK_diagnostics_degrees__4[[#This Row],[Column15]]-O101)</f>
        <v>1.002000000000014E-2</v>
      </c>
      <c r="AL102" s="1">
        <f>ABS(IK_diagnostics_degrees__4[[#This Row],[Column16]]-P101)</f>
        <v>3.4678000000000009E-4</v>
      </c>
      <c r="AM102" s="1">
        <f>ABS(IK_diagnostics_degrees__4[[#This Row],[Column17]]-Q101)</f>
        <v>2.9934000000000002E-3</v>
      </c>
      <c r="AN102" s="1">
        <f>ABS(IK_diagnostics_degrees__4[[#This Row],[Column18]]-R101)</f>
        <v>1.2459999999999916E-2</v>
      </c>
      <c r="AO102" s="1">
        <f>ABS(IK_diagnostics_degrees__4[[#This Row],[Column19]]-S101)</f>
        <v>0</v>
      </c>
      <c r="AP102" s="1">
        <f>ABS(IK_diagnostics_degrees__4[[#This Row],[Column20]]-T101)</f>
        <v>6.3860000000000028E-3</v>
      </c>
      <c r="AQ102" s="1">
        <f>ABS(IK_diagnostics_degrees__4[[#This Row],[Column21]]-U101)</f>
        <v>3.9903000000000022E-2</v>
      </c>
    </row>
    <row r="103" spans="1:43" x14ac:dyDescent="0.25">
      <c r="A103" s="1">
        <v>8.8806499999999997E-2</v>
      </c>
      <c r="B103" s="1">
        <v>1.5454300000000001</v>
      </c>
      <c r="C103" s="1">
        <v>0.23605899999999999</v>
      </c>
      <c r="D103" s="1">
        <v>4.4030300000000001E-2</v>
      </c>
      <c r="E103" s="1">
        <v>1.2817499999999999</v>
      </c>
      <c r="F103" s="1">
        <v>0.104883</v>
      </c>
      <c r="G103" s="1">
        <v>0.94505899999999998</v>
      </c>
      <c r="H103" s="1">
        <v>1.7534099999999999</v>
      </c>
      <c r="I103" s="1">
        <v>1.40341</v>
      </c>
      <c r="J103" s="1">
        <v>0.28316599999999997</v>
      </c>
      <c r="K103" s="1">
        <v>1.9269400000000001</v>
      </c>
      <c r="L103" s="1">
        <v>0.24390000000000001</v>
      </c>
      <c r="M103" s="1">
        <v>1.6832100000000001</v>
      </c>
      <c r="N103" s="1">
        <v>0.84903600000000001</v>
      </c>
      <c r="O103" s="1">
        <v>1.097</v>
      </c>
      <c r="P103" s="1">
        <v>2.7799299999999999E-3</v>
      </c>
      <c r="Q103" s="1">
        <v>2.7274799999999998E-2</v>
      </c>
      <c r="R103" s="1">
        <v>2.1326800000000001</v>
      </c>
      <c r="S103" s="1" t="s">
        <v>22</v>
      </c>
      <c r="T103" s="1">
        <v>0.27761000000000002</v>
      </c>
      <c r="U103" s="1">
        <v>0.82275100000000001</v>
      </c>
      <c r="V103" s="1" t="s">
        <v>23</v>
      </c>
      <c r="W103" s="1">
        <f>ABS(IK_diagnostics_degrees__4[[#This Row],[Column1]]-A102)</f>
        <v>1.6270099999999996E-2</v>
      </c>
      <c r="X103" s="1">
        <f>ABS(IK_diagnostics_degrees__4[[#This Row],[Column2]]-B102)</f>
        <v>4.99000000000005E-3</v>
      </c>
      <c r="Y103" s="1">
        <f>ABS(IK_diagnostics_degrees__4[[#This Row],[Column3]]-C102)</f>
        <v>1.321E-2</v>
      </c>
      <c r="Z103" s="1">
        <f>ABS(IK_diagnostics_degrees__4[[#This Row],[Column4]]-D102)</f>
        <v>5.0779999999999992E-3</v>
      </c>
      <c r="AA103" s="1">
        <f>ABS(IK_diagnostics_degrees__4[[#This Row],[Column5]]-E102)</f>
        <v>1.2800000000000145E-2</v>
      </c>
      <c r="AB103" s="1">
        <f>ABS(IK_diagnostics_degrees__4[[#This Row],[Column6]]-F102)</f>
        <v>7.6839999999999964E-3</v>
      </c>
      <c r="AC103" s="1">
        <f>ABS(IK_diagnostics_degrees__4[[#This Row],[Column7]]-G102)</f>
        <v>1.0488999999999971E-2</v>
      </c>
      <c r="AD103" s="1">
        <f>ABS(IK_diagnostics_degrees__4[[#This Row],[Column8]]-H102)</f>
        <v>9.2999999999987537E-4</v>
      </c>
      <c r="AE103" s="1">
        <f>ABS(IK_diagnostics_degrees__4[[#This Row],[Column9]]-I102)</f>
        <v>3.0660000000000132E-2</v>
      </c>
      <c r="AF103" s="1">
        <f>ABS(IK_diagnostics_degrees__4[[#This Row],[Column10]]-J102)</f>
        <v>9.2299999999995164E-4</v>
      </c>
      <c r="AG103" s="1">
        <f>ABS(IK_diagnostics_degrees__4[[#This Row],[Column11]]-K102)</f>
        <v>3.5499999999999421E-3</v>
      </c>
      <c r="AH103" s="1">
        <f>ABS(IK_diagnostics_degrees__4[[#This Row],[Column12]]-L102)</f>
        <v>1.1395000000000016E-2</v>
      </c>
      <c r="AI103" s="1">
        <f>ABS(IK_diagnostics_degrees__4[[#This Row],[Column13]]-M102)</f>
        <v>3.3560000000000034E-2</v>
      </c>
      <c r="AJ103" s="1">
        <f>ABS(IK_diagnostics_degrees__4[[#This Row],[Column14]]-N102)</f>
        <v>4.0491999999999972E-2</v>
      </c>
      <c r="AK103" s="1">
        <f>ABS(IK_diagnostics_degrees__4[[#This Row],[Column15]]-O102)</f>
        <v>2.6599999999999957E-2</v>
      </c>
      <c r="AL103" s="1">
        <f>ABS(IK_diagnostics_degrees__4[[#This Row],[Column16]]-P102)</f>
        <v>9.7610000000000145E-5</v>
      </c>
      <c r="AM103" s="1">
        <f>ABS(IK_diagnostics_degrees__4[[#This Row],[Column17]]-Q102)</f>
        <v>6.8647000000000048E-3</v>
      </c>
      <c r="AN103" s="1">
        <f>ABS(IK_diagnostics_degrees__4[[#This Row],[Column18]]-R102)</f>
        <v>1.1169999999999902E-2</v>
      </c>
      <c r="AO103" s="1">
        <f>ABS(IK_diagnostics_degrees__4[[#This Row],[Column19]]-S102)</f>
        <v>0</v>
      </c>
      <c r="AP103" s="1">
        <f>ABS(IK_diagnostics_degrees__4[[#This Row],[Column20]]-T102)</f>
        <v>4.8330000000000317E-3</v>
      </c>
      <c r="AQ103" s="1">
        <f>ABS(IK_diagnostics_degrees__4[[#This Row],[Column21]]-U102)</f>
        <v>3.3457999999999988E-2</v>
      </c>
    </row>
    <row r="104" spans="1:43" x14ac:dyDescent="0.25">
      <c r="A104" s="1">
        <v>0.10495599999999999</v>
      </c>
      <c r="B104" s="1">
        <v>1.5485199999999999</v>
      </c>
      <c r="C104" s="1">
        <v>0.25127500000000003</v>
      </c>
      <c r="D104" s="1">
        <v>4.0161000000000002E-2</v>
      </c>
      <c r="E104" s="1">
        <v>1.2685599999999999</v>
      </c>
      <c r="F104" s="1">
        <v>9.2333899999999997E-2</v>
      </c>
      <c r="G104" s="1">
        <v>0.95964300000000002</v>
      </c>
      <c r="H104" s="1">
        <v>1.7509300000000001</v>
      </c>
      <c r="I104" s="1">
        <v>1.4337</v>
      </c>
      <c r="J104" s="1">
        <v>0.29117300000000002</v>
      </c>
      <c r="K104" s="1">
        <v>1.9254</v>
      </c>
      <c r="L104" s="1">
        <v>0.25141000000000002</v>
      </c>
      <c r="M104" s="1">
        <v>1.71011</v>
      </c>
      <c r="N104" s="1">
        <v>0.81758699999999995</v>
      </c>
      <c r="O104" s="1">
        <v>1.0760400000000001</v>
      </c>
      <c r="P104" s="1">
        <v>5.3911499999999995E-4</v>
      </c>
      <c r="Q104" s="1">
        <v>2.21627E-2</v>
      </c>
      <c r="R104" s="1">
        <v>2.1203500000000002</v>
      </c>
      <c r="S104" s="1" t="s">
        <v>22</v>
      </c>
      <c r="T104" s="1">
        <v>0.27243299999999998</v>
      </c>
      <c r="U104" s="1">
        <v>0.80094699999999996</v>
      </c>
      <c r="V104" s="1" t="s">
        <v>23</v>
      </c>
      <c r="W104" s="1">
        <f>ABS(IK_diagnostics_degrees__4[[#This Row],[Column1]]-A103)</f>
        <v>1.6149499999999997E-2</v>
      </c>
      <c r="X104" s="1">
        <f>ABS(IK_diagnostics_degrees__4[[#This Row],[Column2]]-B103)</f>
        <v>3.0899999999998151E-3</v>
      </c>
      <c r="Y104" s="1">
        <f>ABS(IK_diagnostics_degrees__4[[#This Row],[Column3]]-C103)</f>
        <v>1.5216000000000035E-2</v>
      </c>
      <c r="Z104" s="1">
        <f>ABS(IK_diagnostics_degrees__4[[#This Row],[Column4]]-D103)</f>
        <v>3.8692999999999991E-3</v>
      </c>
      <c r="AA104" s="1">
        <f>ABS(IK_diagnostics_degrees__4[[#This Row],[Column5]]-E103)</f>
        <v>1.3190000000000035E-2</v>
      </c>
      <c r="AB104" s="1">
        <f>ABS(IK_diagnostics_degrees__4[[#This Row],[Column6]]-F103)</f>
        <v>1.2549100000000007E-2</v>
      </c>
      <c r="AC104" s="1">
        <f>ABS(IK_diagnostics_degrees__4[[#This Row],[Column7]]-G103)</f>
        <v>1.4584000000000041E-2</v>
      </c>
      <c r="AD104" s="1">
        <f>ABS(IK_diagnostics_degrees__4[[#This Row],[Column8]]-H103)</f>
        <v>2.4799999999998157E-3</v>
      </c>
      <c r="AE104" s="1">
        <f>ABS(IK_diagnostics_degrees__4[[#This Row],[Column9]]-I103)</f>
        <v>3.0289999999999928E-2</v>
      </c>
      <c r="AF104" s="1">
        <f>ABS(IK_diagnostics_degrees__4[[#This Row],[Column10]]-J103)</f>
        <v>8.0070000000000419E-3</v>
      </c>
      <c r="AG104" s="1">
        <f>ABS(IK_diagnostics_degrees__4[[#This Row],[Column11]]-K103)</f>
        <v>1.5400000000000968E-3</v>
      </c>
      <c r="AH104" s="1">
        <f>ABS(IK_diagnostics_degrees__4[[#This Row],[Column12]]-L103)</f>
        <v>7.5100000000000167E-3</v>
      </c>
      <c r="AI104" s="1">
        <f>ABS(IK_diagnostics_degrees__4[[#This Row],[Column13]]-M103)</f>
        <v>2.6899999999999924E-2</v>
      </c>
      <c r="AJ104" s="1">
        <f>ABS(IK_diagnostics_degrees__4[[#This Row],[Column14]]-N103)</f>
        <v>3.144900000000006E-2</v>
      </c>
      <c r="AK104" s="1">
        <f>ABS(IK_diagnostics_degrees__4[[#This Row],[Column15]]-O103)</f>
        <v>2.0959999999999868E-2</v>
      </c>
      <c r="AL104" s="1">
        <f>ABS(IK_diagnostics_degrees__4[[#This Row],[Column16]]-P103)</f>
        <v>2.2408150000000002E-3</v>
      </c>
      <c r="AM104" s="1">
        <f>ABS(IK_diagnostics_degrees__4[[#This Row],[Column17]]-Q103)</f>
        <v>5.1120999999999979E-3</v>
      </c>
      <c r="AN104" s="1">
        <f>ABS(IK_diagnostics_degrees__4[[#This Row],[Column18]]-R103)</f>
        <v>1.2329999999999952E-2</v>
      </c>
      <c r="AO104" s="1">
        <f>ABS(IK_diagnostics_degrees__4[[#This Row],[Column19]]-S103)</f>
        <v>0</v>
      </c>
      <c r="AP104" s="1">
        <f>ABS(IK_diagnostics_degrees__4[[#This Row],[Column20]]-T103)</f>
        <v>5.1770000000000427E-3</v>
      </c>
      <c r="AQ104" s="1">
        <f>ABS(IK_diagnostics_degrees__4[[#This Row],[Column21]]-U103)</f>
        <v>2.1804000000000046E-2</v>
      </c>
    </row>
    <row r="105" spans="1:43" x14ac:dyDescent="0.25">
      <c r="A105" s="1">
        <v>0.112413</v>
      </c>
      <c r="B105" s="1">
        <v>1.5559000000000001</v>
      </c>
      <c r="C105" s="1">
        <v>0.26444200000000001</v>
      </c>
      <c r="D105" s="1">
        <v>3.7618699999999998E-2</v>
      </c>
      <c r="E105" s="1">
        <v>1.25474</v>
      </c>
      <c r="F105" s="1">
        <v>8.5848800000000003E-2</v>
      </c>
      <c r="G105" s="1">
        <v>0.96631800000000001</v>
      </c>
      <c r="H105" s="1">
        <v>1.75204</v>
      </c>
      <c r="I105" s="1">
        <v>1.45685</v>
      </c>
      <c r="J105" s="1">
        <v>0.29534500000000002</v>
      </c>
      <c r="K105" s="1">
        <v>1.9218</v>
      </c>
      <c r="L105" s="1">
        <v>0.25423099999999998</v>
      </c>
      <c r="M105" s="1">
        <v>1.73275</v>
      </c>
      <c r="N105" s="1">
        <v>0.78963000000000005</v>
      </c>
      <c r="O105" s="1">
        <v>1.0618700000000001</v>
      </c>
      <c r="P105" s="2">
        <v>6.9003699999999996E-6</v>
      </c>
      <c r="Q105" s="1">
        <v>2.3767699999999999E-2</v>
      </c>
      <c r="R105" s="1">
        <v>2.1124200000000002</v>
      </c>
      <c r="S105" s="1" t="s">
        <v>22</v>
      </c>
      <c r="T105" s="1">
        <v>0.26722899999999999</v>
      </c>
      <c r="U105" s="1">
        <v>0.78234700000000001</v>
      </c>
      <c r="V105" s="1" t="s">
        <v>23</v>
      </c>
      <c r="W105" s="1">
        <f>ABS(IK_diagnostics_degrees__4[[#This Row],[Column1]]-A104)</f>
        <v>7.4570000000000053E-3</v>
      </c>
      <c r="X105" s="1">
        <f>ABS(IK_diagnostics_degrees__4[[#This Row],[Column2]]-B104)</f>
        <v>7.3800000000001642E-3</v>
      </c>
      <c r="Y105" s="1">
        <f>ABS(IK_diagnostics_degrees__4[[#This Row],[Column3]]-C104)</f>
        <v>1.3166999999999984E-2</v>
      </c>
      <c r="Z105" s="1">
        <f>ABS(IK_diagnostics_degrees__4[[#This Row],[Column4]]-D104)</f>
        <v>2.5423000000000043E-3</v>
      </c>
      <c r="AA105" s="1">
        <f>ABS(IK_diagnostics_degrees__4[[#This Row],[Column5]]-E104)</f>
        <v>1.3819999999999943E-2</v>
      </c>
      <c r="AB105" s="1">
        <f>ABS(IK_diagnostics_degrees__4[[#This Row],[Column6]]-F104)</f>
        <v>6.4850999999999936E-3</v>
      </c>
      <c r="AC105" s="1">
        <f>ABS(IK_diagnostics_degrees__4[[#This Row],[Column7]]-G104)</f>
        <v>6.6749999999999865E-3</v>
      </c>
      <c r="AD105" s="1">
        <f>ABS(IK_diagnostics_degrees__4[[#This Row],[Column8]]-H104)</f>
        <v>1.1099999999999444E-3</v>
      </c>
      <c r="AE105" s="1">
        <f>ABS(IK_diagnostics_degrees__4[[#This Row],[Column9]]-I104)</f>
        <v>2.3150000000000004E-2</v>
      </c>
      <c r="AF105" s="1">
        <f>ABS(IK_diagnostics_degrees__4[[#This Row],[Column10]]-J104)</f>
        <v>4.172000000000009E-3</v>
      </c>
      <c r="AG105" s="1">
        <f>ABS(IK_diagnostics_degrees__4[[#This Row],[Column11]]-K104)</f>
        <v>3.6000000000000476E-3</v>
      </c>
      <c r="AH105" s="1">
        <f>ABS(IK_diagnostics_degrees__4[[#This Row],[Column12]]-L104)</f>
        <v>2.8209999999999624E-3</v>
      </c>
      <c r="AI105" s="1">
        <f>ABS(IK_diagnostics_degrees__4[[#This Row],[Column13]]-M104)</f>
        <v>2.2639999999999993E-2</v>
      </c>
      <c r="AJ105" s="1">
        <f>ABS(IK_diagnostics_degrees__4[[#This Row],[Column14]]-N104)</f>
        <v>2.7956999999999899E-2</v>
      </c>
      <c r="AK105" s="1">
        <f>ABS(IK_diagnostics_degrees__4[[#This Row],[Column15]]-O104)</f>
        <v>1.4170000000000016E-2</v>
      </c>
      <c r="AL105" s="1">
        <f>ABS(IK_diagnostics_degrees__4[[#This Row],[Column16]]-P104)</f>
        <v>5.3221462999999991E-4</v>
      </c>
      <c r="AM105" s="1">
        <f>ABS(IK_diagnostics_degrees__4[[#This Row],[Column17]]-Q104)</f>
        <v>1.6049999999999988E-3</v>
      </c>
      <c r="AN105" s="1">
        <f>ABS(IK_diagnostics_degrees__4[[#This Row],[Column18]]-R104)</f>
        <v>7.9299999999999926E-3</v>
      </c>
      <c r="AO105" s="1">
        <f>ABS(IK_diagnostics_degrees__4[[#This Row],[Column19]]-S104)</f>
        <v>0</v>
      </c>
      <c r="AP105" s="1">
        <f>ABS(IK_diagnostics_degrees__4[[#This Row],[Column20]]-T104)</f>
        <v>5.2039999999999864E-3</v>
      </c>
      <c r="AQ105" s="1">
        <f>ABS(IK_diagnostics_degrees__4[[#This Row],[Column21]]-U104)</f>
        <v>1.859999999999995E-2</v>
      </c>
    </row>
    <row r="106" spans="1:43" x14ac:dyDescent="0.25">
      <c r="A106" s="1">
        <v>0.119114</v>
      </c>
      <c r="B106" s="1">
        <v>1.5589299999999999</v>
      </c>
      <c r="C106" s="1">
        <v>0.27338600000000002</v>
      </c>
      <c r="D106" s="1">
        <v>3.6608099999999998E-2</v>
      </c>
      <c r="E106" s="1">
        <v>1.24678</v>
      </c>
      <c r="F106" s="1">
        <v>7.8344499999999997E-2</v>
      </c>
      <c r="G106" s="1">
        <v>0.96787699999999999</v>
      </c>
      <c r="H106" s="1">
        <v>1.75268</v>
      </c>
      <c r="I106" s="1">
        <v>1.4756400000000001</v>
      </c>
      <c r="J106" s="1">
        <v>0.30135200000000001</v>
      </c>
      <c r="K106" s="1">
        <v>1.91919</v>
      </c>
      <c r="L106" s="1">
        <v>0.25697599999999998</v>
      </c>
      <c r="M106" s="1">
        <v>1.7505200000000001</v>
      </c>
      <c r="N106" s="1">
        <v>0.76610400000000001</v>
      </c>
      <c r="O106" s="1">
        <v>1.0481</v>
      </c>
      <c r="P106" s="2">
        <v>2.1533100000000001E-6</v>
      </c>
      <c r="Q106" s="1">
        <v>2.0804400000000001E-2</v>
      </c>
      <c r="R106" s="1">
        <v>2.1013899999999999</v>
      </c>
      <c r="S106" s="1" t="s">
        <v>22</v>
      </c>
      <c r="T106" s="1">
        <v>0.26664100000000002</v>
      </c>
      <c r="U106" s="1">
        <v>0.76626899999999998</v>
      </c>
      <c r="V106" s="1" t="s">
        <v>23</v>
      </c>
      <c r="W106" s="1">
        <f>ABS(IK_diagnostics_degrees__4[[#This Row],[Column1]]-A105)</f>
        <v>6.7009999999999986E-3</v>
      </c>
      <c r="X106" s="1">
        <f>ABS(IK_diagnostics_degrees__4[[#This Row],[Column2]]-B105)</f>
        <v>3.0299999999998661E-3</v>
      </c>
      <c r="Y106" s="1">
        <f>ABS(IK_diagnostics_degrees__4[[#This Row],[Column3]]-C105)</f>
        <v>8.9440000000000075E-3</v>
      </c>
      <c r="Z106" s="1">
        <f>ABS(IK_diagnostics_degrees__4[[#This Row],[Column4]]-D105)</f>
        <v>1.0106000000000004E-3</v>
      </c>
      <c r="AA106" s="1">
        <f>ABS(IK_diagnostics_degrees__4[[#This Row],[Column5]]-E105)</f>
        <v>7.9599999999999671E-3</v>
      </c>
      <c r="AB106" s="1">
        <f>ABS(IK_diagnostics_degrees__4[[#This Row],[Column6]]-F105)</f>
        <v>7.5043000000000054E-3</v>
      </c>
      <c r="AC106" s="1">
        <f>ABS(IK_diagnostics_degrees__4[[#This Row],[Column7]]-G105)</f>
        <v>1.5589999999999771E-3</v>
      </c>
      <c r="AD106" s="1">
        <f>ABS(IK_diagnostics_degrees__4[[#This Row],[Column8]]-H105)</f>
        <v>6.3999999999997392E-4</v>
      </c>
      <c r="AE106" s="1">
        <f>ABS(IK_diagnostics_degrees__4[[#This Row],[Column9]]-I105)</f>
        <v>1.8790000000000084E-2</v>
      </c>
      <c r="AF106" s="1">
        <f>ABS(IK_diagnostics_degrees__4[[#This Row],[Column10]]-J105)</f>
        <v>6.0069999999999846E-3</v>
      </c>
      <c r="AG106" s="1">
        <f>ABS(IK_diagnostics_degrees__4[[#This Row],[Column11]]-K105)</f>
        <v>2.6100000000000012E-3</v>
      </c>
      <c r="AH106" s="1">
        <f>ABS(IK_diagnostics_degrees__4[[#This Row],[Column12]]-L105)</f>
        <v>2.7449999999999974E-3</v>
      </c>
      <c r="AI106" s="1">
        <f>ABS(IK_diagnostics_degrees__4[[#This Row],[Column13]]-M105)</f>
        <v>1.7770000000000064E-2</v>
      </c>
      <c r="AJ106" s="1">
        <f>ABS(IK_diagnostics_degrees__4[[#This Row],[Column14]]-N105)</f>
        <v>2.3526000000000047E-2</v>
      </c>
      <c r="AK106" s="1">
        <f>ABS(IK_diagnostics_degrees__4[[#This Row],[Column15]]-O105)</f>
        <v>1.377000000000006E-2</v>
      </c>
      <c r="AL106" s="1">
        <f>ABS(IK_diagnostics_degrees__4[[#This Row],[Column16]]-P105)</f>
        <v>4.7470599999999996E-6</v>
      </c>
      <c r="AM106" s="1">
        <f>ABS(IK_diagnostics_degrees__4[[#This Row],[Column17]]-Q105)</f>
        <v>2.9632999999999986E-3</v>
      </c>
      <c r="AN106" s="1">
        <f>ABS(IK_diagnostics_degrees__4[[#This Row],[Column18]]-R105)</f>
        <v>1.1030000000000317E-2</v>
      </c>
      <c r="AO106" s="1">
        <f>ABS(IK_diagnostics_degrees__4[[#This Row],[Column19]]-S105)</f>
        <v>0</v>
      </c>
      <c r="AP106" s="1">
        <f>ABS(IK_diagnostics_degrees__4[[#This Row],[Column20]]-T105)</f>
        <v>5.8799999999997743E-4</v>
      </c>
      <c r="AQ106" s="1">
        <f>ABS(IK_diagnostics_degrees__4[[#This Row],[Column21]]-U105)</f>
        <v>1.6078000000000037E-2</v>
      </c>
    </row>
    <row r="107" spans="1:43" x14ac:dyDescent="0.25">
      <c r="A107" s="1">
        <v>0.12611</v>
      </c>
      <c r="B107" s="1">
        <v>1.5616000000000001</v>
      </c>
      <c r="C107" s="1">
        <v>0.28163300000000002</v>
      </c>
      <c r="D107" s="1">
        <v>3.8000600000000002E-2</v>
      </c>
      <c r="E107" s="1">
        <v>1.24126</v>
      </c>
      <c r="F107" s="1">
        <v>7.1231500000000003E-2</v>
      </c>
      <c r="G107" s="1">
        <v>0.97278399999999998</v>
      </c>
      <c r="H107" s="1">
        <v>1.7516799999999999</v>
      </c>
      <c r="I107" s="1">
        <v>1.4920599999999999</v>
      </c>
      <c r="J107" s="1">
        <v>0.30102899999999999</v>
      </c>
      <c r="K107" s="1">
        <v>1.9149799999999999</v>
      </c>
      <c r="L107" s="1">
        <v>0.263262</v>
      </c>
      <c r="M107" s="1">
        <v>1.76569</v>
      </c>
      <c r="N107" s="1">
        <v>0.74584700000000004</v>
      </c>
      <c r="O107" s="1">
        <v>1.0341800000000001</v>
      </c>
      <c r="P107" s="1" t="s">
        <v>22</v>
      </c>
      <c r="Q107" s="1">
        <v>1.4611600000000001E-2</v>
      </c>
      <c r="R107" s="1">
        <v>2.0935999999999999</v>
      </c>
      <c r="S107" s="1" t="s">
        <v>22</v>
      </c>
      <c r="T107" s="1">
        <v>0.26325799999999999</v>
      </c>
      <c r="U107" s="1">
        <v>0.75306499999999998</v>
      </c>
      <c r="V107" s="1" t="s">
        <v>23</v>
      </c>
      <c r="W107" s="1">
        <f>ABS(IK_diagnostics_degrees__4[[#This Row],[Column1]]-A106)</f>
        <v>6.9960000000000022E-3</v>
      </c>
      <c r="X107" s="1">
        <f>ABS(IK_diagnostics_degrees__4[[#This Row],[Column2]]-B106)</f>
        <v>2.6700000000001722E-3</v>
      </c>
      <c r="Y107" s="1">
        <f>ABS(IK_diagnostics_degrees__4[[#This Row],[Column3]]-C106)</f>
        <v>8.2470000000000043E-3</v>
      </c>
      <c r="Z107" s="1">
        <f>ABS(IK_diagnostics_degrees__4[[#This Row],[Column4]]-D106)</f>
        <v>1.3925000000000048E-3</v>
      </c>
      <c r="AA107" s="1">
        <f>ABS(IK_diagnostics_degrees__4[[#This Row],[Column5]]-E106)</f>
        <v>5.5199999999999694E-3</v>
      </c>
      <c r="AB107" s="1">
        <f>ABS(IK_diagnostics_degrees__4[[#This Row],[Column6]]-F106)</f>
        <v>7.1129999999999943E-3</v>
      </c>
      <c r="AC107" s="1">
        <f>ABS(IK_diagnostics_degrees__4[[#This Row],[Column7]]-G106)</f>
        <v>4.9069999999999947E-3</v>
      </c>
      <c r="AD107" s="1">
        <f>ABS(IK_diagnostics_degrees__4[[#This Row],[Column8]]-H106)</f>
        <v>1.0000000000001119E-3</v>
      </c>
      <c r="AE107" s="1">
        <f>ABS(IK_diagnostics_degrees__4[[#This Row],[Column9]]-I106)</f>
        <v>1.6419999999999879E-2</v>
      </c>
      <c r="AF107" s="1">
        <f>ABS(IK_diagnostics_degrees__4[[#This Row],[Column10]]-J106)</f>
        <v>3.2300000000001772E-4</v>
      </c>
      <c r="AG107" s="1">
        <f>ABS(IK_diagnostics_degrees__4[[#This Row],[Column11]]-K106)</f>
        <v>4.210000000000047E-3</v>
      </c>
      <c r="AH107" s="1">
        <f>ABS(IK_diagnostics_degrees__4[[#This Row],[Column12]]-L106)</f>
        <v>6.2860000000000138E-3</v>
      </c>
      <c r="AI107" s="1">
        <f>ABS(IK_diagnostics_degrees__4[[#This Row],[Column13]]-M106)</f>
        <v>1.5169999999999906E-2</v>
      </c>
      <c r="AJ107" s="1">
        <f>ABS(IK_diagnostics_degrees__4[[#This Row],[Column14]]-N106)</f>
        <v>2.0256999999999969E-2</v>
      </c>
      <c r="AK107" s="1">
        <f>ABS(IK_diagnostics_degrees__4[[#This Row],[Column15]]-O106)</f>
        <v>1.3919999999999932E-2</v>
      </c>
      <c r="AL107" s="1">
        <f>ABS(IK_diagnostics_degrees__4[[#This Row],[Column16]]-P106)</f>
        <v>2.1533100000000001E-6</v>
      </c>
      <c r="AM107" s="1">
        <f>ABS(IK_diagnostics_degrees__4[[#This Row],[Column17]]-Q106)</f>
        <v>6.1928E-3</v>
      </c>
      <c r="AN107" s="1">
        <f>ABS(IK_diagnostics_degrees__4[[#This Row],[Column18]]-R106)</f>
        <v>7.7899999999999636E-3</v>
      </c>
      <c r="AO107" s="1">
        <f>ABS(IK_diagnostics_degrees__4[[#This Row],[Column19]]-S106)</f>
        <v>0</v>
      </c>
      <c r="AP107" s="1">
        <f>ABS(IK_diagnostics_degrees__4[[#This Row],[Column20]]-T106)</f>
        <v>3.3830000000000249E-3</v>
      </c>
      <c r="AQ107" s="1">
        <f>ABS(IK_diagnostics_degrees__4[[#This Row],[Column21]]-U106)</f>
        <v>1.3203999999999994E-2</v>
      </c>
    </row>
    <row r="108" spans="1:43" x14ac:dyDescent="0.25">
      <c r="A108" s="1">
        <v>0.136293</v>
      </c>
      <c r="B108" s="1">
        <v>1.56307</v>
      </c>
      <c r="C108" s="1">
        <v>0.286053</v>
      </c>
      <c r="D108" s="1">
        <v>3.6162800000000002E-2</v>
      </c>
      <c r="E108" s="1">
        <v>1.2350000000000001</v>
      </c>
      <c r="F108" s="1">
        <v>6.5074099999999996E-2</v>
      </c>
      <c r="G108" s="1">
        <v>0.97927200000000003</v>
      </c>
      <c r="H108" s="1">
        <v>1.7533700000000001</v>
      </c>
      <c r="I108" s="1">
        <v>1.50423</v>
      </c>
      <c r="J108" s="1">
        <v>0.30521799999999999</v>
      </c>
      <c r="K108" s="1">
        <v>1.9131</v>
      </c>
      <c r="L108" s="1">
        <v>0.26599899999999999</v>
      </c>
      <c r="M108" s="1">
        <v>1.77654</v>
      </c>
      <c r="N108" s="1">
        <v>0.72828599999999999</v>
      </c>
      <c r="O108" s="1">
        <v>1.0246900000000001</v>
      </c>
      <c r="P108" s="1" t="s">
        <v>22</v>
      </c>
      <c r="Q108" s="1">
        <v>8.5976200000000003E-3</v>
      </c>
      <c r="R108" s="1">
        <v>2.0851899999999999</v>
      </c>
      <c r="S108" s="1" t="s">
        <v>22</v>
      </c>
      <c r="T108" s="1">
        <v>0.26446900000000001</v>
      </c>
      <c r="U108" s="1">
        <v>0.74159299999999995</v>
      </c>
      <c r="V108" s="1" t="s">
        <v>23</v>
      </c>
      <c r="W108" s="1">
        <f>ABS(IK_diagnostics_degrees__4[[#This Row],[Column1]]-A107)</f>
        <v>1.0182999999999998E-2</v>
      </c>
      <c r="X108" s="1">
        <f>ABS(IK_diagnostics_degrees__4[[#This Row],[Column2]]-B107)</f>
        <v>1.4699999999998603E-3</v>
      </c>
      <c r="Y108" s="1">
        <f>ABS(IK_diagnostics_degrees__4[[#This Row],[Column3]]-C107)</f>
        <v>4.4199999999999795E-3</v>
      </c>
      <c r="Z108" s="1">
        <f>ABS(IK_diagnostics_degrees__4[[#This Row],[Column4]]-D107)</f>
        <v>1.8378000000000005E-3</v>
      </c>
      <c r="AA108" s="1">
        <f>ABS(IK_diagnostics_degrees__4[[#This Row],[Column5]]-E107)</f>
        <v>6.2599999999999323E-3</v>
      </c>
      <c r="AB108" s="1">
        <f>ABS(IK_diagnostics_degrees__4[[#This Row],[Column6]]-F107)</f>
        <v>6.1574000000000073E-3</v>
      </c>
      <c r="AC108" s="1">
        <f>ABS(IK_diagnostics_degrees__4[[#This Row],[Column7]]-G107)</f>
        <v>6.4880000000000493E-3</v>
      </c>
      <c r="AD108" s="1">
        <f>ABS(IK_diagnostics_degrees__4[[#This Row],[Column8]]-H107)</f>
        <v>1.6900000000001913E-3</v>
      </c>
      <c r="AE108" s="1">
        <f>ABS(IK_diagnostics_degrees__4[[#This Row],[Column9]]-I107)</f>
        <v>1.2170000000000014E-2</v>
      </c>
      <c r="AF108" s="1">
        <f>ABS(IK_diagnostics_degrees__4[[#This Row],[Column10]]-J107)</f>
        <v>4.1889999999999983E-3</v>
      </c>
      <c r="AG108" s="1">
        <f>ABS(IK_diagnostics_degrees__4[[#This Row],[Column11]]-K107)</f>
        <v>1.8799999999998818E-3</v>
      </c>
      <c r="AH108" s="1">
        <f>ABS(IK_diagnostics_degrees__4[[#This Row],[Column12]]-L107)</f>
        <v>2.7369999999999894E-3</v>
      </c>
      <c r="AI108" s="1">
        <f>ABS(IK_diagnostics_degrees__4[[#This Row],[Column13]]-M107)</f>
        <v>1.0850000000000026E-2</v>
      </c>
      <c r="AJ108" s="1">
        <f>ABS(IK_diagnostics_degrees__4[[#This Row],[Column14]]-N107)</f>
        <v>1.7561000000000049E-2</v>
      </c>
      <c r="AK108" s="1">
        <f>ABS(IK_diagnostics_degrees__4[[#This Row],[Column15]]-O107)</f>
        <v>9.4899999999999984E-3</v>
      </c>
      <c r="AL108" s="1">
        <f>ABS(IK_diagnostics_degrees__4[[#This Row],[Column16]]-P107)</f>
        <v>0</v>
      </c>
      <c r="AM108" s="1">
        <f>ABS(IK_diagnostics_degrees__4[[#This Row],[Column17]]-Q107)</f>
        <v>6.0139800000000004E-3</v>
      </c>
      <c r="AN108" s="1">
        <f>ABS(IK_diagnostics_degrees__4[[#This Row],[Column18]]-R107)</f>
        <v>8.4100000000000286E-3</v>
      </c>
      <c r="AO108" s="1">
        <f>ABS(IK_diagnostics_degrees__4[[#This Row],[Column19]]-S107)</f>
        <v>0</v>
      </c>
      <c r="AP108" s="1">
        <f>ABS(IK_diagnostics_degrees__4[[#This Row],[Column20]]-T107)</f>
        <v>1.2110000000000176E-3</v>
      </c>
      <c r="AQ108" s="1">
        <f>ABS(IK_diagnostics_degrees__4[[#This Row],[Column21]]-U107)</f>
        <v>1.1472000000000038E-2</v>
      </c>
    </row>
    <row r="109" spans="1:43" x14ac:dyDescent="0.25">
      <c r="A109" s="1">
        <v>0.14091799999999999</v>
      </c>
      <c r="B109" s="1">
        <v>1.5675399999999999</v>
      </c>
      <c r="C109" s="1">
        <v>0.28995799999999999</v>
      </c>
      <c r="D109" s="1">
        <v>3.2426999999999997E-2</v>
      </c>
      <c r="E109" s="1">
        <v>1.22709</v>
      </c>
      <c r="F109" s="1">
        <v>6.0972600000000002E-2</v>
      </c>
      <c r="G109" s="1">
        <v>0.98077199999999998</v>
      </c>
      <c r="H109" s="1">
        <v>1.7572700000000001</v>
      </c>
      <c r="I109" s="1">
        <v>1.5143200000000001</v>
      </c>
      <c r="J109" s="1">
        <v>0.306342</v>
      </c>
      <c r="K109" s="1">
        <v>1.90991</v>
      </c>
      <c r="L109" s="1">
        <v>0.266739</v>
      </c>
      <c r="M109" s="1">
        <v>1.78637</v>
      </c>
      <c r="N109" s="1">
        <v>0.71395600000000004</v>
      </c>
      <c r="O109" s="1">
        <v>1.0164200000000001</v>
      </c>
      <c r="P109" s="1" t="s">
        <v>22</v>
      </c>
      <c r="Q109" s="1">
        <v>5.4460100000000003E-3</v>
      </c>
      <c r="R109" s="1">
        <v>2.0808</v>
      </c>
      <c r="S109" s="1" t="s">
        <v>22</v>
      </c>
      <c r="T109" s="1">
        <v>0.26565800000000001</v>
      </c>
      <c r="U109" s="1">
        <v>0.73330099999999998</v>
      </c>
      <c r="V109" s="1" t="s">
        <v>23</v>
      </c>
      <c r="W109" s="1">
        <f>ABS(IK_diagnostics_degrees__4[[#This Row],[Column1]]-A108)</f>
        <v>4.6249999999999902E-3</v>
      </c>
      <c r="X109" s="1">
        <f>ABS(IK_diagnostics_degrees__4[[#This Row],[Column2]]-B108)</f>
        <v>4.469999999999974E-3</v>
      </c>
      <c r="Y109" s="1">
        <f>ABS(IK_diagnostics_degrees__4[[#This Row],[Column3]]-C108)</f>
        <v>3.9049999999999918E-3</v>
      </c>
      <c r="Z109" s="1">
        <f>ABS(IK_diagnostics_degrees__4[[#This Row],[Column4]]-D108)</f>
        <v>3.7358000000000044E-3</v>
      </c>
      <c r="AA109" s="1">
        <f>ABS(IK_diagnostics_degrees__4[[#This Row],[Column5]]-E108)</f>
        <v>7.9100000000000836E-3</v>
      </c>
      <c r="AB109" s="1">
        <f>ABS(IK_diagnostics_degrees__4[[#This Row],[Column6]]-F108)</f>
        <v>4.101499999999994E-3</v>
      </c>
      <c r="AC109" s="1">
        <f>ABS(IK_diagnostics_degrees__4[[#This Row],[Column7]]-G108)</f>
        <v>1.4999999999999458E-3</v>
      </c>
      <c r="AD109" s="1">
        <f>ABS(IK_diagnostics_degrees__4[[#This Row],[Column8]]-H108)</f>
        <v>3.9000000000000146E-3</v>
      </c>
      <c r="AE109" s="1">
        <f>ABS(IK_diagnostics_degrees__4[[#This Row],[Column9]]-I108)</f>
        <v>1.0090000000000154E-2</v>
      </c>
      <c r="AF109" s="1">
        <f>ABS(IK_diagnostics_degrees__4[[#This Row],[Column10]]-J108)</f>
        <v>1.1240000000000139E-3</v>
      </c>
      <c r="AG109" s="1">
        <f>ABS(IK_diagnostics_degrees__4[[#This Row],[Column11]]-K108)</f>
        <v>3.1900000000000261E-3</v>
      </c>
      <c r="AH109" s="1">
        <f>ABS(IK_diagnostics_degrees__4[[#This Row],[Column12]]-L108)</f>
        <v>7.4000000000001842E-4</v>
      </c>
      <c r="AI109" s="1">
        <f>ABS(IK_diagnostics_degrees__4[[#This Row],[Column13]]-M108)</f>
        <v>9.8300000000000054E-3</v>
      </c>
      <c r="AJ109" s="1">
        <f>ABS(IK_diagnostics_degrees__4[[#This Row],[Column14]]-N108)</f>
        <v>1.4329999999999954E-2</v>
      </c>
      <c r="AK109" s="1">
        <f>ABS(IK_diagnostics_degrees__4[[#This Row],[Column15]]-O108)</f>
        <v>8.2699999999999996E-3</v>
      </c>
      <c r="AL109" s="1">
        <f>ABS(IK_diagnostics_degrees__4[[#This Row],[Column16]]-P108)</f>
        <v>0</v>
      </c>
      <c r="AM109" s="1">
        <f>ABS(IK_diagnostics_degrees__4[[#This Row],[Column17]]-Q108)</f>
        <v>3.15161E-3</v>
      </c>
      <c r="AN109" s="1">
        <f>ABS(IK_diagnostics_degrees__4[[#This Row],[Column18]]-R108)</f>
        <v>4.389999999999894E-3</v>
      </c>
      <c r="AO109" s="1">
        <f>ABS(IK_diagnostics_degrees__4[[#This Row],[Column19]]-S108)</f>
        <v>0</v>
      </c>
      <c r="AP109" s="1">
        <f>ABS(IK_diagnostics_degrees__4[[#This Row],[Column20]]-T108)</f>
        <v>1.1889999999999956E-3</v>
      </c>
      <c r="AQ109" s="1">
        <f>ABS(IK_diagnostics_degrees__4[[#This Row],[Column21]]-U108)</f>
        <v>8.2919999999999661E-3</v>
      </c>
    </row>
    <row r="110" spans="1:43" x14ac:dyDescent="0.25">
      <c r="A110" s="1">
        <v>0.14402899999999999</v>
      </c>
      <c r="B110" s="1">
        <v>1.5690299999999999</v>
      </c>
      <c r="C110" s="1">
        <v>0.29399700000000001</v>
      </c>
      <c r="D110" s="1">
        <v>3.1931099999999997E-2</v>
      </c>
      <c r="E110" s="1">
        <v>1.2254700000000001</v>
      </c>
      <c r="F110" s="1">
        <v>5.95918E-2</v>
      </c>
      <c r="G110" s="1">
        <v>0.984321</v>
      </c>
      <c r="H110" s="1">
        <v>1.7573399999999999</v>
      </c>
      <c r="I110" s="1">
        <v>1.5208600000000001</v>
      </c>
      <c r="J110" s="1">
        <v>0.30903700000000001</v>
      </c>
      <c r="K110" s="1">
        <v>1.90615</v>
      </c>
      <c r="L110" s="1">
        <v>0.26678000000000002</v>
      </c>
      <c r="M110" s="1">
        <v>1.79423</v>
      </c>
      <c r="N110" s="1">
        <v>0.70022700000000004</v>
      </c>
      <c r="O110" s="1">
        <v>1.00847</v>
      </c>
      <c r="P110" s="1" t="s">
        <v>22</v>
      </c>
      <c r="Q110" s="1">
        <v>5.9211899999999998E-3</v>
      </c>
      <c r="R110" s="1">
        <v>2.07592</v>
      </c>
      <c r="S110" s="1" t="s">
        <v>22</v>
      </c>
      <c r="T110" s="1">
        <v>0.26617099999999999</v>
      </c>
      <c r="U110" s="1">
        <v>0.72511199999999998</v>
      </c>
      <c r="V110" s="1" t="s">
        <v>23</v>
      </c>
      <c r="W110" s="1">
        <f>ABS(IK_diagnostics_degrees__4[[#This Row],[Column1]]-A109)</f>
        <v>3.1110000000000027E-3</v>
      </c>
      <c r="X110" s="1">
        <f>ABS(IK_diagnostics_degrees__4[[#This Row],[Column2]]-B109)</f>
        <v>1.4899999999999913E-3</v>
      </c>
      <c r="Y110" s="1">
        <f>ABS(IK_diagnostics_degrees__4[[#This Row],[Column3]]-C109)</f>
        <v>4.0390000000000148E-3</v>
      </c>
      <c r="Z110" s="1">
        <f>ABS(IK_diagnostics_degrees__4[[#This Row],[Column4]]-D109)</f>
        <v>4.9590000000000051E-4</v>
      </c>
      <c r="AA110" s="1">
        <f>ABS(IK_diagnostics_degrees__4[[#This Row],[Column5]]-E109)</f>
        <v>1.6199999999999548E-3</v>
      </c>
      <c r="AB110" s="1">
        <f>ABS(IK_diagnostics_degrees__4[[#This Row],[Column6]]-F109)</f>
        <v>1.3808000000000015E-3</v>
      </c>
      <c r="AC110" s="1">
        <f>ABS(IK_diagnostics_degrees__4[[#This Row],[Column7]]-G109)</f>
        <v>3.5490000000000244E-3</v>
      </c>
      <c r="AD110" s="1">
        <f>ABS(IK_diagnostics_degrees__4[[#This Row],[Column8]]-H109)</f>
        <v>6.999999999979245E-5</v>
      </c>
      <c r="AE110" s="1">
        <f>ABS(IK_diagnostics_degrees__4[[#This Row],[Column9]]-I109)</f>
        <v>6.5399999999999903E-3</v>
      </c>
      <c r="AF110" s="1">
        <f>ABS(IK_diagnostics_degrees__4[[#This Row],[Column10]]-J109)</f>
        <v>2.6950000000000029E-3</v>
      </c>
      <c r="AG110" s="1">
        <f>ABS(IK_diagnostics_degrees__4[[#This Row],[Column11]]-K109)</f>
        <v>3.7599999999999856E-3</v>
      </c>
      <c r="AH110" s="1">
        <f>ABS(IK_diagnostics_degrees__4[[#This Row],[Column12]]-L109)</f>
        <v>4.1000000000013248E-5</v>
      </c>
      <c r="AI110" s="1">
        <f>ABS(IK_diagnostics_degrees__4[[#This Row],[Column13]]-M109)</f>
        <v>7.8599999999999781E-3</v>
      </c>
      <c r="AJ110" s="1">
        <f>ABS(IK_diagnostics_degrees__4[[#This Row],[Column14]]-N109)</f>
        <v>1.3728999999999991E-2</v>
      </c>
      <c r="AK110" s="1">
        <f>ABS(IK_diagnostics_degrees__4[[#This Row],[Column15]]-O109)</f>
        <v>7.9500000000001236E-3</v>
      </c>
      <c r="AL110" s="1">
        <f>ABS(IK_diagnostics_degrees__4[[#This Row],[Column16]]-P109)</f>
        <v>0</v>
      </c>
      <c r="AM110" s="1">
        <f>ABS(IK_diagnostics_degrees__4[[#This Row],[Column17]]-Q109)</f>
        <v>4.7517999999999953E-4</v>
      </c>
      <c r="AN110" s="1">
        <f>ABS(IK_diagnostics_degrees__4[[#This Row],[Column18]]-R109)</f>
        <v>4.8799999999999955E-3</v>
      </c>
      <c r="AO110" s="1">
        <f>ABS(IK_diagnostics_degrees__4[[#This Row],[Column19]]-S109)</f>
        <v>0</v>
      </c>
      <c r="AP110" s="1">
        <f>ABS(IK_diagnostics_degrees__4[[#This Row],[Column20]]-T109)</f>
        <v>5.1299999999998569E-4</v>
      </c>
      <c r="AQ110" s="1">
        <f>ABS(IK_diagnostics_degrees__4[[#This Row],[Column21]]-U109)</f>
        <v>8.1890000000000018E-3</v>
      </c>
    </row>
    <row r="111" spans="1:43" x14ac:dyDescent="0.25">
      <c r="A111" s="1">
        <v>0.14430000000000001</v>
      </c>
      <c r="B111" s="1">
        <v>1.57063</v>
      </c>
      <c r="C111" s="1">
        <v>0.30138399999999999</v>
      </c>
      <c r="D111" s="1">
        <v>3.2287799999999998E-2</v>
      </c>
      <c r="E111" s="1">
        <v>1.2211000000000001</v>
      </c>
      <c r="F111" s="1">
        <v>5.61165E-2</v>
      </c>
      <c r="G111" s="1">
        <v>0.98672300000000002</v>
      </c>
      <c r="H111" s="1">
        <v>1.7571399999999999</v>
      </c>
      <c r="I111" s="1">
        <v>1.5294700000000001</v>
      </c>
      <c r="J111" s="1">
        <v>0.30995200000000001</v>
      </c>
      <c r="K111" s="1">
        <v>1.9035500000000001</v>
      </c>
      <c r="L111" s="1">
        <v>0.27024799999999999</v>
      </c>
      <c r="M111" s="1">
        <v>1.8030200000000001</v>
      </c>
      <c r="N111" s="1">
        <v>0.68998599999999999</v>
      </c>
      <c r="O111" s="1">
        <v>1.0023899999999999</v>
      </c>
      <c r="P111" s="1" t="s">
        <v>22</v>
      </c>
      <c r="Q111" s="1">
        <v>5.5508099999999998E-3</v>
      </c>
      <c r="R111" s="1">
        <v>2.07063</v>
      </c>
      <c r="S111" s="1" t="s">
        <v>22</v>
      </c>
      <c r="T111" s="1">
        <v>0.26697100000000001</v>
      </c>
      <c r="U111" s="1">
        <v>0.71846500000000002</v>
      </c>
      <c r="V111" s="1" t="s">
        <v>23</v>
      </c>
      <c r="W111" s="1">
        <f>ABS(IK_diagnostics_degrees__4[[#This Row],[Column1]]-A110)</f>
        <v>2.7100000000002122E-4</v>
      </c>
      <c r="X111" s="1">
        <f>ABS(IK_diagnostics_degrees__4[[#This Row],[Column2]]-B110)</f>
        <v>1.6000000000000458E-3</v>
      </c>
      <c r="Y111" s="1">
        <f>ABS(IK_diagnostics_degrees__4[[#This Row],[Column3]]-C110)</f>
        <v>7.3869999999999769E-3</v>
      </c>
      <c r="Z111" s="1">
        <f>ABS(IK_diagnostics_degrees__4[[#This Row],[Column4]]-D110)</f>
        <v>3.5670000000000146E-4</v>
      </c>
      <c r="AA111" s="1">
        <f>ABS(IK_diagnostics_degrees__4[[#This Row],[Column5]]-E110)</f>
        <v>4.369999999999985E-3</v>
      </c>
      <c r="AB111" s="1">
        <f>ABS(IK_diagnostics_degrees__4[[#This Row],[Column6]]-F110)</f>
        <v>3.4753000000000006E-3</v>
      </c>
      <c r="AC111" s="1">
        <f>ABS(IK_diagnostics_degrees__4[[#This Row],[Column7]]-G110)</f>
        <v>2.4020000000000152E-3</v>
      </c>
      <c r="AD111" s="1">
        <f>ABS(IK_diagnostics_degrees__4[[#This Row],[Column8]]-H110)</f>
        <v>1.9999999999997797E-4</v>
      </c>
      <c r="AE111" s="1">
        <f>ABS(IK_diagnostics_degrees__4[[#This Row],[Column9]]-I110)</f>
        <v>8.6100000000000065E-3</v>
      </c>
      <c r="AF111" s="1">
        <f>ABS(IK_diagnostics_degrees__4[[#This Row],[Column10]]-J110)</f>
        <v>9.1499999999999915E-4</v>
      </c>
      <c r="AG111" s="1">
        <f>ABS(IK_diagnostics_degrees__4[[#This Row],[Column11]]-K110)</f>
        <v>2.5999999999999357E-3</v>
      </c>
      <c r="AH111" s="1">
        <f>ABS(IK_diagnostics_degrees__4[[#This Row],[Column12]]-L110)</f>
        <v>3.4679999999999711E-3</v>
      </c>
      <c r="AI111" s="1">
        <f>ABS(IK_diagnostics_degrees__4[[#This Row],[Column13]]-M110)</f>
        <v>8.7900000000000755E-3</v>
      </c>
      <c r="AJ111" s="1">
        <f>ABS(IK_diagnostics_degrees__4[[#This Row],[Column14]]-N110)</f>
        <v>1.0241000000000056E-2</v>
      </c>
      <c r="AK111" s="1">
        <f>ABS(IK_diagnostics_degrees__4[[#This Row],[Column15]]-O110)</f>
        <v>6.0800000000000853E-3</v>
      </c>
      <c r="AL111" s="1">
        <f>ABS(IK_diagnostics_degrees__4[[#This Row],[Column16]]-P110)</f>
        <v>0</v>
      </c>
      <c r="AM111" s="1">
        <f>ABS(IK_diagnostics_degrees__4[[#This Row],[Column17]]-Q110)</f>
        <v>3.7038000000000001E-4</v>
      </c>
      <c r="AN111" s="1">
        <f>ABS(IK_diagnostics_degrees__4[[#This Row],[Column18]]-R110)</f>
        <v>5.2900000000000169E-3</v>
      </c>
      <c r="AO111" s="1">
        <f>ABS(IK_diagnostics_degrees__4[[#This Row],[Column19]]-S110)</f>
        <v>0</v>
      </c>
      <c r="AP111" s="1">
        <f>ABS(IK_diagnostics_degrees__4[[#This Row],[Column20]]-T110)</f>
        <v>8.0000000000002292E-4</v>
      </c>
      <c r="AQ111" s="1">
        <f>ABS(IK_diagnostics_degrees__4[[#This Row],[Column21]]-U110)</f>
        <v>6.6469999999999585E-3</v>
      </c>
    </row>
    <row r="112" spans="1:43" x14ac:dyDescent="0.25">
      <c r="A112" s="1">
        <v>0.14840600000000001</v>
      </c>
      <c r="B112" s="1">
        <v>1.57117</v>
      </c>
      <c r="C112" s="1">
        <v>0.30468200000000001</v>
      </c>
      <c r="D112" s="1">
        <v>3.0711499999999999E-2</v>
      </c>
      <c r="E112" s="1">
        <v>1.2196499999999999</v>
      </c>
      <c r="F112" s="1">
        <v>5.3779500000000001E-2</v>
      </c>
      <c r="G112" s="1">
        <v>0.99133800000000005</v>
      </c>
      <c r="H112" s="1">
        <v>1.7574799999999999</v>
      </c>
      <c r="I112" s="1">
        <v>1.5354699999999999</v>
      </c>
      <c r="J112" s="1">
        <v>0.30912600000000001</v>
      </c>
      <c r="K112" s="1">
        <v>1.9027799999999999</v>
      </c>
      <c r="L112" s="1">
        <v>0.27450200000000002</v>
      </c>
      <c r="M112" s="1">
        <v>1.8071699999999999</v>
      </c>
      <c r="N112" s="1">
        <v>0.681867</v>
      </c>
      <c r="O112" s="1">
        <v>0.99924999999999997</v>
      </c>
      <c r="P112" s="1" t="s">
        <v>22</v>
      </c>
      <c r="Q112" s="1">
        <v>5.7257599999999999E-3</v>
      </c>
      <c r="R112" s="1">
        <v>2.0660799999999999</v>
      </c>
      <c r="S112" s="1" t="s">
        <v>22</v>
      </c>
      <c r="T112" s="1">
        <v>0.26575500000000002</v>
      </c>
      <c r="U112" s="1">
        <v>0.71177100000000004</v>
      </c>
      <c r="V112" s="1" t="s">
        <v>23</v>
      </c>
      <c r="W112" s="1">
        <f>ABS(IK_diagnostics_degrees__4[[#This Row],[Column1]]-A111)</f>
        <v>4.1059999999999985E-3</v>
      </c>
      <c r="X112" s="1">
        <f>ABS(IK_diagnostics_degrees__4[[#This Row],[Column2]]-B111)</f>
        <v>5.3999999999998494E-4</v>
      </c>
      <c r="Y112" s="1">
        <f>ABS(IK_diagnostics_degrees__4[[#This Row],[Column3]]-C111)</f>
        <v>3.2980000000000231E-3</v>
      </c>
      <c r="Z112" s="1">
        <f>ABS(IK_diagnostics_degrees__4[[#This Row],[Column4]]-D111)</f>
        <v>1.5762999999999992E-3</v>
      </c>
      <c r="AA112" s="1">
        <f>ABS(IK_diagnostics_degrees__4[[#This Row],[Column5]]-E111)</f>
        <v>1.4500000000001734E-3</v>
      </c>
      <c r="AB112" s="1">
        <f>ABS(IK_diagnostics_degrees__4[[#This Row],[Column6]]-F111)</f>
        <v>2.3369999999999988E-3</v>
      </c>
      <c r="AC112" s="1">
        <f>ABS(IK_diagnostics_degrees__4[[#This Row],[Column7]]-G111)</f>
        <v>4.6150000000000357E-3</v>
      </c>
      <c r="AD112" s="1">
        <f>ABS(IK_diagnostics_degrees__4[[#This Row],[Column8]]-H111)</f>
        <v>3.4000000000000696E-4</v>
      </c>
      <c r="AE112" s="1">
        <f>ABS(IK_diagnostics_degrees__4[[#This Row],[Column9]]-I111)</f>
        <v>5.9999999999997833E-3</v>
      </c>
      <c r="AF112" s="1">
        <f>ABS(IK_diagnostics_degrees__4[[#This Row],[Column10]]-J111)</f>
        <v>8.2599999999999341E-4</v>
      </c>
      <c r="AG112" s="1">
        <f>ABS(IK_diagnostics_degrees__4[[#This Row],[Column11]]-K111)</f>
        <v>7.7000000000015945E-4</v>
      </c>
      <c r="AH112" s="1">
        <f>ABS(IK_diagnostics_degrees__4[[#This Row],[Column12]]-L111)</f>
        <v>4.2540000000000355E-3</v>
      </c>
      <c r="AI112" s="1">
        <f>ABS(IK_diagnostics_degrees__4[[#This Row],[Column13]]-M111)</f>
        <v>4.149999999999876E-3</v>
      </c>
      <c r="AJ112" s="1">
        <f>ABS(IK_diagnostics_degrees__4[[#This Row],[Column14]]-N111)</f>
        <v>8.1189999999999873E-3</v>
      </c>
      <c r="AK112" s="1">
        <f>ABS(IK_diagnostics_degrees__4[[#This Row],[Column15]]-O111)</f>
        <v>3.1399999999999206E-3</v>
      </c>
      <c r="AL112" s="1">
        <f>ABS(IK_diagnostics_degrees__4[[#This Row],[Column16]]-P111)</f>
        <v>0</v>
      </c>
      <c r="AM112" s="1">
        <f>ABS(IK_diagnostics_degrees__4[[#This Row],[Column17]]-Q111)</f>
        <v>1.7495000000000011E-4</v>
      </c>
      <c r="AN112" s="1">
        <f>ABS(IK_diagnostics_degrees__4[[#This Row],[Column18]]-R111)</f>
        <v>4.550000000000054E-3</v>
      </c>
      <c r="AO112" s="1">
        <f>ABS(IK_diagnostics_degrees__4[[#This Row],[Column19]]-S111)</f>
        <v>0</v>
      </c>
      <c r="AP112" s="1">
        <f>ABS(IK_diagnostics_degrees__4[[#This Row],[Column20]]-T111)</f>
        <v>1.2159999999999949E-3</v>
      </c>
      <c r="AQ112" s="1">
        <f>ABS(IK_diagnostics_degrees__4[[#This Row],[Column21]]-U111)</f>
        <v>6.6939999999999777E-3</v>
      </c>
    </row>
    <row r="113" spans="1:43" x14ac:dyDescent="0.25">
      <c r="A113" s="1">
        <v>0.15104600000000001</v>
      </c>
      <c r="B113" s="1">
        <v>1.5716699999999999</v>
      </c>
      <c r="C113" s="1">
        <v>0.306118</v>
      </c>
      <c r="D113" s="1">
        <v>2.9843600000000001E-2</v>
      </c>
      <c r="E113" s="1">
        <v>1.21882</v>
      </c>
      <c r="F113" s="1">
        <v>5.2857800000000003E-2</v>
      </c>
      <c r="G113" s="1">
        <v>0.99224800000000002</v>
      </c>
      <c r="H113" s="1">
        <v>1.75963</v>
      </c>
      <c r="I113" s="1">
        <v>1.54054</v>
      </c>
      <c r="J113" s="1">
        <v>0.30957699999999999</v>
      </c>
      <c r="K113" s="1">
        <v>1.90116</v>
      </c>
      <c r="L113" s="1">
        <v>0.27442499999999997</v>
      </c>
      <c r="M113" s="1">
        <v>1.8124400000000001</v>
      </c>
      <c r="N113" s="1">
        <v>0.67490399999999995</v>
      </c>
      <c r="O113" s="1">
        <v>0.99607699999999999</v>
      </c>
      <c r="P113" s="1" t="s">
        <v>22</v>
      </c>
      <c r="Q113" s="1">
        <v>5.9222199999999997E-3</v>
      </c>
      <c r="R113" s="1">
        <v>2.0627599999999999</v>
      </c>
      <c r="S113" s="1" t="s">
        <v>22</v>
      </c>
      <c r="T113" s="1">
        <v>0.265177</v>
      </c>
      <c r="U113" s="1">
        <v>0.70729200000000003</v>
      </c>
      <c r="V113" s="1" t="s">
        <v>23</v>
      </c>
      <c r="W113" s="1">
        <f>ABS(IK_diagnostics_degrees__4[[#This Row],[Column1]]-A112)</f>
        <v>2.6400000000000035E-3</v>
      </c>
      <c r="X113" s="1">
        <f>ABS(IK_diagnostics_degrees__4[[#This Row],[Column2]]-B112)</f>
        <v>4.9999999999994493E-4</v>
      </c>
      <c r="Y113" s="1">
        <f>ABS(IK_diagnostics_degrees__4[[#This Row],[Column3]]-C112)</f>
        <v>1.4359999999999928E-3</v>
      </c>
      <c r="Z113" s="1">
        <f>ABS(IK_diagnostics_degrees__4[[#This Row],[Column4]]-D112)</f>
        <v>8.6789999999999784E-4</v>
      </c>
      <c r="AA113" s="1">
        <f>ABS(IK_diagnostics_degrees__4[[#This Row],[Column5]]-E112)</f>
        <v>8.2999999999988638E-4</v>
      </c>
      <c r="AB113" s="1">
        <f>ABS(IK_diagnostics_degrees__4[[#This Row],[Column6]]-F112)</f>
        <v>9.2169999999999752E-4</v>
      </c>
      <c r="AC113" s="1">
        <f>ABS(IK_diagnostics_degrees__4[[#This Row],[Column7]]-G112)</f>
        <v>9.0999999999996639E-4</v>
      </c>
      <c r="AD113" s="1">
        <f>ABS(IK_diagnostics_degrees__4[[#This Row],[Column8]]-H112)</f>
        <v>2.1500000000000963E-3</v>
      </c>
      <c r="AE113" s="1">
        <f>ABS(IK_diagnostics_degrees__4[[#This Row],[Column9]]-I112)</f>
        <v>5.07000000000013E-3</v>
      </c>
      <c r="AF113" s="1">
        <f>ABS(IK_diagnostics_degrees__4[[#This Row],[Column10]]-J112)</f>
        <v>4.509999999999792E-4</v>
      </c>
      <c r="AG113" s="1">
        <f>ABS(IK_diagnostics_degrees__4[[#This Row],[Column11]]-K112)</f>
        <v>1.6199999999999548E-3</v>
      </c>
      <c r="AH113" s="1">
        <f>ABS(IK_diagnostics_degrees__4[[#This Row],[Column12]]-L112)</f>
        <v>7.7000000000049251E-5</v>
      </c>
      <c r="AI113" s="1">
        <f>ABS(IK_diagnostics_degrees__4[[#This Row],[Column13]]-M112)</f>
        <v>5.2700000000001079E-3</v>
      </c>
      <c r="AJ113" s="1">
        <f>ABS(IK_diagnostics_degrees__4[[#This Row],[Column14]]-N112)</f>
        <v>6.9630000000000525E-3</v>
      </c>
      <c r="AK113" s="1">
        <f>ABS(IK_diagnostics_degrees__4[[#This Row],[Column15]]-O112)</f>
        <v>3.1729999999999814E-3</v>
      </c>
      <c r="AL113" s="1">
        <f>ABS(IK_diagnostics_degrees__4[[#This Row],[Column16]]-P112)</f>
        <v>0</v>
      </c>
      <c r="AM113" s="1">
        <f>ABS(IK_diagnostics_degrees__4[[#This Row],[Column17]]-Q112)</f>
        <v>1.9645999999999986E-4</v>
      </c>
      <c r="AN113" s="1">
        <f>ABS(IK_diagnostics_degrees__4[[#This Row],[Column18]]-R112)</f>
        <v>3.3199999999999896E-3</v>
      </c>
      <c r="AO113" s="1">
        <f>ABS(IK_diagnostics_degrees__4[[#This Row],[Column19]]-S112)</f>
        <v>0</v>
      </c>
      <c r="AP113" s="1">
        <f>ABS(IK_diagnostics_degrees__4[[#This Row],[Column20]]-T112)</f>
        <v>5.7800000000002294E-4</v>
      </c>
      <c r="AQ113" s="1">
        <f>ABS(IK_diagnostics_degrees__4[[#This Row],[Column21]]-U112)</f>
        <v>4.4790000000000108E-3</v>
      </c>
    </row>
    <row r="114" spans="1:43" x14ac:dyDescent="0.25">
      <c r="A114" s="1">
        <v>0.15337400000000001</v>
      </c>
      <c r="B114" s="1">
        <v>1.57165</v>
      </c>
      <c r="C114" s="1">
        <v>0.308643</v>
      </c>
      <c r="D114" s="1">
        <v>2.8674399999999999E-2</v>
      </c>
      <c r="E114" s="1">
        <v>1.2176199999999999</v>
      </c>
      <c r="F114" s="1">
        <v>5.2265800000000001E-2</v>
      </c>
      <c r="G114" s="1">
        <v>0.99400500000000003</v>
      </c>
      <c r="H114" s="1">
        <v>1.7598</v>
      </c>
      <c r="I114" s="1">
        <v>1.5458000000000001</v>
      </c>
      <c r="J114" s="1">
        <v>0.31101899999999999</v>
      </c>
      <c r="K114" s="1">
        <v>1.89971</v>
      </c>
      <c r="L114" s="1">
        <v>0.27595599999999998</v>
      </c>
      <c r="M114" s="1">
        <v>1.81867</v>
      </c>
      <c r="N114" s="1">
        <v>0.66810499999999995</v>
      </c>
      <c r="O114" s="1">
        <v>0.99136899999999994</v>
      </c>
      <c r="P114" s="1" t="s">
        <v>22</v>
      </c>
      <c r="Q114" s="1">
        <v>5.5726700000000001E-3</v>
      </c>
      <c r="R114" s="1">
        <v>2.0594700000000001</v>
      </c>
      <c r="S114" s="1" t="s">
        <v>22</v>
      </c>
      <c r="T114" s="1">
        <v>0.26608900000000002</v>
      </c>
      <c r="U114" s="1">
        <v>0.70283600000000002</v>
      </c>
      <c r="V114" s="1" t="s">
        <v>23</v>
      </c>
      <c r="W114" s="1">
        <f>ABS(IK_diagnostics_degrees__4[[#This Row],[Column1]]-A113)</f>
        <v>2.3279999999999967E-3</v>
      </c>
      <c r="X114" s="1">
        <f>ABS(IK_diagnostics_degrees__4[[#This Row],[Column2]]-B113)</f>
        <v>1.9999999999908979E-5</v>
      </c>
      <c r="Y114" s="1">
        <f>ABS(IK_diagnostics_degrees__4[[#This Row],[Column3]]-C113)</f>
        <v>2.5249999999999995E-3</v>
      </c>
      <c r="Z114" s="1">
        <f>ABS(IK_diagnostics_degrees__4[[#This Row],[Column4]]-D113)</f>
        <v>1.1692000000000022E-3</v>
      </c>
      <c r="AA114" s="1">
        <f>ABS(IK_diagnostics_degrees__4[[#This Row],[Column5]]-E113)</f>
        <v>1.2000000000000899E-3</v>
      </c>
      <c r="AB114" s="1">
        <f>ABS(IK_diagnostics_degrees__4[[#This Row],[Column6]]-F113)</f>
        <v>5.9200000000000225E-4</v>
      </c>
      <c r="AC114" s="1">
        <f>ABS(IK_diagnostics_degrees__4[[#This Row],[Column7]]-G113)</f>
        <v>1.7570000000000086E-3</v>
      </c>
      <c r="AD114" s="1">
        <f>ABS(IK_diagnostics_degrees__4[[#This Row],[Column8]]-H113)</f>
        <v>1.7000000000000348E-4</v>
      </c>
      <c r="AE114" s="1">
        <f>ABS(IK_diagnostics_degrees__4[[#This Row],[Column9]]-I113)</f>
        <v>5.2600000000000424E-3</v>
      </c>
      <c r="AF114" s="1">
        <f>ABS(IK_diagnostics_degrees__4[[#This Row],[Column10]]-J113)</f>
        <v>1.4419999999999988E-3</v>
      </c>
      <c r="AG114" s="1">
        <f>ABS(IK_diagnostics_degrees__4[[#This Row],[Column11]]-K113)</f>
        <v>1.4499999999999513E-3</v>
      </c>
      <c r="AH114" s="1">
        <f>ABS(IK_diagnostics_degrees__4[[#This Row],[Column12]]-L113)</f>
        <v>1.5310000000000046E-3</v>
      </c>
      <c r="AI114" s="1">
        <f>ABS(IK_diagnostics_degrees__4[[#This Row],[Column13]]-M113)</f>
        <v>6.2299999999999578E-3</v>
      </c>
      <c r="AJ114" s="1">
        <f>ABS(IK_diagnostics_degrees__4[[#This Row],[Column14]]-N113)</f>
        <v>6.7989999999999995E-3</v>
      </c>
      <c r="AK114" s="1">
        <f>ABS(IK_diagnostics_degrees__4[[#This Row],[Column15]]-O113)</f>
        <v>4.7080000000000455E-3</v>
      </c>
      <c r="AL114" s="1">
        <f>ABS(IK_diagnostics_degrees__4[[#This Row],[Column16]]-P113)</f>
        <v>0</v>
      </c>
      <c r="AM114" s="1">
        <f>ABS(IK_diagnostics_degrees__4[[#This Row],[Column17]]-Q113)</f>
        <v>3.4954999999999969E-4</v>
      </c>
      <c r="AN114" s="1">
        <f>ABS(IK_diagnostics_degrees__4[[#This Row],[Column18]]-R113)</f>
        <v>3.2899999999997931E-3</v>
      </c>
      <c r="AO114" s="1">
        <f>ABS(IK_diagnostics_degrees__4[[#This Row],[Column19]]-S113)</f>
        <v>0</v>
      </c>
      <c r="AP114" s="1">
        <f>ABS(IK_diagnostics_degrees__4[[#This Row],[Column20]]-T113)</f>
        <v>9.120000000000239E-4</v>
      </c>
      <c r="AQ114" s="1">
        <f>ABS(IK_diagnostics_degrees__4[[#This Row],[Column21]]-U113)</f>
        <v>4.4560000000000155E-3</v>
      </c>
    </row>
    <row r="115" spans="1:43" x14ac:dyDescent="0.25">
      <c r="A115" s="1">
        <v>0.15399399999999999</v>
      </c>
      <c r="B115" s="1">
        <v>1.5727500000000001</v>
      </c>
      <c r="C115" s="1">
        <v>0.31053599999999998</v>
      </c>
      <c r="D115" s="1">
        <v>2.7222699999999999E-2</v>
      </c>
      <c r="E115" s="1">
        <v>1.21597</v>
      </c>
      <c r="F115" s="1">
        <v>5.2395700000000003E-2</v>
      </c>
      <c r="G115" s="1">
        <v>0.99414999999999998</v>
      </c>
      <c r="H115" s="1">
        <v>1.7620199999999999</v>
      </c>
      <c r="I115" s="1">
        <v>1.54924</v>
      </c>
      <c r="J115" s="1">
        <v>0.31214399999999998</v>
      </c>
      <c r="K115" s="1">
        <v>1.89845</v>
      </c>
      <c r="L115" s="1">
        <v>0.27497899999999997</v>
      </c>
      <c r="M115" s="1">
        <v>1.82294</v>
      </c>
      <c r="N115" s="1">
        <v>0.66196699999999997</v>
      </c>
      <c r="O115" s="1">
        <v>0.98912199999999995</v>
      </c>
      <c r="P115" s="1" t="s">
        <v>22</v>
      </c>
      <c r="Q115" s="1">
        <v>5.7854899999999999E-3</v>
      </c>
      <c r="R115" s="1">
        <v>2.05619</v>
      </c>
      <c r="S115" s="1" t="s">
        <v>22</v>
      </c>
      <c r="T115" s="1">
        <v>0.26606299999999999</v>
      </c>
      <c r="U115" s="1">
        <v>0.69829300000000005</v>
      </c>
      <c r="V115" s="1" t="s">
        <v>23</v>
      </c>
      <c r="W115" s="1">
        <f>ABS(IK_diagnostics_degrees__4[[#This Row],[Column1]]-A114)</f>
        <v>6.1999999999998168E-4</v>
      </c>
      <c r="X115" s="1">
        <f>ABS(IK_diagnostics_degrees__4[[#This Row],[Column2]]-B114)</f>
        <v>1.1000000000001009E-3</v>
      </c>
      <c r="Y115" s="1">
        <f>ABS(IK_diagnostics_degrees__4[[#This Row],[Column3]]-C114)</f>
        <v>1.892999999999978E-3</v>
      </c>
      <c r="Z115" s="1">
        <f>ABS(IK_diagnostics_degrees__4[[#This Row],[Column4]]-D114)</f>
        <v>1.4517000000000002E-3</v>
      </c>
      <c r="AA115" s="1">
        <f>ABS(IK_diagnostics_degrees__4[[#This Row],[Column5]]-E114)</f>
        <v>1.6499999999999293E-3</v>
      </c>
      <c r="AB115" s="1">
        <f>ABS(IK_diagnostics_degrees__4[[#This Row],[Column6]]-F114)</f>
        <v>1.2990000000000224E-4</v>
      </c>
      <c r="AC115" s="1">
        <f>ABS(IK_diagnostics_degrees__4[[#This Row],[Column7]]-G114)</f>
        <v>1.4499999999995072E-4</v>
      </c>
      <c r="AD115" s="1">
        <f>ABS(IK_diagnostics_degrees__4[[#This Row],[Column8]]-H114)</f>
        <v>2.2199999999998887E-3</v>
      </c>
      <c r="AE115" s="1">
        <f>ABS(IK_diagnostics_degrees__4[[#This Row],[Column9]]-I114)</f>
        <v>3.4399999999998876E-3</v>
      </c>
      <c r="AF115" s="1">
        <f>ABS(IK_diagnostics_degrees__4[[#This Row],[Column10]]-J114)</f>
        <v>1.1249999999999871E-3</v>
      </c>
      <c r="AG115" s="1">
        <f>ABS(IK_diagnostics_degrees__4[[#This Row],[Column11]]-K114)</f>
        <v>1.2600000000000389E-3</v>
      </c>
      <c r="AH115" s="1">
        <f>ABS(IK_diagnostics_degrees__4[[#This Row],[Column12]]-L114)</f>
        <v>9.7700000000000564E-4</v>
      </c>
      <c r="AI115" s="1">
        <f>ABS(IK_diagnostics_degrees__4[[#This Row],[Column13]]-M114)</f>
        <v>4.269999999999996E-3</v>
      </c>
      <c r="AJ115" s="1">
        <f>ABS(IK_diagnostics_degrees__4[[#This Row],[Column14]]-N114)</f>
        <v>6.1379999999999768E-3</v>
      </c>
      <c r="AK115" s="1">
        <f>ABS(IK_diagnostics_degrees__4[[#This Row],[Column15]]-O114)</f>
        <v>2.246999999999999E-3</v>
      </c>
      <c r="AL115" s="1">
        <f>ABS(IK_diagnostics_degrees__4[[#This Row],[Column16]]-P114)</f>
        <v>0</v>
      </c>
      <c r="AM115" s="1">
        <f>ABS(IK_diagnostics_degrees__4[[#This Row],[Column17]]-Q114)</f>
        <v>2.1281999999999985E-4</v>
      </c>
      <c r="AN115" s="1">
        <f>ABS(IK_diagnostics_degrees__4[[#This Row],[Column18]]-R114)</f>
        <v>3.2800000000001717E-3</v>
      </c>
      <c r="AO115" s="1">
        <f>ABS(IK_diagnostics_degrees__4[[#This Row],[Column19]]-S114)</f>
        <v>0</v>
      </c>
      <c r="AP115" s="1">
        <f>ABS(IK_diagnostics_degrees__4[[#This Row],[Column20]]-T114)</f>
        <v>2.6000000000026002E-5</v>
      </c>
      <c r="AQ115" s="1">
        <f>ABS(IK_diagnostics_degrees__4[[#This Row],[Column21]]-U114)</f>
        <v>4.5429999999999637E-3</v>
      </c>
    </row>
    <row r="116" spans="1:43" x14ac:dyDescent="0.25">
      <c r="A116" s="1">
        <v>0.15675900000000001</v>
      </c>
      <c r="B116" s="1">
        <v>1.5728500000000001</v>
      </c>
      <c r="C116" s="1">
        <v>0.31091600000000003</v>
      </c>
      <c r="D116" s="1">
        <v>2.7276700000000001E-2</v>
      </c>
      <c r="E116" s="1">
        <v>1.21567</v>
      </c>
      <c r="F116" s="1">
        <v>5.1938900000000003E-2</v>
      </c>
      <c r="G116" s="1">
        <v>0.99495599999999995</v>
      </c>
      <c r="H116" s="1">
        <v>1.76156</v>
      </c>
      <c r="I116" s="1">
        <v>1.5534399999999999</v>
      </c>
      <c r="J116" s="1">
        <v>0.31269799999999998</v>
      </c>
      <c r="K116" s="1">
        <v>1.89645</v>
      </c>
      <c r="L116" s="1">
        <v>0.27618399999999999</v>
      </c>
      <c r="M116" s="1">
        <v>1.82708</v>
      </c>
      <c r="N116" s="1">
        <v>0.65644199999999997</v>
      </c>
      <c r="O116" s="1">
        <v>0.98569099999999998</v>
      </c>
      <c r="P116" s="1" t="s">
        <v>22</v>
      </c>
      <c r="Q116" s="1">
        <v>5.4644400000000001E-3</v>
      </c>
      <c r="R116" s="1">
        <v>2.0531799999999998</v>
      </c>
      <c r="S116" s="1" t="s">
        <v>22</v>
      </c>
      <c r="T116" s="1">
        <v>0.26699499999999998</v>
      </c>
      <c r="U116" s="1">
        <v>0.69494299999999998</v>
      </c>
      <c r="V116" s="1" t="s">
        <v>23</v>
      </c>
      <c r="W116" s="1">
        <f>ABS(IK_diagnostics_degrees__4[[#This Row],[Column1]]-A115)</f>
        <v>2.7650000000000174E-3</v>
      </c>
      <c r="X116" s="1">
        <f>ABS(IK_diagnostics_degrees__4[[#This Row],[Column2]]-B115)</f>
        <v>9.9999999999988987E-5</v>
      </c>
      <c r="Y116" s="1">
        <f>ABS(IK_diagnostics_degrees__4[[#This Row],[Column3]]-C115)</f>
        <v>3.8000000000004697E-4</v>
      </c>
      <c r="Z116" s="1">
        <f>ABS(IK_diagnostics_degrees__4[[#This Row],[Column4]]-D115)</f>
        <v>5.4000000000001963E-5</v>
      </c>
      <c r="AA116" s="1">
        <f>ABS(IK_diagnostics_degrees__4[[#This Row],[Column5]]-E115)</f>
        <v>2.9999999999996696E-4</v>
      </c>
      <c r="AB116" s="1">
        <f>ABS(IK_diagnostics_degrees__4[[#This Row],[Column6]]-F115)</f>
        <v>4.5680000000000026E-4</v>
      </c>
      <c r="AC116" s="1">
        <f>ABS(IK_diagnostics_degrees__4[[#This Row],[Column7]]-G115)</f>
        <v>8.059999999999734E-4</v>
      </c>
      <c r="AD116" s="1">
        <f>ABS(IK_diagnostics_degrees__4[[#This Row],[Column8]]-H115)</f>
        <v>4.5999999999990493E-4</v>
      </c>
      <c r="AE116" s="1">
        <f>ABS(IK_diagnostics_degrees__4[[#This Row],[Column9]]-I115)</f>
        <v>4.1999999999999815E-3</v>
      </c>
      <c r="AF116" s="1">
        <f>ABS(IK_diagnostics_degrees__4[[#This Row],[Column10]]-J115)</f>
        <v>5.5399999999999894E-4</v>
      </c>
      <c r="AG116" s="1">
        <f>ABS(IK_diagnostics_degrees__4[[#This Row],[Column11]]-K115)</f>
        <v>2.0000000000000018E-3</v>
      </c>
      <c r="AH116" s="1">
        <f>ABS(IK_diagnostics_degrees__4[[#This Row],[Column12]]-L115)</f>
        <v>1.2050000000000116E-3</v>
      </c>
      <c r="AI116" s="1">
        <f>ABS(IK_diagnostics_degrees__4[[#This Row],[Column13]]-M115)</f>
        <v>4.1400000000000325E-3</v>
      </c>
      <c r="AJ116" s="1">
        <f>ABS(IK_diagnostics_degrees__4[[#This Row],[Column14]]-N115)</f>
        <v>5.5250000000000021E-3</v>
      </c>
      <c r="AK116" s="1">
        <f>ABS(IK_diagnostics_degrees__4[[#This Row],[Column15]]-O115)</f>
        <v>3.4309999999999619E-3</v>
      </c>
      <c r="AL116" s="1">
        <f>ABS(IK_diagnostics_degrees__4[[#This Row],[Column16]]-P115)</f>
        <v>0</v>
      </c>
      <c r="AM116" s="1">
        <f>ABS(IK_diagnostics_degrees__4[[#This Row],[Column17]]-Q115)</f>
        <v>3.2104999999999981E-4</v>
      </c>
      <c r="AN116" s="1">
        <f>ABS(IK_diagnostics_degrees__4[[#This Row],[Column18]]-R115)</f>
        <v>3.0100000000001792E-3</v>
      </c>
      <c r="AO116" s="1">
        <f>ABS(IK_diagnostics_degrees__4[[#This Row],[Column19]]-S115)</f>
        <v>0</v>
      </c>
      <c r="AP116" s="1">
        <f>ABS(IK_diagnostics_degrees__4[[#This Row],[Column20]]-T115)</f>
        <v>9.3199999999998839E-4</v>
      </c>
      <c r="AQ116" s="1">
        <f>ABS(IK_diagnostics_degrees__4[[#This Row],[Column21]]-U115)</f>
        <v>3.3500000000000751E-3</v>
      </c>
    </row>
    <row r="117" spans="1:43" x14ac:dyDescent="0.25">
      <c r="A117" s="1">
        <v>0.15834699999999999</v>
      </c>
      <c r="B117" s="1">
        <v>1.57318</v>
      </c>
      <c r="C117" s="1">
        <v>0.31212400000000001</v>
      </c>
      <c r="D117" s="1">
        <v>2.7139199999999999E-2</v>
      </c>
      <c r="E117" s="1">
        <v>1.21492</v>
      </c>
      <c r="F117" s="1">
        <v>5.2043899999999997E-2</v>
      </c>
      <c r="G117" s="1">
        <v>0.99657499999999999</v>
      </c>
      <c r="H117" s="1">
        <v>1.76139</v>
      </c>
      <c r="I117" s="1">
        <v>1.5561400000000001</v>
      </c>
      <c r="J117" s="1">
        <v>0.313392</v>
      </c>
      <c r="K117" s="1">
        <v>1.8946000000000001</v>
      </c>
      <c r="L117" s="1">
        <v>0.27699299999999999</v>
      </c>
      <c r="M117" s="1">
        <v>1.8308599999999999</v>
      </c>
      <c r="N117" s="1">
        <v>0.652339</v>
      </c>
      <c r="O117" s="1">
        <v>0.98296600000000001</v>
      </c>
      <c r="P117" s="1" t="s">
        <v>22</v>
      </c>
      <c r="Q117" s="1">
        <v>4.85529E-3</v>
      </c>
      <c r="R117" s="1">
        <v>2.0506500000000001</v>
      </c>
      <c r="S117" s="1" t="s">
        <v>22</v>
      </c>
      <c r="T117" s="1">
        <v>0.267127</v>
      </c>
      <c r="U117" s="1">
        <v>0.691971</v>
      </c>
      <c r="V117" s="1" t="s">
        <v>23</v>
      </c>
      <c r="W117" s="1">
        <f>ABS(IK_diagnostics_degrees__4[[#This Row],[Column1]]-A116)</f>
        <v>1.5879999999999783E-3</v>
      </c>
      <c r="X117" s="1">
        <f>ABS(IK_diagnostics_degrees__4[[#This Row],[Column2]]-B116)</f>
        <v>3.2999999999994145E-4</v>
      </c>
      <c r="Y117" s="1">
        <f>ABS(IK_diagnostics_degrees__4[[#This Row],[Column3]]-C116)</f>
        <v>1.2079999999999869E-3</v>
      </c>
      <c r="Z117" s="1">
        <f>ABS(IK_diagnostics_degrees__4[[#This Row],[Column4]]-D116)</f>
        <v>1.375000000000022E-4</v>
      </c>
      <c r="AA117" s="1">
        <f>ABS(IK_diagnostics_degrees__4[[#This Row],[Column5]]-E116)</f>
        <v>7.5000000000002842E-4</v>
      </c>
      <c r="AB117" s="1">
        <f>ABS(IK_diagnostics_degrees__4[[#This Row],[Column6]]-F116)</f>
        <v>1.0499999999999399E-4</v>
      </c>
      <c r="AC117" s="1">
        <f>ABS(IK_diagnostics_degrees__4[[#This Row],[Column7]]-G116)</f>
        <v>1.6190000000000371E-3</v>
      </c>
      <c r="AD117" s="1">
        <f>ABS(IK_diagnostics_degrees__4[[#This Row],[Column8]]-H116)</f>
        <v>1.7000000000000348E-4</v>
      </c>
      <c r="AE117" s="1">
        <f>ABS(IK_diagnostics_degrees__4[[#This Row],[Column9]]-I116)</f>
        <v>2.7000000000001467E-3</v>
      </c>
      <c r="AF117" s="1">
        <f>ABS(IK_diagnostics_degrees__4[[#This Row],[Column10]]-J116)</f>
        <v>6.9400000000002793E-4</v>
      </c>
      <c r="AG117" s="1">
        <f>ABS(IK_diagnostics_degrees__4[[#This Row],[Column11]]-K116)</f>
        <v>1.8499999999999073E-3</v>
      </c>
      <c r="AH117" s="1">
        <f>ABS(IK_diagnostics_degrees__4[[#This Row],[Column12]]-L116)</f>
        <v>8.0900000000000416E-4</v>
      </c>
      <c r="AI117" s="1">
        <f>ABS(IK_diagnostics_degrees__4[[#This Row],[Column13]]-M116)</f>
        <v>3.7799999999998946E-3</v>
      </c>
      <c r="AJ117" s="1">
        <f>ABS(IK_diagnostics_degrees__4[[#This Row],[Column14]]-N116)</f>
        <v>4.1029999999999678E-3</v>
      </c>
      <c r="AK117" s="1">
        <f>ABS(IK_diagnostics_degrees__4[[#This Row],[Column15]]-O116)</f>
        <v>2.7249999999999774E-3</v>
      </c>
      <c r="AL117" s="1">
        <f>ABS(IK_diagnostics_degrees__4[[#This Row],[Column16]]-P116)</f>
        <v>0</v>
      </c>
      <c r="AM117" s="1">
        <f>ABS(IK_diagnostics_degrees__4[[#This Row],[Column17]]-Q116)</f>
        <v>6.0915000000000014E-4</v>
      </c>
      <c r="AN117" s="1">
        <f>ABS(IK_diagnostics_degrees__4[[#This Row],[Column18]]-R116)</f>
        <v>2.5299999999996992E-3</v>
      </c>
      <c r="AO117" s="1">
        <f>ABS(IK_diagnostics_degrees__4[[#This Row],[Column19]]-S116)</f>
        <v>0</v>
      </c>
      <c r="AP117" s="1">
        <f>ABS(IK_diagnostics_degrees__4[[#This Row],[Column20]]-T116)</f>
        <v>1.3200000000002099E-4</v>
      </c>
      <c r="AQ117" s="1">
        <f>ABS(IK_diagnostics_degrees__4[[#This Row],[Column21]]-U116)</f>
        <v>2.9719999999999747E-3</v>
      </c>
    </row>
    <row r="118" spans="1:43" x14ac:dyDescent="0.25">
      <c r="A118" s="1">
        <v>0.159773</v>
      </c>
      <c r="B118" s="1">
        <v>1.57362</v>
      </c>
      <c r="C118" s="1">
        <v>0.31351800000000002</v>
      </c>
      <c r="D118" s="1">
        <v>2.6912499999999999E-2</v>
      </c>
      <c r="E118" s="1">
        <v>1.21407</v>
      </c>
      <c r="F118" s="1">
        <v>5.2003599999999997E-2</v>
      </c>
      <c r="G118" s="1">
        <v>0.99864299999999995</v>
      </c>
      <c r="H118" s="1">
        <v>1.76173</v>
      </c>
      <c r="I118" s="1">
        <v>1.5587899999999999</v>
      </c>
      <c r="J118" s="1">
        <v>0.31351800000000002</v>
      </c>
      <c r="K118" s="1">
        <v>1.89262</v>
      </c>
      <c r="L118" s="1">
        <v>0.27758899999999997</v>
      </c>
      <c r="M118" s="1">
        <v>1.83388</v>
      </c>
      <c r="N118" s="1">
        <v>0.64810500000000004</v>
      </c>
      <c r="O118" s="1">
        <v>0.980962</v>
      </c>
      <c r="P118" s="1" t="s">
        <v>22</v>
      </c>
      <c r="Q118" s="1">
        <v>4.22814E-3</v>
      </c>
      <c r="R118" s="1">
        <v>2.0486499999999999</v>
      </c>
      <c r="S118" s="1" t="s">
        <v>22</v>
      </c>
      <c r="T118" s="1">
        <v>0.26724900000000001</v>
      </c>
      <c r="U118" s="1">
        <v>0.689245</v>
      </c>
      <c r="V118" s="1" t="s">
        <v>23</v>
      </c>
      <c r="W118" s="1">
        <f>ABS(IK_diagnostics_degrees__4[[#This Row],[Column1]]-A117)</f>
        <v>1.4260000000000106E-3</v>
      </c>
      <c r="X118" s="1">
        <f>ABS(IK_diagnostics_degrees__4[[#This Row],[Column2]]-B117)</f>
        <v>4.3999999999999595E-4</v>
      </c>
      <c r="Y118" s="1">
        <f>ABS(IK_diagnostics_degrees__4[[#This Row],[Column3]]-C117)</f>
        <v>1.3940000000000063E-3</v>
      </c>
      <c r="Z118" s="1">
        <f>ABS(IK_diagnostics_degrees__4[[#This Row],[Column4]]-D117)</f>
        <v>2.2669999999999982E-4</v>
      </c>
      <c r="AA118" s="1">
        <f>ABS(IK_diagnostics_degrees__4[[#This Row],[Column5]]-E117)</f>
        <v>8.5000000000001741E-4</v>
      </c>
      <c r="AB118" s="1">
        <f>ABS(IK_diagnostics_degrees__4[[#This Row],[Column6]]-F117)</f>
        <v>4.0300000000000058E-5</v>
      </c>
      <c r="AC118" s="1">
        <f>ABS(IK_diagnostics_degrees__4[[#This Row],[Column7]]-G117)</f>
        <v>2.0679999999999588E-3</v>
      </c>
      <c r="AD118" s="1">
        <f>ABS(IK_diagnostics_degrees__4[[#This Row],[Column8]]-H117)</f>
        <v>3.4000000000000696E-4</v>
      </c>
      <c r="AE118" s="1">
        <f>ABS(IK_diagnostics_degrees__4[[#This Row],[Column9]]-I117)</f>
        <v>2.6499999999998192E-3</v>
      </c>
      <c r="AF118" s="1">
        <f>ABS(IK_diagnostics_degrees__4[[#This Row],[Column10]]-J117)</f>
        <v>1.2600000000001499E-4</v>
      </c>
      <c r="AG118" s="1">
        <f>ABS(IK_diagnostics_degrees__4[[#This Row],[Column11]]-K117)</f>
        <v>1.9800000000000928E-3</v>
      </c>
      <c r="AH118" s="1">
        <f>ABS(IK_diagnostics_degrees__4[[#This Row],[Column12]]-L117)</f>
        <v>5.9599999999998543E-4</v>
      </c>
      <c r="AI118" s="1">
        <f>ABS(IK_diagnostics_degrees__4[[#This Row],[Column13]]-M117)</f>
        <v>3.0200000000000227E-3</v>
      </c>
      <c r="AJ118" s="1">
        <f>ABS(IK_diagnostics_degrees__4[[#This Row],[Column14]]-N117)</f>
        <v>4.23399999999996E-3</v>
      </c>
      <c r="AK118" s="1">
        <f>ABS(IK_diagnostics_degrees__4[[#This Row],[Column15]]-O117)</f>
        <v>2.0040000000000058E-3</v>
      </c>
      <c r="AL118" s="1">
        <f>ABS(IK_diagnostics_degrees__4[[#This Row],[Column16]]-P117)</f>
        <v>0</v>
      </c>
      <c r="AM118" s="1">
        <f>ABS(IK_diagnostics_degrees__4[[#This Row],[Column17]]-Q117)</f>
        <v>6.2714999999999993E-4</v>
      </c>
      <c r="AN118" s="1">
        <f>ABS(IK_diagnostics_degrees__4[[#This Row],[Column18]]-R117)</f>
        <v>2.0000000000002238E-3</v>
      </c>
      <c r="AO118" s="1">
        <f>ABS(IK_diagnostics_degrees__4[[#This Row],[Column19]]-S117)</f>
        <v>0</v>
      </c>
      <c r="AP118" s="1">
        <f>ABS(IK_diagnostics_degrees__4[[#This Row],[Column20]]-T117)</f>
        <v>1.2200000000001099E-4</v>
      </c>
      <c r="AQ118" s="1">
        <f>ABS(IK_diagnostics_degrees__4[[#This Row],[Column21]]-U117)</f>
        <v>2.7260000000000062E-3</v>
      </c>
    </row>
    <row r="119" spans="1:43" x14ac:dyDescent="0.25">
      <c r="A119" s="1">
        <v>4.3765599999999998E-3</v>
      </c>
      <c r="B119" s="1">
        <v>1.5934200000000001</v>
      </c>
      <c r="C119" s="1">
        <v>1.01575E-2</v>
      </c>
      <c r="D119" s="1" t="s">
        <v>22</v>
      </c>
      <c r="E119" s="1">
        <v>1.4574</v>
      </c>
      <c r="F119" s="1" t="s">
        <v>22</v>
      </c>
      <c r="G119" s="1">
        <v>0.44433400000000001</v>
      </c>
      <c r="H119" s="1">
        <v>2.0488200000000001</v>
      </c>
      <c r="I119" s="1">
        <v>1.1682999999999999</v>
      </c>
      <c r="J119" s="2">
        <v>2.1107E-5</v>
      </c>
      <c r="K119" s="1">
        <v>1.46973</v>
      </c>
      <c r="L119" s="1">
        <v>0.14227200000000001</v>
      </c>
      <c r="M119" s="1">
        <v>7.3690500000000006E-2</v>
      </c>
      <c r="N119" s="1">
        <v>0.381438</v>
      </c>
      <c r="O119" s="1">
        <v>0.34737200000000001</v>
      </c>
      <c r="P119" s="1" t="s">
        <v>22</v>
      </c>
      <c r="Q119" s="1">
        <v>1.8427499999999999E-4</v>
      </c>
      <c r="R119" s="1">
        <v>1.7222900000000001</v>
      </c>
      <c r="S119" s="1">
        <v>9.7197700000000008E-3</v>
      </c>
      <c r="T119" s="1">
        <v>0.53076599999999996</v>
      </c>
      <c r="U119" s="1">
        <v>0.98659399999999997</v>
      </c>
      <c r="V119" s="1" t="s">
        <v>23</v>
      </c>
      <c r="W119" s="1">
        <f>ABS(IK_diagnostics_degrees__4[[#This Row],[Column1]]-A118)</f>
        <v>0.15539644</v>
      </c>
      <c r="X119" s="1">
        <f>ABS(IK_diagnostics_degrees__4[[#This Row],[Column2]]-B118)</f>
        <v>1.980000000000004E-2</v>
      </c>
      <c r="Y119" s="1">
        <f>ABS(IK_diagnostics_degrees__4[[#This Row],[Column3]]-C118)</f>
        <v>0.30336050000000003</v>
      </c>
      <c r="Z119" s="1">
        <f>ABS(IK_diagnostics_degrees__4[[#This Row],[Column4]]-D118)</f>
        <v>2.6912499999999999E-2</v>
      </c>
      <c r="AA119" s="1">
        <f>ABS(IK_diagnostics_degrees__4[[#This Row],[Column5]]-E118)</f>
        <v>0.24333000000000005</v>
      </c>
      <c r="AB119" s="1">
        <f>ABS(IK_diagnostics_degrees__4[[#This Row],[Column6]]-F118)</f>
        <v>5.2003599999999997E-2</v>
      </c>
      <c r="AC119" s="1">
        <f>ABS(IK_diagnostics_degrees__4[[#This Row],[Column7]]-G118)</f>
        <v>0.55430899999999994</v>
      </c>
      <c r="AD119" s="1">
        <f>ABS(IK_diagnostics_degrees__4[[#This Row],[Column8]]-H118)</f>
        <v>0.28709000000000007</v>
      </c>
      <c r="AE119" s="1">
        <f>ABS(IK_diagnostics_degrees__4[[#This Row],[Column9]]-I118)</f>
        <v>0.39049</v>
      </c>
      <c r="AF119" s="1">
        <f>ABS(IK_diagnostics_degrees__4[[#This Row],[Column10]]-J118)</f>
        <v>0.313496893</v>
      </c>
      <c r="AG119" s="1">
        <f>ABS(IK_diagnostics_degrees__4[[#This Row],[Column11]]-K118)</f>
        <v>0.42288999999999999</v>
      </c>
      <c r="AH119" s="1">
        <f>ABS(IK_diagnostics_degrees__4[[#This Row],[Column12]]-L118)</f>
        <v>0.13531699999999997</v>
      </c>
      <c r="AI119" s="1">
        <f>ABS(IK_diagnostics_degrees__4[[#This Row],[Column13]]-M118)</f>
        <v>1.7601894999999999</v>
      </c>
      <c r="AJ119" s="1">
        <f>ABS(IK_diagnostics_degrees__4[[#This Row],[Column14]]-N118)</f>
        <v>0.26666700000000004</v>
      </c>
      <c r="AK119" s="1">
        <f>ABS(IK_diagnostics_degrees__4[[#This Row],[Column15]]-O118)</f>
        <v>0.63358999999999999</v>
      </c>
      <c r="AL119" s="1">
        <f>ABS(IK_diagnostics_degrees__4[[#This Row],[Column16]]-P118)</f>
        <v>0</v>
      </c>
      <c r="AM119" s="1">
        <f>ABS(IK_diagnostics_degrees__4[[#This Row],[Column17]]-Q118)</f>
        <v>4.0438649999999998E-3</v>
      </c>
      <c r="AN119" s="1">
        <f>ABS(IK_diagnostics_degrees__4[[#This Row],[Column18]]-R118)</f>
        <v>0.32635999999999976</v>
      </c>
      <c r="AO119" s="1">
        <f>ABS(IK_diagnostics_degrees__4[[#This Row],[Column19]]-S118)</f>
        <v>9.7197700000000008E-3</v>
      </c>
      <c r="AP119" s="1">
        <f>ABS(IK_diagnostics_degrees__4[[#This Row],[Column20]]-T118)</f>
        <v>0.26351699999999995</v>
      </c>
      <c r="AQ119" s="1">
        <f>ABS(IK_diagnostics_degrees__4[[#This Row],[Column21]]-U118)</f>
        <v>0.29734899999999997</v>
      </c>
    </row>
    <row r="120" spans="1:43" x14ac:dyDescent="0.25">
      <c r="A120" s="1">
        <v>1.94E-4</v>
      </c>
      <c r="B120" s="1">
        <v>1.61572</v>
      </c>
      <c r="C120" s="1">
        <v>1.1012400000000001E-3</v>
      </c>
      <c r="D120" s="2">
        <v>7.9824E-5</v>
      </c>
      <c r="E120" s="1">
        <v>1.45974</v>
      </c>
      <c r="F120" s="1" t="s">
        <v>22</v>
      </c>
      <c r="G120" s="1">
        <v>0.49178699999999997</v>
      </c>
      <c r="H120" s="1">
        <v>2.0373199999999998</v>
      </c>
      <c r="I120" s="1">
        <v>1.2617400000000001</v>
      </c>
      <c r="J120" s="1">
        <v>2.2656599999999999E-2</v>
      </c>
      <c r="K120" s="1">
        <v>1.4165700000000001</v>
      </c>
      <c r="L120" s="1">
        <v>0.128271</v>
      </c>
      <c r="M120" s="1">
        <v>0.19207299999999999</v>
      </c>
      <c r="N120" s="1" t="s">
        <v>22</v>
      </c>
      <c r="O120" s="1">
        <v>0.27742899999999998</v>
      </c>
      <c r="P120" s="1">
        <v>0.14225299999999999</v>
      </c>
      <c r="Q120" s="1">
        <v>6.4437800000000003E-4</v>
      </c>
      <c r="R120" s="1">
        <v>1.7983800000000001</v>
      </c>
      <c r="S120" s="1" t="s">
        <v>22</v>
      </c>
      <c r="T120" s="1">
        <v>0.83224200000000004</v>
      </c>
      <c r="U120" s="1">
        <v>0.76508699999999996</v>
      </c>
      <c r="V120" s="1" t="s">
        <v>23</v>
      </c>
      <c r="W120" s="1">
        <f>ABS(IK_diagnostics_degrees__4[[#This Row],[Column1]]-A119)</f>
        <v>4.1825600000000001E-3</v>
      </c>
      <c r="X120" s="1">
        <f>ABS(IK_diagnostics_degrees__4[[#This Row],[Column2]]-B119)</f>
        <v>2.2299999999999986E-2</v>
      </c>
      <c r="Y120" s="1">
        <f>ABS(IK_diagnostics_degrees__4[[#This Row],[Column3]]-C119)</f>
        <v>9.05626E-3</v>
      </c>
      <c r="Z120" s="1">
        <f>ABS(IK_diagnostics_degrees__4[[#This Row],[Column4]]-D119)</f>
        <v>7.9824E-5</v>
      </c>
      <c r="AA120" s="1">
        <f>ABS(IK_diagnostics_degrees__4[[#This Row],[Column5]]-E119)</f>
        <v>2.3400000000000087E-3</v>
      </c>
      <c r="AB120" s="1">
        <f>ABS(IK_diagnostics_degrees__4[[#This Row],[Column6]]-F119)</f>
        <v>0</v>
      </c>
      <c r="AC120" s="1">
        <f>ABS(IK_diagnostics_degrees__4[[#This Row],[Column7]]-G119)</f>
        <v>4.7452999999999967E-2</v>
      </c>
      <c r="AD120" s="1">
        <f>ABS(IK_diagnostics_degrees__4[[#This Row],[Column8]]-H119)</f>
        <v>1.1500000000000288E-2</v>
      </c>
      <c r="AE120" s="1">
        <f>ABS(IK_diagnostics_degrees__4[[#This Row],[Column9]]-I119)</f>
        <v>9.344000000000019E-2</v>
      </c>
      <c r="AF120" s="1">
        <f>ABS(IK_diagnostics_degrees__4[[#This Row],[Column10]]-J119)</f>
        <v>2.2635493E-2</v>
      </c>
      <c r="AG120" s="1">
        <f>ABS(IK_diagnostics_degrees__4[[#This Row],[Column11]]-K119)</f>
        <v>5.3159999999999874E-2</v>
      </c>
      <c r="AH120" s="1">
        <f>ABS(IK_diagnostics_degrees__4[[#This Row],[Column12]]-L119)</f>
        <v>1.4001000000000013E-2</v>
      </c>
      <c r="AI120" s="1">
        <f>ABS(IK_diagnostics_degrees__4[[#This Row],[Column13]]-M119)</f>
        <v>0.11838249999999999</v>
      </c>
      <c r="AJ120" s="1">
        <f>ABS(IK_diagnostics_degrees__4[[#This Row],[Column14]]-N119)</f>
        <v>0.381438</v>
      </c>
      <c r="AK120" s="1">
        <f>ABS(IK_diagnostics_degrees__4[[#This Row],[Column15]]-O119)</f>
        <v>6.9943000000000033E-2</v>
      </c>
      <c r="AL120" s="1">
        <f>ABS(IK_diagnostics_degrees__4[[#This Row],[Column16]]-P119)</f>
        <v>0.14225299999999999</v>
      </c>
      <c r="AM120" s="1">
        <f>ABS(IK_diagnostics_degrees__4[[#This Row],[Column17]]-Q119)</f>
        <v>4.6010300000000001E-4</v>
      </c>
      <c r="AN120" s="1">
        <f>ABS(IK_diagnostics_degrees__4[[#This Row],[Column18]]-R119)</f>
        <v>7.6089999999999991E-2</v>
      </c>
      <c r="AO120" s="1">
        <f>ABS(IK_diagnostics_degrees__4[[#This Row],[Column19]]-S119)</f>
        <v>9.7197700000000008E-3</v>
      </c>
      <c r="AP120" s="1">
        <f>ABS(IK_diagnostics_degrees__4[[#This Row],[Column20]]-T119)</f>
        <v>0.30147600000000008</v>
      </c>
      <c r="AQ120" s="1">
        <f>ABS(IK_diagnostics_degrees__4[[#This Row],[Column21]]-U119)</f>
        <v>0.22150700000000001</v>
      </c>
    </row>
    <row r="121" spans="1:43" x14ac:dyDescent="0.25">
      <c r="A121" s="1" t="s">
        <v>22</v>
      </c>
      <c r="B121" s="1">
        <v>1.6032500000000001</v>
      </c>
      <c r="C121" s="1">
        <v>2.5330399999999999E-4</v>
      </c>
      <c r="D121" s="1" t="s">
        <v>22</v>
      </c>
      <c r="E121" s="1">
        <v>1.4616899999999999</v>
      </c>
      <c r="F121" s="1" t="s">
        <v>22</v>
      </c>
      <c r="G121" s="1">
        <v>0.50475599999999998</v>
      </c>
      <c r="H121" s="1">
        <v>2.04453</v>
      </c>
      <c r="I121" s="1">
        <v>1.28498</v>
      </c>
      <c r="J121" s="1">
        <v>1.5838000000000001E-2</v>
      </c>
      <c r="K121" s="1">
        <v>1.3697299999999999</v>
      </c>
      <c r="L121" s="1">
        <v>0.14193</v>
      </c>
      <c r="M121" s="1">
        <v>0.25457600000000002</v>
      </c>
      <c r="N121" s="2">
        <v>2.3158700000000002E-6</v>
      </c>
      <c r="O121" s="1">
        <v>0.22269</v>
      </c>
      <c r="P121" s="1">
        <v>0.208041</v>
      </c>
      <c r="Q121" s="1">
        <v>3.0499299999999999E-4</v>
      </c>
      <c r="R121" s="1">
        <v>1.8395900000000001</v>
      </c>
      <c r="S121" s="1" t="s">
        <v>22</v>
      </c>
      <c r="T121" s="1">
        <v>0.99222699999999997</v>
      </c>
      <c r="U121" s="1">
        <v>0.69884800000000002</v>
      </c>
      <c r="V121" s="1" t="s">
        <v>23</v>
      </c>
      <c r="W121" s="1">
        <f>ABS(IK_diagnostics_degrees__4[[#This Row],[Column1]]-A120)</f>
        <v>1.94E-4</v>
      </c>
      <c r="X121" s="1">
        <f>ABS(IK_diagnostics_degrees__4[[#This Row],[Column2]]-B120)</f>
        <v>1.2469999999999981E-2</v>
      </c>
      <c r="Y121" s="1">
        <f>ABS(IK_diagnostics_degrees__4[[#This Row],[Column3]]-C120)</f>
        <v>8.4793600000000009E-4</v>
      </c>
      <c r="Z121" s="1">
        <f>ABS(IK_diagnostics_degrees__4[[#This Row],[Column4]]-D120)</f>
        <v>7.9824E-5</v>
      </c>
      <c r="AA121" s="1">
        <f>ABS(IK_diagnostics_degrees__4[[#This Row],[Column5]]-E120)</f>
        <v>1.9499999999998963E-3</v>
      </c>
      <c r="AB121" s="1">
        <f>ABS(IK_diagnostics_degrees__4[[#This Row],[Column6]]-F120)</f>
        <v>0</v>
      </c>
      <c r="AC121" s="1">
        <f>ABS(IK_diagnostics_degrees__4[[#This Row],[Column7]]-G120)</f>
        <v>1.2969000000000008E-2</v>
      </c>
      <c r="AD121" s="1">
        <f>ABS(IK_diagnostics_degrees__4[[#This Row],[Column8]]-H120)</f>
        <v>7.2100000000001607E-3</v>
      </c>
      <c r="AE121" s="1">
        <f>ABS(IK_diagnostics_degrees__4[[#This Row],[Column9]]-I120)</f>
        <v>2.3239999999999927E-2</v>
      </c>
      <c r="AF121" s="1">
        <f>ABS(IK_diagnostics_degrees__4[[#This Row],[Column10]]-J120)</f>
        <v>6.8185999999999976E-3</v>
      </c>
      <c r="AG121" s="1">
        <f>ABS(IK_diagnostics_degrees__4[[#This Row],[Column11]]-K120)</f>
        <v>4.6840000000000215E-2</v>
      </c>
      <c r="AH121" s="1">
        <f>ABS(IK_diagnostics_degrees__4[[#This Row],[Column12]]-L120)</f>
        <v>1.3659000000000004E-2</v>
      </c>
      <c r="AI121" s="1">
        <f>ABS(IK_diagnostics_degrees__4[[#This Row],[Column13]]-M120)</f>
        <v>6.2503000000000031E-2</v>
      </c>
      <c r="AJ121" s="1">
        <f>ABS(IK_diagnostics_degrees__4[[#This Row],[Column14]]-N120)</f>
        <v>2.3158700000000002E-6</v>
      </c>
      <c r="AK121" s="1">
        <f>ABS(IK_diagnostics_degrees__4[[#This Row],[Column15]]-O120)</f>
        <v>5.4738999999999982E-2</v>
      </c>
      <c r="AL121" s="1">
        <f>ABS(IK_diagnostics_degrees__4[[#This Row],[Column16]]-P120)</f>
        <v>6.5788000000000013E-2</v>
      </c>
      <c r="AM121" s="1">
        <f>ABS(IK_diagnostics_degrees__4[[#This Row],[Column17]]-Q120)</f>
        <v>3.3938500000000004E-4</v>
      </c>
      <c r="AN121" s="1">
        <f>ABS(IK_diagnostics_degrees__4[[#This Row],[Column18]]-R120)</f>
        <v>4.1209999999999969E-2</v>
      </c>
      <c r="AO121" s="1">
        <f>ABS(IK_diagnostics_degrees__4[[#This Row],[Column19]]-S120)</f>
        <v>0</v>
      </c>
      <c r="AP121" s="1">
        <f>ABS(IK_diagnostics_degrees__4[[#This Row],[Column20]]-T120)</f>
        <v>0.15998499999999993</v>
      </c>
      <c r="AQ121" s="1">
        <f>ABS(IK_diagnostics_degrees__4[[#This Row],[Column21]]-U120)</f>
        <v>6.6238999999999937E-2</v>
      </c>
    </row>
    <row r="122" spans="1:43" x14ac:dyDescent="0.25">
      <c r="A122" s="1" t="s">
        <v>22</v>
      </c>
      <c r="B122" s="1">
        <v>1.59399</v>
      </c>
      <c r="C122" s="1" t="s">
        <v>22</v>
      </c>
      <c r="D122" s="1" t="s">
        <v>22</v>
      </c>
      <c r="E122" s="1">
        <v>1.4582999999999999</v>
      </c>
      <c r="F122" s="1" t="s">
        <v>22</v>
      </c>
      <c r="G122" s="1">
        <v>0.51271299999999997</v>
      </c>
      <c r="H122" s="1">
        <v>2.0491999999999999</v>
      </c>
      <c r="I122" s="1">
        <v>1.29366</v>
      </c>
      <c r="J122" s="1">
        <v>2.4406400000000002E-2</v>
      </c>
      <c r="K122" s="1">
        <v>1.34287</v>
      </c>
      <c r="L122" s="1">
        <v>0.14499699999999999</v>
      </c>
      <c r="M122" s="1">
        <v>0.29292899999999999</v>
      </c>
      <c r="N122" s="1" t="s">
        <v>22</v>
      </c>
      <c r="O122" s="1">
        <v>0.186721</v>
      </c>
      <c r="P122" s="1">
        <v>0.23197799999999999</v>
      </c>
      <c r="Q122" s="1" t="s">
        <v>22</v>
      </c>
      <c r="R122" s="1">
        <v>1.8670100000000001</v>
      </c>
      <c r="S122" s="1" t="s">
        <v>22</v>
      </c>
      <c r="T122" s="1">
        <v>1.07914</v>
      </c>
      <c r="U122" s="1">
        <v>0.67371800000000004</v>
      </c>
      <c r="V122" s="1" t="s">
        <v>23</v>
      </c>
      <c r="W122" s="1">
        <f>ABS(IK_diagnostics_degrees__4[[#This Row],[Column1]]-A121)</f>
        <v>0</v>
      </c>
      <c r="X122" s="1">
        <f>ABS(IK_diagnostics_degrees__4[[#This Row],[Column2]]-B121)</f>
        <v>9.260000000000046E-3</v>
      </c>
      <c r="Y122" s="1">
        <f>ABS(IK_diagnostics_degrees__4[[#This Row],[Column3]]-C121)</f>
        <v>2.5330399999999999E-4</v>
      </c>
      <c r="Z122" s="1">
        <f>ABS(IK_diagnostics_degrees__4[[#This Row],[Column4]]-D121)</f>
        <v>0</v>
      </c>
      <c r="AA122" s="1">
        <f>ABS(IK_diagnostics_degrees__4[[#This Row],[Column5]]-E121)</f>
        <v>3.3900000000000041E-3</v>
      </c>
      <c r="AB122" s="1">
        <f>ABS(IK_diagnostics_degrees__4[[#This Row],[Column6]]-F121)</f>
        <v>0</v>
      </c>
      <c r="AC122" s="1">
        <f>ABS(IK_diagnostics_degrees__4[[#This Row],[Column7]]-G121)</f>
        <v>7.9569999999999919E-3</v>
      </c>
      <c r="AD122" s="1">
        <f>ABS(IK_diagnostics_degrees__4[[#This Row],[Column8]]-H121)</f>
        <v>4.669999999999952E-3</v>
      </c>
      <c r="AE122" s="1">
        <f>ABS(IK_diagnostics_degrees__4[[#This Row],[Column9]]-I121)</f>
        <v>8.680000000000021E-3</v>
      </c>
      <c r="AF122" s="1">
        <f>ABS(IK_diagnostics_degrees__4[[#This Row],[Column10]]-J121)</f>
        <v>8.5684000000000003E-3</v>
      </c>
      <c r="AG122" s="1">
        <f>ABS(IK_diagnostics_degrees__4[[#This Row],[Column11]]-K121)</f>
        <v>2.6859999999999884E-2</v>
      </c>
      <c r="AH122" s="1">
        <f>ABS(IK_diagnostics_degrees__4[[#This Row],[Column12]]-L121)</f>
        <v>3.0669999999999864E-3</v>
      </c>
      <c r="AI122" s="1">
        <f>ABS(IK_diagnostics_degrees__4[[#This Row],[Column13]]-M121)</f>
        <v>3.835299999999997E-2</v>
      </c>
      <c r="AJ122" s="1">
        <f>ABS(IK_diagnostics_degrees__4[[#This Row],[Column14]]-N121)</f>
        <v>2.3158700000000002E-6</v>
      </c>
      <c r="AK122" s="1">
        <f>ABS(IK_diagnostics_degrees__4[[#This Row],[Column15]]-O121)</f>
        <v>3.5969000000000001E-2</v>
      </c>
      <c r="AL122" s="1">
        <f>ABS(IK_diagnostics_degrees__4[[#This Row],[Column16]]-P121)</f>
        <v>2.3936999999999986E-2</v>
      </c>
      <c r="AM122" s="1">
        <f>ABS(IK_diagnostics_degrees__4[[#This Row],[Column17]]-Q121)</f>
        <v>3.0499299999999999E-4</v>
      </c>
      <c r="AN122" s="1">
        <f>ABS(IK_diagnostics_degrees__4[[#This Row],[Column18]]-R121)</f>
        <v>2.742E-2</v>
      </c>
      <c r="AO122" s="1">
        <f>ABS(IK_diagnostics_degrees__4[[#This Row],[Column19]]-S121)</f>
        <v>0</v>
      </c>
      <c r="AP122" s="1">
        <f>ABS(IK_diagnostics_degrees__4[[#This Row],[Column20]]-T121)</f>
        <v>8.6913000000000018E-2</v>
      </c>
      <c r="AQ122" s="1">
        <f>ABS(IK_diagnostics_degrees__4[[#This Row],[Column21]]-U121)</f>
        <v>2.5129999999999986E-2</v>
      </c>
    </row>
    <row r="123" spans="1:43" x14ac:dyDescent="0.25">
      <c r="A123" s="1" t="s">
        <v>22</v>
      </c>
      <c r="B123" s="1">
        <v>1.58846</v>
      </c>
      <c r="C123" s="1" t="s">
        <v>22</v>
      </c>
      <c r="D123" s="1" t="s">
        <v>22</v>
      </c>
      <c r="E123" s="1">
        <v>1.4562999999999999</v>
      </c>
      <c r="F123" s="1" t="s">
        <v>22</v>
      </c>
      <c r="G123" s="1">
        <v>0.52026600000000001</v>
      </c>
      <c r="H123" s="1">
        <v>2.0537999999999998</v>
      </c>
      <c r="I123" s="1">
        <v>1.2974000000000001</v>
      </c>
      <c r="J123" s="1">
        <v>2.8646499999999998E-2</v>
      </c>
      <c r="K123" s="1">
        <v>1.3258000000000001</v>
      </c>
      <c r="L123" s="1">
        <v>0.14427300000000001</v>
      </c>
      <c r="M123" s="1">
        <v>0.32069999999999999</v>
      </c>
      <c r="N123" s="1" t="s">
        <v>22</v>
      </c>
      <c r="O123" s="1">
        <v>0.164658</v>
      </c>
      <c r="P123" s="1">
        <v>0.24356800000000001</v>
      </c>
      <c r="Q123" s="1" t="s">
        <v>22</v>
      </c>
      <c r="R123" s="1">
        <v>1.8867799999999999</v>
      </c>
      <c r="S123" s="1" t="s">
        <v>22</v>
      </c>
      <c r="T123" s="1">
        <v>1.1286700000000001</v>
      </c>
      <c r="U123" s="1">
        <v>0.66539599999999999</v>
      </c>
      <c r="V123" s="1" t="s">
        <v>23</v>
      </c>
      <c r="W123" s="1">
        <f>ABS(IK_diagnostics_degrees__4[[#This Row],[Column1]]-A122)</f>
        <v>0</v>
      </c>
      <c r="X123" s="1">
        <f>ABS(IK_diagnostics_degrees__4[[#This Row],[Column2]]-B122)</f>
        <v>5.5300000000000349E-3</v>
      </c>
      <c r="Y123" s="1">
        <f>ABS(IK_diagnostics_degrees__4[[#This Row],[Column3]]-C122)</f>
        <v>0</v>
      </c>
      <c r="Z123" s="1">
        <f>ABS(IK_diagnostics_degrees__4[[#This Row],[Column4]]-D122)</f>
        <v>0</v>
      </c>
      <c r="AA123" s="1">
        <f>ABS(IK_diagnostics_degrees__4[[#This Row],[Column5]]-E122)</f>
        <v>2.0000000000000018E-3</v>
      </c>
      <c r="AB123" s="1">
        <f>ABS(IK_diagnostics_degrees__4[[#This Row],[Column6]]-F122)</f>
        <v>0</v>
      </c>
      <c r="AC123" s="1">
        <f>ABS(IK_diagnostics_degrees__4[[#This Row],[Column7]]-G122)</f>
        <v>7.5530000000000319E-3</v>
      </c>
      <c r="AD123" s="1">
        <f>ABS(IK_diagnostics_degrees__4[[#This Row],[Column8]]-H122)</f>
        <v>4.5999999999999375E-3</v>
      </c>
      <c r="AE123" s="1">
        <f>ABS(IK_diagnostics_degrees__4[[#This Row],[Column9]]-I122)</f>
        <v>3.7400000000000766E-3</v>
      </c>
      <c r="AF123" s="1">
        <f>ABS(IK_diagnostics_degrees__4[[#This Row],[Column10]]-J122)</f>
        <v>4.2400999999999966E-3</v>
      </c>
      <c r="AG123" s="1">
        <f>ABS(IK_diagnostics_degrees__4[[#This Row],[Column11]]-K122)</f>
        <v>1.7069999999999919E-2</v>
      </c>
      <c r="AH123" s="1">
        <f>ABS(IK_diagnostics_degrees__4[[#This Row],[Column12]]-L122)</f>
        <v>7.2399999999997466E-4</v>
      </c>
      <c r="AI123" s="1">
        <f>ABS(IK_diagnostics_degrees__4[[#This Row],[Column13]]-M122)</f>
        <v>2.777099999999999E-2</v>
      </c>
      <c r="AJ123" s="1">
        <f>ABS(IK_diagnostics_degrees__4[[#This Row],[Column14]]-N122)</f>
        <v>0</v>
      </c>
      <c r="AK123" s="1">
        <f>ABS(IK_diagnostics_degrees__4[[#This Row],[Column15]]-O122)</f>
        <v>2.2062999999999999E-2</v>
      </c>
      <c r="AL123" s="1">
        <f>ABS(IK_diagnostics_degrees__4[[#This Row],[Column16]]-P122)</f>
        <v>1.1590000000000017E-2</v>
      </c>
      <c r="AM123" s="1">
        <f>ABS(IK_diagnostics_degrees__4[[#This Row],[Column17]]-Q122)</f>
        <v>0</v>
      </c>
      <c r="AN123" s="1">
        <f>ABS(IK_diagnostics_degrees__4[[#This Row],[Column18]]-R122)</f>
        <v>1.9769999999999843E-2</v>
      </c>
      <c r="AO123" s="1">
        <f>ABS(IK_diagnostics_degrees__4[[#This Row],[Column19]]-S122)</f>
        <v>0</v>
      </c>
      <c r="AP123" s="1">
        <f>ABS(IK_diagnostics_degrees__4[[#This Row],[Column20]]-T122)</f>
        <v>4.9530000000000074E-2</v>
      </c>
      <c r="AQ123" s="1">
        <f>ABS(IK_diagnostics_degrees__4[[#This Row],[Column21]]-U122)</f>
        <v>8.3220000000000516E-3</v>
      </c>
    </row>
    <row r="124" spans="1:43" x14ac:dyDescent="0.25">
      <c r="A124" s="1" t="s">
        <v>22</v>
      </c>
      <c r="B124" s="1">
        <v>1.5874900000000001</v>
      </c>
      <c r="C124" s="1" t="s">
        <v>22</v>
      </c>
      <c r="D124" s="1" t="s">
        <v>22</v>
      </c>
      <c r="E124" s="1">
        <v>1.45116</v>
      </c>
      <c r="F124" s="1" t="s">
        <v>22</v>
      </c>
      <c r="G124" s="1">
        <v>0.52712800000000004</v>
      </c>
      <c r="H124" s="1">
        <v>2.0576599999999998</v>
      </c>
      <c r="I124" s="1">
        <v>1.2971200000000001</v>
      </c>
      <c r="J124" s="1">
        <v>3.0400199999999999E-2</v>
      </c>
      <c r="K124" s="1">
        <v>1.3143800000000001</v>
      </c>
      <c r="L124" s="1">
        <v>0.14377599999999999</v>
      </c>
      <c r="M124" s="1">
        <v>0.344779</v>
      </c>
      <c r="N124" s="1" t="s">
        <v>22</v>
      </c>
      <c r="O124" s="1">
        <v>0.15301999999999999</v>
      </c>
      <c r="P124" s="1">
        <v>0.24973799999999999</v>
      </c>
      <c r="Q124" s="1" t="s">
        <v>22</v>
      </c>
      <c r="R124" s="1">
        <v>1.90083</v>
      </c>
      <c r="S124" s="1" t="s">
        <v>22</v>
      </c>
      <c r="T124" s="1">
        <v>1.15798</v>
      </c>
      <c r="U124" s="1">
        <v>0.662636</v>
      </c>
      <c r="V124" s="1" t="s">
        <v>23</v>
      </c>
      <c r="W124" s="1">
        <f>ABS(IK_diagnostics_degrees__4[[#This Row],[Column1]]-A123)</f>
        <v>0</v>
      </c>
      <c r="X124" s="1">
        <f>ABS(IK_diagnostics_degrees__4[[#This Row],[Column2]]-B123)</f>
        <v>9.6999999999991537E-4</v>
      </c>
      <c r="Y124" s="1">
        <f>ABS(IK_diagnostics_degrees__4[[#This Row],[Column3]]-C123)</f>
        <v>0</v>
      </c>
      <c r="Z124" s="1">
        <f>ABS(IK_diagnostics_degrees__4[[#This Row],[Column4]]-D123)</f>
        <v>0</v>
      </c>
      <c r="AA124" s="1">
        <f>ABS(IK_diagnostics_degrees__4[[#This Row],[Column5]]-E123)</f>
        <v>5.1399999999999224E-3</v>
      </c>
      <c r="AB124" s="1">
        <f>ABS(IK_diagnostics_degrees__4[[#This Row],[Column6]]-F123)</f>
        <v>0</v>
      </c>
      <c r="AC124" s="1">
        <f>ABS(IK_diagnostics_degrees__4[[#This Row],[Column7]]-G123)</f>
        <v>6.8620000000000347E-3</v>
      </c>
      <c r="AD124" s="1">
        <f>ABS(IK_diagnostics_degrees__4[[#This Row],[Column8]]-H123)</f>
        <v>3.8599999999999746E-3</v>
      </c>
      <c r="AE124" s="1">
        <f>ABS(IK_diagnostics_degrees__4[[#This Row],[Column9]]-I123)</f>
        <v>2.8000000000005798E-4</v>
      </c>
      <c r="AF124" s="1">
        <f>ABS(IK_diagnostics_degrees__4[[#This Row],[Column10]]-J123)</f>
        <v>1.7537000000000004E-3</v>
      </c>
      <c r="AG124" s="1">
        <f>ABS(IK_diagnostics_degrees__4[[#This Row],[Column11]]-K123)</f>
        <v>1.1419999999999986E-2</v>
      </c>
      <c r="AH124" s="1">
        <f>ABS(IK_diagnostics_degrees__4[[#This Row],[Column12]]-L123)</f>
        <v>4.970000000000252E-4</v>
      </c>
      <c r="AI124" s="1">
        <f>ABS(IK_diagnostics_degrees__4[[#This Row],[Column13]]-M123)</f>
        <v>2.4079000000000017E-2</v>
      </c>
      <c r="AJ124" s="1">
        <f>ABS(IK_diagnostics_degrees__4[[#This Row],[Column14]]-N123)</f>
        <v>0</v>
      </c>
      <c r="AK124" s="1">
        <f>ABS(IK_diagnostics_degrees__4[[#This Row],[Column15]]-O123)</f>
        <v>1.1638000000000009E-2</v>
      </c>
      <c r="AL124" s="1">
        <f>ABS(IK_diagnostics_degrees__4[[#This Row],[Column16]]-P123)</f>
        <v>6.1699999999999811E-3</v>
      </c>
      <c r="AM124" s="1">
        <f>ABS(IK_diagnostics_degrees__4[[#This Row],[Column17]]-Q123)</f>
        <v>0</v>
      </c>
      <c r="AN124" s="1">
        <f>ABS(IK_diagnostics_degrees__4[[#This Row],[Column18]]-R123)</f>
        <v>1.4050000000000118E-2</v>
      </c>
      <c r="AO124" s="1">
        <f>ABS(IK_diagnostics_degrees__4[[#This Row],[Column19]]-S123)</f>
        <v>0</v>
      </c>
      <c r="AP124" s="1">
        <f>ABS(IK_diagnostics_degrees__4[[#This Row],[Column20]]-T123)</f>
        <v>2.9309999999999947E-2</v>
      </c>
      <c r="AQ124" s="1">
        <f>ABS(IK_diagnostics_degrees__4[[#This Row],[Column21]]-U123)</f>
        <v>2.7599999999999847E-3</v>
      </c>
    </row>
    <row r="125" spans="1:43" x14ac:dyDescent="0.25">
      <c r="A125" s="1" t="s">
        <v>22</v>
      </c>
      <c r="B125" s="1">
        <v>1.5879399999999999</v>
      </c>
      <c r="C125" s="1" t="s">
        <v>22</v>
      </c>
      <c r="D125" s="1" t="s">
        <v>22</v>
      </c>
      <c r="E125" s="1">
        <v>1.4481999999999999</v>
      </c>
      <c r="F125" s="1" t="s">
        <v>22</v>
      </c>
      <c r="G125" s="1">
        <v>0.53246000000000004</v>
      </c>
      <c r="H125" s="1">
        <v>2.0618699999999999</v>
      </c>
      <c r="I125" s="1">
        <v>1.29792</v>
      </c>
      <c r="J125" s="1">
        <v>3.1850499999999997E-2</v>
      </c>
      <c r="K125" s="1">
        <v>1.3070600000000001</v>
      </c>
      <c r="L125" s="1">
        <v>0.13864000000000001</v>
      </c>
      <c r="M125" s="1">
        <v>0.364454</v>
      </c>
      <c r="N125" s="1" t="s">
        <v>22</v>
      </c>
      <c r="O125" s="1">
        <v>0.14807500000000001</v>
      </c>
      <c r="P125" s="1">
        <v>0.25532300000000002</v>
      </c>
      <c r="Q125" s="1" t="s">
        <v>22</v>
      </c>
      <c r="R125" s="1">
        <v>1.91065</v>
      </c>
      <c r="S125" s="1" t="s">
        <v>22</v>
      </c>
      <c r="T125" s="1">
        <v>1.1741900000000001</v>
      </c>
      <c r="U125" s="1">
        <v>0.66310800000000003</v>
      </c>
      <c r="V125" s="1" t="s">
        <v>23</v>
      </c>
      <c r="W125" s="1">
        <f>ABS(IK_diagnostics_degrees__4[[#This Row],[Column1]]-A124)</f>
        <v>0</v>
      </c>
      <c r="X125" s="1">
        <f>ABS(IK_diagnostics_degrees__4[[#This Row],[Column2]]-B124)</f>
        <v>4.4999999999983942E-4</v>
      </c>
      <c r="Y125" s="1">
        <f>ABS(IK_diagnostics_degrees__4[[#This Row],[Column3]]-C124)</f>
        <v>0</v>
      </c>
      <c r="Z125" s="1">
        <f>ABS(IK_diagnostics_degrees__4[[#This Row],[Column4]]-D124)</f>
        <v>0</v>
      </c>
      <c r="AA125" s="1">
        <f>ABS(IK_diagnostics_degrees__4[[#This Row],[Column5]]-E124)</f>
        <v>2.9600000000000737E-3</v>
      </c>
      <c r="AB125" s="1">
        <f>ABS(IK_diagnostics_degrees__4[[#This Row],[Column6]]-F124)</f>
        <v>0</v>
      </c>
      <c r="AC125" s="1">
        <f>ABS(IK_diagnostics_degrees__4[[#This Row],[Column7]]-G124)</f>
        <v>5.3320000000000034E-3</v>
      </c>
      <c r="AD125" s="1">
        <f>ABS(IK_diagnostics_degrees__4[[#This Row],[Column8]]-H124)</f>
        <v>4.210000000000047E-3</v>
      </c>
      <c r="AE125" s="1">
        <f>ABS(IK_diagnostics_degrees__4[[#This Row],[Column9]]-I124)</f>
        <v>7.9999999999991189E-4</v>
      </c>
      <c r="AF125" s="1">
        <f>ABS(IK_diagnostics_degrees__4[[#This Row],[Column10]]-J124)</f>
        <v>1.4502999999999981E-3</v>
      </c>
      <c r="AG125" s="1">
        <f>ABS(IK_diagnostics_degrees__4[[#This Row],[Column11]]-K124)</f>
        <v>7.3199999999999932E-3</v>
      </c>
      <c r="AH125" s="1">
        <f>ABS(IK_diagnostics_degrees__4[[#This Row],[Column12]]-L124)</f>
        <v>5.1359999999999739E-3</v>
      </c>
      <c r="AI125" s="1">
        <f>ABS(IK_diagnostics_degrees__4[[#This Row],[Column13]]-M124)</f>
        <v>1.9674999999999998E-2</v>
      </c>
      <c r="AJ125" s="1">
        <f>ABS(IK_diagnostics_degrees__4[[#This Row],[Column14]]-N124)</f>
        <v>0</v>
      </c>
      <c r="AK125" s="1">
        <f>ABS(IK_diagnostics_degrees__4[[#This Row],[Column15]]-O124)</f>
        <v>4.9449999999999772E-3</v>
      </c>
      <c r="AL125" s="1">
        <f>ABS(IK_diagnostics_degrees__4[[#This Row],[Column16]]-P124)</f>
        <v>5.5850000000000344E-3</v>
      </c>
      <c r="AM125" s="1">
        <f>ABS(IK_diagnostics_degrees__4[[#This Row],[Column17]]-Q124)</f>
        <v>0</v>
      </c>
      <c r="AN125" s="1">
        <f>ABS(IK_diagnostics_degrees__4[[#This Row],[Column18]]-R124)</f>
        <v>9.8199999999999399E-3</v>
      </c>
      <c r="AO125" s="1">
        <f>ABS(IK_diagnostics_degrees__4[[#This Row],[Column19]]-S124)</f>
        <v>0</v>
      </c>
      <c r="AP125" s="1">
        <f>ABS(IK_diagnostics_degrees__4[[#This Row],[Column20]]-T124)</f>
        <v>1.6210000000000058E-2</v>
      </c>
      <c r="AQ125" s="1">
        <f>ABS(IK_diagnostics_degrees__4[[#This Row],[Column21]]-U124)</f>
        <v>4.7200000000002795E-4</v>
      </c>
    </row>
    <row r="126" spans="1:43" x14ac:dyDescent="0.25">
      <c r="A126" s="1" t="s">
        <v>22</v>
      </c>
      <c r="B126" s="1">
        <v>1.5886100000000001</v>
      </c>
      <c r="C126" s="1" t="s">
        <v>22</v>
      </c>
      <c r="D126" s="1" t="s">
        <v>22</v>
      </c>
      <c r="E126" s="1">
        <v>1.44614</v>
      </c>
      <c r="F126" s="1" t="s">
        <v>22</v>
      </c>
      <c r="G126" s="1">
        <v>0.53687499999999999</v>
      </c>
      <c r="H126" s="1">
        <v>2.0650400000000002</v>
      </c>
      <c r="I126" s="1">
        <v>1.29793</v>
      </c>
      <c r="J126" s="1">
        <v>3.3735099999999997E-2</v>
      </c>
      <c r="K126" s="1">
        <v>1.30233</v>
      </c>
      <c r="L126" s="1">
        <v>0.13290299999999999</v>
      </c>
      <c r="M126" s="1">
        <v>0.38341599999999998</v>
      </c>
      <c r="N126" s="1" t="s">
        <v>22</v>
      </c>
      <c r="O126" s="1">
        <v>0.14677899999999999</v>
      </c>
      <c r="P126" s="1">
        <v>0.2591</v>
      </c>
      <c r="Q126" s="1" t="s">
        <v>22</v>
      </c>
      <c r="R126" s="1">
        <v>1.9178599999999999</v>
      </c>
      <c r="S126" s="1" t="s">
        <v>22</v>
      </c>
      <c r="T126" s="1">
        <v>1.18438</v>
      </c>
      <c r="U126" s="1">
        <v>0.66481299999999999</v>
      </c>
      <c r="V126" s="1" t="s">
        <v>23</v>
      </c>
      <c r="W126" s="1">
        <f>ABS(IK_diagnostics_degrees__4[[#This Row],[Column1]]-A125)</f>
        <v>0</v>
      </c>
      <c r="X126" s="1">
        <f>ABS(IK_diagnostics_degrees__4[[#This Row],[Column2]]-B125)</f>
        <v>6.7000000000017046E-4</v>
      </c>
      <c r="Y126" s="1">
        <f>ABS(IK_diagnostics_degrees__4[[#This Row],[Column3]]-C125)</f>
        <v>0</v>
      </c>
      <c r="Z126" s="1">
        <f>ABS(IK_diagnostics_degrees__4[[#This Row],[Column4]]-D125)</f>
        <v>0</v>
      </c>
      <c r="AA126" s="1">
        <f>ABS(IK_diagnostics_degrees__4[[#This Row],[Column5]]-E125)</f>
        <v>2.0599999999999508E-3</v>
      </c>
      <c r="AB126" s="1">
        <f>ABS(IK_diagnostics_degrees__4[[#This Row],[Column6]]-F125)</f>
        <v>0</v>
      </c>
      <c r="AC126" s="1">
        <f>ABS(IK_diagnostics_degrees__4[[#This Row],[Column7]]-G125)</f>
        <v>4.4149999999999467E-3</v>
      </c>
      <c r="AD126" s="1">
        <f>ABS(IK_diagnostics_degrees__4[[#This Row],[Column8]]-H125)</f>
        <v>3.1700000000003392E-3</v>
      </c>
      <c r="AE126" s="1">
        <f>ABS(IK_diagnostics_degrees__4[[#This Row],[Column9]]-I125)</f>
        <v>1.0000000000065512E-5</v>
      </c>
      <c r="AF126" s="1">
        <f>ABS(IK_diagnostics_degrees__4[[#This Row],[Column10]]-J125)</f>
        <v>1.8846000000000002E-3</v>
      </c>
      <c r="AG126" s="1">
        <f>ABS(IK_diagnostics_degrees__4[[#This Row],[Column11]]-K125)</f>
        <v>4.730000000000123E-3</v>
      </c>
      <c r="AH126" s="1">
        <f>ABS(IK_diagnostics_degrees__4[[#This Row],[Column12]]-L125)</f>
        <v>5.7370000000000199E-3</v>
      </c>
      <c r="AI126" s="1">
        <f>ABS(IK_diagnostics_degrees__4[[#This Row],[Column13]]-M125)</f>
        <v>1.8961999999999979E-2</v>
      </c>
      <c r="AJ126" s="1">
        <f>ABS(IK_diagnostics_degrees__4[[#This Row],[Column14]]-N125)</f>
        <v>0</v>
      </c>
      <c r="AK126" s="1">
        <f>ABS(IK_diagnostics_degrees__4[[#This Row],[Column15]]-O125)</f>
        <v>1.2960000000000194E-3</v>
      </c>
      <c r="AL126" s="1">
        <f>ABS(IK_diagnostics_degrees__4[[#This Row],[Column16]]-P125)</f>
        <v>3.7769999999999748E-3</v>
      </c>
      <c r="AM126" s="1">
        <f>ABS(IK_diagnostics_degrees__4[[#This Row],[Column17]]-Q125)</f>
        <v>0</v>
      </c>
      <c r="AN126" s="1">
        <f>ABS(IK_diagnostics_degrees__4[[#This Row],[Column18]]-R125)</f>
        <v>7.2099999999999387E-3</v>
      </c>
      <c r="AO126" s="1">
        <f>ABS(IK_diagnostics_degrees__4[[#This Row],[Column19]]-S125)</f>
        <v>0</v>
      </c>
      <c r="AP126" s="1">
        <f>ABS(IK_diagnostics_degrees__4[[#This Row],[Column20]]-T125)</f>
        <v>1.0189999999999921E-2</v>
      </c>
      <c r="AQ126" s="1">
        <f>ABS(IK_diagnostics_degrees__4[[#This Row],[Column21]]-U125)</f>
        <v>1.7049999999999566E-3</v>
      </c>
    </row>
    <row r="127" spans="1:43" x14ac:dyDescent="0.25">
      <c r="A127" s="1" t="s">
        <v>22</v>
      </c>
      <c r="B127" s="1">
        <v>1.5904499999999999</v>
      </c>
      <c r="C127" s="1" t="s">
        <v>22</v>
      </c>
      <c r="D127" s="1" t="s">
        <v>22</v>
      </c>
      <c r="E127" s="1">
        <v>1.44432</v>
      </c>
      <c r="F127" s="1" t="s">
        <v>22</v>
      </c>
      <c r="G127" s="1">
        <v>0.54103199999999996</v>
      </c>
      <c r="H127" s="1">
        <v>2.0683500000000001</v>
      </c>
      <c r="I127" s="1">
        <v>1.29853</v>
      </c>
      <c r="J127" s="1">
        <v>3.35885E-2</v>
      </c>
      <c r="K127" s="1">
        <v>1.2988</v>
      </c>
      <c r="L127" s="1">
        <v>0.12601200000000001</v>
      </c>
      <c r="M127" s="1">
        <v>0.40031</v>
      </c>
      <c r="N127" s="1" t="s">
        <v>22</v>
      </c>
      <c r="O127" s="1">
        <v>0.14849799999999999</v>
      </c>
      <c r="P127" s="1">
        <v>0.26392300000000002</v>
      </c>
      <c r="Q127" s="1" t="s">
        <v>22</v>
      </c>
      <c r="R127" s="1">
        <v>1.9238</v>
      </c>
      <c r="S127" s="1" t="s">
        <v>22</v>
      </c>
      <c r="T127" s="1">
        <v>1.19007</v>
      </c>
      <c r="U127" s="1">
        <v>0.66750100000000001</v>
      </c>
      <c r="V127" s="1" t="s">
        <v>23</v>
      </c>
      <c r="W127" s="1">
        <f>ABS(IK_diagnostics_degrees__4[[#This Row],[Column1]]-A126)</f>
        <v>0</v>
      </c>
      <c r="X127" s="1">
        <f>ABS(IK_diagnostics_degrees__4[[#This Row],[Column2]]-B126)</f>
        <v>1.8399999999998418E-3</v>
      </c>
      <c r="Y127" s="1">
        <f>ABS(IK_diagnostics_degrees__4[[#This Row],[Column3]]-C126)</f>
        <v>0</v>
      </c>
      <c r="Z127" s="1">
        <f>ABS(IK_diagnostics_degrees__4[[#This Row],[Column4]]-D126)</f>
        <v>0</v>
      </c>
      <c r="AA127" s="1">
        <f>ABS(IK_diagnostics_degrees__4[[#This Row],[Column5]]-E126)</f>
        <v>1.8199999999999328E-3</v>
      </c>
      <c r="AB127" s="1">
        <f>ABS(IK_diagnostics_degrees__4[[#This Row],[Column6]]-F126)</f>
        <v>0</v>
      </c>
      <c r="AC127" s="1">
        <f>ABS(IK_diagnostics_degrees__4[[#This Row],[Column7]]-G126)</f>
        <v>4.1569999999999663E-3</v>
      </c>
      <c r="AD127" s="1">
        <f>ABS(IK_diagnostics_degrees__4[[#This Row],[Column8]]-H126)</f>
        <v>3.3099999999999241E-3</v>
      </c>
      <c r="AE127" s="1">
        <f>ABS(IK_diagnostics_degrees__4[[#This Row],[Column9]]-I126)</f>
        <v>5.9999999999993392E-4</v>
      </c>
      <c r="AF127" s="1">
        <f>ABS(IK_diagnostics_degrees__4[[#This Row],[Column10]]-J126)</f>
        <v>1.4659999999999673E-4</v>
      </c>
      <c r="AG127" s="1">
        <f>ABS(IK_diagnostics_degrees__4[[#This Row],[Column11]]-K126)</f>
        <v>3.5300000000000331E-3</v>
      </c>
      <c r="AH127" s="1">
        <f>ABS(IK_diagnostics_degrees__4[[#This Row],[Column12]]-L126)</f>
        <v>6.8909999999999805E-3</v>
      </c>
      <c r="AI127" s="1">
        <f>ABS(IK_diagnostics_degrees__4[[#This Row],[Column13]]-M126)</f>
        <v>1.689400000000002E-2</v>
      </c>
      <c r="AJ127" s="1">
        <f>ABS(IK_diagnostics_degrees__4[[#This Row],[Column14]]-N126)</f>
        <v>0</v>
      </c>
      <c r="AK127" s="1">
        <f>ABS(IK_diagnostics_degrees__4[[#This Row],[Column15]]-O126)</f>
        <v>1.7189999999999983E-3</v>
      </c>
      <c r="AL127" s="1">
        <f>ABS(IK_diagnostics_degrees__4[[#This Row],[Column16]]-P126)</f>
        <v>4.8230000000000217E-3</v>
      </c>
      <c r="AM127" s="1">
        <f>ABS(IK_diagnostics_degrees__4[[#This Row],[Column17]]-Q126)</f>
        <v>0</v>
      </c>
      <c r="AN127" s="1">
        <f>ABS(IK_diagnostics_degrees__4[[#This Row],[Column18]]-R126)</f>
        <v>5.9400000000000563E-3</v>
      </c>
      <c r="AO127" s="1">
        <f>ABS(IK_diagnostics_degrees__4[[#This Row],[Column19]]-S126)</f>
        <v>0</v>
      </c>
      <c r="AP127" s="1">
        <f>ABS(IK_diagnostics_degrees__4[[#This Row],[Column20]]-T126)</f>
        <v>5.6899999999999729E-3</v>
      </c>
      <c r="AQ127" s="1">
        <f>ABS(IK_diagnostics_degrees__4[[#This Row],[Column21]]-U126)</f>
        <v>2.6880000000000237E-3</v>
      </c>
    </row>
    <row r="128" spans="1:43" x14ac:dyDescent="0.25">
      <c r="A128" s="1" t="s">
        <v>22</v>
      </c>
      <c r="B128" s="1">
        <v>1.59334</v>
      </c>
      <c r="C128" s="1" t="s">
        <v>22</v>
      </c>
      <c r="D128" s="1" t="s">
        <v>22</v>
      </c>
      <c r="E128" s="1">
        <v>1.44112</v>
      </c>
      <c r="F128" s="1" t="s">
        <v>22</v>
      </c>
      <c r="G128" s="1">
        <v>0.545242</v>
      </c>
      <c r="H128" s="1">
        <v>2.07226</v>
      </c>
      <c r="I128" s="1">
        <v>1.2977399999999999</v>
      </c>
      <c r="J128" s="1">
        <v>3.3001799999999998E-2</v>
      </c>
      <c r="K128" s="1">
        <v>1.2961499999999999</v>
      </c>
      <c r="L128" s="1">
        <v>0.11963799999999999</v>
      </c>
      <c r="M128" s="1">
        <v>0.41778300000000002</v>
      </c>
      <c r="N128" s="1" t="s">
        <v>22</v>
      </c>
      <c r="O128" s="1">
        <v>0.15202299999999999</v>
      </c>
      <c r="P128" s="1">
        <v>0.26754099999999997</v>
      </c>
      <c r="Q128" s="1" t="s">
        <v>22</v>
      </c>
      <c r="R128" s="1">
        <v>1.92879</v>
      </c>
      <c r="S128" s="1" t="s">
        <v>22</v>
      </c>
      <c r="T128" s="1">
        <v>1.1929799999999999</v>
      </c>
      <c r="U128" s="1">
        <v>0.670964</v>
      </c>
      <c r="V128" s="1" t="s">
        <v>23</v>
      </c>
      <c r="W128" s="1">
        <f>ABS(IK_diagnostics_degrees__4[[#This Row],[Column1]]-A127)</f>
        <v>0</v>
      </c>
      <c r="X128" s="1">
        <f>ABS(IK_diagnostics_degrees__4[[#This Row],[Column2]]-B127)</f>
        <v>2.8900000000000592E-3</v>
      </c>
      <c r="Y128" s="1">
        <f>ABS(IK_diagnostics_degrees__4[[#This Row],[Column3]]-C127)</f>
        <v>0</v>
      </c>
      <c r="Z128" s="1">
        <f>ABS(IK_diagnostics_degrees__4[[#This Row],[Column4]]-D127)</f>
        <v>0</v>
      </c>
      <c r="AA128" s="1">
        <f>ABS(IK_diagnostics_degrees__4[[#This Row],[Column5]]-E127)</f>
        <v>3.2000000000000917E-3</v>
      </c>
      <c r="AB128" s="1">
        <f>ABS(IK_diagnostics_degrees__4[[#This Row],[Column6]]-F127)</f>
        <v>0</v>
      </c>
      <c r="AC128" s="1">
        <f>ABS(IK_diagnostics_degrees__4[[#This Row],[Column7]]-G127)</f>
        <v>4.210000000000047E-3</v>
      </c>
      <c r="AD128" s="1">
        <f>ABS(IK_diagnostics_degrees__4[[#This Row],[Column8]]-H127)</f>
        <v>3.909999999999858E-3</v>
      </c>
      <c r="AE128" s="1">
        <f>ABS(IK_diagnostics_degrees__4[[#This Row],[Column9]]-I127)</f>
        <v>7.9000000000006843E-4</v>
      </c>
      <c r="AF128" s="1">
        <f>ABS(IK_diagnostics_degrees__4[[#This Row],[Column10]]-J127)</f>
        <v>5.867000000000025E-4</v>
      </c>
      <c r="AG128" s="1">
        <f>ABS(IK_diagnostics_degrees__4[[#This Row],[Column11]]-K127)</f>
        <v>2.6500000000000412E-3</v>
      </c>
      <c r="AH128" s="1">
        <f>ABS(IK_diagnostics_degrees__4[[#This Row],[Column12]]-L127)</f>
        <v>6.3740000000000185E-3</v>
      </c>
      <c r="AI128" s="1">
        <f>ABS(IK_diagnostics_degrees__4[[#This Row],[Column13]]-M127)</f>
        <v>1.7473000000000016E-2</v>
      </c>
      <c r="AJ128" s="1">
        <f>ABS(IK_diagnostics_degrees__4[[#This Row],[Column14]]-N127)</f>
        <v>0</v>
      </c>
      <c r="AK128" s="1">
        <f>ABS(IK_diagnostics_degrees__4[[#This Row],[Column15]]-O127)</f>
        <v>3.5250000000000004E-3</v>
      </c>
      <c r="AL128" s="1">
        <f>ABS(IK_diagnostics_degrees__4[[#This Row],[Column16]]-P127)</f>
        <v>3.6179999999999546E-3</v>
      </c>
      <c r="AM128" s="1">
        <f>ABS(IK_diagnostics_degrees__4[[#This Row],[Column17]]-Q127)</f>
        <v>0</v>
      </c>
      <c r="AN128" s="1">
        <f>ABS(IK_diagnostics_degrees__4[[#This Row],[Column18]]-R127)</f>
        <v>4.99000000000005E-3</v>
      </c>
      <c r="AO128" s="1">
        <f>ABS(IK_diagnostics_degrees__4[[#This Row],[Column19]]-S127)</f>
        <v>0</v>
      </c>
      <c r="AP128" s="1">
        <f>ABS(IK_diagnostics_degrees__4[[#This Row],[Column20]]-T127)</f>
        <v>2.9099999999999682E-3</v>
      </c>
      <c r="AQ128" s="1">
        <f>ABS(IK_diagnostics_degrees__4[[#This Row],[Column21]]-U127)</f>
        <v>3.4629999999999939E-3</v>
      </c>
    </row>
    <row r="129" spans="1:43" x14ac:dyDescent="0.25">
      <c r="A129" s="1" t="s">
        <v>22</v>
      </c>
      <c r="B129" s="1">
        <v>1.59657</v>
      </c>
      <c r="C129" s="1" t="s">
        <v>22</v>
      </c>
      <c r="D129" s="1" t="s">
        <v>22</v>
      </c>
      <c r="E129" s="1">
        <v>1.4373</v>
      </c>
      <c r="F129" s="1" t="s">
        <v>22</v>
      </c>
      <c r="G129" s="1">
        <v>0.54900599999999999</v>
      </c>
      <c r="H129" s="1">
        <v>2.0760000000000001</v>
      </c>
      <c r="I129" s="1">
        <v>1.29725</v>
      </c>
      <c r="J129" s="1">
        <v>3.34466E-2</v>
      </c>
      <c r="K129" s="1">
        <v>1.2945199999999999</v>
      </c>
      <c r="L129" s="1">
        <v>0.11204</v>
      </c>
      <c r="M129" s="1">
        <v>0.43535400000000002</v>
      </c>
      <c r="N129" s="1" t="s">
        <v>22</v>
      </c>
      <c r="O129" s="1">
        <v>0.15750500000000001</v>
      </c>
      <c r="P129" s="1">
        <v>0.27112000000000003</v>
      </c>
      <c r="Q129" s="1" t="s">
        <v>22</v>
      </c>
      <c r="R129" s="1">
        <v>1.9336100000000001</v>
      </c>
      <c r="S129" s="1" t="s">
        <v>22</v>
      </c>
      <c r="T129" s="1">
        <v>1.1956899999999999</v>
      </c>
      <c r="U129" s="1">
        <v>0.67492300000000005</v>
      </c>
      <c r="V129" s="1" t="s">
        <v>23</v>
      </c>
      <c r="W129" s="1">
        <f>ABS(IK_diagnostics_degrees__4[[#This Row],[Column1]]-A128)</f>
        <v>0</v>
      </c>
      <c r="X129" s="1">
        <f>ABS(IK_diagnostics_degrees__4[[#This Row],[Column2]]-B128)</f>
        <v>3.2300000000000662E-3</v>
      </c>
      <c r="Y129" s="1">
        <f>ABS(IK_diagnostics_degrees__4[[#This Row],[Column3]]-C128)</f>
        <v>0</v>
      </c>
      <c r="Z129" s="1">
        <f>ABS(IK_diagnostics_degrees__4[[#This Row],[Column4]]-D128)</f>
        <v>0</v>
      </c>
      <c r="AA129" s="1">
        <f>ABS(IK_diagnostics_degrees__4[[#This Row],[Column5]]-E128)</f>
        <v>3.8199999999999346E-3</v>
      </c>
      <c r="AB129" s="1">
        <f>ABS(IK_diagnostics_degrees__4[[#This Row],[Column6]]-F128)</f>
        <v>0</v>
      </c>
      <c r="AC129" s="1">
        <f>ABS(IK_diagnostics_degrees__4[[#This Row],[Column7]]-G128)</f>
        <v>3.7639999999999896E-3</v>
      </c>
      <c r="AD129" s="1">
        <f>ABS(IK_diagnostics_degrees__4[[#This Row],[Column8]]-H128)</f>
        <v>3.7400000000000766E-3</v>
      </c>
      <c r="AE129" s="1">
        <f>ABS(IK_diagnostics_degrees__4[[#This Row],[Column9]]-I128)</f>
        <v>4.8999999999987942E-4</v>
      </c>
      <c r="AF129" s="1">
        <f>ABS(IK_diagnostics_degrees__4[[#This Row],[Column10]]-J128)</f>
        <v>4.4480000000000214E-4</v>
      </c>
      <c r="AG129" s="1">
        <f>ABS(IK_diagnostics_degrees__4[[#This Row],[Column11]]-K128)</f>
        <v>1.6300000000000203E-3</v>
      </c>
      <c r="AH129" s="1">
        <f>ABS(IK_diagnostics_degrees__4[[#This Row],[Column12]]-L128)</f>
        <v>7.5979999999999936E-3</v>
      </c>
      <c r="AI129" s="1">
        <f>ABS(IK_diagnostics_degrees__4[[#This Row],[Column13]]-M128)</f>
        <v>1.7571000000000003E-2</v>
      </c>
      <c r="AJ129" s="1">
        <f>ABS(IK_diagnostics_degrees__4[[#This Row],[Column14]]-N128)</f>
        <v>0</v>
      </c>
      <c r="AK129" s="1">
        <f>ABS(IK_diagnostics_degrees__4[[#This Row],[Column15]]-O128)</f>
        <v>5.4820000000000146E-3</v>
      </c>
      <c r="AL129" s="1">
        <f>ABS(IK_diagnostics_degrees__4[[#This Row],[Column16]]-P128)</f>
        <v>3.5790000000000544E-3</v>
      </c>
      <c r="AM129" s="1">
        <f>ABS(IK_diagnostics_degrees__4[[#This Row],[Column17]]-Q128)</f>
        <v>0</v>
      </c>
      <c r="AN129" s="1">
        <f>ABS(IK_diagnostics_degrees__4[[#This Row],[Column18]]-R128)</f>
        <v>4.8200000000000465E-3</v>
      </c>
      <c r="AO129" s="1">
        <f>ABS(IK_diagnostics_degrees__4[[#This Row],[Column19]]-S128)</f>
        <v>0</v>
      </c>
      <c r="AP129" s="1">
        <f>ABS(IK_diagnostics_degrees__4[[#This Row],[Column20]]-T128)</f>
        <v>2.7099999999999902E-3</v>
      </c>
      <c r="AQ129" s="1">
        <f>ABS(IK_diagnostics_degrees__4[[#This Row],[Column21]]-U128)</f>
        <v>3.9590000000000458E-3</v>
      </c>
    </row>
    <row r="130" spans="1:43" x14ac:dyDescent="0.25">
      <c r="A130" s="1" t="s">
        <v>22</v>
      </c>
      <c r="B130" s="1">
        <v>1.59971</v>
      </c>
      <c r="C130" s="1" t="s">
        <v>22</v>
      </c>
      <c r="D130" s="1" t="s">
        <v>22</v>
      </c>
      <c r="E130" s="1">
        <v>1.43397</v>
      </c>
      <c r="F130" s="1" t="s">
        <v>22</v>
      </c>
      <c r="G130" s="1">
        <v>0.55361300000000002</v>
      </c>
      <c r="H130" s="1">
        <v>2.07925</v>
      </c>
      <c r="I130" s="1">
        <v>1.2963499999999999</v>
      </c>
      <c r="J130" s="1">
        <v>3.36785E-2</v>
      </c>
      <c r="K130" s="1">
        <v>1.2925199999999999</v>
      </c>
      <c r="L130" s="1">
        <v>0.10438799999999999</v>
      </c>
      <c r="M130" s="1">
        <v>0.454042</v>
      </c>
      <c r="N130" s="1" t="s">
        <v>22</v>
      </c>
      <c r="O130" s="1">
        <v>0.16326099999999999</v>
      </c>
      <c r="P130" s="1">
        <v>0.27532600000000002</v>
      </c>
      <c r="Q130" s="1" t="s">
        <v>22</v>
      </c>
      <c r="R130" s="1">
        <v>1.9388700000000001</v>
      </c>
      <c r="S130" s="1" t="s">
        <v>22</v>
      </c>
      <c r="T130" s="1">
        <v>1.1970499999999999</v>
      </c>
      <c r="U130" s="1">
        <v>0.67941700000000005</v>
      </c>
      <c r="V130" s="1" t="s">
        <v>23</v>
      </c>
      <c r="W130" s="1">
        <f>ABS(IK_diagnostics_degrees__4[[#This Row],[Column1]]-A129)</f>
        <v>0</v>
      </c>
      <c r="X130" s="1">
        <f>ABS(IK_diagnostics_degrees__4[[#This Row],[Column2]]-B129)</f>
        <v>3.1399999999999206E-3</v>
      </c>
      <c r="Y130" s="1">
        <f>ABS(IK_diagnostics_degrees__4[[#This Row],[Column3]]-C129)</f>
        <v>0</v>
      </c>
      <c r="Z130" s="1">
        <f>ABS(IK_diagnostics_degrees__4[[#This Row],[Column4]]-D129)</f>
        <v>0</v>
      </c>
      <c r="AA130" s="1">
        <f>ABS(IK_diagnostics_degrees__4[[#This Row],[Column5]]-E129)</f>
        <v>3.3300000000000551E-3</v>
      </c>
      <c r="AB130" s="1">
        <f>ABS(IK_diagnostics_degrees__4[[#This Row],[Column6]]-F129)</f>
        <v>0</v>
      </c>
      <c r="AC130" s="1">
        <f>ABS(IK_diagnostics_degrees__4[[#This Row],[Column7]]-G129)</f>
        <v>4.6070000000000277E-3</v>
      </c>
      <c r="AD130" s="1">
        <f>ABS(IK_diagnostics_degrees__4[[#This Row],[Column8]]-H129)</f>
        <v>3.2499999999999751E-3</v>
      </c>
      <c r="AE130" s="1">
        <f>ABS(IK_diagnostics_degrees__4[[#This Row],[Column9]]-I129)</f>
        <v>9.0000000000012292E-4</v>
      </c>
      <c r="AF130" s="1">
        <f>ABS(IK_diagnostics_degrees__4[[#This Row],[Column10]]-J129)</f>
        <v>2.3190000000000016E-4</v>
      </c>
      <c r="AG130" s="1">
        <f>ABS(IK_diagnostics_degrees__4[[#This Row],[Column11]]-K129)</f>
        <v>2.0000000000000018E-3</v>
      </c>
      <c r="AH130" s="1">
        <f>ABS(IK_diagnostics_degrees__4[[#This Row],[Column12]]-L129)</f>
        <v>7.652000000000006E-3</v>
      </c>
      <c r="AI130" s="1">
        <f>ABS(IK_diagnostics_degrees__4[[#This Row],[Column13]]-M129)</f>
        <v>1.8687999999999982E-2</v>
      </c>
      <c r="AJ130" s="1">
        <f>ABS(IK_diagnostics_degrees__4[[#This Row],[Column14]]-N129)</f>
        <v>0</v>
      </c>
      <c r="AK130" s="1">
        <f>ABS(IK_diagnostics_degrees__4[[#This Row],[Column15]]-O129)</f>
        <v>5.7559999999999834E-3</v>
      </c>
      <c r="AL130" s="1">
        <f>ABS(IK_diagnostics_degrees__4[[#This Row],[Column16]]-P129)</f>
        <v>4.2059999999999875E-3</v>
      </c>
      <c r="AM130" s="1">
        <f>ABS(IK_diagnostics_degrees__4[[#This Row],[Column17]]-Q129)</f>
        <v>0</v>
      </c>
      <c r="AN130" s="1">
        <f>ABS(IK_diagnostics_degrees__4[[#This Row],[Column18]]-R129)</f>
        <v>5.2600000000000424E-3</v>
      </c>
      <c r="AO130" s="1">
        <f>ABS(IK_diagnostics_degrees__4[[#This Row],[Column19]]-S129)</f>
        <v>0</v>
      </c>
      <c r="AP130" s="1">
        <f>ABS(IK_diagnostics_degrees__4[[#This Row],[Column20]]-T129)</f>
        <v>1.3600000000000279E-3</v>
      </c>
      <c r="AQ130" s="1">
        <f>ABS(IK_diagnostics_degrees__4[[#This Row],[Column21]]-U129)</f>
        <v>4.493999999999998E-3</v>
      </c>
    </row>
    <row r="131" spans="1:43" x14ac:dyDescent="0.25">
      <c r="A131" s="1" t="s">
        <v>22</v>
      </c>
      <c r="B131" s="1">
        <v>1.6049199999999999</v>
      </c>
      <c r="C131" s="1" t="s">
        <v>22</v>
      </c>
      <c r="D131" s="1" t="s">
        <v>22</v>
      </c>
      <c r="E131" s="1">
        <v>1.42777</v>
      </c>
      <c r="F131" s="1" t="s">
        <v>22</v>
      </c>
      <c r="G131" s="1">
        <v>0.55818800000000002</v>
      </c>
      <c r="H131" s="1">
        <v>2.0825399999999998</v>
      </c>
      <c r="I131" s="1">
        <v>1.29549</v>
      </c>
      <c r="J131" s="1">
        <v>3.4321499999999998E-2</v>
      </c>
      <c r="K131" s="1">
        <v>1.2913399999999999</v>
      </c>
      <c r="L131" s="1">
        <v>9.5779400000000001E-2</v>
      </c>
      <c r="M131" s="1">
        <v>0.47264499999999998</v>
      </c>
      <c r="N131" s="1" t="s">
        <v>22</v>
      </c>
      <c r="O131" s="1">
        <v>0.170488</v>
      </c>
      <c r="P131" s="1">
        <v>0.27938099999999999</v>
      </c>
      <c r="Q131" s="1" t="s">
        <v>22</v>
      </c>
      <c r="R131" s="1">
        <v>1.9443699999999999</v>
      </c>
      <c r="S131" s="1" t="s">
        <v>22</v>
      </c>
      <c r="T131" s="1">
        <v>1.1976800000000001</v>
      </c>
      <c r="U131" s="1">
        <v>0.68454099999999996</v>
      </c>
      <c r="V131" s="1" t="s">
        <v>23</v>
      </c>
      <c r="W131" s="1">
        <f>ABS(IK_diagnostics_degrees__4[[#This Row],[Column1]]-A130)</f>
        <v>0</v>
      </c>
      <c r="X131" s="1">
        <f>ABS(IK_diagnostics_degrees__4[[#This Row],[Column2]]-B130)</f>
        <v>5.2099999999999369E-3</v>
      </c>
      <c r="Y131" s="1">
        <f>ABS(IK_diagnostics_degrees__4[[#This Row],[Column3]]-C130)</f>
        <v>0</v>
      </c>
      <c r="Z131" s="1">
        <f>ABS(IK_diagnostics_degrees__4[[#This Row],[Column4]]-D130)</f>
        <v>0</v>
      </c>
      <c r="AA131" s="1">
        <f>ABS(IK_diagnostics_degrees__4[[#This Row],[Column5]]-E130)</f>
        <v>6.1999999999999833E-3</v>
      </c>
      <c r="AB131" s="1">
        <f>ABS(IK_diagnostics_degrees__4[[#This Row],[Column6]]-F130)</f>
        <v>0</v>
      </c>
      <c r="AC131" s="1">
        <f>ABS(IK_diagnostics_degrees__4[[#This Row],[Column7]]-G130)</f>
        <v>4.5749999999999957E-3</v>
      </c>
      <c r="AD131" s="1">
        <f>ABS(IK_diagnostics_degrees__4[[#This Row],[Column8]]-H130)</f>
        <v>3.2899999999997931E-3</v>
      </c>
      <c r="AE131" s="1">
        <f>ABS(IK_diagnostics_degrees__4[[#This Row],[Column9]]-I130)</f>
        <v>8.5999999999986088E-4</v>
      </c>
      <c r="AF131" s="1">
        <f>ABS(IK_diagnostics_degrees__4[[#This Row],[Column10]]-J130)</f>
        <v>6.4299999999999774E-4</v>
      </c>
      <c r="AG131" s="1">
        <f>ABS(IK_diagnostics_degrees__4[[#This Row],[Column11]]-K130)</f>
        <v>1.1799999999999589E-3</v>
      </c>
      <c r="AH131" s="1">
        <f>ABS(IK_diagnostics_degrees__4[[#This Row],[Column12]]-L130)</f>
        <v>8.608599999999994E-3</v>
      </c>
      <c r="AI131" s="1">
        <f>ABS(IK_diagnostics_degrees__4[[#This Row],[Column13]]-M130)</f>
        <v>1.8602999999999981E-2</v>
      </c>
      <c r="AJ131" s="1">
        <f>ABS(IK_diagnostics_degrees__4[[#This Row],[Column14]]-N130)</f>
        <v>0</v>
      </c>
      <c r="AK131" s="1">
        <f>ABS(IK_diagnostics_degrees__4[[#This Row],[Column15]]-O130)</f>
        <v>7.2270000000000112E-3</v>
      </c>
      <c r="AL131" s="1">
        <f>ABS(IK_diagnostics_degrees__4[[#This Row],[Column16]]-P130)</f>
        <v>4.0549999999999753E-3</v>
      </c>
      <c r="AM131" s="1">
        <f>ABS(IK_diagnostics_degrees__4[[#This Row],[Column17]]-Q130)</f>
        <v>0</v>
      </c>
      <c r="AN131" s="1">
        <f>ABS(IK_diagnostics_degrees__4[[#This Row],[Column18]]-R130)</f>
        <v>5.4999999999998384E-3</v>
      </c>
      <c r="AO131" s="1">
        <f>ABS(IK_diagnostics_degrees__4[[#This Row],[Column19]]-S130)</f>
        <v>0</v>
      </c>
      <c r="AP131" s="1">
        <f>ABS(IK_diagnostics_degrees__4[[#This Row],[Column20]]-T130)</f>
        <v>6.3000000000013046E-4</v>
      </c>
      <c r="AQ131" s="1">
        <f>ABS(IK_diagnostics_degrees__4[[#This Row],[Column21]]-U130)</f>
        <v>5.1239999999999064E-3</v>
      </c>
    </row>
    <row r="132" spans="1:43" x14ac:dyDescent="0.25">
      <c r="A132" s="1" t="s">
        <v>22</v>
      </c>
      <c r="B132" s="1">
        <v>1.6090599999999999</v>
      </c>
      <c r="C132" s="1" t="s">
        <v>22</v>
      </c>
      <c r="D132" s="1" t="s">
        <v>22</v>
      </c>
      <c r="E132" s="1">
        <v>1.4231400000000001</v>
      </c>
      <c r="F132" s="1" t="s">
        <v>22</v>
      </c>
      <c r="G132" s="1">
        <v>0.56338999999999995</v>
      </c>
      <c r="H132" s="1">
        <v>2.0859000000000001</v>
      </c>
      <c r="I132" s="1">
        <v>1.2930900000000001</v>
      </c>
      <c r="J132" s="1">
        <v>3.5973400000000003E-2</v>
      </c>
      <c r="K132" s="1">
        <v>1.29009</v>
      </c>
      <c r="L132" s="1">
        <v>8.6825299999999994E-2</v>
      </c>
      <c r="M132" s="1">
        <v>0.49128100000000002</v>
      </c>
      <c r="N132" s="1" t="s">
        <v>22</v>
      </c>
      <c r="O132" s="1">
        <v>0.17894699999999999</v>
      </c>
      <c r="P132" s="1">
        <v>0.28387800000000002</v>
      </c>
      <c r="Q132" s="1" t="s">
        <v>22</v>
      </c>
      <c r="R132" s="1">
        <v>1.94912</v>
      </c>
      <c r="S132" s="1" t="s">
        <v>22</v>
      </c>
      <c r="T132" s="1">
        <v>1.19868</v>
      </c>
      <c r="U132" s="1">
        <v>0.68933999999999995</v>
      </c>
      <c r="V132" s="1" t="s">
        <v>23</v>
      </c>
      <c r="W132" s="1">
        <f>ABS(IK_diagnostics_degrees__4[[#This Row],[Column1]]-A131)</f>
        <v>0</v>
      </c>
      <c r="X132" s="1">
        <f>ABS(IK_diagnostics_degrees__4[[#This Row],[Column2]]-B131)</f>
        <v>4.1400000000000325E-3</v>
      </c>
      <c r="Y132" s="1">
        <f>ABS(IK_diagnostics_degrees__4[[#This Row],[Column3]]-C131)</f>
        <v>0</v>
      </c>
      <c r="Z132" s="1">
        <f>ABS(IK_diagnostics_degrees__4[[#This Row],[Column4]]-D131)</f>
        <v>0</v>
      </c>
      <c r="AA132" s="1">
        <f>ABS(IK_diagnostics_degrees__4[[#This Row],[Column5]]-E131)</f>
        <v>4.629999999999912E-3</v>
      </c>
      <c r="AB132" s="1">
        <f>ABS(IK_diagnostics_degrees__4[[#This Row],[Column6]]-F131)</f>
        <v>0</v>
      </c>
      <c r="AC132" s="1">
        <f>ABS(IK_diagnostics_degrees__4[[#This Row],[Column7]]-G131)</f>
        <v>5.2019999999999289E-3</v>
      </c>
      <c r="AD132" s="1">
        <f>ABS(IK_diagnostics_degrees__4[[#This Row],[Column8]]-H131)</f>
        <v>3.3600000000002517E-3</v>
      </c>
      <c r="AE132" s="1">
        <f>ABS(IK_diagnostics_degrees__4[[#This Row],[Column9]]-I131)</f>
        <v>2.3999999999999577E-3</v>
      </c>
      <c r="AF132" s="1">
        <f>ABS(IK_diagnostics_degrees__4[[#This Row],[Column10]]-J131)</f>
        <v>1.6519000000000048E-3</v>
      </c>
      <c r="AG132" s="1">
        <f>ABS(IK_diagnostics_degrees__4[[#This Row],[Column11]]-K131)</f>
        <v>1.2499999999999734E-3</v>
      </c>
      <c r="AH132" s="1">
        <f>ABS(IK_diagnostics_degrees__4[[#This Row],[Column12]]-L131)</f>
        <v>8.9541000000000065E-3</v>
      </c>
      <c r="AI132" s="1">
        <f>ABS(IK_diagnostics_degrees__4[[#This Row],[Column13]]-M131)</f>
        <v>1.8636000000000041E-2</v>
      </c>
      <c r="AJ132" s="1">
        <f>ABS(IK_diagnostics_degrees__4[[#This Row],[Column14]]-N131)</f>
        <v>0</v>
      </c>
      <c r="AK132" s="1">
        <f>ABS(IK_diagnostics_degrees__4[[#This Row],[Column15]]-O131)</f>
        <v>8.4589999999999943E-3</v>
      </c>
      <c r="AL132" s="1">
        <f>ABS(IK_diagnostics_degrees__4[[#This Row],[Column16]]-P131)</f>
        <v>4.4970000000000288E-3</v>
      </c>
      <c r="AM132" s="1">
        <f>ABS(IK_diagnostics_degrees__4[[#This Row],[Column17]]-Q131)</f>
        <v>0</v>
      </c>
      <c r="AN132" s="1">
        <f>ABS(IK_diagnostics_degrees__4[[#This Row],[Column18]]-R131)</f>
        <v>4.750000000000032E-3</v>
      </c>
      <c r="AO132" s="1">
        <f>ABS(IK_diagnostics_degrees__4[[#This Row],[Column19]]-S131)</f>
        <v>0</v>
      </c>
      <c r="AP132" s="1">
        <f>ABS(IK_diagnostics_degrees__4[[#This Row],[Column20]]-T131)</f>
        <v>9.9999999999988987E-4</v>
      </c>
      <c r="AQ132" s="1">
        <f>ABS(IK_diagnostics_degrees__4[[#This Row],[Column21]]-U131)</f>
        <v>4.7989999999999977E-3</v>
      </c>
    </row>
    <row r="133" spans="1:43" x14ac:dyDescent="0.25">
      <c r="A133" s="1" t="s">
        <v>22</v>
      </c>
      <c r="B133" s="1">
        <v>1.6143700000000001</v>
      </c>
      <c r="C133" s="1" t="s">
        <v>22</v>
      </c>
      <c r="D133" s="1" t="s">
        <v>22</v>
      </c>
      <c r="E133" s="1">
        <v>1.4166099999999999</v>
      </c>
      <c r="F133" s="1" t="s">
        <v>22</v>
      </c>
      <c r="G133" s="1">
        <v>0.56772699999999998</v>
      </c>
      <c r="H133" s="1">
        <v>2.0908500000000001</v>
      </c>
      <c r="I133" s="1">
        <v>1.2912999999999999</v>
      </c>
      <c r="J133" s="1">
        <v>3.6006900000000001E-2</v>
      </c>
      <c r="K133" s="1">
        <v>1.2890900000000001</v>
      </c>
      <c r="L133" s="1">
        <v>7.8341499999999994E-2</v>
      </c>
      <c r="M133" s="1">
        <v>0.51043099999999997</v>
      </c>
      <c r="N133" s="1" t="s">
        <v>22</v>
      </c>
      <c r="O133" s="1">
        <v>0.187388</v>
      </c>
      <c r="P133" s="1">
        <v>0.28625899999999999</v>
      </c>
      <c r="Q133" s="1" t="s">
        <v>22</v>
      </c>
      <c r="R133" s="1">
        <v>1.95408</v>
      </c>
      <c r="S133" s="1" t="s">
        <v>22</v>
      </c>
      <c r="T133" s="1">
        <v>1.19733</v>
      </c>
      <c r="U133" s="1">
        <v>0.693465</v>
      </c>
      <c r="V133" s="1" t="s">
        <v>23</v>
      </c>
      <c r="W133" s="1">
        <f>ABS(IK_diagnostics_degrees__4[[#This Row],[Column1]]-A132)</f>
        <v>0</v>
      </c>
      <c r="X133" s="1">
        <f>ABS(IK_diagnostics_degrees__4[[#This Row],[Column2]]-B132)</f>
        <v>5.3100000000001479E-3</v>
      </c>
      <c r="Y133" s="1">
        <f>ABS(IK_diagnostics_degrees__4[[#This Row],[Column3]]-C132)</f>
        <v>0</v>
      </c>
      <c r="Z133" s="1">
        <f>ABS(IK_diagnostics_degrees__4[[#This Row],[Column4]]-D132)</f>
        <v>0</v>
      </c>
      <c r="AA133" s="1">
        <f>ABS(IK_diagnostics_degrees__4[[#This Row],[Column5]]-E132)</f>
        <v>6.5300000000001468E-3</v>
      </c>
      <c r="AB133" s="1">
        <f>ABS(IK_diagnostics_degrees__4[[#This Row],[Column6]]-F132)</f>
        <v>0</v>
      </c>
      <c r="AC133" s="1">
        <f>ABS(IK_diagnostics_degrees__4[[#This Row],[Column7]]-G132)</f>
        <v>4.3370000000000353E-3</v>
      </c>
      <c r="AD133" s="1">
        <f>ABS(IK_diagnostics_degrees__4[[#This Row],[Column8]]-H132)</f>
        <v>4.9500000000000099E-3</v>
      </c>
      <c r="AE133" s="1">
        <f>ABS(IK_diagnostics_degrees__4[[#This Row],[Column9]]-I132)</f>
        <v>1.7900000000001803E-3</v>
      </c>
      <c r="AF133" s="1">
        <f>ABS(IK_diagnostics_degrees__4[[#This Row],[Column10]]-J132)</f>
        <v>3.3499999999998809E-5</v>
      </c>
      <c r="AG133" s="1">
        <f>ABS(IK_diagnostics_degrees__4[[#This Row],[Column11]]-K132)</f>
        <v>9.9999999999988987E-4</v>
      </c>
      <c r="AH133" s="1">
        <f>ABS(IK_diagnostics_degrees__4[[#This Row],[Column12]]-L132)</f>
        <v>8.4837999999999997E-3</v>
      </c>
      <c r="AI133" s="1">
        <f>ABS(IK_diagnostics_degrees__4[[#This Row],[Column13]]-M132)</f>
        <v>1.9149999999999945E-2</v>
      </c>
      <c r="AJ133" s="1">
        <f>ABS(IK_diagnostics_degrees__4[[#This Row],[Column14]]-N132)</f>
        <v>0</v>
      </c>
      <c r="AK133" s="1">
        <f>ABS(IK_diagnostics_degrees__4[[#This Row],[Column15]]-O132)</f>
        <v>8.4410000000000041E-3</v>
      </c>
      <c r="AL133" s="1">
        <f>ABS(IK_diagnostics_degrees__4[[#This Row],[Column16]]-P132)</f>
        <v>2.3809999999999665E-3</v>
      </c>
      <c r="AM133" s="1">
        <f>ABS(IK_diagnostics_degrees__4[[#This Row],[Column17]]-Q132)</f>
        <v>0</v>
      </c>
      <c r="AN133" s="1">
        <f>ABS(IK_diagnostics_degrees__4[[#This Row],[Column18]]-R132)</f>
        <v>4.9600000000000755E-3</v>
      </c>
      <c r="AO133" s="1">
        <f>ABS(IK_diagnostics_degrees__4[[#This Row],[Column19]]-S132)</f>
        <v>0</v>
      </c>
      <c r="AP133" s="1">
        <f>ABS(IK_diagnostics_degrees__4[[#This Row],[Column20]]-T132)</f>
        <v>1.3499999999999623E-3</v>
      </c>
      <c r="AQ133" s="1">
        <f>ABS(IK_diagnostics_degrees__4[[#This Row],[Column21]]-U132)</f>
        <v>4.1250000000000453E-3</v>
      </c>
    </row>
    <row r="134" spans="1:43" x14ac:dyDescent="0.25">
      <c r="A134" s="1" t="s">
        <v>22</v>
      </c>
      <c r="B134" s="1">
        <v>1.61856</v>
      </c>
      <c r="C134" s="1" t="s">
        <v>22</v>
      </c>
      <c r="D134" s="1" t="s">
        <v>22</v>
      </c>
      <c r="E134" s="1">
        <v>1.4114500000000001</v>
      </c>
      <c r="F134" s="1" t="s">
        <v>22</v>
      </c>
      <c r="G134" s="1">
        <v>0.57073499999999999</v>
      </c>
      <c r="H134" s="1">
        <v>2.0958100000000002</v>
      </c>
      <c r="I134" s="1">
        <v>1.2905599999999999</v>
      </c>
      <c r="J134" s="1">
        <v>3.4932199999999997E-2</v>
      </c>
      <c r="K134" s="1">
        <v>1.28918</v>
      </c>
      <c r="L134" s="1">
        <v>7.0763499999999993E-2</v>
      </c>
      <c r="M134" s="1">
        <v>0.530663</v>
      </c>
      <c r="N134" s="1" t="s">
        <v>22</v>
      </c>
      <c r="O134" s="1">
        <v>0.19634199999999999</v>
      </c>
      <c r="P134" s="1">
        <v>0.28988599999999998</v>
      </c>
      <c r="Q134" s="1" t="s">
        <v>22</v>
      </c>
      <c r="R134" s="1">
        <v>1.9584900000000001</v>
      </c>
      <c r="S134" s="1" t="s">
        <v>22</v>
      </c>
      <c r="T134" s="1">
        <v>1.19604</v>
      </c>
      <c r="U134" s="1">
        <v>0.69861700000000004</v>
      </c>
      <c r="V134" s="1" t="s">
        <v>23</v>
      </c>
      <c r="W134" s="1">
        <f>ABS(IK_diagnostics_degrees__4[[#This Row],[Column1]]-A133)</f>
        <v>0</v>
      </c>
      <c r="X134" s="1">
        <f>ABS(IK_diagnostics_degrees__4[[#This Row],[Column2]]-B133)</f>
        <v>4.189999999999916E-3</v>
      </c>
      <c r="Y134" s="1">
        <f>ABS(IK_diagnostics_degrees__4[[#This Row],[Column3]]-C133)</f>
        <v>0</v>
      </c>
      <c r="Z134" s="1">
        <f>ABS(IK_diagnostics_degrees__4[[#This Row],[Column4]]-D133)</f>
        <v>0</v>
      </c>
      <c r="AA134" s="1">
        <f>ABS(IK_diagnostics_degrees__4[[#This Row],[Column5]]-E133)</f>
        <v>5.1599999999998314E-3</v>
      </c>
      <c r="AB134" s="1">
        <f>ABS(IK_diagnostics_degrees__4[[#This Row],[Column6]]-F133)</f>
        <v>0</v>
      </c>
      <c r="AC134" s="1">
        <f>ABS(IK_diagnostics_degrees__4[[#This Row],[Column7]]-G133)</f>
        <v>3.0080000000000107E-3</v>
      </c>
      <c r="AD134" s="1">
        <f>ABS(IK_diagnostics_degrees__4[[#This Row],[Column8]]-H133)</f>
        <v>4.9600000000000755E-3</v>
      </c>
      <c r="AE134" s="1">
        <f>ABS(IK_diagnostics_degrees__4[[#This Row],[Column9]]-I133)</f>
        <v>7.3999999999996291E-4</v>
      </c>
      <c r="AF134" s="1">
        <f>ABS(IK_diagnostics_degrees__4[[#This Row],[Column10]]-J133)</f>
        <v>1.0747000000000048E-3</v>
      </c>
      <c r="AG134" s="1">
        <f>ABS(IK_diagnostics_degrees__4[[#This Row],[Column11]]-K133)</f>
        <v>8.9999999999923475E-5</v>
      </c>
      <c r="AH134" s="1">
        <f>ABS(IK_diagnostics_degrees__4[[#This Row],[Column12]]-L133)</f>
        <v>7.5780000000000014E-3</v>
      </c>
      <c r="AI134" s="1">
        <f>ABS(IK_diagnostics_degrees__4[[#This Row],[Column13]]-M133)</f>
        <v>2.0232000000000028E-2</v>
      </c>
      <c r="AJ134" s="1">
        <f>ABS(IK_diagnostics_degrees__4[[#This Row],[Column14]]-N133)</f>
        <v>0</v>
      </c>
      <c r="AK134" s="1">
        <f>ABS(IK_diagnostics_degrees__4[[#This Row],[Column15]]-O133)</f>
        <v>8.9539999999999897E-3</v>
      </c>
      <c r="AL134" s="1">
        <f>ABS(IK_diagnostics_degrees__4[[#This Row],[Column16]]-P133)</f>
        <v>3.6269999999999913E-3</v>
      </c>
      <c r="AM134" s="1">
        <f>ABS(IK_diagnostics_degrees__4[[#This Row],[Column17]]-Q133)</f>
        <v>0</v>
      </c>
      <c r="AN134" s="1">
        <f>ABS(IK_diagnostics_degrees__4[[#This Row],[Column18]]-R133)</f>
        <v>4.410000000000025E-3</v>
      </c>
      <c r="AO134" s="1">
        <f>ABS(IK_diagnostics_degrees__4[[#This Row],[Column19]]-S133)</f>
        <v>0</v>
      </c>
      <c r="AP134" s="1">
        <f>ABS(IK_diagnostics_degrees__4[[#This Row],[Column20]]-T133)</f>
        <v>1.2900000000000134E-3</v>
      </c>
      <c r="AQ134" s="1">
        <f>ABS(IK_diagnostics_degrees__4[[#This Row],[Column21]]-U133)</f>
        <v>5.1520000000000454E-3</v>
      </c>
    </row>
    <row r="135" spans="1:43" x14ac:dyDescent="0.25">
      <c r="A135" s="1" t="s">
        <v>22</v>
      </c>
      <c r="B135" s="1">
        <v>1.6225400000000001</v>
      </c>
      <c r="C135" s="1" t="s">
        <v>22</v>
      </c>
      <c r="D135" s="1" t="s">
        <v>22</v>
      </c>
      <c r="E135" s="1">
        <v>1.4069799999999999</v>
      </c>
      <c r="F135" s="1" t="s">
        <v>22</v>
      </c>
      <c r="G135" s="1">
        <v>0.57478600000000002</v>
      </c>
      <c r="H135" s="1">
        <v>2.1008</v>
      </c>
      <c r="I135" s="1">
        <v>1.28938</v>
      </c>
      <c r="J135" s="1">
        <v>3.3925499999999997E-2</v>
      </c>
      <c r="K135" s="1">
        <v>1.28823</v>
      </c>
      <c r="L135" s="1">
        <v>6.2937000000000007E-2</v>
      </c>
      <c r="M135" s="1">
        <v>0.55158799999999997</v>
      </c>
      <c r="N135" s="1" t="s">
        <v>22</v>
      </c>
      <c r="O135" s="1">
        <v>0.20494799999999999</v>
      </c>
      <c r="P135" s="1">
        <v>0.293431</v>
      </c>
      <c r="Q135" s="1" t="s">
        <v>22</v>
      </c>
      <c r="R135" s="1">
        <v>1.9636400000000001</v>
      </c>
      <c r="S135" s="1" t="s">
        <v>22</v>
      </c>
      <c r="T135" s="1">
        <v>1.1951499999999999</v>
      </c>
      <c r="U135" s="1">
        <v>0.70265999999999995</v>
      </c>
      <c r="V135" s="1" t="s">
        <v>23</v>
      </c>
      <c r="W135" s="1">
        <f>ABS(IK_diagnostics_degrees__4[[#This Row],[Column1]]-A134)</f>
        <v>0</v>
      </c>
      <c r="X135" s="1">
        <f>ABS(IK_diagnostics_degrees__4[[#This Row],[Column2]]-B134)</f>
        <v>3.9800000000000946E-3</v>
      </c>
      <c r="Y135" s="1">
        <f>ABS(IK_diagnostics_degrees__4[[#This Row],[Column3]]-C134)</f>
        <v>0</v>
      </c>
      <c r="Z135" s="1">
        <f>ABS(IK_diagnostics_degrees__4[[#This Row],[Column4]]-D134)</f>
        <v>0</v>
      </c>
      <c r="AA135" s="1">
        <f>ABS(IK_diagnostics_degrees__4[[#This Row],[Column5]]-E134)</f>
        <v>4.470000000000196E-3</v>
      </c>
      <c r="AB135" s="1">
        <f>ABS(IK_diagnostics_degrees__4[[#This Row],[Column6]]-F134)</f>
        <v>0</v>
      </c>
      <c r="AC135" s="1">
        <f>ABS(IK_diagnostics_degrees__4[[#This Row],[Column7]]-G134)</f>
        <v>4.0510000000000268E-3</v>
      </c>
      <c r="AD135" s="1">
        <f>ABS(IK_diagnostics_degrees__4[[#This Row],[Column8]]-H134)</f>
        <v>4.9899999999998279E-3</v>
      </c>
      <c r="AE135" s="1">
        <f>ABS(IK_diagnostics_degrees__4[[#This Row],[Column9]]-I134)</f>
        <v>1.1799999999999589E-3</v>
      </c>
      <c r="AF135" s="1">
        <f>ABS(IK_diagnostics_degrees__4[[#This Row],[Column10]]-J134)</f>
        <v>1.0066999999999993E-3</v>
      </c>
      <c r="AG135" s="1">
        <f>ABS(IK_diagnostics_degrees__4[[#This Row],[Column11]]-K134)</f>
        <v>9.5000000000000639E-4</v>
      </c>
      <c r="AH135" s="1">
        <f>ABS(IK_diagnostics_degrees__4[[#This Row],[Column12]]-L134)</f>
        <v>7.8264999999999862E-3</v>
      </c>
      <c r="AI135" s="1">
        <f>ABS(IK_diagnostics_degrees__4[[#This Row],[Column13]]-M134)</f>
        <v>2.0924999999999971E-2</v>
      </c>
      <c r="AJ135" s="1">
        <f>ABS(IK_diagnostics_degrees__4[[#This Row],[Column14]]-N134)</f>
        <v>0</v>
      </c>
      <c r="AK135" s="1">
        <f>ABS(IK_diagnostics_degrees__4[[#This Row],[Column15]]-O134)</f>
        <v>8.6060000000000025E-3</v>
      </c>
      <c r="AL135" s="1">
        <f>ABS(IK_diagnostics_degrees__4[[#This Row],[Column16]]-P134)</f>
        <v>3.5450000000000204E-3</v>
      </c>
      <c r="AM135" s="1">
        <f>ABS(IK_diagnostics_degrees__4[[#This Row],[Column17]]-Q134)</f>
        <v>0</v>
      </c>
      <c r="AN135" s="1">
        <f>ABS(IK_diagnostics_degrees__4[[#This Row],[Column18]]-R134)</f>
        <v>5.1499999999999879E-3</v>
      </c>
      <c r="AO135" s="1">
        <f>ABS(IK_diagnostics_degrees__4[[#This Row],[Column19]]-S134)</f>
        <v>0</v>
      </c>
      <c r="AP135" s="1">
        <f>ABS(IK_diagnostics_degrees__4[[#This Row],[Column20]]-T134)</f>
        <v>8.9000000000005741E-4</v>
      </c>
      <c r="AQ135" s="1">
        <f>ABS(IK_diagnostics_degrees__4[[#This Row],[Column21]]-U134)</f>
        <v>4.0429999999999078E-3</v>
      </c>
    </row>
    <row r="136" spans="1:43" x14ac:dyDescent="0.25">
      <c r="A136" s="1" t="s">
        <v>22</v>
      </c>
      <c r="B136" s="1">
        <v>1.6266400000000001</v>
      </c>
      <c r="C136" s="1" t="s">
        <v>22</v>
      </c>
      <c r="D136" s="1" t="s">
        <v>22</v>
      </c>
      <c r="E136" s="1">
        <v>1.4023600000000001</v>
      </c>
      <c r="F136" s="1" t="s">
        <v>22</v>
      </c>
      <c r="G136" s="1">
        <v>0.57810099999999998</v>
      </c>
      <c r="H136" s="1">
        <v>2.1058699999999999</v>
      </c>
      <c r="I136" s="1">
        <v>1.2879100000000001</v>
      </c>
      <c r="J136" s="1">
        <v>3.4288800000000001E-2</v>
      </c>
      <c r="K136" s="1">
        <v>1.2887599999999999</v>
      </c>
      <c r="L136" s="1">
        <v>5.4577000000000001E-2</v>
      </c>
      <c r="M136" s="1">
        <v>0.57379800000000003</v>
      </c>
      <c r="N136" s="1" t="s">
        <v>22</v>
      </c>
      <c r="O136" s="1">
        <v>0.21394099999999999</v>
      </c>
      <c r="P136" s="1">
        <v>0.29642800000000002</v>
      </c>
      <c r="Q136" s="1" t="s">
        <v>22</v>
      </c>
      <c r="R136" s="1">
        <v>1.96709</v>
      </c>
      <c r="S136" s="1" t="s">
        <v>22</v>
      </c>
      <c r="T136" s="1">
        <v>1.19279</v>
      </c>
      <c r="U136" s="1">
        <v>0.70696000000000003</v>
      </c>
      <c r="V136" s="1" t="s">
        <v>23</v>
      </c>
      <c r="W136" s="1">
        <f>ABS(IK_diagnostics_degrees__4[[#This Row],[Column1]]-A135)</f>
        <v>0</v>
      </c>
      <c r="X136" s="1">
        <f>ABS(IK_diagnostics_degrees__4[[#This Row],[Column2]]-B135)</f>
        <v>4.0999999999999925E-3</v>
      </c>
      <c r="Y136" s="1">
        <f>ABS(IK_diagnostics_degrees__4[[#This Row],[Column3]]-C135)</f>
        <v>0</v>
      </c>
      <c r="Z136" s="1">
        <f>ABS(IK_diagnostics_degrees__4[[#This Row],[Column4]]-D135)</f>
        <v>0</v>
      </c>
      <c r="AA136" s="1">
        <f>ABS(IK_diagnostics_degrees__4[[#This Row],[Column5]]-E135)</f>
        <v>4.6199999999998465E-3</v>
      </c>
      <c r="AB136" s="1">
        <f>ABS(IK_diagnostics_degrees__4[[#This Row],[Column6]]-F135)</f>
        <v>0</v>
      </c>
      <c r="AC136" s="1">
        <f>ABS(IK_diagnostics_degrees__4[[#This Row],[Column7]]-G135)</f>
        <v>3.3149999999999569E-3</v>
      </c>
      <c r="AD136" s="1">
        <f>ABS(IK_diagnostics_degrees__4[[#This Row],[Column8]]-H135)</f>
        <v>5.0699999999999079E-3</v>
      </c>
      <c r="AE136" s="1">
        <f>ABS(IK_diagnostics_degrees__4[[#This Row],[Column9]]-I135)</f>
        <v>1.4699999999998603E-3</v>
      </c>
      <c r="AF136" s="1">
        <f>ABS(IK_diagnostics_degrees__4[[#This Row],[Column10]]-J135)</f>
        <v>3.633000000000039E-4</v>
      </c>
      <c r="AG136" s="1">
        <f>ABS(IK_diagnostics_degrees__4[[#This Row],[Column11]]-K135)</f>
        <v>5.2999999999991942E-4</v>
      </c>
      <c r="AH136" s="1">
        <f>ABS(IK_diagnostics_degrees__4[[#This Row],[Column12]]-L135)</f>
        <v>8.3600000000000063E-3</v>
      </c>
      <c r="AI136" s="1">
        <f>ABS(IK_diagnostics_degrees__4[[#This Row],[Column13]]-M135)</f>
        <v>2.2210000000000063E-2</v>
      </c>
      <c r="AJ136" s="1">
        <f>ABS(IK_diagnostics_degrees__4[[#This Row],[Column14]]-N135)</f>
        <v>0</v>
      </c>
      <c r="AK136" s="1">
        <f>ABS(IK_diagnostics_degrees__4[[#This Row],[Column15]]-O135)</f>
        <v>8.993000000000001E-3</v>
      </c>
      <c r="AL136" s="1">
        <f>ABS(IK_diagnostics_degrees__4[[#This Row],[Column16]]-P135)</f>
        <v>2.9970000000000274E-3</v>
      </c>
      <c r="AM136" s="1">
        <f>ABS(IK_diagnostics_degrees__4[[#This Row],[Column17]]-Q135)</f>
        <v>0</v>
      </c>
      <c r="AN136" s="1">
        <f>ABS(IK_diagnostics_degrees__4[[#This Row],[Column18]]-R135)</f>
        <v>3.4499999999999531E-3</v>
      </c>
      <c r="AO136" s="1">
        <f>ABS(IK_diagnostics_degrees__4[[#This Row],[Column19]]-S135)</f>
        <v>0</v>
      </c>
      <c r="AP136" s="1">
        <f>ABS(IK_diagnostics_degrees__4[[#This Row],[Column20]]-T135)</f>
        <v>2.3599999999999177E-3</v>
      </c>
      <c r="AQ136" s="1">
        <f>ABS(IK_diagnostics_degrees__4[[#This Row],[Column21]]-U135)</f>
        <v>4.3000000000000815E-3</v>
      </c>
    </row>
    <row r="137" spans="1:43" x14ac:dyDescent="0.25">
      <c r="A137" s="1" t="s">
        <v>22</v>
      </c>
      <c r="B137" s="1">
        <v>1.63148</v>
      </c>
      <c r="C137" s="1" t="s">
        <v>22</v>
      </c>
      <c r="D137" s="1" t="s">
        <v>22</v>
      </c>
      <c r="E137" s="1">
        <v>1.39574</v>
      </c>
      <c r="F137" s="1" t="s">
        <v>22</v>
      </c>
      <c r="G137" s="1">
        <v>0.58084199999999997</v>
      </c>
      <c r="H137" s="1">
        <v>2.1101399999999999</v>
      </c>
      <c r="I137" s="1">
        <v>1.28783</v>
      </c>
      <c r="J137" s="1">
        <v>3.4308999999999999E-2</v>
      </c>
      <c r="K137" s="1">
        <v>1.28945</v>
      </c>
      <c r="L137" s="1">
        <v>4.6662299999999997E-2</v>
      </c>
      <c r="M137" s="1">
        <v>0.59540899999999997</v>
      </c>
      <c r="N137" s="1" t="s">
        <v>22</v>
      </c>
      <c r="O137" s="1">
        <v>0.22442200000000001</v>
      </c>
      <c r="P137" s="1">
        <v>0.29996499999999998</v>
      </c>
      <c r="Q137" s="1" t="s">
        <v>22</v>
      </c>
      <c r="R137" s="1">
        <v>1.9724999999999999</v>
      </c>
      <c r="S137" s="1" t="s">
        <v>22</v>
      </c>
      <c r="T137" s="1">
        <v>1.1917599999999999</v>
      </c>
      <c r="U137" s="1">
        <v>0.71224699999999996</v>
      </c>
      <c r="V137" s="1" t="s">
        <v>23</v>
      </c>
      <c r="W137" s="1">
        <f>ABS(IK_diagnostics_degrees__4[[#This Row],[Column1]]-A136)</f>
        <v>0</v>
      </c>
      <c r="X137" s="1">
        <f>ABS(IK_diagnostics_degrees__4[[#This Row],[Column2]]-B136)</f>
        <v>4.8399999999999554E-3</v>
      </c>
      <c r="Y137" s="1">
        <f>ABS(IK_diagnostics_degrees__4[[#This Row],[Column3]]-C136)</f>
        <v>0</v>
      </c>
      <c r="Z137" s="1">
        <f>ABS(IK_diagnostics_degrees__4[[#This Row],[Column4]]-D136)</f>
        <v>0</v>
      </c>
      <c r="AA137" s="1">
        <f>ABS(IK_diagnostics_degrees__4[[#This Row],[Column5]]-E136)</f>
        <v>6.6200000000000703E-3</v>
      </c>
      <c r="AB137" s="1">
        <f>ABS(IK_diagnostics_degrees__4[[#This Row],[Column6]]-F136)</f>
        <v>0</v>
      </c>
      <c r="AC137" s="1">
        <f>ABS(IK_diagnostics_degrees__4[[#This Row],[Column7]]-G136)</f>
        <v>2.7409999999999934E-3</v>
      </c>
      <c r="AD137" s="1">
        <f>ABS(IK_diagnostics_degrees__4[[#This Row],[Column8]]-H136)</f>
        <v>4.269999999999996E-3</v>
      </c>
      <c r="AE137" s="1">
        <f>ABS(IK_diagnostics_degrees__4[[#This Row],[Column9]]-I136)</f>
        <v>8.0000000000080007E-5</v>
      </c>
      <c r="AF137" s="1">
        <f>ABS(IK_diagnostics_degrees__4[[#This Row],[Column10]]-J136)</f>
        <v>2.0199999999997997E-5</v>
      </c>
      <c r="AG137" s="1">
        <f>ABS(IK_diagnostics_degrees__4[[#This Row],[Column11]]-K136)</f>
        <v>6.9000000000007944E-4</v>
      </c>
      <c r="AH137" s="1">
        <f>ABS(IK_diagnostics_degrees__4[[#This Row],[Column12]]-L136)</f>
        <v>7.9147000000000037E-3</v>
      </c>
      <c r="AI137" s="1">
        <f>ABS(IK_diagnostics_degrees__4[[#This Row],[Column13]]-M136)</f>
        <v>2.1610999999999936E-2</v>
      </c>
      <c r="AJ137" s="1">
        <f>ABS(IK_diagnostics_degrees__4[[#This Row],[Column14]]-N136)</f>
        <v>0</v>
      </c>
      <c r="AK137" s="1">
        <f>ABS(IK_diagnostics_degrees__4[[#This Row],[Column15]]-O136)</f>
        <v>1.0481000000000018E-2</v>
      </c>
      <c r="AL137" s="1">
        <f>ABS(IK_diagnostics_degrees__4[[#This Row],[Column16]]-P136)</f>
        <v>3.5369999999999568E-3</v>
      </c>
      <c r="AM137" s="1">
        <f>ABS(IK_diagnostics_degrees__4[[#This Row],[Column17]]-Q136)</f>
        <v>0</v>
      </c>
      <c r="AN137" s="1">
        <f>ABS(IK_diagnostics_degrees__4[[#This Row],[Column18]]-R136)</f>
        <v>5.4099999999999149E-3</v>
      </c>
      <c r="AO137" s="1">
        <f>ABS(IK_diagnostics_degrees__4[[#This Row],[Column19]]-S136)</f>
        <v>0</v>
      </c>
      <c r="AP137" s="1">
        <f>ABS(IK_diagnostics_degrees__4[[#This Row],[Column20]]-T136)</f>
        <v>1.0300000000000864E-3</v>
      </c>
      <c r="AQ137" s="1">
        <f>ABS(IK_diagnostics_degrees__4[[#This Row],[Column21]]-U136)</f>
        <v>5.2869999999999306E-3</v>
      </c>
    </row>
    <row r="138" spans="1:43" x14ac:dyDescent="0.25">
      <c r="A138" s="1" t="s">
        <v>22</v>
      </c>
      <c r="B138" s="1">
        <v>1.6367700000000001</v>
      </c>
      <c r="C138" s="1" t="s">
        <v>22</v>
      </c>
      <c r="D138" s="1" t="s">
        <v>22</v>
      </c>
      <c r="E138" s="1">
        <v>1.3879300000000001</v>
      </c>
      <c r="F138" s="1" t="s">
        <v>22</v>
      </c>
      <c r="G138" s="1">
        <v>0.584256</v>
      </c>
      <c r="H138" s="1">
        <v>2.11469</v>
      </c>
      <c r="I138" s="1">
        <v>1.2867200000000001</v>
      </c>
      <c r="J138" s="1">
        <v>3.5569999999999997E-2</v>
      </c>
      <c r="K138" s="1">
        <v>1.2900799999999999</v>
      </c>
      <c r="L138" s="1">
        <v>3.84807E-2</v>
      </c>
      <c r="M138" s="1">
        <v>0.61729699999999998</v>
      </c>
      <c r="N138" s="1" t="s">
        <v>22</v>
      </c>
      <c r="O138" s="1">
        <v>0.23428199999999999</v>
      </c>
      <c r="P138" s="1">
        <v>0.30380699999999999</v>
      </c>
      <c r="Q138" s="1" t="s">
        <v>22</v>
      </c>
      <c r="R138" s="1">
        <v>1.9784299999999999</v>
      </c>
      <c r="S138" s="1" t="s">
        <v>22</v>
      </c>
      <c r="T138" s="1">
        <v>1.19059</v>
      </c>
      <c r="U138" s="1">
        <v>0.71665500000000004</v>
      </c>
      <c r="V138" s="1" t="s">
        <v>23</v>
      </c>
      <c r="W138" s="1">
        <f>ABS(IK_diagnostics_degrees__4[[#This Row],[Column1]]-A137)</f>
        <v>0</v>
      </c>
      <c r="X138" s="1">
        <f>ABS(IK_diagnostics_degrees__4[[#This Row],[Column2]]-B137)</f>
        <v>5.2900000000000169E-3</v>
      </c>
      <c r="Y138" s="1">
        <f>ABS(IK_diagnostics_degrees__4[[#This Row],[Column3]]-C137)</f>
        <v>0</v>
      </c>
      <c r="Z138" s="1">
        <f>ABS(IK_diagnostics_degrees__4[[#This Row],[Column4]]-D137)</f>
        <v>0</v>
      </c>
      <c r="AA138" s="1">
        <f>ABS(IK_diagnostics_degrees__4[[#This Row],[Column5]]-E137)</f>
        <v>7.8099999999998726E-3</v>
      </c>
      <c r="AB138" s="1">
        <f>ABS(IK_diagnostics_degrees__4[[#This Row],[Column6]]-F137)</f>
        <v>0</v>
      </c>
      <c r="AC138" s="1">
        <f>ABS(IK_diagnostics_degrees__4[[#This Row],[Column7]]-G137)</f>
        <v>3.4140000000000281E-3</v>
      </c>
      <c r="AD138" s="1">
        <f>ABS(IK_diagnostics_degrees__4[[#This Row],[Column8]]-H137)</f>
        <v>4.550000000000054E-3</v>
      </c>
      <c r="AE138" s="1">
        <f>ABS(IK_diagnostics_degrees__4[[#This Row],[Column9]]-I137)</f>
        <v>1.1099999999999444E-3</v>
      </c>
      <c r="AF138" s="1">
        <f>ABS(IK_diagnostics_degrees__4[[#This Row],[Column10]]-J137)</f>
        <v>1.2609999999999982E-3</v>
      </c>
      <c r="AG138" s="1">
        <f>ABS(IK_diagnostics_degrees__4[[#This Row],[Column11]]-K137)</f>
        <v>6.2999999999990841E-4</v>
      </c>
      <c r="AH138" s="1">
        <f>ABS(IK_diagnostics_degrees__4[[#This Row],[Column12]]-L137)</f>
        <v>8.1815999999999972E-3</v>
      </c>
      <c r="AI138" s="1">
        <f>ABS(IK_diagnostics_degrees__4[[#This Row],[Column13]]-M137)</f>
        <v>2.1888000000000019E-2</v>
      </c>
      <c r="AJ138" s="1">
        <f>ABS(IK_diagnostics_degrees__4[[#This Row],[Column14]]-N137)</f>
        <v>0</v>
      </c>
      <c r="AK138" s="1">
        <f>ABS(IK_diagnostics_degrees__4[[#This Row],[Column15]]-O137)</f>
        <v>9.8599999999999799E-3</v>
      </c>
      <c r="AL138" s="1">
        <f>ABS(IK_diagnostics_degrees__4[[#This Row],[Column16]]-P137)</f>
        <v>3.8420000000000121E-3</v>
      </c>
      <c r="AM138" s="1">
        <f>ABS(IK_diagnostics_degrees__4[[#This Row],[Column17]]-Q137)</f>
        <v>0</v>
      </c>
      <c r="AN138" s="1">
        <f>ABS(IK_diagnostics_degrees__4[[#This Row],[Column18]]-R137)</f>
        <v>5.9299999999999908E-3</v>
      </c>
      <c r="AO138" s="1">
        <f>ABS(IK_diagnostics_degrees__4[[#This Row],[Column19]]-S137)</f>
        <v>0</v>
      </c>
      <c r="AP138" s="1">
        <f>ABS(IK_diagnostics_degrees__4[[#This Row],[Column20]]-T137)</f>
        <v>1.1699999999998933E-3</v>
      </c>
      <c r="AQ138" s="1">
        <f>ABS(IK_diagnostics_degrees__4[[#This Row],[Column21]]-U137)</f>
        <v>4.4080000000000785E-3</v>
      </c>
    </row>
    <row r="139" spans="1:43" x14ac:dyDescent="0.25">
      <c r="A139" s="1" t="s">
        <v>22</v>
      </c>
      <c r="B139" s="1">
        <v>1.6428</v>
      </c>
      <c r="C139" s="1" t="s">
        <v>22</v>
      </c>
      <c r="D139" s="1" t="s">
        <v>22</v>
      </c>
      <c r="E139" s="1">
        <v>1.3796200000000001</v>
      </c>
      <c r="F139" s="1" t="s">
        <v>22</v>
      </c>
      <c r="G139" s="1">
        <v>0.58960299999999999</v>
      </c>
      <c r="H139" s="1">
        <v>2.1177100000000002</v>
      </c>
      <c r="I139" s="1">
        <v>1.28342</v>
      </c>
      <c r="J139" s="1">
        <v>3.8247299999999998E-2</v>
      </c>
      <c r="K139" s="1">
        <v>1.2899</v>
      </c>
      <c r="L139" s="1">
        <v>3.0880899999999999E-2</v>
      </c>
      <c r="M139" s="1">
        <v>0.63940399999999997</v>
      </c>
      <c r="N139" s="1" t="s">
        <v>22</v>
      </c>
      <c r="O139" s="1">
        <v>0.24390100000000001</v>
      </c>
      <c r="P139" s="1">
        <v>0.30695800000000001</v>
      </c>
      <c r="Q139" s="1" t="s">
        <v>22</v>
      </c>
      <c r="R139" s="1">
        <v>1.98315</v>
      </c>
      <c r="S139" s="1" t="s">
        <v>22</v>
      </c>
      <c r="T139" s="1">
        <v>1.18913</v>
      </c>
      <c r="U139" s="1">
        <v>0.72043900000000005</v>
      </c>
      <c r="V139" s="1" t="s">
        <v>23</v>
      </c>
      <c r="W139" s="1">
        <f>ABS(IK_diagnostics_degrees__4[[#This Row],[Column1]]-A138)</f>
        <v>0</v>
      </c>
      <c r="X139" s="1">
        <f>ABS(IK_diagnostics_degrees__4[[#This Row],[Column2]]-B138)</f>
        <v>6.0299999999999798E-3</v>
      </c>
      <c r="Y139" s="1">
        <f>ABS(IK_diagnostics_degrees__4[[#This Row],[Column3]]-C138)</f>
        <v>0</v>
      </c>
      <c r="Z139" s="1">
        <f>ABS(IK_diagnostics_degrees__4[[#This Row],[Column4]]-D138)</f>
        <v>0</v>
      </c>
      <c r="AA139" s="1">
        <f>ABS(IK_diagnostics_degrees__4[[#This Row],[Column5]]-E138)</f>
        <v>8.3100000000000396E-3</v>
      </c>
      <c r="AB139" s="1">
        <f>ABS(IK_diagnostics_degrees__4[[#This Row],[Column6]]-F138)</f>
        <v>0</v>
      </c>
      <c r="AC139" s="1">
        <f>ABS(IK_diagnostics_degrees__4[[#This Row],[Column7]]-G138)</f>
        <v>5.3469999999999906E-3</v>
      </c>
      <c r="AD139" s="1">
        <f>ABS(IK_diagnostics_degrees__4[[#This Row],[Column8]]-H138)</f>
        <v>3.0200000000002447E-3</v>
      </c>
      <c r="AE139" s="1">
        <f>ABS(IK_diagnostics_degrees__4[[#This Row],[Column9]]-I138)</f>
        <v>3.3000000000000806E-3</v>
      </c>
      <c r="AF139" s="1">
        <f>ABS(IK_diagnostics_degrees__4[[#This Row],[Column10]]-J138)</f>
        <v>2.6773000000000005E-3</v>
      </c>
      <c r="AG139" s="1">
        <f>ABS(IK_diagnostics_degrees__4[[#This Row],[Column11]]-K138)</f>
        <v>1.7999999999984695E-4</v>
      </c>
      <c r="AH139" s="1">
        <f>ABS(IK_diagnostics_degrees__4[[#This Row],[Column12]]-L138)</f>
        <v>7.5998000000000003E-3</v>
      </c>
      <c r="AI139" s="1">
        <f>ABS(IK_diagnostics_degrees__4[[#This Row],[Column13]]-M138)</f>
        <v>2.2106999999999988E-2</v>
      </c>
      <c r="AJ139" s="1">
        <f>ABS(IK_diagnostics_degrees__4[[#This Row],[Column14]]-N138)</f>
        <v>0</v>
      </c>
      <c r="AK139" s="1">
        <f>ABS(IK_diagnostics_degrees__4[[#This Row],[Column15]]-O138)</f>
        <v>9.6190000000000164E-3</v>
      </c>
      <c r="AL139" s="1">
        <f>ABS(IK_diagnostics_degrees__4[[#This Row],[Column16]]-P138)</f>
        <v>3.1510000000000149E-3</v>
      </c>
      <c r="AM139" s="1">
        <f>ABS(IK_diagnostics_degrees__4[[#This Row],[Column17]]-Q138)</f>
        <v>0</v>
      </c>
      <c r="AN139" s="1">
        <f>ABS(IK_diagnostics_degrees__4[[#This Row],[Column18]]-R138)</f>
        <v>4.7200000000000575E-3</v>
      </c>
      <c r="AO139" s="1">
        <f>ABS(IK_diagnostics_degrees__4[[#This Row],[Column19]]-S138)</f>
        <v>0</v>
      </c>
      <c r="AP139" s="1">
        <f>ABS(IK_diagnostics_degrees__4[[#This Row],[Column20]]-T138)</f>
        <v>1.4600000000000168E-3</v>
      </c>
      <c r="AQ139" s="1">
        <f>ABS(IK_diagnostics_degrees__4[[#This Row],[Column21]]-U138)</f>
        <v>3.7840000000000096E-3</v>
      </c>
    </row>
    <row r="140" spans="1:43" x14ac:dyDescent="0.25">
      <c r="A140" s="1" t="s">
        <v>22</v>
      </c>
      <c r="B140" s="1">
        <v>1.6484099999999999</v>
      </c>
      <c r="C140" s="1" t="s">
        <v>22</v>
      </c>
      <c r="D140" s="1" t="s">
        <v>22</v>
      </c>
      <c r="E140" s="1">
        <v>1.3714200000000001</v>
      </c>
      <c r="F140" s="1" t="s">
        <v>22</v>
      </c>
      <c r="G140" s="1">
        <v>0.59296000000000004</v>
      </c>
      <c r="H140" s="1">
        <v>2.1224400000000001</v>
      </c>
      <c r="I140" s="1">
        <v>1.2811999999999999</v>
      </c>
      <c r="J140" s="1">
        <v>4.0368500000000002E-2</v>
      </c>
      <c r="K140" s="1">
        <v>1.2912300000000001</v>
      </c>
      <c r="L140" s="1">
        <v>2.25804E-2</v>
      </c>
      <c r="M140" s="1">
        <v>0.66150299999999995</v>
      </c>
      <c r="N140" s="1" t="s">
        <v>22</v>
      </c>
      <c r="O140" s="1">
        <v>0.25493100000000002</v>
      </c>
      <c r="P140" s="1">
        <v>0.30992700000000001</v>
      </c>
      <c r="Q140" s="1" t="s">
        <v>22</v>
      </c>
      <c r="R140" s="1">
        <v>1.9875</v>
      </c>
      <c r="S140" s="1" t="s">
        <v>22</v>
      </c>
      <c r="T140" s="1">
        <v>1.1857200000000001</v>
      </c>
      <c r="U140" s="1">
        <v>0.72452399999999995</v>
      </c>
      <c r="V140" s="1" t="s">
        <v>23</v>
      </c>
      <c r="W140" s="1">
        <f>ABS(IK_diagnostics_degrees__4[[#This Row],[Column1]]-A139)</f>
        <v>0</v>
      </c>
      <c r="X140" s="1">
        <f>ABS(IK_diagnostics_degrees__4[[#This Row],[Column2]]-B139)</f>
        <v>5.6099999999998929E-3</v>
      </c>
      <c r="Y140" s="1">
        <f>ABS(IK_diagnostics_degrees__4[[#This Row],[Column3]]-C139)</f>
        <v>0</v>
      </c>
      <c r="Z140" s="1">
        <f>ABS(IK_diagnostics_degrees__4[[#This Row],[Column4]]-D139)</f>
        <v>0</v>
      </c>
      <c r="AA140" s="1">
        <f>ABS(IK_diagnostics_degrees__4[[#This Row],[Column5]]-E139)</f>
        <v>8.1999999999999851E-3</v>
      </c>
      <c r="AB140" s="1">
        <f>ABS(IK_diagnostics_degrees__4[[#This Row],[Column6]]-F139)</f>
        <v>0</v>
      </c>
      <c r="AC140" s="1">
        <f>ABS(IK_diagnostics_degrees__4[[#This Row],[Column7]]-G139)</f>
        <v>3.3570000000000544E-3</v>
      </c>
      <c r="AD140" s="1">
        <f>ABS(IK_diagnostics_degrees__4[[#This Row],[Column8]]-H139)</f>
        <v>4.729999999999901E-3</v>
      </c>
      <c r="AE140" s="1">
        <f>ABS(IK_diagnostics_degrees__4[[#This Row],[Column9]]-I139)</f>
        <v>2.2200000000001108E-3</v>
      </c>
      <c r="AF140" s="1">
        <f>ABS(IK_diagnostics_degrees__4[[#This Row],[Column10]]-J139)</f>
        <v>2.1212000000000036E-3</v>
      </c>
      <c r="AG140" s="1">
        <f>ABS(IK_diagnostics_degrees__4[[#This Row],[Column11]]-K139)</f>
        <v>1.3300000000000534E-3</v>
      </c>
      <c r="AH140" s="1">
        <f>ABS(IK_diagnostics_degrees__4[[#This Row],[Column12]]-L139)</f>
        <v>8.3004999999999989E-3</v>
      </c>
      <c r="AI140" s="1">
        <f>ABS(IK_diagnostics_degrees__4[[#This Row],[Column13]]-M139)</f>
        <v>2.209899999999998E-2</v>
      </c>
      <c r="AJ140" s="1">
        <f>ABS(IK_diagnostics_degrees__4[[#This Row],[Column14]]-N139)</f>
        <v>0</v>
      </c>
      <c r="AK140" s="1">
        <f>ABS(IK_diagnostics_degrees__4[[#This Row],[Column15]]-O139)</f>
        <v>1.1030000000000012E-2</v>
      </c>
      <c r="AL140" s="1">
        <f>ABS(IK_diagnostics_degrees__4[[#This Row],[Column16]]-P139)</f>
        <v>2.9689999999999994E-3</v>
      </c>
      <c r="AM140" s="1">
        <f>ABS(IK_diagnostics_degrees__4[[#This Row],[Column17]]-Q139)</f>
        <v>0</v>
      </c>
      <c r="AN140" s="1">
        <f>ABS(IK_diagnostics_degrees__4[[#This Row],[Column18]]-R139)</f>
        <v>4.350000000000076E-3</v>
      </c>
      <c r="AO140" s="1">
        <f>ABS(IK_diagnostics_degrees__4[[#This Row],[Column19]]-S139)</f>
        <v>0</v>
      </c>
      <c r="AP140" s="1">
        <f>ABS(IK_diagnostics_degrees__4[[#This Row],[Column20]]-T139)</f>
        <v>3.4099999999999131E-3</v>
      </c>
      <c r="AQ140" s="1">
        <f>ABS(IK_diagnostics_degrees__4[[#This Row],[Column21]]-U139)</f>
        <v>4.0849999999998943E-3</v>
      </c>
    </row>
    <row r="141" spans="1:43" x14ac:dyDescent="0.25">
      <c r="A141" s="1" t="s">
        <v>22</v>
      </c>
      <c r="B141" s="1">
        <v>1.65442</v>
      </c>
      <c r="C141" s="1" t="s">
        <v>22</v>
      </c>
      <c r="D141" s="1" t="s">
        <v>22</v>
      </c>
      <c r="E141" s="1">
        <v>1.3624700000000001</v>
      </c>
      <c r="F141" s="1" t="s">
        <v>22</v>
      </c>
      <c r="G141" s="1">
        <v>0.59660199999999997</v>
      </c>
      <c r="H141" s="1">
        <v>2.1269800000000001</v>
      </c>
      <c r="I141" s="1">
        <v>1.2789299999999999</v>
      </c>
      <c r="J141" s="1">
        <v>4.1832500000000002E-2</v>
      </c>
      <c r="K141" s="1">
        <v>1.2925899999999999</v>
      </c>
      <c r="L141" s="1">
        <v>1.5512400000000001E-2</v>
      </c>
      <c r="M141" s="1">
        <v>0.683674</v>
      </c>
      <c r="N141" s="1" t="s">
        <v>22</v>
      </c>
      <c r="O141" s="1">
        <v>0.265872</v>
      </c>
      <c r="P141" s="1">
        <v>0.31229600000000002</v>
      </c>
      <c r="Q141" s="1" t="s">
        <v>22</v>
      </c>
      <c r="R141" s="1">
        <v>1.99292</v>
      </c>
      <c r="S141" s="1" t="s">
        <v>22</v>
      </c>
      <c r="T141" s="1">
        <v>1.18255</v>
      </c>
      <c r="U141" s="1">
        <v>0.72858800000000001</v>
      </c>
      <c r="V141" s="1" t="s">
        <v>23</v>
      </c>
      <c r="W141" s="1">
        <f>ABS(IK_diagnostics_degrees__4[[#This Row],[Column1]]-A140)</f>
        <v>0</v>
      </c>
      <c r="X141" s="1">
        <f>ABS(IK_diagnostics_degrees__4[[#This Row],[Column2]]-B140)</f>
        <v>6.0100000000000708E-3</v>
      </c>
      <c r="Y141" s="1">
        <f>ABS(IK_diagnostics_degrees__4[[#This Row],[Column3]]-C140)</f>
        <v>0</v>
      </c>
      <c r="Z141" s="1">
        <f>ABS(IK_diagnostics_degrees__4[[#This Row],[Column4]]-D140)</f>
        <v>0</v>
      </c>
      <c r="AA141" s="1">
        <f>ABS(IK_diagnostics_degrees__4[[#This Row],[Column5]]-E140)</f>
        <v>8.9500000000000135E-3</v>
      </c>
      <c r="AB141" s="1">
        <f>ABS(IK_diagnostics_degrees__4[[#This Row],[Column6]]-F140)</f>
        <v>0</v>
      </c>
      <c r="AC141" s="1">
        <f>ABS(IK_diagnostics_degrees__4[[#This Row],[Column7]]-G140)</f>
        <v>3.6419999999999231E-3</v>
      </c>
      <c r="AD141" s="1">
        <f>ABS(IK_diagnostics_degrees__4[[#This Row],[Column8]]-H140)</f>
        <v>4.5399999999999885E-3</v>
      </c>
      <c r="AE141" s="1">
        <f>ABS(IK_diagnostics_degrees__4[[#This Row],[Column9]]-I140)</f>
        <v>2.2699999999999942E-3</v>
      </c>
      <c r="AF141" s="1">
        <f>ABS(IK_diagnostics_degrees__4[[#This Row],[Column10]]-J140)</f>
        <v>1.464E-3</v>
      </c>
      <c r="AG141" s="1">
        <f>ABS(IK_diagnostics_degrees__4[[#This Row],[Column11]]-K140)</f>
        <v>1.3599999999998058E-3</v>
      </c>
      <c r="AH141" s="1">
        <f>ABS(IK_diagnostics_degrees__4[[#This Row],[Column12]]-L140)</f>
        <v>7.0679999999999996E-3</v>
      </c>
      <c r="AI141" s="1">
        <f>ABS(IK_diagnostics_degrees__4[[#This Row],[Column13]]-M140)</f>
        <v>2.2171000000000052E-2</v>
      </c>
      <c r="AJ141" s="1">
        <f>ABS(IK_diagnostics_degrees__4[[#This Row],[Column14]]-N140)</f>
        <v>0</v>
      </c>
      <c r="AK141" s="1">
        <f>ABS(IK_diagnostics_degrees__4[[#This Row],[Column15]]-O140)</f>
        <v>1.0940999999999979E-2</v>
      </c>
      <c r="AL141" s="1">
        <f>ABS(IK_diagnostics_degrees__4[[#This Row],[Column16]]-P140)</f>
        <v>2.36900000000001E-3</v>
      </c>
      <c r="AM141" s="1">
        <f>ABS(IK_diagnostics_degrees__4[[#This Row],[Column17]]-Q140)</f>
        <v>0</v>
      </c>
      <c r="AN141" s="1">
        <f>ABS(IK_diagnostics_degrees__4[[#This Row],[Column18]]-R140)</f>
        <v>5.4199999999999804E-3</v>
      </c>
      <c r="AO141" s="1">
        <f>ABS(IK_diagnostics_degrees__4[[#This Row],[Column19]]-S140)</f>
        <v>0</v>
      </c>
      <c r="AP141" s="1">
        <f>ABS(IK_diagnostics_degrees__4[[#This Row],[Column20]]-T140)</f>
        <v>3.1700000000001172E-3</v>
      </c>
      <c r="AQ141" s="1">
        <f>ABS(IK_diagnostics_degrees__4[[#This Row],[Column21]]-U140)</f>
        <v>4.0640000000000676E-3</v>
      </c>
    </row>
    <row r="142" spans="1:43" x14ac:dyDescent="0.25">
      <c r="A142" s="1" t="s">
        <v>22</v>
      </c>
      <c r="B142" s="1">
        <v>1.6598599999999999</v>
      </c>
      <c r="C142" s="1" t="s">
        <v>22</v>
      </c>
      <c r="D142" s="1" t="s">
        <v>22</v>
      </c>
      <c r="E142" s="1">
        <v>1.35344</v>
      </c>
      <c r="F142" s="1" t="s">
        <v>22</v>
      </c>
      <c r="G142" s="1">
        <v>0.59895299999999996</v>
      </c>
      <c r="H142" s="1">
        <v>2.1312099999999998</v>
      </c>
      <c r="I142" s="1">
        <v>1.27759</v>
      </c>
      <c r="J142" s="1">
        <v>4.4006499999999997E-2</v>
      </c>
      <c r="K142" s="1">
        <v>1.2943499999999999</v>
      </c>
      <c r="L142" s="1">
        <v>8.4203899999999998E-3</v>
      </c>
      <c r="M142" s="1">
        <v>0.70521900000000004</v>
      </c>
      <c r="N142" s="1" t="s">
        <v>22</v>
      </c>
      <c r="O142" s="1">
        <v>0.27678399999999997</v>
      </c>
      <c r="P142" s="1">
        <v>0.314633</v>
      </c>
      <c r="Q142" s="1" t="s">
        <v>22</v>
      </c>
      <c r="R142" s="1">
        <v>1.9981100000000001</v>
      </c>
      <c r="S142" s="1" t="s">
        <v>22</v>
      </c>
      <c r="T142" s="1">
        <v>1.1803699999999999</v>
      </c>
      <c r="U142" s="1">
        <v>0.73267499999999997</v>
      </c>
      <c r="V142" s="1" t="s">
        <v>23</v>
      </c>
      <c r="W142" s="1">
        <f>ABS(IK_diagnostics_degrees__4[[#This Row],[Column1]]-A141)</f>
        <v>0</v>
      </c>
      <c r="X142" s="1">
        <f>ABS(IK_diagnostics_degrees__4[[#This Row],[Column2]]-B141)</f>
        <v>5.4399999999998894E-3</v>
      </c>
      <c r="Y142" s="1">
        <f>ABS(IK_diagnostics_degrees__4[[#This Row],[Column3]]-C141)</f>
        <v>0</v>
      </c>
      <c r="Z142" s="1">
        <f>ABS(IK_diagnostics_degrees__4[[#This Row],[Column4]]-D141)</f>
        <v>0</v>
      </c>
      <c r="AA142" s="1">
        <f>ABS(IK_diagnostics_degrees__4[[#This Row],[Column5]]-E141)</f>
        <v>9.0300000000000935E-3</v>
      </c>
      <c r="AB142" s="1">
        <f>ABS(IK_diagnostics_degrees__4[[#This Row],[Column6]]-F141)</f>
        <v>0</v>
      </c>
      <c r="AC142" s="1">
        <f>ABS(IK_diagnostics_degrees__4[[#This Row],[Column7]]-G141)</f>
        <v>2.350999999999992E-3</v>
      </c>
      <c r="AD142" s="1">
        <f>ABS(IK_diagnostics_degrees__4[[#This Row],[Column8]]-H141)</f>
        <v>4.229999999999734E-3</v>
      </c>
      <c r="AE142" s="1">
        <f>ABS(IK_diagnostics_degrees__4[[#This Row],[Column9]]-I141)</f>
        <v>1.3399999999998968E-3</v>
      </c>
      <c r="AF142" s="1">
        <f>ABS(IK_diagnostics_degrees__4[[#This Row],[Column10]]-J141)</f>
        <v>2.1739999999999954E-3</v>
      </c>
      <c r="AG142" s="1">
        <f>ABS(IK_diagnostics_degrees__4[[#This Row],[Column11]]-K141)</f>
        <v>1.7599999999999838E-3</v>
      </c>
      <c r="AH142" s="1">
        <f>ABS(IK_diagnostics_degrees__4[[#This Row],[Column12]]-L141)</f>
        <v>7.092010000000001E-3</v>
      </c>
      <c r="AI142" s="1">
        <f>ABS(IK_diagnostics_degrees__4[[#This Row],[Column13]]-M141)</f>
        <v>2.1545000000000036E-2</v>
      </c>
      <c r="AJ142" s="1">
        <f>ABS(IK_diagnostics_degrees__4[[#This Row],[Column14]]-N141)</f>
        <v>0</v>
      </c>
      <c r="AK142" s="1">
        <f>ABS(IK_diagnostics_degrees__4[[#This Row],[Column15]]-O141)</f>
        <v>1.0911999999999977E-2</v>
      </c>
      <c r="AL142" s="1">
        <f>ABS(IK_diagnostics_degrees__4[[#This Row],[Column16]]-P141)</f>
        <v>2.336999999999978E-3</v>
      </c>
      <c r="AM142" s="1">
        <f>ABS(IK_diagnostics_degrees__4[[#This Row],[Column17]]-Q141)</f>
        <v>0</v>
      </c>
      <c r="AN142" s="1">
        <f>ABS(IK_diagnostics_degrees__4[[#This Row],[Column18]]-R141)</f>
        <v>5.1900000000000279E-3</v>
      </c>
      <c r="AO142" s="1">
        <f>ABS(IK_diagnostics_degrees__4[[#This Row],[Column19]]-S141)</f>
        <v>0</v>
      </c>
      <c r="AP142" s="1">
        <f>ABS(IK_diagnostics_degrees__4[[#This Row],[Column20]]-T141)</f>
        <v>2.1800000000000708E-3</v>
      </c>
      <c r="AQ142" s="1">
        <f>ABS(IK_diagnostics_degrees__4[[#This Row],[Column21]]-U141)</f>
        <v>4.0869999999999518E-3</v>
      </c>
    </row>
    <row r="143" spans="1:43" x14ac:dyDescent="0.25">
      <c r="A143" s="1" t="s">
        <v>22</v>
      </c>
      <c r="B143" s="1">
        <v>1.6653</v>
      </c>
      <c r="C143" s="1" t="s">
        <v>22</v>
      </c>
      <c r="D143" s="1" t="s">
        <v>22</v>
      </c>
      <c r="E143" s="1">
        <v>1.3454900000000001</v>
      </c>
      <c r="F143" s="1" t="s">
        <v>22</v>
      </c>
      <c r="G143" s="1">
        <v>0.60387500000000005</v>
      </c>
      <c r="H143" s="1">
        <v>2.13436</v>
      </c>
      <c r="I143" s="1">
        <v>1.2742199999999999</v>
      </c>
      <c r="J143" s="1">
        <v>4.3980699999999998E-2</v>
      </c>
      <c r="K143" s="1">
        <v>1.2951900000000001</v>
      </c>
      <c r="L143" s="1">
        <v>4.59181E-3</v>
      </c>
      <c r="M143" s="1">
        <v>0.72713499999999998</v>
      </c>
      <c r="N143" s="1" t="s">
        <v>22</v>
      </c>
      <c r="O143" s="1">
        <v>0.28801100000000002</v>
      </c>
      <c r="P143" s="1">
        <v>0.317998</v>
      </c>
      <c r="Q143" s="1" t="s">
        <v>22</v>
      </c>
      <c r="R143" s="1">
        <v>2.0028299999999999</v>
      </c>
      <c r="S143" s="1" t="s">
        <v>22</v>
      </c>
      <c r="T143" s="1">
        <v>1.17689</v>
      </c>
      <c r="U143" s="1">
        <v>0.73728099999999996</v>
      </c>
      <c r="V143" s="1" t="s">
        <v>23</v>
      </c>
      <c r="W143" s="1">
        <f>ABS(IK_diagnostics_degrees__4[[#This Row],[Column1]]-A142)</f>
        <v>0</v>
      </c>
      <c r="X143" s="1">
        <f>ABS(IK_diagnostics_degrees__4[[#This Row],[Column2]]-B142)</f>
        <v>5.4400000000001114E-3</v>
      </c>
      <c r="Y143" s="1">
        <f>ABS(IK_diagnostics_degrees__4[[#This Row],[Column3]]-C142)</f>
        <v>0</v>
      </c>
      <c r="Z143" s="1">
        <f>ABS(IK_diagnostics_degrees__4[[#This Row],[Column4]]-D142)</f>
        <v>0</v>
      </c>
      <c r="AA143" s="1">
        <f>ABS(IK_diagnostics_degrees__4[[#This Row],[Column5]]-E142)</f>
        <v>7.9499999999999016E-3</v>
      </c>
      <c r="AB143" s="1">
        <f>ABS(IK_diagnostics_degrees__4[[#This Row],[Column6]]-F142)</f>
        <v>0</v>
      </c>
      <c r="AC143" s="1">
        <f>ABS(IK_diagnostics_degrees__4[[#This Row],[Column7]]-G142)</f>
        <v>4.922000000000093E-3</v>
      </c>
      <c r="AD143" s="1">
        <f>ABS(IK_diagnostics_degrees__4[[#This Row],[Column8]]-H142)</f>
        <v>3.1500000000002082E-3</v>
      </c>
      <c r="AE143" s="1">
        <f>ABS(IK_diagnostics_degrees__4[[#This Row],[Column9]]-I142)</f>
        <v>3.3700000000000951E-3</v>
      </c>
      <c r="AF143" s="1">
        <f>ABS(IK_diagnostics_degrees__4[[#This Row],[Column10]]-J142)</f>
        <v>2.5799999999999434E-5</v>
      </c>
      <c r="AG143" s="1">
        <f>ABS(IK_diagnostics_degrees__4[[#This Row],[Column11]]-K142)</f>
        <v>8.4000000000017394E-4</v>
      </c>
      <c r="AH143" s="1">
        <f>ABS(IK_diagnostics_degrees__4[[#This Row],[Column12]]-L142)</f>
        <v>3.8285799999999998E-3</v>
      </c>
      <c r="AI143" s="1">
        <f>ABS(IK_diagnostics_degrees__4[[#This Row],[Column13]]-M142)</f>
        <v>2.1915999999999936E-2</v>
      </c>
      <c r="AJ143" s="1">
        <f>ABS(IK_diagnostics_degrees__4[[#This Row],[Column14]]-N142)</f>
        <v>0</v>
      </c>
      <c r="AK143" s="1">
        <f>ABS(IK_diagnostics_degrees__4[[#This Row],[Column15]]-O142)</f>
        <v>1.1227000000000043E-2</v>
      </c>
      <c r="AL143" s="1">
        <f>ABS(IK_diagnostics_degrees__4[[#This Row],[Column16]]-P142)</f>
        <v>3.3650000000000069E-3</v>
      </c>
      <c r="AM143" s="1">
        <f>ABS(IK_diagnostics_degrees__4[[#This Row],[Column17]]-Q142)</f>
        <v>0</v>
      </c>
      <c r="AN143" s="1">
        <f>ABS(IK_diagnostics_degrees__4[[#This Row],[Column18]]-R142)</f>
        <v>4.7199999999998354E-3</v>
      </c>
      <c r="AO143" s="1">
        <f>ABS(IK_diagnostics_degrees__4[[#This Row],[Column19]]-S142)</f>
        <v>0</v>
      </c>
      <c r="AP143" s="1">
        <f>ABS(IK_diagnostics_degrees__4[[#This Row],[Column20]]-T142)</f>
        <v>3.4799999999999276E-3</v>
      </c>
      <c r="AQ143" s="1">
        <f>ABS(IK_diagnostics_degrees__4[[#This Row],[Column21]]-U142)</f>
        <v>4.605999999999999E-3</v>
      </c>
    </row>
    <row r="144" spans="1:43" x14ac:dyDescent="0.25">
      <c r="A144" s="1" t="s">
        <v>22</v>
      </c>
      <c r="B144" s="1">
        <v>1.67106</v>
      </c>
      <c r="C144" s="1" t="s">
        <v>22</v>
      </c>
      <c r="D144" s="1" t="s">
        <v>22</v>
      </c>
      <c r="E144" s="1">
        <v>1.33511</v>
      </c>
      <c r="F144" s="1" t="s">
        <v>22</v>
      </c>
      <c r="G144" s="1">
        <v>0.60492900000000005</v>
      </c>
      <c r="H144" s="1">
        <v>2.1393399999999998</v>
      </c>
      <c r="I144" s="1">
        <v>1.2738799999999999</v>
      </c>
      <c r="J144" s="1">
        <v>4.2386800000000002E-2</v>
      </c>
      <c r="K144" s="1">
        <v>1.29705</v>
      </c>
      <c r="L144" s="1">
        <v>1.76753E-3</v>
      </c>
      <c r="M144" s="1">
        <v>0.74764299999999995</v>
      </c>
      <c r="N144" s="1" t="s">
        <v>22</v>
      </c>
      <c r="O144" s="1">
        <v>0.29798999999999998</v>
      </c>
      <c r="P144" s="1">
        <v>0.32172000000000001</v>
      </c>
      <c r="Q144" s="1" t="s">
        <v>22</v>
      </c>
      <c r="R144" s="1">
        <v>2.0075500000000002</v>
      </c>
      <c r="S144" s="1" t="s">
        <v>22</v>
      </c>
      <c r="T144" s="1">
        <v>1.1738999999999999</v>
      </c>
      <c r="U144" s="1">
        <v>0.74085199999999996</v>
      </c>
      <c r="V144" s="1" t="s">
        <v>23</v>
      </c>
      <c r="W144" s="1">
        <f>ABS(IK_diagnostics_degrees__4[[#This Row],[Column1]]-A143)</f>
        <v>0</v>
      </c>
      <c r="X144" s="1">
        <f>ABS(IK_diagnostics_degrees__4[[#This Row],[Column2]]-B143)</f>
        <v>5.7599999999999874E-3</v>
      </c>
      <c r="Y144" s="1">
        <f>ABS(IK_diagnostics_degrees__4[[#This Row],[Column3]]-C143)</f>
        <v>0</v>
      </c>
      <c r="Z144" s="1">
        <f>ABS(IK_diagnostics_degrees__4[[#This Row],[Column4]]-D143)</f>
        <v>0</v>
      </c>
      <c r="AA144" s="1">
        <f>ABS(IK_diagnostics_degrees__4[[#This Row],[Column5]]-E143)</f>
        <v>1.0380000000000056E-2</v>
      </c>
      <c r="AB144" s="1">
        <f>ABS(IK_diagnostics_degrees__4[[#This Row],[Column6]]-F143)</f>
        <v>0</v>
      </c>
      <c r="AC144" s="1">
        <f>ABS(IK_diagnostics_degrees__4[[#This Row],[Column7]]-G143)</f>
        <v>1.0539999999999994E-3</v>
      </c>
      <c r="AD144" s="1">
        <f>ABS(IK_diagnostics_degrees__4[[#This Row],[Column8]]-H143)</f>
        <v>4.9799999999997624E-3</v>
      </c>
      <c r="AE144" s="1">
        <f>ABS(IK_diagnostics_degrees__4[[#This Row],[Column9]]-I143)</f>
        <v>3.4000000000000696E-4</v>
      </c>
      <c r="AF144" s="1">
        <f>ABS(IK_diagnostics_degrees__4[[#This Row],[Column10]]-J143)</f>
        <v>1.5938999999999953E-3</v>
      </c>
      <c r="AG144" s="1">
        <f>ABS(IK_diagnostics_degrees__4[[#This Row],[Column11]]-K143)</f>
        <v>1.8599999999999728E-3</v>
      </c>
      <c r="AH144" s="1">
        <f>ABS(IK_diagnostics_degrees__4[[#This Row],[Column12]]-L143)</f>
        <v>2.8242800000000002E-3</v>
      </c>
      <c r="AI144" s="1">
        <f>ABS(IK_diagnostics_degrees__4[[#This Row],[Column13]]-M143)</f>
        <v>2.0507999999999971E-2</v>
      </c>
      <c r="AJ144" s="1">
        <f>ABS(IK_diagnostics_degrees__4[[#This Row],[Column14]]-N143)</f>
        <v>0</v>
      </c>
      <c r="AK144" s="1">
        <f>ABS(IK_diagnostics_degrees__4[[#This Row],[Column15]]-O143)</f>
        <v>9.9789999999999601E-3</v>
      </c>
      <c r="AL144" s="1">
        <f>ABS(IK_diagnostics_degrees__4[[#This Row],[Column16]]-P143)</f>
        <v>3.7220000000000031E-3</v>
      </c>
      <c r="AM144" s="1">
        <f>ABS(IK_diagnostics_degrees__4[[#This Row],[Column17]]-Q143)</f>
        <v>0</v>
      </c>
      <c r="AN144" s="1">
        <f>ABS(IK_diagnostics_degrees__4[[#This Row],[Column18]]-R143)</f>
        <v>4.7200000000002795E-3</v>
      </c>
      <c r="AO144" s="1">
        <f>ABS(IK_diagnostics_degrees__4[[#This Row],[Column19]]-S143)</f>
        <v>0</v>
      </c>
      <c r="AP144" s="1">
        <f>ABS(IK_diagnostics_degrees__4[[#This Row],[Column20]]-T143)</f>
        <v>2.9900000000000482E-3</v>
      </c>
      <c r="AQ144" s="1">
        <f>ABS(IK_diagnostics_degrees__4[[#This Row],[Column21]]-U143)</f>
        <v>3.5709999999999908E-3</v>
      </c>
    </row>
    <row r="145" spans="1:43" x14ac:dyDescent="0.25">
      <c r="A145" s="1" t="s">
        <v>22</v>
      </c>
      <c r="B145" s="1">
        <v>1.6756500000000001</v>
      </c>
      <c r="C145" s="1" t="s">
        <v>22</v>
      </c>
      <c r="D145" s="1" t="s">
        <v>22</v>
      </c>
      <c r="E145" s="1">
        <v>1.3274300000000001</v>
      </c>
      <c r="F145" s="1" t="s">
        <v>22</v>
      </c>
      <c r="G145" s="1">
        <v>0.60809599999999997</v>
      </c>
      <c r="H145" s="1">
        <v>2.1409099999999999</v>
      </c>
      <c r="I145" s="1">
        <v>1.27159</v>
      </c>
      <c r="J145" s="1">
        <v>4.24806E-2</v>
      </c>
      <c r="K145" s="1">
        <v>1.2994399999999999</v>
      </c>
      <c r="L145" s="2">
        <v>4.10121E-5</v>
      </c>
      <c r="M145" s="1">
        <v>0.76908600000000005</v>
      </c>
      <c r="N145" s="1" t="s">
        <v>22</v>
      </c>
      <c r="O145" s="1">
        <v>0.30830200000000002</v>
      </c>
      <c r="P145" s="1">
        <v>0.32536799999999999</v>
      </c>
      <c r="Q145" s="1" t="s">
        <v>22</v>
      </c>
      <c r="R145" s="1">
        <v>2.0124</v>
      </c>
      <c r="S145" s="1" t="s">
        <v>22</v>
      </c>
      <c r="T145" s="1">
        <v>1.1689099999999999</v>
      </c>
      <c r="U145" s="1">
        <v>0.745417</v>
      </c>
      <c r="V145" s="1" t="s">
        <v>23</v>
      </c>
      <c r="W145" s="1">
        <f>ABS(IK_diagnostics_degrees__4[[#This Row],[Column1]]-A144)</f>
        <v>0</v>
      </c>
      <c r="X145" s="1">
        <f>ABS(IK_diagnostics_degrees__4[[#This Row],[Column2]]-B144)</f>
        <v>4.590000000000094E-3</v>
      </c>
      <c r="Y145" s="1">
        <f>ABS(IK_diagnostics_degrees__4[[#This Row],[Column3]]-C144)</f>
        <v>0</v>
      </c>
      <c r="Z145" s="1">
        <f>ABS(IK_diagnostics_degrees__4[[#This Row],[Column4]]-D144)</f>
        <v>0</v>
      </c>
      <c r="AA145" s="1">
        <f>ABS(IK_diagnostics_degrees__4[[#This Row],[Column5]]-E144)</f>
        <v>7.6799999999999091E-3</v>
      </c>
      <c r="AB145" s="1">
        <f>ABS(IK_diagnostics_degrees__4[[#This Row],[Column6]]-F144)</f>
        <v>0</v>
      </c>
      <c r="AC145" s="1">
        <f>ABS(IK_diagnostics_degrees__4[[#This Row],[Column7]]-G144)</f>
        <v>3.1669999999999199E-3</v>
      </c>
      <c r="AD145" s="1">
        <f>ABS(IK_diagnostics_degrees__4[[#This Row],[Column8]]-H144)</f>
        <v>1.5700000000000713E-3</v>
      </c>
      <c r="AE145" s="1">
        <f>ABS(IK_diagnostics_degrees__4[[#This Row],[Column9]]-I144)</f>
        <v>2.2899999999999032E-3</v>
      </c>
      <c r="AF145" s="1">
        <f>ABS(IK_diagnostics_degrees__4[[#This Row],[Column10]]-J144)</f>
        <v>9.3799999999998052E-5</v>
      </c>
      <c r="AG145" s="1">
        <f>ABS(IK_diagnostics_degrees__4[[#This Row],[Column11]]-K144)</f>
        <v>2.3899999999998922E-3</v>
      </c>
      <c r="AH145" s="1">
        <f>ABS(IK_diagnostics_degrees__4[[#This Row],[Column12]]-L144)</f>
        <v>1.7265179E-3</v>
      </c>
      <c r="AI145" s="1">
        <f>ABS(IK_diagnostics_degrees__4[[#This Row],[Column13]]-M144)</f>
        <v>2.1443000000000101E-2</v>
      </c>
      <c r="AJ145" s="1">
        <f>ABS(IK_diagnostics_degrees__4[[#This Row],[Column14]]-N144)</f>
        <v>0</v>
      </c>
      <c r="AK145" s="1">
        <f>ABS(IK_diagnostics_degrees__4[[#This Row],[Column15]]-O144)</f>
        <v>1.0312000000000043E-2</v>
      </c>
      <c r="AL145" s="1">
        <f>ABS(IK_diagnostics_degrees__4[[#This Row],[Column16]]-P144)</f>
        <v>3.6479999999999846E-3</v>
      </c>
      <c r="AM145" s="1">
        <f>ABS(IK_diagnostics_degrees__4[[#This Row],[Column17]]-Q144)</f>
        <v>0</v>
      </c>
      <c r="AN145" s="1">
        <f>ABS(IK_diagnostics_degrees__4[[#This Row],[Column18]]-R144)</f>
        <v>4.8499999999997989E-3</v>
      </c>
      <c r="AO145" s="1">
        <f>ABS(IK_diagnostics_degrees__4[[#This Row],[Column19]]-S144)</f>
        <v>0</v>
      </c>
      <c r="AP145" s="1">
        <f>ABS(IK_diagnostics_degrees__4[[#This Row],[Column20]]-T144)</f>
        <v>4.99000000000005E-3</v>
      </c>
      <c r="AQ145" s="1">
        <f>ABS(IK_diagnostics_degrees__4[[#This Row],[Column21]]-U144)</f>
        <v>4.5650000000000412E-3</v>
      </c>
    </row>
    <row r="146" spans="1:43" x14ac:dyDescent="0.25">
      <c r="A146" s="1" t="s">
        <v>22</v>
      </c>
      <c r="B146" s="1">
        <v>1.68116</v>
      </c>
      <c r="C146" s="1" t="s">
        <v>22</v>
      </c>
      <c r="D146" s="1" t="s">
        <v>22</v>
      </c>
      <c r="E146" s="1">
        <v>1.3175300000000001</v>
      </c>
      <c r="F146" s="1" t="s">
        <v>22</v>
      </c>
      <c r="G146" s="1">
        <v>0.61121199999999998</v>
      </c>
      <c r="H146" s="1">
        <v>2.1431100000000001</v>
      </c>
      <c r="I146" s="1">
        <v>1.26817</v>
      </c>
      <c r="J146" s="1">
        <v>4.2662600000000002E-2</v>
      </c>
      <c r="K146" s="1">
        <v>1.30155</v>
      </c>
      <c r="L146" s="2">
        <v>3.9960199999999997E-5</v>
      </c>
      <c r="M146" s="1">
        <v>0.78958600000000001</v>
      </c>
      <c r="N146" s="1" t="s">
        <v>22</v>
      </c>
      <c r="O146" s="1">
        <v>0.31798599999999999</v>
      </c>
      <c r="P146" s="1">
        <v>0.32760800000000001</v>
      </c>
      <c r="Q146" s="1" t="s">
        <v>22</v>
      </c>
      <c r="R146" s="1">
        <v>2.0163199999999999</v>
      </c>
      <c r="S146" s="1" t="s">
        <v>22</v>
      </c>
      <c r="T146" s="1">
        <v>1.1647700000000001</v>
      </c>
      <c r="U146" s="1">
        <v>0.74807800000000002</v>
      </c>
      <c r="V146" s="1" t="s">
        <v>23</v>
      </c>
      <c r="W146" s="1">
        <f>ABS(IK_diagnostics_degrees__4[[#This Row],[Column1]]-A145)</f>
        <v>0</v>
      </c>
      <c r="X146" s="1">
        <f>ABS(IK_diagnostics_degrees__4[[#This Row],[Column2]]-B145)</f>
        <v>5.5099999999999039E-3</v>
      </c>
      <c r="Y146" s="1">
        <f>ABS(IK_diagnostics_degrees__4[[#This Row],[Column3]]-C145)</f>
        <v>0</v>
      </c>
      <c r="Z146" s="1">
        <f>ABS(IK_diagnostics_degrees__4[[#This Row],[Column4]]-D145)</f>
        <v>0</v>
      </c>
      <c r="AA146" s="1">
        <f>ABS(IK_diagnostics_degrees__4[[#This Row],[Column5]]-E145)</f>
        <v>9.9000000000000199E-3</v>
      </c>
      <c r="AB146" s="1">
        <f>ABS(IK_diagnostics_degrees__4[[#This Row],[Column6]]-F145)</f>
        <v>0</v>
      </c>
      <c r="AC146" s="1">
        <f>ABS(IK_diagnostics_degrees__4[[#This Row],[Column7]]-G145)</f>
        <v>3.1160000000000077E-3</v>
      </c>
      <c r="AD146" s="1">
        <f>ABS(IK_diagnostics_degrees__4[[#This Row],[Column8]]-H145)</f>
        <v>2.2000000000002018E-3</v>
      </c>
      <c r="AE146" s="1">
        <f>ABS(IK_diagnostics_degrees__4[[#This Row],[Column9]]-I145)</f>
        <v>3.4199999999999786E-3</v>
      </c>
      <c r="AF146" s="1">
        <f>ABS(IK_diagnostics_degrees__4[[#This Row],[Column10]]-J145)</f>
        <v>1.820000000000016E-4</v>
      </c>
      <c r="AG146" s="1">
        <f>ABS(IK_diagnostics_degrees__4[[#This Row],[Column11]]-K145)</f>
        <v>2.1100000000000563E-3</v>
      </c>
      <c r="AH146" s="1">
        <f>ABS(IK_diagnostics_degrees__4[[#This Row],[Column12]]-L145)</f>
        <v>1.0519000000000026E-6</v>
      </c>
      <c r="AI146" s="1">
        <f>ABS(IK_diagnostics_degrees__4[[#This Row],[Column13]]-M145)</f>
        <v>2.0499999999999963E-2</v>
      </c>
      <c r="AJ146" s="1">
        <f>ABS(IK_diagnostics_degrees__4[[#This Row],[Column14]]-N145)</f>
        <v>0</v>
      </c>
      <c r="AK146" s="1">
        <f>ABS(IK_diagnostics_degrees__4[[#This Row],[Column15]]-O145)</f>
        <v>9.6839999999999704E-3</v>
      </c>
      <c r="AL146" s="1">
        <f>ABS(IK_diagnostics_degrees__4[[#This Row],[Column16]]-P145)</f>
        <v>2.2400000000000198E-3</v>
      </c>
      <c r="AM146" s="1">
        <f>ABS(IK_diagnostics_degrees__4[[#This Row],[Column17]]-Q145)</f>
        <v>0</v>
      </c>
      <c r="AN146" s="1">
        <f>ABS(IK_diagnostics_degrees__4[[#This Row],[Column18]]-R145)</f>
        <v>3.9199999999999235E-3</v>
      </c>
      <c r="AO146" s="1">
        <f>ABS(IK_diagnostics_degrees__4[[#This Row],[Column19]]-S145)</f>
        <v>0</v>
      </c>
      <c r="AP146" s="1">
        <f>ABS(IK_diagnostics_degrees__4[[#This Row],[Column20]]-T145)</f>
        <v>4.1399999999998105E-3</v>
      </c>
      <c r="AQ146" s="1">
        <f>ABS(IK_diagnostics_degrees__4[[#This Row],[Column21]]-U145)</f>
        <v>2.6610000000000245E-3</v>
      </c>
    </row>
    <row r="147" spans="1:43" x14ac:dyDescent="0.25">
      <c r="A147" s="1" t="s">
        <v>22</v>
      </c>
      <c r="B147" s="1">
        <v>1.6865699999999999</v>
      </c>
      <c r="C147" s="1" t="s">
        <v>22</v>
      </c>
      <c r="D147" s="1" t="s">
        <v>22</v>
      </c>
      <c r="E147" s="1">
        <v>1.3084</v>
      </c>
      <c r="F147" s="1" t="s">
        <v>22</v>
      </c>
      <c r="G147" s="1">
        <v>0.613958</v>
      </c>
      <c r="H147" s="1">
        <v>2.1454499999999999</v>
      </c>
      <c r="I147" s="1">
        <v>1.2654000000000001</v>
      </c>
      <c r="J147" s="1">
        <v>4.1549000000000003E-2</v>
      </c>
      <c r="K147" s="1">
        <v>1.30385</v>
      </c>
      <c r="L147" s="2">
        <v>3.4399700000000001E-6</v>
      </c>
      <c r="M147" s="1">
        <v>0.80974800000000002</v>
      </c>
      <c r="N147" s="1" t="s">
        <v>22</v>
      </c>
      <c r="O147" s="1">
        <v>0.32817000000000002</v>
      </c>
      <c r="P147" s="1">
        <v>0.329702</v>
      </c>
      <c r="Q147" s="1" t="s">
        <v>22</v>
      </c>
      <c r="R147" s="1">
        <v>2.0202300000000002</v>
      </c>
      <c r="S147" s="1" t="s">
        <v>22</v>
      </c>
      <c r="T147" s="1">
        <v>1.16004</v>
      </c>
      <c r="U147" s="1">
        <v>0.75147600000000003</v>
      </c>
      <c r="V147" s="1" t="s">
        <v>23</v>
      </c>
      <c r="W147" s="1">
        <f>ABS(IK_diagnostics_degrees__4[[#This Row],[Column1]]-A146)</f>
        <v>0</v>
      </c>
      <c r="X147" s="1">
        <f>ABS(IK_diagnostics_degrees__4[[#This Row],[Column2]]-B146)</f>
        <v>5.4099999999999149E-3</v>
      </c>
      <c r="Y147" s="1">
        <f>ABS(IK_diagnostics_degrees__4[[#This Row],[Column3]]-C146)</f>
        <v>0</v>
      </c>
      <c r="Z147" s="1">
        <f>ABS(IK_diagnostics_degrees__4[[#This Row],[Column4]]-D146)</f>
        <v>0</v>
      </c>
      <c r="AA147" s="1">
        <f>ABS(IK_diagnostics_degrees__4[[#This Row],[Column5]]-E146)</f>
        <v>9.1300000000000825E-3</v>
      </c>
      <c r="AB147" s="1">
        <f>ABS(IK_diagnostics_degrees__4[[#This Row],[Column6]]-F146)</f>
        <v>0</v>
      </c>
      <c r="AC147" s="1">
        <f>ABS(IK_diagnostics_degrees__4[[#This Row],[Column7]]-G146)</f>
        <v>2.7460000000000262E-3</v>
      </c>
      <c r="AD147" s="1">
        <f>ABS(IK_diagnostics_degrees__4[[#This Row],[Column8]]-H146)</f>
        <v>2.3399999999997867E-3</v>
      </c>
      <c r="AE147" s="1">
        <f>ABS(IK_diagnostics_degrees__4[[#This Row],[Column9]]-I146)</f>
        <v>2.7699999999999392E-3</v>
      </c>
      <c r="AF147" s="1">
        <f>ABS(IK_diagnostics_degrees__4[[#This Row],[Column10]]-J146)</f>
        <v>1.1135999999999993E-3</v>
      </c>
      <c r="AG147" s="1">
        <f>ABS(IK_diagnostics_degrees__4[[#This Row],[Column11]]-K146)</f>
        <v>2.2999999999999687E-3</v>
      </c>
      <c r="AH147" s="1">
        <f>ABS(IK_diagnostics_degrees__4[[#This Row],[Column12]]-L146)</f>
        <v>3.6520229999999998E-5</v>
      </c>
      <c r="AI147" s="1">
        <f>ABS(IK_diagnostics_degrees__4[[#This Row],[Column13]]-M146)</f>
        <v>2.0162000000000013E-2</v>
      </c>
      <c r="AJ147" s="1">
        <f>ABS(IK_diagnostics_degrees__4[[#This Row],[Column14]]-N146)</f>
        <v>0</v>
      </c>
      <c r="AK147" s="1">
        <f>ABS(IK_diagnostics_degrees__4[[#This Row],[Column15]]-O146)</f>
        <v>1.0184000000000026E-2</v>
      </c>
      <c r="AL147" s="1">
        <f>ABS(IK_diagnostics_degrees__4[[#This Row],[Column16]]-P146)</f>
        <v>2.0939999999999848E-3</v>
      </c>
      <c r="AM147" s="1">
        <f>ABS(IK_diagnostics_degrees__4[[#This Row],[Column17]]-Q146)</f>
        <v>0</v>
      </c>
      <c r="AN147" s="1">
        <f>ABS(IK_diagnostics_degrees__4[[#This Row],[Column18]]-R146)</f>
        <v>3.9100000000003021E-3</v>
      </c>
      <c r="AO147" s="1">
        <f>ABS(IK_diagnostics_degrees__4[[#This Row],[Column19]]-S146)</f>
        <v>0</v>
      </c>
      <c r="AP147" s="1">
        <f>ABS(IK_diagnostics_degrees__4[[#This Row],[Column20]]-T146)</f>
        <v>4.730000000000123E-3</v>
      </c>
      <c r="AQ147" s="1">
        <f>ABS(IK_diagnostics_degrees__4[[#This Row],[Column21]]-U146)</f>
        <v>3.3980000000000121E-3</v>
      </c>
    </row>
    <row r="148" spans="1:43" x14ac:dyDescent="0.25">
      <c r="A148" s="1" t="s">
        <v>22</v>
      </c>
      <c r="B148" s="1">
        <v>1.6912499999999999</v>
      </c>
      <c r="C148" s="1" t="s">
        <v>22</v>
      </c>
      <c r="D148" s="1" t="s">
        <v>22</v>
      </c>
      <c r="E148" s="1">
        <v>1.2998499999999999</v>
      </c>
      <c r="F148" s="1" t="s">
        <v>22</v>
      </c>
      <c r="G148" s="1">
        <v>0.61626899999999996</v>
      </c>
      <c r="H148" s="1">
        <v>2.1468500000000001</v>
      </c>
      <c r="I148" s="1">
        <v>1.26325</v>
      </c>
      <c r="J148" s="1">
        <v>4.1790399999999998E-2</v>
      </c>
      <c r="K148" s="1">
        <v>1.30667</v>
      </c>
      <c r="L148" s="1" t="s">
        <v>22</v>
      </c>
      <c r="M148" s="1">
        <v>0.828986</v>
      </c>
      <c r="N148" s="1" t="s">
        <v>22</v>
      </c>
      <c r="O148" s="1">
        <v>0.33777000000000001</v>
      </c>
      <c r="P148" s="1">
        <v>0.33230199999999999</v>
      </c>
      <c r="Q148" s="1" t="s">
        <v>22</v>
      </c>
      <c r="R148" s="1">
        <v>2.02407</v>
      </c>
      <c r="S148" s="1" t="s">
        <v>22</v>
      </c>
      <c r="T148" s="1">
        <v>1.15496</v>
      </c>
      <c r="U148" s="1">
        <v>0.754803</v>
      </c>
      <c r="V148" s="1" t="s">
        <v>23</v>
      </c>
      <c r="W148" s="1">
        <f>ABS(IK_diagnostics_degrees__4[[#This Row],[Column1]]-A147)</f>
        <v>0</v>
      </c>
      <c r="X148" s="1">
        <f>ABS(IK_diagnostics_degrees__4[[#This Row],[Column2]]-B147)</f>
        <v>4.6800000000000175E-3</v>
      </c>
      <c r="Y148" s="1">
        <f>ABS(IK_diagnostics_degrees__4[[#This Row],[Column3]]-C147)</f>
        <v>0</v>
      </c>
      <c r="Z148" s="1">
        <f>ABS(IK_diagnostics_degrees__4[[#This Row],[Column4]]-D147)</f>
        <v>0</v>
      </c>
      <c r="AA148" s="1">
        <f>ABS(IK_diagnostics_degrees__4[[#This Row],[Column5]]-E147)</f>
        <v>8.5500000000000576E-3</v>
      </c>
      <c r="AB148" s="1">
        <f>ABS(IK_diagnostics_degrees__4[[#This Row],[Column6]]-F147)</f>
        <v>0</v>
      </c>
      <c r="AC148" s="1">
        <f>ABS(IK_diagnostics_degrees__4[[#This Row],[Column7]]-G147)</f>
        <v>2.310999999999952E-3</v>
      </c>
      <c r="AD148" s="1">
        <f>ABS(IK_diagnostics_degrees__4[[#This Row],[Column8]]-H147)</f>
        <v>1.4000000000002899E-3</v>
      </c>
      <c r="AE148" s="1">
        <f>ABS(IK_diagnostics_degrees__4[[#This Row],[Column9]]-I147)</f>
        <v>2.1500000000000963E-3</v>
      </c>
      <c r="AF148" s="1">
        <f>ABS(IK_diagnostics_degrees__4[[#This Row],[Column10]]-J147)</f>
        <v>2.4139999999999578E-4</v>
      </c>
      <c r="AG148" s="1">
        <f>ABS(IK_diagnostics_degrees__4[[#This Row],[Column11]]-K147)</f>
        <v>2.8200000000000447E-3</v>
      </c>
      <c r="AH148" s="1">
        <f>ABS(IK_diagnostics_degrees__4[[#This Row],[Column12]]-L147)</f>
        <v>3.4399700000000001E-6</v>
      </c>
      <c r="AI148" s="1">
        <f>ABS(IK_diagnostics_degrees__4[[#This Row],[Column13]]-M147)</f>
        <v>1.9237999999999977E-2</v>
      </c>
      <c r="AJ148" s="1">
        <f>ABS(IK_diagnostics_degrees__4[[#This Row],[Column14]]-N147)</f>
        <v>0</v>
      </c>
      <c r="AK148" s="1">
        <f>ABS(IK_diagnostics_degrees__4[[#This Row],[Column15]]-O147)</f>
        <v>9.5999999999999974E-3</v>
      </c>
      <c r="AL148" s="1">
        <f>ABS(IK_diagnostics_degrees__4[[#This Row],[Column16]]-P147)</f>
        <v>2.5999999999999912E-3</v>
      </c>
      <c r="AM148" s="1">
        <f>ABS(IK_diagnostics_degrees__4[[#This Row],[Column17]]-Q147)</f>
        <v>0</v>
      </c>
      <c r="AN148" s="1">
        <f>ABS(IK_diagnostics_degrees__4[[#This Row],[Column18]]-R147)</f>
        <v>3.8399999999998435E-3</v>
      </c>
      <c r="AO148" s="1">
        <f>ABS(IK_diagnostics_degrees__4[[#This Row],[Column19]]-S147)</f>
        <v>0</v>
      </c>
      <c r="AP148" s="1">
        <f>ABS(IK_diagnostics_degrees__4[[#This Row],[Column20]]-T147)</f>
        <v>5.0799999999999734E-3</v>
      </c>
      <c r="AQ148" s="1">
        <f>ABS(IK_diagnostics_degrees__4[[#This Row],[Column21]]-U147)</f>
        <v>3.3269999999999689E-3</v>
      </c>
    </row>
    <row r="149" spans="1:43" x14ac:dyDescent="0.25">
      <c r="A149" s="1" t="s">
        <v>22</v>
      </c>
      <c r="B149" s="1">
        <v>1.69567</v>
      </c>
      <c r="C149" s="1" t="s">
        <v>22</v>
      </c>
      <c r="D149" s="1" t="s">
        <v>22</v>
      </c>
      <c r="E149" s="1">
        <v>1.29179</v>
      </c>
      <c r="F149" s="1" t="s">
        <v>22</v>
      </c>
      <c r="G149" s="1">
        <v>0.61772899999999997</v>
      </c>
      <c r="H149" s="1">
        <v>2.1490399999999998</v>
      </c>
      <c r="I149" s="1">
        <v>1.26237</v>
      </c>
      <c r="J149" s="1">
        <v>4.0363700000000002E-2</v>
      </c>
      <c r="K149" s="1">
        <v>1.30945</v>
      </c>
      <c r="L149" s="1" t="s">
        <v>22</v>
      </c>
      <c r="M149" s="1">
        <v>0.84736199999999995</v>
      </c>
      <c r="N149" s="1" t="s">
        <v>22</v>
      </c>
      <c r="O149" s="1">
        <v>0.34695599999999999</v>
      </c>
      <c r="P149" s="1">
        <v>0.33536700000000003</v>
      </c>
      <c r="Q149" s="1" t="s">
        <v>22</v>
      </c>
      <c r="R149" s="1">
        <v>2.0281899999999999</v>
      </c>
      <c r="S149" s="1" t="s">
        <v>22</v>
      </c>
      <c r="T149" s="1">
        <v>1.15018</v>
      </c>
      <c r="U149" s="1">
        <v>0.75830399999999998</v>
      </c>
      <c r="V149" s="1" t="s">
        <v>23</v>
      </c>
      <c r="W149" s="1">
        <f>ABS(IK_diagnostics_degrees__4[[#This Row],[Column1]]-A148)</f>
        <v>0</v>
      </c>
      <c r="X149" s="1">
        <f>ABS(IK_diagnostics_degrees__4[[#This Row],[Column2]]-B148)</f>
        <v>4.4200000000000905E-3</v>
      </c>
      <c r="Y149" s="1">
        <f>ABS(IK_diagnostics_degrees__4[[#This Row],[Column3]]-C148)</f>
        <v>0</v>
      </c>
      <c r="Z149" s="1">
        <f>ABS(IK_diagnostics_degrees__4[[#This Row],[Column4]]-D148)</f>
        <v>0</v>
      </c>
      <c r="AA149" s="1">
        <f>ABS(IK_diagnostics_degrees__4[[#This Row],[Column5]]-E148)</f>
        <v>8.0599999999999561E-3</v>
      </c>
      <c r="AB149" s="1">
        <f>ABS(IK_diagnostics_degrees__4[[#This Row],[Column6]]-F148)</f>
        <v>0</v>
      </c>
      <c r="AC149" s="1">
        <f>ABS(IK_diagnostics_degrees__4[[#This Row],[Column7]]-G148)</f>
        <v>1.4600000000000168E-3</v>
      </c>
      <c r="AD149" s="1">
        <f>ABS(IK_diagnostics_degrees__4[[#This Row],[Column8]]-H148)</f>
        <v>2.1899999999996922E-3</v>
      </c>
      <c r="AE149" s="1">
        <f>ABS(IK_diagnostics_degrees__4[[#This Row],[Column9]]-I148)</f>
        <v>8.799999999999919E-4</v>
      </c>
      <c r="AF149" s="1">
        <f>ABS(IK_diagnostics_degrees__4[[#This Row],[Column10]]-J148)</f>
        <v>1.426699999999996E-3</v>
      </c>
      <c r="AG149" s="1">
        <f>ABS(IK_diagnostics_degrees__4[[#This Row],[Column11]]-K148)</f>
        <v>2.7800000000000047E-3</v>
      </c>
      <c r="AH149" s="1">
        <f>ABS(IK_diagnostics_degrees__4[[#This Row],[Column12]]-L148)</f>
        <v>0</v>
      </c>
      <c r="AI149" s="1">
        <f>ABS(IK_diagnostics_degrees__4[[#This Row],[Column13]]-M148)</f>
        <v>1.8375999999999948E-2</v>
      </c>
      <c r="AJ149" s="1">
        <f>ABS(IK_diagnostics_degrees__4[[#This Row],[Column14]]-N148)</f>
        <v>0</v>
      </c>
      <c r="AK149" s="1">
        <f>ABS(IK_diagnostics_degrees__4[[#This Row],[Column15]]-O148)</f>
        <v>9.185999999999972E-3</v>
      </c>
      <c r="AL149" s="1">
        <f>ABS(IK_diagnostics_degrees__4[[#This Row],[Column16]]-P148)</f>
        <v>3.0650000000000399E-3</v>
      </c>
      <c r="AM149" s="1">
        <f>ABS(IK_diagnostics_degrees__4[[#This Row],[Column17]]-Q148)</f>
        <v>0</v>
      </c>
      <c r="AN149" s="1">
        <f>ABS(IK_diagnostics_degrees__4[[#This Row],[Column18]]-R148)</f>
        <v>4.1199999999999015E-3</v>
      </c>
      <c r="AO149" s="1">
        <f>ABS(IK_diagnostics_degrees__4[[#This Row],[Column19]]-S148)</f>
        <v>0</v>
      </c>
      <c r="AP149" s="1">
        <f>ABS(IK_diagnostics_degrees__4[[#This Row],[Column20]]-T148)</f>
        <v>4.7800000000000065E-3</v>
      </c>
      <c r="AQ149" s="1">
        <f>ABS(IK_diagnostics_degrees__4[[#This Row],[Column21]]-U148)</f>
        <v>3.5009999999999764E-3</v>
      </c>
    </row>
    <row r="150" spans="1:43" x14ac:dyDescent="0.25">
      <c r="A150" s="1" t="s">
        <v>22</v>
      </c>
      <c r="B150" s="1">
        <v>1.7003600000000001</v>
      </c>
      <c r="C150" s="1" t="s">
        <v>22</v>
      </c>
      <c r="D150" s="1" t="s">
        <v>22</v>
      </c>
      <c r="E150" s="1">
        <v>1.28321</v>
      </c>
      <c r="F150" s="1" t="s">
        <v>22</v>
      </c>
      <c r="G150" s="1">
        <v>0.61953400000000003</v>
      </c>
      <c r="H150" s="1">
        <v>2.15116</v>
      </c>
      <c r="I150" s="1">
        <v>1.2599</v>
      </c>
      <c r="J150" s="1">
        <v>4.1060899999999997E-2</v>
      </c>
      <c r="K150" s="1">
        <v>1.31212</v>
      </c>
      <c r="L150" s="1" t="s">
        <v>22</v>
      </c>
      <c r="M150" s="1">
        <v>0.86560499999999996</v>
      </c>
      <c r="N150" s="1" t="s">
        <v>22</v>
      </c>
      <c r="O150" s="1">
        <v>0.35581299999999999</v>
      </c>
      <c r="P150" s="1">
        <v>0.33743899999999999</v>
      </c>
      <c r="Q150" s="1" t="s">
        <v>22</v>
      </c>
      <c r="R150" s="1">
        <v>2.03112</v>
      </c>
      <c r="S150" s="1" t="s">
        <v>22</v>
      </c>
      <c r="T150" s="1">
        <v>1.1453199999999999</v>
      </c>
      <c r="U150" s="1">
        <v>0.76022299999999998</v>
      </c>
      <c r="V150" s="1" t="s">
        <v>23</v>
      </c>
      <c r="W150" s="1">
        <f>ABS(IK_diagnostics_degrees__4[[#This Row],[Column1]]-A149)</f>
        <v>0</v>
      </c>
      <c r="X150" s="1">
        <f>ABS(IK_diagnostics_degrees__4[[#This Row],[Column2]]-B149)</f>
        <v>4.690000000000083E-3</v>
      </c>
      <c r="Y150" s="1">
        <f>ABS(IK_diagnostics_degrees__4[[#This Row],[Column3]]-C149)</f>
        <v>0</v>
      </c>
      <c r="Z150" s="1">
        <f>ABS(IK_diagnostics_degrees__4[[#This Row],[Column4]]-D149)</f>
        <v>0</v>
      </c>
      <c r="AA150" s="1">
        <f>ABS(IK_diagnostics_degrees__4[[#This Row],[Column5]]-E149)</f>
        <v>8.580000000000032E-3</v>
      </c>
      <c r="AB150" s="1">
        <f>ABS(IK_diagnostics_degrees__4[[#This Row],[Column6]]-F149)</f>
        <v>0</v>
      </c>
      <c r="AC150" s="1">
        <f>ABS(IK_diagnostics_degrees__4[[#This Row],[Column7]]-G149)</f>
        <v>1.8050000000000566E-3</v>
      </c>
      <c r="AD150" s="1">
        <f>ABS(IK_diagnostics_degrees__4[[#This Row],[Column8]]-H149)</f>
        <v>2.1200000000001218E-3</v>
      </c>
      <c r="AE150" s="1">
        <f>ABS(IK_diagnostics_degrees__4[[#This Row],[Column9]]-I149)</f>
        <v>2.4699999999999722E-3</v>
      </c>
      <c r="AF150" s="1">
        <f>ABS(IK_diagnostics_degrees__4[[#This Row],[Column10]]-J149)</f>
        <v>6.9719999999999505E-4</v>
      </c>
      <c r="AG150" s="1">
        <f>ABS(IK_diagnostics_degrees__4[[#This Row],[Column11]]-K149)</f>
        <v>2.6699999999999502E-3</v>
      </c>
      <c r="AH150" s="1">
        <f>ABS(IK_diagnostics_degrees__4[[#This Row],[Column12]]-L149)</f>
        <v>0</v>
      </c>
      <c r="AI150" s="1">
        <f>ABS(IK_diagnostics_degrees__4[[#This Row],[Column13]]-M149)</f>
        <v>1.8243000000000009E-2</v>
      </c>
      <c r="AJ150" s="1">
        <f>ABS(IK_diagnostics_degrees__4[[#This Row],[Column14]]-N149)</f>
        <v>0</v>
      </c>
      <c r="AK150" s="1">
        <f>ABS(IK_diagnostics_degrees__4[[#This Row],[Column15]]-O149)</f>
        <v>8.8570000000000038E-3</v>
      </c>
      <c r="AL150" s="1">
        <f>ABS(IK_diagnostics_degrees__4[[#This Row],[Column16]]-P149)</f>
        <v>2.0719999999999628E-3</v>
      </c>
      <c r="AM150" s="1">
        <f>ABS(IK_diagnostics_degrees__4[[#This Row],[Column17]]-Q149)</f>
        <v>0</v>
      </c>
      <c r="AN150" s="1">
        <f>ABS(IK_diagnostics_degrees__4[[#This Row],[Column18]]-R149)</f>
        <v>2.9300000000000992E-3</v>
      </c>
      <c r="AO150" s="1">
        <f>ABS(IK_diagnostics_degrees__4[[#This Row],[Column19]]-S149)</f>
        <v>0</v>
      </c>
      <c r="AP150" s="1">
        <f>ABS(IK_diagnostics_degrees__4[[#This Row],[Column20]]-T149)</f>
        <v>4.8600000000000865E-3</v>
      </c>
      <c r="AQ150" s="1">
        <f>ABS(IK_diagnostics_degrees__4[[#This Row],[Column21]]-U149)</f>
        <v>1.919000000000004E-3</v>
      </c>
    </row>
    <row r="151" spans="1:43" x14ac:dyDescent="0.25">
      <c r="A151" s="1" t="s">
        <v>22</v>
      </c>
      <c r="B151" s="1">
        <v>1.70502</v>
      </c>
      <c r="C151" s="1" t="s">
        <v>22</v>
      </c>
      <c r="D151" s="1" t="s">
        <v>22</v>
      </c>
      <c r="E151" s="1">
        <v>1.2748600000000001</v>
      </c>
      <c r="F151" s="1" t="s">
        <v>22</v>
      </c>
      <c r="G151" s="1">
        <v>0.62173100000000003</v>
      </c>
      <c r="H151" s="1">
        <v>2.1534</v>
      </c>
      <c r="I151" s="1">
        <v>1.2579</v>
      </c>
      <c r="J151" s="1">
        <v>4.0596899999999998E-2</v>
      </c>
      <c r="K151" s="1">
        <v>1.31413</v>
      </c>
      <c r="L151" s="1" t="s">
        <v>22</v>
      </c>
      <c r="M151" s="1">
        <v>0.88269799999999998</v>
      </c>
      <c r="N151" s="1" t="s">
        <v>22</v>
      </c>
      <c r="O151" s="1">
        <v>0.36458000000000002</v>
      </c>
      <c r="P151" s="1">
        <v>0.33970899999999998</v>
      </c>
      <c r="Q151" s="1" t="s">
        <v>22</v>
      </c>
      <c r="R151" s="1">
        <v>2.0344500000000001</v>
      </c>
      <c r="S151" s="1" t="s">
        <v>22</v>
      </c>
      <c r="T151" s="1">
        <v>1.14015</v>
      </c>
      <c r="U151" s="1">
        <v>0.76251899999999995</v>
      </c>
      <c r="V151" s="1" t="s">
        <v>23</v>
      </c>
      <c r="W151" s="1">
        <f>ABS(IK_diagnostics_degrees__4[[#This Row],[Column1]]-A150)</f>
        <v>0</v>
      </c>
      <c r="X151" s="1">
        <f>ABS(IK_diagnostics_degrees__4[[#This Row],[Column2]]-B150)</f>
        <v>4.6599999999998865E-3</v>
      </c>
      <c r="Y151" s="1">
        <f>ABS(IK_diagnostics_degrees__4[[#This Row],[Column3]]-C150)</f>
        <v>0</v>
      </c>
      <c r="Z151" s="1">
        <f>ABS(IK_diagnostics_degrees__4[[#This Row],[Column4]]-D150)</f>
        <v>0</v>
      </c>
      <c r="AA151" s="1">
        <f>ABS(IK_diagnostics_degrees__4[[#This Row],[Column5]]-E150)</f>
        <v>8.3499999999998575E-3</v>
      </c>
      <c r="AB151" s="1">
        <f>ABS(IK_diagnostics_degrees__4[[#This Row],[Column6]]-F150)</f>
        <v>0</v>
      </c>
      <c r="AC151" s="1">
        <f>ABS(IK_diagnostics_degrees__4[[#This Row],[Column7]]-G150)</f>
        <v>2.1970000000000045E-3</v>
      </c>
      <c r="AD151" s="1">
        <f>ABS(IK_diagnostics_degrees__4[[#This Row],[Column8]]-H150)</f>
        <v>2.2400000000000198E-3</v>
      </c>
      <c r="AE151" s="1">
        <f>ABS(IK_diagnostics_degrees__4[[#This Row],[Column9]]-I150)</f>
        <v>2.0000000000000018E-3</v>
      </c>
      <c r="AF151" s="1">
        <f>ABS(IK_diagnostics_degrees__4[[#This Row],[Column10]]-J150)</f>
        <v>4.6399999999999914E-4</v>
      </c>
      <c r="AG151" s="1">
        <f>ABS(IK_diagnostics_degrees__4[[#This Row],[Column11]]-K150)</f>
        <v>2.0100000000000673E-3</v>
      </c>
      <c r="AH151" s="1">
        <f>ABS(IK_diagnostics_degrees__4[[#This Row],[Column12]]-L150)</f>
        <v>0</v>
      </c>
      <c r="AI151" s="1">
        <f>ABS(IK_diagnostics_degrees__4[[#This Row],[Column13]]-M150)</f>
        <v>1.7093000000000025E-2</v>
      </c>
      <c r="AJ151" s="1">
        <f>ABS(IK_diagnostics_degrees__4[[#This Row],[Column14]]-N150)</f>
        <v>0</v>
      </c>
      <c r="AK151" s="1">
        <f>ABS(IK_diagnostics_degrees__4[[#This Row],[Column15]]-O150)</f>
        <v>8.7670000000000248E-3</v>
      </c>
      <c r="AL151" s="1">
        <f>ABS(IK_diagnostics_degrees__4[[#This Row],[Column16]]-P150)</f>
        <v>2.2699999999999942E-3</v>
      </c>
      <c r="AM151" s="1">
        <f>ABS(IK_diagnostics_degrees__4[[#This Row],[Column17]]-Q150)</f>
        <v>0</v>
      </c>
      <c r="AN151" s="1">
        <f>ABS(IK_diagnostics_degrees__4[[#This Row],[Column18]]-R150)</f>
        <v>3.3300000000000551E-3</v>
      </c>
      <c r="AO151" s="1">
        <f>ABS(IK_diagnostics_degrees__4[[#This Row],[Column19]]-S150)</f>
        <v>0</v>
      </c>
      <c r="AP151" s="1">
        <f>ABS(IK_diagnostics_degrees__4[[#This Row],[Column20]]-T150)</f>
        <v>5.1699999999998969E-3</v>
      </c>
      <c r="AQ151" s="1">
        <f>ABS(IK_diagnostics_degrees__4[[#This Row],[Column21]]-U150)</f>
        <v>2.2959999999999647E-3</v>
      </c>
    </row>
    <row r="152" spans="1:43" x14ac:dyDescent="0.25">
      <c r="A152" s="1" t="s">
        <v>22</v>
      </c>
      <c r="B152" s="1">
        <v>1.7089700000000001</v>
      </c>
      <c r="C152" s="1" t="s">
        <v>22</v>
      </c>
      <c r="D152" s="1" t="s">
        <v>22</v>
      </c>
      <c r="E152" s="1">
        <v>1.2680199999999999</v>
      </c>
      <c r="F152" s="1" t="s">
        <v>22</v>
      </c>
      <c r="G152" s="1">
        <v>0.62377400000000005</v>
      </c>
      <c r="H152" s="1">
        <v>2.1558700000000002</v>
      </c>
      <c r="I152" s="1">
        <v>1.25621</v>
      </c>
      <c r="J152" s="1">
        <v>3.9641200000000001E-2</v>
      </c>
      <c r="K152" s="1">
        <v>1.3158300000000001</v>
      </c>
      <c r="L152" s="1" t="s">
        <v>22</v>
      </c>
      <c r="M152" s="1">
        <v>0.89902199999999999</v>
      </c>
      <c r="N152" s="1" t="s">
        <v>22</v>
      </c>
      <c r="O152" s="1">
        <v>0.37247599999999997</v>
      </c>
      <c r="P152" s="1">
        <v>0.34214</v>
      </c>
      <c r="Q152" s="1" t="s">
        <v>22</v>
      </c>
      <c r="R152" s="1">
        <v>2.0381100000000001</v>
      </c>
      <c r="S152" s="1" t="s">
        <v>22</v>
      </c>
      <c r="T152" s="1">
        <v>1.1349400000000001</v>
      </c>
      <c r="U152" s="1">
        <v>0.76473000000000002</v>
      </c>
      <c r="V152" s="1" t="s">
        <v>23</v>
      </c>
      <c r="W152" s="1">
        <f>ABS(IK_diagnostics_degrees__4[[#This Row],[Column1]]-A151)</f>
        <v>0</v>
      </c>
      <c r="X152" s="1">
        <f>ABS(IK_diagnostics_degrees__4[[#This Row],[Column2]]-B151)</f>
        <v>3.9500000000001201E-3</v>
      </c>
      <c r="Y152" s="1">
        <f>ABS(IK_diagnostics_degrees__4[[#This Row],[Column3]]-C151)</f>
        <v>0</v>
      </c>
      <c r="Z152" s="1">
        <f>ABS(IK_diagnostics_degrees__4[[#This Row],[Column4]]-D151)</f>
        <v>0</v>
      </c>
      <c r="AA152" s="1">
        <f>ABS(IK_diagnostics_degrees__4[[#This Row],[Column5]]-E151)</f>
        <v>6.8400000000001793E-3</v>
      </c>
      <c r="AB152" s="1">
        <f>ABS(IK_diagnostics_degrees__4[[#This Row],[Column6]]-F151)</f>
        <v>0</v>
      </c>
      <c r="AC152" s="1">
        <f>ABS(IK_diagnostics_degrees__4[[#This Row],[Column7]]-G151)</f>
        <v>2.043000000000017E-3</v>
      </c>
      <c r="AD152" s="1">
        <f>ABS(IK_diagnostics_degrees__4[[#This Row],[Column8]]-H151)</f>
        <v>2.4700000000001943E-3</v>
      </c>
      <c r="AE152" s="1">
        <f>ABS(IK_diagnostics_degrees__4[[#This Row],[Column9]]-I151)</f>
        <v>1.6899999999999693E-3</v>
      </c>
      <c r="AF152" s="1">
        <f>ABS(IK_diagnostics_degrees__4[[#This Row],[Column10]]-J151)</f>
        <v>9.5569999999999683E-4</v>
      </c>
      <c r="AG152" s="1">
        <f>ABS(IK_diagnostics_degrees__4[[#This Row],[Column11]]-K151)</f>
        <v>1.7000000000000348E-3</v>
      </c>
      <c r="AH152" s="1">
        <f>ABS(IK_diagnostics_degrees__4[[#This Row],[Column12]]-L151)</f>
        <v>0</v>
      </c>
      <c r="AI152" s="1">
        <f>ABS(IK_diagnostics_degrees__4[[#This Row],[Column13]]-M151)</f>
        <v>1.6324000000000005E-2</v>
      </c>
      <c r="AJ152" s="1">
        <f>ABS(IK_diagnostics_degrees__4[[#This Row],[Column14]]-N151)</f>
        <v>0</v>
      </c>
      <c r="AK152" s="1">
        <f>ABS(IK_diagnostics_degrees__4[[#This Row],[Column15]]-O151)</f>
        <v>7.8959999999999586E-3</v>
      </c>
      <c r="AL152" s="1">
        <f>ABS(IK_diagnostics_degrees__4[[#This Row],[Column16]]-P151)</f>
        <v>2.4310000000000165E-3</v>
      </c>
      <c r="AM152" s="1">
        <f>ABS(IK_diagnostics_degrees__4[[#This Row],[Column17]]-Q151)</f>
        <v>0</v>
      </c>
      <c r="AN152" s="1">
        <f>ABS(IK_diagnostics_degrees__4[[#This Row],[Column18]]-R151)</f>
        <v>3.6599999999999966E-3</v>
      </c>
      <c r="AO152" s="1">
        <f>ABS(IK_diagnostics_degrees__4[[#This Row],[Column19]]-S151)</f>
        <v>0</v>
      </c>
      <c r="AP152" s="1">
        <f>ABS(IK_diagnostics_degrees__4[[#This Row],[Column20]]-T151)</f>
        <v>5.2099999999999369E-3</v>
      </c>
      <c r="AQ152" s="1">
        <f>ABS(IK_diagnostics_degrees__4[[#This Row],[Column21]]-U151)</f>
        <v>2.211000000000074E-3</v>
      </c>
    </row>
    <row r="153" spans="1:43" x14ac:dyDescent="0.25">
      <c r="A153" s="1" t="s">
        <v>22</v>
      </c>
      <c r="B153" s="1">
        <v>1.7132700000000001</v>
      </c>
      <c r="C153" s="1" t="s">
        <v>22</v>
      </c>
      <c r="D153" s="1" t="s">
        <v>22</v>
      </c>
      <c r="E153" s="1">
        <v>1.2604</v>
      </c>
      <c r="F153" s="1" t="s">
        <v>22</v>
      </c>
      <c r="G153" s="1">
        <v>0.62539400000000001</v>
      </c>
      <c r="H153" s="1">
        <v>2.1580499999999998</v>
      </c>
      <c r="I153" s="1">
        <v>1.25444</v>
      </c>
      <c r="J153" s="1">
        <v>3.9543399999999999E-2</v>
      </c>
      <c r="K153" s="1">
        <v>1.3182100000000001</v>
      </c>
      <c r="L153" s="1" t="s">
        <v>22</v>
      </c>
      <c r="M153" s="1">
        <v>0.91374100000000003</v>
      </c>
      <c r="N153" s="1" t="s">
        <v>22</v>
      </c>
      <c r="O153" s="1">
        <v>0.38004700000000002</v>
      </c>
      <c r="P153" s="1">
        <v>0.344057</v>
      </c>
      <c r="Q153" s="1" t="s">
        <v>22</v>
      </c>
      <c r="R153" s="1">
        <v>2.0402499999999999</v>
      </c>
      <c r="S153" s="1" t="s">
        <v>22</v>
      </c>
      <c r="T153" s="1">
        <v>1.1300699999999999</v>
      </c>
      <c r="U153" s="1">
        <v>0.76707099999999995</v>
      </c>
      <c r="V153" s="1" t="s">
        <v>23</v>
      </c>
      <c r="W153" s="1">
        <f>ABS(IK_diagnostics_degrees__4[[#This Row],[Column1]]-A152)</f>
        <v>0</v>
      </c>
      <c r="X153" s="1">
        <f>ABS(IK_diagnostics_degrees__4[[#This Row],[Column2]]-B152)</f>
        <v>4.2999999999999705E-3</v>
      </c>
      <c r="Y153" s="1">
        <f>ABS(IK_diagnostics_degrees__4[[#This Row],[Column3]]-C152)</f>
        <v>0</v>
      </c>
      <c r="Z153" s="1">
        <f>ABS(IK_diagnostics_degrees__4[[#This Row],[Column4]]-D152)</f>
        <v>0</v>
      </c>
      <c r="AA153" s="1">
        <f>ABS(IK_diagnostics_degrees__4[[#This Row],[Column5]]-E152)</f>
        <v>7.6199999999999601E-3</v>
      </c>
      <c r="AB153" s="1">
        <f>ABS(IK_diagnostics_degrees__4[[#This Row],[Column6]]-F152)</f>
        <v>0</v>
      </c>
      <c r="AC153" s="1">
        <f>ABS(IK_diagnostics_degrees__4[[#This Row],[Column7]]-G152)</f>
        <v>1.6199999999999548E-3</v>
      </c>
      <c r="AD153" s="1">
        <f>ABS(IK_diagnostics_degrees__4[[#This Row],[Column8]]-H152)</f>
        <v>2.1799999999996267E-3</v>
      </c>
      <c r="AE153" s="1">
        <f>ABS(IK_diagnostics_degrees__4[[#This Row],[Column9]]-I152)</f>
        <v>1.7700000000000493E-3</v>
      </c>
      <c r="AF153" s="1">
        <f>ABS(IK_diagnostics_degrees__4[[#This Row],[Column10]]-J152)</f>
        <v>9.7800000000002052E-5</v>
      </c>
      <c r="AG153" s="1">
        <f>ABS(IK_diagnostics_degrees__4[[#This Row],[Column11]]-K152)</f>
        <v>2.3800000000000487E-3</v>
      </c>
      <c r="AH153" s="1">
        <f>ABS(IK_diagnostics_degrees__4[[#This Row],[Column12]]-L152)</f>
        <v>0</v>
      </c>
      <c r="AI153" s="1">
        <f>ABS(IK_diagnostics_degrees__4[[#This Row],[Column13]]-M152)</f>
        <v>1.4719000000000038E-2</v>
      </c>
      <c r="AJ153" s="1">
        <f>ABS(IK_diagnostics_degrees__4[[#This Row],[Column14]]-N152)</f>
        <v>0</v>
      </c>
      <c r="AK153" s="1">
        <f>ABS(IK_diagnostics_degrees__4[[#This Row],[Column15]]-O152)</f>
        <v>7.5710000000000499E-3</v>
      </c>
      <c r="AL153" s="1">
        <f>ABS(IK_diagnostics_degrees__4[[#This Row],[Column16]]-P152)</f>
        <v>1.917000000000002E-3</v>
      </c>
      <c r="AM153" s="1">
        <f>ABS(IK_diagnostics_degrees__4[[#This Row],[Column17]]-Q152)</f>
        <v>0</v>
      </c>
      <c r="AN153" s="1">
        <f>ABS(IK_diagnostics_degrees__4[[#This Row],[Column18]]-R152)</f>
        <v>2.1399999999998087E-3</v>
      </c>
      <c r="AO153" s="1">
        <f>ABS(IK_diagnostics_degrees__4[[#This Row],[Column19]]-S152)</f>
        <v>0</v>
      </c>
      <c r="AP153" s="1">
        <f>ABS(IK_diagnostics_degrees__4[[#This Row],[Column20]]-T152)</f>
        <v>4.870000000000152E-3</v>
      </c>
      <c r="AQ153" s="1">
        <f>ABS(IK_diagnostics_degrees__4[[#This Row],[Column21]]-U152)</f>
        <v>2.3409999999999265E-3</v>
      </c>
    </row>
    <row r="154" spans="1:43" x14ac:dyDescent="0.25">
      <c r="A154" s="1" t="s">
        <v>22</v>
      </c>
      <c r="B154" s="1">
        <v>1.71699</v>
      </c>
      <c r="C154" s="1" t="s">
        <v>22</v>
      </c>
      <c r="D154" s="1" t="s">
        <v>22</v>
      </c>
      <c r="E154" s="1">
        <v>1.2536499999999999</v>
      </c>
      <c r="F154" s="1" t="s">
        <v>22</v>
      </c>
      <c r="G154" s="1">
        <v>0.62697700000000001</v>
      </c>
      <c r="H154" s="1">
        <v>2.1601400000000002</v>
      </c>
      <c r="I154" s="1">
        <v>1.2530300000000001</v>
      </c>
      <c r="J154" s="1">
        <v>3.9386299999999999E-2</v>
      </c>
      <c r="K154" s="1">
        <v>1.3201400000000001</v>
      </c>
      <c r="L154" s="1" t="s">
        <v>22</v>
      </c>
      <c r="M154" s="1">
        <v>0.92757599999999996</v>
      </c>
      <c r="N154" s="1" t="s">
        <v>22</v>
      </c>
      <c r="O154" s="1">
        <v>0.38706400000000002</v>
      </c>
      <c r="P154" s="1">
        <v>0.345914</v>
      </c>
      <c r="Q154" s="1" t="s">
        <v>22</v>
      </c>
      <c r="R154" s="1">
        <v>2.0429499999999998</v>
      </c>
      <c r="S154" s="1" t="s">
        <v>22</v>
      </c>
      <c r="T154" s="1">
        <v>1.12581</v>
      </c>
      <c r="U154" s="1">
        <v>0.76872700000000005</v>
      </c>
      <c r="V154" s="1" t="s">
        <v>23</v>
      </c>
      <c r="W154" s="1">
        <f>ABS(IK_diagnostics_degrees__4[[#This Row],[Column1]]-A153)</f>
        <v>0</v>
      </c>
      <c r="X154" s="1">
        <f>ABS(IK_diagnostics_degrees__4[[#This Row],[Column2]]-B153)</f>
        <v>3.7199999999999456E-3</v>
      </c>
      <c r="Y154" s="1">
        <f>ABS(IK_diagnostics_degrees__4[[#This Row],[Column3]]-C153)</f>
        <v>0</v>
      </c>
      <c r="Z154" s="1">
        <f>ABS(IK_diagnostics_degrees__4[[#This Row],[Column4]]-D153)</f>
        <v>0</v>
      </c>
      <c r="AA154" s="1">
        <f>ABS(IK_diagnostics_degrees__4[[#This Row],[Column5]]-E153)</f>
        <v>6.7500000000000338E-3</v>
      </c>
      <c r="AB154" s="1">
        <f>ABS(IK_diagnostics_degrees__4[[#This Row],[Column6]]-F153)</f>
        <v>0</v>
      </c>
      <c r="AC154" s="1">
        <f>ABS(IK_diagnostics_degrees__4[[#This Row],[Column7]]-G153)</f>
        <v>1.5830000000000011E-3</v>
      </c>
      <c r="AD154" s="1">
        <f>ABS(IK_diagnostics_degrees__4[[#This Row],[Column8]]-H153)</f>
        <v>2.0900000000003693E-3</v>
      </c>
      <c r="AE154" s="1">
        <f>ABS(IK_diagnostics_degrees__4[[#This Row],[Column9]]-I153)</f>
        <v>1.4099999999999113E-3</v>
      </c>
      <c r="AF154" s="1">
        <f>ABS(IK_diagnostics_degrees__4[[#This Row],[Column10]]-J153)</f>
        <v>1.5710000000000029E-4</v>
      </c>
      <c r="AG154" s="1">
        <f>ABS(IK_diagnostics_degrees__4[[#This Row],[Column11]]-K153)</f>
        <v>1.9299999999999873E-3</v>
      </c>
      <c r="AH154" s="1">
        <f>ABS(IK_diagnostics_degrees__4[[#This Row],[Column12]]-L153)</f>
        <v>0</v>
      </c>
      <c r="AI154" s="1">
        <f>ABS(IK_diagnostics_degrees__4[[#This Row],[Column13]]-M153)</f>
        <v>1.3834999999999931E-2</v>
      </c>
      <c r="AJ154" s="1">
        <f>ABS(IK_diagnostics_degrees__4[[#This Row],[Column14]]-N153)</f>
        <v>0</v>
      </c>
      <c r="AK154" s="1">
        <f>ABS(IK_diagnostics_degrees__4[[#This Row],[Column15]]-O153)</f>
        <v>7.0169999999999955E-3</v>
      </c>
      <c r="AL154" s="1">
        <f>ABS(IK_diagnostics_degrees__4[[#This Row],[Column16]]-P153)</f>
        <v>1.8569999999999975E-3</v>
      </c>
      <c r="AM154" s="1">
        <f>ABS(IK_diagnostics_degrees__4[[#This Row],[Column17]]-Q153)</f>
        <v>0</v>
      </c>
      <c r="AN154" s="1">
        <f>ABS(IK_diagnostics_degrees__4[[#This Row],[Column18]]-R153)</f>
        <v>2.6999999999999247E-3</v>
      </c>
      <c r="AO154" s="1">
        <f>ABS(IK_diagnostics_degrees__4[[#This Row],[Column19]]-S153)</f>
        <v>0</v>
      </c>
      <c r="AP154" s="1">
        <f>ABS(IK_diagnostics_degrees__4[[#This Row],[Column20]]-T153)</f>
        <v>4.2599999999999305E-3</v>
      </c>
      <c r="AQ154" s="1">
        <f>ABS(IK_diagnostics_degrees__4[[#This Row],[Column21]]-U153)</f>
        <v>1.6560000000001018E-3</v>
      </c>
    </row>
    <row r="155" spans="1:43" x14ac:dyDescent="0.25">
      <c r="A155" s="1" t="s">
        <v>22</v>
      </c>
      <c r="B155" s="1">
        <v>1.7199899999999999</v>
      </c>
      <c r="C155" s="1" t="s">
        <v>22</v>
      </c>
      <c r="D155" s="1" t="s">
        <v>22</v>
      </c>
      <c r="E155" s="1">
        <v>1.24777</v>
      </c>
      <c r="F155" s="1" t="s">
        <v>22</v>
      </c>
      <c r="G155" s="1">
        <v>0.62732900000000003</v>
      </c>
      <c r="H155" s="1">
        <v>2.1617199999999999</v>
      </c>
      <c r="I155" s="1">
        <v>1.25258</v>
      </c>
      <c r="J155" s="1">
        <v>3.9536599999999998E-2</v>
      </c>
      <c r="K155" s="1">
        <v>1.3226899999999999</v>
      </c>
      <c r="L155" s="1" t="s">
        <v>22</v>
      </c>
      <c r="M155" s="1">
        <v>0.940384</v>
      </c>
      <c r="N155" s="1" t="s">
        <v>22</v>
      </c>
      <c r="O155" s="1">
        <v>0.39386700000000002</v>
      </c>
      <c r="P155" s="1">
        <v>0.34829599999999999</v>
      </c>
      <c r="Q155" s="1" t="s">
        <v>22</v>
      </c>
      <c r="R155" s="1">
        <v>2.0448400000000002</v>
      </c>
      <c r="S155" s="1" t="s">
        <v>22</v>
      </c>
      <c r="T155" s="1">
        <v>1.12107</v>
      </c>
      <c r="U155" s="1">
        <v>0.77055099999999999</v>
      </c>
      <c r="V155" s="1" t="s">
        <v>23</v>
      </c>
      <c r="W155" s="1">
        <f>ABS(IK_diagnostics_degrees__4[[#This Row],[Column1]]-A154)</f>
        <v>0</v>
      </c>
      <c r="X155" s="1">
        <f>ABS(IK_diagnostics_degrees__4[[#This Row],[Column2]]-B154)</f>
        <v>2.9999999999998916E-3</v>
      </c>
      <c r="Y155" s="1">
        <f>ABS(IK_diagnostics_degrees__4[[#This Row],[Column3]]-C154)</f>
        <v>0</v>
      </c>
      <c r="Z155" s="1">
        <f>ABS(IK_diagnostics_degrees__4[[#This Row],[Column4]]-D154)</f>
        <v>0</v>
      </c>
      <c r="AA155" s="1">
        <f>ABS(IK_diagnostics_degrees__4[[#This Row],[Column5]]-E154)</f>
        <v>5.8799999999998853E-3</v>
      </c>
      <c r="AB155" s="1">
        <f>ABS(IK_diagnostics_degrees__4[[#This Row],[Column6]]-F154)</f>
        <v>0</v>
      </c>
      <c r="AC155" s="1">
        <f>ABS(IK_diagnostics_degrees__4[[#This Row],[Column7]]-G154)</f>
        <v>3.5200000000001896E-4</v>
      </c>
      <c r="AD155" s="1">
        <f>ABS(IK_diagnostics_degrees__4[[#This Row],[Column8]]-H154)</f>
        <v>1.5799999999996928E-3</v>
      </c>
      <c r="AE155" s="1">
        <f>ABS(IK_diagnostics_degrees__4[[#This Row],[Column9]]-I154)</f>
        <v>4.5000000000006146E-4</v>
      </c>
      <c r="AF155" s="1">
        <f>ABS(IK_diagnostics_degrees__4[[#This Row],[Column10]]-J154)</f>
        <v>1.5029999999999905E-4</v>
      </c>
      <c r="AG155" s="1">
        <f>ABS(IK_diagnostics_degrees__4[[#This Row],[Column11]]-K154)</f>
        <v>2.5499999999998302E-3</v>
      </c>
      <c r="AH155" s="1">
        <f>ABS(IK_diagnostics_degrees__4[[#This Row],[Column12]]-L154)</f>
        <v>0</v>
      </c>
      <c r="AI155" s="1">
        <f>ABS(IK_diagnostics_degrees__4[[#This Row],[Column13]]-M154)</f>
        <v>1.2808000000000042E-2</v>
      </c>
      <c r="AJ155" s="1">
        <f>ABS(IK_diagnostics_degrees__4[[#This Row],[Column14]]-N154)</f>
        <v>0</v>
      </c>
      <c r="AK155" s="1">
        <f>ABS(IK_diagnostics_degrees__4[[#This Row],[Column15]]-O154)</f>
        <v>6.8030000000000035E-3</v>
      </c>
      <c r="AL155" s="1">
        <f>ABS(IK_diagnostics_degrees__4[[#This Row],[Column16]]-P154)</f>
        <v>2.3819999999999952E-3</v>
      </c>
      <c r="AM155" s="1">
        <f>ABS(IK_diagnostics_degrees__4[[#This Row],[Column17]]-Q154)</f>
        <v>0</v>
      </c>
      <c r="AN155" s="1">
        <f>ABS(IK_diagnostics_degrees__4[[#This Row],[Column18]]-R154)</f>
        <v>1.8900000000003914E-3</v>
      </c>
      <c r="AO155" s="1">
        <f>ABS(IK_diagnostics_degrees__4[[#This Row],[Column19]]-S154)</f>
        <v>0</v>
      </c>
      <c r="AP155" s="1">
        <f>ABS(IK_diagnostics_degrees__4[[#This Row],[Column20]]-T154)</f>
        <v>4.7399999999999665E-3</v>
      </c>
      <c r="AQ155" s="1">
        <f>ABS(IK_diagnostics_degrees__4[[#This Row],[Column21]]-U154)</f>
        <v>1.8239999999999368E-3</v>
      </c>
    </row>
    <row r="156" spans="1:43" x14ac:dyDescent="0.25">
      <c r="A156" s="1" t="s">
        <v>22</v>
      </c>
      <c r="B156" s="1">
        <v>1.72285</v>
      </c>
      <c r="C156" s="1" t="s">
        <v>22</v>
      </c>
      <c r="D156" s="1" t="s">
        <v>22</v>
      </c>
      <c r="E156" s="1">
        <v>1.2422899999999999</v>
      </c>
      <c r="F156" s="1" t="s">
        <v>22</v>
      </c>
      <c r="G156" s="1">
        <v>0.62837100000000001</v>
      </c>
      <c r="H156" s="1">
        <v>2.1625899999999998</v>
      </c>
      <c r="I156" s="1">
        <v>1.25177</v>
      </c>
      <c r="J156" s="1">
        <v>4.0181500000000002E-2</v>
      </c>
      <c r="K156" s="1">
        <v>1.32507</v>
      </c>
      <c r="L156" s="1" t="s">
        <v>22</v>
      </c>
      <c r="M156" s="1">
        <v>0.95228199999999996</v>
      </c>
      <c r="N156" s="1" t="s">
        <v>22</v>
      </c>
      <c r="O156" s="1">
        <v>0.399949</v>
      </c>
      <c r="P156" s="1">
        <v>0.34988399999999997</v>
      </c>
      <c r="Q156" s="1" t="s">
        <v>22</v>
      </c>
      <c r="R156" s="1">
        <v>2.0472199999999998</v>
      </c>
      <c r="S156" s="1" t="s">
        <v>22</v>
      </c>
      <c r="T156" s="1">
        <v>1.1163799999999999</v>
      </c>
      <c r="U156" s="1">
        <v>0.77225100000000002</v>
      </c>
      <c r="V156" s="1" t="s">
        <v>23</v>
      </c>
      <c r="W156" s="1">
        <f>ABS(IK_diagnostics_degrees__4[[#This Row],[Column1]]-A155)</f>
        <v>0</v>
      </c>
      <c r="X156" s="1">
        <f>ABS(IK_diagnostics_degrees__4[[#This Row],[Column2]]-B155)</f>
        <v>2.8600000000000847E-3</v>
      </c>
      <c r="Y156" s="1">
        <f>ABS(IK_diagnostics_degrees__4[[#This Row],[Column3]]-C155)</f>
        <v>0</v>
      </c>
      <c r="Z156" s="1">
        <f>ABS(IK_diagnostics_degrees__4[[#This Row],[Column4]]-D155)</f>
        <v>0</v>
      </c>
      <c r="AA156" s="1">
        <f>ABS(IK_diagnostics_degrees__4[[#This Row],[Column5]]-E155)</f>
        <v>5.4800000000001514E-3</v>
      </c>
      <c r="AB156" s="1">
        <f>ABS(IK_diagnostics_degrees__4[[#This Row],[Column6]]-F155)</f>
        <v>0</v>
      </c>
      <c r="AC156" s="1">
        <f>ABS(IK_diagnostics_degrees__4[[#This Row],[Column7]]-G155)</f>
        <v>1.0419999999999874E-3</v>
      </c>
      <c r="AD156" s="1">
        <f>ABS(IK_diagnostics_degrees__4[[#This Row],[Column8]]-H155)</f>
        <v>8.6999999999992639E-4</v>
      </c>
      <c r="AE156" s="1">
        <f>ABS(IK_diagnostics_degrees__4[[#This Row],[Column9]]-I155)</f>
        <v>8.099999999999774E-4</v>
      </c>
      <c r="AF156" s="1">
        <f>ABS(IK_diagnostics_degrees__4[[#This Row],[Column10]]-J155)</f>
        <v>6.449000000000038E-4</v>
      </c>
      <c r="AG156" s="1">
        <f>ABS(IK_diagnostics_degrees__4[[#This Row],[Column11]]-K155)</f>
        <v>2.3800000000000487E-3</v>
      </c>
      <c r="AH156" s="1">
        <f>ABS(IK_diagnostics_degrees__4[[#This Row],[Column12]]-L155)</f>
        <v>0</v>
      </c>
      <c r="AI156" s="1">
        <f>ABS(IK_diagnostics_degrees__4[[#This Row],[Column13]]-M155)</f>
        <v>1.1897999999999964E-2</v>
      </c>
      <c r="AJ156" s="1">
        <f>ABS(IK_diagnostics_degrees__4[[#This Row],[Column14]]-N155)</f>
        <v>0</v>
      </c>
      <c r="AK156" s="1">
        <f>ABS(IK_diagnostics_degrees__4[[#This Row],[Column15]]-O155)</f>
        <v>6.0819999999999763E-3</v>
      </c>
      <c r="AL156" s="1">
        <f>ABS(IK_diagnostics_degrees__4[[#This Row],[Column16]]-P155)</f>
        <v>1.5879999999999783E-3</v>
      </c>
      <c r="AM156" s="1">
        <f>ABS(IK_diagnostics_degrees__4[[#This Row],[Column17]]-Q155)</f>
        <v>0</v>
      </c>
      <c r="AN156" s="1">
        <f>ABS(IK_diagnostics_degrees__4[[#This Row],[Column18]]-R155)</f>
        <v>2.3799999999996047E-3</v>
      </c>
      <c r="AO156" s="1">
        <f>ABS(IK_diagnostics_degrees__4[[#This Row],[Column19]]-S155)</f>
        <v>0</v>
      </c>
      <c r="AP156" s="1">
        <f>ABS(IK_diagnostics_degrees__4[[#This Row],[Column20]]-T155)</f>
        <v>4.690000000000083E-3</v>
      </c>
      <c r="AQ156" s="1">
        <f>ABS(IK_diagnostics_degrees__4[[#This Row],[Column21]]-U155)</f>
        <v>1.7000000000000348E-3</v>
      </c>
    </row>
    <row r="157" spans="1:43" x14ac:dyDescent="0.25">
      <c r="A157" s="1" t="s">
        <v>22</v>
      </c>
      <c r="B157" s="1">
        <v>1.7261899999999999</v>
      </c>
      <c r="C157" s="1" t="s">
        <v>22</v>
      </c>
      <c r="D157" s="1" t="s">
        <v>22</v>
      </c>
      <c r="E157" s="1">
        <v>1.2367600000000001</v>
      </c>
      <c r="F157" s="1" t="s">
        <v>22</v>
      </c>
      <c r="G157" s="1">
        <v>0.62951599999999996</v>
      </c>
      <c r="H157" s="1">
        <v>2.1645400000000001</v>
      </c>
      <c r="I157" s="1">
        <v>1.2507600000000001</v>
      </c>
      <c r="J157" s="1">
        <v>3.9579499999999997E-2</v>
      </c>
      <c r="K157" s="1">
        <v>1.32667</v>
      </c>
      <c r="L157" s="1" t="s">
        <v>22</v>
      </c>
      <c r="M157" s="1">
        <v>0.963534</v>
      </c>
      <c r="N157" s="1" t="s">
        <v>22</v>
      </c>
      <c r="O157" s="1">
        <v>0.40584700000000001</v>
      </c>
      <c r="P157" s="1">
        <v>0.35156700000000002</v>
      </c>
      <c r="Q157" s="1" t="s">
        <v>22</v>
      </c>
      <c r="R157" s="1">
        <v>2.0489999999999999</v>
      </c>
      <c r="S157" s="1" t="s">
        <v>22</v>
      </c>
      <c r="T157" s="1">
        <v>1.11206</v>
      </c>
      <c r="U157" s="1">
        <v>0.77373599999999998</v>
      </c>
      <c r="V157" s="1" t="s">
        <v>23</v>
      </c>
      <c r="W157" s="1">
        <f>ABS(IK_diagnostics_degrees__4[[#This Row],[Column1]]-A156)</f>
        <v>0</v>
      </c>
      <c r="X157" s="1">
        <f>ABS(IK_diagnostics_degrees__4[[#This Row],[Column2]]-B156)</f>
        <v>3.3399999999998986E-3</v>
      </c>
      <c r="Y157" s="1">
        <f>ABS(IK_diagnostics_degrees__4[[#This Row],[Column3]]-C156)</f>
        <v>0</v>
      </c>
      <c r="Z157" s="1">
        <f>ABS(IK_diagnostics_degrees__4[[#This Row],[Column4]]-D156)</f>
        <v>0</v>
      </c>
      <c r="AA157" s="1">
        <f>ABS(IK_diagnostics_degrees__4[[#This Row],[Column5]]-E156)</f>
        <v>5.5299999999998128E-3</v>
      </c>
      <c r="AB157" s="1">
        <f>ABS(IK_diagnostics_degrees__4[[#This Row],[Column6]]-F156)</f>
        <v>0</v>
      </c>
      <c r="AC157" s="1">
        <f>ABS(IK_diagnostics_degrees__4[[#This Row],[Column7]]-G156)</f>
        <v>1.1449999999999516E-3</v>
      </c>
      <c r="AD157" s="1">
        <f>ABS(IK_diagnostics_degrees__4[[#This Row],[Column8]]-H156)</f>
        <v>1.9500000000003403E-3</v>
      </c>
      <c r="AE157" s="1">
        <f>ABS(IK_diagnostics_degrees__4[[#This Row],[Column9]]-I156)</f>
        <v>1.0099999999999554E-3</v>
      </c>
      <c r="AF157" s="1">
        <f>ABS(IK_diagnostics_degrees__4[[#This Row],[Column10]]-J156)</f>
        <v>6.0200000000000531E-4</v>
      </c>
      <c r="AG157" s="1">
        <f>ABS(IK_diagnostics_degrees__4[[#This Row],[Column11]]-K156)</f>
        <v>1.6000000000000458E-3</v>
      </c>
      <c r="AH157" s="1">
        <f>ABS(IK_diagnostics_degrees__4[[#This Row],[Column12]]-L156)</f>
        <v>0</v>
      </c>
      <c r="AI157" s="1">
        <f>ABS(IK_diagnostics_degrees__4[[#This Row],[Column13]]-M156)</f>
        <v>1.125200000000004E-2</v>
      </c>
      <c r="AJ157" s="1">
        <f>ABS(IK_diagnostics_degrees__4[[#This Row],[Column14]]-N156)</f>
        <v>0</v>
      </c>
      <c r="AK157" s="1">
        <f>ABS(IK_diagnostics_degrees__4[[#This Row],[Column15]]-O156)</f>
        <v>5.8980000000000143E-3</v>
      </c>
      <c r="AL157" s="1">
        <f>ABS(IK_diagnostics_degrees__4[[#This Row],[Column16]]-P156)</f>
        <v>1.6830000000000456E-3</v>
      </c>
      <c r="AM157" s="1">
        <f>ABS(IK_diagnostics_degrees__4[[#This Row],[Column17]]-Q156)</f>
        <v>0</v>
      </c>
      <c r="AN157" s="1">
        <f>ABS(IK_diagnostics_degrees__4[[#This Row],[Column18]]-R156)</f>
        <v>1.7800000000001148E-3</v>
      </c>
      <c r="AO157" s="1">
        <f>ABS(IK_diagnostics_degrees__4[[#This Row],[Column19]]-S156)</f>
        <v>0</v>
      </c>
      <c r="AP157" s="1">
        <f>ABS(IK_diagnostics_degrees__4[[#This Row],[Column20]]-T156)</f>
        <v>4.3199999999998795E-3</v>
      </c>
      <c r="AQ157" s="1">
        <f>ABS(IK_diagnostics_degrees__4[[#This Row],[Column21]]-U156)</f>
        <v>1.4849999999999586E-3</v>
      </c>
    </row>
    <row r="158" spans="1:43" x14ac:dyDescent="0.25">
      <c r="A158" s="1" t="s">
        <v>22</v>
      </c>
      <c r="B158" s="1">
        <v>1.7288699999999999</v>
      </c>
      <c r="C158" s="1" t="s">
        <v>22</v>
      </c>
      <c r="D158" s="1" t="s">
        <v>22</v>
      </c>
      <c r="E158" s="1">
        <v>1.2321</v>
      </c>
      <c r="F158" s="1" t="s">
        <v>22</v>
      </c>
      <c r="G158" s="1">
        <v>0.63023899999999999</v>
      </c>
      <c r="H158" s="1">
        <v>2.1665999999999999</v>
      </c>
      <c r="I158" s="1">
        <v>1.2497400000000001</v>
      </c>
      <c r="J158" s="1">
        <v>3.9194899999999998E-2</v>
      </c>
      <c r="K158" s="1">
        <v>1.32847</v>
      </c>
      <c r="L158" s="1" t="s">
        <v>22</v>
      </c>
      <c r="M158" s="1">
        <v>0.97385500000000003</v>
      </c>
      <c r="N158" s="1" t="s">
        <v>22</v>
      </c>
      <c r="O158" s="1">
        <v>0.41128500000000001</v>
      </c>
      <c r="P158" s="1">
        <v>0.35294799999999998</v>
      </c>
      <c r="Q158" s="1" t="s">
        <v>22</v>
      </c>
      <c r="R158" s="1">
        <v>2.0506600000000001</v>
      </c>
      <c r="S158" s="1" t="s">
        <v>22</v>
      </c>
      <c r="T158" s="1">
        <v>1.10772</v>
      </c>
      <c r="U158" s="1">
        <v>0.77490099999999995</v>
      </c>
      <c r="V158" s="1" t="s">
        <v>23</v>
      </c>
      <c r="W158" s="1">
        <f>ABS(IK_diagnostics_degrees__4[[#This Row],[Column1]]-A157)</f>
        <v>0</v>
      </c>
      <c r="X158" s="1">
        <f>ABS(IK_diagnostics_degrees__4[[#This Row],[Column2]]-B157)</f>
        <v>2.6800000000000157E-3</v>
      </c>
      <c r="Y158" s="1">
        <f>ABS(IK_diagnostics_degrees__4[[#This Row],[Column3]]-C157)</f>
        <v>0</v>
      </c>
      <c r="Z158" s="1">
        <f>ABS(IK_diagnostics_degrees__4[[#This Row],[Column4]]-D157)</f>
        <v>0</v>
      </c>
      <c r="AA158" s="1">
        <f>ABS(IK_diagnostics_degrees__4[[#This Row],[Column5]]-E157)</f>
        <v>4.6600000000001085E-3</v>
      </c>
      <c r="AB158" s="1">
        <f>ABS(IK_diagnostics_degrees__4[[#This Row],[Column6]]-F157)</f>
        <v>0</v>
      </c>
      <c r="AC158" s="1">
        <f>ABS(IK_diagnostics_degrees__4[[#This Row],[Column7]]-G157)</f>
        <v>7.2300000000002917E-4</v>
      </c>
      <c r="AD158" s="1">
        <f>ABS(IK_diagnostics_degrees__4[[#This Row],[Column8]]-H157)</f>
        <v>2.0599999999997287E-3</v>
      </c>
      <c r="AE158" s="1">
        <f>ABS(IK_diagnostics_degrees__4[[#This Row],[Column9]]-I157)</f>
        <v>1.0200000000000209E-3</v>
      </c>
      <c r="AF158" s="1">
        <f>ABS(IK_diagnostics_degrees__4[[#This Row],[Column10]]-J157)</f>
        <v>3.8459999999999883E-4</v>
      </c>
      <c r="AG158" s="1">
        <f>ABS(IK_diagnostics_degrees__4[[#This Row],[Column11]]-K157)</f>
        <v>1.8000000000000238E-3</v>
      </c>
      <c r="AH158" s="1">
        <f>ABS(IK_diagnostics_degrees__4[[#This Row],[Column12]]-L157)</f>
        <v>0</v>
      </c>
      <c r="AI158" s="1">
        <f>ABS(IK_diagnostics_degrees__4[[#This Row],[Column13]]-M157)</f>
        <v>1.0321000000000025E-2</v>
      </c>
      <c r="AJ158" s="1">
        <f>ABS(IK_diagnostics_degrees__4[[#This Row],[Column14]]-N157)</f>
        <v>0</v>
      </c>
      <c r="AK158" s="1">
        <f>ABS(IK_diagnostics_degrees__4[[#This Row],[Column15]]-O157)</f>
        <v>5.4379999999999984E-3</v>
      </c>
      <c r="AL158" s="1">
        <f>ABS(IK_diagnostics_degrees__4[[#This Row],[Column16]]-P157)</f>
        <v>1.3809999999999656E-3</v>
      </c>
      <c r="AM158" s="1">
        <f>ABS(IK_diagnostics_degrees__4[[#This Row],[Column17]]-Q157)</f>
        <v>0</v>
      </c>
      <c r="AN158" s="1">
        <f>ABS(IK_diagnostics_degrees__4[[#This Row],[Column18]]-R157)</f>
        <v>1.6600000000002169E-3</v>
      </c>
      <c r="AO158" s="1">
        <f>ABS(IK_diagnostics_degrees__4[[#This Row],[Column19]]-S157)</f>
        <v>0</v>
      </c>
      <c r="AP158" s="1">
        <f>ABS(IK_diagnostics_degrees__4[[#This Row],[Column20]]-T157)</f>
        <v>4.3400000000000105E-3</v>
      </c>
      <c r="AQ158" s="1">
        <f>ABS(IK_diagnostics_degrees__4[[#This Row],[Column21]]-U157)</f>
        <v>1.1649999999999716E-3</v>
      </c>
    </row>
    <row r="159" spans="1:43" x14ac:dyDescent="0.25">
      <c r="A159" s="1" t="s">
        <v>22</v>
      </c>
      <c r="B159" s="1">
        <v>1.7314499999999999</v>
      </c>
      <c r="C159" s="1" t="s">
        <v>22</v>
      </c>
      <c r="D159" s="1" t="s">
        <v>22</v>
      </c>
      <c r="E159" s="1">
        <v>1.2275700000000001</v>
      </c>
      <c r="F159" s="1" t="s">
        <v>22</v>
      </c>
      <c r="G159" s="1">
        <v>0.63062700000000005</v>
      </c>
      <c r="H159" s="1">
        <v>2.1683400000000002</v>
      </c>
      <c r="I159" s="1">
        <v>1.2492099999999999</v>
      </c>
      <c r="J159" s="1">
        <v>3.8930399999999997E-2</v>
      </c>
      <c r="K159" s="1">
        <v>1.3301000000000001</v>
      </c>
      <c r="L159" s="1" t="s">
        <v>22</v>
      </c>
      <c r="M159" s="1">
        <v>0.98313499999999998</v>
      </c>
      <c r="N159" s="1" t="s">
        <v>22</v>
      </c>
      <c r="O159" s="1">
        <v>0.41601900000000003</v>
      </c>
      <c r="P159" s="1">
        <v>0.35444399999999998</v>
      </c>
      <c r="Q159" s="1" t="s">
        <v>22</v>
      </c>
      <c r="R159" s="1">
        <v>2.0518700000000001</v>
      </c>
      <c r="S159" s="1" t="s">
        <v>22</v>
      </c>
      <c r="T159" s="1">
        <v>1.10321</v>
      </c>
      <c r="U159" s="1">
        <v>0.77546800000000005</v>
      </c>
      <c r="V159" s="1" t="s">
        <v>23</v>
      </c>
      <c r="W159" s="1">
        <f>ABS(IK_diagnostics_degrees__4[[#This Row],[Column1]]-A158)</f>
        <v>0</v>
      </c>
      <c r="X159" s="1">
        <f>ABS(IK_diagnostics_degrees__4[[#This Row],[Column2]]-B158)</f>
        <v>2.5800000000000267E-3</v>
      </c>
      <c r="Y159" s="1">
        <f>ABS(IK_diagnostics_degrees__4[[#This Row],[Column3]]-C158)</f>
        <v>0</v>
      </c>
      <c r="Z159" s="1">
        <f>ABS(IK_diagnostics_degrees__4[[#This Row],[Column4]]-D158)</f>
        <v>0</v>
      </c>
      <c r="AA159" s="1">
        <f>ABS(IK_diagnostics_degrees__4[[#This Row],[Column5]]-E158)</f>
        <v>4.529999999999923E-3</v>
      </c>
      <c r="AB159" s="1">
        <f>ABS(IK_diagnostics_degrees__4[[#This Row],[Column6]]-F158)</f>
        <v>0</v>
      </c>
      <c r="AC159" s="1">
        <f>ABS(IK_diagnostics_degrees__4[[#This Row],[Column7]]-G158)</f>
        <v>3.8800000000005497E-4</v>
      </c>
      <c r="AD159" s="1">
        <f>ABS(IK_diagnostics_degrees__4[[#This Row],[Column8]]-H158)</f>
        <v>1.7400000000002969E-3</v>
      </c>
      <c r="AE159" s="1">
        <f>ABS(IK_diagnostics_degrees__4[[#This Row],[Column9]]-I158)</f>
        <v>5.3000000000014147E-4</v>
      </c>
      <c r="AF159" s="1">
        <f>ABS(IK_diagnostics_degrees__4[[#This Row],[Column10]]-J158)</f>
        <v>2.6450000000000085E-4</v>
      </c>
      <c r="AG159" s="1">
        <f>ABS(IK_diagnostics_degrees__4[[#This Row],[Column11]]-K158)</f>
        <v>1.6300000000000203E-3</v>
      </c>
      <c r="AH159" s="1">
        <f>ABS(IK_diagnostics_degrees__4[[#This Row],[Column12]]-L158)</f>
        <v>0</v>
      </c>
      <c r="AI159" s="1">
        <f>ABS(IK_diagnostics_degrees__4[[#This Row],[Column13]]-M158)</f>
        <v>9.279999999999955E-3</v>
      </c>
      <c r="AJ159" s="1">
        <f>ABS(IK_diagnostics_degrees__4[[#This Row],[Column14]]-N158)</f>
        <v>0</v>
      </c>
      <c r="AK159" s="1">
        <f>ABS(IK_diagnostics_degrees__4[[#This Row],[Column15]]-O158)</f>
        <v>4.734000000000016E-3</v>
      </c>
      <c r="AL159" s="1">
        <f>ABS(IK_diagnostics_degrees__4[[#This Row],[Column16]]-P158)</f>
        <v>1.4959999999999973E-3</v>
      </c>
      <c r="AM159" s="1">
        <f>ABS(IK_diagnostics_degrees__4[[#This Row],[Column17]]-Q158)</f>
        <v>0</v>
      </c>
      <c r="AN159" s="1">
        <f>ABS(IK_diagnostics_degrees__4[[#This Row],[Column18]]-R158)</f>
        <v>1.2099999999999334E-3</v>
      </c>
      <c r="AO159" s="1">
        <f>ABS(IK_diagnostics_degrees__4[[#This Row],[Column19]]-S158)</f>
        <v>0</v>
      </c>
      <c r="AP159" s="1">
        <f>ABS(IK_diagnostics_degrees__4[[#This Row],[Column20]]-T158)</f>
        <v>4.510000000000014E-3</v>
      </c>
      <c r="AQ159" s="1">
        <f>ABS(IK_diagnostics_degrees__4[[#This Row],[Column21]]-U158)</f>
        <v>5.6700000000009521E-4</v>
      </c>
    </row>
    <row r="160" spans="1:43" x14ac:dyDescent="0.25">
      <c r="A160" s="1" t="s">
        <v>22</v>
      </c>
      <c r="B160" s="1">
        <v>1.7337899999999999</v>
      </c>
      <c r="C160" s="1" t="s">
        <v>22</v>
      </c>
      <c r="D160" s="1" t="s">
        <v>22</v>
      </c>
      <c r="E160" s="1">
        <v>1.22305</v>
      </c>
      <c r="F160" s="1" t="s">
        <v>22</v>
      </c>
      <c r="G160" s="1">
        <v>0.63130699999999995</v>
      </c>
      <c r="H160" s="1">
        <v>2.16933</v>
      </c>
      <c r="I160" s="1">
        <v>1.24857</v>
      </c>
      <c r="J160" s="1">
        <v>3.9610300000000001E-2</v>
      </c>
      <c r="K160" s="1">
        <v>1.3316699999999999</v>
      </c>
      <c r="L160" s="1" t="s">
        <v>22</v>
      </c>
      <c r="M160" s="1">
        <v>0.99135300000000004</v>
      </c>
      <c r="N160" s="1" t="s">
        <v>22</v>
      </c>
      <c r="O160" s="1">
        <v>0.42042499999999999</v>
      </c>
      <c r="P160" s="1">
        <v>0.35561799999999999</v>
      </c>
      <c r="Q160" s="1" t="s">
        <v>22</v>
      </c>
      <c r="R160" s="1">
        <v>2.05322</v>
      </c>
      <c r="S160" s="1" t="s">
        <v>22</v>
      </c>
      <c r="T160" s="1">
        <v>1.09979</v>
      </c>
      <c r="U160" s="1">
        <v>0.776416</v>
      </c>
      <c r="V160" s="1" t="s">
        <v>23</v>
      </c>
      <c r="W160" s="1">
        <f>ABS(IK_diagnostics_degrees__4[[#This Row],[Column1]]-A159)</f>
        <v>0</v>
      </c>
      <c r="X160" s="1">
        <f>ABS(IK_diagnostics_degrees__4[[#This Row],[Column2]]-B159)</f>
        <v>2.3400000000000087E-3</v>
      </c>
      <c r="Y160" s="1">
        <f>ABS(IK_diagnostics_degrees__4[[#This Row],[Column3]]-C159)</f>
        <v>0</v>
      </c>
      <c r="Z160" s="1">
        <f>ABS(IK_diagnostics_degrees__4[[#This Row],[Column4]]-D159)</f>
        <v>0</v>
      </c>
      <c r="AA160" s="1">
        <f>ABS(IK_diagnostics_degrees__4[[#This Row],[Column5]]-E159)</f>
        <v>4.5200000000000795E-3</v>
      </c>
      <c r="AB160" s="1">
        <f>ABS(IK_diagnostics_degrees__4[[#This Row],[Column6]]-F159)</f>
        <v>0</v>
      </c>
      <c r="AC160" s="1">
        <f>ABS(IK_diagnostics_degrees__4[[#This Row],[Column7]]-G159)</f>
        <v>6.799999999999029E-4</v>
      </c>
      <c r="AD160" s="1">
        <f>ABS(IK_diagnostics_degrees__4[[#This Row],[Column8]]-H159)</f>
        <v>9.8999999999982435E-4</v>
      </c>
      <c r="AE160" s="1">
        <f>ABS(IK_diagnostics_degrees__4[[#This Row],[Column9]]-I159)</f>
        <v>6.3999999999997392E-4</v>
      </c>
      <c r="AF160" s="1">
        <f>ABS(IK_diagnostics_degrees__4[[#This Row],[Column10]]-J159)</f>
        <v>6.7990000000000411E-4</v>
      </c>
      <c r="AG160" s="1">
        <f>ABS(IK_diagnostics_degrees__4[[#This Row],[Column11]]-K159)</f>
        <v>1.5699999999998493E-3</v>
      </c>
      <c r="AH160" s="1">
        <f>ABS(IK_diagnostics_degrees__4[[#This Row],[Column12]]-L159)</f>
        <v>0</v>
      </c>
      <c r="AI160" s="1">
        <f>ABS(IK_diagnostics_degrees__4[[#This Row],[Column13]]-M159)</f>
        <v>8.2180000000000586E-3</v>
      </c>
      <c r="AJ160" s="1">
        <f>ABS(IK_diagnostics_degrees__4[[#This Row],[Column14]]-N159)</f>
        <v>0</v>
      </c>
      <c r="AK160" s="1">
        <f>ABS(IK_diagnostics_degrees__4[[#This Row],[Column15]]-O159)</f>
        <v>4.4059999999999655E-3</v>
      </c>
      <c r="AL160" s="1">
        <f>ABS(IK_diagnostics_degrees__4[[#This Row],[Column16]]-P159)</f>
        <v>1.1740000000000084E-3</v>
      </c>
      <c r="AM160" s="1">
        <f>ABS(IK_diagnostics_degrees__4[[#This Row],[Column17]]-Q159)</f>
        <v>0</v>
      </c>
      <c r="AN160" s="1">
        <f>ABS(IK_diagnostics_degrees__4[[#This Row],[Column18]]-R159)</f>
        <v>1.3499999999999623E-3</v>
      </c>
      <c r="AO160" s="1">
        <f>ABS(IK_diagnostics_degrees__4[[#This Row],[Column19]]-S159)</f>
        <v>0</v>
      </c>
      <c r="AP160" s="1">
        <f>ABS(IK_diagnostics_degrees__4[[#This Row],[Column20]]-T159)</f>
        <v>3.4199999999999786E-3</v>
      </c>
      <c r="AQ160" s="1">
        <f>ABS(IK_diagnostics_degrees__4[[#This Row],[Column21]]-U159)</f>
        <v>9.4799999999994888E-4</v>
      </c>
    </row>
    <row r="161" spans="1:43" x14ac:dyDescent="0.25">
      <c r="A161" s="1" t="s">
        <v>22</v>
      </c>
      <c r="B161" s="1">
        <v>1.73552</v>
      </c>
      <c r="C161" s="1" t="s">
        <v>22</v>
      </c>
      <c r="D161" s="1" t="s">
        <v>22</v>
      </c>
      <c r="E161" s="1">
        <v>1.2197199999999999</v>
      </c>
      <c r="F161" s="1" t="s">
        <v>22</v>
      </c>
      <c r="G161" s="1">
        <v>0.63158700000000001</v>
      </c>
      <c r="H161" s="1">
        <v>2.1708400000000001</v>
      </c>
      <c r="I161" s="1">
        <v>1.2479100000000001</v>
      </c>
      <c r="J161" s="1">
        <v>3.9777100000000003E-2</v>
      </c>
      <c r="K161" s="1">
        <v>1.33308</v>
      </c>
      <c r="L161" s="1" t="s">
        <v>22</v>
      </c>
      <c r="M161" s="1">
        <v>0.99959100000000001</v>
      </c>
      <c r="N161" s="1" t="s">
        <v>22</v>
      </c>
      <c r="O161" s="1">
        <v>0.42420600000000003</v>
      </c>
      <c r="P161" s="1">
        <v>0.35627599999999998</v>
      </c>
      <c r="Q161" s="1" t="s">
        <v>22</v>
      </c>
      <c r="R161" s="1">
        <v>2.0539200000000002</v>
      </c>
      <c r="S161" s="1" t="s">
        <v>22</v>
      </c>
      <c r="T161" s="1">
        <v>1.09636</v>
      </c>
      <c r="U161" s="1">
        <v>0.77647299999999997</v>
      </c>
      <c r="V161" s="1" t="s">
        <v>23</v>
      </c>
      <c r="W161" s="1">
        <f>ABS(IK_diagnostics_degrees__4[[#This Row],[Column1]]-A160)</f>
        <v>0</v>
      </c>
      <c r="X161" s="1">
        <f>ABS(IK_diagnostics_degrees__4[[#This Row],[Column2]]-B160)</f>
        <v>1.7300000000000093E-3</v>
      </c>
      <c r="Y161" s="1">
        <f>ABS(IK_diagnostics_degrees__4[[#This Row],[Column3]]-C160)</f>
        <v>0</v>
      </c>
      <c r="Z161" s="1">
        <f>ABS(IK_diagnostics_degrees__4[[#This Row],[Column4]]-D160)</f>
        <v>0</v>
      </c>
      <c r="AA161" s="1">
        <f>ABS(IK_diagnostics_degrees__4[[#This Row],[Column5]]-E160)</f>
        <v>3.3300000000000551E-3</v>
      </c>
      <c r="AB161" s="1">
        <f>ABS(IK_diagnostics_degrees__4[[#This Row],[Column6]]-F160)</f>
        <v>0</v>
      </c>
      <c r="AC161" s="1">
        <f>ABS(IK_diagnostics_degrees__4[[#This Row],[Column7]]-G160)</f>
        <v>2.8000000000005798E-4</v>
      </c>
      <c r="AD161" s="1">
        <f>ABS(IK_diagnostics_degrees__4[[#This Row],[Column8]]-H160)</f>
        <v>1.5100000000001224E-3</v>
      </c>
      <c r="AE161" s="1">
        <f>ABS(IK_diagnostics_degrees__4[[#This Row],[Column9]]-I160)</f>
        <v>6.599999999998829E-4</v>
      </c>
      <c r="AF161" s="1">
        <f>ABS(IK_diagnostics_degrees__4[[#This Row],[Column10]]-J160)</f>
        <v>1.6680000000000167E-4</v>
      </c>
      <c r="AG161" s="1">
        <f>ABS(IK_diagnostics_degrees__4[[#This Row],[Column11]]-K160)</f>
        <v>1.4100000000001334E-3</v>
      </c>
      <c r="AH161" s="1">
        <f>ABS(IK_diagnostics_degrees__4[[#This Row],[Column12]]-L160)</f>
        <v>0</v>
      </c>
      <c r="AI161" s="1">
        <f>ABS(IK_diagnostics_degrees__4[[#This Row],[Column13]]-M160)</f>
        <v>8.2379999999999676E-3</v>
      </c>
      <c r="AJ161" s="1">
        <f>ABS(IK_diagnostics_degrees__4[[#This Row],[Column14]]-N160)</f>
        <v>0</v>
      </c>
      <c r="AK161" s="1">
        <f>ABS(IK_diagnostics_degrees__4[[#This Row],[Column15]]-O160)</f>
        <v>3.7810000000000343E-3</v>
      </c>
      <c r="AL161" s="1">
        <f>ABS(IK_diagnostics_degrees__4[[#This Row],[Column16]]-P160)</f>
        <v>6.5799999999999192E-4</v>
      </c>
      <c r="AM161" s="1">
        <f>ABS(IK_diagnostics_degrees__4[[#This Row],[Column17]]-Q160)</f>
        <v>0</v>
      </c>
      <c r="AN161" s="1">
        <f>ABS(IK_diagnostics_degrees__4[[#This Row],[Column18]]-R160)</f>
        <v>7.0000000000014495E-4</v>
      </c>
      <c r="AO161" s="1">
        <f>ABS(IK_diagnostics_degrees__4[[#This Row],[Column19]]-S160)</f>
        <v>0</v>
      </c>
      <c r="AP161" s="1">
        <f>ABS(IK_diagnostics_degrees__4[[#This Row],[Column20]]-T160)</f>
        <v>3.4300000000000441E-3</v>
      </c>
      <c r="AQ161" s="1">
        <f>ABS(IK_diagnostics_degrees__4[[#This Row],[Column21]]-U160)</f>
        <v>5.6999999999973738E-5</v>
      </c>
    </row>
    <row r="162" spans="1:43" x14ac:dyDescent="0.25">
      <c r="A162" s="1" t="s">
        <v>22</v>
      </c>
      <c r="B162" s="1">
        <v>1.73769</v>
      </c>
      <c r="C162" s="1" t="s">
        <v>22</v>
      </c>
      <c r="D162" s="1" t="s">
        <v>22</v>
      </c>
      <c r="E162" s="1">
        <v>1.21594</v>
      </c>
      <c r="F162" s="1" t="s">
        <v>22</v>
      </c>
      <c r="G162" s="1">
        <v>0.631942</v>
      </c>
      <c r="H162" s="1">
        <v>2.1718600000000001</v>
      </c>
      <c r="I162" s="1">
        <v>1.24759</v>
      </c>
      <c r="J162" s="1">
        <v>4.0036599999999999E-2</v>
      </c>
      <c r="K162" s="1">
        <v>1.3343700000000001</v>
      </c>
      <c r="L162" s="1" t="s">
        <v>22</v>
      </c>
      <c r="M162" s="1">
        <v>1.00692</v>
      </c>
      <c r="N162" s="1" t="s">
        <v>22</v>
      </c>
      <c r="O162" s="1">
        <v>0.42776199999999998</v>
      </c>
      <c r="P162" s="1">
        <v>0.35724</v>
      </c>
      <c r="Q162" s="1" t="s">
        <v>22</v>
      </c>
      <c r="R162" s="1">
        <v>2.0550999999999999</v>
      </c>
      <c r="S162" s="1" t="s">
        <v>22</v>
      </c>
      <c r="T162" s="1">
        <v>1.0929899999999999</v>
      </c>
      <c r="U162" s="1">
        <v>0.77707899999999996</v>
      </c>
      <c r="V162" s="1" t="s">
        <v>23</v>
      </c>
      <c r="W162" s="1">
        <f>ABS(IK_diagnostics_degrees__4[[#This Row],[Column1]]-A161)</f>
        <v>0</v>
      </c>
      <c r="X162" s="1">
        <f>ABS(IK_diagnostics_degrees__4[[#This Row],[Column2]]-B161)</f>
        <v>2.1700000000000053E-3</v>
      </c>
      <c r="Y162" s="1">
        <f>ABS(IK_diagnostics_degrees__4[[#This Row],[Column3]]-C161)</f>
        <v>0</v>
      </c>
      <c r="Z162" s="1">
        <f>ABS(IK_diagnostics_degrees__4[[#This Row],[Column4]]-D161)</f>
        <v>0</v>
      </c>
      <c r="AA162" s="1">
        <f>ABS(IK_diagnostics_degrees__4[[#This Row],[Column5]]-E161)</f>
        <v>3.7799999999998946E-3</v>
      </c>
      <c r="AB162" s="1">
        <f>ABS(IK_diagnostics_degrees__4[[#This Row],[Column6]]-F161)</f>
        <v>0</v>
      </c>
      <c r="AC162" s="1">
        <f>ABS(IK_diagnostics_degrees__4[[#This Row],[Column7]]-G161)</f>
        <v>3.5499999999999421E-4</v>
      </c>
      <c r="AD162" s="1">
        <f>ABS(IK_diagnostics_degrees__4[[#This Row],[Column8]]-H161)</f>
        <v>1.0200000000000209E-3</v>
      </c>
      <c r="AE162" s="1">
        <f>ABS(IK_diagnostics_degrees__4[[#This Row],[Column9]]-I161)</f>
        <v>3.2000000000009798E-4</v>
      </c>
      <c r="AF162" s="1">
        <f>ABS(IK_diagnostics_degrees__4[[#This Row],[Column10]]-J161)</f>
        <v>2.5949999999999585E-4</v>
      </c>
      <c r="AG162" s="1">
        <f>ABS(IK_diagnostics_degrees__4[[#This Row],[Column11]]-K161)</f>
        <v>1.2900000000000134E-3</v>
      </c>
      <c r="AH162" s="1">
        <f>ABS(IK_diagnostics_degrees__4[[#This Row],[Column12]]-L161)</f>
        <v>0</v>
      </c>
      <c r="AI162" s="1">
        <f>ABS(IK_diagnostics_degrees__4[[#This Row],[Column13]]-M161)</f>
        <v>7.3290000000000299E-3</v>
      </c>
      <c r="AJ162" s="1">
        <f>ABS(IK_diagnostics_degrees__4[[#This Row],[Column14]]-N161)</f>
        <v>0</v>
      </c>
      <c r="AK162" s="1">
        <f>ABS(IK_diagnostics_degrees__4[[#This Row],[Column15]]-O161)</f>
        <v>3.5559999999999481E-3</v>
      </c>
      <c r="AL162" s="1">
        <f>ABS(IK_diagnostics_degrees__4[[#This Row],[Column16]]-P161)</f>
        <v>9.640000000000204E-4</v>
      </c>
      <c r="AM162" s="1">
        <f>ABS(IK_diagnostics_degrees__4[[#This Row],[Column17]]-Q161)</f>
        <v>0</v>
      </c>
      <c r="AN162" s="1">
        <f>ABS(IK_diagnostics_degrees__4[[#This Row],[Column18]]-R161)</f>
        <v>1.1799999999997368E-3</v>
      </c>
      <c r="AO162" s="1">
        <f>ABS(IK_diagnostics_degrees__4[[#This Row],[Column19]]-S161)</f>
        <v>0</v>
      </c>
      <c r="AP162" s="1">
        <f>ABS(IK_diagnostics_degrees__4[[#This Row],[Column20]]-T161)</f>
        <v>3.3700000000000951E-3</v>
      </c>
      <c r="AQ162" s="1">
        <f>ABS(IK_diagnostics_degrees__4[[#This Row],[Column21]]-U161)</f>
        <v>6.0599999999999543E-4</v>
      </c>
    </row>
    <row r="163" spans="1:43" x14ac:dyDescent="0.25">
      <c r="A163" s="1" t="s">
        <v>22</v>
      </c>
      <c r="B163" s="1">
        <v>1.7395700000000001</v>
      </c>
      <c r="C163" s="1" t="s">
        <v>22</v>
      </c>
      <c r="D163" s="1" t="s">
        <v>22</v>
      </c>
      <c r="E163" s="1">
        <v>1.21271</v>
      </c>
      <c r="F163" s="1" t="s">
        <v>22</v>
      </c>
      <c r="G163" s="1">
        <v>0.63258599999999998</v>
      </c>
      <c r="H163" s="1">
        <v>2.1728000000000001</v>
      </c>
      <c r="I163" s="1">
        <v>1.24708</v>
      </c>
      <c r="J163" s="1">
        <v>3.99821E-2</v>
      </c>
      <c r="K163" s="1">
        <v>1.3354699999999999</v>
      </c>
      <c r="L163" s="1" t="s">
        <v>22</v>
      </c>
      <c r="M163" s="1">
        <v>1.0136799999999999</v>
      </c>
      <c r="N163" s="1" t="s">
        <v>22</v>
      </c>
      <c r="O163" s="1">
        <v>0.43110199999999999</v>
      </c>
      <c r="P163" s="1">
        <v>0.35850500000000002</v>
      </c>
      <c r="Q163" s="1" t="s">
        <v>22</v>
      </c>
      <c r="R163" s="1">
        <v>2.05619</v>
      </c>
      <c r="S163" s="1" t="s">
        <v>22</v>
      </c>
      <c r="T163" s="1">
        <v>1.0900399999999999</v>
      </c>
      <c r="U163" s="1">
        <v>0.77793000000000001</v>
      </c>
      <c r="V163" s="1" t="s">
        <v>23</v>
      </c>
      <c r="W163" s="1">
        <f>ABS(IK_diagnostics_degrees__4[[#This Row],[Column1]]-A162)</f>
        <v>0</v>
      </c>
      <c r="X163" s="1">
        <f>ABS(IK_diagnostics_degrees__4[[#This Row],[Column2]]-B162)</f>
        <v>1.8800000000001038E-3</v>
      </c>
      <c r="Y163" s="1">
        <f>ABS(IK_diagnostics_degrees__4[[#This Row],[Column3]]-C162)</f>
        <v>0</v>
      </c>
      <c r="Z163" s="1">
        <f>ABS(IK_diagnostics_degrees__4[[#This Row],[Column4]]-D162)</f>
        <v>0</v>
      </c>
      <c r="AA163" s="1">
        <f>ABS(IK_diagnostics_degrees__4[[#This Row],[Column5]]-E162)</f>
        <v>3.2300000000000662E-3</v>
      </c>
      <c r="AB163" s="1">
        <f>ABS(IK_diagnostics_degrees__4[[#This Row],[Column6]]-F162)</f>
        <v>0</v>
      </c>
      <c r="AC163" s="1">
        <f>ABS(IK_diagnostics_degrees__4[[#This Row],[Column7]]-G162)</f>
        <v>6.4399999999997792E-4</v>
      </c>
      <c r="AD163" s="1">
        <f>ABS(IK_diagnostics_degrees__4[[#This Row],[Column8]]-H162)</f>
        <v>9.3999999999994088E-4</v>
      </c>
      <c r="AE163" s="1">
        <f>ABS(IK_diagnostics_degrees__4[[#This Row],[Column9]]-I162)</f>
        <v>5.1000000000001044E-4</v>
      </c>
      <c r="AF163" s="1">
        <f>ABS(IK_diagnostics_degrees__4[[#This Row],[Column10]]-J162)</f>
        <v>5.4499999999998994E-5</v>
      </c>
      <c r="AG163" s="1">
        <f>ABS(IK_diagnostics_degrees__4[[#This Row],[Column11]]-K162)</f>
        <v>1.0999999999998789E-3</v>
      </c>
      <c r="AH163" s="1">
        <f>ABS(IK_diagnostics_degrees__4[[#This Row],[Column12]]-L162)</f>
        <v>0</v>
      </c>
      <c r="AI163" s="1">
        <f>ABS(IK_diagnostics_degrees__4[[#This Row],[Column13]]-M162)</f>
        <v>6.7599999999998772E-3</v>
      </c>
      <c r="AJ163" s="1">
        <f>ABS(IK_diagnostics_degrees__4[[#This Row],[Column14]]-N162)</f>
        <v>0</v>
      </c>
      <c r="AK163" s="1">
        <f>ABS(IK_diagnostics_degrees__4[[#This Row],[Column15]]-O162)</f>
        <v>3.3400000000000096E-3</v>
      </c>
      <c r="AL163" s="1">
        <f>ABS(IK_diagnostics_degrees__4[[#This Row],[Column16]]-P162)</f>
        <v>1.2650000000000161E-3</v>
      </c>
      <c r="AM163" s="1">
        <f>ABS(IK_diagnostics_degrees__4[[#This Row],[Column17]]-Q162)</f>
        <v>0</v>
      </c>
      <c r="AN163" s="1">
        <f>ABS(IK_diagnostics_degrees__4[[#This Row],[Column18]]-R162)</f>
        <v>1.0900000000000354E-3</v>
      </c>
      <c r="AO163" s="1">
        <f>ABS(IK_diagnostics_degrees__4[[#This Row],[Column19]]-S162)</f>
        <v>0</v>
      </c>
      <c r="AP163" s="1">
        <f>ABS(IK_diagnostics_degrees__4[[#This Row],[Column20]]-T162)</f>
        <v>2.9500000000000082E-3</v>
      </c>
      <c r="AQ163" s="1">
        <f>ABS(IK_diagnostics_degrees__4[[#This Row],[Column21]]-U162)</f>
        <v>8.5100000000004616E-4</v>
      </c>
    </row>
    <row r="164" spans="1:43" x14ac:dyDescent="0.25">
      <c r="A164" s="1" t="s">
        <v>22</v>
      </c>
      <c r="B164" s="1">
        <v>1.74116</v>
      </c>
      <c r="C164" s="1" t="s">
        <v>22</v>
      </c>
      <c r="D164" s="1" t="s">
        <v>22</v>
      </c>
      <c r="E164" s="1">
        <v>1.2097500000000001</v>
      </c>
      <c r="F164" s="1" t="s">
        <v>22</v>
      </c>
      <c r="G164" s="1">
        <v>0.63289300000000004</v>
      </c>
      <c r="H164" s="1">
        <v>2.1733099999999999</v>
      </c>
      <c r="I164" s="1">
        <v>1.24692</v>
      </c>
      <c r="J164" s="1">
        <v>4.03928E-2</v>
      </c>
      <c r="K164" s="1">
        <v>1.3368199999999999</v>
      </c>
      <c r="L164" s="1" t="s">
        <v>22</v>
      </c>
      <c r="M164" s="1">
        <v>1.0195799999999999</v>
      </c>
      <c r="N164" s="1" t="s">
        <v>22</v>
      </c>
      <c r="O164" s="1">
        <v>0.43430200000000002</v>
      </c>
      <c r="P164" s="1">
        <v>0.35932700000000001</v>
      </c>
      <c r="Q164" s="1" t="s">
        <v>22</v>
      </c>
      <c r="R164" s="1">
        <v>2.0572499999999998</v>
      </c>
      <c r="S164" s="1" t="s">
        <v>22</v>
      </c>
      <c r="T164" s="1">
        <v>1.08708</v>
      </c>
      <c r="U164" s="1">
        <v>0.77857799999999999</v>
      </c>
      <c r="V164" s="1" t="s">
        <v>23</v>
      </c>
      <c r="W164" s="1">
        <f>ABS(IK_diagnostics_degrees__4[[#This Row],[Column1]]-A163)</f>
        <v>0</v>
      </c>
      <c r="X164" s="1">
        <f>ABS(IK_diagnostics_degrees__4[[#This Row],[Column2]]-B163)</f>
        <v>1.5899999999999803E-3</v>
      </c>
      <c r="Y164" s="1">
        <f>ABS(IK_diagnostics_degrees__4[[#This Row],[Column3]]-C163)</f>
        <v>0</v>
      </c>
      <c r="Z164" s="1">
        <f>ABS(IK_diagnostics_degrees__4[[#This Row],[Column4]]-D163)</f>
        <v>0</v>
      </c>
      <c r="AA164" s="1">
        <f>ABS(IK_diagnostics_degrees__4[[#This Row],[Column5]]-E163)</f>
        <v>2.9599999999998516E-3</v>
      </c>
      <c r="AB164" s="1">
        <f>ABS(IK_diagnostics_degrees__4[[#This Row],[Column6]]-F163)</f>
        <v>0</v>
      </c>
      <c r="AC164" s="1">
        <f>ABS(IK_diagnostics_degrees__4[[#This Row],[Column7]]-G163)</f>
        <v>3.0700000000005723E-4</v>
      </c>
      <c r="AD164" s="1">
        <f>ABS(IK_diagnostics_degrees__4[[#This Row],[Column8]]-H163)</f>
        <v>5.099999999997884E-4</v>
      </c>
      <c r="AE164" s="1">
        <f>ABS(IK_diagnostics_degrees__4[[#This Row],[Column9]]-I163)</f>
        <v>1.5999999999993797E-4</v>
      </c>
      <c r="AF164" s="1">
        <f>ABS(IK_diagnostics_degrees__4[[#This Row],[Column10]]-J163)</f>
        <v>4.1069999999999995E-4</v>
      </c>
      <c r="AG164" s="1">
        <f>ABS(IK_diagnostics_degrees__4[[#This Row],[Column11]]-K163)</f>
        <v>1.3499999999999623E-3</v>
      </c>
      <c r="AH164" s="1">
        <f>ABS(IK_diagnostics_degrees__4[[#This Row],[Column12]]-L163)</f>
        <v>0</v>
      </c>
      <c r="AI164" s="1">
        <f>ABS(IK_diagnostics_degrees__4[[#This Row],[Column13]]-M163)</f>
        <v>5.9000000000000163E-3</v>
      </c>
      <c r="AJ164" s="1">
        <f>ABS(IK_diagnostics_degrees__4[[#This Row],[Column14]]-N163)</f>
        <v>0</v>
      </c>
      <c r="AK164" s="1">
        <f>ABS(IK_diagnostics_degrees__4[[#This Row],[Column15]]-O163)</f>
        <v>3.2000000000000361E-3</v>
      </c>
      <c r="AL164" s="1">
        <f>ABS(IK_diagnostics_degrees__4[[#This Row],[Column16]]-P163)</f>
        <v>8.2199999999998941E-4</v>
      </c>
      <c r="AM164" s="1">
        <f>ABS(IK_diagnostics_degrees__4[[#This Row],[Column17]]-Q163)</f>
        <v>0</v>
      </c>
      <c r="AN164" s="1">
        <f>ABS(IK_diagnostics_degrees__4[[#This Row],[Column18]]-R163)</f>
        <v>1.0599999999998388E-3</v>
      </c>
      <c r="AO164" s="1">
        <f>ABS(IK_diagnostics_degrees__4[[#This Row],[Column19]]-S163)</f>
        <v>0</v>
      </c>
      <c r="AP164" s="1">
        <f>ABS(IK_diagnostics_degrees__4[[#This Row],[Column20]]-T163)</f>
        <v>2.9599999999998516E-3</v>
      </c>
      <c r="AQ164" s="1">
        <f>ABS(IK_diagnostics_degrees__4[[#This Row],[Column21]]-U163)</f>
        <v>6.4799999999998192E-4</v>
      </c>
    </row>
    <row r="165" spans="1:43" x14ac:dyDescent="0.25">
      <c r="A165" s="1" t="s">
        <v>22</v>
      </c>
      <c r="B165" s="1">
        <v>1.5742499999999999</v>
      </c>
      <c r="C165" s="1" t="s">
        <v>22</v>
      </c>
      <c r="D165" s="2">
        <v>1.5858999999999998E-5</v>
      </c>
      <c r="E165" s="1">
        <v>1.36185</v>
      </c>
      <c r="F165" s="1" t="s">
        <v>22</v>
      </c>
      <c r="G165" s="1">
        <v>0.93928299999999998</v>
      </c>
      <c r="H165" s="1">
        <v>1.4392</v>
      </c>
      <c r="I165" s="1">
        <v>0.94892900000000002</v>
      </c>
      <c r="J165" s="1">
        <v>0.35774099999999998</v>
      </c>
      <c r="K165" s="1">
        <v>1.3612</v>
      </c>
      <c r="L165" s="1">
        <v>6.7918300000000001E-2</v>
      </c>
      <c r="M165" s="1">
        <v>8.0543199999999995E-2</v>
      </c>
      <c r="N165" s="1">
        <v>0.71284499999999995</v>
      </c>
      <c r="O165" s="1">
        <v>0.64222500000000005</v>
      </c>
      <c r="P165" s="1">
        <v>7.0088800000000007E-2</v>
      </c>
      <c r="Q165" s="1">
        <v>6.4033500000000004E-3</v>
      </c>
      <c r="R165" s="1">
        <v>2.0369999999999999</v>
      </c>
      <c r="S165" s="1">
        <v>9.1459799999999997E-4</v>
      </c>
      <c r="T165" s="1">
        <v>0.156967</v>
      </c>
      <c r="U165" s="1">
        <v>1.6068899999999999</v>
      </c>
      <c r="V165" s="1" t="s">
        <v>23</v>
      </c>
      <c r="W165" s="1">
        <f>ABS(IK_diagnostics_degrees__4[[#This Row],[Column1]]-A164)</f>
        <v>0</v>
      </c>
      <c r="X165" s="1">
        <f>ABS(IK_diagnostics_degrees__4[[#This Row],[Column2]]-B164)</f>
        <v>0.16691000000000011</v>
      </c>
      <c r="Y165" s="1">
        <f>ABS(IK_diagnostics_degrees__4[[#This Row],[Column3]]-C164)</f>
        <v>0</v>
      </c>
      <c r="Z165" s="1">
        <f>ABS(IK_diagnostics_degrees__4[[#This Row],[Column4]]-D164)</f>
        <v>1.5858999999999998E-5</v>
      </c>
      <c r="AA165" s="1">
        <f>ABS(IK_diagnostics_degrees__4[[#This Row],[Column5]]-E164)</f>
        <v>0.1520999999999999</v>
      </c>
      <c r="AB165" s="1">
        <f>ABS(IK_diagnostics_degrees__4[[#This Row],[Column6]]-F164)</f>
        <v>0</v>
      </c>
      <c r="AC165" s="1">
        <f>ABS(IK_diagnostics_degrees__4[[#This Row],[Column7]]-G164)</f>
        <v>0.30638999999999994</v>
      </c>
      <c r="AD165" s="1">
        <f>ABS(IK_diagnostics_degrees__4[[#This Row],[Column8]]-H164)</f>
        <v>0.73410999999999982</v>
      </c>
      <c r="AE165" s="1">
        <f>ABS(IK_diagnostics_degrees__4[[#This Row],[Column9]]-I164)</f>
        <v>0.29799100000000001</v>
      </c>
      <c r="AF165" s="1">
        <f>ABS(IK_diagnostics_degrees__4[[#This Row],[Column10]]-J164)</f>
        <v>0.31734819999999997</v>
      </c>
      <c r="AG165" s="1">
        <f>ABS(IK_diagnostics_degrees__4[[#This Row],[Column11]]-K164)</f>
        <v>2.4380000000000068E-2</v>
      </c>
      <c r="AH165" s="1">
        <f>ABS(IK_diagnostics_degrees__4[[#This Row],[Column12]]-L164)</f>
        <v>6.7918300000000001E-2</v>
      </c>
      <c r="AI165" s="1">
        <f>ABS(IK_diagnostics_degrees__4[[#This Row],[Column13]]-M164)</f>
        <v>0.93903679999999989</v>
      </c>
      <c r="AJ165" s="1">
        <f>ABS(IK_diagnostics_degrees__4[[#This Row],[Column14]]-N164)</f>
        <v>0.71284499999999995</v>
      </c>
      <c r="AK165" s="1">
        <f>ABS(IK_diagnostics_degrees__4[[#This Row],[Column15]]-O164)</f>
        <v>0.20792300000000002</v>
      </c>
      <c r="AL165" s="1">
        <f>ABS(IK_diagnostics_degrees__4[[#This Row],[Column16]]-P164)</f>
        <v>0.2892382</v>
      </c>
      <c r="AM165" s="1">
        <f>ABS(IK_diagnostics_degrees__4[[#This Row],[Column17]]-Q164)</f>
        <v>6.4033500000000004E-3</v>
      </c>
      <c r="AN165" s="1">
        <f>ABS(IK_diagnostics_degrees__4[[#This Row],[Column18]]-R164)</f>
        <v>2.0249999999999879E-2</v>
      </c>
      <c r="AO165" s="1">
        <f>ABS(IK_diagnostics_degrees__4[[#This Row],[Column19]]-S164)</f>
        <v>9.1459799999999997E-4</v>
      </c>
      <c r="AP165" s="1">
        <f>ABS(IK_diagnostics_degrees__4[[#This Row],[Column20]]-T164)</f>
        <v>0.93011300000000008</v>
      </c>
      <c r="AQ165" s="1">
        <f>ABS(IK_diagnostics_degrees__4[[#This Row],[Column21]]-U164)</f>
        <v>0.82831199999999994</v>
      </c>
    </row>
    <row r="166" spans="1:43" x14ac:dyDescent="0.25">
      <c r="A166" s="1" t="s">
        <v>22</v>
      </c>
      <c r="B166" s="1">
        <v>1.5719799999999999</v>
      </c>
      <c r="C166" s="1" t="s">
        <v>22</v>
      </c>
      <c r="D166" s="1" t="s">
        <v>22</v>
      </c>
      <c r="E166" s="1">
        <v>1.4830099999999999</v>
      </c>
      <c r="F166" s="1">
        <v>5.62876E-3</v>
      </c>
      <c r="G166" s="1">
        <v>1.0766500000000001</v>
      </c>
      <c r="H166" s="1">
        <v>1.35636</v>
      </c>
      <c r="I166" s="1">
        <v>1.12174</v>
      </c>
      <c r="J166" s="1">
        <v>0.256054</v>
      </c>
      <c r="K166" s="1">
        <v>1.35436</v>
      </c>
      <c r="L166" s="1">
        <v>9.4170999999999994E-3</v>
      </c>
      <c r="M166" s="1">
        <v>0.35161999999999999</v>
      </c>
      <c r="N166" s="1">
        <v>0.26667600000000002</v>
      </c>
      <c r="O166" s="1">
        <v>0.57908599999999999</v>
      </c>
      <c r="P166" s="1">
        <v>0.41964000000000001</v>
      </c>
      <c r="Q166" s="1">
        <v>0.22042200000000001</v>
      </c>
      <c r="R166" s="1">
        <v>2.1879499999999998</v>
      </c>
      <c r="S166" s="1" t="s">
        <v>22</v>
      </c>
      <c r="T166" s="1">
        <v>0.21312500000000001</v>
      </c>
      <c r="U166" s="1">
        <v>1.53363</v>
      </c>
      <c r="V166" s="1" t="s">
        <v>23</v>
      </c>
      <c r="W166" s="1">
        <f>ABS(IK_diagnostics_degrees__4[[#This Row],[Column1]]-A165)</f>
        <v>0</v>
      </c>
      <c r="X166" s="1">
        <f>ABS(IK_diagnostics_degrees__4[[#This Row],[Column2]]-B165)</f>
        <v>2.2699999999999942E-3</v>
      </c>
      <c r="Y166" s="1">
        <f>ABS(IK_diagnostics_degrees__4[[#This Row],[Column3]]-C165)</f>
        <v>0</v>
      </c>
      <c r="Z166" s="1">
        <f>ABS(IK_diagnostics_degrees__4[[#This Row],[Column4]]-D165)</f>
        <v>1.5858999999999998E-5</v>
      </c>
      <c r="AA166" s="1">
        <f>ABS(IK_diagnostics_degrees__4[[#This Row],[Column5]]-E165)</f>
        <v>0.12115999999999993</v>
      </c>
      <c r="AB166" s="1">
        <f>ABS(IK_diagnostics_degrees__4[[#This Row],[Column6]]-F165)</f>
        <v>5.62876E-3</v>
      </c>
      <c r="AC166" s="1">
        <f>ABS(IK_diagnostics_degrees__4[[#This Row],[Column7]]-G165)</f>
        <v>0.13736700000000013</v>
      </c>
      <c r="AD166" s="1">
        <f>ABS(IK_diagnostics_degrees__4[[#This Row],[Column8]]-H165)</f>
        <v>8.2840000000000025E-2</v>
      </c>
      <c r="AE166" s="1">
        <f>ABS(IK_diagnostics_degrees__4[[#This Row],[Column9]]-I165)</f>
        <v>0.17281099999999994</v>
      </c>
      <c r="AF166" s="1">
        <f>ABS(IK_diagnostics_degrees__4[[#This Row],[Column10]]-J165)</f>
        <v>0.10168699999999997</v>
      </c>
      <c r="AG166" s="1">
        <f>ABS(IK_diagnostics_degrees__4[[#This Row],[Column11]]-K165)</f>
        <v>6.8399999999999572E-3</v>
      </c>
      <c r="AH166" s="1">
        <f>ABS(IK_diagnostics_degrees__4[[#This Row],[Column12]]-L165)</f>
        <v>5.8501200000000003E-2</v>
      </c>
      <c r="AI166" s="1">
        <f>ABS(IK_diagnostics_degrees__4[[#This Row],[Column13]]-M165)</f>
        <v>0.27107680000000001</v>
      </c>
      <c r="AJ166" s="1">
        <f>ABS(IK_diagnostics_degrees__4[[#This Row],[Column14]]-N165)</f>
        <v>0.44616899999999993</v>
      </c>
      <c r="AK166" s="1">
        <f>ABS(IK_diagnostics_degrees__4[[#This Row],[Column15]]-O165)</f>
        <v>6.3139000000000056E-2</v>
      </c>
      <c r="AL166" s="1">
        <f>ABS(IK_diagnostics_degrees__4[[#This Row],[Column16]]-P165)</f>
        <v>0.34955120000000001</v>
      </c>
      <c r="AM166" s="1">
        <f>ABS(IK_diagnostics_degrees__4[[#This Row],[Column17]]-Q165)</f>
        <v>0.21401865</v>
      </c>
      <c r="AN166" s="1">
        <f>ABS(IK_diagnostics_degrees__4[[#This Row],[Column18]]-R165)</f>
        <v>0.15094999999999992</v>
      </c>
      <c r="AO166" s="1">
        <f>ABS(IK_diagnostics_degrees__4[[#This Row],[Column19]]-S165)</f>
        <v>9.1459799999999997E-4</v>
      </c>
      <c r="AP166" s="1">
        <f>ABS(IK_diagnostics_degrees__4[[#This Row],[Column20]]-T165)</f>
        <v>5.6158000000000013E-2</v>
      </c>
      <c r="AQ166" s="1">
        <f>ABS(IK_diagnostics_degrees__4[[#This Row],[Column21]]-U165)</f>
        <v>7.3259999999999881E-2</v>
      </c>
    </row>
    <row r="167" spans="1:43" x14ac:dyDescent="0.25">
      <c r="A167" s="1" t="s">
        <v>22</v>
      </c>
      <c r="B167" s="1">
        <v>1.57389</v>
      </c>
      <c r="C167" s="1" t="s">
        <v>22</v>
      </c>
      <c r="D167" s="1">
        <v>1.5812199999999998E-2</v>
      </c>
      <c r="E167" s="1">
        <v>1.5387299999999999</v>
      </c>
      <c r="F167" s="1">
        <v>2.6636199999999999E-2</v>
      </c>
      <c r="G167" s="1">
        <v>1.1307700000000001</v>
      </c>
      <c r="H167" s="1">
        <v>1.35263</v>
      </c>
      <c r="I167" s="1">
        <v>1.18584</v>
      </c>
      <c r="J167" s="1">
        <v>0.19703899999999999</v>
      </c>
      <c r="K167" s="1">
        <v>1.41052</v>
      </c>
      <c r="L167" s="1" t="s">
        <v>22</v>
      </c>
      <c r="M167" s="1">
        <v>0.50571900000000003</v>
      </c>
      <c r="N167" s="1">
        <v>1.30388E-2</v>
      </c>
      <c r="O167" s="1">
        <v>0.55347400000000002</v>
      </c>
      <c r="P167" s="1">
        <v>0.58963900000000002</v>
      </c>
      <c r="Q167" s="1">
        <v>0.34507900000000002</v>
      </c>
      <c r="R167" s="1">
        <v>2.2796500000000002</v>
      </c>
      <c r="S167" s="1" t="s">
        <v>22</v>
      </c>
      <c r="T167" s="1">
        <v>0.241061</v>
      </c>
      <c r="U167" s="1">
        <v>1.51681</v>
      </c>
      <c r="V167" s="1" t="s">
        <v>23</v>
      </c>
      <c r="W167" s="1">
        <f>ABS(IK_diagnostics_degrees__4[[#This Row],[Column1]]-A166)</f>
        <v>0</v>
      </c>
      <c r="X167" s="1">
        <f>ABS(IK_diagnostics_degrees__4[[#This Row],[Column2]]-B166)</f>
        <v>1.9100000000000783E-3</v>
      </c>
      <c r="Y167" s="1">
        <f>ABS(IK_diagnostics_degrees__4[[#This Row],[Column3]]-C166)</f>
        <v>0</v>
      </c>
      <c r="Z167" s="1">
        <f>ABS(IK_diagnostics_degrees__4[[#This Row],[Column4]]-D166)</f>
        <v>1.5812199999999998E-2</v>
      </c>
      <c r="AA167" s="1">
        <f>ABS(IK_diagnostics_degrees__4[[#This Row],[Column5]]-E166)</f>
        <v>5.5719999999999992E-2</v>
      </c>
      <c r="AB167" s="1">
        <f>ABS(IK_diagnostics_degrees__4[[#This Row],[Column6]]-F166)</f>
        <v>2.1007439999999999E-2</v>
      </c>
      <c r="AC167" s="1">
        <f>ABS(IK_diagnostics_degrees__4[[#This Row],[Column7]]-G166)</f>
        <v>5.4119999999999946E-2</v>
      </c>
      <c r="AD167" s="1">
        <f>ABS(IK_diagnostics_degrees__4[[#This Row],[Column8]]-H166)</f>
        <v>3.7300000000000111E-3</v>
      </c>
      <c r="AE167" s="1">
        <f>ABS(IK_diagnostics_degrees__4[[#This Row],[Column9]]-I166)</f>
        <v>6.4100000000000046E-2</v>
      </c>
      <c r="AF167" s="1">
        <f>ABS(IK_diagnostics_degrees__4[[#This Row],[Column10]]-J166)</f>
        <v>5.9015000000000012E-2</v>
      </c>
      <c r="AG167" s="1">
        <f>ABS(IK_diagnostics_degrees__4[[#This Row],[Column11]]-K166)</f>
        <v>5.6159999999999988E-2</v>
      </c>
      <c r="AH167" s="1">
        <f>ABS(IK_diagnostics_degrees__4[[#This Row],[Column12]]-L166)</f>
        <v>9.4170999999999994E-3</v>
      </c>
      <c r="AI167" s="1">
        <f>ABS(IK_diagnostics_degrees__4[[#This Row],[Column13]]-M166)</f>
        <v>0.15409900000000004</v>
      </c>
      <c r="AJ167" s="1">
        <f>ABS(IK_diagnostics_degrees__4[[#This Row],[Column14]]-N166)</f>
        <v>0.25363720000000001</v>
      </c>
      <c r="AK167" s="1">
        <f>ABS(IK_diagnostics_degrees__4[[#This Row],[Column15]]-O166)</f>
        <v>2.5611999999999968E-2</v>
      </c>
      <c r="AL167" s="1">
        <f>ABS(IK_diagnostics_degrees__4[[#This Row],[Column16]]-P166)</f>
        <v>0.16999900000000001</v>
      </c>
      <c r="AM167" s="1">
        <f>ABS(IK_diagnostics_degrees__4[[#This Row],[Column17]]-Q166)</f>
        <v>0.12465700000000002</v>
      </c>
      <c r="AN167" s="1">
        <f>ABS(IK_diagnostics_degrees__4[[#This Row],[Column18]]-R166)</f>
        <v>9.1700000000000337E-2</v>
      </c>
      <c r="AO167" s="1">
        <f>ABS(IK_diagnostics_degrees__4[[#This Row],[Column19]]-S166)</f>
        <v>0</v>
      </c>
      <c r="AP167" s="1">
        <f>ABS(IK_diagnostics_degrees__4[[#This Row],[Column20]]-T166)</f>
        <v>2.7935999999999989E-2</v>
      </c>
      <c r="AQ167" s="1">
        <f>ABS(IK_diagnostics_degrees__4[[#This Row],[Column21]]-U166)</f>
        <v>1.6820000000000057E-2</v>
      </c>
    </row>
    <row r="168" spans="1:43" x14ac:dyDescent="0.25">
      <c r="A168" s="1" t="s">
        <v>22</v>
      </c>
      <c r="B168" s="1">
        <v>1.5601499999999999</v>
      </c>
      <c r="C168" s="1" t="s">
        <v>22</v>
      </c>
      <c r="D168" s="1">
        <v>2.09816E-2</v>
      </c>
      <c r="E168" s="1">
        <v>1.5728500000000001</v>
      </c>
      <c r="F168" s="1">
        <v>2.5354999999999999E-2</v>
      </c>
      <c r="G168" s="1">
        <v>1.1540999999999999</v>
      </c>
      <c r="H168" s="1">
        <v>1.33738</v>
      </c>
      <c r="I168" s="1">
        <v>1.2269000000000001</v>
      </c>
      <c r="J168" s="1">
        <v>0.165572</v>
      </c>
      <c r="K168" s="1">
        <v>1.41835</v>
      </c>
      <c r="L168" s="1" t="s">
        <v>22</v>
      </c>
      <c r="M168" s="1">
        <v>0.62282400000000004</v>
      </c>
      <c r="N168" s="1" t="s">
        <v>22</v>
      </c>
      <c r="O168" s="1">
        <v>0.54585099999999998</v>
      </c>
      <c r="P168" s="1">
        <v>0.67925400000000002</v>
      </c>
      <c r="Q168" s="1">
        <v>0.419512</v>
      </c>
      <c r="R168" s="1">
        <v>2.32579</v>
      </c>
      <c r="S168" s="1" t="s">
        <v>22</v>
      </c>
      <c r="T168" s="1">
        <v>0.25161600000000001</v>
      </c>
      <c r="U168" s="1">
        <v>1.5381899999999999</v>
      </c>
      <c r="V168" s="1" t="s">
        <v>23</v>
      </c>
      <c r="W168" s="1">
        <f>ABS(IK_diagnostics_degrees__4[[#This Row],[Column1]]-A167)</f>
        <v>0</v>
      </c>
      <c r="X168" s="1">
        <f>ABS(IK_diagnostics_degrees__4[[#This Row],[Column2]]-B167)</f>
        <v>1.3740000000000085E-2</v>
      </c>
      <c r="Y168" s="1">
        <f>ABS(IK_diagnostics_degrees__4[[#This Row],[Column3]]-C167)</f>
        <v>0</v>
      </c>
      <c r="Z168" s="1">
        <f>ABS(IK_diagnostics_degrees__4[[#This Row],[Column4]]-D167)</f>
        <v>5.1694000000000011E-3</v>
      </c>
      <c r="AA168" s="1">
        <f>ABS(IK_diagnostics_degrees__4[[#This Row],[Column5]]-E167)</f>
        <v>3.412000000000015E-2</v>
      </c>
      <c r="AB168" s="1">
        <f>ABS(IK_diagnostics_degrees__4[[#This Row],[Column6]]-F167)</f>
        <v>1.2811999999999997E-3</v>
      </c>
      <c r="AC168" s="1">
        <f>ABS(IK_diagnostics_degrees__4[[#This Row],[Column7]]-G167)</f>
        <v>2.3329999999999851E-2</v>
      </c>
      <c r="AD168" s="1">
        <f>ABS(IK_diagnostics_degrees__4[[#This Row],[Column8]]-H167)</f>
        <v>1.5249999999999986E-2</v>
      </c>
      <c r="AE168" s="1">
        <f>ABS(IK_diagnostics_degrees__4[[#This Row],[Column9]]-I167)</f>
        <v>4.1060000000000096E-2</v>
      </c>
      <c r="AF168" s="1">
        <f>ABS(IK_diagnostics_degrees__4[[#This Row],[Column10]]-J167)</f>
        <v>3.1466999999999995E-2</v>
      </c>
      <c r="AG168" s="1">
        <f>ABS(IK_diagnostics_degrees__4[[#This Row],[Column11]]-K167)</f>
        <v>7.8300000000000036E-3</v>
      </c>
      <c r="AH168" s="1">
        <f>ABS(IK_diagnostics_degrees__4[[#This Row],[Column12]]-L167)</f>
        <v>0</v>
      </c>
      <c r="AI168" s="1">
        <f>ABS(IK_diagnostics_degrees__4[[#This Row],[Column13]]-M167)</f>
        <v>0.11710500000000001</v>
      </c>
      <c r="AJ168" s="1">
        <f>ABS(IK_diagnostics_degrees__4[[#This Row],[Column14]]-N167)</f>
        <v>1.30388E-2</v>
      </c>
      <c r="AK168" s="1">
        <f>ABS(IK_diagnostics_degrees__4[[#This Row],[Column15]]-O167)</f>
        <v>7.6230000000000464E-3</v>
      </c>
      <c r="AL168" s="1">
        <f>ABS(IK_diagnostics_degrees__4[[#This Row],[Column16]]-P167)</f>
        <v>8.9615E-2</v>
      </c>
      <c r="AM168" s="1">
        <f>ABS(IK_diagnostics_degrees__4[[#This Row],[Column17]]-Q167)</f>
        <v>7.4432999999999971E-2</v>
      </c>
      <c r="AN168" s="1">
        <f>ABS(IK_diagnostics_degrees__4[[#This Row],[Column18]]-R167)</f>
        <v>4.6139999999999848E-2</v>
      </c>
      <c r="AO168" s="1">
        <f>ABS(IK_diagnostics_degrees__4[[#This Row],[Column19]]-S167)</f>
        <v>0</v>
      </c>
      <c r="AP168" s="1">
        <f>ABS(IK_diagnostics_degrees__4[[#This Row],[Column20]]-T167)</f>
        <v>1.0555000000000009E-2</v>
      </c>
      <c r="AQ168" s="1">
        <f>ABS(IK_diagnostics_degrees__4[[#This Row],[Column21]]-U167)</f>
        <v>2.1379999999999955E-2</v>
      </c>
    </row>
    <row r="169" spans="1:43" x14ac:dyDescent="0.25">
      <c r="A169" s="1" t="s">
        <v>22</v>
      </c>
      <c r="B169" s="1">
        <v>1.54487</v>
      </c>
      <c r="C169" s="1" t="s">
        <v>22</v>
      </c>
      <c r="D169" s="1">
        <v>1.95456E-2</v>
      </c>
      <c r="E169" s="1">
        <v>1.59958</v>
      </c>
      <c r="F169" s="1">
        <v>2.2299599999999999E-2</v>
      </c>
      <c r="G169" s="1">
        <v>1.1671400000000001</v>
      </c>
      <c r="H169" s="1">
        <v>1.33622</v>
      </c>
      <c r="I169" s="1">
        <v>1.25369</v>
      </c>
      <c r="J169" s="1">
        <v>0.14058799999999999</v>
      </c>
      <c r="K169" s="1">
        <v>1.4197900000000001</v>
      </c>
      <c r="L169" s="1" t="s">
        <v>22</v>
      </c>
      <c r="M169" s="1">
        <v>0.71523899999999996</v>
      </c>
      <c r="N169" s="1" t="s">
        <v>22</v>
      </c>
      <c r="O169" s="1">
        <v>0.54305099999999995</v>
      </c>
      <c r="P169" s="1">
        <v>0.73382800000000004</v>
      </c>
      <c r="Q169" s="1">
        <v>0.466779</v>
      </c>
      <c r="R169" s="1">
        <v>2.3522400000000001</v>
      </c>
      <c r="S169" s="1" t="s">
        <v>22</v>
      </c>
      <c r="T169" s="1">
        <v>0.25366499999999997</v>
      </c>
      <c r="U169" s="1">
        <v>1.5643800000000001</v>
      </c>
      <c r="V169" s="1" t="s">
        <v>23</v>
      </c>
      <c r="W169" s="1">
        <f>ABS(IK_diagnostics_degrees__4[[#This Row],[Column1]]-A168)</f>
        <v>0</v>
      </c>
      <c r="X169" s="1">
        <f>ABS(IK_diagnostics_degrees__4[[#This Row],[Column2]]-B168)</f>
        <v>1.527999999999996E-2</v>
      </c>
      <c r="Y169" s="1">
        <f>ABS(IK_diagnostics_degrees__4[[#This Row],[Column3]]-C168)</f>
        <v>0</v>
      </c>
      <c r="Z169" s="1">
        <f>ABS(IK_diagnostics_degrees__4[[#This Row],[Column4]]-D168)</f>
        <v>1.4359999999999998E-3</v>
      </c>
      <c r="AA169" s="1">
        <f>ABS(IK_diagnostics_degrees__4[[#This Row],[Column5]]-E168)</f>
        <v>2.672999999999992E-2</v>
      </c>
      <c r="AB169" s="1">
        <f>ABS(IK_diagnostics_degrees__4[[#This Row],[Column6]]-F168)</f>
        <v>3.0553999999999998E-3</v>
      </c>
      <c r="AC169" s="1">
        <f>ABS(IK_diagnostics_degrees__4[[#This Row],[Column7]]-G168)</f>
        <v>1.3040000000000163E-2</v>
      </c>
      <c r="AD169" s="1">
        <f>ABS(IK_diagnostics_degrees__4[[#This Row],[Column8]]-H168)</f>
        <v>1.1600000000000499E-3</v>
      </c>
      <c r="AE169" s="1">
        <f>ABS(IK_diagnostics_degrees__4[[#This Row],[Column9]]-I168)</f>
        <v>2.6789999999999869E-2</v>
      </c>
      <c r="AF169" s="1">
        <f>ABS(IK_diagnostics_degrees__4[[#This Row],[Column10]]-J168)</f>
        <v>2.4984000000000006E-2</v>
      </c>
      <c r="AG169" s="1">
        <f>ABS(IK_diagnostics_degrees__4[[#This Row],[Column11]]-K168)</f>
        <v>1.4400000000001079E-3</v>
      </c>
      <c r="AH169" s="1">
        <f>ABS(IK_diagnostics_degrees__4[[#This Row],[Column12]]-L168)</f>
        <v>0</v>
      </c>
      <c r="AI169" s="1">
        <f>ABS(IK_diagnostics_degrees__4[[#This Row],[Column13]]-M168)</f>
        <v>9.2414999999999914E-2</v>
      </c>
      <c r="AJ169" s="1">
        <f>ABS(IK_diagnostics_degrees__4[[#This Row],[Column14]]-N168)</f>
        <v>0</v>
      </c>
      <c r="AK169" s="1">
        <f>ABS(IK_diagnostics_degrees__4[[#This Row],[Column15]]-O168)</f>
        <v>2.8000000000000247E-3</v>
      </c>
      <c r="AL169" s="1">
        <f>ABS(IK_diagnostics_degrees__4[[#This Row],[Column16]]-P168)</f>
        <v>5.4574000000000011E-2</v>
      </c>
      <c r="AM169" s="1">
        <f>ABS(IK_diagnostics_degrees__4[[#This Row],[Column17]]-Q168)</f>
        <v>4.7267000000000003E-2</v>
      </c>
      <c r="AN169" s="1">
        <f>ABS(IK_diagnostics_degrees__4[[#This Row],[Column18]]-R168)</f>
        <v>2.6450000000000085E-2</v>
      </c>
      <c r="AO169" s="1">
        <f>ABS(IK_diagnostics_degrees__4[[#This Row],[Column19]]-S168)</f>
        <v>0</v>
      </c>
      <c r="AP169" s="1">
        <f>ABS(IK_diagnostics_degrees__4[[#This Row],[Column20]]-T168)</f>
        <v>2.0489999999999675E-3</v>
      </c>
      <c r="AQ169" s="1">
        <f>ABS(IK_diagnostics_degrees__4[[#This Row],[Column21]]-U168)</f>
        <v>2.6190000000000158E-2</v>
      </c>
    </row>
    <row r="170" spans="1:43" x14ac:dyDescent="0.25">
      <c r="A170" s="1" t="s">
        <v>22</v>
      </c>
      <c r="B170" s="1">
        <v>1.5283199999999999</v>
      </c>
      <c r="C170" s="1" t="s">
        <v>22</v>
      </c>
      <c r="D170" s="1">
        <v>1.33689E-2</v>
      </c>
      <c r="E170" s="1">
        <v>1.6207800000000001</v>
      </c>
      <c r="F170" s="1">
        <v>1.76644E-2</v>
      </c>
      <c r="G170" s="1">
        <v>1.1734899999999999</v>
      </c>
      <c r="H170" s="1">
        <v>1.3341700000000001</v>
      </c>
      <c r="I170" s="1">
        <v>1.2719</v>
      </c>
      <c r="J170" s="1">
        <v>0.12904599999999999</v>
      </c>
      <c r="K170" s="1">
        <v>1.42313</v>
      </c>
      <c r="L170" s="1" t="s">
        <v>22</v>
      </c>
      <c r="M170" s="1">
        <v>0.78174399999999999</v>
      </c>
      <c r="N170" s="1" t="s">
        <v>22</v>
      </c>
      <c r="O170" s="1">
        <v>0.54871800000000004</v>
      </c>
      <c r="P170" s="1">
        <v>0.77083400000000002</v>
      </c>
      <c r="Q170" s="1">
        <v>0.49856600000000001</v>
      </c>
      <c r="R170" s="1">
        <v>2.3685800000000001</v>
      </c>
      <c r="S170" s="1" t="s">
        <v>22</v>
      </c>
      <c r="T170" s="1">
        <v>0.24960299999999999</v>
      </c>
      <c r="U170" s="1">
        <v>1.5919000000000001</v>
      </c>
      <c r="V170" s="1" t="s">
        <v>23</v>
      </c>
      <c r="W170" s="1">
        <f>ABS(IK_diagnostics_degrees__4[[#This Row],[Column1]]-A169)</f>
        <v>0</v>
      </c>
      <c r="X170" s="1">
        <f>ABS(IK_diagnostics_degrees__4[[#This Row],[Column2]]-B169)</f>
        <v>1.6550000000000065E-2</v>
      </c>
      <c r="Y170" s="1">
        <f>ABS(IK_diagnostics_degrees__4[[#This Row],[Column3]]-C169)</f>
        <v>0</v>
      </c>
      <c r="Z170" s="1">
        <f>ABS(IK_diagnostics_degrees__4[[#This Row],[Column4]]-D169)</f>
        <v>6.1767000000000002E-3</v>
      </c>
      <c r="AA170" s="1">
        <f>ABS(IK_diagnostics_degrees__4[[#This Row],[Column5]]-E169)</f>
        <v>2.1200000000000108E-2</v>
      </c>
      <c r="AB170" s="1">
        <f>ABS(IK_diagnostics_degrees__4[[#This Row],[Column6]]-F169)</f>
        <v>4.635199999999999E-3</v>
      </c>
      <c r="AC170" s="1">
        <f>ABS(IK_diagnostics_degrees__4[[#This Row],[Column7]]-G169)</f>
        <v>6.3499999999998558E-3</v>
      </c>
      <c r="AD170" s="1">
        <f>ABS(IK_diagnostics_degrees__4[[#This Row],[Column8]]-H169)</f>
        <v>2.0499999999998852E-3</v>
      </c>
      <c r="AE170" s="1">
        <f>ABS(IK_diagnostics_degrees__4[[#This Row],[Column9]]-I169)</f>
        <v>1.8210000000000059E-2</v>
      </c>
      <c r="AF170" s="1">
        <f>ABS(IK_diagnostics_degrees__4[[#This Row],[Column10]]-J169)</f>
        <v>1.1541999999999997E-2</v>
      </c>
      <c r="AG170" s="1">
        <f>ABS(IK_diagnostics_degrees__4[[#This Row],[Column11]]-K169)</f>
        <v>3.3399999999998986E-3</v>
      </c>
      <c r="AH170" s="1">
        <f>ABS(IK_diagnostics_degrees__4[[#This Row],[Column12]]-L169)</f>
        <v>0</v>
      </c>
      <c r="AI170" s="1">
        <f>ABS(IK_diagnostics_degrees__4[[#This Row],[Column13]]-M169)</f>
        <v>6.6505000000000036E-2</v>
      </c>
      <c r="AJ170" s="1">
        <f>ABS(IK_diagnostics_degrees__4[[#This Row],[Column14]]-N169)</f>
        <v>0</v>
      </c>
      <c r="AK170" s="1">
        <f>ABS(IK_diagnostics_degrees__4[[#This Row],[Column15]]-O169)</f>
        <v>5.6670000000000886E-3</v>
      </c>
      <c r="AL170" s="1">
        <f>ABS(IK_diagnostics_degrees__4[[#This Row],[Column16]]-P169)</f>
        <v>3.7005999999999983E-2</v>
      </c>
      <c r="AM170" s="1">
        <f>ABS(IK_diagnostics_degrees__4[[#This Row],[Column17]]-Q169)</f>
        <v>3.178700000000001E-2</v>
      </c>
      <c r="AN170" s="1">
        <f>ABS(IK_diagnostics_degrees__4[[#This Row],[Column18]]-R169)</f>
        <v>1.6340000000000021E-2</v>
      </c>
      <c r="AO170" s="1">
        <f>ABS(IK_diagnostics_degrees__4[[#This Row],[Column19]]-S169)</f>
        <v>0</v>
      </c>
      <c r="AP170" s="1">
        <f>ABS(IK_diagnostics_degrees__4[[#This Row],[Column20]]-T169)</f>
        <v>4.0619999999999823E-3</v>
      </c>
      <c r="AQ170" s="1">
        <f>ABS(IK_diagnostics_degrees__4[[#This Row],[Column21]]-U169)</f>
        <v>2.7519999999999989E-2</v>
      </c>
    </row>
    <row r="171" spans="1:43" x14ac:dyDescent="0.25">
      <c r="A171" s="1" t="s">
        <v>22</v>
      </c>
      <c r="B171" s="1">
        <v>1.5128200000000001</v>
      </c>
      <c r="C171" s="1" t="s">
        <v>22</v>
      </c>
      <c r="D171" s="1">
        <v>8.7113099999999999E-3</v>
      </c>
      <c r="E171" s="1">
        <v>1.63771</v>
      </c>
      <c r="F171" s="1">
        <v>9.9277199999999993E-3</v>
      </c>
      <c r="G171" s="1">
        <v>1.1762600000000001</v>
      </c>
      <c r="H171" s="1">
        <v>1.3366100000000001</v>
      </c>
      <c r="I171" s="1">
        <v>1.2829999999999999</v>
      </c>
      <c r="J171" s="1">
        <v>0.12231400000000001</v>
      </c>
      <c r="K171" s="1">
        <v>1.4263699999999999</v>
      </c>
      <c r="L171" s="1" t="s">
        <v>22</v>
      </c>
      <c r="M171" s="1">
        <v>0.83228100000000005</v>
      </c>
      <c r="N171" s="1" t="s">
        <v>22</v>
      </c>
      <c r="O171" s="1">
        <v>0.55373700000000003</v>
      </c>
      <c r="P171" s="1">
        <v>0.79616699999999996</v>
      </c>
      <c r="Q171" s="1">
        <v>0.52115400000000001</v>
      </c>
      <c r="R171" s="1">
        <v>2.3816299999999999</v>
      </c>
      <c r="S171" s="1" t="s">
        <v>22</v>
      </c>
      <c r="T171" s="1">
        <v>0.24540500000000001</v>
      </c>
      <c r="U171" s="1">
        <v>1.61517</v>
      </c>
      <c r="V171" s="1" t="s">
        <v>23</v>
      </c>
      <c r="W171" s="1">
        <f>ABS(IK_diagnostics_degrees__4[[#This Row],[Column1]]-A170)</f>
        <v>0</v>
      </c>
      <c r="X171" s="1">
        <f>ABS(IK_diagnostics_degrees__4[[#This Row],[Column2]]-B170)</f>
        <v>1.5499999999999847E-2</v>
      </c>
      <c r="Y171" s="1">
        <f>ABS(IK_diagnostics_degrees__4[[#This Row],[Column3]]-C170)</f>
        <v>0</v>
      </c>
      <c r="Z171" s="1">
        <f>ABS(IK_diagnostics_degrees__4[[#This Row],[Column4]]-D170)</f>
        <v>4.6575899999999996E-3</v>
      </c>
      <c r="AA171" s="1">
        <f>ABS(IK_diagnostics_degrees__4[[#This Row],[Column5]]-E170)</f>
        <v>1.692999999999989E-2</v>
      </c>
      <c r="AB171" s="1">
        <f>ABS(IK_diagnostics_degrees__4[[#This Row],[Column6]]-F170)</f>
        <v>7.736680000000001E-3</v>
      </c>
      <c r="AC171" s="1">
        <f>ABS(IK_diagnostics_degrees__4[[#This Row],[Column7]]-G170)</f>
        <v>2.7700000000001612E-3</v>
      </c>
      <c r="AD171" s="1">
        <f>ABS(IK_diagnostics_degrees__4[[#This Row],[Column8]]-H170)</f>
        <v>2.4399999999999977E-3</v>
      </c>
      <c r="AE171" s="1">
        <f>ABS(IK_diagnostics_degrees__4[[#This Row],[Column9]]-I170)</f>
        <v>1.1099999999999888E-2</v>
      </c>
      <c r="AF171" s="1">
        <f>ABS(IK_diagnostics_degrees__4[[#This Row],[Column10]]-J170)</f>
        <v>6.731999999999988E-3</v>
      </c>
      <c r="AG171" s="1">
        <f>ABS(IK_diagnostics_degrees__4[[#This Row],[Column11]]-K170)</f>
        <v>3.2399999999999096E-3</v>
      </c>
      <c r="AH171" s="1">
        <f>ABS(IK_diagnostics_degrees__4[[#This Row],[Column12]]-L170)</f>
        <v>0</v>
      </c>
      <c r="AI171" s="1">
        <f>ABS(IK_diagnostics_degrees__4[[#This Row],[Column13]]-M170)</f>
        <v>5.0537000000000054E-2</v>
      </c>
      <c r="AJ171" s="1">
        <f>ABS(IK_diagnostics_degrees__4[[#This Row],[Column14]]-N170)</f>
        <v>0</v>
      </c>
      <c r="AK171" s="1">
        <f>ABS(IK_diagnostics_degrees__4[[#This Row],[Column15]]-O170)</f>
        <v>5.0189999999999957E-3</v>
      </c>
      <c r="AL171" s="1">
        <f>ABS(IK_diagnostics_degrees__4[[#This Row],[Column16]]-P170)</f>
        <v>2.5332999999999939E-2</v>
      </c>
      <c r="AM171" s="1">
        <f>ABS(IK_diagnostics_degrees__4[[#This Row],[Column17]]-Q170)</f>
        <v>2.2587999999999997E-2</v>
      </c>
      <c r="AN171" s="1">
        <f>ABS(IK_diagnostics_degrees__4[[#This Row],[Column18]]-R170)</f>
        <v>1.3049999999999784E-2</v>
      </c>
      <c r="AO171" s="1">
        <f>ABS(IK_diagnostics_degrees__4[[#This Row],[Column19]]-S170)</f>
        <v>0</v>
      </c>
      <c r="AP171" s="1">
        <f>ABS(IK_diagnostics_degrees__4[[#This Row],[Column20]]-T170)</f>
        <v>4.1979999999999795E-3</v>
      </c>
      <c r="AQ171" s="1">
        <f>ABS(IK_diagnostics_degrees__4[[#This Row],[Column21]]-U170)</f>
        <v>2.3269999999999902E-2</v>
      </c>
    </row>
    <row r="172" spans="1:43" x14ac:dyDescent="0.25">
      <c r="A172" s="1" t="s">
        <v>22</v>
      </c>
      <c r="B172" s="1">
        <v>1.5002</v>
      </c>
      <c r="C172" s="1" t="s">
        <v>22</v>
      </c>
      <c r="D172" s="1">
        <v>1.7064000000000001E-3</v>
      </c>
      <c r="E172" s="1">
        <v>1.64923</v>
      </c>
      <c r="F172" s="1">
        <v>2.96941E-3</v>
      </c>
      <c r="G172" s="1">
        <v>1.1772800000000001</v>
      </c>
      <c r="H172" s="1">
        <v>1.3418699999999999</v>
      </c>
      <c r="I172" s="1">
        <v>1.28871</v>
      </c>
      <c r="J172" s="1">
        <v>0.11906</v>
      </c>
      <c r="K172" s="1">
        <v>1.42994</v>
      </c>
      <c r="L172" s="1" t="s">
        <v>22</v>
      </c>
      <c r="M172" s="1">
        <v>0.87084700000000004</v>
      </c>
      <c r="N172" s="1" t="s">
        <v>22</v>
      </c>
      <c r="O172" s="1">
        <v>0.55960500000000002</v>
      </c>
      <c r="P172" s="1">
        <v>0.81305899999999998</v>
      </c>
      <c r="Q172" s="1">
        <v>0.53754299999999999</v>
      </c>
      <c r="R172" s="1">
        <v>2.3908499999999999</v>
      </c>
      <c r="S172" s="1" t="s">
        <v>22</v>
      </c>
      <c r="T172" s="1">
        <v>0.240564</v>
      </c>
      <c r="U172" s="1">
        <v>1.6340699999999999</v>
      </c>
      <c r="V172" s="1" t="s">
        <v>23</v>
      </c>
      <c r="W172" s="1">
        <f>ABS(IK_diagnostics_degrees__4[[#This Row],[Column1]]-A171)</f>
        <v>0</v>
      </c>
      <c r="X172" s="1">
        <f>ABS(IK_diagnostics_degrees__4[[#This Row],[Column2]]-B171)</f>
        <v>1.2620000000000076E-2</v>
      </c>
      <c r="Y172" s="1">
        <f>ABS(IK_diagnostics_degrees__4[[#This Row],[Column3]]-C171)</f>
        <v>0</v>
      </c>
      <c r="Z172" s="1">
        <f>ABS(IK_diagnostics_degrees__4[[#This Row],[Column4]]-D171)</f>
        <v>7.0049099999999996E-3</v>
      </c>
      <c r="AA172" s="1">
        <f>ABS(IK_diagnostics_degrees__4[[#This Row],[Column5]]-E171)</f>
        <v>1.1519999999999975E-2</v>
      </c>
      <c r="AB172" s="1">
        <f>ABS(IK_diagnostics_degrees__4[[#This Row],[Column6]]-F171)</f>
        <v>6.9583099999999988E-3</v>
      </c>
      <c r="AC172" s="1">
        <f>ABS(IK_diagnostics_degrees__4[[#This Row],[Column7]]-G171)</f>
        <v>1.0200000000000209E-3</v>
      </c>
      <c r="AD172" s="1">
        <f>ABS(IK_diagnostics_degrees__4[[#This Row],[Column8]]-H171)</f>
        <v>5.2599999999998204E-3</v>
      </c>
      <c r="AE172" s="1">
        <f>ABS(IK_diagnostics_degrees__4[[#This Row],[Column9]]-I171)</f>
        <v>5.7100000000001039E-3</v>
      </c>
      <c r="AF172" s="1">
        <f>ABS(IK_diagnostics_degrees__4[[#This Row],[Column10]]-J171)</f>
        <v>3.2540000000000069E-3</v>
      </c>
      <c r="AG172" s="1">
        <f>ABS(IK_diagnostics_degrees__4[[#This Row],[Column11]]-K171)</f>
        <v>3.5700000000000731E-3</v>
      </c>
      <c r="AH172" s="1">
        <f>ABS(IK_diagnostics_degrees__4[[#This Row],[Column12]]-L171)</f>
        <v>0</v>
      </c>
      <c r="AI172" s="1">
        <f>ABS(IK_diagnostics_degrees__4[[#This Row],[Column13]]-M171)</f>
        <v>3.8565999999999989E-2</v>
      </c>
      <c r="AJ172" s="1">
        <f>ABS(IK_diagnostics_degrees__4[[#This Row],[Column14]]-N171)</f>
        <v>0</v>
      </c>
      <c r="AK172" s="1">
        <f>ABS(IK_diagnostics_degrees__4[[#This Row],[Column15]]-O171)</f>
        <v>5.8679999999999843E-3</v>
      </c>
      <c r="AL172" s="1">
        <f>ABS(IK_diagnostics_degrees__4[[#This Row],[Column16]]-P171)</f>
        <v>1.6892000000000018E-2</v>
      </c>
      <c r="AM172" s="1">
        <f>ABS(IK_diagnostics_degrees__4[[#This Row],[Column17]]-Q171)</f>
        <v>1.6388999999999987E-2</v>
      </c>
      <c r="AN172" s="1">
        <f>ABS(IK_diagnostics_degrees__4[[#This Row],[Column18]]-R171)</f>
        <v>9.220000000000006E-3</v>
      </c>
      <c r="AO172" s="1">
        <f>ABS(IK_diagnostics_degrees__4[[#This Row],[Column19]]-S171)</f>
        <v>0</v>
      </c>
      <c r="AP172" s="1">
        <f>ABS(IK_diagnostics_degrees__4[[#This Row],[Column20]]-T171)</f>
        <v>4.841000000000012E-3</v>
      </c>
      <c r="AQ172" s="1">
        <f>ABS(IK_diagnostics_degrees__4[[#This Row],[Column21]]-U171)</f>
        <v>1.8899999999999917E-2</v>
      </c>
    </row>
    <row r="173" spans="1:43" x14ac:dyDescent="0.25">
      <c r="A173" s="1" t="s">
        <v>22</v>
      </c>
      <c r="B173" s="1">
        <v>1.49207</v>
      </c>
      <c r="C173" s="1" t="s">
        <v>22</v>
      </c>
      <c r="D173" s="1" t="s">
        <v>22</v>
      </c>
      <c r="E173" s="1">
        <v>1.65865</v>
      </c>
      <c r="F173" s="1">
        <v>9.2655999999999999E-4</v>
      </c>
      <c r="G173" s="1">
        <v>1.1786000000000001</v>
      </c>
      <c r="H173" s="1">
        <v>1.34175</v>
      </c>
      <c r="I173" s="1">
        <v>1.29365</v>
      </c>
      <c r="J173" s="1">
        <v>0.11791500000000001</v>
      </c>
      <c r="K173" s="1">
        <v>1.4322299999999999</v>
      </c>
      <c r="L173" s="1" t="s">
        <v>22</v>
      </c>
      <c r="M173" s="1">
        <v>0.90109399999999995</v>
      </c>
      <c r="N173" s="1" t="s">
        <v>22</v>
      </c>
      <c r="O173" s="1">
        <v>0.56370299999999995</v>
      </c>
      <c r="P173" s="1">
        <v>0.82434799999999997</v>
      </c>
      <c r="Q173" s="1">
        <v>0.54643900000000001</v>
      </c>
      <c r="R173" s="1">
        <v>2.3962500000000002</v>
      </c>
      <c r="S173" s="1" t="s">
        <v>22</v>
      </c>
      <c r="T173" s="1">
        <v>0.237848</v>
      </c>
      <c r="U173" s="1">
        <v>1.6457299999999999</v>
      </c>
      <c r="V173" s="1" t="s">
        <v>23</v>
      </c>
      <c r="W173" s="1">
        <f>ABS(IK_diagnostics_degrees__4[[#This Row],[Column1]]-A172)</f>
        <v>0</v>
      </c>
      <c r="X173" s="1">
        <f>ABS(IK_diagnostics_degrees__4[[#This Row],[Column2]]-B172)</f>
        <v>8.1299999999999706E-3</v>
      </c>
      <c r="Y173" s="1">
        <f>ABS(IK_diagnostics_degrees__4[[#This Row],[Column3]]-C172)</f>
        <v>0</v>
      </c>
      <c r="Z173" s="1">
        <f>ABS(IK_diagnostics_degrees__4[[#This Row],[Column4]]-D172)</f>
        <v>1.7064000000000001E-3</v>
      </c>
      <c r="AA173" s="1">
        <f>ABS(IK_diagnostics_degrees__4[[#This Row],[Column5]]-E172)</f>
        <v>9.4199999999999839E-3</v>
      </c>
      <c r="AB173" s="1">
        <f>ABS(IK_diagnostics_degrees__4[[#This Row],[Column6]]-F172)</f>
        <v>2.0428500000000001E-3</v>
      </c>
      <c r="AC173" s="1">
        <f>ABS(IK_diagnostics_degrees__4[[#This Row],[Column7]]-G172)</f>
        <v>1.3199999999999878E-3</v>
      </c>
      <c r="AD173" s="1">
        <f>ABS(IK_diagnostics_degrees__4[[#This Row],[Column8]]-H172)</f>
        <v>1.1999999999989797E-4</v>
      </c>
      <c r="AE173" s="1">
        <f>ABS(IK_diagnostics_degrees__4[[#This Row],[Column9]]-I172)</f>
        <v>4.9399999999999444E-3</v>
      </c>
      <c r="AF173" s="1">
        <f>ABS(IK_diagnostics_degrees__4[[#This Row],[Column10]]-J172)</f>
        <v>1.1449999999999932E-3</v>
      </c>
      <c r="AG173" s="1">
        <f>ABS(IK_diagnostics_degrees__4[[#This Row],[Column11]]-K172)</f>
        <v>2.2899999999999032E-3</v>
      </c>
      <c r="AH173" s="1">
        <f>ABS(IK_diagnostics_degrees__4[[#This Row],[Column12]]-L172)</f>
        <v>0</v>
      </c>
      <c r="AI173" s="1">
        <f>ABS(IK_diagnostics_degrees__4[[#This Row],[Column13]]-M172)</f>
        <v>3.0246999999999913E-2</v>
      </c>
      <c r="AJ173" s="1">
        <f>ABS(IK_diagnostics_degrees__4[[#This Row],[Column14]]-N172)</f>
        <v>0</v>
      </c>
      <c r="AK173" s="1">
        <f>ABS(IK_diagnostics_degrees__4[[#This Row],[Column15]]-O172)</f>
        <v>4.097999999999935E-3</v>
      </c>
      <c r="AL173" s="1">
        <f>ABS(IK_diagnostics_degrees__4[[#This Row],[Column16]]-P172)</f>
        <v>1.1288999999999993E-2</v>
      </c>
      <c r="AM173" s="1">
        <f>ABS(IK_diagnostics_degrees__4[[#This Row],[Column17]]-Q172)</f>
        <v>8.896000000000015E-3</v>
      </c>
      <c r="AN173" s="1">
        <f>ABS(IK_diagnostics_degrees__4[[#This Row],[Column18]]-R172)</f>
        <v>5.4000000000002935E-3</v>
      </c>
      <c r="AO173" s="1">
        <f>ABS(IK_diagnostics_degrees__4[[#This Row],[Column19]]-S172)</f>
        <v>0</v>
      </c>
      <c r="AP173" s="1">
        <f>ABS(IK_diagnostics_degrees__4[[#This Row],[Column20]]-T172)</f>
        <v>2.7159999999999962E-3</v>
      </c>
      <c r="AQ173" s="1">
        <f>ABS(IK_diagnostics_degrees__4[[#This Row],[Column21]]-U172)</f>
        <v>1.1660000000000004E-2</v>
      </c>
    </row>
    <row r="174" spans="1:43" x14ac:dyDescent="0.25">
      <c r="A174" s="1" t="s">
        <v>22</v>
      </c>
      <c r="B174" s="1">
        <v>1.4871300000000001</v>
      </c>
      <c r="C174" s="1" t="s">
        <v>22</v>
      </c>
      <c r="D174" s="1" t="s">
        <v>22</v>
      </c>
      <c r="E174" s="1">
        <v>1.6645399999999999</v>
      </c>
      <c r="F174" s="1" t="s">
        <v>22</v>
      </c>
      <c r="G174" s="1">
        <v>1.1795199999999999</v>
      </c>
      <c r="H174" s="1">
        <v>1.3421400000000001</v>
      </c>
      <c r="I174" s="1">
        <v>1.29762</v>
      </c>
      <c r="J174" s="1">
        <v>0.115965</v>
      </c>
      <c r="K174" s="1">
        <v>1.4337200000000001</v>
      </c>
      <c r="L174" s="1" t="s">
        <v>22</v>
      </c>
      <c r="M174" s="1">
        <v>0.92462699999999998</v>
      </c>
      <c r="N174" s="1" t="s">
        <v>22</v>
      </c>
      <c r="O174" s="1">
        <v>0.56766099999999997</v>
      </c>
      <c r="P174" s="1">
        <v>0.83107200000000003</v>
      </c>
      <c r="Q174" s="1">
        <v>0.55149499999999996</v>
      </c>
      <c r="R174" s="1">
        <v>2.40083</v>
      </c>
      <c r="S174" s="1" t="s">
        <v>22</v>
      </c>
      <c r="T174" s="1">
        <v>0.23513899999999999</v>
      </c>
      <c r="U174" s="1">
        <v>1.6537900000000001</v>
      </c>
      <c r="V174" s="1" t="s">
        <v>23</v>
      </c>
      <c r="W174" s="1">
        <f>ABS(IK_diagnostics_degrees__4[[#This Row],[Column1]]-A173)</f>
        <v>0</v>
      </c>
      <c r="X174" s="1">
        <f>ABS(IK_diagnostics_degrees__4[[#This Row],[Column2]]-B173)</f>
        <v>4.9399999999999444E-3</v>
      </c>
      <c r="Y174" s="1">
        <f>ABS(IK_diagnostics_degrees__4[[#This Row],[Column3]]-C173)</f>
        <v>0</v>
      </c>
      <c r="Z174" s="1">
        <f>ABS(IK_diagnostics_degrees__4[[#This Row],[Column4]]-D173)</f>
        <v>0</v>
      </c>
      <c r="AA174" s="1">
        <f>ABS(IK_diagnostics_degrees__4[[#This Row],[Column5]]-E173)</f>
        <v>5.8899999999999508E-3</v>
      </c>
      <c r="AB174" s="1">
        <f>ABS(IK_diagnostics_degrees__4[[#This Row],[Column6]]-F173)</f>
        <v>9.2655999999999999E-4</v>
      </c>
      <c r="AC174" s="1">
        <f>ABS(IK_diagnostics_degrees__4[[#This Row],[Column7]]-G173)</f>
        <v>9.1999999999980986E-4</v>
      </c>
      <c r="AD174" s="1">
        <f>ABS(IK_diagnostics_degrees__4[[#This Row],[Column8]]-H173)</f>
        <v>3.9000000000011248E-4</v>
      </c>
      <c r="AE174" s="1">
        <f>ABS(IK_diagnostics_degrees__4[[#This Row],[Column9]]-I173)</f>
        <v>3.9700000000000291E-3</v>
      </c>
      <c r="AF174" s="1">
        <f>ABS(IK_diagnostics_degrees__4[[#This Row],[Column10]]-J173)</f>
        <v>1.9500000000000073E-3</v>
      </c>
      <c r="AG174" s="1">
        <f>ABS(IK_diagnostics_degrees__4[[#This Row],[Column11]]-K173)</f>
        <v>1.4900000000002134E-3</v>
      </c>
      <c r="AH174" s="1">
        <f>ABS(IK_diagnostics_degrees__4[[#This Row],[Column12]]-L173)</f>
        <v>0</v>
      </c>
      <c r="AI174" s="1">
        <f>ABS(IK_diagnostics_degrees__4[[#This Row],[Column13]]-M173)</f>
        <v>2.3533000000000026E-2</v>
      </c>
      <c r="AJ174" s="1">
        <f>ABS(IK_diagnostics_degrees__4[[#This Row],[Column14]]-N173)</f>
        <v>0</v>
      </c>
      <c r="AK174" s="1">
        <f>ABS(IK_diagnostics_degrees__4[[#This Row],[Column15]]-O173)</f>
        <v>3.9580000000000171E-3</v>
      </c>
      <c r="AL174" s="1">
        <f>ABS(IK_diagnostics_degrees__4[[#This Row],[Column16]]-P173)</f>
        <v>6.7240000000000633E-3</v>
      </c>
      <c r="AM174" s="1">
        <f>ABS(IK_diagnostics_degrees__4[[#This Row],[Column17]]-Q173)</f>
        <v>5.0559999999999494E-3</v>
      </c>
      <c r="AN174" s="1">
        <f>ABS(IK_diagnostics_degrees__4[[#This Row],[Column18]]-R173)</f>
        <v>4.5799999999998064E-3</v>
      </c>
      <c r="AO174" s="1">
        <f>ABS(IK_diagnostics_degrees__4[[#This Row],[Column19]]-S173)</f>
        <v>0</v>
      </c>
      <c r="AP174" s="1">
        <f>ABS(IK_diagnostics_degrees__4[[#This Row],[Column20]]-T173)</f>
        <v>2.7090000000000169E-3</v>
      </c>
      <c r="AQ174" s="1">
        <f>ABS(IK_diagnostics_degrees__4[[#This Row],[Column21]]-U173)</f>
        <v>8.0600000000001781E-3</v>
      </c>
    </row>
    <row r="175" spans="1:43" x14ac:dyDescent="0.25">
      <c r="A175" s="1" t="s">
        <v>22</v>
      </c>
      <c r="B175" s="1">
        <v>1.4838199999999999</v>
      </c>
      <c r="C175" s="1" t="s">
        <v>22</v>
      </c>
      <c r="D175" s="1" t="s">
        <v>22</v>
      </c>
      <c r="E175" s="1">
        <v>1.6688799999999999</v>
      </c>
      <c r="F175" s="1" t="s">
        <v>22</v>
      </c>
      <c r="G175" s="1">
        <v>1.17997</v>
      </c>
      <c r="H175" s="1">
        <v>1.34199</v>
      </c>
      <c r="I175" s="1">
        <v>1.30121</v>
      </c>
      <c r="J175" s="1">
        <v>0.11477</v>
      </c>
      <c r="K175" s="1">
        <v>1.4346000000000001</v>
      </c>
      <c r="L175" s="1" t="s">
        <v>22</v>
      </c>
      <c r="M175" s="1">
        <v>0.94353299999999996</v>
      </c>
      <c r="N175" s="1" t="s">
        <v>22</v>
      </c>
      <c r="O175" s="1">
        <v>0.56950299999999998</v>
      </c>
      <c r="P175" s="1">
        <v>0.83582500000000004</v>
      </c>
      <c r="Q175" s="1">
        <v>0.55505899999999997</v>
      </c>
      <c r="R175" s="1">
        <v>2.4050699999999998</v>
      </c>
      <c r="S175" s="1" t="s">
        <v>22</v>
      </c>
      <c r="T175" s="1">
        <v>0.233602</v>
      </c>
      <c r="U175" s="1">
        <v>1.6591899999999999</v>
      </c>
      <c r="V175" s="1" t="s">
        <v>23</v>
      </c>
      <c r="W175" s="1">
        <f>ABS(IK_diagnostics_degrees__4[[#This Row],[Column1]]-A174)</f>
        <v>0</v>
      </c>
      <c r="X175" s="1">
        <f>ABS(IK_diagnostics_degrees__4[[#This Row],[Column2]]-B174)</f>
        <v>3.3100000000001462E-3</v>
      </c>
      <c r="Y175" s="1">
        <f>ABS(IK_diagnostics_degrees__4[[#This Row],[Column3]]-C174)</f>
        <v>0</v>
      </c>
      <c r="Z175" s="1">
        <f>ABS(IK_diagnostics_degrees__4[[#This Row],[Column4]]-D174)</f>
        <v>0</v>
      </c>
      <c r="AA175" s="1">
        <f>ABS(IK_diagnostics_degrees__4[[#This Row],[Column5]]-E174)</f>
        <v>4.3400000000000105E-3</v>
      </c>
      <c r="AB175" s="1">
        <f>ABS(IK_diagnostics_degrees__4[[#This Row],[Column6]]-F174)</f>
        <v>0</v>
      </c>
      <c r="AC175" s="1">
        <f>ABS(IK_diagnostics_degrees__4[[#This Row],[Column7]]-G174)</f>
        <v>4.5000000000006146E-4</v>
      </c>
      <c r="AD175" s="1">
        <f>ABS(IK_diagnostics_degrees__4[[#This Row],[Column8]]-H174)</f>
        <v>1.500000000000945E-4</v>
      </c>
      <c r="AE175" s="1">
        <f>ABS(IK_diagnostics_degrees__4[[#This Row],[Column9]]-I174)</f>
        <v>3.5899999999999821E-3</v>
      </c>
      <c r="AF175" s="1">
        <f>ABS(IK_diagnostics_degrees__4[[#This Row],[Column10]]-J174)</f>
        <v>1.1950000000000016E-3</v>
      </c>
      <c r="AG175" s="1">
        <f>ABS(IK_diagnostics_degrees__4[[#This Row],[Column11]]-K174)</f>
        <v>8.799999999999919E-4</v>
      </c>
      <c r="AH175" s="1">
        <f>ABS(IK_diagnostics_degrees__4[[#This Row],[Column12]]-L174)</f>
        <v>0</v>
      </c>
      <c r="AI175" s="1">
        <f>ABS(IK_diagnostics_degrees__4[[#This Row],[Column13]]-M174)</f>
        <v>1.8905999999999978E-2</v>
      </c>
      <c r="AJ175" s="1">
        <f>ABS(IK_diagnostics_degrees__4[[#This Row],[Column14]]-N174)</f>
        <v>0</v>
      </c>
      <c r="AK175" s="1">
        <f>ABS(IK_diagnostics_degrees__4[[#This Row],[Column15]]-O174)</f>
        <v>1.8420000000000103E-3</v>
      </c>
      <c r="AL175" s="1">
        <f>ABS(IK_diagnostics_degrees__4[[#This Row],[Column16]]-P174)</f>
        <v>4.7530000000000072E-3</v>
      </c>
      <c r="AM175" s="1">
        <f>ABS(IK_diagnostics_degrees__4[[#This Row],[Column17]]-Q174)</f>
        <v>3.5640000000000116E-3</v>
      </c>
      <c r="AN175" s="1">
        <f>ABS(IK_diagnostics_degrees__4[[#This Row],[Column18]]-R174)</f>
        <v>4.2399999999997995E-3</v>
      </c>
      <c r="AO175" s="1">
        <f>ABS(IK_diagnostics_degrees__4[[#This Row],[Column19]]-S174)</f>
        <v>0</v>
      </c>
      <c r="AP175" s="1">
        <f>ABS(IK_diagnostics_degrees__4[[#This Row],[Column20]]-T174)</f>
        <v>1.5369999999999828E-3</v>
      </c>
      <c r="AQ175" s="1">
        <f>ABS(IK_diagnostics_degrees__4[[#This Row],[Column21]]-U174)</f>
        <v>5.3999999999998494E-3</v>
      </c>
    </row>
    <row r="176" spans="1:43" x14ac:dyDescent="0.25">
      <c r="A176" s="1" t="s">
        <v>22</v>
      </c>
      <c r="B176" s="1">
        <v>1.4817899999999999</v>
      </c>
      <c r="C176" s="1" t="s">
        <v>22</v>
      </c>
      <c r="D176" s="1" t="s">
        <v>22</v>
      </c>
      <c r="E176" s="1">
        <v>1.6716899999999999</v>
      </c>
      <c r="F176" s="1" t="s">
        <v>22</v>
      </c>
      <c r="G176" s="1">
        <v>1.18103</v>
      </c>
      <c r="H176" s="1">
        <v>1.3422700000000001</v>
      </c>
      <c r="I176" s="1">
        <v>1.3025199999999999</v>
      </c>
      <c r="J176" s="1">
        <v>0.114444</v>
      </c>
      <c r="K176" s="1">
        <v>1.43563</v>
      </c>
      <c r="L176" s="1" t="s">
        <v>22</v>
      </c>
      <c r="M176" s="1">
        <v>0.95844600000000002</v>
      </c>
      <c r="N176" s="1" t="s">
        <v>22</v>
      </c>
      <c r="O176" s="1">
        <v>0.570658</v>
      </c>
      <c r="P176" s="1">
        <v>0.83877000000000002</v>
      </c>
      <c r="Q176" s="1">
        <v>0.55764199999999997</v>
      </c>
      <c r="R176" s="1">
        <v>2.4072200000000001</v>
      </c>
      <c r="S176" s="1" t="s">
        <v>22</v>
      </c>
      <c r="T176" s="1">
        <v>0.23256499999999999</v>
      </c>
      <c r="U176" s="1">
        <v>1.6618299999999999</v>
      </c>
      <c r="V176" s="1" t="s">
        <v>23</v>
      </c>
      <c r="W176" s="1">
        <f>ABS(IK_diagnostics_degrees__4[[#This Row],[Column1]]-A175)</f>
        <v>0</v>
      </c>
      <c r="X176" s="1">
        <f>ABS(IK_diagnostics_degrees__4[[#This Row],[Column2]]-B175)</f>
        <v>2.0299999999999763E-3</v>
      </c>
      <c r="Y176" s="1">
        <f>ABS(IK_diagnostics_degrees__4[[#This Row],[Column3]]-C175)</f>
        <v>0</v>
      </c>
      <c r="Z176" s="1">
        <f>ABS(IK_diagnostics_degrees__4[[#This Row],[Column4]]-D175)</f>
        <v>0</v>
      </c>
      <c r="AA176" s="1">
        <f>ABS(IK_diagnostics_degrees__4[[#This Row],[Column5]]-E175)</f>
        <v>2.8099999999999792E-3</v>
      </c>
      <c r="AB176" s="1">
        <f>ABS(IK_diagnostics_degrees__4[[#This Row],[Column6]]-F175)</f>
        <v>0</v>
      </c>
      <c r="AC176" s="1">
        <f>ABS(IK_diagnostics_degrees__4[[#This Row],[Column7]]-G175)</f>
        <v>1.0600000000000609E-3</v>
      </c>
      <c r="AD176" s="1">
        <f>ABS(IK_diagnostics_degrees__4[[#This Row],[Column8]]-H175)</f>
        <v>2.8000000000005798E-4</v>
      </c>
      <c r="AE176" s="1">
        <f>ABS(IK_diagnostics_degrees__4[[#This Row],[Column9]]-I175)</f>
        <v>1.3099999999999223E-3</v>
      </c>
      <c r="AF176" s="1">
        <f>ABS(IK_diagnostics_degrees__4[[#This Row],[Column10]]-J175)</f>
        <v>3.2599999999999296E-4</v>
      </c>
      <c r="AG176" s="1">
        <f>ABS(IK_diagnostics_degrees__4[[#This Row],[Column11]]-K175)</f>
        <v>1.0299999999998644E-3</v>
      </c>
      <c r="AH176" s="1">
        <f>ABS(IK_diagnostics_degrees__4[[#This Row],[Column12]]-L175)</f>
        <v>0</v>
      </c>
      <c r="AI176" s="1">
        <f>ABS(IK_diagnostics_degrees__4[[#This Row],[Column13]]-M175)</f>
        <v>1.4913000000000065E-2</v>
      </c>
      <c r="AJ176" s="1">
        <f>ABS(IK_diagnostics_degrees__4[[#This Row],[Column14]]-N175)</f>
        <v>0</v>
      </c>
      <c r="AK176" s="1">
        <f>ABS(IK_diagnostics_degrees__4[[#This Row],[Column15]]-O175)</f>
        <v>1.1550000000000171E-3</v>
      </c>
      <c r="AL176" s="1">
        <f>ABS(IK_diagnostics_degrees__4[[#This Row],[Column16]]-P175)</f>
        <v>2.9449999999999754E-3</v>
      </c>
      <c r="AM176" s="1">
        <f>ABS(IK_diagnostics_degrees__4[[#This Row],[Column17]]-Q175)</f>
        <v>2.583000000000002E-3</v>
      </c>
      <c r="AN176" s="1">
        <f>ABS(IK_diagnostics_degrees__4[[#This Row],[Column18]]-R175)</f>
        <v>2.1500000000003183E-3</v>
      </c>
      <c r="AO176" s="1">
        <f>ABS(IK_diagnostics_degrees__4[[#This Row],[Column19]]-S175)</f>
        <v>0</v>
      </c>
      <c r="AP176" s="1">
        <f>ABS(IK_diagnostics_degrees__4[[#This Row],[Column20]]-T175)</f>
        <v>1.0370000000000101E-3</v>
      </c>
      <c r="AQ176" s="1">
        <f>ABS(IK_diagnostics_degrees__4[[#This Row],[Column21]]-U175)</f>
        <v>2.6399999999999757E-3</v>
      </c>
    </row>
    <row r="177" spans="1:43" x14ac:dyDescent="0.25">
      <c r="A177" s="1" t="s">
        <v>22</v>
      </c>
      <c r="B177" s="1">
        <v>1.48044</v>
      </c>
      <c r="C177" s="1" t="s">
        <v>22</v>
      </c>
      <c r="D177" s="1" t="s">
        <v>22</v>
      </c>
      <c r="E177" s="1">
        <v>1.6734100000000001</v>
      </c>
      <c r="F177" s="1" t="s">
        <v>22</v>
      </c>
      <c r="G177" s="1">
        <v>1.1810700000000001</v>
      </c>
      <c r="H177" s="1">
        <v>1.34318</v>
      </c>
      <c r="I177" s="1">
        <v>1.30389</v>
      </c>
      <c r="J177" s="1">
        <v>0.11430999999999999</v>
      </c>
      <c r="K177" s="1">
        <v>1.4363999999999999</v>
      </c>
      <c r="L177" s="1" t="s">
        <v>22</v>
      </c>
      <c r="M177" s="1">
        <v>0.97079800000000005</v>
      </c>
      <c r="N177" s="1" t="s">
        <v>22</v>
      </c>
      <c r="O177" s="1">
        <v>0.57162500000000005</v>
      </c>
      <c r="P177" s="1">
        <v>0.84055500000000005</v>
      </c>
      <c r="Q177" s="1">
        <v>0.55882299999999996</v>
      </c>
      <c r="R177" s="1">
        <v>2.4091300000000002</v>
      </c>
      <c r="S177" s="1" t="s">
        <v>22</v>
      </c>
      <c r="T177" s="1">
        <v>0.23177700000000001</v>
      </c>
      <c r="U177" s="1">
        <v>1.6635899999999999</v>
      </c>
      <c r="V177" s="1" t="s">
        <v>23</v>
      </c>
      <c r="W177" s="1">
        <f>ABS(IK_diagnostics_degrees__4[[#This Row],[Column1]]-A176)</f>
        <v>0</v>
      </c>
      <c r="X177" s="1">
        <f>ABS(IK_diagnostics_degrees__4[[#This Row],[Column2]]-B176)</f>
        <v>1.3499999999999623E-3</v>
      </c>
      <c r="Y177" s="1">
        <f>ABS(IK_diagnostics_degrees__4[[#This Row],[Column3]]-C176)</f>
        <v>0</v>
      </c>
      <c r="Z177" s="1">
        <f>ABS(IK_diagnostics_degrees__4[[#This Row],[Column4]]-D176)</f>
        <v>0</v>
      </c>
      <c r="AA177" s="1">
        <f>ABS(IK_diagnostics_degrees__4[[#This Row],[Column5]]-E176)</f>
        <v>1.7200000000001658E-3</v>
      </c>
      <c r="AB177" s="1">
        <f>ABS(IK_diagnostics_degrees__4[[#This Row],[Column6]]-F176)</f>
        <v>0</v>
      </c>
      <c r="AC177" s="1">
        <f>ABS(IK_diagnostics_degrees__4[[#This Row],[Column7]]-G176)</f>
        <v>4.0000000000040004E-5</v>
      </c>
      <c r="AD177" s="1">
        <f>ABS(IK_diagnostics_degrees__4[[#This Row],[Column8]]-H176)</f>
        <v>9.0999999999996639E-4</v>
      </c>
      <c r="AE177" s="1">
        <f>ABS(IK_diagnostics_degrees__4[[#This Row],[Column9]]-I176)</f>
        <v>1.3700000000000934E-3</v>
      </c>
      <c r="AF177" s="1">
        <f>ABS(IK_diagnostics_degrees__4[[#This Row],[Column10]]-J176)</f>
        <v>1.3400000000000911E-4</v>
      </c>
      <c r="AG177" s="1">
        <f>ABS(IK_diagnostics_degrees__4[[#This Row],[Column11]]-K176)</f>
        <v>7.699999999999374E-4</v>
      </c>
      <c r="AH177" s="1">
        <f>ABS(IK_diagnostics_degrees__4[[#This Row],[Column12]]-L176)</f>
        <v>0</v>
      </c>
      <c r="AI177" s="1">
        <f>ABS(IK_diagnostics_degrees__4[[#This Row],[Column13]]-M176)</f>
        <v>1.235200000000003E-2</v>
      </c>
      <c r="AJ177" s="1">
        <f>ABS(IK_diagnostics_degrees__4[[#This Row],[Column14]]-N176)</f>
        <v>0</v>
      </c>
      <c r="AK177" s="1">
        <f>ABS(IK_diagnostics_degrees__4[[#This Row],[Column15]]-O176)</f>
        <v>9.6700000000005115E-4</v>
      </c>
      <c r="AL177" s="1">
        <f>ABS(IK_diagnostics_degrees__4[[#This Row],[Column16]]-P176)</f>
        <v>1.7850000000000366E-3</v>
      </c>
      <c r="AM177" s="1">
        <f>ABS(IK_diagnostics_degrees__4[[#This Row],[Column17]]-Q176)</f>
        <v>1.1809999999999876E-3</v>
      </c>
      <c r="AN177" s="1">
        <f>ABS(IK_diagnostics_degrees__4[[#This Row],[Column18]]-R176)</f>
        <v>1.9100000000000783E-3</v>
      </c>
      <c r="AO177" s="1">
        <f>ABS(IK_diagnostics_degrees__4[[#This Row],[Column19]]-S176)</f>
        <v>0</v>
      </c>
      <c r="AP177" s="1">
        <f>ABS(IK_diagnostics_degrees__4[[#This Row],[Column20]]-T176)</f>
        <v>7.8799999999998316E-4</v>
      </c>
      <c r="AQ177" s="1">
        <f>ABS(IK_diagnostics_degrees__4[[#This Row],[Column21]]-U176)</f>
        <v>1.7599999999999838E-3</v>
      </c>
    </row>
    <row r="178" spans="1:43" x14ac:dyDescent="0.25">
      <c r="A178" s="1" t="s">
        <v>22</v>
      </c>
      <c r="B178" s="1">
        <v>1.47923</v>
      </c>
      <c r="C178" s="1" t="s">
        <v>22</v>
      </c>
      <c r="D178" s="1" t="s">
        <v>22</v>
      </c>
      <c r="E178" s="1">
        <v>1.675</v>
      </c>
      <c r="F178" s="1" t="s">
        <v>22</v>
      </c>
      <c r="G178" s="1">
        <v>1.18127</v>
      </c>
      <c r="H178" s="1">
        <v>1.34379</v>
      </c>
      <c r="I178" s="1">
        <v>1.3042400000000001</v>
      </c>
      <c r="J178" s="1">
        <v>0.11476699999999999</v>
      </c>
      <c r="K178" s="1">
        <v>1.4372100000000001</v>
      </c>
      <c r="L178" s="1" t="s">
        <v>22</v>
      </c>
      <c r="M178" s="1">
        <v>0.98099599999999998</v>
      </c>
      <c r="N178" s="1" t="s">
        <v>22</v>
      </c>
      <c r="O178" s="1">
        <v>0.572326</v>
      </c>
      <c r="P178" s="1">
        <v>0.84146500000000002</v>
      </c>
      <c r="Q178" s="1">
        <v>0.55909399999999998</v>
      </c>
      <c r="R178" s="1">
        <v>2.4102899999999998</v>
      </c>
      <c r="S178" s="1" t="s">
        <v>22</v>
      </c>
      <c r="T178" s="1">
        <v>0.23159199999999999</v>
      </c>
      <c r="U178" s="1">
        <v>1.6642399999999999</v>
      </c>
      <c r="V178" s="1" t="s">
        <v>23</v>
      </c>
      <c r="W178" s="1">
        <f>ABS(IK_diagnostics_degrees__4[[#This Row],[Column1]]-A177)</f>
        <v>0</v>
      </c>
      <c r="X178" s="1">
        <f>ABS(IK_diagnostics_degrees__4[[#This Row],[Column2]]-B177)</f>
        <v>1.2099999999999334E-3</v>
      </c>
      <c r="Y178" s="1">
        <f>ABS(IK_diagnostics_degrees__4[[#This Row],[Column3]]-C177)</f>
        <v>0</v>
      </c>
      <c r="Z178" s="1">
        <f>ABS(IK_diagnostics_degrees__4[[#This Row],[Column4]]-D177)</f>
        <v>0</v>
      </c>
      <c r="AA178" s="1">
        <f>ABS(IK_diagnostics_degrees__4[[#This Row],[Column5]]-E177)</f>
        <v>1.5899999999999803E-3</v>
      </c>
      <c r="AB178" s="1">
        <f>ABS(IK_diagnostics_degrees__4[[#This Row],[Column6]]-F177)</f>
        <v>0</v>
      </c>
      <c r="AC178" s="1">
        <f>ABS(IK_diagnostics_degrees__4[[#This Row],[Column7]]-G177)</f>
        <v>1.9999999999997797E-4</v>
      </c>
      <c r="AD178" s="1">
        <f>ABS(IK_diagnostics_degrees__4[[#This Row],[Column8]]-H177)</f>
        <v>6.0999999999999943E-4</v>
      </c>
      <c r="AE178" s="1">
        <f>ABS(IK_diagnostics_degrees__4[[#This Row],[Column9]]-I177)</f>
        <v>3.5000000000007248E-4</v>
      </c>
      <c r="AF178" s="1">
        <f>ABS(IK_diagnostics_degrees__4[[#This Row],[Column10]]-J177)</f>
        <v>4.5699999999999907E-4</v>
      </c>
      <c r="AG178" s="1">
        <f>ABS(IK_diagnostics_degrees__4[[#This Row],[Column11]]-K177)</f>
        <v>8.1000000000019945E-4</v>
      </c>
      <c r="AH178" s="1">
        <f>ABS(IK_diagnostics_degrees__4[[#This Row],[Column12]]-L177)</f>
        <v>0</v>
      </c>
      <c r="AI178" s="1">
        <f>ABS(IK_diagnostics_degrees__4[[#This Row],[Column13]]-M177)</f>
        <v>1.0197999999999929E-2</v>
      </c>
      <c r="AJ178" s="1">
        <f>ABS(IK_diagnostics_degrees__4[[#This Row],[Column14]]-N177)</f>
        <v>0</v>
      </c>
      <c r="AK178" s="1">
        <f>ABS(IK_diagnostics_degrees__4[[#This Row],[Column15]]-O177)</f>
        <v>7.0099999999995166E-4</v>
      </c>
      <c r="AL178" s="1">
        <f>ABS(IK_diagnostics_degrees__4[[#This Row],[Column16]]-P177)</f>
        <v>9.0999999999996639E-4</v>
      </c>
      <c r="AM178" s="1">
        <f>ABS(IK_diagnostics_degrees__4[[#This Row],[Column17]]-Q177)</f>
        <v>2.7100000000002122E-4</v>
      </c>
      <c r="AN178" s="1">
        <f>ABS(IK_diagnostics_degrees__4[[#This Row],[Column18]]-R177)</f>
        <v>1.1599999999996058E-3</v>
      </c>
      <c r="AO178" s="1">
        <f>ABS(IK_diagnostics_degrees__4[[#This Row],[Column19]]-S177)</f>
        <v>0</v>
      </c>
      <c r="AP178" s="1">
        <f>ABS(IK_diagnostics_degrees__4[[#This Row],[Column20]]-T177)</f>
        <v>1.8500000000001848E-4</v>
      </c>
      <c r="AQ178" s="1">
        <f>ABS(IK_diagnostics_degrees__4[[#This Row],[Column21]]-U177)</f>
        <v>6.5000000000003944E-4</v>
      </c>
    </row>
    <row r="179" spans="1:43" x14ac:dyDescent="0.25">
      <c r="A179" s="1" t="s">
        <v>22</v>
      </c>
      <c r="B179" s="1">
        <v>1.4787600000000001</v>
      </c>
      <c r="C179" s="1" t="s">
        <v>22</v>
      </c>
      <c r="D179" s="1" t="s">
        <v>22</v>
      </c>
      <c r="E179" s="1">
        <v>1.6757299999999999</v>
      </c>
      <c r="F179" s="1" t="s">
        <v>22</v>
      </c>
      <c r="G179" s="1">
        <v>1.18089</v>
      </c>
      <c r="H179" s="1">
        <v>1.3446400000000001</v>
      </c>
      <c r="I179" s="1">
        <v>1.30467</v>
      </c>
      <c r="J179" s="1">
        <v>0.115424</v>
      </c>
      <c r="K179" s="1">
        <v>1.4379999999999999</v>
      </c>
      <c r="L179" s="1" t="s">
        <v>22</v>
      </c>
      <c r="M179" s="1">
        <v>0.98954500000000001</v>
      </c>
      <c r="N179" s="1" t="s">
        <v>22</v>
      </c>
      <c r="O179" s="1">
        <v>0.572739</v>
      </c>
      <c r="P179" s="1">
        <v>0.84175599999999995</v>
      </c>
      <c r="Q179" s="1">
        <v>0.55920400000000003</v>
      </c>
      <c r="R179" s="1">
        <v>2.4108900000000002</v>
      </c>
      <c r="S179" s="1" t="s">
        <v>22</v>
      </c>
      <c r="T179" s="1">
        <v>0.23180700000000001</v>
      </c>
      <c r="U179" s="1">
        <v>1.66387</v>
      </c>
      <c r="V179" s="1" t="s">
        <v>23</v>
      </c>
      <c r="W179" s="1">
        <f>ABS(IK_diagnostics_degrees__4[[#This Row],[Column1]]-A178)</f>
        <v>0</v>
      </c>
      <c r="X179" s="1">
        <f>ABS(IK_diagnostics_degrees__4[[#This Row],[Column2]]-B178)</f>
        <v>4.6999999999997044E-4</v>
      </c>
      <c r="Y179" s="1">
        <f>ABS(IK_diagnostics_degrees__4[[#This Row],[Column3]]-C178)</f>
        <v>0</v>
      </c>
      <c r="Z179" s="1">
        <f>ABS(IK_diagnostics_degrees__4[[#This Row],[Column4]]-D178)</f>
        <v>0</v>
      </c>
      <c r="AA179" s="1">
        <f>ABS(IK_diagnostics_degrees__4[[#This Row],[Column5]]-E178)</f>
        <v>7.299999999998974E-4</v>
      </c>
      <c r="AB179" s="1">
        <f>ABS(IK_diagnostics_degrees__4[[#This Row],[Column6]]-F178)</f>
        <v>0</v>
      </c>
      <c r="AC179" s="1">
        <f>ABS(IK_diagnostics_degrees__4[[#This Row],[Column7]]-G178)</f>
        <v>3.8000000000004697E-4</v>
      </c>
      <c r="AD179" s="1">
        <f>ABS(IK_diagnostics_degrees__4[[#This Row],[Column8]]-H178)</f>
        <v>8.5000000000001741E-4</v>
      </c>
      <c r="AE179" s="1">
        <f>ABS(IK_diagnostics_degrees__4[[#This Row],[Column9]]-I178)</f>
        <v>4.2999999999993044E-4</v>
      </c>
      <c r="AF179" s="1">
        <f>ABS(IK_diagnostics_degrees__4[[#This Row],[Column10]]-J178)</f>
        <v>6.570000000000048E-4</v>
      </c>
      <c r="AG179" s="1">
        <f>ABS(IK_diagnostics_degrees__4[[#This Row],[Column11]]-K178)</f>
        <v>7.8999999999984638E-4</v>
      </c>
      <c r="AH179" s="1">
        <f>ABS(IK_diagnostics_degrees__4[[#This Row],[Column12]]-L178)</f>
        <v>0</v>
      </c>
      <c r="AI179" s="1">
        <f>ABS(IK_diagnostics_degrees__4[[#This Row],[Column13]]-M178)</f>
        <v>8.5490000000000288E-3</v>
      </c>
      <c r="AJ179" s="1">
        <f>ABS(IK_diagnostics_degrees__4[[#This Row],[Column14]]-N178)</f>
        <v>0</v>
      </c>
      <c r="AK179" s="1">
        <f>ABS(IK_diagnostics_degrees__4[[#This Row],[Column15]]-O178)</f>
        <v>4.129999999999967E-4</v>
      </c>
      <c r="AL179" s="1">
        <f>ABS(IK_diagnostics_degrees__4[[#This Row],[Column16]]-P178)</f>
        <v>2.909999999999302E-4</v>
      </c>
      <c r="AM179" s="1">
        <f>ABS(IK_diagnostics_degrees__4[[#This Row],[Column17]]-Q178)</f>
        <v>1.100000000000545E-4</v>
      </c>
      <c r="AN179" s="1">
        <f>ABS(IK_diagnostics_degrees__4[[#This Row],[Column18]]-R178)</f>
        <v>6.0000000000037801E-4</v>
      </c>
      <c r="AO179" s="1">
        <f>ABS(IK_diagnostics_degrees__4[[#This Row],[Column19]]-S178)</f>
        <v>0</v>
      </c>
      <c r="AP179" s="1">
        <f>ABS(IK_diagnostics_degrees__4[[#This Row],[Column20]]-T178)</f>
        <v>2.1500000000002073E-4</v>
      </c>
      <c r="AQ179" s="1">
        <f>ABS(IK_diagnostics_degrees__4[[#This Row],[Column21]]-U178)</f>
        <v>3.6999999999998145E-4</v>
      </c>
    </row>
    <row r="180" spans="1:43" x14ac:dyDescent="0.25">
      <c r="A180" s="1" t="s">
        <v>22</v>
      </c>
      <c r="B180" s="1">
        <v>1.47841</v>
      </c>
      <c r="C180" s="1" t="s">
        <v>22</v>
      </c>
      <c r="D180" s="1" t="s">
        <v>22</v>
      </c>
      <c r="E180" s="1">
        <v>1.67618</v>
      </c>
      <c r="F180" s="1" t="s">
        <v>22</v>
      </c>
      <c r="G180" s="1">
        <v>1.1809099999999999</v>
      </c>
      <c r="H180" s="1">
        <v>1.34551</v>
      </c>
      <c r="I180" s="1">
        <v>1.3045100000000001</v>
      </c>
      <c r="J180" s="1">
        <v>0.116088</v>
      </c>
      <c r="K180" s="1">
        <v>1.4387799999999999</v>
      </c>
      <c r="L180" s="1" t="s">
        <v>22</v>
      </c>
      <c r="M180" s="1">
        <v>0.99693600000000004</v>
      </c>
      <c r="N180" s="1" t="s">
        <v>22</v>
      </c>
      <c r="O180" s="1">
        <v>0.573187</v>
      </c>
      <c r="P180" s="1">
        <v>0.84191800000000006</v>
      </c>
      <c r="Q180" s="1">
        <v>0.55910199999999999</v>
      </c>
      <c r="R180" s="1">
        <v>2.4113600000000002</v>
      </c>
      <c r="S180" s="1" t="s">
        <v>22</v>
      </c>
      <c r="T180" s="1">
        <v>0.23225499999999999</v>
      </c>
      <c r="U180" s="1">
        <v>1.6632899999999999</v>
      </c>
      <c r="V180" s="1" t="s">
        <v>23</v>
      </c>
      <c r="W180" s="1">
        <f>ABS(IK_diagnostics_degrees__4[[#This Row],[Column1]]-A179)</f>
        <v>0</v>
      </c>
      <c r="X180" s="1">
        <f>ABS(IK_diagnostics_degrees__4[[#This Row],[Column2]]-B179)</f>
        <v>3.5000000000007248E-4</v>
      </c>
      <c r="Y180" s="1">
        <f>ABS(IK_diagnostics_degrees__4[[#This Row],[Column3]]-C179)</f>
        <v>0</v>
      </c>
      <c r="Z180" s="1">
        <f>ABS(IK_diagnostics_degrees__4[[#This Row],[Column4]]-D179)</f>
        <v>0</v>
      </c>
      <c r="AA180" s="1">
        <f>ABS(IK_diagnostics_degrees__4[[#This Row],[Column5]]-E179)</f>
        <v>4.5000000000006146E-4</v>
      </c>
      <c r="AB180" s="1">
        <f>ABS(IK_diagnostics_degrees__4[[#This Row],[Column6]]-F179)</f>
        <v>0</v>
      </c>
      <c r="AC180" s="1">
        <f>ABS(IK_diagnostics_degrees__4[[#This Row],[Column7]]-G179)</f>
        <v>1.9999999999908979E-5</v>
      </c>
      <c r="AD180" s="1">
        <f>ABS(IK_diagnostics_degrees__4[[#This Row],[Column8]]-H179)</f>
        <v>8.6999999999992639E-4</v>
      </c>
      <c r="AE180" s="1">
        <f>ABS(IK_diagnostics_degrees__4[[#This Row],[Column9]]-I179)</f>
        <v>1.5999999999993797E-4</v>
      </c>
      <c r="AF180" s="1">
        <f>ABS(IK_diagnostics_degrees__4[[#This Row],[Column10]]-J179)</f>
        <v>6.6399999999999793E-4</v>
      </c>
      <c r="AG180" s="1">
        <f>ABS(IK_diagnostics_degrees__4[[#This Row],[Column11]]-K179)</f>
        <v>7.8000000000000291E-4</v>
      </c>
      <c r="AH180" s="1">
        <f>ABS(IK_diagnostics_degrees__4[[#This Row],[Column12]]-L179)</f>
        <v>0</v>
      </c>
      <c r="AI180" s="1">
        <f>ABS(IK_diagnostics_degrees__4[[#This Row],[Column13]]-M179)</f>
        <v>7.3910000000000364E-3</v>
      </c>
      <c r="AJ180" s="1">
        <f>ABS(IK_diagnostics_degrees__4[[#This Row],[Column14]]-N179)</f>
        <v>0</v>
      </c>
      <c r="AK180" s="1">
        <f>ABS(IK_diagnostics_degrees__4[[#This Row],[Column15]]-O179)</f>
        <v>4.4800000000000395E-4</v>
      </c>
      <c r="AL180" s="1">
        <f>ABS(IK_diagnostics_degrees__4[[#This Row],[Column16]]-P179)</f>
        <v>1.620000000001065E-4</v>
      </c>
      <c r="AM180" s="1">
        <f>ABS(IK_diagnostics_degrees__4[[#This Row],[Column17]]-Q179)</f>
        <v>1.020000000000465E-4</v>
      </c>
      <c r="AN180" s="1">
        <f>ABS(IK_diagnostics_degrees__4[[#This Row],[Column18]]-R179)</f>
        <v>4.6999999999997044E-4</v>
      </c>
      <c r="AO180" s="1">
        <f>ABS(IK_diagnostics_degrees__4[[#This Row],[Column19]]-S179)</f>
        <v>0</v>
      </c>
      <c r="AP180" s="1">
        <f>ABS(IK_diagnostics_degrees__4[[#This Row],[Column20]]-T179)</f>
        <v>4.479999999999762E-4</v>
      </c>
      <c r="AQ180" s="1">
        <f>ABS(IK_diagnostics_degrees__4[[#This Row],[Column21]]-U179)</f>
        <v>5.8000000000002494E-4</v>
      </c>
    </row>
    <row r="181" spans="1:43" x14ac:dyDescent="0.25">
      <c r="A181" s="1" t="s">
        <v>22</v>
      </c>
      <c r="B181" s="1">
        <v>1.47828</v>
      </c>
      <c r="C181" s="1" t="s">
        <v>22</v>
      </c>
      <c r="D181" s="1" t="s">
        <v>22</v>
      </c>
      <c r="E181" s="1">
        <v>1.6764600000000001</v>
      </c>
      <c r="F181" s="1" t="s">
        <v>22</v>
      </c>
      <c r="G181" s="1">
        <v>1.18093</v>
      </c>
      <c r="H181" s="1">
        <v>1.3460799999999999</v>
      </c>
      <c r="I181" s="1">
        <v>1.3042100000000001</v>
      </c>
      <c r="J181" s="1">
        <v>0.116979</v>
      </c>
      <c r="K181" s="1">
        <v>1.4395500000000001</v>
      </c>
      <c r="L181" s="1" t="s">
        <v>22</v>
      </c>
      <c r="M181" s="1">
        <v>1.00305</v>
      </c>
      <c r="N181" s="1" t="s">
        <v>22</v>
      </c>
      <c r="O181" s="1">
        <v>0.57345900000000005</v>
      </c>
      <c r="P181" s="1">
        <v>0.84196099999999996</v>
      </c>
      <c r="Q181" s="1">
        <v>0.55897799999999997</v>
      </c>
      <c r="R181" s="1">
        <v>2.4115199999999999</v>
      </c>
      <c r="S181" s="1" t="s">
        <v>22</v>
      </c>
      <c r="T181" s="1">
        <v>0.232511</v>
      </c>
      <c r="U181" s="1">
        <v>1.66232</v>
      </c>
      <c r="V181" s="1" t="s">
        <v>23</v>
      </c>
      <c r="W181" s="1">
        <f>ABS(IK_diagnostics_degrees__4[[#This Row],[Column1]]-A180)</f>
        <v>0</v>
      </c>
      <c r="X181" s="1">
        <f>ABS(IK_diagnostics_degrees__4[[#This Row],[Column2]]-B180)</f>
        <v>1.2999999999996348E-4</v>
      </c>
      <c r="Y181" s="1">
        <f>ABS(IK_diagnostics_degrees__4[[#This Row],[Column3]]-C180)</f>
        <v>0</v>
      </c>
      <c r="Z181" s="1">
        <f>ABS(IK_diagnostics_degrees__4[[#This Row],[Column4]]-D180)</f>
        <v>0</v>
      </c>
      <c r="AA181" s="1">
        <f>ABS(IK_diagnostics_degrees__4[[#This Row],[Column5]]-E180)</f>
        <v>2.8000000000005798E-4</v>
      </c>
      <c r="AB181" s="1">
        <f>ABS(IK_diagnostics_degrees__4[[#This Row],[Column6]]-F180)</f>
        <v>0</v>
      </c>
      <c r="AC181" s="1">
        <f>ABS(IK_diagnostics_degrees__4[[#This Row],[Column7]]-G180)</f>
        <v>2.0000000000131024E-5</v>
      </c>
      <c r="AD181" s="1">
        <f>ABS(IK_diagnostics_degrees__4[[#This Row],[Column8]]-H180)</f>
        <v>5.6999999999995943E-4</v>
      </c>
      <c r="AE181" s="1">
        <f>ABS(IK_diagnostics_degrees__4[[#This Row],[Column9]]-I180)</f>
        <v>2.9999999999996696E-4</v>
      </c>
      <c r="AF181" s="1">
        <f>ABS(IK_diagnostics_degrees__4[[#This Row],[Column10]]-J180)</f>
        <v>8.910000000000029E-4</v>
      </c>
      <c r="AG181" s="1">
        <f>ABS(IK_diagnostics_degrees__4[[#This Row],[Column11]]-K180)</f>
        <v>7.7000000000015945E-4</v>
      </c>
      <c r="AH181" s="1">
        <f>ABS(IK_diagnostics_degrees__4[[#This Row],[Column12]]-L180)</f>
        <v>0</v>
      </c>
      <c r="AI181" s="1">
        <f>ABS(IK_diagnostics_degrees__4[[#This Row],[Column13]]-M180)</f>
        <v>6.1139999999999528E-3</v>
      </c>
      <c r="AJ181" s="1">
        <f>ABS(IK_diagnostics_degrees__4[[#This Row],[Column14]]-N180)</f>
        <v>0</v>
      </c>
      <c r="AK181" s="1">
        <f>ABS(IK_diagnostics_degrees__4[[#This Row],[Column15]]-O180)</f>
        <v>2.7200000000004998E-4</v>
      </c>
      <c r="AL181" s="1">
        <f>ABS(IK_diagnostics_degrees__4[[#This Row],[Column16]]-P180)</f>
        <v>4.2999999999904226E-5</v>
      </c>
      <c r="AM181" s="1">
        <f>ABS(IK_diagnostics_degrees__4[[#This Row],[Column17]]-Q180)</f>
        <v>1.2400000000001299E-4</v>
      </c>
      <c r="AN181" s="1">
        <f>ABS(IK_diagnostics_degrees__4[[#This Row],[Column18]]-R180)</f>
        <v>1.5999999999971593E-4</v>
      </c>
      <c r="AO181" s="1">
        <f>ABS(IK_diagnostics_degrees__4[[#This Row],[Column19]]-S180)</f>
        <v>0</v>
      </c>
      <c r="AP181" s="1">
        <f>ABS(IK_diagnostics_degrees__4[[#This Row],[Column20]]-T180)</f>
        <v>2.5600000000000622E-4</v>
      </c>
      <c r="AQ181" s="1">
        <f>ABS(IK_diagnostics_degrees__4[[#This Row],[Column21]]-U180)</f>
        <v>9.6999999999991537E-4</v>
      </c>
    </row>
    <row r="182" spans="1:43" x14ac:dyDescent="0.25">
      <c r="A182" s="1" t="s">
        <v>22</v>
      </c>
      <c r="B182" s="1">
        <v>1.6196699999999999</v>
      </c>
      <c r="C182" s="1">
        <v>3.6136100000000002E-3</v>
      </c>
      <c r="D182" s="1" t="s">
        <v>22</v>
      </c>
      <c r="E182" s="1">
        <v>1.59772</v>
      </c>
      <c r="F182" s="1">
        <v>4.3203299999999998E-3</v>
      </c>
      <c r="G182" s="1">
        <v>0.83671700000000004</v>
      </c>
      <c r="H182" s="1">
        <v>1.6501300000000001</v>
      </c>
      <c r="I182" s="1">
        <v>0.94744700000000004</v>
      </c>
      <c r="J182" s="1">
        <v>0.38869599999999999</v>
      </c>
      <c r="K182" s="1">
        <v>1.46261</v>
      </c>
      <c r="L182" s="1" t="s">
        <v>22</v>
      </c>
      <c r="M182" s="1">
        <v>0.37098399999999998</v>
      </c>
      <c r="N182" s="1">
        <v>0.36503600000000003</v>
      </c>
      <c r="O182" s="1">
        <v>1.34037E-3</v>
      </c>
      <c r="P182" s="1">
        <v>5.8350300000000001E-2</v>
      </c>
      <c r="Q182" s="1" t="s">
        <v>22</v>
      </c>
      <c r="R182" s="1">
        <v>1.53664</v>
      </c>
      <c r="S182" s="1">
        <v>3.3953400000000002E-3</v>
      </c>
      <c r="T182" s="1">
        <v>0.39984900000000001</v>
      </c>
      <c r="U182" s="1">
        <v>0.98835099999999998</v>
      </c>
      <c r="V182" s="1" t="s">
        <v>23</v>
      </c>
      <c r="W182" s="1">
        <f>ABS(IK_diagnostics_degrees__4[[#This Row],[Column1]]-A181)</f>
        <v>0</v>
      </c>
      <c r="X182" s="1">
        <f>ABS(IK_diagnostics_degrees__4[[#This Row],[Column2]]-B181)</f>
        <v>0.1413899999999999</v>
      </c>
      <c r="Y182" s="1">
        <f>ABS(IK_diagnostics_degrees__4[[#This Row],[Column3]]-C181)</f>
        <v>3.6136100000000002E-3</v>
      </c>
      <c r="Z182" s="1">
        <f>ABS(IK_diagnostics_degrees__4[[#This Row],[Column4]]-D181)</f>
        <v>0</v>
      </c>
      <c r="AA182" s="1">
        <f>ABS(IK_diagnostics_degrees__4[[#This Row],[Column5]]-E181)</f>
        <v>7.8740000000000032E-2</v>
      </c>
      <c r="AB182" s="1">
        <f>ABS(IK_diagnostics_degrees__4[[#This Row],[Column6]]-F181)</f>
        <v>4.3203299999999998E-3</v>
      </c>
      <c r="AC182" s="1">
        <f>ABS(IK_diagnostics_degrees__4[[#This Row],[Column7]]-G181)</f>
        <v>0.34421299999999999</v>
      </c>
      <c r="AD182" s="1">
        <f>ABS(IK_diagnostics_degrees__4[[#This Row],[Column8]]-H181)</f>
        <v>0.30405000000000015</v>
      </c>
      <c r="AE182" s="1">
        <f>ABS(IK_diagnostics_degrees__4[[#This Row],[Column9]]-I181)</f>
        <v>0.35676300000000005</v>
      </c>
      <c r="AF182" s="1">
        <f>ABS(IK_diagnostics_degrees__4[[#This Row],[Column10]]-J181)</f>
        <v>0.27171699999999999</v>
      </c>
      <c r="AG182" s="1">
        <f>ABS(IK_diagnostics_degrees__4[[#This Row],[Column11]]-K181)</f>
        <v>2.3059999999999858E-2</v>
      </c>
      <c r="AH182" s="1">
        <f>ABS(IK_diagnostics_degrees__4[[#This Row],[Column12]]-L181)</f>
        <v>0</v>
      </c>
      <c r="AI182" s="1">
        <f>ABS(IK_diagnostics_degrees__4[[#This Row],[Column13]]-M181)</f>
        <v>0.63206600000000002</v>
      </c>
      <c r="AJ182" s="1">
        <f>ABS(IK_diagnostics_degrees__4[[#This Row],[Column14]]-N181)</f>
        <v>0.36503600000000003</v>
      </c>
      <c r="AK182" s="1">
        <f>ABS(IK_diagnostics_degrees__4[[#This Row],[Column15]]-O181)</f>
        <v>0.57211863000000007</v>
      </c>
      <c r="AL182" s="1">
        <f>ABS(IK_diagnostics_degrees__4[[#This Row],[Column16]]-P181)</f>
        <v>0.78361069999999999</v>
      </c>
      <c r="AM182" s="1">
        <f>ABS(IK_diagnostics_degrees__4[[#This Row],[Column17]]-Q181)</f>
        <v>0.55897799999999997</v>
      </c>
      <c r="AN182" s="1">
        <f>ABS(IK_diagnostics_degrees__4[[#This Row],[Column18]]-R181)</f>
        <v>0.87487999999999988</v>
      </c>
      <c r="AO182" s="1">
        <f>ABS(IK_diagnostics_degrees__4[[#This Row],[Column19]]-S181)</f>
        <v>3.3953400000000002E-3</v>
      </c>
      <c r="AP182" s="1">
        <f>ABS(IK_diagnostics_degrees__4[[#This Row],[Column20]]-T181)</f>
        <v>0.16733800000000001</v>
      </c>
      <c r="AQ182" s="1">
        <f>ABS(IK_diagnostics_degrees__4[[#This Row],[Column21]]-U181)</f>
        <v>0.67396900000000004</v>
      </c>
    </row>
    <row r="183" spans="1:43" x14ac:dyDescent="0.25">
      <c r="A183" s="1" t="s">
        <v>22</v>
      </c>
      <c r="B183" s="1">
        <v>1.57358</v>
      </c>
      <c r="C183" s="1">
        <v>1.6628500000000001E-4</v>
      </c>
      <c r="D183" s="1" t="s">
        <v>22</v>
      </c>
      <c r="E183" s="1">
        <v>1.6245499999999999</v>
      </c>
      <c r="F183" s="1" t="s">
        <v>22</v>
      </c>
      <c r="G183" s="1">
        <v>0.88976900000000003</v>
      </c>
      <c r="H183" s="1">
        <v>1.72123</v>
      </c>
      <c r="I183" s="1">
        <v>0.96614100000000003</v>
      </c>
      <c r="J183" s="1">
        <v>0.394013</v>
      </c>
      <c r="K183" s="1">
        <v>1.41208</v>
      </c>
      <c r="L183" s="1">
        <v>1.2365299999999999E-2</v>
      </c>
      <c r="M183" s="1">
        <v>0.405613</v>
      </c>
      <c r="N183" s="1" t="s">
        <v>22</v>
      </c>
      <c r="O183" s="1">
        <v>0.10215200000000001</v>
      </c>
      <c r="P183" s="1">
        <v>0.22431799999999999</v>
      </c>
      <c r="Q183" s="1">
        <v>9.7846099999999991E-3</v>
      </c>
      <c r="R183" s="1">
        <v>1.6664000000000001</v>
      </c>
      <c r="S183" s="1" t="s">
        <v>22</v>
      </c>
      <c r="T183" s="1">
        <v>0.73128499999999996</v>
      </c>
      <c r="U183" s="1">
        <v>0.75755099999999997</v>
      </c>
      <c r="V183" s="1" t="s">
        <v>23</v>
      </c>
      <c r="W183" s="1">
        <f>ABS(IK_diagnostics_degrees__4[[#This Row],[Column1]]-A182)</f>
        <v>0</v>
      </c>
      <c r="X183" s="1">
        <f>ABS(IK_diagnostics_degrees__4[[#This Row],[Column2]]-B182)</f>
        <v>4.6089999999999964E-2</v>
      </c>
      <c r="Y183" s="1">
        <f>ABS(IK_diagnostics_degrees__4[[#This Row],[Column3]]-C182)</f>
        <v>3.4473250000000002E-3</v>
      </c>
      <c r="Z183" s="1">
        <f>ABS(IK_diagnostics_degrees__4[[#This Row],[Column4]]-D182)</f>
        <v>0</v>
      </c>
      <c r="AA183" s="1">
        <f>ABS(IK_diagnostics_degrees__4[[#This Row],[Column5]]-E182)</f>
        <v>2.6829999999999909E-2</v>
      </c>
      <c r="AB183" s="1">
        <f>ABS(IK_diagnostics_degrees__4[[#This Row],[Column6]]-F182)</f>
        <v>4.3203299999999998E-3</v>
      </c>
      <c r="AC183" s="1">
        <f>ABS(IK_diagnostics_degrees__4[[#This Row],[Column7]]-G182)</f>
        <v>5.3051999999999988E-2</v>
      </c>
      <c r="AD183" s="1">
        <f>ABS(IK_diagnostics_degrees__4[[#This Row],[Column8]]-H182)</f>
        <v>7.1099999999999941E-2</v>
      </c>
      <c r="AE183" s="1">
        <f>ABS(IK_diagnostics_degrees__4[[#This Row],[Column9]]-I182)</f>
        <v>1.8693999999999988E-2</v>
      </c>
      <c r="AF183" s="1">
        <f>ABS(IK_diagnostics_degrees__4[[#This Row],[Column10]]-J182)</f>
        <v>5.3170000000000162E-3</v>
      </c>
      <c r="AG183" s="1">
        <f>ABS(IK_diagnostics_degrees__4[[#This Row],[Column11]]-K182)</f>
        <v>5.0529999999999964E-2</v>
      </c>
      <c r="AH183" s="1">
        <f>ABS(IK_diagnostics_degrees__4[[#This Row],[Column12]]-L182)</f>
        <v>1.2365299999999999E-2</v>
      </c>
      <c r="AI183" s="1">
        <f>ABS(IK_diagnostics_degrees__4[[#This Row],[Column13]]-M182)</f>
        <v>3.4629000000000021E-2</v>
      </c>
      <c r="AJ183" s="1">
        <f>ABS(IK_diagnostics_degrees__4[[#This Row],[Column14]]-N182)</f>
        <v>0.36503600000000003</v>
      </c>
      <c r="AK183" s="1">
        <f>ABS(IK_diagnostics_degrees__4[[#This Row],[Column15]]-O182)</f>
        <v>0.10081163000000001</v>
      </c>
      <c r="AL183" s="1">
        <f>ABS(IK_diagnostics_degrees__4[[#This Row],[Column16]]-P182)</f>
        <v>0.1659677</v>
      </c>
      <c r="AM183" s="1">
        <f>ABS(IK_diagnostics_degrees__4[[#This Row],[Column17]]-Q182)</f>
        <v>9.7846099999999991E-3</v>
      </c>
      <c r="AN183" s="1">
        <f>ABS(IK_diagnostics_degrees__4[[#This Row],[Column18]]-R182)</f>
        <v>0.1297600000000001</v>
      </c>
      <c r="AO183" s="1">
        <f>ABS(IK_diagnostics_degrees__4[[#This Row],[Column19]]-S182)</f>
        <v>3.3953400000000002E-3</v>
      </c>
      <c r="AP183" s="1">
        <f>ABS(IK_diagnostics_degrees__4[[#This Row],[Column20]]-T182)</f>
        <v>0.33143599999999995</v>
      </c>
      <c r="AQ183" s="1">
        <f>ABS(IK_diagnostics_degrees__4[[#This Row],[Column21]]-U182)</f>
        <v>0.23080000000000001</v>
      </c>
    </row>
    <row r="184" spans="1:43" x14ac:dyDescent="0.25">
      <c r="A184" s="1" t="s">
        <v>22</v>
      </c>
      <c r="B184" s="1">
        <v>1.5412399999999999</v>
      </c>
      <c r="C184" s="1" t="s">
        <v>22</v>
      </c>
      <c r="D184" s="1" t="s">
        <v>22</v>
      </c>
      <c r="E184" s="1">
        <v>1.64649</v>
      </c>
      <c r="F184" s="1" t="s">
        <v>22</v>
      </c>
      <c r="G184" s="1">
        <v>0.89388999999999996</v>
      </c>
      <c r="H184" s="1">
        <v>1.7346900000000001</v>
      </c>
      <c r="I184" s="1">
        <v>0.98977400000000004</v>
      </c>
      <c r="J184" s="1">
        <v>0.39219900000000002</v>
      </c>
      <c r="K184" s="1">
        <v>1.3722000000000001</v>
      </c>
      <c r="L184" s="1">
        <v>7.9848799999999998E-3</v>
      </c>
      <c r="M184" s="1">
        <v>0.44361899999999999</v>
      </c>
      <c r="N184" s="1" t="s">
        <v>22</v>
      </c>
      <c r="O184" s="1">
        <v>0.12536</v>
      </c>
      <c r="P184" s="1">
        <v>0.29175099999999998</v>
      </c>
      <c r="Q184" s="1">
        <v>2.43565E-2</v>
      </c>
      <c r="R184" s="1">
        <v>1.7459899999999999</v>
      </c>
      <c r="S184" s="1" t="s">
        <v>22</v>
      </c>
      <c r="T184" s="1">
        <v>0.90205400000000002</v>
      </c>
      <c r="U184" s="1">
        <v>0.709596</v>
      </c>
      <c r="V184" s="1" t="s">
        <v>23</v>
      </c>
      <c r="W184" s="1">
        <f>ABS(IK_diagnostics_degrees__4[[#This Row],[Column1]]-A183)</f>
        <v>0</v>
      </c>
      <c r="X184" s="1">
        <f>ABS(IK_diagnostics_degrees__4[[#This Row],[Column2]]-B183)</f>
        <v>3.2340000000000035E-2</v>
      </c>
      <c r="Y184" s="1">
        <f>ABS(IK_diagnostics_degrees__4[[#This Row],[Column3]]-C183)</f>
        <v>1.6628500000000001E-4</v>
      </c>
      <c r="Z184" s="1">
        <f>ABS(IK_diagnostics_degrees__4[[#This Row],[Column4]]-D183)</f>
        <v>0</v>
      </c>
      <c r="AA184" s="1">
        <f>ABS(IK_diagnostics_degrees__4[[#This Row],[Column5]]-E183)</f>
        <v>2.1940000000000071E-2</v>
      </c>
      <c r="AB184" s="1">
        <f>ABS(IK_diagnostics_degrees__4[[#This Row],[Column6]]-F183)</f>
        <v>0</v>
      </c>
      <c r="AC184" s="1">
        <f>ABS(IK_diagnostics_degrees__4[[#This Row],[Column7]]-G183)</f>
        <v>4.1209999999999303E-3</v>
      </c>
      <c r="AD184" s="1">
        <f>ABS(IK_diagnostics_degrees__4[[#This Row],[Column8]]-H183)</f>
        <v>1.3460000000000027E-2</v>
      </c>
      <c r="AE184" s="1">
        <f>ABS(IK_diagnostics_degrees__4[[#This Row],[Column9]]-I183)</f>
        <v>2.3633000000000015E-2</v>
      </c>
      <c r="AF184" s="1">
        <f>ABS(IK_diagnostics_degrees__4[[#This Row],[Column10]]-J183)</f>
        <v>1.8139999999999823E-3</v>
      </c>
      <c r="AG184" s="1">
        <f>ABS(IK_diagnostics_degrees__4[[#This Row],[Column11]]-K183)</f>
        <v>3.9879999999999916E-2</v>
      </c>
      <c r="AH184" s="1">
        <f>ABS(IK_diagnostics_degrees__4[[#This Row],[Column12]]-L183)</f>
        <v>4.3804199999999995E-3</v>
      </c>
      <c r="AI184" s="1">
        <f>ABS(IK_diagnostics_degrees__4[[#This Row],[Column13]]-M183)</f>
        <v>3.8005999999999984E-2</v>
      </c>
      <c r="AJ184" s="1">
        <f>ABS(IK_diagnostics_degrees__4[[#This Row],[Column14]]-N183)</f>
        <v>0</v>
      </c>
      <c r="AK184" s="1">
        <f>ABS(IK_diagnostics_degrees__4[[#This Row],[Column15]]-O183)</f>
        <v>2.3207999999999993E-2</v>
      </c>
      <c r="AL184" s="1">
        <f>ABS(IK_diagnostics_degrees__4[[#This Row],[Column16]]-P183)</f>
        <v>6.7432999999999993E-2</v>
      </c>
      <c r="AM184" s="1">
        <f>ABS(IK_diagnostics_degrees__4[[#This Row],[Column17]]-Q183)</f>
        <v>1.4571890000000001E-2</v>
      </c>
      <c r="AN184" s="1">
        <f>ABS(IK_diagnostics_degrees__4[[#This Row],[Column18]]-R183)</f>
        <v>7.9589999999999828E-2</v>
      </c>
      <c r="AO184" s="1">
        <f>ABS(IK_diagnostics_degrees__4[[#This Row],[Column19]]-S183)</f>
        <v>0</v>
      </c>
      <c r="AP184" s="1">
        <f>ABS(IK_diagnostics_degrees__4[[#This Row],[Column20]]-T183)</f>
        <v>0.17076900000000006</v>
      </c>
      <c r="AQ184" s="1">
        <f>ABS(IK_diagnostics_degrees__4[[#This Row],[Column21]]-U183)</f>
        <v>4.795499999999997E-2</v>
      </c>
    </row>
    <row r="185" spans="1:43" x14ac:dyDescent="0.25">
      <c r="A185" s="1" t="s">
        <v>22</v>
      </c>
      <c r="B185" s="1">
        <v>1.5188200000000001</v>
      </c>
      <c r="C185" s="1" t="s">
        <v>22</v>
      </c>
      <c r="D185" s="1" t="s">
        <v>22</v>
      </c>
      <c r="E185" s="1">
        <v>1.6559600000000001</v>
      </c>
      <c r="F185" s="1" t="s">
        <v>22</v>
      </c>
      <c r="G185" s="1">
        <v>0.90198900000000004</v>
      </c>
      <c r="H185" s="1">
        <v>1.7419199999999999</v>
      </c>
      <c r="I185" s="1">
        <v>0.99524599999999996</v>
      </c>
      <c r="J185" s="1">
        <v>0.39536399999999999</v>
      </c>
      <c r="K185" s="1">
        <v>1.3447499999999999</v>
      </c>
      <c r="L185" s="1">
        <v>1.11147E-2</v>
      </c>
      <c r="M185" s="1">
        <v>0.470244</v>
      </c>
      <c r="N185" s="1" t="s">
        <v>22</v>
      </c>
      <c r="O185" s="1">
        <v>0.123389</v>
      </c>
      <c r="P185" s="1">
        <v>0.30930000000000002</v>
      </c>
      <c r="Q185" s="1">
        <v>2.7851600000000001E-2</v>
      </c>
      <c r="R185" s="1">
        <v>1.7934699999999999</v>
      </c>
      <c r="S185" s="1" t="s">
        <v>22</v>
      </c>
      <c r="T185" s="1">
        <v>1.0009399999999999</v>
      </c>
      <c r="U185" s="1">
        <v>0.69839099999999998</v>
      </c>
      <c r="V185" s="1" t="s">
        <v>23</v>
      </c>
      <c r="W185" s="1">
        <f>ABS(IK_diagnostics_degrees__4[[#This Row],[Column1]]-A184)</f>
        <v>0</v>
      </c>
      <c r="X185" s="1">
        <f>ABS(IK_diagnostics_degrees__4[[#This Row],[Column2]]-B184)</f>
        <v>2.2419999999999884E-2</v>
      </c>
      <c r="Y185" s="1">
        <f>ABS(IK_diagnostics_degrees__4[[#This Row],[Column3]]-C184)</f>
        <v>0</v>
      </c>
      <c r="Z185" s="1">
        <f>ABS(IK_diagnostics_degrees__4[[#This Row],[Column4]]-D184)</f>
        <v>0</v>
      </c>
      <c r="AA185" s="1">
        <f>ABS(IK_diagnostics_degrees__4[[#This Row],[Column5]]-E184)</f>
        <v>9.4700000000000895E-3</v>
      </c>
      <c r="AB185" s="1">
        <f>ABS(IK_diagnostics_degrees__4[[#This Row],[Column6]]-F184)</f>
        <v>0</v>
      </c>
      <c r="AC185" s="1">
        <f>ABS(IK_diagnostics_degrees__4[[#This Row],[Column7]]-G184)</f>
        <v>8.0990000000000784E-3</v>
      </c>
      <c r="AD185" s="1">
        <f>ABS(IK_diagnostics_degrees__4[[#This Row],[Column8]]-H184)</f>
        <v>7.2299999999998477E-3</v>
      </c>
      <c r="AE185" s="1">
        <f>ABS(IK_diagnostics_degrees__4[[#This Row],[Column9]]-I184)</f>
        <v>5.4719999999999214E-3</v>
      </c>
      <c r="AF185" s="1">
        <f>ABS(IK_diagnostics_degrees__4[[#This Row],[Column10]]-J184)</f>
        <v>3.1649999999999734E-3</v>
      </c>
      <c r="AG185" s="1">
        <f>ABS(IK_diagnostics_degrees__4[[#This Row],[Column11]]-K184)</f>
        <v>2.7450000000000196E-2</v>
      </c>
      <c r="AH185" s="1">
        <f>ABS(IK_diagnostics_degrees__4[[#This Row],[Column12]]-L184)</f>
        <v>3.1298200000000002E-3</v>
      </c>
      <c r="AI185" s="1">
        <f>ABS(IK_diagnostics_degrees__4[[#This Row],[Column13]]-M184)</f>
        <v>2.662500000000001E-2</v>
      </c>
      <c r="AJ185" s="1">
        <f>ABS(IK_diagnostics_degrees__4[[#This Row],[Column14]]-N184)</f>
        <v>0</v>
      </c>
      <c r="AK185" s="1">
        <f>ABS(IK_diagnostics_degrees__4[[#This Row],[Column15]]-O184)</f>
        <v>1.9710000000000005E-3</v>
      </c>
      <c r="AL185" s="1">
        <f>ABS(IK_diagnostics_degrees__4[[#This Row],[Column16]]-P184)</f>
        <v>1.7549000000000037E-2</v>
      </c>
      <c r="AM185" s="1">
        <f>ABS(IK_diagnostics_degrees__4[[#This Row],[Column17]]-Q184)</f>
        <v>3.495100000000001E-3</v>
      </c>
      <c r="AN185" s="1">
        <f>ABS(IK_diagnostics_degrees__4[[#This Row],[Column18]]-R184)</f>
        <v>4.7479999999999967E-2</v>
      </c>
      <c r="AO185" s="1">
        <f>ABS(IK_diagnostics_degrees__4[[#This Row],[Column19]]-S184)</f>
        <v>0</v>
      </c>
      <c r="AP185" s="1">
        <f>ABS(IK_diagnostics_degrees__4[[#This Row],[Column20]]-T184)</f>
        <v>9.8885999999999918E-2</v>
      </c>
      <c r="AQ185" s="1">
        <f>ABS(IK_diagnostics_degrees__4[[#This Row],[Column21]]-U184)</f>
        <v>1.120500000000002E-2</v>
      </c>
    </row>
    <row r="186" spans="1:43" x14ac:dyDescent="0.25">
      <c r="A186" s="1" t="s">
        <v>22</v>
      </c>
      <c r="B186" s="1">
        <v>1.50783</v>
      </c>
      <c r="C186" s="1" t="s">
        <v>22</v>
      </c>
      <c r="D186" s="1" t="s">
        <v>22</v>
      </c>
      <c r="E186" s="1">
        <v>1.6580299999999999</v>
      </c>
      <c r="F186" s="1" t="s">
        <v>22</v>
      </c>
      <c r="G186" s="1">
        <v>0.90907400000000005</v>
      </c>
      <c r="H186" s="1">
        <v>1.7444599999999999</v>
      </c>
      <c r="I186" s="1">
        <v>0.99814800000000004</v>
      </c>
      <c r="J186" s="1">
        <v>0.39912999999999998</v>
      </c>
      <c r="K186" s="1">
        <v>1.32769</v>
      </c>
      <c r="L186" s="1">
        <v>9.3797499999999992E-3</v>
      </c>
      <c r="M186" s="1">
        <v>0.491373</v>
      </c>
      <c r="N186" s="1" t="s">
        <v>22</v>
      </c>
      <c r="O186" s="1">
        <v>0.120143</v>
      </c>
      <c r="P186" s="1">
        <v>0.31496200000000002</v>
      </c>
      <c r="Q186" s="1">
        <v>2.67779E-2</v>
      </c>
      <c r="R186" s="1">
        <v>1.8239700000000001</v>
      </c>
      <c r="S186" s="1" t="s">
        <v>22</v>
      </c>
      <c r="T186" s="1">
        <v>1.0615300000000001</v>
      </c>
      <c r="U186" s="1">
        <v>0.69857499999999995</v>
      </c>
      <c r="V186" s="1" t="s">
        <v>23</v>
      </c>
      <c r="W186" s="1">
        <f>ABS(IK_diagnostics_degrees__4[[#This Row],[Column1]]-A185)</f>
        <v>0</v>
      </c>
      <c r="X186" s="1">
        <f>ABS(IK_diagnostics_degrees__4[[#This Row],[Column2]]-B185)</f>
        <v>1.0990000000000055E-2</v>
      </c>
      <c r="Y186" s="1">
        <f>ABS(IK_diagnostics_degrees__4[[#This Row],[Column3]]-C185)</f>
        <v>0</v>
      </c>
      <c r="Z186" s="1">
        <f>ABS(IK_diagnostics_degrees__4[[#This Row],[Column4]]-D185)</f>
        <v>0</v>
      </c>
      <c r="AA186" s="1">
        <f>ABS(IK_diagnostics_degrees__4[[#This Row],[Column5]]-E185)</f>
        <v>2.0699999999997942E-3</v>
      </c>
      <c r="AB186" s="1">
        <f>ABS(IK_diagnostics_degrees__4[[#This Row],[Column6]]-F185)</f>
        <v>0</v>
      </c>
      <c r="AC186" s="1">
        <f>ABS(IK_diagnostics_degrees__4[[#This Row],[Column7]]-G185)</f>
        <v>7.085000000000008E-3</v>
      </c>
      <c r="AD186" s="1">
        <f>ABS(IK_diagnostics_degrees__4[[#This Row],[Column8]]-H185)</f>
        <v>2.5399999999999867E-3</v>
      </c>
      <c r="AE186" s="1">
        <f>ABS(IK_diagnostics_degrees__4[[#This Row],[Column9]]-I185)</f>
        <v>2.9020000000000712E-3</v>
      </c>
      <c r="AF186" s="1">
        <f>ABS(IK_diagnostics_degrees__4[[#This Row],[Column10]]-J185)</f>
        <v>3.7659999999999916E-3</v>
      </c>
      <c r="AG186" s="1">
        <f>ABS(IK_diagnostics_degrees__4[[#This Row],[Column11]]-K185)</f>
        <v>1.7059999999999853E-2</v>
      </c>
      <c r="AH186" s="1">
        <f>ABS(IK_diagnostics_degrees__4[[#This Row],[Column12]]-L185)</f>
        <v>1.7349500000000007E-3</v>
      </c>
      <c r="AI186" s="1">
        <f>ABS(IK_diagnostics_degrees__4[[#This Row],[Column13]]-M185)</f>
        <v>2.1129000000000009E-2</v>
      </c>
      <c r="AJ186" s="1">
        <f>ABS(IK_diagnostics_degrees__4[[#This Row],[Column14]]-N185)</f>
        <v>0</v>
      </c>
      <c r="AK186" s="1">
        <f>ABS(IK_diagnostics_degrees__4[[#This Row],[Column15]]-O185)</f>
        <v>3.2459999999999989E-3</v>
      </c>
      <c r="AL186" s="1">
        <f>ABS(IK_diagnostics_degrees__4[[#This Row],[Column16]]-P185)</f>
        <v>5.6620000000000004E-3</v>
      </c>
      <c r="AM186" s="1">
        <f>ABS(IK_diagnostics_degrees__4[[#This Row],[Column17]]-Q185)</f>
        <v>1.0737000000000003E-3</v>
      </c>
      <c r="AN186" s="1">
        <f>ABS(IK_diagnostics_degrees__4[[#This Row],[Column18]]-R185)</f>
        <v>3.0500000000000194E-2</v>
      </c>
      <c r="AO186" s="1">
        <f>ABS(IK_diagnostics_degrees__4[[#This Row],[Column19]]-S185)</f>
        <v>0</v>
      </c>
      <c r="AP186" s="1">
        <f>ABS(IK_diagnostics_degrees__4[[#This Row],[Column20]]-T185)</f>
        <v>6.0590000000000144E-2</v>
      </c>
      <c r="AQ186" s="1">
        <f>ABS(IK_diagnostics_degrees__4[[#This Row],[Column21]]-U185)</f>
        <v>1.8399999999996197E-4</v>
      </c>
    </row>
    <row r="187" spans="1:43" x14ac:dyDescent="0.25">
      <c r="A187" s="1" t="s">
        <v>22</v>
      </c>
      <c r="B187" s="1">
        <v>1.50373</v>
      </c>
      <c r="C187" s="1" t="s">
        <v>22</v>
      </c>
      <c r="D187" s="1" t="s">
        <v>22</v>
      </c>
      <c r="E187" s="1">
        <v>1.65456</v>
      </c>
      <c r="F187" s="1" t="s">
        <v>22</v>
      </c>
      <c r="G187" s="1">
        <v>0.914049</v>
      </c>
      <c r="H187" s="1">
        <v>1.74729</v>
      </c>
      <c r="I187" s="1">
        <v>1.00135</v>
      </c>
      <c r="J187" s="1">
        <v>0.39995900000000001</v>
      </c>
      <c r="K187" s="1">
        <v>1.3159099999999999</v>
      </c>
      <c r="L187" s="1">
        <v>7.2491500000000002E-3</v>
      </c>
      <c r="M187" s="1">
        <v>0.51024700000000001</v>
      </c>
      <c r="N187" s="1" t="s">
        <v>22</v>
      </c>
      <c r="O187" s="1">
        <v>0.118794</v>
      </c>
      <c r="P187" s="1">
        <v>0.31994299999999998</v>
      </c>
      <c r="Q187" s="1">
        <v>2.8370300000000001E-2</v>
      </c>
      <c r="R187" s="1">
        <v>1.8466199999999999</v>
      </c>
      <c r="S187" s="1" t="s">
        <v>22</v>
      </c>
      <c r="T187" s="1">
        <v>1.09873</v>
      </c>
      <c r="U187" s="1">
        <v>0.70503099999999996</v>
      </c>
      <c r="V187" s="1" t="s">
        <v>23</v>
      </c>
      <c r="W187" s="1">
        <f>ABS(IK_diagnostics_degrees__4[[#This Row],[Column1]]-A186)</f>
        <v>0</v>
      </c>
      <c r="X187" s="1">
        <f>ABS(IK_diagnostics_degrees__4[[#This Row],[Column2]]-B186)</f>
        <v>4.0999999999999925E-3</v>
      </c>
      <c r="Y187" s="1">
        <f>ABS(IK_diagnostics_degrees__4[[#This Row],[Column3]]-C186)</f>
        <v>0</v>
      </c>
      <c r="Z187" s="1">
        <f>ABS(IK_diagnostics_degrees__4[[#This Row],[Column4]]-D186)</f>
        <v>0</v>
      </c>
      <c r="AA187" s="1">
        <f>ABS(IK_diagnostics_degrees__4[[#This Row],[Column5]]-E186)</f>
        <v>3.4699999999998621E-3</v>
      </c>
      <c r="AB187" s="1">
        <f>ABS(IK_diagnostics_degrees__4[[#This Row],[Column6]]-F186)</f>
        <v>0</v>
      </c>
      <c r="AC187" s="1">
        <f>ABS(IK_diagnostics_degrees__4[[#This Row],[Column7]]-G186)</f>
        <v>4.9749999999999517E-3</v>
      </c>
      <c r="AD187" s="1">
        <f>ABS(IK_diagnostics_degrees__4[[#This Row],[Column8]]-H186)</f>
        <v>2.8300000000001102E-3</v>
      </c>
      <c r="AE187" s="1">
        <f>ABS(IK_diagnostics_degrees__4[[#This Row],[Column9]]-I186)</f>
        <v>3.2019999999999271E-3</v>
      </c>
      <c r="AF187" s="1">
        <f>ABS(IK_diagnostics_degrees__4[[#This Row],[Column10]]-J186)</f>
        <v>8.2900000000002416E-4</v>
      </c>
      <c r="AG187" s="1">
        <f>ABS(IK_diagnostics_degrees__4[[#This Row],[Column11]]-K186)</f>
        <v>1.1780000000000124E-2</v>
      </c>
      <c r="AH187" s="1">
        <f>ABS(IK_diagnostics_degrees__4[[#This Row],[Column12]]-L186)</f>
        <v>2.130599999999999E-3</v>
      </c>
      <c r="AI187" s="1">
        <f>ABS(IK_diagnostics_degrees__4[[#This Row],[Column13]]-M186)</f>
        <v>1.8874000000000002E-2</v>
      </c>
      <c r="AJ187" s="1">
        <f>ABS(IK_diagnostics_degrees__4[[#This Row],[Column14]]-N186)</f>
        <v>0</v>
      </c>
      <c r="AK187" s="1">
        <f>ABS(IK_diagnostics_degrees__4[[#This Row],[Column15]]-O186)</f>
        <v>1.349000000000003E-3</v>
      </c>
      <c r="AL187" s="1">
        <f>ABS(IK_diagnostics_degrees__4[[#This Row],[Column16]]-P186)</f>
        <v>4.9809999999999577E-3</v>
      </c>
      <c r="AM187" s="1">
        <f>ABS(IK_diagnostics_degrees__4[[#This Row],[Column17]]-Q186)</f>
        <v>1.5924000000000008E-3</v>
      </c>
      <c r="AN187" s="1">
        <f>ABS(IK_diagnostics_degrees__4[[#This Row],[Column18]]-R186)</f>
        <v>2.2649999999999837E-2</v>
      </c>
      <c r="AO187" s="1">
        <f>ABS(IK_diagnostics_degrees__4[[#This Row],[Column19]]-S186)</f>
        <v>0</v>
      </c>
      <c r="AP187" s="1">
        <f>ABS(IK_diagnostics_degrees__4[[#This Row],[Column20]]-T186)</f>
        <v>3.71999999999999E-2</v>
      </c>
      <c r="AQ187" s="1">
        <f>ABS(IK_diagnostics_degrees__4[[#This Row],[Column21]]-U186)</f>
        <v>6.4560000000000173E-3</v>
      </c>
    </row>
    <row r="188" spans="1:43" x14ac:dyDescent="0.25">
      <c r="A188" s="1" t="s">
        <v>22</v>
      </c>
      <c r="B188" s="1">
        <v>1.5026600000000001</v>
      </c>
      <c r="C188" s="1" t="s">
        <v>22</v>
      </c>
      <c r="D188" s="1" t="s">
        <v>22</v>
      </c>
      <c r="E188" s="1">
        <v>1.64961</v>
      </c>
      <c r="F188" s="1" t="s">
        <v>22</v>
      </c>
      <c r="G188" s="1">
        <v>0.91558200000000001</v>
      </c>
      <c r="H188" s="1">
        <v>1.7485200000000001</v>
      </c>
      <c r="I188" s="1">
        <v>1.0075000000000001</v>
      </c>
      <c r="J188" s="1">
        <v>0.39867999999999998</v>
      </c>
      <c r="K188" s="1">
        <v>1.30775</v>
      </c>
      <c r="L188" s="1">
        <v>5.2293399999999999E-3</v>
      </c>
      <c r="M188" s="1">
        <v>0.527424</v>
      </c>
      <c r="N188" s="1" t="s">
        <v>22</v>
      </c>
      <c r="O188" s="1">
        <v>0.119572</v>
      </c>
      <c r="P188" s="1">
        <v>0.32506000000000002</v>
      </c>
      <c r="Q188" s="1">
        <v>3.2042000000000001E-2</v>
      </c>
      <c r="R188" s="1">
        <v>1.86324</v>
      </c>
      <c r="S188" s="1" t="s">
        <v>22</v>
      </c>
      <c r="T188" s="1">
        <v>1.12351</v>
      </c>
      <c r="U188" s="1">
        <v>0.71193899999999999</v>
      </c>
      <c r="V188" s="1" t="s">
        <v>23</v>
      </c>
      <c r="W188" s="1">
        <f>ABS(IK_diagnostics_degrees__4[[#This Row],[Column1]]-A187)</f>
        <v>0</v>
      </c>
      <c r="X188" s="1">
        <f>ABS(IK_diagnostics_degrees__4[[#This Row],[Column2]]-B187)</f>
        <v>1.0699999999999044E-3</v>
      </c>
      <c r="Y188" s="1">
        <f>ABS(IK_diagnostics_degrees__4[[#This Row],[Column3]]-C187)</f>
        <v>0</v>
      </c>
      <c r="Z188" s="1">
        <f>ABS(IK_diagnostics_degrees__4[[#This Row],[Column4]]-D187)</f>
        <v>0</v>
      </c>
      <c r="AA188" s="1">
        <f>ABS(IK_diagnostics_degrees__4[[#This Row],[Column5]]-E187)</f>
        <v>4.9500000000000099E-3</v>
      </c>
      <c r="AB188" s="1">
        <f>ABS(IK_diagnostics_degrees__4[[#This Row],[Column6]]-F187)</f>
        <v>0</v>
      </c>
      <c r="AC188" s="1">
        <f>ABS(IK_diagnostics_degrees__4[[#This Row],[Column7]]-G187)</f>
        <v>1.5330000000000066E-3</v>
      </c>
      <c r="AD188" s="1">
        <f>ABS(IK_diagnostics_degrees__4[[#This Row],[Column8]]-H187)</f>
        <v>1.2300000000000644E-3</v>
      </c>
      <c r="AE188" s="1">
        <f>ABS(IK_diagnostics_degrees__4[[#This Row],[Column9]]-I187)</f>
        <v>6.1500000000000998E-3</v>
      </c>
      <c r="AF188" s="1">
        <f>ABS(IK_diagnostics_degrees__4[[#This Row],[Column10]]-J187)</f>
        <v>1.2790000000000301E-3</v>
      </c>
      <c r="AG188" s="1">
        <f>ABS(IK_diagnostics_degrees__4[[#This Row],[Column11]]-K187)</f>
        <v>8.1599999999999451E-3</v>
      </c>
      <c r="AH188" s="1">
        <f>ABS(IK_diagnostics_degrees__4[[#This Row],[Column12]]-L187)</f>
        <v>2.0198100000000004E-3</v>
      </c>
      <c r="AI188" s="1">
        <f>ABS(IK_diagnostics_degrees__4[[#This Row],[Column13]]-M187)</f>
        <v>1.7176999999999998E-2</v>
      </c>
      <c r="AJ188" s="1">
        <f>ABS(IK_diagnostics_degrees__4[[#This Row],[Column14]]-N187)</f>
        <v>0</v>
      </c>
      <c r="AK188" s="1">
        <f>ABS(IK_diagnostics_degrees__4[[#This Row],[Column15]]-O187)</f>
        <v>7.7800000000000091E-4</v>
      </c>
      <c r="AL188" s="1">
        <f>ABS(IK_diagnostics_degrees__4[[#This Row],[Column16]]-P187)</f>
        <v>5.1170000000000382E-3</v>
      </c>
      <c r="AM188" s="1">
        <f>ABS(IK_diagnostics_degrees__4[[#This Row],[Column17]]-Q187)</f>
        <v>3.6717E-3</v>
      </c>
      <c r="AN188" s="1">
        <f>ABS(IK_diagnostics_degrees__4[[#This Row],[Column18]]-R187)</f>
        <v>1.6620000000000079E-2</v>
      </c>
      <c r="AO188" s="1">
        <f>ABS(IK_diagnostics_degrees__4[[#This Row],[Column19]]-S187)</f>
        <v>0</v>
      </c>
      <c r="AP188" s="1">
        <f>ABS(IK_diagnostics_degrees__4[[#This Row],[Column20]]-T187)</f>
        <v>2.4780000000000024E-2</v>
      </c>
      <c r="AQ188" s="1">
        <f>ABS(IK_diagnostics_degrees__4[[#This Row],[Column21]]-U187)</f>
        <v>6.9080000000000252E-3</v>
      </c>
    </row>
    <row r="189" spans="1:43" x14ac:dyDescent="0.25">
      <c r="A189" s="1" t="s">
        <v>22</v>
      </c>
      <c r="B189" s="1">
        <v>1.50352</v>
      </c>
      <c r="C189" s="1" t="s">
        <v>22</v>
      </c>
      <c r="D189" s="1" t="s">
        <v>22</v>
      </c>
      <c r="E189" s="1">
        <v>1.6468700000000001</v>
      </c>
      <c r="F189" s="1" t="s">
        <v>22</v>
      </c>
      <c r="G189" s="1">
        <v>0.92046399999999995</v>
      </c>
      <c r="H189" s="1">
        <v>1.7504299999999999</v>
      </c>
      <c r="I189" s="1">
        <v>1.0104900000000001</v>
      </c>
      <c r="J189" s="1">
        <v>0.39684799999999998</v>
      </c>
      <c r="K189" s="1">
        <v>1.30166</v>
      </c>
      <c r="L189" s="2">
        <v>2.21886E-5</v>
      </c>
      <c r="M189" s="1">
        <v>0.54261000000000004</v>
      </c>
      <c r="N189" s="1" t="s">
        <v>22</v>
      </c>
      <c r="O189" s="1">
        <v>0.123046</v>
      </c>
      <c r="P189" s="1">
        <v>0.33109</v>
      </c>
      <c r="Q189" s="1">
        <v>3.5749900000000001E-2</v>
      </c>
      <c r="R189" s="1">
        <v>1.8770899999999999</v>
      </c>
      <c r="S189" s="1" t="s">
        <v>22</v>
      </c>
      <c r="T189" s="1">
        <v>1.1387400000000001</v>
      </c>
      <c r="U189" s="1">
        <v>0.71995100000000001</v>
      </c>
      <c r="V189" s="1" t="s">
        <v>23</v>
      </c>
      <c r="W189" s="1">
        <f>ABS(IK_diagnostics_degrees__4[[#This Row],[Column1]]-A188)</f>
        <v>0</v>
      </c>
      <c r="X189" s="1">
        <f>ABS(IK_diagnostics_degrees__4[[#This Row],[Column2]]-B188)</f>
        <v>8.5999999999986088E-4</v>
      </c>
      <c r="Y189" s="1">
        <f>ABS(IK_diagnostics_degrees__4[[#This Row],[Column3]]-C188)</f>
        <v>0</v>
      </c>
      <c r="Z189" s="1">
        <f>ABS(IK_diagnostics_degrees__4[[#This Row],[Column4]]-D188)</f>
        <v>0</v>
      </c>
      <c r="AA189" s="1">
        <f>ABS(IK_diagnostics_degrees__4[[#This Row],[Column5]]-E188)</f>
        <v>2.7399999999999647E-3</v>
      </c>
      <c r="AB189" s="1">
        <f>ABS(IK_diagnostics_degrees__4[[#This Row],[Column6]]-F188)</f>
        <v>0</v>
      </c>
      <c r="AC189" s="1">
        <f>ABS(IK_diagnostics_degrees__4[[#This Row],[Column7]]-G188)</f>
        <v>4.8819999999999419E-3</v>
      </c>
      <c r="AD189" s="1">
        <f>ABS(IK_diagnostics_degrees__4[[#This Row],[Column8]]-H188)</f>
        <v>1.9099999999998563E-3</v>
      </c>
      <c r="AE189" s="1">
        <f>ABS(IK_diagnostics_degrees__4[[#This Row],[Column9]]-I188)</f>
        <v>2.9900000000000482E-3</v>
      </c>
      <c r="AF189" s="1">
        <f>ABS(IK_diagnostics_degrees__4[[#This Row],[Column10]]-J188)</f>
        <v>1.8320000000000003E-3</v>
      </c>
      <c r="AG189" s="1">
        <f>ABS(IK_diagnostics_degrees__4[[#This Row],[Column11]]-K188)</f>
        <v>6.0899999999999288E-3</v>
      </c>
      <c r="AH189" s="1">
        <f>ABS(IK_diagnostics_degrees__4[[#This Row],[Column12]]-L188)</f>
        <v>5.2071514000000003E-3</v>
      </c>
      <c r="AI189" s="1">
        <f>ABS(IK_diagnostics_degrees__4[[#This Row],[Column13]]-M188)</f>
        <v>1.5186000000000033E-2</v>
      </c>
      <c r="AJ189" s="1">
        <f>ABS(IK_diagnostics_degrees__4[[#This Row],[Column14]]-N188)</f>
        <v>0</v>
      </c>
      <c r="AK189" s="1">
        <f>ABS(IK_diagnostics_degrees__4[[#This Row],[Column15]]-O188)</f>
        <v>3.4740000000000049E-3</v>
      </c>
      <c r="AL189" s="1">
        <f>ABS(IK_diagnostics_degrees__4[[#This Row],[Column16]]-P188)</f>
        <v>6.0299999999999798E-3</v>
      </c>
      <c r="AM189" s="1">
        <f>ABS(IK_diagnostics_degrees__4[[#This Row],[Column17]]-Q188)</f>
        <v>3.7079000000000001E-3</v>
      </c>
      <c r="AN189" s="1">
        <f>ABS(IK_diagnostics_degrees__4[[#This Row],[Column18]]-R188)</f>
        <v>1.3849999999999918E-2</v>
      </c>
      <c r="AO189" s="1">
        <f>ABS(IK_diagnostics_degrees__4[[#This Row],[Column19]]-S188)</f>
        <v>0</v>
      </c>
      <c r="AP189" s="1">
        <f>ABS(IK_diagnostics_degrees__4[[#This Row],[Column20]]-T188)</f>
        <v>1.5230000000000077E-2</v>
      </c>
      <c r="AQ189" s="1">
        <f>ABS(IK_diagnostics_degrees__4[[#This Row],[Column21]]-U188)</f>
        <v>8.0120000000000191E-3</v>
      </c>
    </row>
    <row r="190" spans="1:43" x14ac:dyDescent="0.25">
      <c r="A190" s="1" t="s">
        <v>22</v>
      </c>
      <c r="B190" s="1">
        <v>1.5045500000000001</v>
      </c>
      <c r="C190" s="1" t="s">
        <v>22</v>
      </c>
      <c r="D190" s="1" t="s">
        <v>22</v>
      </c>
      <c r="E190" s="1">
        <v>1.64364</v>
      </c>
      <c r="F190" s="1" t="s">
        <v>22</v>
      </c>
      <c r="G190" s="1">
        <v>0.92394399999999999</v>
      </c>
      <c r="H190" s="1">
        <v>1.7509600000000001</v>
      </c>
      <c r="I190" s="1">
        <v>1.01251</v>
      </c>
      <c r="J190" s="1">
        <v>0.39248100000000002</v>
      </c>
      <c r="K190" s="1">
        <v>1.29823</v>
      </c>
      <c r="L190" s="2">
        <v>1.24118E-5</v>
      </c>
      <c r="M190" s="1">
        <v>0.55717000000000005</v>
      </c>
      <c r="N190" s="1" t="s">
        <v>22</v>
      </c>
      <c r="O190" s="1">
        <v>0.126468</v>
      </c>
      <c r="P190" s="1">
        <v>0.337227</v>
      </c>
      <c r="Q190" s="1">
        <v>3.7692400000000001E-2</v>
      </c>
      <c r="R190" s="1">
        <v>1.88693</v>
      </c>
      <c r="S190" s="1" t="s">
        <v>22</v>
      </c>
      <c r="T190" s="1">
        <v>1.14846</v>
      </c>
      <c r="U190" s="1">
        <v>0.72720099999999999</v>
      </c>
      <c r="V190" s="1" t="s">
        <v>23</v>
      </c>
      <c r="W190" s="1">
        <f>ABS(IK_diagnostics_degrees__4[[#This Row],[Column1]]-A189)</f>
        <v>0</v>
      </c>
      <c r="X190" s="1">
        <f>ABS(IK_diagnostics_degrees__4[[#This Row],[Column2]]-B189)</f>
        <v>1.0300000000000864E-3</v>
      </c>
      <c r="Y190" s="1">
        <f>ABS(IK_diagnostics_degrees__4[[#This Row],[Column3]]-C189)</f>
        <v>0</v>
      </c>
      <c r="Z190" s="1">
        <f>ABS(IK_diagnostics_degrees__4[[#This Row],[Column4]]-D189)</f>
        <v>0</v>
      </c>
      <c r="AA190" s="1">
        <f>ABS(IK_diagnostics_degrees__4[[#This Row],[Column5]]-E189)</f>
        <v>3.2300000000000662E-3</v>
      </c>
      <c r="AB190" s="1">
        <f>ABS(IK_diagnostics_degrees__4[[#This Row],[Column6]]-F189)</f>
        <v>0</v>
      </c>
      <c r="AC190" s="1">
        <f>ABS(IK_diagnostics_degrees__4[[#This Row],[Column7]]-G189)</f>
        <v>3.4800000000000386E-3</v>
      </c>
      <c r="AD190" s="1">
        <f>ABS(IK_diagnostics_degrees__4[[#This Row],[Column8]]-H189)</f>
        <v>5.3000000000014147E-4</v>
      </c>
      <c r="AE190" s="1">
        <f>ABS(IK_diagnostics_degrees__4[[#This Row],[Column9]]-I189)</f>
        <v>2.0199999999999108E-3</v>
      </c>
      <c r="AF190" s="1">
        <f>ABS(IK_diagnostics_degrees__4[[#This Row],[Column10]]-J189)</f>
        <v>4.3669999999999543E-3</v>
      </c>
      <c r="AG190" s="1">
        <f>ABS(IK_diagnostics_degrees__4[[#This Row],[Column11]]-K189)</f>
        <v>3.4300000000000441E-3</v>
      </c>
      <c r="AH190" s="1">
        <f>ABS(IK_diagnostics_degrees__4[[#This Row],[Column12]]-L189)</f>
        <v>9.7767999999999993E-6</v>
      </c>
      <c r="AI190" s="1">
        <f>ABS(IK_diagnostics_degrees__4[[#This Row],[Column13]]-M189)</f>
        <v>1.4560000000000017E-2</v>
      </c>
      <c r="AJ190" s="1">
        <f>ABS(IK_diagnostics_degrees__4[[#This Row],[Column14]]-N189)</f>
        <v>0</v>
      </c>
      <c r="AK190" s="1">
        <f>ABS(IK_diagnostics_degrees__4[[#This Row],[Column15]]-O189)</f>
        <v>3.4219999999999945E-3</v>
      </c>
      <c r="AL190" s="1">
        <f>ABS(IK_diagnostics_degrees__4[[#This Row],[Column16]]-P189)</f>
        <v>6.1370000000000036E-3</v>
      </c>
      <c r="AM190" s="1">
        <f>ABS(IK_diagnostics_degrees__4[[#This Row],[Column17]]-Q189)</f>
        <v>1.9424999999999998E-3</v>
      </c>
      <c r="AN190" s="1">
        <f>ABS(IK_diagnostics_degrees__4[[#This Row],[Column18]]-R189)</f>
        <v>9.8400000000000709E-3</v>
      </c>
      <c r="AO190" s="1">
        <f>ABS(IK_diagnostics_degrees__4[[#This Row],[Column19]]-S189)</f>
        <v>0</v>
      </c>
      <c r="AP190" s="1">
        <f>ABS(IK_diagnostics_degrees__4[[#This Row],[Column20]]-T189)</f>
        <v>9.7199999999999509E-3</v>
      </c>
      <c r="AQ190" s="1">
        <f>ABS(IK_diagnostics_degrees__4[[#This Row],[Column21]]-U189)</f>
        <v>7.2499999999999787E-3</v>
      </c>
    </row>
    <row r="191" spans="1:43" x14ac:dyDescent="0.25">
      <c r="A191" s="1" t="s">
        <v>22</v>
      </c>
      <c r="B191" s="1">
        <v>1.50705</v>
      </c>
      <c r="C191" s="1" t="s">
        <v>22</v>
      </c>
      <c r="D191" s="1" t="s">
        <v>22</v>
      </c>
      <c r="E191" s="1">
        <v>1.6395</v>
      </c>
      <c r="F191" s="1" t="s">
        <v>22</v>
      </c>
      <c r="G191" s="1">
        <v>0.926875</v>
      </c>
      <c r="H191" s="1">
        <v>1.75187</v>
      </c>
      <c r="I191" s="1">
        <v>1.01461</v>
      </c>
      <c r="J191" s="1">
        <v>0.38629599999999997</v>
      </c>
      <c r="K191" s="1">
        <v>1.2959700000000001</v>
      </c>
      <c r="L191" s="2">
        <v>9.7603599999999999E-7</v>
      </c>
      <c r="M191" s="1">
        <v>0.57235100000000005</v>
      </c>
      <c r="N191" s="1" t="s">
        <v>22</v>
      </c>
      <c r="O191" s="1">
        <v>0.131969</v>
      </c>
      <c r="P191" s="1">
        <v>0.34343800000000002</v>
      </c>
      <c r="Q191" s="1">
        <v>3.8796400000000002E-2</v>
      </c>
      <c r="R191" s="1">
        <v>1.89564</v>
      </c>
      <c r="S191" s="1" t="s">
        <v>22</v>
      </c>
      <c r="T191" s="1">
        <v>1.15408</v>
      </c>
      <c r="U191" s="1">
        <v>0.735259</v>
      </c>
      <c r="V191" s="1" t="s">
        <v>23</v>
      </c>
      <c r="W191" s="1">
        <f>ABS(IK_diagnostics_degrees__4[[#This Row],[Column1]]-A190)</f>
        <v>0</v>
      </c>
      <c r="X191" s="1">
        <f>ABS(IK_diagnostics_degrees__4[[#This Row],[Column2]]-B190)</f>
        <v>2.4999999999999467E-3</v>
      </c>
      <c r="Y191" s="1">
        <f>ABS(IK_diagnostics_degrees__4[[#This Row],[Column3]]-C190)</f>
        <v>0</v>
      </c>
      <c r="Z191" s="1">
        <f>ABS(IK_diagnostics_degrees__4[[#This Row],[Column4]]-D190)</f>
        <v>0</v>
      </c>
      <c r="AA191" s="1">
        <f>ABS(IK_diagnostics_degrees__4[[#This Row],[Column5]]-E190)</f>
        <v>4.1400000000000325E-3</v>
      </c>
      <c r="AB191" s="1">
        <f>ABS(IK_diagnostics_degrees__4[[#This Row],[Column6]]-F190)</f>
        <v>0</v>
      </c>
      <c r="AC191" s="1">
        <f>ABS(IK_diagnostics_degrees__4[[#This Row],[Column7]]-G190)</f>
        <v>2.9310000000000169E-3</v>
      </c>
      <c r="AD191" s="1">
        <f>ABS(IK_diagnostics_degrees__4[[#This Row],[Column8]]-H190)</f>
        <v>9.0999999999996639E-4</v>
      </c>
      <c r="AE191" s="1">
        <f>ABS(IK_diagnostics_degrees__4[[#This Row],[Column9]]-I190)</f>
        <v>2.0999999999999908E-3</v>
      </c>
      <c r="AF191" s="1">
        <f>ABS(IK_diagnostics_degrees__4[[#This Row],[Column10]]-J190)</f>
        <v>6.1850000000000516E-3</v>
      </c>
      <c r="AG191" s="1">
        <f>ABS(IK_diagnostics_degrees__4[[#This Row],[Column11]]-K190)</f>
        <v>2.2599999999999287E-3</v>
      </c>
      <c r="AH191" s="1">
        <f>ABS(IK_diagnostics_degrees__4[[#This Row],[Column12]]-L190)</f>
        <v>1.1435764E-5</v>
      </c>
      <c r="AI191" s="1">
        <f>ABS(IK_diagnostics_degrees__4[[#This Row],[Column13]]-M190)</f>
        <v>1.5181E-2</v>
      </c>
      <c r="AJ191" s="1">
        <f>ABS(IK_diagnostics_degrees__4[[#This Row],[Column14]]-N190)</f>
        <v>0</v>
      </c>
      <c r="AK191" s="1">
        <f>ABS(IK_diagnostics_degrees__4[[#This Row],[Column15]]-O190)</f>
        <v>5.5010000000000059E-3</v>
      </c>
      <c r="AL191" s="1">
        <f>ABS(IK_diagnostics_degrees__4[[#This Row],[Column16]]-P190)</f>
        <v>6.2110000000000221E-3</v>
      </c>
      <c r="AM191" s="1">
        <f>ABS(IK_diagnostics_degrees__4[[#This Row],[Column17]]-Q190)</f>
        <v>1.1040000000000008E-3</v>
      </c>
      <c r="AN191" s="1">
        <f>ABS(IK_diagnostics_degrees__4[[#This Row],[Column18]]-R190)</f>
        <v>8.7099999999999955E-3</v>
      </c>
      <c r="AO191" s="1">
        <f>ABS(IK_diagnostics_degrees__4[[#This Row],[Column19]]-S190)</f>
        <v>0</v>
      </c>
      <c r="AP191" s="1">
        <f>ABS(IK_diagnostics_degrees__4[[#This Row],[Column20]]-T190)</f>
        <v>5.6199999999999584E-3</v>
      </c>
      <c r="AQ191" s="1">
        <f>ABS(IK_diagnostics_degrees__4[[#This Row],[Column21]]-U190)</f>
        <v>8.0580000000000096E-3</v>
      </c>
    </row>
    <row r="192" spans="1:43" x14ac:dyDescent="0.25">
      <c r="A192" s="1" t="s">
        <v>22</v>
      </c>
      <c r="B192" s="1">
        <v>1.51037</v>
      </c>
      <c r="C192" s="1" t="s">
        <v>22</v>
      </c>
      <c r="D192" s="1" t="s">
        <v>22</v>
      </c>
      <c r="E192" s="1">
        <v>1.63428</v>
      </c>
      <c r="F192" s="1" t="s">
        <v>22</v>
      </c>
      <c r="G192" s="1">
        <v>0.92979800000000001</v>
      </c>
      <c r="H192" s="1">
        <v>1.7529600000000001</v>
      </c>
      <c r="I192" s="1">
        <v>1.0162899999999999</v>
      </c>
      <c r="J192" s="1">
        <v>0.38044800000000001</v>
      </c>
      <c r="K192" s="1">
        <v>1.2940799999999999</v>
      </c>
      <c r="L192" s="2">
        <v>6.6883500000000005E-8</v>
      </c>
      <c r="M192" s="1">
        <v>0.58699599999999996</v>
      </c>
      <c r="N192" s="1" t="s">
        <v>22</v>
      </c>
      <c r="O192" s="1">
        <v>0.137906</v>
      </c>
      <c r="P192" s="1">
        <v>0.34976000000000002</v>
      </c>
      <c r="Q192" s="1">
        <v>4.0903000000000002E-2</v>
      </c>
      <c r="R192" s="1">
        <v>1.9033599999999999</v>
      </c>
      <c r="S192" s="1" t="s">
        <v>22</v>
      </c>
      <c r="T192" s="1">
        <v>1.15838</v>
      </c>
      <c r="U192" s="1">
        <v>0.74244299999999996</v>
      </c>
      <c r="V192" s="1" t="s">
        <v>23</v>
      </c>
      <c r="W192" s="1">
        <f>ABS(IK_diagnostics_degrees__4[[#This Row],[Column1]]-A191)</f>
        <v>0</v>
      </c>
      <c r="X192" s="1">
        <f>ABS(IK_diagnostics_degrees__4[[#This Row],[Column2]]-B191)</f>
        <v>3.3199999999999896E-3</v>
      </c>
      <c r="Y192" s="1">
        <f>ABS(IK_diagnostics_degrees__4[[#This Row],[Column3]]-C191)</f>
        <v>0</v>
      </c>
      <c r="Z192" s="1">
        <f>ABS(IK_diagnostics_degrees__4[[#This Row],[Column4]]-D191)</f>
        <v>0</v>
      </c>
      <c r="AA192" s="1">
        <f>ABS(IK_diagnostics_degrees__4[[#This Row],[Column5]]-E191)</f>
        <v>5.2200000000000024E-3</v>
      </c>
      <c r="AB192" s="1">
        <f>ABS(IK_diagnostics_degrees__4[[#This Row],[Column6]]-F191)</f>
        <v>0</v>
      </c>
      <c r="AC192" s="1">
        <f>ABS(IK_diagnostics_degrees__4[[#This Row],[Column7]]-G191)</f>
        <v>2.9230000000000089E-3</v>
      </c>
      <c r="AD192" s="1">
        <f>ABS(IK_diagnostics_degrees__4[[#This Row],[Column8]]-H191)</f>
        <v>1.0900000000000354E-3</v>
      </c>
      <c r="AE192" s="1">
        <f>ABS(IK_diagnostics_degrees__4[[#This Row],[Column9]]-I191)</f>
        <v>1.6799999999999038E-3</v>
      </c>
      <c r="AF192" s="1">
        <f>ABS(IK_diagnostics_degrees__4[[#This Row],[Column10]]-J191)</f>
        <v>5.8479999999999643E-3</v>
      </c>
      <c r="AG192" s="1">
        <f>ABS(IK_diagnostics_degrees__4[[#This Row],[Column11]]-K191)</f>
        <v>1.8900000000001693E-3</v>
      </c>
      <c r="AH192" s="1">
        <f>ABS(IK_diagnostics_degrees__4[[#This Row],[Column12]]-L191)</f>
        <v>9.0915249999999997E-7</v>
      </c>
      <c r="AI192" s="1">
        <f>ABS(IK_diagnostics_degrees__4[[#This Row],[Column13]]-M191)</f>
        <v>1.4644999999999908E-2</v>
      </c>
      <c r="AJ192" s="1">
        <f>ABS(IK_diagnostics_degrees__4[[#This Row],[Column14]]-N191)</f>
        <v>0</v>
      </c>
      <c r="AK192" s="1">
        <f>ABS(IK_diagnostics_degrees__4[[#This Row],[Column15]]-O191)</f>
        <v>5.9369999999999978E-3</v>
      </c>
      <c r="AL192" s="1">
        <f>ABS(IK_diagnostics_degrees__4[[#This Row],[Column16]]-P191)</f>
        <v>6.3219999999999943E-3</v>
      </c>
      <c r="AM192" s="1">
        <f>ABS(IK_diagnostics_degrees__4[[#This Row],[Column17]]-Q191)</f>
        <v>2.1066000000000001E-3</v>
      </c>
      <c r="AN192" s="1">
        <f>ABS(IK_diagnostics_degrees__4[[#This Row],[Column18]]-R191)</f>
        <v>7.7199999999999491E-3</v>
      </c>
      <c r="AO192" s="1">
        <f>ABS(IK_diagnostics_degrees__4[[#This Row],[Column19]]-S191)</f>
        <v>0</v>
      </c>
      <c r="AP192" s="1">
        <f>ABS(IK_diagnostics_degrees__4[[#This Row],[Column20]]-T191)</f>
        <v>4.2999999999999705E-3</v>
      </c>
      <c r="AQ192" s="1">
        <f>ABS(IK_diagnostics_degrees__4[[#This Row],[Column21]]-U191)</f>
        <v>7.1839999999999682E-3</v>
      </c>
    </row>
    <row r="193" spans="1:43" x14ac:dyDescent="0.25">
      <c r="A193" s="1" t="s">
        <v>22</v>
      </c>
      <c r="B193" s="1">
        <v>1.51325</v>
      </c>
      <c r="C193" s="1" t="s">
        <v>22</v>
      </c>
      <c r="D193" s="1" t="s">
        <v>22</v>
      </c>
      <c r="E193" s="1">
        <v>1.6297999999999999</v>
      </c>
      <c r="F193" s="1" t="s">
        <v>22</v>
      </c>
      <c r="G193" s="1">
        <v>0.93259400000000003</v>
      </c>
      <c r="H193" s="1">
        <v>1.7536400000000001</v>
      </c>
      <c r="I193" s="1">
        <v>1.0175000000000001</v>
      </c>
      <c r="J193" s="1">
        <v>0.37493300000000002</v>
      </c>
      <c r="K193" s="1">
        <v>1.29331</v>
      </c>
      <c r="L193" s="1" t="s">
        <v>22</v>
      </c>
      <c r="M193" s="1">
        <v>0.60212500000000002</v>
      </c>
      <c r="N193" s="1" t="s">
        <v>22</v>
      </c>
      <c r="O193" s="1">
        <v>0.14449300000000001</v>
      </c>
      <c r="P193" s="1">
        <v>0.35571199999999997</v>
      </c>
      <c r="Q193" s="1">
        <v>4.24432E-2</v>
      </c>
      <c r="R193" s="1">
        <v>1.91065</v>
      </c>
      <c r="S193" s="1" t="s">
        <v>22</v>
      </c>
      <c r="T193" s="1">
        <v>1.16116</v>
      </c>
      <c r="U193" s="1">
        <v>0.74991600000000003</v>
      </c>
      <c r="V193" s="1" t="s">
        <v>23</v>
      </c>
      <c r="W193" s="1">
        <f>ABS(IK_diagnostics_degrees__4[[#This Row],[Column1]]-A192)</f>
        <v>0</v>
      </c>
      <c r="X193" s="1">
        <f>ABS(IK_diagnostics_degrees__4[[#This Row],[Column2]]-B192)</f>
        <v>2.8799999999999937E-3</v>
      </c>
      <c r="Y193" s="1">
        <f>ABS(IK_diagnostics_degrees__4[[#This Row],[Column3]]-C192)</f>
        <v>0</v>
      </c>
      <c r="Z193" s="1">
        <f>ABS(IK_diagnostics_degrees__4[[#This Row],[Column4]]-D192)</f>
        <v>0</v>
      </c>
      <c r="AA193" s="1">
        <f>ABS(IK_diagnostics_degrees__4[[#This Row],[Column5]]-E192)</f>
        <v>4.4800000000000395E-3</v>
      </c>
      <c r="AB193" s="1">
        <f>ABS(IK_diagnostics_degrees__4[[#This Row],[Column6]]-F192)</f>
        <v>0</v>
      </c>
      <c r="AC193" s="1">
        <f>ABS(IK_diagnostics_degrees__4[[#This Row],[Column7]]-G192)</f>
        <v>2.7960000000000207E-3</v>
      </c>
      <c r="AD193" s="1">
        <f>ABS(IK_diagnostics_degrees__4[[#This Row],[Column8]]-H192)</f>
        <v>6.8000000000001393E-4</v>
      </c>
      <c r="AE193" s="1">
        <f>ABS(IK_diagnostics_degrees__4[[#This Row],[Column9]]-I192)</f>
        <v>1.2100000000001554E-3</v>
      </c>
      <c r="AF193" s="1">
        <f>ABS(IK_diagnostics_degrees__4[[#This Row],[Column10]]-J192)</f>
        <v>5.5149999999999921E-3</v>
      </c>
      <c r="AG193" s="1">
        <f>ABS(IK_diagnostics_degrees__4[[#This Row],[Column11]]-K192)</f>
        <v>7.699999999999374E-4</v>
      </c>
      <c r="AH193" s="1">
        <f>ABS(IK_diagnostics_degrees__4[[#This Row],[Column12]]-L192)</f>
        <v>6.6883500000000005E-8</v>
      </c>
      <c r="AI193" s="1">
        <f>ABS(IK_diagnostics_degrees__4[[#This Row],[Column13]]-M192)</f>
        <v>1.5129000000000059E-2</v>
      </c>
      <c r="AJ193" s="1">
        <f>ABS(IK_diagnostics_degrees__4[[#This Row],[Column14]]-N192)</f>
        <v>0</v>
      </c>
      <c r="AK193" s="1">
        <f>ABS(IK_diagnostics_degrees__4[[#This Row],[Column15]]-O192)</f>
        <v>6.5870000000000095E-3</v>
      </c>
      <c r="AL193" s="1">
        <f>ABS(IK_diagnostics_degrees__4[[#This Row],[Column16]]-P192)</f>
        <v>5.9519999999999573E-3</v>
      </c>
      <c r="AM193" s="1">
        <f>ABS(IK_diagnostics_degrees__4[[#This Row],[Column17]]-Q192)</f>
        <v>1.5401999999999985E-3</v>
      </c>
      <c r="AN193" s="1">
        <f>ABS(IK_diagnostics_degrees__4[[#This Row],[Column18]]-R192)</f>
        <v>7.2900000000000187E-3</v>
      </c>
      <c r="AO193" s="1">
        <f>ABS(IK_diagnostics_degrees__4[[#This Row],[Column19]]-S192)</f>
        <v>0</v>
      </c>
      <c r="AP193" s="1">
        <f>ABS(IK_diagnostics_degrees__4[[#This Row],[Column20]]-T192)</f>
        <v>2.7800000000000047E-3</v>
      </c>
      <c r="AQ193" s="1">
        <f>ABS(IK_diagnostics_degrees__4[[#This Row],[Column21]]-U192)</f>
        <v>7.4730000000000629E-3</v>
      </c>
    </row>
    <row r="194" spans="1:43" x14ac:dyDescent="0.25">
      <c r="A194" s="1" t="s">
        <v>22</v>
      </c>
      <c r="B194" s="1">
        <v>1.5169600000000001</v>
      </c>
      <c r="C194" s="1" t="s">
        <v>22</v>
      </c>
      <c r="D194" s="1" t="s">
        <v>22</v>
      </c>
      <c r="E194" s="1">
        <v>1.6250100000000001</v>
      </c>
      <c r="F194" s="1" t="s">
        <v>22</v>
      </c>
      <c r="G194" s="1">
        <v>0.93591599999999997</v>
      </c>
      <c r="H194" s="1">
        <v>1.7551000000000001</v>
      </c>
      <c r="I194" s="1">
        <v>1.01797</v>
      </c>
      <c r="J194" s="1">
        <v>0.36854100000000001</v>
      </c>
      <c r="K194" s="1">
        <v>1.29271</v>
      </c>
      <c r="L194" s="1" t="s">
        <v>22</v>
      </c>
      <c r="M194" s="1">
        <v>0.61748000000000003</v>
      </c>
      <c r="N194" s="1" t="s">
        <v>22</v>
      </c>
      <c r="O194" s="1">
        <v>0.15182100000000001</v>
      </c>
      <c r="P194" s="1">
        <v>0.36141899999999999</v>
      </c>
      <c r="Q194" s="1">
        <v>4.4202999999999999E-2</v>
      </c>
      <c r="R194" s="1">
        <v>1.9164099999999999</v>
      </c>
      <c r="S194" s="1" t="s">
        <v>22</v>
      </c>
      <c r="T194" s="1">
        <v>1.1618299999999999</v>
      </c>
      <c r="U194" s="1">
        <v>0.75761100000000003</v>
      </c>
      <c r="V194" s="1" t="s">
        <v>23</v>
      </c>
      <c r="W194" s="1">
        <f>ABS(IK_diagnostics_degrees__4[[#This Row],[Column1]]-A193)</f>
        <v>0</v>
      </c>
      <c r="X194" s="1">
        <f>ABS(IK_diagnostics_degrees__4[[#This Row],[Column2]]-B193)</f>
        <v>3.7100000000001021E-3</v>
      </c>
      <c r="Y194" s="1">
        <f>ABS(IK_diagnostics_degrees__4[[#This Row],[Column3]]-C193)</f>
        <v>0</v>
      </c>
      <c r="Z194" s="1">
        <f>ABS(IK_diagnostics_degrees__4[[#This Row],[Column4]]-D193)</f>
        <v>0</v>
      </c>
      <c r="AA194" s="1">
        <f>ABS(IK_diagnostics_degrees__4[[#This Row],[Column5]]-E193)</f>
        <v>4.7899999999998499E-3</v>
      </c>
      <c r="AB194" s="1">
        <f>ABS(IK_diagnostics_degrees__4[[#This Row],[Column6]]-F193)</f>
        <v>0</v>
      </c>
      <c r="AC194" s="1">
        <f>ABS(IK_diagnostics_degrees__4[[#This Row],[Column7]]-G193)</f>
        <v>3.3219999999999361E-3</v>
      </c>
      <c r="AD194" s="1">
        <f>ABS(IK_diagnostics_degrees__4[[#This Row],[Column8]]-H193)</f>
        <v>1.4600000000000168E-3</v>
      </c>
      <c r="AE194" s="1">
        <f>ABS(IK_diagnostics_degrees__4[[#This Row],[Column9]]-I193)</f>
        <v>4.6999999999997044E-4</v>
      </c>
      <c r="AF194" s="1">
        <f>ABS(IK_diagnostics_degrees__4[[#This Row],[Column10]]-J193)</f>
        <v>6.3920000000000088E-3</v>
      </c>
      <c r="AG194" s="1">
        <f>ABS(IK_diagnostics_degrees__4[[#This Row],[Column11]]-K193)</f>
        <v>5.9999999999993392E-4</v>
      </c>
      <c r="AH194" s="1">
        <f>ABS(IK_diagnostics_degrees__4[[#This Row],[Column12]]-L193)</f>
        <v>0</v>
      </c>
      <c r="AI194" s="1">
        <f>ABS(IK_diagnostics_degrees__4[[#This Row],[Column13]]-M193)</f>
        <v>1.5355000000000008E-2</v>
      </c>
      <c r="AJ194" s="1">
        <f>ABS(IK_diagnostics_degrees__4[[#This Row],[Column14]]-N193)</f>
        <v>0</v>
      </c>
      <c r="AK194" s="1">
        <f>ABS(IK_diagnostics_degrees__4[[#This Row],[Column15]]-O193)</f>
        <v>7.3280000000000012E-3</v>
      </c>
      <c r="AL194" s="1">
        <f>ABS(IK_diagnostics_degrees__4[[#This Row],[Column16]]-P193)</f>
        <v>5.7070000000000176E-3</v>
      </c>
      <c r="AM194" s="1">
        <f>ABS(IK_diagnostics_degrees__4[[#This Row],[Column17]]-Q193)</f>
        <v>1.7597999999999989E-3</v>
      </c>
      <c r="AN194" s="1">
        <f>ABS(IK_diagnostics_degrees__4[[#This Row],[Column18]]-R193)</f>
        <v>5.7599999999999874E-3</v>
      </c>
      <c r="AO194" s="1">
        <f>ABS(IK_diagnostics_degrees__4[[#This Row],[Column19]]-S193)</f>
        <v>0</v>
      </c>
      <c r="AP194" s="1">
        <f>ABS(IK_diagnostics_degrees__4[[#This Row],[Column20]]-T193)</f>
        <v>6.6999999999994841E-4</v>
      </c>
      <c r="AQ194" s="1">
        <f>ABS(IK_diagnostics_degrees__4[[#This Row],[Column21]]-U193)</f>
        <v>7.6950000000000074E-3</v>
      </c>
    </row>
    <row r="195" spans="1:43" x14ac:dyDescent="0.25">
      <c r="A195" s="1" t="s">
        <v>22</v>
      </c>
      <c r="B195" s="1">
        <v>1.52068</v>
      </c>
      <c r="C195" s="1" t="s">
        <v>22</v>
      </c>
      <c r="D195" s="1" t="s">
        <v>22</v>
      </c>
      <c r="E195" s="1">
        <v>1.62016</v>
      </c>
      <c r="F195" s="1" t="s">
        <v>22</v>
      </c>
      <c r="G195" s="1">
        <v>0.93920400000000004</v>
      </c>
      <c r="H195" s="1">
        <v>1.75604</v>
      </c>
      <c r="I195" s="1">
        <v>1.01854</v>
      </c>
      <c r="J195" s="1">
        <v>0.36208899999999999</v>
      </c>
      <c r="K195" s="1">
        <v>1.29267</v>
      </c>
      <c r="L195" s="1" t="s">
        <v>22</v>
      </c>
      <c r="M195" s="1">
        <v>0.63313900000000001</v>
      </c>
      <c r="N195" s="1" t="s">
        <v>22</v>
      </c>
      <c r="O195" s="1">
        <v>0.15960099999999999</v>
      </c>
      <c r="P195" s="1">
        <v>0.36799799999999999</v>
      </c>
      <c r="Q195" s="1">
        <v>4.5359200000000002E-2</v>
      </c>
      <c r="R195" s="1">
        <v>1.9232800000000001</v>
      </c>
      <c r="S195" s="1" t="s">
        <v>22</v>
      </c>
      <c r="T195" s="1">
        <v>1.16279</v>
      </c>
      <c r="U195" s="1">
        <v>0.76574200000000003</v>
      </c>
      <c r="V195" s="1" t="s">
        <v>23</v>
      </c>
      <c r="W195" s="1">
        <f>ABS(IK_diagnostics_degrees__4[[#This Row],[Column1]]-A194)</f>
        <v>0</v>
      </c>
      <c r="X195" s="1">
        <f>ABS(IK_diagnostics_degrees__4[[#This Row],[Column2]]-B194)</f>
        <v>3.7199999999999456E-3</v>
      </c>
      <c r="Y195" s="1">
        <f>ABS(IK_diagnostics_degrees__4[[#This Row],[Column3]]-C194)</f>
        <v>0</v>
      </c>
      <c r="Z195" s="1">
        <f>ABS(IK_diagnostics_degrees__4[[#This Row],[Column4]]-D194)</f>
        <v>0</v>
      </c>
      <c r="AA195" s="1">
        <f>ABS(IK_diagnostics_degrees__4[[#This Row],[Column5]]-E194)</f>
        <v>4.850000000000021E-3</v>
      </c>
      <c r="AB195" s="1">
        <f>ABS(IK_diagnostics_degrees__4[[#This Row],[Column6]]-F194)</f>
        <v>0</v>
      </c>
      <c r="AC195" s="1">
        <f>ABS(IK_diagnostics_degrees__4[[#This Row],[Column7]]-G194)</f>
        <v>3.2880000000000686E-3</v>
      </c>
      <c r="AD195" s="1">
        <f>ABS(IK_diagnostics_degrees__4[[#This Row],[Column8]]-H194)</f>
        <v>9.3999999999994088E-4</v>
      </c>
      <c r="AE195" s="1">
        <f>ABS(IK_diagnostics_degrees__4[[#This Row],[Column9]]-I194)</f>
        <v>5.6999999999995943E-4</v>
      </c>
      <c r="AF195" s="1">
        <f>ABS(IK_diagnostics_degrees__4[[#This Row],[Column10]]-J194)</f>
        <v>6.4520000000000133E-3</v>
      </c>
      <c r="AG195" s="1">
        <f>ABS(IK_diagnostics_degrees__4[[#This Row],[Column11]]-K194)</f>
        <v>4.0000000000040004E-5</v>
      </c>
      <c r="AH195" s="1">
        <f>ABS(IK_diagnostics_degrees__4[[#This Row],[Column12]]-L194)</f>
        <v>0</v>
      </c>
      <c r="AI195" s="1">
        <f>ABS(IK_diagnostics_degrees__4[[#This Row],[Column13]]-M194)</f>
        <v>1.5658999999999978E-2</v>
      </c>
      <c r="AJ195" s="1">
        <f>ABS(IK_diagnostics_degrees__4[[#This Row],[Column14]]-N194)</f>
        <v>0</v>
      </c>
      <c r="AK195" s="1">
        <f>ABS(IK_diagnostics_degrees__4[[#This Row],[Column15]]-O194)</f>
        <v>7.7799999999999814E-3</v>
      </c>
      <c r="AL195" s="1">
        <f>ABS(IK_diagnostics_degrees__4[[#This Row],[Column16]]-P194)</f>
        <v>6.5790000000000015E-3</v>
      </c>
      <c r="AM195" s="1">
        <f>ABS(IK_diagnostics_degrees__4[[#This Row],[Column17]]-Q194)</f>
        <v>1.1562000000000031E-3</v>
      </c>
      <c r="AN195" s="1">
        <f>ABS(IK_diagnostics_degrees__4[[#This Row],[Column18]]-R194)</f>
        <v>6.8700000000001538E-3</v>
      </c>
      <c r="AO195" s="1">
        <f>ABS(IK_diagnostics_degrees__4[[#This Row],[Column19]]-S194)</f>
        <v>0</v>
      </c>
      <c r="AP195" s="1">
        <f>ABS(IK_diagnostics_degrees__4[[#This Row],[Column20]]-T194)</f>
        <v>9.6000000000007191E-4</v>
      </c>
      <c r="AQ195" s="1">
        <f>ABS(IK_diagnostics_degrees__4[[#This Row],[Column21]]-U194)</f>
        <v>8.1309999999999993E-3</v>
      </c>
    </row>
    <row r="196" spans="1:43" x14ac:dyDescent="0.25">
      <c r="A196" s="1" t="s">
        <v>22</v>
      </c>
      <c r="B196" s="1">
        <v>1.5238700000000001</v>
      </c>
      <c r="C196" s="1" t="s">
        <v>22</v>
      </c>
      <c r="D196" s="1" t="s">
        <v>22</v>
      </c>
      <c r="E196" s="1">
        <v>1.61538</v>
      </c>
      <c r="F196" s="1" t="s">
        <v>22</v>
      </c>
      <c r="G196" s="1">
        <v>0.94306400000000001</v>
      </c>
      <c r="H196" s="1">
        <v>1.75627</v>
      </c>
      <c r="I196" s="1">
        <v>1.01786</v>
      </c>
      <c r="J196" s="1">
        <v>0.35762500000000003</v>
      </c>
      <c r="K196" s="1">
        <v>1.2928200000000001</v>
      </c>
      <c r="L196" s="1" t="s">
        <v>22</v>
      </c>
      <c r="M196" s="1">
        <v>0.64866299999999999</v>
      </c>
      <c r="N196" s="1" t="s">
        <v>22</v>
      </c>
      <c r="O196" s="1">
        <v>0.16742199999999999</v>
      </c>
      <c r="P196" s="1">
        <v>0.37287500000000001</v>
      </c>
      <c r="Q196" s="1">
        <v>4.6481099999999997E-2</v>
      </c>
      <c r="R196" s="1">
        <v>1.9287399999999999</v>
      </c>
      <c r="S196" s="1" t="s">
        <v>22</v>
      </c>
      <c r="T196" s="1">
        <v>1.16299</v>
      </c>
      <c r="U196" s="1">
        <v>0.77317000000000002</v>
      </c>
      <c r="V196" s="1" t="s">
        <v>23</v>
      </c>
      <c r="W196" s="1">
        <f>ABS(IK_diagnostics_degrees__4[[#This Row],[Column1]]-A195)</f>
        <v>0</v>
      </c>
      <c r="X196" s="1">
        <f>ABS(IK_diagnostics_degrees__4[[#This Row],[Column2]]-B195)</f>
        <v>3.1900000000000261E-3</v>
      </c>
      <c r="Y196" s="1">
        <f>ABS(IK_diagnostics_degrees__4[[#This Row],[Column3]]-C195)</f>
        <v>0</v>
      </c>
      <c r="Z196" s="1">
        <f>ABS(IK_diagnostics_degrees__4[[#This Row],[Column4]]-D195)</f>
        <v>0</v>
      </c>
      <c r="AA196" s="1">
        <f>ABS(IK_diagnostics_degrees__4[[#This Row],[Column5]]-E195)</f>
        <v>4.7800000000000065E-3</v>
      </c>
      <c r="AB196" s="1">
        <f>ABS(IK_diagnostics_degrees__4[[#This Row],[Column6]]-F195)</f>
        <v>0</v>
      </c>
      <c r="AC196" s="1">
        <f>ABS(IK_diagnostics_degrees__4[[#This Row],[Column7]]-G195)</f>
        <v>3.8599999999999746E-3</v>
      </c>
      <c r="AD196" s="1">
        <f>ABS(IK_diagnostics_degrees__4[[#This Row],[Column8]]-H195)</f>
        <v>2.2999999999995246E-4</v>
      </c>
      <c r="AE196" s="1">
        <f>ABS(IK_diagnostics_degrees__4[[#This Row],[Column9]]-I195)</f>
        <v>6.8000000000001393E-4</v>
      </c>
      <c r="AF196" s="1">
        <f>ABS(IK_diagnostics_degrees__4[[#This Row],[Column10]]-J195)</f>
        <v>4.463999999999968E-3</v>
      </c>
      <c r="AG196" s="1">
        <f>ABS(IK_diagnostics_degrees__4[[#This Row],[Column11]]-K195)</f>
        <v>1.500000000000945E-4</v>
      </c>
      <c r="AH196" s="1">
        <f>ABS(IK_diagnostics_degrees__4[[#This Row],[Column12]]-L195)</f>
        <v>0</v>
      </c>
      <c r="AI196" s="1">
        <f>ABS(IK_diagnostics_degrees__4[[#This Row],[Column13]]-M195)</f>
        <v>1.5523999999999982E-2</v>
      </c>
      <c r="AJ196" s="1">
        <f>ABS(IK_diagnostics_degrees__4[[#This Row],[Column14]]-N195)</f>
        <v>0</v>
      </c>
      <c r="AK196" s="1">
        <f>ABS(IK_diagnostics_degrees__4[[#This Row],[Column15]]-O195)</f>
        <v>7.8209999999999946E-3</v>
      </c>
      <c r="AL196" s="1">
        <f>ABS(IK_diagnostics_degrees__4[[#This Row],[Column16]]-P195)</f>
        <v>4.8770000000000202E-3</v>
      </c>
      <c r="AM196" s="1">
        <f>ABS(IK_diagnostics_degrees__4[[#This Row],[Column17]]-Q195)</f>
        <v>1.1218999999999951E-3</v>
      </c>
      <c r="AN196" s="1">
        <f>ABS(IK_diagnostics_degrees__4[[#This Row],[Column18]]-R195)</f>
        <v>5.4599999999997983E-3</v>
      </c>
      <c r="AO196" s="1">
        <f>ABS(IK_diagnostics_degrees__4[[#This Row],[Column19]]-S195)</f>
        <v>0</v>
      </c>
      <c r="AP196" s="1">
        <f>ABS(IK_diagnostics_degrees__4[[#This Row],[Column20]]-T195)</f>
        <v>1.9999999999997797E-4</v>
      </c>
      <c r="AQ196" s="1">
        <f>ABS(IK_diagnostics_degrees__4[[#This Row],[Column21]]-U195)</f>
        <v>7.4279999999999902E-3</v>
      </c>
    </row>
    <row r="197" spans="1:43" x14ac:dyDescent="0.25">
      <c r="A197" s="1" t="s">
        <v>22</v>
      </c>
      <c r="B197" s="1">
        <v>1.5281199999999999</v>
      </c>
      <c r="C197" s="1" t="s">
        <v>22</v>
      </c>
      <c r="D197" s="1" t="s">
        <v>22</v>
      </c>
      <c r="E197" s="1">
        <v>1.60884</v>
      </c>
      <c r="F197" s="1" t="s">
        <v>22</v>
      </c>
      <c r="G197" s="1">
        <v>0.945716</v>
      </c>
      <c r="H197" s="1">
        <v>1.7572000000000001</v>
      </c>
      <c r="I197" s="1">
        <v>1.0180199999999999</v>
      </c>
      <c r="J197" s="1">
        <v>0.35245399999999999</v>
      </c>
      <c r="K197" s="1">
        <v>1.2936399999999999</v>
      </c>
      <c r="L197" s="1" t="s">
        <v>22</v>
      </c>
      <c r="M197" s="1">
        <v>0.66544400000000004</v>
      </c>
      <c r="N197" s="1" t="s">
        <v>22</v>
      </c>
      <c r="O197" s="1">
        <v>0.17638899999999999</v>
      </c>
      <c r="P197" s="1">
        <v>0.37778400000000001</v>
      </c>
      <c r="Q197" s="1">
        <v>4.8134700000000002E-2</v>
      </c>
      <c r="R197" s="1">
        <v>1.93466</v>
      </c>
      <c r="S197" s="1" t="s">
        <v>22</v>
      </c>
      <c r="T197" s="1">
        <v>1.16231</v>
      </c>
      <c r="U197" s="1">
        <v>0.77996299999999996</v>
      </c>
      <c r="V197" s="1" t="s">
        <v>23</v>
      </c>
      <c r="W197" s="1">
        <f>ABS(IK_diagnostics_degrees__4[[#This Row],[Column1]]-A196)</f>
        <v>0</v>
      </c>
      <c r="X197" s="1">
        <f>ABS(IK_diagnostics_degrees__4[[#This Row],[Column2]]-B196)</f>
        <v>4.249999999999865E-3</v>
      </c>
      <c r="Y197" s="1">
        <f>ABS(IK_diagnostics_degrees__4[[#This Row],[Column3]]-C196)</f>
        <v>0</v>
      </c>
      <c r="Z197" s="1">
        <f>ABS(IK_diagnostics_degrees__4[[#This Row],[Column4]]-D196)</f>
        <v>0</v>
      </c>
      <c r="AA197" s="1">
        <f>ABS(IK_diagnostics_degrees__4[[#This Row],[Column5]]-E196)</f>
        <v>6.5399999999999903E-3</v>
      </c>
      <c r="AB197" s="1">
        <f>ABS(IK_diagnostics_degrees__4[[#This Row],[Column6]]-F196)</f>
        <v>0</v>
      </c>
      <c r="AC197" s="1">
        <f>ABS(IK_diagnostics_degrees__4[[#This Row],[Column7]]-G196)</f>
        <v>2.6519999999999877E-3</v>
      </c>
      <c r="AD197" s="1">
        <f>ABS(IK_diagnostics_degrees__4[[#This Row],[Column8]]-H196)</f>
        <v>9.3000000000009742E-4</v>
      </c>
      <c r="AE197" s="1">
        <f>ABS(IK_diagnostics_degrees__4[[#This Row],[Column9]]-I196)</f>
        <v>1.5999999999993797E-4</v>
      </c>
      <c r="AF197" s="1">
        <f>ABS(IK_diagnostics_degrees__4[[#This Row],[Column10]]-J196)</f>
        <v>5.1710000000000367E-3</v>
      </c>
      <c r="AG197" s="1">
        <f>ABS(IK_diagnostics_degrees__4[[#This Row],[Column11]]-K196)</f>
        <v>8.1999999999982087E-4</v>
      </c>
      <c r="AH197" s="1">
        <f>ABS(IK_diagnostics_degrees__4[[#This Row],[Column12]]-L196)</f>
        <v>0</v>
      </c>
      <c r="AI197" s="1">
        <f>ABS(IK_diagnostics_degrees__4[[#This Row],[Column13]]-M196)</f>
        <v>1.6781000000000046E-2</v>
      </c>
      <c r="AJ197" s="1">
        <f>ABS(IK_diagnostics_degrees__4[[#This Row],[Column14]]-N196)</f>
        <v>0</v>
      </c>
      <c r="AK197" s="1">
        <f>ABS(IK_diagnostics_degrees__4[[#This Row],[Column15]]-O196)</f>
        <v>8.9670000000000027E-3</v>
      </c>
      <c r="AL197" s="1">
        <f>ABS(IK_diagnostics_degrees__4[[#This Row],[Column16]]-P196)</f>
        <v>4.9089999999999967E-3</v>
      </c>
      <c r="AM197" s="1">
        <f>ABS(IK_diagnostics_degrees__4[[#This Row],[Column17]]-Q196)</f>
        <v>1.6536000000000051E-3</v>
      </c>
      <c r="AN197" s="1">
        <f>ABS(IK_diagnostics_degrees__4[[#This Row],[Column18]]-R196)</f>
        <v>5.9200000000001474E-3</v>
      </c>
      <c r="AO197" s="1">
        <f>ABS(IK_diagnostics_degrees__4[[#This Row],[Column19]]-S196)</f>
        <v>0</v>
      </c>
      <c r="AP197" s="1">
        <f>ABS(IK_diagnostics_degrees__4[[#This Row],[Column20]]-T196)</f>
        <v>6.8000000000001393E-4</v>
      </c>
      <c r="AQ197" s="1">
        <f>ABS(IK_diagnostics_degrees__4[[#This Row],[Column21]]-U196)</f>
        <v>6.792999999999938E-3</v>
      </c>
    </row>
    <row r="198" spans="1:43" x14ac:dyDescent="0.25">
      <c r="A198" s="1" t="s">
        <v>22</v>
      </c>
      <c r="B198" s="1">
        <v>1.53261</v>
      </c>
      <c r="C198" s="1" t="s">
        <v>22</v>
      </c>
      <c r="D198" s="1" t="s">
        <v>22</v>
      </c>
      <c r="E198" s="1">
        <v>1.6020799999999999</v>
      </c>
      <c r="F198" s="1" t="s">
        <v>22</v>
      </c>
      <c r="G198" s="1">
        <v>0.94848399999999999</v>
      </c>
      <c r="H198" s="1">
        <v>1.7577400000000001</v>
      </c>
      <c r="I198" s="1">
        <v>1.0184599999999999</v>
      </c>
      <c r="J198" s="1">
        <v>0.34790300000000002</v>
      </c>
      <c r="K198" s="1">
        <v>1.29491</v>
      </c>
      <c r="L198" s="1" t="s">
        <v>22</v>
      </c>
      <c r="M198" s="1">
        <v>0.68275399999999997</v>
      </c>
      <c r="N198" s="1" t="s">
        <v>22</v>
      </c>
      <c r="O198" s="1">
        <v>0.184971</v>
      </c>
      <c r="P198" s="1">
        <v>0.383245</v>
      </c>
      <c r="Q198" s="1">
        <v>4.9982100000000002E-2</v>
      </c>
      <c r="R198" s="1">
        <v>1.9409700000000001</v>
      </c>
      <c r="S198" s="1" t="s">
        <v>22</v>
      </c>
      <c r="T198" s="1">
        <v>1.1613500000000001</v>
      </c>
      <c r="U198" s="1">
        <v>0.78695400000000004</v>
      </c>
      <c r="V198" s="1" t="s">
        <v>23</v>
      </c>
      <c r="W198" s="1">
        <f>ABS(IK_diagnostics_degrees__4[[#This Row],[Column1]]-A197)</f>
        <v>0</v>
      </c>
      <c r="X198" s="1">
        <f>ABS(IK_diagnostics_degrees__4[[#This Row],[Column2]]-B197)</f>
        <v>4.490000000000105E-3</v>
      </c>
      <c r="Y198" s="1">
        <f>ABS(IK_diagnostics_degrees__4[[#This Row],[Column3]]-C197)</f>
        <v>0</v>
      </c>
      <c r="Z198" s="1">
        <f>ABS(IK_diagnostics_degrees__4[[#This Row],[Column4]]-D197)</f>
        <v>0</v>
      </c>
      <c r="AA198" s="1">
        <f>ABS(IK_diagnostics_degrees__4[[#This Row],[Column5]]-E197)</f>
        <v>6.7600000000000993E-3</v>
      </c>
      <c r="AB198" s="1">
        <f>ABS(IK_diagnostics_degrees__4[[#This Row],[Column6]]-F197)</f>
        <v>0</v>
      </c>
      <c r="AC198" s="1">
        <f>ABS(IK_diagnostics_degrees__4[[#This Row],[Column7]]-G197)</f>
        <v>2.7679999999999927E-3</v>
      </c>
      <c r="AD198" s="1">
        <f>ABS(IK_diagnostics_degrees__4[[#This Row],[Column8]]-H197)</f>
        <v>5.3999999999998494E-4</v>
      </c>
      <c r="AE198" s="1">
        <f>ABS(IK_diagnostics_degrees__4[[#This Row],[Column9]]-I197)</f>
        <v>4.3999999999999595E-4</v>
      </c>
      <c r="AF198" s="1">
        <f>ABS(IK_diagnostics_degrees__4[[#This Row],[Column10]]-J197)</f>
        <v>4.5509999999999717E-3</v>
      </c>
      <c r="AG198" s="1">
        <f>ABS(IK_diagnostics_degrees__4[[#This Row],[Column11]]-K197)</f>
        <v>1.2700000000001044E-3</v>
      </c>
      <c r="AH198" s="1">
        <f>ABS(IK_diagnostics_degrees__4[[#This Row],[Column12]]-L197)</f>
        <v>0</v>
      </c>
      <c r="AI198" s="1">
        <f>ABS(IK_diagnostics_degrees__4[[#This Row],[Column13]]-M197)</f>
        <v>1.7309999999999937E-2</v>
      </c>
      <c r="AJ198" s="1">
        <f>ABS(IK_diagnostics_degrees__4[[#This Row],[Column14]]-N197)</f>
        <v>0</v>
      </c>
      <c r="AK198" s="1">
        <f>ABS(IK_diagnostics_degrees__4[[#This Row],[Column15]]-O197)</f>
        <v>8.5820000000000063E-3</v>
      </c>
      <c r="AL198" s="1">
        <f>ABS(IK_diagnostics_degrees__4[[#This Row],[Column16]]-P197)</f>
        <v>5.4609999999999936E-3</v>
      </c>
      <c r="AM198" s="1">
        <f>ABS(IK_diagnostics_degrees__4[[#This Row],[Column17]]-Q197)</f>
        <v>1.847399999999999E-3</v>
      </c>
      <c r="AN198" s="1">
        <f>ABS(IK_diagnostics_degrees__4[[#This Row],[Column18]]-R197)</f>
        <v>6.3100000000000378E-3</v>
      </c>
      <c r="AO198" s="1">
        <f>ABS(IK_diagnostics_degrees__4[[#This Row],[Column19]]-S197)</f>
        <v>0</v>
      </c>
      <c r="AP198" s="1">
        <f>ABS(IK_diagnostics_degrees__4[[#This Row],[Column20]]-T197)</f>
        <v>9.5999999999984986E-4</v>
      </c>
      <c r="AQ198" s="1">
        <f>ABS(IK_diagnostics_degrees__4[[#This Row],[Column21]]-U197)</f>
        <v>6.9910000000000805E-3</v>
      </c>
    </row>
    <row r="199" spans="1:43" x14ac:dyDescent="0.25">
      <c r="A199" s="1" t="s">
        <v>22</v>
      </c>
      <c r="B199" s="1">
        <v>1.53674</v>
      </c>
      <c r="C199" s="1" t="s">
        <v>22</v>
      </c>
      <c r="D199" s="1" t="s">
        <v>22</v>
      </c>
      <c r="E199" s="1">
        <v>1.5956600000000001</v>
      </c>
      <c r="F199" s="1" t="s">
        <v>22</v>
      </c>
      <c r="G199" s="1">
        <v>0.95013400000000003</v>
      </c>
      <c r="H199" s="1">
        <v>1.7596400000000001</v>
      </c>
      <c r="I199" s="1">
        <v>1.0186900000000001</v>
      </c>
      <c r="J199" s="1">
        <v>0.34313199999999999</v>
      </c>
      <c r="K199" s="1">
        <v>1.29627</v>
      </c>
      <c r="L199" s="1" t="s">
        <v>22</v>
      </c>
      <c r="M199" s="1">
        <v>0.70041299999999995</v>
      </c>
      <c r="N199" s="1" t="s">
        <v>22</v>
      </c>
      <c r="O199" s="1">
        <v>0.19406399999999999</v>
      </c>
      <c r="P199" s="1">
        <v>0.387685</v>
      </c>
      <c r="Q199" s="1">
        <v>5.1441000000000001E-2</v>
      </c>
      <c r="R199" s="1">
        <v>1.9473400000000001</v>
      </c>
      <c r="S199" s="1" t="s">
        <v>22</v>
      </c>
      <c r="T199" s="1">
        <v>1.1597500000000001</v>
      </c>
      <c r="U199" s="1">
        <v>0.793512</v>
      </c>
      <c r="V199" s="1" t="s">
        <v>23</v>
      </c>
      <c r="W199" s="1">
        <f>ABS(IK_diagnostics_degrees__4[[#This Row],[Column1]]-A198)</f>
        <v>0</v>
      </c>
      <c r="X199" s="1">
        <f>ABS(IK_diagnostics_degrees__4[[#This Row],[Column2]]-B198)</f>
        <v>4.129999999999967E-3</v>
      </c>
      <c r="Y199" s="1">
        <f>ABS(IK_diagnostics_degrees__4[[#This Row],[Column3]]-C198)</f>
        <v>0</v>
      </c>
      <c r="Z199" s="1">
        <f>ABS(IK_diagnostics_degrees__4[[#This Row],[Column4]]-D198)</f>
        <v>0</v>
      </c>
      <c r="AA199" s="1">
        <f>ABS(IK_diagnostics_degrees__4[[#This Row],[Column5]]-E198)</f>
        <v>6.4199999999998703E-3</v>
      </c>
      <c r="AB199" s="1">
        <f>ABS(IK_diagnostics_degrees__4[[#This Row],[Column6]]-F198)</f>
        <v>0</v>
      </c>
      <c r="AC199" s="1">
        <f>ABS(IK_diagnostics_degrees__4[[#This Row],[Column7]]-G198)</f>
        <v>1.6500000000000403E-3</v>
      </c>
      <c r="AD199" s="1">
        <f>ABS(IK_diagnostics_degrees__4[[#This Row],[Column8]]-H198)</f>
        <v>1.9000000000000128E-3</v>
      </c>
      <c r="AE199" s="1">
        <f>ABS(IK_diagnostics_degrees__4[[#This Row],[Column9]]-I198)</f>
        <v>2.3000000000017451E-4</v>
      </c>
      <c r="AF199" s="1">
        <f>ABS(IK_diagnostics_degrees__4[[#This Row],[Column10]]-J198)</f>
        <v>4.7710000000000252E-3</v>
      </c>
      <c r="AG199" s="1">
        <f>ABS(IK_diagnostics_degrees__4[[#This Row],[Column11]]-K198)</f>
        <v>1.3600000000000279E-3</v>
      </c>
      <c r="AH199" s="1">
        <f>ABS(IK_diagnostics_degrees__4[[#This Row],[Column12]]-L198)</f>
        <v>0</v>
      </c>
      <c r="AI199" s="1">
        <f>ABS(IK_diagnostics_degrees__4[[#This Row],[Column13]]-M198)</f>
        <v>1.765899999999998E-2</v>
      </c>
      <c r="AJ199" s="1">
        <f>ABS(IK_diagnostics_degrees__4[[#This Row],[Column14]]-N198)</f>
        <v>0</v>
      </c>
      <c r="AK199" s="1">
        <f>ABS(IK_diagnostics_degrees__4[[#This Row],[Column15]]-O198)</f>
        <v>9.09299999999999E-3</v>
      </c>
      <c r="AL199" s="1">
        <f>ABS(IK_diagnostics_degrees__4[[#This Row],[Column16]]-P198)</f>
        <v>4.4399999999999995E-3</v>
      </c>
      <c r="AM199" s="1">
        <f>ABS(IK_diagnostics_degrees__4[[#This Row],[Column17]]-Q198)</f>
        <v>1.4588999999999991E-3</v>
      </c>
      <c r="AN199" s="1">
        <f>ABS(IK_diagnostics_degrees__4[[#This Row],[Column18]]-R198)</f>
        <v>6.3699999999999868E-3</v>
      </c>
      <c r="AO199" s="1">
        <f>ABS(IK_diagnostics_degrees__4[[#This Row],[Column19]]-S198)</f>
        <v>0</v>
      </c>
      <c r="AP199" s="1">
        <f>ABS(IK_diagnostics_degrees__4[[#This Row],[Column20]]-T198)</f>
        <v>1.6000000000000458E-3</v>
      </c>
      <c r="AQ199" s="1">
        <f>ABS(IK_diagnostics_degrees__4[[#This Row],[Column21]]-U198)</f>
        <v>6.5579999999999528E-3</v>
      </c>
    </row>
    <row r="200" spans="1:43" x14ac:dyDescent="0.25">
      <c r="A200" s="1" t="s">
        <v>22</v>
      </c>
      <c r="B200" s="1">
        <v>1.5420400000000001</v>
      </c>
      <c r="C200" s="1" t="s">
        <v>22</v>
      </c>
      <c r="D200" s="1" t="s">
        <v>22</v>
      </c>
      <c r="E200" s="1">
        <v>1.5878300000000001</v>
      </c>
      <c r="F200" s="1" t="s">
        <v>22</v>
      </c>
      <c r="G200" s="1">
        <v>0.95210399999999995</v>
      </c>
      <c r="H200" s="1">
        <v>1.7615400000000001</v>
      </c>
      <c r="I200" s="1">
        <v>1.01952</v>
      </c>
      <c r="J200" s="1">
        <v>0.33751399999999998</v>
      </c>
      <c r="K200" s="1">
        <v>1.2970299999999999</v>
      </c>
      <c r="L200" s="1" t="s">
        <v>22</v>
      </c>
      <c r="M200" s="1">
        <v>0.71844399999999997</v>
      </c>
      <c r="N200" s="1" t="s">
        <v>22</v>
      </c>
      <c r="O200" s="1">
        <v>0.20316999999999999</v>
      </c>
      <c r="P200" s="1">
        <v>0.39246300000000001</v>
      </c>
      <c r="Q200" s="1">
        <v>5.3746200000000001E-2</v>
      </c>
      <c r="R200" s="1">
        <v>1.9537800000000001</v>
      </c>
      <c r="S200" s="1" t="s">
        <v>22</v>
      </c>
      <c r="T200" s="1">
        <v>1.1586799999999999</v>
      </c>
      <c r="U200" s="1">
        <v>0.80024600000000001</v>
      </c>
      <c r="V200" s="1" t="s">
        <v>23</v>
      </c>
      <c r="W200" s="1">
        <f>ABS(IK_diagnostics_degrees__4[[#This Row],[Column1]]-A199)</f>
        <v>0</v>
      </c>
      <c r="X200" s="1">
        <f>ABS(IK_diagnostics_degrees__4[[#This Row],[Column2]]-B199)</f>
        <v>5.3000000000000824E-3</v>
      </c>
      <c r="Y200" s="1">
        <f>ABS(IK_diagnostics_degrees__4[[#This Row],[Column3]]-C199)</f>
        <v>0</v>
      </c>
      <c r="Z200" s="1">
        <f>ABS(IK_diagnostics_degrees__4[[#This Row],[Column4]]-D199)</f>
        <v>0</v>
      </c>
      <c r="AA200" s="1">
        <f>ABS(IK_diagnostics_degrees__4[[#This Row],[Column5]]-E199)</f>
        <v>7.8300000000000036E-3</v>
      </c>
      <c r="AB200" s="1">
        <f>ABS(IK_diagnostics_degrees__4[[#This Row],[Column6]]-F199)</f>
        <v>0</v>
      </c>
      <c r="AC200" s="1">
        <f>ABS(IK_diagnostics_degrees__4[[#This Row],[Column7]]-G199)</f>
        <v>1.9699999999999163E-3</v>
      </c>
      <c r="AD200" s="1">
        <f>ABS(IK_diagnostics_degrees__4[[#This Row],[Column8]]-H199)</f>
        <v>1.9000000000000128E-3</v>
      </c>
      <c r="AE200" s="1">
        <f>ABS(IK_diagnostics_degrees__4[[#This Row],[Column9]]-I199)</f>
        <v>8.2999999999988638E-4</v>
      </c>
      <c r="AF200" s="1">
        <f>ABS(IK_diagnostics_degrees__4[[#This Row],[Column10]]-J199)</f>
        <v>5.6180000000000119E-3</v>
      </c>
      <c r="AG200" s="1">
        <f>ABS(IK_diagnostics_degrees__4[[#This Row],[Column11]]-K199)</f>
        <v>7.5999999999987189E-4</v>
      </c>
      <c r="AH200" s="1">
        <f>ABS(IK_diagnostics_degrees__4[[#This Row],[Column12]]-L199)</f>
        <v>0</v>
      </c>
      <c r="AI200" s="1">
        <f>ABS(IK_diagnostics_degrees__4[[#This Row],[Column13]]-M199)</f>
        <v>1.8031000000000019E-2</v>
      </c>
      <c r="AJ200" s="1">
        <f>ABS(IK_diagnostics_degrees__4[[#This Row],[Column14]]-N199)</f>
        <v>0</v>
      </c>
      <c r="AK200" s="1">
        <f>ABS(IK_diagnostics_degrees__4[[#This Row],[Column15]]-O199)</f>
        <v>9.106000000000003E-3</v>
      </c>
      <c r="AL200" s="1">
        <f>ABS(IK_diagnostics_degrees__4[[#This Row],[Column16]]-P199)</f>
        <v>4.7780000000000045E-3</v>
      </c>
      <c r="AM200" s="1">
        <f>ABS(IK_diagnostics_degrees__4[[#This Row],[Column17]]-Q199)</f>
        <v>2.3052000000000003E-3</v>
      </c>
      <c r="AN200" s="1">
        <f>ABS(IK_diagnostics_degrees__4[[#This Row],[Column18]]-R199)</f>
        <v>6.4400000000000013E-3</v>
      </c>
      <c r="AO200" s="1">
        <f>ABS(IK_diagnostics_degrees__4[[#This Row],[Column19]]-S199)</f>
        <v>0</v>
      </c>
      <c r="AP200" s="1">
        <f>ABS(IK_diagnostics_degrees__4[[#This Row],[Column20]]-T199)</f>
        <v>1.0700000000001264E-3</v>
      </c>
      <c r="AQ200" s="1">
        <f>ABS(IK_diagnostics_degrees__4[[#This Row],[Column21]]-U199)</f>
        <v>6.7340000000000177E-3</v>
      </c>
    </row>
    <row r="201" spans="1:43" x14ac:dyDescent="0.25">
      <c r="A201" s="1" t="s">
        <v>22</v>
      </c>
      <c r="B201" s="1">
        <v>1.5464199999999999</v>
      </c>
      <c r="C201" s="1" t="s">
        <v>22</v>
      </c>
      <c r="D201" s="1" t="s">
        <v>22</v>
      </c>
      <c r="E201" s="1">
        <v>1.58097</v>
      </c>
      <c r="F201" s="1" t="s">
        <v>22</v>
      </c>
      <c r="G201" s="1">
        <v>0.9536</v>
      </c>
      <c r="H201" s="1">
        <v>1.76271</v>
      </c>
      <c r="I201" s="1">
        <v>1.02047</v>
      </c>
      <c r="J201" s="1">
        <v>0.33258300000000002</v>
      </c>
      <c r="K201" s="1">
        <v>1.29928</v>
      </c>
      <c r="L201" s="1" t="s">
        <v>22</v>
      </c>
      <c r="M201" s="1">
        <v>0.73756200000000005</v>
      </c>
      <c r="N201" s="1" t="s">
        <v>22</v>
      </c>
      <c r="O201" s="1">
        <v>0.21344199999999999</v>
      </c>
      <c r="P201" s="1">
        <v>0.39643200000000001</v>
      </c>
      <c r="Q201" s="1">
        <v>5.6069899999999999E-2</v>
      </c>
      <c r="R201" s="1">
        <v>1.95923</v>
      </c>
      <c r="S201" s="1" t="s">
        <v>22</v>
      </c>
      <c r="T201" s="1">
        <v>1.1565099999999999</v>
      </c>
      <c r="U201" s="1">
        <v>0.80746700000000005</v>
      </c>
      <c r="V201" s="1" t="s">
        <v>23</v>
      </c>
      <c r="W201" s="1">
        <f>ABS(IK_diagnostics_degrees__4[[#This Row],[Column1]]-A200)</f>
        <v>0</v>
      </c>
      <c r="X201" s="1">
        <f>ABS(IK_diagnostics_degrees__4[[#This Row],[Column2]]-B200)</f>
        <v>4.3799999999998285E-3</v>
      </c>
      <c r="Y201" s="1">
        <f>ABS(IK_diagnostics_degrees__4[[#This Row],[Column3]]-C200)</f>
        <v>0</v>
      </c>
      <c r="Z201" s="1">
        <f>ABS(IK_diagnostics_degrees__4[[#This Row],[Column4]]-D200)</f>
        <v>0</v>
      </c>
      <c r="AA201" s="1">
        <f>ABS(IK_diagnostics_degrees__4[[#This Row],[Column5]]-E200)</f>
        <v>6.8600000000000882E-3</v>
      </c>
      <c r="AB201" s="1">
        <f>ABS(IK_diagnostics_degrees__4[[#This Row],[Column6]]-F200)</f>
        <v>0</v>
      </c>
      <c r="AC201" s="1">
        <f>ABS(IK_diagnostics_degrees__4[[#This Row],[Column7]]-G200)</f>
        <v>1.4960000000000528E-3</v>
      </c>
      <c r="AD201" s="1">
        <f>ABS(IK_diagnostics_degrees__4[[#This Row],[Column8]]-H200)</f>
        <v>1.1699999999998933E-3</v>
      </c>
      <c r="AE201" s="1">
        <f>ABS(IK_diagnostics_degrees__4[[#This Row],[Column9]]-I200)</f>
        <v>9.5000000000000639E-4</v>
      </c>
      <c r="AF201" s="1">
        <f>ABS(IK_diagnostics_degrees__4[[#This Row],[Column10]]-J200)</f>
        <v>4.9309999999999632E-3</v>
      </c>
      <c r="AG201" s="1">
        <f>ABS(IK_diagnostics_degrees__4[[#This Row],[Column11]]-K200)</f>
        <v>2.2500000000000853E-3</v>
      </c>
      <c r="AH201" s="1">
        <f>ABS(IK_diagnostics_degrees__4[[#This Row],[Column12]]-L200)</f>
        <v>0</v>
      </c>
      <c r="AI201" s="1">
        <f>ABS(IK_diagnostics_degrees__4[[#This Row],[Column13]]-M200)</f>
        <v>1.9118000000000079E-2</v>
      </c>
      <c r="AJ201" s="1">
        <f>ABS(IK_diagnostics_degrees__4[[#This Row],[Column14]]-N200)</f>
        <v>0</v>
      </c>
      <c r="AK201" s="1">
        <f>ABS(IK_diagnostics_degrees__4[[#This Row],[Column15]]-O200)</f>
        <v>1.0272000000000003E-2</v>
      </c>
      <c r="AL201" s="1">
        <f>ABS(IK_diagnostics_degrees__4[[#This Row],[Column16]]-P200)</f>
        <v>3.9690000000000003E-3</v>
      </c>
      <c r="AM201" s="1">
        <f>ABS(IK_diagnostics_degrees__4[[#This Row],[Column17]]-Q200)</f>
        <v>2.323699999999998E-3</v>
      </c>
      <c r="AN201" s="1">
        <f>ABS(IK_diagnostics_degrees__4[[#This Row],[Column18]]-R200)</f>
        <v>5.4499999999999549E-3</v>
      </c>
      <c r="AO201" s="1">
        <f>ABS(IK_diagnostics_degrees__4[[#This Row],[Column19]]-S200)</f>
        <v>0</v>
      </c>
      <c r="AP201" s="1">
        <f>ABS(IK_diagnostics_degrees__4[[#This Row],[Column20]]-T200)</f>
        <v>2.1700000000000053E-3</v>
      </c>
      <c r="AQ201" s="1">
        <f>ABS(IK_diagnostics_degrees__4[[#This Row],[Column21]]-U200)</f>
        <v>7.2210000000000329E-3</v>
      </c>
    </row>
    <row r="202" spans="1:43" x14ac:dyDescent="0.25">
      <c r="A202" s="1" t="s">
        <v>22</v>
      </c>
      <c r="B202" s="1">
        <v>1.5513600000000001</v>
      </c>
      <c r="C202" s="1" t="s">
        <v>22</v>
      </c>
      <c r="D202" s="1" t="s">
        <v>22</v>
      </c>
      <c r="E202" s="1">
        <v>1.5735399999999999</v>
      </c>
      <c r="F202" s="1" t="s">
        <v>22</v>
      </c>
      <c r="G202" s="1">
        <v>0.95527399999999996</v>
      </c>
      <c r="H202" s="1">
        <v>1.7647299999999999</v>
      </c>
      <c r="I202" s="1">
        <v>1.0207900000000001</v>
      </c>
      <c r="J202" s="1">
        <v>0.327764</v>
      </c>
      <c r="K202" s="1">
        <v>1.3005800000000001</v>
      </c>
      <c r="L202" s="1" t="s">
        <v>22</v>
      </c>
      <c r="M202" s="1">
        <v>0.75714400000000004</v>
      </c>
      <c r="N202" s="1" t="s">
        <v>22</v>
      </c>
      <c r="O202" s="1">
        <v>0.22298899999999999</v>
      </c>
      <c r="P202" s="1">
        <v>0.40073999999999999</v>
      </c>
      <c r="Q202" s="1">
        <v>5.85684E-2</v>
      </c>
      <c r="R202" s="1">
        <v>1.9651700000000001</v>
      </c>
      <c r="S202" s="1" t="s">
        <v>22</v>
      </c>
      <c r="T202" s="1">
        <v>1.15422</v>
      </c>
      <c r="U202" s="1">
        <v>0.81405300000000003</v>
      </c>
      <c r="V202" s="1" t="s">
        <v>23</v>
      </c>
      <c r="W202" s="1">
        <f>ABS(IK_diagnostics_degrees__4[[#This Row],[Column1]]-A201)</f>
        <v>0</v>
      </c>
      <c r="X202" s="1">
        <f>ABS(IK_diagnostics_degrees__4[[#This Row],[Column2]]-B201)</f>
        <v>4.9400000000001665E-3</v>
      </c>
      <c r="Y202" s="1">
        <f>ABS(IK_diagnostics_degrees__4[[#This Row],[Column3]]-C201)</f>
        <v>0</v>
      </c>
      <c r="Z202" s="1">
        <f>ABS(IK_diagnostics_degrees__4[[#This Row],[Column4]]-D201)</f>
        <v>0</v>
      </c>
      <c r="AA202" s="1">
        <f>ABS(IK_diagnostics_degrees__4[[#This Row],[Column5]]-E201)</f>
        <v>7.4300000000000477E-3</v>
      </c>
      <c r="AB202" s="1">
        <f>ABS(IK_diagnostics_degrees__4[[#This Row],[Column6]]-F201)</f>
        <v>0</v>
      </c>
      <c r="AC202" s="1">
        <f>ABS(IK_diagnostics_degrees__4[[#This Row],[Column7]]-G201)</f>
        <v>1.6739999999999533E-3</v>
      </c>
      <c r="AD202" s="1">
        <f>ABS(IK_diagnostics_degrees__4[[#This Row],[Column8]]-H201)</f>
        <v>2.0199999999999108E-3</v>
      </c>
      <c r="AE202" s="1">
        <f>ABS(IK_diagnostics_degrees__4[[#This Row],[Column9]]-I201)</f>
        <v>3.2000000000009798E-4</v>
      </c>
      <c r="AF202" s="1">
        <f>ABS(IK_diagnostics_degrees__4[[#This Row],[Column10]]-J201)</f>
        <v>4.8190000000000177E-3</v>
      </c>
      <c r="AG202" s="1">
        <f>ABS(IK_diagnostics_degrees__4[[#This Row],[Column11]]-K201)</f>
        <v>1.3000000000000789E-3</v>
      </c>
      <c r="AH202" s="1">
        <f>ABS(IK_diagnostics_degrees__4[[#This Row],[Column12]]-L201)</f>
        <v>0</v>
      </c>
      <c r="AI202" s="1">
        <f>ABS(IK_diagnostics_degrees__4[[#This Row],[Column13]]-M201)</f>
        <v>1.9581999999999988E-2</v>
      </c>
      <c r="AJ202" s="1">
        <f>ABS(IK_diagnostics_degrees__4[[#This Row],[Column14]]-N201)</f>
        <v>0</v>
      </c>
      <c r="AK202" s="1">
        <f>ABS(IK_diagnostics_degrees__4[[#This Row],[Column15]]-O201)</f>
        <v>9.5469999999999999E-3</v>
      </c>
      <c r="AL202" s="1">
        <f>ABS(IK_diagnostics_degrees__4[[#This Row],[Column16]]-P201)</f>
        <v>4.3079999999999785E-3</v>
      </c>
      <c r="AM202" s="1">
        <f>ABS(IK_diagnostics_degrees__4[[#This Row],[Column17]]-Q201)</f>
        <v>2.4985000000000007E-3</v>
      </c>
      <c r="AN202" s="1">
        <f>ABS(IK_diagnostics_degrees__4[[#This Row],[Column18]]-R201)</f>
        <v>5.9400000000000563E-3</v>
      </c>
      <c r="AO202" s="1">
        <f>ABS(IK_diagnostics_degrees__4[[#This Row],[Column19]]-S201)</f>
        <v>0</v>
      </c>
      <c r="AP202" s="1">
        <f>ABS(IK_diagnostics_degrees__4[[#This Row],[Column20]]-T201)</f>
        <v>2.2899999999999032E-3</v>
      </c>
      <c r="AQ202" s="1">
        <f>ABS(IK_diagnostics_degrees__4[[#This Row],[Column21]]-U201)</f>
        <v>6.5859999999999808E-3</v>
      </c>
    </row>
    <row r="203" spans="1:43" x14ac:dyDescent="0.25">
      <c r="A203" s="1" t="s">
        <v>22</v>
      </c>
      <c r="B203" s="1">
        <v>1.5551900000000001</v>
      </c>
      <c r="C203" s="1" t="s">
        <v>22</v>
      </c>
      <c r="D203" s="1" t="s">
        <v>22</v>
      </c>
      <c r="E203" s="1">
        <v>1.5661499999999999</v>
      </c>
      <c r="F203" s="1" t="s">
        <v>22</v>
      </c>
      <c r="G203" s="1">
        <v>0.956619</v>
      </c>
      <c r="H203" s="1">
        <v>1.7651300000000001</v>
      </c>
      <c r="I203" s="1">
        <v>1.02077</v>
      </c>
      <c r="J203" s="1">
        <v>0.32552700000000001</v>
      </c>
      <c r="K203" s="1">
        <v>1.30375</v>
      </c>
      <c r="L203" s="1" t="s">
        <v>22</v>
      </c>
      <c r="M203" s="1">
        <v>0.77615599999999996</v>
      </c>
      <c r="N203" s="1" t="s">
        <v>22</v>
      </c>
      <c r="O203" s="1">
        <v>0.233961</v>
      </c>
      <c r="P203" s="1">
        <v>0.404229</v>
      </c>
      <c r="Q203" s="1">
        <v>6.0841100000000002E-2</v>
      </c>
      <c r="R203" s="1">
        <v>1.97136</v>
      </c>
      <c r="S203" s="1" t="s">
        <v>22</v>
      </c>
      <c r="T203" s="1">
        <v>1.1514899999999999</v>
      </c>
      <c r="U203" s="1">
        <v>0.819716</v>
      </c>
      <c r="V203" s="1" t="s">
        <v>23</v>
      </c>
      <c r="W203" s="1">
        <f>ABS(IK_diagnostics_degrees__4[[#This Row],[Column1]]-A202)</f>
        <v>0</v>
      </c>
      <c r="X203" s="1">
        <f>ABS(IK_diagnostics_degrees__4[[#This Row],[Column2]]-B202)</f>
        <v>3.8300000000000001E-3</v>
      </c>
      <c r="Y203" s="1">
        <f>ABS(IK_diagnostics_degrees__4[[#This Row],[Column3]]-C202)</f>
        <v>0</v>
      </c>
      <c r="Z203" s="1">
        <f>ABS(IK_diagnostics_degrees__4[[#This Row],[Column4]]-D202)</f>
        <v>0</v>
      </c>
      <c r="AA203" s="1">
        <f>ABS(IK_diagnostics_degrees__4[[#This Row],[Column5]]-E202)</f>
        <v>7.3900000000000077E-3</v>
      </c>
      <c r="AB203" s="1">
        <f>ABS(IK_diagnostics_degrees__4[[#This Row],[Column6]]-F202)</f>
        <v>0</v>
      </c>
      <c r="AC203" s="1">
        <f>ABS(IK_diagnostics_degrees__4[[#This Row],[Column7]]-G202)</f>
        <v>1.3450000000000406E-3</v>
      </c>
      <c r="AD203" s="1">
        <f>ABS(IK_diagnostics_degrees__4[[#This Row],[Column8]]-H202)</f>
        <v>4.0000000000017799E-4</v>
      </c>
      <c r="AE203" s="1">
        <f>ABS(IK_diagnostics_degrees__4[[#This Row],[Column9]]-I202)</f>
        <v>2.0000000000131024E-5</v>
      </c>
      <c r="AF203" s="1">
        <f>ABS(IK_diagnostics_degrees__4[[#This Row],[Column10]]-J202)</f>
        <v>2.236999999999989E-3</v>
      </c>
      <c r="AG203" s="1">
        <f>ABS(IK_diagnostics_degrees__4[[#This Row],[Column11]]-K202)</f>
        <v>3.1699999999998951E-3</v>
      </c>
      <c r="AH203" s="1">
        <f>ABS(IK_diagnostics_degrees__4[[#This Row],[Column12]]-L202)</f>
        <v>0</v>
      </c>
      <c r="AI203" s="1">
        <f>ABS(IK_diagnostics_degrees__4[[#This Row],[Column13]]-M202)</f>
        <v>1.9011999999999918E-2</v>
      </c>
      <c r="AJ203" s="1">
        <f>ABS(IK_diagnostics_degrees__4[[#This Row],[Column14]]-N202)</f>
        <v>0</v>
      </c>
      <c r="AK203" s="1">
        <f>ABS(IK_diagnostics_degrees__4[[#This Row],[Column15]]-O202)</f>
        <v>1.097200000000001E-2</v>
      </c>
      <c r="AL203" s="1">
        <f>ABS(IK_diagnostics_degrees__4[[#This Row],[Column16]]-P202)</f>
        <v>3.4890000000000199E-3</v>
      </c>
      <c r="AM203" s="1">
        <f>ABS(IK_diagnostics_degrees__4[[#This Row],[Column17]]-Q202)</f>
        <v>2.2727000000000025E-3</v>
      </c>
      <c r="AN203" s="1">
        <f>ABS(IK_diagnostics_degrees__4[[#This Row],[Column18]]-R202)</f>
        <v>6.1899999999999178E-3</v>
      </c>
      <c r="AO203" s="1">
        <f>ABS(IK_diagnostics_degrees__4[[#This Row],[Column19]]-S202)</f>
        <v>0</v>
      </c>
      <c r="AP203" s="1">
        <f>ABS(IK_diagnostics_degrees__4[[#This Row],[Column20]]-T202)</f>
        <v>2.7300000000001212E-3</v>
      </c>
      <c r="AQ203" s="1">
        <f>ABS(IK_diagnostics_degrees__4[[#This Row],[Column21]]-U202)</f>
        <v>5.6629999999999736E-3</v>
      </c>
    </row>
    <row r="204" spans="1:43" x14ac:dyDescent="0.25">
      <c r="A204" s="1" t="s">
        <v>22</v>
      </c>
      <c r="B204" s="1">
        <v>1.55931</v>
      </c>
      <c r="C204" s="1" t="s">
        <v>22</v>
      </c>
      <c r="D204" s="1" t="s">
        <v>22</v>
      </c>
      <c r="E204" s="1">
        <v>1.5587200000000001</v>
      </c>
      <c r="F204" s="1" t="s">
        <v>22</v>
      </c>
      <c r="G204" s="1">
        <v>0.9577</v>
      </c>
      <c r="H204" s="1">
        <v>1.76492</v>
      </c>
      <c r="I204" s="1">
        <v>1.02129</v>
      </c>
      <c r="J204" s="1">
        <v>0.323824</v>
      </c>
      <c r="K204" s="1">
        <v>1.3069900000000001</v>
      </c>
      <c r="L204" s="1" t="s">
        <v>22</v>
      </c>
      <c r="M204" s="1">
        <v>0.79511200000000004</v>
      </c>
      <c r="N204" s="1" t="s">
        <v>22</v>
      </c>
      <c r="O204" s="1">
        <v>0.243201</v>
      </c>
      <c r="P204" s="1">
        <v>0.40627099999999999</v>
      </c>
      <c r="Q204" s="1">
        <v>6.3220200000000004E-2</v>
      </c>
      <c r="R204" s="1">
        <v>1.97719</v>
      </c>
      <c r="S204" s="1" t="s">
        <v>22</v>
      </c>
      <c r="T204" s="1">
        <v>1.14856</v>
      </c>
      <c r="U204" s="1">
        <v>0.82601100000000005</v>
      </c>
      <c r="V204" s="1" t="s">
        <v>23</v>
      </c>
      <c r="W204" s="1">
        <f>ABS(IK_diagnostics_degrees__4[[#This Row],[Column1]]-A203)</f>
        <v>0</v>
      </c>
      <c r="X204" s="1">
        <f>ABS(IK_diagnostics_degrees__4[[#This Row],[Column2]]-B203)</f>
        <v>4.1199999999999015E-3</v>
      </c>
      <c r="Y204" s="1">
        <f>ABS(IK_diagnostics_degrees__4[[#This Row],[Column3]]-C203)</f>
        <v>0</v>
      </c>
      <c r="Z204" s="1">
        <f>ABS(IK_diagnostics_degrees__4[[#This Row],[Column4]]-D203)</f>
        <v>0</v>
      </c>
      <c r="AA204" s="1">
        <f>ABS(IK_diagnostics_degrees__4[[#This Row],[Column5]]-E203)</f>
        <v>7.4299999999998256E-3</v>
      </c>
      <c r="AB204" s="1">
        <f>ABS(IK_diagnostics_degrees__4[[#This Row],[Column6]]-F203)</f>
        <v>0</v>
      </c>
      <c r="AC204" s="1">
        <f>ABS(IK_diagnostics_degrees__4[[#This Row],[Column7]]-G203)</f>
        <v>1.0809999999999986E-3</v>
      </c>
      <c r="AD204" s="1">
        <f>ABS(IK_diagnostics_degrees__4[[#This Row],[Column8]]-H203)</f>
        <v>2.1000000000004349E-4</v>
      </c>
      <c r="AE204" s="1">
        <f>ABS(IK_diagnostics_degrees__4[[#This Row],[Column9]]-I203)</f>
        <v>5.2000000000007596E-4</v>
      </c>
      <c r="AF204" s="1">
        <f>ABS(IK_diagnostics_degrees__4[[#This Row],[Column10]]-J203)</f>
        <v>1.7030000000000101E-3</v>
      </c>
      <c r="AG204" s="1">
        <f>ABS(IK_diagnostics_degrees__4[[#This Row],[Column11]]-K203)</f>
        <v>3.2400000000001317E-3</v>
      </c>
      <c r="AH204" s="1">
        <f>ABS(IK_diagnostics_degrees__4[[#This Row],[Column12]]-L203)</f>
        <v>0</v>
      </c>
      <c r="AI204" s="1">
        <f>ABS(IK_diagnostics_degrees__4[[#This Row],[Column13]]-M203)</f>
        <v>1.8956000000000084E-2</v>
      </c>
      <c r="AJ204" s="1">
        <f>ABS(IK_diagnostics_degrees__4[[#This Row],[Column14]]-N203)</f>
        <v>0</v>
      </c>
      <c r="AK204" s="1">
        <f>ABS(IK_diagnostics_degrees__4[[#This Row],[Column15]]-O203)</f>
        <v>9.2399999999999982E-3</v>
      </c>
      <c r="AL204" s="1">
        <f>ABS(IK_diagnostics_degrees__4[[#This Row],[Column16]]-P203)</f>
        <v>2.0419999999999883E-3</v>
      </c>
      <c r="AM204" s="1">
        <f>ABS(IK_diagnostics_degrees__4[[#This Row],[Column17]]-Q203)</f>
        <v>2.379100000000002E-3</v>
      </c>
      <c r="AN204" s="1">
        <f>ABS(IK_diagnostics_degrees__4[[#This Row],[Column18]]-R203)</f>
        <v>5.8300000000000018E-3</v>
      </c>
      <c r="AO204" s="1">
        <f>ABS(IK_diagnostics_degrees__4[[#This Row],[Column19]]-S203)</f>
        <v>0</v>
      </c>
      <c r="AP204" s="1">
        <f>ABS(IK_diagnostics_degrees__4[[#This Row],[Column20]]-T203)</f>
        <v>2.9299999999998771E-3</v>
      </c>
      <c r="AQ204" s="1">
        <f>ABS(IK_diagnostics_degrees__4[[#This Row],[Column21]]-U203)</f>
        <v>6.2950000000000506E-3</v>
      </c>
    </row>
    <row r="205" spans="1:43" x14ac:dyDescent="0.25">
      <c r="A205" s="1" t="s">
        <v>22</v>
      </c>
      <c r="B205" s="1">
        <v>1.56358</v>
      </c>
      <c r="C205" s="1" t="s">
        <v>22</v>
      </c>
      <c r="D205" s="1" t="s">
        <v>22</v>
      </c>
      <c r="E205" s="1">
        <v>1.55114</v>
      </c>
      <c r="F205" s="1" t="s">
        <v>22</v>
      </c>
      <c r="G205" s="1">
        <v>0.95928199999999997</v>
      </c>
      <c r="H205" s="1">
        <v>1.7667200000000001</v>
      </c>
      <c r="I205" s="1">
        <v>1.0216099999999999</v>
      </c>
      <c r="J205" s="1">
        <v>0.32015300000000002</v>
      </c>
      <c r="K205" s="1">
        <v>1.30925</v>
      </c>
      <c r="L205" s="1" t="s">
        <v>22</v>
      </c>
      <c r="M205" s="1">
        <v>0.81455100000000003</v>
      </c>
      <c r="N205" s="1" t="s">
        <v>22</v>
      </c>
      <c r="O205" s="1">
        <v>0.25376799999999999</v>
      </c>
      <c r="P205" s="1">
        <v>0.41129599999999999</v>
      </c>
      <c r="Q205" s="1">
        <v>6.5426700000000004E-2</v>
      </c>
      <c r="R205" s="1">
        <v>1.98323</v>
      </c>
      <c r="S205" s="1" t="s">
        <v>22</v>
      </c>
      <c r="T205" s="1">
        <v>1.1456500000000001</v>
      </c>
      <c r="U205" s="1">
        <v>0.83210499999999998</v>
      </c>
      <c r="V205" s="1" t="s">
        <v>23</v>
      </c>
      <c r="W205" s="1">
        <f>ABS(IK_diagnostics_degrees__4[[#This Row],[Column1]]-A204)</f>
        <v>0</v>
      </c>
      <c r="X205" s="1">
        <f>ABS(IK_diagnostics_degrees__4[[#This Row],[Column2]]-B204)</f>
        <v>4.269999999999996E-3</v>
      </c>
      <c r="Y205" s="1">
        <f>ABS(IK_diagnostics_degrees__4[[#This Row],[Column3]]-C204)</f>
        <v>0</v>
      </c>
      <c r="Z205" s="1">
        <f>ABS(IK_diagnostics_degrees__4[[#This Row],[Column4]]-D204)</f>
        <v>0</v>
      </c>
      <c r="AA205" s="1">
        <f>ABS(IK_diagnostics_degrees__4[[#This Row],[Column5]]-E204)</f>
        <v>7.5800000000001422E-3</v>
      </c>
      <c r="AB205" s="1">
        <f>ABS(IK_diagnostics_degrees__4[[#This Row],[Column6]]-F204)</f>
        <v>0</v>
      </c>
      <c r="AC205" s="1">
        <f>ABS(IK_diagnostics_degrees__4[[#This Row],[Column7]]-G204)</f>
        <v>1.5819999999999723E-3</v>
      </c>
      <c r="AD205" s="1">
        <f>ABS(IK_diagnostics_degrees__4[[#This Row],[Column8]]-H204)</f>
        <v>1.8000000000000238E-3</v>
      </c>
      <c r="AE205" s="1">
        <f>ABS(IK_diagnostics_degrees__4[[#This Row],[Column9]]-I204)</f>
        <v>3.1999999999987594E-4</v>
      </c>
      <c r="AF205" s="1">
        <f>ABS(IK_diagnostics_degrees__4[[#This Row],[Column10]]-J204)</f>
        <v>3.6709999999999798E-3</v>
      </c>
      <c r="AG205" s="1">
        <f>ABS(IK_diagnostics_degrees__4[[#This Row],[Column11]]-K204)</f>
        <v>2.2599999999999287E-3</v>
      </c>
      <c r="AH205" s="1">
        <f>ABS(IK_diagnostics_degrees__4[[#This Row],[Column12]]-L204)</f>
        <v>0</v>
      </c>
      <c r="AI205" s="1">
        <f>ABS(IK_diagnostics_degrees__4[[#This Row],[Column13]]-M204)</f>
        <v>1.9438999999999984E-2</v>
      </c>
      <c r="AJ205" s="1">
        <f>ABS(IK_diagnostics_degrees__4[[#This Row],[Column14]]-N204)</f>
        <v>0</v>
      </c>
      <c r="AK205" s="1">
        <f>ABS(IK_diagnostics_degrees__4[[#This Row],[Column15]]-O204)</f>
        <v>1.0566999999999993E-2</v>
      </c>
      <c r="AL205" s="1">
        <f>ABS(IK_diagnostics_degrees__4[[#This Row],[Column16]]-P204)</f>
        <v>5.0250000000000017E-3</v>
      </c>
      <c r="AM205" s="1">
        <f>ABS(IK_diagnostics_degrees__4[[#This Row],[Column17]]-Q204)</f>
        <v>2.2065000000000001E-3</v>
      </c>
      <c r="AN205" s="1">
        <f>ABS(IK_diagnostics_degrees__4[[#This Row],[Column18]]-R204)</f>
        <v>6.0400000000000453E-3</v>
      </c>
      <c r="AO205" s="1">
        <f>ABS(IK_diagnostics_degrees__4[[#This Row],[Column19]]-S204)</f>
        <v>0</v>
      </c>
      <c r="AP205" s="1">
        <f>ABS(IK_diagnostics_degrees__4[[#This Row],[Column20]]-T204)</f>
        <v>2.9099999999999682E-3</v>
      </c>
      <c r="AQ205" s="1">
        <f>ABS(IK_diagnostics_degrees__4[[#This Row],[Column21]]-U204)</f>
        <v>6.0939999999999328E-3</v>
      </c>
    </row>
    <row r="206" spans="1:43" x14ac:dyDescent="0.25">
      <c r="A206" s="1" t="s">
        <v>22</v>
      </c>
      <c r="B206" s="1">
        <v>1.56829</v>
      </c>
      <c r="C206" s="1" t="s">
        <v>22</v>
      </c>
      <c r="D206" s="1" t="s">
        <v>22</v>
      </c>
      <c r="E206" s="1">
        <v>1.54308</v>
      </c>
      <c r="F206" s="1" t="s">
        <v>22</v>
      </c>
      <c r="G206" s="1">
        <v>0.96093700000000004</v>
      </c>
      <c r="H206" s="1">
        <v>1.7683899999999999</v>
      </c>
      <c r="I206" s="1">
        <v>1.0210699999999999</v>
      </c>
      <c r="J206" s="1">
        <v>0.31740499999999999</v>
      </c>
      <c r="K206" s="1">
        <v>1.31189</v>
      </c>
      <c r="L206" s="1" t="s">
        <v>22</v>
      </c>
      <c r="M206" s="1">
        <v>0.83312799999999998</v>
      </c>
      <c r="N206" s="1" t="s">
        <v>22</v>
      </c>
      <c r="O206" s="1">
        <v>0.26405800000000001</v>
      </c>
      <c r="P206" s="1">
        <v>0.414655</v>
      </c>
      <c r="Q206" s="1">
        <v>6.6531499999999993E-2</v>
      </c>
      <c r="R206" s="1">
        <v>1.9893799999999999</v>
      </c>
      <c r="S206" s="1" t="s">
        <v>22</v>
      </c>
      <c r="T206" s="1">
        <v>1.1416599999999999</v>
      </c>
      <c r="U206" s="1">
        <v>0.83786499999999997</v>
      </c>
      <c r="V206" s="1" t="s">
        <v>23</v>
      </c>
      <c r="W206" s="1">
        <f>ABS(IK_diagnostics_degrees__4[[#This Row],[Column1]]-A205)</f>
        <v>0</v>
      </c>
      <c r="X206" s="1">
        <f>ABS(IK_diagnostics_degrees__4[[#This Row],[Column2]]-B205)</f>
        <v>4.709999999999992E-3</v>
      </c>
      <c r="Y206" s="1">
        <f>ABS(IK_diagnostics_degrees__4[[#This Row],[Column3]]-C205)</f>
        <v>0</v>
      </c>
      <c r="Z206" s="1">
        <f>ABS(IK_diagnostics_degrees__4[[#This Row],[Column4]]-D205)</f>
        <v>0</v>
      </c>
      <c r="AA206" s="1">
        <f>ABS(IK_diagnostics_degrees__4[[#This Row],[Column5]]-E205)</f>
        <v>8.0599999999999561E-3</v>
      </c>
      <c r="AB206" s="1">
        <f>ABS(IK_diagnostics_degrees__4[[#This Row],[Column6]]-F205)</f>
        <v>0</v>
      </c>
      <c r="AC206" s="1">
        <f>ABS(IK_diagnostics_degrees__4[[#This Row],[Column7]]-G205)</f>
        <v>1.6550000000000731E-3</v>
      </c>
      <c r="AD206" s="1">
        <f>ABS(IK_diagnostics_degrees__4[[#This Row],[Column8]]-H205)</f>
        <v>1.6699999999998383E-3</v>
      </c>
      <c r="AE206" s="1">
        <f>ABS(IK_diagnostics_degrees__4[[#This Row],[Column9]]-I205)</f>
        <v>5.3999999999998494E-4</v>
      </c>
      <c r="AF206" s="1">
        <f>ABS(IK_diagnostics_degrees__4[[#This Row],[Column10]]-J205)</f>
        <v>2.7480000000000282E-3</v>
      </c>
      <c r="AG206" s="1">
        <f>ABS(IK_diagnostics_degrees__4[[#This Row],[Column11]]-K205)</f>
        <v>2.6399999999999757E-3</v>
      </c>
      <c r="AH206" s="1">
        <f>ABS(IK_diagnostics_degrees__4[[#This Row],[Column12]]-L205)</f>
        <v>0</v>
      </c>
      <c r="AI206" s="1">
        <f>ABS(IK_diagnostics_degrees__4[[#This Row],[Column13]]-M205)</f>
        <v>1.8576999999999955E-2</v>
      </c>
      <c r="AJ206" s="1">
        <f>ABS(IK_diagnostics_degrees__4[[#This Row],[Column14]]-N205)</f>
        <v>0</v>
      </c>
      <c r="AK206" s="1">
        <f>ABS(IK_diagnostics_degrees__4[[#This Row],[Column15]]-O205)</f>
        <v>1.0290000000000021E-2</v>
      </c>
      <c r="AL206" s="1">
        <f>ABS(IK_diagnostics_degrees__4[[#This Row],[Column16]]-P205)</f>
        <v>3.3590000000000009E-3</v>
      </c>
      <c r="AM206" s="1">
        <f>ABS(IK_diagnostics_degrees__4[[#This Row],[Column17]]-Q205)</f>
        <v>1.1047999999999891E-3</v>
      </c>
      <c r="AN206" s="1">
        <f>ABS(IK_diagnostics_degrees__4[[#This Row],[Column18]]-R205)</f>
        <v>6.1499999999998778E-3</v>
      </c>
      <c r="AO206" s="1">
        <f>ABS(IK_diagnostics_degrees__4[[#This Row],[Column19]]-S205)</f>
        <v>0</v>
      </c>
      <c r="AP206" s="1">
        <f>ABS(IK_diagnostics_degrees__4[[#This Row],[Column20]]-T205)</f>
        <v>3.9900000000001601E-3</v>
      </c>
      <c r="AQ206" s="1">
        <f>ABS(IK_diagnostics_degrees__4[[#This Row],[Column21]]-U205)</f>
        <v>5.7599999999999874E-3</v>
      </c>
    </row>
    <row r="207" spans="1:43" x14ac:dyDescent="0.25">
      <c r="A207" s="1" t="s">
        <v>22</v>
      </c>
      <c r="B207" s="1">
        <v>1.5730599999999999</v>
      </c>
      <c r="C207" s="1" t="s">
        <v>22</v>
      </c>
      <c r="D207" s="1" t="s">
        <v>22</v>
      </c>
      <c r="E207" s="1">
        <v>1.53504</v>
      </c>
      <c r="F207" s="1" t="s">
        <v>22</v>
      </c>
      <c r="G207" s="1">
        <v>0.96372100000000005</v>
      </c>
      <c r="H207" s="1">
        <v>1.76928</v>
      </c>
      <c r="I207" s="1">
        <v>1.0198499999999999</v>
      </c>
      <c r="J207" s="1">
        <v>0.31531199999999998</v>
      </c>
      <c r="K207" s="1">
        <v>1.31477</v>
      </c>
      <c r="L207" s="1" t="s">
        <v>22</v>
      </c>
      <c r="M207" s="1">
        <v>0.85236400000000001</v>
      </c>
      <c r="N207" s="1" t="s">
        <v>22</v>
      </c>
      <c r="O207" s="1">
        <v>0.27441199999999999</v>
      </c>
      <c r="P207" s="1">
        <v>0.418155</v>
      </c>
      <c r="Q207" s="1">
        <v>6.84641E-2</v>
      </c>
      <c r="R207" s="1">
        <v>1.9944999999999999</v>
      </c>
      <c r="S207" s="1" t="s">
        <v>22</v>
      </c>
      <c r="T207" s="1">
        <v>1.13791</v>
      </c>
      <c r="U207" s="1">
        <v>0.84308300000000003</v>
      </c>
      <c r="V207" s="1" t="s">
        <v>23</v>
      </c>
      <c r="W207" s="1">
        <f>ABS(IK_diagnostics_degrees__4[[#This Row],[Column1]]-A206)</f>
        <v>0</v>
      </c>
      <c r="X207" s="1">
        <f>ABS(IK_diagnostics_degrees__4[[#This Row],[Column2]]-B206)</f>
        <v>4.769999999999941E-3</v>
      </c>
      <c r="Y207" s="1">
        <f>ABS(IK_diagnostics_degrees__4[[#This Row],[Column3]]-C206)</f>
        <v>0</v>
      </c>
      <c r="Z207" s="1">
        <f>ABS(IK_diagnostics_degrees__4[[#This Row],[Column4]]-D206)</f>
        <v>0</v>
      </c>
      <c r="AA207" s="1">
        <f>ABS(IK_diagnostics_degrees__4[[#This Row],[Column5]]-E206)</f>
        <v>8.0400000000000471E-3</v>
      </c>
      <c r="AB207" s="1">
        <f>ABS(IK_diagnostics_degrees__4[[#This Row],[Column6]]-F206)</f>
        <v>0</v>
      </c>
      <c r="AC207" s="1">
        <f>ABS(IK_diagnostics_degrees__4[[#This Row],[Column7]]-G206)</f>
        <v>2.7840000000000087E-3</v>
      </c>
      <c r="AD207" s="1">
        <f>ABS(IK_diagnostics_degrees__4[[#This Row],[Column8]]-H206)</f>
        <v>8.9000000000005741E-4</v>
      </c>
      <c r="AE207" s="1">
        <f>ABS(IK_diagnostics_degrees__4[[#This Row],[Column9]]-I206)</f>
        <v>1.2199999999999989E-3</v>
      </c>
      <c r="AF207" s="1">
        <f>ABS(IK_diagnostics_degrees__4[[#This Row],[Column10]]-J206)</f>
        <v>2.0930000000000115E-3</v>
      </c>
      <c r="AG207" s="1">
        <f>ABS(IK_diagnostics_degrees__4[[#This Row],[Column11]]-K206)</f>
        <v>2.8799999999999937E-3</v>
      </c>
      <c r="AH207" s="1">
        <f>ABS(IK_diagnostics_degrees__4[[#This Row],[Column12]]-L206)</f>
        <v>0</v>
      </c>
      <c r="AI207" s="1">
        <f>ABS(IK_diagnostics_degrees__4[[#This Row],[Column13]]-M206)</f>
        <v>1.9236000000000031E-2</v>
      </c>
      <c r="AJ207" s="1">
        <f>ABS(IK_diagnostics_degrees__4[[#This Row],[Column14]]-N206)</f>
        <v>0</v>
      </c>
      <c r="AK207" s="1">
        <f>ABS(IK_diagnostics_degrees__4[[#This Row],[Column15]]-O206)</f>
        <v>1.0353999999999974E-2</v>
      </c>
      <c r="AL207" s="1">
        <f>ABS(IK_diagnostics_degrees__4[[#This Row],[Column16]]-P206)</f>
        <v>3.5000000000000031E-3</v>
      </c>
      <c r="AM207" s="1">
        <f>ABS(IK_diagnostics_degrees__4[[#This Row],[Column17]]-Q206)</f>
        <v>1.9326000000000065E-3</v>
      </c>
      <c r="AN207" s="1">
        <f>ABS(IK_diagnostics_degrees__4[[#This Row],[Column18]]-R206)</f>
        <v>5.1200000000000134E-3</v>
      </c>
      <c r="AO207" s="1">
        <f>ABS(IK_diagnostics_degrees__4[[#This Row],[Column19]]-S206)</f>
        <v>0</v>
      </c>
      <c r="AP207" s="1">
        <f>ABS(IK_diagnostics_degrees__4[[#This Row],[Column20]]-T206)</f>
        <v>3.7499999999999201E-3</v>
      </c>
      <c r="AQ207" s="1">
        <f>ABS(IK_diagnostics_degrees__4[[#This Row],[Column21]]-U206)</f>
        <v>5.2180000000000559E-3</v>
      </c>
    </row>
    <row r="208" spans="1:43" x14ac:dyDescent="0.25">
      <c r="A208" s="1" t="s">
        <v>22</v>
      </c>
      <c r="B208" s="1">
        <v>1.5773299999999999</v>
      </c>
      <c r="C208" s="1" t="s">
        <v>22</v>
      </c>
      <c r="D208" s="1" t="s">
        <v>22</v>
      </c>
      <c r="E208" s="1">
        <v>1.5270900000000001</v>
      </c>
      <c r="F208" s="1" t="s">
        <v>22</v>
      </c>
      <c r="G208" s="1">
        <v>0.96381600000000001</v>
      </c>
      <c r="H208" s="1">
        <v>1.7701100000000001</v>
      </c>
      <c r="I208" s="1">
        <v>1.02058</v>
      </c>
      <c r="J208" s="1">
        <v>0.313774</v>
      </c>
      <c r="K208" s="1">
        <v>1.3185100000000001</v>
      </c>
      <c r="L208" s="1" t="s">
        <v>22</v>
      </c>
      <c r="M208" s="1">
        <v>0.87154600000000004</v>
      </c>
      <c r="N208" s="1" t="s">
        <v>22</v>
      </c>
      <c r="O208" s="1">
        <v>0.28495900000000002</v>
      </c>
      <c r="P208" s="1">
        <v>0.42112500000000003</v>
      </c>
      <c r="Q208" s="1">
        <v>6.9318199999999996E-2</v>
      </c>
      <c r="R208" s="1">
        <v>1.99983</v>
      </c>
      <c r="S208" s="1" t="s">
        <v>22</v>
      </c>
      <c r="T208" s="1">
        <v>1.13341</v>
      </c>
      <c r="U208" s="1">
        <v>0.84821899999999995</v>
      </c>
      <c r="V208" s="1" t="s">
        <v>23</v>
      </c>
      <c r="W208" s="1">
        <f>ABS(IK_diagnostics_degrees__4[[#This Row],[Column1]]-A207)</f>
        <v>0</v>
      </c>
      <c r="X208" s="1">
        <f>ABS(IK_diagnostics_degrees__4[[#This Row],[Column2]]-B207)</f>
        <v>4.269999999999996E-3</v>
      </c>
      <c r="Y208" s="1">
        <f>ABS(IK_diagnostics_degrees__4[[#This Row],[Column3]]-C207)</f>
        <v>0</v>
      </c>
      <c r="Z208" s="1">
        <f>ABS(IK_diagnostics_degrees__4[[#This Row],[Column4]]-D207)</f>
        <v>0</v>
      </c>
      <c r="AA208" s="1">
        <f>ABS(IK_diagnostics_degrees__4[[#This Row],[Column5]]-E207)</f>
        <v>7.9499999999999016E-3</v>
      </c>
      <c r="AB208" s="1">
        <f>ABS(IK_diagnostics_degrees__4[[#This Row],[Column6]]-F207)</f>
        <v>0</v>
      </c>
      <c r="AC208" s="1">
        <f>ABS(IK_diagnostics_degrees__4[[#This Row],[Column7]]-G207)</f>
        <v>9.4999999999956231E-5</v>
      </c>
      <c r="AD208" s="1">
        <f>ABS(IK_diagnostics_degrees__4[[#This Row],[Column8]]-H207)</f>
        <v>8.3000000000010843E-4</v>
      </c>
      <c r="AE208" s="1">
        <f>ABS(IK_diagnostics_degrees__4[[#This Row],[Column9]]-I207)</f>
        <v>7.3000000000011944E-4</v>
      </c>
      <c r="AF208" s="1">
        <f>ABS(IK_diagnostics_degrees__4[[#This Row],[Column10]]-J207)</f>
        <v>1.5379999999999838E-3</v>
      </c>
      <c r="AG208" s="1">
        <f>ABS(IK_diagnostics_degrees__4[[#This Row],[Column11]]-K207)</f>
        <v>3.7400000000000766E-3</v>
      </c>
      <c r="AH208" s="1">
        <f>ABS(IK_diagnostics_degrees__4[[#This Row],[Column12]]-L207)</f>
        <v>0</v>
      </c>
      <c r="AI208" s="1">
        <f>ABS(IK_diagnostics_degrees__4[[#This Row],[Column13]]-M207)</f>
        <v>1.9182000000000032E-2</v>
      </c>
      <c r="AJ208" s="1">
        <f>ABS(IK_diagnostics_degrees__4[[#This Row],[Column14]]-N207)</f>
        <v>0</v>
      </c>
      <c r="AK208" s="1">
        <f>ABS(IK_diagnostics_degrees__4[[#This Row],[Column15]]-O207)</f>
        <v>1.0547000000000029E-2</v>
      </c>
      <c r="AL208" s="1">
        <f>ABS(IK_diagnostics_degrees__4[[#This Row],[Column16]]-P207)</f>
        <v>2.9700000000000282E-3</v>
      </c>
      <c r="AM208" s="1">
        <f>ABS(IK_diagnostics_degrees__4[[#This Row],[Column17]]-Q207)</f>
        <v>8.5409999999999653E-4</v>
      </c>
      <c r="AN208" s="1">
        <f>ABS(IK_diagnostics_degrees__4[[#This Row],[Column18]]-R207)</f>
        <v>5.3300000000000569E-3</v>
      </c>
      <c r="AO208" s="1">
        <f>ABS(IK_diagnostics_degrees__4[[#This Row],[Column19]]-S207)</f>
        <v>0</v>
      </c>
      <c r="AP208" s="1">
        <f>ABS(IK_diagnostics_degrees__4[[#This Row],[Column20]]-T207)</f>
        <v>4.4999999999999485E-3</v>
      </c>
      <c r="AQ208" s="1">
        <f>ABS(IK_diagnostics_degrees__4[[#This Row],[Column21]]-U207)</f>
        <v>5.1359999999999184E-3</v>
      </c>
    </row>
    <row r="209" spans="1:43" x14ac:dyDescent="0.25">
      <c r="A209" s="1" t="s">
        <v>22</v>
      </c>
      <c r="B209" s="1">
        <v>1.5819700000000001</v>
      </c>
      <c r="C209" s="1" t="s">
        <v>22</v>
      </c>
      <c r="D209" s="1" t="s">
        <v>22</v>
      </c>
      <c r="E209" s="1">
        <v>1.51912</v>
      </c>
      <c r="F209" s="1" t="s">
        <v>22</v>
      </c>
      <c r="G209" s="1">
        <v>0.96543299999999999</v>
      </c>
      <c r="H209" s="1">
        <v>1.7717700000000001</v>
      </c>
      <c r="I209" s="1">
        <v>1.0201</v>
      </c>
      <c r="J209" s="1">
        <v>0.31148599999999999</v>
      </c>
      <c r="K209" s="1">
        <v>1.32101</v>
      </c>
      <c r="L209" s="1" t="s">
        <v>22</v>
      </c>
      <c r="M209" s="1">
        <v>0.889876</v>
      </c>
      <c r="N209" s="1" t="s">
        <v>22</v>
      </c>
      <c r="O209" s="1">
        <v>0.294624</v>
      </c>
      <c r="P209" s="1">
        <v>0.42394700000000002</v>
      </c>
      <c r="Q209" s="1">
        <v>7.1093100000000006E-2</v>
      </c>
      <c r="R209" s="1">
        <v>2.0049899999999998</v>
      </c>
      <c r="S209" s="1" t="s">
        <v>22</v>
      </c>
      <c r="T209" s="1">
        <v>1.12951</v>
      </c>
      <c r="U209" s="1">
        <v>0.85250800000000004</v>
      </c>
      <c r="V209" s="1" t="s">
        <v>23</v>
      </c>
      <c r="W209" s="1">
        <f>ABS(IK_diagnostics_degrees__4[[#This Row],[Column1]]-A208)</f>
        <v>0</v>
      </c>
      <c r="X209" s="1">
        <f>ABS(IK_diagnostics_degrees__4[[#This Row],[Column2]]-B208)</f>
        <v>4.6400000000001995E-3</v>
      </c>
      <c r="Y209" s="1">
        <f>ABS(IK_diagnostics_degrees__4[[#This Row],[Column3]]-C208)</f>
        <v>0</v>
      </c>
      <c r="Z209" s="1">
        <f>ABS(IK_diagnostics_degrees__4[[#This Row],[Column4]]-D208)</f>
        <v>0</v>
      </c>
      <c r="AA209" s="1">
        <f>ABS(IK_diagnostics_degrees__4[[#This Row],[Column5]]-E208)</f>
        <v>7.9700000000000326E-3</v>
      </c>
      <c r="AB209" s="1">
        <f>ABS(IK_diagnostics_degrees__4[[#This Row],[Column6]]-F208)</f>
        <v>0</v>
      </c>
      <c r="AC209" s="1">
        <f>ABS(IK_diagnostics_degrees__4[[#This Row],[Column7]]-G208)</f>
        <v>1.6169999999999796E-3</v>
      </c>
      <c r="AD209" s="1">
        <f>ABS(IK_diagnostics_degrees__4[[#This Row],[Column8]]-H208)</f>
        <v>1.6599999999999948E-3</v>
      </c>
      <c r="AE209" s="1">
        <f>ABS(IK_diagnostics_degrees__4[[#This Row],[Column9]]-I208)</f>
        <v>4.8000000000003595E-4</v>
      </c>
      <c r="AF209" s="1">
        <f>ABS(IK_diagnostics_degrees__4[[#This Row],[Column10]]-J208)</f>
        <v>2.2880000000000122E-3</v>
      </c>
      <c r="AG209" s="1">
        <f>ABS(IK_diagnostics_degrees__4[[#This Row],[Column11]]-K208)</f>
        <v>2.4999999999999467E-3</v>
      </c>
      <c r="AH209" s="1">
        <f>ABS(IK_diagnostics_degrees__4[[#This Row],[Column12]]-L208)</f>
        <v>0</v>
      </c>
      <c r="AI209" s="1">
        <f>ABS(IK_diagnostics_degrees__4[[#This Row],[Column13]]-M208)</f>
        <v>1.8329999999999957E-2</v>
      </c>
      <c r="AJ209" s="1">
        <f>ABS(IK_diagnostics_degrees__4[[#This Row],[Column14]]-N208)</f>
        <v>0</v>
      </c>
      <c r="AK209" s="1">
        <f>ABS(IK_diagnostics_degrees__4[[#This Row],[Column15]]-O208)</f>
        <v>9.6649999999999792E-3</v>
      </c>
      <c r="AL209" s="1">
        <f>ABS(IK_diagnostics_degrees__4[[#This Row],[Column16]]-P208)</f>
        <v>2.8219999999999912E-3</v>
      </c>
      <c r="AM209" s="1">
        <f>ABS(IK_diagnostics_degrees__4[[#This Row],[Column17]]-Q208)</f>
        <v>1.7749000000000098E-3</v>
      </c>
      <c r="AN209" s="1">
        <f>ABS(IK_diagnostics_degrees__4[[#This Row],[Column18]]-R208)</f>
        <v>5.1599999999998314E-3</v>
      </c>
      <c r="AO209" s="1">
        <f>ABS(IK_diagnostics_degrees__4[[#This Row],[Column19]]-S208)</f>
        <v>0</v>
      </c>
      <c r="AP209" s="1">
        <f>ABS(IK_diagnostics_degrees__4[[#This Row],[Column20]]-T208)</f>
        <v>3.9000000000000146E-3</v>
      </c>
      <c r="AQ209" s="1">
        <f>ABS(IK_diagnostics_degrees__4[[#This Row],[Column21]]-U208)</f>
        <v>4.2890000000000983E-3</v>
      </c>
    </row>
    <row r="210" spans="1:43" x14ac:dyDescent="0.25">
      <c r="A210" s="1" t="s">
        <v>22</v>
      </c>
      <c r="B210" s="1">
        <v>1.58674</v>
      </c>
      <c r="C210" s="1" t="s">
        <v>22</v>
      </c>
      <c r="D210" s="1" t="s">
        <v>22</v>
      </c>
      <c r="E210" s="1">
        <v>1.51098</v>
      </c>
      <c r="F210" s="1" t="s">
        <v>22</v>
      </c>
      <c r="G210" s="1">
        <v>0.96599299999999999</v>
      </c>
      <c r="H210" s="1">
        <v>1.7741800000000001</v>
      </c>
      <c r="I210" s="1">
        <v>1.0199100000000001</v>
      </c>
      <c r="J210" s="1">
        <v>0.30960599999999999</v>
      </c>
      <c r="K210" s="1">
        <v>1.3241099999999999</v>
      </c>
      <c r="L210" s="1" t="s">
        <v>22</v>
      </c>
      <c r="M210" s="1">
        <v>0.90822800000000004</v>
      </c>
      <c r="N210" s="1" t="s">
        <v>22</v>
      </c>
      <c r="O210" s="1">
        <v>0.30479200000000001</v>
      </c>
      <c r="P210" s="1">
        <v>0.42607600000000001</v>
      </c>
      <c r="Q210" s="1">
        <v>7.3067300000000002E-2</v>
      </c>
      <c r="R210" s="1">
        <v>2.0096599999999998</v>
      </c>
      <c r="S210" s="1" t="s">
        <v>22</v>
      </c>
      <c r="T210" s="1">
        <v>1.1246700000000001</v>
      </c>
      <c r="U210" s="1">
        <v>0.85666299999999995</v>
      </c>
      <c r="V210" s="1" t="s">
        <v>23</v>
      </c>
      <c r="W210" s="1">
        <f>ABS(IK_diagnostics_degrees__4[[#This Row],[Column1]]-A209)</f>
        <v>0</v>
      </c>
      <c r="X210" s="1">
        <f>ABS(IK_diagnostics_degrees__4[[#This Row],[Column2]]-B209)</f>
        <v>4.769999999999941E-3</v>
      </c>
      <c r="Y210" s="1">
        <f>ABS(IK_diagnostics_degrees__4[[#This Row],[Column3]]-C209)</f>
        <v>0</v>
      </c>
      <c r="Z210" s="1">
        <f>ABS(IK_diagnostics_degrees__4[[#This Row],[Column4]]-D209)</f>
        <v>0</v>
      </c>
      <c r="AA210" s="1">
        <f>ABS(IK_diagnostics_degrees__4[[#This Row],[Column5]]-E209)</f>
        <v>8.1400000000000361E-3</v>
      </c>
      <c r="AB210" s="1">
        <f>ABS(IK_diagnostics_degrees__4[[#This Row],[Column6]]-F209)</f>
        <v>0</v>
      </c>
      <c r="AC210" s="1">
        <f>ABS(IK_diagnostics_degrees__4[[#This Row],[Column7]]-G209)</f>
        <v>5.6000000000000494E-4</v>
      </c>
      <c r="AD210" s="1">
        <f>ABS(IK_diagnostics_degrees__4[[#This Row],[Column8]]-H209)</f>
        <v>2.4100000000000232E-3</v>
      </c>
      <c r="AE210" s="1">
        <f>ABS(IK_diagnostics_degrees__4[[#This Row],[Column9]]-I209)</f>
        <v>1.8999999999991246E-4</v>
      </c>
      <c r="AF210" s="1">
        <f>ABS(IK_diagnostics_degrees__4[[#This Row],[Column10]]-J209)</f>
        <v>1.8799999999999928E-3</v>
      </c>
      <c r="AG210" s="1">
        <f>ABS(IK_diagnostics_degrees__4[[#This Row],[Column11]]-K209)</f>
        <v>3.0999999999998806E-3</v>
      </c>
      <c r="AH210" s="1">
        <f>ABS(IK_diagnostics_degrees__4[[#This Row],[Column12]]-L209)</f>
        <v>0</v>
      </c>
      <c r="AI210" s="1">
        <f>ABS(IK_diagnostics_degrees__4[[#This Row],[Column13]]-M209)</f>
        <v>1.8352000000000035E-2</v>
      </c>
      <c r="AJ210" s="1">
        <f>ABS(IK_diagnostics_degrees__4[[#This Row],[Column14]]-N209)</f>
        <v>0</v>
      </c>
      <c r="AK210" s="1">
        <f>ABS(IK_diagnostics_degrees__4[[#This Row],[Column15]]-O209)</f>
        <v>1.016800000000001E-2</v>
      </c>
      <c r="AL210" s="1">
        <f>ABS(IK_diagnostics_degrees__4[[#This Row],[Column16]]-P209)</f>
        <v>2.128999999999992E-3</v>
      </c>
      <c r="AM210" s="1">
        <f>ABS(IK_diagnostics_degrees__4[[#This Row],[Column17]]-Q209)</f>
        <v>1.9741999999999954E-3</v>
      </c>
      <c r="AN210" s="1">
        <f>ABS(IK_diagnostics_degrees__4[[#This Row],[Column18]]-R209)</f>
        <v>4.669999999999952E-3</v>
      </c>
      <c r="AO210" s="1">
        <f>ABS(IK_diagnostics_degrees__4[[#This Row],[Column19]]-S209)</f>
        <v>0</v>
      </c>
      <c r="AP210" s="1">
        <f>ABS(IK_diagnostics_degrees__4[[#This Row],[Column20]]-T209)</f>
        <v>4.8399999999999554E-3</v>
      </c>
      <c r="AQ210" s="1">
        <f>ABS(IK_diagnostics_degrees__4[[#This Row],[Column21]]-U209)</f>
        <v>4.1549999999999088E-3</v>
      </c>
    </row>
    <row r="211" spans="1:43" x14ac:dyDescent="0.25">
      <c r="A211" s="1" t="s">
        <v>22</v>
      </c>
      <c r="B211" s="1">
        <v>1.5904700000000001</v>
      </c>
      <c r="C211" s="1" t="s">
        <v>22</v>
      </c>
      <c r="D211" s="1" t="s">
        <v>22</v>
      </c>
      <c r="E211" s="1">
        <v>1.50424</v>
      </c>
      <c r="F211" s="1" t="s">
        <v>22</v>
      </c>
      <c r="G211" s="1">
        <v>0.96713700000000002</v>
      </c>
      <c r="H211" s="1">
        <v>1.7761899999999999</v>
      </c>
      <c r="I211" s="1">
        <v>1.01999</v>
      </c>
      <c r="J211" s="1">
        <v>0.30757299999999999</v>
      </c>
      <c r="K211" s="1">
        <v>1.32609</v>
      </c>
      <c r="L211" s="1" t="s">
        <v>22</v>
      </c>
      <c r="M211" s="1">
        <v>0.92599399999999998</v>
      </c>
      <c r="N211" s="1" t="s">
        <v>22</v>
      </c>
      <c r="O211" s="1">
        <v>0.31341400000000003</v>
      </c>
      <c r="P211" s="1">
        <v>0.42902699999999999</v>
      </c>
      <c r="Q211" s="1">
        <v>7.37154E-2</v>
      </c>
      <c r="R211" s="1">
        <v>2.01403</v>
      </c>
      <c r="S211" s="1" t="s">
        <v>22</v>
      </c>
      <c r="T211" s="1">
        <v>1.12009</v>
      </c>
      <c r="U211" s="1">
        <v>0.86079399999999995</v>
      </c>
      <c r="V211" s="1" t="s">
        <v>23</v>
      </c>
      <c r="W211" s="1">
        <f>ABS(IK_diagnostics_degrees__4[[#This Row],[Column1]]-A210)</f>
        <v>0</v>
      </c>
      <c r="X211" s="1">
        <f>ABS(IK_diagnostics_degrees__4[[#This Row],[Column2]]-B210)</f>
        <v>3.7300000000000111E-3</v>
      </c>
      <c r="Y211" s="1">
        <f>ABS(IK_diagnostics_degrees__4[[#This Row],[Column3]]-C210)</f>
        <v>0</v>
      </c>
      <c r="Z211" s="1">
        <f>ABS(IK_diagnostics_degrees__4[[#This Row],[Column4]]-D210)</f>
        <v>0</v>
      </c>
      <c r="AA211" s="1">
        <f>ABS(IK_diagnostics_degrees__4[[#This Row],[Column5]]-E210)</f>
        <v>6.7399999999999682E-3</v>
      </c>
      <c r="AB211" s="1">
        <f>ABS(IK_diagnostics_degrees__4[[#This Row],[Column6]]-F210)</f>
        <v>0</v>
      </c>
      <c r="AC211" s="1">
        <f>ABS(IK_diagnostics_degrees__4[[#This Row],[Column7]]-G210)</f>
        <v>1.1440000000000339E-3</v>
      </c>
      <c r="AD211" s="1">
        <f>ABS(IK_diagnostics_degrees__4[[#This Row],[Column8]]-H210)</f>
        <v>2.0099999999998452E-3</v>
      </c>
      <c r="AE211" s="1">
        <f>ABS(IK_diagnostics_degrees__4[[#This Row],[Column9]]-I210)</f>
        <v>7.9999999999857963E-5</v>
      </c>
      <c r="AF211" s="1">
        <f>ABS(IK_diagnostics_degrees__4[[#This Row],[Column10]]-J210)</f>
        <v>2.033000000000007E-3</v>
      </c>
      <c r="AG211" s="1">
        <f>ABS(IK_diagnostics_degrees__4[[#This Row],[Column11]]-K210)</f>
        <v>1.9800000000000928E-3</v>
      </c>
      <c r="AH211" s="1">
        <f>ABS(IK_diagnostics_degrees__4[[#This Row],[Column12]]-L210)</f>
        <v>0</v>
      </c>
      <c r="AI211" s="1">
        <f>ABS(IK_diagnostics_degrees__4[[#This Row],[Column13]]-M210)</f>
        <v>1.7765999999999948E-2</v>
      </c>
      <c r="AJ211" s="1">
        <f>ABS(IK_diagnostics_degrees__4[[#This Row],[Column14]]-N210)</f>
        <v>0</v>
      </c>
      <c r="AK211" s="1">
        <f>ABS(IK_diagnostics_degrees__4[[#This Row],[Column15]]-O210)</f>
        <v>8.6220000000000185E-3</v>
      </c>
      <c r="AL211" s="1">
        <f>ABS(IK_diagnostics_degrees__4[[#This Row],[Column16]]-P210)</f>
        <v>2.9509999999999814E-3</v>
      </c>
      <c r="AM211" s="1">
        <f>ABS(IK_diagnostics_degrees__4[[#This Row],[Column17]]-Q210)</f>
        <v>6.4809999999999868E-4</v>
      </c>
      <c r="AN211" s="1">
        <f>ABS(IK_diagnostics_degrees__4[[#This Row],[Column18]]-R210)</f>
        <v>4.3700000000002071E-3</v>
      </c>
      <c r="AO211" s="1">
        <f>ABS(IK_diagnostics_degrees__4[[#This Row],[Column19]]-S210)</f>
        <v>0</v>
      </c>
      <c r="AP211" s="1">
        <f>ABS(IK_diagnostics_degrees__4[[#This Row],[Column20]]-T210)</f>
        <v>4.5800000000000285E-3</v>
      </c>
      <c r="AQ211" s="1">
        <f>ABS(IK_diagnostics_degrees__4[[#This Row],[Column21]]-U210)</f>
        <v>4.1309999999999958E-3</v>
      </c>
    </row>
    <row r="212" spans="1:43" x14ac:dyDescent="0.25">
      <c r="A212" s="1" t="s">
        <v>22</v>
      </c>
      <c r="B212" s="1">
        <v>1.5951</v>
      </c>
      <c r="C212" s="1" t="s">
        <v>22</v>
      </c>
      <c r="D212" s="1" t="s">
        <v>22</v>
      </c>
      <c r="E212" s="1">
        <v>1.4955000000000001</v>
      </c>
      <c r="F212" s="1" t="s">
        <v>22</v>
      </c>
      <c r="G212" s="1">
        <v>0.96643299999999999</v>
      </c>
      <c r="H212" s="1">
        <v>1.77817</v>
      </c>
      <c r="I212" s="1">
        <v>1.02044</v>
      </c>
      <c r="J212" s="1">
        <v>0.30678</v>
      </c>
      <c r="K212" s="1">
        <v>1.3297699999999999</v>
      </c>
      <c r="L212" s="1" t="s">
        <v>22</v>
      </c>
      <c r="M212" s="1">
        <v>0.94268799999999997</v>
      </c>
      <c r="N212" s="1" t="s">
        <v>22</v>
      </c>
      <c r="O212" s="1">
        <v>0.32308700000000001</v>
      </c>
      <c r="P212" s="1">
        <v>0.43090400000000001</v>
      </c>
      <c r="Q212" s="1">
        <v>7.4364E-2</v>
      </c>
      <c r="R212" s="1">
        <v>2.0187400000000002</v>
      </c>
      <c r="S212" s="1" t="s">
        <v>22</v>
      </c>
      <c r="T212" s="1">
        <v>1.1153500000000001</v>
      </c>
      <c r="U212" s="1">
        <v>0.86427100000000001</v>
      </c>
      <c r="V212" s="1" t="s">
        <v>23</v>
      </c>
      <c r="W212" s="1">
        <f>ABS(IK_diagnostics_degrees__4[[#This Row],[Column1]]-A211)</f>
        <v>0</v>
      </c>
      <c r="X212" s="1">
        <f>ABS(IK_diagnostics_degrees__4[[#This Row],[Column2]]-B211)</f>
        <v>4.629999999999912E-3</v>
      </c>
      <c r="Y212" s="1">
        <f>ABS(IK_diagnostics_degrees__4[[#This Row],[Column3]]-C211)</f>
        <v>0</v>
      </c>
      <c r="Z212" s="1">
        <f>ABS(IK_diagnostics_degrees__4[[#This Row],[Column4]]-D211)</f>
        <v>0</v>
      </c>
      <c r="AA212" s="1">
        <f>ABS(IK_diagnostics_degrees__4[[#This Row],[Column5]]-E211)</f>
        <v>8.73999999999997E-3</v>
      </c>
      <c r="AB212" s="1">
        <f>ABS(IK_diagnostics_degrees__4[[#This Row],[Column6]]-F211)</f>
        <v>0</v>
      </c>
      <c r="AC212" s="1">
        <f>ABS(IK_diagnostics_degrees__4[[#This Row],[Column7]]-G211)</f>
        <v>7.0400000000003793E-4</v>
      </c>
      <c r="AD212" s="1">
        <f>ABS(IK_diagnostics_degrees__4[[#This Row],[Column8]]-H211)</f>
        <v>1.9800000000000928E-3</v>
      </c>
      <c r="AE212" s="1">
        <f>ABS(IK_diagnostics_degrees__4[[#This Row],[Column9]]-I211)</f>
        <v>4.5000000000006146E-4</v>
      </c>
      <c r="AF212" s="1">
        <f>ABS(IK_diagnostics_degrees__4[[#This Row],[Column10]]-J211)</f>
        <v>7.9299999999998816E-4</v>
      </c>
      <c r="AG212" s="1">
        <f>ABS(IK_diagnostics_degrees__4[[#This Row],[Column11]]-K211)</f>
        <v>3.6799999999999056E-3</v>
      </c>
      <c r="AH212" s="1">
        <f>ABS(IK_diagnostics_degrees__4[[#This Row],[Column12]]-L211)</f>
        <v>0</v>
      </c>
      <c r="AI212" s="1">
        <f>ABS(IK_diagnostics_degrees__4[[#This Row],[Column13]]-M211)</f>
        <v>1.6693999999999987E-2</v>
      </c>
      <c r="AJ212" s="1">
        <f>ABS(IK_diagnostics_degrees__4[[#This Row],[Column14]]-N211)</f>
        <v>0</v>
      </c>
      <c r="AK212" s="1">
        <f>ABS(IK_diagnostics_degrees__4[[#This Row],[Column15]]-O211)</f>
        <v>9.6729999999999872E-3</v>
      </c>
      <c r="AL212" s="1">
        <f>ABS(IK_diagnostics_degrees__4[[#This Row],[Column16]]-P211)</f>
        <v>1.8770000000000175E-3</v>
      </c>
      <c r="AM212" s="1">
        <f>ABS(IK_diagnostics_degrees__4[[#This Row],[Column17]]-Q211)</f>
        <v>6.4859999999999918E-4</v>
      </c>
      <c r="AN212" s="1">
        <f>ABS(IK_diagnostics_degrees__4[[#This Row],[Column18]]-R211)</f>
        <v>4.710000000000214E-3</v>
      </c>
      <c r="AO212" s="1">
        <f>ABS(IK_diagnostics_degrees__4[[#This Row],[Column19]]-S211)</f>
        <v>0</v>
      </c>
      <c r="AP212" s="1">
        <f>ABS(IK_diagnostics_degrees__4[[#This Row],[Column20]]-T211)</f>
        <v>4.7399999999999665E-3</v>
      </c>
      <c r="AQ212" s="1">
        <f>ABS(IK_diagnostics_degrees__4[[#This Row],[Column21]]-U211)</f>
        <v>3.4770000000000634E-3</v>
      </c>
    </row>
    <row r="213" spans="1:43" x14ac:dyDescent="0.25">
      <c r="A213" s="1" t="s">
        <v>22</v>
      </c>
      <c r="B213" s="1">
        <v>1.5990800000000001</v>
      </c>
      <c r="C213" s="1" t="s">
        <v>22</v>
      </c>
      <c r="D213" s="1" t="s">
        <v>22</v>
      </c>
      <c r="E213" s="1">
        <v>1.4883599999999999</v>
      </c>
      <c r="F213" s="1" t="s">
        <v>22</v>
      </c>
      <c r="G213" s="1">
        <v>0.96696499999999996</v>
      </c>
      <c r="H213" s="1">
        <v>1.7788200000000001</v>
      </c>
      <c r="I213" s="1">
        <v>1.0209900000000001</v>
      </c>
      <c r="J213" s="1">
        <v>0.305896</v>
      </c>
      <c r="K213" s="1">
        <v>1.3333699999999999</v>
      </c>
      <c r="L213" s="1" t="s">
        <v>22</v>
      </c>
      <c r="M213" s="1">
        <v>0.95939200000000002</v>
      </c>
      <c r="N213" s="1" t="s">
        <v>22</v>
      </c>
      <c r="O213" s="1">
        <v>0.33258199999999999</v>
      </c>
      <c r="P213" s="1">
        <v>0.43312200000000001</v>
      </c>
      <c r="Q213" s="1">
        <v>7.6128100000000004E-2</v>
      </c>
      <c r="R213" s="1">
        <v>2.0238900000000002</v>
      </c>
      <c r="S213" s="1" t="s">
        <v>22</v>
      </c>
      <c r="T213" s="1">
        <v>1.1108199999999999</v>
      </c>
      <c r="U213" s="1">
        <v>0.86855400000000005</v>
      </c>
      <c r="V213" s="1" t="s">
        <v>23</v>
      </c>
      <c r="W213" s="1">
        <f>ABS(IK_diagnostics_degrees__4[[#This Row],[Column1]]-A212)</f>
        <v>0</v>
      </c>
      <c r="X213" s="1">
        <f>ABS(IK_diagnostics_degrees__4[[#This Row],[Column2]]-B212)</f>
        <v>3.9800000000000946E-3</v>
      </c>
      <c r="Y213" s="1">
        <f>ABS(IK_diagnostics_degrees__4[[#This Row],[Column3]]-C212)</f>
        <v>0</v>
      </c>
      <c r="Z213" s="1">
        <f>ABS(IK_diagnostics_degrees__4[[#This Row],[Column4]]-D212)</f>
        <v>0</v>
      </c>
      <c r="AA213" s="1">
        <f>ABS(IK_diagnostics_degrees__4[[#This Row],[Column5]]-E212)</f>
        <v>7.1400000000001462E-3</v>
      </c>
      <c r="AB213" s="1">
        <f>ABS(IK_diagnostics_degrees__4[[#This Row],[Column6]]-F212)</f>
        <v>0</v>
      </c>
      <c r="AC213" s="1">
        <f>ABS(IK_diagnostics_degrees__4[[#This Row],[Column7]]-G212)</f>
        <v>5.3199999999997694E-4</v>
      </c>
      <c r="AD213" s="1">
        <f>ABS(IK_diagnostics_degrees__4[[#This Row],[Column8]]-H212)</f>
        <v>6.5000000000003944E-4</v>
      </c>
      <c r="AE213" s="1">
        <f>ABS(IK_diagnostics_degrees__4[[#This Row],[Column9]]-I212)</f>
        <v>5.5000000000005045E-4</v>
      </c>
      <c r="AF213" s="1">
        <f>ABS(IK_diagnostics_degrees__4[[#This Row],[Column10]]-J212)</f>
        <v>8.839999999999959E-4</v>
      </c>
      <c r="AG213" s="1">
        <f>ABS(IK_diagnostics_degrees__4[[#This Row],[Column11]]-K212)</f>
        <v>3.6000000000000476E-3</v>
      </c>
      <c r="AH213" s="1">
        <f>ABS(IK_diagnostics_degrees__4[[#This Row],[Column12]]-L212)</f>
        <v>0</v>
      </c>
      <c r="AI213" s="1">
        <f>ABS(IK_diagnostics_degrees__4[[#This Row],[Column13]]-M212)</f>
        <v>1.6704000000000052E-2</v>
      </c>
      <c r="AJ213" s="1">
        <f>ABS(IK_diagnostics_degrees__4[[#This Row],[Column14]]-N212)</f>
        <v>0</v>
      </c>
      <c r="AK213" s="1">
        <f>ABS(IK_diagnostics_degrees__4[[#This Row],[Column15]]-O212)</f>
        <v>9.4949999999999757E-3</v>
      </c>
      <c r="AL213" s="1">
        <f>ABS(IK_diagnostics_degrees__4[[#This Row],[Column16]]-P212)</f>
        <v>2.2179999999999978E-3</v>
      </c>
      <c r="AM213" s="1">
        <f>ABS(IK_diagnostics_degrees__4[[#This Row],[Column17]]-Q212)</f>
        <v>1.7641000000000046E-3</v>
      </c>
      <c r="AN213" s="1">
        <f>ABS(IK_diagnostics_degrees__4[[#This Row],[Column18]]-R212)</f>
        <v>5.1499999999999879E-3</v>
      </c>
      <c r="AO213" s="1">
        <f>ABS(IK_diagnostics_degrees__4[[#This Row],[Column19]]-S212)</f>
        <v>0</v>
      </c>
      <c r="AP213" s="1">
        <f>ABS(IK_diagnostics_degrees__4[[#This Row],[Column20]]-T212)</f>
        <v>4.530000000000145E-3</v>
      </c>
      <c r="AQ213" s="1">
        <f>ABS(IK_diagnostics_degrees__4[[#This Row],[Column21]]-U212)</f>
        <v>4.2830000000000368E-3</v>
      </c>
    </row>
    <row r="214" spans="1:43" x14ac:dyDescent="0.25">
      <c r="A214" s="1" t="s">
        <v>22</v>
      </c>
      <c r="B214" s="1">
        <v>1.60348</v>
      </c>
      <c r="C214" s="1" t="s">
        <v>22</v>
      </c>
      <c r="D214" s="1" t="s">
        <v>22</v>
      </c>
      <c r="E214" s="1">
        <v>1.4804200000000001</v>
      </c>
      <c r="F214" s="1" t="s">
        <v>22</v>
      </c>
      <c r="G214" s="1">
        <v>0.96735599999999999</v>
      </c>
      <c r="H214" s="1">
        <v>1.7808299999999999</v>
      </c>
      <c r="I214" s="1">
        <v>1.02098</v>
      </c>
      <c r="J214" s="1">
        <v>0.30469600000000002</v>
      </c>
      <c r="K214" s="1">
        <v>1.3362099999999999</v>
      </c>
      <c r="L214" s="1" t="s">
        <v>22</v>
      </c>
      <c r="M214" s="1">
        <v>0.97514400000000001</v>
      </c>
      <c r="N214" s="1" t="s">
        <v>22</v>
      </c>
      <c r="O214" s="1">
        <v>0.34218799999999999</v>
      </c>
      <c r="P214" s="1">
        <v>0.43533699999999997</v>
      </c>
      <c r="Q214" s="1">
        <v>7.7294299999999996E-2</v>
      </c>
      <c r="R214" s="1">
        <v>2.0278</v>
      </c>
      <c r="S214" s="1" t="s">
        <v>22</v>
      </c>
      <c r="T214" s="1">
        <v>1.1054600000000001</v>
      </c>
      <c r="U214" s="1">
        <v>0.87177000000000004</v>
      </c>
      <c r="V214" s="1" t="s">
        <v>23</v>
      </c>
      <c r="W214" s="1">
        <f>ABS(IK_diagnostics_degrees__4[[#This Row],[Column1]]-A213)</f>
        <v>0</v>
      </c>
      <c r="X214" s="1">
        <f>ABS(IK_diagnostics_degrees__4[[#This Row],[Column2]]-B213)</f>
        <v>4.3999999999999595E-3</v>
      </c>
      <c r="Y214" s="1">
        <f>ABS(IK_diagnostics_degrees__4[[#This Row],[Column3]]-C213)</f>
        <v>0</v>
      </c>
      <c r="Z214" s="1">
        <f>ABS(IK_diagnostics_degrees__4[[#This Row],[Column4]]-D213)</f>
        <v>0</v>
      </c>
      <c r="AA214" s="1">
        <f>ABS(IK_diagnostics_degrees__4[[#This Row],[Column5]]-E213)</f>
        <v>7.9399999999998361E-3</v>
      </c>
      <c r="AB214" s="1">
        <f>ABS(IK_diagnostics_degrees__4[[#This Row],[Column6]]-F213)</f>
        <v>0</v>
      </c>
      <c r="AC214" s="1">
        <f>ABS(IK_diagnostics_degrees__4[[#This Row],[Column7]]-G213)</f>
        <v>3.9100000000003021E-4</v>
      </c>
      <c r="AD214" s="1">
        <f>ABS(IK_diagnostics_degrees__4[[#This Row],[Column8]]-H213)</f>
        <v>2.0099999999998452E-3</v>
      </c>
      <c r="AE214" s="1">
        <f>ABS(IK_diagnostics_degrees__4[[#This Row],[Column9]]-I213)</f>
        <v>1.0000000000065512E-5</v>
      </c>
      <c r="AF214" s="1">
        <f>ABS(IK_diagnostics_degrees__4[[#This Row],[Column10]]-J213)</f>
        <v>1.1999999999999789E-3</v>
      </c>
      <c r="AG214" s="1">
        <f>ABS(IK_diagnostics_degrees__4[[#This Row],[Column11]]-K213)</f>
        <v>2.8399999999999537E-3</v>
      </c>
      <c r="AH214" s="1">
        <f>ABS(IK_diagnostics_degrees__4[[#This Row],[Column12]]-L213)</f>
        <v>0</v>
      </c>
      <c r="AI214" s="1">
        <f>ABS(IK_diagnostics_degrees__4[[#This Row],[Column13]]-M213)</f>
        <v>1.5751999999999988E-2</v>
      </c>
      <c r="AJ214" s="1">
        <f>ABS(IK_diagnostics_degrees__4[[#This Row],[Column14]]-N213)</f>
        <v>0</v>
      </c>
      <c r="AK214" s="1">
        <f>ABS(IK_diagnostics_degrees__4[[#This Row],[Column15]]-O213)</f>
        <v>9.6060000000000034E-3</v>
      </c>
      <c r="AL214" s="1">
        <f>ABS(IK_diagnostics_degrees__4[[#This Row],[Column16]]-P213)</f>
        <v>2.214999999999967E-3</v>
      </c>
      <c r="AM214" s="1">
        <f>ABS(IK_diagnostics_degrees__4[[#This Row],[Column17]]-Q213)</f>
        <v>1.1661999999999922E-3</v>
      </c>
      <c r="AN214" s="1">
        <f>ABS(IK_diagnostics_degrees__4[[#This Row],[Column18]]-R213)</f>
        <v>3.909999999999858E-3</v>
      </c>
      <c r="AO214" s="1">
        <f>ABS(IK_diagnostics_degrees__4[[#This Row],[Column19]]-S213)</f>
        <v>0</v>
      </c>
      <c r="AP214" s="1">
        <f>ABS(IK_diagnostics_degrees__4[[#This Row],[Column20]]-T213)</f>
        <v>5.3599999999998094E-3</v>
      </c>
      <c r="AQ214" s="1">
        <f>ABS(IK_diagnostics_degrees__4[[#This Row],[Column21]]-U213)</f>
        <v>3.2159999999999966E-3</v>
      </c>
    </row>
    <row r="215" spans="1:43" x14ac:dyDescent="0.25">
      <c r="A215" s="1" t="s">
        <v>22</v>
      </c>
      <c r="B215" s="1">
        <v>1.6070599999999999</v>
      </c>
      <c r="C215" s="1" t="s">
        <v>22</v>
      </c>
      <c r="D215" s="1" t="s">
        <v>22</v>
      </c>
      <c r="E215" s="1">
        <v>1.4736400000000001</v>
      </c>
      <c r="F215" s="1" t="s">
        <v>22</v>
      </c>
      <c r="G215" s="1">
        <v>0.96777999999999997</v>
      </c>
      <c r="H215" s="1">
        <v>1.7818499999999999</v>
      </c>
      <c r="I215" s="1">
        <v>1.02139</v>
      </c>
      <c r="J215" s="1">
        <v>0.30409999999999998</v>
      </c>
      <c r="K215" s="1">
        <v>1.3389500000000001</v>
      </c>
      <c r="L215" s="1" t="s">
        <v>22</v>
      </c>
      <c r="M215" s="1">
        <v>0.99036900000000005</v>
      </c>
      <c r="N215" s="1" t="s">
        <v>22</v>
      </c>
      <c r="O215" s="1">
        <v>0.35034999999999999</v>
      </c>
      <c r="P215" s="1">
        <v>0.43798900000000002</v>
      </c>
      <c r="Q215" s="1">
        <v>7.8261700000000003E-2</v>
      </c>
      <c r="R215" s="1">
        <v>2.0321899999999999</v>
      </c>
      <c r="S215" s="1" t="s">
        <v>22</v>
      </c>
      <c r="T215" s="1">
        <v>1.10137</v>
      </c>
      <c r="U215" s="1">
        <v>0.87490999999999997</v>
      </c>
      <c r="V215" s="1" t="s">
        <v>23</v>
      </c>
      <c r="W215" s="1">
        <f>ABS(IK_diagnostics_degrees__4[[#This Row],[Column1]]-A214)</f>
        <v>0</v>
      </c>
      <c r="X215" s="1">
        <f>ABS(IK_diagnostics_degrees__4[[#This Row],[Column2]]-B214)</f>
        <v>3.5799999999999166E-3</v>
      </c>
      <c r="Y215" s="1">
        <f>ABS(IK_diagnostics_degrees__4[[#This Row],[Column3]]-C214)</f>
        <v>0</v>
      </c>
      <c r="Z215" s="1">
        <f>ABS(IK_diagnostics_degrees__4[[#This Row],[Column4]]-D214)</f>
        <v>0</v>
      </c>
      <c r="AA215" s="1">
        <f>ABS(IK_diagnostics_degrees__4[[#This Row],[Column5]]-E214)</f>
        <v>6.7800000000000082E-3</v>
      </c>
      <c r="AB215" s="1">
        <f>ABS(IK_diagnostics_degrees__4[[#This Row],[Column6]]-F214)</f>
        <v>0</v>
      </c>
      <c r="AC215" s="1">
        <f>ABS(IK_diagnostics_degrees__4[[#This Row],[Column7]]-G214)</f>
        <v>4.2399999999997995E-4</v>
      </c>
      <c r="AD215" s="1">
        <f>ABS(IK_diagnostics_degrees__4[[#This Row],[Column8]]-H214)</f>
        <v>1.0200000000000209E-3</v>
      </c>
      <c r="AE215" s="1">
        <f>ABS(IK_diagnostics_degrees__4[[#This Row],[Column9]]-I214)</f>
        <v>4.1000000000002146E-4</v>
      </c>
      <c r="AF215" s="1">
        <f>ABS(IK_diagnostics_degrees__4[[#This Row],[Column10]]-J214)</f>
        <v>5.9600000000004094E-4</v>
      </c>
      <c r="AG215" s="1">
        <f>ABS(IK_diagnostics_degrees__4[[#This Row],[Column11]]-K214)</f>
        <v>2.7400000000001867E-3</v>
      </c>
      <c r="AH215" s="1">
        <f>ABS(IK_diagnostics_degrees__4[[#This Row],[Column12]]-L214)</f>
        <v>0</v>
      </c>
      <c r="AI215" s="1">
        <f>ABS(IK_diagnostics_degrees__4[[#This Row],[Column13]]-M214)</f>
        <v>1.5225000000000044E-2</v>
      </c>
      <c r="AJ215" s="1">
        <f>ABS(IK_diagnostics_degrees__4[[#This Row],[Column14]]-N214)</f>
        <v>0</v>
      </c>
      <c r="AK215" s="1">
        <f>ABS(IK_diagnostics_degrees__4[[#This Row],[Column15]]-O214)</f>
        <v>8.1620000000000026E-3</v>
      </c>
      <c r="AL215" s="1">
        <f>ABS(IK_diagnostics_degrees__4[[#This Row],[Column16]]-P214)</f>
        <v>2.6520000000000432E-3</v>
      </c>
      <c r="AM215" s="1">
        <f>ABS(IK_diagnostics_degrees__4[[#This Row],[Column17]]-Q214)</f>
        <v>9.6740000000000714E-4</v>
      </c>
      <c r="AN215" s="1">
        <f>ABS(IK_diagnostics_degrees__4[[#This Row],[Column18]]-R214)</f>
        <v>4.389999999999894E-3</v>
      </c>
      <c r="AO215" s="1">
        <f>ABS(IK_diagnostics_degrees__4[[#This Row],[Column19]]-S214)</f>
        <v>0</v>
      </c>
      <c r="AP215" s="1">
        <f>ABS(IK_diagnostics_degrees__4[[#This Row],[Column20]]-T214)</f>
        <v>4.0900000000001491E-3</v>
      </c>
      <c r="AQ215" s="1">
        <f>ABS(IK_diagnostics_degrees__4[[#This Row],[Column21]]-U214)</f>
        <v>3.1399999999999206E-3</v>
      </c>
    </row>
    <row r="216" spans="1:43" x14ac:dyDescent="0.25">
      <c r="A216" s="1" t="s">
        <v>22</v>
      </c>
      <c r="B216" s="1">
        <v>1.6106400000000001</v>
      </c>
      <c r="C216" s="1" t="s">
        <v>22</v>
      </c>
      <c r="D216" s="1" t="s">
        <v>22</v>
      </c>
      <c r="E216" s="1">
        <v>1.4668699999999999</v>
      </c>
      <c r="F216" s="1" t="s">
        <v>22</v>
      </c>
      <c r="G216" s="1">
        <v>0.96804000000000001</v>
      </c>
      <c r="H216" s="1">
        <v>1.7834700000000001</v>
      </c>
      <c r="I216" s="1">
        <v>1.0216400000000001</v>
      </c>
      <c r="J216" s="1">
        <v>0.303504</v>
      </c>
      <c r="K216" s="1">
        <v>1.3419300000000001</v>
      </c>
      <c r="L216" s="1" t="s">
        <v>22</v>
      </c>
      <c r="M216" s="1">
        <v>1.00464</v>
      </c>
      <c r="N216" s="1" t="s">
        <v>22</v>
      </c>
      <c r="O216" s="1">
        <v>0.35891499999999998</v>
      </c>
      <c r="P216" s="1">
        <v>0.440108</v>
      </c>
      <c r="Q216" s="1">
        <v>7.9215300000000002E-2</v>
      </c>
      <c r="R216" s="1">
        <v>2.036</v>
      </c>
      <c r="S216" s="1" t="s">
        <v>22</v>
      </c>
      <c r="T216" s="1">
        <v>1.09568</v>
      </c>
      <c r="U216" s="1">
        <v>0.87803399999999998</v>
      </c>
      <c r="V216" s="1" t="s">
        <v>23</v>
      </c>
      <c r="W216" s="1">
        <f>ABS(IK_diagnostics_degrees__4[[#This Row],[Column1]]-A215)</f>
        <v>0</v>
      </c>
      <c r="X216" s="1">
        <f>ABS(IK_diagnostics_degrees__4[[#This Row],[Column2]]-B215)</f>
        <v>3.5800000000001386E-3</v>
      </c>
      <c r="Y216" s="1">
        <f>ABS(IK_diagnostics_degrees__4[[#This Row],[Column3]]-C215)</f>
        <v>0</v>
      </c>
      <c r="Z216" s="1">
        <f>ABS(IK_diagnostics_degrees__4[[#This Row],[Column4]]-D215)</f>
        <v>0</v>
      </c>
      <c r="AA216" s="1">
        <f>ABS(IK_diagnostics_degrees__4[[#This Row],[Column5]]-E215)</f>
        <v>6.7700000000001648E-3</v>
      </c>
      <c r="AB216" s="1">
        <f>ABS(IK_diagnostics_degrees__4[[#This Row],[Column6]]-F215)</f>
        <v>0</v>
      </c>
      <c r="AC216" s="1">
        <f>ABS(IK_diagnostics_degrees__4[[#This Row],[Column7]]-G215)</f>
        <v>2.6000000000003798E-4</v>
      </c>
      <c r="AD216" s="1">
        <f>ABS(IK_diagnostics_degrees__4[[#This Row],[Column8]]-H215)</f>
        <v>1.6200000000001769E-3</v>
      </c>
      <c r="AE216" s="1">
        <f>ABS(IK_diagnostics_degrees__4[[#This Row],[Column9]]-I215)</f>
        <v>2.5000000000008349E-4</v>
      </c>
      <c r="AF216" s="1">
        <f>ABS(IK_diagnostics_degrees__4[[#This Row],[Column10]]-J215)</f>
        <v>5.9599999999998543E-4</v>
      </c>
      <c r="AG216" s="1">
        <f>ABS(IK_diagnostics_degrees__4[[#This Row],[Column11]]-K215)</f>
        <v>2.9799999999999827E-3</v>
      </c>
      <c r="AH216" s="1">
        <f>ABS(IK_diagnostics_degrees__4[[#This Row],[Column12]]-L215)</f>
        <v>0</v>
      </c>
      <c r="AI216" s="1">
        <f>ABS(IK_diagnostics_degrees__4[[#This Row],[Column13]]-M215)</f>
        <v>1.4270999999999923E-2</v>
      </c>
      <c r="AJ216" s="1">
        <f>ABS(IK_diagnostics_degrees__4[[#This Row],[Column14]]-N215)</f>
        <v>0</v>
      </c>
      <c r="AK216" s="1">
        <f>ABS(IK_diagnostics_degrees__4[[#This Row],[Column15]]-O215)</f>
        <v>8.5649999999999893E-3</v>
      </c>
      <c r="AL216" s="1">
        <f>ABS(IK_diagnostics_degrees__4[[#This Row],[Column16]]-P215)</f>
        <v>2.118999999999982E-3</v>
      </c>
      <c r="AM216" s="1">
        <f>ABS(IK_diagnostics_degrees__4[[#This Row],[Column17]]-Q215)</f>
        <v>9.5359999999999889E-4</v>
      </c>
      <c r="AN216" s="1">
        <f>ABS(IK_diagnostics_degrees__4[[#This Row],[Column18]]-R215)</f>
        <v>3.8100000000000911E-3</v>
      </c>
      <c r="AO216" s="1">
        <f>ABS(IK_diagnostics_degrees__4[[#This Row],[Column19]]-S215)</f>
        <v>0</v>
      </c>
      <c r="AP216" s="1">
        <f>ABS(IK_diagnostics_degrees__4[[#This Row],[Column20]]-T215)</f>
        <v>5.6899999999999729E-3</v>
      </c>
      <c r="AQ216" s="1">
        <f>ABS(IK_diagnostics_degrees__4[[#This Row],[Column21]]-U215)</f>
        <v>3.1240000000000157E-3</v>
      </c>
    </row>
    <row r="217" spans="1:43" x14ac:dyDescent="0.25">
      <c r="A217" s="1" t="s">
        <v>22</v>
      </c>
      <c r="B217" s="1">
        <v>1.61443</v>
      </c>
      <c r="C217" s="1" t="s">
        <v>22</v>
      </c>
      <c r="D217" s="1" t="s">
        <v>22</v>
      </c>
      <c r="E217" s="1">
        <v>1.46079</v>
      </c>
      <c r="F217" s="1" t="s">
        <v>22</v>
      </c>
      <c r="G217" s="1">
        <v>0.96935000000000004</v>
      </c>
      <c r="H217" s="1">
        <v>1.78576</v>
      </c>
      <c r="I217" s="1">
        <v>1.0210399999999999</v>
      </c>
      <c r="J217" s="1">
        <v>0.30155700000000002</v>
      </c>
      <c r="K217" s="1">
        <v>1.34385</v>
      </c>
      <c r="L217" s="1" t="s">
        <v>22</v>
      </c>
      <c r="M217" s="1">
        <v>1.01719</v>
      </c>
      <c r="N217" s="1" t="s">
        <v>22</v>
      </c>
      <c r="O217" s="1">
        <v>0.367058</v>
      </c>
      <c r="P217" s="1">
        <v>0.44239299999999998</v>
      </c>
      <c r="Q217" s="1">
        <v>7.9968499999999998E-2</v>
      </c>
      <c r="R217" s="1">
        <v>2.0393599999999998</v>
      </c>
      <c r="S217" s="1" t="s">
        <v>22</v>
      </c>
      <c r="T217" s="1">
        <v>1.0908100000000001</v>
      </c>
      <c r="U217" s="1">
        <v>0.88132100000000002</v>
      </c>
      <c r="V217" s="1" t="s">
        <v>23</v>
      </c>
      <c r="W217" s="1">
        <f>ABS(IK_diagnostics_degrees__4[[#This Row],[Column1]]-A216)</f>
        <v>0</v>
      </c>
      <c r="X217" s="1">
        <f>ABS(IK_diagnostics_degrees__4[[#This Row],[Column2]]-B216)</f>
        <v>3.7899999999999601E-3</v>
      </c>
      <c r="Y217" s="1">
        <f>ABS(IK_diagnostics_degrees__4[[#This Row],[Column3]]-C216)</f>
        <v>0</v>
      </c>
      <c r="Z217" s="1">
        <f>ABS(IK_diagnostics_degrees__4[[#This Row],[Column4]]-D216)</f>
        <v>0</v>
      </c>
      <c r="AA217" s="1">
        <f>ABS(IK_diagnostics_degrees__4[[#This Row],[Column5]]-E216)</f>
        <v>6.0799999999998633E-3</v>
      </c>
      <c r="AB217" s="1">
        <f>ABS(IK_diagnostics_degrees__4[[#This Row],[Column6]]-F216)</f>
        <v>0</v>
      </c>
      <c r="AC217" s="1">
        <f>ABS(IK_diagnostics_degrees__4[[#This Row],[Column7]]-G216)</f>
        <v>1.3100000000000334E-3</v>
      </c>
      <c r="AD217" s="1">
        <f>ABS(IK_diagnostics_degrees__4[[#This Row],[Column8]]-H216)</f>
        <v>2.2899999999999032E-3</v>
      </c>
      <c r="AE217" s="1">
        <f>ABS(IK_diagnostics_degrees__4[[#This Row],[Column9]]-I216)</f>
        <v>6.0000000000015596E-4</v>
      </c>
      <c r="AF217" s="1">
        <f>ABS(IK_diagnostics_degrees__4[[#This Row],[Column10]]-J216)</f>
        <v>1.9469999999999765E-3</v>
      </c>
      <c r="AG217" s="1">
        <f>ABS(IK_diagnostics_degrees__4[[#This Row],[Column11]]-K216)</f>
        <v>1.9199999999999218E-3</v>
      </c>
      <c r="AH217" s="1">
        <f>ABS(IK_diagnostics_degrees__4[[#This Row],[Column12]]-L216)</f>
        <v>0</v>
      </c>
      <c r="AI217" s="1">
        <f>ABS(IK_diagnostics_degrees__4[[#This Row],[Column13]]-M216)</f>
        <v>1.2550000000000061E-2</v>
      </c>
      <c r="AJ217" s="1">
        <f>ABS(IK_diagnostics_degrees__4[[#This Row],[Column14]]-N216)</f>
        <v>0</v>
      </c>
      <c r="AK217" s="1">
        <f>ABS(IK_diagnostics_degrees__4[[#This Row],[Column15]]-O216)</f>
        <v>8.1430000000000113E-3</v>
      </c>
      <c r="AL217" s="1">
        <f>ABS(IK_diagnostics_degrees__4[[#This Row],[Column16]]-P216)</f>
        <v>2.2849999999999815E-3</v>
      </c>
      <c r="AM217" s="1">
        <f>ABS(IK_diagnostics_degrees__4[[#This Row],[Column17]]-Q216)</f>
        <v>7.5319999999999554E-4</v>
      </c>
      <c r="AN217" s="1">
        <f>ABS(IK_diagnostics_degrees__4[[#This Row],[Column18]]-R216)</f>
        <v>3.3599999999998076E-3</v>
      </c>
      <c r="AO217" s="1">
        <f>ABS(IK_diagnostics_degrees__4[[#This Row],[Column19]]-S216)</f>
        <v>0</v>
      </c>
      <c r="AP217" s="1">
        <f>ABS(IK_diagnostics_degrees__4[[#This Row],[Column20]]-T216)</f>
        <v>4.8699999999999299E-3</v>
      </c>
      <c r="AQ217" s="1">
        <f>ABS(IK_diagnostics_degrees__4[[#This Row],[Column21]]-U216)</f>
        <v>3.2870000000000399E-3</v>
      </c>
    </row>
    <row r="218" spans="1:43" x14ac:dyDescent="0.25">
      <c r="A218" s="1" t="s">
        <v>22</v>
      </c>
      <c r="B218" s="1">
        <v>1.6173599999999999</v>
      </c>
      <c r="C218" s="1" t="s">
        <v>22</v>
      </c>
      <c r="D218" s="1" t="s">
        <v>22</v>
      </c>
      <c r="E218" s="1">
        <v>1.4559200000000001</v>
      </c>
      <c r="F218" s="1" t="s">
        <v>22</v>
      </c>
      <c r="G218" s="1">
        <v>0.96958299999999997</v>
      </c>
      <c r="H218" s="1">
        <v>1.78657</v>
      </c>
      <c r="I218" s="1">
        <v>1.0212300000000001</v>
      </c>
      <c r="J218" s="1">
        <v>0.30158499999999999</v>
      </c>
      <c r="K218" s="1">
        <v>1.34606</v>
      </c>
      <c r="L218" s="1" t="s">
        <v>22</v>
      </c>
      <c r="M218" s="1">
        <v>1.02976</v>
      </c>
      <c r="N218" s="1" t="s">
        <v>22</v>
      </c>
      <c r="O218" s="1">
        <v>0.37257299999999999</v>
      </c>
      <c r="P218" s="1">
        <v>0.44374000000000002</v>
      </c>
      <c r="Q218" s="1">
        <v>8.0602099999999996E-2</v>
      </c>
      <c r="R218" s="1">
        <v>2.0414599999999998</v>
      </c>
      <c r="S218" s="1" t="s">
        <v>22</v>
      </c>
      <c r="T218" s="1">
        <v>1.0860300000000001</v>
      </c>
      <c r="U218" s="1">
        <v>0.88281200000000004</v>
      </c>
      <c r="V218" s="1" t="s">
        <v>23</v>
      </c>
      <c r="W218" s="1">
        <f>ABS(IK_diagnostics_degrees__4[[#This Row],[Column1]]-A217)</f>
        <v>0</v>
      </c>
      <c r="X218" s="1">
        <f>ABS(IK_diagnostics_degrees__4[[#This Row],[Column2]]-B217)</f>
        <v>2.9299999999998771E-3</v>
      </c>
      <c r="Y218" s="1">
        <f>ABS(IK_diagnostics_degrees__4[[#This Row],[Column3]]-C217)</f>
        <v>0</v>
      </c>
      <c r="Z218" s="1">
        <f>ABS(IK_diagnostics_degrees__4[[#This Row],[Column4]]-D217)</f>
        <v>0</v>
      </c>
      <c r="AA218" s="1">
        <f>ABS(IK_diagnostics_degrees__4[[#This Row],[Column5]]-E217)</f>
        <v>4.8699999999999299E-3</v>
      </c>
      <c r="AB218" s="1">
        <f>ABS(IK_diagnostics_degrees__4[[#This Row],[Column6]]-F217)</f>
        <v>0</v>
      </c>
      <c r="AC218" s="1">
        <f>ABS(IK_diagnostics_degrees__4[[#This Row],[Column7]]-G217)</f>
        <v>2.3299999999992771E-4</v>
      </c>
      <c r="AD218" s="1">
        <f>ABS(IK_diagnostics_degrees__4[[#This Row],[Column8]]-H217)</f>
        <v>8.099999999999774E-4</v>
      </c>
      <c r="AE218" s="1">
        <f>ABS(IK_diagnostics_degrees__4[[#This Row],[Column9]]-I217)</f>
        <v>1.9000000000013451E-4</v>
      </c>
      <c r="AF218" s="1">
        <f>ABS(IK_diagnostics_degrees__4[[#This Row],[Column10]]-J217)</f>
        <v>2.7999999999972491E-5</v>
      </c>
      <c r="AG218" s="1">
        <f>ABS(IK_diagnostics_degrees__4[[#This Row],[Column11]]-K217)</f>
        <v>2.2100000000000453E-3</v>
      </c>
      <c r="AH218" s="1">
        <f>ABS(IK_diagnostics_degrees__4[[#This Row],[Column12]]-L217)</f>
        <v>0</v>
      </c>
      <c r="AI218" s="1">
        <f>ABS(IK_diagnostics_degrees__4[[#This Row],[Column13]]-M217)</f>
        <v>1.256999999999997E-2</v>
      </c>
      <c r="AJ218" s="1">
        <f>ABS(IK_diagnostics_degrees__4[[#This Row],[Column14]]-N217)</f>
        <v>0</v>
      </c>
      <c r="AK218" s="1">
        <f>ABS(IK_diagnostics_degrees__4[[#This Row],[Column15]]-O217)</f>
        <v>5.5149999999999921E-3</v>
      </c>
      <c r="AL218" s="1">
        <f>ABS(IK_diagnostics_degrees__4[[#This Row],[Column16]]-P217)</f>
        <v>1.3470000000000426E-3</v>
      </c>
      <c r="AM218" s="1">
        <f>ABS(IK_diagnostics_degrees__4[[#This Row],[Column17]]-Q217)</f>
        <v>6.3359999999999805E-4</v>
      </c>
      <c r="AN218" s="1">
        <f>ABS(IK_diagnostics_degrees__4[[#This Row],[Column18]]-R217)</f>
        <v>2.0999999999999908E-3</v>
      </c>
      <c r="AO218" s="1">
        <f>ABS(IK_diagnostics_degrees__4[[#This Row],[Column19]]-S217)</f>
        <v>0</v>
      </c>
      <c r="AP218" s="1">
        <f>ABS(IK_diagnostics_degrees__4[[#This Row],[Column20]]-T217)</f>
        <v>4.7800000000000065E-3</v>
      </c>
      <c r="AQ218" s="1">
        <f>ABS(IK_diagnostics_degrees__4[[#This Row],[Column21]]-U217)</f>
        <v>1.4910000000000201E-3</v>
      </c>
    </row>
    <row r="219" spans="1:43" x14ac:dyDescent="0.25">
      <c r="A219" s="1" t="s">
        <v>22</v>
      </c>
      <c r="B219" s="1">
        <v>1.6203000000000001</v>
      </c>
      <c r="C219" s="1" t="s">
        <v>22</v>
      </c>
      <c r="D219" s="1" t="s">
        <v>22</v>
      </c>
      <c r="E219" s="1">
        <v>1.4503900000000001</v>
      </c>
      <c r="F219" s="1" t="s">
        <v>22</v>
      </c>
      <c r="G219" s="1">
        <v>0.96960999999999997</v>
      </c>
      <c r="H219" s="1">
        <v>1.78837</v>
      </c>
      <c r="I219" s="1">
        <v>1.0209999999999999</v>
      </c>
      <c r="J219" s="1">
        <v>0.301678</v>
      </c>
      <c r="K219" s="1">
        <v>1.34846</v>
      </c>
      <c r="L219" s="1" t="s">
        <v>22</v>
      </c>
      <c r="M219" s="1">
        <v>1.04233</v>
      </c>
      <c r="N219" s="1" t="s">
        <v>22</v>
      </c>
      <c r="O219" s="1">
        <v>0.37923400000000002</v>
      </c>
      <c r="P219" s="1">
        <v>0.44492500000000001</v>
      </c>
      <c r="Q219" s="1">
        <v>8.1688700000000003E-2</v>
      </c>
      <c r="R219" s="1">
        <v>2.0442300000000002</v>
      </c>
      <c r="S219" s="1" t="s">
        <v>22</v>
      </c>
      <c r="T219" s="1">
        <v>1.0807800000000001</v>
      </c>
      <c r="U219" s="1">
        <v>0.88425600000000004</v>
      </c>
      <c r="V219" s="1" t="s">
        <v>23</v>
      </c>
      <c r="W219" s="1">
        <f>ABS(IK_diagnostics_degrees__4[[#This Row],[Column1]]-A218)</f>
        <v>0</v>
      </c>
      <c r="X219" s="1">
        <f>ABS(IK_diagnostics_degrees__4[[#This Row],[Column2]]-B218)</f>
        <v>2.9400000000001647E-3</v>
      </c>
      <c r="Y219" s="1">
        <f>ABS(IK_diagnostics_degrees__4[[#This Row],[Column3]]-C218)</f>
        <v>0</v>
      </c>
      <c r="Z219" s="1">
        <f>ABS(IK_diagnostics_degrees__4[[#This Row],[Column4]]-D218)</f>
        <v>0</v>
      </c>
      <c r="AA219" s="1">
        <f>ABS(IK_diagnostics_degrees__4[[#This Row],[Column5]]-E218)</f>
        <v>5.5300000000000349E-3</v>
      </c>
      <c r="AB219" s="1">
        <f>ABS(IK_diagnostics_degrees__4[[#This Row],[Column6]]-F218)</f>
        <v>0</v>
      </c>
      <c r="AC219" s="1">
        <f>ABS(IK_diagnostics_degrees__4[[#This Row],[Column7]]-G218)</f>
        <v>2.6999999999999247E-5</v>
      </c>
      <c r="AD219" s="1">
        <f>ABS(IK_diagnostics_degrees__4[[#This Row],[Column8]]-H218)</f>
        <v>1.8000000000000238E-3</v>
      </c>
      <c r="AE219" s="1">
        <f>ABS(IK_diagnostics_degrees__4[[#This Row],[Column9]]-I218)</f>
        <v>2.3000000000017451E-4</v>
      </c>
      <c r="AF219" s="1">
        <f>ABS(IK_diagnostics_degrees__4[[#This Row],[Column10]]-J218)</f>
        <v>9.3000000000009742E-5</v>
      </c>
      <c r="AG219" s="1">
        <f>ABS(IK_diagnostics_degrees__4[[#This Row],[Column11]]-K218)</f>
        <v>2.3999999999999577E-3</v>
      </c>
      <c r="AH219" s="1">
        <f>ABS(IK_diagnostics_degrees__4[[#This Row],[Column12]]-L218)</f>
        <v>0</v>
      </c>
      <c r="AI219" s="1">
        <f>ABS(IK_diagnostics_degrees__4[[#This Row],[Column13]]-M218)</f>
        <v>1.256999999999997E-2</v>
      </c>
      <c r="AJ219" s="1">
        <f>ABS(IK_diagnostics_degrees__4[[#This Row],[Column14]]-N218)</f>
        <v>0</v>
      </c>
      <c r="AK219" s="1">
        <f>ABS(IK_diagnostics_degrees__4[[#This Row],[Column15]]-O218)</f>
        <v>6.661000000000028E-3</v>
      </c>
      <c r="AL219" s="1">
        <f>ABS(IK_diagnostics_degrees__4[[#This Row],[Column16]]-P218)</f>
        <v>1.1849999999999916E-3</v>
      </c>
      <c r="AM219" s="1">
        <f>ABS(IK_diagnostics_degrees__4[[#This Row],[Column17]]-Q218)</f>
        <v>1.086600000000007E-3</v>
      </c>
      <c r="AN219" s="1">
        <f>ABS(IK_diagnostics_degrees__4[[#This Row],[Column18]]-R218)</f>
        <v>2.7700000000003833E-3</v>
      </c>
      <c r="AO219" s="1">
        <f>ABS(IK_diagnostics_degrees__4[[#This Row],[Column19]]-S218)</f>
        <v>0</v>
      </c>
      <c r="AP219" s="1">
        <f>ABS(IK_diagnostics_degrees__4[[#This Row],[Column20]]-T218)</f>
        <v>5.2499999999999769E-3</v>
      </c>
      <c r="AQ219" s="1">
        <f>ABS(IK_diagnostics_degrees__4[[#This Row],[Column21]]-U218)</f>
        <v>1.4440000000000008E-3</v>
      </c>
    </row>
    <row r="220" spans="1:43" x14ac:dyDescent="0.25">
      <c r="A220" s="1" t="s">
        <v>22</v>
      </c>
      <c r="B220" s="1">
        <v>1.62357</v>
      </c>
      <c r="C220" s="1" t="s">
        <v>22</v>
      </c>
      <c r="D220" s="1" t="s">
        <v>22</v>
      </c>
      <c r="E220" s="1">
        <v>1.4444699999999999</v>
      </c>
      <c r="F220" s="1" t="s">
        <v>22</v>
      </c>
      <c r="G220" s="1">
        <v>0.96942099999999998</v>
      </c>
      <c r="H220" s="1">
        <v>1.79036</v>
      </c>
      <c r="I220" s="1">
        <v>1.02081</v>
      </c>
      <c r="J220" s="1">
        <v>0.30141899999999999</v>
      </c>
      <c r="K220" s="1">
        <v>1.35066</v>
      </c>
      <c r="L220" s="1" t="s">
        <v>22</v>
      </c>
      <c r="M220" s="1">
        <v>1.0530999999999999</v>
      </c>
      <c r="N220" s="1" t="s">
        <v>22</v>
      </c>
      <c r="O220" s="1">
        <v>0.38555800000000001</v>
      </c>
      <c r="P220" s="1">
        <v>0.44549100000000003</v>
      </c>
      <c r="Q220" s="1">
        <v>8.2196599999999995E-2</v>
      </c>
      <c r="R220" s="1">
        <v>2.0468299999999999</v>
      </c>
      <c r="S220" s="1" t="s">
        <v>22</v>
      </c>
      <c r="T220" s="1">
        <v>1.0757399999999999</v>
      </c>
      <c r="U220" s="1">
        <v>0.88578000000000001</v>
      </c>
      <c r="V220" s="1" t="s">
        <v>23</v>
      </c>
      <c r="W220" s="1">
        <f>ABS(IK_diagnostics_degrees__4[[#This Row],[Column1]]-A219)</f>
        <v>0</v>
      </c>
      <c r="X220" s="1">
        <f>ABS(IK_diagnostics_degrees__4[[#This Row],[Column2]]-B219)</f>
        <v>3.2699999999998841E-3</v>
      </c>
      <c r="Y220" s="1">
        <f>ABS(IK_diagnostics_degrees__4[[#This Row],[Column3]]-C219)</f>
        <v>0</v>
      </c>
      <c r="Z220" s="1">
        <f>ABS(IK_diagnostics_degrees__4[[#This Row],[Column4]]-D219)</f>
        <v>0</v>
      </c>
      <c r="AA220" s="1">
        <f>ABS(IK_diagnostics_degrees__4[[#This Row],[Column5]]-E219)</f>
        <v>5.9200000000001474E-3</v>
      </c>
      <c r="AB220" s="1">
        <f>ABS(IK_diagnostics_degrees__4[[#This Row],[Column6]]-F219)</f>
        <v>0</v>
      </c>
      <c r="AC220" s="1">
        <f>ABS(IK_diagnostics_degrees__4[[#This Row],[Column7]]-G219)</f>
        <v>1.8899999999999473E-4</v>
      </c>
      <c r="AD220" s="1">
        <f>ABS(IK_diagnostics_degrees__4[[#This Row],[Column8]]-H219)</f>
        <v>1.9899999999999363E-3</v>
      </c>
      <c r="AE220" s="1">
        <f>ABS(IK_diagnostics_degrees__4[[#This Row],[Column9]]-I219)</f>
        <v>1.8999999999991246E-4</v>
      </c>
      <c r="AF220" s="1">
        <f>ABS(IK_diagnostics_degrees__4[[#This Row],[Column10]]-J219)</f>
        <v>2.5900000000000922E-4</v>
      </c>
      <c r="AG220" s="1">
        <f>ABS(IK_diagnostics_degrees__4[[#This Row],[Column11]]-K219)</f>
        <v>2.1999999999999797E-3</v>
      </c>
      <c r="AH220" s="1">
        <f>ABS(IK_diagnostics_degrees__4[[#This Row],[Column12]]-L219)</f>
        <v>0</v>
      </c>
      <c r="AI220" s="1">
        <f>ABS(IK_diagnostics_degrees__4[[#This Row],[Column13]]-M219)</f>
        <v>1.0769999999999946E-2</v>
      </c>
      <c r="AJ220" s="1">
        <f>ABS(IK_diagnostics_degrees__4[[#This Row],[Column14]]-N219)</f>
        <v>0</v>
      </c>
      <c r="AK220" s="1">
        <f>ABS(IK_diagnostics_degrees__4[[#This Row],[Column15]]-O219)</f>
        <v>6.3239999999999963E-3</v>
      </c>
      <c r="AL220" s="1">
        <f>ABS(IK_diagnostics_degrees__4[[#This Row],[Column16]]-P219)</f>
        <v>5.6600000000001094E-4</v>
      </c>
      <c r="AM220" s="1">
        <f>ABS(IK_diagnostics_degrees__4[[#This Row],[Column17]]-Q219)</f>
        <v>5.0789999999999169E-4</v>
      </c>
      <c r="AN220" s="1">
        <f>ABS(IK_diagnostics_degrees__4[[#This Row],[Column18]]-R219)</f>
        <v>2.5999999999997137E-3</v>
      </c>
      <c r="AO220" s="1">
        <f>ABS(IK_diagnostics_degrees__4[[#This Row],[Column19]]-S219)</f>
        <v>0</v>
      </c>
      <c r="AP220" s="1">
        <f>ABS(IK_diagnostics_degrees__4[[#This Row],[Column20]]-T219)</f>
        <v>5.0400000000001555E-3</v>
      </c>
      <c r="AQ220" s="1">
        <f>ABS(IK_diagnostics_degrees__4[[#This Row],[Column21]]-U219)</f>
        <v>1.5239999999999698E-3</v>
      </c>
    </row>
    <row r="221" spans="1:43" x14ac:dyDescent="0.25">
      <c r="A221" s="1" t="s">
        <v>22</v>
      </c>
      <c r="B221" s="1">
        <v>1.62673</v>
      </c>
      <c r="C221" s="1" t="s">
        <v>22</v>
      </c>
      <c r="D221" s="1" t="s">
        <v>22</v>
      </c>
      <c r="E221" s="1">
        <v>1.4394499999999999</v>
      </c>
      <c r="F221" s="1" t="s">
        <v>22</v>
      </c>
      <c r="G221" s="1">
        <v>0.97053800000000001</v>
      </c>
      <c r="H221" s="1">
        <v>1.7922400000000001</v>
      </c>
      <c r="I221" s="1">
        <v>1.0204</v>
      </c>
      <c r="J221" s="1">
        <v>0.30041499999999999</v>
      </c>
      <c r="K221" s="1">
        <v>1.3521799999999999</v>
      </c>
      <c r="L221" s="1" t="s">
        <v>22</v>
      </c>
      <c r="M221" s="1">
        <v>1.06366</v>
      </c>
      <c r="N221" s="1" t="s">
        <v>22</v>
      </c>
      <c r="O221" s="1">
        <v>0.39153399999999999</v>
      </c>
      <c r="P221" s="1">
        <v>0.44680599999999998</v>
      </c>
      <c r="Q221" s="1">
        <v>8.29675E-2</v>
      </c>
      <c r="R221" s="1">
        <v>2.0493000000000001</v>
      </c>
      <c r="S221" s="1" t="s">
        <v>22</v>
      </c>
      <c r="T221" s="1">
        <v>1.0705800000000001</v>
      </c>
      <c r="U221" s="1">
        <v>0.88773299999999999</v>
      </c>
      <c r="V221" s="1" t="s">
        <v>23</v>
      </c>
      <c r="W221" s="1">
        <f>ABS(IK_diagnostics_degrees__4[[#This Row],[Column1]]-A220)</f>
        <v>0</v>
      </c>
      <c r="X221" s="1">
        <f>ABS(IK_diagnostics_degrees__4[[#This Row],[Column2]]-B220)</f>
        <v>3.1600000000000517E-3</v>
      </c>
      <c r="Y221" s="1">
        <f>ABS(IK_diagnostics_degrees__4[[#This Row],[Column3]]-C220)</f>
        <v>0</v>
      </c>
      <c r="Z221" s="1">
        <f>ABS(IK_diagnostics_degrees__4[[#This Row],[Column4]]-D220)</f>
        <v>0</v>
      </c>
      <c r="AA221" s="1">
        <f>ABS(IK_diagnostics_degrees__4[[#This Row],[Column5]]-E220)</f>
        <v>5.0200000000000244E-3</v>
      </c>
      <c r="AB221" s="1">
        <f>ABS(IK_diagnostics_degrees__4[[#This Row],[Column6]]-F220)</f>
        <v>0</v>
      </c>
      <c r="AC221" s="1">
        <f>ABS(IK_diagnostics_degrees__4[[#This Row],[Column7]]-G220)</f>
        <v>1.1170000000000346E-3</v>
      </c>
      <c r="AD221" s="1">
        <f>ABS(IK_diagnostics_degrees__4[[#This Row],[Column8]]-H220)</f>
        <v>1.8800000000001038E-3</v>
      </c>
      <c r="AE221" s="1">
        <f>ABS(IK_diagnostics_degrees__4[[#This Row],[Column9]]-I220)</f>
        <v>4.1000000000002146E-4</v>
      </c>
      <c r="AF221" s="1">
        <f>ABS(IK_diagnostics_degrees__4[[#This Row],[Column10]]-J220)</f>
        <v>1.0040000000000049E-3</v>
      </c>
      <c r="AG221" s="1">
        <f>ABS(IK_diagnostics_degrees__4[[#This Row],[Column11]]-K220)</f>
        <v>1.5199999999999658E-3</v>
      </c>
      <c r="AH221" s="1">
        <f>ABS(IK_diagnostics_degrees__4[[#This Row],[Column12]]-L220)</f>
        <v>0</v>
      </c>
      <c r="AI221" s="1">
        <f>ABS(IK_diagnostics_degrees__4[[#This Row],[Column13]]-M220)</f>
        <v>1.0560000000000125E-2</v>
      </c>
      <c r="AJ221" s="1">
        <f>ABS(IK_diagnostics_degrees__4[[#This Row],[Column14]]-N220)</f>
        <v>0</v>
      </c>
      <c r="AK221" s="1">
        <f>ABS(IK_diagnostics_degrees__4[[#This Row],[Column15]]-O220)</f>
        <v>5.9759999999999813E-3</v>
      </c>
      <c r="AL221" s="1">
        <f>ABS(IK_diagnostics_degrees__4[[#This Row],[Column16]]-P220)</f>
        <v>1.3149999999999551E-3</v>
      </c>
      <c r="AM221" s="1">
        <f>ABS(IK_diagnostics_degrees__4[[#This Row],[Column17]]-Q220)</f>
        <v>7.7090000000000491E-4</v>
      </c>
      <c r="AN221" s="1">
        <f>ABS(IK_diagnostics_degrees__4[[#This Row],[Column18]]-R220)</f>
        <v>2.4700000000001943E-3</v>
      </c>
      <c r="AO221" s="1">
        <f>ABS(IK_diagnostics_degrees__4[[#This Row],[Column19]]-S220)</f>
        <v>0</v>
      </c>
      <c r="AP221" s="1">
        <f>ABS(IK_diagnostics_degrees__4[[#This Row],[Column20]]-T220)</f>
        <v>5.1599999999998314E-3</v>
      </c>
      <c r="AQ221" s="1">
        <f>ABS(IK_diagnostics_degrees__4[[#This Row],[Column21]]-U220)</f>
        <v>1.9529999999999825E-3</v>
      </c>
    </row>
    <row r="222" spans="1:43" x14ac:dyDescent="0.25">
      <c r="A222" s="1" t="s">
        <v>22</v>
      </c>
      <c r="B222" s="1">
        <v>1.6290100000000001</v>
      </c>
      <c r="C222" s="1" t="s">
        <v>22</v>
      </c>
      <c r="D222" s="1" t="s">
        <v>22</v>
      </c>
      <c r="E222" s="1">
        <v>1.4357599999999999</v>
      </c>
      <c r="F222" s="1" t="s">
        <v>22</v>
      </c>
      <c r="G222" s="1">
        <v>0.971993</v>
      </c>
      <c r="H222" s="1">
        <v>1.79295</v>
      </c>
      <c r="I222" s="1">
        <v>1.01959</v>
      </c>
      <c r="J222" s="1">
        <v>0.30002499999999999</v>
      </c>
      <c r="K222" s="1">
        <v>1.3540300000000001</v>
      </c>
      <c r="L222" s="1" t="s">
        <v>22</v>
      </c>
      <c r="M222" s="1">
        <v>1.07283</v>
      </c>
      <c r="N222" s="1" t="s">
        <v>22</v>
      </c>
      <c r="O222" s="1">
        <v>0.39675700000000003</v>
      </c>
      <c r="P222" s="1">
        <v>0.44855600000000001</v>
      </c>
      <c r="Q222" s="1">
        <v>8.4291099999999994E-2</v>
      </c>
      <c r="R222" s="1">
        <v>2.05159</v>
      </c>
      <c r="S222" s="1" t="s">
        <v>22</v>
      </c>
      <c r="T222" s="1">
        <v>1.0660799999999999</v>
      </c>
      <c r="U222" s="1">
        <v>0.88999200000000001</v>
      </c>
      <c r="V222" s="1" t="s">
        <v>23</v>
      </c>
      <c r="W222" s="1">
        <f>ABS(IK_diagnostics_degrees__4[[#This Row],[Column1]]-A221)</f>
        <v>0</v>
      </c>
      <c r="X222" s="1">
        <f>ABS(IK_diagnostics_degrees__4[[#This Row],[Column2]]-B221)</f>
        <v>2.2800000000000598E-3</v>
      </c>
      <c r="Y222" s="1">
        <f>ABS(IK_diagnostics_degrees__4[[#This Row],[Column3]]-C221)</f>
        <v>0</v>
      </c>
      <c r="Z222" s="1">
        <f>ABS(IK_diagnostics_degrees__4[[#This Row],[Column4]]-D221)</f>
        <v>0</v>
      </c>
      <c r="AA222" s="1">
        <f>ABS(IK_diagnostics_degrees__4[[#This Row],[Column5]]-E221)</f>
        <v>3.6899999999999711E-3</v>
      </c>
      <c r="AB222" s="1">
        <f>ABS(IK_diagnostics_degrees__4[[#This Row],[Column6]]-F221)</f>
        <v>0</v>
      </c>
      <c r="AC222" s="1">
        <f>ABS(IK_diagnostics_degrees__4[[#This Row],[Column7]]-G221)</f>
        <v>1.4549999999999841E-3</v>
      </c>
      <c r="AD222" s="1">
        <f>ABS(IK_diagnostics_degrees__4[[#This Row],[Column8]]-H221)</f>
        <v>7.0999999999998842E-4</v>
      </c>
      <c r="AE222" s="1">
        <f>ABS(IK_diagnostics_degrees__4[[#This Row],[Column9]]-I221)</f>
        <v>8.099999999999774E-4</v>
      </c>
      <c r="AF222" s="1">
        <f>ABS(IK_diagnostics_degrees__4[[#This Row],[Column10]]-J221)</f>
        <v>3.9000000000000146E-4</v>
      </c>
      <c r="AG222" s="1">
        <f>ABS(IK_diagnostics_degrees__4[[#This Row],[Column11]]-K221)</f>
        <v>1.8500000000001293E-3</v>
      </c>
      <c r="AH222" s="1">
        <f>ABS(IK_diagnostics_degrees__4[[#This Row],[Column12]]-L221)</f>
        <v>0</v>
      </c>
      <c r="AI222" s="1">
        <f>ABS(IK_diagnostics_degrees__4[[#This Row],[Column13]]-M221)</f>
        <v>9.1699999999999005E-3</v>
      </c>
      <c r="AJ222" s="1">
        <f>ABS(IK_diagnostics_degrees__4[[#This Row],[Column14]]-N221)</f>
        <v>0</v>
      </c>
      <c r="AK222" s="1">
        <f>ABS(IK_diagnostics_degrees__4[[#This Row],[Column15]]-O221)</f>
        <v>5.2230000000000332E-3</v>
      </c>
      <c r="AL222" s="1">
        <f>ABS(IK_diagnostics_degrees__4[[#This Row],[Column16]]-P221)</f>
        <v>1.7500000000000293E-3</v>
      </c>
      <c r="AM222" s="1">
        <f>ABS(IK_diagnostics_degrees__4[[#This Row],[Column17]]-Q221)</f>
        <v>1.3235999999999942E-3</v>
      </c>
      <c r="AN222" s="1">
        <f>ABS(IK_diagnostics_degrees__4[[#This Row],[Column18]]-R221)</f>
        <v>2.2899999999999032E-3</v>
      </c>
      <c r="AO222" s="1">
        <f>ABS(IK_diagnostics_degrees__4[[#This Row],[Column19]]-S221)</f>
        <v>0</v>
      </c>
      <c r="AP222" s="1">
        <f>ABS(IK_diagnostics_degrees__4[[#This Row],[Column20]]-T221)</f>
        <v>4.5000000000001705E-3</v>
      </c>
      <c r="AQ222" s="1">
        <f>ABS(IK_diagnostics_degrees__4[[#This Row],[Column21]]-U221)</f>
        <v>2.259000000000011E-3</v>
      </c>
    </row>
    <row r="223" spans="1:43" x14ac:dyDescent="0.25">
      <c r="A223" s="1" t="s">
        <v>22</v>
      </c>
      <c r="B223" s="1">
        <v>1.6315</v>
      </c>
      <c r="C223" s="1" t="s">
        <v>22</v>
      </c>
      <c r="D223" s="1" t="s">
        <v>22</v>
      </c>
      <c r="E223" s="1">
        <v>1.4313100000000001</v>
      </c>
      <c r="F223" s="1" t="s">
        <v>22</v>
      </c>
      <c r="G223" s="1">
        <v>0.97197599999999995</v>
      </c>
      <c r="H223" s="1">
        <v>1.7942</v>
      </c>
      <c r="I223" s="1">
        <v>1.01996</v>
      </c>
      <c r="J223" s="1">
        <v>0.29965700000000001</v>
      </c>
      <c r="K223" s="1">
        <v>1.3557999999999999</v>
      </c>
      <c r="L223" s="1" t="s">
        <v>22</v>
      </c>
      <c r="M223" s="1">
        <v>1.08142</v>
      </c>
      <c r="N223" s="1" t="s">
        <v>22</v>
      </c>
      <c r="O223" s="1">
        <v>0.40229599999999999</v>
      </c>
      <c r="P223" s="1">
        <v>0.44960899999999998</v>
      </c>
      <c r="Q223" s="1">
        <v>8.5069800000000001E-2</v>
      </c>
      <c r="R223" s="1">
        <v>2.0536699999999999</v>
      </c>
      <c r="S223" s="1" t="s">
        <v>22</v>
      </c>
      <c r="T223" s="1">
        <v>1.06192</v>
      </c>
      <c r="U223" s="1">
        <v>0.89143099999999997</v>
      </c>
      <c r="V223" s="1" t="s">
        <v>23</v>
      </c>
      <c r="W223" s="1">
        <f>ABS(IK_diagnostics_degrees__4[[#This Row],[Column1]]-A222)</f>
        <v>0</v>
      </c>
      <c r="X223" s="1">
        <f>ABS(IK_diagnostics_degrees__4[[#This Row],[Column2]]-B222)</f>
        <v>2.4899999999998812E-3</v>
      </c>
      <c r="Y223" s="1">
        <f>ABS(IK_diagnostics_degrees__4[[#This Row],[Column3]]-C222)</f>
        <v>0</v>
      </c>
      <c r="Z223" s="1">
        <f>ABS(IK_diagnostics_degrees__4[[#This Row],[Column4]]-D222)</f>
        <v>0</v>
      </c>
      <c r="AA223" s="1">
        <f>ABS(IK_diagnostics_degrees__4[[#This Row],[Column5]]-E222)</f>
        <v>4.449999999999843E-3</v>
      </c>
      <c r="AB223" s="1">
        <f>ABS(IK_diagnostics_degrees__4[[#This Row],[Column6]]-F222)</f>
        <v>0</v>
      </c>
      <c r="AC223" s="1">
        <f>ABS(IK_diagnostics_degrees__4[[#This Row],[Column7]]-G222)</f>
        <v>1.7000000000044757E-5</v>
      </c>
      <c r="AD223" s="1">
        <f>ABS(IK_diagnostics_degrees__4[[#This Row],[Column8]]-H222)</f>
        <v>1.2499999999999734E-3</v>
      </c>
      <c r="AE223" s="1">
        <f>ABS(IK_diagnostics_degrees__4[[#This Row],[Column9]]-I222)</f>
        <v>3.6999999999998145E-4</v>
      </c>
      <c r="AF223" s="1">
        <f>ABS(IK_diagnostics_degrees__4[[#This Row],[Column10]]-J222)</f>
        <v>3.6799999999997945E-4</v>
      </c>
      <c r="AG223" s="1">
        <f>ABS(IK_diagnostics_degrees__4[[#This Row],[Column11]]-K222)</f>
        <v>1.7699999999998273E-3</v>
      </c>
      <c r="AH223" s="1">
        <f>ABS(IK_diagnostics_degrees__4[[#This Row],[Column12]]-L222)</f>
        <v>0</v>
      </c>
      <c r="AI223" s="1">
        <f>ABS(IK_diagnostics_degrees__4[[#This Row],[Column13]]-M222)</f>
        <v>8.5900000000000976E-3</v>
      </c>
      <c r="AJ223" s="1">
        <f>ABS(IK_diagnostics_degrees__4[[#This Row],[Column14]]-N222)</f>
        <v>0</v>
      </c>
      <c r="AK223" s="1">
        <f>ABS(IK_diagnostics_degrees__4[[#This Row],[Column15]]-O222)</f>
        <v>5.5389999999999606E-3</v>
      </c>
      <c r="AL223" s="1">
        <f>ABS(IK_diagnostics_degrees__4[[#This Row],[Column16]]-P222)</f>
        <v>1.0529999999999706E-3</v>
      </c>
      <c r="AM223" s="1">
        <f>ABS(IK_diagnostics_degrees__4[[#This Row],[Column17]]-Q222)</f>
        <v>7.7870000000000716E-4</v>
      </c>
      <c r="AN223" s="1">
        <f>ABS(IK_diagnostics_degrees__4[[#This Row],[Column18]]-R222)</f>
        <v>2.0799999999998597E-3</v>
      </c>
      <c r="AO223" s="1">
        <f>ABS(IK_diagnostics_degrees__4[[#This Row],[Column19]]-S222)</f>
        <v>0</v>
      </c>
      <c r="AP223" s="1">
        <f>ABS(IK_diagnostics_degrees__4[[#This Row],[Column20]]-T222)</f>
        <v>4.1599999999999415E-3</v>
      </c>
      <c r="AQ223" s="1">
        <f>ABS(IK_diagnostics_degrees__4[[#This Row],[Column21]]-U222)</f>
        <v>1.4389999999999681E-3</v>
      </c>
    </row>
    <row r="224" spans="1:43" x14ac:dyDescent="0.25">
      <c r="A224" s="1" t="s">
        <v>22</v>
      </c>
      <c r="B224" s="1">
        <v>1.63367</v>
      </c>
      <c r="C224" s="1" t="s">
        <v>22</v>
      </c>
      <c r="D224" s="1" t="s">
        <v>22</v>
      </c>
      <c r="E224" s="1">
        <v>1.4277200000000001</v>
      </c>
      <c r="F224" s="1" t="s">
        <v>22</v>
      </c>
      <c r="G224" s="1">
        <v>0.97257499999999997</v>
      </c>
      <c r="H224" s="1">
        <v>1.7955700000000001</v>
      </c>
      <c r="I224" s="1">
        <v>1.0195700000000001</v>
      </c>
      <c r="J224" s="1">
        <v>0.29908000000000001</v>
      </c>
      <c r="K224" s="1">
        <v>1.3571599999999999</v>
      </c>
      <c r="L224" s="1" t="s">
        <v>22</v>
      </c>
      <c r="M224" s="1">
        <v>1.0891500000000001</v>
      </c>
      <c r="N224" s="1" t="s">
        <v>22</v>
      </c>
      <c r="O224" s="1">
        <v>0.40686</v>
      </c>
      <c r="P224" s="1">
        <v>0.45064799999999999</v>
      </c>
      <c r="Q224" s="1">
        <v>8.5410200000000006E-2</v>
      </c>
      <c r="R224" s="1">
        <v>2.0554199999999998</v>
      </c>
      <c r="S224" s="1" t="s">
        <v>22</v>
      </c>
      <c r="T224" s="1">
        <v>1.05819</v>
      </c>
      <c r="U224" s="1">
        <v>0.89297099999999996</v>
      </c>
      <c r="V224" s="1" t="s">
        <v>23</v>
      </c>
      <c r="W224" s="1">
        <f>ABS(IK_diagnostics_degrees__4[[#This Row],[Column1]]-A223)</f>
        <v>0</v>
      </c>
      <c r="X224" s="1">
        <f>ABS(IK_diagnostics_degrees__4[[#This Row],[Column2]]-B223)</f>
        <v>2.1700000000000053E-3</v>
      </c>
      <c r="Y224" s="1">
        <f>ABS(IK_diagnostics_degrees__4[[#This Row],[Column3]]-C223)</f>
        <v>0</v>
      </c>
      <c r="Z224" s="1">
        <f>ABS(IK_diagnostics_degrees__4[[#This Row],[Column4]]-D223)</f>
        <v>0</v>
      </c>
      <c r="AA224" s="1">
        <f>ABS(IK_diagnostics_degrees__4[[#This Row],[Column5]]-E223)</f>
        <v>3.5899999999999821E-3</v>
      </c>
      <c r="AB224" s="1">
        <f>ABS(IK_diagnostics_degrees__4[[#This Row],[Column6]]-F223)</f>
        <v>0</v>
      </c>
      <c r="AC224" s="1">
        <f>ABS(IK_diagnostics_degrees__4[[#This Row],[Column7]]-G223)</f>
        <v>5.9900000000001619E-4</v>
      </c>
      <c r="AD224" s="1">
        <f>ABS(IK_diagnostics_degrees__4[[#This Row],[Column8]]-H223)</f>
        <v>1.3700000000000934E-3</v>
      </c>
      <c r="AE224" s="1">
        <f>ABS(IK_diagnostics_degrees__4[[#This Row],[Column9]]-I223)</f>
        <v>3.8999999999989043E-4</v>
      </c>
      <c r="AF224" s="1">
        <f>ABS(IK_diagnostics_degrees__4[[#This Row],[Column10]]-J223)</f>
        <v>5.7699999999999418E-4</v>
      </c>
      <c r="AG224" s="1">
        <f>ABS(IK_diagnostics_degrees__4[[#This Row],[Column11]]-K223)</f>
        <v>1.3600000000000279E-3</v>
      </c>
      <c r="AH224" s="1">
        <f>ABS(IK_diagnostics_degrees__4[[#This Row],[Column12]]-L223)</f>
        <v>0</v>
      </c>
      <c r="AI224" s="1">
        <f>ABS(IK_diagnostics_degrees__4[[#This Row],[Column13]]-M223)</f>
        <v>7.7300000000000146E-3</v>
      </c>
      <c r="AJ224" s="1">
        <f>ABS(IK_diagnostics_degrees__4[[#This Row],[Column14]]-N223)</f>
        <v>0</v>
      </c>
      <c r="AK224" s="1">
        <f>ABS(IK_diagnostics_degrees__4[[#This Row],[Column15]]-O223)</f>
        <v>4.5640000000000125E-3</v>
      </c>
      <c r="AL224" s="1">
        <f>ABS(IK_diagnostics_degrees__4[[#This Row],[Column16]]-P223)</f>
        <v>1.0390000000000121E-3</v>
      </c>
      <c r="AM224" s="1">
        <f>ABS(IK_diagnostics_degrees__4[[#This Row],[Column17]]-Q223)</f>
        <v>3.4040000000000459E-4</v>
      </c>
      <c r="AN224" s="1">
        <f>ABS(IK_diagnostics_degrees__4[[#This Row],[Column18]]-R223)</f>
        <v>1.7499999999999183E-3</v>
      </c>
      <c r="AO224" s="1">
        <f>ABS(IK_diagnostics_degrees__4[[#This Row],[Column19]]-S223)</f>
        <v>0</v>
      </c>
      <c r="AP224" s="1">
        <f>ABS(IK_diagnostics_degrees__4[[#This Row],[Column20]]-T223)</f>
        <v>3.7300000000000111E-3</v>
      </c>
      <c r="AQ224" s="1">
        <f>ABS(IK_diagnostics_degrees__4[[#This Row],[Column21]]-U223)</f>
        <v>1.5399999999999858E-3</v>
      </c>
    </row>
    <row r="225" spans="1:43" x14ac:dyDescent="0.25">
      <c r="A225" s="1" t="s">
        <v>22</v>
      </c>
      <c r="B225" s="1">
        <v>1.6357900000000001</v>
      </c>
      <c r="C225" s="1" t="s">
        <v>22</v>
      </c>
      <c r="D225" s="1" t="s">
        <v>22</v>
      </c>
      <c r="E225" s="1">
        <v>1.4238599999999999</v>
      </c>
      <c r="F225" s="1" t="s">
        <v>22</v>
      </c>
      <c r="G225" s="1">
        <v>0.97292500000000004</v>
      </c>
      <c r="H225" s="1">
        <v>1.79636</v>
      </c>
      <c r="I225" s="1">
        <v>1.0196000000000001</v>
      </c>
      <c r="J225" s="1">
        <v>0.29916100000000001</v>
      </c>
      <c r="K225" s="1">
        <v>1.3586400000000001</v>
      </c>
      <c r="L225" s="1" t="s">
        <v>22</v>
      </c>
      <c r="M225" s="1">
        <v>1.0964499999999999</v>
      </c>
      <c r="N225" s="1" t="s">
        <v>22</v>
      </c>
      <c r="O225" s="1">
        <v>0.41134100000000001</v>
      </c>
      <c r="P225" s="1">
        <v>0.45179599999999998</v>
      </c>
      <c r="Q225" s="1">
        <v>8.6360300000000001E-2</v>
      </c>
      <c r="R225" s="1">
        <v>2.0573100000000002</v>
      </c>
      <c r="S225" s="1" t="s">
        <v>22</v>
      </c>
      <c r="T225" s="1">
        <v>1.05477</v>
      </c>
      <c r="U225" s="1">
        <v>0.89436099999999996</v>
      </c>
      <c r="V225" s="1" t="s">
        <v>23</v>
      </c>
      <c r="W225" s="1">
        <f>ABS(IK_diagnostics_degrees__4[[#This Row],[Column1]]-A224)</f>
        <v>0</v>
      </c>
      <c r="X225" s="1">
        <f>ABS(IK_diagnostics_degrees__4[[#This Row],[Column2]]-B224)</f>
        <v>2.1200000000001218E-3</v>
      </c>
      <c r="Y225" s="1">
        <f>ABS(IK_diagnostics_degrees__4[[#This Row],[Column3]]-C224)</f>
        <v>0</v>
      </c>
      <c r="Z225" s="1">
        <f>ABS(IK_diagnostics_degrees__4[[#This Row],[Column4]]-D224)</f>
        <v>0</v>
      </c>
      <c r="AA225" s="1">
        <f>ABS(IK_diagnostics_degrees__4[[#This Row],[Column5]]-E224)</f>
        <v>3.8600000000001966E-3</v>
      </c>
      <c r="AB225" s="1">
        <f>ABS(IK_diagnostics_degrees__4[[#This Row],[Column6]]-F224)</f>
        <v>0</v>
      </c>
      <c r="AC225" s="1">
        <f>ABS(IK_diagnostics_degrees__4[[#This Row],[Column7]]-G224)</f>
        <v>3.5000000000007248E-4</v>
      </c>
      <c r="AD225" s="1">
        <f>ABS(IK_diagnostics_degrees__4[[#This Row],[Column8]]-H224)</f>
        <v>7.8999999999984638E-4</v>
      </c>
      <c r="AE225" s="1">
        <f>ABS(IK_diagnostics_degrees__4[[#This Row],[Column9]]-I224)</f>
        <v>2.9999999999974492E-5</v>
      </c>
      <c r="AF225" s="1">
        <f>ABS(IK_diagnostics_degrees__4[[#This Row],[Column10]]-J224)</f>
        <v>8.099999999999774E-5</v>
      </c>
      <c r="AG225" s="1">
        <f>ABS(IK_diagnostics_degrees__4[[#This Row],[Column11]]-K224)</f>
        <v>1.4800000000001479E-3</v>
      </c>
      <c r="AH225" s="1">
        <f>ABS(IK_diagnostics_degrees__4[[#This Row],[Column12]]-L224)</f>
        <v>0</v>
      </c>
      <c r="AI225" s="1">
        <f>ABS(IK_diagnostics_degrees__4[[#This Row],[Column13]]-M224)</f>
        <v>7.2999999999998622E-3</v>
      </c>
      <c r="AJ225" s="1">
        <f>ABS(IK_diagnostics_degrees__4[[#This Row],[Column14]]-N224)</f>
        <v>0</v>
      </c>
      <c r="AK225" s="1">
        <f>ABS(IK_diagnostics_degrees__4[[#This Row],[Column15]]-O224)</f>
        <v>4.4810000000000128E-3</v>
      </c>
      <c r="AL225" s="1">
        <f>ABS(IK_diagnostics_degrees__4[[#This Row],[Column16]]-P224)</f>
        <v>1.1479999999999824E-3</v>
      </c>
      <c r="AM225" s="1">
        <f>ABS(IK_diagnostics_degrees__4[[#This Row],[Column17]]-Q224)</f>
        <v>9.5009999999999539E-4</v>
      </c>
      <c r="AN225" s="1">
        <f>ABS(IK_diagnostics_degrees__4[[#This Row],[Column18]]-R224)</f>
        <v>1.8900000000003914E-3</v>
      </c>
      <c r="AO225" s="1">
        <f>ABS(IK_diagnostics_degrees__4[[#This Row],[Column19]]-S224)</f>
        <v>0</v>
      </c>
      <c r="AP225" s="1">
        <f>ABS(IK_diagnostics_degrees__4[[#This Row],[Column20]]-T224)</f>
        <v>3.4199999999999786E-3</v>
      </c>
      <c r="AQ225" s="1">
        <f>ABS(IK_diagnostics_degrees__4[[#This Row],[Column21]]-U224)</f>
        <v>1.3900000000000023E-3</v>
      </c>
    </row>
    <row r="226" spans="1:43" x14ac:dyDescent="0.25">
      <c r="A226" s="1" t="s">
        <v>22</v>
      </c>
      <c r="B226" s="1">
        <v>1.63747</v>
      </c>
      <c r="C226" s="1" t="s">
        <v>22</v>
      </c>
      <c r="D226" s="1" t="s">
        <v>22</v>
      </c>
      <c r="E226" s="1">
        <v>1.4211100000000001</v>
      </c>
      <c r="F226" s="1" t="s">
        <v>22</v>
      </c>
      <c r="G226" s="1">
        <v>0.97351500000000002</v>
      </c>
      <c r="H226" s="1">
        <v>1.79732</v>
      </c>
      <c r="I226" s="1">
        <v>1.0193099999999999</v>
      </c>
      <c r="J226" s="1">
        <v>0.298738</v>
      </c>
      <c r="K226" s="1">
        <v>1.35988</v>
      </c>
      <c r="L226" s="1" t="s">
        <v>22</v>
      </c>
      <c r="M226" s="1">
        <v>1.1033500000000001</v>
      </c>
      <c r="N226" s="1" t="s">
        <v>22</v>
      </c>
      <c r="O226" s="1">
        <v>0.41513699999999998</v>
      </c>
      <c r="P226" s="1">
        <v>0.452519</v>
      </c>
      <c r="Q226" s="1">
        <v>8.6904599999999999E-2</v>
      </c>
      <c r="R226" s="1">
        <v>2.05898</v>
      </c>
      <c r="S226" s="1" t="s">
        <v>22</v>
      </c>
      <c r="T226" s="1">
        <v>1.05152</v>
      </c>
      <c r="U226" s="1">
        <v>0.89568099999999995</v>
      </c>
      <c r="V226" s="1" t="s">
        <v>23</v>
      </c>
      <c r="W226" s="1">
        <f>ABS(IK_diagnostics_degrees__4[[#This Row],[Column1]]-A225)</f>
        <v>0</v>
      </c>
      <c r="X226" s="1">
        <f>ABS(IK_diagnostics_degrees__4[[#This Row],[Column2]]-B225)</f>
        <v>1.6799999999999038E-3</v>
      </c>
      <c r="Y226" s="1">
        <f>ABS(IK_diagnostics_degrees__4[[#This Row],[Column3]]-C225)</f>
        <v>0</v>
      </c>
      <c r="Z226" s="1">
        <f>ABS(IK_diagnostics_degrees__4[[#This Row],[Column4]]-D225)</f>
        <v>0</v>
      </c>
      <c r="AA226" s="1">
        <f>ABS(IK_diagnostics_degrees__4[[#This Row],[Column5]]-E225)</f>
        <v>2.7499999999998082E-3</v>
      </c>
      <c r="AB226" s="1">
        <f>ABS(IK_diagnostics_degrees__4[[#This Row],[Column6]]-F225)</f>
        <v>0</v>
      </c>
      <c r="AC226" s="1">
        <f>ABS(IK_diagnostics_degrees__4[[#This Row],[Column7]]-G225)</f>
        <v>5.8999999999997943E-4</v>
      </c>
      <c r="AD226" s="1">
        <f>ABS(IK_diagnostics_degrees__4[[#This Row],[Column8]]-H225)</f>
        <v>9.6000000000007191E-4</v>
      </c>
      <c r="AE226" s="1">
        <f>ABS(IK_diagnostics_degrees__4[[#This Row],[Column9]]-I225)</f>
        <v>2.9000000000012349E-4</v>
      </c>
      <c r="AF226" s="1">
        <f>ABS(IK_diagnostics_degrees__4[[#This Row],[Column10]]-J225)</f>
        <v>4.230000000000067E-4</v>
      </c>
      <c r="AG226" s="1">
        <f>ABS(IK_diagnostics_degrees__4[[#This Row],[Column11]]-K225)</f>
        <v>1.2399999999999078E-3</v>
      </c>
      <c r="AH226" s="1">
        <f>ABS(IK_diagnostics_degrees__4[[#This Row],[Column12]]-L225)</f>
        <v>0</v>
      </c>
      <c r="AI226" s="1">
        <f>ABS(IK_diagnostics_degrees__4[[#This Row],[Column13]]-M225)</f>
        <v>6.9000000000001283E-3</v>
      </c>
      <c r="AJ226" s="1">
        <f>ABS(IK_diagnostics_degrees__4[[#This Row],[Column14]]-N225)</f>
        <v>0</v>
      </c>
      <c r="AK226" s="1">
        <f>ABS(IK_diagnostics_degrees__4[[#This Row],[Column15]]-O225)</f>
        <v>3.7959999999999661E-3</v>
      </c>
      <c r="AL226" s="1">
        <f>ABS(IK_diagnostics_degrees__4[[#This Row],[Column16]]-P225)</f>
        <v>7.2300000000002917E-4</v>
      </c>
      <c r="AM226" s="1">
        <f>ABS(IK_diagnostics_degrees__4[[#This Row],[Column17]]-Q225)</f>
        <v>5.4429999999999756E-4</v>
      </c>
      <c r="AN226" s="1">
        <f>ABS(IK_diagnostics_degrees__4[[#This Row],[Column18]]-R225)</f>
        <v>1.6699999999998383E-3</v>
      </c>
      <c r="AO226" s="1">
        <f>ABS(IK_diagnostics_degrees__4[[#This Row],[Column19]]-S225)</f>
        <v>0</v>
      </c>
      <c r="AP226" s="1">
        <f>ABS(IK_diagnostics_degrees__4[[#This Row],[Column20]]-T225)</f>
        <v>3.2499999999999751E-3</v>
      </c>
      <c r="AQ226" s="1">
        <f>ABS(IK_diagnostics_degrees__4[[#This Row],[Column21]]-U225)</f>
        <v>1.3199999999999878E-3</v>
      </c>
    </row>
    <row r="227" spans="1:43" x14ac:dyDescent="0.25">
      <c r="A227" s="1" t="s">
        <v>22</v>
      </c>
      <c r="B227" s="1">
        <v>1.63927</v>
      </c>
      <c r="C227" s="1" t="s">
        <v>22</v>
      </c>
      <c r="D227" s="1" t="s">
        <v>22</v>
      </c>
      <c r="E227" s="1">
        <v>1.4176800000000001</v>
      </c>
      <c r="F227" s="1" t="s">
        <v>22</v>
      </c>
      <c r="G227" s="1">
        <v>0.97410300000000005</v>
      </c>
      <c r="H227" s="1">
        <v>1.79782</v>
      </c>
      <c r="I227" s="1">
        <v>1.01885</v>
      </c>
      <c r="J227" s="1">
        <v>0.29934300000000003</v>
      </c>
      <c r="K227" s="1">
        <v>1.3612</v>
      </c>
      <c r="L227" s="1" t="s">
        <v>22</v>
      </c>
      <c r="M227" s="1">
        <v>1.10934</v>
      </c>
      <c r="N227" s="1" t="s">
        <v>22</v>
      </c>
      <c r="O227" s="1">
        <v>0.41875000000000001</v>
      </c>
      <c r="P227" s="1">
        <v>0.45354899999999998</v>
      </c>
      <c r="Q227" s="1">
        <v>8.7588299999999994E-2</v>
      </c>
      <c r="R227" s="1">
        <v>2.06054</v>
      </c>
      <c r="S227" s="1" t="s">
        <v>22</v>
      </c>
      <c r="T227" s="1">
        <v>1.0484199999999999</v>
      </c>
      <c r="U227" s="1">
        <v>0.89647100000000002</v>
      </c>
      <c r="V227" s="1" t="s">
        <v>23</v>
      </c>
      <c r="W227" s="1">
        <f>ABS(IK_diagnostics_degrees__4[[#This Row],[Column1]]-A226)</f>
        <v>0</v>
      </c>
      <c r="X227" s="1">
        <f>ABS(IK_diagnostics_degrees__4[[#This Row],[Column2]]-B226)</f>
        <v>1.8000000000000238E-3</v>
      </c>
      <c r="Y227" s="1">
        <f>ABS(IK_diagnostics_degrees__4[[#This Row],[Column3]]-C226)</f>
        <v>0</v>
      </c>
      <c r="Z227" s="1">
        <f>ABS(IK_diagnostics_degrees__4[[#This Row],[Column4]]-D226)</f>
        <v>0</v>
      </c>
      <c r="AA227" s="1">
        <f>ABS(IK_diagnostics_degrees__4[[#This Row],[Column5]]-E226)</f>
        <v>3.4300000000000441E-3</v>
      </c>
      <c r="AB227" s="1">
        <f>ABS(IK_diagnostics_degrees__4[[#This Row],[Column6]]-F226)</f>
        <v>0</v>
      </c>
      <c r="AC227" s="1">
        <f>ABS(IK_diagnostics_degrees__4[[#This Row],[Column7]]-G226)</f>
        <v>5.8800000000003294E-4</v>
      </c>
      <c r="AD227" s="1">
        <f>ABS(IK_diagnostics_degrees__4[[#This Row],[Column8]]-H226)</f>
        <v>4.9999999999994493E-4</v>
      </c>
      <c r="AE227" s="1">
        <f>ABS(IK_diagnostics_degrees__4[[#This Row],[Column9]]-I226)</f>
        <v>4.5999999999990493E-4</v>
      </c>
      <c r="AF227" s="1">
        <f>ABS(IK_diagnostics_degrees__4[[#This Row],[Column10]]-J226)</f>
        <v>6.0500000000002219E-4</v>
      </c>
      <c r="AG227" s="1">
        <f>ABS(IK_diagnostics_degrees__4[[#This Row],[Column11]]-K226)</f>
        <v>1.3199999999999878E-3</v>
      </c>
      <c r="AH227" s="1">
        <f>ABS(IK_diagnostics_degrees__4[[#This Row],[Column12]]-L226)</f>
        <v>0</v>
      </c>
      <c r="AI227" s="1">
        <f>ABS(IK_diagnostics_degrees__4[[#This Row],[Column13]]-M226)</f>
        <v>5.9899999999999398E-3</v>
      </c>
      <c r="AJ227" s="1">
        <f>ABS(IK_diagnostics_degrees__4[[#This Row],[Column14]]-N226)</f>
        <v>0</v>
      </c>
      <c r="AK227" s="1">
        <f>ABS(IK_diagnostics_degrees__4[[#This Row],[Column15]]-O226)</f>
        <v>3.6130000000000329E-3</v>
      </c>
      <c r="AL227" s="1">
        <f>ABS(IK_diagnostics_degrees__4[[#This Row],[Column16]]-P226)</f>
        <v>1.0299999999999754E-3</v>
      </c>
      <c r="AM227" s="1">
        <f>ABS(IK_diagnostics_degrees__4[[#This Row],[Column17]]-Q226)</f>
        <v>6.8369999999999542E-4</v>
      </c>
      <c r="AN227" s="1">
        <f>ABS(IK_diagnostics_degrees__4[[#This Row],[Column18]]-R226)</f>
        <v>1.5600000000000058E-3</v>
      </c>
      <c r="AO227" s="1">
        <f>ABS(IK_diagnostics_degrees__4[[#This Row],[Column19]]-S226)</f>
        <v>0</v>
      </c>
      <c r="AP227" s="1">
        <f>ABS(IK_diagnostics_degrees__4[[#This Row],[Column20]]-T226)</f>
        <v>3.1000000000001027E-3</v>
      </c>
      <c r="AQ227" s="1">
        <f>ABS(IK_diagnostics_degrees__4[[#This Row],[Column21]]-U226)</f>
        <v>7.9000000000006843E-4</v>
      </c>
    </row>
    <row r="228" spans="1:43" x14ac:dyDescent="0.25">
      <c r="A228" s="1" t="s">
        <v>22</v>
      </c>
      <c r="B228" s="1">
        <v>1.6407400000000001</v>
      </c>
      <c r="C228" s="1" t="s">
        <v>22</v>
      </c>
      <c r="D228" s="1" t="s">
        <v>22</v>
      </c>
      <c r="E228" s="1">
        <v>1.4149099999999999</v>
      </c>
      <c r="F228" s="1" t="s">
        <v>22</v>
      </c>
      <c r="G228" s="1">
        <v>0.97386600000000001</v>
      </c>
      <c r="H228" s="1">
        <v>1.79834</v>
      </c>
      <c r="I228" s="1">
        <v>1.01932</v>
      </c>
      <c r="J228" s="1">
        <v>0.29929800000000001</v>
      </c>
      <c r="K228" s="1">
        <v>1.3625700000000001</v>
      </c>
      <c r="L228" s="1" t="s">
        <v>22</v>
      </c>
      <c r="M228" s="1">
        <v>1.11483</v>
      </c>
      <c r="N228" s="1" t="s">
        <v>22</v>
      </c>
      <c r="O228" s="1">
        <v>0.42235699999999998</v>
      </c>
      <c r="P228" s="1">
        <v>0.454482</v>
      </c>
      <c r="Q228" s="1">
        <v>8.7638199999999999E-2</v>
      </c>
      <c r="R228" s="1">
        <v>2.0616400000000001</v>
      </c>
      <c r="S228" s="1" t="s">
        <v>22</v>
      </c>
      <c r="T228" s="1">
        <v>1.04525</v>
      </c>
      <c r="U228" s="1">
        <v>0.89739599999999997</v>
      </c>
      <c r="V228" s="1" t="s">
        <v>23</v>
      </c>
      <c r="W228" s="1">
        <f>ABS(IK_diagnostics_degrees__4[[#This Row],[Column1]]-A227)</f>
        <v>0</v>
      </c>
      <c r="X228" s="1">
        <f>ABS(IK_diagnostics_degrees__4[[#This Row],[Column2]]-B227)</f>
        <v>1.4700000000000824E-3</v>
      </c>
      <c r="Y228" s="1">
        <f>ABS(IK_diagnostics_degrees__4[[#This Row],[Column3]]-C227)</f>
        <v>0</v>
      </c>
      <c r="Z228" s="1">
        <f>ABS(IK_diagnostics_degrees__4[[#This Row],[Column4]]-D227)</f>
        <v>0</v>
      </c>
      <c r="AA228" s="1">
        <f>ABS(IK_diagnostics_degrees__4[[#This Row],[Column5]]-E227)</f>
        <v>2.7700000000001612E-3</v>
      </c>
      <c r="AB228" s="1">
        <f>ABS(IK_diagnostics_degrees__4[[#This Row],[Column6]]-F227)</f>
        <v>0</v>
      </c>
      <c r="AC228" s="1">
        <f>ABS(IK_diagnostics_degrees__4[[#This Row],[Column7]]-G227)</f>
        <v>2.3700000000004273E-4</v>
      </c>
      <c r="AD228" s="1">
        <f>ABS(IK_diagnostics_degrees__4[[#This Row],[Column8]]-H227)</f>
        <v>5.2000000000007596E-4</v>
      </c>
      <c r="AE228" s="1">
        <f>ABS(IK_diagnostics_degrees__4[[#This Row],[Column9]]-I227)</f>
        <v>4.6999999999997044E-4</v>
      </c>
      <c r="AF228" s="1">
        <f>ABS(IK_diagnostics_degrees__4[[#This Row],[Column10]]-J227)</f>
        <v>4.5000000000017248E-5</v>
      </c>
      <c r="AG228" s="1">
        <f>ABS(IK_diagnostics_degrees__4[[#This Row],[Column11]]-K227)</f>
        <v>1.3700000000000934E-3</v>
      </c>
      <c r="AH228" s="1">
        <f>ABS(IK_diagnostics_degrees__4[[#This Row],[Column12]]-L227)</f>
        <v>0</v>
      </c>
      <c r="AI228" s="1">
        <f>ABS(IK_diagnostics_degrees__4[[#This Row],[Column13]]-M227)</f>
        <v>5.4899999999999949E-3</v>
      </c>
      <c r="AJ228" s="1">
        <f>ABS(IK_diagnostics_degrees__4[[#This Row],[Column14]]-N227)</f>
        <v>0</v>
      </c>
      <c r="AK228" s="1">
        <f>ABS(IK_diagnostics_degrees__4[[#This Row],[Column15]]-O227)</f>
        <v>3.6069999999999713E-3</v>
      </c>
      <c r="AL228" s="1">
        <f>ABS(IK_diagnostics_degrees__4[[#This Row],[Column16]]-P227)</f>
        <v>9.3300000000001715E-4</v>
      </c>
      <c r="AM228" s="1">
        <f>ABS(IK_diagnostics_degrees__4[[#This Row],[Column17]]-Q227)</f>
        <v>4.9900000000005496E-5</v>
      </c>
      <c r="AN228" s="1">
        <f>ABS(IK_diagnostics_degrees__4[[#This Row],[Column18]]-R227)</f>
        <v>1.1000000000001009E-3</v>
      </c>
      <c r="AO228" s="1">
        <f>ABS(IK_diagnostics_degrees__4[[#This Row],[Column19]]-S227)</f>
        <v>0</v>
      </c>
      <c r="AP228" s="1">
        <f>ABS(IK_diagnostics_degrees__4[[#This Row],[Column20]]-T227)</f>
        <v>3.1699999999998951E-3</v>
      </c>
      <c r="AQ228" s="1">
        <f>ABS(IK_diagnostics_degrees__4[[#This Row],[Column21]]-U227)</f>
        <v>9.2499999999995364E-4</v>
      </c>
    </row>
    <row r="229" spans="1:43" x14ac:dyDescent="0.25">
      <c r="A229" s="1" t="s">
        <v>22</v>
      </c>
      <c r="B229" s="1">
        <v>1.64202</v>
      </c>
      <c r="C229" s="1" t="s">
        <v>22</v>
      </c>
      <c r="D229" s="1" t="s">
        <v>22</v>
      </c>
      <c r="E229" s="1">
        <v>1.4124399999999999</v>
      </c>
      <c r="F229" s="1" t="s">
        <v>22</v>
      </c>
      <c r="G229" s="1">
        <v>0.97384800000000005</v>
      </c>
      <c r="H229" s="1">
        <v>1.7989900000000001</v>
      </c>
      <c r="I229" s="1">
        <v>1.0194399999999999</v>
      </c>
      <c r="J229" s="1">
        <v>0.29947299999999999</v>
      </c>
      <c r="K229" s="1">
        <v>1.36364</v>
      </c>
      <c r="L229" s="1" t="s">
        <v>22</v>
      </c>
      <c r="M229" s="1">
        <v>1.1194299999999999</v>
      </c>
      <c r="N229" s="1" t="s">
        <v>22</v>
      </c>
      <c r="O229" s="1">
        <v>0.42541200000000001</v>
      </c>
      <c r="P229" s="1">
        <v>0.455096</v>
      </c>
      <c r="Q229" s="1">
        <v>8.8082900000000006E-2</v>
      </c>
      <c r="R229" s="1">
        <v>2.0633699999999999</v>
      </c>
      <c r="S229" s="1" t="s">
        <v>22</v>
      </c>
      <c r="T229" s="1">
        <v>1.0422899999999999</v>
      </c>
      <c r="U229" s="1">
        <v>0.89807099999999995</v>
      </c>
      <c r="V229" s="1" t="s">
        <v>23</v>
      </c>
      <c r="W229" s="1">
        <f>ABS(IK_diagnostics_degrees__4[[#This Row],[Column1]]-A228)</f>
        <v>0</v>
      </c>
      <c r="X229" s="1">
        <f>ABS(IK_diagnostics_degrees__4[[#This Row],[Column2]]-B228)</f>
        <v>1.2799999999999478E-3</v>
      </c>
      <c r="Y229" s="1">
        <f>ABS(IK_diagnostics_degrees__4[[#This Row],[Column3]]-C228)</f>
        <v>0</v>
      </c>
      <c r="Z229" s="1">
        <f>ABS(IK_diagnostics_degrees__4[[#This Row],[Column4]]-D228)</f>
        <v>0</v>
      </c>
      <c r="AA229" s="1">
        <f>ABS(IK_diagnostics_degrees__4[[#This Row],[Column5]]-E228)</f>
        <v>2.4699999999999722E-3</v>
      </c>
      <c r="AB229" s="1">
        <f>ABS(IK_diagnostics_degrees__4[[#This Row],[Column6]]-F228)</f>
        <v>0</v>
      </c>
      <c r="AC229" s="1">
        <f>ABS(IK_diagnostics_degrees__4[[#This Row],[Column7]]-G228)</f>
        <v>1.799999999996249E-5</v>
      </c>
      <c r="AD229" s="1">
        <f>ABS(IK_diagnostics_degrees__4[[#This Row],[Column8]]-H228)</f>
        <v>6.5000000000003944E-4</v>
      </c>
      <c r="AE229" s="1">
        <f>ABS(IK_diagnostics_degrees__4[[#This Row],[Column9]]-I228)</f>
        <v>1.1999999999989797E-4</v>
      </c>
      <c r="AF229" s="1">
        <f>ABS(IK_diagnostics_degrees__4[[#This Row],[Column10]]-J228)</f>
        <v>1.7499999999998073E-4</v>
      </c>
      <c r="AG229" s="1">
        <f>ABS(IK_diagnostics_degrees__4[[#This Row],[Column11]]-K228)</f>
        <v>1.0699999999999044E-3</v>
      </c>
      <c r="AH229" s="1">
        <f>ABS(IK_diagnostics_degrees__4[[#This Row],[Column12]]-L228)</f>
        <v>0</v>
      </c>
      <c r="AI229" s="1">
        <f>ABS(IK_diagnostics_degrees__4[[#This Row],[Column13]]-M228)</f>
        <v>4.5999999999999375E-3</v>
      </c>
      <c r="AJ229" s="1">
        <f>ABS(IK_diagnostics_degrees__4[[#This Row],[Column14]]-N228)</f>
        <v>0</v>
      </c>
      <c r="AK229" s="1">
        <f>ABS(IK_diagnostics_degrees__4[[#This Row],[Column15]]-O228)</f>
        <v>3.0550000000000299E-3</v>
      </c>
      <c r="AL229" s="1">
        <f>ABS(IK_diagnostics_degrees__4[[#This Row],[Column16]]-P228)</f>
        <v>6.1400000000000343E-4</v>
      </c>
      <c r="AM229" s="1">
        <f>ABS(IK_diagnostics_degrees__4[[#This Row],[Column17]]-Q228)</f>
        <v>4.447000000000062E-4</v>
      </c>
      <c r="AN229" s="1">
        <f>ABS(IK_diagnostics_degrees__4[[#This Row],[Column18]]-R228)</f>
        <v>1.7299999999997873E-3</v>
      </c>
      <c r="AO229" s="1">
        <f>ABS(IK_diagnostics_degrees__4[[#This Row],[Column19]]-S228)</f>
        <v>0</v>
      </c>
      <c r="AP229" s="1">
        <f>ABS(IK_diagnostics_degrees__4[[#This Row],[Column20]]-T228)</f>
        <v>2.9600000000000737E-3</v>
      </c>
      <c r="AQ229" s="1">
        <f>ABS(IK_diagnostics_degrees__4[[#This Row],[Column21]]-U228)</f>
        <v>6.7499999999998117E-4</v>
      </c>
    </row>
    <row r="230" spans="1:43" x14ac:dyDescent="0.25">
      <c r="A230" s="1" t="s">
        <v>22</v>
      </c>
      <c r="B230" s="1">
        <v>1.53813</v>
      </c>
      <c r="C230" s="1" t="s">
        <v>22</v>
      </c>
      <c r="D230" s="1" t="s">
        <v>22</v>
      </c>
      <c r="E230" s="1">
        <v>1.48681</v>
      </c>
      <c r="F230" s="1" t="s">
        <v>22</v>
      </c>
      <c r="G230" s="1">
        <v>0.90572399999999997</v>
      </c>
      <c r="H230" s="1">
        <v>1.43049</v>
      </c>
      <c r="I230" s="1">
        <v>0.84840700000000002</v>
      </c>
      <c r="J230" s="1">
        <v>0.372201</v>
      </c>
      <c r="K230" s="1">
        <v>1.4795</v>
      </c>
      <c r="L230" s="1">
        <v>0.25687599999999999</v>
      </c>
      <c r="M230" s="1">
        <v>0.12396799999999999</v>
      </c>
      <c r="N230" s="1">
        <v>0.51973000000000003</v>
      </c>
      <c r="O230" s="1">
        <v>0.21774299999999999</v>
      </c>
      <c r="P230" s="1">
        <v>9.6585199999999996E-2</v>
      </c>
      <c r="Q230" s="1">
        <v>5.7220199999999999E-2</v>
      </c>
      <c r="R230" s="1">
        <v>1.7584200000000001</v>
      </c>
      <c r="S230" s="1" t="s">
        <v>22</v>
      </c>
      <c r="T230" s="1">
        <v>0.55961799999999995</v>
      </c>
      <c r="U230" s="1">
        <v>1.0619000000000001</v>
      </c>
      <c r="V230" s="1" t="s">
        <v>23</v>
      </c>
      <c r="W230" s="1">
        <f>ABS(IK_diagnostics_degrees__4[[#This Row],[Column1]]-A229)</f>
        <v>0</v>
      </c>
      <c r="X230" s="1">
        <f>ABS(IK_diagnostics_degrees__4[[#This Row],[Column2]]-B229)</f>
        <v>0.10389000000000004</v>
      </c>
      <c r="Y230" s="1">
        <f>ABS(IK_diagnostics_degrees__4[[#This Row],[Column3]]-C229)</f>
        <v>0</v>
      </c>
      <c r="Z230" s="1">
        <f>ABS(IK_diagnostics_degrees__4[[#This Row],[Column4]]-D229)</f>
        <v>0</v>
      </c>
      <c r="AA230" s="1">
        <f>ABS(IK_diagnostics_degrees__4[[#This Row],[Column5]]-E229)</f>
        <v>7.4370000000000047E-2</v>
      </c>
      <c r="AB230" s="1">
        <f>ABS(IK_diagnostics_degrees__4[[#This Row],[Column6]]-F229)</f>
        <v>0</v>
      </c>
      <c r="AC230" s="1">
        <f>ABS(IK_diagnostics_degrees__4[[#This Row],[Column7]]-G229)</f>
        <v>6.8124000000000073E-2</v>
      </c>
      <c r="AD230" s="1">
        <f>ABS(IK_diagnostics_degrees__4[[#This Row],[Column8]]-H229)</f>
        <v>0.36850000000000005</v>
      </c>
      <c r="AE230" s="1">
        <f>ABS(IK_diagnostics_degrees__4[[#This Row],[Column9]]-I229)</f>
        <v>0.17103299999999988</v>
      </c>
      <c r="AF230" s="1">
        <f>ABS(IK_diagnostics_degrees__4[[#This Row],[Column10]]-J229)</f>
        <v>7.2728000000000015E-2</v>
      </c>
      <c r="AG230" s="1">
        <f>ABS(IK_diagnostics_degrees__4[[#This Row],[Column11]]-K229)</f>
        <v>0.11586000000000007</v>
      </c>
      <c r="AH230" s="1">
        <f>ABS(IK_diagnostics_degrees__4[[#This Row],[Column12]]-L229)</f>
        <v>0.25687599999999999</v>
      </c>
      <c r="AI230" s="1">
        <f>ABS(IK_diagnostics_degrees__4[[#This Row],[Column13]]-M229)</f>
        <v>0.99546199999999996</v>
      </c>
      <c r="AJ230" s="1">
        <f>ABS(IK_diagnostics_degrees__4[[#This Row],[Column14]]-N229)</f>
        <v>0.51973000000000003</v>
      </c>
      <c r="AK230" s="1">
        <f>ABS(IK_diagnostics_degrees__4[[#This Row],[Column15]]-O229)</f>
        <v>0.20766900000000002</v>
      </c>
      <c r="AL230" s="1">
        <f>ABS(IK_diagnostics_degrees__4[[#This Row],[Column16]]-P229)</f>
        <v>0.35851080000000002</v>
      </c>
      <c r="AM230" s="1">
        <f>ABS(IK_diagnostics_degrees__4[[#This Row],[Column17]]-Q229)</f>
        <v>3.0862700000000007E-2</v>
      </c>
      <c r="AN230" s="1">
        <f>ABS(IK_diagnostics_degrees__4[[#This Row],[Column18]]-R229)</f>
        <v>0.30494999999999983</v>
      </c>
      <c r="AO230" s="1">
        <f>ABS(IK_diagnostics_degrees__4[[#This Row],[Column19]]-S229)</f>
        <v>0</v>
      </c>
      <c r="AP230" s="1">
        <f>ABS(IK_diagnostics_degrees__4[[#This Row],[Column20]]-T229)</f>
        <v>0.48267199999999999</v>
      </c>
      <c r="AQ230" s="1">
        <f>ABS(IK_diagnostics_degrees__4[[#This Row],[Column21]]-U229)</f>
        <v>0.16382900000000011</v>
      </c>
    </row>
    <row r="231" spans="1:43" x14ac:dyDescent="0.25">
      <c r="A231" s="1" t="s">
        <v>22</v>
      </c>
      <c r="B231" s="1">
        <v>1.5114700000000001</v>
      </c>
      <c r="C231" s="1" t="s">
        <v>22</v>
      </c>
      <c r="D231" s="1" t="s">
        <v>22</v>
      </c>
      <c r="E231" s="1">
        <v>1.5499099999999999</v>
      </c>
      <c r="F231" s="1">
        <v>1.03614E-2</v>
      </c>
      <c r="G231" s="1">
        <v>0.95221500000000003</v>
      </c>
      <c r="H231" s="1">
        <v>1.44876</v>
      </c>
      <c r="I231" s="1">
        <v>0.91655699999999996</v>
      </c>
      <c r="J231" s="1">
        <v>0.376641</v>
      </c>
      <c r="K231" s="1">
        <v>1.46122</v>
      </c>
      <c r="L231" s="1">
        <v>0.24218600000000001</v>
      </c>
      <c r="M231" s="1">
        <v>0.19403300000000001</v>
      </c>
      <c r="N231" s="1">
        <v>0.11787</v>
      </c>
      <c r="O231" s="1">
        <v>0.201186</v>
      </c>
      <c r="P231" s="1">
        <v>0.24609600000000001</v>
      </c>
      <c r="Q231" s="1">
        <v>0.102464</v>
      </c>
      <c r="R231" s="1">
        <v>1.8488800000000001</v>
      </c>
      <c r="S231" s="1" t="s">
        <v>22</v>
      </c>
      <c r="T231" s="1">
        <v>0.86434800000000001</v>
      </c>
      <c r="U231" s="1">
        <v>0.86348100000000005</v>
      </c>
      <c r="V231" s="1" t="s">
        <v>23</v>
      </c>
      <c r="W231" s="1">
        <f>ABS(IK_diagnostics_degrees__4[[#This Row],[Column1]]-A230)</f>
        <v>0</v>
      </c>
      <c r="X231" s="1">
        <f>ABS(IK_diagnostics_degrees__4[[#This Row],[Column2]]-B230)</f>
        <v>2.6659999999999906E-2</v>
      </c>
      <c r="Y231" s="1">
        <f>ABS(IK_diagnostics_degrees__4[[#This Row],[Column3]]-C230)</f>
        <v>0</v>
      </c>
      <c r="Z231" s="1">
        <f>ABS(IK_diagnostics_degrees__4[[#This Row],[Column4]]-D230)</f>
        <v>0</v>
      </c>
      <c r="AA231" s="1">
        <f>ABS(IK_diagnostics_degrees__4[[#This Row],[Column5]]-E230)</f>
        <v>6.3099999999999934E-2</v>
      </c>
      <c r="AB231" s="1">
        <f>ABS(IK_diagnostics_degrees__4[[#This Row],[Column6]]-F230)</f>
        <v>1.03614E-2</v>
      </c>
      <c r="AC231" s="1">
        <f>ABS(IK_diagnostics_degrees__4[[#This Row],[Column7]]-G230)</f>
        <v>4.649100000000006E-2</v>
      </c>
      <c r="AD231" s="1">
        <f>ABS(IK_diagnostics_degrees__4[[#This Row],[Column8]]-H230)</f>
        <v>1.8270000000000008E-2</v>
      </c>
      <c r="AE231" s="1">
        <f>ABS(IK_diagnostics_degrees__4[[#This Row],[Column9]]-I230)</f>
        <v>6.8149999999999933E-2</v>
      </c>
      <c r="AF231" s="1">
        <f>ABS(IK_diagnostics_degrees__4[[#This Row],[Column10]]-J230)</f>
        <v>4.4399999999999995E-3</v>
      </c>
      <c r="AG231" s="1">
        <f>ABS(IK_diagnostics_degrees__4[[#This Row],[Column11]]-K230)</f>
        <v>1.8280000000000074E-2</v>
      </c>
      <c r="AH231" s="1">
        <f>ABS(IK_diagnostics_degrees__4[[#This Row],[Column12]]-L230)</f>
        <v>1.4689999999999981E-2</v>
      </c>
      <c r="AI231" s="1">
        <f>ABS(IK_diagnostics_degrees__4[[#This Row],[Column13]]-M230)</f>
        <v>7.0065000000000016E-2</v>
      </c>
      <c r="AJ231" s="1">
        <f>ABS(IK_diagnostics_degrees__4[[#This Row],[Column14]]-N230)</f>
        <v>0.40185999999999999</v>
      </c>
      <c r="AK231" s="1">
        <f>ABS(IK_diagnostics_degrees__4[[#This Row],[Column15]]-O230)</f>
        <v>1.6556999999999988E-2</v>
      </c>
      <c r="AL231" s="1">
        <f>ABS(IK_diagnostics_degrees__4[[#This Row],[Column16]]-P230)</f>
        <v>0.1495108</v>
      </c>
      <c r="AM231" s="1">
        <f>ABS(IK_diagnostics_degrees__4[[#This Row],[Column17]]-Q230)</f>
        <v>4.5243800000000001E-2</v>
      </c>
      <c r="AN231" s="1">
        <f>ABS(IK_diagnostics_degrees__4[[#This Row],[Column18]]-R230)</f>
        <v>9.0459999999999985E-2</v>
      </c>
      <c r="AO231" s="1">
        <f>ABS(IK_diagnostics_degrees__4[[#This Row],[Column19]]-S230)</f>
        <v>0</v>
      </c>
      <c r="AP231" s="1">
        <f>ABS(IK_diagnostics_degrees__4[[#This Row],[Column20]]-T230)</f>
        <v>0.30473000000000006</v>
      </c>
      <c r="AQ231" s="1">
        <f>ABS(IK_diagnostics_degrees__4[[#This Row],[Column21]]-U230)</f>
        <v>0.19841900000000001</v>
      </c>
    </row>
    <row r="232" spans="1:43" x14ac:dyDescent="0.25">
      <c r="A232" s="1" t="s">
        <v>22</v>
      </c>
      <c r="B232" s="1">
        <v>1.4874099999999999</v>
      </c>
      <c r="C232" s="1" t="s">
        <v>22</v>
      </c>
      <c r="D232" s="1">
        <v>6.5319499999999997E-4</v>
      </c>
      <c r="E232" s="1">
        <v>1.57602</v>
      </c>
      <c r="F232" s="1">
        <v>5.7712900000000001E-3</v>
      </c>
      <c r="G232" s="1">
        <v>0.95714399999999999</v>
      </c>
      <c r="H232" s="1">
        <v>1.48261</v>
      </c>
      <c r="I232" s="1">
        <v>0.93233500000000002</v>
      </c>
      <c r="J232" s="1">
        <v>0.38512099999999999</v>
      </c>
      <c r="K232" s="1">
        <v>1.4523699999999999</v>
      </c>
      <c r="L232" s="1">
        <v>0.232992</v>
      </c>
      <c r="M232" s="1">
        <v>0.22922200000000001</v>
      </c>
      <c r="N232" s="1" t="s">
        <v>22</v>
      </c>
      <c r="O232" s="1">
        <v>0.17305499999999999</v>
      </c>
      <c r="P232" s="1">
        <v>0.31168499999999999</v>
      </c>
      <c r="Q232" s="1">
        <v>0.12255000000000001</v>
      </c>
      <c r="R232" s="1">
        <v>1.8961600000000001</v>
      </c>
      <c r="S232" s="1" t="s">
        <v>22</v>
      </c>
      <c r="T232" s="1">
        <v>0.99254699999999996</v>
      </c>
      <c r="U232" s="1">
        <v>0.80984699999999998</v>
      </c>
      <c r="V232" s="1" t="s">
        <v>23</v>
      </c>
      <c r="W232" s="1">
        <f>ABS(IK_diagnostics_degrees__4[[#This Row],[Column1]]-A231)</f>
        <v>0</v>
      </c>
      <c r="X232" s="1">
        <f>ABS(IK_diagnostics_degrees__4[[#This Row],[Column2]]-B231)</f>
        <v>2.4060000000000192E-2</v>
      </c>
      <c r="Y232" s="1">
        <f>ABS(IK_diagnostics_degrees__4[[#This Row],[Column3]]-C231)</f>
        <v>0</v>
      </c>
      <c r="Z232" s="1">
        <f>ABS(IK_diagnostics_degrees__4[[#This Row],[Column4]]-D231)</f>
        <v>6.5319499999999997E-4</v>
      </c>
      <c r="AA232" s="1">
        <f>ABS(IK_diagnostics_degrees__4[[#This Row],[Column5]]-E231)</f>
        <v>2.6110000000000078E-2</v>
      </c>
      <c r="AB232" s="1">
        <f>ABS(IK_diagnostics_degrees__4[[#This Row],[Column6]]-F231)</f>
        <v>4.5901099999999997E-3</v>
      </c>
      <c r="AC232" s="1">
        <f>ABS(IK_diagnostics_degrees__4[[#This Row],[Column7]]-G231)</f>
        <v>4.9289999999999612E-3</v>
      </c>
      <c r="AD232" s="1">
        <f>ABS(IK_diagnostics_degrees__4[[#This Row],[Column8]]-H231)</f>
        <v>3.3849999999999936E-2</v>
      </c>
      <c r="AE232" s="1">
        <f>ABS(IK_diagnostics_degrees__4[[#This Row],[Column9]]-I231)</f>
        <v>1.577800000000007E-2</v>
      </c>
      <c r="AF232" s="1">
        <f>ABS(IK_diagnostics_degrees__4[[#This Row],[Column10]]-J231)</f>
        <v>8.4799999999999875E-3</v>
      </c>
      <c r="AG232" s="1">
        <f>ABS(IK_diagnostics_degrees__4[[#This Row],[Column11]]-K231)</f>
        <v>8.8500000000000245E-3</v>
      </c>
      <c r="AH232" s="1">
        <f>ABS(IK_diagnostics_degrees__4[[#This Row],[Column12]]-L231)</f>
        <v>9.1940000000000077E-3</v>
      </c>
      <c r="AI232" s="1">
        <f>ABS(IK_diagnostics_degrees__4[[#This Row],[Column13]]-M231)</f>
        <v>3.5188999999999998E-2</v>
      </c>
      <c r="AJ232" s="1">
        <f>ABS(IK_diagnostics_degrees__4[[#This Row],[Column14]]-N231)</f>
        <v>0.11787</v>
      </c>
      <c r="AK232" s="1">
        <f>ABS(IK_diagnostics_degrees__4[[#This Row],[Column15]]-O231)</f>
        <v>2.8131000000000017E-2</v>
      </c>
      <c r="AL232" s="1">
        <f>ABS(IK_diagnostics_degrees__4[[#This Row],[Column16]]-P231)</f>
        <v>6.5588999999999981E-2</v>
      </c>
      <c r="AM232" s="1">
        <f>ABS(IK_diagnostics_degrees__4[[#This Row],[Column17]]-Q231)</f>
        <v>2.0086000000000007E-2</v>
      </c>
      <c r="AN232" s="1">
        <f>ABS(IK_diagnostics_degrees__4[[#This Row],[Column18]]-R231)</f>
        <v>4.7279999999999989E-2</v>
      </c>
      <c r="AO232" s="1">
        <f>ABS(IK_diagnostics_degrees__4[[#This Row],[Column19]]-S231)</f>
        <v>0</v>
      </c>
      <c r="AP232" s="1">
        <f>ABS(IK_diagnostics_degrees__4[[#This Row],[Column20]]-T231)</f>
        <v>0.12819899999999995</v>
      </c>
      <c r="AQ232" s="1">
        <f>ABS(IK_diagnostics_degrees__4[[#This Row],[Column21]]-U231)</f>
        <v>5.3634000000000071E-2</v>
      </c>
    </row>
    <row r="233" spans="1:43" x14ac:dyDescent="0.25">
      <c r="A233" s="1" t="s">
        <v>22</v>
      </c>
      <c r="B233" s="1">
        <v>1.4637800000000001</v>
      </c>
      <c r="C233" s="1" t="s">
        <v>22</v>
      </c>
      <c r="D233" s="2">
        <v>8.8757200000000005E-5</v>
      </c>
      <c r="E233" s="1">
        <v>1.5932900000000001</v>
      </c>
      <c r="F233" s="1" t="s">
        <v>22</v>
      </c>
      <c r="G233" s="1">
        <v>0.95682800000000001</v>
      </c>
      <c r="H233" s="1">
        <v>1.49532</v>
      </c>
      <c r="I233" s="1">
        <v>0.93498599999999998</v>
      </c>
      <c r="J233" s="1">
        <v>0.39142100000000002</v>
      </c>
      <c r="K233" s="1">
        <v>1.43611</v>
      </c>
      <c r="L233" s="1">
        <v>0.23644699999999999</v>
      </c>
      <c r="M233" s="1">
        <v>0.25897700000000001</v>
      </c>
      <c r="N233" s="1" t="s">
        <v>22</v>
      </c>
      <c r="O233" s="1">
        <v>0.15546399999999999</v>
      </c>
      <c r="P233" s="1">
        <v>0.33566099999999999</v>
      </c>
      <c r="Q233" s="1">
        <v>0.12719</v>
      </c>
      <c r="R233" s="1">
        <v>1.91821</v>
      </c>
      <c r="S233" s="1" t="s">
        <v>22</v>
      </c>
      <c r="T233" s="1">
        <v>1.07029</v>
      </c>
      <c r="U233" s="1">
        <v>0.790323</v>
      </c>
      <c r="V233" s="1" t="s">
        <v>23</v>
      </c>
      <c r="W233" s="1">
        <f>ABS(IK_diagnostics_degrees__4[[#This Row],[Column1]]-A232)</f>
        <v>0</v>
      </c>
      <c r="X233" s="1">
        <f>ABS(IK_diagnostics_degrees__4[[#This Row],[Column2]]-B232)</f>
        <v>2.3629999999999818E-2</v>
      </c>
      <c r="Y233" s="1">
        <f>ABS(IK_diagnostics_degrees__4[[#This Row],[Column3]]-C232)</f>
        <v>0</v>
      </c>
      <c r="Z233" s="1">
        <f>ABS(IK_diagnostics_degrees__4[[#This Row],[Column4]]-D232)</f>
        <v>5.6443779999999994E-4</v>
      </c>
      <c r="AA233" s="1">
        <f>ABS(IK_diagnostics_degrees__4[[#This Row],[Column5]]-E232)</f>
        <v>1.7270000000000119E-2</v>
      </c>
      <c r="AB233" s="1">
        <f>ABS(IK_diagnostics_degrees__4[[#This Row],[Column6]]-F232)</f>
        <v>5.7712900000000001E-3</v>
      </c>
      <c r="AC233" s="1">
        <f>ABS(IK_diagnostics_degrees__4[[#This Row],[Column7]]-G232)</f>
        <v>3.1599999999998296E-4</v>
      </c>
      <c r="AD233" s="1">
        <f>ABS(IK_diagnostics_degrees__4[[#This Row],[Column8]]-H232)</f>
        <v>1.2709999999999999E-2</v>
      </c>
      <c r="AE233" s="1">
        <f>ABS(IK_diagnostics_degrees__4[[#This Row],[Column9]]-I232)</f>
        <v>2.6509999999999589E-3</v>
      </c>
      <c r="AF233" s="1">
        <f>ABS(IK_diagnostics_degrees__4[[#This Row],[Column10]]-J232)</f>
        <v>6.3000000000000278E-3</v>
      </c>
      <c r="AG233" s="1">
        <f>ABS(IK_diagnostics_degrees__4[[#This Row],[Column11]]-K232)</f>
        <v>1.6259999999999941E-2</v>
      </c>
      <c r="AH233" s="1">
        <f>ABS(IK_diagnostics_degrees__4[[#This Row],[Column12]]-L232)</f>
        <v>3.4549999999999859E-3</v>
      </c>
      <c r="AI233" s="1">
        <f>ABS(IK_diagnostics_degrees__4[[#This Row],[Column13]]-M232)</f>
        <v>2.9755000000000004E-2</v>
      </c>
      <c r="AJ233" s="1">
        <f>ABS(IK_diagnostics_degrees__4[[#This Row],[Column14]]-N232)</f>
        <v>0</v>
      </c>
      <c r="AK233" s="1">
        <f>ABS(IK_diagnostics_degrees__4[[#This Row],[Column15]]-O232)</f>
        <v>1.7590999999999996E-2</v>
      </c>
      <c r="AL233" s="1">
        <f>ABS(IK_diagnostics_degrees__4[[#This Row],[Column16]]-P232)</f>
        <v>2.3975999999999997E-2</v>
      </c>
      <c r="AM233" s="1">
        <f>ABS(IK_diagnostics_degrees__4[[#This Row],[Column17]]-Q232)</f>
        <v>4.6399999999999914E-3</v>
      </c>
      <c r="AN233" s="1">
        <f>ABS(IK_diagnostics_degrees__4[[#This Row],[Column18]]-R232)</f>
        <v>2.2049999999999903E-2</v>
      </c>
      <c r="AO233" s="1">
        <f>ABS(IK_diagnostics_degrees__4[[#This Row],[Column19]]-S232)</f>
        <v>0</v>
      </c>
      <c r="AP233" s="1">
        <f>ABS(IK_diagnostics_degrees__4[[#This Row],[Column20]]-T232)</f>
        <v>7.7743000000000007E-2</v>
      </c>
      <c r="AQ233" s="1">
        <f>ABS(IK_diagnostics_degrees__4[[#This Row],[Column21]]-U232)</f>
        <v>1.9523999999999986E-2</v>
      </c>
    </row>
    <row r="234" spans="1:43" x14ac:dyDescent="0.25">
      <c r="A234" s="1" t="s">
        <v>22</v>
      </c>
      <c r="B234" s="1">
        <v>1.4518800000000001</v>
      </c>
      <c r="C234" s="1" t="s">
        <v>22</v>
      </c>
      <c r="D234" s="1" t="s">
        <v>22</v>
      </c>
      <c r="E234" s="1">
        <v>1.6015600000000001</v>
      </c>
      <c r="F234" s="1" t="s">
        <v>22</v>
      </c>
      <c r="G234" s="1">
        <v>0.95892299999999997</v>
      </c>
      <c r="H234" s="1">
        <v>1.50099</v>
      </c>
      <c r="I234" s="1">
        <v>0.936392</v>
      </c>
      <c r="J234" s="1">
        <v>0.39574199999999998</v>
      </c>
      <c r="K234" s="1">
        <v>1.42265</v>
      </c>
      <c r="L234" s="1">
        <v>0.23838799999999999</v>
      </c>
      <c r="M234" s="1">
        <v>0.28280699999999998</v>
      </c>
      <c r="N234" s="1" t="s">
        <v>22</v>
      </c>
      <c r="O234" s="1">
        <v>0.143567</v>
      </c>
      <c r="P234" s="1">
        <v>0.34239700000000001</v>
      </c>
      <c r="Q234" s="1">
        <v>0.127636</v>
      </c>
      <c r="R234" s="1">
        <v>1.93041</v>
      </c>
      <c r="S234" s="1" t="s">
        <v>22</v>
      </c>
      <c r="T234" s="1">
        <v>1.1165400000000001</v>
      </c>
      <c r="U234" s="1">
        <v>0.78359000000000001</v>
      </c>
      <c r="V234" s="1" t="s">
        <v>23</v>
      </c>
      <c r="W234" s="1">
        <f>ABS(IK_diagnostics_degrees__4[[#This Row],[Column1]]-A233)</f>
        <v>0</v>
      </c>
      <c r="X234" s="1">
        <f>ABS(IK_diagnostics_degrees__4[[#This Row],[Column2]]-B233)</f>
        <v>1.1900000000000022E-2</v>
      </c>
      <c r="Y234" s="1">
        <f>ABS(IK_diagnostics_degrees__4[[#This Row],[Column3]]-C233)</f>
        <v>0</v>
      </c>
      <c r="Z234" s="1">
        <f>ABS(IK_diagnostics_degrees__4[[#This Row],[Column4]]-D233)</f>
        <v>8.8757200000000005E-5</v>
      </c>
      <c r="AA234" s="1">
        <f>ABS(IK_diagnostics_degrees__4[[#This Row],[Column5]]-E233)</f>
        <v>8.2699999999999996E-3</v>
      </c>
      <c r="AB234" s="1">
        <f>ABS(IK_diagnostics_degrees__4[[#This Row],[Column6]]-F233)</f>
        <v>0</v>
      </c>
      <c r="AC234" s="1">
        <f>ABS(IK_diagnostics_degrees__4[[#This Row],[Column7]]-G233)</f>
        <v>2.094999999999958E-3</v>
      </c>
      <c r="AD234" s="1">
        <f>ABS(IK_diagnostics_degrees__4[[#This Row],[Column8]]-H233)</f>
        <v>5.6700000000000639E-3</v>
      </c>
      <c r="AE234" s="1">
        <f>ABS(IK_diagnostics_degrees__4[[#This Row],[Column9]]-I233)</f>
        <v>1.4060000000000183E-3</v>
      </c>
      <c r="AF234" s="1">
        <f>ABS(IK_diagnostics_degrees__4[[#This Row],[Column10]]-J233)</f>
        <v>4.3209999999999638E-3</v>
      </c>
      <c r="AG234" s="1">
        <f>ABS(IK_diagnostics_degrees__4[[#This Row],[Column11]]-K233)</f>
        <v>1.3460000000000027E-2</v>
      </c>
      <c r="AH234" s="1">
        <f>ABS(IK_diagnostics_degrees__4[[#This Row],[Column12]]-L233)</f>
        <v>1.9409999999999983E-3</v>
      </c>
      <c r="AI234" s="1">
        <f>ABS(IK_diagnostics_degrees__4[[#This Row],[Column13]]-M233)</f>
        <v>2.3829999999999962E-2</v>
      </c>
      <c r="AJ234" s="1">
        <f>ABS(IK_diagnostics_degrees__4[[#This Row],[Column14]]-N233)</f>
        <v>0</v>
      </c>
      <c r="AK234" s="1">
        <f>ABS(IK_diagnostics_degrees__4[[#This Row],[Column15]]-O233)</f>
        <v>1.1896999999999991E-2</v>
      </c>
      <c r="AL234" s="1">
        <f>ABS(IK_diagnostics_degrees__4[[#This Row],[Column16]]-P233)</f>
        <v>6.7360000000000197E-3</v>
      </c>
      <c r="AM234" s="1">
        <f>ABS(IK_diagnostics_degrees__4[[#This Row],[Column17]]-Q233)</f>
        <v>4.4600000000000195E-4</v>
      </c>
      <c r="AN234" s="1">
        <f>ABS(IK_diagnostics_degrees__4[[#This Row],[Column18]]-R233)</f>
        <v>1.2199999999999989E-2</v>
      </c>
      <c r="AO234" s="1">
        <f>ABS(IK_diagnostics_degrees__4[[#This Row],[Column19]]-S233)</f>
        <v>0</v>
      </c>
      <c r="AP234" s="1">
        <f>ABS(IK_diagnostics_degrees__4[[#This Row],[Column20]]-T233)</f>
        <v>4.6250000000000124E-2</v>
      </c>
      <c r="AQ234" s="1">
        <f>ABS(IK_diagnostics_degrees__4[[#This Row],[Column21]]-U233)</f>
        <v>6.732999999999989E-3</v>
      </c>
    </row>
    <row r="235" spans="1:43" x14ac:dyDescent="0.25">
      <c r="A235" s="1" t="s">
        <v>22</v>
      </c>
      <c r="B235" s="1">
        <v>1.4442600000000001</v>
      </c>
      <c r="C235" s="1" t="s">
        <v>22</v>
      </c>
      <c r="D235" s="1" t="s">
        <v>22</v>
      </c>
      <c r="E235" s="1">
        <v>1.6092599999999999</v>
      </c>
      <c r="F235" s="1" t="s">
        <v>22</v>
      </c>
      <c r="G235" s="1">
        <v>0.96140800000000004</v>
      </c>
      <c r="H235" s="1">
        <v>1.50451</v>
      </c>
      <c r="I235" s="1">
        <v>0.93906599999999996</v>
      </c>
      <c r="J235" s="1">
        <v>0.39744200000000002</v>
      </c>
      <c r="K235" s="1">
        <v>1.4129400000000001</v>
      </c>
      <c r="L235" s="1">
        <v>0.23638200000000001</v>
      </c>
      <c r="M235" s="1">
        <v>0.30279699999999998</v>
      </c>
      <c r="N235" s="1" t="s">
        <v>22</v>
      </c>
      <c r="O235" s="1">
        <v>0.13663400000000001</v>
      </c>
      <c r="P235" s="1">
        <v>0.34563199999999999</v>
      </c>
      <c r="Q235" s="1">
        <v>0.12693299999999999</v>
      </c>
      <c r="R235" s="1">
        <v>1.9381299999999999</v>
      </c>
      <c r="S235" s="1" t="s">
        <v>22</v>
      </c>
      <c r="T235" s="1">
        <v>1.1445799999999999</v>
      </c>
      <c r="U235" s="1">
        <v>0.78306600000000004</v>
      </c>
      <c r="V235" s="1" t="s">
        <v>23</v>
      </c>
      <c r="W235" s="1">
        <f>ABS(IK_diagnostics_degrees__4[[#This Row],[Column1]]-A234)</f>
        <v>0</v>
      </c>
      <c r="X235" s="1">
        <f>ABS(IK_diagnostics_degrees__4[[#This Row],[Column2]]-B234)</f>
        <v>7.6199999999999601E-3</v>
      </c>
      <c r="Y235" s="1">
        <f>ABS(IK_diagnostics_degrees__4[[#This Row],[Column3]]-C234)</f>
        <v>0</v>
      </c>
      <c r="Z235" s="1">
        <f>ABS(IK_diagnostics_degrees__4[[#This Row],[Column4]]-D234)</f>
        <v>0</v>
      </c>
      <c r="AA235" s="1">
        <f>ABS(IK_diagnostics_degrees__4[[#This Row],[Column5]]-E234)</f>
        <v>7.6999999999998181E-3</v>
      </c>
      <c r="AB235" s="1">
        <f>ABS(IK_diagnostics_degrees__4[[#This Row],[Column6]]-F234)</f>
        <v>0</v>
      </c>
      <c r="AC235" s="1">
        <f>ABS(IK_diagnostics_degrees__4[[#This Row],[Column7]]-G234)</f>
        <v>2.4850000000000705E-3</v>
      </c>
      <c r="AD235" s="1">
        <f>ABS(IK_diagnostics_degrees__4[[#This Row],[Column8]]-H234)</f>
        <v>3.5199999999999676E-3</v>
      </c>
      <c r="AE235" s="1">
        <f>ABS(IK_diagnostics_degrees__4[[#This Row],[Column9]]-I234)</f>
        <v>2.6739999999999542E-3</v>
      </c>
      <c r="AF235" s="1">
        <f>ABS(IK_diagnostics_degrees__4[[#This Row],[Column10]]-J234)</f>
        <v>1.7000000000000348E-3</v>
      </c>
      <c r="AG235" s="1">
        <f>ABS(IK_diagnostics_degrees__4[[#This Row],[Column11]]-K234)</f>
        <v>9.7099999999998854E-3</v>
      </c>
      <c r="AH235" s="1">
        <f>ABS(IK_diagnostics_degrees__4[[#This Row],[Column12]]-L234)</f>
        <v>2.00599999999998E-3</v>
      </c>
      <c r="AI235" s="1">
        <f>ABS(IK_diagnostics_degrees__4[[#This Row],[Column13]]-M234)</f>
        <v>1.9990000000000008E-2</v>
      </c>
      <c r="AJ235" s="1">
        <f>ABS(IK_diagnostics_degrees__4[[#This Row],[Column14]]-N234)</f>
        <v>0</v>
      </c>
      <c r="AK235" s="1">
        <f>ABS(IK_diagnostics_degrees__4[[#This Row],[Column15]]-O234)</f>
        <v>6.9329999999999947E-3</v>
      </c>
      <c r="AL235" s="1">
        <f>ABS(IK_diagnostics_degrees__4[[#This Row],[Column16]]-P234)</f>
        <v>3.2349999999999879E-3</v>
      </c>
      <c r="AM235" s="1">
        <f>ABS(IK_diagnostics_degrees__4[[#This Row],[Column17]]-Q234)</f>
        <v>7.0300000000000917E-4</v>
      </c>
      <c r="AN235" s="1">
        <f>ABS(IK_diagnostics_degrees__4[[#This Row],[Column18]]-R234)</f>
        <v>7.7199999999999491E-3</v>
      </c>
      <c r="AO235" s="1">
        <f>ABS(IK_diagnostics_degrees__4[[#This Row],[Column19]]-S234)</f>
        <v>0</v>
      </c>
      <c r="AP235" s="1">
        <f>ABS(IK_diagnostics_degrees__4[[#This Row],[Column20]]-T234)</f>
        <v>2.8039999999999843E-2</v>
      </c>
      <c r="AQ235" s="1">
        <f>ABS(IK_diagnostics_degrees__4[[#This Row],[Column21]]-U234)</f>
        <v>5.2399999999996894E-4</v>
      </c>
    </row>
    <row r="236" spans="1:43" x14ac:dyDescent="0.25">
      <c r="A236" s="1" t="s">
        <v>22</v>
      </c>
      <c r="B236" s="1">
        <v>1.43984</v>
      </c>
      <c r="C236" s="1" t="s">
        <v>22</v>
      </c>
      <c r="D236" s="1" t="s">
        <v>22</v>
      </c>
      <c r="E236" s="1">
        <v>1.6145400000000001</v>
      </c>
      <c r="F236" s="1" t="s">
        <v>22</v>
      </c>
      <c r="G236" s="1">
        <v>0.96289400000000003</v>
      </c>
      <c r="H236" s="1">
        <v>1.50674</v>
      </c>
      <c r="I236" s="1">
        <v>0.94201000000000001</v>
      </c>
      <c r="J236" s="1">
        <v>0.39836700000000003</v>
      </c>
      <c r="K236" s="1">
        <v>1.4069499999999999</v>
      </c>
      <c r="L236" s="1">
        <v>0.233844</v>
      </c>
      <c r="M236" s="1">
        <v>0.32055699999999998</v>
      </c>
      <c r="N236" s="1" t="s">
        <v>22</v>
      </c>
      <c r="O236" s="1">
        <v>0.13231799999999999</v>
      </c>
      <c r="P236" s="1">
        <v>0.34875899999999999</v>
      </c>
      <c r="Q236" s="1">
        <v>0.12790699999999999</v>
      </c>
      <c r="R236" s="1">
        <v>1.94391</v>
      </c>
      <c r="S236" s="1" t="s">
        <v>22</v>
      </c>
      <c r="T236" s="1">
        <v>1.1609400000000001</v>
      </c>
      <c r="U236" s="1">
        <v>0.78458799999999995</v>
      </c>
      <c r="V236" s="1" t="s">
        <v>23</v>
      </c>
      <c r="W236" s="1">
        <f>ABS(IK_diagnostics_degrees__4[[#This Row],[Column1]]-A235)</f>
        <v>0</v>
      </c>
      <c r="X236" s="1">
        <f>ABS(IK_diagnostics_degrees__4[[#This Row],[Column2]]-B235)</f>
        <v>4.4200000000000905E-3</v>
      </c>
      <c r="Y236" s="1">
        <f>ABS(IK_diagnostics_degrees__4[[#This Row],[Column3]]-C235)</f>
        <v>0</v>
      </c>
      <c r="Z236" s="1">
        <f>ABS(IK_diagnostics_degrees__4[[#This Row],[Column4]]-D235)</f>
        <v>0</v>
      </c>
      <c r="AA236" s="1">
        <f>ABS(IK_diagnostics_degrees__4[[#This Row],[Column5]]-E235)</f>
        <v>5.2800000000001734E-3</v>
      </c>
      <c r="AB236" s="1">
        <f>ABS(IK_diagnostics_degrees__4[[#This Row],[Column6]]-F235)</f>
        <v>0</v>
      </c>
      <c r="AC236" s="1">
        <f>ABS(IK_diagnostics_degrees__4[[#This Row],[Column7]]-G235)</f>
        <v>1.4859999999999873E-3</v>
      </c>
      <c r="AD236" s="1">
        <f>ABS(IK_diagnostics_degrees__4[[#This Row],[Column8]]-H235)</f>
        <v>2.2299999999999542E-3</v>
      </c>
      <c r="AE236" s="1">
        <f>ABS(IK_diagnostics_degrees__4[[#This Row],[Column9]]-I235)</f>
        <v>2.9440000000000577E-3</v>
      </c>
      <c r="AF236" s="1">
        <f>ABS(IK_diagnostics_degrees__4[[#This Row],[Column10]]-J235)</f>
        <v>9.2500000000000915E-4</v>
      </c>
      <c r="AG236" s="1">
        <f>ABS(IK_diagnostics_degrees__4[[#This Row],[Column11]]-K235)</f>
        <v>5.9900000000001619E-3</v>
      </c>
      <c r="AH236" s="1">
        <f>ABS(IK_diagnostics_degrees__4[[#This Row],[Column12]]-L235)</f>
        <v>2.5380000000000125E-3</v>
      </c>
      <c r="AI236" s="1">
        <f>ABS(IK_diagnostics_degrees__4[[#This Row],[Column13]]-M235)</f>
        <v>1.7759999999999998E-2</v>
      </c>
      <c r="AJ236" s="1">
        <f>ABS(IK_diagnostics_degrees__4[[#This Row],[Column14]]-N235)</f>
        <v>0</v>
      </c>
      <c r="AK236" s="1">
        <f>ABS(IK_diagnostics_degrees__4[[#This Row],[Column15]]-O235)</f>
        <v>4.3160000000000143E-3</v>
      </c>
      <c r="AL236" s="1">
        <f>ABS(IK_diagnostics_degrees__4[[#This Row],[Column16]]-P235)</f>
        <v>3.1269999999999909E-3</v>
      </c>
      <c r="AM236" s="1">
        <f>ABS(IK_diagnostics_degrees__4[[#This Row],[Column17]]-Q235)</f>
        <v>9.7400000000000264E-4</v>
      </c>
      <c r="AN236" s="1">
        <f>ABS(IK_diagnostics_degrees__4[[#This Row],[Column18]]-R235)</f>
        <v>5.7800000000001184E-3</v>
      </c>
      <c r="AO236" s="1">
        <f>ABS(IK_diagnostics_degrees__4[[#This Row],[Column19]]-S235)</f>
        <v>0</v>
      </c>
      <c r="AP236" s="1">
        <f>ABS(IK_diagnostics_degrees__4[[#This Row],[Column20]]-T235)</f>
        <v>1.6360000000000152E-2</v>
      </c>
      <c r="AQ236" s="1">
        <f>ABS(IK_diagnostics_degrees__4[[#This Row],[Column21]]-U235)</f>
        <v>1.5219999999999123E-3</v>
      </c>
    </row>
    <row r="237" spans="1:43" x14ac:dyDescent="0.25">
      <c r="A237" s="1" t="s">
        <v>22</v>
      </c>
      <c r="B237" s="1">
        <v>1.4393899999999999</v>
      </c>
      <c r="C237" s="1" t="s">
        <v>22</v>
      </c>
      <c r="D237" s="1" t="s">
        <v>22</v>
      </c>
      <c r="E237" s="1">
        <v>1.6161099999999999</v>
      </c>
      <c r="F237" s="1" t="s">
        <v>22</v>
      </c>
      <c r="G237" s="1">
        <v>0.96451500000000001</v>
      </c>
      <c r="H237" s="1">
        <v>1.5096400000000001</v>
      </c>
      <c r="I237" s="1">
        <v>0.94451600000000002</v>
      </c>
      <c r="J237" s="1">
        <v>0.39758700000000002</v>
      </c>
      <c r="K237" s="1">
        <v>1.4022600000000001</v>
      </c>
      <c r="L237" s="1">
        <v>0.23000499999999999</v>
      </c>
      <c r="M237" s="1">
        <v>0.33769399999999999</v>
      </c>
      <c r="N237" s="1" t="s">
        <v>22</v>
      </c>
      <c r="O237" s="1">
        <v>0.132519</v>
      </c>
      <c r="P237" s="1">
        <v>0.35104800000000003</v>
      </c>
      <c r="Q237" s="1">
        <v>0.12967400000000001</v>
      </c>
      <c r="R237" s="1">
        <v>1.9475100000000001</v>
      </c>
      <c r="S237" s="1" t="s">
        <v>22</v>
      </c>
      <c r="T237" s="1">
        <v>1.1697200000000001</v>
      </c>
      <c r="U237" s="1">
        <v>0.78773800000000005</v>
      </c>
      <c r="V237" s="1" t="s">
        <v>23</v>
      </c>
      <c r="W237" s="1">
        <f>ABS(IK_diagnostics_degrees__4[[#This Row],[Column1]]-A236)</f>
        <v>0</v>
      </c>
      <c r="X237" s="1">
        <f>ABS(IK_diagnostics_degrees__4[[#This Row],[Column2]]-B236)</f>
        <v>4.5000000000006146E-4</v>
      </c>
      <c r="Y237" s="1">
        <f>ABS(IK_diagnostics_degrees__4[[#This Row],[Column3]]-C236)</f>
        <v>0</v>
      </c>
      <c r="Z237" s="1">
        <f>ABS(IK_diagnostics_degrees__4[[#This Row],[Column4]]-D236)</f>
        <v>0</v>
      </c>
      <c r="AA237" s="1">
        <f>ABS(IK_diagnostics_degrees__4[[#This Row],[Column5]]-E236)</f>
        <v>1.5699999999998493E-3</v>
      </c>
      <c r="AB237" s="1">
        <f>ABS(IK_diagnostics_degrees__4[[#This Row],[Column6]]-F236)</f>
        <v>0</v>
      </c>
      <c r="AC237" s="1">
        <f>ABS(IK_diagnostics_degrees__4[[#This Row],[Column7]]-G236)</f>
        <v>1.6209999999999836E-3</v>
      </c>
      <c r="AD237" s="1">
        <f>ABS(IK_diagnostics_degrees__4[[#This Row],[Column8]]-H236)</f>
        <v>2.9000000000001247E-3</v>
      </c>
      <c r="AE237" s="1">
        <f>ABS(IK_diagnostics_degrees__4[[#This Row],[Column9]]-I236)</f>
        <v>2.5060000000000082E-3</v>
      </c>
      <c r="AF237" s="1">
        <f>ABS(IK_diagnostics_degrees__4[[#This Row],[Column10]]-J236)</f>
        <v>7.8000000000000291E-4</v>
      </c>
      <c r="AG237" s="1">
        <f>ABS(IK_diagnostics_degrees__4[[#This Row],[Column11]]-K236)</f>
        <v>4.6899999999998609E-3</v>
      </c>
      <c r="AH237" s="1">
        <f>ABS(IK_diagnostics_degrees__4[[#This Row],[Column12]]-L236)</f>
        <v>3.8390000000000091E-3</v>
      </c>
      <c r="AI237" s="1">
        <f>ABS(IK_diagnostics_degrees__4[[#This Row],[Column13]]-M236)</f>
        <v>1.7137000000000013E-2</v>
      </c>
      <c r="AJ237" s="1">
        <f>ABS(IK_diagnostics_degrees__4[[#This Row],[Column14]]-N236)</f>
        <v>0</v>
      </c>
      <c r="AK237" s="1">
        <f>ABS(IK_diagnostics_degrees__4[[#This Row],[Column15]]-O236)</f>
        <v>2.0100000000000673E-4</v>
      </c>
      <c r="AL237" s="1">
        <f>ABS(IK_diagnostics_degrees__4[[#This Row],[Column16]]-P236)</f>
        <v>2.289000000000041E-3</v>
      </c>
      <c r="AM237" s="1">
        <f>ABS(IK_diagnostics_degrees__4[[#This Row],[Column17]]-Q236)</f>
        <v>1.7670000000000186E-3</v>
      </c>
      <c r="AN237" s="1">
        <f>ABS(IK_diagnostics_degrees__4[[#This Row],[Column18]]-R236)</f>
        <v>3.6000000000000476E-3</v>
      </c>
      <c r="AO237" s="1">
        <f>ABS(IK_diagnostics_degrees__4[[#This Row],[Column19]]-S236)</f>
        <v>0</v>
      </c>
      <c r="AP237" s="1">
        <f>ABS(IK_diagnostics_degrees__4[[#This Row],[Column20]]-T236)</f>
        <v>8.78000000000001E-3</v>
      </c>
      <c r="AQ237" s="1">
        <f>ABS(IK_diagnostics_degrees__4[[#This Row],[Column21]]-U236)</f>
        <v>3.1500000000000972E-3</v>
      </c>
    </row>
    <row r="238" spans="1:43" x14ac:dyDescent="0.25">
      <c r="A238" s="1" t="s">
        <v>22</v>
      </c>
      <c r="B238" s="1">
        <v>1.4379500000000001</v>
      </c>
      <c r="C238" s="1" t="s">
        <v>22</v>
      </c>
      <c r="D238" s="1" t="s">
        <v>22</v>
      </c>
      <c r="E238" s="1">
        <v>1.6201300000000001</v>
      </c>
      <c r="F238" s="1" t="s">
        <v>22</v>
      </c>
      <c r="G238" s="1">
        <v>0.96653</v>
      </c>
      <c r="H238" s="1">
        <v>1.51111</v>
      </c>
      <c r="I238" s="1">
        <v>0.94719299999999995</v>
      </c>
      <c r="J238" s="1">
        <v>0.39760299999999998</v>
      </c>
      <c r="K238" s="1">
        <v>1.3987799999999999</v>
      </c>
      <c r="L238" s="1">
        <v>0.22479499999999999</v>
      </c>
      <c r="M238" s="1">
        <v>0.354045</v>
      </c>
      <c r="N238" s="1" t="s">
        <v>22</v>
      </c>
      <c r="O238" s="1">
        <v>0.13275899999999999</v>
      </c>
      <c r="P238" s="1">
        <v>0.35474099999999997</v>
      </c>
      <c r="Q238" s="1">
        <v>0.13098699999999999</v>
      </c>
      <c r="R238" s="1">
        <v>1.9507699999999999</v>
      </c>
      <c r="S238" s="1" t="s">
        <v>22</v>
      </c>
      <c r="T238" s="1">
        <v>1.1760600000000001</v>
      </c>
      <c r="U238" s="1">
        <v>0.79208400000000001</v>
      </c>
      <c r="V238" s="1" t="s">
        <v>23</v>
      </c>
      <c r="W238" s="1">
        <f>ABS(IK_diagnostics_degrees__4[[#This Row],[Column1]]-A237)</f>
        <v>0</v>
      </c>
      <c r="X238" s="1">
        <f>ABS(IK_diagnostics_degrees__4[[#This Row],[Column2]]-B237)</f>
        <v>1.4399999999998858E-3</v>
      </c>
      <c r="Y238" s="1">
        <f>ABS(IK_diagnostics_degrees__4[[#This Row],[Column3]]-C237)</f>
        <v>0</v>
      </c>
      <c r="Z238" s="1">
        <f>ABS(IK_diagnostics_degrees__4[[#This Row],[Column4]]-D237)</f>
        <v>0</v>
      </c>
      <c r="AA238" s="1">
        <f>ABS(IK_diagnostics_degrees__4[[#This Row],[Column5]]-E237)</f>
        <v>4.0200000000001346E-3</v>
      </c>
      <c r="AB238" s="1">
        <f>ABS(IK_diagnostics_degrees__4[[#This Row],[Column6]]-F237)</f>
        <v>0</v>
      </c>
      <c r="AC238" s="1">
        <f>ABS(IK_diagnostics_degrees__4[[#This Row],[Column7]]-G237)</f>
        <v>2.014999999999989E-3</v>
      </c>
      <c r="AD238" s="1">
        <f>ABS(IK_diagnostics_degrees__4[[#This Row],[Column8]]-H237)</f>
        <v>1.4699999999998603E-3</v>
      </c>
      <c r="AE238" s="1">
        <f>ABS(IK_diagnostics_degrees__4[[#This Row],[Column9]]-I237)</f>
        <v>2.6769999999999294E-3</v>
      </c>
      <c r="AF238" s="1">
        <f>ABS(IK_diagnostics_degrees__4[[#This Row],[Column10]]-J237)</f>
        <v>1.599999999996049E-5</v>
      </c>
      <c r="AG238" s="1">
        <f>ABS(IK_diagnostics_degrees__4[[#This Row],[Column11]]-K237)</f>
        <v>3.4800000000001496E-3</v>
      </c>
      <c r="AH238" s="1">
        <f>ABS(IK_diagnostics_degrees__4[[#This Row],[Column12]]-L237)</f>
        <v>5.2099999999999924E-3</v>
      </c>
      <c r="AI238" s="1">
        <f>ABS(IK_diagnostics_degrees__4[[#This Row],[Column13]]-M237)</f>
        <v>1.6351000000000004E-2</v>
      </c>
      <c r="AJ238" s="1">
        <f>ABS(IK_diagnostics_degrees__4[[#This Row],[Column14]]-N237)</f>
        <v>0</v>
      </c>
      <c r="AK238" s="1">
        <f>ABS(IK_diagnostics_degrees__4[[#This Row],[Column15]]-O237)</f>
        <v>2.3999999999999022E-4</v>
      </c>
      <c r="AL238" s="1">
        <f>ABS(IK_diagnostics_degrees__4[[#This Row],[Column16]]-P237)</f>
        <v>3.6929999999999463E-3</v>
      </c>
      <c r="AM238" s="1">
        <f>ABS(IK_diagnostics_degrees__4[[#This Row],[Column17]]-Q237)</f>
        <v>1.3129999999999808E-3</v>
      </c>
      <c r="AN238" s="1">
        <f>ABS(IK_diagnostics_degrees__4[[#This Row],[Column18]]-R237)</f>
        <v>3.2599999999998186E-3</v>
      </c>
      <c r="AO238" s="1">
        <f>ABS(IK_diagnostics_degrees__4[[#This Row],[Column19]]-S237)</f>
        <v>0</v>
      </c>
      <c r="AP238" s="1">
        <f>ABS(IK_diagnostics_degrees__4[[#This Row],[Column20]]-T237)</f>
        <v>6.3400000000000123E-3</v>
      </c>
      <c r="AQ238" s="1">
        <f>ABS(IK_diagnostics_degrees__4[[#This Row],[Column21]]-U237)</f>
        <v>4.345999999999961E-3</v>
      </c>
    </row>
    <row r="239" spans="1:43" x14ac:dyDescent="0.25">
      <c r="A239" s="1" t="s">
        <v>22</v>
      </c>
      <c r="B239" s="1">
        <v>1.4372400000000001</v>
      </c>
      <c r="C239" s="1" t="s">
        <v>22</v>
      </c>
      <c r="D239" s="1" t="s">
        <v>22</v>
      </c>
      <c r="E239" s="1">
        <v>1.6237299999999999</v>
      </c>
      <c r="F239" s="1" t="s">
        <v>22</v>
      </c>
      <c r="G239" s="1">
        <v>0.96897100000000003</v>
      </c>
      <c r="H239" s="1">
        <v>1.5124299999999999</v>
      </c>
      <c r="I239" s="1">
        <v>0.95008099999999995</v>
      </c>
      <c r="J239" s="1">
        <v>0.39705000000000001</v>
      </c>
      <c r="K239" s="1">
        <v>1.39574</v>
      </c>
      <c r="L239" s="1">
        <v>0.21901899999999999</v>
      </c>
      <c r="M239" s="1">
        <v>0.36993799999999999</v>
      </c>
      <c r="N239" s="1" t="s">
        <v>22</v>
      </c>
      <c r="O239" s="1">
        <v>0.13464300000000001</v>
      </c>
      <c r="P239" s="1">
        <v>0.35911399999999999</v>
      </c>
      <c r="Q239" s="1">
        <v>0.13256100000000001</v>
      </c>
      <c r="R239" s="1">
        <v>1.9540599999999999</v>
      </c>
      <c r="S239" s="1" t="s">
        <v>22</v>
      </c>
      <c r="T239" s="1">
        <v>1.1796800000000001</v>
      </c>
      <c r="U239" s="1">
        <v>0.79694600000000004</v>
      </c>
      <c r="V239" s="1" t="s">
        <v>23</v>
      </c>
      <c r="W239" s="1">
        <f>ABS(IK_diagnostics_degrees__4[[#This Row],[Column1]]-A238)</f>
        <v>0</v>
      </c>
      <c r="X239" s="1">
        <f>ABS(IK_diagnostics_degrees__4[[#This Row],[Column2]]-B238)</f>
        <v>7.0999999999998842E-4</v>
      </c>
      <c r="Y239" s="1">
        <f>ABS(IK_diagnostics_degrees__4[[#This Row],[Column3]]-C238)</f>
        <v>0</v>
      </c>
      <c r="Z239" s="1">
        <f>ABS(IK_diagnostics_degrees__4[[#This Row],[Column4]]-D238)</f>
        <v>0</v>
      </c>
      <c r="AA239" s="1">
        <f>ABS(IK_diagnostics_degrees__4[[#This Row],[Column5]]-E238)</f>
        <v>3.5999999999998256E-3</v>
      </c>
      <c r="AB239" s="1">
        <f>ABS(IK_diagnostics_degrees__4[[#This Row],[Column6]]-F238)</f>
        <v>0</v>
      </c>
      <c r="AC239" s="1">
        <f>ABS(IK_diagnostics_degrees__4[[#This Row],[Column7]]-G238)</f>
        <v>2.4410000000000265E-3</v>
      </c>
      <c r="AD239" s="1">
        <f>ABS(IK_diagnostics_degrees__4[[#This Row],[Column8]]-H238)</f>
        <v>1.3199999999999878E-3</v>
      </c>
      <c r="AE239" s="1">
        <f>ABS(IK_diagnostics_degrees__4[[#This Row],[Column9]]-I238)</f>
        <v>2.8880000000000017E-3</v>
      </c>
      <c r="AF239" s="1">
        <f>ABS(IK_diagnostics_degrees__4[[#This Row],[Column10]]-J238)</f>
        <v>5.5299999999997018E-4</v>
      </c>
      <c r="AG239" s="1">
        <f>ABS(IK_diagnostics_degrees__4[[#This Row],[Column11]]-K238)</f>
        <v>3.0399999999999316E-3</v>
      </c>
      <c r="AH239" s="1">
        <f>ABS(IK_diagnostics_degrees__4[[#This Row],[Column12]]-L238)</f>
        <v>5.7760000000000034E-3</v>
      </c>
      <c r="AI239" s="1">
        <f>ABS(IK_diagnostics_degrees__4[[#This Row],[Column13]]-M238)</f>
        <v>1.589299999999999E-2</v>
      </c>
      <c r="AJ239" s="1">
        <f>ABS(IK_diagnostics_degrees__4[[#This Row],[Column14]]-N238)</f>
        <v>0</v>
      </c>
      <c r="AK239" s="1">
        <f>ABS(IK_diagnostics_degrees__4[[#This Row],[Column15]]-O238)</f>
        <v>1.8840000000000245E-3</v>
      </c>
      <c r="AL239" s="1">
        <f>ABS(IK_diagnostics_degrees__4[[#This Row],[Column16]]-P238)</f>
        <v>4.3730000000000158E-3</v>
      </c>
      <c r="AM239" s="1">
        <f>ABS(IK_diagnostics_degrees__4[[#This Row],[Column17]]-Q238)</f>
        <v>1.5740000000000198E-3</v>
      </c>
      <c r="AN239" s="1">
        <f>ABS(IK_diagnostics_degrees__4[[#This Row],[Column18]]-R238)</f>
        <v>3.2900000000000151E-3</v>
      </c>
      <c r="AO239" s="1">
        <f>ABS(IK_diagnostics_degrees__4[[#This Row],[Column19]]-S238)</f>
        <v>0</v>
      </c>
      <c r="AP239" s="1">
        <f>ABS(IK_diagnostics_degrees__4[[#This Row],[Column20]]-T238)</f>
        <v>3.6199999999999566E-3</v>
      </c>
      <c r="AQ239" s="1">
        <f>ABS(IK_diagnostics_degrees__4[[#This Row],[Column21]]-U238)</f>
        <v>4.862000000000033E-3</v>
      </c>
    </row>
    <row r="240" spans="1:43" x14ac:dyDescent="0.25">
      <c r="A240" s="1" t="s">
        <v>22</v>
      </c>
      <c r="B240" s="1">
        <v>1.43702</v>
      </c>
      <c r="C240" s="1" t="s">
        <v>22</v>
      </c>
      <c r="D240" s="1" t="s">
        <v>22</v>
      </c>
      <c r="E240" s="1">
        <v>1.6268199999999999</v>
      </c>
      <c r="F240" s="1" t="s">
        <v>22</v>
      </c>
      <c r="G240" s="1">
        <v>0.97195600000000004</v>
      </c>
      <c r="H240" s="1">
        <v>1.51373</v>
      </c>
      <c r="I240" s="1">
        <v>0.95152499999999995</v>
      </c>
      <c r="J240" s="1">
        <v>0.39566000000000001</v>
      </c>
      <c r="K240" s="1">
        <v>1.3936900000000001</v>
      </c>
      <c r="L240" s="1">
        <v>0.21408199999999999</v>
      </c>
      <c r="M240" s="1">
        <v>0.38604500000000003</v>
      </c>
      <c r="N240" s="1" t="s">
        <v>22</v>
      </c>
      <c r="O240" s="1">
        <v>0.137714</v>
      </c>
      <c r="P240" s="1">
        <v>0.36293999999999998</v>
      </c>
      <c r="Q240" s="1">
        <v>0.13452900000000001</v>
      </c>
      <c r="R240" s="1">
        <v>1.9562200000000001</v>
      </c>
      <c r="S240" s="1" t="s">
        <v>22</v>
      </c>
      <c r="T240" s="1">
        <v>1.18086</v>
      </c>
      <c r="U240" s="1">
        <v>0.80284100000000003</v>
      </c>
      <c r="V240" s="1" t="s">
        <v>23</v>
      </c>
      <c r="W240" s="1">
        <f>ABS(IK_diagnostics_degrees__4[[#This Row],[Column1]]-A239)</f>
        <v>0</v>
      </c>
      <c r="X240" s="1">
        <f>ABS(IK_diagnostics_degrees__4[[#This Row],[Column2]]-B239)</f>
        <v>2.20000000000109E-4</v>
      </c>
      <c r="Y240" s="1">
        <f>ABS(IK_diagnostics_degrees__4[[#This Row],[Column3]]-C239)</f>
        <v>0</v>
      </c>
      <c r="Z240" s="1">
        <f>ABS(IK_diagnostics_degrees__4[[#This Row],[Column4]]-D239)</f>
        <v>0</v>
      </c>
      <c r="AA240" s="1">
        <f>ABS(IK_diagnostics_degrees__4[[#This Row],[Column5]]-E239)</f>
        <v>3.0900000000000372E-3</v>
      </c>
      <c r="AB240" s="1">
        <f>ABS(IK_diagnostics_degrees__4[[#This Row],[Column6]]-F239)</f>
        <v>0</v>
      </c>
      <c r="AC240" s="1">
        <f>ABS(IK_diagnostics_degrees__4[[#This Row],[Column7]]-G239)</f>
        <v>2.9850000000000154E-3</v>
      </c>
      <c r="AD240" s="1">
        <f>ABS(IK_diagnostics_degrees__4[[#This Row],[Column8]]-H239)</f>
        <v>1.3000000000000789E-3</v>
      </c>
      <c r="AE240" s="1">
        <f>ABS(IK_diagnostics_degrees__4[[#This Row],[Column9]]-I239)</f>
        <v>1.4440000000000008E-3</v>
      </c>
      <c r="AF240" s="1">
        <f>ABS(IK_diagnostics_degrees__4[[#This Row],[Column10]]-J239)</f>
        <v>1.3900000000000023E-3</v>
      </c>
      <c r="AG240" s="1">
        <f>ABS(IK_diagnostics_degrees__4[[#This Row],[Column11]]-K239)</f>
        <v>2.0499999999998852E-3</v>
      </c>
      <c r="AH240" s="1">
        <f>ABS(IK_diagnostics_degrees__4[[#This Row],[Column12]]-L239)</f>
        <v>4.9369999999999969E-3</v>
      </c>
      <c r="AI240" s="1">
        <f>ABS(IK_diagnostics_degrees__4[[#This Row],[Column13]]-M239)</f>
        <v>1.6107000000000038E-2</v>
      </c>
      <c r="AJ240" s="1">
        <f>ABS(IK_diagnostics_degrees__4[[#This Row],[Column14]]-N239)</f>
        <v>0</v>
      </c>
      <c r="AK240" s="1">
        <f>ABS(IK_diagnostics_degrees__4[[#This Row],[Column15]]-O239)</f>
        <v>3.0709999999999904E-3</v>
      </c>
      <c r="AL240" s="1">
        <f>ABS(IK_diagnostics_degrees__4[[#This Row],[Column16]]-P239)</f>
        <v>3.8259999999999961E-3</v>
      </c>
      <c r="AM240" s="1">
        <f>ABS(IK_diagnostics_degrees__4[[#This Row],[Column17]]-Q239)</f>
        <v>1.9679999999999975E-3</v>
      </c>
      <c r="AN240" s="1">
        <f>ABS(IK_diagnostics_degrees__4[[#This Row],[Column18]]-R239)</f>
        <v>2.1600000000001618E-3</v>
      </c>
      <c r="AO240" s="1">
        <f>ABS(IK_diagnostics_degrees__4[[#This Row],[Column19]]-S239)</f>
        <v>0</v>
      </c>
      <c r="AP240" s="1">
        <f>ABS(IK_diagnostics_degrees__4[[#This Row],[Column20]]-T239)</f>
        <v>1.1799999999999589E-3</v>
      </c>
      <c r="AQ240" s="1">
        <f>ABS(IK_diagnostics_degrees__4[[#This Row],[Column21]]-U239)</f>
        <v>5.8949999999999836E-3</v>
      </c>
    </row>
    <row r="241" spans="1:43" x14ac:dyDescent="0.25">
      <c r="A241" s="1" t="s">
        <v>22</v>
      </c>
      <c r="B241" s="1">
        <v>1.43811</v>
      </c>
      <c r="C241" s="1" t="s">
        <v>22</v>
      </c>
      <c r="D241" s="1" t="s">
        <v>22</v>
      </c>
      <c r="E241" s="1">
        <v>1.6285400000000001</v>
      </c>
      <c r="F241" s="1" t="s">
        <v>22</v>
      </c>
      <c r="G241" s="1">
        <v>0.97318199999999999</v>
      </c>
      <c r="H241" s="1">
        <v>1.5155400000000001</v>
      </c>
      <c r="I241" s="1">
        <v>0.95515099999999997</v>
      </c>
      <c r="J241" s="1">
        <v>0.39466000000000001</v>
      </c>
      <c r="K241" s="1">
        <v>1.39175</v>
      </c>
      <c r="L241" s="1">
        <v>0.20777699999999999</v>
      </c>
      <c r="M241" s="1">
        <v>0.40221699999999999</v>
      </c>
      <c r="N241" s="1" t="s">
        <v>22</v>
      </c>
      <c r="O241" s="1">
        <v>0.141096</v>
      </c>
      <c r="P241" s="1">
        <v>0.36755300000000002</v>
      </c>
      <c r="Q241" s="1">
        <v>0.13520399999999999</v>
      </c>
      <c r="R241" s="1">
        <v>1.9590799999999999</v>
      </c>
      <c r="S241" s="1" t="s">
        <v>22</v>
      </c>
      <c r="T241" s="1">
        <v>1.18171</v>
      </c>
      <c r="U241" s="1">
        <v>0.808118</v>
      </c>
      <c r="V241" s="1" t="s">
        <v>23</v>
      </c>
      <c r="W241" s="1">
        <f>ABS(IK_diagnostics_degrees__4[[#This Row],[Column1]]-A240)</f>
        <v>0</v>
      </c>
      <c r="X241" s="1">
        <f>ABS(IK_diagnostics_degrees__4[[#This Row],[Column2]]-B240)</f>
        <v>1.0900000000000354E-3</v>
      </c>
      <c r="Y241" s="1">
        <f>ABS(IK_diagnostics_degrees__4[[#This Row],[Column3]]-C240)</f>
        <v>0</v>
      </c>
      <c r="Z241" s="1">
        <f>ABS(IK_diagnostics_degrees__4[[#This Row],[Column4]]-D240)</f>
        <v>0</v>
      </c>
      <c r="AA241" s="1">
        <f>ABS(IK_diagnostics_degrees__4[[#This Row],[Column5]]-E240)</f>
        <v>1.7200000000001658E-3</v>
      </c>
      <c r="AB241" s="1">
        <f>ABS(IK_diagnostics_degrees__4[[#This Row],[Column6]]-F240)</f>
        <v>0</v>
      </c>
      <c r="AC241" s="1">
        <f>ABS(IK_diagnostics_degrees__4[[#This Row],[Column7]]-G240)</f>
        <v>1.2259999999999494E-3</v>
      </c>
      <c r="AD241" s="1">
        <f>ABS(IK_diagnostics_degrees__4[[#This Row],[Column8]]-H240)</f>
        <v>1.8100000000000893E-3</v>
      </c>
      <c r="AE241" s="1">
        <f>ABS(IK_diagnostics_degrees__4[[#This Row],[Column9]]-I240)</f>
        <v>3.6260000000000181E-3</v>
      </c>
      <c r="AF241" s="1">
        <f>ABS(IK_diagnostics_degrees__4[[#This Row],[Column10]]-J240)</f>
        <v>1.0000000000000009E-3</v>
      </c>
      <c r="AG241" s="1">
        <f>ABS(IK_diagnostics_degrees__4[[#This Row],[Column11]]-K240)</f>
        <v>1.9400000000000528E-3</v>
      </c>
      <c r="AH241" s="1">
        <f>ABS(IK_diagnostics_degrees__4[[#This Row],[Column12]]-L240)</f>
        <v>6.305000000000005E-3</v>
      </c>
      <c r="AI241" s="1">
        <f>ABS(IK_diagnostics_degrees__4[[#This Row],[Column13]]-M240)</f>
        <v>1.6171999999999964E-2</v>
      </c>
      <c r="AJ241" s="1">
        <f>ABS(IK_diagnostics_degrees__4[[#This Row],[Column14]]-N240)</f>
        <v>0</v>
      </c>
      <c r="AK241" s="1">
        <f>ABS(IK_diagnostics_degrees__4[[#This Row],[Column15]]-O240)</f>
        <v>3.3819999999999961E-3</v>
      </c>
      <c r="AL241" s="1">
        <f>ABS(IK_diagnostics_degrees__4[[#This Row],[Column16]]-P240)</f>
        <v>4.6130000000000337E-3</v>
      </c>
      <c r="AM241" s="1">
        <f>ABS(IK_diagnostics_degrees__4[[#This Row],[Column17]]-Q240)</f>
        <v>6.7499999999998117E-4</v>
      </c>
      <c r="AN241" s="1">
        <f>ABS(IK_diagnostics_degrees__4[[#This Row],[Column18]]-R240)</f>
        <v>2.8599999999998627E-3</v>
      </c>
      <c r="AO241" s="1">
        <f>ABS(IK_diagnostics_degrees__4[[#This Row],[Column19]]-S240)</f>
        <v>0</v>
      </c>
      <c r="AP241" s="1">
        <f>ABS(IK_diagnostics_degrees__4[[#This Row],[Column20]]-T240)</f>
        <v>8.5000000000001741E-4</v>
      </c>
      <c r="AQ241" s="1">
        <f>ABS(IK_diagnostics_degrees__4[[#This Row],[Column21]]-U240)</f>
        <v>5.2769999999999762E-3</v>
      </c>
    </row>
    <row r="242" spans="1:43" x14ac:dyDescent="0.25">
      <c r="A242" s="1" t="s">
        <v>22</v>
      </c>
      <c r="B242" s="1">
        <v>1.43943</v>
      </c>
      <c r="C242" s="1" t="s">
        <v>22</v>
      </c>
      <c r="D242" s="1" t="s">
        <v>22</v>
      </c>
      <c r="E242" s="1">
        <v>1.6301000000000001</v>
      </c>
      <c r="F242" s="1" t="s">
        <v>22</v>
      </c>
      <c r="G242" s="1">
        <v>0.97560899999999995</v>
      </c>
      <c r="H242" s="1">
        <v>1.5173399999999999</v>
      </c>
      <c r="I242" s="1">
        <v>0.95766300000000004</v>
      </c>
      <c r="J242" s="1">
        <v>0.39327099999999998</v>
      </c>
      <c r="K242" s="1">
        <v>1.3901300000000001</v>
      </c>
      <c r="L242" s="1">
        <v>0.20147300000000001</v>
      </c>
      <c r="M242" s="1">
        <v>0.418543</v>
      </c>
      <c r="N242" s="1" t="s">
        <v>22</v>
      </c>
      <c r="O242" s="1">
        <v>0.14532500000000001</v>
      </c>
      <c r="P242" s="1">
        <v>0.37191200000000002</v>
      </c>
      <c r="Q242" s="1">
        <v>0.13672799999999999</v>
      </c>
      <c r="R242" s="1">
        <v>1.9609099999999999</v>
      </c>
      <c r="S242" s="1" t="s">
        <v>22</v>
      </c>
      <c r="T242" s="1">
        <v>1.1811499999999999</v>
      </c>
      <c r="U242" s="1">
        <v>0.813249</v>
      </c>
      <c r="V242" s="1" t="s">
        <v>23</v>
      </c>
      <c r="W242" s="1">
        <f>ABS(IK_diagnostics_degrees__4[[#This Row],[Column1]]-A241)</f>
        <v>0</v>
      </c>
      <c r="X242" s="1">
        <f>ABS(IK_diagnostics_degrees__4[[#This Row],[Column2]]-B241)</f>
        <v>1.3199999999999878E-3</v>
      </c>
      <c r="Y242" s="1">
        <f>ABS(IK_diagnostics_degrees__4[[#This Row],[Column3]]-C241)</f>
        <v>0</v>
      </c>
      <c r="Z242" s="1">
        <f>ABS(IK_diagnostics_degrees__4[[#This Row],[Column4]]-D241)</f>
        <v>0</v>
      </c>
      <c r="AA242" s="1">
        <f>ABS(IK_diagnostics_degrees__4[[#This Row],[Column5]]-E241)</f>
        <v>1.5600000000000058E-3</v>
      </c>
      <c r="AB242" s="1">
        <f>ABS(IK_diagnostics_degrees__4[[#This Row],[Column6]]-F241)</f>
        <v>0</v>
      </c>
      <c r="AC242" s="1">
        <f>ABS(IK_diagnostics_degrees__4[[#This Row],[Column7]]-G241)</f>
        <v>2.426999999999957E-3</v>
      </c>
      <c r="AD242" s="1">
        <f>ABS(IK_diagnostics_degrees__4[[#This Row],[Column8]]-H241)</f>
        <v>1.7999999999998018E-3</v>
      </c>
      <c r="AE242" s="1">
        <f>ABS(IK_diagnostics_degrees__4[[#This Row],[Column9]]-I241)</f>
        <v>2.5120000000000697E-3</v>
      </c>
      <c r="AF242" s="1">
        <f>ABS(IK_diagnostics_degrees__4[[#This Row],[Column10]]-J241)</f>
        <v>1.3890000000000291E-3</v>
      </c>
      <c r="AG242" s="1">
        <f>ABS(IK_diagnostics_degrees__4[[#This Row],[Column11]]-K241)</f>
        <v>1.6199999999999548E-3</v>
      </c>
      <c r="AH242" s="1">
        <f>ABS(IK_diagnostics_degrees__4[[#This Row],[Column12]]-L241)</f>
        <v>6.3039999999999763E-3</v>
      </c>
      <c r="AI242" s="1">
        <f>ABS(IK_diagnostics_degrees__4[[#This Row],[Column13]]-M241)</f>
        <v>1.6326000000000007E-2</v>
      </c>
      <c r="AJ242" s="1">
        <f>ABS(IK_diagnostics_degrees__4[[#This Row],[Column14]]-N241)</f>
        <v>0</v>
      </c>
      <c r="AK242" s="1">
        <f>ABS(IK_diagnostics_degrees__4[[#This Row],[Column15]]-O241)</f>
        <v>4.2290000000000105E-3</v>
      </c>
      <c r="AL242" s="1">
        <f>ABS(IK_diagnostics_degrees__4[[#This Row],[Column16]]-P241)</f>
        <v>4.3590000000000018E-3</v>
      </c>
      <c r="AM242" s="1">
        <f>ABS(IK_diagnostics_degrees__4[[#This Row],[Column17]]-Q241)</f>
        <v>1.5239999999999976E-3</v>
      </c>
      <c r="AN242" s="1">
        <f>ABS(IK_diagnostics_degrees__4[[#This Row],[Column18]]-R241)</f>
        <v>1.8299999999999983E-3</v>
      </c>
      <c r="AO242" s="1">
        <f>ABS(IK_diagnostics_degrees__4[[#This Row],[Column19]]-S241)</f>
        <v>0</v>
      </c>
      <c r="AP242" s="1">
        <f>ABS(IK_diagnostics_degrees__4[[#This Row],[Column20]]-T241)</f>
        <v>5.6000000000011596E-4</v>
      </c>
      <c r="AQ242" s="1">
        <f>ABS(IK_diagnostics_degrees__4[[#This Row],[Column21]]-U241)</f>
        <v>5.1309999999999967E-3</v>
      </c>
    </row>
    <row r="243" spans="1:43" x14ac:dyDescent="0.25">
      <c r="A243" s="1" t="s">
        <v>22</v>
      </c>
      <c r="B243" s="1">
        <v>1.4410099999999999</v>
      </c>
      <c r="C243" s="1" t="s">
        <v>22</v>
      </c>
      <c r="D243" s="1" t="s">
        <v>22</v>
      </c>
      <c r="E243" s="1">
        <v>1.63097</v>
      </c>
      <c r="F243" s="1" t="s">
        <v>22</v>
      </c>
      <c r="G243" s="1">
        <v>0.97784199999999999</v>
      </c>
      <c r="H243" s="1">
        <v>1.51851</v>
      </c>
      <c r="I243" s="1">
        <v>0.960341</v>
      </c>
      <c r="J243" s="1">
        <v>0.39256000000000002</v>
      </c>
      <c r="K243" s="1">
        <v>1.38863</v>
      </c>
      <c r="L243" s="1">
        <v>0.19489600000000001</v>
      </c>
      <c r="M243" s="1">
        <v>0.43495899999999998</v>
      </c>
      <c r="N243" s="1" t="s">
        <v>22</v>
      </c>
      <c r="O243" s="1">
        <v>0.14957999999999999</v>
      </c>
      <c r="P243" s="1">
        <v>0.37657000000000002</v>
      </c>
      <c r="Q243" s="1">
        <v>0.13847899999999999</v>
      </c>
      <c r="R243" s="1">
        <v>1.96383</v>
      </c>
      <c r="S243" s="1" t="s">
        <v>22</v>
      </c>
      <c r="T243" s="1">
        <v>1.18133</v>
      </c>
      <c r="U243" s="1">
        <v>0.81951399999999996</v>
      </c>
      <c r="V243" s="1" t="s">
        <v>23</v>
      </c>
      <c r="W243" s="1">
        <f>ABS(IK_diagnostics_degrees__4[[#This Row],[Column1]]-A242)</f>
        <v>0</v>
      </c>
      <c r="X243" s="1">
        <f>ABS(IK_diagnostics_degrees__4[[#This Row],[Column2]]-B242)</f>
        <v>1.5799999999999148E-3</v>
      </c>
      <c r="Y243" s="1">
        <f>ABS(IK_diagnostics_degrees__4[[#This Row],[Column3]]-C242)</f>
        <v>0</v>
      </c>
      <c r="Z243" s="1">
        <f>ABS(IK_diagnostics_degrees__4[[#This Row],[Column4]]-D242)</f>
        <v>0</v>
      </c>
      <c r="AA243" s="1">
        <f>ABS(IK_diagnostics_degrees__4[[#This Row],[Column5]]-E242)</f>
        <v>8.6999999999992639E-4</v>
      </c>
      <c r="AB243" s="1">
        <f>ABS(IK_diagnostics_degrees__4[[#This Row],[Column6]]-F242)</f>
        <v>0</v>
      </c>
      <c r="AC243" s="1">
        <f>ABS(IK_diagnostics_degrees__4[[#This Row],[Column7]]-G242)</f>
        <v>2.2330000000000405E-3</v>
      </c>
      <c r="AD243" s="1">
        <f>ABS(IK_diagnostics_degrees__4[[#This Row],[Column8]]-H242)</f>
        <v>1.1700000000001154E-3</v>
      </c>
      <c r="AE243" s="1">
        <f>ABS(IK_diagnostics_degrees__4[[#This Row],[Column9]]-I242)</f>
        <v>2.6779999999999582E-3</v>
      </c>
      <c r="AF243" s="1">
        <f>ABS(IK_diagnostics_degrees__4[[#This Row],[Column10]]-J242)</f>
        <v>7.1099999999996166E-4</v>
      </c>
      <c r="AG243" s="1">
        <f>ABS(IK_diagnostics_degrees__4[[#This Row],[Column11]]-K242)</f>
        <v>1.5000000000000568E-3</v>
      </c>
      <c r="AH243" s="1">
        <f>ABS(IK_diagnostics_degrees__4[[#This Row],[Column12]]-L242)</f>
        <v>6.5769999999999995E-3</v>
      </c>
      <c r="AI243" s="1">
        <f>ABS(IK_diagnostics_degrees__4[[#This Row],[Column13]]-M242)</f>
        <v>1.6415999999999986E-2</v>
      </c>
      <c r="AJ243" s="1">
        <f>ABS(IK_diagnostics_degrees__4[[#This Row],[Column14]]-N242)</f>
        <v>0</v>
      </c>
      <c r="AK243" s="1">
        <f>ABS(IK_diagnostics_degrees__4[[#This Row],[Column15]]-O242)</f>
        <v>4.254999999999981E-3</v>
      </c>
      <c r="AL243" s="1">
        <f>ABS(IK_diagnostics_degrees__4[[#This Row],[Column16]]-P242)</f>
        <v>4.6579999999999955E-3</v>
      </c>
      <c r="AM243" s="1">
        <f>ABS(IK_diagnostics_degrees__4[[#This Row],[Column17]]-Q242)</f>
        <v>1.7510000000000026E-3</v>
      </c>
      <c r="AN243" s="1">
        <f>ABS(IK_diagnostics_degrees__4[[#This Row],[Column18]]-R242)</f>
        <v>2.9200000000000337E-3</v>
      </c>
      <c r="AO243" s="1">
        <f>ABS(IK_diagnostics_degrees__4[[#This Row],[Column19]]-S242)</f>
        <v>0</v>
      </c>
      <c r="AP243" s="1">
        <f>ABS(IK_diagnostics_degrees__4[[#This Row],[Column20]]-T242)</f>
        <v>1.8000000000006899E-4</v>
      </c>
      <c r="AQ243" s="1">
        <f>ABS(IK_diagnostics_degrees__4[[#This Row],[Column21]]-U242)</f>
        <v>6.264999999999965E-3</v>
      </c>
    </row>
    <row r="244" spans="1:43" x14ac:dyDescent="0.25">
      <c r="A244" s="1" t="s">
        <v>22</v>
      </c>
      <c r="B244" s="1">
        <v>1.4419500000000001</v>
      </c>
      <c r="C244" s="1" t="s">
        <v>22</v>
      </c>
      <c r="D244" s="1" t="s">
        <v>22</v>
      </c>
      <c r="E244" s="1">
        <v>1.63235</v>
      </c>
      <c r="F244" s="1" t="s">
        <v>22</v>
      </c>
      <c r="G244" s="1">
        <v>0.97936000000000001</v>
      </c>
      <c r="H244" s="1">
        <v>1.5198199999999999</v>
      </c>
      <c r="I244" s="1">
        <v>0.96266399999999996</v>
      </c>
      <c r="J244" s="1">
        <v>0.39194699999999999</v>
      </c>
      <c r="K244" s="1">
        <v>1.3879600000000001</v>
      </c>
      <c r="L244" s="1">
        <v>0.18870799999999999</v>
      </c>
      <c r="M244" s="1">
        <v>0.45195800000000003</v>
      </c>
      <c r="N244" s="1" t="s">
        <v>22</v>
      </c>
      <c r="O244" s="1">
        <v>0.15467700000000001</v>
      </c>
      <c r="P244" s="1">
        <v>0.38036300000000001</v>
      </c>
      <c r="Q244" s="1">
        <v>0.13922399999999999</v>
      </c>
      <c r="R244" s="1">
        <v>1.9664900000000001</v>
      </c>
      <c r="S244" s="1" t="s">
        <v>22</v>
      </c>
      <c r="T244" s="1">
        <v>1.1807000000000001</v>
      </c>
      <c r="U244" s="1">
        <v>0.82529600000000003</v>
      </c>
      <c r="V244" s="1" t="s">
        <v>23</v>
      </c>
      <c r="W244" s="1">
        <f>ABS(IK_diagnostics_degrees__4[[#This Row],[Column1]]-A243)</f>
        <v>0</v>
      </c>
      <c r="X244" s="1">
        <f>ABS(IK_diagnostics_degrees__4[[#This Row],[Column2]]-B243)</f>
        <v>9.4000000000016293E-4</v>
      </c>
      <c r="Y244" s="1">
        <f>ABS(IK_diagnostics_degrees__4[[#This Row],[Column3]]-C243)</f>
        <v>0</v>
      </c>
      <c r="Z244" s="1">
        <f>ABS(IK_diagnostics_degrees__4[[#This Row],[Column4]]-D243)</f>
        <v>0</v>
      </c>
      <c r="AA244" s="1">
        <f>ABS(IK_diagnostics_degrees__4[[#This Row],[Column5]]-E243)</f>
        <v>1.3799999999999368E-3</v>
      </c>
      <c r="AB244" s="1">
        <f>ABS(IK_diagnostics_degrees__4[[#This Row],[Column6]]-F243)</f>
        <v>0</v>
      </c>
      <c r="AC244" s="1">
        <f>ABS(IK_diagnostics_degrees__4[[#This Row],[Column7]]-G243)</f>
        <v>1.5180000000000193E-3</v>
      </c>
      <c r="AD244" s="1">
        <f>ABS(IK_diagnostics_degrees__4[[#This Row],[Column8]]-H243)</f>
        <v>1.3099999999999223E-3</v>
      </c>
      <c r="AE244" s="1">
        <f>ABS(IK_diagnostics_degrees__4[[#This Row],[Column9]]-I243)</f>
        <v>2.322999999999964E-3</v>
      </c>
      <c r="AF244" s="1">
        <f>ABS(IK_diagnostics_degrees__4[[#This Row],[Column10]]-J243)</f>
        <v>6.1300000000003019E-4</v>
      </c>
      <c r="AG244" s="1">
        <f>ABS(IK_diagnostics_degrees__4[[#This Row],[Column11]]-K243)</f>
        <v>6.6999999999994841E-4</v>
      </c>
      <c r="AH244" s="1">
        <f>ABS(IK_diagnostics_degrees__4[[#This Row],[Column12]]-L243)</f>
        <v>6.1880000000000268E-3</v>
      </c>
      <c r="AI244" s="1">
        <f>ABS(IK_diagnostics_degrees__4[[#This Row],[Column13]]-M243)</f>
        <v>1.6999000000000042E-2</v>
      </c>
      <c r="AJ244" s="1">
        <f>ABS(IK_diagnostics_degrees__4[[#This Row],[Column14]]-N243)</f>
        <v>0</v>
      </c>
      <c r="AK244" s="1">
        <f>ABS(IK_diagnostics_degrees__4[[#This Row],[Column15]]-O243)</f>
        <v>5.0970000000000182E-3</v>
      </c>
      <c r="AL244" s="1">
        <f>ABS(IK_diagnostics_degrees__4[[#This Row],[Column16]]-P243)</f>
        <v>3.7929999999999908E-3</v>
      </c>
      <c r="AM244" s="1">
        <f>ABS(IK_diagnostics_degrees__4[[#This Row],[Column17]]-Q243)</f>
        <v>7.4499999999999567E-4</v>
      </c>
      <c r="AN244" s="1">
        <f>ABS(IK_diagnostics_degrees__4[[#This Row],[Column18]]-R243)</f>
        <v>2.6600000000001067E-3</v>
      </c>
      <c r="AO244" s="1">
        <f>ABS(IK_diagnostics_degrees__4[[#This Row],[Column19]]-S243)</f>
        <v>0</v>
      </c>
      <c r="AP244" s="1">
        <f>ABS(IK_diagnostics_degrees__4[[#This Row],[Column20]]-T243)</f>
        <v>6.2999999999990841E-4</v>
      </c>
      <c r="AQ244" s="1">
        <f>ABS(IK_diagnostics_degrees__4[[#This Row],[Column21]]-U243)</f>
        <v>5.7820000000000649E-3</v>
      </c>
    </row>
    <row r="245" spans="1:43" x14ac:dyDescent="0.25">
      <c r="A245" s="1" t="s">
        <v>22</v>
      </c>
      <c r="B245" s="1">
        <v>1.4426600000000001</v>
      </c>
      <c r="C245" s="1" t="s">
        <v>22</v>
      </c>
      <c r="D245" s="1" t="s">
        <v>22</v>
      </c>
      <c r="E245" s="1">
        <v>1.63435</v>
      </c>
      <c r="F245" s="1" t="s">
        <v>22</v>
      </c>
      <c r="G245" s="1">
        <v>0.98170199999999996</v>
      </c>
      <c r="H245" s="1">
        <v>1.5219400000000001</v>
      </c>
      <c r="I245" s="1">
        <v>0.96484899999999996</v>
      </c>
      <c r="J245" s="1">
        <v>0.39144299999999999</v>
      </c>
      <c r="K245" s="1">
        <v>1.387</v>
      </c>
      <c r="L245" s="1">
        <v>0.18216199999999999</v>
      </c>
      <c r="M245" s="1">
        <v>0.46898200000000001</v>
      </c>
      <c r="N245" s="1" t="s">
        <v>22</v>
      </c>
      <c r="O245" s="1">
        <v>0.159442</v>
      </c>
      <c r="P245" s="1">
        <v>0.38490099999999999</v>
      </c>
      <c r="Q245" s="1">
        <v>0.140149</v>
      </c>
      <c r="R245" s="1">
        <v>1.9695499999999999</v>
      </c>
      <c r="S245" s="1" t="s">
        <v>22</v>
      </c>
      <c r="T245" s="1">
        <v>1.1805300000000001</v>
      </c>
      <c r="U245" s="1">
        <v>0.83042199999999999</v>
      </c>
      <c r="V245" s="1" t="s">
        <v>23</v>
      </c>
      <c r="W245" s="1">
        <f>ABS(IK_diagnostics_degrees__4[[#This Row],[Column1]]-A244)</f>
        <v>0</v>
      </c>
      <c r="X245" s="1">
        <f>ABS(IK_diagnostics_degrees__4[[#This Row],[Column2]]-B244)</f>
        <v>7.0999999999998842E-4</v>
      </c>
      <c r="Y245" s="1">
        <f>ABS(IK_diagnostics_degrees__4[[#This Row],[Column3]]-C244)</f>
        <v>0</v>
      </c>
      <c r="Z245" s="1">
        <f>ABS(IK_diagnostics_degrees__4[[#This Row],[Column4]]-D244)</f>
        <v>0</v>
      </c>
      <c r="AA245" s="1">
        <f>ABS(IK_diagnostics_degrees__4[[#This Row],[Column5]]-E244)</f>
        <v>2.0000000000000018E-3</v>
      </c>
      <c r="AB245" s="1">
        <f>ABS(IK_diagnostics_degrees__4[[#This Row],[Column6]]-F244)</f>
        <v>0</v>
      </c>
      <c r="AC245" s="1">
        <f>ABS(IK_diagnostics_degrees__4[[#This Row],[Column7]]-G244)</f>
        <v>2.3419999999999552E-3</v>
      </c>
      <c r="AD245" s="1">
        <f>ABS(IK_diagnostics_degrees__4[[#This Row],[Column8]]-H244)</f>
        <v>2.1200000000001218E-3</v>
      </c>
      <c r="AE245" s="1">
        <f>ABS(IK_diagnostics_degrees__4[[#This Row],[Column9]]-I244)</f>
        <v>2.1849999999999925E-3</v>
      </c>
      <c r="AF245" s="1">
        <f>ABS(IK_diagnostics_degrees__4[[#This Row],[Column10]]-J244)</f>
        <v>5.0400000000000444E-4</v>
      </c>
      <c r="AG245" s="1">
        <f>ABS(IK_diagnostics_degrees__4[[#This Row],[Column11]]-K244)</f>
        <v>9.6000000000007191E-4</v>
      </c>
      <c r="AH245" s="1">
        <f>ABS(IK_diagnostics_degrees__4[[#This Row],[Column12]]-L244)</f>
        <v>6.5459999999999963E-3</v>
      </c>
      <c r="AI245" s="1">
        <f>ABS(IK_diagnostics_degrees__4[[#This Row],[Column13]]-M244)</f>
        <v>1.7023999999999984E-2</v>
      </c>
      <c r="AJ245" s="1">
        <f>ABS(IK_diagnostics_degrees__4[[#This Row],[Column14]]-N244)</f>
        <v>0</v>
      </c>
      <c r="AK245" s="1">
        <f>ABS(IK_diagnostics_degrees__4[[#This Row],[Column15]]-O244)</f>
        <v>4.7649999999999915E-3</v>
      </c>
      <c r="AL245" s="1">
        <f>ABS(IK_diagnostics_degrees__4[[#This Row],[Column16]]-P244)</f>
        <v>4.5379999999999865E-3</v>
      </c>
      <c r="AM245" s="1">
        <f>ABS(IK_diagnostics_degrees__4[[#This Row],[Column17]]-Q244)</f>
        <v>9.2500000000000915E-4</v>
      </c>
      <c r="AN245" s="1">
        <f>ABS(IK_diagnostics_degrees__4[[#This Row],[Column18]]-R244)</f>
        <v>3.0599999999998406E-3</v>
      </c>
      <c r="AO245" s="1">
        <f>ABS(IK_diagnostics_degrees__4[[#This Row],[Column19]]-S244)</f>
        <v>0</v>
      </c>
      <c r="AP245" s="1">
        <f>ABS(IK_diagnostics_degrees__4[[#This Row],[Column20]]-T244)</f>
        <v>1.7000000000000348E-4</v>
      </c>
      <c r="AQ245" s="1">
        <f>ABS(IK_diagnostics_degrees__4[[#This Row],[Column21]]-U244)</f>
        <v>5.1259999999999639E-3</v>
      </c>
    </row>
    <row r="246" spans="1:43" x14ac:dyDescent="0.25">
      <c r="A246" s="1" t="s">
        <v>22</v>
      </c>
      <c r="B246" s="1">
        <v>1.4446099999999999</v>
      </c>
      <c r="C246" s="1" t="s">
        <v>22</v>
      </c>
      <c r="D246" s="1" t="s">
        <v>22</v>
      </c>
      <c r="E246" s="1">
        <v>1.6341699999999999</v>
      </c>
      <c r="F246" s="1" t="s">
        <v>22</v>
      </c>
      <c r="G246" s="1">
        <v>0.98353100000000004</v>
      </c>
      <c r="H246" s="1">
        <v>1.5222</v>
      </c>
      <c r="I246" s="1">
        <v>0.96790600000000004</v>
      </c>
      <c r="J246" s="1">
        <v>0.391044</v>
      </c>
      <c r="K246" s="1">
        <v>1.38669</v>
      </c>
      <c r="L246" s="1">
        <v>0.17572199999999999</v>
      </c>
      <c r="M246" s="1">
        <v>0.48638100000000001</v>
      </c>
      <c r="N246" s="1" t="s">
        <v>22</v>
      </c>
      <c r="O246" s="1">
        <v>0.165158</v>
      </c>
      <c r="P246" s="1">
        <v>0.38999899999999998</v>
      </c>
      <c r="Q246" s="1">
        <v>0.14139399999999999</v>
      </c>
      <c r="R246" s="1">
        <v>1.97271</v>
      </c>
      <c r="S246" s="1" t="s">
        <v>22</v>
      </c>
      <c r="T246" s="1">
        <v>1.1800299999999999</v>
      </c>
      <c r="U246" s="1">
        <v>0.83657899999999996</v>
      </c>
      <c r="V246" s="1" t="s">
        <v>23</v>
      </c>
      <c r="W246" s="1">
        <f>ABS(IK_diagnostics_degrees__4[[#This Row],[Column1]]-A245)</f>
        <v>0</v>
      </c>
      <c r="X246" s="1">
        <f>ABS(IK_diagnostics_degrees__4[[#This Row],[Column2]]-B245)</f>
        <v>1.9499999999998963E-3</v>
      </c>
      <c r="Y246" s="1">
        <f>ABS(IK_diagnostics_degrees__4[[#This Row],[Column3]]-C245)</f>
        <v>0</v>
      </c>
      <c r="Z246" s="1">
        <f>ABS(IK_diagnostics_degrees__4[[#This Row],[Column4]]-D245)</f>
        <v>0</v>
      </c>
      <c r="AA246" s="1">
        <f>ABS(IK_diagnostics_degrees__4[[#This Row],[Column5]]-E245)</f>
        <v>1.8000000000006899E-4</v>
      </c>
      <c r="AB246" s="1">
        <f>ABS(IK_diagnostics_degrees__4[[#This Row],[Column6]]-F245)</f>
        <v>0</v>
      </c>
      <c r="AC246" s="1">
        <f>ABS(IK_diagnostics_degrees__4[[#This Row],[Column7]]-G245)</f>
        <v>1.8290000000000806E-3</v>
      </c>
      <c r="AD246" s="1">
        <f>ABS(IK_diagnostics_degrees__4[[#This Row],[Column8]]-H245)</f>
        <v>2.5999999999992696E-4</v>
      </c>
      <c r="AE246" s="1">
        <f>ABS(IK_diagnostics_degrees__4[[#This Row],[Column9]]-I245)</f>
        <v>3.0570000000000874E-3</v>
      </c>
      <c r="AF246" s="1">
        <f>ABS(IK_diagnostics_degrees__4[[#This Row],[Column10]]-J245)</f>
        <v>3.989999999999827E-4</v>
      </c>
      <c r="AG246" s="1">
        <f>ABS(IK_diagnostics_degrees__4[[#This Row],[Column11]]-K245)</f>
        <v>3.1000000000003247E-4</v>
      </c>
      <c r="AH246" s="1">
        <f>ABS(IK_diagnostics_degrees__4[[#This Row],[Column12]]-L245)</f>
        <v>6.4400000000000013E-3</v>
      </c>
      <c r="AI246" s="1">
        <f>ABS(IK_diagnostics_degrees__4[[#This Row],[Column13]]-M245)</f>
        <v>1.7398999999999998E-2</v>
      </c>
      <c r="AJ246" s="1">
        <f>ABS(IK_diagnostics_degrees__4[[#This Row],[Column14]]-N245)</f>
        <v>0</v>
      </c>
      <c r="AK246" s="1">
        <f>ABS(IK_diagnostics_degrees__4[[#This Row],[Column15]]-O245)</f>
        <v>5.7159999999999989E-3</v>
      </c>
      <c r="AL246" s="1">
        <f>ABS(IK_diagnostics_degrees__4[[#This Row],[Column16]]-P245)</f>
        <v>5.0979999999999914E-3</v>
      </c>
      <c r="AM246" s="1">
        <f>ABS(IK_diagnostics_degrees__4[[#This Row],[Column17]]-Q245)</f>
        <v>1.2449999999999961E-3</v>
      </c>
      <c r="AN246" s="1">
        <f>ABS(IK_diagnostics_degrees__4[[#This Row],[Column18]]-R245)</f>
        <v>3.1600000000000517E-3</v>
      </c>
      <c r="AO246" s="1">
        <f>ABS(IK_diagnostics_degrees__4[[#This Row],[Column19]]-S245)</f>
        <v>0</v>
      </c>
      <c r="AP246" s="1">
        <f>ABS(IK_diagnostics_degrees__4[[#This Row],[Column20]]-T245)</f>
        <v>5.0000000000016698E-4</v>
      </c>
      <c r="AQ246" s="1">
        <f>ABS(IK_diagnostics_degrees__4[[#This Row],[Column21]]-U245)</f>
        <v>6.1569999999999681E-3</v>
      </c>
    </row>
    <row r="247" spans="1:43" x14ac:dyDescent="0.25">
      <c r="A247" s="1" t="s">
        <v>22</v>
      </c>
      <c r="B247" s="1">
        <v>1.4467399999999999</v>
      </c>
      <c r="C247" s="1" t="s">
        <v>22</v>
      </c>
      <c r="D247" s="1" t="s">
        <v>22</v>
      </c>
      <c r="E247" s="1">
        <v>1.63439</v>
      </c>
      <c r="F247" s="1" t="s">
        <v>22</v>
      </c>
      <c r="G247" s="1">
        <v>0.98666100000000001</v>
      </c>
      <c r="H247" s="1">
        <v>1.5235300000000001</v>
      </c>
      <c r="I247" s="1">
        <v>0.97031800000000001</v>
      </c>
      <c r="J247" s="1">
        <v>0.38990200000000003</v>
      </c>
      <c r="K247" s="1">
        <v>1.38541</v>
      </c>
      <c r="L247" s="1">
        <v>0.16853399999999999</v>
      </c>
      <c r="M247" s="1">
        <v>0.50444800000000001</v>
      </c>
      <c r="N247" s="1" t="s">
        <v>22</v>
      </c>
      <c r="O247" s="1">
        <v>0.171069</v>
      </c>
      <c r="P247" s="1">
        <v>0.39527400000000001</v>
      </c>
      <c r="Q247" s="1">
        <v>0.143119</v>
      </c>
      <c r="R247" s="1">
        <v>1.97628</v>
      </c>
      <c r="S247" s="1" t="s">
        <v>22</v>
      </c>
      <c r="T247" s="1">
        <v>1.1793499999999999</v>
      </c>
      <c r="U247" s="1">
        <v>0.84300699999999995</v>
      </c>
      <c r="V247" s="1" t="s">
        <v>23</v>
      </c>
      <c r="W247" s="1">
        <f>ABS(IK_diagnostics_degrees__4[[#This Row],[Column1]]-A246)</f>
        <v>0</v>
      </c>
      <c r="X247" s="1">
        <f>ABS(IK_diagnostics_degrees__4[[#This Row],[Column2]]-B246)</f>
        <v>2.1299999999999653E-3</v>
      </c>
      <c r="Y247" s="1">
        <f>ABS(IK_diagnostics_degrees__4[[#This Row],[Column3]]-C246)</f>
        <v>0</v>
      </c>
      <c r="Z247" s="1">
        <f>ABS(IK_diagnostics_degrees__4[[#This Row],[Column4]]-D246)</f>
        <v>0</v>
      </c>
      <c r="AA247" s="1">
        <f>ABS(IK_diagnostics_degrees__4[[#This Row],[Column5]]-E246)</f>
        <v>2.20000000000109E-4</v>
      </c>
      <c r="AB247" s="1">
        <f>ABS(IK_diagnostics_degrees__4[[#This Row],[Column6]]-F246)</f>
        <v>0</v>
      </c>
      <c r="AC247" s="1">
        <f>ABS(IK_diagnostics_degrees__4[[#This Row],[Column7]]-G246)</f>
        <v>3.1299999999999661E-3</v>
      </c>
      <c r="AD247" s="1">
        <f>ABS(IK_diagnostics_degrees__4[[#This Row],[Column8]]-H246)</f>
        <v>1.3300000000000534E-3</v>
      </c>
      <c r="AE247" s="1">
        <f>ABS(IK_diagnostics_degrees__4[[#This Row],[Column9]]-I246)</f>
        <v>2.4119999999999697E-3</v>
      </c>
      <c r="AF247" s="1">
        <f>ABS(IK_diagnostics_degrees__4[[#This Row],[Column10]]-J246)</f>
        <v>1.1419999999999764E-3</v>
      </c>
      <c r="AG247" s="1">
        <f>ABS(IK_diagnostics_degrees__4[[#This Row],[Column11]]-K246)</f>
        <v>1.2799999999999478E-3</v>
      </c>
      <c r="AH247" s="1">
        <f>ABS(IK_diagnostics_degrees__4[[#This Row],[Column12]]-L246)</f>
        <v>7.1879999999999999E-3</v>
      </c>
      <c r="AI247" s="1">
        <f>ABS(IK_diagnostics_degrees__4[[#This Row],[Column13]]-M246)</f>
        <v>1.8067E-2</v>
      </c>
      <c r="AJ247" s="1">
        <f>ABS(IK_diagnostics_degrees__4[[#This Row],[Column14]]-N246)</f>
        <v>0</v>
      </c>
      <c r="AK247" s="1">
        <f>ABS(IK_diagnostics_degrees__4[[#This Row],[Column15]]-O246)</f>
        <v>5.9109999999999996E-3</v>
      </c>
      <c r="AL247" s="1">
        <f>ABS(IK_diagnostics_degrees__4[[#This Row],[Column16]]-P246)</f>
        <v>5.2750000000000297E-3</v>
      </c>
      <c r="AM247" s="1">
        <f>ABS(IK_diagnostics_degrees__4[[#This Row],[Column17]]-Q246)</f>
        <v>1.7250000000000043E-3</v>
      </c>
      <c r="AN247" s="1">
        <f>ABS(IK_diagnostics_degrees__4[[#This Row],[Column18]]-R246)</f>
        <v>3.5700000000000731E-3</v>
      </c>
      <c r="AO247" s="1">
        <f>ABS(IK_diagnostics_degrees__4[[#This Row],[Column19]]-S246)</f>
        <v>0</v>
      </c>
      <c r="AP247" s="1">
        <f>ABS(IK_diagnostics_degrees__4[[#This Row],[Column20]]-T246)</f>
        <v>6.8000000000001393E-4</v>
      </c>
      <c r="AQ247" s="1">
        <f>ABS(IK_diagnostics_degrees__4[[#This Row],[Column21]]-U246)</f>
        <v>6.4279999999999893E-3</v>
      </c>
    </row>
    <row r="248" spans="1:43" x14ac:dyDescent="0.25">
      <c r="A248" s="1" t="s">
        <v>22</v>
      </c>
      <c r="B248" s="1">
        <v>1.44834</v>
      </c>
      <c r="C248" s="1" t="s">
        <v>22</v>
      </c>
      <c r="D248" s="1" t="s">
        <v>22</v>
      </c>
      <c r="E248" s="1">
        <v>1.63446</v>
      </c>
      <c r="F248" s="1" t="s">
        <v>22</v>
      </c>
      <c r="G248" s="1">
        <v>0.98830300000000004</v>
      </c>
      <c r="H248" s="1">
        <v>1.5253399999999999</v>
      </c>
      <c r="I248" s="1">
        <v>0.97239299999999995</v>
      </c>
      <c r="J248" s="1">
        <v>0.38862000000000002</v>
      </c>
      <c r="K248" s="1">
        <v>1.3856999999999999</v>
      </c>
      <c r="L248" s="1">
        <v>0.16264899999999999</v>
      </c>
      <c r="M248" s="1">
        <v>0.52354999999999996</v>
      </c>
      <c r="N248" s="1" t="s">
        <v>22</v>
      </c>
      <c r="O248" s="1">
        <v>0.17741799999999999</v>
      </c>
      <c r="P248" s="1">
        <v>0.39874999999999999</v>
      </c>
      <c r="Q248" s="1">
        <v>0.143701</v>
      </c>
      <c r="R248" s="1">
        <v>1.97983</v>
      </c>
      <c r="S248" s="1" t="s">
        <v>22</v>
      </c>
      <c r="T248" s="1">
        <v>1.1792199999999999</v>
      </c>
      <c r="U248" s="1">
        <v>0.849275</v>
      </c>
      <c r="V248" s="1" t="s">
        <v>23</v>
      </c>
      <c r="W248" s="1">
        <f>ABS(IK_diagnostics_degrees__4[[#This Row],[Column1]]-A247)</f>
        <v>0</v>
      </c>
      <c r="X248" s="1">
        <f>ABS(IK_diagnostics_degrees__4[[#This Row],[Column2]]-B247)</f>
        <v>1.6000000000000458E-3</v>
      </c>
      <c r="Y248" s="1">
        <f>ABS(IK_diagnostics_degrees__4[[#This Row],[Column3]]-C247)</f>
        <v>0</v>
      </c>
      <c r="Z248" s="1">
        <f>ABS(IK_diagnostics_degrees__4[[#This Row],[Column4]]-D247)</f>
        <v>0</v>
      </c>
      <c r="AA248" s="1">
        <f>ABS(IK_diagnostics_degrees__4[[#This Row],[Column5]]-E247)</f>
        <v>7.0000000000014495E-5</v>
      </c>
      <c r="AB248" s="1">
        <f>ABS(IK_diagnostics_degrees__4[[#This Row],[Column6]]-F247)</f>
        <v>0</v>
      </c>
      <c r="AC248" s="1">
        <f>ABS(IK_diagnostics_degrees__4[[#This Row],[Column7]]-G247)</f>
        <v>1.6420000000000323E-3</v>
      </c>
      <c r="AD248" s="1">
        <f>ABS(IK_diagnostics_degrees__4[[#This Row],[Column8]]-H247)</f>
        <v>1.8099999999998673E-3</v>
      </c>
      <c r="AE248" s="1">
        <f>ABS(IK_diagnostics_degrees__4[[#This Row],[Column9]]-I247)</f>
        <v>2.074999999999938E-3</v>
      </c>
      <c r="AF248" s="1">
        <f>ABS(IK_diagnostics_degrees__4[[#This Row],[Column10]]-J247)</f>
        <v>1.2820000000000054E-3</v>
      </c>
      <c r="AG248" s="1">
        <f>ABS(IK_diagnostics_degrees__4[[#This Row],[Column11]]-K247)</f>
        <v>2.8999999999990145E-4</v>
      </c>
      <c r="AH248" s="1">
        <f>ABS(IK_diagnostics_degrees__4[[#This Row],[Column12]]-L247)</f>
        <v>5.8850000000000013E-3</v>
      </c>
      <c r="AI248" s="1">
        <f>ABS(IK_diagnostics_degrees__4[[#This Row],[Column13]]-M247)</f>
        <v>1.9101999999999952E-2</v>
      </c>
      <c r="AJ248" s="1">
        <f>ABS(IK_diagnostics_degrees__4[[#This Row],[Column14]]-N247)</f>
        <v>0</v>
      </c>
      <c r="AK248" s="1">
        <f>ABS(IK_diagnostics_degrees__4[[#This Row],[Column15]]-O247)</f>
        <v>6.3489999999999935E-3</v>
      </c>
      <c r="AL248" s="1">
        <f>ABS(IK_diagnostics_degrees__4[[#This Row],[Column16]]-P247)</f>
        <v>3.4759999999999791E-3</v>
      </c>
      <c r="AM248" s="1">
        <f>ABS(IK_diagnostics_degrees__4[[#This Row],[Column17]]-Q247)</f>
        <v>5.8199999999999918E-4</v>
      </c>
      <c r="AN248" s="1">
        <f>ABS(IK_diagnostics_degrees__4[[#This Row],[Column18]]-R247)</f>
        <v>3.5499999999999421E-3</v>
      </c>
      <c r="AO248" s="1">
        <f>ABS(IK_diagnostics_degrees__4[[#This Row],[Column19]]-S247)</f>
        <v>0</v>
      </c>
      <c r="AP248" s="1">
        <f>ABS(IK_diagnostics_degrees__4[[#This Row],[Column20]]-T247)</f>
        <v>1.2999999999996348E-4</v>
      </c>
      <c r="AQ248" s="1">
        <f>ABS(IK_diagnostics_degrees__4[[#This Row],[Column21]]-U247)</f>
        <v>6.2680000000000513E-3</v>
      </c>
    </row>
    <row r="249" spans="1:43" x14ac:dyDescent="0.25">
      <c r="A249" s="1" t="s">
        <v>22</v>
      </c>
      <c r="B249" s="1">
        <v>1.4505300000000001</v>
      </c>
      <c r="C249" s="1" t="s">
        <v>22</v>
      </c>
      <c r="D249" s="1" t="s">
        <v>22</v>
      </c>
      <c r="E249" s="1">
        <v>1.6340300000000001</v>
      </c>
      <c r="F249" s="1" t="s">
        <v>22</v>
      </c>
      <c r="G249" s="1">
        <v>0.99067300000000003</v>
      </c>
      <c r="H249" s="1">
        <v>1.5265</v>
      </c>
      <c r="I249" s="1">
        <v>0.97505200000000003</v>
      </c>
      <c r="J249" s="1">
        <v>0.38764999999999999</v>
      </c>
      <c r="K249" s="1">
        <v>1.38554</v>
      </c>
      <c r="L249" s="1">
        <v>0.15607199999999999</v>
      </c>
      <c r="M249" s="1">
        <v>0.54221299999999995</v>
      </c>
      <c r="N249" s="1" t="s">
        <v>22</v>
      </c>
      <c r="O249" s="1">
        <v>0.184756</v>
      </c>
      <c r="P249" s="1">
        <v>0.40378399999999998</v>
      </c>
      <c r="Q249" s="1">
        <v>0.145398</v>
      </c>
      <c r="R249" s="1">
        <v>1.98383</v>
      </c>
      <c r="S249" s="1" t="s">
        <v>22</v>
      </c>
      <c r="T249" s="1">
        <v>1.1778299999999999</v>
      </c>
      <c r="U249" s="1">
        <v>0.85587299999999999</v>
      </c>
      <c r="V249" s="1" t="s">
        <v>23</v>
      </c>
      <c r="W249" s="1">
        <f>ABS(IK_diagnostics_degrees__4[[#This Row],[Column1]]-A248)</f>
        <v>0</v>
      </c>
      <c r="X249" s="1">
        <f>ABS(IK_diagnostics_degrees__4[[#This Row],[Column2]]-B248)</f>
        <v>2.1900000000001363E-3</v>
      </c>
      <c r="Y249" s="1">
        <f>ABS(IK_diagnostics_degrees__4[[#This Row],[Column3]]-C248)</f>
        <v>0</v>
      </c>
      <c r="Z249" s="1">
        <f>ABS(IK_diagnostics_degrees__4[[#This Row],[Column4]]-D248)</f>
        <v>0</v>
      </c>
      <c r="AA249" s="1">
        <f>ABS(IK_diagnostics_degrees__4[[#This Row],[Column5]]-E248)</f>
        <v>4.2999999999993044E-4</v>
      </c>
      <c r="AB249" s="1">
        <f>ABS(IK_diagnostics_degrees__4[[#This Row],[Column6]]-F248)</f>
        <v>0</v>
      </c>
      <c r="AC249" s="1">
        <f>ABS(IK_diagnostics_degrees__4[[#This Row],[Column7]]-G248)</f>
        <v>2.3699999999999832E-3</v>
      </c>
      <c r="AD249" s="1">
        <f>ABS(IK_diagnostics_degrees__4[[#This Row],[Column8]]-H248)</f>
        <v>1.1600000000000499E-3</v>
      </c>
      <c r="AE249" s="1">
        <f>ABS(IK_diagnostics_degrees__4[[#This Row],[Column9]]-I248)</f>
        <v>2.659000000000078E-3</v>
      </c>
      <c r="AF249" s="1">
        <f>ABS(IK_diagnostics_degrees__4[[#This Row],[Column10]]-J248)</f>
        <v>9.700000000000264E-4</v>
      </c>
      <c r="AG249" s="1">
        <f>ABS(IK_diagnostics_degrees__4[[#This Row],[Column11]]-K248)</f>
        <v>1.5999999999993797E-4</v>
      </c>
      <c r="AH249" s="1">
        <f>ABS(IK_diagnostics_degrees__4[[#This Row],[Column12]]-L248)</f>
        <v>6.5769999999999995E-3</v>
      </c>
      <c r="AI249" s="1">
        <f>ABS(IK_diagnostics_degrees__4[[#This Row],[Column13]]-M248)</f>
        <v>1.8662999999999985E-2</v>
      </c>
      <c r="AJ249" s="1">
        <f>ABS(IK_diagnostics_degrees__4[[#This Row],[Column14]]-N248)</f>
        <v>0</v>
      </c>
      <c r="AK249" s="1">
        <f>ABS(IK_diagnostics_degrees__4[[#This Row],[Column15]]-O248)</f>
        <v>7.3380000000000112E-3</v>
      </c>
      <c r="AL249" s="1">
        <f>ABS(IK_diagnostics_degrees__4[[#This Row],[Column16]]-P248)</f>
        <v>5.0339999999999829E-3</v>
      </c>
      <c r="AM249" s="1">
        <f>ABS(IK_diagnostics_degrees__4[[#This Row],[Column17]]-Q248)</f>
        <v>1.6970000000000041E-3</v>
      </c>
      <c r="AN249" s="1">
        <f>ABS(IK_diagnostics_degrees__4[[#This Row],[Column18]]-R248)</f>
        <v>4.0000000000000036E-3</v>
      </c>
      <c r="AO249" s="1">
        <f>ABS(IK_diagnostics_degrees__4[[#This Row],[Column19]]-S248)</f>
        <v>0</v>
      </c>
      <c r="AP249" s="1">
        <f>ABS(IK_diagnostics_degrees__4[[#This Row],[Column20]]-T248)</f>
        <v>1.3900000000000023E-3</v>
      </c>
      <c r="AQ249" s="1">
        <f>ABS(IK_diagnostics_degrees__4[[#This Row],[Column21]]-U248)</f>
        <v>6.5979999999999928E-3</v>
      </c>
    </row>
    <row r="250" spans="1:43" x14ac:dyDescent="0.25">
      <c r="A250" s="1" t="s">
        <v>22</v>
      </c>
      <c r="B250" s="1">
        <v>1.4527600000000001</v>
      </c>
      <c r="C250" s="1" t="s">
        <v>22</v>
      </c>
      <c r="D250" s="1" t="s">
        <v>22</v>
      </c>
      <c r="E250" s="1">
        <v>1.6331599999999999</v>
      </c>
      <c r="F250" s="1" t="s">
        <v>22</v>
      </c>
      <c r="G250" s="1">
        <v>0.99317100000000003</v>
      </c>
      <c r="H250" s="1">
        <v>1.52769</v>
      </c>
      <c r="I250" s="1">
        <v>0.97654099999999999</v>
      </c>
      <c r="J250" s="1">
        <v>0.38747100000000001</v>
      </c>
      <c r="K250" s="1">
        <v>1.3861699999999999</v>
      </c>
      <c r="L250" s="1">
        <v>0.149341</v>
      </c>
      <c r="M250" s="1">
        <v>0.56164599999999998</v>
      </c>
      <c r="N250" s="1" t="s">
        <v>22</v>
      </c>
      <c r="O250" s="1">
        <v>0.19179299999999999</v>
      </c>
      <c r="P250" s="1">
        <v>0.408387</v>
      </c>
      <c r="Q250" s="1">
        <v>0.147116</v>
      </c>
      <c r="R250" s="1">
        <v>1.9870699999999999</v>
      </c>
      <c r="S250" s="1" t="s">
        <v>22</v>
      </c>
      <c r="T250" s="1">
        <v>1.1759500000000001</v>
      </c>
      <c r="U250" s="1">
        <v>0.86206199999999999</v>
      </c>
      <c r="V250" s="1" t="s">
        <v>23</v>
      </c>
      <c r="W250" s="1">
        <f>ABS(IK_diagnostics_degrees__4[[#This Row],[Column1]]-A249)</f>
        <v>0</v>
      </c>
      <c r="X250" s="1">
        <f>ABS(IK_diagnostics_degrees__4[[#This Row],[Column2]]-B249)</f>
        <v>2.2299999999999542E-3</v>
      </c>
      <c r="Y250" s="1">
        <f>ABS(IK_diagnostics_degrees__4[[#This Row],[Column3]]-C249)</f>
        <v>0</v>
      </c>
      <c r="Z250" s="1">
        <f>ABS(IK_diagnostics_degrees__4[[#This Row],[Column4]]-D249)</f>
        <v>0</v>
      </c>
      <c r="AA250" s="1">
        <f>ABS(IK_diagnostics_degrees__4[[#This Row],[Column5]]-E249)</f>
        <v>8.7000000000014843E-4</v>
      </c>
      <c r="AB250" s="1">
        <f>ABS(IK_diagnostics_degrees__4[[#This Row],[Column6]]-F249)</f>
        <v>0</v>
      </c>
      <c r="AC250" s="1">
        <f>ABS(IK_diagnostics_degrees__4[[#This Row],[Column7]]-G249)</f>
        <v>2.4980000000000002E-3</v>
      </c>
      <c r="AD250" s="1">
        <f>ABS(IK_diagnostics_degrees__4[[#This Row],[Column8]]-H249)</f>
        <v>1.1900000000000244E-3</v>
      </c>
      <c r="AE250" s="1">
        <f>ABS(IK_diagnostics_degrees__4[[#This Row],[Column9]]-I249)</f>
        <v>1.4889999999999626E-3</v>
      </c>
      <c r="AF250" s="1">
        <f>ABS(IK_diagnostics_degrees__4[[#This Row],[Column10]]-J249)</f>
        <v>1.7899999999998473E-4</v>
      </c>
      <c r="AG250" s="1">
        <f>ABS(IK_diagnostics_degrees__4[[#This Row],[Column11]]-K249)</f>
        <v>6.2999999999990841E-4</v>
      </c>
      <c r="AH250" s="1">
        <f>ABS(IK_diagnostics_degrees__4[[#This Row],[Column12]]-L249)</f>
        <v>6.730999999999987E-3</v>
      </c>
      <c r="AI250" s="1">
        <f>ABS(IK_diagnostics_degrees__4[[#This Row],[Column13]]-M249)</f>
        <v>1.9433000000000034E-2</v>
      </c>
      <c r="AJ250" s="1">
        <f>ABS(IK_diagnostics_degrees__4[[#This Row],[Column14]]-N249)</f>
        <v>0</v>
      </c>
      <c r="AK250" s="1">
        <f>ABS(IK_diagnostics_degrees__4[[#This Row],[Column15]]-O249)</f>
        <v>7.0369999999999877E-3</v>
      </c>
      <c r="AL250" s="1">
        <f>ABS(IK_diagnostics_degrees__4[[#This Row],[Column16]]-P249)</f>
        <v>4.6030000000000237E-3</v>
      </c>
      <c r="AM250" s="1">
        <f>ABS(IK_diagnostics_degrees__4[[#This Row],[Column17]]-Q249)</f>
        <v>1.7179999999999973E-3</v>
      </c>
      <c r="AN250" s="1">
        <f>ABS(IK_diagnostics_degrees__4[[#This Row],[Column18]]-R249)</f>
        <v>3.2399999999999096E-3</v>
      </c>
      <c r="AO250" s="1">
        <f>ABS(IK_diagnostics_degrees__4[[#This Row],[Column19]]-S249)</f>
        <v>0</v>
      </c>
      <c r="AP250" s="1">
        <f>ABS(IK_diagnostics_degrees__4[[#This Row],[Column20]]-T249)</f>
        <v>1.8799999999998818E-3</v>
      </c>
      <c r="AQ250" s="1">
        <f>ABS(IK_diagnostics_degrees__4[[#This Row],[Column21]]-U249)</f>
        <v>6.1890000000000001E-3</v>
      </c>
    </row>
    <row r="251" spans="1:43" x14ac:dyDescent="0.25">
      <c r="A251" s="1" t="s">
        <v>22</v>
      </c>
      <c r="B251" s="1">
        <v>1.45549</v>
      </c>
      <c r="C251" s="1" t="s">
        <v>22</v>
      </c>
      <c r="D251" s="1" t="s">
        <v>22</v>
      </c>
      <c r="E251" s="1">
        <v>1.6316200000000001</v>
      </c>
      <c r="F251" s="1" t="s">
        <v>22</v>
      </c>
      <c r="G251" s="1">
        <v>0.99567099999999997</v>
      </c>
      <c r="H251" s="1">
        <v>1.5282899999999999</v>
      </c>
      <c r="I251" s="1">
        <v>0.97889199999999998</v>
      </c>
      <c r="J251" s="1">
        <v>0.38671499999999998</v>
      </c>
      <c r="K251" s="1">
        <v>1.38679</v>
      </c>
      <c r="L251" s="1">
        <v>0.14277200000000001</v>
      </c>
      <c r="M251" s="1">
        <v>0.58132200000000001</v>
      </c>
      <c r="N251" s="1" t="s">
        <v>22</v>
      </c>
      <c r="O251" s="1">
        <v>0.19935600000000001</v>
      </c>
      <c r="P251" s="1">
        <v>0.41328999999999999</v>
      </c>
      <c r="Q251" s="1">
        <v>0.149031</v>
      </c>
      <c r="R251" s="1">
        <v>1.9914499999999999</v>
      </c>
      <c r="S251" s="1" t="s">
        <v>22</v>
      </c>
      <c r="T251" s="1">
        <v>1.17374</v>
      </c>
      <c r="U251" s="1">
        <v>0.86936100000000005</v>
      </c>
      <c r="V251" s="1" t="s">
        <v>23</v>
      </c>
      <c r="W251" s="1">
        <f>ABS(IK_diagnostics_degrees__4[[#This Row],[Column1]]-A250)</f>
        <v>0</v>
      </c>
      <c r="X251" s="1">
        <f>ABS(IK_diagnostics_degrees__4[[#This Row],[Column2]]-B250)</f>
        <v>2.7299999999998992E-3</v>
      </c>
      <c r="Y251" s="1">
        <f>ABS(IK_diagnostics_degrees__4[[#This Row],[Column3]]-C250)</f>
        <v>0</v>
      </c>
      <c r="Z251" s="1">
        <f>ABS(IK_diagnostics_degrees__4[[#This Row],[Column4]]-D250)</f>
        <v>0</v>
      </c>
      <c r="AA251" s="1">
        <f>ABS(IK_diagnostics_degrees__4[[#This Row],[Column5]]-E250)</f>
        <v>1.5399999999998748E-3</v>
      </c>
      <c r="AB251" s="1">
        <f>ABS(IK_diagnostics_degrees__4[[#This Row],[Column6]]-F250)</f>
        <v>0</v>
      </c>
      <c r="AC251" s="1">
        <f>ABS(IK_diagnostics_degrees__4[[#This Row],[Column7]]-G250)</f>
        <v>2.4999999999999467E-3</v>
      </c>
      <c r="AD251" s="1">
        <f>ABS(IK_diagnostics_degrees__4[[#This Row],[Column8]]-H250)</f>
        <v>5.9999999999993392E-4</v>
      </c>
      <c r="AE251" s="1">
        <f>ABS(IK_diagnostics_degrees__4[[#This Row],[Column9]]-I250)</f>
        <v>2.350999999999992E-3</v>
      </c>
      <c r="AF251" s="1">
        <f>ABS(IK_diagnostics_degrees__4[[#This Row],[Column10]]-J250)</f>
        <v>7.5600000000003442E-4</v>
      </c>
      <c r="AG251" s="1">
        <f>ABS(IK_diagnostics_degrees__4[[#This Row],[Column11]]-K250)</f>
        <v>6.2000000000006494E-4</v>
      </c>
      <c r="AH251" s="1">
        <f>ABS(IK_diagnostics_degrees__4[[#This Row],[Column12]]-L250)</f>
        <v>6.5689999999999915E-3</v>
      </c>
      <c r="AI251" s="1">
        <f>ABS(IK_diagnostics_degrees__4[[#This Row],[Column13]]-M250)</f>
        <v>1.9676000000000027E-2</v>
      </c>
      <c r="AJ251" s="1">
        <f>ABS(IK_diagnostics_degrees__4[[#This Row],[Column14]]-N250)</f>
        <v>0</v>
      </c>
      <c r="AK251" s="1">
        <f>ABS(IK_diagnostics_degrees__4[[#This Row],[Column15]]-O250)</f>
        <v>7.5630000000000142E-3</v>
      </c>
      <c r="AL251" s="1">
        <f>ABS(IK_diagnostics_degrees__4[[#This Row],[Column16]]-P250)</f>
        <v>4.9029999999999907E-3</v>
      </c>
      <c r="AM251" s="1">
        <f>ABS(IK_diagnostics_degrees__4[[#This Row],[Column17]]-Q250)</f>
        <v>1.915E-3</v>
      </c>
      <c r="AN251" s="1">
        <f>ABS(IK_diagnostics_degrees__4[[#This Row],[Column18]]-R250)</f>
        <v>4.3800000000000505E-3</v>
      </c>
      <c r="AO251" s="1">
        <f>ABS(IK_diagnostics_degrees__4[[#This Row],[Column19]]-S250)</f>
        <v>0</v>
      </c>
      <c r="AP251" s="1">
        <f>ABS(IK_diagnostics_degrees__4[[#This Row],[Column20]]-T250)</f>
        <v>2.2100000000000453E-3</v>
      </c>
      <c r="AQ251" s="1">
        <f>ABS(IK_diagnostics_degrees__4[[#This Row],[Column21]]-U250)</f>
        <v>7.2990000000000554E-3</v>
      </c>
    </row>
    <row r="252" spans="1:43" x14ac:dyDescent="0.25">
      <c r="A252" s="1" t="s">
        <v>22</v>
      </c>
      <c r="B252" s="1">
        <v>1.45817</v>
      </c>
      <c r="C252" s="1" t="s">
        <v>22</v>
      </c>
      <c r="D252" s="1" t="s">
        <v>22</v>
      </c>
      <c r="E252" s="1">
        <v>1.6301600000000001</v>
      </c>
      <c r="F252" s="1" t="s">
        <v>22</v>
      </c>
      <c r="G252" s="1">
        <v>0.99786399999999997</v>
      </c>
      <c r="H252" s="1">
        <v>1.5300100000000001</v>
      </c>
      <c r="I252" s="1">
        <v>0.98137799999999997</v>
      </c>
      <c r="J252" s="1">
        <v>0.38536999999999999</v>
      </c>
      <c r="K252" s="1">
        <v>1.38717</v>
      </c>
      <c r="L252" s="1">
        <v>0.13616600000000001</v>
      </c>
      <c r="M252" s="1">
        <v>0.60124200000000005</v>
      </c>
      <c r="N252" s="1" t="s">
        <v>22</v>
      </c>
      <c r="O252" s="1">
        <v>0.20724600000000001</v>
      </c>
      <c r="P252" s="1">
        <v>0.41800300000000001</v>
      </c>
      <c r="Q252" s="1">
        <v>0.149784</v>
      </c>
      <c r="R252" s="1">
        <v>1.99563</v>
      </c>
      <c r="S252" s="1" t="s">
        <v>22</v>
      </c>
      <c r="T252" s="1">
        <v>1.17235</v>
      </c>
      <c r="U252" s="1">
        <v>0.87643499999999996</v>
      </c>
      <c r="V252" s="1" t="s">
        <v>23</v>
      </c>
      <c r="W252" s="1">
        <f>ABS(IK_diagnostics_degrees__4[[#This Row],[Column1]]-A251)</f>
        <v>0</v>
      </c>
      <c r="X252" s="1">
        <f>ABS(IK_diagnostics_degrees__4[[#This Row],[Column2]]-B251)</f>
        <v>2.6800000000000157E-3</v>
      </c>
      <c r="Y252" s="1">
        <f>ABS(IK_diagnostics_degrees__4[[#This Row],[Column3]]-C251)</f>
        <v>0</v>
      </c>
      <c r="Z252" s="1">
        <f>ABS(IK_diagnostics_degrees__4[[#This Row],[Column4]]-D251)</f>
        <v>0</v>
      </c>
      <c r="AA252" s="1">
        <f>ABS(IK_diagnostics_degrees__4[[#This Row],[Column5]]-E251)</f>
        <v>1.4600000000000168E-3</v>
      </c>
      <c r="AB252" s="1">
        <f>ABS(IK_diagnostics_degrees__4[[#This Row],[Column6]]-F251)</f>
        <v>0</v>
      </c>
      <c r="AC252" s="1">
        <f>ABS(IK_diagnostics_degrees__4[[#This Row],[Column7]]-G251)</f>
        <v>2.1930000000000005E-3</v>
      </c>
      <c r="AD252" s="1">
        <f>ABS(IK_diagnostics_degrees__4[[#This Row],[Column8]]-H251)</f>
        <v>1.7200000000001658E-3</v>
      </c>
      <c r="AE252" s="1">
        <f>ABS(IK_diagnostics_degrees__4[[#This Row],[Column9]]-I251)</f>
        <v>2.4859999999999882E-3</v>
      </c>
      <c r="AF252" s="1">
        <f>ABS(IK_diagnostics_degrees__4[[#This Row],[Column10]]-J251)</f>
        <v>1.3449999999999851E-3</v>
      </c>
      <c r="AG252" s="1">
        <f>ABS(IK_diagnostics_degrees__4[[#This Row],[Column11]]-K251)</f>
        <v>3.8000000000004697E-4</v>
      </c>
      <c r="AH252" s="1">
        <f>ABS(IK_diagnostics_degrees__4[[#This Row],[Column12]]-L251)</f>
        <v>6.6060000000000008E-3</v>
      </c>
      <c r="AI252" s="1">
        <f>ABS(IK_diagnostics_degrees__4[[#This Row],[Column13]]-M251)</f>
        <v>1.9920000000000049E-2</v>
      </c>
      <c r="AJ252" s="1">
        <f>ABS(IK_diagnostics_degrees__4[[#This Row],[Column14]]-N251)</f>
        <v>0</v>
      </c>
      <c r="AK252" s="1">
        <f>ABS(IK_diagnostics_degrees__4[[#This Row],[Column15]]-O251)</f>
        <v>7.8900000000000081E-3</v>
      </c>
      <c r="AL252" s="1">
        <f>ABS(IK_diagnostics_degrees__4[[#This Row],[Column16]]-P251)</f>
        <v>4.7130000000000227E-3</v>
      </c>
      <c r="AM252" s="1">
        <f>ABS(IK_diagnostics_degrees__4[[#This Row],[Column17]]-Q251)</f>
        <v>7.5300000000000367E-4</v>
      </c>
      <c r="AN252" s="1">
        <f>ABS(IK_diagnostics_degrees__4[[#This Row],[Column18]]-R251)</f>
        <v>4.1800000000000725E-3</v>
      </c>
      <c r="AO252" s="1">
        <f>ABS(IK_diagnostics_degrees__4[[#This Row],[Column19]]-S251)</f>
        <v>0</v>
      </c>
      <c r="AP252" s="1">
        <f>ABS(IK_diagnostics_degrees__4[[#This Row],[Column20]]-T251)</f>
        <v>1.3900000000000023E-3</v>
      </c>
      <c r="AQ252" s="1">
        <f>ABS(IK_diagnostics_degrees__4[[#This Row],[Column21]]-U251)</f>
        <v>7.0739999999999137E-3</v>
      </c>
    </row>
    <row r="253" spans="1:43" x14ac:dyDescent="0.25">
      <c r="A253" s="1" t="s">
        <v>22</v>
      </c>
      <c r="B253" s="1">
        <v>1.4602200000000001</v>
      </c>
      <c r="C253" s="1" t="s">
        <v>22</v>
      </c>
      <c r="D253" s="1" t="s">
        <v>22</v>
      </c>
      <c r="E253" s="1">
        <v>1.63009</v>
      </c>
      <c r="F253" s="1" t="s">
        <v>22</v>
      </c>
      <c r="G253" s="1">
        <v>0.99965400000000004</v>
      </c>
      <c r="H253" s="1">
        <v>1.5321499999999999</v>
      </c>
      <c r="I253" s="1">
        <v>0.98422900000000002</v>
      </c>
      <c r="J253" s="1">
        <v>0.38361499999999998</v>
      </c>
      <c r="K253" s="1">
        <v>1.38775</v>
      </c>
      <c r="L253" s="1">
        <v>0.13023799999999999</v>
      </c>
      <c r="M253" s="1">
        <v>0.62341000000000002</v>
      </c>
      <c r="N253" s="1" t="s">
        <v>22</v>
      </c>
      <c r="O253" s="1">
        <v>0.214889</v>
      </c>
      <c r="P253" s="1">
        <v>0.42302099999999998</v>
      </c>
      <c r="Q253" s="1">
        <v>0.151337</v>
      </c>
      <c r="R253" s="1">
        <v>1.9997499999999999</v>
      </c>
      <c r="S253" s="1" t="s">
        <v>22</v>
      </c>
      <c r="T253" s="1">
        <v>1.16903</v>
      </c>
      <c r="U253" s="1">
        <v>0.88331499999999996</v>
      </c>
      <c r="V253" s="1" t="s">
        <v>23</v>
      </c>
      <c r="W253" s="1">
        <f>ABS(IK_diagnostics_degrees__4[[#This Row],[Column1]]-A252)</f>
        <v>0</v>
      </c>
      <c r="X253" s="1">
        <f>ABS(IK_diagnostics_degrees__4[[#This Row],[Column2]]-B252)</f>
        <v>2.0500000000001073E-3</v>
      </c>
      <c r="Y253" s="1">
        <f>ABS(IK_diagnostics_degrees__4[[#This Row],[Column3]]-C252)</f>
        <v>0</v>
      </c>
      <c r="Z253" s="1">
        <f>ABS(IK_diagnostics_degrees__4[[#This Row],[Column4]]-D252)</f>
        <v>0</v>
      </c>
      <c r="AA253" s="1">
        <f>ABS(IK_diagnostics_degrees__4[[#This Row],[Column5]]-E252)</f>
        <v>7.0000000000014495E-5</v>
      </c>
      <c r="AB253" s="1">
        <f>ABS(IK_diagnostics_degrees__4[[#This Row],[Column6]]-F252)</f>
        <v>0</v>
      </c>
      <c r="AC253" s="1">
        <f>ABS(IK_diagnostics_degrees__4[[#This Row],[Column7]]-G252)</f>
        <v>1.7900000000000693E-3</v>
      </c>
      <c r="AD253" s="1">
        <f>ABS(IK_diagnostics_degrees__4[[#This Row],[Column8]]-H252)</f>
        <v>2.1399999999998087E-3</v>
      </c>
      <c r="AE253" s="1">
        <f>ABS(IK_diagnostics_degrees__4[[#This Row],[Column9]]-I252)</f>
        <v>2.8510000000000479E-3</v>
      </c>
      <c r="AF253" s="1">
        <f>ABS(IK_diagnostics_degrees__4[[#This Row],[Column10]]-J252)</f>
        <v>1.7550000000000066E-3</v>
      </c>
      <c r="AG253" s="1">
        <f>ABS(IK_diagnostics_degrees__4[[#This Row],[Column11]]-K252)</f>
        <v>5.8000000000002494E-4</v>
      </c>
      <c r="AH253" s="1">
        <f>ABS(IK_diagnostics_degrees__4[[#This Row],[Column12]]-L252)</f>
        <v>5.9280000000000166E-3</v>
      </c>
      <c r="AI253" s="1">
        <f>ABS(IK_diagnostics_degrees__4[[#This Row],[Column13]]-M252)</f>
        <v>2.2167999999999966E-2</v>
      </c>
      <c r="AJ253" s="1">
        <f>ABS(IK_diagnostics_degrees__4[[#This Row],[Column14]]-N252)</f>
        <v>0</v>
      </c>
      <c r="AK253" s="1">
        <f>ABS(IK_diagnostics_degrees__4[[#This Row],[Column15]]-O252)</f>
        <v>7.6429999999999831E-3</v>
      </c>
      <c r="AL253" s="1">
        <f>ABS(IK_diagnostics_degrees__4[[#This Row],[Column16]]-P252)</f>
        <v>5.0179999999999669E-3</v>
      </c>
      <c r="AM253" s="1">
        <f>ABS(IK_diagnostics_degrees__4[[#This Row],[Column17]]-Q252)</f>
        <v>1.5529999999999988E-3</v>
      </c>
      <c r="AN253" s="1">
        <f>ABS(IK_diagnostics_degrees__4[[#This Row],[Column18]]-R252)</f>
        <v>4.1199999999999015E-3</v>
      </c>
      <c r="AO253" s="1">
        <f>ABS(IK_diagnostics_degrees__4[[#This Row],[Column19]]-S252)</f>
        <v>0</v>
      </c>
      <c r="AP253" s="1">
        <f>ABS(IK_diagnostics_degrees__4[[#This Row],[Column20]]-T252)</f>
        <v>3.3199999999999896E-3</v>
      </c>
      <c r="AQ253" s="1">
        <f>ABS(IK_diagnostics_degrees__4[[#This Row],[Column21]]-U252)</f>
        <v>6.8799999999999972E-3</v>
      </c>
    </row>
    <row r="254" spans="1:43" x14ac:dyDescent="0.25">
      <c r="A254" s="1" t="s">
        <v>22</v>
      </c>
      <c r="B254" s="1">
        <v>1.46278</v>
      </c>
      <c r="C254" s="1" t="s">
        <v>22</v>
      </c>
      <c r="D254" s="1" t="s">
        <v>22</v>
      </c>
      <c r="E254" s="1">
        <v>1.6285000000000001</v>
      </c>
      <c r="F254" s="1" t="s">
        <v>22</v>
      </c>
      <c r="G254" s="1">
        <v>1.0029600000000001</v>
      </c>
      <c r="H254" s="1">
        <v>1.53261</v>
      </c>
      <c r="I254" s="1">
        <v>0.98552300000000004</v>
      </c>
      <c r="J254" s="1">
        <v>0.38282300000000002</v>
      </c>
      <c r="K254" s="1">
        <v>1.38917</v>
      </c>
      <c r="L254" s="1">
        <v>0.124013</v>
      </c>
      <c r="M254" s="1">
        <v>0.64461800000000002</v>
      </c>
      <c r="N254" s="1" t="s">
        <v>22</v>
      </c>
      <c r="O254" s="1">
        <v>0.22394800000000001</v>
      </c>
      <c r="P254" s="1">
        <v>0.42844500000000002</v>
      </c>
      <c r="Q254" s="1">
        <v>0.15298</v>
      </c>
      <c r="R254" s="1">
        <v>2.00495</v>
      </c>
      <c r="S254" s="1" t="s">
        <v>22</v>
      </c>
      <c r="T254" s="1">
        <v>1.1668400000000001</v>
      </c>
      <c r="U254" s="1">
        <v>0.89067700000000005</v>
      </c>
      <c r="V254" s="1" t="s">
        <v>23</v>
      </c>
      <c r="W254" s="1">
        <f>ABS(IK_diagnostics_degrees__4[[#This Row],[Column1]]-A253)</f>
        <v>0</v>
      </c>
      <c r="X254" s="1">
        <f>ABS(IK_diagnostics_degrees__4[[#This Row],[Column2]]-B253)</f>
        <v>2.5599999999998957E-3</v>
      </c>
      <c r="Y254" s="1">
        <f>ABS(IK_diagnostics_degrees__4[[#This Row],[Column3]]-C253)</f>
        <v>0</v>
      </c>
      <c r="Z254" s="1">
        <f>ABS(IK_diagnostics_degrees__4[[#This Row],[Column4]]-D253)</f>
        <v>0</v>
      </c>
      <c r="AA254" s="1">
        <f>ABS(IK_diagnostics_degrees__4[[#This Row],[Column5]]-E253)</f>
        <v>1.5899999999999803E-3</v>
      </c>
      <c r="AB254" s="1">
        <f>ABS(IK_diagnostics_degrees__4[[#This Row],[Column6]]-F253)</f>
        <v>0</v>
      </c>
      <c r="AC254" s="1">
        <f>ABS(IK_diagnostics_degrees__4[[#This Row],[Column7]]-G253)</f>
        <v>3.3060000000000311E-3</v>
      </c>
      <c r="AD254" s="1">
        <f>ABS(IK_diagnostics_degrees__4[[#This Row],[Column8]]-H253)</f>
        <v>4.6000000000012697E-4</v>
      </c>
      <c r="AE254" s="1">
        <f>ABS(IK_diagnostics_degrees__4[[#This Row],[Column9]]-I253)</f>
        <v>1.2940000000000174E-3</v>
      </c>
      <c r="AF254" s="1">
        <f>ABS(IK_diagnostics_degrees__4[[#This Row],[Column10]]-J253)</f>
        <v>7.919999999999594E-4</v>
      </c>
      <c r="AG254" s="1">
        <f>ABS(IK_diagnostics_degrees__4[[#This Row],[Column11]]-K253)</f>
        <v>1.4199999999999768E-3</v>
      </c>
      <c r="AH254" s="1">
        <f>ABS(IK_diagnostics_degrees__4[[#This Row],[Column12]]-L253)</f>
        <v>6.2249999999999944E-3</v>
      </c>
      <c r="AI254" s="1">
        <f>ABS(IK_diagnostics_degrees__4[[#This Row],[Column13]]-M253)</f>
        <v>2.1208000000000005E-2</v>
      </c>
      <c r="AJ254" s="1">
        <f>ABS(IK_diagnostics_degrees__4[[#This Row],[Column14]]-N253)</f>
        <v>0</v>
      </c>
      <c r="AK254" s="1">
        <f>ABS(IK_diagnostics_degrees__4[[#This Row],[Column15]]-O253)</f>
        <v>9.0590000000000115E-3</v>
      </c>
      <c r="AL254" s="1">
        <f>ABS(IK_diagnostics_degrees__4[[#This Row],[Column16]]-P253)</f>
        <v>5.4240000000000399E-3</v>
      </c>
      <c r="AM254" s="1">
        <f>ABS(IK_diagnostics_degrees__4[[#This Row],[Column17]]-Q253)</f>
        <v>1.6430000000000056E-3</v>
      </c>
      <c r="AN254" s="1">
        <f>ABS(IK_diagnostics_degrees__4[[#This Row],[Column18]]-R253)</f>
        <v>5.2000000000000934E-3</v>
      </c>
      <c r="AO254" s="1">
        <f>ABS(IK_diagnostics_degrees__4[[#This Row],[Column19]]-S253)</f>
        <v>0</v>
      </c>
      <c r="AP254" s="1">
        <f>ABS(IK_diagnostics_degrees__4[[#This Row],[Column20]]-T253)</f>
        <v>2.1899999999999142E-3</v>
      </c>
      <c r="AQ254" s="1">
        <f>ABS(IK_diagnostics_degrees__4[[#This Row],[Column21]]-U253)</f>
        <v>7.3620000000000907E-3</v>
      </c>
    </row>
    <row r="255" spans="1:43" x14ac:dyDescent="0.25">
      <c r="A255" s="1" t="s">
        <v>22</v>
      </c>
      <c r="B255" s="1">
        <v>1.4659</v>
      </c>
      <c r="C255" s="1" t="s">
        <v>22</v>
      </c>
      <c r="D255" s="1" t="s">
        <v>22</v>
      </c>
      <c r="E255" s="1">
        <v>1.6259999999999999</v>
      </c>
      <c r="F255" s="1" t="s">
        <v>22</v>
      </c>
      <c r="G255" s="1">
        <v>1.00597</v>
      </c>
      <c r="H255" s="1">
        <v>1.5339799999999999</v>
      </c>
      <c r="I255" s="1">
        <v>0.98764600000000002</v>
      </c>
      <c r="J255" s="1">
        <v>0.38213200000000003</v>
      </c>
      <c r="K255" s="1">
        <v>1.3899600000000001</v>
      </c>
      <c r="L255" s="1">
        <v>0.11723799999999999</v>
      </c>
      <c r="M255" s="1">
        <v>0.66600199999999998</v>
      </c>
      <c r="N255" s="1" t="s">
        <v>22</v>
      </c>
      <c r="O255" s="1">
        <v>0.232292</v>
      </c>
      <c r="P255" s="1">
        <v>0.43371700000000002</v>
      </c>
      <c r="Q255" s="1">
        <v>0.155224</v>
      </c>
      <c r="R255" s="1">
        <v>2.0098500000000001</v>
      </c>
      <c r="S255" s="2">
        <v>6.4543100000000002E-5</v>
      </c>
      <c r="T255" s="1">
        <v>1.16475</v>
      </c>
      <c r="U255" s="1">
        <v>0.89823200000000003</v>
      </c>
      <c r="V255" s="1" t="s">
        <v>23</v>
      </c>
      <c r="W255" s="1">
        <f>ABS(IK_diagnostics_degrees__4[[#This Row],[Column1]]-A254)</f>
        <v>0</v>
      </c>
      <c r="X255" s="1">
        <f>ABS(IK_diagnostics_degrees__4[[#This Row],[Column2]]-B254)</f>
        <v>3.1200000000000117E-3</v>
      </c>
      <c r="Y255" s="1">
        <f>ABS(IK_diagnostics_degrees__4[[#This Row],[Column3]]-C254)</f>
        <v>0</v>
      </c>
      <c r="Z255" s="1">
        <f>ABS(IK_diagnostics_degrees__4[[#This Row],[Column4]]-D254)</f>
        <v>0</v>
      </c>
      <c r="AA255" s="1">
        <f>ABS(IK_diagnostics_degrees__4[[#This Row],[Column5]]-E254)</f>
        <v>2.5000000000001688E-3</v>
      </c>
      <c r="AB255" s="1">
        <f>ABS(IK_diagnostics_degrees__4[[#This Row],[Column6]]-F254)</f>
        <v>0</v>
      </c>
      <c r="AC255" s="1">
        <f>ABS(IK_diagnostics_degrees__4[[#This Row],[Column7]]-G254)</f>
        <v>3.0099999999999572E-3</v>
      </c>
      <c r="AD255" s="1">
        <f>ABS(IK_diagnostics_degrees__4[[#This Row],[Column8]]-H254)</f>
        <v>1.3699999999998713E-3</v>
      </c>
      <c r="AE255" s="1">
        <f>ABS(IK_diagnostics_degrees__4[[#This Row],[Column9]]-I254)</f>
        <v>2.122999999999986E-3</v>
      </c>
      <c r="AF255" s="1">
        <f>ABS(IK_diagnostics_degrees__4[[#This Row],[Column10]]-J254)</f>
        <v>6.9099999999999717E-4</v>
      </c>
      <c r="AG255" s="1">
        <f>ABS(IK_diagnostics_degrees__4[[#This Row],[Column11]]-K254)</f>
        <v>7.9000000000006843E-4</v>
      </c>
      <c r="AH255" s="1">
        <f>ABS(IK_diagnostics_degrees__4[[#This Row],[Column12]]-L254)</f>
        <v>6.7750000000000032E-3</v>
      </c>
      <c r="AI255" s="1">
        <f>ABS(IK_diagnostics_degrees__4[[#This Row],[Column13]]-M254)</f>
        <v>2.1383999999999959E-2</v>
      </c>
      <c r="AJ255" s="1">
        <f>ABS(IK_diagnostics_degrees__4[[#This Row],[Column14]]-N254)</f>
        <v>0</v>
      </c>
      <c r="AK255" s="1">
        <f>ABS(IK_diagnostics_degrees__4[[#This Row],[Column15]]-O254)</f>
        <v>8.3439999999999903E-3</v>
      </c>
      <c r="AL255" s="1">
        <f>ABS(IK_diagnostics_degrees__4[[#This Row],[Column16]]-P254)</f>
        <v>5.2719999999999989E-3</v>
      </c>
      <c r="AM255" s="1">
        <f>ABS(IK_diagnostics_degrees__4[[#This Row],[Column17]]-Q254)</f>
        <v>2.243999999999996E-3</v>
      </c>
      <c r="AN255" s="1">
        <f>ABS(IK_diagnostics_degrees__4[[#This Row],[Column18]]-R254)</f>
        <v>4.9000000000001265E-3</v>
      </c>
      <c r="AO255" s="1">
        <f>ABS(IK_diagnostics_degrees__4[[#This Row],[Column19]]-S254)</f>
        <v>6.4543100000000002E-5</v>
      </c>
      <c r="AP255" s="1">
        <f>ABS(IK_diagnostics_degrees__4[[#This Row],[Column20]]-T254)</f>
        <v>2.0900000000001473E-3</v>
      </c>
      <c r="AQ255" s="1">
        <f>ABS(IK_diagnostics_degrees__4[[#This Row],[Column21]]-U254)</f>
        <v>7.5549999999999784E-3</v>
      </c>
    </row>
    <row r="256" spans="1:43" x14ac:dyDescent="0.25">
      <c r="A256" s="1" t="s">
        <v>22</v>
      </c>
      <c r="B256" s="1">
        <v>1.46875</v>
      </c>
      <c r="C256" s="1" t="s">
        <v>22</v>
      </c>
      <c r="D256" s="1" t="s">
        <v>22</v>
      </c>
      <c r="E256" s="1">
        <v>1.62375</v>
      </c>
      <c r="F256" s="1" t="s">
        <v>22</v>
      </c>
      <c r="G256" s="1">
        <v>1.0077</v>
      </c>
      <c r="H256" s="1">
        <v>1.5346500000000001</v>
      </c>
      <c r="I256" s="1">
        <v>0.99037600000000003</v>
      </c>
      <c r="J256" s="1">
        <v>0.381216</v>
      </c>
      <c r="K256" s="1">
        <v>1.3912100000000001</v>
      </c>
      <c r="L256" s="1">
        <v>0.111405</v>
      </c>
      <c r="M256" s="1">
        <v>0.68745400000000001</v>
      </c>
      <c r="N256" s="1" t="s">
        <v>22</v>
      </c>
      <c r="O256" s="1">
        <v>0.24061399999999999</v>
      </c>
      <c r="P256" s="1">
        <v>0.43855100000000002</v>
      </c>
      <c r="Q256" s="1">
        <v>0.15670000000000001</v>
      </c>
      <c r="R256" s="1">
        <v>2.0146899999999999</v>
      </c>
      <c r="S256" s="1">
        <v>1.5503700000000001E-4</v>
      </c>
      <c r="T256" s="1">
        <v>1.1631</v>
      </c>
      <c r="U256" s="1">
        <v>0.90568300000000002</v>
      </c>
      <c r="V256" s="1" t="s">
        <v>23</v>
      </c>
      <c r="W256" s="1">
        <f>ABS(IK_diagnostics_degrees__4[[#This Row],[Column1]]-A255)</f>
        <v>0</v>
      </c>
      <c r="X256" s="1">
        <f>ABS(IK_diagnostics_degrees__4[[#This Row],[Column2]]-B255)</f>
        <v>2.8500000000000192E-3</v>
      </c>
      <c r="Y256" s="1">
        <f>ABS(IK_diagnostics_degrees__4[[#This Row],[Column3]]-C255)</f>
        <v>0</v>
      </c>
      <c r="Z256" s="1">
        <f>ABS(IK_diagnostics_degrees__4[[#This Row],[Column4]]-D255)</f>
        <v>0</v>
      </c>
      <c r="AA256" s="1">
        <f>ABS(IK_diagnostics_degrees__4[[#This Row],[Column5]]-E255)</f>
        <v>2.2499999999998632E-3</v>
      </c>
      <c r="AB256" s="1">
        <f>ABS(IK_diagnostics_degrees__4[[#This Row],[Column6]]-F255)</f>
        <v>0</v>
      </c>
      <c r="AC256" s="1">
        <f>ABS(IK_diagnostics_degrees__4[[#This Row],[Column7]]-G255)</f>
        <v>1.7300000000000093E-3</v>
      </c>
      <c r="AD256" s="1">
        <f>ABS(IK_diagnostics_degrees__4[[#This Row],[Column8]]-H255)</f>
        <v>6.7000000000017046E-4</v>
      </c>
      <c r="AE256" s="1">
        <f>ABS(IK_diagnostics_degrees__4[[#This Row],[Column9]]-I255)</f>
        <v>2.7300000000000102E-3</v>
      </c>
      <c r="AF256" s="1">
        <f>ABS(IK_diagnostics_degrees__4[[#This Row],[Column10]]-J255)</f>
        <v>9.160000000000279E-4</v>
      </c>
      <c r="AG256" s="1">
        <f>ABS(IK_diagnostics_degrees__4[[#This Row],[Column11]]-K255)</f>
        <v>1.2499999999999734E-3</v>
      </c>
      <c r="AH256" s="1">
        <f>ABS(IK_diagnostics_degrees__4[[#This Row],[Column12]]-L255)</f>
        <v>5.832999999999991E-3</v>
      </c>
      <c r="AI256" s="1">
        <f>ABS(IK_diagnostics_degrees__4[[#This Row],[Column13]]-M255)</f>
        <v>2.1452000000000027E-2</v>
      </c>
      <c r="AJ256" s="1">
        <f>ABS(IK_diagnostics_degrees__4[[#This Row],[Column14]]-N255)</f>
        <v>0</v>
      </c>
      <c r="AK256" s="1">
        <f>ABS(IK_diagnostics_degrees__4[[#This Row],[Column15]]-O255)</f>
        <v>8.3219999999999961E-3</v>
      </c>
      <c r="AL256" s="1">
        <f>ABS(IK_diagnostics_degrees__4[[#This Row],[Column16]]-P255)</f>
        <v>4.834000000000005E-3</v>
      </c>
      <c r="AM256" s="1">
        <f>ABS(IK_diagnostics_degrees__4[[#This Row],[Column17]]-Q255)</f>
        <v>1.4760000000000051E-3</v>
      </c>
      <c r="AN256" s="1">
        <f>ABS(IK_diagnostics_degrees__4[[#This Row],[Column18]]-R255)</f>
        <v>4.8399999999997334E-3</v>
      </c>
      <c r="AO256" s="1">
        <f>ABS(IK_diagnostics_degrees__4[[#This Row],[Column19]]-S255)</f>
        <v>9.0493900000000011E-5</v>
      </c>
      <c r="AP256" s="1">
        <f>ABS(IK_diagnostics_degrees__4[[#This Row],[Column20]]-T255)</f>
        <v>1.6499999999999293E-3</v>
      </c>
      <c r="AQ256" s="1">
        <f>ABS(IK_diagnostics_degrees__4[[#This Row],[Column21]]-U255)</f>
        <v>7.4509999999999854E-3</v>
      </c>
    </row>
    <row r="257" spans="1:43" x14ac:dyDescent="0.25">
      <c r="A257" s="1" t="s">
        <v>22</v>
      </c>
      <c r="B257" s="1">
        <v>1.47193</v>
      </c>
      <c r="C257" s="1" t="s">
        <v>22</v>
      </c>
      <c r="D257" s="1" t="s">
        <v>22</v>
      </c>
      <c r="E257" s="1">
        <v>1.6200300000000001</v>
      </c>
      <c r="F257" s="1" t="s">
        <v>22</v>
      </c>
      <c r="G257" s="1">
        <v>1.0089999999999999</v>
      </c>
      <c r="H257" s="1">
        <v>1.5376300000000001</v>
      </c>
      <c r="I257" s="1">
        <v>0.99185900000000005</v>
      </c>
      <c r="J257" s="1">
        <v>0.37945699999999999</v>
      </c>
      <c r="K257" s="1">
        <v>1.39303</v>
      </c>
      <c r="L257" s="1">
        <v>0.10729</v>
      </c>
      <c r="M257" s="1">
        <v>0.70877000000000001</v>
      </c>
      <c r="N257" s="1" t="s">
        <v>22</v>
      </c>
      <c r="O257" s="1">
        <v>0.24967400000000001</v>
      </c>
      <c r="P257" s="1">
        <v>0.44234400000000001</v>
      </c>
      <c r="Q257" s="1">
        <v>0.157912</v>
      </c>
      <c r="R257" s="1">
        <v>2.0186099999999998</v>
      </c>
      <c r="S257" s="1">
        <v>1.2691300000000001E-4</v>
      </c>
      <c r="T257" s="1">
        <v>1.16069</v>
      </c>
      <c r="U257" s="1">
        <v>0.91127000000000002</v>
      </c>
      <c r="V257" s="1" t="s">
        <v>23</v>
      </c>
      <c r="W257" s="1">
        <f>ABS(IK_diagnostics_degrees__4[[#This Row],[Column1]]-A256)</f>
        <v>0</v>
      </c>
      <c r="X257" s="1">
        <f>ABS(IK_diagnostics_degrees__4[[#This Row],[Column2]]-B256)</f>
        <v>3.1799999999999606E-3</v>
      </c>
      <c r="Y257" s="1">
        <f>ABS(IK_diagnostics_degrees__4[[#This Row],[Column3]]-C256)</f>
        <v>0</v>
      </c>
      <c r="Z257" s="1">
        <f>ABS(IK_diagnostics_degrees__4[[#This Row],[Column4]]-D256)</f>
        <v>0</v>
      </c>
      <c r="AA257" s="1">
        <f>ABS(IK_diagnostics_degrees__4[[#This Row],[Column5]]-E256)</f>
        <v>3.7199999999999456E-3</v>
      </c>
      <c r="AB257" s="1">
        <f>ABS(IK_diagnostics_degrees__4[[#This Row],[Column6]]-F256)</f>
        <v>0</v>
      </c>
      <c r="AC257" s="1">
        <f>ABS(IK_diagnostics_degrees__4[[#This Row],[Column7]]-G256)</f>
        <v>1.2999999999998568E-3</v>
      </c>
      <c r="AD257" s="1">
        <f>ABS(IK_diagnostics_degrees__4[[#This Row],[Column8]]-H256)</f>
        <v>2.9799999999999827E-3</v>
      </c>
      <c r="AE257" s="1">
        <f>ABS(IK_diagnostics_degrees__4[[#This Row],[Column9]]-I256)</f>
        <v>1.4830000000000121E-3</v>
      </c>
      <c r="AF257" s="1">
        <f>ABS(IK_diagnostics_degrees__4[[#This Row],[Column10]]-J256)</f>
        <v>1.7590000000000106E-3</v>
      </c>
      <c r="AG257" s="1">
        <f>ABS(IK_diagnostics_degrees__4[[#This Row],[Column11]]-K256)</f>
        <v>1.8199999999999328E-3</v>
      </c>
      <c r="AH257" s="1">
        <f>ABS(IK_diagnostics_degrees__4[[#This Row],[Column12]]-L256)</f>
        <v>4.1150000000000075E-3</v>
      </c>
      <c r="AI257" s="1">
        <f>ABS(IK_diagnostics_degrees__4[[#This Row],[Column13]]-M256)</f>
        <v>2.1316000000000002E-2</v>
      </c>
      <c r="AJ257" s="1">
        <f>ABS(IK_diagnostics_degrees__4[[#This Row],[Column14]]-N256)</f>
        <v>0</v>
      </c>
      <c r="AK257" s="1">
        <f>ABS(IK_diagnostics_degrees__4[[#This Row],[Column15]]-O256)</f>
        <v>9.0600000000000125E-3</v>
      </c>
      <c r="AL257" s="1">
        <f>ABS(IK_diagnostics_degrees__4[[#This Row],[Column16]]-P256)</f>
        <v>3.7929999999999908E-3</v>
      </c>
      <c r="AM257" s="1">
        <f>ABS(IK_diagnostics_degrees__4[[#This Row],[Column17]]-Q256)</f>
        <v>1.2119999999999909E-3</v>
      </c>
      <c r="AN257" s="1">
        <f>ABS(IK_diagnostics_degrees__4[[#This Row],[Column18]]-R256)</f>
        <v>3.9199999999999235E-3</v>
      </c>
      <c r="AO257" s="1">
        <f>ABS(IK_diagnostics_degrees__4[[#This Row],[Column19]]-S256)</f>
        <v>2.8124000000000004E-5</v>
      </c>
      <c r="AP257" s="1">
        <f>ABS(IK_diagnostics_degrees__4[[#This Row],[Column20]]-T256)</f>
        <v>2.4100000000000232E-3</v>
      </c>
      <c r="AQ257" s="1">
        <f>ABS(IK_diagnostics_degrees__4[[#This Row],[Column21]]-U256)</f>
        <v>5.5870000000000086E-3</v>
      </c>
    </row>
    <row r="258" spans="1:43" x14ac:dyDescent="0.25">
      <c r="A258" s="1" t="s">
        <v>22</v>
      </c>
      <c r="B258" s="1">
        <v>1.4747399999999999</v>
      </c>
      <c r="C258" s="1" t="s">
        <v>22</v>
      </c>
      <c r="D258" s="1" t="s">
        <v>22</v>
      </c>
      <c r="E258" s="1">
        <v>1.61734</v>
      </c>
      <c r="F258" s="1" t="s">
        <v>22</v>
      </c>
      <c r="G258" s="1">
        <v>1.01041</v>
      </c>
      <c r="H258" s="1">
        <v>1.5381199999999999</v>
      </c>
      <c r="I258" s="1">
        <v>0.99429699999999999</v>
      </c>
      <c r="J258" s="1">
        <v>0.37924799999999997</v>
      </c>
      <c r="K258" s="1">
        <v>1.3955</v>
      </c>
      <c r="L258" s="1">
        <v>0.10166</v>
      </c>
      <c r="M258" s="1">
        <v>0.73172700000000002</v>
      </c>
      <c r="N258" s="1" t="s">
        <v>22</v>
      </c>
      <c r="O258" s="1">
        <v>0.25967400000000002</v>
      </c>
      <c r="P258" s="1">
        <v>0.44615899999999997</v>
      </c>
      <c r="Q258" s="1">
        <v>0.15972900000000001</v>
      </c>
      <c r="R258" s="1">
        <v>2.0241799999999999</v>
      </c>
      <c r="S258" s="2">
        <v>3.5914400000000003E-5</v>
      </c>
      <c r="T258" s="1">
        <v>1.15726</v>
      </c>
      <c r="U258" s="1">
        <v>0.91788000000000003</v>
      </c>
      <c r="V258" s="1" t="s">
        <v>23</v>
      </c>
      <c r="W258" s="1">
        <f>ABS(IK_diagnostics_degrees__4[[#This Row],[Column1]]-A257)</f>
        <v>0</v>
      </c>
      <c r="X258" s="1">
        <f>ABS(IK_diagnostics_degrees__4[[#This Row],[Column2]]-B257)</f>
        <v>2.8099999999999792E-3</v>
      </c>
      <c r="Y258" s="1">
        <f>ABS(IK_diagnostics_degrees__4[[#This Row],[Column3]]-C257)</f>
        <v>0</v>
      </c>
      <c r="Z258" s="1">
        <f>ABS(IK_diagnostics_degrees__4[[#This Row],[Column4]]-D257)</f>
        <v>0</v>
      </c>
      <c r="AA258" s="1">
        <f>ABS(IK_diagnostics_degrees__4[[#This Row],[Column5]]-E257)</f>
        <v>2.6900000000000812E-3</v>
      </c>
      <c r="AB258" s="1">
        <f>ABS(IK_diagnostics_degrees__4[[#This Row],[Column6]]-F257)</f>
        <v>0</v>
      </c>
      <c r="AC258" s="1">
        <f>ABS(IK_diagnostics_degrees__4[[#This Row],[Column7]]-G257)</f>
        <v>1.4100000000001334E-3</v>
      </c>
      <c r="AD258" s="1">
        <f>ABS(IK_diagnostics_degrees__4[[#This Row],[Column8]]-H257)</f>
        <v>4.8999999999987942E-4</v>
      </c>
      <c r="AE258" s="1">
        <f>ABS(IK_diagnostics_degrees__4[[#This Row],[Column9]]-I257)</f>
        <v>2.4379999999999402E-3</v>
      </c>
      <c r="AF258" s="1">
        <f>ABS(IK_diagnostics_degrees__4[[#This Row],[Column10]]-J257)</f>
        <v>2.0900000000001473E-4</v>
      </c>
      <c r="AG258" s="1">
        <f>ABS(IK_diagnostics_degrees__4[[#This Row],[Column11]]-K257)</f>
        <v>2.4699999999999722E-3</v>
      </c>
      <c r="AH258" s="1">
        <f>ABS(IK_diagnostics_degrees__4[[#This Row],[Column12]]-L257)</f>
        <v>5.6299999999999961E-3</v>
      </c>
      <c r="AI258" s="1">
        <f>ABS(IK_diagnostics_degrees__4[[#This Row],[Column13]]-M257)</f>
        <v>2.2957000000000005E-2</v>
      </c>
      <c r="AJ258" s="1">
        <f>ABS(IK_diagnostics_degrees__4[[#This Row],[Column14]]-N257)</f>
        <v>0</v>
      </c>
      <c r="AK258" s="1">
        <f>ABS(IK_diagnostics_degrees__4[[#This Row],[Column15]]-O257)</f>
        <v>1.0000000000000009E-2</v>
      </c>
      <c r="AL258" s="1">
        <f>ABS(IK_diagnostics_degrees__4[[#This Row],[Column16]]-P257)</f>
        <v>3.8149999999999573E-3</v>
      </c>
      <c r="AM258" s="1">
        <f>ABS(IK_diagnostics_degrees__4[[#This Row],[Column17]]-Q257)</f>
        <v>1.817000000000013E-3</v>
      </c>
      <c r="AN258" s="1">
        <f>ABS(IK_diagnostics_degrees__4[[#This Row],[Column18]]-R257)</f>
        <v>5.5700000000000749E-3</v>
      </c>
      <c r="AO258" s="1">
        <f>ABS(IK_diagnostics_degrees__4[[#This Row],[Column19]]-S257)</f>
        <v>9.09986E-5</v>
      </c>
      <c r="AP258" s="1">
        <f>ABS(IK_diagnostics_degrees__4[[#This Row],[Column20]]-T257)</f>
        <v>3.4300000000000441E-3</v>
      </c>
      <c r="AQ258" s="1">
        <f>ABS(IK_diagnostics_degrees__4[[#This Row],[Column21]]-U257)</f>
        <v>6.6100000000000048E-3</v>
      </c>
    </row>
    <row r="259" spans="1:43" x14ac:dyDescent="0.25">
      <c r="A259" s="1" t="s">
        <v>22</v>
      </c>
      <c r="B259" s="1">
        <v>1.4773499999999999</v>
      </c>
      <c r="C259" s="1" t="s">
        <v>22</v>
      </c>
      <c r="D259" s="1" t="s">
        <v>22</v>
      </c>
      <c r="E259" s="1">
        <v>1.6147100000000001</v>
      </c>
      <c r="F259" s="1" t="s">
        <v>22</v>
      </c>
      <c r="G259" s="1">
        <v>1.01172</v>
      </c>
      <c r="H259" s="1">
        <v>1.5401</v>
      </c>
      <c r="I259" s="1">
        <v>0.99620699999999995</v>
      </c>
      <c r="J259" s="1">
        <v>0.37998500000000002</v>
      </c>
      <c r="K259" s="1">
        <v>1.3973100000000001</v>
      </c>
      <c r="L259" s="1">
        <v>9.5390799999999998E-2</v>
      </c>
      <c r="M259" s="1">
        <v>0.75331400000000004</v>
      </c>
      <c r="N259" s="1" t="s">
        <v>22</v>
      </c>
      <c r="O259" s="1">
        <v>0.26895200000000002</v>
      </c>
      <c r="P259" s="1">
        <v>0.45019500000000001</v>
      </c>
      <c r="Q259" s="1">
        <v>0.15970699999999999</v>
      </c>
      <c r="R259" s="1">
        <v>2.02894</v>
      </c>
      <c r="S259" s="2">
        <v>2.9330999999999999E-6</v>
      </c>
      <c r="T259" s="1">
        <v>1.15452</v>
      </c>
      <c r="U259" s="1">
        <v>0.92471000000000003</v>
      </c>
      <c r="V259" s="1" t="s">
        <v>23</v>
      </c>
      <c r="W259" s="1">
        <f>ABS(IK_diagnostics_degrees__4[[#This Row],[Column1]]-A258)</f>
        <v>0</v>
      </c>
      <c r="X259" s="1">
        <f>ABS(IK_diagnostics_degrees__4[[#This Row],[Column2]]-B258)</f>
        <v>2.6100000000000012E-3</v>
      </c>
      <c r="Y259" s="1">
        <f>ABS(IK_diagnostics_degrees__4[[#This Row],[Column3]]-C258)</f>
        <v>0</v>
      </c>
      <c r="Z259" s="1">
        <f>ABS(IK_diagnostics_degrees__4[[#This Row],[Column4]]-D258)</f>
        <v>0</v>
      </c>
      <c r="AA259" s="1">
        <f>ABS(IK_diagnostics_degrees__4[[#This Row],[Column5]]-E258)</f>
        <v>2.6299999999999102E-3</v>
      </c>
      <c r="AB259" s="1">
        <f>ABS(IK_diagnostics_degrees__4[[#This Row],[Column6]]-F258)</f>
        <v>0</v>
      </c>
      <c r="AC259" s="1">
        <f>ABS(IK_diagnostics_degrees__4[[#This Row],[Column7]]-G258)</f>
        <v>1.3099999999999223E-3</v>
      </c>
      <c r="AD259" s="1">
        <f>ABS(IK_diagnostics_degrees__4[[#This Row],[Column8]]-H258)</f>
        <v>1.9800000000000928E-3</v>
      </c>
      <c r="AE259" s="1">
        <f>ABS(IK_diagnostics_degrees__4[[#This Row],[Column9]]-I258)</f>
        <v>1.9099999999999673E-3</v>
      </c>
      <c r="AF259" s="1">
        <f>ABS(IK_diagnostics_degrees__4[[#This Row],[Column10]]-J258)</f>
        <v>7.3700000000004318E-4</v>
      </c>
      <c r="AG259" s="1">
        <f>ABS(IK_diagnostics_degrees__4[[#This Row],[Column11]]-K258)</f>
        <v>1.8100000000000893E-3</v>
      </c>
      <c r="AH259" s="1">
        <f>ABS(IK_diagnostics_degrees__4[[#This Row],[Column12]]-L258)</f>
        <v>6.2692000000000025E-3</v>
      </c>
      <c r="AI259" s="1">
        <f>ABS(IK_diagnostics_degrees__4[[#This Row],[Column13]]-M258)</f>
        <v>2.1587000000000023E-2</v>
      </c>
      <c r="AJ259" s="1">
        <f>ABS(IK_diagnostics_degrees__4[[#This Row],[Column14]]-N258)</f>
        <v>0</v>
      </c>
      <c r="AK259" s="1">
        <f>ABS(IK_diagnostics_degrees__4[[#This Row],[Column15]]-O258)</f>
        <v>9.2780000000000085E-3</v>
      </c>
      <c r="AL259" s="1">
        <f>ABS(IK_diagnostics_degrees__4[[#This Row],[Column16]]-P258)</f>
        <v>4.0360000000000396E-3</v>
      </c>
      <c r="AM259" s="1">
        <f>ABS(IK_diagnostics_degrees__4[[#This Row],[Column17]]-Q258)</f>
        <v>2.2000000000022002E-5</v>
      </c>
      <c r="AN259" s="1">
        <f>ABS(IK_diagnostics_degrees__4[[#This Row],[Column18]]-R258)</f>
        <v>4.7600000000000975E-3</v>
      </c>
      <c r="AO259" s="1">
        <f>ABS(IK_diagnostics_degrees__4[[#This Row],[Column19]]-S258)</f>
        <v>3.2981300000000002E-5</v>
      </c>
      <c r="AP259" s="1">
        <f>ABS(IK_diagnostics_degrees__4[[#This Row],[Column20]]-T258)</f>
        <v>2.7399999999999647E-3</v>
      </c>
      <c r="AQ259" s="1">
        <f>ABS(IK_diagnostics_degrees__4[[#This Row],[Column21]]-U258)</f>
        <v>6.8300000000000027E-3</v>
      </c>
    </row>
    <row r="260" spans="1:43" x14ac:dyDescent="0.25">
      <c r="A260" s="1" t="s">
        <v>22</v>
      </c>
      <c r="B260" s="1">
        <v>1.48065</v>
      </c>
      <c r="C260" s="1" t="s">
        <v>22</v>
      </c>
      <c r="D260" s="1" t="s">
        <v>22</v>
      </c>
      <c r="E260" s="1">
        <v>1.61086</v>
      </c>
      <c r="F260" s="1" t="s">
        <v>22</v>
      </c>
      <c r="G260" s="1">
        <v>1.01494</v>
      </c>
      <c r="H260" s="1">
        <v>1.5422199999999999</v>
      </c>
      <c r="I260" s="1">
        <v>0.99674700000000005</v>
      </c>
      <c r="J260" s="1">
        <v>0.379969</v>
      </c>
      <c r="K260" s="1">
        <v>1.3992</v>
      </c>
      <c r="L260" s="1">
        <v>8.9566699999999999E-2</v>
      </c>
      <c r="M260" s="1">
        <v>0.77471199999999996</v>
      </c>
      <c r="N260" s="1" t="s">
        <v>22</v>
      </c>
      <c r="O260" s="1">
        <v>0.277638</v>
      </c>
      <c r="P260" s="1">
        <v>0.45450299999999999</v>
      </c>
      <c r="Q260" s="1">
        <v>0.16221099999999999</v>
      </c>
      <c r="R260" s="1">
        <v>2.03444</v>
      </c>
      <c r="S260" s="2">
        <v>6.3147399999999998E-8</v>
      </c>
      <c r="T260" s="1">
        <v>1.15127</v>
      </c>
      <c r="U260" s="1">
        <v>0.93056799999999995</v>
      </c>
      <c r="V260" s="1" t="s">
        <v>23</v>
      </c>
      <c r="W260" s="1">
        <f>ABS(IK_diagnostics_degrees__4[[#This Row],[Column1]]-A259)</f>
        <v>0</v>
      </c>
      <c r="X260" s="1">
        <f>ABS(IK_diagnostics_degrees__4[[#This Row],[Column2]]-B259)</f>
        <v>3.3000000000000806E-3</v>
      </c>
      <c r="Y260" s="1">
        <f>ABS(IK_diagnostics_degrees__4[[#This Row],[Column3]]-C259)</f>
        <v>0</v>
      </c>
      <c r="Z260" s="1">
        <f>ABS(IK_diagnostics_degrees__4[[#This Row],[Column4]]-D259)</f>
        <v>0</v>
      </c>
      <c r="AA260" s="1">
        <f>ABS(IK_diagnostics_degrees__4[[#This Row],[Column5]]-E259)</f>
        <v>3.8500000000001311E-3</v>
      </c>
      <c r="AB260" s="1">
        <f>ABS(IK_diagnostics_degrees__4[[#This Row],[Column6]]-F259)</f>
        <v>0</v>
      </c>
      <c r="AC260" s="1">
        <f>ABS(IK_diagnostics_degrees__4[[#This Row],[Column7]]-G259)</f>
        <v>3.2200000000000006E-3</v>
      </c>
      <c r="AD260" s="1">
        <f>ABS(IK_diagnostics_degrees__4[[#This Row],[Column8]]-H259)</f>
        <v>2.1199999999998997E-3</v>
      </c>
      <c r="AE260" s="1">
        <f>ABS(IK_diagnostics_degrees__4[[#This Row],[Column9]]-I259)</f>
        <v>5.4000000000009596E-4</v>
      </c>
      <c r="AF260" s="1">
        <f>ABS(IK_diagnostics_degrees__4[[#This Row],[Column10]]-J259)</f>
        <v>1.6000000000016001E-5</v>
      </c>
      <c r="AG260" s="1">
        <f>ABS(IK_diagnostics_degrees__4[[#This Row],[Column11]]-K259)</f>
        <v>1.8899999999999473E-3</v>
      </c>
      <c r="AH260" s="1">
        <f>ABS(IK_diagnostics_degrees__4[[#This Row],[Column12]]-L259)</f>
        <v>5.8240999999999987E-3</v>
      </c>
      <c r="AI260" s="1">
        <f>ABS(IK_diagnostics_degrees__4[[#This Row],[Column13]]-M259)</f>
        <v>2.1397999999999917E-2</v>
      </c>
      <c r="AJ260" s="1">
        <f>ABS(IK_diagnostics_degrees__4[[#This Row],[Column14]]-N259)</f>
        <v>0</v>
      </c>
      <c r="AK260" s="1">
        <f>ABS(IK_diagnostics_degrees__4[[#This Row],[Column15]]-O259)</f>
        <v>8.6859999999999715E-3</v>
      </c>
      <c r="AL260" s="1">
        <f>ABS(IK_diagnostics_degrees__4[[#This Row],[Column16]]-P259)</f>
        <v>4.3079999999999785E-3</v>
      </c>
      <c r="AM260" s="1">
        <f>ABS(IK_diagnostics_degrees__4[[#This Row],[Column17]]-Q259)</f>
        <v>2.5040000000000062E-3</v>
      </c>
      <c r="AN260" s="1">
        <f>ABS(IK_diagnostics_degrees__4[[#This Row],[Column18]]-R259)</f>
        <v>5.5000000000000604E-3</v>
      </c>
      <c r="AO260" s="1">
        <f>ABS(IK_diagnostics_degrees__4[[#This Row],[Column19]]-S259)</f>
        <v>2.8699526000000001E-6</v>
      </c>
      <c r="AP260" s="1">
        <f>ABS(IK_diagnostics_degrees__4[[#This Row],[Column20]]-T259)</f>
        <v>3.2499999999999751E-3</v>
      </c>
      <c r="AQ260" s="1">
        <f>ABS(IK_diagnostics_degrees__4[[#This Row],[Column21]]-U259)</f>
        <v>5.8579999999999188E-3</v>
      </c>
    </row>
    <row r="261" spans="1:43" x14ac:dyDescent="0.25">
      <c r="A261" s="1" t="s">
        <v>22</v>
      </c>
      <c r="B261" s="1">
        <v>1.4845999999999999</v>
      </c>
      <c r="C261" s="1" t="s">
        <v>22</v>
      </c>
      <c r="D261" s="1" t="s">
        <v>22</v>
      </c>
      <c r="E261" s="1">
        <v>1.6072200000000001</v>
      </c>
      <c r="F261" s="1" t="s">
        <v>22</v>
      </c>
      <c r="G261" s="1">
        <v>1.0184200000000001</v>
      </c>
      <c r="H261" s="1">
        <v>1.5444800000000001</v>
      </c>
      <c r="I261" s="1">
        <v>0.99734</v>
      </c>
      <c r="J261" s="1">
        <v>0.378722</v>
      </c>
      <c r="K261" s="1">
        <v>1.4009799999999999</v>
      </c>
      <c r="L261" s="1">
        <v>8.3722699999999997E-2</v>
      </c>
      <c r="M261" s="1">
        <v>0.79550699999999996</v>
      </c>
      <c r="N261" s="1" t="s">
        <v>22</v>
      </c>
      <c r="O261" s="1">
        <v>0.28698299999999999</v>
      </c>
      <c r="P261" s="1">
        <v>0.45868500000000001</v>
      </c>
      <c r="Q261" s="1">
        <v>0.16478499999999999</v>
      </c>
      <c r="R261" s="1">
        <v>2.0390899999999998</v>
      </c>
      <c r="S261" s="1" t="s">
        <v>22</v>
      </c>
      <c r="T261" s="1">
        <v>1.1471</v>
      </c>
      <c r="U261" s="1">
        <v>0.937361</v>
      </c>
      <c r="V261" s="1" t="s">
        <v>23</v>
      </c>
      <c r="W261" s="1">
        <f>ABS(IK_diagnostics_degrees__4[[#This Row],[Column1]]-A260)</f>
        <v>0</v>
      </c>
      <c r="X261" s="1">
        <f>ABS(IK_diagnostics_degrees__4[[#This Row],[Column2]]-B260)</f>
        <v>3.949999999999898E-3</v>
      </c>
      <c r="Y261" s="1">
        <f>ABS(IK_diagnostics_degrees__4[[#This Row],[Column3]]-C260)</f>
        <v>0</v>
      </c>
      <c r="Z261" s="1">
        <f>ABS(IK_diagnostics_degrees__4[[#This Row],[Column4]]-D260)</f>
        <v>0</v>
      </c>
      <c r="AA261" s="1">
        <f>ABS(IK_diagnostics_degrees__4[[#This Row],[Column5]]-E260)</f>
        <v>3.6399999999998656E-3</v>
      </c>
      <c r="AB261" s="1">
        <f>ABS(IK_diagnostics_degrees__4[[#This Row],[Column6]]-F260)</f>
        <v>0</v>
      </c>
      <c r="AC261" s="1">
        <f>ABS(IK_diagnostics_degrees__4[[#This Row],[Column7]]-G260)</f>
        <v>3.4800000000001496E-3</v>
      </c>
      <c r="AD261" s="1">
        <f>ABS(IK_diagnostics_degrees__4[[#This Row],[Column8]]-H260)</f>
        <v>2.2600000000001508E-3</v>
      </c>
      <c r="AE261" s="1">
        <f>ABS(IK_diagnostics_degrees__4[[#This Row],[Column9]]-I260)</f>
        <v>5.9299999999995467E-4</v>
      </c>
      <c r="AF261" s="1">
        <f>ABS(IK_diagnostics_degrees__4[[#This Row],[Column10]]-J260)</f>
        <v>1.2469999999999981E-3</v>
      </c>
      <c r="AG261" s="1">
        <f>ABS(IK_diagnostics_degrees__4[[#This Row],[Column11]]-K260)</f>
        <v>1.7799999999998928E-3</v>
      </c>
      <c r="AH261" s="1">
        <f>ABS(IK_diagnostics_degrees__4[[#This Row],[Column12]]-L260)</f>
        <v>5.844000000000002E-3</v>
      </c>
      <c r="AI261" s="1">
        <f>ABS(IK_diagnostics_degrees__4[[#This Row],[Column13]]-M260)</f>
        <v>2.0795000000000008E-2</v>
      </c>
      <c r="AJ261" s="1">
        <f>ABS(IK_diagnostics_degrees__4[[#This Row],[Column14]]-N260)</f>
        <v>0</v>
      </c>
      <c r="AK261" s="1">
        <f>ABS(IK_diagnostics_degrees__4[[#This Row],[Column15]]-O260)</f>
        <v>9.3449999999999922E-3</v>
      </c>
      <c r="AL261" s="1">
        <f>ABS(IK_diagnostics_degrees__4[[#This Row],[Column16]]-P260)</f>
        <v>4.182000000000019E-3</v>
      </c>
      <c r="AM261" s="1">
        <f>ABS(IK_diagnostics_degrees__4[[#This Row],[Column17]]-Q260)</f>
        <v>2.573999999999993E-3</v>
      </c>
      <c r="AN261" s="1">
        <f>ABS(IK_diagnostics_degrees__4[[#This Row],[Column18]]-R260)</f>
        <v>4.6499999999998209E-3</v>
      </c>
      <c r="AO261" s="1">
        <f>ABS(IK_diagnostics_degrees__4[[#This Row],[Column19]]-S260)</f>
        <v>6.3147399999999998E-8</v>
      </c>
      <c r="AP261" s="1">
        <f>ABS(IK_diagnostics_degrees__4[[#This Row],[Column20]]-T260)</f>
        <v>4.170000000000007E-3</v>
      </c>
      <c r="AQ261" s="1">
        <f>ABS(IK_diagnostics_degrees__4[[#This Row],[Column21]]-U260)</f>
        <v>6.793000000000049E-3</v>
      </c>
    </row>
    <row r="262" spans="1:43" x14ac:dyDescent="0.25">
      <c r="A262" s="1" t="s">
        <v>22</v>
      </c>
      <c r="B262" s="1">
        <v>1.4880100000000001</v>
      </c>
      <c r="C262" s="1" t="s">
        <v>22</v>
      </c>
      <c r="D262" s="1" t="s">
        <v>22</v>
      </c>
      <c r="E262" s="1">
        <v>1.6035600000000001</v>
      </c>
      <c r="F262" s="1" t="s">
        <v>22</v>
      </c>
      <c r="G262" s="1">
        <v>1.0202100000000001</v>
      </c>
      <c r="H262" s="1">
        <v>1.5468999999999999</v>
      </c>
      <c r="I262" s="1">
        <v>0.99906499999999998</v>
      </c>
      <c r="J262" s="1">
        <v>0.37795800000000002</v>
      </c>
      <c r="K262" s="1">
        <v>1.4029</v>
      </c>
      <c r="L262" s="1">
        <v>7.8690999999999997E-2</v>
      </c>
      <c r="M262" s="1">
        <v>0.81622399999999995</v>
      </c>
      <c r="N262" s="1" t="s">
        <v>22</v>
      </c>
      <c r="O262" s="1">
        <v>0.29617100000000002</v>
      </c>
      <c r="P262" s="1">
        <v>0.462592</v>
      </c>
      <c r="Q262" s="1">
        <v>0.16631299999999999</v>
      </c>
      <c r="R262" s="1">
        <v>2.04433</v>
      </c>
      <c r="S262" s="1" t="s">
        <v>22</v>
      </c>
      <c r="T262" s="1">
        <v>1.1428499999999999</v>
      </c>
      <c r="U262" s="1">
        <v>0.94375100000000001</v>
      </c>
      <c r="V262" s="1" t="s">
        <v>23</v>
      </c>
      <c r="W262" s="1">
        <f>ABS(IK_diagnostics_degrees__4[[#This Row],[Column1]]-A261)</f>
        <v>0</v>
      </c>
      <c r="X262" s="1">
        <f>ABS(IK_diagnostics_degrees__4[[#This Row],[Column2]]-B261)</f>
        <v>3.4100000000001351E-3</v>
      </c>
      <c r="Y262" s="1">
        <f>ABS(IK_diagnostics_degrees__4[[#This Row],[Column3]]-C261)</f>
        <v>0</v>
      </c>
      <c r="Z262" s="1">
        <f>ABS(IK_diagnostics_degrees__4[[#This Row],[Column4]]-D261)</f>
        <v>0</v>
      </c>
      <c r="AA262" s="1">
        <f>ABS(IK_diagnostics_degrees__4[[#This Row],[Column5]]-E261)</f>
        <v>3.6599999999999966E-3</v>
      </c>
      <c r="AB262" s="1">
        <f>ABS(IK_diagnostics_degrees__4[[#This Row],[Column6]]-F261)</f>
        <v>0</v>
      </c>
      <c r="AC262" s="1">
        <f>ABS(IK_diagnostics_degrees__4[[#This Row],[Column7]]-G261)</f>
        <v>1.7899999999999583E-3</v>
      </c>
      <c r="AD262" s="1">
        <f>ABS(IK_diagnostics_degrees__4[[#This Row],[Column8]]-H261)</f>
        <v>2.4199999999998667E-3</v>
      </c>
      <c r="AE262" s="1">
        <f>ABS(IK_diagnostics_degrees__4[[#This Row],[Column9]]-I261)</f>
        <v>1.7249999999999766E-3</v>
      </c>
      <c r="AF262" s="1">
        <f>ABS(IK_diagnostics_degrees__4[[#This Row],[Column10]]-J261)</f>
        <v>7.6399999999998691E-4</v>
      </c>
      <c r="AG262" s="1">
        <f>ABS(IK_diagnostics_degrees__4[[#This Row],[Column11]]-K261)</f>
        <v>1.9200000000001438E-3</v>
      </c>
      <c r="AH262" s="1">
        <f>ABS(IK_diagnostics_degrees__4[[#This Row],[Column12]]-L261)</f>
        <v>5.0317000000000001E-3</v>
      </c>
      <c r="AI262" s="1">
        <f>ABS(IK_diagnostics_degrees__4[[#This Row],[Column13]]-M261)</f>
        <v>2.0716999999999985E-2</v>
      </c>
      <c r="AJ262" s="1">
        <f>ABS(IK_diagnostics_degrees__4[[#This Row],[Column14]]-N261)</f>
        <v>0</v>
      </c>
      <c r="AK262" s="1">
        <f>ABS(IK_diagnostics_degrees__4[[#This Row],[Column15]]-O261)</f>
        <v>9.1880000000000295E-3</v>
      </c>
      <c r="AL262" s="1">
        <f>ABS(IK_diagnostics_degrees__4[[#This Row],[Column16]]-P261)</f>
        <v>3.9069999999999938E-3</v>
      </c>
      <c r="AM262" s="1">
        <f>ABS(IK_diagnostics_degrees__4[[#This Row],[Column17]]-Q261)</f>
        <v>1.5280000000000016E-3</v>
      </c>
      <c r="AN262" s="1">
        <f>ABS(IK_diagnostics_degrees__4[[#This Row],[Column18]]-R261)</f>
        <v>5.2400000000001334E-3</v>
      </c>
      <c r="AO262" s="1">
        <f>ABS(IK_diagnostics_degrees__4[[#This Row],[Column19]]-S261)</f>
        <v>0</v>
      </c>
      <c r="AP262" s="1">
        <f>ABS(IK_diagnostics_degrees__4[[#This Row],[Column20]]-T261)</f>
        <v>4.250000000000087E-3</v>
      </c>
      <c r="AQ262" s="1">
        <f>ABS(IK_diagnostics_degrees__4[[#This Row],[Column21]]-U261)</f>
        <v>6.3900000000000068E-3</v>
      </c>
    </row>
    <row r="263" spans="1:43" x14ac:dyDescent="0.25">
      <c r="A263" s="1" t="s">
        <v>22</v>
      </c>
      <c r="B263" s="1">
        <v>1.4921500000000001</v>
      </c>
      <c r="C263" s="1" t="s">
        <v>22</v>
      </c>
      <c r="D263" s="1" t="s">
        <v>22</v>
      </c>
      <c r="E263" s="1">
        <v>1.5987</v>
      </c>
      <c r="F263" s="1" t="s">
        <v>22</v>
      </c>
      <c r="G263" s="1">
        <v>1.0222500000000001</v>
      </c>
      <c r="H263" s="1">
        <v>1.5484</v>
      </c>
      <c r="I263" s="1">
        <v>1.0010699999999999</v>
      </c>
      <c r="J263" s="1">
        <v>0.3775</v>
      </c>
      <c r="K263" s="1">
        <v>1.405</v>
      </c>
      <c r="L263" s="1">
        <v>7.3220499999999994E-2</v>
      </c>
      <c r="M263" s="1">
        <v>0.83731299999999997</v>
      </c>
      <c r="N263" s="1" t="s">
        <v>22</v>
      </c>
      <c r="O263" s="1">
        <v>0.30565599999999998</v>
      </c>
      <c r="P263" s="1">
        <v>0.46709600000000001</v>
      </c>
      <c r="Q263" s="1">
        <v>0.16811300000000001</v>
      </c>
      <c r="R263" s="1">
        <v>2.0498799999999999</v>
      </c>
      <c r="S263" s="1" t="s">
        <v>22</v>
      </c>
      <c r="T263" s="1">
        <v>1.13826</v>
      </c>
      <c r="U263" s="1">
        <v>0.95040599999999997</v>
      </c>
      <c r="V263" s="1" t="s">
        <v>23</v>
      </c>
      <c r="W263" s="1">
        <f>ABS(IK_diagnostics_degrees__4[[#This Row],[Column1]]-A262)</f>
        <v>0</v>
      </c>
      <c r="X263" s="1">
        <f>ABS(IK_diagnostics_degrees__4[[#This Row],[Column2]]-B262)</f>
        <v>4.1400000000000325E-3</v>
      </c>
      <c r="Y263" s="1">
        <f>ABS(IK_diagnostics_degrees__4[[#This Row],[Column3]]-C262)</f>
        <v>0</v>
      </c>
      <c r="Z263" s="1">
        <f>ABS(IK_diagnostics_degrees__4[[#This Row],[Column4]]-D262)</f>
        <v>0</v>
      </c>
      <c r="AA263" s="1">
        <f>ABS(IK_diagnostics_degrees__4[[#This Row],[Column5]]-E262)</f>
        <v>4.8600000000000865E-3</v>
      </c>
      <c r="AB263" s="1">
        <f>ABS(IK_diagnostics_degrees__4[[#This Row],[Column6]]-F262)</f>
        <v>0</v>
      </c>
      <c r="AC263" s="1">
        <f>ABS(IK_diagnostics_degrees__4[[#This Row],[Column7]]-G262)</f>
        <v>2.0400000000000418E-3</v>
      </c>
      <c r="AD263" s="1">
        <f>ABS(IK_diagnostics_degrees__4[[#This Row],[Column8]]-H262)</f>
        <v>1.5000000000000568E-3</v>
      </c>
      <c r="AE263" s="1">
        <f>ABS(IK_diagnostics_degrees__4[[#This Row],[Column9]]-I262)</f>
        <v>2.0049999999999235E-3</v>
      </c>
      <c r="AF263" s="1">
        <f>ABS(IK_diagnostics_degrees__4[[#This Row],[Column10]]-J262)</f>
        <v>4.5800000000001395E-4</v>
      </c>
      <c r="AG263" s="1">
        <f>ABS(IK_diagnostics_degrees__4[[#This Row],[Column11]]-K262)</f>
        <v>2.0999999999999908E-3</v>
      </c>
      <c r="AH263" s="1">
        <f>ABS(IK_diagnostics_degrees__4[[#This Row],[Column12]]-L262)</f>
        <v>5.4705000000000031E-3</v>
      </c>
      <c r="AI263" s="1">
        <f>ABS(IK_diagnostics_degrees__4[[#This Row],[Column13]]-M262)</f>
        <v>2.1089000000000024E-2</v>
      </c>
      <c r="AJ263" s="1">
        <f>ABS(IK_diagnostics_degrees__4[[#This Row],[Column14]]-N262)</f>
        <v>0</v>
      </c>
      <c r="AK263" s="1">
        <f>ABS(IK_diagnostics_degrees__4[[#This Row],[Column15]]-O262)</f>
        <v>9.4849999999999657E-3</v>
      </c>
      <c r="AL263" s="1">
        <f>ABS(IK_diagnostics_degrees__4[[#This Row],[Column16]]-P262)</f>
        <v>4.504000000000008E-3</v>
      </c>
      <c r="AM263" s="1">
        <f>ABS(IK_diagnostics_degrees__4[[#This Row],[Column17]]-Q262)</f>
        <v>1.8000000000000238E-3</v>
      </c>
      <c r="AN263" s="1">
        <f>ABS(IK_diagnostics_degrees__4[[#This Row],[Column18]]-R262)</f>
        <v>5.5499999999999439E-3</v>
      </c>
      <c r="AO263" s="1">
        <f>ABS(IK_diagnostics_degrees__4[[#This Row],[Column19]]-S262)</f>
        <v>0</v>
      </c>
      <c r="AP263" s="1">
        <f>ABS(IK_diagnostics_degrees__4[[#This Row],[Column20]]-T262)</f>
        <v>4.589999999999872E-3</v>
      </c>
      <c r="AQ263" s="1">
        <f>ABS(IK_diagnostics_degrees__4[[#This Row],[Column21]]-U262)</f>
        <v>6.6549999999999665E-3</v>
      </c>
    </row>
    <row r="264" spans="1:43" x14ac:dyDescent="0.25">
      <c r="A264" s="1" t="s">
        <v>22</v>
      </c>
      <c r="B264" s="1">
        <v>1.4946699999999999</v>
      </c>
      <c r="C264" s="1" t="s">
        <v>22</v>
      </c>
      <c r="D264" s="1" t="s">
        <v>22</v>
      </c>
      <c r="E264" s="1">
        <v>1.59572</v>
      </c>
      <c r="F264" s="1" t="s">
        <v>22</v>
      </c>
      <c r="G264" s="1">
        <v>1.0234799999999999</v>
      </c>
      <c r="H264" s="1">
        <v>1.5503899999999999</v>
      </c>
      <c r="I264" s="1">
        <v>1.00299</v>
      </c>
      <c r="J264" s="1">
        <v>0.37796800000000003</v>
      </c>
      <c r="K264" s="1">
        <v>1.4071</v>
      </c>
      <c r="L264" s="1">
        <v>6.8240800000000004E-2</v>
      </c>
      <c r="M264" s="1">
        <v>0.85742300000000005</v>
      </c>
      <c r="N264" s="1" t="s">
        <v>22</v>
      </c>
      <c r="O264" s="1">
        <v>0.31428</v>
      </c>
      <c r="P264" s="1">
        <v>0.47117199999999998</v>
      </c>
      <c r="Q264" s="1">
        <v>0.169238</v>
      </c>
      <c r="R264" s="1">
        <v>2.0547900000000001</v>
      </c>
      <c r="S264" s="1" t="s">
        <v>22</v>
      </c>
      <c r="T264" s="1">
        <v>1.13428</v>
      </c>
      <c r="U264" s="1">
        <v>0.95625800000000005</v>
      </c>
      <c r="V264" s="1" t="s">
        <v>23</v>
      </c>
      <c r="W264" s="1">
        <f>ABS(IK_diagnostics_degrees__4[[#This Row],[Column1]]-A263)</f>
        <v>0</v>
      </c>
      <c r="X264" s="1">
        <f>ABS(IK_diagnostics_degrees__4[[#This Row],[Column2]]-B263)</f>
        <v>2.5199999999998557E-3</v>
      </c>
      <c r="Y264" s="1">
        <f>ABS(IK_diagnostics_degrees__4[[#This Row],[Column3]]-C263)</f>
        <v>0</v>
      </c>
      <c r="Z264" s="1">
        <f>ABS(IK_diagnostics_degrees__4[[#This Row],[Column4]]-D263)</f>
        <v>0</v>
      </c>
      <c r="AA264" s="1">
        <f>ABS(IK_diagnostics_degrees__4[[#This Row],[Column5]]-E263)</f>
        <v>2.9799999999999827E-3</v>
      </c>
      <c r="AB264" s="1">
        <f>ABS(IK_diagnostics_degrees__4[[#This Row],[Column6]]-F263)</f>
        <v>0</v>
      </c>
      <c r="AC264" s="1">
        <f>ABS(IK_diagnostics_degrees__4[[#This Row],[Column7]]-G263)</f>
        <v>1.2299999999998423E-3</v>
      </c>
      <c r="AD264" s="1">
        <f>ABS(IK_diagnostics_degrees__4[[#This Row],[Column8]]-H263)</f>
        <v>1.9899999999999363E-3</v>
      </c>
      <c r="AE264" s="1">
        <f>ABS(IK_diagnostics_degrees__4[[#This Row],[Column9]]-I263)</f>
        <v>1.9200000000001438E-3</v>
      </c>
      <c r="AF264" s="1">
        <f>ABS(IK_diagnostics_degrees__4[[#This Row],[Column10]]-J263)</f>
        <v>4.6800000000002395E-4</v>
      </c>
      <c r="AG264" s="1">
        <f>ABS(IK_diagnostics_degrees__4[[#This Row],[Column11]]-K263)</f>
        <v>2.0999999999999908E-3</v>
      </c>
      <c r="AH264" s="1">
        <f>ABS(IK_diagnostics_degrees__4[[#This Row],[Column12]]-L263)</f>
        <v>4.9796999999999897E-3</v>
      </c>
      <c r="AI264" s="1">
        <f>ABS(IK_diagnostics_degrees__4[[#This Row],[Column13]]-M263)</f>
        <v>2.0110000000000072E-2</v>
      </c>
      <c r="AJ264" s="1">
        <f>ABS(IK_diagnostics_degrees__4[[#This Row],[Column14]]-N263)</f>
        <v>0</v>
      </c>
      <c r="AK264" s="1">
        <f>ABS(IK_diagnostics_degrees__4[[#This Row],[Column15]]-O263)</f>
        <v>8.6240000000000205E-3</v>
      </c>
      <c r="AL264" s="1">
        <f>ABS(IK_diagnostics_degrees__4[[#This Row],[Column16]]-P263)</f>
        <v>4.0759999999999685E-3</v>
      </c>
      <c r="AM264" s="1">
        <f>ABS(IK_diagnostics_degrees__4[[#This Row],[Column17]]-Q263)</f>
        <v>1.1249999999999871E-3</v>
      </c>
      <c r="AN264" s="1">
        <f>ABS(IK_diagnostics_degrees__4[[#This Row],[Column18]]-R263)</f>
        <v>4.910000000000192E-3</v>
      </c>
      <c r="AO264" s="1">
        <f>ABS(IK_diagnostics_degrees__4[[#This Row],[Column19]]-S263)</f>
        <v>0</v>
      </c>
      <c r="AP264" s="1">
        <f>ABS(IK_diagnostics_degrees__4[[#This Row],[Column20]]-T263)</f>
        <v>3.9800000000000946E-3</v>
      </c>
      <c r="AQ264" s="1">
        <f>ABS(IK_diagnostics_degrees__4[[#This Row],[Column21]]-U263)</f>
        <v>5.8520000000000794E-3</v>
      </c>
    </row>
    <row r="265" spans="1:43" x14ac:dyDescent="0.25">
      <c r="A265" s="1" t="s">
        <v>22</v>
      </c>
      <c r="B265" s="1">
        <v>1.49719</v>
      </c>
      <c r="C265" s="1" t="s">
        <v>22</v>
      </c>
      <c r="D265" s="1" t="s">
        <v>22</v>
      </c>
      <c r="E265" s="1">
        <v>1.5917300000000001</v>
      </c>
      <c r="F265" s="1" t="s">
        <v>22</v>
      </c>
      <c r="G265" s="1">
        <v>1.02338</v>
      </c>
      <c r="H265" s="1">
        <v>1.55175</v>
      </c>
      <c r="I265" s="1">
        <v>1.0047600000000001</v>
      </c>
      <c r="J265" s="1">
        <v>0.37794899999999998</v>
      </c>
      <c r="K265" s="1">
        <v>1.41052</v>
      </c>
      <c r="L265" s="1">
        <v>6.5698300000000001E-2</v>
      </c>
      <c r="M265" s="1">
        <v>0.87770700000000001</v>
      </c>
      <c r="N265" s="1" t="s">
        <v>22</v>
      </c>
      <c r="O265" s="1">
        <v>0.32385900000000001</v>
      </c>
      <c r="P265" s="1">
        <v>0.47378900000000002</v>
      </c>
      <c r="Q265" s="1">
        <v>0.17050100000000001</v>
      </c>
      <c r="R265" s="1">
        <v>2.05972</v>
      </c>
      <c r="S265" s="1" t="s">
        <v>22</v>
      </c>
      <c r="T265" s="1">
        <v>1.1295200000000001</v>
      </c>
      <c r="U265" s="1">
        <v>0.96208800000000005</v>
      </c>
      <c r="V265" s="1" t="s">
        <v>23</v>
      </c>
      <c r="W265" s="1">
        <f>ABS(IK_diagnostics_degrees__4[[#This Row],[Column1]]-A264)</f>
        <v>0</v>
      </c>
      <c r="X265" s="1">
        <f>ABS(IK_diagnostics_degrees__4[[#This Row],[Column2]]-B264)</f>
        <v>2.5200000000000777E-3</v>
      </c>
      <c r="Y265" s="1">
        <f>ABS(IK_diagnostics_degrees__4[[#This Row],[Column3]]-C264)</f>
        <v>0</v>
      </c>
      <c r="Z265" s="1">
        <f>ABS(IK_diagnostics_degrees__4[[#This Row],[Column4]]-D264)</f>
        <v>0</v>
      </c>
      <c r="AA265" s="1">
        <f>ABS(IK_diagnostics_degrees__4[[#This Row],[Column5]]-E264)</f>
        <v>3.989999999999938E-3</v>
      </c>
      <c r="AB265" s="1">
        <f>ABS(IK_diagnostics_degrees__4[[#This Row],[Column6]]-F264)</f>
        <v>0</v>
      </c>
      <c r="AC265" s="1">
        <f>ABS(IK_diagnostics_degrees__4[[#This Row],[Column7]]-G264)</f>
        <v>9.9999999999988987E-5</v>
      </c>
      <c r="AD265" s="1">
        <f>ABS(IK_diagnostics_degrees__4[[#This Row],[Column8]]-H264)</f>
        <v>1.3600000000000279E-3</v>
      </c>
      <c r="AE265" s="1">
        <f>ABS(IK_diagnostics_degrees__4[[#This Row],[Column9]]-I264)</f>
        <v>1.7700000000000493E-3</v>
      </c>
      <c r="AF265" s="1">
        <f>ABS(IK_diagnostics_degrees__4[[#This Row],[Column10]]-J264)</f>
        <v>1.9000000000046757E-5</v>
      </c>
      <c r="AG265" s="1">
        <f>ABS(IK_diagnostics_degrees__4[[#This Row],[Column11]]-K264)</f>
        <v>3.4199999999999786E-3</v>
      </c>
      <c r="AH265" s="1">
        <f>ABS(IK_diagnostics_degrees__4[[#This Row],[Column12]]-L264)</f>
        <v>2.5425000000000031E-3</v>
      </c>
      <c r="AI265" s="1">
        <f>ABS(IK_diagnostics_degrees__4[[#This Row],[Column13]]-M264)</f>
        <v>2.0283999999999969E-2</v>
      </c>
      <c r="AJ265" s="1">
        <f>ABS(IK_diagnostics_degrees__4[[#This Row],[Column14]]-N264)</f>
        <v>0</v>
      </c>
      <c r="AK265" s="1">
        <f>ABS(IK_diagnostics_degrees__4[[#This Row],[Column15]]-O264)</f>
        <v>9.5790000000000042E-3</v>
      </c>
      <c r="AL265" s="1">
        <f>ABS(IK_diagnostics_degrees__4[[#This Row],[Column16]]-P264)</f>
        <v>2.617000000000036E-3</v>
      </c>
      <c r="AM265" s="1">
        <f>ABS(IK_diagnostics_degrees__4[[#This Row],[Column17]]-Q264)</f>
        <v>1.2630000000000141E-3</v>
      </c>
      <c r="AN265" s="1">
        <f>ABS(IK_diagnostics_degrees__4[[#This Row],[Column18]]-R264)</f>
        <v>4.9299999999998789E-3</v>
      </c>
      <c r="AO265" s="1">
        <f>ABS(IK_diagnostics_degrees__4[[#This Row],[Column19]]-S264)</f>
        <v>0</v>
      </c>
      <c r="AP265" s="1">
        <f>ABS(IK_diagnostics_degrees__4[[#This Row],[Column20]]-T264)</f>
        <v>4.7599999999998754E-3</v>
      </c>
      <c r="AQ265" s="1">
        <f>ABS(IK_diagnostics_degrees__4[[#This Row],[Column21]]-U264)</f>
        <v>5.8300000000000018E-3</v>
      </c>
    </row>
    <row r="266" spans="1:43" x14ac:dyDescent="0.25">
      <c r="A266" s="1" t="s">
        <v>22</v>
      </c>
      <c r="B266" s="1">
        <v>1.5012300000000001</v>
      </c>
      <c r="C266" s="1" t="s">
        <v>22</v>
      </c>
      <c r="D266" s="1" t="s">
        <v>22</v>
      </c>
      <c r="E266" s="1">
        <v>1.58633</v>
      </c>
      <c r="F266" s="1" t="s">
        <v>22</v>
      </c>
      <c r="G266" s="1">
        <v>1.0244200000000001</v>
      </c>
      <c r="H266" s="1">
        <v>1.55324</v>
      </c>
      <c r="I266" s="1">
        <v>1.00631</v>
      </c>
      <c r="J266" s="1">
        <v>0.37764199999999998</v>
      </c>
      <c r="K266" s="1">
        <v>1.4135899999999999</v>
      </c>
      <c r="L266" s="1">
        <v>6.2050000000000001E-2</v>
      </c>
      <c r="M266" s="1">
        <v>0.89721300000000004</v>
      </c>
      <c r="N266" s="1" t="s">
        <v>22</v>
      </c>
      <c r="O266" s="1">
        <v>0.33335799999999999</v>
      </c>
      <c r="P266" s="1">
        <v>0.477215</v>
      </c>
      <c r="Q266" s="1">
        <v>0.171207</v>
      </c>
      <c r="R266" s="1">
        <v>2.0642</v>
      </c>
      <c r="S266" s="1" t="s">
        <v>22</v>
      </c>
      <c r="T266" s="1">
        <v>1.12351</v>
      </c>
      <c r="U266" s="1">
        <v>0.96672000000000002</v>
      </c>
      <c r="V266" s="1" t="s">
        <v>23</v>
      </c>
      <c r="W266" s="1">
        <f>ABS(IK_diagnostics_degrees__4[[#This Row],[Column1]]-A265)</f>
        <v>0</v>
      </c>
      <c r="X266" s="1">
        <f>ABS(IK_diagnostics_degrees__4[[#This Row],[Column2]]-B265)</f>
        <v>4.0400000000000436E-3</v>
      </c>
      <c r="Y266" s="1">
        <f>ABS(IK_diagnostics_degrees__4[[#This Row],[Column3]]-C265)</f>
        <v>0</v>
      </c>
      <c r="Z266" s="1">
        <f>ABS(IK_diagnostics_degrees__4[[#This Row],[Column4]]-D265)</f>
        <v>0</v>
      </c>
      <c r="AA266" s="1">
        <f>ABS(IK_diagnostics_degrees__4[[#This Row],[Column5]]-E265)</f>
        <v>5.4000000000000714E-3</v>
      </c>
      <c r="AB266" s="1">
        <f>ABS(IK_diagnostics_degrees__4[[#This Row],[Column6]]-F265)</f>
        <v>0</v>
      </c>
      <c r="AC266" s="1">
        <f>ABS(IK_diagnostics_degrees__4[[#This Row],[Column7]]-G265)</f>
        <v>1.0400000000001519E-3</v>
      </c>
      <c r="AD266" s="1">
        <f>ABS(IK_diagnostics_degrees__4[[#This Row],[Column8]]-H265)</f>
        <v>1.4899999999999913E-3</v>
      </c>
      <c r="AE266" s="1">
        <f>ABS(IK_diagnostics_degrees__4[[#This Row],[Column9]]-I265)</f>
        <v>1.5499999999999403E-3</v>
      </c>
      <c r="AF266" s="1">
        <f>ABS(IK_diagnostics_degrees__4[[#This Row],[Column10]]-J265)</f>
        <v>3.0700000000000172E-4</v>
      </c>
      <c r="AG266" s="1">
        <f>ABS(IK_diagnostics_degrees__4[[#This Row],[Column11]]-K265)</f>
        <v>3.0699999999999061E-3</v>
      </c>
      <c r="AH266" s="1">
        <f>ABS(IK_diagnostics_degrees__4[[#This Row],[Column12]]-L265)</f>
        <v>3.6483000000000002E-3</v>
      </c>
      <c r="AI266" s="1">
        <f>ABS(IK_diagnostics_degrees__4[[#This Row],[Column13]]-M265)</f>
        <v>1.9506000000000023E-2</v>
      </c>
      <c r="AJ266" s="1">
        <f>ABS(IK_diagnostics_degrees__4[[#This Row],[Column14]]-N265)</f>
        <v>0</v>
      </c>
      <c r="AK266" s="1">
        <f>ABS(IK_diagnostics_degrees__4[[#This Row],[Column15]]-O265)</f>
        <v>9.4989999999999797E-3</v>
      </c>
      <c r="AL266" s="1">
        <f>ABS(IK_diagnostics_degrees__4[[#This Row],[Column16]]-P265)</f>
        <v>3.4259999999999846E-3</v>
      </c>
      <c r="AM266" s="1">
        <f>ABS(IK_diagnostics_degrees__4[[#This Row],[Column17]]-Q265)</f>
        <v>7.0599999999998442E-4</v>
      </c>
      <c r="AN266" s="1">
        <f>ABS(IK_diagnostics_degrees__4[[#This Row],[Column18]]-R265)</f>
        <v>4.4800000000000395E-3</v>
      </c>
      <c r="AO266" s="1">
        <f>ABS(IK_diagnostics_degrees__4[[#This Row],[Column19]]-S265)</f>
        <v>0</v>
      </c>
      <c r="AP266" s="1">
        <f>ABS(IK_diagnostics_degrees__4[[#This Row],[Column20]]-T265)</f>
        <v>6.0100000000000708E-3</v>
      </c>
      <c r="AQ266" s="1">
        <f>ABS(IK_diagnostics_degrees__4[[#This Row],[Column21]]-U265)</f>
        <v>4.6319999999999695E-3</v>
      </c>
    </row>
    <row r="267" spans="1:43" x14ac:dyDescent="0.25">
      <c r="A267" s="1" t="s">
        <v>22</v>
      </c>
      <c r="B267" s="1">
        <v>1.5046299999999999</v>
      </c>
      <c r="C267" s="1" t="s">
        <v>22</v>
      </c>
      <c r="D267" s="1" t="s">
        <v>22</v>
      </c>
      <c r="E267" s="1">
        <v>1.58081</v>
      </c>
      <c r="F267" s="1" t="s">
        <v>22</v>
      </c>
      <c r="G267" s="1">
        <v>1.02545</v>
      </c>
      <c r="H267" s="1">
        <v>1.55324</v>
      </c>
      <c r="I267" s="1">
        <v>1.0079199999999999</v>
      </c>
      <c r="J267" s="1">
        <v>0.379579</v>
      </c>
      <c r="K267" s="1">
        <v>1.41713</v>
      </c>
      <c r="L267" s="1">
        <v>5.7793200000000003E-2</v>
      </c>
      <c r="M267" s="1">
        <v>0.91636300000000004</v>
      </c>
      <c r="N267" s="1" t="s">
        <v>22</v>
      </c>
      <c r="O267" s="1">
        <v>0.34304499999999999</v>
      </c>
      <c r="P267" s="1">
        <v>0.48056500000000002</v>
      </c>
      <c r="Q267" s="1">
        <v>0.172961</v>
      </c>
      <c r="R267" s="1">
        <v>2.0693600000000001</v>
      </c>
      <c r="S267" s="1" t="s">
        <v>22</v>
      </c>
      <c r="T267" s="1">
        <v>1.11913</v>
      </c>
      <c r="U267" s="1">
        <v>0.97249600000000003</v>
      </c>
      <c r="V267" s="1" t="s">
        <v>23</v>
      </c>
      <c r="W267" s="1">
        <f>ABS(IK_diagnostics_degrees__4[[#This Row],[Column1]]-A266)</f>
        <v>0</v>
      </c>
      <c r="X267" s="1">
        <f>ABS(IK_diagnostics_degrees__4[[#This Row],[Column2]]-B266)</f>
        <v>3.3999999999998476E-3</v>
      </c>
      <c r="Y267" s="1">
        <f>ABS(IK_diagnostics_degrees__4[[#This Row],[Column3]]-C266)</f>
        <v>0</v>
      </c>
      <c r="Z267" s="1">
        <f>ABS(IK_diagnostics_degrees__4[[#This Row],[Column4]]-D266)</f>
        <v>0</v>
      </c>
      <c r="AA267" s="1">
        <f>ABS(IK_diagnostics_degrees__4[[#This Row],[Column5]]-E266)</f>
        <v>5.5199999999999694E-3</v>
      </c>
      <c r="AB267" s="1">
        <f>ABS(IK_diagnostics_degrees__4[[#This Row],[Column6]]-F266)</f>
        <v>0</v>
      </c>
      <c r="AC267" s="1">
        <f>ABS(IK_diagnostics_degrees__4[[#This Row],[Column7]]-G266)</f>
        <v>1.0299999999998644E-3</v>
      </c>
      <c r="AD267" s="1">
        <f>ABS(IK_diagnostics_degrees__4[[#This Row],[Column8]]-H266)</f>
        <v>0</v>
      </c>
      <c r="AE267" s="1">
        <f>ABS(IK_diagnostics_degrees__4[[#This Row],[Column9]]-I266)</f>
        <v>1.6099999999998893E-3</v>
      </c>
      <c r="AF267" s="1">
        <f>ABS(IK_diagnostics_degrees__4[[#This Row],[Column10]]-J266)</f>
        <v>1.937000000000022E-3</v>
      </c>
      <c r="AG267" s="1">
        <f>ABS(IK_diagnostics_degrees__4[[#This Row],[Column11]]-K266)</f>
        <v>3.5400000000000986E-3</v>
      </c>
      <c r="AH267" s="1">
        <f>ABS(IK_diagnostics_degrees__4[[#This Row],[Column12]]-L266)</f>
        <v>4.2567999999999981E-3</v>
      </c>
      <c r="AI267" s="1">
        <f>ABS(IK_diagnostics_degrees__4[[#This Row],[Column13]]-M266)</f>
        <v>1.915E-2</v>
      </c>
      <c r="AJ267" s="1">
        <f>ABS(IK_diagnostics_degrees__4[[#This Row],[Column14]]-N266)</f>
        <v>0</v>
      </c>
      <c r="AK267" s="1">
        <f>ABS(IK_diagnostics_degrees__4[[#This Row],[Column15]]-O266)</f>
        <v>9.6870000000000012E-3</v>
      </c>
      <c r="AL267" s="1">
        <f>ABS(IK_diagnostics_degrees__4[[#This Row],[Column16]]-P266)</f>
        <v>3.3500000000000196E-3</v>
      </c>
      <c r="AM267" s="1">
        <f>ABS(IK_diagnostics_degrees__4[[#This Row],[Column17]]-Q266)</f>
        <v>1.7540000000000056E-3</v>
      </c>
      <c r="AN267" s="1">
        <f>ABS(IK_diagnostics_degrees__4[[#This Row],[Column18]]-R266)</f>
        <v>5.1600000000000534E-3</v>
      </c>
      <c r="AO267" s="1">
        <f>ABS(IK_diagnostics_degrees__4[[#This Row],[Column19]]-S266)</f>
        <v>0</v>
      </c>
      <c r="AP267" s="1">
        <f>ABS(IK_diagnostics_degrees__4[[#This Row],[Column20]]-T266)</f>
        <v>4.3800000000000505E-3</v>
      </c>
      <c r="AQ267" s="1">
        <f>ABS(IK_diagnostics_degrees__4[[#This Row],[Column21]]-U266)</f>
        <v>5.7760000000000034E-3</v>
      </c>
    </row>
    <row r="268" spans="1:43" x14ac:dyDescent="0.25">
      <c r="A268" s="1" t="s">
        <v>22</v>
      </c>
      <c r="B268" s="1">
        <v>1.50857</v>
      </c>
      <c r="C268" s="1" t="s">
        <v>22</v>
      </c>
      <c r="D268" s="1" t="s">
        <v>22</v>
      </c>
      <c r="E268" s="1">
        <v>1.57483</v>
      </c>
      <c r="F268" s="1" t="s">
        <v>22</v>
      </c>
      <c r="G268" s="1">
        <v>1.0259</v>
      </c>
      <c r="H268" s="1">
        <v>1.55515</v>
      </c>
      <c r="I268" s="1">
        <v>1.0093099999999999</v>
      </c>
      <c r="J268" s="1">
        <v>0.37970799999999999</v>
      </c>
      <c r="K268" s="1">
        <v>1.4198200000000001</v>
      </c>
      <c r="L268" s="1">
        <v>5.4611399999999997E-2</v>
      </c>
      <c r="M268" s="1">
        <v>0.93457000000000001</v>
      </c>
      <c r="N268" s="1" t="s">
        <v>22</v>
      </c>
      <c r="O268" s="1">
        <v>0.35200900000000002</v>
      </c>
      <c r="P268" s="1">
        <v>0.48319600000000001</v>
      </c>
      <c r="Q268" s="1">
        <v>0.17465</v>
      </c>
      <c r="R268" s="1">
        <v>2.0745200000000001</v>
      </c>
      <c r="S268" s="1" t="s">
        <v>22</v>
      </c>
      <c r="T268" s="1">
        <v>1.1139300000000001</v>
      </c>
      <c r="U268" s="1">
        <v>0.97694199999999998</v>
      </c>
      <c r="V268" s="1" t="s">
        <v>23</v>
      </c>
      <c r="W268" s="1">
        <f>ABS(IK_diagnostics_degrees__4[[#This Row],[Column1]]-A267)</f>
        <v>0</v>
      </c>
      <c r="X268" s="1">
        <f>ABS(IK_diagnostics_degrees__4[[#This Row],[Column2]]-B267)</f>
        <v>3.9400000000000546E-3</v>
      </c>
      <c r="Y268" s="1">
        <f>ABS(IK_diagnostics_degrees__4[[#This Row],[Column3]]-C267)</f>
        <v>0</v>
      </c>
      <c r="Z268" s="1">
        <f>ABS(IK_diagnostics_degrees__4[[#This Row],[Column4]]-D267)</f>
        <v>0</v>
      </c>
      <c r="AA268" s="1">
        <f>ABS(IK_diagnostics_degrees__4[[#This Row],[Column5]]-E267)</f>
        <v>5.9800000000000963E-3</v>
      </c>
      <c r="AB268" s="1">
        <f>ABS(IK_diagnostics_degrees__4[[#This Row],[Column6]]-F267)</f>
        <v>0</v>
      </c>
      <c r="AC268" s="1">
        <f>ABS(IK_diagnostics_degrees__4[[#This Row],[Column7]]-G267)</f>
        <v>4.5000000000006146E-4</v>
      </c>
      <c r="AD268" s="1">
        <f>ABS(IK_diagnostics_degrees__4[[#This Row],[Column8]]-H267)</f>
        <v>1.9100000000000783E-3</v>
      </c>
      <c r="AE268" s="1">
        <f>ABS(IK_diagnostics_degrees__4[[#This Row],[Column9]]-I267)</f>
        <v>1.3900000000000023E-3</v>
      </c>
      <c r="AF268" s="1">
        <f>ABS(IK_diagnostics_degrees__4[[#This Row],[Column10]]-J267)</f>
        <v>1.2899999999999023E-4</v>
      </c>
      <c r="AG268" s="1">
        <f>ABS(IK_diagnostics_degrees__4[[#This Row],[Column11]]-K267)</f>
        <v>2.6900000000000812E-3</v>
      </c>
      <c r="AH268" s="1">
        <f>ABS(IK_diagnostics_degrees__4[[#This Row],[Column12]]-L267)</f>
        <v>3.1818000000000055E-3</v>
      </c>
      <c r="AI268" s="1">
        <f>ABS(IK_diagnostics_degrees__4[[#This Row],[Column13]]-M267)</f>
        <v>1.8206999999999973E-2</v>
      </c>
      <c r="AJ268" s="1">
        <f>ABS(IK_diagnostics_degrees__4[[#This Row],[Column14]]-N267)</f>
        <v>0</v>
      </c>
      <c r="AK268" s="1">
        <f>ABS(IK_diagnostics_degrees__4[[#This Row],[Column15]]-O267)</f>
        <v>8.9640000000000275E-3</v>
      </c>
      <c r="AL268" s="1">
        <f>ABS(IK_diagnostics_degrees__4[[#This Row],[Column16]]-P267)</f>
        <v>2.6309999999999945E-3</v>
      </c>
      <c r="AM268" s="1">
        <f>ABS(IK_diagnostics_degrees__4[[#This Row],[Column17]]-Q267)</f>
        <v>1.6889999999999961E-3</v>
      </c>
      <c r="AN268" s="1">
        <f>ABS(IK_diagnostics_degrees__4[[#This Row],[Column18]]-R267)</f>
        <v>5.1600000000000534E-3</v>
      </c>
      <c r="AO268" s="1">
        <f>ABS(IK_diagnostics_degrees__4[[#This Row],[Column19]]-S267)</f>
        <v>0</v>
      </c>
      <c r="AP268" s="1">
        <f>ABS(IK_diagnostics_degrees__4[[#This Row],[Column20]]-T267)</f>
        <v>5.1999999999998714E-3</v>
      </c>
      <c r="AQ268" s="1">
        <f>ABS(IK_diagnostics_degrees__4[[#This Row],[Column21]]-U267)</f>
        <v>4.44599999999995E-3</v>
      </c>
    </row>
    <row r="269" spans="1:43" x14ac:dyDescent="0.25">
      <c r="A269" s="1" t="s">
        <v>22</v>
      </c>
      <c r="B269" s="1">
        <v>1.5123</v>
      </c>
      <c r="C269" s="1" t="s">
        <v>22</v>
      </c>
      <c r="D269" s="1" t="s">
        <v>22</v>
      </c>
      <c r="E269" s="1">
        <v>1.5686599999999999</v>
      </c>
      <c r="F269" s="1" t="s">
        <v>22</v>
      </c>
      <c r="G269" s="1">
        <v>1.02732</v>
      </c>
      <c r="H269" s="1">
        <v>1.55629</v>
      </c>
      <c r="I269" s="1">
        <v>1.0093099999999999</v>
      </c>
      <c r="J269" s="1">
        <v>0.38047999999999998</v>
      </c>
      <c r="K269" s="1">
        <v>1.42303</v>
      </c>
      <c r="L269" s="1">
        <v>5.2289500000000003E-2</v>
      </c>
      <c r="M269" s="1">
        <v>0.95194299999999998</v>
      </c>
      <c r="N269" s="1" t="s">
        <v>22</v>
      </c>
      <c r="O269" s="1">
        <v>0.36100599999999999</v>
      </c>
      <c r="P269" s="1">
        <v>0.48603499999999999</v>
      </c>
      <c r="Q269" s="1">
        <v>0.17447299999999999</v>
      </c>
      <c r="R269" s="1">
        <v>2.0796100000000002</v>
      </c>
      <c r="S269" s="1" t="s">
        <v>22</v>
      </c>
      <c r="T269" s="1">
        <v>1.1090800000000001</v>
      </c>
      <c r="U269" s="1">
        <v>0.980769</v>
      </c>
      <c r="V269" s="1" t="s">
        <v>23</v>
      </c>
      <c r="W269" s="1">
        <f>ABS(IK_diagnostics_degrees__4[[#This Row],[Column1]]-A268)</f>
        <v>0</v>
      </c>
      <c r="X269" s="1">
        <f>ABS(IK_diagnostics_degrees__4[[#This Row],[Column2]]-B268)</f>
        <v>3.7300000000000111E-3</v>
      </c>
      <c r="Y269" s="1">
        <f>ABS(IK_diagnostics_degrees__4[[#This Row],[Column3]]-C268)</f>
        <v>0</v>
      </c>
      <c r="Z269" s="1">
        <f>ABS(IK_diagnostics_degrees__4[[#This Row],[Column4]]-D268)</f>
        <v>0</v>
      </c>
      <c r="AA269" s="1">
        <f>ABS(IK_diagnostics_degrees__4[[#This Row],[Column5]]-E268)</f>
        <v>6.1700000000000088E-3</v>
      </c>
      <c r="AB269" s="1">
        <f>ABS(IK_diagnostics_degrees__4[[#This Row],[Column6]]-F268)</f>
        <v>0</v>
      </c>
      <c r="AC269" s="1">
        <f>ABS(IK_diagnostics_degrees__4[[#This Row],[Column7]]-G268)</f>
        <v>1.4199999999999768E-3</v>
      </c>
      <c r="AD269" s="1">
        <f>ABS(IK_diagnostics_degrees__4[[#This Row],[Column8]]-H268)</f>
        <v>1.1399999999999189E-3</v>
      </c>
      <c r="AE269" s="1">
        <f>ABS(IK_diagnostics_degrees__4[[#This Row],[Column9]]-I268)</f>
        <v>0</v>
      </c>
      <c r="AF269" s="1">
        <f>ABS(IK_diagnostics_degrees__4[[#This Row],[Column10]]-J268)</f>
        <v>7.7199999999999491E-4</v>
      </c>
      <c r="AG269" s="1">
        <f>ABS(IK_diagnostics_degrees__4[[#This Row],[Column11]]-K268)</f>
        <v>3.2099999999999351E-3</v>
      </c>
      <c r="AH269" s="1">
        <f>ABS(IK_diagnostics_degrees__4[[#This Row],[Column12]]-L268)</f>
        <v>2.3218999999999948E-3</v>
      </c>
      <c r="AI269" s="1">
        <f>ABS(IK_diagnostics_degrees__4[[#This Row],[Column13]]-M268)</f>
        <v>1.7372999999999972E-2</v>
      </c>
      <c r="AJ269" s="1">
        <f>ABS(IK_diagnostics_degrees__4[[#This Row],[Column14]]-N268)</f>
        <v>0</v>
      </c>
      <c r="AK269" s="1">
        <f>ABS(IK_diagnostics_degrees__4[[#This Row],[Column15]]-O268)</f>
        <v>8.9969999999999772E-3</v>
      </c>
      <c r="AL269" s="1">
        <f>ABS(IK_diagnostics_degrees__4[[#This Row],[Column16]]-P268)</f>
        <v>2.8389999999999804E-3</v>
      </c>
      <c r="AM269" s="1">
        <f>ABS(IK_diagnostics_degrees__4[[#This Row],[Column17]]-Q268)</f>
        <v>1.7700000000001048E-4</v>
      </c>
      <c r="AN269" s="1">
        <f>ABS(IK_diagnostics_degrees__4[[#This Row],[Column18]]-R268)</f>
        <v>5.0900000000000389E-3</v>
      </c>
      <c r="AO269" s="1">
        <f>ABS(IK_diagnostics_degrees__4[[#This Row],[Column19]]-S268)</f>
        <v>0</v>
      </c>
      <c r="AP269" s="1">
        <f>ABS(IK_diagnostics_degrees__4[[#This Row],[Column20]]-T268)</f>
        <v>4.850000000000021E-3</v>
      </c>
      <c r="AQ269" s="1">
        <f>ABS(IK_diagnostics_degrees__4[[#This Row],[Column21]]-U268)</f>
        <v>3.8270000000000248E-3</v>
      </c>
    </row>
    <row r="270" spans="1:43" x14ac:dyDescent="0.25">
      <c r="A270" s="1" t="s">
        <v>22</v>
      </c>
      <c r="B270" s="1">
        <v>1.51555</v>
      </c>
      <c r="C270" s="1" t="s">
        <v>22</v>
      </c>
      <c r="D270" s="1" t="s">
        <v>22</v>
      </c>
      <c r="E270" s="1">
        <v>1.56321</v>
      </c>
      <c r="F270" s="1" t="s">
        <v>22</v>
      </c>
      <c r="G270" s="1">
        <v>1.0286999999999999</v>
      </c>
      <c r="H270" s="1">
        <v>1.55768</v>
      </c>
      <c r="I270" s="1">
        <v>1.0095700000000001</v>
      </c>
      <c r="J270" s="1">
        <v>0.38035600000000003</v>
      </c>
      <c r="K270" s="1">
        <v>1.4260699999999999</v>
      </c>
      <c r="L270" s="1">
        <v>5.0538199999999998E-2</v>
      </c>
      <c r="M270" s="1">
        <v>0.968916</v>
      </c>
      <c r="N270" s="1" t="s">
        <v>22</v>
      </c>
      <c r="O270" s="1">
        <v>0.37014599999999998</v>
      </c>
      <c r="P270" s="1">
        <v>0.48844700000000002</v>
      </c>
      <c r="Q270" s="1">
        <v>0.17574899999999999</v>
      </c>
      <c r="R270" s="1">
        <v>2.0845699999999998</v>
      </c>
      <c r="S270" s="1" t="s">
        <v>22</v>
      </c>
      <c r="T270" s="1">
        <v>1.1035600000000001</v>
      </c>
      <c r="U270" s="1">
        <v>0.98501399999999995</v>
      </c>
      <c r="V270" s="1" t="s">
        <v>23</v>
      </c>
      <c r="W270" s="1">
        <f>ABS(IK_diagnostics_degrees__4[[#This Row],[Column1]]-A269)</f>
        <v>0</v>
      </c>
      <c r="X270" s="1">
        <f>ABS(IK_diagnostics_degrees__4[[#This Row],[Column2]]-B269)</f>
        <v>3.2499999999999751E-3</v>
      </c>
      <c r="Y270" s="1">
        <f>ABS(IK_diagnostics_degrees__4[[#This Row],[Column3]]-C269)</f>
        <v>0</v>
      </c>
      <c r="Z270" s="1">
        <f>ABS(IK_diagnostics_degrees__4[[#This Row],[Column4]]-D269)</f>
        <v>0</v>
      </c>
      <c r="AA270" s="1">
        <f>ABS(IK_diagnostics_degrees__4[[#This Row],[Column5]]-E269)</f>
        <v>5.4499999999999549E-3</v>
      </c>
      <c r="AB270" s="1">
        <f>ABS(IK_diagnostics_degrees__4[[#This Row],[Column6]]-F269)</f>
        <v>0</v>
      </c>
      <c r="AC270" s="1">
        <f>ABS(IK_diagnostics_degrees__4[[#This Row],[Column7]]-G269)</f>
        <v>1.3799999999999368E-3</v>
      </c>
      <c r="AD270" s="1">
        <f>ABS(IK_diagnostics_degrees__4[[#This Row],[Column8]]-H269)</f>
        <v>1.3900000000000023E-3</v>
      </c>
      <c r="AE270" s="1">
        <f>ABS(IK_diagnostics_degrees__4[[#This Row],[Column9]]-I269)</f>
        <v>2.60000000000149E-4</v>
      </c>
      <c r="AF270" s="1">
        <f>ABS(IK_diagnostics_degrees__4[[#This Row],[Column10]]-J269)</f>
        <v>1.2399999999995748E-4</v>
      </c>
      <c r="AG270" s="1">
        <f>ABS(IK_diagnostics_degrees__4[[#This Row],[Column11]]-K269)</f>
        <v>3.0399999999999316E-3</v>
      </c>
      <c r="AH270" s="1">
        <f>ABS(IK_diagnostics_degrees__4[[#This Row],[Column12]]-L269)</f>
        <v>1.7513000000000042E-3</v>
      </c>
      <c r="AI270" s="1">
        <f>ABS(IK_diagnostics_degrees__4[[#This Row],[Column13]]-M269)</f>
        <v>1.6973000000000016E-2</v>
      </c>
      <c r="AJ270" s="1">
        <f>ABS(IK_diagnostics_degrees__4[[#This Row],[Column14]]-N269)</f>
        <v>0</v>
      </c>
      <c r="AK270" s="1">
        <f>ABS(IK_diagnostics_degrees__4[[#This Row],[Column15]]-O269)</f>
        <v>9.1399999999999815E-3</v>
      </c>
      <c r="AL270" s="1">
        <f>ABS(IK_diagnostics_degrees__4[[#This Row],[Column16]]-P269)</f>
        <v>2.4120000000000252E-3</v>
      </c>
      <c r="AM270" s="1">
        <f>ABS(IK_diagnostics_degrees__4[[#This Row],[Column17]]-Q269)</f>
        <v>1.2759999999999994E-3</v>
      </c>
      <c r="AN270" s="1">
        <f>ABS(IK_diagnostics_degrees__4[[#This Row],[Column18]]-R269)</f>
        <v>4.9599999999996314E-3</v>
      </c>
      <c r="AO270" s="1">
        <f>ABS(IK_diagnostics_degrees__4[[#This Row],[Column19]]-S269)</f>
        <v>0</v>
      </c>
      <c r="AP270" s="1">
        <f>ABS(IK_diagnostics_degrees__4[[#This Row],[Column20]]-T269)</f>
        <v>5.5199999999999694E-3</v>
      </c>
      <c r="AQ270" s="1">
        <f>ABS(IK_diagnostics_degrees__4[[#This Row],[Column21]]-U269)</f>
        <v>4.2449999999999433E-3</v>
      </c>
    </row>
    <row r="271" spans="1:43" x14ac:dyDescent="0.25">
      <c r="A271" s="1" t="s">
        <v>22</v>
      </c>
      <c r="B271" s="1">
        <v>1.51912</v>
      </c>
      <c r="C271" s="1" t="s">
        <v>22</v>
      </c>
      <c r="D271" s="1" t="s">
        <v>22</v>
      </c>
      <c r="E271" s="1">
        <v>1.55772</v>
      </c>
      <c r="F271" s="1" t="s">
        <v>22</v>
      </c>
      <c r="G271" s="1">
        <v>1.0299400000000001</v>
      </c>
      <c r="H271" s="1">
        <v>1.55911</v>
      </c>
      <c r="I271" s="1">
        <v>1.0102899999999999</v>
      </c>
      <c r="J271" s="1">
        <v>0.38079200000000002</v>
      </c>
      <c r="K271" s="1">
        <v>1.42875</v>
      </c>
      <c r="L271" s="1">
        <v>4.7740499999999998E-2</v>
      </c>
      <c r="M271" s="1">
        <v>0.98471200000000003</v>
      </c>
      <c r="N271" s="1" t="s">
        <v>22</v>
      </c>
      <c r="O271" s="1">
        <v>0.37828499999999998</v>
      </c>
      <c r="P271" s="1">
        <v>0.49123499999999998</v>
      </c>
      <c r="Q271" s="1">
        <v>0.17663899999999999</v>
      </c>
      <c r="R271" s="1">
        <v>2.0886999999999998</v>
      </c>
      <c r="S271" s="1" t="s">
        <v>22</v>
      </c>
      <c r="T271" s="1">
        <v>1.09815</v>
      </c>
      <c r="U271" s="1">
        <v>0.98917299999999997</v>
      </c>
      <c r="V271" s="1" t="s">
        <v>23</v>
      </c>
      <c r="W271" s="1">
        <f>ABS(IK_diagnostics_degrees__4[[#This Row],[Column1]]-A270)</f>
        <v>0</v>
      </c>
      <c r="X271" s="1">
        <f>ABS(IK_diagnostics_degrees__4[[#This Row],[Column2]]-B270)</f>
        <v>3.5700000000000731E-3</v>
      </c>
      <c r="Y271" s="1">
        <f>ABS(IK_diagnostics_degrees__4[[#This Row],[Column3]]-C270)</f>
        <v>0</v>
      </c>
      <c r="Z271" s="1">
        <f>ABS(IK_diagnostics_degrees__4[[#This Row],[Column4]]-D270)</f>
        <v>0</v>
      </c>
      <c r="AA271" s="1">
        <f>ABS(IK_diagnostics_degrees__4[[#This Row],[Column5]]-E270)</f>
        <v>5.4899999999999949E-3</v>
      </c>
      <c r="AB271" s="1">
        <f>ABS(IK_diagnostics_degrees__4[[#This Row],[Column6]]-F270)</f>
        <v>0</v>
      </c>
      <c r="AC271" s="1">
        <f>ABS(IK_diagnostics_degrees__4[[#This Row],[Column7]]-G270)</f>
        <v>1.2400000000001299E-3</v>
      </c>
      <c r="AD271" s="1">
        <f>ABS(IK_diagnostics_degrees__4[[#This Row],[Column8]]-H270)</f>
        <v>1.4300000000000423E-3</v>
      </c>
      <c r="AE271" s="1">
        <f>ABS(IK_diagnostics_degrees__4[[#This Row],[Column9]]-I270)</f>
        <v>7.1999999999983189E-4</v>
      </c>
      <c r="AF271" s="1">
        <f>ABS(IK_diagnostics_degrees__4[[#This Row],[Column10]]-J270)</f>
        <v>4.3599999999999195E-4</v>
      </c>
      <c r="AG271" s="1">
        <f>ABS(IK_diagnostics_degrees__4[[#This Row],[Column11]]-K270)</f>
        <v>2.6800000000000157E-3</v>
      </c>
      <c r="AH271" s="1">
        <f>ABS(IK_diagnostics_degrees__4[[#This Row],[Column12]]-L270)</f>
        <v>2.7977000000000002E-3</v>
      </c>
      <c r="AI271" s="1">
        <f>ABS(IK_diagnostics_degrees__4[[#This Row],[Column13]]-M270)</f>
        <v>1.5796000000000032E-2</v>
      </c>
      <c r="AJ271" s="1">
        <f>ABS(IK_diagnostics_degrees__4[[#This Row],[Column14]]-N270)</f>
        <v>0</v>
      </c>
      <c r="AK271" s="1">
        <f>ABS(IK_diagnostics_degrees__4[[#This Row],[Column15]]-O270)</f>
        <v>8.1390000000000073E-3</v>
      </c>
      <c r="AL271" s="1">
        <f>ABS(IK_diagnostics_degrees__4[[#This Row],[Column16]]-P270)</f>
        <v>2.7879999999999572E-3</v>
      </c>
      <c r="AM271" s="1">
        <f>ABS(IK_diagnostics_degrees__4[[#This Row],[Column17]]-Q270)</f>
        <v>8.900000000000019E-4</v>
      </c>
      <c r="AN271" s="1">
        <f>ABS(IK_diagnostics_degrees__4[[#This Row],[Column18]]-R270)</f>
        <v>4.129999999999967E-3</v>
      </c>
      <c r="AO271" s="1">
        <f>ABS(IK_diagnostics_degrees__4[[#This Row],[Column19]]-S270)</f>
        <v>0</v>
      </c>
      <c r="AP271" s="1">
        <f>ABS(IK_diagnostics_degrees__4[[#This Row],[Column20]]-T270)</f>
        <v>5.4100000000001369E-3</v>
      </c>
      <c r="AQ271" s="1">
        <f>ABS(IK_diagnostics_degrees__4[[#This Row],[Column21]]-U270)</f>
        <v>4.1590000000000238E-3</v>
      </c>
    </row>
    <row r="272" spans="1:43" x14ac:dyDescent="0.25">
      <c r="A272" s="1" t="s">
        <v>22</v>
      </c>
      <c r="B272" s="1">
        <v>1.5224899999999999</v>
      </c>
      <c r="C272" s="1" t="s">
        <v>22</v>
      </c>
      <c r="D272" s="1" t="s">
        <v>22</v>
      </c>
      <c r="E272" s="1">
        <v>1.55291</v>
      </c>
      <c r="F272" s="1" t="s">
        <v>22</v>
      </c>
      <c r="G272" s="1">
        <v>1.03088</v>
      </c>
      <c r="H272" s="1">
        <v>1.5614699999999999</v>
      </c>
      <c r="I272" s="1">
        <v>1.0106999999999999</v>
      </c>
      <c r="J272" s="1">
        <v>0.381276</v>
      </c>
      <c r="K272" s="1">
        <v>1.4307000000000001</v>
      </c>
      <c r="L272" s="1">
        <v>4.4982500000000002E-2</v>
      </c>
      <c r="M272" s="1">
        <v>1.0000899999999999</v>
      </c>
      <c r="N272" s="1" t="s">
        <v>22</v>
      </c>
      <c r="O272" s="1">
        <v>0.385295</v>
      </c>
      <c r="P272" s="1">
        <v>0.49277199999999999</v>
      </c>
      <c r="Q272" s="1">
        <v>0.178317</v>
      </c>
      <c r="R272" s="1">
        <v>2.0921099999999999</v>
      </c>
      <c r="S272" s="1" t="s">
        <v>22</v>
      </c>
      <c r="T272" s="1">
        <v>1.0921400000000001</v>
      </c>
      <c r="U272" s="1">
        <v>0.99231599999999998</v>
      </c>
      <c r="V272" s="1" t="s">
        <v>23</v>
      </c>
      <c r="W272" s="1">
        <f>ABS(IK_diagnostics_degrees__4[[#This Row],[Column1]]-A271)</f>
        <v>0</v>
      </c>
      <c r="X272" s="1">
        <f>ABS(IK_diagnostics_degrees__4[[#This Row],[Column2]]-B271)</f>
        <v>3.3699999999998731E-3</v>
      </c>
      <c r="Y272" s="1">
        <f>ABS(IK_diagnostics_degrees__4[[#This Row],[Column3]]-C271)</f>
        <v>0</v>
      </c>
      <c r="Z272" s="1">
        <f>ABS(IK_diagnostics_degrees__4[[#This Row],[Column4]]-D271)</f>
        <v>0</v>
      </c>
      <c r="AA272" s="1">
        <f>ABS(IK_diagnostics_degrees__4[[#This Row],[Column5]]-E271)</f>
        <v>4.809999999999981E-3</v>
      </c>
      <c r="AB272" s="1">
        <f>ABS(IK_diagnostics_degrees__4[[#This Row],[Column6]]-F271)</f>
        <v>0</v>
      </c>
      <c r="AC272" s="1">
        <f>ABS(IK_diagnostics_degrees__4[[#This Row],[Column7]]-G271)</f>
        <v>9.3999999999994088E-4</v>
      </c>
      <c r="AD272" s="1">
        <f>ABS(IK_diagnostics_degrees__4[[#This Row],[Column8]]-H271)</f>
        <v>2.3599999999999177E-3</v>
      </c>
      <c r="AE272" s="1">
        <f>ABS(IK_diagnostics_degrees__4[[#This Row],[Column9]]-I271)</f>
        <v>4.1000000000002146E-4</v>
      </c>
      <c r="AF272" s="1">
        <f>ABS(IK_diagnostics_degrees__4[[#This Row],[Column10]]-J271)</f>
        <v>4.8399999999998444E-4</v>
      </c>
      <c r="AG272" s="1">
        <f>ABS(IK_diagnostics_degrees__4[[#This Row],[Column11]]-K271)</f>
        <v>1.9500000000001183E-3</v>
      </c>
      <c r="AH272" s="1">
        <f>ABS(IK_diagnostics_degrees__4[[#This Row],[Column12]]-L271)</f>
        <v>2.7579999999999966E-3</v>
      </c>
      <c r="AI272" s="1">
        <f>ABS(IK_diagnostics_degrees__4[[#This Row],[Column13]]-M271)</f>
        <v>1.5377999999999892E-2</v>
      </c>
      <c r="AJ272" s="1">
        <f>ABS(IK_diagnostics_degrees__4[[#This Row],[Column14]]-N271)</f>
        <v>0</v>
      </c>
      <c r="AK272" s="1">
        <f>ABS(IK_diagnostics_degrees__4[[#This Row],[Column15]]-O271)</f>
        <v>7.0100000000000162E-3</v>
      </c>
      <c r="AL272" s="1">
        <f>ABS(IK_diagnostics_degrees__4[[#This Row],[Column16]]-P271)</f>
        <v>1.5370000000000106E-3</v>
      </c>
      <c r="AM272" s="1">
        <f>ABS(IK_diagnostics_degrees__4[[#This Row],[Column17]]-Q271)</f>
        <v>1.6780000000000128E-3</v>
      </c>
      <c r="AN272" s="1">
        <f>ABS(IK_diagnostics_degrees__4[[#This Row],[Column18]]-R271)</f>
        <v>3.4100000000001351E-3</v>
      </c>
      <c r="AO272" s="1">
        <f>ABS(IK_diagnostics_degrees__4[[#This Row],[Column19]]-S271)</f>
        <v>0</v>
      </c>
      <c r="AP272" s="1">
        <f>ABS(IK_diagnostics_degrees__4[[#This Row],[Column20]]-T271)</f>
        <v>6.0099999999998488E-3</v>
      </c>
      <c r="AQ272" s="1">
        <f>ABS(IK_diagnostics_degrees__4[[#This Row],[Column21]]-U271)</f>
        <v>3.1430000000000069E-3</v>
      </c>
    </row>
    <row r="273" spans="1:43" x14ac:dyDescent="0.25">
      <c r="A273" s="1" t="s">
        <v>22</v>
      </c>
      <c r="B273" s="1">
        <v>1.5255099999999999</v>
      </c>
      <c r="C273" s="1" t="s">
        <v>22</v>
      </c>
      <c r="D273" s="1" t="s">
        <v>22</v>
      </c>
      <c r="E273" s="1">
        <v>1.54776</v>
      </c>
      <c r="F273" s="1" t="s">
        <v>22</v>
      </c>
      <c r="G273" s="1">
        <v>1.03115</v>
      </c>
      <c r="H273" s="1">
        <v>1.5623</v>
      </c>
      <c r="I273" s="1">
        <v>1.01139</v>
      </c>
      <c r="J273" s="1">
        <v>0.38139699999999999</v>
      </c>
      <c r="K273" s="1">
        <v>1.4338599999999999</v>
      </c>
      <c r="L273" s="1">
        <v>4.3780800000000002E-2</v>
      </c>
      <c r="M273" s="1">
        <v>1.0135400000000001</v>
      </c>
      <c r="N273" s="1" t="s">
        <v>22</v>
      </c>
      <c r="O273" s="1">
        <v>0.39307500000000001</v>
      </c>
      <c r="P273" s="1">
        <v>0.49498799999999998</v>
      </c>
      <c r="Q273" s="1">
        <v>0.179148</v>
      </c>
      <c r="R273" s="1">
        <v>2.0961400000000001</v>
      </c>
      <c r="S273" s="1" t="s">
        <v>22</v>
      </c>
      <c r="T273" s="1">
        <v>1.0868599999999999</v>
      </c>
      <c r="U273" s="1">
        <v>0.99564600000000003</v>
      </c>
      <c r="V273" s="1" t="s">
        <v>23</v>
      </c>
      <c r="W273" s="1">
        <f>ABS(IK_diagnostics_degrees__4[[#This Row],[Column1]]-A272)</f>
        <v>0</v>
      </c>
      <c r="X273" s="1">
        <f>ABS(IK_diagnostics_degrees__4[[#This Row],[Column2]]-B272)</f>
        <v>3.0200000000000227E-3</v>
      </c>
      <c r="Y273" s="1">
        <f>ABS(IK_diagnostics_degrees__4[[#This Row],[Column3]]-C272)</f>
        <v>0</v>
      </c>
      <c r="Z273" s="1">
        <f>ABS(IK_diagnostics_degrees__4[[#This Row],[Column4]]-D272)</f>
        <v>0</v>
      </c>
      <c r="AA273" s="1">
        <f>ABS(IK_diagnostics_degrees__4[[#This Row],[Column5]]-E272)</f>
        <v>5.1499999999999879E-3</v>
      </c>
      <c r="AB273" s="1">
        <f>ABS(IK_diagnostics_degrees__4[[#This Row],[Column6]]-F272)</f>
        <v>0</v>
      </c>
      <c r="AC273" s="1">
        <f>ABS(IK_diagnostics_degrees__4[[#This Row],[Column7]]-G272)</f>
        <v>2.6999999999999247E-4</v>
      </c>
      <c r="AD273" s="1">
        <f>ABS(IK_diagnostics_degrees__4[[#This Row],[Column8]]-H272)</f>
        <v>8.3000000000010843E-4</v>
      </c>
      <c r="AE273" s="1">
        <f>ABS(IK_diagnostics_degrees__4[[#This Row],[Column9]]-I272)</f>
        <v>6.9000000000007944E-4</v>
      </c>
      <c r="AF273" s="1">
        <f>ABS(IK_diagnostics_degrees__4[[#This Row],[Column10]]-J272)</f>
        <v>1.2099999999998223E-4</v>
      </c>
      <c r="AG273" s="1">
        <f>ABS(IK_diagnostics_degrees__4[[#This Row],[Column11]]-K272)</f>
        <v>3.1599999999998296E-3</v>
      </c>
      <c r="AH273" s="1">
        <f>ABS(IK_diagnostics_degrees__4[[#This Row],[Column12]]-L272)</f>
        <v>1.2017E-3</v>
      </c>
      <c r="AI273" s="1">
        <f>ABS(IK_diagnostics_degrees__4[[#This Row],[Column13]]-M272)</f>
        <v>1.3450000000000184E-2</v>
      </c>
      <c r="AJ273" s="1">
        <f>ABS(IK_diagnostics_degrees__4[[#This Row],[Column14]]-N272)</f>
        <v>0</v>
      </c>
      <c r="AK273" s="1">
        <f>ABS(IK_diagnostics_degrees__4[[#This Row],[Column15]]-O272)</f>
        <v>7.7800000000000091E-3</v>
      </c>
      <c r="AL273" s="1">
        <f>ABS(IK_diagnostics_degrees__4[[#This Row],[Column16]]-P272)</f>
        <v>2.2159999999999958E-3</v>
      </c>
      <c r="AM273" s="1">
        <f>ABS(IK_diagnostics_degrees__4[[#This Row],[Column17]]-Q272)</f>
        <v>8.3099999999999841E-4</v>
      </c>
      <c r="AN273" s="1">
        <f>ABS(IK_diagnostics_degrees__4[[#This Row],[Column18]]-R272)</f>
        <v>4.0300000000002001E-3</v>
      </c>
      <c r="AO273" s="1">
        <f>ABS(IK_diagnostics_degrees__4[[#This Row],[Column19]]-S272)</f>
        <v>0</v>
      </c>
      <c r="AP273" s="1">
        <f>ABS(IK_diagnostics_degrees__4[[#This Row],[Column20]]-T272)</f>
        <v>5.2800000000001734E-3</v>
      </c>
      <c r="AQ273" s="1">
        <f>ABS(IK_diagnostics_degrees__4[[#This Row],[Column21]]-U272)</f>
        <v>3.3300000000000551E-3</v>
      </c>
    </row>
    <row r="274" spans="1:43" x14ac:dyDescent="0.25">
      <c r="A274" s="1" t="s">
        <v>22</v>
      </c>
      <c r="B274" s="1">
        <v>1.52776</v>
      </c>
      <c r="C274" s="1" t="s">
        <v>22</v>
      </c>
      <c r="D274" s="1" t="s">
        <v>22</v>
      </c>
      <c r="E274" s="1">
        <v>1.54399</v>
      </c>
      <c r="F274" s="1" t="s">
        <v>22</v>
      </c>
      <c r="G274" s="1">
        <v>1.0317400000000001</v>
      </c>
      <c r="H274" s="1">
        <v>1.56342</v>
      </c>
      <c r="I274" s="1">
        <v>1.0120899999999999</v>
      </c>
      <c r="J274" s="1">
        <v>0.38087599999999999</v>
      </c>
      <c r="K274" s="1">
        <v>1.4362600000000001</v>
      </c>
      <c r="L274" s="1">
        <v>4.3095599999999998E-2</v>
      </c>
      <c r="M274" s="1">
        <v>1.02643</v>
      </c>
      <c r="N274" s="1" t="s">
        <v>22</v>
      </c>
      <c r="O274" s="1">
        <v>0.39957300000000001</v>
      </c>
      <c r="P274" s="1">
        <v>0.49734099999999998</v>
      </c>
      <c r="Q274" s="1">
        <v>0.17979400000000001</v>
      </c>
      <c r="R274" s="1">
        <v>2.0996199999999998</v>
      </c>
      <c r="S274" s="1" t="s">
        <v>22</v>
      </c>
      <c r="T274" s="1">
        <v>1.0817600000000001</v>
      </c>
      <c r="U274" s="1">
        <v>0.998502</v>
      </c>
      <c r="V274" s="1" t="s">
        <v>23</v>
      </c>
      <c r="W274" s="1">
        <f>ABS(IK_diagnostics_degrees__4[[#This Row],[Column1]]-A273)</f>
        <v>0</v>
      </c>
      <c r="X274" s="1">
        <f>ABS(IK_diagnostics_degrees__4[[#This Row],[Column2]]-B273)</f>
        <v>2.2500000000000853E-3</v>
      </c>
      <c r="Y274" s="1">
        <f>ABS(IK_diagnostics_degrees__4[[#This Row],[Column3]]-C273)</f>
        <v>0</v>
      </c>
      <c r="Z274" s="1">
        <f>ABS(IK_diagnostics_degrees__4[[#This Row],[Column4]]-D273)</f>
        <v>0</v>
      </c>
      <c r="AA274" s="1">
        <f>ABS(IK_diagnostics_degrees__4[[#This Row],[Column5]]-E273)</f>
        <v>3.7700000000000511E-3</v>
      </c>
      <c r="AB274" s="1">
        <f>ABS(IK_diagnostics_degrees__4[[#This Row],[Column6]]-F273)</f>
        <v>0</v>
      </c>
      <c r="AC274" s="1">
        <f>ABS(IK_diagnostics_degrees__4[[#This Row],[Column7]]-G273)</f>
        <v>5.9000000000009045E-4</v>
      </c>
      <c r="AD274" s="1">
        <f>ABS(IK_diagnostics_degrees__4[[#This Row],[Column8]]-H273)</f>
        <v>1.1200000000000099E-3</v>
      </c>
      <c r="AE274" s="1">
        <f>ABS(IK_diagnostics_degrees__4[[#This Row],[Column9]]-I273)</f>
        <v>6.9999999999992291E-4</v>
      </c>
      <c r="AF274" s="1">
        <f>ABS(IK_diagnostics_degrees__4[[#This Row],[Column10]]-J273)</f>
        <v>5.2099999999999369E-4</v>
      </c>
      <c r="AG274" s="1">
        <f>ABS(IK_diagnostics_degrees__4[[#This Row],[Column11]]-K273)</f>
        <v>2.4000000000001798E-3</v>
      </c>
      <c r="AH274" s="1">
        <f>ABS(IK_diagnostics_degrees__4[[#This Row],[Column12]]-L273)</f>
        <v>6.8520000000000386E-4</v>
      </c>
      <c r="AI274" s="1">
        <f>ABS(IK_diagnostics_degrees__4[[#This Row],[Column13]]-M273)</f>
        <v>1.2889999999999846E-2</v>
      </c>
      <c r="AJ274" s="1">
        <f>ABS(IK_diagnostics_degrees__4[[#This Row],[Column14]]-N273)</f>
        <v>0</v>
      </c>
      <c r="AK274" s="1">
        <f>ABS(IK_diagnostics_degrees__4[[#This Row],[Column15]]-O273)</f>
        <v>6.4980000000000038E-3</v>
      </c>
      <c r="AL274" s="1">
        <f>ABS(IK_diagnostics_degrees__4[[#This Row],[Column16]]-P273)</f>
        <v>2.352999999999994E-3</v>
      </c>
      <c r="AM274" s="1">
        <f>ABS(IK_diagnostics_degrees__4[[#This Row],[Column17]]-Q273)</f>
        <v>6.4600000000000768E-4</v>
      </c>
      <c r="AN274" s="1">
        <f>ABS(IK_diagnostics_degrees__4[[#This Row],[Column18]]-R273)</f>
        <v>3.4799999999997056E-3</v>
      </c>
      <c r="AO274" s="1">
        <f>ABS(IK_diagnostics_degrees__4[[#This Row],[Column19]]-S273)</f>
        <v>0</v>
      </c>
      <c r="AP274" s="1">
        <f>ABS(IK_diagnostics_degrees__4[[#This Row],[Column20]]-T273)</f>
        <v>5.0999999999998824E-3</v>
      </c>
      <c r="AQ274" s="1">
        <f>ABS(IK_diagnostics_degrees__4[[#This Row],[Column21]]-U273)</f>
        <v>2.8559999999999697E-3</v>
      </c>
    </row>
    <row r="275" spans="1:43" x14ac:dyDescent="0.25">
      <c r="A275" s="1" t="s">
        <v>22</v>
      </c>
      <c r="B275" s="1">
        <v>1.5302500000000001</v>
      </c>
      <c r="C275" s="1" t="s">
        <v>22</v>
      </c>
      <c r="D275" s="1" t="s">
        <v>22</v>
      </c>
      <c r="E275" s="1">
        <v>1.5399</v>
      </c>
      <c r="F275" s="1" t="s">
        <v>22</v>
      </c>
      <c r="G275" s="1">
        <v>1.03165</v>
      </c>
      <c r="H275" s="1">
        <v>1.56447</v>
      </c>
      <c r="I275" s="1">
        <v>1.0131600000000001</v>
      </c>
      <c r="J275" s="1">
        <v>0.381108</v>
      </c>
      <c r="K275" s="1">
        <v>1.43862</v>
      </c>
      <c r="L275" s="1">
        <v>4.1901500000000001E-2</v>
      </c>
      <c r="M275" s="1">
        <v>1.0383</v>
      </c>
      <c r="N275" s="1" t="s">
        <v>22</v>
      </c>
      <c r="O275" s="1">
        <v>0.40609899999999999</v>
      </c>
      <c r="P275" s="1">
        <v>0.49897900000000001</v>
      </c>
      <c r="Q275" s="1">
        <v>0.18051200000000001</v>
      </c>
      <c r="R275" s="1">
        <v>2.1028500000000001</v>
      </c>
      <c r="S275" s="1" t="s">
        <v>22</v>
      </c>
      <c r="T275" s="1">
        <v>1.0765400000000001</v>
      </c>
      <c r="U275" s="1">
        <v>1.00116</v>
      </c>
      <c r="V275" s="1" t="s">
        <v>23</v>
      </c>
      <c r="W275" s="1">
        <f>ABS(IK_diagnostics_degrees__4[[#This Row],[Column1]]-A274)</f>
        <v>0</v>
      </c>
      <c r="X275" s="1">
        <f>ABS(IK_diagnostics_degrees__4[[#This Row],[Column2]]-B274)</f>
        <v>2.4900000000001032E-3</v>
      </c>
      <c r="Y275" s="1">
        <f>ABS(IK_diagnostics_degrees__4[[#This Row],[Column3]]-C274)</f>
        <v>0</v>
      </c>
      <c r="Z275" s="1">
        <f>ABS(IK_diagnostics_degrees__4[[#This Row],[Column4]]-D274)</f>
        <v>0</v>
      </c>
      <c r="AA275" s="1">
        <f>ABS(IK_diagnostics_degrees__4[[#This Row],[Column5]]-E274)</f>
        <v>4.089999999999927E-3</v>
      </c>
      <c r="AB275" s="1">
        <f>ABS(IK_diagnostics_degrees__4[[#This Row],[Column6]]-F274)</f>
        <v>0</v>
      </c>
      <c r="AC275" s="1">
        <f>ABS(IK_diagnostics_degrees__4[[#This Row],[Column7]]-G274)</f>
        <v>9.0000000000145519E-5</v>
      </c>
      <c r="AD275" s="1">
        <f>ABS(IK_diagnostics_degrees__4[[#This Row],[Column8]]-H274)</f>
        <v>1.0499999999999954E-3</v>
      </c>
      <c r="AE275" s="1">
        <f>ABS(IK_diagnostics_degrees__4[[#This Row],[Column9]]-I274)</f>
        <v>1.0700000000001264E-3</v>
      </c>
      <c r="AF275" s="1">
        <f>ABS(IK_diagnostics_degrees__4[[#This Row],[Column10]]-J274)</f>
        <v>2.3200000000000998E-4</v>
      </c>
      <c r="AG275" s="1">
        <f>ABS(IK_diagnostics_degrees__4[[#This Row],[Column11]]-K274)</f>
        <v>2.3599999999999177E-3</v>
      </c>
      <c r="AH275" s="1">
        <f>ABS(IK_diagnostics_degrees__4[[#This Row],[Column12]]-L274)</f>
        <v>1.1940999999999966E-3</v>
      </c>
      <c r="AI275" s="1">
        <f>ABS(IK_diagnostics_degrees__4[[#This Row],[Column13]]-M274)</f>
        <v>1.1870000000000047E-2</v>
      </c>
      <c r="AJ275" s="1">
        <f>ABS(IK_diagnostics_degrees__4[[#This Row],[Column14]]-N274)</f>
        <v>0</v>
      </c>
      <c r="AK275" s="1">
        <f>ABS(IK_diagnostics_degrees__4[[#This Row],[Column15]]-O274)</f>
        <v>6.5259999999999763E-3</v>
      </c>
      <c r="AL275" s="1">
        <f>ABS(IK_diagnostics_degrees__4[[#This Row],[Column16]]-P274)</f>
        <v>1.6380000000000283E-3</v>
      </c>
      <c r="AM275" s="1">
        <f>ABS(IK_diagnostics_degrees__4[[#This Row],[Column17]]-Q274)</f>
        <v>7.1799999999999642E-4</v>
      </c>
      <c r="AN275" s="1">
        <f>ABS(IK_diagnostics_degrees__4[[#This Row],[Column18]]-R274)</f>
        <v>3.2300000000002882E-3</v>
      </c>
      <c r="AO275" s="1">
        <f>ABS(IK_diagnostics_degrees__4[[#This Row],[Column19]]-S274)</f>
        <v>0</v>
      </c>
      <c r="AP275" s="1">
        <f>ABS(IK_diagnostics_degrees__4[[#This Row],[Column20]]-T274)</f>
        <v>5.2200000000000024E-3</v>
      </c>
      <c r="AQ275" s="1">
        <f>ABS(IK_diagnostics_degrees__4[[#This Row],[Column21]]-U274)</f>
        <v>2.6580000000000492E-3</v>
      </c>
    </row>
    <row r="276" spans="1:43" x14ac:dyDescent="0.25">
      <c r="A276" s="1" t="s">
        <v>22</v>
      </c>
      <c r="B276" s="1">
        <v>1.53166</v>
      </c>
      <c r="C276" s="1" t="s">
        <v>22</v>
      </c>
      <c r="D276" s="1" t="s">
        <v>22</v>
      </c>
      <c r="E276" s="1">
        <v>1.5366299999999999</v>
      </c>
      <c r="F276" s="1" t="s">
        <v>22</v>
      </c>
      <c r="G276" s="1">
        <v>1.0316799999999999</v>
      </c>
      <c r="H276" s="1">
        <v>1.56409</v>
      </c>
      <c r="I276" s="1">
        <v>1.0137700000000001</v>
      </c>
      <c r="J276" s="1">
        <v>0.38289899999999999</v>
      </c>
      <c r="K276" s="1">
        <v>1.4416</v>
      </c>
      <c r="L276" s="1">
        <v>4.0865800000000001E-2</v>
      </c>
      <c r="M276" s="1">
        <v>1.0495399999999999</v>
      </c>
      <c r="N276" s="1" t="s">
        <v>22</v>
      </c>
      <c r="O276" s="1">
        <v>0.41290300000000002</v>
      </c>
      <c r="P276" s="1">
        <v>0.50021400000000005</v>
      </c>
      <c r="Q276" s="1">
        <v>0.18078900000000001</v>
      </c>
      <c r="R276" s="1">
        <v>2.1060099999999999</v>
      </c>
      <c r="S276" s="1" t="s">
        <v>22</v>
      </c>
      <c r="T276" s="1">
        <v>1.0720799999999999</v>
      </c>
      <c r="U276" s="1">
        <v>1.0039499999999999</v>
      </c>
      <c r="V276" s="1" t="s">
        <v>23</v>
      </c>
      <c r="W276" s="1">
        <f>ABS(IK_diagnostics_degrees__4[[#This Row],[Column1]]-A275)</f>
        <v>0</v>
      </c>
      <c r="X276" s="1">
        <f>ABS(IK_diagnostics_degrees__4[[#This Row],[Column2]]-B275)</f>
        <v>1.4099999999999113E-3</v>
      </c>
      <c r="Y276" s="1">
        <f>ABS(IK_diagnostics_degrees__4[[#This Row],[Column3]]-C275)</f>
        <v>0</v>
      </c>
      <c r="Z276" s="1">
        <f>ABS(IK_diagnostics_degrees__4[[#This Row],[Column4]]-D275)</f>
        <v>0</v>
      </c>
      <c r="AA276" s="1">
        <f>ABS(IK_diagnostics_degrees__4[[#This Row],[Column5]]-E275)</f>
        <v>3.2700000000001062E-3</v>
      </c>
      <c r="AB276" s="1">
        <f>ABS(IK_diagnostics_degrees__4[[#This Row],[Column6]]-F275)</f>
        <v>0</v>
      </c>
      <c r="AC276" s="1">
        <f>ABS(IK_diagnostics_degrees__4[[#This Row],[Column7]]-G275)</f>
        <v>2.9999999999974492E-5</v>
      </c>
      <c r="AD276" s="1">
        <f>ABS(IK_diagnostics_degrees__4[[#This Row],[Column8]]-H275)</f>
        <v>3.8000000000004697E-4</v>
      </c>
      <c r="AE276" s="1">
        <f>ABS(IK_diagnostics_degrees__4[[#This Row],[Column9]]-I275)</f>
        <v>6.0999999999999943E-4</v>
      </c>
      <c r="AF276" s="1">
        <f>ABS(IK_diagnostics_degrees__4[[#This Row],[Column10]]-J275)</f>
        <v>1.790999999999987E-3</v>
      </c>
      <c r="AG276" s="1">
        <f>ABS(IK_diagnostics_degrees__4[[#This Row],[Column11]]-K275)</f>
        <v>2.9799999999999827E-3</v>
      </c>
      <c r="AH276" s="1">
        <f>ABS(IK_diagnostics_degrees__4[[#This Row],[Column12]]-L275)</f>
        <v>1.0357000000000005E-3</v>
      </c>
      <c r="AI276" s="1">
        <f>ABS(IK_diagnostics_degrees__4[[#This Row],[Column13]]-M275)</f>
        <v>1.1239999999999917E-2</v>
      </c>
      <c r="AJ276" s="1">
        <f>ABS(IK_diagnostics_degrees__4[[#This Row],[Column14]]-N275)</f>
        <v>0</v>
      </c>
      <c r="AK276" s="1">
        <f>ABS(IK_diagnostics_degrees__4[[#This Row],[Column15]]-O275)</f>
        <v>6.8040000000000322E-3</v>
      </c>
      <c r="AL276" s="1">
        <f>ABS(IK_diagnostics_degrees__4[[#This Row],[Column16]]-P275)</f>
        <v>1.2350000000000416E-3</v>
      </c>
      <c r="AM276" s="1">
        <f>ABS(IK_diagnostics_degrees__4[[#This Row],[Column17]]-Q275)</f>
        <v>2.7699999999999947E-4</v>
      </c>
      <c r="AN276" s="1">
        <f>ABS(IK_diagnostics_degrees__4[[#This Row],[Column18]]-R275)</f>
        <v>3.1599999999998296E-3</v>
      </c>
      <c r="AO276" s="1">
        <f>ABS(IK_diagnostics_degrees__4[[#This Row],[Column19]]-S275)</f>
        <v>0</v>
      </c>
      <c r="AP276" s="1">
        <f>ABS(IK_diagnostics_degrees__4[[#This Row],[Column20]]-T275)</f>
        <v>4.4600000000001305E-3</v>
      </c>
      <c r="AQ276" s="1">
        <f>ABS(IK_diagnostics_degrees__4[[#This Row],[Column21]]-U275)</f>
        <v>2.7899999999998482E-3</v>
      </c>
    </row>
    <row r="277" spans="1:43" x14ac:dyDescent="0.25">
      <c r="A277" s="1" t="s">
        <v>22</v>
      </c>
      <c r="B277" s="1">
        <v>1.53468</v>
      </c>
      <c r="C277" s="1" t="s">
        <v>22</v>
      </c>
      <c r="D277" s="1" t="s">
        <v>22</v>
      </c>
      <c r="E277" s="1">
        <v>1.5319799999999999</v>
      </c>
      <c r="F277" s="1" t="s">
        <v>22</v>
      </c>
      <c r="G277" s="1">
        <v>1.0326200000000001</v>
      </c>
      <c r="H277" s="1">
        <v>1.5650999999999999</v>
      </c>
      <c r="I277" s="1">
        <v>1.0135799999999999</v>
      </c>
      <c r="J277" s="1">
        <v>0.383322</v>
      </c>
      <c r="K277" s="1">
        <v>1.4438899999999999</v>
      </c>
      <c r="L277" s="1">
        <v>3.9273099999999998E-2</v>
      </c>
      <c r="M277" s="1">
        <v>1.0601400000000001</v>
      </c>
      <c r="N277" s="1" t="s">
        <v>22</v>
      </c>
      <c r="O277" s="1">
        <v>0.41873100000000002</v>
      </c>
      <c r="P277" s="1">
        <v>0.50124000000000002</v>
      </c>
      <c r="Q277" s="1">
        <v>0.181176</v>
      </c>
      <c r="R277" s="1">
        <v>2.1088800000000001</v>
      </c>
      <c r="S277" s="1" t="s">
        <v>22</v>
      </c>
      <c r="T277" s="1">
        <v>1.06687</v>
      </c>
      <c r="U277" s="1">
        <v>1.0062800000000001</v>
      </c>
      <c r="V277" s="1" t="s">
        <v>23</v>
      </c>
      <c r="W277" s="1">
        <f>ABS(IK_diagnostics_degrees__4[[#This Row],[Column1]]-A276)</f>
        <v>0</v>
      </c>
      <c r="X277" s="1">
        <f>ABS(IK_diagnostics_degrees__4[[#This Row],[Column2]]-B276)</f>
        <v>3.0200000000000227E-3</v>
      </c>
      <c r="Y277" s="1">
        <f>ABS(IK_diagnostics_degrees__4[[#This Row],[Column3]]-C276)</f>
        <v>0</v>
      </c>
      <c r="Z277" s="1">
        <f>ABS(IK_diagnostics_degrees__4[[#This Row],[Column4]]-D276)</f>
        <v>0</v>
      </c>
      <c r="AA277" s="1">
        <f>ABS(IK_diagnostics_degrees__4[[#This Row],[Column5]]-E276)</f>
        <v>4.650000000000043E-3</v>
      </c>
      <c r="AB277" s="1">
        <f>ABS(IK_diagnostics_degrees__4[[#This Row],[Column6]]-F276)</f>
        <v>0</v>
      </c>
      <c r="AC277" s="1">
        <f>ABS(IK_diagnostics_degrees__4[[#This Row],[Column7]]-G276)</f>
        <v>9.4000000000016293E-4</v>
      </c>
      <c r="AD277" s="1">
        <f>ABS(IK_diagnostics_degrees__4[[#This Row],[Column8]]-H276)</f>
        <v>1.0099999999999554E-3</v>
      </c>
      <c r="AE277" s="1">
        <f>ABS(IK_diagnostics_degrees__4[[#This Row],[Column9]]-I276)</f>
        <v>1.9000000000013451E-4</v>
      </c>
      <c r="AF277" s="1">
        <f>ABS(IK_diagnostics_degrees__4[[#This Row],[Column10]]-J276)</f>
        <v>4.230000000000067E-4</v>
      </c>
      <c r="AG277" s="1">
        <f>ABS(IK_diagnostics_degrees__4[[#This Row],[Column11]]-K276)</f>
        <v>2.2899999999999032E-3</v>
      </c>
      <c r="AH277" s="1">
        <f>ABS(IK_diagnostics_degrees__4[[#This Row],[Column12]]-L276)</f>
        <v>1.5927000000000024E-3</v>
      </c>
      <c r="AI277" s="1">
        <f>ABS(IK_diagnostics_degrees__4[[#This Row],[Column13]]-M276)</f>
        <v>1.0600000000000165E-2</v>
      </c>
      <c r="AJ277" s="1">
        <f>ABS(IK_diagnostics_degrees__4[[#This Row],[Column14]]-N276)</f>
        <v>0</v>
      </c>
      <c r="AK277" s="1">
        <f>ABS(IK_diagnostics_degrees__4[[#This Row],[Column15]]-O276)</f>
        <v>5.8279999999999998E-3</v>
      </c>
      <c r="AL277" s="1">
        <f>ABS(IK_diagnostics_degrees__4[[#This Row],[Column16]]-P276)</f>
        <v>1.0259999999999714E-3</v>
      </c>
      <c r="AM277" s="1">
        <f>ABS(IK_diagnostics_degrees__4[[#This Row],[Column17]]-Q276)</f>
        <v>3.8699999999999846E-4</v>
      </c>
      <c r="AN277" s="1">
        <f>ABS(IK_diagnostics_degrees__4[[#This Row],[Column18]]-R276)</f>
        <v>2.8700000000001502E-3</v>
      </c>
      <c r="AO277" s="1">
        <f>ABS(IK_diagnostics_degrees__4[[#This Row],[Column19]]-S276)</f>
        <v>0</v>
      </c>
      <c r="AP277" s="1">
        <f>ABS(IK_diagnostics_degrees__4[[#This Row],[Column20]]-T276)</f>
        <v>5.2099999999999369E-3</v>
      </c>
      <c r="AQ277" s="1">
        <f>ABS(IK_diagnostics_degrees__4[[#This Row],[Column21]]-U276)</f>
        <v>2.3300000000001653E-3</v>
      </c>
    </row>
    <row r="278" spans="1:43" x14ac:dyDescent="0.25">
      <c r="A278" s="1" t="s">
        <v>22</v>
      </c>
      <c r="B278" s="1">
        <v>1.5361199999999999</v>
      </c>
      <c r="C278" s="1" t="s">
        <v>22</v>
      </c>
      <c r="D278" s="1" t="s">
        <v>22</v>
      </c>
      <c r="E278" s="1">
        <v>1.5289999999999999</v>
      </c>
      <c r="F278" s="1" t="s">
        <v>22</v>
      </c>
      <c r="G278" s="1">
        <v>1.03227</v>
      </c>
      <c r="H278" s="1">
        <v>1.5651600000000001</v>
      </c>
      <c r="I278" s="1">
        <v>1.01433</v>
      </c>
      <c r="J278" s="1">
        <v>0.38397500000000001</v>
      </c>
      <c r="K278" s="1">
        <v>1.4463200000000001</v>
      </c>
      <c r="L278" s="1">
        <v>3.9270600000000003E-2</v>
      </c>
      <c r="M278" s="1">
        <v>1.06985</v>
      </c>
      <c r="N278" s="1" t="s">
        <v>22</v>
      </c>
      <c r="O278" s="1">
        <v>0.42356700000000003</v>
      </c>
      <c r="P278" s="1">
        <v>0.50304300000000002</v>
      </c>
      <c r="Q278" s="1">
        <v>0.181036</v>
      </c>
      <c r="R278" s="1">
        <v>2.11131</v>
      </c>
      <c r="S278" s="1" t="s">
        <v>22</v>
      </c>
      <c r="T278" s="1">
        <v>1.06281</v>
      </c>
      <c r="U278" s="1">
        <v>1.0079800000000001</v>
      </c>
      <c r="V278" s="1" t="s">
        <v>23</v>
      </c>
      <c r="W278" s="1">
        <f>ABS(IK_diagnostics_degrees__4[[#This Row],[Column1]]-A277)</f>
        <v>0</v>
      </c>
      <c r="X278" s="1">
        <f>ABS(IK_diagnostics_degrees__4[[#This Row],[Column2]]-B277)</f>
        <v>1.4399999999998858E-3</v>
      </c>
      <c r="Y278" s="1">
        <f>ABS(IK_diagnostics_degrees__4[[#This Row],[Column3]]-C277)</f>
        <v>0</v>
      </c>
      <c r="Z278" s="1">
        <f>ABS(IK_diagnostics_degrees__4[[#This Row],[Column4]]-D277)</f>
        <v>0</v>
      </c>
      <c r="AA278" s="1">
        <f>ABS(IK_diagnostics_degrees__4[[#This Row],[Column5]]-E277)</f>
        <v>2.9799999999999827E-3</v>
      </c>
      <c r="AB278" s="1">
        <f>ABS(IK_diagnostics_degrees__4[[#This Row],[Column6]]-F277)</f>
        <v>0</v>
      </c>
      <c r="AC278" s="1">
        <f>ABS(IK_diagnostics_degrees__4[[#This Row],[Column7]]-G277)</f>
        <v>3.5000000000007248E-4</v>
      </c>
      <c r="AD278" s="1">
        <f>ABS(IK_diagnostics_degrees__4[[#This Row],[Column8]]-H277)</f>
        <v>6.0000000000171028E-5</v>
      </c>
      <c r="AE278" s="1">
        <f>ABS(IK_diagnostics_degrees__4[[#This Row],[Column9]]-I277)</f>
        <v>7.5000000000002842E-4</v>
      </c>
      <c r="AF278" s="1">
        <f>ABS(IK_diagnostics_degrees__4[[#This Row],[Column10]]-J277)</f>
        <v>6.5300000000001468E-4</v>
      </c>
      <c r="AG278" s="1">
        <f>ABS(IK_diagnostics_degrees__4[[#This Row],[Column11]]-K277)</f>
        <v>2.4300000000001543E-3</v>
      </c>
      <c r="AH278" s="1">
        <f>ABS(IK_diagnostics_degrees__4[[#This Row],[Column12]]-L277)</f>
        <v>2.4999999999955613E-6</v>
      </c>
      <c r="AI278" s="1">
        <f>ABS(IK_diagnostics_degrees__4[[#This Row],[Column13]]-M277)</f>
        <v>9.7099999999998854E-3</v>
      </c>
      <c r="AJ278" s="1">
        <f>ABS(IK_diagnostics_degrees__4[[#This Row],[Column14]]-N277)</f>
        <v>0</v>
      </c>
      <c r="AK278" s="1">
        <f>ABS(IK_diagnostics_degrees__4[[#This Row],[Column15]]-O277)</f>
        <v>4.836000000000007E-3</v>
      </c>
      <c r="AL278" s="1">
        <f>ABS(IK_diagnostics_degrees__4[[#This Row],[Column16]]-P277)</f>
        <v>1.802999999999999E-3</v>
      </c>
      <c r="AM278" s="1">
        <f>ABS(IK_diagnostics_degrees__4[[#This Row],[Column17]]-Q277)</f>
        <v>1.4000000000000123E-4</v>
      </c>
      <c r="AN278" s="1">
        <f>ABS(IK_diagnostics_degrees__4[[#This Row],[Column18]]-R277)</f>
        <v>2.4299999999999322E-3</v>
      </c>
      <c r="AO278" s="1">
        <f>ABS(IK_diagnostics_degrees__4[[#This Row],[Column19]]-S277)</f>
        <v>0</v>
      </c>
      <c r="AP278" s="1">
        <f>ABS(IK_diagnostics_degrees__4[[#This Row],[Column20]]-T277)</f>
        <v>4.0599999999999525E-3</v>
      </c>
      <c r="AQ278" s="1">
        <f>ABS(IK_diagnostics_degrees__4[[#This Row],[Column21]]-U277)</f>
        <v>1.7000000000000348E-3</v>
      </c>
    </row>
    <row r="279" spans="1:43" x14ac:dyDescent="0.25">
      <c r="A279" s="1" t="s">
        <v>22</v>
      </c>
      <c r="B279" s="1">
        <v>1.5380499999999999</v>
      </c>
      <c r="C279" s="1" t="s">
        <v>22</v>
      </c>
      <c r="D279" s="1" t="s">
        <v>22</v>
      </c>
      <c r="E279" s="1">
        <v>1.5258</v>
      </c>
      <c r="F279" s="1" t="s">
        <v>22</v>
      </c>
      <c r="G279" s="1">
        <v>1.0326299999999999</v>
      </c>
      <c r="H279" s="1">
        <v>1.56576</v>
      </c>
      <c r="I279" s="1">
        <v>1.0145599999999999</v>
      </c>
      <c r="J279" s="1">
        <v>0.38464399999999999</v>
      </c>
      <c r="K279" s="1">
        <v>1.44807</v>
      </c>
      <c r="L279" s="1">
        <v>3.8682500000000002E-2</v>
      </c>
      <c r="M279" s="1">
        <v>1.0791299999999999</v>
      </c>
      <c r="N279" s="1" t="s">
        <v>22</v>
      </c>
      <c r="O279" s="1">
        <v>0.42776799999999998</v>
      </c>
      <c r="P279" s="1">
        <v>0.50412500000000005</v>
      </c>
      <c r="Q279" s="1">
        <v>0.18209700000000001</v>
      </c>
      <c r="R279" s="1">
        <v>2.1130200000000001</v>
      </c>
      <c r="S279" s="1" t="s">
        <v>22</v>
      </c>
      <c r="T279" s="1">
        <v>1.0583499999999999</v>
      </c>
      <c r="U279" s="1">
        <v>1.00997</v>
      </c>
      <c r="V279" s="1" t="s">
        <v>23</v>
      </c>
      <c r="W279" s="1">
        <f>ABS(IK_diagnostics_degrees__4[[#This Row],[Column1]]-A278)</f>
        <v>0</v>
      </c>
      <c r="X279" s="1">
        <f>ABS(IK_diagnostics_degrees__4[[#This Row],[Column2]]-B278)</f>
        <v>1.9299999999999873E-3</v>
      </c>
      <c r="Y279" s="1">
        <f>ABS(IK_diagnostics_degrees__4[[#This Row],[Column3]]-C278)</f>
        <v>0</v>
      </c>
      <c r="Z279" s="1">
        <f>ABS(IK_diagnostics_degrees__4[[#This Row],[Column4]]-D278)</f>
        <v>0</v>
      </c>
      <c r="AA279" s="1">
        <f>ABS(IK_diagnostics_degrees__4[[#This Row],[Column5]]-E278)</f>
        <v>3.1999999999998696E-3</v>
      </c>
      <c r="AB279" s="1">
        <f>ABS(IK_diagnostics_degrees__4[[#This Row],[Column6]]-F278)</f>
        <v>0</v>
      </c>
      <c r="AC279" s="1">
        <f>ABS(IK_diagnostics_degrees__4[[#This Row],[Column7]]-G278)</f>
        <v>3.5999999999991594E-4</v>
      </c>
      <c r="AD279" s="1">
        <f>ABS(IK_diagnostics_degrees__4[[#This Row],[Column8]]-H278)</f>
        <v>5.9999999999993392E-4</v>
      </c>
      <c r="AE279" s="1">
        <f>ABS(IK_diagnostics_degrees__4[[#This Row],[Column9]]-I278)</f>
        <v>2.2999999999995246E-4</v>
      </c>
      <c r="AF279" s="1">
        <f>ABS(IK_diagnostics_degrees__4[[#This Row],[Column10]]-J278)</f>
        <v>6.6899999999997517E-4</v>
      </c>
      <c r="AG279" s="1">
        <f>ABS(IK_diagnostics_degrees__4[[#This Row],[Column11]]-K278)</f>
        <v>1.7499999999999183E-3</v>
      </c>
      <c r="AH279" s="1">
        <f>ABS(IK_diagnostics_degrees__4[[#This Row],[Column12]]-L278)</f>
        <v>5.8810000000000112E-4</v>
      </c>
      <c r="AI279" s="1">
        <f>ABS(IK_diagnostics_degrees__4[[#This Row],[Column13]]-M278)</f>
        <v>9.279999999999955E-3</v>
      </c>
      <c r="AJ279" s="1">
        <f>ABS(IK_diagnostics_degrees__4[[#This Row],[Column14]]-N278)</f>
        <v>0</v>
      </c>
      <c r="AK279" s="1">
        <f>ABS(IK_diagnostics_degrees__4[[#This Row],[Column15]]-O278)</f>
        <v>4.2009999999999548E-3</v>
      </c>
      <c r="AL279" s="1">
        <f>ABS(IK_diagnostics_degrees__4[[#This Row],[Column16]]-P278)</f>
        <v>1.0820000000000274E-3</v>
      </c>
      <c r="AM279" s="1">
        <f>ABS(IK_diagnostics_degrees__4[[#This Row],[Column17]]-Q278)</f>
        <v>1.0610000000000064E-3</v>
      </c>
      <c r="AN279" s="1">
        <f>ABS(IK_diagnostics_degrees__4[[#This Row],[Column18]]-R278)</f>
        <v>1.7100000000001003E-3</v>
      </c>
      <c r="AO279" s="1">
        <f>ABS(IK_diagnostics_degrees__4[[#This Row],[Column19]]-S278)</f>
        <v>0</v>
      </c>
      <c r="AP279" s="1">
        <f>ABS(IK_diagnostics_degrees__4[[#This Row],[Column20]]-T278)</f>
        <v>4.4600000000001305E-3</v>
      </c>
      <c r="AQ279" s="1">
        <f>ABS(IK_diagnostics_degrees__4[[#This Row],[Column21]]-U278)</f>
        <v>1.9899999999999363E-3</v>
      </c>
    </row>
    <row r="280" spans="1:43" x14ac:dyDescent="0.25">
      <c r="A280" s="1" t="s">
        <v>22</v>
      </c>
      <c r="B280" s="1">
        <v>1.5398099999999999</v>
      </c>
      <c r="C280" s="1" t="s">
        <v>22</v>
      </c>
      <c r="D280" s="1" t="s">
        <v>22</v>
      </c>
      <c r="E280" s="1">
        <v>1.5229999999999999</v>
      </c>
      <c r="F280" s="1" t="s">
        <v>22</v>
      </c>
      <c r="G280" s="1">
        <v>1.03295</v>
      </c>
      <c r="H280" s="1">
        <v>1.56667</v>
      </c>
      <c r="I280" s="1">
        <v>1.0147200000000001</v>
      </c>
      <c r="J280" s="1">
        <v>0.38525900000000002</v>
      </c>
      <c r="K280" s="1">
        <v>1.4499200000000001</v>
      </c>
      <c r="L280" s="1">
        <v>3.7554799999999999E-2</v>
      </c>
      <c r="M280" s="1">
        <v>1.0875699999999999</v>
      </c>
      <c r="N280" s="1" t="s">
        <v>22</v>
      </c>
      <c r="O280" s="1">
        <v>0.43251099999999998</v>
      </c>
      <c r="P280" s="1">
        <v>0.50492199999999998</v>
      </c>
      <c r="Q280" s="1">
        <v>0.18287900000000001</v>
      </c>
      <c r="R280" s="1">
        <v>2.1152799999999998</v>
      </c>
      <c r="S280" s="1" t="s">
        <v>22</v>
      </c>
      <c r="T280" s="1">
        <v>1.0537099999999999</v>
      </c>
      <c r="U280" s="1">
        <v>1.0112300000000001</v>
      </c>
      <c r="V280" s="1" t="s">
        <v>23</v>
      </c>
      <c r="W280" s="1">
        <f>ABS(IK_diagnostics_degrees__4[[#This Row],[Column1]]-A279)</f>
        <v>0</v>
      </c>
      <c r="X280" s="1">
        <f>ABS(IK_diagnostics_degrees__4[[#This Row],[Column2]]-B279)</f>
        <v>1.7599999999999838E-3</v>
      </c>
      <c r="Y280" s="1">
        <f>ABS(IK_diagnostics_degrees__4[[#This Row],[Column3]]-C279)</f>
        <v>0</v>
      </c>
      <c r="Z280" s="1">
        <f>ABS(IK_diagnostics_degrees__4[[#This Row],[Column4]]-D279)</f>
        <v>0</v>
      </c>
      <c r="AA280" s="1">
        <f>ABS(IK_diagnostics_degrees__4[[#This Row],[Column5]]-E279)</f>
        <v>2.8000000000001357E-3</v>
      </c>
      <c r="AB280" s="1">
        <f>ABS(IK_diagnostics_degrees__4[[#This Row],[Column6]]-F279)</f>
        <v>0</v>
      </c>
      <c r="AC280" s="1">
        <f>ABS(IK_diagnostics_degrees__4[[#This Row],[Column7]]-G279)</f>
        <v>3.2000000000009798E-4</v>
      </c>
      <c r="AD280" s="1">
        <f>ABS(IK_diagnostics_degrees__4[[#This Row],[Column8]]-H279)</f>
        <v>9.0999999999996639E-4</v>
      </c>
      <c r="AE280" s="1">
        <f>ABS(IK_diagnostics_degrees__4[[#This Row],[Column9]]-I279)</f>
        <v>1.6000000000016001E-4</v>
      </c>
      <c r="AF280" s="1">
        <f>ABS(IK_diagnostics_degrees__4[[#This Row],[Column10]]-J279)</f>
        <v>6.1500000000003219E-4</v>
      </c>
      <c r="AG280" s="1">
        <f>ABS(IK_diagnostics_degrees__4[[#This Row],[Column11]]-K279)</f>
        <v>1.8500000000001293E-3</v>
      </c>
      <c r="AH280" s="1">
        <f>ABS(IK_diagnostics_degrees__4[[#This Row],[Column12]]-L279)</f>
        <v>1.1277000000000023E-3</v>
      </c>
      <c r="AI280" s="1">
        <f>ABS(IK_diagnostics_degrees__4[[#This Row],[Column13]]-M279)</f>
        <v>8.4400000000000031E-3</v>
      </c>
      <c r="AJ280" s="1">
        <f>ABS(IK_diagnostics_degrees__4[[#This Row],[Column14]]-N279)</f>
        <v>0</v>
      </c>
      <c r="AK280" s="1">
        <f>ABS(IK_diagnostics_degrees__4[[#This Row],[Column15]]-O279)</f>
        <v>4.7429999999999972E-3</v>
      </c>
      <c r="AL280" s="1">
        <f>ABS(IK_diagnostics_degrees__4[[#This Row],[Column16]]-P279)</f>
        <v>7.9699999999993665E-4</v>
      </c>
      <c r="AM280" s="1">
        <f>ABS(IK_diagnostics_degrees__4[[#This Row],[Column17]]-Q279)</f>
        <v>7.8200000000000491E-4</v>
      </c>
      <c r="AN280" s="1">
        <f>ABS(IK_diagnostics_degrees__4[[#This Row],[Column18]]-R279)</f>
        <v>2.2599999999997067E-3</v>
      </c>
      <c r="AO280" s="1">
        <f>ABS(IK_diagnostics_degrees__4[[#This Row],[Column19]]-S279)</f>
        <v>0</v>
      </c>
      <c r="AP280" s="1">
        <f>ABS(IK_diagnostics_degrees__4[[#This Row],[Column20]]-T279)</f>
        <v>4.6399999999999775E-3</v>
      </c>
      <c r="AQ280" s="1">
        <f>ABS(IK_diagnostics_degrees__4[[#This Row],[Column21]]-U279)</f>
        <v>1.2600000000000389E-3</v>
      </c>
    </row>
    <row r="281" spans="1:43" x14ac:dyDescent="0.25">
      <c r="A281" s="1" t="s">
        <v>22</v>
      </c>
      <c r="B281" s="1">
        <v>1.54114</v>
      </c>
      <c r="C281" s="1" t="s">
        <v>22</v>
      </c>
      <c r="D281" s="1" t="s">
        <v>22</v>
      </c>
      <c r="E281" s="1">
        <v>1.5203599999999999</v>
      </c>
      <c r="F281" s="1" t="s">
        <v>22</v>
      </c>
      <c r="G281" s="1">
        <v>1.0323599999999999</v>
      </c>
      <c r="H281" s="1">
        <v>1.56786</v>
      </c>
      <c r="I281" s="1">
        <v>1.0151300000000001</v>
      </c>
      <c r="J281" s="1">
        <v>0.38571100000000003</v>
      </c>
      <c r="K281" s="1">
        <v>1.4518599999999999</v>
      </c>
      <c r="L281" s="1">
        <v>3.7136700000000002E-2</v>
      </c>
      <c r="M281" s="1">
        <v>1.0953200000000001</v>
      </c>
      <c r="N281" s="1" t="s">
        <v>22</v>
      </c>
      <c r="O281" s="1">
        <v>0.43721599999999999</v>
      </c>
      <c r="P281" s="1">
        <v>0.50507800000000003</v>
      </c>
      <c r="Q281" s="1">
        <v>0.182888</v>
      </c>
      <c r="R281" s="1">
        <v>2.11707</v>
      </c>
      <c r="S281" s="1" t="s">
        <v>22</v>
      </c>
      <c r="T281" s="1">
        <v>1.0491699999999999</v>
      </c>
      <c r="U281" s="1">
        <v>1.01207</v>
      </c>
      <c r="V281" s="1" t="s">
        <v>23</v>
      </c>
      <c r="W281" s="1">
        <f>ABS(IK_diagnostics_degrees__4[[#This Row],[Column1]]-A280)</f>
        <v>0</v>
      </c>
      <c r="X281" s="1">
        <f>ABS(IK_diagnostics_degrees__4[[#This Row],[Column2]]-B280)</f>
        <v>1.3300000000000534E-3</v>
      </c>
      <c r="Y281" s="1">
        <f>ABS(IK_diagnostics_degrees__4[[#This Row],[Column3]]-C280)</f>
        <v>0</v>
      </c>
      <c r="Z281" s="1">
        <f>ABS(IK_diagnostics_degrees__4[[#This Row],[Column4]]-D280)</f>
        <v>0</v>
      </c>
      <c r="AA281" s="1">
        <f>ABS(IK_diagnostics_degrees__4[[#This Row],[Column5]]-E280)</f>
        <v>2.6399999999999757E-3</v>
      </c>
      <c r="AB281" s="1">
        <f>ABS(IK_diagnostics_degrees__4[[#This Row],[Column6]]-F280)</f>
        <v>0</v>
      </c>
      <c r="AC281" s="1">
        <f>ABS(IK_diagnostics_degrees__4[[#This Row],[Column7]]-G280)</f>
        <v>5.9000000000009045E-4</v>
      </c>
      <c r="AD281" s="1">
        <f>ABS(IK_diagnostics_degrees__4[[#This Row],[Column8]]-H280)</f>
        <v>1.1900000000000244E-3</v>
      </c>
      <c r="AE281" s="1">
        <f>ABS(IK_diagnostics_degrees__4[[#This Row],[Column9]]-I280)</f>
        <v>4.1000000000002146E-4</v>
      </c>
      <c r="AF281" s="1">
        <f>ABS(IK_diagnostics_degrees__4[[#This Row],[Column10]]-J280)</f>
        <v>4.5200000000000795E-4</v>
      </c>
      <c r="AG281" s="1">
        <f>ABS(IK_diagnostics_degrees__4[[#This Row],[Column11]]-K280)</f>
        <v>1.9399999999998307E-3</v>
      </c>
      <c r="AH281" s="1">
        <f>ABS(IK_diagnostics_degrees__4[[#This Row],[Column12]]-L280)</f>
        <v>4.1809999999999764E-4</v>
      </c>
      <c r="AI281" s="1">
        <f>ABS(IK_diagnostics_degrees__4[[#This Row],[Column13]]-M280)</f>
        <v>7.7500000000001457E-3</v>
      </c>
      <c r="AJ281" s="1">
        <f>ABS(IK_diagnostics_degrees__4[[#This Row],[Column14]]-N280)</f>
        <v>0</v>
      </c>
      <c r="AK281" s="1">
        <f>ABS(IK_diagnostics_degrees__4[[#This Row],[Column15]]-O280)</f>
        <v>4.7050000000000147E-3</v>
      </c>
      <c r="AL281" s="1">
        <f>ABS(IK_diagnostics_degrees__4[[#This Row],[Column16]]-P280)</f>
        <v>1.5600000000004499E-4</v>
      </c>
      <c r="AM281" s="1">
        <f>ABS(IK_diagnostics_degrees__4[[#This Row],[Column17]]-Q280)</f>
        <v>8.9999999999812452E-6</v>
      </c>
      <c r="AN281" s="1">
        <f>ABS(IK_diagnostics_degrees__4[[#This Row],[Column18]]-R280)</f>
        <v>1.7900000000001803E-3</v>
      </c>
      <c r="AO281" s="1">
        <f>ABS(IK_diagnostics_degrees__4[[#This Row],[Column19]]-S280)</f>
        <v>0</v>
      </c>
      <c r="AP281" s="1">
        <f>ABS(IK_diagnostics_degrees__4[[#This Row],[Column20]]-T280)</f>
        <v>4.5399999999999885E-3</v>
      </c>
      <c r="AQ281" s="1">
        <f>ABS(IK_diagnostics_degrees__4[[#This Row],[Column21]]-U280)</f>
        <v>8.399999999999519E-4</v>
      </c>
    </row>
    <row r="282" spans="1:43" x14ac:dyDescent="0.25">
      <c r="A282" s="1" t="s">
        <v>22</v>
      </c>
      <c r="B282" s="1">
        <v>1.54358</v>
      </c>
      <c r="C282" s="1" t="s">
        <v>22</v>
      </c>
      <c r="D282" s="1" t="s">
        <v>22</v>
      </c>
      <c r="E282" s="1">
        <v>1.51685</v>
      </c>
      <c r="F282" s="1" t="s">
        <v>22</v>
      </c>
      <c r="G282" s="1">
        <v>1.0328999999999999</v>
      </c>
      <c r="H282" s="1">
        <v>1.5689299999999999</v>
      </c>
      <c r="I282" s="1">
        <v>1.01528</v>
      </c>
      <c r="J282" s="1">
        <v>0.38575500000000001</v>
      </c>
      <c r="K282" s="1">
        <v>1.4531700000000001</v>
      </c>
      <c r="L282" s="1">
        <v>3.6117200000000002E-2</v>
      </c>
      <c r="M282" s="1">
        <v>1.10232</v>
      </c>
      <c r="N282" s="1" t="s">
        <v>22</v>
      </c>
      <c r="O282" s="1">
        <v>0.44141599999999998</v>
      </c>
      <c r="P282" s="1">
        <v>0.50565499999999997</v>
      </c>
      <c r="Q282" s="1">
        <v>0.183833</v>
      </c>
      <c r="R282" s="1">
        <v>2.1188500000000001</v>
      </c>
      <c r="S282" s="1" t="s">
        <v>22</v>
      </c>
      <c r="T282" s="1">
        <v>1.0448200000000001</v>
      </c>
      <c r="U282" s="1">
        <v>1.01359</v>
      </c>
      <c r="V282" s="1" t="s">
        <v>23</v>
      </c>
      <c r="W282" s="1">
        <f>ABS(IK_diagnostics_degrees__4[[#This Row],[Column1]]-A281)</f>
        <v>0</v>
      </c>
      <c r="X282" s="1">
        <f>ABS(IK_diagnostics_degrees__4[[#This Row],[Column2]]-B281)</f>
        <v>2.4399999999999977E-3</v>
      </c>
      <c r="Y282" s="1">
        <f>ABS(IK_diagnostics_degrees__4[[#This Row],[Column3]]-C281)</f>
        <v>0</v>
      </c>
      <c r="Z282" s="1">
        <f>ABS(IK_diagnostics_degrees__4[[#This Row],[Column4]]-D281)</f>
        <v>0</v>
      </c>
      <c r="AA282" s="1">
        <f>ABS(IK_diagnostics_degrees__4[[#This Row],[Column5]]-E281)</f>
        <v>3.5099999999999021E-3</v>
      </c>
      <c r="AB282" s="1">
        <f>ABS(IK_diagnostics_degrees__4[[#This Row],[Column6]]-F281)</f>
        <v>0</v>
      </c>
      <c r="AC282" s="1">
        <f>ABS(IK_diagnostics_degrees__4[[#This Row],[Column7]]-G281)</f>
        <v>5.3999999999998494E-4</v>
      </c>
      <c r="AD282" s="1">
        <f>ABS(IK_diagnostics_degrees__4[[#This Row],[Column8]]-H281)</f>
        <v>1.0699999999999044E-3</v>
      </c>
      <c r="AE282" s="1">
        <f>ABS(IK_diagnostics_degrees__4[[#This Row],[Column9]]-I281)</f>
        <v>1.4999999999987246E-4</v>
      </c>
      <c r="AF282" s="1">
        <f>ABS(IK_diagnostics_degrees__4[[#This Row],[Column10]]-J281)</f>
        <v>4.3999999999988493E-5</v>
      </c>
      <c r="AG282" s="1">
        <f>ABS(IK_diagnostics_degrees__4[[#This Row],[Column11]]-K281)</f>
        <v>1.3100000000001444E-3</v>
      </c>
      <c r="AH282" s="1">
        <f>ABS(IK_diagnostics_degrees__4[[#This Row],[Column12]]-L281)</f>
        <v>1.0194999999999996E-3</v>
      </c>
      <c r="AI282" s="1">
        <f>ABS(IK_diagnostics_degrees__4[[#This Row],[Column13]]-M281)</f>
        <v>6.9999999999998952E-3</v>
      </c>
      <c r="AJ282" s="1">
        <f>ABS(IK_diagnostics_degrees__4[[#This Row],[Column14]]-N281)</f>
        <v>0</v>
      </c>
      <c r="AK282" s="1">
        <f>ABS(IK_diagnostics_degrees__4[[#This Row],[Column15]]-O281)</f>
        <v>4.1999999999999815E-3</v>
      </c>
      <c r="AL282" s="1">
        <f>ABS(IK_diagnostics_degrees__4[[#This Row],[Column16]]-P281)</f>
        <v>5.7699999999993867E-4</v>
      </c>
      <c r="AM282" s="1">
        <f>ABS(IK_diagnostics_degrees__4[[#This Row],[Column17]]-Q281)</f>
        <v>9.4500000000000139E-4</v>
      </c>
      <c r="AN282" s="1">
        <f>ABS(IK_diagnostics_degrees__4[[#This Row],[Column18]]-R281)</f>
        <v>1.7800000000001148E-3</v>
      </c>
      <c r="AO282" s="1">
        <f>ABS(IK_diagnostics_degrees__4[[#This Row],[Column19]]-S281)</f>
        <v>0</v>
      </c>
      <c r="AP282" s="1">
        <f>ABS(IK_diagnostics_degrees__4[[#This Row],[Column20]]-T281)</f>
        <v>4.349999999999854E-3</v>
      </c>
      <c r="AQ282" s="1">
        <f>ABS(IK_diagnostics_degrees__4[[#This Row],[Column21]]-U281)</f>
        <v>1.5199999999999658E-3</v>
      </c>
    </row>
    <row r="283" spans="1:43" x14ac:dyDescent="0.25">
      <c r="A283" s="1" t="s">
        <v>22</v>
      </c>
      <c r="B283" s="1">
        <v>1.5451699999999999</v>
      </c>
      <c r="C283" s="1" t="s">
        <v>22</v>
      </c>
      <c r="D283" s="1" t="s">
        <v>22</v>
      </c>
      <c r="E283" s="1">
        <v>1.5146299999999999</v>
      </c>
      <c r="F283" s="1" t="s">
        <v>22</v>
      </c>
      <c r="G283" s="1">
        <v>1.0330999999999999</v>
      </c>
      <c r="H283" s="1">
        <v>1.5701700000000001</v>
      </c>
      <c r="I283" s="1">
        <v>1.0156799999999999</v>
      </c>
      <c r="J283" s="1">
        <v>0.38591399999999998</v>
      </c>
      <c r="K283" s="1">
        <v>1.45442</v>
      </c>
      <c r="L283" s="1">
        <v>3.4903799999999999E-2</v>
      </c>
      <c r="M283" s="1">
        <v>1.1086</v>
      </c>
      <c r="N283" s="1" t="s">
        <v>22</v>
      </c>
      <c r="O283" s="1">
        <v>0.44515199999999999</v>
      </c>
      <c r="P283" s="1">
        <v>0.50714300000000001</v>
      </c>
      <c r="Q283" s="1">
        <v>0.18436900000000001</v>
      </c>
      <c r="R283" s="1">
        <v>2.1203500000000002</v>
      </c>
      <c r="S283" s="1" t="s">
        <v>22</v>
      </c>
      <c r="T283" s="1">
        <v>1.04061</v>
      </c>
      <c r="U283" s="1">
        <v>1.0149900000000001</v>
      </c>
      <c r="V283" s="1" t="s">
        <v>23</v>
      </c>
      <c r="W283" s="1">
        <f>ABS(IK_diagnostics_degrees__4[[#This Row],[Column1]]-A282)</f>
        <v>0</v>
      </c>
      <c r="X283" s="1">
        <f>ABS(IK_diagnostics_degrees__4[[#This Row],[Column2]]-B282)</f>
        <v>1.5899999999999803E-3</v>
      </c>
      <c r="Y283" s="1">
        <f>ABS(IK_diagnostics_degrees__4[[#This Row],[Column3]]-C282)</f>
        <v>0</v>
      </c>
      <c r="Z283" s="1">
        <f>ABS(IK_diagnostics_degrees__4[[#This Row],[Column4]]-D282)</f>
        <v>0</v>
      </c>
      <c r="AA283" s="1">
        <f>ABS(IK_diagnostics_degrees__4[[#This Row],[Column5]]-E282)</f>
        <v>2.2200000000001108E-3</v>
      </c>
      <c r="AB283" s="1">
        <f>ABS(IK_diagnostics_degrees__4[[#This Row],[Column6]]-F282)</f>
        <v>0</v>
      </c>
      <c r="AC283" s="1">
        <f>ABS(IK_diagnostics_degrees__4[[#This Row],[Column7]]-G282)</f>
        <v>1.9999999999997797E-4</v>
      </c>
      <c r="AD283" s="1">
        <f>ABS(IK_diagnostics_degrees__4[[#This Row],[Column8]]-H282)</f>
        <v>1.2400000000001299E-3</v>
      </c>
      <c r="AE283" s="1">
        <f>ABS(IK_diagnostics_degrees__4[[#This Row],[Column9]]-I282)</f>
        <v>3.9999999999995595E-4</v>
      </c>
      <c r="AF283" s="1">
        <f>ABS(IK_diagnostics_degrees__4[[#This Row],[Column10]]-J282)</f>
        <v>1.5899999999996473E-4</v>
      </c>
      <c r="AG283" s="1">
        <f>ABS(IK_diagnostics_degrees__4[[#This Row],[Column11]]-K282)</f>
        <v>1.2499999999999734E-3</v>
      </c>
      <c r="AH283" s="1">
        <f>ABS(IK_diagnostics_degrees__4[[#This Row],[Column12]]-L282)</f>
        <v>1.2134000000000034E-3</v>
      </c>
      <c r="AI283" s="1">
        <f>ABS(IK_diagnostics_degrees__4[[#This Row],[Column13]]-M282)</f>
        <v>6.2800000000000633E-3</v>
      </c>
      <c r="AJ283" s="1">
        <f>ABS(IK_diagnostics_degrees__4[[#This Row],[Column14]]-N282)</f>
        <v>0</v>
      </c>
      <c r="AK283" s="1">
        <f>ABS(IK_diagnostics_degrees__4[[#This Row],[Column15]]-O282)</f>
        <v>3.7360000000000171E-3</v>
      </c>
      <c r="AL283" s="1">
        <f>ABS(IK_diagnostics_degrees__4[[#This Row],[Column16]]-P282)</f>
        <v>1.4880000000000448E-3</v>
      </c>
      <c r="AM283" s="1">
        <f>ABS(IK_diagnostics_degrees__4[[#This Row],[Column17]]-Q282)</f>
        <v>5.3600000000000869E-4</v>
      </c>
      <c r="AN283" s="1">
        <f>ABS(IK_diagnostics_degrees__4[[#This Row],[Column18]]-R282)</f>
        <v>1.5000000000000568E-3</v>
      </c>
      <c r="AO283" s="1">
        <f>ABS(IK_diagnostics_degrees__4[[#This Row],[Column19]]-S282)</f>
        <v>0</v>
      </c>
      <c r="AP283" s="1">
        <f>ABS(IK_diagnostics_degrees__4[[#This Row],[Column20]]-T282)</f>
        <v>4.210000000000047E-3</v>
      </c>
      <c r="AQ283" s="1">
        <f>ABS(IK_diagnostics_degrees__4[[#This Row],[Column21]]-U282)</f>
        <v>1.4000000000000679E-3</v>
      </c>
    </row>
    <row r="284" spans="1:43" x14ac:dyDescent="0.25">
      <c r="A284" s="1" t="s">
        <v>22</v>
      </c>
      <c r="B284" s="1">
        <v>1.5465500000000001</v>
      </c>
      <c r="C284" s="1" t="s">
        <v>22</v>
      </c>
      <c r="D284" s="1" t="s">
        <v>22</v>
      </c>
      <c r="E284" s="1">
        <v>1.5120899999999999</v>
      </c>
      <c r="F284" s="1" t="s">
        <v>22</v>
      </c>
      <c r="G284" s="1">
        <v>1.03342</v>
      </c>
      <c r="H284" s="1">
        <v>1.5701000000000001</v>
      </c>
      <c r="I284" s="1">
        <v>1.0160100000000001</v>
      </c>
      <c r="J284" s="1">
        <v>0.386243</v>
      </c>
      <c r="K284" s="1">
        <v>1.45591</v>
      </c>
      <c r="L284" s="1">
        <v>3.4661999999999998E-2</v>
      </c>
      <c r="M284" s="1">
        <v>1.1144000000000001</v>
      </c>
      <c r="N284" s="1" t="s">
        <v>22</v>
      </c>
      <c r="O284" s="1">
        <v>0.44867800000000002</v>
      </c>
      <c r="P284" s="1">
        <v>0.50807599999999997</v>
      </c>
      <c r="Q284" s="1">
        <v>0.18487100000000001</v>
      </c>
      <c r="R284" s="1">
        <v>2.1225499999999999</v>
      </c>
      <c r="S284" s="1" t="s">
        <v>22</v>
      </c>
      <c r="T284" s="1">
        <v>1.0371300000000001</v>
      </c>
      <c r="U284" s="1">
        <v>1.01664</v>
      </c>
      <c r="V284" s="1" t="s">
        <v>23</v>
      </c>
      <c r="W284" s="1">
        <f>ABS(IK_diagnostics_degrees__4[[#This Row],[Column1]]-A283)</f>
        <v>0</v>
      </c>
      <c r="X284" s="1">
        <f>ABS(IK_diagnostics_degrees__4[[#This Row],[Column2]]-B283)</f>
        <v>1.3800000000001589E-3</v>
      </c>
      <c r="Y284" s="1">
        <f>ABS(IK_diagnostics_degrees__4[[#This Row],[Column3]]-C283)</f>
        <v>0</v>
      </c>
      <c r="Z284" s="1">
        <f>ABS(IK_diagnostics_degrees__4[[#This Row],[Column4]]-D283)</f>
        <v>0</v>
      </c>
      <c r="AA284" s="1">
        <f>ABS(IK_diagnostics_degrees__4[[#This Row],[Column5]]-E283)</f>
        <v>2.5399999999999867E-3</v>
      </c>
      <c r="AB284" s="1">
        <f>ABS(IK_diagnostics_degrees__4[[#This Row],[Column6]]-F283)</f>
        <v>0</v>
      </c>
      <c r="AC284" s="1">
        <f>ABS(IK_diagnostics_degrees__4[[#This Row],[Column7]]-G283)</f>
        <v>3.2000000000009798E-4</v>
      </c>
      <c r="AD284" s="1">
        <f>ABS(IK_diagnostics_degrees__4[[#This Row],[Column8]]-H283)</f>
        <v>7.0000000000014495E-5</v>
      </c>
      <c r="AE284" s="1">
        <f>ABS(IK_diagnostics_degrees__4[[#This Row],[Column9]]-I283)</f>
        <v>3.300000000001635E-4</v>
      </c>
      <c r="AF284" s="1">
        <f>ABS(IK_diagnostics_degrees__4[[#This Row],[Column10]]-J283)</f>
        <v>3.2900000000002372E-4</v>
      </c>
      <c r="AG284" s="1">
        <f>ABS(IK_diagnostics_degrees__4[[#This Row],[Column11]]-K283)</f>
        <v>1.4899999999999913E-3</v>
      </c>
      <c r="AH284" s="1">
        <f>ABS(IK_diagnostics_degrees__4[[#This Row],[Column12]]-L283)</f>
        <v>2.4180000000000035E-4</v>
      </c>
      <c r="AI284" s="1">
        <f>ABS(IK_diagnostics_degrees__4[[#This Row],[Column13]]-M283)</f>
        <v>5.8000000000000274E-3</v>
      </c>
      <c r="AJ284" s="1">
        <f>ABS(IK_diagnostics_degrees__4[[#This Row],[Column14]]-N283)</f>
        <v>0</v>
      </c>
      <c r="AK284" s="1">
        <f>ABS(IK_diagnostics_degrees__4[[#This Row],[Column15]]-O283)</f>
        <v>3.5260000000000291E-3</v>
      </c>
      <c r="AL284" s="1">
        <f>ABS(IK_diagnostics_degrees__4[[#This Row],[Column16]]-P283)</f>
        <v>9.3299999999996164E-4</v>
      </c>
      <c r="AM284" s="1">
        <f>ABS(IK_diagnostics_degrees__4[[#This Row],[Column17]]-Q283)</f>
        <v>5.0200000000000244E-4</v>
      </c>
      <c r="AN284" s="1">
        <f>ABS(IK_diagnostics_degrees__4[[#This Row],[Column18]]-R283)</f>
        <v>2.1999999999997577E-3</v>
      </c>
      <c r="AO284" s="1">
        <f>ABS(IK_diagnostics_degrees__4[[#This Row],[Column19]]-S283)</f>
        <v>0</v>
      </c>
      <c r="AP284" s="1">
        <f>ABS(IK_diagnostics_degrees__4[[#This Row],[Column20]]-T283)</f>
        <v>3.4799999999999276E-3</v>
      </c>
      <c r="AQ284" s="1">
        <f>ABS(IK_diagnostics_degrees__4[[#This Row],[Column21]]-U283)</f>
        <v>1.6499999999999293E-3</v>
      </c>
    </row>
    <row r="285" spans="1:43" x14ac:dyDescent="0.25">
      <c r="A285" s="1" t="s">
        <v>22</v>
      </c>
      <c r="B285" s="1">
        <v>1.5477000000000001</v>
      </c>
      <c r="C285" s="1" t="s">
        <v>22</v>
      </c>
      <c r="D285" s="1" t="s">
        <v>22</v>
      </c>
      <c r="E285" s="1">
        <v>1.50997</v>
      </c>
      <c r="F285" s="1" t="s">
        <v>22</v>
      </c>
      <c r="G285" s="1">
        <v>1.03352</v>
      </c>
      <c r="H285" s="1">
        <v>1.57046</v>
      </c>
      <c r="I285" s="1">
        <v>1.0160899999999999</v>
      </c>
      <c r="J285" s="1">
        <v>0.38649299999999998</v>
      </c>
      <c r="K285" s="1">
        <v>1.4573</v>
      </c>
      <c r="L285" s="1">
        <v>3.4612499999999997E-2</v>
      </c>
      <c r="M285" s="1">
        <v>1.11955</v>
      </c>
      <c r="N285" s="1" t="s">
        <v>22</v>
      </c>
      <c r="O285" s="1">
        <v>0.45191999999999999</v>
      </c>
      <c r="P285" s="1">
        <v>0.50848199999999999</v>
      </c>
      <c r="Q285" s="1">
        <v>0.18537600000000001</v>
      </c>
      <c r="R285" s="1">
        <v>2.1240800000000002</v>
      </c>
      <c r="S285" s="1" t="s">
        <v>22</v>
      </c>
      <c r="T285" s="1">
        <v>1.03366</v>
      </c>
      <c r="U285" s="1">
        <v>1.01755</v>
      </c>
      <c r="V285" s="1" t="s">
        <v>23</v>
      </c>
      <c r="W285" s="1">
        <f>ABS(IK_diagnostics_degrees__4[[#This Row],[Column1]]-A284)</f>
        <v>0</v>
      </c>
      <c r="X285" s="1">
        <f>ABS(IK_diagnostics_degrees__4[[#This Row],[Column2]]-B284)</f>
        <v>1.1499999999999844E-3</v>
      </c>
      <c r="Y285" s="1">
        <f>ABS(IK_diagnostics_degrees__4[[#This Row],[Column3]]-C284)</f>
        <v>0</v>
      </c>
      <c r="Z285" s="1">
        <f>ABS(IK_diagnostics_degrees__4[[#This Row],[Column4]]-D284)</f>
        <v>0</v>
      </c>
      <c r="AA285" s="1">
        <f>ABS(IK_diagnostics_degrees__4[[#This Row],[Column5]]-E284)</f>
        <v>2.1199999999998997E-3</v>
      </c>
      <c r="AB285" s="1">
        <f>ABS(IK_diagnostics_degrees__4[[#This Row],[Column6]]-F284)</f>
        <v>0</v>
      </c>
      <c r="AC285" s="1">
        <f>ABS(IK_diagnostics_degrees__4[[#This Row],[Column7]]-G284)</f>
        <v>9.9999999999988987E-5</v>
      </c>
      <c r="AD285" s="1">
        <f>ABS(IK_diagnostics_degrees__4[[#This Row],[Column8]]-H284)</f>
        <v>3.5999999999991594E-4</v>
      </c>
      <c r="AE285" s="1">
        <f>ABS(IK_diagnostics_degrees__4[[#This Row],[Column9]]-I284)</f>
        <v>7.9999999999857963E-5</v>
      </c>
      <c r="AF285" s="1">
        <f>ABS(IK_diagnostics_degrees__4[[#This Row],[Column10]]-J284)</f>
        <v>2.4999999999997247E-4</v>
      </c>
      <c r="AG285" s="1">
        <f>ABS(IK_diagnostics_degrees__4[[#This Row],[Column11]]-K284)</f>
        <v>1.3900000000000023E-3</v>
      </c>
      <c r="AH285" s="1">
        <f>ABS(IK_diagnostics_degrees__4[[#This Row],[Column12]]-L284)</f>
        <v>4.9500000000000932E-5</v>
      </c>
      <c r="AI285" s="1">
        <f>ABS(IK_diagnostics_degrees__4[[#This Row],[Column13]]-M284)</f>
        <v>5.1499999999999879E-3</v>
      </c>
      <c r="AJ285" s="1">
        <f>ABS(IK_diagnostics_degrees__4[[#This Row],[Column14]]-N284)</f>
        <v>0</v>
      </c>
      <c r="AK285" s="1">
        <f>ABS(IK_diagnostics_degrees__4[[#This Row],[Column15]]-O284)</f>
        <v>3.2419999999999671E-3</v>
      </c>
      <c r="AL285" s="1">
        <f>ABS(IK_diagnostics_degrees__4[[#This Row],[Column16]]-P284)</f>
        <v>4.0600000000001746E-4</v>
      </c>
      <c r="AM285" s="1">
        <f>ABS(IK_diagnostics_degrees__4[[#This Row],[Column17]]-Q284)</f>
        <v>5.0500000000000544E-4</v>
      </c>
      <c r="AN285" s="1">
        <f>ABS(IK_diagnostics_degrees__4[[#This Row],[Column18]]-R284)</f>
        <v>1.5300000000002534E-3</v>
      </c>
      <c r="AO285" s="1">
        <f>ABS(IK_diagnostics_degrees__4[[#This Row],[Column19]]-S284)</f>
        <v>0</v>
      </c>
      <c r="AP285" s="1">
        <f>ABS(IK_diagnostics_degrees__4[[#This Row],[Column20]]-T284)</f>
        <v>3.4700000000000841E-3</v>
      </c>
      <c r="AQ285" s="1">
        <f>ABS(IK_diagnostics_degrees__4[[#This Row],[Column21]]-U284)</f>
        <v>9.0999999999996639E-4</v>
      </c>
    </row>
    <row r="286" spans="1:43" x14ac:dyDescent="0.25">
      <c r="A286" s="1" t="s">
        <v>22</v>
      </c>
      <c r="B286" s="1">
        <v>1.54863</v>
      </c>
      <c r="C286" s="1" t="s">
        <v>22</v>
      </c>
      <c r="D286" s="1" t="s">
        <v>22</v>
      </c>
      <c r="E286" s="1">
        <v>1.50841</v>
      </c>
      <c r="F286" s="1" t="s">
        <v>22</v>
      </c>
      <c r="G286" s="1">
        <v>1.0336799999999999</v>
      </c>
      <c r="H286" s="1">
        <v>1.5706</v>
      </c>
      <c r="I286" s="1">
        <v>1.0164299999999999</v>
      </c>
      <c r="J286" s="1">
        <v>0.38676100000000002</v>
      </c>
      <c r="K286" s="1">
        <v>1.45865</v>
      </c>
      <c r="L286" s="1">
        <v>3.4195299999999998E-2</v>
      </c>
      <c r="M286" s="1">
        <v>1.1244799999999999</v>
      </c>
      <c r="N286" s="1" t="s">
        <v>22</v>
      </c>
      <c r="O286" s="1">
        <v>0.45502500000000001</v>
      </c>
      <c r="P286" s="1">
        <v>0.50941999999999998</v>
      </c>
      <c r="Q286" s="1">
        <v>0.186108</v>
      </c>
      <c r="R286" s="1">
        <v>2.1253799999999998</v>
      </c>
      <c r="S286" s="1" t="s">
        <v>22</v>
      </c>
      <c r="T286" s="1">
        <v>1.03043</v>
      </c>
      <c r="U286" s="1">
        <v>1.01894</v>
      </c>
      <c r="V286" s="1" t="s">
        <v>23</v>
      </c>
      <c r="W286" s="1">
        <f>ABS(IK_diagnostics_degrees__4[[#This Row],[Column1]]-A285)</f>
        <v>0</v>
      </c>
      <c r="X286" s="1">
        <f>ABS(IK_diagnostics_degrees__4[[#This Row],[Column2]]-B285)</f>
        <v>9.2999999999987537E-4</v>
      </c>
      <c r="Y286" s="1">
        <f>ABS(IK_diagnostics_degrees__4[[#This Row],[Column3]]-C285)</f>
        <v>0</v>
      </c>
      <c r="Z286" s="1">
        <f>ABS(IK_diagnostics_degrees__4[[#This Row],[Column4]]-D285)</f>
        <v>0</v>
      </c>
      <c r="AA286" s="1">
        <f>ABS(IK_diagnostics_degrees__4[[#This Row],[Column5]]-E285)</f>
        <v>1.5600000000000058E-3</v>
      </c>
      <c r="AB286" s="1">
        <f>ABS(IK_diagnostics_degrees__4[[#This Row],[Column6]]-F285)</f>
        <v>0</v>
      </c>
      <c r="AC286" s="1">
        <f>ABS(IK_diagnostics_degrees__4[[#This Row],[Column7]]-G285)</f>
        <v>1.5999999999993797E-4</v>
      </c>
      <c r="AD286" s="1">
        <f>ABS(IK_diagnostics_degrees__4[[#This Row],[Column8]]-H285)</f>
        <v>1.4000000000002899E-4</v>
      </c>
      <c r="AE286" s="1">
        <f>ABS(IK_diagnostics_degrees__4[[#This Row],[Column9]]-I285)</f>
        <v>3.4000000000000696E-4</v>
      </c>
      <c r="AF286" s="1">
        <f>ABS(IK_diagnostics_degrees__4[[#This Row],[Column10]]-J285)</f>
        <v>2.6800000000004598E-4</v>
      </c>
      <c r="AG286" s="1">
        <f>ABS(IK_diagnostics_degrees__4[[#This Row],[Column11]]-K285)</f>
        <v>1.3499999999999623E-3</v>
      </c>
      <c r="AH286" s="1">
        <f>ABS(IK_diagnostics_degrees__4[[#This Row],[Column12]]-L285)</f>
        <v>4.1719999999999952E-4</v>
      </c>
      <c r="AI286" s="1">
        <f>ABS(IK_diagnostics_degrees__4[[#This Row],[Column13]]-M285)</f>
        <v>4.9299999999998789E-3</v>
      </c>
      <c r="AJ286" s="1">
        <f>ABS(IK_diagnostics_degrees__4[[#This Row],[Column14]]-N285)</f>
        <v>0</v>
      </c>
      <c r="AK286" s="1">
        <f>ABS(IK_diagnostics_degrees__4[[#This Row],[Column15]]-O285)</f>
        <v>3.1050000000000244E-3</v>
      </c>
      <c r="AL286" s="1">
        <f>ABS(IK_diagnostics_degrees__4[[#This Row],[Column16]]-P285)</f>
        <v>9.3799999999999439E-4</v>
      </c>
      <c r="AM286" s="1">
        <f>ABS(IK_diagnostics_degrees__4[[#This Row],[Column17]]-Q285)</f>
        <v>7.3199999999998266E-4</v>
      </c>
      <c r="AN286" s="1">
        <f>ABS(IK_diagnostics_degrees__4[[#This Row],[Column18]]-R285)</f>
        <v>1.2999999999996348E-3</v>
      </c>
      <c r="AO286" s="1">
        <f>ABS(IK_diagnostics_degrees__4[[#This Row],[Column19]]-S285)</f>
        <v>0</v>
      </c>
      <c r="AP286" s="1">
        <f>ABS(IK_diagnostics_degrees__4[[#This Row],[Column20]]-T285)</f>
        <v>3.2300000000000662E-3</v>
      </c>
      <c r="AQ286" s="1">
        <f>ABS(IK_diagnostics_degrees__4[[#This Row],[Column21]]-U285)</f>
        <v>1.3900000000000023E-3</v>
      </c>
    </row>
    <row r="287" spans="1:43" x14ac:dyDescent="0.25">
      <c r="A287" s="1" t="s">
        <v>22</v>
      </c>
      <c r="B287" s="1">
        <v>1.53569</v>
      </c>
      <c r="C287" s="1" t="s">
        <v>22</v>
      </c>
      <c r="D287" s="1">
        <v>3.24008E-2</v>
      </c>
      <c r="E287" s="1">
        <v>1.1682900000000001</v>
      </c>
      <c r="F287" s="1" t="s">
        <v>22</v>
      </c>
      <c r="G287" s="1">
        <v>0.86042700000000005</v>
      </c>
      <c r="H287" s="1">
        <v>1.6001300000000001</v>
      </c>
      <c r="I287" s="1">
        <v>0.78749199999999997</v>
      </c>
      <c r="J287" s="1">
        <v>0.36258299999999999</v>
      </c>
      <c r="K287" s="1">
        <v>2.0310700000000002</v>
      </c>
      <c r="L287" s="1">
        <v>8.0211000000000005E-2</v>
      </c>
      <c r="M287" s="1">
        <v>0.94169099999999994</v>
      </c>
      <c r="N287" s="1">
        <v>1.63165</v>
      </c>
      <c r="O287" s="1">
        <v>0.98733899999999997</v>
      </c>
      <c r="P287" s="1">
        <v>2.7071100000000001E-2</v>
      </c>
      <c r="Q287" s="1">
        <v>2.9083999999999999E-2</v>
      </c>
      <c r="R287" s="1">
        <v>2.1471499999999999</v>
      </c>
      <c r="S287" s="2">
        <v>6.7483E-9</v>
      </c>
      <c r="T287" s="1">
        <v>1.11822E-2</v>
      </c>
      <c r="U287" s="1">
        <v>1.4628300000000001</v>
      </c>
      <c r="V287" s="1" t="s">
        <v>23</v>
      </c>
      <c r="W287" s="1">
        <f>ABS(IK_diagnostics_degrees__4[[#This Row],[Column1]]-A286)</f>
        <v>0</v>
      </c>
      <c r="X287" s="1">
        <f>ABS(IK_diagnostics_degrees__4[[#This Row],[Column2]]-B286)</f>
        <v>1.2939999999999952E-2</v>
      </c>
      <c r="Y287" s="1">
        <f>ABS(IK_diagnostics_degrees__4[[#This Row],[Column3]]-C286)</f>
        <v>0</v>
      </c>
      <c r="Z287" s="1">
        <f>ABS(IK_diagnostics_degrees__4[[#This Row],[Column4]]-D286)</f>
        <v>3.24008E-2</v>
      </c>
      <c r="AA287" s="1">
        <f>ABS(IK_diagnostics_degrees__4[[#This Row],[Column5]]-E286)</f>
        <v>0.34011999999999998</v>
      </c>
      <c r="AB287" s="1">
        <f>ABS(IK_diagnostics_degrees__4[[#This Row],[Column6]]-F286)</f>
        <v>0</v>
      </c>
      <c r="AC287" s="1">
        <f>ABS(IK_diagnostics_degrees__4[[#This Row],[Column7]]-G286)</f>
        <v>0.17325299999999988</v>
      </c>
      <c r="AD287" s="1">
        <f>ABS(IK_diagnostics_degrees__4[[#This Row],[Column8]]-H286)</f>
        <v>2.9530000000000056E-2</v>
      </c>
      <c r="AE287" s="1">
        <f>ABS(IK_diagnostics_degrees__4[[#This Row],[Column9]]-I286)</f>
        <v>0.22893799999999997</v>
      </c>
      <c r="AF287" s="1">
        <f>ABS(IK_diagnostics_degrees__4[[#This Row],[Column10]]-J286)</f>
        <v>2.4178000000000033E-2</v>
      </c>
      <c r="AG287" s="1">
        <f>ABS(IK_diagnostics_degrees__4[[#This Row],[Column11]]-K286)</f>
        <v>0.57242000000000015</v>
      </c>
      <c r="AH287" s="1">
        <f>ABS(IK_diagnostics_degrees__4[[#This Row],[Column12]]-L286)</f>
        <v>4.6015700000000007E-2</v>
      </c>
      <c r="AI287" s="1">
        <f>ABS(IK_diagnostics_degrees__4[[#This Row],[Column13]]-M286)</f>
        <v>0.18278899999999998</v>
      </c>
      <c r="AJ287" s="1">
        <f>ABS(IK_diagnostics_degrees__4[[#This Row],[Column14]]-N286)</f>
        <v>1.63165</v>
      </c>
      <c r="AK287" s="1">
        <f>ABS(IK_diagnostics_degrees__4[[#This Row],[Column15]]-O286)</f>
        <v>0.53231399999999995</v>
      </c>
      <c r="AL287" s="1">
        <f>ABS(IK_diagnostics_degrees__4[[#This Row],[Column16]]-P286)</f>
        <v>0.48234889999999997</v>
      </c>
      <c r="AM287" s="1">
        <f>ABS(IK_diagnostics_degrees__4[[#This Row],[Column17]]-Q286)</f>
        <v>0.157024</v>
      </c>
      <c r="AN287" s="1">
        <f>ABS(IK_diagnostics_degrees__4[[#This Row],[Column18]]-R286)</f>
        <v>2.1770000000000067E-2</v>
      </c>
      <c r="AO287" s="1">
        <f>ABS(IK_diagnostics_degrees__4[[#This Row],[Column19]]-S286)</f>
        <v>6.7483E-9</v>
      </c>
      <c r="AP287" s="1">
        <f>ABS(IK_diagnostics_degrees__4[[#This Row],[Column20]]-T286)</f>
        <v>1.0192478</v>
      </c>
      <c r="AQ287" s="1">
        <f>ABS(IK_diagnostics_degrees__4[[#This Row],[Column21]]-U286)</f>
        <v>0.44389000000000012</v>
      </c>
    </row>
    <row r="288" spans="1:43" x14ac:dyDescent="0.25">
      <c r="A288" s="1">
        <v>3.8850700000000002E-2</v>
      </c>
      <c r="B288" s="1">
        <v>1.5765400000000001</v>
      </c>
      <c r="C288" s="1">
        <v>4.2048799999999997E-2</v>
      </c>
      <c r="D288" s="1">
        <v>0.123463</v>
      </c>
      <c r="E288" s="1">
        <v>1.1585000000000001</v>
      </c>
      <c r="F288" s="1">
        <v>6.5041399999999999E-2</v>
      </c>
      <c r="G288" s="1">
        <v>1.0085599999999999</v>
      </c>
      <c r="H288" s="1">
        <v>1.57585</v>
      </c>
      <c r="I288" s="1">
        <v>0.93868499999999999</v>
      </c>
      <c r="J288" s="1">
        <v>0.46921800000000002</v>
      </c>
      <c r="K288" s="1">
        <v>2.0650599999999999</v>
      </c>
      <c r="L288" s="1">
        <v>0.110524</v>
      </c>
      <c r="M288" s="1">
        <v>1.24054</v>
      </c>
      <c r="N288" s="1">
        <v>1.5742100000000001</v>
      </c>
      <c r="O288" s="1">
        <v>1.28677</v>
      </c>
      <c r="P288" s="1">
        <v>7.6498500000000004E-4</v>
      </c>
      <c r="Q288" s="1" t="s">
        <v>22</v>
      </c>
      <c r="R288" s="1">
        <v>2.2942499999999999</v>
      </c>
      <c r="S288" s="1" t="s">
        <v>22</v>
      </c>
      <c r="T288" s="1">
        <v>1.4516599999999999E-2</v>
      </c>
      <c r="U288" s="1">
        <v>1.28342</v>
      </c>
      <c r="V288" s="1" t="s">
        <v>23</v>
      </c>
      <c r="W288" s="1">
        <f>ABS(IK_diagnostics_degrees__4[[#This Row],[Column1]]-A287)</f>
        <v>3.8850700000000002E-2</v>
      </c>
      <c r="X288" s="1">
        <f>ABS(IK_diagnostics_degrees__4[[#This Row],[Column2]]-B287)</f>
        <v>4.0850000000000053E-2</v>
      </c>
      <c r="Y288" s="1">
        <f>ABS(IK_diagnostics_degrees__4[[#This Row],[Column3]]-C287)</f>
        <v>4.2048799999999997E-2</v>
      </c>
      <c r="Z288" s="1">
        <f>ABS(IK_diagnostics_degrees__4[[#This Row],[Column4]]-D287)</f>
        <v>9.106220000000001E-2</v>
      </c>
      <c r="AA288" s="1">
        <f>ABS(IK_diagnostics_degrees__4[[#This Row],[Column5]]-E287)</f>
        <v>9.7899999999999654E-3</v>
      </c>
      <c r="AB288" s="1">
        <f>ABS(IK_diagnostics_degrees__4[[#This Row],[Column6]]-F287)</f>
        <v>6.5041399999999999E-2</v>
      </c>
      <c r="AC288" s="1">
        <f>ABS(IK_diagnostics_degrees__4[[#This Row],[Column7]]-G287)</f>
        <v>0.14813299999999985</v>
      </c>
      <c r="AD288" s="1">
        <f>ABS(IK_diagnostics_degrees__4[[#This Row],[Column8]]-H287)</f>
        <v>2.4280000000000079E-2</v>
      </c>
      <c r="AE288" s="1">
        <f>ABS(IK_diagnostics_degrees__4[[#This Row],[Column9]]-I287)</f>
        <v>0.15119300000000002</v>
      </c>
      <c r="AF288" s="1">
        <f>ABS(IK_diagnostics_degrees__4[[#This Row],[Column10]]-J287)</f>
        <v>0.10663500000000004</v>
      </c>
      <c r="AG288" s="1">
        <f>ABS(IK_diagnostics_degrees__4[[#This Row],[Column11]]-K287)</f>
        <v>3.3989999999999743E-2</v>
      </c>
      <c r="AH288" s="1">
        <f>ABS(IK_diagnostics_degrees__4[[#This Row],[Column12]]-L287)</f>
        <v>3.0312999999999993E-2</v>
      </c>
      <c r="AI288" s="1">
        <f>ABS(IK_diagnostics_degrees__4[[#This Row],[Column13]]-M287)</f>
        <v>0.29884900000000003</v>
      </c>
      <c r="AJ288" s="1">
        <f>ABS(IK_diagnostics_degrees__4[[#This Row],[Column14]]-N287)</f>
        <v>5.7439999999999936E-2</v>
      </c>
      <c r="AK288" s="1">
        <f>ABS(IK_diagnostics_degrees__4[[#This Row],[Column15]]-O287)</f>
        <v>0.299431</v>
      </c>
      <c r="AL288" s="1">
        <f>ABS(IK_diagnostics_degrees__4[[#This Row],[Column16]]-P287)</f>
        <v>2.6306115000000001E-2</v>
      </c>
      <c r="AM288" s="1">
        <f>ABS(IK_diagnostics_degrees__4[[#This Row],[Column17]]-Q287)</f>
        <v>2.9083999999999999E-2</v>
      </c>
      <c r="AN288" s="1">
        <f>ABS(IK_diagnostics_degrees__4[[#This Row],[Column18]]-R287)</f>
        <v>0.14710000000000001</v>
      </c>
      <c r="AO288" s="1">
        <f>ABS(IK_diagnostics_degrees__4[[#This Row],[Column19]]-S287)</f>
        <v>6.7483E-9</v>
      </c>
      <c r="AP288" s="1">
        <f>ABS(IK_diagnostics_degrees__4[[#This Row],[Column20]]-T287)</f>
        <v>3.3343999999999995E-3</v>
      </c>
      <c r="AQ288" s="1">
        <f>ABS(IK_diagnostics_degrees__4[[#This Row],[Column21]]-U287)</f>
        <v>0.17941000000000007</v>
      </c>
    </row>
    <row r="289" spans="1:43" x14ac:dyDescent="0.25">
      <c r="A289" s="1">
        <v>7.2846099999999997E-2</v>
      </c>
      <c r="B289" s="1">
        <v>1.5942700000000001</v>
      </c>
      <c r="C289" s="1">
        <v>9.8201399999999994E-2</v>
      </c>
      <c r="D289" s="1">
        <v>0.15640200000000001</v>
      </c>
      <c r="E289" s="1">
        <v>1.1433199999999999</v>
      </c>
      <c r="F289" s="1">
        <v>6.4125299999999996E-2</v>
      </c>
      <c r="G289" s="1">
        <v>1.1137600000000001</v>
      </c>
      <c r="H289" s="1">
        <v>1.51675</v>
      </c>
      <c r="I289" s="1">
        <v>1.0259499999999999</v>
      </c>
      <c r="J289" s="1">
        <v>0.50967700000000005</v>
      </c>
      <c r="K289" s="1">
        <v>2.0417299999999998</v>
      </c>
      <c r="L289" s="1">
        <v>0.13953599999999999</v>
      </c>
      <c r="M289" s="1">
        <v>1.34091</v>
      </c>
      <c r="N289" s="1">
        <v>1.5492300000000001</v>
      </c>
      <c r="O289" s="1">
        <v>1.3877600000000001</v>
      </c>
      <c r="P289" s="1" t="s">
        <v>22</v>
      </c>
      <c r="Q289" s="1" t="s">
        <v>22</v>
      </c>
      <c r="R289" s="1">
        <v>2.3233100000000002</v>
      </c>
      <c r="S289" s="1" t="s">
        <v>22</v>
      </c>
      <c r="T289" s="1">
        <v>4.9566600000000002E-2</v>
      </c>
      <c r="U289" s="1">
        <v>1.15967</v>
      </c>
      <c r="V289" s="1" t="s">
        <v>23</v>
      </c>
      <c r="W289" s="1">
        <f>ABS(IK_diagnostics_degrees__4[[#This Row],[Column1]]-A288)</f>
        <v>3.3995399999999995E-2</v>
      </c>
      <c r="X289" s="1">
        <f>ABS(IK_diagnostics_degrees__4[[#This Row],[Column2]]-B288)</f>
        <v>1.7730000000000024E-2</v>
      </c>
      <c r="Y289" s="1">
        <f>ABS(IK_diagnostics_degrees__4[[#This Row],[Column3]]-C288)</f>
        <v>5.6152599999999997E-2</v>
      </c>
      <c r="Z289" s="1">
        <f>ABS(IK_diagnostics_degrees__4[[#This Row],[Column4]]-D288)</f>
        <v>3.293900000000001E-2</v>
      </c>
      <c r="AA289" s="1">
        <f>ABS(IK_diagnostics_degrees__4[[#This Row],[Column5]]-E288)</f>
        <v>1.5180000000000193E-2</v>
      </c>
      <c r="AB289" s="1">
        <f>ABS(IK_diagnostics_degrees__4[[#This Row],[Column6]]-F288)</f>
        <v>9.1610000000000302E-4</v>
      </c>
      <c r="AC289" s="1">
        <f>ABS(IK_diagnostics_degrees__4[[#This Row],[Column7]]-G288)</f>
        <v>0.10520000000000018</v>
      </c>
      <c r="AD289" s="1">
        <f>ABS(IK_diagnostics_degrees__4[[#This Row],[Column8]]-H288)</f>
        <v>5.909999999999993E-2</v>
      </c>
      <c r="AE289" s="1">
        <f>ABS(IK_diagnostics_degrees__4[[#This Row],[Column9]]-I288)</f>
        <v>8.7264999999999926E-2</v>
      </c>
      <c r="AF289" s="1">
        <f>ABS(IK_diagnostics_degrees__4[[#This Row],[Column10]]-J288)</f>
        <v>4.0459000000000023E-2</v>
      </c>
      <c r="AG289" s="1">
        <f>ABS(IK_diagnostics_degrees__4[[#This Row],[Column11]]-K288)</f>
        <v>2.3330000000000073E-2</v>
      </c>
      <c r="AH289" s="1">
        <f>ABS(IK_diagnostics_degrees__4[[#This Row],[Column12]]-L288)</f>
        <v>2.9011999999999996E-2</v>
      </c>
      <c r="AI289" s="1">
        <f>ABS(IK_diagnostics_degrees__4[[#This Row],[Column13]]-M288)</f>
        <v>0.10037000000000007</v>
      </c>
      <c r="AJ289" s="1">
        <f>ABS(IK_diagnostics_degrees__4[[#This Row],[Column14]]-N288)</f>
        <v>2.4980000000000002E-2</v>
      </c>
      <c r="AK289" s="1">
        <f>ABS(IK_diagnostics_degrees__4[[#This Row],[Column15]]-O288)</f>
        <v>0.10099000000000014</v>
      </c>
      <c r="AL289" s="1">
        <f>ABS(IK_diagnostics_degrees__4[[#This Row],[Column16]]-P288)</f>
        <v>7.6498500000000004E-4</v>
      </c>
      <c r="AM289" s="1">
        <f>ABS(IK_diagnostics_degrees__4[[#This Row],[Column17]]-Q288)</f>
        <v>0</v>
      </c>
      <c r="AN289" s="1">
        <f>ABS(IK_diagnostics_degrees__4[[#This Row],[Column18]]-R288)</f>
        <v>2.9060000000000308E-2</v>
      </c>
      <c r="AO289" s="1">
        <f>ABS(IK_diagnostics_degrees__4[[#This Row],[Column19]]-S288)</f>
        <v>0</v>
      </c>
      <c r="AP289" s="1">
        <f>ABS(IK_diagnostics_degrees__4[[#This Row],[Column20]]-T288)</f>
        <v>3.5050000000000005E-2</v>
      </c>
      <c r="AQ289" s="1">
        <f>ABS(IK_diagnostics_degrees__4[[#This Row],[Column21]]-U288)</f>
        <v>0.12375000000000003</v>
      </c>
    </row>
    <row r="290" spans="1:43" x14ac:dyDescent="0.25">
      <c r="A290" s="1">
        <v>9.8975999999999995E-2</v>
      </c>
      <c r="B290" s="1">
        <v>1.6095999999999999</v>
      </c>
      <c r="C290" s="1">
        <v>0.129055</v>
      </c>
      <c r="D290" s="1">
        <v>0.18076100000000001</v>
      </c>
      <c r="E290" s="1">
        <v>1.1200600000000001</v>
      </c>
      <c r="F290" s="1">
        <v>6.5840399999999993E-2</v>
      </c>
      <c r="G290" s="1">
        <v>1.1869700000000001</v>
      </c>
      <c r="H290" s="1">
        <v>1.4593799999999999</v>
      </c>
      <c r="I290" s="1">
        <v>1.0750900000000001</v>
      </c>
      <c r="J290" s="1">
        <v>0.53459299999999998</v>
      </c>
      <c r="K290" s="1">
        <v>2.0087299999999999</v>
      </c>
      <c r="L290" s="1">
        <v>0.160606</v>
      </c>
      <c r="M290" s="1">
        <v>1.39588</v>
      </c>
      <c r="N290" s="1">
        <v>1.5286200000000001</v>
      </c>
      <c r="O290" s="1">
        <v>1.4182300000000001</v>
      </c>
      <c r="P290" s="1" t="s">
        <v>22</v>
      </c>
      <c r="Q290" s="1" t="s">
        <v>22</v>
      </c>
      <c r="R290" s="1">
        <v>2.3248199999999999</v>
      </c>
      <c r="S290" s="1" t="s">
        <v>22</v>
      </c>
      <c r="T290" s="1">
        <v>7.1304699999999999E-2</v>
      </c>
      <c r="U290" s="1">
        <v>1.0986800000000001</v>
      </c>
      <c r="V290" s="1" t="s">
        <v>23</v>
      </c>
      <c r="W290" s="1">
        <f>ABS(IK_diagnostics_degrees__4[[#This Row],[Column1]]-A289)</f>
        <v>2.6129899999999998E-2</v>
      </c>
      <c r="X290" s="1">
        <f>ABS(IK_diagnostics_degrees__4[[#This Row],[Column2]]-B289)</f>
        <v>1.5329999999999844E-2</v>
      </c>
      <c r="Y290" s="1">
        <f>ABS(IK_diagnostics_degrees__4[[#This Row],[Column3]]-C289)</f>
        <v>3.0853600000000009E-2</v>
      </c>
      <c r="Z290" s="1">
        <f>ABS(IK_diagnostics_degrees__4[[#This Row],[Column4]]-D289)</f>
        <v>2.4358999999999992E-2</v>
      </c>
      <c r="AA290" s="1">
        <f>ABS(IK_diagnostics_degrees__4[[#This Row],[Column5]]-E289)</f>
        <v>2.3259999999999836E-2</v>
      </c>
      <c r="AB290" s="1">
        <f>ABS(IK_diagnostics_degrees__4[[#This Row],[Column6]]-F289)</f>
        <v>1.7150999999999972E-3</v>
      </c>
      <c r="AC290" s="1">
        <f>ABS(IK_diagnostics_degrees__4[[#This Row],[Column7]]-G289)</f>
        <v>7.3209999999999997E-2</v>
      </c>
      <c r="AD290" s="1">
        <f>ABS(IK_diagnostics_degrees__4[[#This Row],[Column8]]-H289)</f>
        <v>5.7370000000000143E-2</v>
      </c>
      <c r="AE290" s="1">
        <f>ABS(IK_diagnostics_degrees__4[[#This Row],[Column9]]-I289)</f>
        <v>4.9140000000000184E-2</v>
      </c>
      <c r="AF290" s="1">
        <f>ABS(IK_diagnostics_degrees__4[[#This Row],[Column10]]-J289)</f>
        <v>2.4915999999999938E-2</v>
      </c>
      <c r="AG290" s="1">
        <f>ABS(IK_diagnostics_degrees__4[[#This Row],[Column11]]-K289)</f>
        <v>3.2999999999999918E-2</v>
      </c>
      <c r="AH290" s="1">
        <f>ABS(IK_diagnostics_degrees__4[[#This Row],[Column12]]-L289)</f>
        <v>2.1070000000000005E-2</v>
      </c>
      <c r="AI290" s="1">
        <f>ABS(IK_diagnostics_degrees__4[[#This Row],[Column13]]-M289)</f>
        <v>5.4969999999999963E-2</v>
      </c>
      <c r="AJ290" s="1">
        <f>ABS(IK_diagnostics_degrees__4[[#This Row],[Column14]]-N289)</f>
        <v>2.0610000000000017E-2</v>
      </c>
      <c r="AK290" s="1">
        <f>ABS(IK_diagnostics_degrees__4[[#This Row],[Column15]]-O289)</f>
        <v>3.0469999999999997E-2</v>
      </c>
      <c r="AL290" s="1">
        <f>ABS(IK_diagnostics_degrees__4[[#This Row],[Column16]]-P289)</f>
        <v>0</v>
      </c>
      <c r="AM290" s="1">
        <f>ABS(IK_diagnostics_degrees__4[[#This Row],[Column17]]-Q289)</f>
        <v>0</v>
      </c>
      <c r="AN290" s="1">
        <f>ABS(IK_diagnostics_degrees__4[[#This Row],[Column18]]-R289)</f>
        <v>1.5099999999996783E-3</v>
      </c>
      <c r="AO290" s="1">
        <f>ABS(IK_diagnostics_degrees__4[[#This Row],[Column19]]-S289)</f>
        <v>0</v>
      </c>
      <c r="AP290" s="1">
        <f>ABS(IK_diagnostics_degrees__4[[#This Row],[Column20]]-T289)</f>
        <v>2.1738099999999996E-2</v>
      </c>
      <c r="AQ290" s="1">
        <f>ABS(IK_diagnostics_degrees__4[[#This Row],[Column21]]-U289)</f>
        <v>6.0989999999999878E-2</v>
      </c>
    </row>
    <row r="291" spans="1:43" x14ac:dyDescent="0.25">
      <c r="A291" s="1">
        <v>0.11833</v>
      </c>
      <c r="B291" s="1">
        <v>1.6225499999999999</v>
      </c>
      <c r="C291" s="1">
        <v>0.14869499999999999</v>
      </c>
      <c r="D291" s="1">
        <v>0.194545</v>
      </c>
      <c r="E291" s="1">
        <v>1.0962000000000001</v>
      </c>
      <c r="F291" s="1">
        <v>6.7169099999999995E-2</v>
      </c>
      <c r="G291" s="1">
        <v>1.2388300000000001</v>
      </c>
      <c r="H291" s="1">
        <v>1.42737</v>
      </c>
      <c r="I291" s="1">
        <v>1.0991</v>
      </c>
      <c r="J291" s="1">
        <v>0.56071099999999996</v>
      </c>
      <c r="K291" s="1">
        <v>1.9835199999999999</v>
      </c>
      <c r="L291" s="1">
        <v>0.163856</v>
      </c>
      <c r="M291" s="1">
        <v>1.42109</v>
      </c>
      <c r="N291" s="1">
        <v>1.51413</v>
      </c>
      <c r="O291" s="1">
        <v>1.44462</v>
      </c>
      <c r="P291" s="1" t="s">
        <v>22</v>
      </c>
      <c r="Q291" s="1" t="s">
        <v>22</v>
      </c>
      <c r="R291" s="1">
        <v>2.3172100000000002</v>
      </c>
      <c r="S291" s="1" t="s">
        <v>22</v>
      </c>
      <c r="T291" s="1">
        <v>7.05876E-2</v>
      </c>
      <c r="U291" s="1">
        <v>1.0589200000000001</v>
      </c>
      <c r="V291" s="1" t="s">
        <v>23</v>
      </c>
      <c r="W291" s="1">
        <f>ABS(IK_diagnostics_degrees__4[[#This Row],[Column1]]-A290)</f>
        <v>1.935400000000001E-2</v>
      </c>
      <c r="X291" s="1">
        <f>ABS(IK_diagnostics_degrees__4[[#This Row],[Column2]]-B290)</f>
        <v>1.2950000000000017E-2</v>
      </c>
      <c r="Y291" s="1">
        <f>ABS(IK_diagnostics_degrees__4[[#This Row],[Column3]]-C290)</f>
        <v>1.9639999999999991E-2</v>
      </c>
      <c r="Z291" s="1">
        <f>ABS(IK_diagnostics_degrees__4[[#This Row],[Column4]]-D290)</f>
        <v>1.3783999999999991E-2</v>
      </c>
      <c r="AA291" s="1">
        <f>ABS(IK_diagnostics_degrees__4[[#This Row],[Column5]]-E290)</f>
        <v>2.3859999999999992E-2</v>
      </c>
      <c r="AB291" s="1">
        <f>ABS(IK_diagnostics_degrees__4[[#This Row],[Column6]]-F290)</f>
        <v>1.3287000000000021E-3</v>
      </c>
      <c r="AC291" s="1">
        <f>ABS(IK_diagnostics_degrees__4[[#This Row],[Column7]]-G290)</f>
        <v>5.1860000000000017E-2</v>
      </c>
      <c r="AD291" s="1">
        <f>ABS(IK_diagnostics_degrees__4[[#This Row],[Column8]]-H290)</f>
        <v>3.2009999999999872E-2</v>
      </c>
      <c r="AE291" s="1">
        <f>ABS(IK_diagnostics_degrees__4[[#This Row],[Column9]]-I290)</f>
        <v>2.4009999999999865E-2</v>
      </c>
      <c r="AF291" s="1">
        <f>ABS(IK_diagnostics_degrees__4[[#This Row],[Column10]]-J290)</f>
        <v>2.6117999999999975E-2</v>
      </c>
      <c r="AG291" s="1">
        <f>ABS(IK_diagnostics_degrees__4[[#This Row],[Column11]]-K290)</f>
        <v>2.5209999999999955E-2</v>
      </c>
      <c r="AH291" s="1">
        <f>ABS(IK_diagnostics_degrees__4[[#This Row],[Column12]]-L290)</f>
        <v>3.2500000000000029E-3</v>
      </c>
      <c r="AI291" s="1">
        <f>ABS(IK_diagnostics_degrees__4[[#This Row],[Column13]]-M290)</f>
        <v>2.5209999999999955E-2</v>
      </c>
      <c r="AJ291" s="1">
        <f>ABS(IK_diagnostics_degrees__4[[#This Row],[Column14]]-N290)</f>
        <v>1.4490000000000114E-2</v>
      </c>
      <c r="AK291" s="1">
        <f>ABS(IK_diagnostics_degrees__4[[#This Row],[Column15]]-O290)</f>
        <v>2.6389999999999914E-2</v>
      </c>
      <c r="AL291" s="1">
        <f>ABS(IK_diagnostics_degrees__4[[#This Row],[Column16]]-P290)</f>
        <v>0</v>
      </c>
      <c r="AM291" s="1">
        <f>ABS(IK_diagnostics_degrees__4[[#This Row],[Column17]]-Q290)</f>
        <v>0</v>
      </c>
      <c r="AN291" s="1">
        <f>ABS(IK_diagnostics_degrees__4[[#This Row],[Column18]]-R290)</f>
        <v>7.6099999999996726E-3</v>
      </c>
      <c r="AO291" s="1">
        <f>ABS(IK_diagnostics_degrees__4[[#This Row],[Column19]]-S290)</f>
        <v>0</v>
      </c>
      <c r="AP291" s="1">
        <f>ABS(IK_diagnostics_degrees__4[[#This Row],[Column20]]-T290)</f>
        <v>7.1709999999999829E-4</v>
      </c>
      <c r="AQ291" s="1">
        <f>ABS(IK_diagnostics_degrees__4[[#This Row],[Column21]]-U290)</f>
        <v>3.9760000000000018E-2</v>
      </c>
    </row>
    <row r="292" spans="1:43" x14ac:dyDescent="0.25">
      <c r="A292" s="1">
        <v>0.13472799999999999</v>
      </c>
      <c r="B292" s="1">
        <v>1.62866</v>
      </c>
      <c r="C292" s="1">
        <v>0.16541800000000001</v>
      </c>
      <c r="D292" s="1">
        <v>0.20150299999999999</v>
      </c>
      <c r="E292" s="1">
        <v>1.07257</v>
      </c>
      <c r="F292" s="1">
        <v>5.9305200000000002E-2</v>
      </c>
      <c r="G292" s="1">
        <v>1.2811699999999999</v>
      </c>
      <c r="H292" s="1">
        <v>1.3923700000000001</v>
      </c>
      <c r="I292" s="1">
        <v>1.1148800000000001</v>
      </c>
      <c r="J292" s="1">
        <v>0.58802399999999999</v>
      </c>
      <c r="K292" s="1">
        <v>1.97723</v>
      </c>
      <c r="L292" s="1">
        <v>0.17266699999999999</v>
      </c>
      <c r="M292" s="1">
        <v>1.4463299999999999</v>
      </c>
      <c r="N292" s="1">
        <v>1.49285</v>
      </c>
      <c r="O292" s="1">
        <v>1.4542299999999999</v>
      </c>
      <c r="P292" s="1" t="s">
        <v>22</v>
      </c>
      <c r="Q292" s="1" t="s">
        <v>22</v>
      </c>
      <c r="R292" s="1">
        <v>2.3142399999999999</v>
      </c>
      <c r="S292" s="1" t="s">
        <v>22</v>
      </c>
      <c r="T292" s="1">
        <v>5.5312199999999999E-2</v>
      </c>
      <c r="U292" s="1">
        <v>1.0373600000000001</v>
      </c>
      <c r="V292" s="1" t="s">
        <v>23</v>
      </c>
      <c r="W292" s="1">
        <f>ABS(IK_diagnostics_degrees__4[[#This Row],[Column1]]-A291)</f>
        <v>1.6397999999999982E-2</v>
      </c>
      <c r="X292" s="1">
        <f>ABS(IK_diagnostics_degrees__4[[#This Row],[Column2]]-B291)</f>
        <v>6.1100000000000598E-3</v>
      </c>
      <c r="Y292" s="1">
        <f>ABS(IK_diagnostics_degrees__4[[#This Row],[Column3]]-C291)</f>
        <v>1.6723000000000016E-2</v>
      </c>
      <c r="Z292" s="1">
        <f>ABS(IK_diagnostics_degrees__4[[#This Row],[Column4]]-D291)</f>
        <v>6.957999999999992E-3</v>
      </c>
      <c r="AA292" s="1">
        <f>ABS(IK_diagnostics_degrees__4[[#This Row],[Column5]]-E291)</f>
        <v>2.363000000000004E-2</v>
      </c>
      <c r="AB292" s="1">
        <f>ABS(IK_diagnostics_degrees__4[[#This Row],[Column6]]-F291)</f>
        <v>7.8638999999999931E-3</v>
      </c>
      <c r="AC292" s="1">
        <f>ABS(IK_diagnostics_degrees__4[[#This Row],[Column7]]-G291)</f>
        <v>4.2339999999999822E-2</v>
      </c>
      <c r="AD292" s="1">
        <f>ABS(IK_diagnostics_degrees__4[[#This Row],[Column8]]-H291)</f>
        <v>3.499999999999992E-2</v>
      </c>
      <c r="AE292" s="1">
        <f>ABS(IK_diagnostics_degrees__4[[#This Row],[Column9]]-I291)</f>
        <v>1.5780000000000127E-2</v>
      </c>
      <c r="AF292" s="1">
        <f>ABS(IK_diagnostics_degrees__4[[#This Row],[Column10]]-J291)</f>
        <v>2.7313000000000032E-2</v>
      </c>
      <c r="AG292" s="1">
        <f>ABS(IK_diagnostics_degrees__4[[#This Row],[Column11]]-K291)</f>
        <v>6.2899999999999068E-3</v>
      </c>
      <c r="AH292" s="1">
        <f>ABS(IK_diagnostics_degrees__4[[#This Row],[Column12]]-L291)</f>
        <v>8.8109999999999855E-3</v>
      </c>
      <c r="AI292" s="1">
        <f>ABS(IK_diagnostics_degrees__4[[#This Row],[Column13]]-M291)</f>
        <v>2.5239999999999929E-2</v>
      </c>
      <c r="AJ292" s="1">
        <f>ABS(IK_diagnostics_degrees__4[[#This Row],[Column14]]-N291)</f>
        <v>2.1279999999999966E-2</v>
      </c>
      <c r="AK292" s="1">
        <f>ABS(IK_diagnostics_degrees__4[[#This Row],[Column15]]-O291)</f>
        <v>9.6099999999998964E-3</v>
      </c>
      <c r="AL292" s="1">
        <f>ABS(IK_diagnostics_degrees__4[[#This Row],[Column16]]-P291)</f>
        <v>0</v>
      </c>
      <c r="AM292" s="1">
        <f>ABS(IK_diagnostics_degrees__4[[#This Row],[Column17]]-Q291)</f>
        <v>0</v>
      </c>
      <c r="AN292" s="1">
        <f>ABS(IK_diagnostics_degrees__4[[#This Row],[Column18]]-R291)</f>
        <v>2.9700000000003612E-3</v>
      </c>
      <c r="AO292" s="1">
        <f>ABS(IK_diagnostics_degrees__4[[#This Row],[Column19]]-S291)</f>
        <v>0</v>
      </c>
      <c r="AP292" s="1">
        <f>ABS(IK_diagnostics_degrees__4[[#This Row],[Column20]]-T291)</f>
        <v>1.5275400000000001E-2</v>
      </c>
      <c r="AQ292" s="1">
        <f>ABS(IK_diagnostics_degrees__4[[#This Row],[Column21]]-U291)</f>
        <v>2.1560000000000024E-2</v>
      </c>
    </row>
    <row r="293" spans="1:43" x14ac:dyDescent="0.25">
      <c r="A293" s="1">
        <v>0.14867</v>
      </c>
      <c r="B293" s="1">
        <v>1.62948</v>
      </c>
      <c r="C293" s="1">
        <v>0.17635500000000001</v>
      </c>
      <c r="D293" s="1">
        <v>0.21145700000000001</v>
      </c>
      <c r="E293" s="1">
        <v>1.0639799999999999</v>
      </c>
      <c r="F293" s="1">
        <v>5.1486499999999998E-2</v>
      </c>
      <c r="G293" s="1">
        <v>1.3119000000000001</v>
      </c>
      <c r="H293" s="1">
        <v>1.36663</v>
      </c>
      <c r="I293" s="1">
        <v>1.12626</v>
      </c>
      <c r="J293" s="1">
        <v>0.60062300000000002</v>
      </c>
      <c r="K293" s="1">
        <v>1.97445</v>
      </c>
      <c r="L293" s="1">
        <v>0.18293899999999999</v>
      </c>
      <c r="M293" s="1">
        <v>1.46089</v>
      </c>
      <c r="N293" s="1">
        <v>1.4760800000000001</v>
      </c>
      <c r="O293" s="1">
        <v>1.4650799999999999</v>
      </c>
      <c r="P293" s="1" t="s">
        <v>22</v>
      </c>
      <c r="Q293" s="1" t="s">
        <v>22</v>
      </c>
      <c r="R293" s="1">
        <v>2.3097400000000001</v>
      </c>
      <c r="S293" s="1" t="s">
        <v>22</v>
      </c>
      <c r="T293" s="1">
        <v>4.2100600000000002E-2</v>
      </c>
      <c r="U293" s="1">
        <v>1.02461</v>
      </c>
      <c r="V293" s="1" t="s">
        <v>23</v>
      </c>
      <c r="W293" s="1">
        <f>ABS(IK_diagnostics_degrees__4[[#This Row],[Column1]]-A292)</f>
        <v>1.394200000000001E-2</v>
      </c>
      <c r="X293" s="1">
        <f>ABS(IK_diagnostics_degrees__4[[#This Row],[Column2]]-B292)</f>
        <v>8.2000000000004292E-4</v>
      </c>
      <c r="Y293" s="1">
        <f>ABS(IK_diagnostics_degrees__4[[#This Row],[Column3]]-C292)</f>
        <v>1.0937000000000002E-2</v>
      </c>
      <c r="Z293" s="1">
        <f>ABS(IK_diagnostics_degrees__4[[#This Row],[Column4]]-D292)</f>
        <v>9.9540000000000184E-3</v>
      </c>
      <c r="AA293" s="1">
        <f>ABS(IK_diagnostics_degrees__4[[#This Row],[Column5]]-E292)</f>
        <v>8.5900000000000976E-3</v>
      </c>
      <c r="AB293" s="1">
        <f>ABS(IK_diagnostics_degrees__4[[#This Row],[Column6]]-F292)</f>
        <v>7.8187000000000048E-3</v>
      </c>
      <c r="AC293" s="1">
        <f>ABS(IK_diagnostics_degrees__4[[#This Row],[Column7]]-G292)</f>
        <v>3.0730000000000146E-2</v>
      </c>
      <c r="AD293" s="1">
        <f>ABS(IK_diagnostics_degrees__4[[#This Row],[Column8]]-H292)</f>
        <v>2.5740000000000096E-2</v>
      </c>
      <c r="AE293" s="1">
        <f>ABS(IK_diagnostics_degrees__4[[#This Row],[Column9]]-I292)</f>
        <v>1.1379999999999946E-2</v>
      </c>
      <c r="AF293" s="1">
        <f>ABS(IK_diagnostics_degrees__4[[#This Row],[Column10]]-J292)</f>
        <v>1.2599000000000027E-2</v>
      </c>
      <c r="AG293" s="1">
        <f>ABS(IK_diagnostics_degrees__4[[#This Row],[Column11]]-K292)</f>
        <v>2.7800000000000047E-3</v>
      </c>
      <c r="AH293" s="1">
        <f>ABS(IK_diagnostics_degrees__4[[#This Row],[Column12]]-L292)</f>
        <v>1.0272000000000003E-2</v>
      </c>
      <c r="AI293" s="1">
        <f>ABS(IK_diagnostics_degrees__4[[#This Row],[Column13]]-M292)</f>
        <v>1.4560000000000128E-2</v>
      </c>
      <c r="AJ293" s="1">
        <f>ABS(IK_diagnostics_degrees__4[[#This Row],[Column14]]-N292)</f>
        <v>1.6769999999999952E-2</v>
      </c>
      <c r="AK293" s="1">
        <f>ABS(IK_diagnostics_degrees__4[[#This Row],[Column15]]-O292)</f>
        <v>1.0850000000000026E-2</v>
      </c>
      <c r="AL293" s="1">
        <f>ABS(IK_diagnostics_degrees__4[[#This Row],[Column16]]-P292)</f>
        <v>0</v>
      </c>
      <c r="AM293" s="1">
        <f>ABS(IK_diagnostics_degrees__4[[#This Row],[Column17]]-Q292)</f>
        <v>0</v>
      </c>
      <c r="AN293" s="1">
        <f>ABS(IK_diagnostics_degrees__4[[#This Row],[Column18]]-R292)</f>
        <v>4.4999999999997264E-3</v>
      </c>
      <c r="AO293" s="1">
        <f>ABS(IK_diagnostics_degrees__4[[#This Row],[Column19]]-S292)</f>
        <v>0</v>
      </c>
      <c r="AP293" s="1">
        <f>ABS(IK_diagnostics_degrees__4[[#This Row],[Column20]]-T292)</f>
        <v>1.3211599999999997E-2</v>
      </c>
      <c r="AQ293" s="1">
        <f>ABS(IK_diagnostics_degrees__4[[#This Row],[Column21]]-U292)</f>
        <v>1.2750000000000039E-2</v>
      </c>
    </row>
    <row r="294" spans="1:43" x14ac:dyDescent="0.25">
      <c r="A294" s="1">
        <v>0.15578700000000001</v>
      </c>
      <c r="B294" s="1">
        <v>1.6333299999999999</v>
      </c>
      <c r="C294" s="1">
        <v>0.18667400000000001</v>
      </c>
      <c r="D294" s="1">
        <v>0.219643</v>
      </c>
      <c r="E294" s="1">
        <v>1.05271</v>
      </c>
      <c r="F294" s="1">
        <v>4.9041899999999999E-2</v>
      </c>
      <c r="G294" s="1">
        <v>1.33968</v>
      </c>
      <c r="H294" s="1">
        <v>1.3405800000000001</v>
      </c>
      <c r="I294" s="1">
        <v>1.1323700000000001</v>
      </c>
      <c r="J294" s="1">
        <v>0.61309000000000002</v>
      </c>
      <c r="K294" s="1">
        <v>1.9688000000000001</v>
      </c>
      <c r="L294" s="1">
        <v>0.19227900000000001</v>
      </c>
      <c r="M294" s="1">
        <v>1.4802999999999999</v>
      </c>
      <c r="N294" s="1">
        <v>1.4579899999999999</v>
      </c>
      <c r="O294" s="1">
        <v>1.46709</v>
      </c>
      <c r="P294" s="1" t="s">
        <v>22</v>
      </c>
      <c r="Q294" s="1" t="s">
        <v>22</v>
      </c>
      <c r="R294" s="1">
        <v>2.3038099999999999</v>
      </c>
      <c r="S294" s="1" t="s">
        <v>22</v>
      </c>
      <c r="T294" s="1">
        <v>1.7628100000000001E-2</v>
      </c>
      <c r="U294" s="1">
        <v>1.0114000000000001</v>
      </c>
      <c r="V294" s="1" t="s">
        <v>23</v>
      </c>
      <c r="W294" s="1">
        <f>ABS(IK_diagnostics_degrees__4[[#This Row],[Column1]]-A293)</f>
        <v>7.1170000000000122E-3</v>
      </c>
      <c r="X294" s="1">
        <f>ABS(IK_diagnostics_degrees__4[[#This Row],[Column2]]-B293)</f>
        <v>3.8499999999999091E-3</v>
      </c>
      <c r="Y294" s="1">
        <f>ABS(IK_diagnostics_degrees__4[[#This Row],[Column3]]-C293)</f>
        <v>1.0318999999999995E-2</v>
      </c>
      <c r="Z294" s="1">
        <f>ABS(IK_diagnostics_degrees__4[[#This Row],[Column4]]-D293)</f>
        <v>8.1859999999999988E-3</v>
      </c>
      <c r="AA294" s="1">
        <f>ABS(IK_diagnostics_degrees__4[[#This Row],[Column5]]-E293)</f>
        <v>1.1269999999999891E-2</v>
      </c>
      <c r="AB294" s="1">
        <f>ABS(IK_diagnostics_degrees__4[[#This Row],[Column6]]-F293)</f>
        <v>2.4445999999999982E-3</v>
      </c>
      <c r="AC294" s="1">
        <f>ABS(IK_diagnostics_degrees__4[[#This Row],[Column7]]-G293)</f>
        <v>2.7779999999999916E-2</v>
      </c>
      <c r="AD294" s="1">
        <f>ABS(IK_diagnostics_degrees__4[[#This Row],[Column8]]-H293)</f>
        <v>2.6049999999999907E-2</v>
      </c>
      <c r="AE294" s="1">
        <f>ABS(IK_diagnostics_degrees__4[[#This Row],[Column9]]-I293)</f>
        <v>6.1100000000000598E-3</v>
      </c>
      <c r="AF294" s="1">
        <f>ABS(IK_diagnostics_degrees__4[[#This Row],[Column10]]-J293)</f>
        <v>1.2467000000000006E-2</v>
      </c>
      <c r="AG294" s="1">
        <f>ABS(IK_diagnostics_degrees__4[[#This Row],[Column11]]-K293)</f>
        <v>5.6499999999999329E-3</v>
      </c>
      <c r="AH294" s="1">
        <f>ABS(IK_diagnostics_degrees__4[[#This Row],[Column12]]-L293)</f>
        <v>9.340000000000015E-3</v>
      </c>
      <c r="AI294" s="1">
        <f>ABS(IK_diagnostics_degrees__4[[#This Row],[Column13]]-M293)</f>
        <v>1.9409999999999927E-2</v>
      </c>
      <c r="AJ294" s="1">
        <f>ABS(IK_diagnostics_degrees__4[[#This Row],[Column14]]-N293)</f>
        <v>1.8090000000000162E-2</v>
      </c>
      <c r="AK294" s="1">
        <f>ABS(IK_diagnostics_degrees__4[[#This Row],[Column15]]-O293)</f>
        <v>2.0100000000000673E-3</v>
      </c>
      <c r="AL294" s="1">
        <f>ABS(IK_diagnostics_degrees__4[[#This Row],[Column16]]-P293)</f>
        <v>0</v>
      </c>
      <c r="AM294" s="1">
        <f>ABS(IK_diagnostics_degrees__4[[#This Row],[Column17]]-Q293)</f>
        <v>0</v>
      </c>
      <c r="AN294" s="1">
        <f>ABS(IK_diagnostics_degrees__4[[#This Row],[Column18]]-R293)</f>
        <v>5.9300000000002129E-3</v>
      </c>
      <c r="AO294" s="1">
        <f>ABS(IK_diagnostics_degrees__4[[#This Row],[Column19]]-S293)</f>
        <v>0</v>
      </c>
      <c r="AP294" s="1">
        <f>ABS(IK_diagnostics_degrees__4[[#This Row],[Column20]]-T293)</f>
        <v>2.4472500000000001E-2</v>
      </c>
      <c r="AQ294" s="1">
        <f>ABS(IK_diagnostics_degrees__4[[#This Row],[Column21]]-U293)</f>
        <v>1.3209999999999944E-2</v>
      </c>
    </row>
    <row r="295" spans="1:43" x14ac:dyDescent="0.25">
      <c r="A295" s="1">
        <v>0.163525</v>
      </c>
      <c r="B295" s="1">
        <v>1.6363700000000001</v>
      </c>
      <c r="C295" s="1">
        <v>0.199855</v>
      </c>
      <c r="D295" s="1">
        <v>0.225242</v>
      </c>
      <c r="E295" s="1">
        <v>1.04003</v>
      </c>
      <c r="F295" s="1">
        <v>4.5879000000000003E-2</v>
      </c>
      <c r="G295" s="1">
        <v>1.3676299999999999</v>
      </c>
      <c r="H295" s="1">
        <v>1.3227</v>
      </c>
      <c r="I295" s="1">
        <v>1.13975</v>
      </c>
      <c r="J295" s="1">
        <v>0.62264600000000003</v>
      </c>
      <c r="K295" s="1">
        <v>1.9635400000000001</v>
      </c>
      <c r="L295" s="1">
        <v>0.20036699999999999</v>
      </c>
      <c r="M295" s="1">
        <v>1.4964599999999999</v>
      </c>
      <c r="N295" s="1">
        <v>1.4428399999999999</v>
      </c>
      <c r="O295" s="1">
        <v>1.4662999999999999</v>
      </c>
      <c r="P295" s="1" t="s">
        <v>22</v>
      </c>
      <c r="Q295" s="1" t="s">
        <v>22</v>
      </c>
      <c r="R295" s="1">
        <v>2.2963399999999998</v>
      </c>
      <c r="S295" s="1" t="s">
        <v>22</v>
      </c>
      <c r="T295" s="1" t="s">
        <v>22</v>
      </c>
      <c r="U295" s="1">
        <v>0.99769699999999994</v>
      </c>
      <c r="V295" s="1" t="s">
        <v>23</v>
      </c>
      <c r="W295" s="1">
        <f>ABS(IK_diagnostics_degrees__4[[#This Row],[Column1]]-A294)</f>
        <v>7.7379999999999949E-3</v>
      </c>
      <c r="X295" s="1">
        <f>ABS(IK_diagnostics_degrees__4[[#This Row],[Column2]]-B294)</f>
        <v>3.0400000000001537E-3</v>
      </c>
      <c r="Y295" s="1">
        <f>ABS(IK_diagnostics_degrees__4[[#This Row],[Column3]]-C294)</f>
        <v>1.3180999999999998E-2</v>
      </c>
      <c r="Z295" s="1">
        <f>ABS(IK_diagnostics_degrees__4[[#This Row],[Column4]]-D294)</f>
        <v>5.5989999999999929E-3</v>
      </c>
      <c r="AA295" s="1">
        <f>ABS(IK_diagnostics_degrees__4[[#This Row],[Column5]]-E294)</f>
        <v>1.2680000000000025E-2</v>
      </c>
      <c r="AB295" s="1">
        <f>ABS(IK_diagnostics_degrees__4[[#This Row],[Column6]]-F294)</f>
        <v>3.1628999999999963E-3</v>
      </c>
      <c r="AC295" s="1">
        <f>ABS(IK_diagnostics_degrees__4[[#This Row],[Column7]]-G294)</f>
        <v>2.7949999999999919E-2</v>
      </c>
      <c r="AD295" s="1">
        <f>ABS(IK_diagnostics_degrees__4[[#This Row],[Column8]]-H294)</f>
        <v>1.7880000000000118E-2</v>
      </c>
      <c r="AE295" s="1">
        <f>ABS(IK_diagnostics_degrees__4[[#This Row],[Column9]]-I294)</f>
        <v>7.3799999999999422E-3</v>
      </c>
      <c r="AF295" s="1">
        <f>ABS(IK_diagnostics_degrees__4[[#This Row],[Column10]]-J294)</f>
        <v>9.5560000000000089E-3</v>
      </c>
      <c r="AG295" s="1">
        <f>ABS(IK_diagnostics_degrees__4[[#This Row],[Column11]]-K294)</f>
        <v>5.2600000000000424E-3</v>
      </c>
      <c r="AH295" s="1">
        <f>ABS(IK_diagnostics_degrees__4[[#This Row],[Column12]]-L294)</f>
        <v>8.0879999999999841E-3</v>
      </c>
      <c r="AI295" s="1">
        <f>ABS(IK_diagnostics_degrees__4[[#This Row],[Column13]]-M294)</f>
        <v>1.6159999999999952E-2</v>
      </c>
      <c r="AJ295" s="1">
        <f>ABS(IK_diagnostics_degrees__4[[#This Row],[Column14]]-N294)</f>
        <v>1.5149999999999997E-2</v>
      </c>
      <c r="AK295" s="1">
        <f>ABS(IK_diagnostics_degrees__4[[#This Row],[Column15]]-O294)</f>
        <v>7.9000000000006843E-4</v>
      </c>
      <c r="AL295" s="1">
        <f>ABS(IK_diagnostics_degrees__4[[#This Row],[Column16]]-P294)</f>
        <v>0</v>
      </c>
      <c r="AM295" s="1">
        <f>ABS(IK_diagnostics_degrees__4[[#This Row],[Column17]]-Q294)</f>
        <v>0</v>
      </c>
      <c r="AN295" s="1">
        <f>ABS(IK_diagnostics_degrees__4[[#This Row],[Column18]]-R294)</f>
        <v>7.4700000000000877E-3</v>
      </c>
      <c r="AO295" s="1">
        <f>ABS(IK_diagnostics_degrees__4[[#This Row],[Column19]]-S294)</f>
        <v>0</v>
      </c>
      <c r="AP295" s="1">
        <f>ABS(IK_diagnostics_degrees__4[[#This Row],[Column20]]-T294)</f>
        <v>1.7628100000000001E-2</v>
      </c>
      <c r="AQ295" s="1">
        <f>ABS(IK_diagnostics_degrees__4[[#This Row],[Column21]]-U294)</f>
        <v>1.3703000000000132E-2</v>
      </c>
    </row>
    <row r="296" spans="1:43" x14ac:dyDescent="0.25">
      <c r="A296" s="1">
        <v>0.17053699999999999</v>
      </c>
      <c r="B296" s="1">
        <v>1.6394299999999999</v>
      </c>
      <c r="C296" s="1">
        <v>0.20458499999999999</v>
      </c>
      <c r="D296" s="1">
        <v>0.23427600000000001</v>
      </c>
      <c r="E296" s="1">
        <v>1.03006</v>
      </c>
      <c r="F296" s="1">
        <v>4.2400199999999999E-2</v>
      </c>
      <c r="G296" s="1">
        <v>1.38351</v>
      </c>
      <c r="H296" s="1">
        <v>1.3026199999999999</v>
      </c>
      <c r="I296" s="1">
        <v>1.1417299999999999</v>
      </c>
      <c r="J296" s="1">
        <v>0.63429800000000003</v>
      </c>
      <c r="K296" s="1">
        <v>1.9597</v>
      </c>
      <c r="L296" s="1">
        <v>0.20679</v>
      </c>
      <c r="M296" s="1">
        <v>1.5127999999999999</v>
      </c>
      <c r="N296" s="1">
        <v>1.43018</v>
      </c>
      <c r="O296" s="1">
        <v>1.46373</v>
      </c>
      <c r="P296" s="1" t="s">
        <v>22</v>
      </c>
      <c r="Q296" s="1" t="s">
        <v>22</v>
      </c>
      <c r="R296" s="1">
        <v>2.2901099999999999</v>
      </c>
      <c r="S296" s="1" t="s">
        <v>22</v>
      </c>
      <c r="T296" s="1" t="s">
        <v>22</v>
      </c>
      <c r="U296" s="1">
        <v>0.98536500000000005</v>
      </c>
      <c r="V296" s="1" t="s">
        <v>23</v>
      </c>
      <c r="W296" s="1">
        <f>ABS(IK_diagnostics_degrees__4[[#This Row],[Column1]]-A295)</f>
        <v>7.0119999999999905E-3</v>
      </c>
      <c r="X296" s="1">
        <f>ABS(IK_diagnostics_degrees__4[[#This Row],[Column2]]-B295)</f>
        <v>3.0599999999998406E-3</v>
      </c>
      <c r="Y296" s="1">
        <f>ABS(IK_diagnostics_degrees__4[[#This Row],[Column3]]-C295)</f>
        <v>4.7299999999999842E-3</v>
      </c>
      <c r="Z296" s="1">
        <f>ABS(IK_diagnostics_degrees__4[[#This Row],[Column4]]-D295)</f>
        <v>9.0340000000000142E-3</v>
      </c>
      <c r="AA296" s="1">
        <f>ABS(IK_diagnostics_degrees__4[[#This Row],[Column5]]-E295)</f>
        <v>9.9700000000000344E-3</v>
      </c>
      <c r="AB296" s="1">
        <f>ABS(IK_diagnostics_degrees__4[[#This Row],[Column6]]-F295)</f>
        <v>3.4788000000000041E-3</v>
      </c>
      <c r="AC296" s="1">
        <f>ABS(IK_diagnostics_degrees__4[[#This Row],[Column7]]-G295)</f>
        <v>1.5880000000000116E-2</v>
      </c>
      <c r="AD296" s="1">
        <f>ABS(IK_diagnostics_degrees__4[[#This Row],[Column8]]-H295)</f>
        <v>2.0080000000000098E-2</v>
      </c>
      <c r="AE296" s="1">
        <f>ABS(IK_diagnostics_degrees__4[[#This Row],[Column9]]-I295)</f>
        <v>1.9799999999998708E-3</v>
      </c>
      <c r="AF296" s="1">
        <f>ABS(IK_diagnostics_degrees__4[[#This Row],[Column10]]-J295)</f>
        <v>1.1651999999999996E-2</v>
      </c>
      <c r="AG296" s="1">
        <f>ABS(IK_diagnostics_degrees__4[[#This Row],[Column11]]-K295)</f>
        <v>3.8400000000000656E-3</v>
      </c>
      <c r="AH296" s="1">
        <f>ABS(IK_diagnostics_degrees__4[[#This Row],[Column12]]-L295)</f>
        <v>6.423000000000012E-3</v>
      </c>
      <c r="AI296" s="1">
        <f>ABS(IK_diagnostics_degrees__4[[#This Row],[Column13]]-M295)</f>
        <v>1.6340000000000021E-2</v>
      </c>
      <c r="AJ296" s="1">
        <f>ABS(IK_diagnostics_degrees__4[[#This Row],[Column14]]-N295)</f>
        <v>1.2659999999999894E-2</v>
      </c>
      <c r="AK296" s="1">
        <f>ABS(IK_diagnostics_degrees__4[[#This Row],[Column15]]-O295)</f>
        <v>2.5699999999999612E-3</v>
      </c>
      <c r="AL296" s="1">
        <f>ABS(IK_diagnostics_degrees__4[[#This Row],[Column16]]-P295)</f>
        <v>0</v>
      </c>
      <c r="AM296" s="1">
        <f>ABS(IK_diagnostics_degrees__4[[#This Row],[Column17]]-Q295)</f>
        <v>0</v>
      </c>
      <c r="AN296" s="1">
        <f>ABS(IK_diagnostics_degrees__4[[#This Row],[Column18]]-R295)</f>
        <v>6.2299999999999578E-3</v>
      </c>
      <c r="AO296" s="1">
        <f>ABS(IK_diagnostics_degrees__4[[#This Row],[Column19]]-S295)</f>
        <v>0</v>
      </c>
      <c r="AP296" s="1">
        <f>ABS(IK_diagnostics_degrees__4[[#This Row],[Column20]]-T295)</f>
        <v>0</v>
      </c>
      <c r="AQ296" s="1">
        <f>ABS(IK_diagnostics_degrees__4[[#This Row],[Column21]]-U295)</f>
        <v>1.2331999999999899E-2</v>
      </c>
    </row>
    <row r="297" spans="1:43" x14ac:dyDescent="0.25">
      <c r="A297" s="1">
        <v>0.17355300000000001</v>
      </c>
      <c r="B297" s="1">
        <v>1.64317</v>
      </c>
      <c r="C297" s="1">
        <v>0.21029200000000001</v>
      </c>
      <c r="D297" s="1">
        <v>0.23722199999999999</v>
      </c>
      <c r="E297" s="1">
        <v>1.01936</v>
      </c>
      <c r="F297" s="1">
        <v>4.2428300000000002E-2</v>
      </c>
      <c r="G297" s="1">
        <v>1.3981600000000001</v>
      </c>
      <c r="H297" s="1">
        <v>1.28667</v>
      </c>
      <c r="I297" s="1">
        <v>1.14032</v>
      </c>
      <c r="J297" s="1">
        <v>0.64290599999999998</v>
      </c>
      <c r="K297" s="1">
        <v>1.9568700000000001</v>
      </c>
      <c r="L297" s="1">
        <v>0.21304999999999999</v>
      </c>
      <c r="M297" s="1">
        <v>1.5288600000000001</v>
      </c>
      <c r="N297" s="1">
        <v>1.41459</v>
      </c>
      <c r="O297" s="1">
        <v>1.45594</v>
      </c>
      <c r="P297" s="1" t="s">
        <v>22</v>
      </c>
      <c r="Q297" s="1" t="s">
        <v>22</v>
      </c>
      <c r="R297" s="1">
        <v>2.2857699999999999</v>
      </c>
      <c r="S297" s="1" t="s">
        <v>22</v>
      </c>
      <c r="T297" s="1" t="s">
        <v>22</v>
      </c>
      <c r="U297" s="1">
        <v>0.97405299999999995</v>
      </c>
      <c r="V297" s="1" t="s">
        <v>23</v>
      </c>
      <c r="W297" s="1">
        <f>ABS(IK_diagnostics_degrees__4[[#This Row],[Column1]]-A296)</f>
        <v>3.0160000000000187E-3</v>
      </c>
      <c r="X297" s="1">
        <f>ABS(IK_diagnostics_degrees__4[[#This Row],[Column2]]-B296)</f>
        <v>3.7400000000000766E-3</v>
      </c>
      <c r="Y297" s="1">
        <f>ABS(IK_diagnostics_degrees__4[[#This Row],[Column3]]-C296)</f>
        <v>5.7070000000000176E-3</v>
      </c>
      <c r="Z297" s="1">
        <f>ABS(IK_diagnostics_degrees__4[[#This Row],[Column4]]-D296)</f>
        <v>2.9459999999999764E-3</v>
      </c>
      <c r="AA297" s="1">
        <f>ABS(IK_diagnostics_degrees__4[[#This Row],[Column5]]-E296)</f>
        <v>1.0699999999999932E-2</v>
      </c>
      <c r="AB297" s="1">
        <f>ABS(IK_diagnostics_degrees__4[[#This Row],[Column6]]-F296)</f>
        <v>2.8100000000003122E-5</v>
      </c>
      <c r="AC297" s="1">
        <f>ABS(IK_diagnostics_degrees__4[[#This Row],[Column7]]-G296)</f>
        <v>1.4650000000000052E-2</v>
      </c>
      <c r="AD297" s="1">
        <f>ABS(IK_diagnostics_degrees__4[[#This Row],[Column8]]-H296)</f>
        <v>1.5949999999999909E-2</v>
      </c>
      <c r="AE297" s="1">
        <f>ABS(IK_diagnostics_degrees__4[[#This Row],[Column9]]-I296)</f>
        <v>1.4099999999999113E-3</v>
      </c>
      <c r="AF297" s="1">
        <f>ABS(IK_diagnostics_degrees__4[[#This Row],[Column10]]-J296)</f>
        <v>8.607999999999949E-3</v>
      </c>
      <c r="AG297" s="1">
        <f>ABS(IK_diagnostics_degrees__4[[#This Row],[Column11]]-K296)</f>
        <v>2.8299999999998882E-3</v>
      </c>
      <c r="AH297" s="1">
        <f>ABS(IK_diagnostics_degrees__4[[#This Row],[Column12]]-L296)</f>
        <v>6.2599999999999878E-3</v>
      </c>
      <c r="AI297" s="1">
        <f>ABS(IK_diagnostics_degrees__4[[#This Row],[Column13]]-M296)</f>
        <v>1.6060000000000185E-2</v>
      </c>
      <c r="AJ297" s="1">
        <f>ABS(IK_diagnostics_degrees__4[[#This Row],[Column14]]-N296)</f>
        <v>1.5589999999999993E-2</v>
      </c>
      <c r="AK297" s="1">
        <f>ABS(IK_diagnostics_degrees__4[[#This Row],[Column15]]-O296)</f>
        <v>7.7899999999999636E-3</v>
      </c>
      <c r="AL297" s="1">
        <f>ABS(IK_diagnostics_degrees__4[[#This Row],[Column16]]-P296)</f>
        <v>0</v>
      </c>
      <c r="AM297" s="1">
        <f>ABS(IK_diagnostics_degrees__4[[#This Row],[Column17]]-Q296)</f>
        <v>0</v>
      </c>
      <c r="AN297" s="1">
        <f>ABS(IK_diagnostics_degrees__4[[#This Row],[Column18]]-R296)</f>
        <v>4.3400000000000105E-3</v>
      </c>
      <c r="AO297" s="1">
        <f>ABS(IK_diagnostics_degrees__4[[#This Row],[Column19]]-S296)</f>
        <v>0</v>
      </c>
      <c r="AP297" s="1">
        <f>ABS(IK_diagnostics_degrees__4[[#This Row],[Column20]]-T296)</f>
        <v>0</v>
      </c>
      <c r="AQ297" s="1">
        <f>ABS(IK_diagnostics_degrees__4[[#This Row],[Column21]]-U296)</f>
        <v>1.13120000000001E-2</v>
      </c>
    </row>
    <row r="298" spans="1:43" x14ac:dyDescent="0.25">
      <c r="A298" s="1">
        <v>0.173759</v>
      </c>
      <c r="B298" s="1">
        <v>1.6459999999999999</v>
      </c>
      <c r="C298" s="1">
        <v>0.21981400000000001</v>
      </c>
      <c r="D298" s="1">
        <v>0.24193300000000001</v>
      </c>
      <c r="E298" s="1">
        <v>1.0109600000000001</v>
      </c>
      <c r="F298" s="1">
        <v>3.4997199999999999E-2</v>
      </c>
      <c r="G298" s="1">
        <v>1.4088499999999999</v>
      </c>
      <c r="H298" s="1">
        <v>1.27336</v>
      </c>
      <c r="I298" s="1">
        <v>1.14164</v>
      </c>
      <c r="J298" s="1">
        <v>0.64537199999999995</v>
      </c>
      <c r="K298" s="1">
        <v>1.95661</v>
      </c>
      <c r="L298" s="1">
        <v>0.22137899999999999</v>
      </c>
      <c r="M298" s="1">
        <v>1.54434</v>
      </c>
      <c r="N298" s="1">
        <v>1.39419</v>
      </c>
      <c r="O298" s="1">
        <v>1.4444900000000001</v>
      </c>
      <c r="P298" s="1" t="s">
        <v>22</v>
      </c>
      <c r="Q298" s="1" t="s">
        <v>22</v>
      </c>
      <c r="R298" s="1">
        <v>2.2830699999999999</v>
      </c>
      <c r="S298" s="1" t="s">
        <v>22</v>
      </c>
      <c r="T298" s="1" t="s">
        <v>22</v>
      </c>
      <c r="U298" s="1">
        <v>0.97058699999999998</v>
      </c>
      <c r="V298" s="1" t="s">
        <v>23</v>
      </c>
      <c r="W298" s="1">
        <f>ABS(IK_diagnostics_degrees__4[[#This Row],[Column1]]-A297)</f>
        <v>2.0599999999998397E-4</v>
      </c>
      <c r="X298" s="1">
        <f>ABS(IK_diagnostics_degrees__4[[#This Row],[Column2]]-B297)</f>
        <v>2.8299999999998882E-3</v>
      </c>
      <c r="Y298" s="1">
        <f>ABS(IK_diagnostics_degrees__4[[#This Row],[Column3]]-C297)</f>
        <v>9.5220000000000027E-3</v>
      </c>
      <c r="Z298" s="1">
        <f>ABS(IK_diagnostics_degrees__4[[#This Row],[Column4]]-D297)</f>
        <v>4.7110000000000207E-3</v>
      </c>
      <c r="AA298" s="1">
        <f>ABS(IK_diagnostics_degrees__4[[#This Row],[Column5]]-E297)</f>
        <v>8.3999999999999631E-3</v>
      </c>
      <c r="AB298" s="1">
        <f>ABS(IK_diagnostics_degrees__4[[#This Row],[Column6]]-F297)</f>
        <v>7.431100000000003E-3</v>
      </c>
      <c r="AC298" s="1">
        <f>ABS(IK_diagnostics_degrees__4[[#This Row],[Column7]]-G297)</f>
        <v>1.0689999999999866E-2</v>
      </c>
      <c r="AD298" s="1">
        <f>ABS(IK_diagnostics_degrees__4[[#This Row],[Column8]]-H297)</f>
        <v>1.3309999999999933E-2</v>
      </c>
      <c r="AE298" s="1">
        <f>ABS(IK_diagnostics_degrees__4[[#This Row],[Column9]]-I297)</f>
        <v>1.3199999999999878E-3</v>
      </c>
      <c r="AF298" s="1">
        <f>ABS(IK_diagnostics_degrees__4[[#This Row],[Column10]]-J297)</f>
        <v>2.4659999999999682E-3</v>
      </c>
      <c r="AG298" s="1">
        <f>ABS(IK_diagnostics_degrees__4[[#This Row],[Column11]]-K297)</f>
        <v>2.60000000000149E-4</v>
      </c>
      <c r="AH298" s="1">
        <f>ABS(IK_diagnostics_degrees__4[[#This Row],[Column12]]-L297)</f>
        <v>8.3290000000000031E-3</v>
      </c>
      <c r="AI298" s="1">
        <f>ABS(IK_diagnostics_degrees__4[[#This Row],[Column13]]-M297)</f>
        <v>1.5479999999999938E-2</v>
      </c>
      <c r="AJ298" s="1">
        <f>ABS(IK_diagnostics_degrees__4[[#This Row],[Column14]]-N297)</f>
        <v>2.0399999999999974E-2</v>
      </c>
      <c r="AK298" s="1">
        <f>ABS(IK_diagnostics_degrees__4[[#This Row],[Column15]]-O297)</f>
        <v>1.144999999999996E-2</v>
      </c>
      <c r="AL298" s="1">
        <f>ABS(IK_diagnostics_degrees__4[[#This Row],[Column16]]-P297)</f>
        <v>0</v>
      </c>
      <c r="AM298" s="1">
        <f>ABS(IK_diagnostics_degrees__4[[#This Row],[Column17]]-Q297)</f>
        <v>0</v>
      </c>
      <c r="AN298" s="1">
        <f>ABS(IK_diagnostics_degrees__4[[#This Row],[Column18]]-R297)</f>
        <v>2.6999999999999247E-3</v>
      </c>
      <c r="AO298" s="1">
        <f>ABS(IK_diagnostics_degrees__4[[#This Row],[Column19]]-S297)</f>
        <v>0</v>
      </c>
      <c r="AP298" s="1">
        <f>ABS(IK_diagnostics_degrees__4[[#This Row],[Column20]]-T297)</f>
        <v>0</v>
      </c>
      <c r="AQ298" s="1">
        <f>ABS(IK_diagnostics_degrees__4[[#This Row],[Column21]]-U297)</f>
        <v>3.4659999999999691E-3</v>
      </c>
    </row>
    <row r="299" spans="1:43" x14ac:dyDescent="0.25">
      <c r="A299" s="1">
        <v>0.18040999999999999</v>
      </c>
      <c r="B299" s="1">
        <v>1.64611</v>
      </c>
      <c r="C299" s="1">
        <v>0.21818499999999999</v>
      </c>
      <c r="D299" s="1">
        <v>0.24436099999999999</v>
      </c>
      <c r="E299" s="1">
        <v>1.00726</v>
      </c>
      <c r="F299" s="1">
        <v>3.4833500000000003E-2</v>
      </c>
      <c r="G299" s="1">
        <v>1.42093</v>
      </c>
      <c r="H299" s="1">
        <v>1.2639</v>
      </c>
      <c r="I299" s="1">
        <v>1.1371199999999999</v>
      </c>
      <c r="J299" s="1">
        <v>0.64875000000000005</v>
      </c>
      <c r="K299" s="1">
        <v>1.95566</v>
      </c>
      <c r="L299" s="1">
        <v>0.22540099999999999</v>
      </c>
      <c r="M299" s="1">
        <v>1.56152</v>
      </c>
      <c r="N299" s="1">
        <v>1.37297</v>
      </c>
      <c r="O299" s="1">
        <v>1.4314100000000001</v>
      </c>
      <c r="P299" s="1" t="s">
        <v>22</v>
      </c>
      <c r="Q299" s="1" t="s">
        <v>22</v>
      </c>
      <c r="R299" s="1">
        <v>2.27935</v>
      </c>
      <c r="S299" s="1" t="s">
        <v>22</v>
      </c>
      <c r="T299" s="1" t="s">
        <v>22</v>
      </c>
      <c r="U299" s="1">
        <v>0.96604500000000004</v>
      </c>
      <c r="V299" s="1" t="s">
        <v>23</v>
      </c>
      <c r="W299" s="1">
        <f>ABS(IK_diagnostics_degrees__4[[#This Row],[Column1]]-A298)</f>
        <v>6.6509999999999903E-3</v>
      </c>
      <c r="X299" s="1">
        <f>ABS(IK_diagnostics_degrees__4[[#This Row],[Column2]]-B298)</f>
        <v>1.100000000000545E-4</v>
      </c>
      <c r="Y299" s="1">
        <f>ABS(IK_diagnostics_degrees__4[[#This Row],[Column3]]-C298)</f>
        <v>1.6290000000000193E-3</v>
      </c>
      <c r="Z299" s="1">
        <f>ABS(IK_diagnostics_degrees__4[[#This Row],[Column4]]-D298)</f>
        <v>2.4279999999999857E-3</v>
      </c>
      <c r="AA299" s="1">
        <f>ABS(IK_diagnostics_degrees__4[[#This Row],[Column5]]-E298)</f>
        <v>3.7000000000000366E-3</v>
      </c>
      <c r="AB299" s="1">
        <f>ABS(IK_diagnostics_degrees__4[[#This Row],[Column6]]-F298)</f>
        <v>1.6369999999999579E-4</v>
      </c>
      <c r="AC299" s="1">
        <f>ABS(IK_diagnostics_degrees__4[[#This Row],[Column7]]-G298)</f>
        <v>1.2080000000000091E-2</v>
      </c>
      <c r="AD299" s="1">
        <f>ABS(IK_diagnostics_degrees__4[[#This Row],[Column8]]-H298)</f>
        <v>9.4600000000000239E-3</v>
      </c>
      <c r="AE299" s="1">
        <f>ABS(IK_diagnostics_degrees__4[[#This Row],[Column9]]-I298)</f>
        <v>4.5200000000000795E-3</v>
      </c>
      <c r="AF299" s="1">
        <f>ABS(IK_diagnostics_degrees__4[[#This Row],[Column10]]-J298)</f>
        <v>3.3780000000001031E-3</v>
      </c>
      <c r="AG299" s="1">
        <f>ABS(IK_diagnostics_degrees__4[[#This Row],[Column11]]-K298)</f>
        <v>9.5000000000000639E-4</v>
      </c>
      <c r="AH299" s="1">
        <f>ABS(IK_diagnostics_degrees__4[[#This Row],[Column12]]-L298)</f>
        <v>4.0219999999999978E-3</v>
      </c>
      <c r="AI299" s="1">
        <f>ABS(IK_diagnostics_degrees__4[[#This Row],[Column13]]-M298)</f>
        <v>1.7179999999999973E-2</v>
      </c>
      <c r="AJ299" s="1">
        <f>ABS(IK_diagnostics_degrees__4[[#This Row],[Column14]]-N298)</f>
        <v>2.1220000000000017E-2</v>
      </c>
      <c r="AK299" s="1">
        <f>ABS(IK_diagnostics_degrees__4[[#This Row],[Column15]]-O298)</f>
        <v>1.3079999999999981E-2</v>
      </c>
      <c r="AL299" s="1">
        <f>ABS(IK_diagnostics_degrees__4[[#This Row],[Column16]]-P298)</f>
        <v>0</v>
      </c>
      <c r="AM299" s="1">
        <f>ABS(IK_diagnostics_degrees__4[[#This Row],[Column17]]-Q298)</f>
        <v>0</v>
      </c>
      <c r="AN299" s="1">
        <f>ABS(IK_diagnostics_degrees__4[[#This Row],[Column18]]-R298)</f>
        <v>3.7199999999999456E-3</v>
      </c>
      <c r="AO299" s="1">
        <f>ABS(IK_diagnostics_degrees__4[[#This Row],[Column19]]-S298)</f>
        <v>0</v>
      </c>
      <c r="AP299" s="1">
        <f>ABS(IK_diagnostics_degrees__4[[#This Row],[Column20]]-T298)</f>
        <v>0</v>
      </c>
      <c r="AQ299" s="1">
        <f>ABS(IK_diagnostics_degrees__4[[#This Row],[Column21]]-U298)</f>
        <v>4.541999999999935E-3</v>
      </c>
    </row>
    <row r="300" spans="1:43" x14ac:dyDescent="0.25">
      <c r="A300" s="1">
        <v>0.18182300000000001</v>
      </c>
      <c r="B300" s="1">
        <v>1.6474899999999999</v>
      </c>
      <c r="C300" s="1">
        <v>0.21953300000000001</v>
      </c>
      <c r="D300" s="1">
        <v>0.24698000000000001</v>
      </c>
      <c r="E300" s="1">
        <v>1.00423</v>
      </c>
      <c r="F300" s="1">
        <v>3.4168200000000003E-2</v>
      </c>
      <c r="G300" s="1">
        <v>1.42479</v>
      </c>
      <c r="H300" s="1">
        <v>1.2517</v>
      </c>
      <c r="I300" s="1">
        <v>1.1359600000000001</v>
      </c>
      <c r="J300" s="1">
        <v>0.65217999999999998</v>
      </c>
      <c r="K300" s="1">
        <v>1.9559899999999999</v>
      </c>
      <c r="L300" s="1">
        <v>0.23120599999999999</v>
      </c>
      <c r="M300" s="1">
        <v>1.5776699999999999</v>
      </c>
      <c r="N300" s="1">
        <v>1.3485499999999999</v>
      </c>
      <c r="O300" s="1">
        <v>1.41503</v>
      </c>
      <c r="P300" s="1" t="s">
        <v>22</v>
      </c>
      <c r="Q300" s="1" t="s">
        <v>22</v>
      </c>
      <c r="R300" s="1">
        <v>2.2762899999999999</v>
      </c>
      <c r="S300" s="1" t="s">
        <v>22</v>
      </c>
      <c r="T300" s="1" t="s">
        <v>22</v>
      </c>
      <c r="U300" s="1">
        <v>0.96226900000000004</v>
      </c>
      <c r="V300" s="1" t="s">
        <v>23</v>
      </c>
      <c r="W300" s="1">
        <f>ABS(IK_diagnostics_degrees__4[[#This Row],[Column1]]-A299)</f>
        <v>1.4130000000000253E-3</v>
      </c>
      <c r="X300" s="1">
        <f>ABS(IK_diagnostics_degrees__4[[#This Row],[Column2]]-B299)</f>
        <v>1.3799999999999368E-3</v>
      </c>
      <c r="Y300" s="1">
        <f>ABS(IK_diagnostics_degrees__4[[#This Row],[Column3]]-C299)</f>
        <v>1.3480000000000159E-3</v>
      </c>
      <c r="Z300" s="1">
        <f>ABS(IK_diagnostics_degrees__4[[#This Row],[Column4]]-D299)</f>
        <v>2.6190000000000102E-3</v>
      </c>
      <c r="AA300" s="1">
        <f>ABS(IK_diagnostics_degrees__4[[#This Row],[Column5]]-E299)</f>
        <v>3.0300000000000882E-3</v>
      </c>
      <c r="AB300" s="1">
        <f>ABS(IK_diagnostics_degrees__4[[#This Row],[Column6]]-F299)</f>
        <v>6.6530000000000061E-4</v>
      </c>
      <c r="AC300" s="1">
        <f>ABS(IK_diagnostics_degrees__4[[#This Row],[Column7]]-G299)</f>
        <v>3.8599999999999746E-3</v>
      </c>
      <c r="AD300" s="1">
        <f>ABS(IK_diagnostics_degrees__4[[#This Row],[Column8]]-H299)</f>
        <v>1.2199999999999989E-2</v>
      </c>
      <c r="AE300" s="1">
        <f>ABS(IK_diagnostics_degrees__4[[#This Row],[Column9]]-I299)</f>
        <v>1.1599999999998278E-3</v>
      </c>
      <c r="AF300" s="1">
        <f>ABS(IK_diagnostics_degrees__4[[#This Row],[Column10]]-J299)</f>
        <v>3.4299999999999331E-3</v>
      </c>
      <c r="AG300" s="1">
        <f>ABS(IK_diagnostics_degrees__4[[#This Row],[Column11]]-K299)</f>
        <v>3.2999999999994145E-4</v>
      </c>
      <c r="AH300" s="1">
        <f>ABS(IK_diagnostics_degrees__4[[#This Row],[Column12]]-L299)</f>
        <v>5.8050000000000046E-3</v>
      </c>
      <c r="AI300" s="1">
        <f>ABS(IK_diagnostics_degrees__4[[#This Row],[Column13]]-M299)</f>
        <v>1.6149999999999887E-2</v>
      </c>
      <c r="AJ300" s="1">
        <f>ABS(IK_diagnostics_degrees__4[[#This Row],[Column14]]-N299)</f>
        <v>2.4420000000000108E-2</v>
      </c>
      <c r="AK300" s="1">
        <f>ABS(IK_diagnostics_degrees__4[[#This Row],[Column15]]-O299)</f>
        <v>1.6380000000000061E-2</v>
      </c>
      <c r="AL300" s="1">
        <f>ABS(IK_diagnostics_degrees__4[[#This Row],[Column16]]-P299)</f>
        <v>0</v>
      </c>
      <c r="AM300" s="1">
        <f>ABS(IK_diagnostics_degrees__4[[#This Row],[Column17]]-Q299)</f>
        <v>0</v>
      </c>
      <c r="AN300" s="1">
        <f>ABS(IK_diagnostics_degrees__4[[#This Row],[Column18]]-R299)</f>
        <v>3.0600000000000627E-3</v>
      </c>
      <c r="AO300" s="1">
        <f>ABS(IK_diagnostics_degrees__4[[#This Row],[Column19]]-S299)</f>
        <v>0</v>
      </c>
      <c r="AP300" s="1">
        <f>ABS(IK_diagnostics_degrees__4[[#This Row],[Column20]]-T299)</f>
        <v>0</v>
      </c>
      <c r="AQ300" s="1">
        <f>ABS(IK_diagnostics_degrees__4[[#This Row],[Column21]]-U299)</f>
        <v>3.7760000000000016E-3</v>
      </c>
    </row>
    <row r="301" spans="1:43" x14ac:dyDescent="0.25">
      <c r="A301" s="1">
        <v>0.18457299999999999</v>
      </c>
      <c r="B301" s="1">
        <v>1.6497200000000001</v>
      </c>
      <c r="C301" s="1">
        <v>0.22228000000000001</v>
      </c>
      <c r="D301" s="1">
        <v>0.246168</v>
      </c>
      <c r="E301" s="1">
        <v>0.99915399999999999</v>
      </c>
      <c r="F301" s="1">
        <v>3.3425499999999997E-2</v>
      </c>
      <c r="G301" s="1">
        <v>1.43316</v>
      </c>
      <c r="H301" s="1">
        <v>1.2410600000000001</v>
      </c>
      <c r="I301" s="1">
        <v>1.13445</v>
      </c>
      <c r="J301" s="1">
        <v>0.65475099999999997</v>
      </c>
      <c r="K301" s="1">
        <v>1.95625</v>
      </c>
      <c r="L301" s="1">
        <v>0.23685100000000001</v>
      </c>
      <c r="M301" s="1">
        <v>1.5951299999999999</v>
      </c>
      <c r="N301" s="1">
        <v>1.32243</v>
      </c>
      <c r="O301" s="1">
        <v>1.3978999999999999</v>
      </c>
      <c r="P301" s="1" t="s">
        <v>22</v>
      </c>
      <c r="Q301" s="1" t="s">
        <v>22</v>
      </c>
      <c r="R301" s="1">
        <v>2.2746200000000001</v>
      </c>
      <c r="S301" s="1" t="s">
        <v>22</v>
      </c>
      <c r="T301" s="1" t="s">
        <v>22</v>
      </c>
      <c r="U301" s="1">
        <v>0.95852800000000005</v>
      </c>
      <c r="V301" s="1" t="s">
        <v>23</v>
      </c>
      <c r="W301" s="1">
        <f>ABS(IK_diagnostics_degrees__4[[#This Row],[Column1]]-A300)</f>
        <v>2.7499999999999747E-3</v>
      </c>
      <c r="X301" s="1">
        <f>ABS(IK_diagnostics_degrees__4[[#This Row],[Column2]]-B300)</f>
        <v>2.2300000000001763E-3</v>
      </c>
      <c r="Y301" s="1">
        <f>ABS(IK_diagnostics_degrees__4[[#This Row],[Column3]]-C300)</f>
        <v>2.7469999999999994E-3</v>
      </c>
      <c r="Z301" s="1">
        <f>ABS(IK_diagnostics_degrees__4[[#This Row],[Column4]]-D300)</f>
        <v>8.1200000000000716E-4</v>
      </c>
      <c r="AA301" s="1">
        <f>ABS(IK_diagnostics_degrees__4[[#This Row],[Column5]]-E300)</f>
        <v>5.0759999999999694E-3</v>
      </c>
      <c r="AB301" s="1">
        <f>ABS(IK_diagnostics_degrees__4[[#This Row],[Column6]]-F300)</f>
        <v>7.4270000000000586E-4</v>
      </c>
      <c r="AC301" s="1">
        <f>ABS(IK_diagnostics_degrees__4[[#This Row],[Column7]]-G300)</f>
        <v>8.3699999999999886E-3</v>
      </c>
      <c r="AD301" s="1">
        <f>ABS(IK_diagnostics_degrees__4[[#This Row],[Column8]]-H300)</f>
        <v>1.0639999999999983E-2</v>
      </c>
      <c r="AE301" s="1">
        <f>ABS(IK_diagnostics_degrees__4[[#This Row],[Column9]]-I300)</f>
        <v>1.5100000000001224E-3</v>
      </c>
      <c r="AF301" s="1">
        <f>ABS(IK_diagnostics_degrees__4[[#This Row],[Column10]]-J300)</f>
        <v>2.57099999999999E-3</v>
      </c>
      <c r="AG301" s="1">
        <f>ABS(IK_diagnostics_degrees__4[[#This Row],[Column11]]-K300)</f>
        <v>2.60000000000149E-4</v>
      </c>
      <c r="AH301" s="1">
        <f>ABS(IK_diagnostics_degrees__4[[#This Row],[Column12]]-L300)</f>
        <v>5.6450000000000111E-3</v>
      </c>
      <c r="AI301" s="1">
        <f>ABS(IK_diagnostics_degrees__4[[#This Row],[Column13]]-M300)</f>
        <v>1.7460000000000031E-2</v>
      </c>
      <c r="AJ301" s="1">
        <f>ABS(IK_diagnostics_degrees__4[[#This Row],[Column14]]-N300)</f>
        <v>2.6119999999999921E-2</v>
      </c>
      <c r="AK301" s="1">
        <f>ABS(IK_diagnostics_degrees__4[[#This Row],[Column15]]-O300)</f>
        <v>1.713000000000009E-2</v>
      </c>
      <c r="AL301" s="1">
        <f>ABS(IK_diagnostics_degrees__4[[#This Row],[Column16]]-P300)</f>
        <v>0</v>
      </c>
      <c r="AM301" s="1">
        <f>ABS(IK_diagnostics_degrees__4[[#This Row],[Column17]]-Q300)</f>
        <v>0</v>
      </c>
      <c r="AN301" s="1">
        <f>ABS(IK_diagnostics_degrees__4[[#This Row],[Column18]]-R300)</f>
        <v>1.6699999999998383E-3</v>
      </c>
      <c r="AO301" s="1">
        <f>ABS(IK_diagnostics_degrees__4[[#This Row],[Column19]]-S300)</f>
        <v>0</v>
      </c>
      <c r="AP301" s="1">
        <f>ABS(IK_diagnostics_degrees__4[[#This Row],[Column20]]-T300)</f>
        <v>0</v>
      </c>
      <c r="AQ301" s="1">
        <f>ABS(IK_diagnostics_degrees__4[[#This Row],[Column21]]-U300)</f>
        <v>3.7409999999999943E-3</v>
      </c>
    </row>
    <row r="302" spans="1:43" x14ac:dyDescent="0.25">
      <c r="A302" s="1">
        <v>0.186833</v>
      </c>
      <c r="B302" s="1">
        <v>1.6519600000000001</v>
      </c>
      <c r="C302" s="1">
        <v>0.22472400000000001</v>
      </c>
      <c r="D302" s="1">
        <v>0.24857199999999999</v>
      </c>
      <c r="E302" s="1">
        <v>0.994398</v>
      </c>
      <c r="F302" s="1">
        <v>2.81462E-2</v>
      </c>
      <c r="G302" s="1">
        <v>1.4400999999999999</v>
      </c>
      <c r="H302" s="1">
        <v>1.23326</v>
      </c>
      <c r="I302" s="1">
        <v>1.13066</v>
      </c>
      <c r="J302" s="1">
        <v>0.65824400000000005</v>
      </c>
      <c r="K302" s="1">
        <v>1.9559800000000001</v>
      </c>
      <c r="L302" s="1">
        <v>0.24010699999999999</v>
      </c>
      <c r="M302" s="1">
        <v>1.61585</v>
      </c>
      <c r="N302" s="1">
        <v>1.2957799999999999</v>
      </c>
      <c r="O302" s="1">
        <v>1.3787400000000001</v>
      </c>
      <c r="P302" s="1" t="s">
        <v>22</v>
      </c>
      <c r="Q302" s="1" t="s">
        <v>22</v>
      </c>
      <c r="R302" s="1">
        <v>2.27372</v>
      </c>
      <c r="S302" s="1" t="s">
        <v>22</v>
      </c>
      <c r="T302" s="1" t="s">
        <v>22</v>
      </c>
      <c r="U302" s="1">
        <v>0.95337899999999998</v>
      </c>
      <c r="V302" s="1" t="s">
        <v>23</v>
      </c>
      <c r="W302" s="1">
        <f>ABS(IK_diagnostics_degrees__4[[#This Row],[Column1]]-A301)</f>
        <v>2.260000000000012E-3</v>
      </c>
      <c r="X302" s="1">
        <f>ABS(IK_diagnostics_degrees__4[[#This Row],[Column2]]-B301)</f>
        <v>2.2400000000000198E-3</v>
      </c>
      <c r="Y302" s="1">
        <f>ABS(IK_diagnostics_degrees__4[[#This Row],[Column3]]-C301)</f>
        <v>2.4440000000000017E-3</v>
      </c>
      <c r="Z302" s="1">
        <f>ABS(IK_diagnostics_degrees__4[[#This Row],[Column4]]-D301)</f>
        <v>2.4039999999999895E-3</v>
      </c>
      <c r="AA302" s="1">
        <f>ABS(IK_diagnostics_degrees__4[[#This Row],[Column5]]-E301)</f>
        <v>4.7559999999999825E-3</v>
      </c>
      <c r="AB302" s="1">
        <f>ABS(IK_diagnostics_degrees__4[[#This Row],[Column6]]-F301)</f>
        <v>5.2792999999999972E-3</v>
      </c>
      <c r="AC302" s="1">
        <f>ABS(IK_diagnostics_degrees__4[[#This Row],[Column7]]-G301)</f>
        <v>6.9399999999999462E-3</v>
      </c>
      <c r="AD302" s="1">
        <f>ABS(IK_diagnostics_degrees__4[[#This Row],[Column8]]-H301)</f>
        <v>7.8000000000000291E-3</v>
      </c>
      <c r="AE302" s="1">
        <f>ABS(IK_diagnostics_degrees__4[[#This Row],[Column9]]-I301)</f>
        <v>3.7899999999999601E-3</v>
      </c>
      <c r="AF302" s="1">
        <f>ABS(IK_diagnostics_degrees__4[[#This Row],[Column10]]-J301)</f>
        <v>3.4930000000000794E-3</v>
      </c>
      <c r="AG302" s="1">
        <f>ABS(IK_diagnostics_degrees__4[[#This Row],[Column11]]-K301)</f>
        <v>2.6999999999999247E-4</v>
      </c>
      <c r="AH302" s="1">
        <f>ABS(IK_diagnostics_degrees__4[[#This Row],[Column12]]-L301)</f>
        <v>3.2559999999999811E-3</v>
      </c>
      <c r="AI302" s="1">
        <f>ABS(IK_diagnostics_degrees__4[[#This Row],[Column13]]-M301)</f>
        <v>2.0720000000000072E-2</v>
      </c>
      <c r="AJ302" s="1">
        <f>ABS(IK_diagnostics_degrees__4[[#This Row],[Column14]]-N301)</f>
        <v>2.6650000000000063E-2</v>
      </c>
      <c r="AK302" s="1">
        <f>ABS(IK_diagnostics_degrees__4[[#This Row],[Column15]]-O301)</f>
        <v>1.9159999999999844E-2</v>
      </c>
      <c r="AL302" s="1">
        <f>ABS(IK_diagnostics_degrees__4[[#This Row],[Column16]]-P301)</f>
        <v>0</v>
      </c>
      <c r="AM302" s="1">
        <f>ABS(IK_diagnostics_degrees__4[[#This Row],[Column17]]-Q301)</f>
        <v>0</v>
      </c>
      <c r="AN302" s="1">
        <f>ABS(IK_diagnostics_degrees__4[[#This Row],[Column18]]-R301)</f>
        <v>9.0000000000012292E-4</v>
      </c>
      <c r="AO302" s="1">
        <f>ABS(IK_diagnostics_degrees__4[[#This Row],[Column19]]-S301)</f>
        <v>0</v>
      </c>
      <c r="AP302" s="1">
        <f>ABS(IK_diagnostics_degrees__4[[#This Row],[Column20]]-T301)</f>
        <v>0</v>
      </c>
      <c r="AQ302" s="1">
        <f>ABS(IK_diagnostics_degrees__4[[#This Row],[Column21]]-U301)</f>
        <v>5.1490000000000702E-3</v>
      </c>
    </row>
    <row r="303" spans="1:43" x14ac:dyDescent="0.25">
      <c r="A303" s="1">
        <v>0.191356</v>
      </c>
      <c r="B303" s="1">
        <v>1.65388</v>
      </c>
      <c r="C303" s="1">
        <v>0.22905</v>
      </c>
      <c r="D303" s="1">
        <v>0.254357</v>
      </c>
      <c r="E303" s="1">
        <v>0.99263900000000005</v>
      </c>
      <c r="F303" s="1">
        <v>2.71103E-2</v>
      </c>
      <c r="G303" s="1">
        <v>1.4540200000000001</v>
      </c>
      <c r="H303" s="1">
        <v>1.2239599999999999</v>
      </c>
      <c r="I303" s="1">
        <v>1.13239</v>
      </c>
      <c r="J303" s="1">
        <v>0.66126600000000002</v>
      </c>
      <c r="K303" s="1">
        <v>1.9574199999999999</v>
      </c>
      <c r="L303" s="1">
        <v>0.241261</v>
      </c>
      <c r="M303" s="1">
        <v>1.63914</v>
      </c>
      <c r="N303" s="1">
        <v>1.27041</v>
      </c>
      <c r="O303" s="1">
        <v>1.36412</v>
      </c>
      <c r="P303" s="1" t="s">
        <v>22</v>
      </c>
      <c r="Q303" s="1" t="s">
        <v>22</v>
      </c>
      <c r="R303" s="1">
        <v>2.2678099999999999</v>
      </c>
      <c r="S303" s="1">
        <v>3.90946E-2</v>
      </c>
      <c r="T303" s="1" t="s">
        <v>22</v>
      </c>
      <c r="U303" s="1">
        <v>0.94916</v>
      </c>
      <c r="V303" s="1" t="s">
        <v>23</v>
      </c>
      <c r="W303" s="1">
        <f>ABS(IK_diagnostics_degrees__4[[#This Row],[Column1]]-A302)</f>
        <v>4.5229999999999992E-3</v>
      </c>
      <c r="X303" s="1">
        <f>ABS(IK_diagnostics_degrees__4[[#This Row],[Column2]]-B302)</f>
        <v>1.9199999999999218E-3</v>
      </c>
      <c r="Y303" s="1">
        <f>ABS(IK_diagnostics_degrees__4[[#This Row],[Column3]]-C302)</f>
        <v>4.3259999999999965E-3</v>
      </c>
      <c r="Z303" s="1">
        <f>ABS(IK_diagnostics_degrees__4[[#This Row],[Column4]]-D302)</f>
        <v>5.7850000000000124E-3</v>
      </c>
      <c r="AA303" s="1">
        <f>ABS(IK_diagnostics_degrees__4[[#This Row],[Column5]]-E302)</f>
        <v>1.758999999999955E-3</v>
      </c>
      <c r="AB303" s="1">
        <f>ABS(IK_diagnostics_degrees__4[[#This Row],[Column6]]-F302)</f>
        <v>1.0358999999999993E-3</v>
      </c>
      <c r="AC303" s="1">
        <f>ABS(IK_diagnostics_degrees__4[[#This Row],[Column7]]-G302)</f>
        <v>1.3920000000000154E-2</v>
      </c>
      <c r="AD303" s="1">
        <f>ABS(IK_diagnostics_degrees__4[[#This Row],[Column8]]-H302)</f>
        <v>9.300000000000086E-3</v>
      </c>
      <c r="AE303" s="1">
        <f>ABS(IK_diagnostics_degrees__4[[#This Row],[Column9]]-I302)</f>
        <v>1.7300000000000093E-3</v>
      </c>
      <c r="AF303" s="1">
        <f>ABS(IK_diagnostics_degrees__4[[#This Row],[Column10]]-J302)</f>
        <v>3.0219999999999692E-3</v>
      </c>
      <c r="AG303" s="1">
        <f>ABS(IK_diagnostics_degrees__4[[#This Row],[Column11]]-K302)</f>
        <v>1.4399999999998858E-3</v>
      </c>
      <c r="AH303" s="1">
        <f>ABS(IK_diagnostics_degrees__4[[#This Row],[Column12]]-L302)</f>
        <v>1.1540000000000161E-3</v>
      </c>
      <c r="AI303" s="1">
        <f>ABS(IK_diagnostics_degrees__4[[#This Row],[Column13]]-M302)</f>
        <v>2.3290000000000033E-2</v>
      </c>
      <c r="AJ303" s="1">
        <f>ABS(IK_diagnostics_degrees__4[[#This Row],[Column14]]-N302)</f>
        <v>2.5369999999999893E-2</v>
      </c>
      <c r="AK303" s="1">
        <f>ABS(IK_diagnostics_degrees__4[[#This Row],[Column15]]-O302)</f>
        <v>1.4620000000000077E-2</v>
      </c>
      <c r="AL303" s="1">
        <f>ABS(IK_diagnostics_degrees__4[[#This Row],[Column16]]-P302)</f>
        <v>0</v>
      </c>
      <c r="AM303" s="1">
        <f>ABS(IK_diagnostics_degrees__4[[#This Row],[Column17]]-Q302)</f>
        <v>0</v>
      </c>
      <c r="AN303" s="1">
        <f>ABS(IK_diagnostics_degrees__4[[#This Row],[Column18]]-R302)</f>
        <v>5.9100000000000819E-3</v>
      </c>
      <c r="AO303" s="1">
        <f>ABS(IK_diagnostics_degrees__4[[#This Row],[Column19]]-S302)</f>
        <v>3.90946E-2</v>
      </c>
      <c r="AP303" s="1">
        <f>ABS(IK_diagnostics_degrees__4[[#This Row],[Column20]]-T302)</f>
        <v>0</v>
      </c>
      <c r="AQ303" s="1">
        <f>ABS(IK_diagnostics_degrees__4[[#This Row],[Column21]]-U302)</f>
        <v>4.2189999999999728E-3</v>
      </c>
    </row>
    <row r="304" spans="1:43" x14ac:dyDescent="0.25">
      <c r="A304" s="1">
        <v>0.19322700000000001</v>
      </c>
      <c r="B304" s="1">
        <v>1.6577599999999999</v>
      </c>
      <c r="C304" s="1">
        <v>0.23206599999999999</v>
      </c>
      <c r="D304" s="1">
        <v>0.259903</v>
      </c>
      <c r="E304" s="1">
        <v>0.98772199999999999</v>
      </c>
      <c r="F304" s="1">
        <v>2.96609E-2</v>
      </c>
      <c r="G304" s="1">
        <v>1.4656800000000001</v>
      </c>
      <c r="H304" s="1">
        <v>1.21367</v>
      </c>
      <c r="I304" s="1">
        <v>1.1303399999999999</v>
      </c>
      <c r="J304" s="1">
        <v>0.66222400000000003</v>
      </c>
      <c r="K304" s="1">
        <v>1.9565600000000001</v>
      </c>
      <c r="L304" s="1">
        <v>0.244308</v>
      </c>
      <c r="M304" s="1">
        <v>1.66025</v>
      </c>
      <c r="N304" s="1">
        <v>1.2457199999999999</v>
      </c>
      <c r="O304" s="1">
        <v>1.3520300000000001</v>
      </c>
      <c r="P304" s="1" t="s">
        <v>22</v>
      </c>
      <c r="Q304" s="1" t="s">
        <v>22</v>
      </c>
      <c r="R304" s="1">
        <v>2.2638600000000002</v>
      </c>
      <c r="S304" s="1">
        <v>6.3031000000000004E-2</v>
      </c>
      <c r="T304" s="1" t="s">
        <v>22</v>
      </c>
      <c r="U304" s="1">
        <v>0.94337199999999999</v>
      </c>
      <c r="V304" s="1" t="s">
        <v>23</v>
      </c>
      <c r="W304" s="1">
        <f>ABS(IK_diagnostics_degrees__4[[#This Row],[Column1]]-A303)</f>
        <v>1.8710000000000115E-3</v>
      </c>
      <c r="X304" s="1">
        <f>ABS(IK_diagnostics_degrees__4[[#This Row],[Column2]]-B303)</f>
        <v>3.8799999999998835E-3</v>
      </c>
      <c r="Y304" s="1">
        <f>ABS(IK_diagnostics_degrees__4[[#This Row],[Column3]]-C303)</f>
        <v>3.0159999999999909E-3</v>
      </c>
      <c r="Z304" s="1">
        <f>ABS(IK_diagnostics_degrees__4[[#This Row],[Column4]]-D303)</f>
        <v>5.5459999999999954E-3</v>
      </c>
      <c r="AA304" s="1">
        <f>ABS(IK_diagnostics_degrees__4[[#This Row],[Column5]]-E303)</f>
        <v>4.9170000000000602E-3</v>
      </c>
      <c r="AB304" s="1">
        <f>ABS(IK_diagnostics_degrees__4[[#This Row],[Column6]]-F303)</f>
        <v>2.5506000000000001E-3</v>
      </c>
      <c r="AC304" s="1">
        <f>ABS(IK_diagnostics_degrees__4[[#This Row],[Column7]]-G303)</f>
        <v>1.1660000000000004E-2</v>
      </c>
      <c r="AD304" s="1">
        <f>ABS(IK_diagnostics_degrees__4[[#This Row],[Column8]]-H303)</f>
        <v>1.028999999999991E-2</v>
      </c>
      <c r="AE304" s="1">
        <f>ABS(IK_diagnostics_degrees__4[[#This Row],[Column9]]-I303)</f>
        <v>2.0500000000001073E-3</v>
      </c>
      <c r="AF304" s="1">
        <f>ABS(IK_diagnostics_degrees__4[[#This Row],[Column10]]-J303)</f>
        <v>9.580000000000144E-4</v>
      </c>
      <c r="AG304" s="1">
        <f>ABS(IK_diagnostics_degrees__4[[#This Row],[Column11]]-K303)</f>
        <v>8.5999999999986088E-4</v>
      </c>
      <c r="AH304" s="1">
        <f>ABS(IK_diagnostics_degrees__4[[#This Row],[Column12]]-L303)</f>
        <v>3.0469999999999942E-3</v>
      </c>
      <c r="AI304" s="1">
        <f>ABS(IK_diagnostics_degrees__4[[#This Row],[Column13]]-M303)</f>
        <v>2.1109999999999962E-2</v>
      </c>
      <c r="AJ304" s="1">
        <f>ABS(IK_diagnostics_degrees__4[[#This Row],[Column14]]-N303)</f>
        <v>2.4690000000000101E-2</v>
      </c>
      <c r="AK304" s="1">
        <f>ABS(IK_diagnostics_degrees__4[[#This Row],[Column15]]-O303)</f>
        <v>1.2089999999999934E-2</v>
      </c>
      <c r="AL304" s="1">
        <f>ABS(IK_diagnostics_degrees__4[[#This Row],[Column16]]-P303)</f>
        <v>0</v>
      </c>
      <c r="AM304" s="1">
        <f>ABS(IK_diagnostics_degrees__4[[#This Row],[Column17]]-Q303)</f>
        <v>0</v>
      </c>
      <c r="AN304" s="1">
        <f>ABS(IK_diagnostics_degrees__4[[#This Row],[Column18]]-R303)</f>
        <v>3.949999999999676E-3</v>
      </c>
      <c r="AO304" s="1">
        <f>ABS(IK_diagnostics_degrees__4[[#This Row],[Column19]]-S303)</f>
        <v>2.3936400000000004E-2</v>
      </c>
      <c r="AP304" s="1">
        <f>ABS(IK_diagnostics_degrees__4[[#This Row],[Column20]]-T303)</f>
        <v>0</v>
      </c>
      <c r="AQ304" s="1">
        <f>ABS(IK_diagnostics_degrees__4[[#This Row],[Column21]]-U303)</f>
        <v>5.7880000000000154E-3</v>
      </c>
    </row>
    <row r="305" spans="1:43" x14ac:dyDescent="0.25">
      <c r="A305" s="1">
        <v>0.19577</v>
      </c>
      <c r="B305" s="1">
        <v>1.6605399999999999</v>
      </c>
      <c r="C305" s="1">
        <v>0.238205</v>
      </c>
      <c r="D305" s="1">
        <v>0.26610600000000001</v>
      </c>
      <c r="E305" s="1">
        <v>0.98186700000000005</v>
      </c>
      <c r="F305" s="1">
        <v>2.7522499999999998E-2</v>
      </c>
      <c r="G305" s="1">
        <v>1.4783900000000001</v>
      </c>
      <c r="H305" s="1">
        <v>1.2033700000000001</v>
      </c>
      <c r="I305" s="1">
        <v>1.1290800000000001</v>
      </c>
      <c r="J305" s="1">
        <v>0.66676899999999995</v>
      </c>
      <c r="K305" s="1">
        <v>1.95587</v>
      </c>
      <c r="L305" s="1">
        <v>0.24736</v>
      </c>
      <c r="M305" s="1">
        <v>1.6801600000000001</v>
      </c>
      <c r="N305" s="1">
        <v>1.22621</v>
      </c>
      <c r="O305" s="1">
        <v>1.3402799999999999</v>
      </c>
      <c r="P305" s="1" t="s">
        <v>22</v>
      </c>
      <c r="Q305" s="1" t="s">
        <v>22</v>
      </c>
      <c r="R305" s="1">
        <v>2.2564000000000002</v>
      </c>
      <c r="S305" s="1">
        <v>7.8786900000000007E-2</v>
      </c>
      <c r="T305" s="1" t="s">
        <v>22</v>
      </c>
      <c r="U305" s="1">
        <v>0.93581700000000001</v>
      </c>
      <c r="V305" s="1" t="s">
        <v>23</v>
      </c>
      <c r="W305" s="1">
        <f>ABS(IK_diagnostics_degrees__4[[#This Row],[Column1]]-A304)</f>
        <v>2.5429999999999897E-3</v>
      </c>
      <c r="X305" s="1">
        <f>ABS(IK_diagnostics_degrees__4[[#This Row],[Column2]]-B304)</f>
        <v>2.7800000000000047E-3</v>
      </c>
      <c r="Y305" s="1">
        <f>ABS(IK_diagnostics_degrees__4[[#This Row],[Column3]]-C304)</f>
        <v>6.1390000000000056E-3</v>
      </c>
      <c r="Z305" s="1">
        <f>ABS(IK_diagnostics_degrees__4[[#This Row],[Column4]]-D304)</f>
        <v>6.2030000000000141E-3</v>
      </c>
      <c r="AA305" s="1">
        <f>ABS(IK_diagnostics_degrees__4[[#This Row],[Column5]]-E304)</f>
        <v>5.8549999999999436E-3</v>
      </c>
      <c r="AB305" s="1">
        <f>ABS(IK_diagnostics_degrees__4[[#This Row],[Column6]]-F304)</f>
        <v>2.1384000000000021E-3</v>
      </c>
      <c r="AC305" s="1">
        <f>ABS(IK_diagnostics_degrees__4[[#This Row],[Column7]]-G304)</f>
        <v>1.2709999999999999E-2</v>
      </c>
      <c r="AD305" s="1">
        <f>ABS(IK_diagnostics_degrees__4[[#This Row],[Column8]]-H304)</f>
        <v>1.0299999999999976E-2</v>
      </c>
      <c r="AE305" s="1">
        <f>ABS(IK_diagnostics_degrees__4[[#This Row],[Column9]]-I304)</f>
        <v>1.2599999999998168E-3</v>
      </c>
      <c r="AF305" s="1">
        <f>ABS(IK_diagnostics_degrees__4[[#This Row],[Column10]]-J304)</f>
        <v>4.5449999999999102E-3</v>
      </c>
      <c r="AG305" s="1">
        <f>ABS(IK_diagnostics_degrees__4[[#This Row],[Column11]]-K304)</f>
        <v>6.9000000000007944E-4</v>
      </c>
      <c r="AH305" s="1">
        <f>ABS(IK_diagnostics_degrees__4[[#This Row],[Column12]]-L304)</f>
        <v>3.0519999999999992E-3</v>
      </c>
      <c r="AI305" s="1">
        <f>ABS(IK_diagnostics_degrees__4[[#This Row],[Column13]]-M304)</f>
        <v>1.9910000000000094E-2</v>
      </c>
      <c r="AJ305" s="1">
        <f>ABS(IK_diagnostics_degrees__4[[#This Row],[Column14]]-N304)</f>
        <v>1.9509999999999916E-2</v>
      </c>
      <c r="AK305" s="1">
        <f>ABS(IK_diagnostics_degrees__4[[#This Row],[Column15]]-O304)</f>
        <v>1.1750000000000149E-2</v>
      </c>
      <c r="AL305" s="1">
        <f>ABS(IK_diagnostics_degrees__4[[#This Row],[Column16]]-P304)</f>
        <v>0</v>
      </c>
      <c r="AM305" s="1">
        <f>ABS(IK_diagnostics_degrees__4[[#This Row],[Column17]]-Q304)</f>
        <v>0</v>
      </c>
      <c r="AN305" s="1">
        <f>ABS(IK_diagnostics_degrees__4[[#This Row],[Column18]]-R304)</f>
        <v>7.4600000000000222E-3</v>
      </c>
      <c r="AO305" s="1">
        <f>ABS(IK_diagnostics_degrees__4[[#This Row],[Column19]]-S304)</f>
        <v>1.5755900000000003E-2</v>
      </c>
      <c r="AP305" s="1">
        <f>ABS(IK_diagnostics_degrees__4[[#This Row],[Column20]]-T304)</f>
        <v>0</v>
      </c>
      <c r="AQ305" s="1">
        <f>ABS(IK_diagnostics_degrees__4[[#This Row],[Column21]]-U304)</f>
        <v>7.5549999999999784E-3</v>
      </c>
    </row>
    <row r="306" spans="1:43" x14ac:dyDescent="0.25">
      <c r="A306" s="1">
        <v>0.19773199999999999</v>
      </c>
      <c r="B306" s="1">
        <v>1.66038</v>
      </c>
      <c r="C306" s="1">
        <v>0.24058599999999999</v>
      </c>
      <c r="D306" s="1">
        <v>0.27190300000000001</v>
      </c>
      <c r="E306" s="1">
        <v>0.98140799999999995</v>
      </c>
      <c r="F306" s="1">
        <v>2.8532800000000001E-2</v>
      </c>
      <c r="G306" s="1">
        <v>1.4874099999999999</v>
      </c>
      <c r="H306" s="1">
        <v>1.19177</v>
      </c>
      <c r="I306" s="1">
        <v>1.1294200000000001</v>
      </c>
      <c r="J306" s="1">
        <v>0.67252199999999995</v>
      </c>
      <c r="K306" s="1">
        <v>1.9534800000000001</v>
      </c>
      <c r="L306" s="1">
        <v>0.249113</v>
      </c>
      <c r="M306" s="1">
        <v>1.69716</v>
      </c>
      <c r="N306" s="1">
        <v>1.2061999999999999</v>
      </c>
      <c r="O306" s="1">
        <v>1.33317</v>
      </c>
      <c r="P306" s="1" t="s">
        <v>22</v>
      </c>
      <c r="Q306" s="1" t="s">
        <v>22</v>
      </c>
      <c r="R306" s="1">
        <v>2.2526999999999999</v>
      </c>
      <c r="S306" s="1">
        <v>9.0828400000000004E-2</v>
      </c>
      <c r="T306" s="1" t="s">
        <v>22</v>
      </c>
      <c r="U306" s="1">
        <v>0.92843699999999996</v>
      </c>
      <c r="V306" s="1" t="s">
        <v>23</v>
      </c>
      <c r="W306" s="1">
        <f>ABS(IK_diagnostics_degrees__4[[#This Row],[Column1]]-A305)</f>
        <v>1.9619999999999915E-3</v>
      </c>
      <c r="X306" s="1">
        <f>ABS(IK_diagnostics_degrees__4[[#This Row],[Column2]]-B305)</f>
        <v>1.5999999999993797E-4</v>
      </c>
      <c r="Y306" s="1">
        <f>ABS(IK_diagnostics_degrees__4[[#This Row],[Column3]]-C305)</f>
        <v>2.3809999999999942E-3</v>
      </c>
      <c r="Z306" s="1">
        <f>ABS(IK_diagnostics_degrees__4[[#This Row],[Column4]]-D305)</f>
        <v>5.7969999999999966E-3</v>
      </c>
      <c r="AA306" s="1">
        <f>ABS(IK_diagnostics_degrees__4[[#This Row],[Column5]]-E305)</f>
        <v>4.5900000000009822E-4</v>
      </c>
      <c r="AB306" s="1">
        <f>ABS(IK_diagnostics_degrees__4[[#This Row],[Column6]]-F305)</f>
        <v>1.0103000000000022E-3</v>
      </c>
      <c r="AC306" s="1">
        <f>ABS(IK_diagnostics_degrees__4[[#This Row],[Column7]]-G305)</f>
        <v>9.019999999999806E-3</v>
      </c>
      <c r="AD306" s="1">
        <f>ABS(IK_diagnostics_degrees__4[[#This Row],[Column8]]-H305)</f>
        <v>1.1600000000000055E-2</v>
      </c>
      <c r="AE306" s="1">
        <f>ABS(IK_diagnostics_degrees__4[[#This Row],[Column9]]-I305)</f>
        <v>3.4000000000000696E-4</v>
      </c>
      <c r="AF306" s="1">
        <f>ABS(IK_diagnostics_degrees__4[[#This Row],[Column10]]-J305)</f>
        <v>5.7530000000000081E-3</v>
      </c>
      <c r="AG306" s="1">
        <f>ABS(IK_diagnostics_degrees__4[[#This Row],[Column11]]-K305)</f>
        <v>2.3899999999998922E-3</v>
      </c>
      <c r="AH306" s="1">
        <f>ABS(IK_diagnostics_degrees__4[[#This Row],[Column12]]-L305)</f>
        <v>1.7530000000000046E-3</v>
      </c>
      <c r="AI306" s="1">
        <f>ABS(IK_diagnostics_degrees__4[[#This Row],[Column13]]-M305)</f>
        <v>1.6999999999999904E-2</v>
      </c>
      <c r="AJ306" s="1">
        <f>ABS(IK_diagnostics_degrees__4[[#This Row],[Column14]]-N305)</f>
        <v>2.0010000000000083E-2</v>
      </c>
      <c r="AK306" s="1">
        <f>ABS(IK_diagnostics_degrees__4[[#This Row],[Column15]]-O305)</f>
        <v>7.1099999999999497E-3</v>
      </c>
      <c r="AL306" s="1">
        <f>ABS(IK_diagnostics_degrees__4[[#This Row],[Column16]]-P305)</f>
        <v>0</v>
      </c>
      <c r="AM306" s="1">
        <f>ABS(IK_diagnostics_degrees__4[[#This Row],[Column17]]-Q305)</f>
        <v>0</v>
      </c>
      <c r="AN306" s="1">
        <f>ABS(IK_diagnostics_degrees__4[[#This Row],[Column18]]-R305)</f>
        <v>3.7000000000002586E-3</v>
      </c>
      <c r="AO306" s="1">
        <f>ABS(IK_diagnostics_degrees__4[[#This Row],[Column19]]-S305)</f>
        <v>1.2041499999999997E-2</v>
      </c>
      <c r="AP306" s="1">
        <f>ABS(IK_diagnostics_degrees__4[[#This Row],[Column20]]-T305)</f>
        <v>0</v>
      </c>
      <c r="AQ306" s="1">
        <f>ABS(IK_diagnostics_degrees__4[[#This Row],[Column21]]-U305)</f>
        <v>7.3800000000000532E-3</v>
      </c>
    </row>
    <row r="307" spans="1:43" x14ac:dyDescent="0.25">
      <c r="A307" s="1">
        <v>0.202626</v>
      </c>
      <c r="B307" s="1">
        <v>1.6603000000000001</v>
      </c>
      <c r="C307" s="1">
        <v>0.24190800000000001</v>
      </c>
      <c r="D307" s="1">
        <v>0.27738600000000002</v>
      </c>
      <c r="E307" s="1">
        <v>0.97956600000000005</v>
      </c>
      <c r="F307" s="1">
        <v>2.9101399999999999E-2</v>
      </c>
      <c r="G307" s="1">
        <v>1.49658</v>
      </c>
      <c r="H307" s="1">
        <v>1.18136</v>
      </c>
      <c r="I307" s="1">
        <v>1.13025</v>
      </c>
      <c r="J307" s="1">
        <v>0.67879999999999996</v>
      </c>
      <c r="K307" s="1">
        <v>1.9494499999999999</v>
      </c>
      <c r="L307" s="1">
        <v>0.25020700000000001</v>
      </c>
      <c r="M307" s="1">
        <v>1.7121599999999999</v>
      </c>
      <c r="N307" s="1">
        <v>1.1874400000000001</v>
      </c>
      <c r="O307" s="1">
        <v>1.3224800000000001</v>
      </c>
      <c r="P307" s="1" t="s">
        <v>22</v>
      </c>
      <c r="Q307" s="1" t="s">
        <v>22</v>
      </c>
      <c r="R307" s="1">
        <v>2.2452999999999999</v>
      </c>
      <c r="S307" s="1">
        <v>9.9439100000000002E-2</v>
      </c>
      <c r="T307" s="1" t="s">
        <v>22</v>
      </c>
      <c r="U307" s="1">
        <v>0.92014799999999997</v>
      </c>
      <c r="V307" s="1" t="s">
        <v>23</v>
      </c>
      <c r="W307" s="1">
        <f>ABS(IK_diagnostics_degrees__4[[#This Row],[Column1]]-A306)</f>
        <v>4.8940000000000095E-3</v>
      </c>
      <c r="X307" s="1">
        <f>ABS(IK_diagnostics_degrees__4[[#This Row],[Column2]]-B306)</f>
        <v>7.9999999999857963E-5</v>
      </c>
      <c r="Y307" s="1">
        <f>ABS(IK_diagnostics_degrees__4[[#This Row],[Column3]]-C306)</f>
        <v>1.3220000000000176E-3</v>
      </c>
      <c r="Z307" s="1">
        <f>ABS(IK_diagnostics_degrees__4[[#This Row],[Column4]]-D306)</f>
        <v>5.4830000000000156E-3</v>
      </c>
      <c r="AA307" s="1">
        <f>ABS(IK_diagnostics_degrees__4[[#This Row],[Column5]]-E306)</f>
        <v>1.8419999999998993E-3</v>
      </c>
      <c r="AB307" s="1">
        <f>ABS(IK_diagnostics_degrees__4[[#This Row],[Column6]]-F306)</f>
        <v>5.6859999999999897E-4</v>
      </c>
      <c r="AC307" s="1">
        <f>ABS(IK_diagnostics_degrees__4[[#This Row],[Column7]]-G306)</f>
        <v>9.1700000000001225E-3</v>
      </c>
      <c r="AD307" s="1">
        <f>ABS(IK_diagnostics_degrees__4[[#This Row],[Column8]]-H306)</f>
        <v>1.041000000000003E-2</v>
      </c>
      <c r="AE307" s="1">
        <f>ABS(IK_diagnostics_degrees__4[[#This Row],[Column9]]-I306)</f>
        <v>8.2999999999988638E-4</v>
      </c>
      <c r="AF307" s="1">
        <f>ABS(IK_diagnostics_degrees__4[[#This Row],[Column10]]-J306)</f>
        <v>6.2780000000000058E-3</v>
      </c>
      <c r="AG307" s="1">
        <f>ABS(IK_diagnostics_degrees__4[[#This Row],[Column11]]-K306)</f>
        <v>4.0300000000002001E-3</v>
      </c>
      <c r="AH307" s="1">
        <f>ABS(IK_diagnostics_degrees__4[[#This Row],[Column12]]-L306)</f>
        <v>1.0940000000000116E-3</v>
      </c>
      <c r="AI307" s="1">
        <f>ABS(IK_diagnostics_degrees__4[[#This Row],[Column13]]-M306)</f>
        <v>1.4999999999999902E-2</v>
      </c>
      <c r="AJ307" s="1">
        <f>ABS(IK_diagnostics_degrees__4[[#This Row],[Column14]]-N306)</f>
        <v>1.8759999999999888E-2</v>
      </c>
      <c r="AK307" s="1">
        <f>ABS(IK_diagnostics_degrees__4[[#This Row],[Column15]]-O306)</f>
        <v>1.0689999999999866E-2</v>
      </c>
      <c r="AL307" s="1">
        <f>ABS(IK_diagnostics_degrees__4[[#This Row],[Column16]]-P306)</f>
        <v>0</v>
      </c>
      <c r="AM307" s="1">
        <f>ABS(IK_diagnostics_degrees__4[[#This Row],[Column17]]-Q306)</f>
        <v>0</v>
      </c>
      <c r="AN307" s="1">
        <f>ABS(IK_diagnostics_degrees__4[[#This Row],[Column18]]-R306)</f>
        <v>7.4000000000000732E-3</v>
      </c>
      <c r="AO307" s="1">
        <f>ABS(IK_diagnostics_degrees__4[[#This Row],[Column19]]-S306)</f>
        <v>8.6106999999999989E-3</v>
      </c>
      <c r="AP307" s="1">
        <f>ABS(IK_diagnostics_degrees__4[[#This Row],[Column20]]-T306)</f>
        <v>0</v>
      </c>
      <c r="AQ307" s="1">
        <f>ABS(IK_diagnostics_degrees__4[[#This Row],[Column21]]-U306)</f>
        <v>8.2889999999999908E-3</v>
      </c>
    </row>
    <row r="308" spans="1:43" x14ac:dyDescent="0.25">
      <c r="A308" s="1">
        <v>0.206014</v>
      </c>
      <c r="B308" s="1">
        <v>1.66</v>
      </c>
      <c r="C308" s="1">
        <v>0.246394</v>
      </c>
      <c r="D308" s="1">
        <v>0.28124500000000002</v>
      </c>
      <c r="E308" s="1">
        <v>0.97692100000000004</v>
      </c>
      <c r="F308" s="1">
        <v>2.81648E-2</v>
      </c>
      <c r="G308" s="1">
        <v>1.5086299999999999</v>
      </c>
      <c r="H308" s="1">
        <v>1.17252</v>
      </c>
      <c r="I308" s="1">
        <v>1.1293899999999999</v>
      </c>
      <c r="J308" s="1">
        <v>0.68197399999999997</v>
      </c>
      <c r="K308" s="1">
        <v>1.94824</v>
      </c>
      <c r="L308" s="1">
        <v>0.25435799999999997</v>
      </c>
      <c r="M308" s="1">
        <v>1.72777</v>
      </c>
      <c r="N308" s="1">
        <v>1.1717900000000001</v>
      </c>
      <c r="O308" s="1">
        <v>1.3137300000000001</v>
      </c>
      <c r="P308" s="1" t="s">
        <v>22</v>
      </c>
      <c r="Q308" s="1" t="s">
        <v>22</v>
      </c>
      <c r="R308" s="1">
        <v>2.2386599999999999</v>
      </c>
      <c r="S308" s="1">
        <v>0.105291</v>
      </c>
      <c r="T308" s="1" t="s">
        <v>22</v>
      </c>
      <c r="U308" s="1">
        <v>0.91363000000000005</v>
      </c>
      <c r="V308" s="1" t="s">
        <v>23</v>
      </c>
      <c r="W308" s="1">
        <f>ABS(IK_diagnostics_degrees__4[[#This Row],[Column1]]-A307)</f>
        <v>3.3880000000000021E-3</v>
      </c>
      <c r="X308" s="1">
        <f>ABS(IK_diagnostics_degrees__4[[#This Row],[Column2]]-B307)</f>
        <v>3.00000000000189E-4</v>
      </c>
      <c r="Y308" s="1">
        <f>ABS(IK_diagnostics_degrees__4[[#This Row],[Column3]]-C307)</f>
        <v>4.48599999999999E-3</v>
      </c>
      <c r="Z308" s="1">
        <f>ABS(IK_diagnostics_degrees__4[[#This Row],[Column4]]-D307)</f>
        <v>3.8590000000000013E-3</v>
      </c>
      <c r="AA308" s="1">
        <f>ABS(IK_diagnostics_degrees__4[[#This Row],[Column5]]-E307)</f>
        <v>2.6450000000000085E-3</v>
      </c>
      <c r="AB308" s="1">
        <f>ABS(IK_diagnostics_degrees__4[[#This Row],[Column6]]-F307)</f>
        <v>9.3659999999999924E-4</v>
      </c>
      <c r="AC308" s="1">
        <f>ABS(IK_diagnostics_degrees__4[[#This Row],[Column7]]-G307)</f>
        <v>1.2049999999999894E-2</v>
      </c>
      <c r="AD308" s="1">
        <f>ABS(IK_diagnostics_degrees__4[[#This Row],[Column8]]-H307)</f>
        <v>8.839999999999959E-3</v>
      </c>
      <c r="AE308" s="1">
        <f>ABS(IK_diagnostics_degrees__4[[#This Row],[Column9]]-I307)</f>
        <v>8.6000000000008292E-4</v>
      </c>
      <c r="AF308" s="1">
        <f>ABS(IK_diagnostics_degrees__4[[#This Row],[Column10]]-J307)</f>
        <v>3.1740000000000101E-3</v>
      </c>
      <c r="AG308" s="1">
        <f>ABS(IK_diagnostics_degrees__4[[#This Row],[Column11]]-K307)</f>
        <v>1.2099999999999334E-3</v>
      </c>
      <c r="AH308" s="1">
        <f>ABS(IK_diagnostics_degrees__4[[#This Row],[Column12]]-L307)</f>
        <v>4.1509999999999603E-3</v>
      </c>
      <c r="AI308" s="1">
        <f>ABS(IK_diagnostics_degrees__4[[#This Row],[Column13]]-M307)</f>
        <v>1.5610000000000124E-2</v>
      </c>
      <c r="AJ308" s="1">
        <f>ABS(IK_diagnostics_degrees__4[[#This Row],[Column14]]-N307)</f>
        <v>1.5649999999999942E-2</v>
      </c>
      <c r="AK308" s="1">
        <f>ABS(IK_diagnostics_degrees__4[[#This Row],[Column15]]-O307)</f>
        <v>8.7500000000000355E-3</v>
      </c>
      <c r="AL308" s="1">
        <f>ABS(IK_diagnostics_degrees__4[[#This Row],[Column16]]-P307)</f>
        <v>0</v>
      </c>
      <c r="AM308" s="1">
        <f>ABS(IK_diagnostics_degrees__4[[#This Row],[Column17]]-Q307)</f>
        <v>0</v>
      </c>
      <c r="AN308" s="1">
        <f>ABS(IK_diagnostics_degrees__4[[#This Row],[Column18]]-R307)</f>
        <v>6.6399999999999793E-3</v>
      </c>
      <c r="AO308" s="1">
        <f>ABS(IK_diagnostics_degrees__4[[#This Row],[Column19]]-S307)</f>
        <v>5.8518999999999932E-3</v>
      </c>
      <c r="AP308" s="1">
        <f>ABS(IK_diagnostics_degrees__4[[#This Row],[Column20]]-T307)</f>
        <v>0</v>
      </c>
      <c r="AQ308" s="1">
        <f>ABS(IK_diagnostics_degrees__4[[#This Row],[Column21]]-U307)</f>
        <v>6.5179999999999128E-3</v>
      </c>
    </row>
    <row r="309" spans="1:43" x14ac:dyDescent="0.25">
      <c r="A309" s="1">
        <v>0.207118</v>
      </c>
      <c r="B309" s="1">
        <v>1.6607099999999999</v>
      </c>
      <c r="C309" s="1">
        <v>0.24896299999999999</v>
      </c>
      <c r="D309" s="1">
        <v>0.282667</v>
      </c>
      <c r="E309" s="1">
        <v>0.97431699999999999</v>
      </c>
      <c r="F309" s="1">
        <v>2.66699E-2</v>
      </c>
      <c r="G309" s="1">
        <v>1.5131399999999999</v>
      </c>
      <c r="H309" s="1">
        <v>1.1638599999999999</v>
      </c>
      <c r="I309" s="1">
        <v>1.12873</v>
      </c>
      <c r="J309" s="1">
        <v>0.68843699999999997</v>
      </c>
      <c r="K309" s="1">
        <v>1.9479</v>
      </c>
      <c r="L309" s="1">
        <v>0.25736500000000001</v>
      </c>
      <c r="M309" s="1">
        <v>1.7415</v>
      </c>
      <c r="N309" s="1">
        <v>1.1555899999999999</v>
      </c>
      <c r="O309" s="1">
        <v>1.30532</v>
      </c>
      <c r="P309" s="1" t="s">
        <v>22</v>
      </c>
      <c r="Q309" s="1" t="s">
        <v>22</v>
      </c>
      <c r="R309" s="1">
        <v>2.2348699999999999</v>
      </c>
      <c r="S309" s="1">
        <v>0.106642</v>
      </c>
      <c r="T309" s="1" t="s">
        <v>22</v>
      </c>
      <c r="U309" s="1">
        <v>0.90620800000000001</v>
      </c>
      <c r="V309" s="1" t="s">
        <v>23</v>
      </c>
      <c r="W309" s="1">
        <f>ABS(IK_diagnostics_degrees__4[[#This Row],[Column1]]-A308)</f>
        <v>1.1039999999999939E-3</v>
      </c>
      <c r="X309" s="1">
        <f>ABS(IK_diagnostics_degrees__4[[#This Row],[Column2]]-B308)</f>
        <v>7.0999999999998842E-4</v>
      </c>
      <c r="Y309" s="1">
        <f>ABS(IK_diagnostics_degrees__4[[#This Row],[Column3]]-C308)</f>
        <v>2.568999999999988E-3</v>
      </c>
      <c r="Z309" s="1">
        <f>ABS(IK_diagnostics_degrees__4[[#This Row],[Column4]]-D308)</f>
        <v>1.4219999999999788E-3</v>
      </c>
      <c r="AA309" s="1">
        <f>ABS(IK_diagnostics_degrees__4[[#This Row],[Column5]]-E308)</f>
        <v>2.6040000000000507E-3</v>
      </c>
      <c r="AB309" s="1">
        <f>ABS(IK_diagnostics_degrees__4[[#This Row],[Column6]]-F308)</f>
        <v>1.4949000000000004E-3</v>
      </c>
      <c r="AC309" s="1">
        <f>ABS(IK_diagnostics_degrees__4[[#This Row],[Column7]]-G308)</f>
        <v>4.510000000000014E-3</v>
      </c>
      <c r="AD309" s="1">
        <f>ABS(IK_diagnostics_degrees__4[[#This Row],[Column8]]-H308)</f>
        <v>8.6600000000001121E-3</v>
      </c>
      <c r="AE309" s="1">
        <f>ABS(IK_diagnostics_degrees__4[[#This Row],[Column9]]-I308)</f>
        <v>6.599999999998829E-4</v>
      </c>
      <c r="AF309" s="1">
        <f>ABS(IK_diagnostics_degrees__4[[#This Row],[Column10]]-J308)</f>
        <v>6.4629999999999965E-3</v>
      </c>
      <c r="AG309" s="1">
        <f>ABS(IK_diagnostics_degrees__4[[#This Row],[Column11]]-K308)</f>
        <v>3.4000000000000696E-4</v>
      </c>
      <c r="AH309" s="1">
        <f>ABS(IK_diagnostics_degrees__4[[#This Row],[Column12]]-L308)</f>
        <v>3.0070000000000374E-3</v>
      </c>
      <c r="AI309" s="1">
        <f>ABS(IK_diagnostics_degrees__4[[#This Row],[Column13]]-M308)</f>
        <v>1.373000000000002E-2</v>
      </c>
      <c r="AJ309" s="1">
        <f>ABS(IK_diagnostics_degrees__4[[#This Row],[Column14]]-N308)</f>
        <v>1.6200000000000214E-2</v>
      </c>
      <c r="AK309" s="1">
        <f>ABS(IK_diagnostics_degrees__4[[#This Row],[Column15]]-O308)</f>
        <v>8.4100000000000286E-3</v>
      </c>
      <c r="AL309" s="1">
        <f>ABS(IK_diagnostics_degrees__4[[#This Row],[Column16]]-P308)</f>
        <v>0</v>
      </c>
      <c r="AM309" s="1">
        <f>ABS(IK_diagnostics_degrees__4[[#This Row],[Column17]]-Q308)</f>
        <v>0</v>
      </c>
      <c r="AN309" s="1">
        <f>ABS(IK_diagnostics_degrees__4[[#This Row],[Column18]]-R308)</f>
        <v>3.7899999999999601E-3</v>
      </c>
      <c r="AO309" s="1">
        <f>ABS(IK_diagnostics_degrees__4[[#This Row],[Column19]]-S308)</f>
        <v>1.351000000000005E-3</v>
      </c>
      <c r="AP309" s="1">
        <f>ABS(IK_diagnostics_degrees__4[[#This Row],[Column20]]-T308)</f>
        <v>0</v>
      </c>
      <c r="AQ309" s="1">
        <f>ABS(IK_diagnostics_degrees__4[[#This Row],[Column21]]-U308)</f>
        <v>7.4220000000000397E-3</v>
      </c>
    </row>
    <row r="310" spans="1:43" x14ac:dyDescent="0.25">
      <c r="A310" s="1">
        <v>0.208673</v>
      </c>
      <c r="B310" s="1">
        <v>1.6606399999999999</v>
      </c>
      <c r="C310" s="1">
        <v>0.25153199999999998</v>
      </c>
      <c r="D310" s="1">
        <v>0.28427799999999998</v>
      </c>
      <c r="E310" s="1">
        <v>0.97289099999999995</v>
      </c>
      <c r="F310" s="1">
        <v>2.7173200000000002E-2</v>
      </c>
      <c r="G310" s="1">
        <v>1.5200899999999999</v>
      </c>
      <c r="H310" s="1">
        <v>1.1565399999999999</v>
      </c>
      <c r="I310" s="1">
        <v>1.127</v>
      </c>
      <c r="J310" s="1">
        <v>0.69259000000000004</v>
      </c>
      <c r="K310" s="1">
        <v>1.9464399999999999</v>
      </c>
      <c r="L310" s="1">
        <v>0.258884</v>
      </c>
      <c r="M310" s="1">
        <v>1.7533700000000001</v>
      </c>
      <c r="N310" s="1">
        <v>1.1408199999999999</v>
      </c>
      <c r="O310" s="1">
        <v>1.29515</v>
      </c>
      <c r="P310" s="1" t="s">
        <v>22</v>
      </c>
      <c r="Q310" s="1" t="s">
        <v>22</v>
      </c>
      <c r="R310" s="1">
        <v>2.2276699999999998</v>
      </c>
      <c r="S310" s="1">
        <v>0.109907</v>
      </c>
      <c r="T310" s="1" t="s">
        <v>22</v>
      </c>
      <c r="U310" s="1">
        <v>0.90133399999999997</v>
      </c>
      <c r="V310" s="1" t="s">
        <v>23</v>
      </c>
      <c r="W310" s="1">
        <f>ABS(IK_diagnostics_degrees__4[[#This Row],[Column1]]-A309)</f>
        <v>1.5550000000000008E-3</v>
      </c>
      <c r="X310" s="1">
        <f>ABS(IK_diagnostics_degrees__4[[#This Row],[Column2]]-B309)</f>
        <v>7.0000000000014495E-5</v>
      </c>
      <c r="Y310" s="1">
        <f>ABS(IK_diagnostics_degrees__4[[#This Row],[Column3]]-C309)</f>
        <v>2.568999999999988E-3</v>
      </c>
      <c r="Z310" s="1">
        <f>ABS(IK_diagnostics_degrees__4[[#This Row],[Column4]]-D309)</f>
        <v>1.6109999999999736E-3</v>
      </c>
      <c r="AA310" s="1">
        <f>ABS(IK_diagnostics_degrees__4[[#This Row],[Column5]]-E309)</f>
        <v>1.4260000000000383E-3</v>
      </c>
      <c r="AB310" s="1">
        <f>ABS(IK_diagnostics_degrees__4[[#This Row],[Column6]]-F309)</f>
        <v>5.0330000000000166E-4</v>
      </c>
      <c r="AC310" s="1">
        <f>ABS(IK_diagnostics_degrees__4[[#This Row],[Column7]]-G309)</f>
        <v>6.9500000000000117E-3</v>
      </c>
      <c r="AD310" s="1">
        <f>ABS(IK_diagnostics_degrees__4[[#This Row],[Column8]]-H309)</f>
        <v>7.3199999999999932E-3</v>
      </c>
      <c r="AE310" s="1">
        <f>ABS(IK_diagnostics_degrees__4[[#This Row],[Column9]]-I309)</f>
        <v>1.7300000000000093E-3</v>
      </c>
      <c r="AF310" s="1">
        <f>ABS(IK_diagnostics_degrees__4[[#This Row],[Column10]]-J309)</f>
        <v>4.1530000000000733E-3</v>
      </c>
      <c r="AG310" s="1">
        <f>ABS(IK_diagnostics_degrees__4[[#This Row],[Column11]]-K309)</f>
        <v>1.4600000000000168E-3</v>
      </c>
      <c r="AH310" s="1">
        <f>ABS(IK_diagnostics_degrees__4[[#This Row],[Column12]]-L309)</f>
        <v>1.5189999999999926E-3</v>
      </c>
      <c r="AI310" s="1">
        <f>ABS(IK_diagnostics_degrees__4[[#This Row],[Column13]]-M309)</f>
        <v>1.1870000000000047E-2</v>
      </c>
      <c r="AJ310" s="1">
        <f>ABS(IK_diagnostics_degrees__4[[#This Row],[Column14]]-N309)</f>
        <v>1.476999999999995E-2</v>
      </c>
      <c r="AK310" s="1">
        <f>ABS(IK_diagnostics_degrees__4[[#This Row],[Column15]]-O309)</f>
        <v>1.0170000000000012E-2</v>
      </c>
      <c r="AL310" s="1">
        <f>ABS(IK_diagnostics_degrees__4[[#This Row],[Column16]]-P309)</f>
        <v>0</v>
      </c>
      <c r="AM310" s="1">
        <f>ABS(IK_diagnostics_degrees__4[[#This Row],[Column17]]-Q309)</f>
        <v>0</v>
      </c>
      <c r="AN310" s="1">
        <f>ABS(IK_diagnostics_degrees__4[[#This Row],[Column18]]-R309)</f>
        <v>7.2000000000000952E-3</v>
      </c>
      <c r="AO310" s="1">
        <f>ABS(IK_diagnostics_degrees__4[[#This Row],[Column19]]-S309)</f>
        <v>3.265000000000004E-3</v>
      </c>
      <c r="AP310" s="1">
        <f>ABS(IK_diagnostics_degrees__4[[#This Row],[Column20]]-T309)</f>
        <v>0</v>
      </c>
      <c r="AQ310" s="1">
        <f>ABS(IK_diagnostics_degrees__4[[#This Row],[Column21]]-U309)</f>
        <v>4.874000000000045E-3</v>
      </c>
    </row>
    <row r="311" spans="1:43" x14ac:dyDescent="0.25">
      <c r="A311" s="1">
        <v>0.212008</v>
      </c>
      <c r="B311" s="1">
        <v>1.66228</v>
      </c>
      <c r="C311" s="1">
        <v>0.25243700000000002</v>
      </c>
      <c r="D311" s="1">
        <v>0.28781000000000001</v>
      </c>
      <c r="E311" s="1">
        <v>0.96881499999999998</v>
      </c>
      <c r="F311" s="1">
        <v>2.8830100000000001E-2</v>
      </c>
      <c r="G311" s="1">
        <v>1.5273300000000001</v>
      </c>
      <c r="H311" s="1">
        <v>1.1470899999999999</v>
      </c>
      <c r="I311" s="1">
        <v>1.1249400000000001</v>
      </c>
      <c r="J311" s="1">
        <v>0.69568099999999999</v>
      </c>
      <c r="K311" s="1">
        <v>1.94472</v>
      </c>
      <c r="L311" s="1">
        <v>0.26246399999999998</v>
      </c>
      <c r="M311" s="1">
        <v>1.7658199999999999</v>
      </c>
      <c r="N311" s="1">
        <v>1.12683</v>
      </c>
      <c r="O311" s="1">
        <v>1.2866200000000001</v>
      </c>
      <c r="P311" s="1" t="s">
        <v>22</v>
      </c>
      <c r="Q311" s="1" t="s">
        <v>22</v>
      </c>
      <c r="R311" s="1">
        <v>2.2210000000000001</v>
      </c>
      <c r="S311" s="1">
        <v>0.11304599999999999</v>
      </c>
      <c r="T311" s="1" t="s">
        <v>22</v>
      </c>
      <c r="U311" s="1">
        <v>0.89369100000000001</v>
      </c>
      <c r="V311" s="1" t="s">
        <v>23</v>
      </c>
      <c r="W311" s="1">
        <f>ABS(IK_diagnostics_degrees__4[[#This Row],[Column1]]-A310)</f>
        <v>3.3350000000000046E-3</v>
      </c>
      <c r="X311" s="1">
        <f>ABS(IK_diagnostics_degrees__4[[#This Row],[Column2]]-B310)</f>
        <v>1.6400000000000858E-3</v>
      </c>
      <c r="Y311" s="1">
        <f>ABS(IK_diagnostics_degrees__4[[#This Row],[Column3]]-C310)</f>
        <v>9.0500000000004466E-4</v>
      </c>
      <c r="Z311" s="1">
        <f>ABS(IK_diagnostics_degrees__4[[#This Row],[Column4]]-D310)</f>
        <v>3.5320000000000351E-3</v>
      </c>
      <c r="AA311" s="1">
        <f>ABS(IK_diagnostics_degrees__4[[#This Row],[Column5]]-E310)</f>
        <v>4.0759999999999685E-3</v>
      </c>
      <c r="AB311" s="1">
        <f>ABS(IK_diagnostics_degrees__4[[#This Row],[Column6]]-F310)</f>
        <v>1.6568999999999993E-3</v>
      </c>
      <c r="AC311" s="1">
        <f>ABS(IK_diagnostics_degrees__4[[#This Row],[Column7]]-G310)</f>
        <v>7.2400000000001352E-3</v>
      </c>
      <c r="AD311" s="1">
        <f>ABS(IK_diagnostics_degrees__4[[#This Row],[Column8]]-H310)</f>
        <v>9.4499999999999584E-3</v>
      </c>
      <c r="AE311" s="1">
        <f>ABS(IK_diagnostics_degrees__4[[#This Row],[Column9]]-I310)</f>
        <v>2.0599999999999508E-3</v>
      </c>
      <c r="AF311" s="1">
        <f>ABS(IK_diagnostics_degrees__4[[#This Row],[Column10]]-J310)</f>
        <v>3.0909999999999549E-3</v>
      </c>
      <c r="AG311" s="1">
        <f>ABS(IK_diagnostics_degrees__4[[#This Row],[Column11]]-K310)</f>
        <v>1.7199999999999438E-3</v>
      </c>
      <c r="AH311" s="1">
        <f>ABS(IK_diagnostics_degrees__4[[#This Row],[Column12]]-L310)</f>
        <v>3.5799999999999721E-3</v>
      </c>
      <c r="AI311" s="1">
        <f>ABS(IK_diagnostics_degrees__4[[#This Row],[Column13]]-M310)</f>
        <v>1.244999999999985E-2</v>
      </c>
      <c r="AJ311" s="1">
        <f>ABS(IK_diagnostics_degrees__4[[#This Row],[Column14]]-N310)</f>
        <v>1.3989999999999947E-2</v>
      </c>
      <c r="AK311" s="1">
        <f>ABS(IK_diagnostics_degrees__4[[#This Row],[Column15]]-O310)</f>
        <v>8.5299999999999265E-3</v>
      </c>
      <c r="AL311" s="1">
        <f>ABS(IK_diagnostics_degrees__4[[#This Row],[Column16]]-P310)</f>
        <v>0</v>
      </c>
      <c r="AM311" s="1">
        <f>ABS(IK_diagnostics_degrees__4[[#This Row],[Column17]]-Q310)</f>
        <v>0</v>
      </c>
      <c r="AN311" s="1">
        <f>ABS(IK_diagnostics_degrees__4[[#This Row],[Column18]]-R310)</f>
        <v>6.6699999999997317E-3</v>
      </c>
      <c r="AO311" s="1">
        <f>ABS(IK_diagnostics_degrees__4[[#This Row],[Column19]]-S310)</f>
        <v>3.138999999999989E-3</v>
      </c>
      <c r="AP311" s="1">
        <f>ABS(IK_diagnostics_degrees__4[[#This Row],[Column20]]-T310)</f>
        <v>0</v>
      </c>
      <c r="AQ311" s="1">
        <f>ABS(IK_diagnostics_degrees__4[[#This Row],[Column21]]-U310)</f>
        <v>7.6429999999999554E-3</v>
      </c>
    </row>
    <row r="312" spans="1:43" x14ac:dyDescent="0.25">
      <c r="A312" s="1">
        <v>0.21457999999999999</v>
      </c>
      <c r="B312" s="1">
        <v>1.66272</v>
      </c>
      <c r="C312" s="1">
        <v>0.25386999999999998</v>
      </c>
      <c r="D312" s="1">
        <v>0.290074</v>
      </c>
      <c r="E312" s="1">
        <v>0.96681600000000001</v>
      </c>
      <c r="F312" s="1">
        <v>2.8688499999999999E-2</v>
      </c>
      <c r="G312" s="1">
        <v>1.5338700000000001</v>
      </c>
      <c r="H312" s="1">
        <v>1.1422699999999999</v>
      </c>
      <c r="I312" s="1">
        <v>1.1234500000000001</v>
      </c>
      <c r="J312" s="1">
        <v>0.69733599999999996</v>
      </c>
      <c r="K312" s="1">
        <v>1.94279</v>
      </c>
      <c r="L312" s="1">
        <v>0.26572099999999998</v>
      </c>
      <c r="M312" s="1">
        <v>1.7772300000000001</v>
      </c>
      <c r="N312" s="1">
        <v>1.1140000000000001</v>
      </c>
      <c r="O312" s="1">
        <v>1.2784899999999999</v>
      </c>
      <c r="P312" s="1" t="s">
        <v>22</v>
      </c>
      <c r="Q312" s="1" t="s">
        <v>22</v>
      </c>
      <c r="R312" s="1">
        <v>2.2164199999999998</v>
      </c>
      <c r="S312" s="1">
        <v>0.11346000000000001</v>
      </c>
      <c r="T312" s="1" t="s">
        <v>22</v>
      </c>
      <c r="U312" s="1">
        <v>0.88563999999999998</v>
      </c>
      <c r="V312" s="1" t="s">
        <v>23</v>
      </c>
      <c r="W312" s="1">
        <f>ABS(IK_diagnostics_degrees__4[[#This Row],[Column1]]-A311)</f>
        <v>2.571999999999991E-3</v>
      </c>
      <c r="X312" s="1">
        <f>ABS(IK_diagnostics_degrees__4[[#This Row],[Column2]]-B311)</f>
        <v>4.3999999999999595E-4</v>
      </c>
      <c r="Y312" s="1">
        <f>ABS(IK_diagnostics_degrees__4[[#This Row],[Column3]]-C311)</f>
        <v>1.4329999999999621E-3</v>
      </c>
      <c r="Z312" s="1">
        <f>ABS(IK_diagnostics_degrees__4[[#This Row],[Column4]]-D311)</f>
        <v>2.2639999999999882E-3</v>
      </c>
      <c r="AA312" s="1">
        <f>ABS(IK_diagnostics_degrees__4[[#This Row],[Column5]]-E311)</f>
        <v>1.998999999999973E-3</v>
      </c>
      <c r="AB312" s="1">
        <f>ABS(IK_diagnostics_degrees__4[[#This Row],[Column6]]-F311)</f>
        <v>1.4160000000000214E-4</v>
      </c>
      <c r="AC312" s="1">
        <f>ABS(IK_diagnostics_degrees__4[[#This Row],[Column7]]-G311)</f>
        <v>6.5399999999999903E-3</v>
      </c>
      <c r="AD312" s="1">
        <f>ABS(IK_diagnostics_degrees__4[[#This Row],[Column8]]-H311)</f>
        <v>4.8200000000000465E-3</v>
      </c>
      <c r="AE312" s="1">
        <f>ABS(IK_diagnostics_degrees__4[[#This Row],[Column9]]-I311)</f>
        <v>1.4899999999999913E-3</v>
      </c>
      <c r="AF312" s="1">
        <f>ABS(IK_diagnostics_degrees__4[[#This Row],[Column10]]-J311)</f>
        <v>1.6549999999999621E-3</v>
      </c>
      <c r="AG312" s="1">
        <f>ABS(IK_diagnostics_degrees__4[[#This Row],[Column11]]-K311)</f>
        <v>1.9299999999999873E-3</v>
      </c>
      <c r="AH312" s="1">
        <f>ABS(IK_diagnostics_degrees__4[[#This Row],[Column12]]-L311)</f>
        <v>3.2570000000000099E-3</v>
      </c>
      <c r="AI312" s="1">
        <f>ABS(IK_diagnostics_degrees__4[[#This Row],[Column13]]-M311)</f>
        <v>1.1410000000000142E-2</v>
      </c>
      <c r="AJ312" s="1">
        <f>ABS(IK_diagnostics_degrees__4[[#This Row],[Column14]]-N311)</f>
        <v>1.2829999999999897E-2</v>
      </c>
      <c r="AK312" s="1">
        <f>ABS(IK_diagnostics_degrees__4[[#This Row],[Column15]]-O311)</f>
        <v>8.1300000000001926E-3</v>
      </c>
      <c r="AL312" s="1">
        <f>ABS(IK_diagnostics_degrees__4[[#This Row],[Column16]]-P311)</f>
        <v>0</v>
      </c>
      <c r="AM312" s="1">
        <f>ABS(IK_diagnostics_degrees__4[[#This Row],[Column17]]-Q311)</f>
        <v>0</v>
      </c>
      <c r="AN312" s="1">
        <f>ABS(IK_diagnostics_degrees__4[[#This Row],[Column18]]-R311)</f>
        <v>4.5800000000002505E-3</v>
      </c>
      <c r="AO312" s="1">
        <f>ABS(IK_diagnostics_degrees__4[[#This Row],[Column19]]-S311)</f>
        <v>4.1400000000001158E-4</v>
      </c>
      <c r="AP312" s="1">
        <f>ABS(IK_diagnostics_degrees__4[[#This Row],[Column20]]-T311)</f>
        <v>0</v>
      </c>
      <c r="AQ312" s="1">
        <f>ABS(IK_diagnostics_degrees__4[[#This Row],[Column21]]-U311)</f>
        <v>8.0510000000000304E-3</v>
      </c>
    </row>
    <row r="313" spans="1:43" x14ac:dyDescent="0.25">
      <c r="A313" s="1">
        <v>0.21637200000000001</v>
      </c>
      <c r="B313" s="1">
        <v>1.6637599999999999</v>
      </c>
      <c r="C313" s="1">
        <v>0.25674400000000003</v>
      </c>
      <c r="D313" s="1">
        <v>0.29278900000000002</v>
      </c>
      <c r="E313" s="1">
        <v>0.96240400000000004</v>
      </c>
      <c r="F313" s="1">
        <v>2.7427099999999999E-2</v>
      </c>
      <c r="G313" s="1">
        <v>1.54264</v>
      </c>
      <c r="H313" s="1">
        <v>1.1395299999999999</v>
      </c>
      <c r="I313" s="1">
        <v>1.1189</v>
      </c>
      <c r="J313" s="1">
        <v>0.70063699999999995</v>
      </c>
      <c r="K313" s="1">
        <v>1.9407399999999999</v>
      </c>
      <c r="L313" s="1">
        <v>0.26555099999999998</v>
      </c>
      <c r="M313" s="1">
        <v>1.7864</v>
      </c>
      <c r="N313" s="1">
        <v>1.1016600000000001</v>
      </c>
      <c r="O313" s="1">
        <v>1.27396</v>
      </c>
      <c r="P313" s="1" t="s">
        <v>22</v>
      </c>
      <c r="Q313" s="1" t="s">
        <v>22</v>
      </c>
      <c r="R313" s="1">
        <v>2.2107299999999999</v>
      </c>
      <c r="S313" s="1">
        <v>0.116033</v>
      </c>
      <c r="T313" s="1" t="s">
        <v>22</v>
      </c>
      <c r="U313" s="1">
        <v>0.87730399999999997</v>
      </c>
      <c r="V313" s="1" t="s">
        <v>23</v>
      </c>
      <c r="W313" s="1">
        <f>ABS(IK_diagnostics_degrees__4[[#This Row],[Column1]]-A312)</f>
        <v>1.7920000000000158E-3</v>
      </c>
      <c r="X313" s="1">
        <f>ABS(IK_diagnostics_degrees__4[[#This Row],[Column2]]-B312)</f>
        <v>1.0399999999999299E-3</v>
      </c>
      <c r="Y313" s="1">
        <f>ABS(IK_diagnostics_degrees__4[[#This Row],[Column3]]-C312)</f>
        <v>2.8740000000000432E-3</v>
      </c>
      <c r="Z313" s="1">
        <f>ABS(IK_diagnostics_degrees__4[[#This Row],[Column4]]-D312)</f>
        <v>2.715000000000023E-3</v>
      </c>
      <c r="AA313" s="1">
        <f>ABS(IK_diagnostics_degrees__4[[#This Row],[Column5]]-E312)</f>
        <v>4.4119999999999715E-3</v>
      </c>
      <c r="AB313" s="1">
        <f>ABS(IK_diagnostics_degrees__4[[#This Row],[Column6]]-F312)</f>
        <v>1.2613999999999993E-3</v>
      </c>
      <c r="AC313" s="1">
        <f>ABS(IK_diagnostics_degrees__4[[#This Row],[Column7]]-G312)</f>
        <v>8.7699999999999445E-3</v>
      </c>
      <c r="AD313" s="1">
        <f>ABS(IK_diagnostics_degrees__4[[#This Row],[Column8]]-H312)</f>
        <v>2.7399999999999647E-3</v>
      </c>
      <c r="AE313" s="1">
        <f>ABS(IK_diagnostics_degrees__4[[#This Row],[Column9]]-I312)</f>
        <v>4.550000000000054E-3</v>
      </c>
      <c r="AF313" s="1">
        <f>ABS(IK_diagnostics_degrees__4[[#This Row],[Column10]]-J312)</f>
        <v>3.3009999999999984E-3</v>
      </c>
      <c r="AG313" s="1">
        <f>ABS(IK_diagnostics_degrees__4[[#This Row],[Column11]]-K312)</f>
        <v>2.0500000000001073E-3</v>
      </c>
      <c r="AH313" s="1">
        <f>ABS(IK_diagnostics_degrees__4[[#This Row],[Column12]]-L312)</f>
        <v>1.7000000000000348E-4</v>
      </c>
      <c r="AI313" s="1">
        <f>ABS(IK_diagnostics_degrees__4[[#This Row],[Column13]]-M312)</f>
        <v>9.1699999999999005E-3</v>
      </c>
      <c r="AJ313" s="1">
        <f>ABS(IK_diagnostics_degrees__4[[#This Row],[Column14]]-N312)</f>
        <v>1.2340000000000018E-2</v>
      </c>
      <c r="AK313" s="1">
        <f>ABS(IK_diagnostics_degrees__4[[#This Row],[Column15]]-O312)</f>
        <v>4.529999999999923E-3</v>
      </c>
      <c r="AL313" s="1">
        <f>ABS(IK_diagnostics_degrees__4[[#This Row],[Column16]]-P312)</f>
        <v>0</v>
      </c>
      <c r="AM313" s="1">
        <f>ABS(IK_diagnostics_degrees__4[[#This Row],[Column17]]-Q312)</f>
        <v>0</v>
      </c>
      <c r="AN313" s="1">
        <f>ABS(IK_diagnostics_degrees__4[[#This Row],[Column18]]-R312)</f>
        <v>5.6899999999999729E-3</v>
      </c>
      <c r="AO313" s="1">
        <f>ABS(IK_diagnostics_degrees__4[[#This Row],[Column19]]-S312)</f>
        <v>2.572999999999992E-3</v>
      </c>
      <c r="AP313" s="1">
        <f>ABS(IK_diagnostics_degrees__4[[#This Row],[Column20]]-T312)</f>
        <v>0</v>
      </c>
      <c r="AQ313" s="1">
        <f>ABS(IK_diagnostics_degrees__4[[#This Row],[Column21]]-U312)</f>
        <v>8.3360000000000101E-3</v>
      </c>
    </row>
    <row r="314" spans="1:43" x14ac:dyDescent="0.25">
      <c r="A314" s="1">
        <v>0.217003</v>
      </c>
      <c r="B314" s="1">
        <v>1.66432</v>
      </c>
      <c r="C314" s="1">
        <v>0.25776100000000002</v>
      </c>
      <c r="D314" s="1">
        <v>0.29627300000000001</v>
      </c>
      <c r="E314" s="1">
        <v>0.96045100000000005</v>
      </c>
      <c r="F314" s="1">
        <v>2.86187E-2</v>
      </c>
      <c r="G314" s="1">
        <v>1.5466</v>
      </c>
      <c r="H314" s="1">
        <v>1.13405</v>
      </c>
      <c r="I314" s="1">
        <v>1.11591</v>
      </c>
      <c r="J314" s="1">
        <v>0.70542000000000005</v>
      </c>
      <c r="K314" s="1">
        <v>1.9390099999999999</v>
      </c>
      <c r="L314" s="1">
        <v>0.265376</v>
      </c>
      <c r="M314" s="1">
        <v>1.79525</v>
      </c>
      <c r="N314" s="1">
        <v>1.0904199999999999</v>
      </c>
      <c r="O314" s="1">
        <v>1.26752</v>
      </c>
      <c r="P314" s="1" t="s">
        <v>22</v>
      </c>
      <c r="Q314" s="1" t="s">
        <v>22</v>
      </c>
      <c r="R314" s="1">
        <v>2.20499</v>
      </c>
      <c r="S314" s="1">
        <v>0.11598799999999999</v>
      </c>
      <c r="T314" s="1" t="s">
        <v>22</v>
      </c>
      <c r="U314" s="1">
        <v>0.87116099999999996</v>
      </c>
      <c r="V314" s="1" t="s">
        <v>23</v>
      </c>
      <c r="W314" s="1">
        <f>ABS(IK_diagnostics_degrees__4[[#This Row],[Column1]]-A313)</f>
        <v>6.3099999999999268E-4</v>
      </c>
      <c r="X314" s="1">
        <f>ABS(IK_diagnostics_degrees__4[[#This Row],[Column2]]-B313)</f>
        <v>5.6000000000011596E-4</v>
      </c>
      <c r="Y314" s="1">
        <f>ABS(IK_diagnostics_degrees__4[[#This Row],[Column3]]-C313)</f>
        <v>1.0169999999999901E-3</v>
      </c>
      <c r="Z314" s="1">
        <f>ABS(IK_diagnostics_degrees__4[[#This Row],[Column4]]-D313)</f>
        <v>3.4839999999999871E-3</v>
      </c>
      <c r="AA314" s="1">
        <f>ABS(IK_diagnostics_degrees__4[[#This Row],[Column5]]-E313)</f>
        <v>1.9529999999999825E-3</v>
      </c>
      <c r="AB314" s="1">
        <f>ABS(IK_diagnostics_degrees__4[[#This Row],[Column6]]-F313)</f>
        <v>1.191600000000001E-3</v>
      </c>
      <c r="AC314" s="1">
        <f>ABS(IK_diagnostics_degrees__4[[#This Row],[Column7]]-G313)</f>
        <v>3.9599999999999635E-3</v>
      </c>
      <c r="AD314" s="1">
        <f>ABS(IK_diagnostics_degrees__4[[#This Row],[Column8]]-H313)</f>
        <v>5.4799999999999294E-3</v>
      </c>
      <c r="AE314" s="1">
        <f>ABS(IK_diagnostics_degrees__4[[#This Row],[Column9]]-I313)</f>
        <v>2.9900000000000482E-3</v>
      </c>
      <c r="AF314" s="1">
        <f>ABS(IK_diagnostics_degrees__4[[#This Row],[Column10]]-J313)</f>
        <v>4.7830000000000927E-3</v>
      </c>
      <c r="AG314" s="1">
        <f>ABS(IK_diagnostics_degrees__4[[#This Row],[Column11]]-K313)</f>
        <v>1.7300000000000093E-3</v>
      </c>
      <c r="AH314" s="1">
        <f>ABS(IK_diagnostics_degrees__4[[#This Row],[Column12]]-L313)</f>
        <v>1.7499999999998073E-4</v>
      </c>
      <c r="AI314" s="1">
        <f>ABS(IK_diagnostics_degrees__4[[#This Row],[Column13]]-M313)</f>
        <v>8.8500000000000245E-3</v>
      </c>
      <c r="AJ314" s="1">
        <f>ABS(IK_diagnostics_degrees__4[[#This Row],[Column14]]-N313)</f>
        <v>1.1240000000000139E-2</v>
      </c>
      <c r="AK314" s="1">
        <f>ABS(IK_diagnostics_degrees__4[[#This Row],[Column15]]-O313)</f>
        <v>6.4400000000000013E-3</v>
      </c>
      <c r="AL314" s="1">
        <f>ABS(IK_diagnostics_degrees__4[[#This Row],[Column16]]-P313)</f>
        <v>0</v>
      </c>
      <c r="AM314" s="1">
        <f>ABS(IK_diagnostics_degrees__4[[#This Row],[Column17]]-Q313)</f>
        <v>0</v>
      </c>
      <c r="AN314" s="1">
        <f>ABS(IK_diagnostics_degrees__4[[#This Row],[Column18]]-R313)</f>
        <v>5.7399999999998563E-3</v>
      </c>
      <c r="AO314" s="1">
        <f>ABS(IK_diagnostics_degrees__4[[#This Row],[Column19]]-S313)</f>
        <v>4.5000000000003371E-5</v>
      </c>
      <c r="AP314" s="1">
        <f>ABS(IK_diagnostics_degrees__4[[#This Row],[Column20]]-T313)</f>
        <v>0</v>
      </c>
      <c r="AQ314" s="1">
        <f>ABS(IK_diagnostics_degrees__4[[#This Row],[Column21]]-U313)</f>
        <v>6.1430000000000096E-3</v>
      </c>
    </row>
    <row r="315" spans="1:43" x14ac:dyDescent="0.25">
      <c r="A315" s="1">
        <v>0.218302</v>
      </c>
      <c r="B315" s="1">
        <v>1.66483</v>
      </c>
      <c r="C315" s="1">
        <v>0.25841700000000001</v>
      </c>
      <c r="D315" s="1">
        <v>0.30010500000000001</v>
      </c>
      <c r="E315" s="1">
        <v>0.95937099999999997</v>
      </c>
      <c r="F315" s="1">
        <v>2.96476E-2</v>
      </c>
      <c r="G315" s="1">
        <v>1.55192</v>
      </c>
      <c r="H315" s="1">
        <v>1.1282399999999999</v>
      </c>
      <c r="I315" s="1">
        <v>1.11317</v>
      </c>
      <c r="J315" s="1">
        <v>0.706673</v>
      </c>
      <c r="K315" s="1">
        <v>1.9374</v>
      </c>
      <c r="L315" s="1">
        <v>0.26709699999999997</v>
      </c>
      <c r="M315" s="1">
        <v>1.8041799999999999</v>
      </c>
      <c r="N315" s="1">
        <v>1.08016</v>
      </c>
      <c r="O315" s="1">
        <v>1.26207</v>
      </c>
      <c r="P315" s="1" t="s">
        <v>22</v>
      </c>
      <c r="Q315" s="1" t="s">
        <v>22</v>
      </c>
      <c r="R315" s="1">
        <v>2.2003599999999999</v>
      </c>
      <c r="S315" s="1">
        <v>0.118189</v>
      </c>
      <c r="T315" s="1" t="s">
        <v>22</v>
      </c>
      <c r="U315" s="1">
        <v>0.86605600000000005</v>
      </c>
      <c r="V315" s="1" t="s">
        <v>23</v>
      </c>
      <c r="W315" s="1">
        <f>ABS(IK_diagnostics_degrees__4[[#This Row],[Column1]]-A314)</f>
        <v>1.2989999999999946E-3</v>
      </c>
      <c r="X315" s="1">
        <f>ABS(IK_diagnostics_degrees__4[[#This Row],[Column2]]-B314)</f>
        <v>5.1000000000001044E-4</v>
      </c>
      <c r="Y315" s="1">
        <f>ABS(IK_diagnostics_degrees__4[[#This Row],[Column3]]-C314)</f>
        <v>6.5599999999998992E-4</v>
      </c>
      <c r="Z315" s="1">
        <f>ABS(IK_diagnostics_degrees__4[[#This Row],[Column4]]-D314)</f>
        <v>3.8320000000000021E-3</v>
      </c>
      <c r="AA315" s="1">
        <f>ABS(IK_diagnostics_degrees__4[[#This Row],[Column5]]-E314)</f>
        <v>1.0800000000000809E-3</v>
      </c>
      <c r="AB315" s="1">
        <f>ABS(IK_diagnostics_degrees__4[[#This Row],[Column6]]-F314)</f>
        <v>1.0288999999999993E-3</v>
      </c>
      <c r="AC315" s="1">
        <f>ABS(IK_diagnostics_degrees__4[[#This Row],[Column7]]-G314)</f>
        <v>5.3199999999999914E-3</v>
      </c>
      <c r="AD315" s="1">
        <f>ABS(IK_diagnostics_degrees__4[[#This Row],[Column8]]-H314)</f>
        <v>5.8100000000000929E-3</v>
      </c>
      <c r="AE315" s="1">
        <f>ABS(IK_diagnostics_degrees__4[[#This Row],[Column9]]-I314)</f>
        <v>2.7399999999999647E-3</v>
      </c>
      <c r="AF315" s="1">
        <f>ABS(IK_diagnostics_degrees__4[[#This Row],[Column10]]-J314)</f>
        <v>1.2529999999999486E-3</v>
      </c>
      <c r="AG315" s="1">
        <f>ABS(IK_diagnostics_degrees__4[[#This Row],[Column11]]-K314)</f>
        <v>1.6099999999998893E-3</v>
      </c>
      <c r="AH315" s="1">
        <f>ABS(IK_diagnostics_degrees__4[[#This Row],[Column12]]-L314)</f>
        <v>1.7209999999999726E-3</v>
      </c>
      <c r="AI315" s="1">
        <f>ABS(IK_diagnostics_degrees__4[[#This Row],[Column13]]-M314)</f>
        <v>8.9299999999998825E-3</v>
      </c>
      <c r="AJ315" s="1">
        <f>ABS(IK_diagnostics_degrees__4[[#This Row],[Column14]]-N314)</f>
        <v>1.0259999999999936E-2</v>
      </c>
      <c r="AK315" s="1">
        <f>ABS(IK_diagnostics_degrees__4[[#This Row],[Column15]]-O314)</f>
        <v>5.4499999999999549E-3</v>
      </c>
      <c r="AL315" s="1">
        <f>ABS(IK_diagnostics_degrees__4[[#This Row],[Column16]]-P314)</f>
        <v>0</v>
      </c>
      <c r="AM315" s="1">
        <f>ABS(IK_diagnostics_degrees__4[[#This Row],[Column17]]-Q314)</f>
        <v>0</v>
      </c>
      <c r="AN315" s="1">
        <f>ABS(IK_diagnostics_degrees__4[[#This Row],[Column18]]-R314)</f>
        <v>4.630000000000134E-3</v>
      </c>
      <c r="AO315" s="1">
        <f>ABS(IK_diagnostics_degrees__4[[#This Row],[Column19]]-S314)</f>
        <v>2.2010000000000085E-3</v>
      </c>
      <c r="AP315" s="1">
        <f>ABS(IK_diagnostics_degrees__4[[#This Row],[Column20]]-T314)</f>
        <v>0</v>
      </c>
      <c r="AQ315" s="1">
        <f>ABS(IK_diagnostics_degrees__4[[#This Row],[Column21]]-U314)</f>
        <v>5.1049999999999152E-3</v>
      </c>
    </row>
    <row r="316" spans="1:43" x14ac:dyDescent="0.25">
      <c r="A316" s="1">
        <v>0.219501</v>
      </c>
      <c r="B316" s="1">
        <v>1.66597</v>
      </c>
      <c r="C316" s="1">
        <v>0.25973400000000002</v>
      </c>
      <c r="D316" s="1">
        <v>0.30291299999999999</v>
      </c>
      <c r="E316" s="1">
        <v>0.956426</v>
      </c>
      <c r="F316" s="1">
        <v>3.0604599999999999E-2</v>
      </c>
      <c r="G316" s="1">
        <v>1.55644</v>
      </c>
      <c r="H316" s="1">
        <v>1.1234900000000001</v>
      </c>
      <c r="I316" s="1">
        <v>1.1116200000000001</v>
      </c>
      <c r="J316" s="1">
        <v>0.70857499999999995</v>
      </c>
      <c r="K316" s="1">
        <v>1.9359599999999999</v>
      </c>
      <c r="L316" s="1">
        <v>0.26821200000000001</v>
      </c>
      <c r="M316" s="1">
        <v>1.8124</v>
      </c>
      <c r="N316" s="1">
        <v>1.07274</v>
      </c>
      <c r="O316" s="1">
        <v>1.25617</v>
      </c>
      <c r="P316" s="1" t="s">
        <v>22</v>
      </c>
      <c r="Q316" s="1" t="s">
        <v>22</v>
      </c>
      <c r="R316" s="1">
        <v>2.19577</v>
      </c>
      <c r="S316" s="1">
        <v>0.12060700000000001</v>
      </c>
      <c r="T316" s="1" t="s">
        <v>22</v>
      </c>
      <c r="U316" s="1">
        <v>0.86104000000000003</v>
      </c>
      <c r="V316" s="1" t="s">
        <v>23</v>
      </c>
      <c r="W316" s="1">
        <f>ABS(IK_diagnostics_degrees__4[[#This Row],[Column1]]-A315)</f>
        <v>1.1990000000000056E-3</v>
      </c>
      <c r="X316" s="1">
        <f>ABS(IK_diagnostics_degrees__4[[#This Row],[Column2]]-B315)</f>
        <v>1.1399999999999189E-3</v>
      </c>
      <c r="Y316" s="1">
        <f>ABS(IK_diagnostics_degrees__4[[#This Row],[Column3]]-C315)</f>
        <v>1.3170000000000126E-3</v>
      </c>
      <c r="Z316" s="1">
        <f>ABS(IK_diagnostics_degrees__4[[#This Row],[Column4]]-D315)</f>
        <v>2.8079999999999772E-3</v>
      </c>
      <c r="AA316" s="1">
        <f>ABS(IK_diagnostics_degrees__4[[#This Row],[Column5]]-E315)</f>
        <v>2.9449999999999754E-3</v>
      </c>
      <c r="AB316" s="1">
        <f>ABS(IK_diagnostics_degrees__4[[#This Row],[Column6]]-F315)</f>
        <v>9.5699999999999952E-4</v>
      </c>
      <c r="AC316" s="1">
        <f>ABS(IK_diagnostics_degrees__4[[#This Row],[Column7]]-G315)</f>
        <v>4.5200000000000795E-3</v>
      </c>
      <c r="AD316" s="1">
        <f>ABS(IK_diagnostics_degrees__4[[#This Row],[Column8]]-H315)</f>
        <v>4.7499999999998099E-3</v>
      </c>
      <c r="AE316" s="1">
        <f>ABS(IK_diagnostics_degrees__4[[#This Row],[Column9]]-I315)</f>
        <v>1.5499999999999403E-3</v>
      </c>
      <c r="AF316" s="1">
        <f>ABS(IK_diagnostics_degrees__4[[#This Row],[Column10]]-J315)</f>
        <v>1.9019999999999593E-3</v>
      </c>
      <c r="AG316" s="1">
        <f>ABS(IK_diagnostics_degrees__4[[#This Row],[Column11]]-K315)</f>
        <v>1.4400000000001079E-3</v>
      </c>
      <c r="AH316" s="1">
        <f>ABS(IK_diagnostics_degrees__4[[#This Row],[Column12]]-L315)</f>
        <v>1.1150000000000326E-3</v>
      </c>
      <c r="AI316" s="1">
        <f>ABS(IK_diagnostics_degrees__4[[#This Row],[Column13]]-M315)</f>
        <v>8.2200000000001161E-3</v>
      </c>
      <c r="AJ316" s="1">
        <f>ABS(IK_diagnostics_degrees__4[[#This Row],[Column14]]-N315)</f>
        <v>7.4199999999999822E-3</v>
      </c>
      <c r="AK316" s="1">
        <f>ABS(IK_diagnostics_degrees__4[[#This Row],[Column15]]-O315)</f>
        <v>5.9000000000000163E-3</v>
      </c>
      <c r="AL316" s="1">
        <f>ABS(IK_diagnostics_degrees__4[[#This Row],[Column16]]-P315)</f>
        <v>0</v>
      </c>
      <c r="AM316" s="1">
        <f>ABS(IK_diagnostics_degrees__4[[#This Row],[Column17]]-Q315)</f>
        <v>0</v>
      </c>
      <c r="AN316" s="1">
        <f>ABS(IK_diagnostics_degrees__4[[#This Row],[Column18]]-R315)</f>
        <v>4.589999999999872E-3</v>
      </c>
      <c r="AO316" s="1">
        <f>ABS(IK_diagnostics_degrees__4[[#This Row],[Column19]]-S315)</f>
        <v>2.4180000000000035E-3</v>
      </c>
      <c r="AP316" s="1">
        <f>ABS(IK_diagnostics_degrees__4[[#This Row],[Column20]]-T315)</f>
        <v>0</v>
      </c>
      <c r="AQ316" s="1">
        <f>ABS(IK_diagnostics_degrees__4[[#This Row],[Column21]]-U315)</f>
        <v>5.0160000000000204E-3</v>
      </c>
    </row>
    <row r="317" spans="1:43" x14ac:dyDescent="0.25">
      <c r="A317" s="1">
        <v>0.219667</v>
      </c>
      <c r="B317" s="1">
        <v>1.6657299999999999</v>
      </c>
      <c r="C317" s="1">
        <v>0.26164100000000001</v>
      </c>
      <c r="D317" s="1">
        <v>0.303539</v>
      </c>
      <c r="E317" s="1">
        <v>0.95539700000000005</v>
      </c>
      <c r="F317" s="1">
        <v>3.0621200000000001E-2</v>
      </c>
      <c r="G317" s="1">
        <v>1.5603499999999999</v>
      </c>
      <c r="H317" s="1">
        <v>1.11734</v>
      </c>
      <c r="I317" s="1">
        <v>1.1105499999999999</v>
      </c>
      <c r="J317" s="1">
        <v>0.71103799999999995</v>
      </c>
      <c r="K317" s="1">
        <v>1.9357800000000001</v>
      </c>
      <c r="L317" s="1">
        <v>0.27074799999999999</v>
      </c>
      <c r="M317" s="1">
        <v>1.8194399999999999</v>
      </c>
      <c r="N317" s="1">
        <v>1.06399</v>
      </c>
      <c r="O317" s="1">
        <v>1.25213</v>
      </c>
      <c r="P317" s="1" t="s">
        <v>22</v>
      </c>
      <c r="Q317" s="1" t="s">
        <v>22</v>
      </c>
      <c r="R317" s="1">
        <v>2.1932499999999999</v>
      </c>
      <c r="S317" s="1">
        <v>0.121521</v>
      </c>
      <c r="T317" s="1" t="s">
        <v>22</v>
      </c>
      <c r="U317" s="1">
        <v>0.85726999999999998</v>
      </c>
      <c r="V317" s="1" t="s">
        <v>23</v>
      </c>
      <c r="W317" s="1">
        <f>ABS(IK_diagnostics_degrees__4[[#This Row],[Column1]]-A316)</f>
        <v>1.6599999999999948E-4</v>
      </c>
      <c r="X317" s="1">
        <f>ABS(IK_diagnostics_degrees__4[[#This Row],[Column2]]-B316)</f>
        <v>2.4000000000001798E-4</v>
      </c>
      <c r="Y317" s="1">
        <f>ABS(IK_diagnostics_degrees__4[[#This Row],[Column3]]-C316)</f>
        <v>1.906999999999992E-3</v>
      </c>
      <c r="Z317" s="1">
        <f>ABS(IK_diagnostics_degrees__4[[#This Row],[Column4]]-D316)</f>
        <v>6.2600000000001543E-4</v>
      </c>
      <c r="AA317" s="1">
        <f>ABS(IK_diagnostics_degrees__4[[#This Row],[Column5]]-E316)</f>
        <v>1.0289999999999466E-3</v>
      </c>
      <c r="AB317" s="1">
        <f>ABS(IK_diagnostics_degrees__4[[#This Row],[Column6]]-F316)</f>
        <v>1.660000000000203E-5</v>
      </c>
      <c r="AC317" s="1">
        <f>ABS(IK_diagnostics_degrees__4[[#This Row],[Column7]]-G316)</f>
        <v>3.909999999999858E-3</v>
      </c>
      <c r="AD317" s="1">
        <f>ABS(IK_diagnostics_degrees__4[[#This Row],[Column8]]-H316)</f>
        <v>6.1500000000000998E-3</v>
      </c>
      <c r="AE317" s="1">
        <f>ABS(IK_diagnostics_degrees__4[[#This Row],[Column9]]-I316)</f>
        <v>1.0700000000001264E-3</v>
      </c>
      <c r="AF317" s="1">
        <f>ABS(IK_diagnostics_degrees__4[[#This Row],[Column10]]-J316)</f>
        <v>2.462999999999993E-3</v>
      </c>
      <c r="AG317" s="1">
        <f>ABS(IK_diagnostics_degrees__4[[#This Row],[Column11]]-K316)</f>
        <v>1.7999999999984695E-4</v>
      </c>
      <c r="AH317" s="1">
        <f>ABS(IK_diagnostics_degrees__4[[#This Row],[Column12]]-L316)</f>
        <v>2.5359999999999827E-3</v>
      </c>
      <c r="AI317" s="1">
        <f>ABS(IK_diagnostics_degrees__4[[#This Row],[Column13]]-M316)</f>
        <v>7.0399999999999352E-3</v>
      </c>
      <c r="AJ317" s="1">
        <f>ABS(IK_diagnostics_degrees__4[[#This Row],[Column14]]-N316)</f>
        <v>8.7500000000000355E-3</v>
      </c>
      <c r="AK317" s="1">
        <f>ABS(IK_diagnostics_degrees__4[[#This Row],[Column15]]-O316)</f>
        <v>4.0400000000000436E-3</v>
      </c>
      <c r="AL317" s="1">
        <f>ABS(IK_diagnostics_degrees__4[[#This Row],[Column16]]-P316)</f>
        <v>0</v>
      </c>
      <c r="AM317" s="1">
        <f>ABS(IK_diagnostics_degrees__4[[#This Row],[Column17]]-Q316)</f>
        <v>0</v>
      </c>
      <c r="AN317" s="1">
        <f>ABS(IK_diagnostics_degrees__4[[#This Row],[Column18]]-R316)</f>
        <v>2.5200000000000777E-3</v>
      </c>
      <c r="AO317" s="1">
        <f>ABS(IK_diagnostics_degrees__4[[#This Row],[Column19]]-S316)</f>
        <v>9.1399999999999815E-4</v>
      </c>
      <c r="AP317" s="1">
        <f>ABS(IK_diagnostics_degrees__4[[#This Row],[Column20]]-T316)</f>
        <v>0</v>
      </c>
      <c r="AQ317" s="1">
        <f>ABS(IK_diagnostics_degrees__4[[#This Row],[Column21]]-U316)</f>
        <v>3.7700000000000511E-3</v>
      </c>
    </row>
    <row r="318" spans="1:43" x14ac:dyDescent="0.25">
      <c r="A318" s="1">
        <v>0.22082399999999999</v>
      </c>
      <c r="B318" s="1">
        <v>1.6653</v>
      </c>
      <c r="C318" s="1">
        <v>0.26273099999999999</v>
      </c>
      <c r="D318" s="1">
        <v>0.30636999999999998</v>
      </c>
      <c r="E318" s="1">
        <v>0.95483600000000002</v>
      </c>
      <c r="F318" s="1">
        <v>3.05957E-2</v>
      </c>
      <c r="G318" s="1">
        <v>1.5653699999999999</v>
      </c>
      <c r="H318" s="1">
        <v>1.11338</v>
      </c>
      <c r="I318" s="1">
        <v>1.10741</v>
      </c>
      <c r="J318" s="1">
        <v>0.71291599999999999</v>
      </c>
      <c r="K318" s="1">
        <v>1.93571</v>
      </c>
      <c r="L318" s="1">
        <v>0.27201199999999998</v>
      </c>
      <c r="M318" s="1">
        <v>1.82575</v>
      </c>
      <c r="N318" s="1">
        <v>1.0559499999999999</v>
      </c>
      <c r="O318" s="1">
        <v>1.2478199999999999</v>
      </c>
      <c r="P318" s="1" t="s">
        <v>22</v>
      </c>
      <c r="Q318" s="1" t="s">
        <v>22</v>
      </c>
      <c r="R318" s="1">
        <v>2.1886399999999999</v>
      </c>
      <c r="S318" s="1">
        <v>0.122604</v>
      </c>
      <c r="T318" s="1" t="s">
        <v>22</v>
      </c>
      <c r="U318" s="1">
        <v>0.85226500000000005</v>
      </c>
      <c r="V318" s="1" t="s">
        <v>23</v>
      </c>
      <c r="W318" s="1">
        <f>ABS(IK_diagnostics_degrees__4[[#This Row],[Column1]]-A317)</f>
        <v>1.1569999999999914E-3</v>
      </c>
      <c r="X318" s="1">
        <f>ABS(IK_diagnostics_degrees__4[[#This Row],[Column2]]-B317)</f>
        <v>4.2999999999993044E-4</v>
      </c>
      <c r="Y318" s="1">
        <f>ABS(IK_diagnostics_degrees__4[[#This Row],[Column3]]-C317)</f>
        <v>1.0899999999999799E-3</v>
      </c>
      <c r="Z318" s="1">
        <f>ABS(IK_diagnostics_degrees__4[[#This Row],[Column4]]-D317)</f>
        <v>2.8309999999999724E-3</v>
      </c>
      <c r="AA318" s="1">
        <f>ABS(IK_diagnostics_degrees__4[[#This Row],[Column5]]-E317)</f>
        <v>5.6100000000003369E-4</v>
      </c>
      <c r="AB318" s="1">
        <f>ABS(IK_diagnostics_degrees__4[[#This Row],[Column6]]-F317)</f>
        <v>2.5500000000001216E-5</v>
      </c>
      <c r="AC318" s="1">
        <f>ABS(IK_diagnostics_degrees__4[[#This Row],[Column7]]-G317)</f>
        <v>5.0200000000000244E-3</v>
      </c>
      <c r="AD318" s="1">
        <f>ABS(IK_diagnostics_degrees__4[[#This Row],[Column8]]-H317)</f>
        <v>3.9599999999999635E-3</v>
      </c>
      <c r="AE318" s="1">
        <f>ABS(IK_diagnostics_degrees__4[[#This Row],[Column9]]-I317)</f>
        <v>3.1399999999999206E-3</v>
      </c>
      <c r="AF318" s="1">
        <f>ABS(IK_diagnostics_degrees__4[[#This Row],[Column10]]-J317)</f>
        <v>1.8780000000000463E-3</v>
      </c>
      <c r="AG318" s="1">
        <f>ABS(IK_diagnostics_degrees__4[[#This Row],[Column11]]-K317)</f>
        <v>7.0000000000014495E-5</v>
      </c>
      <c r="AH318" s="1">
        <f>ABS(IK_diagnostics_degrees__4[[#This Row],[Column12]]-L317)</f>
        <v>1.2639999999999874E-3</v>
      </c>
      <c r="AI318" s="1">
        <f>ABS(IK_diagnostics_degrees__4[[#This Row],[Column13]]-M317)</f>
        <v>6.3100000000000378E-3</v>
      </c>
      <c r="AJ318" s="1">
        <f>ABS(IK_diagnostics_degrees__4[[#This Row],[Column14]]-N317)</f>
        <v>8.0400000000000471E-3</v>
      </c>
      <c r="AK318" s="1">
        <f>ABS(IK_diagnostics_degrees__4[[#This Row],[Column15]]-O317)</f>
        <v>4.310000000000036E-3</v>
      </c>
      <c r="AL318" s="1">
        <f>ABS(IK_diagnostics_degrees__4[[#This Row],[Column16]]-P317)</f>
        <v>0</v>
      </c>
      <c r="AM318" s="1">
        <f>ABS(IK_diagnostics_degrees__4[[#This Row],[Column17]]-Q317)</f>
        <v>0</v>
      </c>
      <c r="AN318" s="1">
        <f>ABS(IK_diagnostics_degrees__4[[#This Row],[Column18]]-R317)</f>
        <v>4.610000000000003E-3</v>
      </c>
      <c r="AO318" s="1">
        <f>ABS(IK_diagnostics_degrees__4[[#This Row],[Column19]]-S317)</f>
        <v>1.0830000000000006E-3</v>
      </c>
      <c r="AP318" s="1">
        <f>ABS(IK_diagnostics_degrees__4[[#This Row],[Column20]]-T317)</f>
        <v>0</v>
      </c>
      <c r="AQ318" s="1">
        <f>ABS(IK_diagnostics_degrees__4[[#This Row],[Column21]]-U317)</f>
        <v>5.0049999999999262E-3</v>
      </c>
    </row>
    <row r="319" spans="1:43" x14ac:dyDescent="0.25">
      <c r="A319" s="1">
        <v>0.22087100000000001</v>
      </c>
      <c r="B319" s="1">
        <v>1.66499</v>
      </c>
      <c r="C319" s="1">
        <v>0.26470700000000003</v>
      </c>
      <c r="D319" s="1">
        <v>0.30857600000000002</v>
      </c>
      <c r="E319" s="1">
        <v>0.95440899999999995</v>
      </c>
      <c r="F319" s="1">
        <v>3.0602000000000001E-2</v>
      </c>
      <c r="G319" s="1">
        <v>1.56826</v>
      </c>
      <c r="H319" s="1">
        <v>1.1086100000000001</v>
      </c>
      <c r="I319" s="1">
        <v>1.1076299999999999</v>
      </c>
      <c r="J319" s="1">
        <v>0.71519900000000003</v>
      </c>
      <c r="K319" s="1">
        <v>1.9336500000000001</v>
      </c>
      <c r="L319" s="1">
        <v>0.27378400000000003</v>
      </c>
      <c r="M319" s="1">
        <v>1.83175</v>
      </c>
      <c r="N319" s="1">
        <v>1.04891</v>
      </c>
      <c r="O319" s="1">
        <v>1.2440599999999999</v>
      </c>
      <c r="P319" s="1" t="s">
        <v>22</v>
      </c>
      <c r="Q319" s="1" t="s">
        <v>22</v>
      </c>
      <c r="R319" s="1">
        <v>2.18554</v>
      </c>
      <c r="S319" s="1">
        <v>0.12241100000000001</v>
      </c>
      <c r="T319" s="1" t="s">
        <v>22</v>
      </c>
      <c r="U319" s="1">
        <v>0.84792100000000004</v>
      </c>
      <c r="V319" s="1" t="s">
        <v>23</v>
      </c>
      <c r="W319" s="1">
        <f>ABS(IK_diagnostics_degrees__4[[#This Row],[Column1]]-A318)</f>
        <v>4.7000000000019249E-5</v>
      </c>
      <c r="X319" s="1">
        <f>ABS(IK_diagnostics_degrees__4[[#This Row],[Column2]]-B318)</f>
        <v>3.1000000000003247E-4</v>
      </c>
      <c r="Y319" s="1">
        <f>ABS(IK_diagnostics_degrees__4[[#This Row],[Column3]]-C318)</f>
        <v>1.9760000000000333E-3</v>
      </c>
      <c r="Z319" s="1">
        <f>ABS(IK_diagnostics_degrees__4[[#This Row],[Column4]]-D318)</f>
        <v>2.2060000000000413E-3</v>
      </c>
      <c r="AA319" s="1">
        <f>ABS(IK_diagnostics_degrees__4[[#This Row],[Column5]]-E318)</f>
        <v>4.2700000000006622E-4</v>
      </c>
      <c r="AB319" s="1">
        <f>ABS(IK_diagnostics_degrees__4[[#This Row],[Column6]]-F318)</f>
        <v>6.3000000000007494E-6</v>
      </c>
      <c r="AC319" s="1">
        <f>ABS(IK_diagnostics_degrees__4[[#This Row],[Column7]]-G318)</f>
        <v>2.8900000000000592E-3</v>
      </c>
      <c r="AD319" s="1">
        <f>ABS(IK_diagnostics_degrees__4[[#This Row],[Column8]]-H318)</f>
        <v>4.769999999999941E-3</v>
      </c>
      <c r="AE319" s="1">
        <f>ABS(IK_diagnostics_degrees__4[[#This Row],[Column9]]-I318)</f>
        <v>2.1999999999988695E-4</v>
      </c>
      <c r="AF319" s="1">
        <f>ABS(IK_diagnostics_degrees__4[[#This Row],[Column10]]-J318)</f>
        <v>2.283000000000035E-3</v>
      </c>
      <c r="AG319" s="1">
        <f>ABS(IK_diagnostics_degrees__4[[#This Row],[Column11]]-K318)</f>
        <v>2.0599999999999508E-3</v>
      </c>
      <c r="AH319" s="1">
        <f>ABS(IK_diagnostics_degrees__4[[#This Row],[Column12]]-L318)</f>
        <v>1.7720000000000513E-3</v>
      </c>
      <c r="AI319" s="1">
        <f>ABS(IK_diagnostics_degrees__4[[#This Row],[Column13]]-M318)</f>
        <v>6.0000000000000053E-3</v>
      </c>
      <c r="AJ319" s="1">
        <f>ABS(IK_diagnostics_degrees__4[[#This Row],[Column14]]-N318)</f>
        <v>7.0399999999999352E-3</v>
      </c>
      <c r="AK319" s="1">
        <f>ABS(IK_diagnostics_degrees__4[[#This Row],[Column15]]-O318)</f>
        <v>3.7599999999999856E-3</v>
      </c>
      <c r="AL319" s="1">
        <f>ABS(IK_diagnostics_degrees__4[[#This Row],[Column16]]-P318)</f>
        <v>0</v>
      </c>
      <c r="AM319" s="1">
        <f>ABS(IK_diagnostics_degrees__4[[#This Row],[Column17]]-Q318)</f>
        <v>0</v>
      </c>
      <c r="AN319" s="1">
        <f>ABS(IK_diagnostics_degrees__4[[#This Row],[Column18]]-R318)</f>
        <v>3.0999999999998806E-3</v>
      </c>
      <c r="AO319" s="1">
        <f>ABS(IK_diagnostics_degrees__4[[#This Row],[Column19]]-S318)</f>
        <v>1.9299999999999873E-4</v>
      </c>
      <c r="AP319" s="1">
        <f>ABS(IK_diagnostics_degrees__4[[#This Row],[Column20]]-T318)</f>
        <v>0</v>
      </c>
      <c r="AQ319" s="1">
        <f>ABS(IK_diagnostics_degrees__4[[#This Row],[Column21]]-U318)</f>
        <v>4.3440000000000145E-3</v>
      </c>
    </row>
    <row r="320" spans="1:43" x14ac:dyDescent="0.25">
      <c r="A320" s="1">
        <v>0.22159599999999999</v>
      </c>
      <c r="B320" s="1">
        <v>1.66483</v>
      </c>
      <c r="C320" s="1">
        <v>0.265123</v>
      </c>
      <c r="D320" s="1">
        <v>0.31086200000000003</v>
      </c>
      <c r="E320" s="1">
        <v>0.95387100000000002</v>
      </c>
      <c r="F320" s="1">
        <v>3.0127299999999999E-2</v>
      </c>
      <c r="G320" s="1">
        <v>1.5707100000000001</v>
      </c>
      <c r="H320" s="1">
        <v>1.105</v>
      </c>
      <c r="I320" s="1">
        <v>1.1053200000000001</v>
      </c>
      <c r="J320" s="1">
        <v>0.715499</v>
      </c>
      <c r="K320" s="1">
        <v>1.9338500000000001</v>
      </c>
      <c r="L320" s="1">
        <v>0.27618599999999999</v>
      </c>
      <c r="M320" s="1">
        <v>1.83718</v>
      </c>
      <c r="N320" s="1">
        <v>1.0420400000000001</v>
      </c>
      <c r="O320" s="1">
        <v>1.2389699999999999</v>
      </c>
      <c r="P320" s="1" t="s">
        <v>22</v>
      </c>
      <c r="Q320" s="1" t="s">
        <v>22</v>
      </c>
      <c r="R320" s="1">
        <v>2.18276</v>
      </c>
      <c r="S320" s="1">
        <v>0.121929</v>
      </c>
      <c r="T320" s="1" t="s">
        <v>22</v>
      </c>
      <c r="U320" s="1">
        <v>0.84431599999999996</v>
      </c>
      <c r="V320" s="1" t="s">
        <v>23</v>
      </c>
      <c r="W320" s="1">
        <f>ABS(IK_diagnostics_degrees__4[[#This Row],[Column1]]-A319)</f>
        <v>7.2499999999997566E-4</v>
      </c>
      <c r="X320" s="1">
        <f>ABS(IK_diagnostics_degrees__4[[#This Row],[Column2]]-B319)</f>
        <v>1.5999999999993797E-4</v>
      </c>
      <c r="Y320" s="1">
        <f>ABS(IK_diagnostics_degrees__4[[#This Row],[Column3]]-C319)</f>
        <v>4.1599999999997195E-4</v>
      </c>
      <c r="Z320" s="1">
        <f>ABS(IK_diagnostics_degrees__4[[#This Row],[Column4]]-D319)</f>
        <v>2.2860000000000102E-3</v>
      </c>
      <c r="AA320" s="1">
        <f>ABS(IK_diagnostics_degrees__4[[#This Row],[Column5]]-E319)</f>
        <v>5.3799999999992743E-4</v>
      </c>
      <c r="AB320" s="1">
        <f>ABS(IK_diagnostics_degrees__4[[#This Row],[Column6]]-F319)</f>
        <v>4.7470000000000151E-4</v>
      </c>
      <c r="AC320" s="1">
        <f>ABS(IK_diagnostics_degrees__4[[#This Row],[Column7]]-G319)</f>
        <v>2.4500000000000632E-3</v>
      </c>
      <c r="AD320" s="1">
        <f>ABS(IK_diagnostics_degrees__4[[#This Row],[Column8]]-H319)</f>
        <v>3.6100000000001131E-3</v>
      </c>
      <c r="AE320" s="1">
        <f>ABS(IK_diagnostics_degrees__4[[#This Row],[Column9]]-I319)</f>
        <v>2.3099999999998122E-3</v>
      </c>
      <c r="AF320" s="1">
        <f>ABS(IK_diagnostics_degrees__4[[#This Row],[Column10]]-J319)</f>
        <v>2.9999999999996696E-4</v>
      </c>
      <c r="AG320" s="1">
        <f>ABS(IK_diagnostics_degrees__4[[#This Row],[Column11]]-K319)</f>
        <v>1.9999999999997797E-4</v>
      </c>
      <c r="AH320" s="1">
        <f>ABS(IK_diagnostics_degrees__4[[#This Row],[Column12]]-L319)</f>
        <v>2.4019999999999597E-3</v>
      </c>
      <c r="AI320" s="1">
        <f>ABS(IK_diagnostics_degrees__4[[#This Row],[Column13]]-M319)</f>
        <v>5.4300000000000459E-3</v>
      </c>
      <c r="AJ320" s="1">
        <f>ABS(IK_diagnostics_degrees__4[[#This Row],[Column14]]-N319)</f>
        <v>6.8699999999999317E-3</v>
      </c>
      <c r="AK320" s="1">
        <f>ABS(IK_diagnostics_degrees__4[[#This Row],[Column15]]-O319)</f>
        <v>5.0900000000000389E-3</v>
      </c>
      <c r="AL320" s="1">
        <f>ABS(IK_diagnostics_degrees__4[[#This Row],[Column16]]-P319)</f>
        <v>0</v>
      </c>
      <c r="AM320" s="1">
        <f>ABS(IK_diagnostics_degrees__4[[#This Row],[Column17]]-Q319)</f>
        <v>0</v>
      </c>
      <c r="AN320" s="1">
        <f>ABS(IK_diagnostics_degrees__4[[#This Row],[Column18]]-R319)</f>
        <v>2.7800000000000047E-3</v>
      </c>
      <c r="AO320" s="1">
        <f>ABS(IK_diagnostics_degrees__4[[#This Row],[Column19]]-S319)</f>
        <v>4.820000000000102E-4</v>
      </c>
      <c r="AP320" s="1">
        <f>ABS(IK_diagnostics_degrees__4[[#This Row],[Column20]]-T319)</f>
        <v>0</v>
      </c>
      <c r="AQ320" s="1">
        <f>ABS(IK_diagnostics_degrees__4[[#This Row],[Column21]]-U319)</f>
        <v>3.6050000000000804E-3</v>
      </c>
    </row>
    <row r="321" spans="1:43" x14ac:dyDescent="0.25">
      <c r="A321" s="1">
        <v>0.22247600000000001</v>
      </c>
      <c r="B321" s="1">
        <v>1.6651199999999999</v>
      </c>
      <c r="C321" s="1">
        <v>0.26572699999999999</v>
      </c>
      <c r="D321" s="1">
        <v>0.31273400000000001</v>
      </c>
      <c r="E321" s="1">
        <v>0.952573</v>
      </c>
      <c r="F321" s="1">
        <v>2.9828299999999999E-2</v>
      </c>
      <c r="G321" s="1">
        <v>1.5731200000000001</v>
      </c>
      <c r="H321" s="1">
        <v>1.10118</v>
      </c>
      <c r="I321" s="1">
        <v>1.1036999999999999</v>
      </c>
      <c r="J321" s="1">
        <v>0.71669799999999995</v>
      </c>
      <c r="K321" s="1">
        <v>1.93344</v>
      </c>
      <c r="L321" s="1">
        <v>0.27793000000000001</v>
      </c>
      <c r="M321" s="1">
        <v>1.84232</v>
      </c>
      <c r="N321" s="1">
        <v>1.0354699999999999</v>
      </c>
      <c r="O321" s="1">
        <v>1.2352000000000001</v>
      </c>
      <c r="P321" s="1" t="s">
        <v>22</v>
      </c>
      <c r="Q321" s="1" t="s">
        <v>22</v>
      </c>
      <c r="R321" s="1">
        <v>2.1797599999999999</v>
      </c>
      <c r="S321" s="1">
        <v>0.122171</v>
      </c>
      <c r="T321" s="1" t="s">
        <v>22</v>
      </c>
      <c r="U321" s="1">
        <v>0.84065800000000002</v>
      </c>
      <c r="V321" s="1" t="s">
        <v>23</v>
      </c>
      <c r="W321" s="1">
        <f>ABS(IK_diagnostics_degrees__4[[#This Row],[Column1]]-A320)</f>
        <v>8.8000000000001966E-4</v>
      </c>
      <c r="X321" s="1">
        <f>ABS(IK_diagnostics_degrees__4[[#This Row],[Column2]]-B320)</f>
        <v>2.8999999999990145E-4</v>
      </c>
      <c r="Y321" s="1">
        <f>ABS(IK_diagnostics_degrees__4[[#This Row],[Column3]]-C320)</f>
        <v>6.0399999999999343E-4</v>
      </c>
      <c r="Z321" s="1">
        <f>ABS(IK_diagnostics_degrees__4[[#This Row],[Column4]]-D320)</f>
        <v>1.8719999999999848E-3</v>
      </c>
      <c r="AA321" s="1">
        <f>ABS(IK_diagnostics_degrees__4[[#This Row],[Column5]]-E320)</f>
        <v>1.2980000000000214E-3</v>
      </c>
      <c r="AB321" s="1">
        <f>ABS(IK_diagnostics_degrees__4[[#This Row],[Column6]]-F320)</f>
        <v>2.9900000000000065E-4</v>
      </c>
      <c r="AC321" s="1">
        <f>ABS(IK_diagnostics_degrees__4[[#This Row],[Column7]]-G320)</f>
        <v>2.4100000000000232E-3</v>
      </c>
      <c r="AD321" s="1">
        <f>ABS(IK_diagnostics_degrees__4[[#This Row],[Column8]]-H320)</f>
        <v>3.8199999999999346E-3</v>
      </c>
      <c r="AE321" s="1">
        <f>ABS(IK_diagnostics_degrees__4[[#This Row],[Column9]]-I320)</f>
        <v>1.6200000000001769E-3</v>
      </c>
      <c r="AF321" s="1">
        <f>ABS(IK_diagnostics_degrees__4[[#This Row],[Column10]]-J320)</f>
        <v>1.1989999999999501E-3</v>
      </c>
      <c r="AG321" s="1">
        <f>ABS(IK_diagnostics_degrees__4[[#This Row],[Column11]]-K320)</f>
        <v>4.1000000000002146E-4</v>
      </c>
      <c r="AH321" s="1">
        <f>ABS(IK_diagnostics_degrees__4[[#This Row],[Column12]]-L320)</f>
        <v>1.7440000000000233E-3</v>
      </c>
      <c r="AI321" s="1">
        <f>ABS(IK_diagnostics_degrees__4[[#This Row],[Column13]]-M320)</f>
        <v>5.1399999999999224E-3</v>
      </c>
      <c r="AJ321" s="1">
        <f>ABS(IK_diagnostics_degrees__4[[#This Row],[Column14]]-N320)</f>
        <v>6.5700000000001868E-3</v>
      </c>
      <c r="AK321" s="1">
        <f>ABS(IK_diagnostics_degrees__4[[#This Row],[Column15]]-O320)</f>
        <v>3.769999999999829E-3</v>
      </c>
      <c r="AL321" s="1">
        <f>ABS(IK_diagnostics_degrees__4[[#This Row],[Column16]]-P320)</f>
        <v>0</v>
      </c>
      <c r="AM321" s="1">
        <f>ABS(IK_diagnostics_degrees__4[[#This Row],[Column17]]-Q320)</f>
        <v>0</v>
      </c>
      <c r="AN321" s="1">
        <f>ABS(IK_diagnostics_degrees__4[[#This Row],[Column18]]-R320)</f>
        <v>3.0000000000001137E-3</v>
      </c>
      <c r="AO321" s="1">
        <f>ABS(IK_diagnostics_degrees__4[[#This Row],[Column19]]-S320)</f>
        <v>2.420000000000061E-4</v>
      </c>
      <c r="AP321" s="1">
        <f>ABS(IK_diagnostics_degrees__4[[#This Row],[Column20]]-T320)</f>
        <v>0</v>
      </c>
      <c r="AQ321" s="1">
        <f>ABS(IK_diagnostics_degrees__4[[#This Row],[Column21]]-U320)</f>
        <v>3.6579999999999391E-3</v>
      </c>
    </row>
    <row r="322" spans="1:43" x14ac:dyDescent="0.25">
      <c r="A322" s="1">
        <v>0.22209200000000001</v>
      </c>
      <c r="B322" s="1">
        <v>1.6652400000000001</v>
      </c>
      <c r="C322" s="1">
        <v>0.266399</v>
      </c>
      <c r="D322" s="1">
        <v>0.31524600000000003</v>
      </c>
      <c r="E322" s="1">
        <v>0.95226200000000005</v>
      </c>
      <c r="F322" s="1">
        <v>3.0878300000000001E-2</v>
      </c>
      <c r="G322" s="1">
        <v>1.5751500000000001</v>
      </c>
      <c r="H322" s="1">
        <v>1.0981799999999999</v>
      </c>
      <c r="I322" s="1">
        <v>1.1013500000000001</v>
      </c>
      <c r="J322" s="1">
        <v>0.71797</v>
      </c>
      <c r="K322" s="1">
        <v>1.9331100000000001</v>
      </c>
      <c r="L322" s="1">
        <v>0.27812999999999999</v>
      </c>
      <c r="M322" s="1">
        <v>1.84734</v>
      </c>
      <c r="N322" s="1">
        <v>1.02966</v>
      </c>
      <c r="O322" s="1">
        <v>1.2318</v>
      </c>
      <c r="P322" s="1" t="s">
        <v>22</v>
      </c>
      <c r="Q322" s="1" t="s">
        <v>22</v>
      </c>
      <c r="R322" s="1">
        <v>2.17645</v>
      </c>
      <c r="S322" s="1">
        <v>0.121722</v>
      </c>
      <c r="T322" s="1" t="s">
        <v>22</v>
      </c>
      <c r="U322" s="1">
        <v>0.837059</v>
      </c>
      <c r="V322" s="1" t="s">
        <v>23</v>
      </c>
      <c r="W322" s="1">
        <f>ABS(IK_diagnostics_degrees__4[[#This Row],[Column1]]-A321)</f>
        <v>3.8399999999999546E-4</v>
      </c>
      <c r="X322" s="1">
        <f>ABS(IK_diagnostics_degrees__4[[#This Row],[Column2]]-B321)</f>
        <v>1.2000000000012001E-4</v>
      </c>
      <c r="Y322" s="1">
        <f>ABS(IK_diagnostics_degrees__4[[#This Row],[Column3]]-C321)</f>
        <v>6.7200000000000593E-4</v>
      </c>
      <c r="Z322" s="1">
        <f>ABS(IK_diagnostics_degrees__4[[#This Row],[Column4]]-D321)</f>
        <v>2.5120000000000142E-3</v>
      </c>
      <c r="AA322" s="1">
        <f>ABS(IK_diagnostics_degrees__4[[#This Row],[Column5]]-E321)</f>
        <v>3.1099999999995021E-4</v>
      </c>
      <c r="AB322" s="1">
        <f>ABS(IK_diagnostics_degrees__4[[#This Row],[Column6]]-F321)</f>
        <v>1.0500000000000023E-3</v>
      </c>
      <c r="AC322" s="1">
        <f>ABS(IK_diagnostics_degrees__4[[#This Row],[Column7]]-G321)</f>
        <v>2.0299999999999763E-3</v>
      </c>
      <c r="AD322" s="1">
        <f>ABS(IK_diagnostics_degrees__4[[#This Row],[Column8]]-H321)</f>
        <v>3.0000000000001137E-3</v>
      </c>
      <c r="AE322" s="1">
        <f>ABS(IK_diagnostics_degrees__4[[#This Row],[Column9]]-I321)</f>
        <v>2.3499999999998522E-3</v>
      </c>
      <c r="AF322" s="1">
        <f>ABS(IK_diagnostics_degrees__4[[#This Row],[Column10]]-J321)</f>
        <v>1.2720000000000509E-3</v>
      </c>
      <c r="AG322" s="1">
        <f>ABS(IK_diagnostics_degrees__4[[#This Row],[Column11]]-K321)</f>
        <v>3.2999999999994145E-4</v>
      </c>
      <c r="AH322" s="1">
        <f>ABS(IK_diagnostics_degrees__4[[#This Row],[Column12]]-L321)</f>
        <v>1.9999999999997797E-4</v>
      </c>
      <c r="AI322" s="1">
        <f>ABS(IK_diagnostics_degrees__4[[#This Row],[Column13]]-M321)</f>
        <v>5.0200000000000244E-3</v>
      </c>
      <c r="AJ322" s="1">
        <f>ABS(IK_diagnostics_degrees__4[[#This Row],[Column14]]-N321)</f>
        <v>5.8099999999998708E-3</v>
      </c>
      <c r="AK322" s="1">
        <f>ABS(IK_diagnostics_degrees__4[[#This Row],[Column15]]-O321)</f>
        <v>3.4000000000000696E-3</v>
      </c>
      <c r="AL322" s="1">
        <f>ABS(IK_diagnostics_degrees__4[[#This Row],[Column16]]-P321)</f>
        <v>0</v>
      </c>
      <c r="AM322" s="1">
        <f>ABS(IK_diagnostics_degrees__4[[#This Row],[Column17]]-Q321)</f>
        <v>0</v>
      </c>
      <c r="AN322" s="1">
        <f>ABS(IK_diagnostics_degrees__4[[#This Row],[Column18]]-R321)</f>
        <v>3.3099999999999241E-3</v>
      </c>
      <c r="AO322" s="1">
        <f>ABS(IK_diagnostics_degrees__4[[#This Row],[Column19]]-S321)</f>
        <v>4.4900000000000495E-4</v>
      </c>
      <c r="AP322" s="1">
        <f>ABS(IK_diagnostics_degrees__4[[#This Row],[Column20]]-T321)</f>
        <v>0</v>
      </c>
      <c r="AQ322" s="1">
        <f>ABS(IK_diagnostics_degrees__4[[#This Row],[Column21]]-U321)</f>
        <v>3.5990000000000189E-3</v>
      </c>
    </row>
    <row r="323" spans="1:43" x14ac:dyDescent="0.25">
      <c r="A323" s="1">
        <v>0.22253000000000001</v>
      </c>
      <c r="B323" s="1">
        <v>1.6659900000000001</v>
      </c>
      <c r="C323" s="1">
        <v>0.26651999999999998</v>
      </c>
      <c r="D323" s="1">
        <v>0.31648399999999999</v>
      </c>
      <c r="E323" s="1">
        <v>0.95072299999999998</v>
      </c>
      <c r="F323" s="1">
        <v>3.0878099999999999E-2</v>
      </c>
      <c r="G323" s="1">
        <v>1.5762799999999999</v>
      </c>
      <c r="H323" s="1">
        <v>1.0949599999999999</v>
      </c>
      <c r="I323" s="1">
        <v>1.0992900000000001</v>
      </c>
      <c r="J323" s="1">
        <v>0.71972100000000006</v>
      </c>
      <c r="K323" s="1">
        <v>1.9331199999999999</v>
      </c>
      <c r="L323" s="1">
        <v>0.278777</v>
      </c>
      <c r="M323" s="1">
        <v>1.85134</v>
      </c>
      <c r="N323" s="1">
        <v>1.0238</v>
      </c>
      <c r="O323" s="1">
        <v>1.2281899999999999</v>
      </c>
      <c r="P323" s="1" t="s">
        <v>22</v>
      </c>
      <c r="Q323" s="1" t="s">
        <v>22</v>
      </c>
      <c r="R323" s="1">
        <v>2.1748799999999999</v>
      </c>
      <c r="S323" s="1">
        <v>0.122074</v>
      </c>
      <c r="T323" s="1" t="s">
        <v>22</v>
      </c>
      <c r="U323" s="1">
        <v>0.834318</v>
      </c>
      <c r="V323" s="1" t="s">
        <v>23</v>
      </c>
      <c r="W323" s="1">
        <f>ABS(IK_diagnostics_degrees__4[[#This Row],[Column1]]-A322)</f>
        <v>4.3799999999999395E-4</v>
      </c>
      <c r="X323" s="1">
        <f>ABS(IK_diagnostics_degrees__4[[#This Row],[Column2]]-B322)</f>
        <v>7.5000000000002842E-4</v>
      </c>
      <c r="Y323" s="1">
        <f>ABS(IK_diagnostics_degrees__4[[#This Row],[Column3]]-C322)</f>
        <v>1.2099999999998223E-4</v>
      </c>
      <c r="Z323" s="1">
        <f>ABS(IK_diagnostics_degrees__4[[#This Row],[Column4]]-D322)</f>
        <v>1.2379999999999614E-3</v>
      </c>
      <c r="AA323" s="1">
        <f>ABS(IK_diagnostics_degrees__4[[#This Row],[Column5]]-E322)</f>
        <v>1.5390000000000681E-3</v>
      </c>
      <c r="AB323" s="1">
        <f>ABS(IK_diagnostics_degrees__4[[#This Row],[Column6]]-F322)</f>
        <v>2.0000000000228169E-7</v>
      </c>
      <c r="AC323" s="1">
        <f>ABS(IK_diagnostics_degrees__4[[#This Row],[Column7]]-G322)</f>
        <v>1.1299999999998533E-3</v>
      </c>
      <c r="AD323" s="1">
        <f>ABS(IK_diagnostics_degrees__4[[#This Row],[Column8]]-H322)</f>
        <v>3.2200000000000006E-3</v>
      </c>
      <c r="AE323" s="1">
        <f>ABS(IK_diagnostics_degrees__4[[#This Row],[Column9]]-I322)</f>
        <v>2.0599999999999508E-3</v>
      </c>
      <c r="AF323" s="1">
        <f>ABS(IK_diagnostics_degrees__4[[#This Row],[Column10]]-J322)</f>
        <v>1.7510000000000581E-3</v>
      </c>
      <c r="AG323" s="1">
        <f>ABS(IK_diagnostics_degrees__4[[#This Row],[Column11]]-K322)</f>
        <v>9.9999999998434674E-6</v>
      </c>
      <c r="AH323" s="1">
        <f>ABS(IK_diagnostics_degrees__4[[#This Row],[Column12]]-L322)</f>
        <v>6.4700000000000868E-4</v>
      </c>
      <c r="AI323" s="1">
        <f>ABS(IK_diagnostics_degrees__4[[#This Row],[Column13]]-M322)</f>
        <v>4.0000000000000036E-3</v>
      </c>
      <c r="AJ323" s="1">
        <f>ABS(IK_diagnostics_degrees__4[[#This Row],[Column14]]-N322)</f>
        <v>5.8599999999999763E-3</v>
      </c>
      <c r="AK323" s="1">
        <f>ABS(IK_diagnostics_degrees__4[[#This Row],[Column15]]-O322)</f>
        <v>3.6100000000001131E-3</v>
      </c>
      <c r="AL323" s="1">
        <f>ABS(IK_diagnostics_degrees__4[[#This Row],[Column16]]-P322)</f>
        <v>0</v>
      </c>
      <c r="AM323" s="1">
        <f>ABS(IK_diagnostics_degrees__4[[#This Row],[Column17]]-Q322)</f>
        <v>0</v>
      </c>
      <c r="AN323" s="1">
        <f>ABS(IK_diagnostics_degrees__4[[#This Row],[Column18]]-R322)</f>
        <v>1.5700000000000713E-3</v>
      </c>
      <c r="AO323" s="1">
        <f>ABS(IK_diagnostics_degrees__4[[#This Row],[Column19]]-S322)</f>
        <v>3.5200000000000509E-4</v>
      </c>
      <c r="AP323" s="1">
        <f>ABS(IK_diagnostics_degrees__4[[#This Row],[Column20]]-T322)</f>
        <v>0</v>
      </c>
      <c r="AQ323" s="1">
        <f>ABS(IK_diagnostics_degrees__4[[#This Row],[Column21]]-U322)</f>
        <v>2.7409999999999934E-3</v>
      </c>
    </row>
    <row r="324" spans="1:43" x14ac:dyDescent="0.25">
      <c r="A324" s="1">
        <v>0.22273399999999999</v>
      </c>
      <c r="B324" s="1">
        <v>1.6662300000000001</v>
      </c>
      <c r="C324" s="1">
        <v>0.26691199999999998</v>
      </c>
      <c r="D324" s="1">
        <v>0.31820100000000001</v>
      </c>
      <c r="E324" s="1">
        <v>0.95008700000000001</v>
      </c>
      <c r="F324" s="1">
        <v>3.09679E-2</v>
      </c>
      <c r="G324" s="1">
        <v>1.5777600000000001</v>
      </c>
      <c r="H324" s="1">
        <v>1.09294</v>
      </c>
      <c r="I324" s="1">
        <v>1.09771</v>
      </c>
      <c r="J324" s="1">
        <v>0.72100299999999995</v>
      </c>
      <c r="K324" s="1">
        <v>1.9329400000000001</v>
      </c>
      <c r="L324" s="1">
        <v>0.27894200000000002</v>
      </c>
      <c r="M324" s="1">
        <v>1.85545</v>
      </c>
      <c r="N324" s="1">
        <v>1.01959</v>
      </c>
      <c r="O324" s="1">
        <v>1.22495</v>
      </c>
      <c r="P324" s="1" t="s">
        <v>22</v>
      </c>
      <c r="Q324" s="1" t="s">
        <v>22</v>
      </c>
      <c r="R324" s="1">
        <v>2.17245</v>
      </c>
      <c r="S324" s="1">
        <v>0.1222</v>
      </c>
      <c r="T324" s="1" t="s">
        <v>22</v>
      </c>
      <c r="U324" s="1">
        <v>0.83127200000000001</v>
      </c>
      <c r="V324" s="1" t="s">
        <v>23</v>
      </c>
      <c r="W324" s="1">
        <f>ABS(IK_diagnostics_degrees__4[[#This Row],[Column1]]-A323)</f>
        <v>2.0399999999998197E-4</v>
      </c>
      <c r="X324" s="1">
        <f>ABS(IK_diagnostics_degrees__4[[#This Row],[Column2]]-B323)</f>
        <v>2.4000000000001798E-4</v>
      </c>
      <c r="Y324" s="1">
        <f>ABS(IK_diagnostics_degrees__4[[#This Row],[Column3]]-C323)</f>
        <v>3.9200000000000346E-4</v>
      </c>
      <c r="Z324" s="1">
        <f>ABS(IK_diagnostics_degrees__4[[#This Row],[Column4]]-D323)</f>
        <v>1.7170000000000241E-3</v>
      </c>
      <c r="AA324" s="1">
        <f>ABS(IK_diagnostics_degrees__4[[#This Row],[Column5]]-E323)</f>
        <v>6.3599999999996992E-4</v>
      </c>
      <c r="AB324" s="1">
        <f>ABS(IK_diagnostics_degrees__4[[#This Row],[Column6]]-F323)</f>
        <v>8.980000000000099E-5</v>
      </c>
      <c r="AC324" s="1">
        <f>ABS(IK_diagnostics_degrees__4[[#This Row],[Column7]]-G323)</f>
        <v>1.4800000000001479E-3</v>
      </c>
      <c r="AD324" s="1">
        <f>ABS(IK_diagnostics_degrees__4[[#This Row],[Column8]]-H323)</f>
        <v>2.0199999999999108E-3</v>
      </c>
      <c r="AE324" s="1">
        <f>ABS(IK_diagnostics_degrees__4[[#This Row],[Column9]]-I323)</f>
        <v>1.5800000000001369E-3</v>
      </c>
      <c r="AF324" s="1">
        <f>ABS(IK_diagnostics_degrees__4[[#This Row],[Column10]]-J323)</f>
        <v>1.2819999999998943E-3</v>
      </c>
      <c r="AG324" s="1">
        <f>ABS(IK_diagnostics_degrees__4[[#This Row],[Column11]]-K323)</f>
        <v>1.7999999999984695E-4</v>
      </c>
      <c r="AH324" s="1">
        <f>ABS(IK_diagnostics_degrees__4[[#This Row],[Column12]]-L323)</f>
        <v>1.6500000000002624E-4</v>
      </c>
      <c r="AI324" s="1">
        <f>ABS(IK_diagnostics_degrees__4[[#This Row],[Column13]]-M323)</f>
        <v>4.1100000000000581E-3</v>
      </c>
      <c r="AJ324" s="1">
        <f>ABS(IK_diagnostics_degrees__4[[#This Row],[Column14]]-N323)</f>
        <v>4.210000000000047E-3</v>
      </c>
      <c r="AK324" s="1">
        <f>ABS(IK_diagnostics_degrees__4[[#This Row],[Column15]]-O323)</f>
        <v>3.2399999999999096E-3</v>
      </c>
      <c r="AL324" s="1">
        <f>ABS(IK_diagnostics_degrees__4[[#This Row],[Column16]]-P323)</f>
        <v>0</v>
      </c>
      <c r="AM324" s="1">
        <f>ABS(IK_diagnostics_degrees__4[[#This Row],[Column17]]-Q323)</f>
        <v>0</v>
      </c>
      <c r="AN324" s="1">
        <f>ABS(IK_diagnostics_degrees__4[[#This Row],[Column18]]-R323)</f>
        <v>2.4299999999999322E-3</v>
      </c>
      <c r="AO324" s="1">
        <f>ABS(IK_diagnostics_degrees__4[[#This Row],[Column19]]-S323)</f>
        <v>1.2600000000000111E-4</v>
      </c>
      <c r="AP324" s="1">
        <f>ABS(IK_diagnostics_degrees__4[[#This Row],[Column20]]-T323)</f>
        <v>0</v>
      </c>
      <c r="AQ324" s="1">
        <f>ABS(IK_diagnostics_degrees__4[[#This Row],[Column21]]-U323)</f>
        <v>3.0459999999999932E-3</v>
      </c>
    </row>
    <row r="325" spans="1:43" x14ac:dyDescent="0.25">
      <c r="A325" s="1">
        <v>0.222832</v>
      </c>
      <c r="B325" s="1">
        <v>1.66683</v>
      </c>
      <c r="C325" s="1">
        <v>0.267731</v>
      </c>
      <c r="D325" s="1">
        <v>0.31962000000000002</v>
      </c>
      <c r="E325" s="1">
        <v>0.948658</v>
      </c>
      <c r="F325" s="1">
        <v>3.02183E-2</v>
      </c>
      <c r="G325" s="1">
        <v>1.57829</v>
      </c>
      <c r="H325" s="1">
        <v>1.09043</v>
      </c>
      <c r="I325" s="1">
        <v>1.0967</v>
      </c>
      <c r="J325" s="1">
        <v>0.72289199999999998</v>
      </c>
      <c r="K325" s="1">
        <v>1.9329400000000001</v>
      </c>
      <c r="L325" s="1">
        <v>0.27966099999999999</v>
      </c>
      <c r="M325" s="1">
        <v>1.8586100000000001</v>
      </c>
      <c r="N325" s="1">
        <v>1.0157400000000001</v>
      </c>
      <c r="O325" s="1">
        <v>1.22228</v>
      </c>
      <c r="P325" s="1" t="s">
        <v>22</v>
      </c>
      <c r="Q325" s="1" t="s">
        <v>22</v>
      </c>
      <c r="R325" s="1">
        <v>2.1699799999999998</v>
      </c>
      <c r="S325" s="1">
        <v>0.12162100000000001</v>
      </c>
      <c r="T325" s="1" t="s">
        <v>22</v>
      </c>
      <c r="U325" s="1">
        <v>0.82833000000000001</v>
      </c>
      <c r="V325" s="1" t="s">
        <v>23</v>
      </c>
      <c r="W325" s="1">
        <f>ABS(IK_diagnostics_degrees__4[[#This Row],[Column1]]-A324)</f>
        <v>9.8000000000014742E-5</v>
      </c>
      <c r="X325" s="1">
        <f>ABS(IK_diagnostics_degrees__4[[#This Row],[Column2]]-B324)</f>
        <v>5.9999999999993392E-4</v>
      </c>
      <c r="Y325" s="1">
        <f>ABS(IK_diagnostics_degrees__4[[#This Row],[Column3]]-C324)</f>
        <v>8.1900000000001416E-4</v>
      </c>
      <c r="Z325" s="1">
        <f>ABS(IK_diagnostics_degrees__4[[#This Row],[Column4]]-D324)</f>
        <v>1.4190000000000036E-3</v>
      </c>
      <c r="AA325" s="1">
        <f>ABS(IK_diagnostics_degrees__4[[#This Row],[Column5]]-E324)</f>
        <v>1.4290000000000136E-3</v>
      </c>
      <c r="AB325" s="1">
        <f>ABS(IK_diagnostics_degrees__4[[#This Row],[Column6]]-F324)</f>
        <v>7.4959999999999957E-4</v>
      </c>
      <c r="AC325" s="1">
        <f>ABS(IK_diagnostics_degrees__4[[#This Row],[Column7]]-G324)</f>
        <v>5.2999999999991942E-4</v>
      </c>
      <c r="AD325" s="1">
        <f>ABS(IK_diagnostics_degrees__4[[#This Row],[Column8]]-H324)</f>
        <v>2.5100000000000122E-3</v>
      </c>
      <c r="AE325" s="1">
        <f>ABS(IK_diagnostics_degrees__4[[#This Row],[Column9]]-I324)</f>
        <v>1.0099999999999554E-3</v>
      </c>
      <c r="AF325" s="1">
        <f>ABS(IK_diagnostics_degrees__4[[#This Row],[Column10]]-J324)</f>
        <v>1.8890000000000295E-3</v>
      </c>
      <c r="AG325" s="1">
        <f>ABS(IK_diagnostics_degrees__4[[#This Row],[Column11]]-K324)</f>
        <v>0</v>
      </c>
      <c r="AH325" s="1">
        <f>ABS(IK_diagnostics_degrees__4[[#This Row],[Column12]]-L324)</f>
        <v>7.1899999999996966E-4</v>
      </c>
      <c r="AI325" s="1">
        <f>ABS(IK_diagnostics_degrees__4[[#This Row],[Column13]]-M324)</f>
        <v>3.1600000000000517E-3</v>
      </c>
      <c r="AJ325" s="1">
        <f>ABS(IK_diagnostics_degrees__4[[#This Row],[Column14]]-N324)</f>
        <v>3.8499999999999091E-3</v>
      </c>
      <c r="AK325" s="1">
        <f>ABS(IK_diagnostics_degrees__4[[#This Row],[Column15]]-O324)</f>
        <v>2.6699999999999502E-3</v>
      </c>
      <c r="AL325" s="1">
        <f>ABS(IK_diagnostics_degrees__4[[#This Row],[Column16]]-P324)</f>
        <v>0</v>
      </c>
      <c r="AM325" s="1">
        <f>ABS(IK_diagnostics_degrees__4[[#This Row],[Column17]]-Q324)</f>
        <v>0</v>
      </c>
      <c r="AN325" s="1">
        <f>ABS(IK_diagnostics_degrees__4[[#This Row],[Column18]]-R324)</f>
        <v>2.4700000000001943E-3</v>
      </c>
      <c r="AO325" s="1">
        <f>ABS(IK_diagnostics_degrees__4[[#This Row],[Column19]]-S324)</f>
        <v>5.7899999999999618E-4</v>
      </c>
      <c r="AP325" s="1">
        <f>ABS(IK_diagnostics_degrees__4[[#This Row],[Column20]]-T324)</f>
        <v>0</v>
      </c>
      <c r="AQ325" s="1">
        <f>ABS(IK_diagnostics_degrees__4[[#This Row],[Column21]]-U324)</f>
        <v>2.9420000000000002E-3</v>
      </c>
    </row>
    <row r="326" spans="1:43" x14ac:dyDescent="0.25">
      <c r="A326" s="1">
        <v>0.22279499999999999</v>
      </c>
      <c r="B326" s="1">
        <v>1.6662600000000001</v>
      </c>
      <c r="C326" s="1">
        <v>0.26873399999999997</v>
      </c>
      <c r="D326" s="1">
        <v>0.321658</v>
      </c>
      <c r="E326" s="1">
        <v>0.94883300000000004</v>
      </c>
      <c r="F326" s="1">
        <v>2.9744099999999999E-2</v>
      </c>
      <c r="G326" s="1">
        <v>1.57968</v>
      </c>
      <c r="H326" s="1">
        <v>1.08758</v>
      </c>
      <c r="I326" s="1">
        <v>1.0958000000000001</v>
      </c>
      <c r="J326" s="1">
        <v>0.72393600000000002</v>
      </c>
      <c r="K326" s="1">
        <v>1.9323399999999999</v>
      </c>
      <c r="L326" s="1">
        <v>0.28062999999999999</v>
      </c>
      <c r="M326" s="1">
        <v>1.86202</v>
      </c>
      <c r="N326" s="1">
        <v>1.01197</v>
      </c>
      <c r="O326" s="1">
        <v>1.2195</v>
      </c>
      <c r="P326" s="1" t="s">
        <v>22</v>
      </c>
      <c r="Q326" s="1" t="s">
        <v>22</v>
      </c>
      <c r="R326" s="1">
        <v>2.1676600000000001</v>
      </c>
      <c r="S326" s="1">
        <v>0.12052499999999999</v>
      </c>
      <c r="T326" s="1" t="s">
        <v>22</v>
      </c>
      <c r="U326" s="1">
        <v>0.82593899999999998</v>
      </c>
      <c r="V326" s="1" t="s">
        <v>23</v>
      </c>
      <c r="W326" s="1">
        <f>ABS(IK_diagnostics_degrees__4[[#This Row],[Column1]]-A325)</f>
        <v>3.7000000000009248E-5</v>
      </c>
      <c r="X326" s="1">
        <f>ABS(IK_diagnostics_degrees__4[[#This Row],[Column2]]-B325)</f>
        <v>5.6999999999995943E-4</v>
      </c>
      <c r="Y326" s="1">
        <f>ABS(IK_diagnostics_degrees__4[[#This Row],[Column3]]-C325)</f>
        <v>1.0029999999999761E-3</v>
      </c>
      <c r="Z326" s="1">
        <f>ABS(IK_diagnostics_degrees__4[[#This Row],[Column4]]-D325)</f>
        <v>2.0379999999999843E-3</v>
      </c>
      <c r="AA326" s="1">
        <f>ABS(IK_diagnostics_degrees__4[[#This Row],[Column5]]-E325)</f>
        <v>1.7500000000003624E-4</v>
      </c>
      <c r="AB326" s="1">
        <f>ABS(IK_diagnostics_degrees__4[[#This Row],[Column6]]-F325)</f>
        <v>4.7420000000000101E-4</v>
      </c>
      <c r="AC326" s="1">
        <f>ABS(IK_diagnostics_degrees__4[[#This Row],[Column7]]-G325)</f>
        <v>1.3900000000000023E-3</v>
      </c>
      <c r="AD326" s="1">
        <f>ABS(IK_diagnostics_degrees__4[[#This Row],[Column8]]-H325)</f>
        <v>2.8500000000000192E-3</v>
      </c>
      <c r="AE326" s="1">
        <f>ABS(IK_diagnostics_degrees__4[[#This Row],[Column9]]-I325)</f>
        <v>8.9999999999990088E-4</v>
      </c>
      <c r="AF326" s="1">
        <f>ABS(IK_diagnostics_degrees__4[[#This Row],[Column10]]-J325)</f>
        <v>1.0440000000000449E-3</v>
      </c>
      <c r="AG326" s="1">
        <f>ABS(IK_diagnostics_degrees__4[[#This Row],[Column11]]-K325)</f>
        <v>6.0000000000015596E-4</v>
      </c>
      <c r="AH326" s="1">
        <f>ABS(IK_diagnostics_degrees__4[[#This Row],[Column12]]-L325)</f>
        <v>9.6899999999999764E-4</v>
      </c>
      <c r="AI326" s="1">
        <f>ABS(IK_diagnostics_degrees__4[[#This Row],[Column13]]-M325)</f>
        <v>3.4099999999999131E-3</v>
      </c>
      <c r="AJ326" s="1">
        <f>ABS(IK_diagnostics_degrees__4[[#This Row],[Column14]]-N325)</f>
        <v>3.7700000000000511E-3</v>
      </c>
      <c r="AK326" s="1">
        <f>ABS(IK_diagnostics_degrees__4[[#This Row],[Column15]]-O325)</f>
        <v>2.7800000000000047E-3</v>
      </c>
      <c r="AL326" s="1">
        <f>ABS(IK_diagnostics_degrees__4[[#This Row],[Column16]]-P325)</f>
        <v>0</v>
      </c>
      <c r="AM326" s="1">
        <f>ABS(IK_diagnostics_degrees__4[[#This Row],[Column17]]-Q325)</f>
        <v>0</v>
      </c>
      <c r="AN326" s="1">
        <f>ABS(IK_diagnostics_degrees__4[[#This Row],[Column18]]-R325)</f>
        <v>2.3199999999996557E-3</v>
      </c>
      <c r="AO326" s="1">
        <f>ABS(IK_diagnostics_degrees__4[[#This Row],[Column19]]-S325)</f>
        <v>1.0960000000000136E-3</v>
      </c>
      <c r="AP326" s="1">
        <f>ABS(IK_diagnostics_degrees__4[[#This Row],[Column20]]-T325)</f>
        <v>0</v>
      </c>
      <c r="AQ326" s="1">
        <f>ABS(IK_diagnostics_degrees__4[[#This Row],[Column21]]-U325)</f>
        <v>2.391000000000032E-3</v>
      </c>
    </row>
    <row r="327" spans="1:43" x14ac:dyDescent="0.25">
      <c r="A327" s="1">
        <v>0.22287499999999999</v>
      </c>
      <c r="B327" s="1">
        <v>1.6663600000000001</v>
      </c>
      <c r="C327" s="1">
        <v>0.26971099999999998</v>
      </c>
      <c r="D327" s="1">
        <v>0.32245499999999999</v>
      </c>
      <c r="E327" s="1">
        <v>0.94792900000000002</v>
      </c>
      <c r="F327" s="1">
        <v>2.98725E-2</v>
      </c>
      <c r="G327" s="1">
        <v>1.5818399999999999</v>
      </c>
      <c r="H327" s="1">
        <v>1.0855699999999999</v>
      </c>
      <c r="I327" s="1">
        <v>1.0949599999999999</v>
      </c>
      <c r="J327" s="1">
        <v>0.72409400000000002</v>
      </c>
      <c r="K327" s="1">
        <v>1.93197</v>
      </c>
      <c r="L327" s="1">
        <v>0.28202100000000002</v>
      </c>
      <c r="M327" s="1">
        <v>1.86486</v>
      </c>
      <c r="N327" s="1">
        <v>1.0079199999999999</v>
      </c>
      <c r="O327" s="1">
        <v>1.2182900000000001</v>
      </c>
      <c r="P327" s="1" t="s">
        <v>22</v>
      </c>
      <c r="Q327" s="1" t="s">
        <v>22</v>
      </c>
      <c r="R327" s="1">
        <v>2.1660699999999999</v>
      </c>
      <c r="S327" s="1">
        <v>0.12115099999999999</v>
      </c>
      <c r="T327" s="1" t="s">
        <v>22</v>
      </c>
      <c r="U327" s="1">
        <v>0.82389699999999999</v>
      </c>
      <c r="V327" s="1" t="s">
        <v>23</v>
      </c>
      <c r="W327" s="1">
        <f>ABS(IK_diagnostics_degrees__4[[#This Row],[Column1]]-A326)</f>
        <v>7.999999999999674E-5</v>
      </c>
      <c r="X327" s="1">
        <f>ABS(IK_diagnostics_degrees__4[[#This Row],[Column2]]-B326)</f>
        <v>9.9999999999988987E-5</v>
      </c>
      <c r="Y327" s="1">
        <f>ABS(IK_diagnostics_degrees__4[[#This Row],[Column3]]-C326)</f>
        <v>9.7700000000000564E-4</v>
      </c>
      <c r="Z327" s="1">
        <f>ABS(IK_diagnostics_degrees__4[[#This Row],[Column4]]-D326)</f>
        <v>7.9699999999999216E-4</v>
      </c>
      <c r="AA327" s="1">
        <f>ABS(IK_diagnostics_degrees__4[[#This Row],[Column5]]-E326)</f>
        <v>9.040000000000159E-4</v>
      </c>
      <c r="AB327" s="1">
        <f>ABS(IK_diagnostics_degrees__4[[#This Row],[Column6]]-F326)</f>
        <v>1.2840000000000074E-4</v>
      </c>
      <c r="AC327" s="1">
        <f>ABS(IK_diagnostics_degrees__4[[#This Row],[Column7]]-G326)</f>
        <v>2.1599999999999397E-3</v>
      </c>
      <c r="AD327" s="1">
        <f>ABS(IK_diagnostics_degrees__4[[#This Row],[Column8]]-H326)</f>
        <v>2.0100000000000673E-3</v>
      </c>
      <c r="AE327" s="1">
        <f>ABS(IK_diagnostics_degrees__4[[#This Row],[Column9]]-I326)</f>
        <v>8.4000000000017394E-4</v>
      </c>
      <c r="AF327" s="1">
        <f>ABS(IK_diagnostics_degrees__4[[#This Row],[Column10]]-J326)</f>
        <v>1.5799999999999148E-4</v>
      </c>
      <c r="AG327" s="1">
        <f>ABS(IK_diagnostics_degrees__4[[#This Row],[Column11]]-K326)</f>
        <v>3.6999999999998145E-4</v>
      </c>
      <c r="AH327" s="1">
        <f>ABS(IK_diagnostics_degrees__4[[#This Row],[Column12]]-L326)</f>
        <v>1.3910000000000311E-3</v>
      </c>
      <c r="AI327" s="1">
        <f>ABS(IK_diagnostics_degrees__4[[#This Row],[Column13]]-M326)</f>
        <v>2.8399999999999537E-3</v>
      </c>
      <c r="AJ327" s="1">
        <f>ABS(IK_diagnostics_degrees__4[[#This Row],[Column14]]-N326)</f>
        <v>4.0500000000001091E-3</v>
      </c>
      <c r="AK327" s="1">
        <f>ABS(IK_diagnostics_degrees__4[[#This Row],[Column15]]-O326)</f>
        <v>1.2099999999999334E-3</v>
      </c>
      <c r="AL327" s="1">
        <f>ABS(IK_diagnostics_degrees__4[[#This Row],[Column16]]-P326)</f>
        <v>0</v>
      </c>
      <c r="AM327" s="1">
        <f>ABS(IK_diagnostics_degrees__4[[#This Row],[Column17]]-Q326)</f>
        <v>0</v>
      </c>
      <c r="AN327" s="1">
        <f>ABS(IK_diagnostics_degrees__4[[#This Row],[Column18]]-R326)</f>
        <v>1.5900000000002024E-3</v>
      </c>
      <c r="AO327" s="1">
        <f>ABS(IK_diagnostics_degrees__4[[#This Row],[Column19]]-S326)</f>
        <v>6.2600000000000156E-4</v>
      </c>
      <c r="AP327" s="1">
        <f>ABS(IK_diagnostics_degrees__4[[#This Row],[Column20]]-T326)</f>
        <v>0</v>
      </c>
      <c r="AQ327" s="1">
        <f>ABS(IK_diagnostics_degrees__4[[#This Row],[Column21]]-U326)</f>
        <v>2.0419999999999883E-3</v>
      </c>
    </row>
    <row r="328" spans="1:43" x14ac:dyDescent="0.25">
      <c r="A328" s="1">
        <v>0.22276599999999999</v>
      </c>
      <c r="B328" s="1">
        <v>1.6663399999999999</v>
      </c>
      <c r="C328" s="1">
        <v>0.27021000000000001</v>
      </c>
      <c r="D328" s="1">
        <v>0.324434</v>
      </c>
      <c r="E328" s="1">
        <v>0.94749000000000005</v>
      </c>
      <c r="F328" s="1">
        <v>2.9409899999999999E-2</v>
      </c>
      <c r="G328" s="1">
        <v>1.5826499999999999</v>
      </c>
      <c r="H328" s="1">
        <v>1.08291</v>
      </c>
      <c r="I328" s="1">
        <v>1.0931900000000001</v>
      </c>
      <c r="J328" s="1">
        <v>0.72552499999999998</v>
      </c>
      <c r="K328" s="1">
        <v>1.9322900000000001</v>
      </c>
      <c r="L328" s="1">
        <v>0.28265800000000002</v>
      </c>
      <c r="M328" s="1">
        <v>1.8674900000000001</v>
      </c>
      <c r="N328" s="1">
        <v>1.00444</v>
      </c>
      <c r="O328" s="1">
        <v>1.21594</v>
      </c>
      <c r="P328" s="1" t="s">
        <v>22</v>
      </c>
      <c r="Q328" s="1" t="s">
        <v>22</v>
      </c>
      <c r="R328" s="1">
        <v>2.16431</v>
      </c>
      <c r="S328" s="1">
        <v>0.120492</v>
      </c>
      <c r="T328" s="1" t="s">
        <v>22</v>
      </c>
      <c r="U328" s="1">
        <v>0.82202399999999998</v>
      </c>
      <c r="V328" s="1" t="s">
        <v>23</v>
      </c>
      <c r="W328" s="1">
        <f>ABS(IK_diagnostics_degrees__4[[#This Row],[Column1]]-A327)</f>
        <v>1.0899999999999799E-4</v>
      </c>
      <c r="X328" s="1">
        <f>ABS(IK_diagnostics_degrees__4[[#This Row],[Column2]]-B327)</f>
        <v>2.0000000000131024E-5</v>
      </c>
      <c r="Y328" s="1">
        <f>ABS(IK_diagnostics_degrees__4[[#This Row],[Column3]]-C327)</f>
        <v>4.990000000000272E-4</v>
      </c>
      <c r="Z328" s="1">
        <f>ABS(IK_diagnostics_degrees__4[[#This Row],[Column4]]-D327)</f>
        <v>1.9790000000000085E-3</v>
      </c>
      <c r="AA328" s="1">
        <f>ABS(IK_diagnostics_degrees__4[[#This Row],[Column5]]-E327)</f>
        <v>4.3899999999996719E-4</v>
      </c>
      <c r="AB328" s="1">
        <f>ABS(IK_diagnostics_degrees__4[[#This Row],[Column6]]-F327)</f>
        <v>4.6260000000000051E-4</v>
      </c>
      <c r="AC328" s="1">
        <f>ABS(IK_diagnostics_degrees__4[[#This Row],[Column7]]-G327)</f>
        <v>8.099999999999774E-4</v>
      </c>
      <c r="AD328" s="1">
        <f>ABS(IK_diagnostics_degrees__4[[#This Row],[Column8]]-H327)</f>
        <v>2.6599999999998847E-3</v>
      </c>
      <c r="AE328" s="1">
        <f>ABS(IK_diagnostics_degrees__4[[#This Row],[Column9]]-I327)</f>
        <v>1.7699999999998273E-3</v>
      </c>
      <c r="AF328" s="1">
        <f>ABS(IK_diagnostics_degrees__4[[#This Row],[Column10]]-J327)</f>
        <v>1.4309999999999601E-3</v>
      </c>
      <c r="AG328" s="1">
        <f>ABS(IK_diagnostics_degrees__4[[#This Row],[Column11]]-K327)</f>
        <v>3.2000000000009798E-4</v>
      </c>
      <c r="AH328" s="1">
        <f>ABS(IK_diagnostics_degrees__4[[#This Row],[Column12]]-L327)</f>
        <v>6.3699999999999868E-4</v>
      </c>
      <c r="AI328" s="1">
        <f>ABS(IK_diagnostics_degrees__4[[#This Row],[Column13]]-M327)</f>
        <v>2.6300000000001322E-3</v>
      </c>
      <c r="AJ328" s="1">
        <f>ABS(IK_diagnostics_degrees__4[[#This Row],[Column14]]-N327)</f>
        <v>3.4799999999999276E-3</v>
      </c>
      <c r="AK328" s="1">
        <f>ABS(IK_diagnostics_degrees__4[[#This Row],[Column15]]-O327)</f>
        <v>2.3500000000000743E-3</v>
      </c>
      <c r="AL328" s="1">
        <f>ABS(IK_diagnostics_degrees__4[[#This Row],[Column16]]-P327)</f>
        <v>0</v>
      </c>
      <c r="AM328" s="1">
        <f>ABS(IK_diagnostics_degrees__4[[#This Row],[Column17]]-Q327)</f>
        <v>0</v>
      </c>
      <c r="AN328" s="1">
        <f>ABS(IK_diagnostics_degrees__4[[#This Row],[Column18]]-R327)</f>
        <v>1.7599999999999838E-3</v>
      </c>
      <c r="AO328" s="1">
        <f>ABS(IK_diagnostics_degrees__4[[#This Row],[Column19]]-S327)</f>
        <v>6.5899999999999292E-4</v>
      </c>
      <c r="AP328" s="1">
        <f>ABS(IK_diagnostics_degrees__4[[#This Row],[Column20]]-T327)</f>
        <v>0</v>
      </c>
      <c r="AQ328" s="1">
        <f>ABS(IK_diagnostics_degrees__4[[#This Row],[Column21]]-U327)</f>
        <v>1.8730000000000135E-3</v>
      </c>
    </row>
    <row r="329" spans="1:43" x14ac:dyDescent="0.25">
      <c r="A329" s="1">
        <v>0.223273</v>
      </c>
      <c r="B329" s="1">
        <v>1.6662399999999999</v>
      </c>
      <c r="C329" s="1">
        <v>0.270949</v>
      </c>
      <c r="D329" s="1">
        <v>0.32422299999999998</v>
      </c>
      <c r="E329" s="1">
        <v>0.94707200000000002</v>
      </c>
      <c r="F329" s="1">
        <v>2.93648E-2</v>
      </c>
      <c r="G329" s="1">
        <v>1.5851999999999999</v>
      </c>
      <c r="H329" s="1">
        <v>1.0809500000000001</v>
      </c>
      <c r="I329" s="1">
        <v>1.0926199999999999</v>
      </c>
      <c r="J329" s="1">
        <v>0.72587999999999997</v>
      </c>
      <c r="K329" s="1">
        <v>1.93187</v>
      </c>
      <c r="L329" s="1">
        <v>0.28349000000000002</v>
      </c>
      <c r="M329" s="1">
        <v>1.8701300000000001</v>
      </c>
      <c r="N329" s="1">
        <v>1.0008999999999999</v>
      </c>
      <c r="O329" s="1">
        <v>1.2133400000000001</v>
      </c>
      <c r="P329" s="1" t="s">
        <v>22</v>
      </c>
      <c r="Q329" s="1" t="s">
        <v>22</v>
      </c>
      <c r="R329" s="1">
        <v>2.1633800000000001</v>
      </c>
      <c r="S329" s="1">
        <v>0.119794</v>
      </c>
      <c r="T329" s="1" t="s">
        <v>22</v>
      </c>
      <c r="U329" s="1">
        <v>0.82127899999999998</v>
      </c>
      <c r="V329" s="1" t="s">
        <v>23</v>
      </c>
      <c r="W329" s="1">
        <f>ABS(IK_diagnostics_degrees__4[[#This Row],[Column1]]-A328)</f>
        <v>5.0700000000000744E-4</v>
      </c>
      <c r="X329" s="1">
        <f>ABS(IK_diagnostics_degrees__4[[#This Row],[Column2]]-B328)</f>
        <v>9.9999999999988987E-5</v>
      </c>
      <c r="Y329" s="1">
        <f>ABS(IK_diagnostics_degrees__4[[#This Row],[Column3]]-C328)</f>
        <v>7.3899999999998967E-4</v>
      </c>
      <c r="Z329" s="1">
        <f>ABS(IK_diagnostics_degrees__4[[#This Row],[Column4]]-D328)</f>
        <v>2.1100000000001673E-4</v>
      </c>
      <c r="AA329" s="1">
        <f>ABS(IK_diagnostics_degrees__4[[#This Row],[Column5]]-E328)</f>
        <v>4.1800000000002946E-4</v>
      </c>
      <c r="AB329" s="1">
        <f>ABS(IK_diagnostics_degrees__4[[#This Row],[Column6]]-F328)</f>
        <v>4.5099999999999307E-5</v>
      </c>
      <c r="AC329" s="1">
        <f>ABS(IK_diagnostics_degrees__4[[#This Row],[Column7]]-G328)</f>
        <v>2.5500000000000522E-3</v>
      </c>
      <c r="AD329" s="1">
        <f>ABS(IK_diagnostics_degrees__4[[#This Row],[Column8]]-H328)</f>
        <v>1.9599999999999618E-3</v>
      </c>
      <c r="AE329" s="1">
        <f>ABS(IK_diagnostics_degrees__4[[#This Row],[Column9]]-I328)</f>
        <v>5.7000000000018147E-4</v>
      </c>
      <c r="AF329" s="1">
        <f>ABS(IK_diagnostics_degrees__4[[#This Row],[Column10]]-J328)</f>
        <v>3.5499999999999421E-4</v>
      </c>
      <c r="AG329" s="1">
        <f>ABS(IK_diagnostics_degrees__4[[#This Row],[Column11]]-K328)</f>
        <v>4.2000000000008697E-4</v>
      </c>
      <c r="AH329" s="1">
        <f>ABS(IK_diagnostics_degrees__4[[#This Row],[Column12]]-L328)</f>
        <v>8.3199999999999941E-4</v>
      </c>
      <c r="AI329" s="1">
        <f>ABS(IK_diagnostics_degrees__4[[#This Row],[Column13]]-M328)</f>
        <v>2.6399999999999757E-3</v>
      </c>
      <c r="AJ329" s="1">
        <f>ABS(IK_diagnostics_degrees__4[[#This Row],[Column14]]-N328)</f>
        <v>3.5400000000000986E-3</v>
      </c>
      <c r="AK329" s="1">
        <f>ABS(IK_diagnostics_degrees__4[[#This Row],[Column15]]-O328)</f>
        <v>2.5999999999999357E-3</v>
      </c>
      <c r="AL329" s="1">
        <f>ABS(IK_diagnostics_degrees__4[[#This Row],[Column16]]-P328)</f>
        <v>0</v>
      </c>
      <c r="AM329" s="1">
        <f>ABS(IK_diagnostics_degrees__4[[#This Row],[Column17]]-Q328)</f>
        <v>0</v>
      </c>
      <c r="AN329" s="1">
        <f>ABS(IK_diagnostics_degrees__4[[#This Row],[Column18]]-R328)</f>
        <v>9.2999999999987537E-4</v>
      </c>
      <c r="AO329" s="1">
        <f>ABS(IK_diagnostics_degrees__4[[#This Row],[Column19]]-S328)</f>
        <v>6.9800000000000417E-4</v>
      </c>
      <c r="AP329" s="1">
        <f>ABS(IK_diagnostics_degrees__4[[#This Row],[Column20]]-T328)</f>
        <v>0</v>
      </c>
      <c r="AQ329" s="1">
        <f>ABS(IK_diagnostics_degrees__4[[#This Row],[Column21]]-U328)</f>
        <v>7.4499999999999567E-4</v>
      </c>
    </row>
    <row r="330" spans="1:43" x14ac:dyDescent="0.25">
      <c r="A330" s="1" t="s">
        <v>22</v>
      </c>
      <c r="B330" s="1">
        <v>1.53118</v>
      </c>
      <c r="C330" s="1" t="s">
        <v>22</v>
      </c>
      <c r="D330" s="1" t="s">
        <v>22</v>
      </c>
      <c r="E330" s="1">
        <v>1.61964</v>
      </c>
      <c r="F330" s="1">
        <v>7.0541699999999999E-2</v>
      </c>
      <c r="G330" s="1">
        <v>0.75164600000000004</v>
      </c>
      <c r="H330" s="1">
        <v>2.2850700000000002</v>
      </c>
      <c r="I330" s="1">
        <v>0.69790399999999997</v>
      </c>
      <c r="J330" s="1" t="s">
        <v>22</v>
      </c>
      <c r="K330" s="1">
        <v>1.70116</v>
      </c>
      <c r="L330" s="1" t="s">
        <v>22</v>
      </c>
      <c r="M330" s="1">
        <v>1.0064200000000001</v>
      </c>
      <c r="N330" s="1">
        <v>1.47905</v>
      </c>
      <c r="O330" s="1">
        <v>1.0219499999999999</v>
      </c>
      <c r="P330" s="1">
        <v>2.2915999999999999E-2</v>
      </c>
      <c r="Q330" s="1">
        <v>0.15438099999999999</v>
      </c>
      <c r="R330" s="1">
        <v>1.82531</v>
      </c>
      <c r="S330" s="1" t="s">
        <v>22</v>
      </c>
      <c r="T330" s="1">
        <v>9.0488600000000002E-2</v>
      </c>
      <c r="U330" s="1">
        <v>1.19414</v>
      </c>
      <c r="V330" s="1" t="s">
        <v>23</v>
      </c>
      <c r="W330" s="1">
        <f>ABS(IK_diagnostics_degrees__4[[#This Row],[Column1]]-A329)</f>
        <v>0.223273</v>
      </c>
      <c r="X330" s="1">
        <f>ABS(IK_diagnostics_degrees__4[[#This Row],[Column2]]-B329)</f>
        <v>0.13505999999999996</v>
      </c>
      <c r="Y330" s="1">
        <f>ABS(IK_diagnostics_degrees__4[[#This Row],[Column3]]-C329)</f>
        <v>0.270949</v>
      </c>
      <c r="Z330" s="1">
        <f>ABS(IK_diagnostics_degrees__4[[#This Row],[Column4]]-D329)</f>
        <v>0.32422299999999998</v>
      </c>
      <c r="AA330" s="1">
        <f>ABS(IK_diagnostics_degrees__4[[#This Row],[Column5]]-E329)</f>
        <v>0.67256799999999994</v>
      </c>
      <c r="AB330" s="1">
        <f>ABS(IK_diagnostics_degrees__4[[#This Row],[Column6]]-F329)</f>
        <v>4.1176900000000002E-2</v>
      </c>
      <c r="AC330" s="1">
        <f>ABS(IK_diagnostics_degrees__4[[#This Row],[Column7]]-G329)</f>
        <v>0.83355399999999991</v>
      </c>
      <c r="AD330" s="1">
        <f>ABS(IK_diagnostics_degrees__4[[#This Row],[Column8]]-H329)</f>
        <v>1.2041200000000001</v>
      </c>
      <c r="AE330" s="1">
        <f>ABS(IK_diagnostics_degrees__4[[#This Row],[Column9]]-I329)</f>
        <v>0.39471599999999996</v>
      </c>
      <c r="AF330" s="1">
        <f>ABS(IK_diagnostics_degrees__4[[#This Row],[Column10]]-J329)</f>
        <v>0.72587999999999997</v>
      </c>
      <c r="AG330" s="1">
        <f>ABS(IK_diagnostics_degrees__4[[#This Row],[Column11]]-K329)</f>
        <v>0.23070999999999997</v>
      </c>
      <c r="AH330" s="1">
        <f>ABS(IK_diagnostics_degrees__4[[#This Row],[Column12]]-L329)</f>
        <v>0.28349000000000002</v>
      </c>
      <c r="AI330" s="1">
        <f>ABS(IK_diagnostics_degrees__4[[#This Row],[Column13]]-M329)</f>
        <v>0.86370999999999998</v>
      </c>
      <c r="AJ330" s="1">
        <f>ABS(IK_diagnostics_degrees__4[[#This Row],[Column14]]-N329)</f>
        <v>0.47815000000000007</v>
      </c>
      <c r="AK330" s="1">
        <f>ABS(IK_diagnostics_degrees__4[[#This Row],[Column15]]-O329)</f>
        <v>0.19139000000000017</v>
      </c>
      <c r="AL330" s="1">
        <f>ABS(IK_diagnostics_degrees__4[[#This Row],[Column16]]-P329)</f>
        <v>2.2915999999999999E-2</v>
      </c>
      <c r="AM330" s="1">
        <f>ABS(IK_diagnostics_degrees__4[[#This Row],[Column17]]-Q329)</f>
        <v>0.15438099999999999</v>
      </c>
      <c r="AN330" s="1">
        <f>ABS(IK_diagnostics_degrees__4[[#This Row],[Column18]]-R329)</f>
        <v>0.33807000000000009</v>
      </c>
      <c r="AO330" s="1">
        <f>ABS(IK_diagnostics_degrees__4[[#This Row],[Column19]]-S329)</f>
        <v>0.119794</v>
      </c>
      <c r="AP330" s="1">
        <f>ABS(IK_diagnostics_degrees__4[[#This Row],[Column20]]-T329)</f>
        <v>9.0488600000000002E-2</v>
      </c>
      <c r="AQ330" s="1">
        <f>ABS(IK_diagnostics_degrees__4[[#This Row],[Column21]]-U329)</f>
        <v>0.372861</v>
      </c>
    </row>
    <row r="331" spans="1:43" x14ac:dyDescent="0.25">
      <c r="A331" s="1">
        <v>9.1926799999999999E-3</v>
      </c>
      <c r="B331" s="1">
        <v>1.5551699999999999</v>
      </c>
      <c r="C331" s="1">
        <v>8.9436000000000002E-2</v>
      </c>
      <c r="D331" s="1">
        <v>0.105883</v>
      </c>
      <c r="E331" s="1">
        <v>1.51508</v>
      </c>
      <c r="F331" s="1">
        <v>0.153812</v>
      </c>
      <c r="G331" s="1">
        <v>0.87602400000000002</v>
      </c>
      <c r="H331" s="1">
        <v>2.2746499999999998</v>
      </c>
      <c r="I331" s="1">
        <v>0.92952599999999996</v>
      </c>
      <c r="J331" s="1">
        <v>1.3943000000000001E-2</v>
      </c>
      <c r="K331" s="1">
        <v>1.7341800000000001</v>
      </c>
      <c r="L331" s="1">
        <v>6.5953100000000001E-2</v>
      </c>
      <c r="M331" s="1">
        <v>1.3133600000000001</v>
      </c>
      <c r="N331" s="1">
        <v>1.3781600000000001</v>
      </c>
      <c r="O331" s="1">
        <v>1.27027</v>
      </c>
      <c r="P331" s="2">
        <v>9.2513099999999994E-5</v>
      </c>
      <c r="Q331" s="1">
        <v>8.7337300000000007E-2</v>
      </c>
      <c r="R331" s="1">
        <v>1.9396</v>
      </c>
      <c r="S331" s="2">
        <v>4.5258800000000001E-5</v>
      </c>
      <c r="T331" s="1">
        <v>0.15584500000000001</v>
      </c>
      <c r="U331" s="1">
        <v>0.96420399999999995</v>
      </c>
      <c r="V331" s="1" t="s">
        <v>23</v>
      </c>
      <c r="W331" s="1">
        <f>ABS(IK_diagnostics_degrees__4[[#This Row],[Column1]]-A330)</f>
        <v>9.1926799999999999E-3</v>
      </c>
      <c r="X331" s="1">
        <f>ABS(IK_diagnostics_degrees__4[[#This Row],[Column2]]-B330)</f>
        <v>2.3989999999999956E-2</v>
      </c>
      <c r="Y331" s="1">
        <f>ABS(IK_diagnostics_degrees__4[[#This Row],[Column3]]-C330)</f>
        <v>8.9436000000000002E-2</v>
      </c>
      <c r="Z331" s="1">
        <f>ABS(IK_diagnostics_degrees__4[[#This Row],[Column4]]-D330)</f>
        <v>0.105883</v>
      </c>
      <c r="AA331" s="1">
        <f>ABS(IK_diagnostics_degrees__4[[#This Row],[Column5]]-E330)</f>
        <v>0.10455999999999999</v>
      </c>
      <c r="AB331" s="1">
        <f>ABS(IK_diagnostics_degrees__4[[#This Row],[Column6]]-F330)</f>
        <v>8.3270300000000005E-2</v>
      </c>
      <c r="AC331" s="1">
        <f>ABS(IK_diagnostics_degrees__4[[#This Row],[Column7]]-G330)</f>
        <v>0.12437799999999999</v>
      </c>
      <c r="AD331" s="1">
        <f>ABS(IK_diagnostics_degrees__4[[#This Row],[Column8]]-H330)</f>
        <v>1.0420000000000318E-2</v>
      </c>
      <c r="AE331" s="1">
        <f>ABS(IK_diagnostics_degrees__4[[#This Row],[Column9]]-I330)</f>
        <v>0.23162199999999999</v>
      </c>
      <c r="AF331" s="1">
        <f>ABS(IK_diagnostics_degrees__4[[#This Row],[Column10]]-J330)</f>
        <v>1.3943000000000001E-2</v>
      </c>
      <c r="AG331" s="1">
        <f>ABS(IK_diagnostics_degrees__4[[#This Row],[Column11]]-K330)</f>
        <v>3.3020000000000049E-2</v>
      </c>
      <c r="AH331" s="1">
        <f>ABS(IK_diagnostics_degrees__4[[#This Row],[Column12]]-L330)</f>
        <v>6.5953100000000001E-2</v>
      </c>
      <c r="AI331" s="1">
        <f>ABS(IK_diagnostics_degrees__4[[#This Row],[Column13]]-M330)</f>
        <v>0.30693999999999999</v>
      </c>
      <c r="AJ331" s="1">
        <f>ABS(IK_diagnostics_degrees__4[[#This Row],[Column14]]-N330)</f>
        <v>0.10088999999999992</v>
      </c>
      <c r="AK331" s="1">
        <f>ABS(IK_diagnostics_degrees__4[[#This Row],[Column15]]-O330)</f>
        <v>0.2483200000000001</v>
      </c>
      <c r="AL331" s="1">
        <f>ABS(IK_diagnostics_degrees__4[[#This Row],[Column16]]-P330)</f>
        <v>2.2823486899999999E-2</v>
      </c>
      <c r="AM331" s="1">
        <f>ABS(IK_diagnostics_degrees__4[[#This Row],[Column17]]-Q330)</f>
        <v>6.7043699999999984E-2</v>
      </c>
      <c r="AN331" s="1">
        <f>ABS(IK_diagnostics_degrees__4[[#This Row],[Column18]]-R330)</f>
        <v>0.11429</v>
      </c>
      <c r="AO331" s="1">
        <f>ABS(IK_diagnostics_degrees__4[[#This Row],[Column19]]-S330)</f>
        <v>4.5258800000000001E-5</v>
      </c>
      <c r="AP331" s="1">
        <f>ABS(IK_diagnostics_degrees__4[[#This Row],[Column20]]-T330)</f>
        <v>6.5356400000000009E-2</v>
      </c>
      <c r="AQ331" s="1">
        <f>ABS(IK_diagnostics_degrees__4[[#This Row],[Column21]]-U330)</f>
        <v>0.22993600000000003</v>
      </c>
    </row>
    <row r="332" spans="1:43" x14ac:dyDescent="0.25">
      <c r="A332" s="1">
        <v>8.1275400000000008E-3</v>
      </c>
      <c r="B332" s="1">
        <v>1.54644</v>
      </c>
      <c r="C332" s="1">
        <v>0.17646400000000001</v>
      </c>
      <c r="D332" s="1">
        <v>0.12642200000000001</v>
      </c>
      <c r="E332" s="1">
        <v>1.47315</v>
      </c>
      <c r="F332" s="1">
        <v>0.19397200000000001</v>
      </c>
      <c r="G332" s="1">
        <v>0.94021600000000005</v>
      </c>
      <c r="H332" s="1">
        <v>2.2577600000000002</v>
      </c>
      <c r="I332" s="1">
        <v>1.08222</v>
      </c>
      <c r="J332" s="1">
        <v>1.1297E-2</v>
      </c>
      <c r="K332" s="1">
        <v>1.7599199999999999</v>
      </c>
      <c r="L332" s="1">
        <v>5.9548700000000003E-2</v>
      </c>
      <c r="M332" s="1">
        <v>1.4429700000000001</v>
      </c>
      <c r="N332" s="1">
        <v>1.3127200000000001</v>
      </c>
      <c r="O332" s="1">
        <v>1.3362099999999999</v>
      </c>
      <c r="P332" s="1">
        <v>1.3011699999999999E-3</v>
      </c>
      <c r="Q332" s="1">
        <v>6.7333599999999993E-2</v>
      </c>
      <c r="R332" s="1">
        <v>1.9753799999999999</v>
      </c>
      <c r="S332" s="1">
        <v>1.9057E-3</v>
      </c>
      <c r="T332" s="1">
        <v>0.14771100000000001</v>
      </c>
      <c r="U332" s="1">
        <v>0.84270199999999995</v>
      </c>
      <c r="V332" s="1" t="s">
        <v>23</v>
      </c>
      <c r="W332" s="1">
        <f>ABS(IK_diagnostics_degrees__4[[#This Row],[Column1]]-A331)</f>
        <v>1.0651399999999991E-3</v>
      </c>
      <c r="X332" s="1">
        <f>ABS(IK_diagnostics_degrees__4[[#This Row],[Column2]]-B331)</f>
        <v>8.7299999999999045E-3</v>
      </c>
      <c r="Y332" s="1">
        <f>ABS(IK_diagnostics_degrees__4[[#This Row],[Column3]]-C331)</f>
        <v>8.7028000000000008E-2</v>
      </c>
      <c r="Z332" s="1">
        <f>ABS(IK_diagnostics_degrees__4[[#This Row],[Column4]]-D331)</f>
        <v>2.0539000000000002E-2</v>
      </c>
      <c r="AA332" s="1">
        <f>ABS(IK_diagnostics_degrees__4[[#This Row],[Column5]]-E331)</f>
        <v>4.1930000000000023E-2</v>
      </c>
      <c r="AB332" s="1">
        <f>ABS(IK_diagnostics_degrees__4[[#This Row],[Column6]]-F331)</f>
        <v>4.0160000000000001E-2</v>
      </c>
      <c r="AC332" s="1">
        <f>ABS(IK_diagnostics_degrees__4[[#This Row],[Column7]]-G331)</f>
        <v>6.4192000000000027E-2</v>
      </c>
      <c r="AD332" s="1">
        <f>ABS(IK_diagnostics_degrees__4[[#This Row],[Column8]]-H331)</f>
        <v>1.6889999999999628E-2</v>
      </c>
      <c r="AE332" s="1">
        <f>ABS(IK_diagnostics_degrees__4[[#This Row],[Column9]]-I331)</f>
        <v>0.152694</v>
      </c>
      <c r="AF332" s="1">
        <f>ABS(IK_diagnostics_degrees__4[[#This Row],[Column10]]-J331)</f>
        <v>2.6460000000000008E-3</v>
      </c>
      <c r="AG332" s="1">
        <f>ABS(IK_diagnostics_degrees__4[[#This Row],[Column11]]-K331)</f>
        <v>2.5739999999999874E-2</v>
      </c>
      <c r="AH332" s="1">
        <f>ABS(IK_diagnostics_degrees__4[[#This Row],[Column12]]-L331)</f>
        <v>6.4043999999999976E-3</v>
      </c>
      <c r="AI332" s="1">
        <f>ABS(IK_diagnostics_degrees__4[[#This Row],[Column13]]-M331)</f>
        <v>0.12961</v>
      </c>
      <c r="AJ332" s="1">
        <f>ABS(IK_diagnostics_degrees__4[[#This Row],[Column14]]-N331)</f>
        <v>6.5439999999999943E-2</v>
      </c>
      <c r="AK332" s="1">
        <f>ABS(IK_diagnostics_degrees__4[[#This Row],[Column15]]-O331)</f>
        <v>6.5939999999999888E-2</v>
      </c>
      <c r="AL332" s="1">
        <f>ABS(IK_diagnostics_degrees__4[[#This Row],[Column16]]-P331)</f>
        <v>1.2086568999999999E-3</v>
      </c>
      <c r="AM332" s="1">
        <f>ABS(IK_diagnostics_degrees__4[[#This Row],[Column17]]-Q331)</f>
        <v>2.0003700000000013E-2</v>
      </c>
      <c r="AN332" s="1">
        <f>ABS(IK_diagnostics_degrees__4[[#This Row],[Column18]]-R331)</f>
        <v>3.5779999999999923E-2</v>
      </c>
      <c r="AO332" s="1">
        <f>ABS(IK_diagnostics_degrees__4[[#This Row],[Column19]]-S331)</f>
        <v>1.8604412000000001E-3</v>
      </c>
      <c r="AP332" s="1">
        <f>ABS(IK_diagnostics_degrees__4[[#This Row],[Column20]]-T331)</f>
        <v>8.1340000000000023E-3</v>
      </c>
      <c r="AQ332" s="1">
        <f>ABS(IK_diagnostics_degrees__4[[#This Row],[Column21]]-U331)</f>
        <v>0.121502</v>
      </c>
    </row>
    <row r="333" spans="1:43" x14ac:dyDescent="0.25">
      <c r="A333" s="1">
        <v>4.6651899999999996E-3</v>
      </c>
      <c r="B333" s="1">
        <v>1.5490200000000001</v>
      </c>
      <c r="C333" s="1">
        <v>0.245834</v>
      </c>
      <c r="D333" s="1">
        <v>0.153581</v>
      </c>
      <c r="E333" s="1">
        <v>1.4169</v>
      </c>
      <c r="F333" s="1">
        <v>0.211446</v>
      </c>
      <c r="G333" s="1">
        <v>0.98558699999999999</v>
      </c>
      <c r="H333" s="1">
        <v>2.2412899999999998</v>
      </c>
      <c r="I333" s="1">
        <v>1.19133</v>
      </c>
      <c r="J333" s="1">
        <v>1.4840000000000001E-2</v>
      </c>
      <c r="K333" s="1">
        <v>1.7828599999999999</v>
      </c>
      <c r="L333" s="1">
        <v>5.84275E-2</v>
      </c>
      <c r="M333" s="1">
        <v>1.52942</v>
      </c>
      <c r="N333" s="1">
        <v>1.2647699999999999</v>
      </c>
      <c r="O333" s="1">
        <v>1.3480300000000001</v>
      </c>
      <c r="P333" s="1">
        <v>1.32361E-4</v>
      </c>
      <c r="Q333" s="1">
        <v>3.9432700000000001E-2</v>
      </c>
      <c r="R333" s="1">
        <v>1.97502</v>
      </c>
      <c r="S333" s="1">
        <v>9.9081199999999994E-3</v>
      </c>
      <c r="T333" s="1">
        <v>0.11965000000000001</v>
      </c>
      <c r="U333" s="1">
        <v>0.76355200000000001</v>
      </c>
      <c r="V333" s="1" t="s">
        <v>23</v>
      </c>
      <c r="W333" s="1">
        <f>ABS(IK_diagnostics_degrees__4[[#This Row],[Column1]]-A332)</f>
        <v>3.4623500000000012E-3</v>
      </c>
      <c r="X333" s="1">
        <f>ABS(IK_diagnostics_degrees__4[[#This Row],[Column2]]-B332)</f>
        <v>2.5800000000000267E-3</v>
      </c>
      <c r="Y333" s="1">
        <f>ABS(IK_diagnostics_degrees__4[[#This Row],[Column3]]-C332)</f>
        <v>6.9369999999999987E-2</v>
      </c>
      <c r="Z333" s="1">
        <f>ABS(IK_diagnostics_degrees__4[[#This Row],[Column4]]-D332)</f>
        <v>2.7158999999999989E-2</v>
      </c>
      <c r="AA333" s="1">
        <f>ABS(IK_diagnostics_degrees__4[[#This Row],[Column5]]-E332)</f>
        <v>5.6249999999999911E-2</v>
      </c>
      <c r="AB333" s="1">
        <f>ABS(IK_diagnostics_degrees__4[[#This Row],[Column6]]-F332)</f>
        <v>1.747399999999999E-2</v>
      </c>
      <c r="AC333" s="1">
        <f>ABS(IK_diagnostics_degrees__4[[#This Row],[Column7]]-G332)</f>
        <v>4.5370999999999939E-2</v>
      </c>
      <c r="AD333" s="1">
        <f>ABS(IK_diagnostics_degrees__4[[#This Row],[Column8]]-H332)</f>
        <v>1.6470000000000429E-2</v>
      </c>
      <c r="AE333" s="1">
        <f>ABS(IK_diagnostics_degrees__4[[#This Row],[Column9]]-I332)</f>
        <v>0.10911000000000004</v>
      </c>
      <c r="AF333" s="1">
        <f>ABS(IK_diagnostics_degrees__4[[#This Row],[Column10]]-J332)</f>
        <v>3.543000000000001E-3</v>
      </c>
      <c r="AG333" s="1">
        <f>ABS(IK_diagnostics_degrees__4[[#This Row],[Column11]]-K332)</f>
        <v>2.293999999999996E-2</v>
      </c>
      <c r="AH333" s="1">
        <f>ABS(IK_diagnostics_degrees__4[[#This Row],[Column12]]-L332)</f>
        <v>1.1212000000000027E-3</v>
      </c>
      <c r="AI333" s="1">
        <f>ABS(IK_diagnostics_degrees__4[[#This Row],[Column13]]-M332)</f>
        <v>8.6449999999999916E-2</v>
      </c>
      <c r="AJ333" s="1">
        <f>ABS(IK_diagnostics_degrees__4[[#This Row],[Column14]]-N332)</f>
        <v>4.7950000000000159E-2</v>
      </c>
      <c r="AK333" s="1">
        <f>ABS(IK_diagnostics_degrees__4[[#This Row],[Column15]]-O332)</f>
        <v>1.1820000000000164E-2</v>
      </c>
      <c r="AL333" s="1">
        <f>ABS(IK_diagnostics_degrees__4[[#This Row],[Column16]]-P332)</f>
        <v>1.1688089999999998E-3</v>
      </c>
      <c r="AM333" s="1">
        <f>ABS(IK_diagnostics_degrees__4[[#This Row],[Column17]]-Q332)</f>
        <v>2.7900899999999992E-2</v>
      </c>
      <c r="AN333" s="1">
        <f>ABS(IK_diagnostics_degrees__4[[#This Row],[Column18]]-R332)</f>
        <v>3.5999999999991594E-4</v>
      </c>
      <c r="AO333" s="1">
        <f>ABS(IK_diagnostics_degrees__4[[#This Row],[Column19]]-S332)</f>
        <v>8.0024199999999997E-3</v>
      </c>
      <c r="AP333" s="1">
        <f>ABS(IK_diagnostics_degrees__4[[#This Row],[Column20]]-T332)</f>
        <v>2.8061000000000003E-2</v>
      </c>
      <c r="AQ333" s="1">
        <f>ABS(IK_diagnostics_degrees__4[[#This Row],[Column21]]-U332)</f>
        <v>7.9149999999999943E-2</v>
      </c>
    </row>
    <row r="334" spans="1:43" x14ac:dyDescent="0.25">
      <c r="A334" s="1">
        <v>7.5223299999999998E-3</v>
      </c>
      <c r="B334" s="1">
        <v>1.5477099999999999</v>
      </c>
      <c r="C334" s="1">
        <v>0.287885</v>
      </c>
      <c r="D334" s="1">
        <v>0.17951500000000001</v>
      </c>
      <c r="E334" s="1">
        <v>1.37757</v>
      </c>
      <c r="F334" s="1">
        <v>0.21656300000000001</v>
      </c>
      <c r="G334" s="1">
        <v>1.01318</v>
      </c>
      <c r="H334" s="1">
        <v>2.22851</v>
      </c>
      <c r="I334" s="1">
        <v>1.2707900000000001</v>
      </c>
      <c r="J334" s="1">
        <v>1.9045200000000002E-2</v>
      </c>
      <c r="K334" s="1">
        <v>1.79833</v>
      </c>
      <c r="L334" s="1">
        <v>5.5737000000000002E-2</v>
      </c>
      <c r="M334" s="1">
        <v>1.59396</v>
      </c>
      <c r="N334" s="1">
        <v>1.22709</v>
      </c>
      <c r="O334" s="1">
        <v>1.34667</v>
      </c>
      <c r="P334" s="2">
        <v>3.0208700000000002E-6</v>
      </c>
      <c r="Q334" s="1">
        <v>2.5159000000000001E-2</v>
      </c>
      <c r="R334" s="1">
        <v>1.9690700000000001</v>
      </c>
      <c r="S334" s="1">
        <v>8.6951800000000003E-3</v>
      </c>
      <c r="T334" s="1">
        <v>8.4562700000000005E-2</v>
      </c>
      <c r="U334" s="1">
        <v>0.71455999999999997</v>
      </c>
      <c r="V334" s="1" t="s">
        <v>23</v>
      </c>
      <c r="W334" s="1">
        <f>ABS(IK_diagnostics_degrees__4[[#This Row],[Column1]]-A333)</f>
        <v>2.8571400000000002E-3</v>
      </c>
      <c r="X334" s="1">
        <f>ABS(IK_diagnostics_degrees__4[[#This Row],[Column2]]-B333)</f>
        <v>1.3100000000001444E-3</v>
      </c>
      <c r="Y334" s="1">
        <f>ABS(IK_diagnostics_degrees__4[[#This Row],[Column3]]-C333)</f>
        <v>4.2051000000000005E-2</v>
      </c>
      <c r="Z334" s="1">
        <f>ABS(IK_diagnostics_degrees__4[[#This Row],[Column4]]-D333)</f>
        <v>2.5934000000000013E-2</v>
      </c>
      <c r="AA334" s="1">
        <f>ABS(IK_diagnostics_degrees__4[[#This Row],[Column5]]-E333)</f>
        <v>3.9330000000000087E-2</v>
      </c>
      <c r="AB334" s="1">
        <f>ABS(IK_diagnostics_degrees__4[[#This Row],[Column6]]-F333)</f>
        <v>5.1170000000000104E-3</v>
      </c>
      <c r="AC334" s="1">
        <f>ABS(IK_diagnostics_degrees__4[[#This Row],[Column7]]-G333)</f>
        <v>2.7592999999999979E-2</v>
      </c>
      <c r="AD334" s="1">
        <f>ABS(IK_diagnostics_degrees__4[[#This Row],[Column8]]-H333)</f>
        <v>1.2779999999999792E-2</v>
      </c>
      <c r="AE334" s="1">
        <f>ABS(IK_diagnostics_degrees__4[[#This Row],[Column9]]-I333)</f>
        <v>7.9460000000000086E-2</v>
      </c>
      <c r="AF334" s="1">
        <f>ABS(IK_diagnostics_degrees__4[[#This Row],[Column10]]-J333)</f>
        <v>4.205200000000001E-3</v>
      </c>
      <c r="AG334" s="1">
        <f>ABS(IK_diagnostics_degrees__4[[#This Row],[Column11]]-K333)</f>
        <v>1.5470000000000095E-2</v>
      </c>
      <c r="AH334" s="1">
        <f>ABS(IK_diagnostics_degrees__4[[#This Row],[Column12]]-L333)</f>
        <v>2.6904999999999984E-3</v>
      </c>
      <c r="AI334" s="1">
        <f>ABS(IK_diagnostics_degrees__4[[#This Row],[Column13]]-M333)</f>
        <v>6.4540000000000042E-2</v>
      </c>
      <c r="AJ334" s="1">
        <f>ABS(IK_diagnostics_degrees__4[[#This Row],[Column14]]-N333)</f>
        <v>3.7679999999999936E-2</v>
      </c>
      <c r="AK334" s="1">
        <f>ABS(IK_diagnostics_degrees__4[[#This Row],[Column15]]-O333)</f>
        <v>1.3600000000000279E-3</v>
      </c>
      <c r="AL334" s="1">
        <f>ABS(IK_diagnostics_degrees__4[[#This Row],[Column16]]-P333)</f>
        <v>1.2934013E-4</v>
      </c>
      <c r="AM334" s="1">
        <f>ABS(IK_diagnostics_degrees__4[[#This Row],[Column17]]-Q333)</f>
        <v>1.42737E-2</v>
      </c>
      <c r="AN334" s="1">
        <f>ABS(IK_diagnostics_degrees__4[[#This Row],[Column18]]-R333)</f>
        <v>5.9499999999998998E-3</v>
      </c>
      <c r="AO334" s="1">
        <f>ABS(IK_diagnostics_degrees__4[[#This Row],[Column19]]-S333)</f>
        <v>1.2129399999999992E-3</v>
      </c>
      <c r="AP334" s="1">
        <f>ABS(IK_diagnostics_degrees__4[[#This Row],[Column20]]-T333)</f>
        <v>3.5087300000000002E-2</v>
      </c>
      <c r="AQ334" s="1">
        <f>ABS(IK_diagnostics_degrees__4[[#This Row],[Column21]]-U333)</f>
        <v>4.8992000000000036E-2</v>
      </c>
    </row>
    <row r="335" spans="1:43" x14ac:dyDescent="0.25">
      <c r="A335" s="1">
        <v>1.4128E-2</v>
      </c>
      <c r="B335" s="1">
        <v>1.5541100000000001</v>
      </c>
      <c r="C335" s="1">
        <v>0.30854100000000001</v>
      </c>
      <c r="D335" s="1">
        <v>0.193498</v>
      </c>
      <c r="E335" s="1">
        <v>1.3396399999999999</v>
      </c>
      <c r="F335" s="1">
        <v>0.21405199999999999</v>
      </c>
      <c r="G335" s="1">
        <v>1.0188600000000001</v>
      </c>
      <c r="H335" s="1">
        <v>2.2215199999999999</v>
      </c>
      <c r="I335" s="1">
        <v>1.3302</v>
      </c>
      <c r="J335" s="1">
        <v>2.0397499999999999E-2</v>
      </c>
      <c r="K335" s="1">
        <v>1.81175</v>
      </c>
      <c r="L335" s="1">
        <v>5.7934699999999999E-2</v>
      </c>
      <c r="M335" s="1">
        <v>1.6407799999999999</v>
      </c>
      <c r="N335" s="1">
        <v>1.1838599999999999</v>
      </c>
      <c r="O335" s="1">
        <v>1.34236</v>
      </c>
      <c r="P335" s="1" t="s">
        <v>22</v>
      </c>
      <c r="Q335" s="1">
        <v>1.7687999999999999E-2</v>
      </c>
      <c r="R335" s="1">
        <v>1.9605300000000001</v>
      </c>
      <c r="S335" s="1">
        <v>8.6275299999999996E-3</v>
      </c>
      <c r="T335" s="1">
        <v>5.1635899999999998E-2</v>
      </c>
      <c r="U335" s="1">
        <v>0.67949800000000005</v>
      </c>
      <c r="V335" s="1" t="s">
        <v>23</v>
      </c>
      <c r="W335" s="1">
        <f>ABS(IK_diagnostics_degrees__4[[#This Row],[Column1]]-A334)</f>
        <v>6.6056700000000001E-3</v>
      </c>
      <c r="X335" s="1">
        <f>ABS(IK_diagnostics_degrees__4[[#This Row],[Column2]]-B334)</f>
        <v>6.4000000000001833E-3</v>
      </c>
      <c r="Y335" s="1">
        <f>ABS(IK_diagnostics_degrees__4[[#This Row],[Column3]]-C334)</f>
        <v>2.0656000000000008E-2</v>
      </c>
      <c r="Z335" s="1">
        <f>ABS(IK_diagnostics_degrees__4[[#This Row],[Column4]]-D334)</f>
        <v>1.3982999999999995E-2</v>
      </c>
      <c r="AA335" s="1">
        <f>ABS(IK_diagnostics_degrees__4[[#This Row],[Column5]]-E334)</f>
        <v>3.7930000000000019E-2</v>
      </c>
      <c r="AB335" s="1">
        <f>ABS(IK_diagnostics_degrees__4[[#This Row],[Column6]]-F334)</f>
        <v>2.5110000000000132E-3</v>
      </c>
      <c r="AC335" s="1">
        <f>ABS(IK_diagnostics_degrees__4[[#This Row],[Column7]]-G334)</f>
        <v>5.6800000000001294E-3</v>
      </c>
      <c r="AD335" s="1">
        <f>ABS(IK_diagnostics_degrees__4[[#This Row],[Column8]]-H334)</f>
        <v>6.9900000000000517E-3</v>
      </c>
      <c r="AE335" s="1">
        <f>ABS(IK_diagnostics_degrees__4[[#This Row],[Column9]]-I334)</f>
        <v>5.9409999999999963E-2</v>
      </c>
      <c r="AF335" s="1">
        <f>ABS(IK_diagnostics_degrees__4[[#This Row],[Column10]]-J334)</f>
        <v>1.3522999999999973E-3</v>
      </c>
      <c r="AG335" s="1">
        <f>ABS(IK_diagnostics_degrees__4[[#This Row],[Column11]]-K334)</f>
        <v>1.3419999999999987E-2</v>
      </c>
      <c r="AH335" s="1">
        <f>ABS(IK_diagnostics_degrees__4[[#This Row],[Column12]]-L334)</f>
        <v>2.1976999999999969E-3</v>
      </c>
      <c r="AI335" s="1">
        <f>ABS(IK_diagnostics_degrees__4[[#This Row],[Column13]]-M334)</f>
        <v>4.6819999999999862E-2</v>
      </c>
      <c r="AJ335" s="1">
        <f>ABS(IK_diagnostics_degrees__4[[#This Row],[Column14]]-N334)</f>
        <v>4.3230000000000102E-2</v>
      </c>
      <c r="AK335" s="1">
        <f>ABS(IK_diagnostics_degrees__4[[#This Row],[Column15]]-O334)</f>
        <v>4.310000000000036E-3</v>
      </c>
      <c r="AL335" s="1">
        <f>ABS(IK_diagnostics_degrees__4[[#This Row],[Column16]]-P334)</f>
        <v>3.0208700000000002E-6</v>
      </c>
      <c r="AM335" s="1">
        <f>ABS(IK_diagnostics_degrees__4[[#This Row],[Column17]]-Q334)</f>
        <v>7.4710000000000019E-3</v>
      </c>
      <c r="AN335" s="1">
        <f>ABS(IK_diagnostics_degrees__4[[#This Row],[Column18]]-R334)</f>
        <v>8.539999999999992E-3</v>
      </c>
      <c r="AO335" s="1">
        <f>ABS(IK_diagnostics_degrees__4[[#This Row],[Column19]]-S334)</f>
        <v>6.7650000000000696E-5</v>
      </c>
      <c r="AP335" s="1">
        <f>ABS(IK_diagnostics_degrees__4[[#This Row],[Column20]]-T334)</f>
        <v>3.2926800000000006E-2</v>
      </c>
      <c r="AQ335" s="1">
        <f>ABS(IK_diagnostics_degrees__4[[#This Row],[Column21]]-U334)</f>
        <v>3.5061999999999927E-2</v>
      </c>
    </row>
    <row r="336" spans="1:43" x14ac:dyDescent="0.25">
      <c r="A336" s="1">
        <v>1.8156100000000001E-2</v>
      </c>
      <c r="B336" s="1">
        <v>1.5551299999999999</v>
      </c>
      <c r="C336" s="1">
        <v>0.33692</v>
      </c>
      <c r="D336" s="1">
        <v>0.201043</v>
      </c>
      <c r="E336" s="1">
        <v>1.3072600000000001</v>
      </c>
      <c r="F336" s="1">
        <v>0.212973</v>
      </c>
      <c r="G336" s="1">
        <v>1.03138</v>
      </c>
      <c r="H336" s="1">
        <v>2.2254800000000001</v>
      </c>
      <c r="I336" s="1">
        <v>1.3767100000000001</v>
      </c>
      <c r="J336" s="1">
        <v>2.5099300000000001E-2</v>
      </c>
      <c r="K336" s="1">
        <v>1.8307</v>
      </c>
      <c r="L336" s="1">
        <v>5.3907700000000003E-2</v>
      </c>
      <c r="M336" s="1">
        <v>1.68282</v>
      </c>
      <c r="N336" s="1">
        <v>1.1492</v>
      </c>
      <c r="O336" s="1">
        <v>1.3291299999999999</v>
      </c>
      <c r="P336" s="1" t="s">
        <v>22</v>
      </c>
      <c r="Q336" s="1">
        <v>8.3044499999999997E-3</v>
      </c>
      <c r="R336" s="1">
        <v>1.9412700000000001</v>
      </c>
      <c r="S336" s="1">
        <v>2.09423E-2</v>
      </c>
      <c r="T336" s="1">
        <v>2.37751E-2</v>
      </c>
      <c r="U336" s="1">
        <v>0.64398299999999997</v>
      </c>
      <c r="V336" s="1" t="s">
        <v>23</v>
      </c>
      <c r="W336" s="1">
        <f>ABS(IK_diagnostics_degrees__4[[#This Row],[Column1]]-A335)</f>
        <v>4.0281000000000015E-3</v>
      </c>
      <c r="X336" s="1">
        <f>ABS(IK_diagnostics_degrees__4[[#This Row],[Column2]]-B335)</f>
        <v>1.0199999999997988E-3</v>
      </c>
      <c r="Y336" s="1">
        <f>ABS(IK_diagnostics_degrees__4[[#This Row],[Column3]]-C335)</f>
        <v>2.8378999999999988E-2</v>
      </c>
      <c r="Z336" s="1">
        <f>ABS(IK_diagnostics_degrees__4[[#This Row],[Column4]]-D335)</f>
        <v>7.5449999999999962E-3</v>
      </c>
      <c r="AA336" s="1">
        <f>ABS(IK_diagnostics_degrees__4[[#This Row],[Column5]]-E335)</f>
        <v>3.2379999999999853E-2</v>
      </c>
      <c r="AB336" s="1">
        <f>ABS(IK_diagnostics_degrees__4[[#This Row],[Column6]]-F335)</f>
        <v>1.0789999999999966E-3</v>
      </c>
      <c r="AC336" s="1">
        <f>ABS(IK_diagnostics_degrees__4[[#This Row],[Column7]]-G335)</f>
        <v>1.2519999999999865E-2</v>
      </c>
      <c r="AD336" s="1">
        <f>ABS(IK_diagnostics_degrees__4[[#This Row],[Column8]]-H335)</f>
        <v>3.9600000000001856E-3</v>
      </c>
      <c r="AE336" s="1">
        <f>ABS(IK_diagnostics_degrees__4[[#This Row],[Column9]]-I335)</f>
        <v>4.6510000000000051E-2</v>
      </c>
      <c r="AF336" s="1">
        <f>ABS(IK_diagnostics_degrees__4[[#This Row],[Column10]]-J335)</f>
        <v>4.7018000000000025E-3</v>
      </c>
      <c r="AG336" s="1">
        <f>ABS(IK_diagnostics_degrees__4[[#This Row],[Column11]]-K335)</f>
        <v>1.8950000000000022E-2</v>
      </c>
      <c r="AH336" s="1">
        <f>ABS(IK_diagnostics_degrees__4[[#This Row],[Column12]]-L335)</f>
        <v>4.0269999999999959E-3</v>
      </c>
      <c r="AI336" s="1">
        <f>ABS(IK_diagnostics_degrees__4[[#This Row],[Column13]]-M335)</f>
        <v>4.2040000000000077E-2</v>
      </c>
      <c r="AJ336" s="1">
        <f>ABS(IK_diagnostics_degrees__4[[#This Row],[Column14]]-N335)</f>
        <v>3.4659999999999913E-2</v>
      </c>
      <c r="AK336" s="1">
        <f>ABS(IK_diagnostics_degrees__4[[#This Row],[Column15]]-O335)</f>
        <v>1.3230000000000075E-2</v>
      </c>
      <c r="AL336" s="1">
        <f>ABS(IK_diagnostics_degrees__4[[#This Row],[Column16]]-P335)</f>
        <v>0</v>
      </c>
      <c r="AM336" s="1">
        <f>ABS(IK_diagnostics_degrees__4[[#This Row],[Column17]]-Q335)</f>
        <v>9.3835499999999992E-3</v>
      </c>
      <c r="AN336" s="1">
        <f>ABS(IK_diagnostics_degrees__4[[#This Row],[Column18]]-R335)</f>
        <v>1.9260000000000055E-2</v>
      </c>
      <c r="AO336" s="1">
        <f>ABS(IK_diagnostics_degrees__4[[#This Row],[Column19]]-S335)</f>
        <v>1.2314770000000001E-2</v>
      </c>
      <c r="AP336" s="1">
        <f>ABS(IK_diagnostics_degrees__4[[#This Row],[Column20]]-T335)</f>
        <v>2.7860799999999998E-2</v>
      </c>
      <c r="AQ336" s="1">
        <f>ABS(IK_diagnostics_degrees__4[[#This Row],[Column21]]-U335)</f>
        <v>3.5515000000000074E-2</v>
      </c>
    </row>
    <row r="337" spans="1:43" x14ac:dyDescent="0.25">
      <c r="A337" s="1">
        <v>2.1856899999999999E-2</v>
      </c>
      <c r="B337" s="1">
        <v>1.5576300000000001</v>
      </c>
      <c r="C337" s="1">
        <v>0.35697299999999998</v>
      </c>
      <c r="D337" s="1">
        <v>0.20524800000000001</v>
      </c>
      <c r="E337" s="1">
        <v>1.2825800000000001</v>
      </c>
      <c r="F337" s="1">
        <v>0.21193000000000001</v>
      </c>
      <c r="G337" s="1">
        <v>1.0471699999999999</v>
      </c>
      <c r="H337" s="1">
        <v>2.2225899999999998</v>
      </c>
      <c r="I337" s="1">
        <v>1.40828</v>
      </c>
      <c r="J337" s="1">
        <v>2.31343E-2</v>
      </c>
      <c r="K337" s="1">
        <v>1.8381400000000001</v>
      </c>
      <c r="L337" s="1">
        <v>6.2817600000000001E-2</v>
      </c>
      <c r="M337" s="1">
        <v>1.7138</v>
      </c>
      <c r="N337" s="1">
        <v>1.11863</v>
      </c>
      <c r="O337" s="1">
        <v>1.31674</v>
      </c>
      <c r="P337" s="1" t="s">
        <v>22</v>
      </c>
      <c r="Q337" s="1">
        <v>1.04963E-2</v>
      </c>
      <c r="R337" s="1">
        <v>1.9281299999999999</v>
      </c>
      <c r="S337" s="1">
        <v>3.7910699999999999E-2</v>
      </c>
      <c r="T337" s="1">
        <v>1.07206E-2</v>
      </c>
      <c r="U337" s="1">
        <v>0.61757899999999999</v>
      </c>
      <c r="V337" s="1" t="s">
        <v>23</v>
      </c>
      <c r="W337" s="1">
        <f>ABS(IK_diagnostics_degrees__4[[#This Row],[Column1]]-A336)</f>
        <v>3.7007999999999971E-3</v>
      </c>
      <c r="X337" s="1">
        <f>ABS(IK_diagnostics_degrees__4[[#This Row],[Column2]]-B336)</f>
        <v>2.5000000000001688E-3</v>
      </c>
      <c r="Y337" s="1">
        <f>ABS(IK_diagnostics_degrees__4[[#This Row],[Column3]]-C336)</f>
        <v>2.0052999999999988E-2</v>
      </c>
      <c r="Z337" s="1">
        <f>ABS(IK_diagnostics_degrees__4[[#This Row],[Column4]]-D336)</f>
        <v>4.2050000000000143E-3</v>
      </c>
      <c r="AA337" s="1">
        <f>ABS(IK_diagnostics_degrees__4[[#This Row],[Column5]]-E336)</f>
        <v>2.4680000000000035E-2</v>
      </c>
      <c r="AB337" s="1">
        <f>ABS(IK_diagnostics_degrees__4[[#This Row],[Column6]]-F336)</f>
        <v>1.0429999999999884E-3</v>
      </c>
      <c r="AC337" s="1">
        <f>ABS(IK_diagnostics_degrees__4[[#This Row],[Column7]]-G336)</f>
        <v>1.5789999999999971E-2</v>
      </c>
      <c r="AD337" s="1">
        <f>ABS(IK_diagnostics_degrees__4[[#This Row],[Column8]]-H336)</f>
        <v>2.8900000000002812E-3</v>
      </c>
      <c r="AE337" s="1">
        <f>ABS(IK_diagnostics_degrees__4[[#This Row],[Column9]]-I336)</f>
        <v>3.1569999999999876E-2</v>
      </c>
      <c r="AF337" s="1">
        <f>ABS(IK_diagnostics_degrees__4[[#This Row],[Column10]]-J336)</f>
        <v>1.9650000000000015E-3</v>
      </c>
      <c r="AG337" s="1">
        <f>ABS(IK_diagnostics_degrees__4[[#This Row],[Column11]]-K336)</f>
        <v>7.4400000000001132E-3</v>
      </c>
      <c r="AH337" s="1">
        <f>ABS(IK_diagnostics_degrees__4[[#This Row],[Column12]]-L336)</f>
        <v>8.9098999999999984E-3</v>
      </c>
      <c r="AI337" s="1">
        <f>ABS(IK_diagnostics_degrees__4[[#This Row],[Column13]]-M336)</f>
        <v>3.0980000000000008E-2</v>
      </c>
      <c r="AJ337" s="1">
        <f>ABS(IK_diagnostics_degrees__4[[#This Row],[Column14]]-N336)</f>
        <v>3.0569999999999986E-2</v>
      </c>
      <c r="AK337" s="1">
        <f>ABS(IK_diagnostics_degrees__4[[#This Row],[Column15]]-O336)</f>
        <v>1.2389999999999901E-2</v>
      </c>
      <c r="AL337" s="1">
        <f>ABS(IK_diagnostics_degrees__4[[#This Row],[Column16]]-P336)</f>
        <v>0</v>
      </c>
      <c r="AM337" s="1">
        <f>ABS(IK_diagnostics_degrees__4[[#This Row],[Column17]]-Q336)</f>
        <v>2.1918500000000004E-3</v>
      </c>
      <c r="AN337" s="1">
        <f>ABS(IK_diagnostics_degrees__4[[#This Row],[Column18]]-R336)</f>
        <v>1.3140000000000152E-2</v>
      </c>
      <c r="AO337" s="1">
        <f>ABS(IK_diagnostics_degrees__4[[#This Row],[Column19]]-S336)</f>
        <v>1.6968399999999998E-2</v>
      </c>
      <c r="AP337" s="1">
        <f>ABS(IK_diagnostics_degrees__4[[#This Row],[Column20]]-T336)</f>
        <v>1.30545E-2</v>
      </c>
      <c r="AQ337" s="1">
        <f>ABS(IK_diagnostics_degrees__4[[#This Row],[Column21]]-U336)</f>
        <v>2.6403999999999983E-2</v>
      </c>
    </row>
    <row r="338" spans="1:43" x14ac:dyDescent="0.25">
      <c r="A338" s="1">
        <v>2.8590299999999999E-2</v>
      </c>
      <c r="B338" s="1">
        <v>1.56166</v>
      </c>
      <c r="C338" s="1">
        <v>0.36564799999999997</v>
      </c>
      <c r="D338" s="1">
        <v>0.20813100000000001</v>
      </c>
      <c r="E338" s="1">
        <v>1.2602899999999999</v>
      </c>
      <c r="F338" s="1">
        <v>0.21293799999999999</v>
      </c>
      <c r="G338" s="1">
        <v>1.0485800000000001</v>
      </c>
      <c r="H338" s="1">
        <v>2.2198600000000002</v>
      </c>
      <c r="I338" s="1">
        <v>1.44285</v>
      </c>
      <c r="J338" s="1">
        <v>2.2177499999999999E-2</v>
      </c>
      <c r="K338" s="1">
        <v>1.84554</v>
      </c>
      <c r="L338" s="1">
        <v>6.6428699999999993E-2</v>
      </c>
      <c r="M338" s="1">
        <v>1.74648</v>
      </c>
      <c r="N338" s="1">
        <v>1.0926400000000001</v>
      </c>
      <c r="O338" s="1">
        <v>1.30776</v>
      </c>
      <c r="P338" s="1" t="s">
        <v>22</v>
      </c>
      <c r="Q338" s="1">
        <v>1.2144E-2</v>
      </c>
      <c r="R338" s="1">
        <v>1.91832</v>
      </c>
      <c r="S338" s="1">
        <v>5.0318500000000002E-2</v>
      </c>
      <c r="T338" s="1">
        <v>7.4189700000000004E-3</v>
      </c>
      <c r="U338" s="1">
        <v>0.59543900000000005</v>
      </c>
      <c r="V338" s="1" t="s">
        <v>23</v>
      </c>
      <c r="W338" s="1">
        <f>ABS(IK_diagnostics_degrees__4[[#This Row],[Column1]]-A337)</f>
        <v>6.7334000000000005E-3</v>
      </c>
      <c r="X338" s="1">
        <f>ABS(IK_diagnostics_degrees__4[[#This Row],[Column2]]-B337)</f>
        <v>4.029999999999978E-3</v>
      </c>
      <c r="Y338" s="1">
        <f>ABS(IK_diagnostics_degrees__4[[#This Row],[Column3]]-C337)</f>
        <v>8.6749999999999883E-3</v>
      </c>
      <c r="Z338" s="1">
        <f>ABS(IK_diagnostics_degrees__4[[#This Row],[Column4]]-D337)</f>
        <v>2.8829999999999967E-3</v>
      </c>
      <c r="AA338" s="1">
        <f>ABS(IK_diagnostics_degrees__4[[#This Row],[Column5]]-E337)</f>
        <v>2.2290000000000143E-2</v>
      </c>
      <c r="AB338" s="1">
        <f>ABS(IK_diagnostics_degrees__4[[#This Row],[Column6]]-F337)</f>
        <v>1.0079999999999811E-3</v>
      </c>
      <c r="AC338" s="1">
        <f>ABS(IK_diagnostics_degrees__4[[#This Row],[Column7]]-G337)</f>
        <v>1.4100000000001334E-3</v>
      </c>
      <c r="AD338" s="1">
        <f>ABS(IK_diagnostics_degrees__4[[#This Row],[Column8]]-H337)</f>
        <v>2.7299999999996771E-3</v>
      </c>
      <c r="AE338" s="1">
        <f>ABS(IK_diagnostics_degrees__4[[#This Row],[Column9]]-I337)</f>
        <v>3.456999999999999E-2</v>
      </c>
      <c r="AF338" s="1">
        <f>ABS(IK_diagnostics_degrees__4[[#This Row],[Column10]]-J337)</f>
        <v>9.5680000000000071E-4</v>
      </c>
      <c r="AG338" s="1">
        <f>ABS(IK_diagnostics_degrees__4[[#This Row],[Column11]]-K337)</f>
        <v>7.3999999999998511E-3</v>
      </c>
      <c r="AH338" s="1">
        <f>ABS(IK_diagnostics_degrees__4[[#This Row],[Column12]]-L337)</f>
        <v>3.6110999999999921E-3</v>
      </c>
      <c r="AI338" s="1">
        <f>ABS(IK_diagnostics_degrees__4[[#This Row],[Column13]]-M337)</f>
        <v>3.2680000000000042E-2</v>
      </c>
      <c r="AJ338" s="1">
        <f>ABS(IK_diagnostics_degrees__4[[#This Row],[Column14]]-N337)</f>
        <v>2.5989999999999958E-2</v>
      </c>
      <c r="AK338" s="1">
        <f>ABS(IK_diagnostics_degrees__4[[#This Row],[Column15]]-O337)</f>
        <v>8.979999999999988E-3</v>
      </c>
      <c r="AL338" s="1">
        <f>ABS(IK_diagnostics_degrees__4[[#This Row],[Column16]]-P337)</f>
        <v>0</v>
      </c>
      <c r="AM338" s="1">
        <f>ABS(IK_diagnostics_degrees__4[[#This Row],[Column17]]-Q337)</f>
        <v>1.6477000000000002E-3</v>
      </c>
      <c r="AN338" s="1">
        <f>ABS(IK_diagnostics_degrees__4[[#This Row],[Column18]]-R337)</f>
        <v>9.8099999999998744E-3</v>
      </c>
      <c r="AO338" s="1">
        <f>ABS(IK_diagnostics_degrees__4[[#This Row],[Column19]]-S337)</f>
        <v>1.2407800000000004E-2</v>
      </c>
      <c r="AP338" s="1">
        <f>ABS(IK_diagnostics_degrees__4[[#This Row],[Column20]]-T337)</f>
        <v>3.3016299999999998E-3</v>
      </c>
      <c r="AQ338" s="1">
        <f>ABS(IK_diagnostics_degrees__4[[#This Row],[Column21]]-U337)</f>
        <v>2.2139999999999938E-2</v>
      </c>
    </row>
    <row r="339" spans="1:43" x14ac:dyDescent="0.25">
      <c r="A339" s="1">
        <v>3.6818900000000002E-2</v>
      </c>
      <c r="B339" s="1">
        <v>1.56273</v>
      </c>
      <c r="C339" s="1">
        <v>0.37229699999999999</v>
      </c>
      <c r="D339" s="1">
        <v>0.20574000000000001</v>
      </c>
      <c r="E339" s="1">
        <v>1.24048</v>
      </c>
      <c r="F339" s="1">
        <v>0.216726</v>
      </c>
      <c r="G339" s="1">
        <v>1.0521400000000001</v>
      </c>
      <c r="H339" s="1">
        <v>2.2220900000000001</v>
      </c>
      <c r="I339" s="1">
        <v>1.4719500000000001</v>
      </c>
      <c r="J339" s="1">
        <v>1.9913699999999999E-2</v>
      </c>
      <c r="K339" s="1">
        <v>1.85273</v>
      </c>
      <c r="L339" s="1">
        <v>7.0596999999999993E-2</v>
      </c>
      <c r="M339" s="1">
        <v>1.76851</v>
      </c>
      <c r="N339" s="1">
        <v>1.07097</v>
      </c>
      <c r="O339" s="1">
        <v>1.2995099999999999</v>
      </c>
      <c r="P339" s="1" t="s">
        <v>22</v>
      </c>
      <c r="Q339" s="1">
        <v>1.0963000000000001E-2</v>
      </c>
      <c r="R339" s="1">
        <v>1.9096599999999999</v>
      </c>
      <c r="S339" s="1">
        <v>6.7215200000000003E-2</v>
      </c>
      <c r="T339" s="1">
        <v>5.9552299999999997E-3</v>
      </c>
      <c r="U339" s="1">
        <v>0.58137499999999998</v>
      </c>
      <c r="V339" s="1" t="s">
        <v>23</v>
      </c>
      <c r="W339" s="1">
        <f>ABS(IK_diagnostics_degrees__4[[#This Row],[Column1]]-A338)</f>
        <v>8.2286000000000026E-3</v>
      </c>
      <c r="X339" s="1">
        <f>ABS(IK_diagnostics_degrees__4[[#This Row],[Column2]]-B338)</f>
        <v>1.0699999999999044E-3</v>
      </c>
      <c r="Y339" s="1">
        <f>ABS(IK_diagnostics_degrees__4[[#This Row],[Column3]]-C338)</f>
        <v>6.649000000000016E-3</v>
      </c>
      <c r="Z339" s="1">
        <f>ABS(IK_diagnostics_degrees__4[[#This Row],[Column4]]-D338)</f>
        <v>2.3910000000000042E-3</v>
      </c>
      <c r="AA339" s="1">
        <f>ABS(IK_diagnostics_degrees__4[[#This Row],[Column5]]-E338)</f>
        <v>1.9809999999999883E-2</v>
      </c>
      <c r="AB339" s="1">
        <f>ABS(IK_diagnostics_degrees__4[[#This Row],[Column6]]-F338)</f>
        <v>3.7880000000000136E-3</v>
      </c>
      <c r="AC339" s="1">
        <f>ABS(IK_diagnostics_degrees__4[[#This Row],[Column7]]-G338)</f>
        <v>3.5600000000000076E-3</v>
      </c>
      <c r="AD339" s="1">
        <f>ABS(IK_diagnostics_degrees__4[[#This Row],[Column8]]-H338)</f>
        <v>2.2299999999999542E-3</v>
      </c>
      <c r="AE339" s="1">
        <f>ABS(IK_diagnostics_degrees__4[[#This Row],[Column9]]-I338)</f>
        <v>2.9100000000000126E-2</v>
      </c>
      <c r="AF339" s="1">
        <f>ABS(IK_diagnostics_degrees__4[[#This Row],[Column10]]-J338)</f>
        <v>2.2637999999999998E-3</v>
      </c>
      <c r="AG339" s="1">
        <f>ABS(IK_diagnostics_degrees__4[[#This Row],[Column11]]-K338)</f>
        <v>7.1900000000000297E-3</v>
      </c>
      <c r="AH339" s="1">
        <f>ABS(IK_diagnostics_degrees__4[[#This Row],[Column12]]-L338)</f>
        <v>4.1682999999999998E-3</v>
      </c>
      <c r="AI339" s="1">
        <f>ABS(IK_diagnostics_degrees__4[[#This Row],[Column13]]-M338)</f>
        <v>2.2029999999999994E-2</v>
      </c>
      <c r="AJ339" s="1">
        <f>ABS(IK_diagnostics_degrees__4[[#This Row],[Column14]]-N338)</f>
        <v>2.1670000000000078E-2</v>
      </c>
      <c r="AK339" s="1">
        <f>ABS(IK_diagnostics_degrees__4[[#This Row],[Column15]]-O338)</f>
        <v>8.2500000000000906E-3</v>
      </c>
      <c r="AL339" s="1">
        <f>ABS(IK_diagnostics_degrees__4[[#This Row],[Column16]]-P338)</f>
        <v>0</v>
      </c>
      <c r="AM339" s="1">
        <f>ABS(IK_diagnostics_degrees__4[[#This Row],[Column17]]-Q338)</f>
        <v>1.1809999999999998E-3</v>
      </c>
      <c r="AN339" s="1">
        <f>ABS(IK_diagnostics_degrees__4[[#This Row],[Column18]]-R338)</f>
        <v>8.6600000000001121E-3</v>
      </c>
      <c r="AO339" s="1">
        <f>ABS(IK_diagnostics_degrees__4[[#This Row],[Column19]]-S338)</f>
        <v>1.6896700000000001E-2</v>
      </c>
      <c r="AP339" s="1">
        <f>ABS(IK_diagnostics_degrees__4[[#This Row],[Column20]]-T338)</f>
        <v>1.4637400000000007E-3</v>
      </c>
      <c r="AQ339" s="1">
        <f>ABS(IK_diagnostics_degrees__4[[#This Row],[Column21]]-U338)</f>
        <v>1.4064000000000076E-2</v>
      </c>
    </row>
    <row r="340" spans="1:43" x14ac:dyDescent="0.25">
      <c r="A340" s="1">
        <v>4.3304500000000003E-2</v>
      </c>
      <c r="B340" s="1">
        <v>1.56894</v>
      </c>
      <c r="C340" s="1">
        <v>0.38024200000000002</v>
      </c>
      <c r="D340" s="1">
        <v>0.20710200000000001</v>
      </c>
      <c r="E340" s="1">
        <v>1.2189399999999999</v>
      </c>
      <c r="F340" s="1">
        <v>0.212006</v>
      </c>
      <c r="G340" s="1">
        <v>1.0589299999999999</v>
      </c>
      <c r="H340" s="1">
        <v>2.22119</v>
      </c>
      <c r="I340" s="1">
        <v>1.4918800000000001</v>
      </c>
      <c r="J340" s="1">
        <v>2.00234E-2</v>
      </c>
      <c r="K340" s="1">
        <v>1.85426</v>
      </c>
      <c r="L340" s="1">
        <v>7.2556300000000004E-2</v>
      </c>
      <c r="M340" s="1">
        <v>1.79053</v>
      </c>
      <c r="N340" s="1">
        <v>1.0492699999999999</v>
      </c>
      <c r="O340" s="1">
        <v>1.28861</v>
      </c>
      <c r="P340" s="1" t="s">
        <v>22</v>
      </c>
      <c r="Q340" s="1">
        <v>1.25942E-2</v>
      </c>
      <c r="R340" s="1">
        <v>1.9051400000000001</v>
      </c>
      <c r="S340" s="1">
        <v>7.2685200000000005E-2</v>
      </c>
      <c r="T340" s="1">
        <v>1.2899999999999999E-3</v>
      </c>
      <c r="U340" s="1">
        <v>0.56850000000000001</v>
      </c>
      <c r="V340" s="1" t="s">
        <v>23</v>
      </c>
      <c r="W340" s="1">
        <f>ABS(IK_diagnostics_degrees__4[[#This Row],[Column1]]-A339)</f>
        <v>6.4856000000000011E-3</v>
      </c>
      <c r="X340" s="1">
        <f>ABS(IK_diagnostics_degrees__4[[#This Row],[Column2]]-B339)</f>
        <v>6.2100000000000488E-3</v>
      </c>
      <c r="Y340" s="1">
        <f>ABS(IK_diagnostics_degrees__4[[#This Row],[Column3]]-C339)</f>
        <v>7.9450000000000354E-3</v>
      </c>
      <c r="Z340" s="1">
        <f>ABS(IK_diagnostics_degrees__4[[#This Row],[Column4]]-D339)</f>
        <v>1.3620000000000021E-3</v>
      </c>
      <c r="AA340" s="1">
        <f>ABS(IK_diagnostics_degrees__4[[#This Row],[Column5]]-E339)</f>
        <v>2.1540000000000115E-2</v>
      </c>
      <c r="AB340" s="1">
        <f>ABS(IK_diagnostics_degrees__4[[#This Row],[Column6]]-F339)</f>
        <v>4.720000000000002E-3</v>
      </c>
      <c r="AC340" s="1">
        <f>ABS(IK_diagnostics_degrees__4[[#This Row],[Column7]]-G339)</f>
        <v>6.7899999999998517E-3</v>
      </c>
      <c r="AD340" s="1">
        <f>ABS(IK_diagnostics_degrees__4[[#This Row],[Column8]]-H339)</f>
        <v>9.0000000000012292E-4</v>
      </c>
      <c r="AE340" s="1">
        <f>ABS(IK_diagnostics_degrees__4[[#This Row],[Column9]]-I339)</f>
        <v>1.9930000000000003E-2</v>
      </c>
      <c r="AF340" s="1">
        <f>ABS(IK_diagnostics_degrees__4[[#This Row],[Column10]]-J339)</f>
        <v>1.0970000000000077E-4</v>
      </c>
      <c r="AG340" s="1">
        <f>ABS(IK_diagnostics_degrees__4[[#This Row],[Column11]]-K339)</f>
        <v>1.5300000000000313E-3</v>
      </c>
      <c r="AH340" s="1">
        <f>ABS(IK_diagnostics_degrees__4[[#This Row],[Column12]]-L339)</f>
        <v>1.959300000000011E-3</v>
      </c>
      <c r="AI340" s="1">
        <f>ABS(IK_diagnostics_degrees__4[[#This Row],[Column13]]-M339)</f>
        <v>2.2019999999999929E-2</v>
      </c>
      <c r="AJ340" s="1">
        <f>ABS(IK_diagnostics_degrees__4[[#This Row],[Column14]]-N339)</f>
        <v>2.1700000000000053E-2</v>
      </c>
      <c r="AK340" s="1">
        <f>ABS(IK_diagnostics_degrees__4[[#This Row],[Column15]]-O339)</f>
        <v>1.089999999999991E-2</v>
      </c>
      <c r="AL340" s="1">
        <f>ABS(IK_diagnostics_degrees__4[[#This Row],[Column16]]-P339)</f>
        <v>0</v>
      </c>
      <c r="AM340" s="1">
        <f>ABS(IK_diagnostics_degrees__4[[#This Row],[Column17]]-Q339)</f>
        <v>1.6311999999999993E-3</v>
      </c>
      <c r="AN340" s="1">
        <f>ABS(IK_diagnostics_degrees__4[[#This Row],[Column18]]-R339)</f>
        <v>4.5199999999998575E-3</v>
      </c>
      <c r="AO340" s="1">
        <f>ABS(IK_diagnostics_degrees__4[[#This Row],[Column19]]-S339)</f>
        <v>5.4700000000000026E-3</v>
      </c>
      <c r="AP340" s="1">
        <f>ABS(IK_diagnostics_degrees__4[[#This Row],[Column20]]-T339)</f>
        <v>4.6652299999999994E-3</v>
      </c>
      <c r="AQ340" s="1">
        <f>ABS(IK_diagnostics_degrees__4[[#This Row],[Column21]]-U339)</f>
        <v>1.287499999999997E-2</v>
      </c>
    </row>
    <row r="341" spans="1:43" x14ac:dyDescent="0.25">
      <c r="A341" s="1">
        <v>4.9608800000000002E-2</v>
      </c>
      <c r="B341" s="1">
        <v>1.5677700000000001</v>
      </c>
      <c r="C341" s="1">
        <v>0.38595000000000002</v>
      </c>
      <c r="D341" s="1">
        <v>0.20740800000000001</v>
      </c>
      <c r="E341" s="1">
        <v>1.2070000000000001</v>
      </c>
      <c r="F341" s="1">
        <v>0.21051600000000001</v>
      </c>
      <c r="G341" s="1">
        <v>1.0633600000000001</v>
      </c>
      <c r="H341" s="1">
        <v>2.2190400000000001</v>
      </c>
      <c r="I341" s="1">
        <v>1.5127699999999999</v>
      </c>
      <c r="J341" s="1">
        <v>1.9905800000000001E-2</v>
      </c>
      <c r="K341" s="1">
        <v>1.8595600000000001</v>
      </c>
      <c r="L341" s="1">
        <v>7.8203099999999998E-2</v>
      </c>
      <c r="M341" s="1">
        <v>1.8093900000000001</v>
      </c>
      <c r="N341" s="1">
        <v>1.02993</v>
      </c>
      <c r="O341" s="1">
        <v>1.27813</v>
      </c>
      <c r="P341" s="1" t="s">
        <v>22</v>
      </c>
      <c r="Q341" s="1">
        <v>9.2111299999999997E-3</v>
      </c>
      <c r="R341" s="1">
        <v>1.8954800000000001</v>
      </c>
      <c r="S341" s="1">
        <v>8.4201399999999996E-2</v>
      </c>
      <c r="T341" s="1">
        <v>1.61667E-3</v>
      </c>
      <c r="U341" s="1">
        <v>0.55842199999999997</v>
      </c>
      <c r="V341" s="1" t="s">
        <v>23</v>
      </c>
      <c r="W341" s="1">
        <f>ABS(IK_diagnostics_degrees__4[[#This Row],[Column1]]-A340)</f>
        <v>6.3042999999999988E-3</v>
      </c>
      <c r="X341" s="1">
        <f>ABS(IK_diagnostics_degrees__4[[#This Row],[Column2]]-B340)</f>
        <v>1.1699999999998933E-3</v>
      </c>
      <c r="Y341" s="1">
        <f>ABS(IK_diagnostics_degrees__4[[#This Row],[Column3]]-C340)</f>
        <v>5.7079999999999909E-3</v>
      </c>
      <c r="Z341" s="1">
        <f>ABS(IK_diagnostics_degrees__4[[#This Row],[Column4]]-D340)</f>
        <v>3.0600000000000072E-4</v>
      </c>
      <c r="AA341" s="1">
        <f>ABS(IK_diagnostics_degrees__4[[#This Row],[Column5]]-E340)</f>
        <v>1.193999999999984E-2</v>
      </c>
      <c r="AB341" s="1">
        <f>ABS(IK_diagnostics_degrees__4[[#This Row],[Column6]]-F340)</f>
        <v>1.4899999999999913E-3</v>
      </c>
      <c r="AC341" s="1">
        <f>ABS(IK_diagnostics_degrees__4[[#This Row],[Column7]]-G340)</f>
        <v>4.430000000000156E-3</v>
      </c>
      <c r="AD341" s="1">
        <f>ABS(IK_diagnostics_degrees__4[[#This Row],[Column8]]-H340)</f>
        <v>2.1499999999998742E-3</v>
      </c>
      <c r="AE341" s="1">
        <f>ABS(IK_diagnostics_degrees__4[[#This Row],[Column9]]-I340)</f>
        <v>2.0889999999999853E-2</v>
      </c>
      <c r="AF341" s="1">
        <f>ABS(IK_diagnostics_degrees__4[[#This Row],[Column10]]-J340)</f>
        <v>1.1759999999999896E-4</v>
      </c>
      <c r="AG341" s="1">
        <f>ABS(IK_diagnostics_degrees__4[[#This Row],[Column11]]-K340)</f>
        <v>5.3000000000000824E-3</v>
      </c>
      <c r="AH341" s="1">
        <f>ABS(IK_diagnostics_degrees__4[[#This Row],[Column12]]-L340)</f>
        <v>5.6467999999999935E-3</v>
      </c>
      <c r="AI341" s="1">
        <f>ABS(IK_diagnostics_degrees__4[[#This Row],[Column13]]-M340)</f>
        <v>1.8860000000000099E-2</v>
      </c>
      <c r="AJ341" s="1">
        <f>ABS(IK_diagnostics_degrees__4[[#This Row],[Column14]]-N340)</f>
        <v>1.9339999999999913E-2</v>
      </c>
      <c r="AK341" s="1">
        <f>ABS(IK_diagnostics_degrees__4[[#This Row],[Column15]]-O340)</f>
        <v>1.0480000000000045E-2</v>
      </c>
      <c r="AL341" s="1">
        <f>ABS(IK_diagnostics_degrees__4[[#This Row],[Column16]]-P340)</f>
        <v>0</v>
      </c>
      <c r="AM341" s="1">
        <f>ABS(IK_diagnostics_degrees__4[[#This Row],[Column17]]-Q340)</f>
        <v>3.3830700000000002E-3</v>
      </c>
      <c r="AN341" s="1">
        <f>ABS(IK_diagnostics_degrees__4[[#This Row],[Column18]]-R340)</f>
        <v>9.6600000000000019E-3</v>
      </c>
      <c r="AO341" s="1">
        <f>ABS(IK_diagnostics_degrees__4[[#This Row],[Column19]]-S340)</f>
        <v>1.151619999999999E-2</v>
      </c>
      <c r="AP341" s="1">
        <f>ABS(IK_diagnostics_degrees__4[[#This Row],[Column20]]-T340)</f>
        <v>3.2667000000000004E-4</v>
      </c>
      <c r="AQ341" s="1">
        <f>ABS(IK_diagnostics_degrees__4[[#This Row],[Column21]]-U340)</f>
        <v>1.0078000000000031E-2</v>
      </c>
    </row>
    <row r="342" spans="1:43" x14ac:dyDescent="0.25">
      <c r="A342" s="1">
        <v>5.4088400000000002E-2</v>
      </c>
      <c r="B342" s="1">
        <v>1.56778</v>
      </c>
      <c r="C342" s="1">
        <v>0.391434</v>
      </c>
      <c r="D342" s="1">
        <v>0.20644699999999999</v>
      </c>
      <c r="E342" s="1">
        <v>1.1975199999999999</v>
      </c>
      <c r="F342" s="1">
        <v>0.21060499999999999</v>
      </c>
      <c r="G342" s="1">
        <v>1.0665800000000001</v>
      </c>
      <c r="H342" s="1">
        <v>2.22166</v>
      </c>
      <c r="I342" s="1">
        <v>1.5282100000000001</v>
      </c>
      <c r="J342" s="1">
        <v>2.00199E-2</v>
      </c>
      <c r="K342" s="1">
        <v>1.8633500000000001</v>
      </c>
      <c r="L342" s="1">
        <v>7.8153299999999995E-2</v>
      </c>
      <c r="M342" s="1">
        <v>1.8275300000000001</v>
      </c>
      <c r="N342" s="1">
        <v>1.01424</v>
      </c>
      <c r="O342" s="1">
        <v>1.2677099999999999</v>
      </c>
      <c r="P342" s="1" t="s">
        <v>22</v>
      </c>
      <c r="Q342" s="1">
        <v>1.08913E-2</v>
      </c>
      <c r="R342" s="1">
        <v>1.8852100000000001</v>
      </c>
      <c r="S342" s="1">
        <v>9.4545599999999994E-2</v>
      </c>
      <c r="T342" s="1" t="s">
        <v>22</v>
      </c>
      <c r="U342" s="1">
        <v>0.54801500000000003</v>
      </c>
      <c r="V342" s="1" t="s">
        <v>23</v>
      </c>
      <c r="W342" s="1">
        <f>ABS(IK_diagnostics_degrees__4[[#This Row],[Column1]]-A341)</f>
        <v>4.4796000000000002E-3</v>
      </c>
      <c r="X342" s="1">
        <f>ABS(IK_diagnostics_degrees__4[[#This Row],[Column2]]-B341)</f>
        <v>9.9999999998434674E-6</v>
      </c>
      <c r="Y342" s="1">
        <f>ABS(IK_diagnostics_degrees__4[[#This Row],[Column3]]-C341)</f>
        <v>5.4839999999999889E-3</v>
      </c>
      <c r="Z342" s="1">
        <f>ABS(IK_diagnostics_degrees__4[[#This Row],[Column4]]-D341)</f>
        <v>9.610000000000174E-4</v>
      </c>
      <c r="AA342" s="1">
        <f>ABS(IK_diagnostics_degrees__4[[#This Row],[Column5]]-E341)</f>
        <v>9.480000000000155E-3</v>
      </c>
      <c r="AB342" s="1">
        <f>ABS(IK_diagnostics_degrees__4[[#This Row],[Column6]]-F341)</f>
        <v>8.8999999999977986E-5</v>
      </c>
      <c r="AC342" s="1">
        <f>ABS(IK_diagnostics_degrees__4[[#This Row],[Column7]]-G341)</f>
        <v>3.2200000000000006E-3</v>
      </c>
      <c r="AD342" s="1">
        <f>ABS(IK_diagnostics_degrees__4[[#This Row],[Column8]]-H341)</f>
        <v>2.6199999999998447E-3</v>
      </c>
      <c r="AE342" s="1">
        <f>ABS(IK_diagnostics_degrees__4[[#This Row],[Column9]]-I341)</f>
        <v>1.544000000000012E-2</v>
      </c>
      <c r="AF342" s="1">
        <f>ABS(IK_diagnostics_degrees__4[[#This Row],[Column10]]-J341)</f>
        <v>1.1409999999999892E-4</v>
      </c>
      <c r="AG342" s="1">
        <f>ABS(IK_diagnostics_degrees__4[[#This Row],[Column11]]-K341)</f>
        <v>3.7899999999999601E-3</v>
      </c>
      <c r="AH342" s="1">
        <f>ABS(IK_diagnostics_degrees__4[[#This Row],[Column12]]-L341)</f>
        <v>4.980000000000262E-5</v>
      </c>
      <c r="AI342" s="1">
        <f>ABS(IK_diagnostics_degrees__4[[#This Row],[Column13]]-M341)</f>
        <v>1.8140000000000045E-2</v>
      </c>
      <c r="AJ342" s="1">
        <f>ABS(IK_diagnostics_degrees__4[[#This Row],[Column14]]-N341)</f>
        <v>1.5689999999999982E-2</v>
      </c>
      <c r="AK342" s="1">
        <f>ABS(IK_diagnostics_degrees__4[[#This Row],[Column15]]-O341)</f>
        <v>1.0420000000000096E-2</v>
      </c>
      <c r="AL342" s="1">
        <f>ABS(IK_diagnostics_degrees__4[[#This Row],[Column16]]-P341)</f>
        <v>0</v>
      </c>
      <c r="AM342" s="1">
        <f>ABS(IK_diagnostics_degrees__4[[#This Row],[Column17]]-Q341)</f>
        <v>1.6801699999999999E-3</v>
      </c>
      <c r="AN342" s="1">
        <f>ABS(IK_diagnostics_degrees__4[[#This Row],[Column18]]-R341)</f>
        <v>1.0270000000000001E-2</v>
      </c>
      <c r="AO342" s="1">
        <f>ABS(IK_diagnostics_degrees__4[[#This Row],[Column19]]-S341)</f>
        <v>1.0344199999999998E-2</v>
      </c>
      <c r="AP342" s="1">
        <f>ABS(IK_diagnostics_degrees__4[[#This Row],[Column20]]-T341)</f>
        <v>1.61667E-3</v>
      </c>
      <c r="AQ342" s="1">
        <f>ABS(IK_diagnostics_degrees__4[[#This Row],[Column21]]-U341)</f>
        <v>1.0406999999999944E-2</v>
      </c>
    </row>
    <row r="343" spans="1:43" x14ac:dyDescent="0.25">
      <c r="A343" s="1">
        <v>5.6128699999999997E-2</v>
      </c>
      <c r="B343" s="1">
        <v>1.56759</v>
      </c>
      <c r="C343" s="1">
        <v>0.39593400000000001</v>
      </c>
      <c r="D343" s="1">
        <v>0.20641999999999999</v>
      </c>
      <c r="E343" s="1">
        <v>1.1906300000000001</v>
      </c>
      <c r="F343" s="1">
        <v>0.210231</v>
      </c>
      <c r="G343" s="1">
        <v>1.0664499999999999</v>
      </c>
      <c r="H343" s="1">
        <v>2.2224300000000001</v>
      </c>
      <c r="I343" s="1">
        <v>1.54165</v>
      </c>
      <c r="J343" s="1">
        <v>2.1017600000000001E-2</v>
      </c>
      <c r="K343" s="1">
        <v>1.86592</v>
      </c>
      <c r="L343" s="1">
        <v>7.9316800000000007E-2</v>
      </c>
      <c r="M343" s="1">
        <v>1.8438099999999999</v>
      </c>
      <c r="N343" s="1">
        <v>1.0022599999999999</v>
      </c>
      <c r="O343" s="1">
        <v>1.2582599999999999</v>
      </c>
      <c r="P343" s="1" t="s">
        <v>22</v>
      </c>
      <c r="Q343" s="1">
        <v>9.4720800000000008E-3</v>
      </c>
      <c r="R343" s="1">
        <v>1.87757</v>
      </c>
      <c r="S343" s="1">
        <v>0.100605</v>
      </c>
      <c r="T343" s="1" t="s">
        <v>22</v>
      </c>
      <c r="U343" s="1">
        <v>0.53925500000000004</v>
      </c>
      <c r="V343" s="1" t="s">
        <v>23</v>
      </c>
      <c r="W343" s="1">
        <f>ABS(IK_diagnostics_degrees__4[[#This Row],[Column1]]-A342)</f>
        <v>2.0402999999999949E-3</v>
      </c>
      <c r="X343" s="1">
        <f>ABS(IK_diagnostics_degrees__4[[#This Row],[Column2]]-B342)</f>
        <v>1.8999999999991246E-4</v>
      </c>
      <c r="Y343" s="1">
        <f>ABS(IK_diagnostics_degrees__4[[#This Row],[Column3]]-C342)</f>
        <v>4.500000000000004E-3</v>
      </c>
      <c r="Z343" s="1">
        <f>ABS(IK_diagnostics_degrees__4[[#This Row],[Column4]]-D342)</f>
        <v>2.6999999999999247E-5</v>
      </c>
      <c r="AA343" s="1">
        <f>ABS(IK_diagnostics_degrees__4[[#This Row],[Column5]]-E342)</f>
        <v>6.8899999999998407E-3</v>
      </c>
      <c r="AB343" s="1">
        <f>ABS(IK_diagnostics_degrees__4[[#This Row],[Column6]]-F342)</f>
        <v>3.7399999999998546E-4</v>
      </c>
      <c r="AC343" s="1">
        <f>ABS(IK_diagnostics_degrees__4[[#This Row],[Column7]]-G342)</f>
        <v>1.3000000000018552E-4</v>
      </c>
      <c r="AD343" s="1">
        <f>ABS(IK_diagnostics_degrees__4[[#This Row],[Column8]]-H342)</f>
        <v>7.7000000000015945E-4</v>
      </c>
      <c r="AE343" s="1">
        <f>ABS(IK_diagnostics_degrees__4[[#This Row],[Column9]]-I342)</f>
        <v>1.3439999999999896E-2</v>
      </c>
      <c r="AF343" s="1">
        <f>ABS(IK_diagnostics_degrees__4[[#This Row],[Column10]]-J342)</f>
        <v>9.9770000000000067E-4</v>
      </c>
      <c r="AG343" s="1">
        <f>ABS(IK_diagnostics_degrees__4[[#This Row],[Column11]]-K342)</f>
        <v>2.5699999999999612E-3</v>
      </c>
      <c r="AH343" s="1">
        <f>ABS(IK_diagnostics_degrees__4[[#This Row],[Column12]]-L342)</f>
        <v>1.1635000000000117E-3</v>
      </c>
      <c r="AI343" s="1">
        <f>ABS(IK_diagnostics_degrees__4[[#This Row],[Column13]]-M342)</f>
        <v>1.627999999999985E-2</v>
      </c>
      <c r="AJ343" s="1">
        <f>ABS(IK_diagnostics_degrees__4[[#This Row],[Column14]]-N342)</f>
        <v>1.1980000000000102E-2</v>
      </c>
      <c r="AK343" s="1">
        <f>ABS(IK_diagnostics_degrees__4[[#This Row],[Column15]]-O342)</f>
        <v>9.4499999999999584E-3</v>
      </c>
      <c r="AL343" s="1">
        <f>ABS(IK_diagnostics_degrees__4[[#This Row],[Column16]]-P342)</f>
        <v>0</v>
      </c>
      <c r="AM343" s="1">
        <f>ABS(IK_diagnostics_degrees__4[[#This Row],[Column17]]-Q342)</f>
        <v>1.4192199999999988E-3</v>
      </c>
      <c r="AN343" s="1">
        <f>ABS(IK_diagnostics_degrees__4[[#This Row],[Column18]]-R342)</f>
        <v>7.6400000000000912E-3</v>
      </c>
      <c r="AO343" s="1">
        <f>ABS(IK_diagnostics_degrees__4[[#This Row],[Column19]]-S342)</f>
        <v>6.0594000000000064E-3</v>
      </c>
      <c r="AP343" s="1">
        <f>ABS(IK_diagnostics_degrees__4[[#This Row],[Column20]]-T342)</f>
        <v>0</v>
      </c>
      <c r="AQ343" s="1">
        <f>ABS(IK_diagnostics_degrees__4[[#This Row],[Column21]]-U342)</f>
        <v>8.75999999999999E-3</v>
      </c>
    </row>
    <row r="344" spans="1:43" x14ac:dyDescent="0.25">
      <c r="A344" s="1">
        <v>5.7231499999999998E-2</v>
      </c>
      <c r="B344" s="1">
        <v>1.5673299999999999</v>
      </c>
      <c r="C344" s="1">
        <v>0.40170699999999998</v>
      </c>
      <c r="D344" s="1">
        <v>0.20830699999999999</v>
      </c>
      <c r="E344" s="1">
        <v>1.1842200000000001</v>
      </c>
      <c r="F344" s="1">
        <v>0.210758</v>
      </c>
      <c r="G344" s="1">
        <v>1.06863</v>
      </c>
      <c r="H344" s="1">
        <v>2.22173</v>
      </c>
      <c r="I344" s="1">
        <v>1.554</v>
      </c>
      <c r="J344" s="1">
        <v>2.0372999999999999E-2</v>
      </c>
      <c r="K344" s="1">
        <v>1.8663700000000001</v>
      </c>
      <c r="L344" s="1">
        <v>8.0840700000000001E-2</v>
      </c>
      <c r="M344" s="1">
        <v>1.85703</v>
      </c>
      <c r="N344" s="1">
        <v>0.99043000000000003</v>
      </c>
      <c r="O344" s="1">
        <v>1.2502899999999999</v>
      </c>
      <c r="P344" s="1" t="s">
        <v>22</v>
      </c>
      <c r="Q344" s="1">
        <v>8.4689399999999995E-3</v>
      </c>
      <c r="R344" s="1">
        <v>1.8707100000000001</v>
      </c>
      <c r="S344" s="1">
        <v>0.10698299999999999</v>
      </c>
      <c r="T344" s="1" t="s">
        <v>22</v>
      </c>
      <c r="U344" s="1">
        <v>0.53221499999999999</v>
      </c>
      <c r="V344" s="1" t="s">
        <v>23</v>
      </c>
      <c r="W344" s="1">
        <f>ABS(IK_diagnostics_degrees__4[[#This Row],[Column1]]-A343)</f>
        <v>1.102800000000001E-3</v>
      </c>
      <c r="X344" s="1">
        <f>ABS(IK_diagnostics_degrees__4[[#This Row],[Column2]]-B343)</f>
        <v>2.60000000000149E-4</v>
      </c>
      <c r="Y344" s="1">
        <f>ABS(IK_diagnostics_degrees__4[[#This Row],[Column3]]-C343)</f>
        <v>5.7729999999999726E-3</v>
      </c>
      <c r="Z344" s="1">
        <f>ABS(IK_diagnostics_degrees__4[[#This Row],[Column4]]-D343)</f>
        <v>1.8869999999999998E-3</v>
      </c>
      <c r="AA344" s="1">
        <f>ABS(IK_diagnostics_degrees__4[[#This Row],[Column5]]-E343)</f>
        <v>6.4100000000000268E-3</v>
      </c>
      <c r="AB344" s="1">
        <f>ABS(IK_diagnostics_degrees__4[[#This Row],[Column6]]-F343)</f>
        <v>5.2699999999999969E-4</v>
      </c>
      <c r="AC344" s="1">
        <f>ABS(IK_diagnostics_degrees__4[[#This Row],[Column7]]-G343)</f>
        <v>2.1800000000000708E-3</v>
      </c>
      <c r="AD344" s="1">
        <f>ABS(IK_diagnostics_degrees__4[[#This Row],[Column8]]-H343)</f>
        <v>7.0000000000014495E-4</v>
      </c>
      <c r="AE344" s="1">
        <f>ABS(IK_diagnostics_degrees__4[[#This Row],[Column9]]-I343)</f>
        <v>1.2350000000000083E-2</v>
      </c>
      <c r="AF344" s="1">
        <f>ABS(IK_diagnostics_degrees__4[[#This Row],[Column10]]-J343)</f>
        <v>6.4460000000000212E-4</v>
      </c>
      <c r="AG344" s="1">
        <f>ABS(IK_diagnostics_degrees__4[[#This Row],[Column11]]-K343)</f>
        <v>4.5000000000006146E-4</v>
      </c>
      <c r="AH344" s="1">
        <f>ABS(IK_diagnostics_degrees__4[[#This Row],[Column12]]-L343)</f>
        <v>1.5238999999999947E-3</v>
      </c>
      <c r="AI344" s="1">
        <f>ABS(IK_diagnostics_degrees__4[[#This Row],[Column13]]-M343)</f>
        <v>1.322000000000001E-2</v>
      </c>
      <c r="AJ344" s="1">
        <f>ABS(IK_diagnostics_degrees__4[[#This Row],[Column14]]-N343)</f>
        <v>1.1829999999999896E-2</v>
      </c>
      <c r="AK344" s="1">
        <f>ABS(IK_diagnostics_degrees__4[[#This Row],[Column15]]-O343)</f>
        <v>7.9700000000000326E-3</v>
      </c>
      <c r="AL344" s="1">
        <f>ABS(IK_diagnostics_degrees__4[[#This Row],[Column16]]-P343)</f>
        <v>0</v>
      </c>
      <c r="AM344" s="1">
        <f>ABS(IK_diagnostics_degrees__4[[#This Row],[Column17]]-Q343)</f>
        <v>1.0031400000000013E-3</v>
      </c>
      <c r="AN344" s="1">
        <f>ABS(IK_diagnostics_degrees__4[[#This Row],[Column18]]-R343)</f>
        <v>6.8599999999998662E-3</v>
      </c>
      <c r="AO344" s="1">
        <f>ABS(IK_diagnostics_degrees__4[[#This Row],[Column19]]-S343)</f>
        <v>6.3779999999999948E-3</v>
      </c>
      <c r="AP344" s="1">
        <f>ABS(IK_diagnostics_degrees__4[[#This Row],[Column20]]-T343)</f>
        <v>0</v>
      </c>
      <c r="AQ344" s="1">
        <f>ABS(IK_diagnostics_degrees__4[[#This Row],[Column21]]-U343)</f>
        <v>7.0400000000000462E-3</v>
      </c>
    </row>
    <row r="345" spans="1:43" x14ac:dyDescent="0.25">
      <c r="A345" s="1">
        <v>6.1055699999999997E-2</v>
      </c>
      <c r="B345" s="1">
        <v>1.5680499999999999</v>
      </c>
      <c r="C345" s="1">
        <v>0.40306799999999998</v>
      </c>
      <c r="D345" s="1">
        <v>0.20811399999999999</v>
      </c>
      <c r="E345" s="1">
        <v>1.1774800000000001</v>
      </c>
      <c r="F345" s="1">
        <v>0.21130199999999999</v>
      </c>
      <c r="G345" s="1">
        <v>1.0695399999999999</v>
      </c>
      <c r="H345" s="1">
        <v>2.2210200000000002</v>
      </c>
      <c r="I345" s="1">
        <v>1.56423</v>
      </c>
      <c r="J345" s="1">
        <v>2.1192800000000001E-2</v>
      </c>
      <c r="K345" s="1">
        <v>1.86771</v>
      </c>
      <c r="L345" s="1">
        <v>8.2935499999999995E-2</v>
      </c>
      <c r="M345" s="1">
        <v>1.86873</v>
      </c>
      <c r="N345" s="1">
        <v>0.980159</v>
      </c>
      <c r="O345" s="1">
        <v>1.24471</v>
      </c>
      <c r="P345" s="1" t="s">
        <v>22</v>
      </c>
      <c r="Q345" s="1">
        <v>6.8418300000000001E-3</v>
      </c>
      <c r="R345" s="1">
        <v>1.8652500000000001</v>
      </c>
      <c r="S345" s="1">
        <v>0.113041</v>
      </c>
      <c r="T345" s="1" t="s">
        <v>22</v>
      </c>
      <c r="U345" s="1">
        <v>0.52539599999999997</v>
      </c>
      <c r="V345" s="1" t="s">
        <v>23</v>
      </c>
      <c r="W345" s="1">
        <f>ABS(IK_diagnostics_degrees__4[[#This Row],[Column1]]-A344)</f>
        <v>3.8241999999999998E-3</v>
      </c>
      <c r="X345" s="1">
        <f>ABS(IK_diagnostics_degrees__4[[#This Row],[Column2]]-B344)</f>
        <v>7.2000000000005393E-4</v>
      </c>
      <c r="Y345" s="1">
        <f>ABS(IK_diagnostics_degrees__4[[#This Row],[Column3]]-C344)</f>
        <v>1.3610000000000011E-3</v>
      </c>
      <c r="Z345" s="1">
        <f>ABS(IK_diagnostics_degrees__4[[#This Row],[Column4]]-D344)</f>
        <v>1.9299999999999873E-4</v>
      </c>
      <c r="AA345" s="1">
        <f>ABS(IK_diagnostics_degrees__4[[#This Row],[Column5]]-E344)</f>
        <v>6.7399999999999682E-3</v>
      </c>
      <c r="AB345" s="1">
        <f>ABS(IK_diagnostics_degrees__4[[#This Row],[Column6]]-F344)</f>
        <v>5.4399999999998894E-4</v>
      </c>
      <c r="AC345" s="1">
        <f>ABS(IK_diagnostics_degrees__4[[#This Row],[Column7]]-G344)</f>
        <v>9.0999999999996639E-4</v>
      </c>
      <c r="AD345" s="1">
        <f>ABS(IK_diagnostics_degrees__4[[#This Row],[Column8]]-H344)</f>
        <v>7.0999999999976637E-4</v>
      </c>
      <c r="AE345" s="1">
        <f>ABS(IK_diagnostics_degrees__4[[#This Row],[Column9]]-I344)</f>
        <v>1.0229999999999961E-2</v>
      </c>
      <c r="AF345" s="1">
        <f>ABS(IK_diagnostics_degrees__4[[#This Row],[Column10]]-J344)</f>
        <v>8.1980000000000247E-4</v>
      </c>
      <c r="AG345" s="1">
        <f>ABS(IK_diagnostics_degrees__4[[#This Row],[Column11]]-K344)</f>
        <v>1.3399999999998968E-3</v>
      </c>
      <c r="AH345" s="1">
        <f>ABS(IK_diagnostics_degrees__4[[#This Row],[Column12]]-L344)</f>
        <v>2.0947999999999939E-3</v>
      </c>
      <c r="AI345" s="1">
        <f>ABS(IK_diagnostics_degrees__4[[#This Row],[Column13]]-M344)</f>
        <v>1.1700000000000044E-2</v>
      </c>
      <c r="AJ345" s="1">
        <f>ABS(IK_diagnostics_degrees__4[[#This Row],[Column14]]-N344)</f>
        <v>1.027100000000003E-2</v>
      </c>
      <c r="AK345" s="1">
        <f>ABS(IK_diagnostics_degrees__4[[#This Row],[Column15]]-O344)</f>
        <v>5.5799999999999184E-3</v>
      </c>
      <c r="AL345" s="1">
        <f>ABS(IK_diagnostics_degrees__4[[#This Row],[Column16]]-P344)</f>
        <v>0</v>
      </c>
      <c r="AM345" s="1">
        <f>ABS(IK_diagnostics_degrees__4[[#This Row],[Column17]]-Q344)</f>
        <v>1.6271099999999993E-3</v>
      </c>
      <c r="AN345" s="1">
        <f>ABS(IK_diagnostics_degrees__4[[#This Row],[Column18]]-R344)</f>
        <v>5.4600000000000204E-3</v>
      </c>
      <c r="AO345" s="1">
        <f>ABS(IK_diagnostics_degrees__4[[#This Row],[Column19]]-S344)</f>
        <v>6.0580000000000078E-3</v>
      </c>
      <c r="AP345" s="1">
        <f>ABS(IK_diagnostics_degrees__4[[#This Row],[Column20]]-T344)</f>
        <v>0</v>
      </c>
      <c r="AQ345" s="1">
        <f>ABS(IK_diagnostics_degrees__4[[#This Row],[Column21]]-U344)</f>
        <v>6.8190000000000195E-3</v>
      </c>
    </row>
    <row r="346" spans="1:43" x14ac:dyDescent="0.25">
      <c r="A346" s="1">
        <v>6.4151100000000003E-2</v>
      </c>
      <c r="B346" s="1">
        <v>1.56915</v>
      </c>
      <c r="C346" s="1">
        <v>0.40439000000000003</v>
      </c>
      <c r="D346" s="1">
        <v>0.20898700000000001</v>
      </c>
      <c r="E346" s="1">
        <v>1.17123</v>
      </c>
      <c r="F346" s="1">
        <v>0.21148900000000001</v>
      </c>
      <c r="G346" s="1">
        <v>1.0699399999999999</v>
      </c>
      <c r="H346" s="1">
        <v>2.2207699999999999</v>
      </c>
      <c r="I346" s="1">
        <v>1.57351</v>
      </c>
      <c r="J346" s="1">
        <v>2.1750800000000001E-2</v>
      </c>
      <c r="K346" s="1">
        <v>1.8682000000000001</v>
      </c>
      <c r="L346" s="1">
        <v>8.3306599999999995E-2</v>
      </c>
      <c r="M346" s="1">
        <v>1.8777200000000001</v>
      </c>
      <c r="N346" s="1">
        <v>0.97190799999999999</v>
      </c>
      <c r="O346" s="1">
        <v>1.24048</v>
      </c>
      <c r="P346" s="1" t="s">
        <v>22</v>
      </c>
      <c r="Q346" s="1">
        <v>5.2302199999999998E-3</v>
      </c>
      <c r="R346" s="1">
        <v>1.8608499999999999</v>
      </c>
      <c r="S346" s="1">
        <v>0.118996</v>
      </c>
      <c r="T346" s="1" t="s">
        <v>22</v>
      </c>
      <c r="U346" s="1">
        <v>0.51983699999999999</v>
      </c>
      <c r="V346" s="1" t="s">
        <v>23</v>
      </c>
      <c r="W346" s="1">
        <f>ABS(IK_diagnostics_degrees__4[[#This Row],[Column1]]-A345)</f>
        <v>3.0954000000000051E-3</v>
      </c>
      <c r="X346" s="1">
        <f>ABS(IK_diagnostics_degrees__4[[#This Row],[Column2]]-B345)</f>
        <v>1.1000000000001009E-3</v>
      </c>
      <c r="Y346" s="1">
        <f>ABS(IK_diagnostics_degrees__4[[#This Row],[Column3]]-C345)</f>
        <v>1.3220000000000454E-3</v>
      </c>
      <c r="Z346" s="1">
        <f>ABS(IK_diagnostics_degrees__4[[#This Row],[Column4]]-D345)</f>
        <v>8.7300000000001265E-4</v>
      </c>
      <c r="AA346" s="1">
        <f>ABS(IK_diagnostics_degrees__4[[#This Row],[Column5]]-E345)</f>
        <v>6.2500000000000888E-3</v>
      </c>
      <c r="AB346" s="1">
        <f>ABS(IK_diagnostics_degrees__4[[#This Row],[Column6]]-F345)</f>
        <v>1.8700000000002048E-4</v>
      </c>
      <c r="AC346" s="1">
        <f>ABS(IK_diagnostics_degrees__4[[#This Row],[Column7]]-G345)</f>
        <v>3.9999999999995595E-4</v>
      </c>
      <c r="AD346" s="1">
        <f>ABS(IK_diagnostics_degrees__4[[#This Row],[Column8]]-H345)</f>
        <v>2.5000000000030553E-4</v>
      </c>
      <c r="AE346" s="1">
        <f>ABS(IK_diagnostics_degrees__4[[#This Row],[Column9]]-I345)</f>
        <v>9.279999999999955E-3</v>
      </c>
      <c r="AF346" s="1">
        <f>ABS(IK_diagnostics_degrees__4[[#This Row],[Column10]]-J345)</f>
        <v>5.5799999999999947E-4</v>
      </c>
      <c r="AG346" s="1">
        <f>ABS(IK_diagnostics_degrees__4[[#This Row],[Column11]]-K345)</f>
        <v>4.9000000000010147E-4</v>
      </c>
      <c r="AH346" s="1">
        <f>ABS(IK_diagnostics_degrees__4[[#This Row],[Column12]]-L345)</f>
        <v>3.7109999999999921E-4</v>
      </c>
      <c r="AI346" s="1">
        <f>ABS(IK_diagnostics_degrees__4[[#This Row],[Column13]]-M345)</f>
        <v>8.9900000000000535E-3</v>
      </c>
      <c r="AJ346" s="1">
        <f>ABS(IK_diagnostics_degrees__4[[#This Row],[Column14]]-N345)</f>
        <v>8.2510000000000083E-3</v>
      </c>
      <c r="AK346" s="1">
        <f>ABS(IK_diagnostics_degrees__4[[#This Row],[Column15]]-O345)</f>
        <v>4.229999999999956E-3</v>
      </c>
      <c r="AL346" s="1">
        <f>ABS(IK_diagnostics_degrees__4[[#This Row],[Column16]]-P345)</f>
        <v>0</v>
      </c>
      <c r="AM346" s="1">
        <f>ABS(IK_diagnostics_degrees__4[[#This Row],[Column17]]-Q345)</f>
        <v>1.6116100000000003E-3</v>
      </c>
      <c r="AN346" s="1">
        <f>ABS(IK_diagnostics_degrees__4[[#This Row],[Column18]]-R345)</f>
        <v>4.4000000000001815E-3</v>
      </c>
      <c r="AO346" s="1">
        <f>ABS(IK_diagnostics_degrees__4[[#This Row],[Column19]]-S345)</f>
        <v>5.955000000000002E-3</v>
      </c>
      <c r="AP346" s="1">
        <f>ABS(IK_diagnostics_degrees__4[[#This Row],[Column20]]-T345)</f>
        <v>0</v>
      </c>
      <c r="AQ346" s="1">
        <f>ABS(IK_diagnostics_degrees__4[[#This Row],[Column21]]-U345)</f>
        <v>5.5589999999999806E-3</v>
      </c>
    </row>
    <row r="347" spans="1:43" x14ac:dyDescent="0.25">
      <c r="A347" s="1">
        <v>6.7537899999999998E-2</v>
      </c>
      <c r="B347" s="1">
        <v>1.5697099999999999</v>
      </c>
      <c r="C347" s="1">
        <v>0.40545300000000001</v>
      </c>
      <c r="D347" s="1">
        <v>0.20862900000000001</v>
      </c>
      <c r="E347" s="1">
        <v>1.16628</v>
      </c>
      <c r="F347" s="1">
        <v>0.210813</v>
      </c>
      <c r="G347" s="1">
        <v>1.0716300000000001</v>
      </c>
      <c r="H347" s="1">
        <v>2.2209699999999999</v>
      </c>
      <c r="I347" s="1">
        <v>1.5806899999999999</v>
      </c>
      <c r="J347" s="1">
        <v>2.2654500000000001E-2</v>
      </c>
      <c r="K347" s="1">
        <v>1.86852</v>
      </c>
      <c r="L347" s="1">
        <v>8.3652599999999994E-2</v>
      </c>
      <c r="M347" s="1">
        <v>1.88588</v>
      </c>
      <c r="N347" s="1">
        <v>0.964337</v>
      </c>
      <c r="O347" s="1">
        <v>1.2362599999999999</v>
      </c>
      <c r="P347" s="1" t="s">
        <v>22</v>
      </c>
      <c r="Q347" s="1">
        <v>6.0552699999999997E-3</v>
      </c>
      <c r="R347" s="1">
        <v>1.8574299999999999</v>
      </c>
      <c r="S347" s="1">
        <v>0.12216100000000001</v>
      </c>
      <c r="T347" s="1" t="s">
        <v>22</v>
      </c>
      <c r="U347" s="1">
        <v>0.51417100000000004</v>
      </c>
      <c r="V347" s="1" t="s">
        <v>23</v>
      </c>
      <c r="W347" s="1">
        <f>ABS(IK_diagnostics_degrees__4[[#This Row],[Column1]]-A346)</f>
        <v>3.3867999999999954E-3</v>
      </c>
      <c r="X347" s="1">
        <f>ABS(IK_diagnostics_degrees__4[[#This Row],[Column2]]-B346)</f>
        <v>5.5999999999989392E-4</v>
      </c>
      <c r="Y347" s="1">
        <f>ABS(IK_diagnostics_degrees__4[[#This Row],[Column3]]-C346)</f>
        <v>1.0629999999999806E-3</v>
      </c>
      <c r="Z347" s="1">
        <f>ABS(IK_diagnostics_degrees__4[[#This Row],[Column4]]-D346)</f>
        <v>3.5799999999999721E-4</v>
      </c>
      <c r="AA347" s="1">
        <f>ABS(IK_diagnostics_degrees__4[[#This Row],[Column5]]-E346)</f>
        <v>4.9500000000000099E-3</v>
      </c>
      <c r="AB347" s="1">
        <f>ABS(IK_diagnostics_degrees__4[[#This Row],[Column6]]-F346)</f>
        <v>6.7600000000000993E-4</v>
      </c>
      <c r="AC347" s="1">
        <f>ABS(IK_diagnostics_degrees__4[[#This Row],[Column7]]-G346)</f>
        <v>1.6900000000001913E-3</v>
      </c>
      <c r="AD347" s="1">
        <f>ABS(IK_diagnostics_degrees__4[[#This Row],[Column8]]-H346)</f>
        <v>1.9999999999997797E-4</v>
      </c>
      <c r="AE347" s="1">
        <f>ABS(IK_diagnostics_degrees__4[[#This Row],[Column9]]-I346)</f>
        <v>7.1799999999999642E-3</v>
      </c>
      <c r="AF347" s="1">
        <f>ABS(IK_diagnostics_degrees__4[[#This Row],[Column10]]-J346)</f>
        <v>9.0370000000000034E-4</v>
      </c>
      <c r="AG347" s="1">
        <f>ABS(IK_diagnostics_degrees__4[[#This Row],[Column11]]-K346)</f>
        <v>3.1999999999987594E-4</v>
      </c>
      <c r="AH347" s="1">
        <f>ABS(IK_diagnostics_degrees__4[[#This Row],[Column12]]-L346)</f>
        <v>3.4599999999999909E-4</v>
      </c>
      <c r="AI347" s="1">
        <f>ABS(IK_diagnostics_degrees__4[[#This Row],[Column13]]-M346)</f>
        <v>8.1599999999999451E-3</v>
      </c>
      <c r="AJ347" s="1">
        <f>ABS(IK_diagnostics_degrees__4[[#This Row],[Column14]]-N346)</f>
        <v>7.5709999999999944E-3</v>
      </c>
      <c r="AK347" s="1">
        <f>ABS(IK_diagnostics_degrees__4[[#This Row],[Column15]]-O346)</f>
        <v>4.2200000000001125E-3</v>
      </c>
      <c r="AL347" s="1">
        <f>ABS(IK_diagnostics_degrees__4[[#This Row],[Column16]]-P346)</f>
        <v>0</v>
      </c>
      <c r="AM347" s="1">
        <f>ABS(IK_diagnostics_degrees__4[[#This Row],[Column17]]-Q346)</f>
        <v>8.2504999999999992E-4</v>
      </c>
      <c r="AN347" s="1">
        <f>ABS(IK_diagnostics_degrees__4[[#This Row],[Column18]]-R346)</f>
        <v>3.4199999999999786E-3</v>
      </c>
      <c r="AO347" s="1">
        <f>ABS(IK_diagnostics_degrees__4[[#This Row],[Column19]]-S346)</f>
        <v>3.1650000000000011E-3</v>
      </c>
      <c r="AP347" s="1">
        <f>ABS(IK_diagnostics_degrees__4[[#This Row],[Column20]]-T346)</f>
        <v>0</v>
      </c>
      <c r="AQ347" s="1">
        <f>ABS(IK_diagnostics_degrees__4[[#This Row],[Column21]]-U346)</f>
        <v>5.6659999999999489E-3</v>
      </c>
    </row>
    <row r="348" spans="1:43" x14ac:dyDescent="0.25">
      <c r="A348" s="1">
        <v>7.0017499999999996E-2</v>
      </c>
      <c r="B348" s="1">
        <v>1.56915</v>
      </c>
      <c r="C348" s="1">
        <v>0.40625899999999998</v>
      </c>
      <c r="D348" s="1">
        <v>0.209261</v>
      </c>
      <c r="E348" s="1">
        <v>1.1631100000000001</v>
      </c>
      <c r="F348" s="1">
        <v>0.210364</v>
      </c>
      <c r="G348" s="1">
        <v>1.07209</v>
      </c>
      <c r="H348" s="1">
        <v>2.2213099999999999</v>
      </c>
      <c r="I348" s="1">
        <v>1.58701</v>
      </c>
      <c r="J348" s="1">
        <v>2.2431099999999999E-2</v>
      </c>
      <c r="K348" s="1">
        <v>1.8691</v>
      </c>
      <c r="L348" s="1">
        <v>8.5003899999999993E-2</v>
      </c>
      <c r="M348" s="1">
        <v>1.8934800000000001</v>
      </c>
      <c r="N348" s="1">
        <v>0.95755000000000001</v>
      </c>
      <c r="O348" s="1">
        <v>1.23143</v>
      </c>
      <c r="P348" s="1" t="s">
        <v>22</v>
      </c>
      <c r="Q348" s="1">
        <v>5.2158100000000004E-3</v>
      </c>
      <c r="R348" s="1">
        <v>1.8537999999999999</v>
      </c>
      <c r="S348" s="1">
        <v>0.124512</v>
      </c>
      <c r="T348" s="1" t="s">
        <v>22</v>
      </c>
      <c r="U348" s="1">
        <v>0.51004300000000002</v>
      </c>
      <c r="V348" s="1" t="s">
        <v>23</v>
      </c>
      <c r="W348" s="1">
        <f>ABS(IK_diagnostics_degrees__4[[#This Row],[Column1]]-A347)</f>
        <v>2.4795999999999985E-3</v>
      </c>
      <c r="X348" s="1">
        <f>ABS(IK_diagnostics_degrees__4[[#This Row],[Column2]]-B347)</f>
        <v>5.5999999999989392E-4</v>
      </c>
      <c r="Y348" s="1">
        <f>ABS(IK_diagnostics_degrees__4[[#This Row],[Column3]]-C347)</f>
        <v>8.059999999999734E-4</v>
      </c>
      <c r="Z348" s="1">
        <f>ABS(IK_diagnostics_degrees__4[[#This Row],[Column4]]-D347)</f>
        <v>6.3199999999999368E-4</v>
      </c>
      <c r="AA348" s="1">
        <f>ABS(IK_diagnostics_degrees__4[[#This Row],[Column5]]-E347)</f>
        <v>3.1699999999998951E-3</v>
      </c>
      <c r="AB348" s="1">
        <f>ABS(IK_diagnostics_degrees__4[[#This Row],[Column6]]-F347)</f>
        <v>4.4900000000000495E-4</v>
      </c>
      <c r="AC348" s="1">
        <f>ABS(IK_diagnostics_degrees__4[[#This Row],[Column7]]-G347)</f>
        <v>4.5999999999990493E-4</v>
      </c>
      <c r="AD348" s="1">
        <f>ABS(IK_diagnostics_degrees__4[[#This Row],[Column8]]-H347)</f>
        <v>3.4000000000000696E-4</v>
      </c>
      <c r="AE348" s="1">
        <f>ABS(IK_diagnostics_degrees__4[[#This Row],[Column9]]-I347)</f>
        <v>6.3200000000001033E-3</v>
      </c>
      <c r="AF348" s="1">
        <f>ABS(IK_diagnostics_degrees__4[[#This Row],[Column10]]-J347)</f>
        <v>2.2340000000000207E-4</v>
      </c>
      <c r="AG348" s="1">
        <f>ABS(IK_diagnostics_degrees__4[[#This Row],[Column11]]-K347)</f>
        <v>5.8000000000002494E-4</v>
      </c>
      <c r="AH348" s="1">
        <f>ABS(IK_diagnostics_degrees__4[[#This Row],[Column12]]-L347)</f>
        <v>1.3512999999999997E-3</v>
      </c>
      <c r="AI348" s="1">
        <f>ABS(IK_diagnostics_degrees__4[[#This Row],[Column13]]-M347)</f>
        <v>7.6000000000000512E-3</v>
      </c>
      <c r="AJ348" s="1">
        <f>ABS(IK_diagnostics_degrees__4[[#This Row],[Column14]]-N347)</f>
        <v>6.7869999999999875E-3</v>
      </c>
      <c r="AK348" s="1">
        <f>ABS(IK_diagnostics_degrees__4[[#This Row],[Column15]]-O347)</f>
        <v>4.8299999999998899E-3</v>
      </c>
      <c r="AL348" s="1">
        <f>ABS(IK_diagnostics_degrees__4[[#This Row],[Column16]]-P347)</f>
        <v>0</v>
      </c>
      <c r="AM348" s="1">
        <f>ABS(IK_diagnostics_degrees__4[[#This Row],[Column17]]-Q347)</f>
        <v>8.3945999999999934E-4</v>
      </c>
      <c r="AN348" s="1">
        <f>ABS(IK_diagnostics_degrees__4[[#This Row],[Column18]]-R347)</f>
        <v>3.6300000000000221E-3</v>
      </c>
      <c r="AO348" s="1">
        <f>ABS(IK_diagnostics_degrees__4[[#This Row],[Column19]]-S347)</f>
        <v>2.350999999999992E-3</v>
      </c>
      <c r="AP348" s="1">
        <f>ABS(IK_diagnostics_degrees__4[[#This Row],[Column20]]-T347)</f>
        <v>0</v>
      </c>
      <c r="AQ348" s="1">
        <f>ABS(IK_diagnostics_degrees__4[[#This Row],[Column21]]-U347)</f>
        <v>4.1280000000000205E-3</v>
      </c>
    </row>
    <row r="349" spans="1:43" x14ac:dyDescent="0.25">
      <c r="A349" s="1">
        <v>7.1026699999999998E-2</v>
      </c>
      <c r="B349" s="1">
        <v>1.57</v>
      </c>
      <c r="C349" s="1">
        <v>0.40847299999999997</v>
      </c>
      <c r="D349" s="1">
        <v>0.208622</v>
      </c>
      <c r="E349" s="1">
        <v>1.15927</v>
      </c>
      <c r="F349" s="1">
        <v>0.2104</v>
      </c>
      <c r="G349" s="1">
        <v>1.073</v>
      </c>
      <c r="H349" s="1">
        <v>2.22099</v>
      </c>
      <c r="I349" s="1">
        <v>1.59216</v>
      </c>
      <c r="J349" s="1">
        <v>2.3534200000000002E-2</v>
      </c>
      <c r="K349" s="1">
        <v>1.8695200000000001</v>
      </c>
      <c r="L349" s="1">
        <v>8.5302000000000003E-2</v>
      </c>
      <c r="M349" s="1">
        <v>1.8998699999999999</v>
      </c>
      <c r="N349" s="1">
        <v>0.95220899999999997</v>
      </c>
      <c r="O349" s="1">
        <v>1.2281</v>
      </c>
      <c r="P349" s="1" t="s">
        <v>22</v>
      </c>
      <c r="Q349" s="1">
        <v>5.2608300000000002E-3</v>
      </c>
      <c r="R349" s="1">
        <v>1.8503400000000001</v>
      </c>
      <c r="S349" s="1">
        <v>0.12690100000000001</v>
      </c>
      <c r="T349" s="1" t="s">
        <v>22</v>
      </c>
      <c r="U349" s="1">
        <v>0.50680099999999995</v>
      </c>
      <c r="V349" s="1" t="s">
        <v>23</v>
      </c>
      <c r="W349" s="1">
        <f>ABS(IK_diagnostics_degrees__4[[#This Row],[Column1]]-A348)</f>
        <v>1.0092000000000018E-3</v>
      </c>
      <c r="X349" s="1">
        <f>ABS(IK_diagnostics_degrees__4[[#This Row],[Column2]]-B348)</f>
        <v>8.5000000000001741E-4</v>
      </c>
      <c r="Y349" s="1">
        <f>ABS(IK_diagnostics_degrees__4[[#This Row],[Column3]]-C348)</f>
        <v>2.2139999999999938E-3</v>
      </c>
      <c r="Z349" s="1">
        <f>ABS(IK_diagnostics_degrees__4[[#This Row],[Column4]]-D348)</f>
        <v>6.3900000000000068E-4</v>
      </c>
      <c r="AA349" s="1">
        <f>ABS(IK_diagnostics_degrees__4[[#This Row],[Column5]]-E348)</f>
        <v>3.8400000000000656E-3</v>
      </c>
      <c r="AB349" s="1">
        <f>ABS(IK_diagnostics_degrees__4[[#This Row],[Column6]]-F348)</f>
        <v>3.6000000000008248E-5</v>
      </c>
      <c r="AC349" s="1">
        <f>ABS(IK_diagnostics_degrees__4[[#This Row],[Column7]]-G348)</f>
        <v>9.0999999999996639E-4</v>
      </c>
      <c r="AD349" s="1">
        <f>ABS(IK_diagnostics_degrees__4[[#This Row],[Column8]]-H348)</f>
        <v>3.1999999999987594E-4</v>
      </c>
      <c r="AE349" s="1">
        <f>ABS(IK_diagnostics_degrees__4[[#This Row],[Column9]]-I348)</f>
        <v>5.1499999999999879E-3</v>
      </c>
      <c r="AF349" s="1">
        <f>ABS(IK_diagnostics_degrees__4[[#This Row],[Column10]]-J348)</f>
        <v>1.1031000000000027E-3</v>
      </c>
      <c r="AG349" s="1">
        <f>ABS(IK_diagnostics_degrees__4[[#This Row],[Column11]]-K348)</f>
        <v>4.2000000000008697E-4</v>
      </c>
      <c r="AH349" s="1">
        <f>ABS(IK_diagnostics_degrees__4[[#This Row],[Column12]]-L348)</f>
        <v>2.9810000000000947E-4</v>
      </c>
      <c r="AI349" s="1">
        <f>ABS(IK_diagnostics_degrees__4[[#This Row],[Column13]]-M348)</f>
        <v>6.3899999999998958E-3</v>
      </c>
      <c r="AJ349" s="1">
        <f>ABS(IK_diagnostics_degrees__4[[#This Row],[Column14]]-N348)</f>
        <v>5.3410000000000402E-3</v>
      </c>
      <c r="AK349" s="1">
        <f>ABS(IK_diagnostics_degrees__4[[#This Row],[Column15]]-O348)</f>
        <v>3.3300000000000551E-3</v>
      </c>
      <c r="AL349" s="1">
        <f>ABS(IK_diagnostics_degrees__4[[#This Row],[Column16]]-P348)</f>
        <v>0</v>
      </c>
      <c r="AM349" s="1">
        <f>ABS(IK_diagnostics_degrees__4[[#This Row],[Column17]]-Q348)</f>
        <v>4.5019999999999782E-5</v>
      </c>
      <c r="AN349" s="1">
        <f>ABS(IK_diagnostics_degrees__4[[#This Row],[Column18]]-R348)</f>
        <v>3.4599999999997966E-3</v>
      </c>
      <c r="AO349" s="1">
        <f>ABS(IK_diagnostics_degrees__4[[#This Row],[Column19]]-S348)</f>
        <v>2.3890000000000161E-3</v>
      </c>
      <c r="AP349" s="1">
        <f>ABS(IK_diagnostics_degrees__4[[#This Row],[Column20]]-T348)</f>
        <v>0</v>
      </c>
      <c r="AQ349" s="1">
        <f>ABS(IK_diagnostics_degrees__4[[#This Row],[Column21]]-U348)</f>
        <v>3.2420000000000782E-3</v>
      </c>
    </row>
    <row r="350" spans="1:43" x14ac:dyDescent="0.25">
      <c r="A350" s="1">
        <v>7.1701100000000004E-2</v>
      </c>
      <c r="B350" s="1">
        <v>1.5693299999999999</v>
      </c>
      <c r="C350" s="1">
        <v>0.41078300000000001</v>
      </c>
      <c r="D350" s="1">
        <v>0.20835400000000001</v>
      </c>
      <c r="E350" s="1">
        <v>1.15726</v>
      </c>
      <c r="F350" s="1">
        <v>0.210673</v>
      </c>
      <c r="G350" s="1">
        <v>1.07483</v>
      </c>
      <c r="H350" s="1">
        <v>2.22173</v>
      </c>
      <c r="I350" s="1">
        <v>1.5962099999999999</v>
      </c>
      <c r="J350" s="1">
        <v>2.34702E-2</v>
      </c>
      <c r="K350" s="1">
        <v>1.86992</v>
      </c>
      <c r="L350" s="1">
        <v>8.5736900000000005E-2</v>
      </c>
      <c r="M350" s="1">
        <v>1.9049</v>
      </c>
      <c r="N350" s="1">
        <v>0.94677699999999998</v>
      </c>
      <c r="O350" s="1">
        <v>1.22515</v>
      </c>
      <c r="P350" s="1" t="s">
        <v>22</v>
      </c>
      <c r="Q350" s="1">
        <v>5.20843E-3</v>
      </c>
      <c r="R350" s="1">
        <v>1.8474699999999999</v>
      </c>
      <c r="S350" s="1">
        <v>0.128215</v>
      </c>
      <c r="T350" s="1" t="s">
        <v>22</v>
      </c>
      <c r="U350" s="1">
        <v>0.50337100000000001</v>
      </c>
      <c r="V350" s="1" t="s">
        <v>23</v>
      </c>
      <c r="W350" s="1">
        <f>ABS(IK_diagnostics_degrees__4[[#This Row],[Column1]]-A349)</f>
        <v>6.7440000000000555E-4</v>
      </c>
      <c r="X350" s="1">
        <f>ABS(IK_diagnostics_degrees__4[[#This Row],[Column2]]-B349)</f>
        <v>6.7000000000017046E-4</v>
      </c>
      <c r="Y350" s="1">
        <f>ABS(IK_diagnostics_degrees__4[[#This Row],[Column3]]-C349)</f>
        <v>2.3100000000000342E-3</v>
      </c>
      <c r="Z350" s="1">
        <f>ABS(IK_diagnostics_degrees__4[[#This Row],[Column4]]-D349)</f>
        <v>2.6799999999999047E-4</v>
      </c>
      <c r="AA350" s="1">
        <f>ABS(IK_diagnostics_degrees__4[[#This Row],[Column5]]-E349)</f>
        <v>2.0100000000000673E-3</v>
      </c>
      <c r="AB350" s="1">
        <f>ABS(IK_diagnostics_degrees__4[[#This Row],[Column6]]-F349)</f>
        <v>2.7299999999999547E-4</v>
      </c>
      <c r="AC350" s="1">
        <f>ABS(IK_diagnostics_degrees__4[[#This Row],[Column7]]-G349)</f>
        <v>1.8299999999999983E-3</v>
      </c>
      <c r="AD350" s="1">
        <f>ABS(IK_diagnostics_degrees__4[[#This Row],[Column8]]-H349)</f>
        <v>7.3999999999996291E-4</v>
      </c>
      <c r="AE350" s="1">
        <f>ABS(IK_diagnostics_degrees__4[[#This Row],[Column9]]-I349)</f>
        <v>4.049999999999887E-3</v>
      </c>
      <c r="AF350" s="1">
        <f>ABS(IK_diagnostics_degrees__4[[#This Row],[Column10]]-J349)</f>
        <v>6.4000000000001556E-5</v>
      </c>
      <c r="AG350" s="1">
        <f>ABS(IK_diagnostics_degrees__4[[#This Row],[Column11]]-K349)</f>
        <v>3.9999999999995595E-4</v>
      </c>
      <c r="AH350" s="1">
        <f>ABS(IK_diagnostics_degrees__4[[#This Row],[Column12]]-L349)</f>
        <v>4.3490000000000195E-4</v>
      </c>
      <c r="AI350" s="1">
        <f>ABS(IK_diagnostics_degrees__4[[#This Row],[Column13]]-M349)</f>
        <v>5.03000000000009E-3</v>
      </c>
      <c r="AJ350" s="1">
        <f>ABS(IK_diagnostics_degrees__4[[#This Row],[Column14]]-N349)</f>
        <v>5.4319999999999924E-3</v>
      </c>
      <c r="AK350" s="1">
        <f>ABS(IK_diagnostics_degrees__4[[#This Row],[Column15]]-O349)</f>
        <v>2.9500000000000082E-3</v>
      </c>
      <c r="AL350" s="1">
        <f>ABS(IK_diagnostics_degrees__4[[#This Row],[Column16]]-P349)</f>
        <v>0</v>
      </c>
      <c r="AM350" s="1">
        <f>ABS(IK_diagnostics_degrees__4[[#This Row],[Column17]]-Q349)</f>
        <v>5.2400000000000189E-5</v>
      </c>
      <c r="AN350" s="1">
        <f>ABS(IK_diagnostics_degrees__4[[#This Row],[Column18]]-R349)</f>
        <v>2.8700000000001502E-3</v>
      </c>
      <c r="AO350" s="1">
        <f>ABS(IK_diagnostics_degrees__4[[#This Row],[Column19]]-S349)</f>
        <v>1.3139999999999818E-3</v>
      </c>
      <c r="AP350" s="1">
        <f>ABS(IK_diagnostics_degrees__4[[#This Row],[Column20]]-T349)</f>
        <v>0</v>
      </c>
      <c r="AQ350" s="1">
        <f>ABS(IK_diagnostics_degrees__4[[#This Row],[Column21]]-U349)</f>
        <v>3.4299999999999331E-3</v>
      </c>
    </row>
    <row r="351" spans="1:43" x14ac:dyDescent="0.25">
      <c r="A351" s="1">
        <v>7.3087299999999994E-2</v>
      </c>
      <c r="B351" s="1">
        <v>1.56925</v>
      </c>
      <c r="C351" s="1">
        <v>0.41176299999999999</v>
      </c>
      <c r="D351" s="1">
        <v>0.20849400000000001</v>
      </c>
      <c r="E351" s="1">
        <v>1.1548</v>
      </c>
      <c r="F351" s="1">
        <v>0.20966099999999999</v>
      </c>
      <c r="G351" s="1">
        <v>1.0748800000000001</v>
      </c>
      <c r="H351" s="1">
        <v>2.22201</v>
      </c>
      <c r="I351" s="1">
        <v>1.6005199999999999</v>
      </c>
      <c r="J351" s="1">
        <v>2.3869700000000001E-2</v>
      </c>
      <c r="K351" s="1">
        <v>1.8707199999999999</v>
      </c>
      <c r="L351" s="1">
        <v>8.6298299999999994E-2</v>
      </c>
      <c r="M351" s="1">
        <v>1.90985</v>
      </c>
      <c r="N351" s="1">
        <v>0.942496</v>
      </c>
      <c r="O351" s="1">
        <v>1.2222500000000001</v>
      </c>
      <c r="P351" s="1" t="s">
        <v>22</v>
      </c>
      <c r="Q351" s="1">
        <v>5.3262800000000001E-3</v>
      </c>
      <c r="R351" s="1">
        <v>1.8454600000000001</v>
      </c>
      <c r="S351" s="1">
        <v>0.128966</v>
      </c>
      <c r="T351" s="1" t="s">
        <v>22</v>
      </c>
      <c r="U351" s="1">
        <v>0.50114899999999996</v>
      </c>
      <c r="V351" s="1" t="s">
        <v>23</v>
      </c>
      <c r="W351" s="1">
        <f>ABS(IK_diagnostics_degrees__4[[#This Row],[Column1]]-A350)</f>
        <v>1.3861999999999902E-3</v>
      </c>
      <c r="X351" s="1">
        <f>ABS(IK_diagnostics_degrees__4[[#This Row],[Column2]]-B350)</f>
        <v>7.9999999999857963E-5</v>
      </c>
      <c r="Y351" s="1">
        <f>ABS(IK_diagnostics_degrees__4[[#This Row],[Column3]]-C350)</f>
        <v>9.7999999999998089E-4</v>
      </c>
      <c r="Z351" s="1">
        <f>ABS(IK_diagnostics_degrees__4[[#This Row],[Column4]]-D350)</f>
        <v>1.4000000000000123E-4</v>
      </c>
      <c r="AA351" s="1">
        <f>ABS(IK_diagnostics_degrees__4[[#This Row],[Column5]]-E350)</f>
        <v>2.4599999999999067E-3</v>
      </c>
      <c r="AB351" s="1">
        <f>ABS(IK_diagnostics_degrees__4[[#This Row],[Column6]]-F350)</f>
        <v>1.0120000000000129E-3</v>
      </c>
      <c r="AC351" s="1">
        <f>ABS(IK_diagnostics_degrees__4[[#This Row],[Column7]]-G350)</f>
        <v>5.0000000000105516E-5</v>
      </c>
      <c r="AD351" s="1">
        <f>ABS(IK_diagnostics_degrees__4[[#This Row],[Column8]]-H350)</f>
        <v>2.8000000000005798E-4</v>
      </c>
      <c r="AE351" s="1">
        <f>ABS(IK_diagnostics_degrees__4[[#This Row],[Column9]]-I350)</f>
        <v>4.310000000000036E-3</v>
      </c>
      <c r="AF351" s="1">
        <f>ABS(IK_diagnostics_degrees__4[[#This Row],[Column10]]-J350)</f>
        <v>3.9950000000000055E-4</v>
      </c>
      <c r="AG351" s="1">
        <f>ABS(IK_diagnostics_degrees__4[[#This Row],[Column11]]-K350)</f>
        <v>7.9999999999991189E-4</v>
      </c>
      <c r="AH351" s="1">
        <f>ABS(IK_diagnostics_degrees__4[[#This Row],[Column12]]-L350)</f>
        <v>5.6139999999998969E-4</v>
      </c>
      <c r="AI351" s="1">
        <f>ABS(IK_diagnostics_degrees__4[[#This Row],[Column13]]-M350)</f>
        <v>4.9500000000000099E-3</v>
      </c>
      <c r="AJ351" s="1">
        <f>ABS(IK_diagnostics_degrees__4[[#This Row],[Column14]]-N350)</f>
        <v>4.2809999999999793E-3</v>
      </c>
      <c r="AK351" s="1">
        <f>ABS(IK_diagnostics_degrees__4[[#This Row],[Column15]]-O350)</f>
        <v>2.8999999999999027E-3</v>
      </c>
      <c r="AL351" s="1">
        <f>ABS(IK_diagnostics_degrees__4[[#This Row],[Column16]]-P350)</f>
        <v>0</v>
      </c>
      <c r="AM351" s="1">
        <f>ABS(IK_diagnostics_degrees__4[[#This Row],[Column17]]-Q350)</f>
        <v>1.1785000000000007E-4</v>
      </c>
      <c r="AN351" s="1">
        <f>ABS(IK_diagnostics_degrees__4[[#This Row],[Column18]]-R350)</f>
        <v>2.0099999999998452E-3</v>
      </c>
      <c r="AO351" s="1">
        <f>ABS(IK_diagnostics_degrees__4[[#This Row],[Column19]]-S350)</f>
        <v>7.5100000000000167E-4</v>
      </c>
      <c r="AP351" s="1">
        <f>ABS(IK_diagnostics_degrees__4[[#This Row],[Column20]]-T350)</f>
        <v>0</v>
      </c>
      <c r="AQ351" s="1">
        <f>ABS(IK_diagnostics_degrees__4[[#This Row],[Column21]]-U350)</f>
        <v>2.2220000000000573E-3</v>
      </c>
    </row>
    <row r="352" spans="1:43" x14ac:dyDescent="0.25">
      <c r="A352" s="1">
        <v>7.3907E-2</v>
      </c>
      <c r="B352" s="1">
        <v>1.5691200000000001</v>
      </c>
      <c r="C352" s="1">
        <v>0.412574</v>
      </c>
      <c r="D352" s="1">
        <v>0.20834</v>
      </c>
      <c r="E352" s="1">
        <v>1.15333</v>
      </c>
      <c r="F352" s="1">
        <v>0.20990600000000001</v>
      </c>
      <c r="G352" s="1">
        <v>1.07545</v>
      </c>
      <c r="H352" s="1">
        <v>2.22261</v>
      </c>
      <c r="I352" s="1">
        <v>1.60365</v>
      </c>
      <c r="J352" s="1">
        <v>2.3546999999999998E-2</v>
      </c>
      <c r="K352" s="1">
        <v>1.8706199999999999</v>
      </c>
      <c r="L352" s="1">
        <v>8.6577000000000001E-2</v>
      </c>
      <c r="M352" s="1">
        <v>1.91343</v>
      </c>
      <c r="N352" s="1">
        <v>0.93895799999999996</v>
      </c>
      <c r="O352" s="1">
        <v>1.2202599999999999</v>
      </c>
      <c r="P352" s="1" t="s">
        <v>22</v>
      </c>
      <c r="Q352" s="1">
        <v>5.3479599999999997E-3</v>
      </c>
      <c r="R352" s="1">
        <v>1.8432500000000001</v>
      </c>
      <c r="S352" s="1">
        <v>0.13032299999999999</v>
      </c>
      <c r="T352" s="1" t="s">
        <v>22</v>
      </c>
      <c r="U352" s="1">
        <v>0.49856699999999998</v>
      </c>
      <c r="V352" s="1" t="s">
        <v>23</v>
      </c>
      <c r="W352" s="1">
        <f>ABS(IK_diagnostics_degrees__4[[#This Row],[Column1]]-A351)</f>
        <v>8.1970000000000653E-4</v>
      </c>
      <c r="X352" s="1">
        <f>ABS(IK_diagnostics_degrees__4[[#This Row],[Column2]]-B351)</f>
        <v>1.2999999999996348E-4</v>
      </c>
      <c r="Y352" s="1">
        <f>ABS(IK_diagnostics_degrees__4[[#This Row],[Column3]]-C351)</f>
        <v>8.1100000000000616E-4</v>
      </c>
      <c r="Z352" s="1">
        <f>ABS(IK_diagnostics_degrees__4[[#This Row],[Column4]]-D351)</f>
        <v>1.5400000000001524E-4</v>
      </c>
      <c r="AA352" s="1">
        <f>ABS(IK_diagnostics_degrees__4[[#This Row],[Column5]]-E351)</f>
        <v>1.4700000000000824E-3</v>
      </c>
      <c r="AB352" s="1">
        <f>ABS(IK_diagnostics_degrees__4[[#This Row],[Column6]]-F351)</f>
        <v>2.4500000000002298E-4</v>
      </c>
      <c r="AC352" s="1">
        <f>ABS(IK_diagnostics_degrees__4[[#This Row],[Column7]]-G351)</f>
        <v>5.6999999999995943E-4</v>
      </c>
      <c r="AD352" s="1">
        <f>ABS(IK_diagnostics_degrees__4[[#This Row],[Column8]]-H351)</f>
        <v>5.9999999999993392E-4</v>
      </c>
      <c r="AE352" s="1">
        <f>ABS(IK_diagnostics_degrees__4[[#This Row],[Column9]]-I351)</f>
        <v>3.1300000000000772E-3</v>
      </c>
      <c r="AF352" s="1">
        <f>ABS(IK_diagnostics_degrees__4[[#This Row],[Column10]]-J351)</f>
        <v>3.2270000000000215E-4</v>
      </c>
      <c r="AG352" s="1">
        <f>ABS(IK_diagnostics_degrees__4[[#This Row],[Column11]]-K351)</f>
        <v>9.9999999999988987E-5</v>
      </c>
      <c r="AH352" s="1">
        <f>ABS(IK_diagnostics_degrees__4[[#This Row],[Column12]]-L351)</f>
        <v>2.7870000000000672E-4</v>
      </c>
      <c r="AI352" s="1">
        <f>ABS(IK_diagnostics_degrees__4[[#This Row],[Column13]]-M351)</f>
        <v>3.5799999999999166E-3</v>
      </c>
      <c r="AJ352" s="1">
        <f>ABS(IK_diagnostics_degrees__4[[#This Row],[Column14]]-N351)</f>
        <v>3.5380000000000411E-3</v>
      </c>
      <c r="AK352" s="1">
        <f>ABS(IK_diagnostics_degrees__4[[#This Row],[Column15]]-O351)</f>
        <v>1.9900000000001583E-3</v>
      </c>
      <c r="AL352" s="1">
        <f>ABS(IK_diagnostics_degrees__4[[#This Row],[Column16]]-P351)</f>
        <v>0</v>
      </c>
      <c r="AM352" s="1">
        <f>ABS(IK_diagnostics_degrees__4[[#This Row],[Column17]]-Q351)</f>
        <v>2.1679999999999616E-5</v>
      </c>
      <c r="AN352" s="1">
        <f>ABS(IK_diagnostics_degrees__4[[#This Row],[Column18]]-R351)</f>
        <v>2.2100000000000453E-3</v>
      </c>
      <c r="AO352" s="1">
        <f>ABS(IK_diagnostics_degrees__4[[#This Row],[Column19]]-S351)</f>
        <v>1.3569999999999971E-3</v>
      </c>
      <c r="AP352" s="1">
        <f>ABS(IK_diagnostics_degrees__4[[#This Row],[Column20]]-T351)</f>
        <v>0</v>
      </c>
      <c r="AQ352" s="1">
        <f>ABS(IK_diagnostics_degrees__4[[#This Row],[Column21]]-U351)</f>
        <v>2.5819999999999732E-3</v>
      </c>
    </row>
    <row r="353" spans="1:43" x14ac:dyDescent="0.25">
      <c r="A353" s="1" t="s">
        <v>22</v>
      </c>
      <c r="B353" s="1">
        <v>1.52702</v>
      </c>
      <c r="C353" s="1">
        <v>1.6232600000000001E-3</v>
      </c>
      <c r="D353" s="1">
        <v>9.9063700000000005E-2</v>
      </c>
      <c r="E353" s="1">
        <v>1.5582499999999999</v>
      </c>
      <c r="F353" s="1">
        <v>0.106909</v>
      </c>
      <c r="G353" s="1">
        <v>0.76018799999999997</v>
      </c>
      <c r="H353" s="1">
        <v>1.95519</v>
      </c>
      <c r="I353" s="1">
        <v>0.89148700000000003</v>
      </c>
      <c r="J353" s="1">
        <v>0.14896599999999999</v>
      </c>
      <c r="K353" s="1">
        <v>1.7361599999999999</v>
      </c>
      <c r="L353" s="2">
        <v>2.0762900000000001E-6</v>
      </c>
      <c r="M353" s="1">
        <v>1.0147299999999999</v>
      </c>
      <c r="N353" s="1">
        <v>1.21865</v>
      </c>
      <c r="O353" s="1">
        <v>0.915188</v>
      </c>
      <c r="P353" s="1" t="s">
        <v>22</v>
      </c>
      <c r="Q353" s="1">
        <v>5.2055799999999999E-2</v>
      </c>
      <c r="R353" s="1">
        <v>1.923</v>
      </c>
      <c r="S353" s="1" t="s">
        <v>22</v>
      </c>
      <c r="T353" s="1">
        <v>2.2887200000000002E-3</v>
      </c>
      <c r="U353" s="1">
        <v>1.25753</v>
      </c>
      <c r="V353" s="1" t="s">
        <v>23</v>
      </c>
      <c r="W353" s="1">
        <f>ABS(IK_diagnostics_degrees__4[[#This Row],[Column1]]-A352)</f>
        <v>7.3907E-2</v>
      </c>
      <c r="X353" s="1">
        <f>ABS(IK_diagnostics_degrees__4[[#This Row],[Column2]]-B352)</f>
        <v>4.2100000000000026E-2</v>
      </c>
      <c r="Y353" s="1">
        <f>ABS(IK_diagnostics_degrees__4[[#This Row],[Column3]]-C352)</f>
        <v>0.41095073999999998</v>
      </c>
      <c r="Z353" s="1">
        <f>ABS(IK_diagnostics_degrees__4[[#This Row],[Column4]]-D352)</f>
        <v>0.10927629999999999</v>
      </c>
      <c r="AA353" s="1">
        <f>ABS(IK_diagnostics_degrees__4[[#This Row],[Column5]]-E352)</f>
        <v>0.40491999999999995</v>
      </c>
      <c r="AB353" s="1">
        <f>ABS(IK_diagnostics_degrees__4[[#This Row],[Column6]]-F352)</f>
        <v>0.10299700000000001</v>
      </c>
      <c r="AC353" s="1">
        <f>ABS(IK_diagnostics_degrees__4[[#This Row],[Column7]]-G352)</f>
        <v>0.31526200000000004</v>
      </c>
      <c r="AD353" s="1">
        <f>ABS(IK_diagnostics_degrees__4[[#This Row],[Column8]]-H352)</f>
        <v>0.26741999999999999</v>
      </c>
      <c r="AE353" s="1">
        <f>ABS(IK_diagnostics_degrees__4[[#This Row],[Column9]]-I352)</f>
        <v>0.71216299999999999</v>
      </c>
      <c r="AF353" s="1">
        <f>ABS(IK_diagnostics_degrees__4[[#This Row],[Column10]]-J352)</f>
        <v>0.125419</v>
      </c>
      <c r="AG353" s="1">
        <f>ABS(IK_diagnostics_degrees__4[[#This Row],[Column11]]-K352)</f>
        <v>0.13446000000000002</v>
      </c>
      <c r="AH353" s="1">
        <f>ABS(IK_diagnostics_degrees__4[[#This Row],[Column12]]-L352)</f>
        <v>8.6574923710000001E-2</v>
      </c>
      <c r="AI353" s="1">
        <f>ABS(IK_diagnostics_degrees__4[[#This Row],[Column13]]-M352)</f>
        <v>0.89870000000000005</v>
      </c>
      <c r="AJ353" s="1">
        <f>ABS(IK_diagnostics_degrees__4[[#This Row],[Column14]]-N352)</f>
        <v>0.27969200000000005</v>
      </c>
      <c r="AK353" s="1">
        <f>ABS(IK_diagnostics_degrees__4[[#This Row],[Column15]]-O352)</f>
        <v>0.3050719999999999</v>
      </c>
      <c r="AL353" s="1">
        <f>ABS(IK_diagnostics_degrees__4[[#This Row],[Column16]]-P352)</f>
        <v>0</v>
      </c>
      <c r="AM353" s="1">
        <f>ABS(IK_diagnostics_degrees__4[[#This Row],[Column17]]-Q352)</f>
        <v>4.670784E-2</v>
      </c>
      <c r="AN353" s="1">
        <f>ABS(IK_diagnostics_degrees__4[[#This Row],[Column18]]-R352)</f>
        <v>7.9749999999999988E-2</v>
      </c>
      <c r="AO353" s="1">
        <f>ABS(IK_diagnostics_degrees__4[[#This Row],[Column19]]-S352)</f>
        <v>0.13032299999999999</v>
      </c>
      <c r="AP353" s="1">
        <f>ABS(IK_diagnostics_degrees__4[[#This Row],[Column20]]-T352)</f>
        <v>2.2887200000000002E-3</v>
      </c>
      <c r="AQ353" s="1">
        <f>ABS(IK_diagnostics_degrees__4[[#This Row],[Column21]]-U352)</f>
        <v>0.75896300000000005</v>
      </c>
    </row>
    <row r="354" spans="1:43" x14ac:dyDescent="0.25">
      <c r="A354" s="1">
        <v>3.0416200000000001E-2</v>
      </c>
      <c r="B354" s="1">
        <v>1.55907</v>
      </c>
      <c r="C354" s="1" t="s">
        <v>22</v>
      </c>
      <c r="D354" s="1">
        <v>0.169983</v>
      </c>
      <c r="E354" s="1">
        <v>1.48333</v>
      </c>
      <c r="F354" s="1">
        <v>0.15178700000000001</v>
      </c>
      <c r="G354" s="1">
        <v>0.82405099999999998</v>
      </c>
      <c r="H354" s="1">
        <v>1.94049</v>
      </c>
      <c r="I354" s="1">
        <v>1.0221199999999999</v>
      </c>
      <c r="J354" s="1">
        <v>0.197265</v>
      </c>
      <c r="K354" s="1">
        <v>1.7878499999999999</v>
      </c>
      <c r="L354" s="1">
        <v>7.0499699999999998E-2</v>
      </c>
      <c r="M354" s="1">
        <v>1.36276</v>
      </c>
      <c r="N354" s="1">
        <v>1.11622</v>
      </c>
      <c r="O354" s="1">
        <v>1.1723300000000001</v>
      </c>
      <c r="P354" s="1">
        <v>2.6172600000000001E-2</v>
      </c>
      <c r="Q354" s="1">
        <v>5.0741800000000004E-4</v>
      </c>
      <c r="R354" s="1">
        <v>2.0358200000000002</v>
      </c>
      <c r="S354" s="1" t="s">
        <v>22</v>
      </c>
      <c r="T354" s="1">
        <v>0.12843499999999999</v>
      </c>
      <c r="U354" s="1">
        <v>1.0511900000000001</v>
      </c>
      <c r="V354" s="1" t="s">
        <v>23</v>
      </c>
      <c r="W354" s="1">
        <f>ABS(IK_diagnostics_degrees__4[[#This Row],[Column1]]-A353)</f>
        <v>3.0416200000000001E-2</v>
      </c>
      <c r="X354" s="1">
        <f>ABS(IK_diagnostics_degrees__4[[#This Row],[Column2]]-B353)</f>
        <v>3.2049999999999912E-2</v>
      </c>
      <c r="Y354" s="1">
        <f>ABS(IK_diagnostics_degrees__4[[#This Row],[Column3]]-C353)</f>
        <v>1.6232600000000001E-3</v>
      </c>
      <c r="Z354" s="1">
        <f>ABS(IK_diagnostics_degrees__4[[#This Row],[Column4]]-D353)</f>
        <v>7.0919299999999991E-2</v>
      </c>
      <c r="AA354" s="1">
        <f>ABS(IK_diagnostics_degrees__4[[#This Row],[Column5]]-E353)</f>
        <v>7.4919999999999876E-2</v>
      </c>
      <c r="AB354" s="1">
        <f>ABS(IK_diagnostics_degrees__4[[#This Row],[Column6]]-F353)</f>
        <v>4.4878000000000001E-2</v>
      </c>
      <c r="AC354" s="1">
        <f>ABS(IK_diagnostics_degrees__4[[#This Row],[Column7]]-G353)</f>
        <v>6.3863000000000003E-2</v>
      </c>
      <c r="AD354" s="1">
        <f>ABS(IK_diagnostics_degrees__4[[#This Row],[Column8]]-H353)</f>
        <v>1.4699999999999935E-2</v>
      </c>
      <c r="AE354" s="1">
        <f>ABS(IK_diagnostics_degrees__4[[#This Row],[Column9]]-I353)</f>
        <v>0.13063299999999989</v>
      </c>
      <c r="AF354" s="1">
        <f>ABS(IK_diagnostics_degrees__4[[#This Row],[Column10]]-J353)</f>
        <v>4.8299000000000009E-2</v>
      </c>
      <c r="AG354" s="1">
        <f>ABS(IK_diagnostics_degrees__4[[#This Row],[Column11]]-K353)</f>
        <v>5.1690000000000014E-2</v>
      </c>
      <c r="AH354" s="1">
        <f>ABS(IK_diagnostics_degrees__4[[#This Row],[Column12]]-L353)</f>
        <v>7.0497623709999999E-2</v>
      </c>
      <c r="AI354" s="1">
        <f>ABS(IK_diagnostics_degrees__4[[#This Row],[Column13]]-M353)</f>
        <v>0.34803000000000006</v>
      </c>
      <c r="AJ354" s="1">
        <f>ABS(IK_diagnostics_degrees__4[[#This Row],[Column14]]-N353)</f>
        <v>0.10243000000000002</v>
      </c>
      <c r="AK354" s="1">
        <f>ABS(IK_diagnostics_degrees__4[[#This Row],[Column15]]-O353)</f>
        <v>0.25714200000000009</v>
      </c>
      <c r="AL354" s="1">
        <f>ABS(IK_diagnostics_degrees__4[[#This Row],[Column16]]-P353)</f>
        <v>2.6172600000000001E-2</v>
      </c>
      <c r="AM354" s="1">
        <f>ABS(IK_diagnostics_degrees__4[[#This Row],[Column17]]-Q353)</f>
        <v>5.1548381999999997E-2</v>
      </c>
      <c r="AN354" s="1">
        <f>ABS(IK_diagnostics_degrees__4[[#This Row],[Column18]]-R353)</f>
        <v>0.11282000000000014</v>
      </c>
      <c r="AO354" s="1">
        <f>ABS(IK_diagnostics_degrees__4[[#This Row],[Column19]]-S353)</f>
        <v>0</v>
      </c>
      <c r="AP354" s="1">
        <f>ABS(IK_diagnostics_degrees__4[[#This Row],[Column20]]-T353)</f>
        <v>0.12614628</v>
      </c>
      <c r="AQ354" s="1">
        <f>ABS(IK_diagnostics_degrees__4[[#This Row],[Column21]]-U353)</f>
        <v>0.20633999999999997</v>
      </c>
    </row>
    <row r="355" spans="1:43" x14ac:dyDescent="0.25">
      <c r="A355" s="1">
        <v>4.6790600000000002E-2</v>
      </c>
      <c r="B355" s="1">
        <v>1.58572</v>
      </c>
      <c r="C355" s="1">
        <v>6.8411700000000006E-2</v>
      </c>
      <c r="D355" s="1">
        <v>0.199738</v>
      </c>
      <c r="E355" s="1">
        <v>1.4055599999999999</v>
      </c>
      <c r="F355" s="1">
        <v>0.16964499999999999</v>
      </c>
      <c r="G355" s="1">
        <v>0.878938</v>
      </c>
      <c r="H355" s="1">
        <v>1.9116299999999999</v>
      </c>
      <c r="I355" s="1">
        <v>1.13222</v>
      </c>
      <c r="J355" s="1">
        <v>0.208539</v>
      </c>
      <c r="K355" s="1">
        <v>1.8019499999999999</v>
      </c>
      <c r="L355" s="1">
        <v>0.10272299999999999</v>
      </c>
      <c r="M355" s="1">
        <v>1.49892</v>
      </c>
      <c r="N355" s="1">
        <v>1.05654</v>
      </c>
      <c r="O355" s="1">
        <v>1.2236100000000001</v>
      </c>
      <c r="P355" s="1">
        <v>2.1770299999999999E-3</v>
      </c>
      <c r="Q355" s="1" t="s">
        <v>22</v>
      </c>
      <c r="R355" s="1">
        <v>2.05043</v>
      </c>
      <c r="S355" s="2">
        <v>4.19885E-5</v>
      </c>
      <c r="T355" s="1">
        <v>0.168179</v>
      </c>
      <c r="U355" s="1">
        <v>0.91063899999999998</v>
      </c>
      <c r="V355" s="1" t="s">
        <v>23</v>
      </c>
      <c r="W355" s="1">
        <f>ABS(IK_diagnostics_degrees__4[[#This Row],[Column1]]-A354)</f>
        <v>1.6374400000000001E-2</v>
      </c>
      <c r="X355" s="1">
        <f>ABS(IK_diagnostics_degrees__4[[#This Row],[Column2]]-B354)</f>
        <v>2.6650000000000063E-2</v>
      </c>
      <c r="Y355" s="1">
        <f>ABS(IK_diagnostics_degrees__4[[#This Row],[Column3]]-C354)</f>
        <v>6.8411700000000006E-2</v>
      </c>
      <c r="Z355" s="1">
        <f>ABS(IK_diagnostics_degrees__4[[#This Row],[Column4]]-D354)</f>
        <v>2.9755000000000004E-2</v>
      </c>
      <c r="AA355" s="1">
        <f>ABS(IK_diagnostics_degrees__4[[#This Row],[Column5]]-E354)</f>
        <v>7.7770000000000117E-2</v>
      </c>
      <c r="AB355" s="1">
        <f>ABS(IK_diagnostics_degrees__4[[#This Row],[Column6]]-F354)</f>
        <v>1.7857999999999985E-2</v>
      </c>
      <c r="AC355" s="1">
        <f>ABS(IK_diagnostics_degrees__4[[#This Row],[Column7]]-G354)</f>
        <v>5.4887000000000019E-2</v>
      </c>
      <c r="AD355" s="1">
        <f>ABS(IK_diagnostics_degrees__4[[#This Row],[Column8]]-H354)</f>
        <v>2.8860000000000108E-2</v>
      </c>
      <c r="AE355" s="1">
        <f>ABS(IK_diagnostics_degrees__4[[#This Row],[Column9]]-I354)</f>
        <v>0.11010000000000009</v>
      </c>
      <c r="AF355" s="1">
        <f>ABS(IK_diagnostics_degrees__4[[#This Row],[Column10]]-J354)</f>
        <v>1.1274000000000006E-2</v>
      </c>
      <c r="AG355" s="1">
        <f>ABS(IK_diagnostics_degrees__4[[#This Row],[Column11]]-K354)</f>
        <v>1.4100000000000001E-2</v>
      </c>
      <c r="AH355" s="1">
        <f>ABS(IK_diagnostics_degrees__4[[#This Row],[Column12]]-L354)</f>
        <v>3.2223299999999996E-2</v>
      </c>
      <c r="AI355" s="1">
        <f>ABS(IK_diagnostics_degrees__4[[#This Row],[Column13]]-M354)</f>
        <v>0.13616000000000006</v>
      </c>
      <c r="AJ355" s="1">
        <f>ABS(IK_diagnostics_degrees__4[[#This Row],[Column14]]-N354)</f>
        <v>5.9679999999999955E-2</v>
      </c>
      <c r="AK355" s="1">
        <f>ABS(IK_diagnostics_degrees__4[[#This Row],[Column15]]-O354)</f>
        <v>5.1279999999999992E-2</v>
      </c>
      <c r="AL355" s="1">
        <f>ABS(IK_diagnostics_degrees__4[[#This Row],[Column16]]-P354)</f>
        <v>2.3995570000000001E-2</v>
      </c>
      <c r="AM355" s="1">
        <f>ABS(IK_diagnostics_degrees__4[[#This Row],[Column17]]-Q354)</f>
        <v>5.0741800000000004E-4</v>
      </c>
      <c r="AN355" s="1">
        <f>ABS(IK_diagnostics_degrees__4[[#This Row],[Column18]]-R354)</f>
        <v>1.460999999999979E-2</v>
      </c>
      <c r="AO355" s="1">
        <f>ABS(IK_diagnostics_degrees__4[[#This Row],[Column19]]-S354)</f>
        <v>4.19885E-5</v>
      </c>
      <c r="AP355" s="1">
        <f>ABS(IK_diagnostics_degrees__4[[#This Row],[Column20]]-T354)</f>
        <v>3.9744000000000002E-2</v>
      </c>
      <c r="AQ355" s="1">
        <f>ABS(IK_diagnostics_degrees__4[[#This Row],[Column21]]-U354)</f>
        <v>0.14055100000000009</v>
      </c>
    </row>
    <row r="356" spans="1:43" x14ac:dyDescent="0.25">
      <c r="A356" s="1">
        <v>7.7660400000000004E-2</v>
      </c>
      <c r="B356" s="1">
        <v>1.5839300000000001</v>
      </c>
      <c r="C356" s="1">
        <v>0.119672</v>
      </c>
      <c r="D356" s="1">
        <v>0.208617</v>
      </c>
      <c r="E356" s="1">
        <v>1.35744</v>
      </c>
      <c r="F356" s="1">
        <v>0.15848499999999999</v>
      </c>
      <c r="G356" s="1">
        <v>0.93055100000000002</v>
      </c>
      <c r="H356" s="1">
        <v>1.8969</v>
      </c>
      <c r="I356" s="1">
        <v>1.21922</v>
      </c>
      <c r="J356" s="1">
        <v>0.20813100000000001</v>
      </c>
      <c r="K356" s="1">
        <v>1.82281</v>
      </c>
      <c r="L356" s="1">
        <v>0.12853800000000001</v>
      </c>
      <c r="M356" s="1">
        <v>1.5706199999999999</v>
      </c>
      <c r="N356" s="1">
        <v>1.00661</v>
      </c>
      <c r="O356" s="1">
        <v>1.23455</v>
      </c>
      <c r="P356" s="1">
        <v>1.01415E-4</v>
      </c>
      <c r="Q356" s="1" t="s">
        <v>22</v>
      </c>
      <c r="R356" s="1">
        <v>2.0443899999999999</v>
      </c>
      <c r="S356" s="1">
        <v>1.6549100000000001E-4</v>
      </c>
      <c r="T356" s="1">
        <v>0.16985700000000001</v>
      </c>
      <c r="U356" s="1">
        <v>0.82808000000000004</v>
      </c>
      <c r="V356" s="1" t="s">
        <v>23</v>
      </c>
      <c r="W356" s="1">
        <f>ABS(IK_diagnostics_degrees__4[[#This Row],[Column1]]-A355)</f>
        <v>3.0869800000000003E-2</v>
      </c>
      <c r="X356" s="1">
        <f>ABS(IK_diagnostics_degrees__4[[#This Row],[Column2]]-B355)</f>
        <v>1.7899999999999583E-3</v>
      </c>
      <c r="Y356" s="1">
        <f>ABS(IK_diagnostics_degrees__4[[#This Row],[Column3]]-C355)</f>
        <v>5.1260299999999995E-2</v>
      </c>
      <c r="Z356" s="1">
        <f>ABS(IK_diagnostics_degrees__4[[#This Row],[Column4]]-D355)</f>
        <v>8.878999999999998E-3</v>
      </c>
      <c r="AA356" s="1">
        <f>ABS(IK_diagnostics_degrees__4[[#This Row],[Column5]]-E355)</f>
        <v>4.8119999999999941E-2</v>
      </c>
      <c r="AB356" s="1">
        <f>ABS(IK_diagnostics_degrees__4[[#This Row],[Column6]]-F355)</f>
        <v>1.1160000000000003E-2</v>
      </c>
      <c r="AC356" s="1">
        <f>ABS(IK_diagnostics_degrees__4[[#This Row],[Column7]]-G355)</f>
        <v>5.161300000000002E-2</v>
      </c>
      <c r="AD356" s="1">
        <f>ABS(IK_diagnostics_degrees__4[[#This Row],[Column8]]-H355)</f>
        <v>1.472999999999991E-2</v>
      </c>
      <c r="AE356" s="1">
        <f>ABS(IK_diagnostics_degrees__4[[#This Row],[Column9]]-I355)</f>
        <v>8.6999999999999966E-2</v>
      </c>
      <c r="AF356" s="1">
        <f>ABS(IK_diagnostics_degrees__4[[#This Row],[Column10]]-J355)</f>
        <v>4.079999999999917E-4</v>
      </c>
      <c r="AG356" s="1">
        <f>ABS(IK_diagnostics_degrees__4[[#This Row],[Column11]]-K355)</f>
        <v>2.0860000000000101E-2</v>
      </c>
      <c r="AH356" s="1">
        <f>ABS(IK_diagnostics_degrees__4[[#This Row],[Column12]]-L355)</f>
        <v>2.5815000000000018E-2</v>
      </c>
      <c r="AI356" s="1">
        <f>ABS(IK_diagnostics_degrees__4[[#This Row],[Column13]]-M355)</f>
        <v>7.1699999999999875E-2</v>
      </c>
      <c r="AJ356" s="1">
        <f>ABS(IK_diagnostics_degrees__4[[#This Row],[Column14]]-N355)</f>
        <v>4.993000000000003E-2</v>
      </c>
      <c r="AK356" s="1">
        <f>ABS(IK_diagnostics_degrees__4[[#This Row],[Column15]]-O355)</f>
        <v>1.093999999999995E-2</v>
      </c>
      <c r="AL356" s="1">
        <f>ABS(IK_diagnostics_degrees__4[[#This Row],[Column16]]-P355)</f>
        <v>2.0756149999999998E-3</v>
      </c>
      <c r="AM356" s="1">
        <f>ABS(IK_diagnostics_degrees__4[[#This Row],[Column17]]-Q355)</f>
        <v>0</v>
      </c>
      <c r="AN356" s="1">
        <f>ABS(IK_diagnostics_degrees__4[[#This Row],[Column18]]-R355)</f>
        <v>6.0400000000000453E-3</v>
      </c>
      <c r="AO356" s="1">
        <f>ABS(IK_diagnostics_degrees__4[[#This Row],[Column19]]-S355)</f>
        <v>1.2350250000000001E-4</v>
      </c>
      <c r="AP356" s="1">
        <f>ABS(IK_diagnostics_degrees__4[[#This Row],[Column20]]-T355)</f>
        <v>1.6780000000000128E-3</v>
      </c>
      <c r="AQ356" s="1">
        <f>ABS(IK_diagnostics_degrees__4[[#This Row],[Column21]]-U355)</f>
        <v>8.2558999999999938E-2</v>
      </c>
    </row>
    <row r="357" spans="1:43" x14ac:dyDescent="0.25">
      <c r="A357" s="1">
        <v>9.9533999999999997E-2</v>
      </c>
      <c r="B357" s="1">
        <v>1.58897</v>
      </c>
      <c r="C357" s="1">
        <v>0.14866599999999999</v>
      </c>
      <c r="D357" s="1">
        <v>0.20793500000000001</v>
      </c>
      <c r="E357" s="1">
        <v>1.31941</v>
      </c>
      <c r="F357" s="1">
        <v>0.15577199999999999</v>
      </c>
      <c r="G357" s="1">
        <v>0.95908899999999997</v>
      </c>
      <c r="H357" s="1">
        <v>1.89253</v>
      </c>
      <c r="I357" s="1">
        <v>1.28047</v>
      </c>
      <c r="J357" s="1">
        <v>0.211871</v>
      </c>
      <c r="K357" s="1">
        <v>1.82816</v>
      </c>
      <c r="L357" s="1">
        <v>0.14043700000000001</v>
      </c>
      <c r="M357" s="1">
        <v>1.6304700000000001</v>
      </c>
      <c r="N357" s="1">
        <v>0.96533000000000002</v>
      </c>
      <c r="O357" s="1">
        <v>1.2272099999999999</v>
      </c>
      <c r="P357" s="2">
        <v>4.9108399999999999E-6</v>
      </c>
      <c r="Q357" s="1" t="s">
        <v>22</v>
      </c>
      <c r="R357" s="1">
        <v>2.03653</v>
      </c>
      <c r="S357" s="2">
        <v>2.0613200000000001E-7</v>
      </c>
      <c r="T357" s="1">
        <v>0.16577</v>
      </c>
      <c r="U357" s="1">
        <v>0.77616200000000002</v>
      </c>
      <c r="V357" s="1" t="s">
        <v>23</v>
      </c>
      <c r="W357" s="1">
        <f>ABS(IK_diagnostics_degrees__4[[#This Row],[Column1]]-A356)</f>
        <v>2.1873599999999993E-2</v>
      </c>
      <c r="X357" s="1">
        <f>ABS(IK_diagnostics_degrees__4[[#This Row],[Column2]]-B356)</f>
        <v>5.0399999999999334E-3</v>
      </c>
      <c r="Y357" s="1">
        <f>ABS(IK_diagnostics_degrees__4[[#This Row],[Column3]]-C356)</f>
        <v>2.8993999999999992E-2</v>
      </c>
      <c r="Z357" s="1">
        <f>ABS(IK_diagnostics_degrees__4[[#This Row],[Column4]]-D356)</f>
        <v>6.8199999999998817E-4</v>
      </c>
      <c r="AA357" s="1">
        <f>ABS(IK_diagnostics_degrees__4[[#This Row],[Column5]]-E356)</f>
        <v>3.8030000000000008E-2</v>
      </c>
      <c r="AB357" s="1">
        <f>ABS(IK_diagnostics_degrees__4[[#This Row],[Column6]]-F356)</f>
        <v>2.7129999999999932E-3</v>
      </c>
      <c r="AC357" s="1">
        <f>ABS(IK_diagnostics_degrees__4[[#This Row],[Column7]]-G356)</f>
        <v>2.8537999999999952E-2</v>
      </c>
      <c r="AD357" s="1">
        <f>ABS(IK_diagnostics_degrees__4[[#This Row],[Column8]]-H356)</f>
        <v>4.369999999999985E-3</v>
      </c>
      <c r="AE357" s="1">
        <f>ABS(IK_diagnostics_degrees__4[[#This Row],[Column9]]-I356)</f>
        <v>6.1250000000000027E-2</v>
      </c>
      <c r="AF357" s="1">
        <f>ABS(IK_diagnostics_degrees__4[[#This Row],[Column10]]-J356)</f>
        <v>3.7399999999999933E-3</v>
      </c>
      <c r="AG357" s="1">
        <f>ABS(IK_diagnostics_degrees__4[[#This Row],[Column11]]-K356)</f>
        <v>5.3499999999999659E-3</v>
      </c>
      <c r="AH357" s="1">
        <f>ABS(IK_diagnostics_degrees__4[[#This Row],[Column12]]-L356)</f>
        <v>1.1898999999999993E-2</v>
      </c>
      <c r="AI357" s="1">
        <f>ABS(IK_diagnostics_degrees__4[[#This Row],[Column13]]-M356)</f>
        <v>5.9850000000000181E-2</v>
      </c>
      <c r="AJ357" s="1">
        <f>ABS(IK_diagnostics_degrees__4[[#This Row],[Column14]]-N356)</f>
        <v>4.1279999999999983E-2</v>
      </c>
      <c r="AK357" s="1">
        <f>ABS(IK_diagnostics_degrees__4[[#This Row],[Column15]]-O356)</f>
        <v>7.3400000000001242E-3</v>
      </c>
      <c r="AL357" s="1">
        <f>ABS(IK_diagnostics_degrees__4[[#This Row],[Column16]]-P356)</f>
        <v>9.6504160000000007E-5</v>
      </c>
      <c r="AM357" s="1">
        <f>ABS(IK_diagnostics_degrees__4[[#This Row],[Column17]]-Q356)</f>
        <v>0</v>
      </c>
      <c r="AN357" s="1">
        <f>ABS(IK_diagnostics_degrees__4[[#This Row],[Column18]]-R356)</f>
        <v>7.8599999999999781E-3</v>
      </c>
      <c r="AO357" s="1">
        <f>ABS(IK_diagnostics_degrees__4[[#This Row],[Column19]]-S356)</f>
        <v>1.65284868E-4</v>
      </c>
      <c r="AP357" s="1">
        <f>ABS(IK_diagnostics_degrees__4[[#This Row],[Column20]]-T356)</f>
        <v>4.0870000000000073E-3</v>
      </c>
      <c r="AQ357" s="1">
        <f>ABS(IK_diagnostics_degrees__4[[#This Row],[Column21]]-U356)</f>
        <v>5.191800000000002E-2</v>
      </c>
    </row>
    <row r="358" spans="1:43" x14ac:dyDescent="0.25">
      <c r="A358" s="1">
        <v>0.12417300000000001</v>
      </c>
      <c r="B358" s="1">
        <v>1.59131</v>
      </c>
      <c r="C358" s="1">
        <v>0.16886899999999999</v>
      </c>
      <c r="D358" s="1">
        <v>0.20683000000000001</v>
      </c>
      <c r="E358" s="1">
        <v>1.2879499999999999</v>
      </c>
      <c r="F358" s="1">
        <v>0.14297699999999999</v>
      </c>
      <c r="G358" s="1">
        <v>0.98282499999999995</v>
      </c>
      <c r="H358" s="1">
        <v>1.8832100000000001</v>
      </c>
      <c r="I358" s="1">
        <v>1.3240499999999999</v>
      </c>
      <c r="J358" s="1">
        <v>0.22050400000000001</v>
      </c>
      <c r="K358" s="1">
        <v>1.83815</v>
      </c>
      <c r="L358" s="1">
        <v>0.15376799999999999</v>
      </c>
      <c r="M358" s="1">
        <v>1.67726</v>
      </c>
      <c r="N358" s="1">
        <v>0.92627300000000001</v>
      </c>
      <c r="O358" s="1">
        <v>1.20519</v>
      </c>
      <c r="P358" s="1" t="s">
        <v>22</v>
      </c>
      <c r="Q358" s="1" t="s">
        <v>22</v>
      </c>
      <c r="R358" s="1">
        <v>2.0207999999999999</v>
      </c>
      <c r="S358" s="2">
        <v>2.7637499999999998E-8</v>
      </c>
      <c r="T358" s="1">
        <v>0.148086</v>
      </c>
      <c r="U358" s="1">
        <v>0.73463100000000003</v>
      </c>
      <c r="V358" s="1" t="s">
        <v>23</v>
      </c>
      <c r="W358" s="1">
        <f>ABS(IK_diagnostics_degrees__4[[#This Row],[Column1]]-A357)</f>
        <v>2.4639000000000008E-2</v>
      </c>
      <c r="X358" s="1">
        <f>ABS(IK_diagnostics_degrees__4[[#This Row],[Column2]]-B357)</f>
        <v>2.3400000000000087E-3</v>
      </c>
      <c r="Y358" s="1">
        <f>ABS(IK_diagnostics_degrees__4[[#This Row],[Column3]]-C357)</f>
        <v>2.0202999999999999E-2</v>
      </c>
      <c r="Z358" s="1">
        <f>ABS(IK_diagnostics_degrees__4[[#This Row],[Column4]]-D357)</f>
        <v>1.1049999999999949E-3</v>
      </c>
      <c r="AA358" s="1">
        <f>ABS(IK_diagnostics_degrees__4[[#This Row],[Column5]]-E357)</f>
        <v>3.1460000000000043E-2</v>
      </c>
      <c r="AB358" s="1">
        <f>ABS(IK_diagnostics_degrees__4[[#This Row],[Column6]]-F357)</f>
        <v>1.2795000000000001E-2</v>
      </c>
      <c r="AC358" s="1">
        <f>ABS(IK_diagnostics_degrees__4[[#This Row],[Column7]]-G357)</f>
        <v>2.3735999999999979E-2</v>
      </c>
      <c r="AD358" s="1">
        <f>ABS(IK_diagnostics_degrees__4[[#This Row],[Column8]]-H357)</f>
        <v>9.319999999999995E-3</v>
      </c>
      <c r="AE358" s="1">
        <f>ABS(IK_diagnostics_degrees__4[[#This Row],[Column9]]-I357)</f>
        <v>4.3579999999999952E-2</v>
      </c>
      <c r="AF358" s="1">
        <f>ABS(IK_diagnostics_degrees__4[[#This Row],[Column10]]-J357)</f>
        <v>8.6330000000000018E-3</v>
      </c>
      <c r="AG358" s="1">
        <f>ABS(IK_diagnostics_degrees__4[[#This Row],[Column11]]-K357)</f>
        <v>9.9899999999999434E-3</v>
      </c>
      <c r="AH358" s="1">
        <f>ABS(IK_diagnostics_degrees__4[[#This Row],[Column12]]-L357)</f>
        <v>1.3330999999999982E-2</v>
      </c>
      <c r="AI358" s="1">
        <f>ABS(IK_diagnostics_degrees__4[[#This Row],[Column13]]-M357)</f>
        <v>4.6789999999999887E-2</v>
      </c>
      <c r="AJ358" s="1">
        <f>ABS(IK_diagnostics_degrees__4[[#This Row],[Column14]]-N357)</f>
        <v>3.9057000000000008E-2</v>
      </c>
      <c r="AK358" s="1">
        <f>ABS(IK_diagnostics_degrees__4[[#This Row],[Column15]]-O357)</f>
        <v>2.2019999999999929E-2</v>
      </c>
      <c r="AL358" s="1">
        <f>ABS(IK_diagnostics_degrees__4[[#This Row],[Column16]]-P357)</f>
        <v>4.9108399999999999E-6</v>
      </c>
      <c r="AM358" s="1">
        <f>ABS(IK_diagnostics_degrees__4[[#This Row],[Column17]]-Q357)</f>
        <v>0</v>
      </c>
      <c r="AN358" s="1">
        <f>ABS(IK_diagnostics_degrees__4[[#This Row],[Column18]]-R357)</f>
        <v>1.5730000000000022E-2</v>
      </c>
      <c r="AO358" s="1">
        <f>ABS(IK_diagnostics_degrees__4[[#This Row],[Column19]]-S357)</f>
        <v>1.7849450000000002E-7</v>
      </c>
      <c r="AP358" s="1">
        <f>ABS(IK_diagnostics_degrees__4[[#This Row],[Column20]]-T357)</f>
        <v>1.7684000000000005E-2</v>
      </c>
      <c r="AQ358" s="1">
        <f>ABS(IK_diagnostics_degrees__4[[#This Row],[Column21]]-U357)</f>
        <v>4.1530999999999985E-2</v>
      </c>
    </row>
    <row r="359" spans="1:43" x14ac:dyDescent="0.25">
      <c r="A359" s="1">
        <v>0.13463800000000001</v>
      </c>
      <c r="B359" s="1">
        <v>1.5992200000000001</v>
      </c>
      <c r="C359" s="1">
        <v>0.18632499999999999</v>
      </c>
      <c r="D359" s="1">
        <v>0.204648</v>
      </c>
      <c r="E359" s="1">
        <v>1.26345</v>
      </c>
      <c r="F359" s="1">
        <v>0.13480500000000001</v>
      </c>
      <c r="G359" s="1">
        <v>0.99329299999999998</v>
      </c>
      <c r="H359" s="1">
        <v>1.8777699999999999</v>
      </c>
      <c r="I359" s="1">
        <v>1.35446</v>
      </c>
      <c r="J359" s="1">
        <v>0.22572400000000001</v>
      </c>
      <c r="K359" s="1">
        <v>1.8393299999999999</v>
      </c>
      <c r="L359" s="1">
        <v>0.16248799999999999</v>
      </c>
      <c r="M359" s="1">
        <v>1.71574</v>
      </c>
      <c r="N359" s="1">
        <v>0.89195500000000005</v>
      </c>
      <c r="O359" s="1">
        <v>1.18143</v>
      </c>
      <c r="P359" s="1" t="s">
        <v>22</v>
      </c>
      <c r="Q359" s="1" t="s">
        <v>22</v>
      </c>
      <c r="R359" s="1">
        <v>2.0087999999999999</v>
      </c>
      <c r="S359" s="1" t="s">
        <v>22</v>
      </c>
      <c r="T359" s="1">
        <v>0.13902</v>
      </c>
      <c r="U359" s="1">
        <v>0.703241</v>
      </c>
      <c r="V359" s="1" t="s">
        <v>23</v>
      </c>
      <c r="W359" s="1">
        <f>ABS(IK_diagnostics_degrees__4[[#This Row],[Column1]]-A358)</f>
        <v>1.0465000000000002E-2</v>
      </c>
      <c r="X359" s="1">
        <f>ABS(IK_diagnostics_degrees__4[[#This Row],[Column2]]-B358)</f>
        <v>7.9100000000000836E-3</v>
      </c>
      <c r="Y359" s="1">
        <f>ABS(IK_diagnostics_degrees__4[[#This Row],[Column3]]-C358)</f>
        <v>1.7455999999999999E-2</v>
      </c>
      <c r="Z359" s="1">
        <f>ABS(IK_diagnostics_degrees__4[[#This Row],[Column4]]-D358)</f>
        <v>2.1820000000000173E-3</v>
      </c>
      <c r="AA359" s="1">
        <f>ABS(IK_diagnostics_degrees__4[[#This Row],[Column5]]-E358)</f>
        <v>2.4499999999999966E-2</v>
      </c>
      <c r="AB359" s="1">
        <f>ABS(IK_diagnostics_degrees__4[[#This Row],[Column6]]-F358)</f>
        <v>8.1719999999999848E-3</v>
      </c>
      <c r="AC359" s="1">
        <f>ABS(IK_diagnostics_degrees__4[[#This Row],[Column7]]-G358)</f>
        <v>1.0468000000000033E-2</v>
      </c>
      <c r="AD359" s="1">
        <f>ABS(IK_diagnostics_degrees__4[[#This Row],[Column8]]-H358)</f>
        <v>5.4400000000001114E-3</v>
      </c>
      <c r="AE359" s="1">
        <f>ABS(IK_diagnostics_degrees__4[[#This Row],[Column9]]-I358)</f>
        <v>3.0410000000000048E-2</v>
      </c>
      <c r="AF359" s="1">
        <f>ABS(IK_diagnostics_degrees__4[[#This Row],[Column10]]-J358)</f>
        <v>5.2200000000000024E-3</v>
      </c>
      <c r="AG359" s="1">
        <f>ABS(IK_diagnostics_degrees__4[[#This Row],[Column11]]-K358)</f>
        <v>1.1799999999999589E-3</v>
      </c>
      <c r="AH359" s="1">
        <f>ABS(IK_diagnostics_degrees__4[[#This Row],[Column12]]-L358)</f>
        <v>8.7200000000000055E-3</v>
      </c>
      <c r="AI359" s="1">
        <f>ABS(IK_diagnostics_degrees__4[[#This Row],[Column13]]-M358)</f>
        <v>3.848000000000007E-2</v>
      </c>
      <c r="AJ359" s="1">
        <f>ABS(IK_diagnostics_degrees__4[[#This Row],[Column14]]-N358)</f>
        <v>3.431799999999996E-2</v>
      </c>
      <c r="AK359" s="1">
        <f>ABS(IK_diagnostics_degrees__4[[#This Row],[Column15]]-O358)</f>
        <v>2.3760000000000003E-2</v>
      </c>
      <c r="AL359" s="1">
        <f>ABS(IK_diagnostics_degrees__4[[#This Row],[Column16]]-P358)</f>
        <v>0</v>
      </c>
      <c r="AM359" s="1">
        <f>ABS(IK_diagnostics_degrees__4[[#This Row],[Column17]]-Q358)</f>
        <v>0</v>
      </c>
      <c r="AN359" s="1">
        <f>ABS(IK_diagnostics_degrees__4[[#This Row],[Column18]]-R358)</f>
        <v>1.2000000000000011E-2</v>
      </c>
      <c r="AO359" s="1">
        <f>ABS(IK_diagnostics_degrees__4[[#This Row],[Column19]]-S358)</f>
        <v>2.7637499999999998E-8</v>
      </c>
      <c r="AP359" s="1">
        <f>ABS(IK_diagnostics_degrees__4[[#This Row],[Column20]]-T358)</f>
        <v>9.0659999999999907E-3</v>
      </c>
      <c r="AQ359" s="1">
        <f>ABS(IK_diagnostics_degrees__4[[#This Row],[Column21]]-U358)</f>
        <v>3.1390000000000029E-2</v>
      </c>
    </row>
    <row r="360" spans="1:43" x14ac:dyDescent="0.25">
      <c r="A360" s="1">
        <v>0.144645</v>
      </c>
      <c r="B360" s="1">
        <v>1.60714</v>
      </c>
      <c r="C360" s="1">
        <v>0.199879</v>
      </c>
      <c r="D360" s="1">
        <v>0.204516</v>
      </c>
      <c r="E360" s="1">
        <v>1.2425299999999999</v>
      </c>
      <c r="F360" s="1">
        <v>0.13122300000000001</v>
      </c>
      <c r="G360" s="1">
        <v>1.00386</v>
      </c>
      <c r="H360" s="1">
        <v>1.87462</v>
      </c>
      <c r="I360" s="1">
        <v>1.3790500000000001</v>
      </c>
      <c r="J360" s="1">
        <v>0.22720199999999999</v>
      </c>
      <c r="K360" s="1">
        <v>1.83735</v>
      </c>
      <c r="L360" s="1">
        <v>0.168521</v>
      </c>
      <c r="M360" s="1">
        <v>1.74607</v>
      </c>
      <c r="N360" s="1">
        <v>0.85967899999999997</v>
      </c>
      <c r="O360" s="1">
        <v>1.1626399999999999</v>
      </c>
      <c r="P360" s="1" t="s">
        <v>22</v>
      </c>
      <c r="Q360" s="1" t="s">
        <v>22</v>
      </c>
      <c r="R360" s="1">
        <v>1.9952799999999999</v>
      </c>
      <c r="S360" s="1" t="s">
        <v>22</v>
      </c>
      <c r="T360" s="1">
        <v>0.127805</v>
      </c>
      <c r="U360" s="1">
        <v>0.679836</v>
      </c>
      <c r="V360" s="1" t="s">
        <v>23</v>
      </c>
      <c r="W360" s="1">
        <f>ABS(IK_diagnostics_degrees__4[[#This Row],[Column1]]-A359)</f>
        <v>1.0006999999999988E-2</v>
      </c>
      <c r="X360" s="1">
        <f>ABS(IK_diagnostics_degrees__4[[#This Row],[Column2]]-B359)</f>
        <v>7.9199999999999271E-3</v>
      </c>
      <c r="Y360" s="1">
        <f>ABS(IK_diagnostics_degrees__4[[#This Row],[Column3]]-C359)</f>
        <v>1.355400000000001E-2</v>
      </c>
      <c r="Z360" s="1">
        <f>ABS(IK_diagnostics_degrees__4[[#This Row],[Column4]]-D359)</f>
        <v>1.3199999999999323E-4</v>
      </c>
      <c r="AA360" s="1">
        <f>ABS(IK_diagnostics_degrees__4[[#This Row],[Column5]]-E359)</f>
        <v>2.092000000000005E-2</v>
      </c>
      <c r="AB360" s="1">
        <f>ABS(IK_diagnostics_degrees__4[[#This Row],[Column6]]-F359)</f>
        <v>3.5820000000000018E-3</v>
      </c>
      <c r="AC360" s="1">
        <f>ABS(IK_diagnostics_degrees__4[[#This Row],[Column7]]-G359)</f>
        <v>1.0566999999999993E-2</v>
      </c>
      <c r="AD360" s="1">
        <f>ABS(IK_diagnostics_degrees__4[[#This Row],[Column8]]-H359)</f>
        <v>3.1499999999999861E-3</v>
      </c>
      <c r="AE360" s="1">
        <f>ABS(IK_diagnostics_degrees__4[[#This Row],[Column9]]-I359)</f>
        <v>2.4590000000000112E-2</v>
      </c>
      <c r="AF360" s="1">
        <f>ABS(IK_diagnostics_degrees__4[[#This Row],[Column10]]-J359)</f>
        <v>1.4779999999999793E-3</v>
      </c>
      <c r="AG360" s="1">
        <f>ABS(IK_diagnostics_degrees__4[[#This Row],[Column11]]-K359)</f>
        <v>1.9799999999998708E-3</v>
      </c>
      <c r="AH360" s="1">
        <f>ABS(IK_diagnostics_degrees__4[[#This Row],[Column12]]-L359)</f>
        <v>6.0330000000000106E-3</v>
      </c>
      <c r="AI360" s="1">
        <f>ABS(IK_diagnostics_degrees__4[[#This Row],[Column13]]-M359)</f>
        <v>3.0329999999999968E-2</v>
      </c>
      <c r="AJ360" s="1">
        <f>ABS(IK_diagnostics_degrees__4[[#This Row],[Column14]]-N359)</f>
        <v>3.2276000000000082E-2</v>
      </c>
      <c r="AK360" s="1">
        <f>ABS(IK_diagnostics_degrees__4[[#This Row],[Column15]]-O359)</f>
        <v>1.8790000000000084E-2</v>
      </c>
      <c r="AL360" s="1">
        <f>ABS(IK_diagnostics_degrees__4[[#This Row],[Column16]]-P359)</f>
        <v>0</v>
      </c>
      <c r="AM360" s="1">
        <f>ABS(IK_diagnostics_degrees__4[[#This Row],[Column17]]-Q359)</f>
        <v>0</v>
      </c>
      <c r="AN360" s="1">
        <f>ABS(IK_diagnostics_degrees__4[[#This Row],[Column18]]-R359)</f>
        <v>1.3519999999999976E-2</v>
      </c>
      <c r="AO360" s="1">
        <f>ABS(IK_diagnostics_degrees__4[[#This Row],[Column19]]-S359)</f>
        <v>0</v>
      </c>
      <c r="AP360" s="1">
        <f>ABS(IK_diagnostics_degrees__4[[#This Row],[Column20]]-T359)</f>
        <v>1.1215000000000003E-2</v>
      </c>
      <c r="AQ360" s="1">
        <f>ABS(IK_diagnostics_degrees__4[[#This Row],[Column21]]-U359)</f>
        <v>2.3405000000000009E-2</v>
      </c>
    </row>
    <row r="361" spans="1:43" x14ac:dyDescent="0.25">
      <c r="A361" s="1">
        <v>0.15113699999999999</v>
      </c>
      <c r="B361" s="1">
        <v>1.6071899999999999</v>
      </c>
      <c r="C361" s="1">
        <v>0.212197</v>
      </c>
      <c r="D361" s="1">
        <v>0.200299</v>
      </c>
      <c r="E361" s="1">
        <v>1.2329699999999999</v>
      </c>
      <c r="F361" s="1">
        <v>0.13144900000000001</v>
      </c>
      <c r="G361" s="1">
        <v>1.0129999999999999</v>
      </c>
      <c r="H361" s="1">
        <v>1.8723799999999999</v>
      </c>
      <c r="I361" s="1">
        <v>1.40262</v>
      </c>
      <c r="J361" s="1">
        <v>0.23055999999999999</v>
      </c>
      <c r="K361" s="1">
        <v>1.83806</v>
      </c>
      <c r="L361" s="1">
        <v>0.17316300000000001</v>
      </c>
      <c r="M361" s="1">
        <v>1.77064</v>
      </c>
      <c r="N361" s="1">
        <v>0.83515499999999998</v>
      </c>
      <c r="O361" s="1">
        <v>1.1523099999999999</v>
      </c>
      <c r="P361" s="1" t="s">
        <v>22</v>
      </c>
      <c r="Q361" s="1" t="s">
        <v>22</v>
      </c>
      <c r="R361" s="1">
        <v>1.98631</v>
      </c>
      <c r="S361" s="1" t="s">
        <v>22</v>
      </c>
      <c r="T361" s="1">
        <v>0.11826100000000001</v>
      </c>
      <c r="U361" s="1">
        <v>0.66174200000000005</v>
      </c>
      <c r="V361" s="1" t="s">
        <v>23</v>
      </c>
      <c r="W361" s="1">
        <f>ABS(IK_diagnostics_degrees__4[[#This Row],[Column1]]-A360)</f>
        <v>6.4919999999999978E-3</v>
      </c>
      <c r="X361" s="1">
        <f>ABS(IK_diagnostics_degrees__4[[#This Row],[Column2]]-B360)</f>
        <v>4.9999999999883471E-5</v>
      </c>
      <c r="Y361" s="1">
        <f>ABS(IK_diagnostics_degrees__4[[#This Row],[Column3]]-C360)</f>
        <v>1.2317999999999996E-2</v>
      </c>
      <c r="Z361" s="1">
        <f>ABS(IK_diagnostics_degrees__4[[#This Row],[Column4]]-D360)</f>
        <v>4.2169999999999985E-3</v>
      </c>
      <c r="AA361" s="1">
        <f>ABS(IK_diagnostics_degrees__4[[#This Row],[Column5]]-E360)</f>
        <v>9.5600000000000129E-3</v>
      </c>
      <c r="AB361" s="1">
        <f>ABS(IK_diagnostics_degrees__4[[#This Row],[Column6]]-F360)</f>
        <v>2.2600000000000398E-4</v>
      </c>
      <c r="AC361" s="1">
        <f>ABS(IK_diagnostics_degrees__4[[#This Row],[Column7]]-G360)</f>
        <v>9.139999999999926E-3</v>
      </c>
      <c r="AD361" s="1">
        <f>ABS(IK_diagnostics_degrees__4[[#This Row],[Column8]]-H360)</f>
        <v>2.2400000000000198E-3</v>
      </c>
      <c r="AE361" s="1">
        <f>ABS(IK_diagnostics_degrees__4[[#This Row],[Column9]]-I360)</f>
        <v>2.3569999999999869E-2</v>
      </c>
      <c r="AF361" s="1">
        <f>ABS(IK_diagnostics_degrees__4[[#This Row],[Column10]]-J360)</f>
        <v>3.3579999999999999E-3</v>
      </c>
      <c r="AG361" s="1">
        <f>ABS(IK_diagnostics_degrees__4[[#This Row],[Column11]]-K360)</f>
        <v>7.0999999999998842E-4</v>
      </c>
      <c r="AH361" s="1">
        <f>ABS(IK_diagnostics_degrees__4[[#This Row],[Column12]]-L360)</f>
        <v>4.6420000000000072E-3</v>
      </c>
      <c r="AI361" s="1">
        <f>ABS(IK_diagnostics_degrees__4[[#This Row],[Column13]]-M360)</f>
        <v>2.4569999999999981E-2</v>
      </c>
      <c r="AJ361" s="1">
        <f>ABS(IK_diagnostics_degrees__4[[#This Row],[Column14]]-N360)</f>
        <v>2.452399999999999E-2</v>
      </c>
      <c r="AK361" s="1">
        <f>ABS(IK_diagnostics_degrees__4[[#This Row],[Column15]]-O360)</f>
        <v>1.032999999999995E-2</v>
      </c>
      <c r="AL361" s="1">
        <f>ABS(IK_diagnostics_degrees__4[[#This Row],[Column16]]-P360)</f>
        <v>0</v>
      </c>
      <c r="AM361" s="1">
        <f>ABS(IK_diagnostics_degrees__4[[#This Row],[Column17]]-Q360)</f>
        <v>0</v>
      </c>
      <c r="AN361" s="1">
        <f>ABS(IK_diagnostics_degrees__4[[#This Row],[Column18]]-R360)</f>
        <v>8.9699999999999225E-3</v>
      </c>
      <c r="AO361" s="1">
        <f>ABS(IK_diagnostics_degrees__4[[#This Row],[Column19]]-S360)</f>
        <v>0</v>
      </c>
      <c r="AP361" s="1">
        <f>ABS(IK_diagnostics_degrees__4[[#This Row],[Column20]]-T360)</f>
        <v>9.5439999999999969E-3</v>
      </c>
      <c r="AQ361" s="1">
        <f>ABS(IK_diagnostics_degrees__4[[#This Row],[Column21]]-U360)</f>
        <v>1.8093999999999943E-2</v>
      </c>
    </row>
    <row r="362" spans="1:43" x14ac:dyDescent="0.25">
      <c r="A362" s="1">
        <v>0.15950400000000001</v>
      </c>
      <c r="B362" s="1">
        <v>1.61267</v>
      </c>
      <c r="C362" s="1">
        <v>0.21854599999999999</v>
      </c>
      <c r="D362" s="1">
        <v>0.20110800000000001</v>
      </c>
      <c r="E362" s="1">
        <v>1.2189000000000001</v>
      </c>
      <c r="F362" s="1">
        <v>0.12600800000000001</v>
      </c>
      <c r="G362" s="1">
        <v>1.0174099999999999</v>
      </c>
      <c r="H362" s="1">
        <v>1.8721000000000001</v>
      </c>
      <c r="I362" s="1">
        <v>1.4194899999999999</v>
      </c>
      <c r="J362" s="1">
        <v>0.234154</v>
      </c>
      <c r="K362" s="1">
        <v>1.8353200000000001</v>
      </c>
      <c r="L362" s="1">
        <v>0.17427300000000001</v>
      </c>
      <c r="M362" s="1">
        <v>1.7927299999999999</v>
      </c>
      <c r="N362" s="1">
        <v>0.81526500000000002</v>
      </c>
      <c r="O362" s="1">
        <v>1.1399600000000001</v>
      </c>
      <c r="P362" s="1" t="s">
        <v>22</v>
      </c>
      <c r="Q362" s="1" t="s">
        <v>22</v>
      </c>
      <c r="R362" s="1">
        <v>1.97817</v>
      </c>
      <c r="S362" s="1" t="s">
        <v>22</v>
      </c>
      <c r="T362" s="1">
        <v>0.112497</v>
      </c>
      <c r="U362" s="1">
        <v>0.646563</v>
      </c>
      <c r="V362" s="1" t="s">
        <v>23</v>
      </c>
      <c r="W362" s="1">
        <f>ABS(IK_diagnostics_degrees__4[[#This Row],[Column1]]-A361)</f>
        <v>8.3670000000000133E-3</v>
      </c>
      <c r="X362" s="1">
        <f>ABS(IK_diagnostics_degrees__4[[#This Row],[Column2]]-B361)</f>
        <v>5.4800000000001514E-3</v>
      </c>
      <c r="Y362" s="1">
        <f>ABS(IK_diagnostics_degrees__4[[#This Row],[Column3]]-C361)</f>
        <v>6.3489999999999935E-3</v>
      </c>
      <c r="Z362" s="1">
        <f>ABS(IK_diagnostics_degrees__4[[#This Row],[Column4]]-D361)</f>
        <v>8.0900000000000416E-4</v>
      </c>
      <c r="AA362" s="1">
        <f>ABS(IK_diagnostics_degrees__4[[#This Row],[Column5]]-E361)</f>
        <v>1.4069999999999805E-2</v>
      </c>
      <c r="AB362" s="1">
        <f>ABS(IK_diagnostics_degrees__4[[#This Row],[Column6]]-F361)</f>
        <v>5.4410000000000014E-3</v>
      </c>
      <c r="AC362" s="1">
        <f>ABS(IK_diagnostics_degrees__4[[#This Row],[Column7]]-G361)</f>
        <v>4.410000000000025E-3</v>
      </c>
      <c r="AD362" s="1">
        <f>ABS(IK_diagnostics_degrees__4[[#This Row],[Column8]]-H361)</f>
        <v>2.7999999999983594E-4</v>
      </c>
      <c r="AE362" s="1">
        <f>ABS(IK_diagnostics_degrees__4[[#This Row],[Column9]]-I361)</f>
        <v>1.6869999999999941E-2</v>
      </c>
      <c r="AF362" s="1">
        <f>ABS(IK_diagnostics_degrees__4[[#This Row],[Column10]]-J361)</f>
        <v>3.5940000000000139E-3</v>
      </c>
      <c r="AG362" s="1">
        <f>ABS(IK_diagnostics_degrees__4[[#This Row],[Column11]]-K361)</f>
        <v>2.7399999999999647E-3</v>
      </c>
      <c r="AH362" s="1">
        <f>ABS(IK_diagnostics_degrees__4[[#This Row],[Column12]]-L361)</f>
        <v>1.1099999999999999E-3</v>
      </c>
      <c r="AI362" s="1">
        <f>ABS(IK_diagnostics_degrees__4[[#This Row],[Column13]]-M361)</f>
        <v>2.2089999999999943E-2</v>
      </c>
      <c r="AJ362" s="1">
        <f>ABS(IK_diagnostics_degrees__4[[#This Row],[Column14]]-N361)</f>
        <v>1.9889999999999963E-2</v>
      </c>
      <c r="AK362" s="1">
        <f>ABS(IK_diagnostics_degrees__4[[#This Row],[Column15]]-O361)</f>
        <v>1.2349999999999861E-2</v>
      </c>
      <c r="AL362" s="1">
        <f>ABS(IK_diagnostics_degrees__4[[#This Row],[Column16]]-P361)</f>
        <v>0</v>
      </c>
      <c r="AM362" s="1">
        <f>ABS(IK_diagnostics_degrees__4[[#This Row],[Column17]]-Q361)</f>
        <v>0</v>
      </c>
      <c r="AN362" s="1">
        <f>ABS(IK_diagnostics_degrees__4[[#This Row],[Column18]]-R361)</f>
        <v>8.1400000000000361E-3</v>
      </c>
      <c r="AO362" s="1">
        <f>ABS(IK_diagnostics_degrees__4[[#This Row],[Column19]]-S361)</f>
        <v>0</v>
      </c>
      <c r="AP362" s="1">
        <f>ABS(IK_diagnostics_degrees__4[[#This Row],[Column20]]-T361)</f>
        <v>5.7640000000000052E-3</v>
      </c>
      <c r="AQ362" s="1">
        <f>ABS(IK_diagnostics_degrees__4[[#This Row],[Column21]]-U361)</f>
        <v>1.5179000000000054E-2</v>
      </c>
    </row>
    <row r="363" spans="1:43" x14ac:dyDescent="0.25">
      <c r="A363" s="1">
        <v>0.16459099999999999</v>
      </c>
      <c r="B363" s="1">
        <v>1.6155200000000001</v>
      </c>
      <c r="C363" s="1">
        <v>0.22522800000000001</v>
      </c>
      <c r="D363" s="1">
        <v>0.20147599999999999</v>
      </c>
      <c r="E363" s="1">
        <v>1.2099599999999999</v>
      </c>
      <c r="F363" s="1">
        <v>0.124969</v>
      </c>
      <c r="G363" s="1">
        <v>1.0206500000000001</v>
      </c>
      <c r="H363" s="1">
        <v>1.8690199999999999</v>
      </c>
      <c r="I363" s="1">
        <v>1.4351</v>
      </c>
      <c r="J363" s="1">
        <v>0.235129</v>
      </c>
      <c r="K363" s="1">
        <v>1.8322799999999999</v>
      </c>
      <c r="L363" s="1">
        <v>0.178448</v>
      </c>
      <c r="M363" s="1">
        <v>1.8081499999999999</v>
      </c>
      <c r="N363" s="1">
        <v>0.79666800000000004</v>
      </c>
      <c r="O363" s="1">
        <v>1.1296900000000001</v>
      </c>
      <c r="P363" s="1" t="s">
        <v>22</v>
      </c>
      <c r="Q363" s="1" t="s">
        <v>22</v>
      </c>
      <c r="R363" s="1">
        <v>1.9700500000000001</v>
      </c>
      <c r="S363" s="1" t="s">
        <v>22</v>
      </c>
      <c r="T363" s="1">
        <v>0.11011799999999999</v>
      </c>
      <c r="U363" s="1">
        <v>0.63502099999999995</v>
      </c>
      <c r="V363" s="1" t="s">
        <v>23</v>
      </c>
      <c r="W363" s="1">
        <f>ABS(IK_diagnostics_degrees__4[[#This Row],[Column1]]-A362)</f>
        <v>5.0869999999999804E-3</v>
      </c>
      <c r="X363" s="1">
        <f>ABS(IK_diagnostics_degrees__4[[#This Row],[Column2]]-B362)</f>
        <v>2.8500000000000192E-3</v>
      </c>
      <c r="Y363" s="1">
        <f>ABS(IK_diagnostics_degrees__4[[#This Row],[Column3]]-C362)</f>
        <v>6.6820000000000213E-3</v>
      </c>
      <c r="Z363" s="1">
        <f>ABS(IK_diagnostics_degrees__4[[#This Row],[Column4]]-D362)</f>
        <v>3.6799999999997945E-4</v>
      </c>
      <c r="AA363" s="1">
        <f>ABS(IK_diagnostics_degrees__4[[#This Row],[Column5]]-E362)</f>
        <v>8.94000000000017E-3</v>
      </c>
      <c r="AB363" s="1">
        <f>ABS(IK_diagnostics_degrees__4[[#This Row],[Column6]]-F362)</f>
        <v>1.0390000000000121E-3</v>
      </c>
      <c r="AC363" s="1">
        <f>ABS(IK_diagnostics_degrees__4[[#This Row],[Column7]]-G362)</f>
        <v>3.2400000000001317E-3</v>
      </c>
      <c r="AD363" s="1">
        <f>ABS(IK_diagnostics_degrees__4[[#This Row],[Column8]]-H362)</f>
        <v>3.0800000000001937E-3</v>
      </c>
      <c r="AE363" s="1">
        <f>ABS(IK_diagnostics_degrees__4[[#This Row],[Column9]]-I362)</f>
        <v>1.5610000000000124E-2</v>
      </c>
      <c r="AF363" s="1">
        <f>ABS(IK_diagnostics_degrees__4[[#This Row],[Column10]]-J362)</f>
        <v>9.7500000000000364E-4</v>
      </c>
      <c r="AG363" s="1">
        <f>ABS(IK_diagnostics_degrees__4[[#This Row],[Column11]]-K362)</f>
        <v>3.0400000000001537E-3</v>
      </c>
      <c r="AH363" s="1">
        <f>ABS(IK_diagnostics_degrees__4[[#This Row],[Column12]]-L362)</f>
        <v>4.1749999999999843E-3</v>
      </c>
      <c r="AI363" s="1">
        <f>ABS(IK_diagnostics_degrees__4[[#This Row],[Column13]]-M362)</f>
        <v>1.5419999999999989E-2</v>
      </c>
      <c r="AJ363" s="1">
        <f>ABS(IK_diagnostics_degrees__4[[#This Row],[Column14]]-N362)</f>
        <v>1.8596999999999975E-2</v>
      </c>
      <c r="AK363" s="1">
        <f>ABS(IK_diagnostics_degrees__4[[#This Row],[Column15]]-O362)</f>
        <v>1.0270000000000001E-2</v>
      </c>
      <c r="AL363" s="1">
        <f>ABS(IK_diagnostics_degrees__4[[#This Row],[Column16]]-P362)</f>
        <v>0</v>
      </c>
      <c r="AM363" s="1">
        <f>ABS(IK_diagnostics_degrees__4[[#This Row],[Column17]]-Q362)</f>
        <v>0</v>
      </c>
      <c r="AN363" s="1">
        <f>ABS(IK_diagnostics_degrees__4[[#This Row],[Column18]]-R362)</f>
        <v>8.1199999999999051E-3</v>
      </c>
      <c r="AO363" s="1">
        <f>ABS(IK_diagnostics_degrees__4[[#This Row],[Column19]]-S362)</f>
        <v>0</v>
      </c>
      <c r="AP363" s="1">
        <f>ABS(IK_diagnostics_degrees__4[[#This Row],[Column20]]-T362)</f>
        <v>2.3790000000000061E-3</v>
      </c>
      <c r="AQ363" s="1">
        <f>ABS(IK_diagnostics_degrees__4[[#This Row],[Column21]]-U362)</f>
        <v>1.1542000000000052E-2</v>
      </c>
    </row>
    <row r="364" spans="1:43" x14ac:dyDescent="0.25">
      <c r="A364" s="1">
        <v>0.16769899999999999</v>
      </c>
      <c r="B364" s="1">
        <v>1.6153900000000001</v>
      </c>
      <c r="C364" s="1">
        <v>0.232071</v>
      </c>
      <c r="D364" s="1">
        <v>0.20041500000000001</v>
      </c>
      <c r="E364" s="1">
        <v>1.2059200000000001</v>
      </c>
      <c r="F364" s="1">
        <v>0.123769</v>
      </c>
      <c r="G364" s="1">
        <v>1.0241400000000001</v>
      </c>
      <c r="H364" s="1">
        <v>1.8675600000000001</v>
      </c>
      <c r="I364" s="1">
        <v>1.4478800000000001</v>
      </c>
      <c r="J364" s="1">
        <v>0.23522199999999999</v>
      </c>
      <c r="K364" s="1">
        <v>1.8302400000000001</v>
      </c>
      <c r="L364" s="1">
        <v>0.182813</v>
      </c>
      <c r="M364" s="1">
        <v>1.8229599999999999</v>
      </c>
      <c r="N364" s="1">
        <v>0.78135100000000002</v>
      </c>
      <c r="O364" s="1">
        <v>1.11957</v>
      </c>
      <c r="P364" s="1" t="s">
        <v>22</v>
      </c>
      <c r="Q364" s="1" t="s">
        <v>22</v>
      </c>
      <c r="R364" s="1">
        <v>1.96244</v>
      </c>
      <c r="S364" s="1" t="s">
        <v>22</v>
      </c>
      <c r="T364" s="1">
        <v>0.110165</v>
      </c>
      <c r="U364" s="1">
        <v>0.62387599999999999</v>
      </c>
      <c r="V364" s="1" t="s">
        <v>23</v>
      </c>
      <c r="W364" s="1">
        <f>ABS(IK_diagnostics_degrees__4[[#This Row],[Column1]]-A363)</f>
        <v>3.1079999999999997E-3</v>
      </c>
      <c r="X364" s="1">
        <f>ABS(IK_diagnostics_degrees__4[[#This Row],[Column2]]-B363)</f>
        <v>1.2999999999996348E-4</v>
      </c>
      <c r="Y364" s="1">
        <f>ABS(IK_diagnostics_degrees__4[[#This Row],[Column3]]-C363)</f>
        <v>6.842999999999988E-3</v>
      </c>
      <c r="Z364" s="1">
        <f>ABS(IK_diagnostics_degrees__4[[#This Row],[Column4]]-D363)</f>
        <v>1.0609999999999786E-3</v>
      </c>
      <c r="AA364" s="1">
        <f>ABS(IK_diagnostics_degrees__4[[#This Row],[Column5]]-E363)</f>
        <v>4.0399999999998215E-3</v>
      </c>
      <c r="AB364" s="1">
        <f>ABS(IK_diagnostics_degrees__4[[#This Row],[Column6]]-F363)</f>
        <v>1.1999999999999927E-3</v>
      </c>
      <c r="AC364" s="1">
        <f>ABS(IK_diagnostics_degrees__4[[#This Row],[Column7]]-G363)</f>
        <v>3.4899999999999931E-3</v>
      </c>
      <c r="AD364" s="1">
        <f>ABS(IK_diagnostics_degrees__4[[#This Row],[Column8]]-H363)</f>
        <v>1.4599999999997948E-3</v>
      </c>
      <c r="AE364" s="1">
        <f>ABS(IK_diagnostics_degrees__4[[#This Row],[Column9]]-I363)</f>
        <v>1.2780000000000014E-2</v>
      </c>
      <c r="AF364" s="1">
        <f>ABS(IK_diagnostics_degrees__4[[#This Row],[Column10]]-J363)</f>
        <v>9.2999999999981986E-5</v>
      </c>
      <c r="AG364" s="1">
        <f>ABS(IK_diagnostics_degrees__4[[#This Row],[Column11]]-K363)</f>
        <v>2.0399999999998197E-3</v>
      </c>
      <c r="AH364" s="1">
        <f>ABS(IK_diagnostics_degrees__4[[#This Row],[Column12]]-L363)</f>
        <v>4.3650000000000078E-3</v>
      </c>
      <c r="AI364" s="1">
        <f>ABS(IK_diagnostics_degrees__4[[#This Row],[Column13]]-M363)</f>
        <v>1.480999999999999E-2</v>
      </c>
      <c r="AJ364" s="1">
        <f>ABS(IK_diagnostics_degrees__4[[#This Row],[Column14]]-N363)</f>
        <v>1.5317000000000025E-2</v>
      </c>
      <c r="AK364" s="1">
        <f>ABS(IK_diagnostics_degrees__4[[#This Row],[Column15]]-O363)</f>
        <v>1.0120000000000129E-2</v>
      </c>
      <c r="AL364" s="1">
        <f>ABS(IK_diagnostics_degrees__4[[#This Row],[Column16]]-P363)</f>
        <v>0</v>
      </c>
      <c r="AM364" s="1">
        <f>ABS(IK_diagnostics_degrees__4[[#This Row],[Column17]]-Q363)</f>
        <v>0</v>
      </c>
      <c r="AN364" s="1">
        <f>ABS(IK_diagnostics_degrees__4[[#This Row],[Column18]]-R363)</f>
        <v>7.6100000000001167E-3</v>
      </c>
      <c r="AO364" s="1">
        <f>ABS(IK_diagnostics_degrees__4[[#This Row],[Column19]]-S363)</f>
        <v>0</v>
      </c>
      <c r="AP364" s="1">
        <f>ABS(IK_diagnostics_degrees__4[[#This Row],[Column20]]-T363)</f>
        <v>4.7000000000005371E-5</v>
      </c>
      <c r="AQ364" s="1">
        <f>ABS(IK_diagnostics_degrees__4[[#This Row],[Column21]]-U363)</f>
        <v>1.114499999999996E-2</v>
      </c>
    </row>
    <row r="365" spans="1:43" x14ac:dyDescent="0.25">
      <c r="A365" s="1">
        <v>0.172012</v>
      </c>
      <c r="B365" s="1">
        <v>1.61676</v>
      </c>
      <c r="C365" s="1">
        <v>0.23617199999999999</v>
      </c>
      <c r="D365" s="1">
        <v>0.20069200000000001</v>
      </c>
      <c r="E365" s="1">
        <v>1.20038</v>
      </c>
      <c r="F365" s="1">
        <v>0.12152200000000001</v>
      </c>
      <c r="G365" s="1">
        <v>1.0277099999999999</v>
      </c>
      <c r="H365" s="1">
        <v>1.8650100000000001</v>
      </c>
      <c r="I365" s="1">
        <v>1.45712</v>
      </c>
      <c r="J365" s="1">
        <v>0.23528399999999999</v>
      </c>
      <c r="K365" s="1">
        <v>1.82908</v>
      </c>
      <c r="L365" s="1">
        <v>0.188081</v>
      </c>
      <c r="M365" s="1">
        <v>1.83331</v>
      </c>
      <c r="N365" s="1">
        <v>0.76887099999999997</v>
      </c>
      <c r="O365" s="1">
        <v>1.1139600000000001</v>
      </c>
      <c r="P365" s="1" t="s">
        <v>22</v>
      </c>
      <c r="Q365" s="1" t="s">
        <v>22</v>
      </c>
      <c r="R365" s="1">
        <v>1.9562900000000001</v>
      </c>
      <c r="S365" s="1" t="s">
        <v>22</v>
      </c>
      <c r="T365" s="1">
        <v>0.10786800000000001</v>
      </c>
      <c r="U365" s="1">
        <v>0.616475</v>
      </c>
      <c r="V365" s="1" t="s">
        <v>23</v>
      </c>
      <c r="W365" s="1">
        <f>ABS(IK_diagnostics_degrees__4[[#This Row],[Column1]]-A364)</f>
        <v>4.3130000000000113E-3</v>
      </c>
      <c r="X365" s="1">
        <f>ABS(IK_diagnostics_degrees__4[[#This Row],[Column2]]-B364)</f>
        <v>1.3699999999998713E-3</v>
      </c>
      <c r="Y365" s="1">
        <f>ABS(IK_diagnostics_degrees__4[[#This Row],[Column3]]-C364)</f>
        <v>4.1009999999999935E-3</v>
      </c>
      <c r="Z365" s="1">
        <f>ABS(IK_diagnostics_degrees__4[[#This Row],[Column4]]-D364)</f>
        <v>2.7699999999999947E-4</v>
      </c>
      <c r="AA365" s="1">
        <f>ABS(IK_diagnostics_degrees__4[[#This Row],[Column5]]-E364)</f>
        <v>5.5400000000001004E-3</v>
      </c>
      <c r="AB365" s="1">
        <f>ABS(IK_diagnostics_degrees__4[[#This Row],[Column6]]-F364)</f>
        <v>2.246999999999999E-3</v>
      </c>
      <c r="AC365" s="1">
        <f>ABS(IK_diagnostics_degrees__4[[#This Row],[Column7]]-G364)</f>
        <v>3.5699999999998511E-3</v>
      </c>
      <c r="AD365" s="1">
        <f>ABS(IK_diagnostics_degrees__4[[#This Row],[Column8]]-H364)</f>
        <v>2.5500000000000522E-3</v>
      </c>
      <c r="AE365" s="1">
        <f>ABS(IK_diagnostics_degrees__4[[#This Row],[Column9]]-I364)</f>
        <v>9.2399999999999149E-3</v>
      </c>
      <c r="AF365" s="1">
        <f>ABS(IK_diagnostics_degrees__4[[#This Row],[Column10]]-J364)</f>
        <v>6.2000000000006494E-5</v>
      </c>
      <c r="AG365" s="1">
        <f>ABS(IK_diagnostics_degrees__4[[#This Row],[Column11]]-K364)</f>
        <v>1.1600000000000499E-3</v>
      </c>
      <c r="AH365" s="1">
        <f>ABS(IK_diagnostics_degrees__4[[#This Row],[Column12]]-L364)</f>
        <v>5.2679999999999949E-3</v>
      </c>
      <c r="AI365" s="1">
        <f>ABS(IK_diagnostics_degrees__4[[#This Row],[Column13]]-M364)</f>
        <v>1.0350000000000081E-2</v>
      </c>
      <c r="AJ365" s="1">
        <f>ABS(IK_diagnostics_degrees__4[[#This Row],[Column14]]-N364)</f>
        <v>1.2480000000000047E-2</v>
      </c>
      <c r="AK365" s="1">
        <f>ABS(IK_diagnostics_degrees__4[[#This Row],[Column15]]-O364)</f>
        <v>5.6099999999998929E-3</v>
      </c>
      <c r="AL365" s="1">
        <f>ABS(IK_diagnostics_degrees__4[[#This Row],[Column16]]-P364)</f>
        <v>0</v>
      </c>
      <c r="AM365" s="1">
        <f>ABS(IK_diagnostics_degrees__4[[#This Row],[Column17]]-Q364)</f>
        <v>0</v>
      </c>
      <c r="AN365" s="1">
        <f>ABS(IK_diagnostics_degrees__4[[#This Row],[Column18]]-R364)</f>
        <v>6.1499999999998778E-3</v>
      </c>
      <c r="AO365" s="1">
        <f>ABS(IK_diagnostics_degrees__4[[#This Row],[Column19]]-S364)</f>
        <v>0</v>
      </c>
      <c r="AP365" s="1">
        <f>ABS(IK_diagnostics_degrees__4[[#This Row],[Column20]]-T364)</f>
        <v>2.2969999999999935E-3</v>
      </c>
      <c r="AQ365" s="1">
        <f>ABS(IK_diagnostics_degrees__4[[#This Row],[Column21]]-U364)</f>
        <v>7.4009999999999909E-3</v>
      </c>
    </row>
    <row r="366" spans="1:43" x14ac:dyDescent="0.25">
      <c r="A366" s="1">
        <v>0.17497799999999999</v>
      </c>
      <c r="B366" s="1">
        <v>1.6165799999999999</v>
      </c>
      <c r="C366" s="1">
        <v>0.24162500000000001</v>
      </c>
      <c r="D366" s="1">
        <v>0.200961</v>
      </c>
      <c r="E366" s="1">
        <v>1.19611</v>
      </c>
      <c r="F366" s="1">
        <v>0.118409</v>
      </c>
      <c r="G366" s="1">
        <v>1.03057</v>
      </c>
      <c r="H366" s="1">
        <v>1.8650500000000001</v>
      </c>
      <c r="I366" s="1">
        <v>1.4666600000000001</v>
      </c>
      <c r="J366" s="1">
        <v>0.23658000000000001</v>
      </c>
      <c r="K366" s="1">
        <v>1.82829</v>
      </c>
      <c r="L366" s="1">
        <v>0.19086800000000001</v>
      </c>
      <c r="M366" s="1">
        <v>1.8438000000000001</v>
      </c>
      <c r="N366" s="1">
        <v>0.75930799999999998</v>
      </c>
      <c r="O366" s="1">
        <v>1.10825</v>
      </c>
      <c r="P366" s="1" t="s">
        <v>22</v>
      </c>
      <c r="Q366" s="1" t="s">
        <v>22</v>
      </c>
      <c r="R366" s="1">
        <v>1.9501900000000001</v>
      </c>
      <c r="S366" s="1" t="s">
        <v>22</v>
      </c>
      <c r="T366" s="1">
        <v>0.10829999999999999</v>
      </c>
      <c r="U366" s="1">
        <v>0.60689599999999999</v>
      </c>
      <c r="V366" s="1" t="s">
        <v>23</v>
      </c>
      <c r="W366" s="1">
        <f>ABS(IK_diagnostics_degrees__4[[#This Row],[Column1]]-A365)</f>
        <v>2.9659999999999964E-3</v>
      </c>
      <c r="X366" s="1">
        <f>ABS(IK_diagnostics_degrees__4[[#This Row],[Column2]]-B365)</f>
        <v>1.8000000000006899E-4</v>
      </c>
      <c r="Y366" s="1">
        <f>ABS(IK_diagnostics_degrees__4[[#This Row],[Column3]]-C365)</f>
        <v>5.4530000000000134E-3</v>
      </c>
      <c r="Z366" s="1">
        <f>ABS(IK_diagnostics_degrees__4[[#This Row],[Column4]]-D365)</f>
        <v>2.6899999999999147E-4</v>
      </c>
      <c r="AA366" s="1">
        <f>ABS(IK_diagnostics_degrees__4[[#This Row],[Column5]]-E365)</f>
        <v>4.269999999999996E-3</v>
      </c>
      <c r="AB366" s="1">
        <f>ABS(IK_diagnostics_degrees__4[[#This Row],[Column6]]-F365)</f>
        <v>3.1130000000000047E-3</v>
      </c>
      <c r="AC366" s="1">
        <f>ABS(IK_diagnostics_degrees__4[[#This Row],[Column7]]-G365)</f>
        <v>2.8600000000000847E-3</v>
      </c>
      <c r="AD366" s="1">
        <f>ABS(IK_diagnostics_degrees__4[[#This Row],[Column8]]-H365)</f>
        <v>4.0000000000040004E-5</v>
      </c>
      <c r="AE366" s="1">
        <f>ABS(IK_diagnostics_degrees__4[[#This Row],[Column9]]-I365)</f>
        <v>9.540000000000104E-3</v>
      </c>
      <c r="AF366" s="1">
        <f>ABS(IK_diagnostics_degrees__4[[#This Row],[Column10]]-J365)</f>
        <v>1.2960000000000194E-3</v>
      </c>
      <c r="AG366" s="1">
        <f>ABS(IK_diagnostics_degrees__4[[#This Row],[Column11]]-K365)</f>
        <v>7.9000000000006843E-4</v>
      </c>
      <c r="AH366" s="1">
        <f>ABS(IK_diagnostics_degrees__4[[#This Row],[Column12]]-L365)</f>
        <v>2.7870000000000117E-3</v>
      </c>
      <c r="AI366" s="1">
        <f>ABS(IK_diagnostics_degrees__4[[#This Row],[Column13]]-M365)</f>
        <v>1.049000000000011E-2</v>
      </c>
      <c r="AJ366" s="1">
        <f>ABS(IK_diagnostics_degrees__4[[#This Row],[Column14]]-N365)</f>
        <v>9.5629999999999882E-3</v>
      </c>
      <c r="AK366" s="1">
        <f>ABS(IK_diagnostics_degrees__4[[#This Row],[Column15]]-O365)</f>
        <v>5.7100000000001039E-3</v>
      </c>
      <c r="AL366" s="1">
        <f>ABS(IK_diagnostics_degrees__4[[#This Row],[Column16]]-P365)</f>
        <v>0</v>
      </c>
      <c r="AM366" s="1">
        <f>ABS(IK_diagnostics_degrees__4[[#This Row],[Column17]]-Q365)</f>
        <v>0</v>
      </c>
      <c r="AN366" s="1">
        <f>ABS(IK_diagnostics_degrees__4[[#This Row],[Column18]]-R365)</f>
        <v>6.0999999999999943E-3</v>
      </c>
      <c r="AO366" s="1">
        <f>ABS(IK_diagnostics_degrees__4[[#This Row],[Column19]]-S365)</f>
        <v>0</v>
      </c>
      <c r="AP366" s="1">
        <f>ABS(IK_diagnostics_degrees__4[[#This Row],[Column20]]-T365)</f>
        <v>4.3199999999998795E-4</v>
      </c>
      <c r="AQ366" s="1">
        <f>ABS(IK_diagnostics_degrees__4[[#This Row],[Column21]]-U365)</f>
        <v>9.5790000000000042E-3</v>
      </c>
    </row>
    <row r="367" spans="1:43" x14ac:dyDescent="0.25">
      <c r="A367" s="1">
        <v>0.177232</v>
      </c>
      <c r="B367" s="1">
        <v>1.61663</v>
      </c>
      <c r="C367" s="1">
        <v>0.246503</v>
      </c>
      <c r="D367" s="1">
        <v>0.200853</v>
      </c>
      <c r="E367" s="1">
        <v>1.1923699999999999</v>
      </c>
      <c r="F367" s="1">
        <v>0.116435</v>
      </c>
      <c r="G367" s="1">
        <v>1.0328999999999999</v>
      </c>
      <c r="H367" s="1">
        <v>1.8651599999999999</v>
      </c>
      <c r="I367" s="1">
        <v>1.4756899999999999</v>
      </c>
      <c r="J367" s="1">
        <v>0.23858099999999999</v>
      </c>
      <c r="K367" s="1">
        <v>1.8269</v>
      </c>
      <c r="L367" s="1">
        <v>0.19082399999999999</v>
      </c>
      <c r="M367" s="1">
        <v>1.85379</v>
      </c>
      <c r="N367" s="1">
        <v>0.751973</v>
      </c>
      <c r="O367" s="1">
        <v>1.10267</v>
      </c>
      <c r="P367" s="1" t="s">
        <v>22</v>
      </c>
      <c r="Q367" s="1" t="s">
        <v>22</v>
      </c>
      <c r="R367" s="1">
        <v>1.94645</v>
      </c>
      <c r="S367" s="1" t="s">
        <v>22</v>
      </c>
      <c r="T367" s="1">
        <v>0.108253</v>
      </c>
      <c r="U367" s="1">
        <v>0.60161799999999999</v>
      </c>
      <c r="V367" s="1" t="s">
        <v>23</v>
      </c>
      <c r="W367" s="1">
        <f>ABS(IK_diagnostics_degrees__4[[#This Row],[Column1]]-A366)</f>
        <v>2.254000000000006E-3</v>
      </c>
      <c r="X367" s="1">
        <f>ABS(IK_diagnostics_degrees__4[[#This Row],[Column2]]-B366)</f>
        <v>5.0000000000105516E-5</v>
      </c>
      <c r="Y367" s="1">
        <f>ABS(IK_diagnostics_degrees__4[[#This Row],[Column3]]-C366)</f>
        <v>4.8779999999999935E-3</v>
      </c>
      <c r="Z367" s="1">
        <f>ABS(IK_diagnostics_degrees__4[[#This Row],[Column4]]-D366)</f>
        <v>1.0799999999999699E-4</v>
      </c>
      <c r="AA367" s="1">
        <f>ABS(IK_diagnostics_degrees__4[[#This Row],[Column5]]-E366)</f>
        <v>3.7400000000000766E-3</v>
      </c>
      <c r="AB367" s="1">
        <f>ABS(IK_diagnostics_degrees__4[[#This Row],[Column6]]-F366)</f>
        <v>1.9740000000000035E-3</v>
      </c>
      <c r="AC367" s="1">
        <f>ABS(IK_diagnostics_degrees__4[[#This Row],[Column7]]-G366)</f>
        <v>2.3299999999999432E-3</v>
      </c>
      <c r="AD367" s="1">
        <f>ABS(IK_diagnostics_degrees__4[[#This Row],[Column8]]-H366)</f>
        <v>1.0999999999983245E-4</v>
      </c>
      <c r="AE367" s="1">
        <f>ABS(IK_diagnostics_degrees__4[[#This Row],[Column9]]-I366)</f>
        <v>9.0299999999998715E-3</v>
      </c>
      <c r="AF367" s="1">
        <f>ABS(IK_diagnostics_degrees__4[[#This Row],[Column10]]-J366)</f>
        <v>2.000999999999975E-3</v>
      </c>
      <c r="AG367" s="1">
        <f>ABS(IK_diagnostics_degrees__4[[#This Row],[Column11]]-K366)</f>
        <v>1.3900000000000023E-3</v>
      </c>
      <c r="AH367" s="1">
        <f>ABS(IK_diagnostics_degrees__4[[#This Row],[Column12]]-L366)</f>
        <v>4.4000000000016248E-5</v>
      </c>
      <c r="AI367" s="1">
        <f>ABS(IK_diagnostics_degrees__4[[#This Row],[Column13]]-M366)</f>
        <v>9.9899999999999434E-3</v>
      </c>
      <c r="AJ367" s="1">
        <f>ABS(IK_diagnostics_degrees__4[[#This Row],[Column14]]-N366)</f>
        <v>7.3349999999999804E-3</v>
      </c>
      <c r="AK367" s="1">
        <f>ABS(IK_diagnostics_degrees__4[[#This Row],[Column15]]-O366)</f>
        <v>5.5799999999999184E-3</v>
      </c>
      <c r="AL367" s="1">
        <f>ABS(IK_diagnostics_degrees__4[[#This Row],[Column16]]-P366)</f>
        <v>0</v>
      </c>
      <c r="AM367" s="1">
        <f>ABS(IK_diagnostics_degrees__4[[#This Row],[Column17]]-Q366)</f>
        <v>0</v>
      </c>
      <c r="AN367" s="1">
        <f>ABS(IK_diagnostics_degrees__4[[#This Row],[Column18]]-R366)</f>
        <v>3.7400000000000766E-3</v>
      </c>
      <c r="AO367" s="1">
        <f>ABS(IK_diagnostics_degrees__4[[#This Row],[Column19]]-S366)</f>
        <v>0</v>
      </c>
      <c r="AP367" s="1">
        <f>ABS(IK_diagnostics_degrees__4[[#This Row],[Column20]]-T366)</f>
        <v>4.6999999999991493E-5</v>
      </c>
      <c r="AQ367" s="1">
        <f>ABS(IK_diagnostics_degrees__4[[#This Row],[Column21]]-U366)</f>
        <v>5.2780000000000049E-3</v>
      </c>
    </row>
    <row r="368" spans="1:43" x14ac:dyDescent="0.25">
      <c r="A368" s="1">
        <v>0.18087900000000001</v>
      </c>
      <c r="B368" s="1">
        <v>1.61686</v>
      </c>
      <c r="C368" s="1">
        <v>0.24948899999999999</v>
      </c>
      <c r="D368" s="1">
        <v>0.20061599999999999</v>
      </c>
      <c r="E368" s="1">
        <v>1.1886099999999999</v>
      </c>
      <c r="F368" s="1">
        <v>0.115454</v>
      </c>
      <c r="G368" s="1">
        <v>1.0355399999999999</v>
      </c>
      <c r="H368" s="1">
        <v>1.8673900000000001</v>
      </c>
      <c r="I368" s="1">
        <v>1.48428</v>
      </c>
      <c r="J368" s="1">
        <v>0.23876900000000001</v>
      </c>
      <c r="K368" s="1">
        <v>1.8246500000000001</v>
      </c>
      <c r="L368" s="1">
        <v>0.19022</v>
      </c>
      <c r="M368" s="1">
        <v>1.8620399999999999</v>
      </c>
      <c r="N368" s="1">
        <v>0.74430200000000002</v>
      </c>
      <c r="O368" s="1">
        <v>1.0980700000000001</v>
      </c>
      <c r="P368" s="1" t="s">
        <v>22</v>
      </c>
      <c r="Q368" s="1" t="s">
        <v>22</v>
      </c>
      <c r="R368" s="1">
        <v>1.9416899999999999</v>
      </c>
      <c r="S368" s="1" t="s">
        <v>22</v>
      </c>
      <c r="T368" s="1">
        <v>0.108669</v>
      </c>
      <c r="U368" s="1">
        <v>0.59610300000000005</v>
      </c>
      <c r="V368" s="1" t="s">
        <v>23</v>
      </c>
      <c r="W368" s="1">
        <f>ABS(IK_diagnostics_degrees__4[[#This Row],[Column1]]-A367)</f>
        <v>3.6470000000000113E-3</v>
      </c>
      <c r="X368" s="1">
        <f>ABS(IK_diagnostics_degrees__4[[#This Row],[Column2]]-B367)</f>
        <v>2.2999999999995246E-4</v>
      </c>
      <c r="Y368" s="1">
        <f>ABS(IK_diagnostics_degrees__4[[#This Row],[Column3]]-C367)</f>
        <v>2.9859999999999887E-3</v>
      </c>
      <c r="Z368" s="1">
        <f>ABS(IK_diagnostics_degrees__4[[#This Row],[Column4]]-D367)</f>
        <v>2.3700000000001498E-4</v>
      </c>
      <c r="AA368" s="1">
        <f>ABS(IK_diagnostics_degrees__4[[#This Row],[Column5]]-E367)</f>
        <v>3.7599999999999856E-3</v>
      </c>
      <c r="AB368" s="1">
        <f>ABS(IK_diagnostics_degrees__4[[#This Row],[Column6]]-F367)</f>
        <v>9.8099999999999576E-4</v>
      </c>
      <c r="AC368" s="1">
        <f>ABS(IK_diagnostics_degrees__4[[#This Row],[Column7]]-G367)</f>
        <v>2.6399999999999757E-3</v>
      </c>
      <c r="AD368" s="1">
        <f>ABS(IK_diagnostics_degrees__4[[#This Row],[Column8]]-H367)</f>
        <v>2.2300000000001763E-3</v>
      </c>
      <c r="AE368" s="1">
        <f>ABS(IK_diagnostics_degrees__4[[#This Row],[Column9]]-I367)</f>
        <v>8.5900000000000976E-3</v>
      </c>
      <c r="AF368" s="1">
        <f>ABS(IK_diagnostics_degrees__4[[#This Row],[Column10]]-J367)</f>
        <v>1.8800000000002148E-4</v>
      </c>
      <c r="AG368" s="1">
        <f>ABS(IK_diagnostics_degrees__4[[#This Row],[Column11]]-K367)</f>
        <v>2.2499999999998632E-3</v>
      </c>
      <c r="AH368" s="1">
        <f>ABS(IK_diagnostics_degrees__4[[#This Row],[Column12]]-L367)</f>
        <v>6.0399999999999343E-4</v>
      </c>
      <c r="AI368" s="1">
        <f>ABS(IK_diagnostics_degrees__4[[#This Row],[Column13]]-M367)</f>
        <v>8.2499999999998685E-3</v>
      </c>
      <c r="AJ368" s="1">
        <f>ABS(IK_diagnostics_degrees__4[[#This Row],[Column14]]-N367)</f>
        <v>7.6709999999999834E-3</v>
      </c>
      <c r="AK368" s="1">
        <f>ABS(IK_diagnostics_degrees__4[[#This Row],[Column15]]-O367)</f>
        <v>4.5999999999999375E-3</v>
      </c>
      <c r="AL368" s="1">
        <f>ABS(IK_diagnostics_degrees__4[[#This Row],[Column16]]-P367)</f>
        <v>0</v>
      </c>
      <c r="AM368" s="1">
        <f>ABS(IK_diagnostics_degrees__4[[#This Row],[Column17]]-Q367)</f>
        <v>0</v>
      </c>
      <c r="AN368" s="1">
        <f>ABS(IK_diagnostics_degrees__4[[#This Row],[Column18]]-R367)</f>
        <v>4.7600000000000975E-3</v>
      </c>
      <c r="AO368" s="1">
        <f>ABS(IK_diagnostics_degrees__4[[#This Row],[Column19]]-S367)</f>
        <v>0</v>
      </c>
      <c r="AP368" s="1">
        <f>ABS(IK_diagnostics_degrees__4[[#This Row],[Column20]]-T367)</f>
        <v>4.159999999999997E-4</v>
      </c>
      <c r="AQ368" s="1">
        <f>ABS(IK_diagnostics_degrees__4[[#This Row],[Column21]]-U367)</f>
        <v>5.5149999999999366E-3</v>
      </c>
    </row>
    <row r="369" spans="1:43" x14ac:dyDescent="0.25">
      <c r="A369" s="1">
        <v>0.183173</v>
      </c>
      <c r="B369" s="1">
        <v>1.6170100000000001</v>
      </c>
      <c r="C369" s="1">
        <v>0.25150800000000001</v>
      </c>
      <c r="D369" s="1">
        <v>0.199903</v>
      </c>
      <c r="E369" s="1">
        <v>1.1868300000000001</v>
      </c>
      <c r="F369" s="1">
        <v>0.114565</v>
      </c>
      <c r="G369" s="1">
        <v>1.0376399999999999</v>
      </c>
      <c r="H369" s="1">
        <v>1.8670899999999999</v>
      </c>
      <c r="I369" s="1">
        <v>1.4887900000000001</v>
      </c>
      <c r="J369" s="1">
        <v>0.23884900000000001</v>
      </c>
      <c r="K369" s="1">
        <v>1.8234999999999999</v>
      </c>
      <c r="L369" s="1">
        <v>0.19217899999999999</v>
      </c>
      <c r="M369" s="1">
        <v>1.8667499999999999</v>
      </c>
      <c r="N369" s="1">
        <v>0.73629800000000001</v>
      </c>
      <c r="O369" s="1">
        <v>1.0947100000000001</v>
      </c>
      <c r="P369" s="1" t="s">
        <v>22</v>
      </c>
      <c r="Q369" s="1" t="s">
        <v>22</v>
      </c>
      <c r="R369" s="1">
        <v>1.9391099999999999</v>
      </c>
      <c r="S369" s="1" t="s">
        <v>22</v>
      </c>
      <c r="T369" s="1">
        <v>0.108922</v>
      </c>
      <c r="U369" s="1">
        <v>0.59214500000000003</v>
      </c>
      <c r="V369" s="1" t="s">
        <v>23</v>
      </c>
      <c r="W369" s="1">
        <f>ABS(IK_diagnostics_degrees__4[[#This Row],[Column1]]-A368)</f>
        <v>2.2939999999999905E-3</v>
      </c>
      <c r="X369" s="1">
        <f>ABS(IK_diagnostics_degrees__4[[#This Row],[Column2]]-B368)</f>
        <v>1.500000000000945E-4</v>
      </c>
      <c r="Y369" s="1">
        <f>ABS(IK_diagnostics_degrees__4[[#This Row],[Column3]]-C368)</f>
        <v>2.0190000000000208E-3</v>
      </c>
      <c r="Z369" s="1">
        <f>ABS(IK_diagnostics_degrees__4[[#This Row],[Column4]]-D368)</f>
        <v>7.1299999999999142E-4</v>
      </c>
      <c r="AA369" s="1">
        <f>ABS(IK_diagnostics_degrees__4[[#This Row],[Column5]]-E368)</f>
        <v>1.7799999999998928E-3</v>
      </c>
      <c r="AB369" s="1">
        <f>ABS(IK_diagnostics_degrees__4[[#This Row],[Column6]]-F368)</f>
        <v>8.890000000000009E-4</v>
      </c>
      <c r="AC369" s="1">
        <f>ABS(IK_diagnostics_degrees__4[[#This Row],[Column7]]-G368)</f>
        <v>2.0999999999999908E-3</v>
      </c>
      <c r="AD369" s="1">
        <f>ABS(IK_diagnostics_degrees__4[[#This Row],[Column8]]-H368)</f>
        <v>3.00000000000189E-4</v>
      </c>
      <c r="AE369" s="1">
        <f>ABS(IK_diagnostics_degrees__4[[#This Row],[Column9]]-I368)</f>
        <v>4.510000000000014E-3</v>
      </c>
      <c r="AF369" s="1">
        <f>ABS(IK_diagnostics_degrees__4[[#This Row],[Column10]]-J368)</f>
        <v>7.999999999999674E-5</v>
      </c>
      <c r="AG369" s="1">
        <f>ABS(IK_diagnostics_degrees__4[[#This Row],[Column11]]-K368)</f>
        <v>1.1500000000002064E-3</v>
      </c>
      <c r="AH369" s="1">
        <f>ABS(IK_diagnostics_degrees__4[[#This Row],[Column12]]-L368)</f>
        <v>1.9589999999999885E-3</v>
      </c>
      <c r="AI369" s="1">
        <f>ABS(IK_diagnostics_degrees__4[[#This Row],[Column13]]-M368)</f>
        <v>4.709999999999992E-3</v>
      </c>
      <c r="AJ369" s="1">
        <f>ABS(IK_diagnostics_degrees__4[[#This Row],[Column14]]-N368)</f>
        <v>8.0040000000000111E-3</v>
      </c>
      <c r="AK369" s="1">
        <f>ABS(IK_diagnostics_degrees__4[[#This Row],[Column15]]-O368)</f>
        <v>3.3600000000000296E-3</v>
      </c>
      <c r="AL369" s="1">
        <f>ABS(IK_diagnostics_degrees__4[[#This Row],[Column16]]-P368)</f>
        <v>0</v>
      </c>
      <c r="AM369" s="1">
        <f>ABS(IK_diagnostics_degrees__4[[#This Row],[Column17]]-Q368)</f>
        <v>0</v>
      </c>
      <c r="AN369" s="1">
        <f>ABS(IK_diagnostics_degrees__4[[#This Row],[Column18]]-R368)</f>
        <v>2.5800000000000267E-3</v>
      </c>
      <c r="AO369" s="1">
        <f>ABS(IK_diagnostics_degrees__4[[#This Row],[Column19]]-S368)</f>
        <v>0</v>
      </c>
      <c r="AP369" s="1">
        <f>ABS(IK_diagnostics_degrees__4[[#This Row],[Column20]]-T368)</f>
        <v>2.5300000000000322E-4</v>
      </c>
      <c r="AQ369" s="1">
        <f>ABS(IK_diagnostics_degrees__4[[#This Row],[Column21]]-U368)</f>
        <v>3.9580000000000171E-3</v>
      </c>
    </row>
    <row r="370" spans="1:43" x14ac:dyDescent="0.25">
      <c r="A370" s="1">
        <v>0.18643499999999999</v>
      </c>
      <c r="B370" s="1">
        <v>1.6171599999999999</v>
      </c>
      <c r="C370" s="1">
        <v>0.252299</v>
      </c>
      <c r="D370" s="1">
        <v>0.199435</v>
      </c>
      <c r="E370" s="1">
        <v>1.1840299999999999</v>
      </c>
      <c r="F370" s="1">
        <v>0.114428</v>
      </c>
      <c r="G370" s="1">
        <v>1.0382400000000001</v>
      </c>
      <c r="H370" s="1">
        <v>1.86649</v>
      </c>
      <c r="I370" s="1">
        <v>1.4952000000000001</v>
      </c>
      <c r="J370" s="1">
        <v>0.239536</v>
      </c>
      <c r="K370" s="1">
        <v>1.82256</v>
      </c>
      <c r="L370" s="1">
        <v>0.19323100000000001</v>
      </c>
      <c r="M370" s="1">
        <v>1.8709</v>
      </c>
      <c r="N370" s="1">
        <v>0.73059700000000005</v>
      </c>
      <c r="O370" s="1">
        <v>1.0928500000000001</v>
      </c>
      <c r="P370" s="1" t="s">
        <v>22</v>
      </c>
      <c r="Q370" s="1" t="s">
        <v>22</v>
      </c>
      <c r="R370" s="1">
        <v>1.9367799999999999</v>
      </c>
      <c r="S370" s="1" t="s">
        <v>22</v>
      </c>
      <c r="T370" s="1">
        <v>0.108546</v>
      </c>
      <c r="U370" s="1">
        <v>0.58849799999999997</v>
      </c>
      <c r="V370" s="1" t="s">
        <v>23</v>
      </c>
      <c r="W370" s="1">
        <f>ABS(IK_diagnostics_degrees__4[[#This Row],[Column1]]-A369)</f>
        <v>3.2619999999999871E-3</v>
      </c>
      <c r="X370" s="1">
        <f>ABS(IK_diagnostics_degrees__4[[#This Row],[Column2]]-B369)</f>
        <v>1.4999999999987246E-4</v>
      </c>
      <c r="Y370" s="1">
        <f>ABS(IK_diagnostics_degrees__4[[#This Row],[Column3]]-C369)</f>
        <v>7.9099999999998616E-4</v>
      </c>
      <c r="Z370" s="1">
        <f>ABS(IK_diagnostics_degrees__4[[#This Row],[Column4]]-D369)</f>
        <v>4.679999999999962E-4</v>
      </c>
      <c r="AA370" s="1">
        <f>ABS(IK_diagnostics_degrees__4[[#This Row],[Column5]]-E369)</f>
        <v>2.8000000000001357E-3</v>
      </c>
      <c r="AB370" s="1">
        <f>ABS(IK_diagnostics_degrees__4[[#This Row],[Column6]]-F369)</f>
        <v>1.3699999999999823E-4</v>
      </c>
      <c r="AC370" s="1">
        <f>ABS(IK_diagnostics_degrees__4[[#This Row],[Column7]]-G369)</f>
        <v>6.0000000000015596E-4</v>
      </c>
      <c r="AD370" s="1">
        <f>ABS(IK_diagnostics_degrees__4[[#This Row],[Column8]]-H369)</f>
        <v>5.9999999999993392E-4</v>
      </c>
      <c r="AE370" s="1">
        <f>ABS(IK_diagnostics_degrees__4[[#This Row],[Column9]]-I369)</f>
        <v>6.4100000000000268E-3</v>
      </c>
      <c r="AF370" s="1">
        <f>ABS(IK_diagnostics_degrees__4[[#This Row],[Column10]]-J369)</f>
        <v>6.8699999999999317E-4</v>
      </c>
      <c r="AG370" s="1">
        <f>ABS(IK_diagnostics_degrees__4[[#This Row],[Column11]]-K369)</f>
        <v>9.3999999999994088E-4</v>
      </c>
      <c r="AH370" s="1">
        <f>ABS(IK_diagnostics_degrees__4[[#This Row],[Column12]]-L369)</f>
        <v>1.0520000000000251E-3</v>
      </c>
      <c r="AI370" s="1">
        <f>ABS(IK_diagnostics_degrees__4[[#This Row],[Column13]]-M369)</f>
        <v>4.1500000000000981E-3</v>
      </c>
      <c r="AJ370" s="1">
        <f>ABS(IK_diagnostics_degrees__4[[#This Row],[Column14]]-N369)</f>
        <v>5.7009999999999561E-3</v>
      </c>
      <c r="AK370" s="1">
        <f>ABS(IK_diagnostics_degrees__4[[#This Row],[Column15]]-O369)</f>
        <v>1.8599999999999728E-3</v>
      </c>
      <c r="AL370" s="1">
        <f>ABS(IK_diagnostics_degrees__4[[#This Row],[Column16]]-P369)</f>
        <v>0</v>
      </c>
      <c r="AM370" s="1">
        <f>ABS(IK_diagnostics_degrees__4[[#This Row],[Column17]]-Q369)</f>
        <v>0</v>
      </c>
      <c r="AN370" s="1">
        <f>ABS(IK_diagnostics_degrees__4[[#This Row],[Column18]]-R369)</f>
        <v>2.3299999999999432E-3</v>
      </c>
      <c r="AO370" s="1">
        <f>ABS(IK_diagnostics_degrees__4[[#This Row],[Column19]]-S369)</f>
        <v>0</v>
      </c>
      <c r="AP370" s="1">
        <f>ABS(IK_diagnostics_degrees__4[[#This Row],[Column20]]-T369)</f>
        <v>3.7600000000000133E-4</v>
      </c>
      <c r="AQ370" s="1">
        <f>ABS(IK_diagnostics_degrees__4[[#This Row],[Column21]]-U369)</f>
        <v>3.6470000000000669E-3</v>
      </c>
    </row>
    <row r="371" spans="1:43" x14ac:dyDescent="0.25">
      <c r="A371" s="1">
        <v>0.18763099999999999</v>
      </c>
      <c r="B371" s="1">
        <v>1.61669</v>
      </c>
      <c r="C371" s="1">
        <v>0.25403500000000001</v>
      </c>
      <c r="D371" s="1">
        <v>0.198906</v>
      </c>
      <c r="E371" s="1">
        <v>1.1832400000000001</v>
      </c>
      <c r="F371" s="1">
        <v>0.114013</v>
      </c>
      <c r="G371" s="1">
        <v>1.0385800000000001</v>
      </c>
      <c r="H371" s="1">
        <v>1.8662799999999999</v>
      </c>
      <c r="I371" s="1">
        <v>1.4999400000000001</v>
      </c>
      <c r="J371" s="1">
        <v>0.23996600000000001</v>
      </c>
      <c r="K371" s="1">
        <v>1.82185</v>
      </c>
      <c r="L371" s="1">
        <v>0.19387699999999999</v>
      </c>
      <c r="M371" s="1">
        <v>1.8751599999999999</v>
      </c>
      <c r="N371" s="1">
        <v>0.725746</v>
      </c>
      <c r="O371" s="1">
        <v>1.0897399999999999</v>
      </c>
      <c r="P371" s="1" t="s">
        <v>22</v>
      </c>
      <c r="Q371" s="1" t="s">
        <v>22</v>
      </c>
      <c r="R371" s="1">
        <v>1.9349400000000001</v>
      </c>
      <c r="S371" s="1" t="s">
        <v>22</v>
      </c>
      <c r="T371" s="1">
        <v>0.109274</v>
      </c>
      <c r="U371" s="1">
        <v>0.58592200000000005</v>
      </c>
      <c r="V371" s="1" t="s">
        <v>23</v>
      </c>
      <c r="W371" s="1">
        <f>ABS(IK_diagnostics_degrees__4[[#This Row],[Column1]]-A370)</f>
        <v>1.1960000000000026E-3</v>
      </c>
      <c r="X371" s="1">
        <f>ABS(IK_diagnostics_degrees__4[[#This Row],[Column2]]-B370)</f>
        <v>4.6999999999997044E-4</v>
      </c>
      <c r="Y371" s="1">
        <f>ABS(IK_diagnostics_degrees__4[[#This Row],[Column3]]-C370)</f>
        <v>1.7360000000000153E-3</v>
      </c>
      <c r="Z371" s="1">
        <f>ABS(IK_diagnostics_degrees__4[[#This Row],[Column4]]-D370)</f>
        <v>5.2900000000000169E-4</v>
      </c>
      <c r="AA371" s="1">
        <f>ABS(IK_diagnostics_degrees__4[[#This Row],[Column5]]-E370)</f>
        <v>7.8999999999984638E-4</v>
      </c>
      <c r="AB371" s="1">
        <f>ABS(IK_diagnostics_degrees__4[[#This Row],[Column6]]-F370)</f>
        <v>4.149999999999987E-4</v>
      </c>
      <c r="AC371" s="1">
        <f>ABS(IK_diagnostics_degrees__4[[#This Row],[Column7]]-G370)</f>
        <v>3.4000000000000696E-4</v>
      </c>
      <c r="AD371" s="1">
        <f>ABS(IK_diagnostics_degrees__4[[#This Row],[Column8]]-H370)</f>
        <v>2.1000000000004349E-4</v>
      </c>
      <c r="AE371" s="1">
        <f>ABS(IK_diagnostics_degrees__4[[#This Row],[Column9]]-I370)</f>
        <v>4.7399999999999665E-3</v>
      </c>
      <c r="AF371" s="1">
        <f>ABS(IK_diagnostics_degrees__4[[#This Row],[Column10]]-J370)</f>
        <v>4.300000000000137E-4</v>
      </c>
      <c r="AG371" s="1">
        <f>ABS(IK_diagnostics_degrees__4[[#This Row],[Column11]]-K370)</f>
        <v>7.0999999999998842E-4</v>
      </c>
      <c r="AH371" s="1">
        <f>ABS(IK_diagnostics_degrees__4[[#This Row],[Column12]]-L370)</f>
        <v>6.4599999999997992E-4</v>
      </c>
      <c r="AI371" s="1">
        <f>ABS(IK_diagnostics_degrees__4[[#This Row],[Column13]]-M370)</f>
        <v>4.2599999999999305E-3</v>
      </c>
      <c r="AJ371" s="1">
        <f>ABS(IK_diagnostics_degrees__4[[#This Row],[Column14]]-N370)</f>
        <v>4.8510000000000497E-3</v>
      </c>
      <c r="AK371" s="1">
        <f>ABS(IK_diagnostics_degrees__4[[#This Row],[Column15]]-O370)</f>
        <v>3.1100000000001682E-3</v>
      </c>
      <c r="AL371" s="1">
        <f>ABS(IK_diagnostics_degrees__4[[#This Row],[Column16]]-P370)</f>
        <v>0</v>
      </c>
      <c r="AM371" s="1">
        <f>ABS(IK_diagnostics_degrees__4[[#This Row],[Column17]]-Q370)</f>
        <v>0</v>
      </c>
      <c r="AN371" s="1">
        <f>ABS(IK_diagnostics_degrees__4[[#This Row],[Column18]]-R370)</f>
        <v>1.8399999999998418E-3</v>
      </c>
      <c r="AO371" s="1">
        <f>ABS(IK_diagnostics_degrees__4[[#This Row],[Column19]]-S370)</f>
        <v>0</v>
      </c>
      <c r="AP371" s="1">
        <f>ABS(IK_diagnostics_degrees__4[[#This Row],[Column20]]-T370)</f>
        <v>7.2799999999999254E-4</v>
      </c>
      <c r="AQ371" s="1">
        <f>ABS(IK_diagnostics_degrees__4[[#This Row],[Column21]]-U370)</f>
        <v>2.5759999999999117E-3</v>
      </c>
    </row>
    <row r="372" spans="1:43" x14ac:dyDescent="0.25">
      <c r="A372" s="1">
        <v>0.18871099999999999</v>
      </c>
      <c r="B372" s="1">
        <v>1.6171</v>
      </c>
      <c r="C372" s="1">
        <v>0.25602900000000001</v>
      </c>
      <c r="D372" s="1">
        <v>0.19872699999999999</v>
      </c>
      <c r="E372" s="1">
        <v>1.18137</v>
      </c>
      <c r="F372" s="1">
        <v>0.113455</v>
      </c>
      <c r="G372" s="1">
        <v>1.0400400000000001</v>
      </c>
      <c r="H372" s="1">
        <v>1.8664099999999999</v>
      </c>
      <c r="I372" s="1">
        <v>1.50359</v>
      </c>
      <c r="J372" s="1">
        <v>0.23987700000000001</v>
      </c>
      <c r="K372" s="1">
        <v>1.8204</v>
      </c>
      <c r="L372" s="1">
        <v>0.19465499999999999</v>
      </c>
      <c r="M372" s="1">
        <v>1.8795299999999999</v>
      </c>
      <c r="N372" s="1">
        <v>0.72197500000000003</v>
      </c>
      <c r="O372" s="1">
        <v>1.08727</v>
      </c>
      <c r="P372" s="1" t="s">
        <v>22</v>
      </c>
      <c r="Q372" s="1" t="s">
        <v>22</v>
      </c>
      <c r="R372" s="1">
        <v>1.9325399999999999</v>
      </c>
      <c r="S372" s="1" t="s">
        <v>22</v>
      </c>
      <c r="T372" s="1">
        <v>0.11044</v>
      </c>
      <c r="U372" s="1">
        <v>0.583588</v>
      </c>
      <c r="V372" s="1" t="s">
        <v>23</v>
      </c>
      <c r="W372" s="1">
        <f>ABS(IK_diagnostics_degrees__4[[#This Row],[Column1]]-A371)</f>
        <v>1.0799999999999976E-3</v>
      </c>
      <c r="X372" s="1">
        <f>ABS(IK_diagnostics_degrees__4[[#This Row],[Column2]]-B371)</f>
        <v>4.1000000000002146E-4</v>
      </c>
      <c r="Y372" s="1">
        <f>ABS(IK_diagnostics_degrees__4[[#This Row],[Column3]]-C371)</f>
        <v>1.9939999999999958E-3</v>
      </c>
      <c r="Z372" s="1">
        <f>ABS(IK_diagnostics_degrees__4[[#This Row],[Column4]]-D371)</f>
        <v>1.7900000000001248E-4</v>
      </c>
      <c r="AA372" s="1">
        <f>ABS(IK_diagnostics_degrees__4[[#This Row],[Column5]]-E371)</f>
        <v>1.8700000000000383E-3</v>
      </c>
      <c r="AB372" s="1">
        <f>ABS(IK_diagnostics_degrees__4[[#This Row],[Column6]]-F371)</f>
        <v>5.5800000000000294E-4</v>
      </c>
      <c r="AC372" s="1">
        <f>ABS(IK_diagnostics_degrees__4[[#This Row],[Column7]]-G371)</f>
        <v>1.4600000000000168E-3</v>
      </c>
      <c r="AD372" s="1">
        <f>ABS(IK_diagnostics_degrees__4[[#This Row],[Column8]]-H371)</f>
        <v>1.2999999999996348E-4</v>
      </c>
      <c r="AE372" s="1">
        <f>ABS(IK_diagnostics_degrees__4[[#This Row],[Column9]]-I371)</f>
        <v>3.6499999999999311E-3</v>
      </c>
      <c r="AF372" s="1">
        <f>ABS(IK_diagnostics_degrees__4[[#This Row],[Column10]]-J371)</f>
        <v>8.9000000000005741E-5</v>
      </c>
      <c r="AG372" s="1">
        <f>ABS(IK_diagnostics_degrees__4[[#This Row],[Column11]]-K371)</f>
        <v>1.4499999999999513E-3</v>
      </c>
      <c r="AH372" s="1">
        <f>ABS(IK_diagnostics_degrees__4[[#This Row],[Column12]]-L371)</f>
        <v>7.7800000000000091E-4</v>
      </c>
      <c r="AI372" s="1">
        <f>ABS(IK_diagnostics_degrees__4[[#This Row],[Column13]]-M371)</f>
        <v>4.369999999999985E-3</v>
      </c>
      <c r="AJ372" s="1">
        <f>ABS(IK_diagnostics_degrees__4[[#This Row],[Column14]]-N371)</f>
        <v>3.7709999999999688E-3</v>
      </c>
      <c r="AK372" s="1">
        <f>ABS(IK_diagnostics_degrees__4[[#This Row],[Column15]]-O371)</f>
        <v>2.4699999999999722E-3</v>
      </c>
      <c r="AL372" s="1">
        <f>ABS(IK_diagnostics_degrees__4[[#This Row],[Column16]]-P371)</f>
        <v>0</v>
      </c>
      <c r="AM372" s="1">
        <f>ABS(IK_diagnostics_degrees__4[[#This Row],[Column17]]-Q371)</f>
        <v>0</v>
      </c>
      <c r="AN372" s="1">
        <f>ABS(IK_diagnostics_degrees__4[[#This Row],[Column18]]-R371)</f>
        <v>2.4000000000001798E-3</v>
      </c>
      <c r="AO372" s="1">
        <f>ABS(IK_diagnostics_degrees__4[[#This Row],[Column19]]-S371)</f>
        <v>0</v>
      </c>
      <c r="AP372" s="1">
        <f>ABS(IK_diagnostics_degrees__4[[#This Row],[Column20]]-T371)</f>
        <v>1.1660000000000004E-3</v>
      </c>
      <c r="AQ372" s="1">
        <f>ABS(IK_diagnostics_degrees__4[[#This Row],[Column21]]-U371)</f>
        <v>2.3340000000000583E-3</v>
      </c>
    </row>
    <row r="373" spans="1:43" x14ac:dyDescent="0.25">
      <c r="A373" s="1">
        <v>0.19009300000000001</v>
      </c>
      <c r="B373" s="1">
        <v>1.6168899999999999</v>
      </c>
      <c r="C373" s="1">
        <v>0.25718400000000002</v>
      </c>
      <c r="D373" s="1">
        <v>0.19884499999999999</v>
      </c>
      <c r="E373" s="1">
        <v>1.18048</v>
      </c>
      <c r="F373" s="1">
        <v>0.11336599999999999</v>
      </c>
      <c r="G373" s="1">
        <v>1.04114</v>
      </c>
      <c r="H373" s="1">
        <v>1.8661000000000001</v>
      </c>
      <c r="I373" s="1">
        <v>1.5069699999999999</v>
      </c>
      <c r="J373" s="1">
        <v>0.240005</v>
      </c>
      <c r="K373" s="1">
        <v>1.8197099999999999</v>
      </c>
      <c r="L373" s="1">
        <v>0.19595299999999999</v>
      </c>
      <c r="M373" s="1">
        <v>1.8829199999999999</v>
      </c>
      <c r="N373" s="1">
        <v>0.71854099999999999</v>
      </c>
      <c r="O373" s="1">
        <v>1.0864100000000001</v>
      </c>
      <c r="P373" s="1" t="s">
        <v>22</v>
      </c>
      <c r="Q373" s="1" t="s">
        <v>22</v>
      </c>
      <c r="R373" s="1">
        <v>1.93024</v>
      </c>
      <c r="S373" s="1" t="s">
        <v>22</v>
      </c>
      <c r="T373" s="1">
        <v>0.109767</v>
      </c>
      <c r="U373" s="1">
        <v>0.58015799999999995</v>
      </c>
      <c r="V373" s="1" t="s">
        <v>23</v>
      </c>
      <c r="W373" s="1">
        <f>ABS(IK_diagnostics_degrees__4[[#This Row],[Column1]]-A372)</f>
        <v>1.3820000000000221E-3</v>
      </c>
      <c r="X373" s="1">
        <f>ABS(IK_diagnostics_degrees__4[[#This Row],[Column2]]-B372)</f>
        <v>2.1000000000004349E-4</v>
      </c>
      <c r="Y373" s="1">
        <f>ABS(IK_diagnostics_degrees__4[[#This Row],[Column3]]-C372)</f>
        <v>1.1550000000000171E-3</v>
      </c>
      <c r="Z373" s="1">
        <f>ABS(IK_diagnostics_degrees__4[[#This Row],[Column4]]-D372)</f>
        <v>1.1800000000000699E-4</v>
      </c>
      <c r="AA373" s="1">
        <f>ABS(IK_diagnostics_degrees__4[[#This Row],[Column5]]-E372)</f>
        <v>8.9000000000005741E-4</v>
      </c>
      <c r="AB373" s="1">
        <f>ABS(IK_diagnostics_degrees__4[[#This Row],[Column6]]-F372)</f>
        <v>8.9000000000005741E-5</v>
      </c>
      <c r="AC373" s="1">
        <f>ABS(IK_diagnostics_degrees__4[[#This Row],[Column7]]-G372)</f>
        <v>1.0999999999998789E-3</v>
      </c>
      <c r="AD373" s="1">
        <f>ABS(IK_diagnostics_degrees__4[[#This Row],[Column8]]-H372)</f>
        <v>3.0999999999981043E-4</v>
      </c>
      <c r="AE373" s="1">
        <f>ABS(IK_diagnostics_degrees__4[[#This Row],[Column9]]-I372)</f>
        <v>3.3799999999999386E-3</v>
      </c>
      <c r="AF373" s="1">
        <f>ABS(IK_diagnostics_degrees__4[[#This Row],[Column10]]-J372)</f>
        <v>1.2799999999998923E-4</v>
      </c>
      <c r="AG373" s="1">
        <f>ABS(IK_diagnostics_degrees__4[[#This Row],[Column11]]-K372)</f>
        <v>6.9000000000007944E-4</v>
      </c>
      <c r="AH373" s="1">
        <f>ABS(IK_diagnostics_degrees__4[[#This Row],[Column12]]-L372)</f>
        <v>1.2979999999999936E-3</v>
      </c>
      <c r="AI373" s="1">
        <f>ABS(IK_diagnostics_degrees__4[[#This Row],[Column13]]-M372)</f>
        <v>3.3900000000000041E-3</v>
      </c>
      <c r="AJ373" s="1">
        <f>ABS(IK_diagnostics_degrees__4[[#This Row],[Column14]]-N372)</f>
        <v>3.4340000000000481E-3</v>
      </c>
      <c r="AK373" s="1">
        <f>ABS(IK_diagnostics_degrees__4[[#This Row],[Column15]]-O372)</f>
        <v>8.5999999999986088E-4</v>
      </c>
      <c r="AL373" s="1">
        <f>ABS(IK_diagnostics_degrees__4[[#This Row],[Column16]]-P372)</f>
        <v>0</v>
      </c>
      <c r="AM373" s="1">
        <f>ABS(IK_diagnostics_degrees__4[[#This Row],[Column17]]-Q372)</f>
        <v>0</v>
      </c>
      <c r="AN373" s="1">
        <f>ABS(IK_diagnostics_degrees__4[[#This Row],[Column18]]-R372)</f>
        <v>2.2999999999999687E-3</v>
      </c>
      <c r="AO373" s="1">
        <f>ABS(IK_diagnostics_degrees__4[[#This Row],[Column19]]-S372)</f>
        <v>0</v>
      </c>
      <c r="AP373" s="1">
        <f>ABS(IK_diagnostics_degrees__4[[#This Row],[Column20]]-T372)</f>
        <v>6.7299999999999305E-4</v>
      </c>
      <c r="AQ373" s="1">
        <f>ABS(IK_diagnostics_degrees__4[[#This Row],[Column21]]-U372)</f>
        <v>3.4300000000000441E-3</v>
      </c>
    </row>
    <row r="374" spans="1:43" x14ac:dyDescent="0.25">
      <c r="A374" s="1" t="s">
        <v>22</v>
      </c>
      <c r="B374" s="1">
        <v>1.57816</v>
      </c>
      <c r="C374" s="1" t="s">
        <v>22</v>
      </c>
      <c r="D374" s="1">
        <v>1.41688E-2</v>
      </c>
      <c r="E374" s="1">
        <v>1.46648</v>
      </c>
      <c r="F374" s="2">
        <v>2.2140100000000002E-5</v>
      </c>
      <c r="G374" s="1">
        <v>0.874089</v>
      </c>
      <c r="H374" s="1">
        <v>1.61416</v>
      </c>
      <c r="I374" s="1">
        <v>0.98260599999999998</v>
      </c>
      <c r="J374" s="1" t="s">
        <v>22</v>
      </c>
      <c r="K374" s="1">
        <v>1.3488199999999999</v>
      </c>
      <c r="L374" s="1">
        <v>0.29634300000000002</v>
      </c>
      <c r="M374" s="1">
        <v>0.64443600000000001</v>
      </c>
      <c r="N374" s="1">
        <v>0.71997500000000003</v>
      </c>
      <c r="O374" s="1">
        <v>0.33735300000000001</v>
      </c>
      <c r="P374" s="1">
        <v>2.2568499999999998E-2</v>
      </c>
      <c r="Q374" s="1">
        <v>7.8957200000000005E-2</v>
      </c>
      <c r="R374" s="1">
        <v>1.9376800000000001</v>
      </c>
      <c r="S374" s="1">
        <v>8.2688E-4</v>
      </c>
      <c r="T374" s="1" t="s">
        <v>22</v>
      </c>
      <c r="U374" s="1">
        <v>1.4409400000000001</v>
      </c>
      <c r="V374" s="1" t="s">
        <v>23</v>
      </c>
      <c r="W374" s="1">
        <f>ABS(IK_diagnostics_degrees__4[[#This Row],[Column1]]-A373)</f>
        <v>0.19009300000000001</v>
      </c>
      <c r="X374" s="1">
        <f>ABS(IK_diagnostics_degrees__4[[#This Row],[Column2]]-B373)</f>
        <v>3.8729999999999931E-2</v>
      </c>
      <c r="Y374" s="1">
        <f>ABS(IK_diagnostics_degrees__4[[#This Row],[Column3]]-C373)</f>
        <v>0.25718400000000002</v>
      </c>
      <c r="Z374" s="1">
        <f>ABS(IK_diagnostics_degrees__4[[#This Row],[Column4]]-D373)</f>
        <v>0.18467619999999998</v>
      </c>
      <c r="AA374" s="1">
        <f>ABS(IK_diagnostics_degrees__4[[#This Row],[Column5]]-E373)</f>
        <v>0.28600000000000003</v>
      </c>
      <c r="AB374" s="1">
        <f>ABS(IK_diagnostics_degrees__4[[#This Row],[Column6]]-F373)</f>
        <v>0.1133438599</v>
      </c>
      <c r="AC374" s="1">
        <f>ABS(IK_diagnostics_degrees__4[[#This Row],[Column7]]-G373)</f>
        <v>0.16705099999999995</v>
      </c>
      <c r="AD374" s="1">
        <f>ABS(IK_diagnostics_degrees__4[[#This Row],[Column8]]-H373)</f>
        <v>0.25194000000000005</v>
      </c>
      <c r="AE374" s="1">
        <f>ABS(IK_diagnostics_degrees__4[[#This Row],[Column9]]-I373)</f>
        <v>0.52436399999999994</v>
      </c>
      <c r="AF374" s="1">
        <f>ABS(IK_diagnostics_degrees__4[[#This Row],[Column10]]-J373)</f>
        <v>0.240005</v>
      </c>
      <c r="AG374" s="1">
        <f>ABS(IK_diagnostics_degrees__4[[#This Row],[Column11]]-K373)</f>
        <v>0.47089000000000003</v>
      </c>
      <c r="AH374" s="1">
        <f>ABS(IK_diagnostics_degrees__4[[#This Row],[Column12]]-L373)</f>
        <v>0.10039000000000003</v>
      </c>
      <c r="AI374" s="1">
        <f>ABS(IK_diagnostics_degrees__4[[#This Row],[Column13]]-M373)</f>
        <v>1.2384839999999999</v>
      </c>
      <c r="AJ374" s="1">
        <f>ABS(IK_diagnostics_degrees__4[[#This Row],[Column14]]-N373)</f>
        <v>1.4340000000000463E-3</v>
      </c>
      <c r="AK374" s="1">
        <f>ABS(IK_diagnostics_degrees__4[[#This Row],[Column15]]-O373)</f>
        <v>0.74905700000000008</v>
      </c>
      <c r="AL374" s="1">
        <f>ABS(IK_diagnostics_degrees__4[[#This Row],[Column16]]-P373)</f>
        <v>2.2568499999999998E-2</v>
      </c>
      <c r="AM374" s="1">
        <f>ABS(IK_diagnostics_degrees__4[[#This Row],[Column17]]-Q373)</f>
        <v>7.8957200000000005E-2</v>
      </c>
      <c r="AN374" s="1">
        <f>ABS(IK_diagnostics_degrees__4[[#This Row],[Column18]]-R373)</f>
        <v>7.4400000000001132E-3</v>
      </c>
      <c r="AO374" s="1">
        <f>ABS(IK_diagnostics_degrees__4[[#This Row],[Column19]]-S373)</f>
        <v>8.2688E-4</v>
      </c>
      <c r="AP374" s="1">
        <f>ABS(IK_diagnostics_degrees__4[[#This Row],[Column20]]-T373)</f>
        <v>0.109767</v>
      </c>
      <c r="AQ374" s="1">
        <f>ABS(IK_diagnostics_degrees__4[[#This Row],[Column21]]-U373)</f>
        <v>0.86078200000000016</v>
      </c>
    </row>
    <row r="375" spans="1:43" x14ac:dyDescent="0.25">
      <c r="A375" s="1" t="s">
        <v>22</v>
      </c>
      <c r="B375" s="1">
        <v>1.5903400000000001</v>
      </c>
      <c r="C375" s="1" t="s">
        <v>22</v>
      </c>
      <c r="D375" s="1" t="s">
        <v>22</v>
      </c>
      <c r="E375" s="1">
        <v>1.4880899999999999</v>
      </c>
      <c r="F375" s="1" t="s">
        <v>22</v>
      </c>
      <c r="G375" s="1">
        <v>1.00197</v>
      </c>
      <c r="H375" s="1">
        <v>1.5318400000000001</v>
      </c>
      <c r="I375" s="1">
        <v>1.1194900000000001</v>
      </c>
      <c r="J375" s="1" t="s">
        <v>22</v>
      </c>
      <c r="K375" s="1">
        <v>1.3923300000000001</v>
      </c>
      <c r="L375" s="1">
        <v>0.21564700000000001</v>
      </c>
      <c r="M375" s="1">
        <v>0.87533499999999997</v>
      </c>
      <c r="N375" s="1">
        <v>0.35028500000000001</v>
      </c>
      <c r="O375" s="1">
        <v>0.48331499999999999</v>
      </c>
      <c r="P375" s="1">
        <v>0.35610700000000001</v>
      </c>
      <c r="Q375" s="1">
        <v>0.26472400000000001</v>
      </c>
      <c r="R375" s="1">
        <v>2.1478999999999999</v>
      </c>
      <c r="S375" s="1" t="s">
        <v>22</v>
      </c>
      <c r="T375" s="1">
        <v>0.112567</v>
      </c>
      <c r="U375" s="1">
        <v>1.44184</v>
      </c>
      <c r="V375" s="1" t="s">
        <v>23</v>
      </c>
      <c r="W375" s="1">
        <f>ABS(IK_diagnostics_degrees__4[[#This Row],[Column1]]-A374)</f>
        <v>0</v>
      </c>
      <c r="X375" s="1">
        <f>ABS(IK_diagnostics_degrees__4[[#This Row],[Column2]]-B374)</f>
        <v>1.218000000000008E-2</v>
      </c>
      <c r="Y375" s="1">
        <f>ABS(IK_diagnostics_degrees__4[[#This Row],[Column3]]-C374)</f>
        <v>0</v>
      </c>
      <c r="Z375" s="1">
        <f>ABS(IK_diagnostics_degrees__4[[#This Row],[Column4]]-D374)</f>
        <v>1.41688E-2</v>
      </c>
      <c r="AA375" s="1">
        <f>ABS(IK_diagnostics_degrees__4[[#This Row],[Column5]]-E374)</f>
        <v>2.1609999999999907E-2</v>
      </c>
      <c r="AB375" s="1">
        <f>ABS(IK_diagnostics_degrees__4[[#This Row],[Column6]]-F374)</f>
        <v>2.2140100000000002E-5</v>
      </c>
      <c r="AC375" s="1">
        <f>ABS(IK_diagnostics_degrees__4[[#This Row],[Column7]]-G374)</f>
        <v>0.12788100000000002</v>
      </c>
      <c r="AD375" s="1">
        <f>ABS(IK_diagnostics_degrees__4[[#This Row],[Column8]]-H374)</f>
        <v>8.2319999999999949E-2</v>
      </c>
      <c r="AE375" s="1">
        <f>ABS(IK_diagnostics_degrees__4[[#This Row],[Column9]]-I374)</f>
        <v>0.13688400000000012</v>
      </c>
      <c r="AF375" s="1">
        <f>ABS(IK_diagnostics_degrees__4[[#This Row],[Column10]]-J374)</f>
        <v>0</v>
      </c>
      <c r="AG375" s="1">
        <f>ABS(IK_diagnostics_degrees__4[[#This Row],[Column11]]-K374)</f>
        <v>4.351000000000016E-2</v>
      </c>
      <c r="AH375" s="1">
        <f>ABS(IK_diagnostics_degrees__4[[#This Row],[Column12]]-L374)</f>
        <v>8.0696000000000018E-2</v>
      </c>
      <c r="AI375" s="1">
        <f>ABS(IK_diagnostics_degrees__4[[#This Row],[Column13]]-M374)</f>
        <v>0.23089899999999997</v>
      </c>
      <c r="AJ375" s="1">
        <f>ABS(IK_diagnostics_degrees__4[[#This Row],[Column14]]-N374)</f>
        <v>0.36969000000000002</v>
      </c>
      <c r="AK375" s="1">
        <f>ABS(IK_diagnostics_degrees__4[[#This Row],[Column15]]-O374)</f>
        <v>0.14596199999999998</v>
      </c>
      <c r="AL375" s="1">
        <f>ABS(IK_diagnostics_degrees__4[[#This Row],[Column16]]-P374)</f>
        <v>0.33353850000000002</v>
      </c>
      <c r="AM375" s="1">
        <f>ABS(IK_diagnostics_degrees__4[[#This Row],[Column17]]-Q374)</f>
        <v>0.18576680000000001</v>
      </c>
      <c r="AN375" s="1">
        <f>ABS(IK_diagnostics_degrees__4[[#This Row],[Column18]]-R374)</f>
        <v>0.21021999999999985</v>
      </c>
      <c r="AO375" s="1">
        <f>ABS(IK_diagnostics_degrees__4[[#This Row],[Column19]]-S374)</f>
        <v>8.2688E-4</v>
      </c>
      <c r="AP375" s="1">
        <f>ABS(IK_diagnostics_degrees__4[[#This Row],[Column20]]-T374)</f>
        <v>0.112567</v>
      </c>
      <c r="AQ375" s="1">
        <f>ABS(IK_diagnostics_degrees__4[[#This Row],[Column21]]-U374)</f>
        <v>8.9999999999990088E-4</v>
      </c>
    </row>
    <row r="376" spans="1:43" x14ac:dyDescent="0.25">
      <c r="A376" s="1" t="s">
        <v>22</v>
      </c>
      <c r="B376" s="1">
        <v>1.5894299999999999</v>
      </c>
      <c r="C376" s="1" t="s">
        <v>22</v>
      </c>
      <c r="D376" s="1" t="s">
        <v>22</v>
      </c>
      <c r="E376" s="1">
        <v>1.51369</v>
      </c>
      <c r="F376" s="1" t="s">
        <v>22</v>
      </c>
      <c r="G376" s="1">
        <v>1.05613</v>
      </c>
      <c r="H376" s="1">
        <v>1.5121</v>
      </c>
      <c r="I376" s="1">
        <v>1.1811100000000001</v>
      </c>
      <c r="J376" s="2">
        <v>6.8759700000000001E-7</v>
      </c>
      <c r="K376" s="1">
        <v>1.4382200000000001</v>
      </c>
      <c r="L376" s="1">
        <v>0.172182</v>
      </c>
      <c r="M376" s="1">
        <v>1.00162</v>
      </c>
      <c r="N376" s="1">
        <v>0.16702900000000001</v>
      </c>
      <c r="O376" s="1">
        <v>0.55693499999999996</v>
      </c>
      <c r="P376" s="1">
        <v>0.52659999999999996</v>
      </c>
      <c r="Q376" s="1">
        <v>0.37879299999999999</v>
      </c>
      <c r="R376" s="1">
        <v>2.2576399999999999</v>
      </c>
      <c r="S376" s="1" t="s">
        <v>22</v>
      </c>
      <c r="T376" s="1">
        <v>0.16863400000000001</v>
      </c>
      <c r="U376" s="1">
        <v>1.44913</v>
      </c>
      <c r="V376" s="1" t="s">
        <v>23</v>
      </c>
      <c r="W376" s="1">
        <f>ABS(IK_diagnostics_degrees__4[[#This Row],[Column1]]-A375)</f>
        <v>0</v>
      </c>
      <c r="X376" s="1">
        <f>ABS(IK_diagnostics_degrees__4[[#This Row],[Column2]]-B375)</f>
        <v>9.1000000000018844E-4</v>
      </c>
      <c r="Y376" s="1">
        <f>ABS(IK_diagnostics_degrees__4[[#This Row],[Column3]]-C375)</f>
        <v>0</v>
      </c>
      <c r="Z376" s="1">
        <f>ABS(IK_diagnostics_degrees__4[[#This Row],[Column4]]-D375)</f>
        <v>0</v>
      </c>
      <c r="AA376" s="1">
        <f>ABS(IK_diagnostics_degrees__4[[#This Row],[Column5]]-E375)</f>
        <v>2.5600000000000067E-2</v>
      </c>
      <c r="AB376" s="1">
        <f>ABS(IK_diagnostics_degrees__4[[#This Row],[Column6]]-F375)</f>
        <v>0</v>
      </c>
      <c r="AC376" s="1">
        <f>ABS(IK_diagnostics_degrees__4[[#This Row],[Column7]]-G375)</f>
        <v>5.4159999999999986E-2</v>
      </c>
      <c r="AD376" s="1">
        <f>ABS(IK_diagnostics_degrees__4[[#This Row],[Column8]]-H375)</f>
        <v>1.9740000000000091E-2</v>
      </c>
      <c r="AE376" s="1">
        <f>ABS(IK_diagnostics_degrees__4[[#This Row],[Column9]]-I375)</f>
        <v>6.1620000000000008E-2</v>
      </c>
      <c r="AF376" s="1">
        <f>ABS(IK_diagnostics_degrees__4[[#This Row],[Column10]]-J375)</f>
        <v>6.8759700000000001E-7</v>
      </c>
      <c r="AG376" s="1">
        <f>ABS(IK_diagnostics_degrees__4[[#This Row],[Column11]]-K375)</f>
        <v>4.5889999999999986E-2</v>
      </c>
      <c r="AH376" s="1">
        <f>ABS(IK_diagnostics_degrees__4[[#This Row],[Column12]]-L375)</f>
        <v>4.3465000000000004E-2</v>
      </c>
      <c r="AI376" s="1">
        <f>ABS(IK_diagnostics_degrees__4[[#This Row],[Column13]]-M375)</f>
        <v>0.12628499999999998</v>
      </c>
      <c r="AJ376" s="1">
        <f>ABS(IK_diagnostics_degrees__4[[#This Row],[Column14]]-N375)</f>
        <v>0.183256</v>
      </c>
      <c r="AK376" s="1">
        <f>ABS(IK_diagnostics_degrees__4[[#This Row],[Column15]]-O375)</f>
        <v>7.3619999999999963E-2</v>
      </c>
      <c r="AL376" s="1">
        <f>ABS(IK_diagnostics_degrees__4[[#This Row],[Column16]]-P375)</f>
        <v>0.17049299999999995</v>
      </c>
      <c r="AM376" s="1">
        <f>ABS(IK_diagnostics_degrees__4[[#This Row],[Column17]]-Q375)</f>
        <v>0.11406899999999998</v>
      </c>
      <c r="AN376" s="1">
        <f>ABS(IK_diagnostics_degrees__4[[#This Row],[Column18]]-R375)</f>
        <v>0.10973999999999995</v>
      </c>
      <c r="AO376" s="1">
        <f>ABS(IK_diagnostics_degrees__4[[#This Row],[Column19]]-S375)</f>
        <v>0</v>
      </c>
      <c r="AP376" s="1">
        <f>ABS(IK_diagnostics_degrees__4[[#This Row],[Column20]]-T375)</f>
        <v>5.6067000000000006E-2</v>
      </c>
      <c r="AQ376" s="1">
        <f>ABS(IK_diagnostics_degrees__4[[#This Row],[Column21]]-U375)</f>
        <v>7.2900000000000187E-3</v>
      </c>
    </row>
    <row r="377" spans="1:43" x14ac:dyDescent="0.25">
      <c r="A377" s="1" t="s">
        <v>22</v>
      </c>
      <c r="B377" s="1">
        <v>1.5826899999999999</v>
      </c>
      <c r="C377" s="2">
        <v>9.26769E-5</v>
      </c>
      <c r="D377" s="1" t="s">
        <v>22</v>
      </c>
      <c r="E377" s="1">
        <v>1.5309999999999999</v>
      </c>
      <c r="F377" s="1" t="s">
        <v>22</v>
      </c>
      <c r="G377" s="1">
        <v>1.0858699999999999</v>
      </c>
      <c r="H377" s="1">
        <v>1.5015700000000001</v>
      </c>
      <c r="I377" s="1">
        <v>1.2134400000000001</v>
      </c>
      <c r="J377" s="1" t="s">
        <v>22</v>
      </c>
      <c r="K377" s="1">
        <v>1.45703</v>
      </c>
      <c r="L377" s="1">
        <v>0.15618799999999999</v>
      </c>
      <c r="M377" s="1">
        <v>1.0680799999999999</v>
      </c>
      <c r="N377" s="1">
        <v>6.8971199999999996E-2</v>
      </c>
      <c r="O377" s="1">
        <v>0.587731</v>
      </c>
      <c r="P377" s="1">
        <v>0.61426000000000003</v>
      </c>
      <c r="Q377" s="1">
        <v>0.44233499999999998</v>
      </c>
      <c r="R377" s="1">
        <v>2.3172100000000002</v>
      </c>
      <c r="S377" s="1" t="s">
        <v>22</v>
      </c>
      <c r="T377" s="1">
        <v>0.19726399999999999</v>
      </c>
      <c r="U377" s="1">
        <v>1.4615800000000001</v>
      </c>
      <c r="V377" s="1" t="s">
        <v>23</v>
      </c>
      <c r="W377" s="1">
        <f>ABS(IK_diagnostics_degrees__4[[#This Row],[Column1]]-A376)</f>
        <v>0</v>
      </c>
      <c r="X377" s="1">
        <f>ABS(IK_diagnostics_degrees__4[[#This Row],[Column2]]-B376)</f>
        <v>6.7399999999999682E-3</v>
      </c>
      <c r="Y377" s="1">
        <f>ABS(IK_diagnostics_degrees__4[[#This Row],[Column3]]-C376)</f>
        <v>9.26769E-5</v>
      </c>
      <c r="Z377" s="1">
        <f>ABS(IK_diagnostics_degrees__4[[#This Row],[Column4]]-D376)</f>
        <v>0</v>
      </c>
      <c r="AA377" s="1">
        <f>ABS(IK_diagnostics_degrees__4[[#This Row],[Column5]]-E376)</f>
        <v>1.7309999999999937E-2</v>
      </c>
      <c r="AB377" s="1">
        <f>ABS(IK_diagnostics_degrees__4[[#This Row],[Column6]]-F376)</f>
        <v>0</v>
      </c>
      <c r="AC377" s="1">
        <f>ABS(IK_diagnostics_degrees__4[[#This Row],[Column7]]-G376)</f>
        <v>2.9739999999999878E-2</v>
      </c>
      <c r="AD377" s="1">
        <f>ABS(IK_diagnostics_degrees__4[[#This Row],[Column8]]-H376)</f>
        <v>1.0529999999999928E-2</v>
      </c>
      <c r="AE377" s="1">
        <f>ABS(IK_diagnostics_degrees__4[[#This Row],[Column9]]-I376)</f>
        <v>3.232999999999997E-2</v>
      </c>
      <c r="AF377" s="1">
        <f>ABS(IK_diagnostics_degrees__4[[#This Row],[Column10]]-J376)</f>
        <v>6.8759700000000001E-7</v>
      </c>
      <c r="AG377" s="1">
        <f>ABS(IK_diagnostics_degrees__4[[#This Row],[Column11]]-K376)</f>
        <v>1.8809999999999993E-2</v>
      </c>
      <c r="AH377" s="1">
        <f>ABS(IK_diagnostics_degrees__4[[#This Row],[Column12]]-L376)</f>
        <v>1.5994000000000008E-2</v>
      </c>
      <c r="AI377" s="1">
        <f>ABS(IK_diagnostics_degrees__4[[#This Row],[Column13]]-M376)</f>
        <v>6.6459999999999964E-2</v>
      </c>
      <c r="AJ377" s="1">
        <f>ABS(IK_diagnostics_degrees__4[[#This Row],[Column14]]-N376)</f>
        <v>9.8057800000000014E-2</v>
      </c>
      <c r="AK377" s="1">
        <f>ABS(IK_diagnostics_degrees__4[[#This Row],[Column15]]-O376)</f>
        <v>3.0796000000000046E-2</v>
      </c>
      <c r="AL377" s="1">
        <f>ABS(IK_diagnostics_degrees__4[[#This Row],[Column16]]-P376)</f>
        <v>8.7660000000000071E-2</v>
      </c>
      <c r="AM377" s="1">
        <f>ABS(IK_diagnostics_degrees__4[[#This Row],[Column17]]-Q376)</f>
        <v>6.3541999999999987E-2</v>
      </c>
      <c r="AN377" s="1">
        <f>ABS(IK_diagnostics_degrees__4[[#This Row],[Column18]]-R376)</f>
        <v>5.9570000000000345E-2</v>
      </c>
      <c r="AO377" s="1">
        <f>ABS(IK_diagnostics_degrees__4[[#This Row],[Column19]]-S376)</f>
        <v>0</v>
      </c>
      <c r="AP377" s="1">
        <f>ABS(IK_diagnostics_degrees__4[[#This Row],[Column20]]-T376)</f>
        <v>2.8629999999999989E-2</v>
      </c>
      <c r="AQ377" s="1">
        <f>ABS(IK_diagnostics_degrees__4[[#This Row],[Column21]]-U376)</f>
        <v>1.2450000000000072E-2</v>
      </c>
    </row>
    <row r="378" spans="1:43" x14ac:dyDescent="0.25">
      <c r="A378" s="1" t="s">
        <v>22</v>
      </c>
      <c r="B378" s="1">
        <v>1.5767500000000001</v>
      </c>
      <c r="C378" s="1" t="s">
        <v>22</v>
      </c>
      <c r="D378" s="1" t="s">
        <v>22</v>
      </c>
      <c r="E378" s="1">
        <v>1.54078</v>
      </c>
      <c r="F378" s="1" t="s">
        <v>22</v>
      </c>
      <c r="G378" s="1">
        <v>1.10379</v>
      </c>
      <c r="H378" s="1">
        <v>1.49604</v>
      </c>
      <c r="I378" s="1">
        <v>1.23116</v>
      </c>
      <c r="J378" s="1" t="s">
        <v>22</v>
      </c>
      <c r="K378" s="1">
        <v>1.4624699999999999</v>
      </c>
      <c r="L378" s="1">
        <v>0.14704</v>
      </c>
      <c r="M378" s="1">
        <v>1.1045799999999999</v>
      </c>
      <c r="N378" s="1">
        <v>1.6703099999999999E-2</v>
      </c>
      <c r="O378" s="1">
        <v>0.602136</v>
      </c>
      <c r="P378" s="1">
        <v>0.66183499999999995</v>
      </c>
      <c r="Q378" s="1">
        <v>0.477462</v>
      </c>
      <c r="R378" s="1">
        <v>2.3507799999999999</v>
      </c>
      <c r="S378" s="1" t="s">
        <v>22</v>
      </c>
      <c r="T378" s="1">
        <v>0.21163899999999999</v>
      </c>
      <c r="U378" s="1">
        <v>1.47689</v>
      </c>
      <c r="V378" s="1" t="s">
        <v>23</v>
      </c>
      <c r="W378" s="1">
        <f>ABS(IK_diagnostics_degrees__4[[#This Row],[Column1]]-A377)</f>
        <v>0</v>
      </c>
      <c r="X378" s="1">
        <f>ABS(IK_diagnostics_degrees__4[[#This Row],[Column2]]-B377)</f>
        <v>5.9399999999998343E-3</v>
      </c>
      <c r="Y378" s="1">
        <f>ABS(IK_diagnostics_degrees__4[[#This Row],[Column3]]-C377)</f>
        <v>9.26769E-5</v>
      </c>
      <c r="Z378" s="1">
        <f>ABS(IK_diagnostics_degrees__4[[#This Row],[Column4]]-D377)</f>
        <v>0</v>
      </c>
      <c r="AA378" s="1">
        <f>ABS(IK_diagnostics_degrees__4[[#This Row],[Column5]]-E377)</f>
        <v>9.7800000000001219E-3</v>
      </c>
      <c r="AB378" s="1">
        <f>ABS(IK_diagnostics_degrees__4[[#This Row],[Column6]]-F377)</f>
        <v>0</v>
      </c>
      <c r="AC378" s="1">
        <f>ABS(IK_diagnostics_degrees__4[[#This Row],[Column7]]-G377)</f>
        <v>1.7920000000000158E-2</v>
      </c>
      <c r="AD378" s="1">
        <f>ABS(IK_diagnostics_degrees__4[[#This Row],[Column8]]-H377)</f>
        <v>5.5300000000000349E-3</v>
      </c>
      <c r="AE378" s="1">
        <f>ABS(IK_diagnostics_degrees__4[[#This Row],[Column9]]-I377)</f>
        <v>1.7719999999999958E-2</v>
      </c>
      <c r="AF378" s="1">
        <f>ABS(IK_diagnostics_degrees__4[[#This Row],[Column10]]-J377)</f>
        <v>0</v>
      </c>
      <c r="AG378" s="1">
        <f>ABS(IK_diagnostics_degrees__4[[#This Row],[Column11]]-K377)</f>
        <v>5.4399999999998894E-3</v>
      </c>
      <c r="AH378" s="1">
        <f>ABS(IK_diagnostics_degrees__4[[#This Row],[Column12]]-L377)</f>
        <v>9.1479999999999895E-3</v>
      </c>
      <c r="AI378" s="1">
        <f>ABS(IK_diagnostics_degrees__4[[#This Row],[Column13]]-M377)</f>
        <v>3.6499999999999977E-2</v>
      </c>
      <c r="AJ378" s="1">
        <f>ABS(IK_diagnostics_degrees__4[[#This Row],[Column14]]-N377)</f>
        <v>5.2268099999999998E-2</v>
      </c>
      <c r="AK378" s="1">
        <f>ABS(IK_diagnostics_degrees__4[[#This Row],[Column15]]-O377)</f>
        <v>1.4405000000000001E-2</v>
      </c>
      <c r="AL378" s="1">
        <f>ABS(IK_diagnostics_degrees__4[[#This Row],[Column16]]-P377)</f>
        <v>4.7574999999999923E-2</v>
      </c>
      <c r="AM378" s="1">
        <f>ABS(IK_diagnostics_degrees__4[[#This Row],[Column17]]-Q377)</f>
        <v>3.5127000000000019E-2</v>
      </c>
      <c r="AN378" s="1">
        <f>ABS(IK_diagnostics_degrees__4[[#This Row],[Column18]]-R377)</f>
        <v>3.3569999999999656E-2</v>
      </c>
      <c r="AO378" s="1">
        <f>ABS(IK_diagnostics_degrees__4[[#This Row],[Column19]]-S377)</f>
        <v>0</v>
      </c>
      <c r="AP378" s="1">
        <f>ABS(IK_diagnostics_degrees__4[[#This Row],[Column20]]-T377)</f>
        <v>1.4374999999999999E-2</v>
      </c>
      <c r="AQ378" s="1">
        <f>ABS(IK_diagnostics_degrees__4[[#This Row],[Column21]]-U377)</f>
        <v>1.5309999999999935E-2</v>
      </c>
    </row>
    <row r="379" spans="1:43" x14ac:dyDescent="0.25">
      <c r="A379" s="1" t="s">
        <v>22</v>
      </c>
      <c r="B379" s="1">
        <v>1.57361</v>
      </c>
      <c r="C379" s="1" t="s">
        <v>22</v>
      </c>
      <c r="D379" s="1" t="s">
        <v>22</v>
      </c>
      <c r="E379" s="1">
        <v>1.54338</v>
      </c>
      <c r="F379" s="1" t="s">
        <v>22</v>
      </c>
      <c r="G379" s="1">
        <v>1.1129</v>
      </c>
      <c r="H379" s="1">
        <v>1.49058</v>
      </c>
      <c r="I379" s="1">
        <v>1.2423900000000001</v>
      </c>
      <c r="J379" s="1" t="s">
        <v>22</v>
      </c>
      <c r="K379" s="1">
        <v>1.46244</v>
      </c>
      <c r="L379" s="1">
        <v>0.141654</v>
      </c>
      <c r="M379" s="1">
        <v>1.1273899999999999</v>
      </c>
      <c r="N379" s="2">
        <v>2.0812600000000001E-5</v>
      </c>
      <c r="O379" s="1">
        <v>0.60732799999999998</v>
      </c>
      <c r="P379" s="1">
        <v>0.68790700000000005</v>
      </c>
      <c r="Q379" s="1">
        <v>0.49510700000000002</v>
      </c>
      <c r="R379" s="1">
        <v>2.3722500000000002</v>
      </c>
      <c r="S379" s="1" t="s">
        <v>22</v>
      </c>
      <c r="T379" s="1">
        <v>0.22146299999999999</v>
      </c>
      <c r="U379" s="1">
        <v>1.4912700000000001</v>
      </c>
      <c r="V379" s="1" t="s">
        <v>23</v>
      </c>
      <c r="W379" s="1">
        <f>ABS(IK_diagnostics_degrees__4[[#This Row],[Column1]]-A378)</f>
        <v>0</v>
      </c>
      <c r="X379" s="1">
        <f>ABS(IK_diagnostics_degrees__4[[#This Row],[Column2]]-B378)</f>
        <v>3.1400000000001427E-3</v>
      </c>
      <c r="Y379" s="1">
        <f>ABS(IK_diagnostics_degrees__4[[#This Row],[Column3]]-C378)</f>
        <v>0</v>
      </c>
      <c r="Z379" s="1">
        <f>ABS(IK_diagnostics_degrees__4[[#This Row],[Column4]]-D378)</f>
        <v>0</v>
      </c>
      <c r="AA379" s="1">
        <f>ABS(IK_diagnostics_degrees__4[[#This Row],[Column5]]-E378)</f>
        <v>2.5999999999999357E-3</v>
      </c>
      <c r="AB379" s="1">
        <f>ABS(IK_diagnostics_degrees__4[[#This Row],[Column6]]-F378)</f>
        <v>0</v>
      </c>
      <c r="AC379" s="1">
        <f>ABS(IK_diagnostics_degrees__4[[#This Row],[Column7]]-G378)</f>
        <v>9.1099999999999515E-3</v>
      </c>
      <c r="AD379" s="1">
        <f>ABS(IK_diagnostics_degrees__4[[#This Row],[Column8]]-H378)</f>
        <v>5.4600000000000204E-3</v>
      </c>
      <c r="AE379" s="1">
        <f>ABS(IK_diagnostics_degrees__4[[#This Row],[Column9]]-I378)</f>
        <v>1.1230000000000073E-2</v>
      </c>
      <c r="AF379" s="1">
        <f>ABS(IK_diagnostics_degrees__4[[#This Row],[Column10]]-J378)</f>
        <v>0</v>
      </c>
      <c r="AG379" s="1">
        <f>ABS(IK_diagnostics_degrees__4[[#This Row],[Column11]]-K378)</f>
        <v>2.9999999999974492E-5</v>
      </c>
      <c r="AH379" s="1">
        <f>ABS(IK_diagnostics_degrees__4[[#This Row],[Column12]]-L378)</f>
        <v>5.3860000000000019E-3</v>
      </c>
      <c r="AI379" s="1">
        <f>ABS(IK_diagnostics_degrees__4[[#This Row],[Column13]]-M378)</f>
        <v>2.2809999999999997E-2</v>
      </c>
      <c r="AJ379" s="1">
        <f>ABS(IK_diagnostics_degrees__4[[#This Row],[Column14]]-N378)</f>
        <v>1.6682287399999999E-2</v>
      </c>
      <c r="AK379" s="1">
        <f>ABS(IK_diagnostics_degrees__4[[#This Row],[Column15]]-O378)</f>
        <v>5.1919999999999744E-3</v>
      </c>
      <c r="AL379" s="1">
        <f>ABS(IK_diagnostics_degrees__4[[#This Row],[Column16]]-P378)</f>
        <v>2.6072000000000095E-2</v>
      </c>
      <c r="AM379" s="1">
        <f>ABS(IK_diagnostics_degrees__4[[#This Row],[Column17]]-Q378)</f>
        <v>1.7645000000000022E-2</v>
      </c>
      <c r="AN379" s="1">
        <f>ABS(IK_diagnostics_degrees__4[[#This Row],[Column18]]-R378)</f>
        <v>2.1470000000000322E-2</v>
      </c>
      <c r="AO379" s="1">
        <f>ABS(IK_diagnostics_degrees__4[[#This Row],[Column19]]-S378)</f>
        <v>0</v>
      </c>
      <c r="AP379" s="1">
        <f>ABS(IK_diagnostics_degrees__4[[#This Row],[Column20]]-T378)</f>
        <v>9.8239999999999994E-3</v>
      </c>
      <c r="AQ379" s="1">
        <f>ABS(IK_diagnostics_degrees__4[[#This Row],[Column21]]-U378)</f>
        <v>1.4380000000000059E-2</v>
      </c>
    </row>
    <row r="380" spans="1:43" x14ac:dyDescent="0.25">
      <c r="A380" s="1" t="s">
        <v>22</v>
      </c>
      <c r="B380" s="1">
        <v>1.5694600000000001</v>
      </c>
      <c r="C380" s="1" t="s">
        <v>22</v>
      </c>
      <c r="D380" s="1" t="s">
        <v>22</v>
      </c>
      <c r="E380" s="1">
        <v>1.5483199999999999</v>
      </c>
      <c r="F380" s="1" t="s">
        <v>22</v>
      </c>
      <c r="G380" s="1">
        <v>1.12015</v>
      </c>
      <c r="H380" s="1">
        <v>1.48214</v>
      </c>
      <c r="I380" s="1">
        <v>1.2516499999999999</v>
      </c>
      <c r="J380" s="1" t="s">
        <v>22</v>
      </c>
      <c r="K380" s="1">
        <v>1.4611099999999999</v>
      </c>
      <c r="L380" s="1">
        <v>0.135573</v>
      </c>
      <c r="M380" s="1">
        <v>1.14259</v>
      </c>
      <c r="N380" s="1" t="s">
        <v>22</v>
      </c>
      <c r="O380" s="1">
        <v>0.61016300000000001</v>
      </c>
      <c r="P380" s="1">
        <v>0.70415899999999998</v>
      </c>
      <c r="Q380" s="1">
        <v>0.50817400000000001</v>
      </c>
      <c r="R380" s="1">
        <v>2.3867400000000001</v>
      </c>
      <c r="S380" s="1" t="s">
        <v>22</v>
      </c>
      <c r="T380" s="1">
        <v>0.22666600000000001</v>
      </c>
      <c r="U380" s="1">
        <v>1.50831</v>
      </c>
      <c r="V380" s="1" t="s">
        <v>23</v>
      </c>
      <c r="W380" s="1">
        <f>ABS(IK_diagnostics_degrees__4[[#This Row],[Column1]]-A379)</f>
        <v>0</v>
      </c>
      <c r="X380" s="1">
        <f>ABS(IK_diagnostics_degrees__4[[#This Row],[Column2]]-B379)</f>
        <v>4.149999999999876E-3</v>
      </c>
      <c r="Y380" s="1">
        <f>ABS(IK_diagnostics_degrees__4[[#This Row],[Column3]]-C379)</f>
        <v>0</v>
      </c>
      <c r="Z380" s="1">
        <f>ABS(IK_diagnostics_degrees__4[[#This Row],[Column4]]-D379)</f>
        <v>0</v>
      </c>
      <c r="AA380" s="1">
        <f>ABS(IK_diagnostics_degrees__4[[#This Row],[Column5]]-E379)</f>
        <v>4.9399999999999444E-3</v>
      </c>
      <c r="AB380" s="1">
        <f>ABS(IK_diagnostics_degrees__4[[#This Row],[Column6]]-F379)</f>
        <v>0</v>
      </c>
      <c r="AC380" s="1">
        <f>ABS(IK_diagnostics_degrees__4[[#This Row],[Column7]]-G379)</f>
        <v>7.2499999999999787E-3</v>
      </c>
      <c r="AD380" s="1">
        <f>ABS(IK_diagnostics_degrees__4[[#This Row],[Column8]]-H379)</f>
        <v>8.4400000000000031E-3</v>
      </c>
      <c r="AE380" s="1">
        <f>ABS(IK_diagnostics_degrees__4[[#This Row],[Column9]]-I379)</f>
        <v>9.2599999999998239E-3</v>
      </c>
      <c r="AF380" s="1">
        <f>ABS(IK_diagnostics_degrees__4[[#This Row],[Column10]]-J379)</f>
        <v>0</v>
      </c>
      <c r="AG380" s="1">
        <f>ABS(IK_diagnostics_degrees__4[[#This Row],[Column11]]-K379)</f>
        <v>1.3300000000000534E-3</v>
      </c>
      <c r="AH380" s="1">
        <f>ABS(IK_diagnostics_degrees__4[[#This Row],[Column12]]-L379)</f>
        <v>6.0810000000000031E-3</v>
      </c>
      <c r="AI380" s="1">
        <f>ABS(IK_diagnostics_degrees__4[[#This Row],[Column13]]-M379)</f>
        <v>1.5200000000000102E-2</v>
      </c>
      <c r="AJ380" s="1">
        <f>ABS(IK_diagnostics_degrees__4[[#This Row],[Column14]]-N379)</f>
        <v>2.0812600000000001E-5</v>
      </c>
      <c r="AK380" s="1">
        <f>ABS(IK_diagnostics_degrees__4[[#This Row],[Column15]]-O379)</f>
        <v>2.8350000000000319E-3</v>
      </c>
      <c r="AL380" s="1">
        <f>ABS(IK_diagnostics_degrees__4[[#This Row],[Column16]]-P379)</f>
        <v>1.6251999999999933E-2</v>
      </c>
      <c r="AM380" s="1">
        <f>ABS(IK_diagnostics_degrees__4[[#This Row],[Column17]]-Q379)</f>
        <v>1.3066999999999995E-2</v>
      </c>
      <c r="AN380" s="1">
        <f>ABS(IK_diagnostics_degrees__4[[#This Row],[Column18]]-R379)</f>
        <v>1.4489999999999892E-2</v>
      </c>
      <c r="AO380" s="1">
        <f>ABS(IK_diagnostics_degrees__4[[#This Row],[Column19]]-S379)</f>
        <v>0</v>
      </c>
      <c r="AP380" s="1">
        <f>ABS(IK_diagnostics_degrees__4[[#This Row],[Column20]]-T379)</f>
        <v>5.2030000000000132E-3</v>
      </c>
      <c r="AQ380" s="1">
        <f>ABS(IK_diagnostics_degrees__4[[#This Row],[Column21]]-U379)</f>
        <v>1.7039999999999944E-2</v>
      </c>
    </row>
    <row r="381" spans="1:43" x14ac:dyDescent="0.25">
      <c r="A381" s="1" t="s">
        <v>22</v>
      </c>
      <c r="B381" s="1">
        <v>1.5642</v>
      </c>
      <c r="C381" s="1" t="s">
        <v>22</v>
      </c>
      <c r="D381" s="1" t="s">
        <v>22</v>
      </c>
      <c r="E381" s="1">
        <v>1.5549200000000001</v>
      </c>
      <c r="F381" s="1" t="s">
        <v>22</v>
      </c>
      <c r="G381" s="1">
        <v>1.12487</v>
      </c>
      <c r="H381" s="1">
        <v>1.4757899999999999</v>
      </c>
      <c r="I381" s="1">
        <v>1.2603200000000001</v>
      </c>
      <c r="J381" s="1" t="s">
        <v>22</v>
      </c>
      <c r="K381" s="1">
        <v>1.45851</v>
      </c>
      <c r="L381" s="1">
        <v>0.12925</v>
      </c>
      <c r="M381" s="1">
        <v>1.1520600000000001</v>
      </c>
      <c r="N381" s="1" t="s">
        <v>22</v>
      </c>
      <c r="O381" s="1">
        <v>0.61008899999999999</v>
      </c>
      <c r="P381" s="1">
        <v>0.71679800000000005</v>
      </c>
      <c r="Q381" s="1">
        <v>0.51711200000000002</v>
      </c>
      <c r="R381" s="1">
        <v>2.39825</v>
      </c>
      <c r="S381" s="1" t="s">
        <v>22</v>
      </c>
      <c r="T381" s="1">
        <v>0.23081299999999999</v>
      </c>
      <c r="U381" s="1">
        <v>1.5243800000000001</v>
      </c>
      <c r="V381" s="1" t="s">
        <v>23</v>
      </c>
      <c r="W381" s="1">
        <f>ABS(IK_diagnostics_degrees__4[[#This Row],[Column1]]-A380)</f>
        <v>0</v>
      </c>
      <c r="X381" s="1">
        <f>ABS(IK_diagnostics_degrees__4[[#This Row],[Column2]]-B380)</f>
        <v>5.2600000000000424E-3</v>
      </c>
      <c r="Y381" s="1">
        <f>ABS(IK_diagnostics_degrees__4[[#This Row],[Column3]]-C380)</f>
        <v>0</v>
      </c>
      <c r="Z381" s="1">
        <f>ABS(IK_diagnostics_degrees__4[[#This Row],[Column4]]-D380)</f>
        <v>0</v>
      </c>
      <c r="AA381" s="1">
        <f>ABS(IK_diagnostics_degrees__4[[#This Row],[Column5]]-E380)</f>
        <v>6.6000000000001613E-3</v>
      </c>
      <c r="AB381" s="1">
        <f>ABS(IK_diagnostics_degrees__4[[#This Row],[Column6]]-F380)</f>
        <v>0</v>
      </c>
      <c r="AC381" s="1">
        <f>ABS(IK_diagnostics_degrees__4[[#This Row],[Column7]]-G380)</f>
        <v>4.7200000000000575E-3</v>
      </c>
      <c r="AD381" s="1">
        <f>ABS(IK_diagnostics_degrees__4[[#This Row],[Column8]]-H380)</f>
        <v>6.3500000000000778E-3</v>
      </c>
      <c r="AE381" s="1">
        <f>ABS(IK_diagnostics_degrees__4[[#This Row],[Column9]]-I380)</f>
        <v>8.6700000000001776E-3</v>
      </c>
      <c r="AF381" s="1">
        <f>ABS(IK_diagnostics_degrees__4[[#This Row],[Column10]]-J380)</f>
        <v>0</v>
      </c>
      <c r="AG381" s="1">
        <f>ABS(IK_diagnostics_degrees__4[[#This Row],[Column11]]-K380)</f>
        <v>2.5999999999999357E-3</v>
      </c>
      <c r="AH381" s="1">
        <f>ABS(IK_diagnostics_degrees__4[[#This Row],[Column12]]-L380)</f>
        <v>6.3229999999999953E-3</v>
      </c>
      <c r="AI381" s="1">
        <f>ABS(IK_diagnostics_degrees__4[[#This Row],[Column13]]-M380)</f>
        <v>9.4700000000000895E-3</v>
      </c>
      <c r="AJ381" s="1">
        <f>ABS(IK_diagnostics_degrees__4[[#This Row],[Column14]]-N380)</f>
        <v>0</v>
      </c>
      <c r="AK381" s="1">
        <f>ABS(IK_diagnostics_degrees__4[[#This Row],[Column15]]-O380)</f>
        <v>7.4000000000018495E-5</v>
      </c>
      <c r="AL381" s="1">
        <f>ABS(IK_diagnostics_degrees__4[[#This Row],[Column16]]-P380)</f>
        <v>1.2639000000000067E-2</v>
      </c>
      <c r="AM381" s="1">
        <f>ABS(IK_diagnostics_degrees__4[[#This Row],[Column17]]-Q380)</f>
        <v>8.9380000000000015E-3</v>
      </c>
      <c r="AN381" s="1">
        <f>ABS(IK_diagnostics_degrees__4[[#This Row],[Column18]]-R380)</f>
        <v>1.1509999999999909E-2</v>
      </c>
      <c r="AO381" s="1">
        <f>ABS(IK_diagnostics_degrees__4[[#This Row],[Column19]]-S380)</f>
        <v>0</v>
      </c>
      <c r="AP381" s="1">
        <f>ABS(IK_diagnostics_degrees__4[[#This Row],[Column20]]-T380)</f>
        <v>4.146999999999984E-3</v>
      </c>
      <c r="AQ381" s="1">
        <f>ABS(IK_diagnostics_degrees__4[[#This Row],[Column21]]-U380)</f>
        <v>1.6070000000000029E-2</v>
      </c>
    </row>
    <row r="382" spans="1:43" x14ac:dyDescent="0.25">
      <c r="A382" s="1" t="s">
        <v>22</v>
      </c>
      <c r="B382" s="1">
        <v>1.56151</v>
      </c>
      <c r="C382" s="1" t="s">
        <v>22</v>
      </c>
      <c r="D382" s="1" t="s">
        <v>22</v>
      </c>
      <c r="E382" s="1">
        <v>1.55803</v>
      </c>
      <c r="F382" s="1" t="s">
        <v>22</v>
      </c>
      <c r="G382" s="1">
        <v>1.12883</v>
      </c>
      <c r="H382" s="1">
        <v>1.4717800000000001</v>
      </c>
      <c r="I382" s="1">
        <v>1.26583</v>
      </c>
      <c r="J382" s="1" t="s">
        <v>22</v>
      </c>
      <c r="K382" s="1">
        <v>1.4567099999999999</v>
      </c>
      <c r="L382" s="1">
        <v>0.12395</v>
      </c>
      <c r="M382" s="1">
        <v>1.15808</v>
      </c>
      <c r="N382" s="1" t="s">
        <v>22</v>
      </c>
      <c r="O382" s="1">
        <v>0.61108399999999996</v>
      </c>
      <c r="P382" s="1">
        <v>0.72619</v>
      </c>
      <c r="Q382" s="1">
        <v>0.52375300000000002</v>
      </c>
      <c r="R382" s="1">
        <v>2.4056899999999999</v>
      </c>
      <c r="S382" s="1" t="s">
        <v>22</v>
      </c>
      <c r="T382" s="1">
        <v>0.23456099999999999</v>
      </c>
      <c r="U382" s="1">
        <v>1.53681</v>
      </c>
      <c r="V382" s="1" t="s">
        <v>23</v>
      </c>
      <c r="W382" s="1">
        <f>ABS(IK_diagnostics_degrees__4[[#This Row],[Column1]]-A381)</f>
        <v>0</v>
      </c>
      <c r="X382" s="1">
        <f>ABS(IK_diagnostics_degrees__4[[#This Row],[Column2]]-B381)</f>
        <v>2.6900000000000812E-3</v>
      </c>
      <c r="Y382" s="1">
        <f>ABS(IK_diagnostics_degrees__4[[#This Row],[Column3]]-C381)</f>
        <v>0</v>
      </c>
      <c r="Z382" s="1">
        <f>ABS(IK_diagnostics_degrees__4[[#This Row],[Column4]]-D381)</f>
        <v>0</v>
      </c>
      <c r="AA382" s="1">
        <f>ABS(IK_diagnostics_degrees__4[[#This Row],[Column5]]-E381)</f>
        <v>3.1099999999999461E-3</v>
      </c>
      <c r="AB382" s="1">
        <f>ABS(IK_diagnostics_degrees__4[[#This Row],[Column6]]-F381)</f>
        <v>0</v>
      </c>
      <c r="AC382" s="1">
        <f>ABS(IK_diagnostics_degrees__4[[#This Row],[Column7]]-G381)</f>
        <v>3.9599999999999635E-3</v>
      </c>
      <c r="AD382" s="1">
        <f>ABS(IK_diagnostics_degrees__4[[#This Row],[Column8]]-H381)</f>
        <v>4.009999999999847E-3</v>
      </c>
      <c r="AE382" s="1">
        <f>ABS(IK_diagnostics_degrees__4[[#This Row],[Column9]]-I381)</f>
        <v>5.5099999999999039E-3</v>
      </c>
      <c r="AF382" s="1">
        <f>ABS(IK_diagnostics_degrees__4[[#This Row],[Column10]]-J381)</f>
        <v>0</v>
      </c>
      <c r="AG382" s="1">
        <f>ABS(IK_diagnostics_degrees__4[[#This Row],[Column11]]-K381)</f>
        <v>1.8000000000000238E-3</v>
      </c>
      <c r="AH382" s="1">
        <f>ABS(IK_diagnostics_degrees__4[[#This Row],[Column12]]-L381)</f>
        <v>5.2999999999999992E-3</v>
      </c>
      <c r="AI382" s="1">
        <f>ABS(IK_diagnostics_degrees__4[[#This Row],[Column13]]-M381)</f>
        <v>6.0199999999999143E-3</v>
      </c>
      <c r="AJ382" s="1">
        <f>ABS(IK_diagnostics_degrees__4[[#This Row],[Column14]]-N381)</f>
        <v>0</v>
      </c>
      <c r="AK382" s="1">
        <f>ABS(IK_diagnostics_degrees__4[[#This Row],[Column15]]-O381)</f>
        <v>9.9499999999996813E-4</v>
      </c>
      <c r="AL382" s="1">
        <f>ABS(IK_diagnostics_degrees__4[[#This Row],[Column16]]-P381)</f>
        <v>9.3919999999999559E-3</v>
      </c>
      <c r="AM382" s="1">
        <f>ABS(IK_diagnostics_degrees__4[[#This Row],[Column17]]-Q381)</f>
        <v>6.641000000000008E-3</v>
      </c>
      <c r="AN382" s="1">
        <f>ABS(IK_diagnostics_degrees__4[[#This Row],[Column18]]-R381)</f>
        <v>7.4399999999998911E-3</v>
      </c>
      <c r="AO382" s="1">
        <f>ABS(IK_diagnostics_degrees__4[[#This Row],[Column19]]-S381)</f>
        <v>0</v>
      </c>
      <c r="AP382" s="1">
        <f>ABS(IK_diagnostics_degrees__4[[#This Row],[Column20]]-T381)</f>
        <v>3.7480000000000013E-3</v>
      </c>
      <c r="AQ382" s="1">
        <f>ABS(IK_diagnostics_degrees__4[[#This Row],[Column21]]-U381)</f>
        <v>1.2429999999999941E-2</v>
      </c>
    </row>
    <row r="383" spans="1:43" x14ac:dyDescent="0.25">
      <c r="A383" s="1" t="s">
        <v>22</v>
      </c>
      <c r="B383" s="1">
        <v>1.55935</v>
      </c>
      <c r="C383" s="1" t="s">
        <v>22</v>
      </c>
      <c r="D383" s="1" t="s">
        <v>22</v>
      </c>
      <c r="E383" s="1">
        <v>1.5600400000000001</v>
      </c>
      <c r="F383" s="1" t="s">
        <v>22</v>
      </c>
      <c r="G383" s="1">
        <v>1.1322099999999999</v>
      </c>
      <c r="H383" s="1">
        <v>1.4686900000000001</v>
      </c>
      <c r="I383" s="1">
        <v>1.27037</v>
      </c>
      <c r="J383" s="1" t="s">
        <v>22</v>
      </c>
      <c r="K383" s="1">
        <v>1.4541299999999999</v>
      </c>
      <c r="L383" s="1">
        <v>0.119367</v>
      </c>
      <c r="M383" s="1">
        <v>1.1600299999999999</v>
      </c>
      <c r="N383" s="1" t="s">
        <v>22</v>
      </c>
      <c r="O383" s="1">
        <v>0.60936999999999997</v>
      </c>
      <c r="P383" s="1">
        <v>0.73325099999999999</v>
      </c>
      <c r="Q383" s="1">
        <v>0.52820199999999995</v>
      </c>
      <c r="R383" s="1">
        <v>2.4127399999999999</v>
      </c>
      <c r="S383" s="1" t="s">
        <v>22</v>
      </c>
      <c r="T383" s="1">
        <v>0.23453199999999999</v>
      </c>
      <c r="U383" s="1">
        <v>1.54741</v>
      </c>
      <c r="V383" s="1" t="s">
        <v>23</v>
      </c>
      <c r="W383" s="1">
        <f>ABS(IK_diagnostics_degrees__4[[#This Row],[Column1]]-A382)</f>
        <v>0</v>
      </c>
      <c r="X383" s="1">
        <f>ABS(IK_diagnostics_degrees__4[[#This Row],[Column2]]-B382)</f>
        <v>2.1599999999999397E-3</v>
      </c>
      <c r="Y383" s="1">
        <f>ABS(IK_diagnostics_degrees__4[[#This Row],[Column3]]-C382)</f>
        <v>0</v>
      </c>
      <c r="Z383" s="1">
        <f>ABS(IK_diagnostics_degrees__4[[#This Row],[Column4]]-D382)</f>
        <v>0</v>
      </c>
      <c r="AA383" s="1">
        <f>ABS(IK_diagnostics_degrees__4[[#This Row],[Column5]]-E382)</f>
        <v>2.0100000000000673E-3</v>
      </c>
      <c r="AB383" s="1">
        <f>ABS(IK_diagnostics_degrees__4[[#This Row],[Column6]]-F382)</f>
        <v>0</v>
      </c>
      <c r="AC383" s="1">
        <f>ABS(IK_diagnostics_degrees__4[[#This Row],[Column7]]-G382)</f>
        <v>3.3799999999999386E-3</v>
      </c>
      <c r="AD383" s="1">
        <f>ABS(IK_diagnostics_degrees__4[[#This Row],[Column8]]-H382)</f>
        <v>3.0900000000000372E-3</v>
      </c>
      <c r="AE383" s="1">
        <f>ABS(IK_diagnostics_degrees__4[[#This Row],[Column9]]-I382)</f>
        <v>4.5399999999999885E-3</v>
      </c>
      <c r="AF383" s="1">
        <f>ABS(IK_diagnostics_degrees__4[[#This Row],[Column10]]-J382)</f>
        <v>0</v>
      </c>
      <c r="AG383" s="1">
        <f>ABS(IK_diagnostics_degrees__4[[#This Row],[Column11]]-K382)</f>
        <v>2.5800000000000267E-3</v>
      </c>
      <c r="AH383" s="1">
        <f>ABS(IK_diagnostics_degrees__4[[#This Row],[Column12]]-L382)</f>
        <v>4.5830000000000037E-3</v>
      </c>
      <c r="AI383" s="1">
        <f>ABS(IK_diagnostics_degrees__4[[#This Row],[Column13]]-M382)</f>
        <v>1.9499999999998963E-3</v>
      </c>
      <c r="AJ383" s="1">
        <f>ABS(IK_diagnostics_degrees__4[[#This Row],[Column14]]-N382)</f>
        <v>0</v>
      </c>
      <c r="AK383" s="1">
        <f>ABS(IK_diagnostics_degrees__4[[#This Row],[Column15]]-O382)</f>
        <v>1.7139999999999933E-3</v>
      </c>
      <c r="AL383" s="1">
        <f>ABS(IK_diagnostics_degrees__4[[#This Row],[Column16]]-P382)</f>
        <v>7.060999999999984E-3</v>
      </c>
      <c r="AM383" s="1">
        <f>ABS(IK_diagnostics_degrees__4[[#This Row],[Column17]]-Q382)</f>
        <v>4.4489999999999252E-3</v>
      </c>
      <c r="AN383" s="1">
        <f>ABS(IK_diagnostics_degrees__4[[#This Row],[Column18]]-R382)</f>
        <v>7.0500000000000007E-3</v>
      </c>
      <c r="AO383" s="1">
        <f>ABS(IK_diagnostics_degrees__4[[#This Row],[Column19]]-S382)</f>
        <v>0</v>
      </c>
      <c r="AP383" s="1">
        <f>ABS(IK_diagnostics_degrees__4[[#This Row],[Column20]]-T382)</f>
        <v>2.9000000000001247E-5</v>
      </c>
      <c r="AQ383" s="1">
        <f>ABS(IK_diagnostics_degrees__4[[#This Row],[Column21]]-U382)</f>
        <v>1.0599999999999943E-2</v>
      </c>
    </row>
    <row r="384" spans="1:43" x14ac:dyDescent="0.25">
      <c r="A384" s="1" t="s">
        <v>22</v>
      </c>
      <c r="B384" s="1">
        <v>1.55575</v>
      </c>
      <c r="C384" s="1" t="s">
        <v>22</v>
      </c>
      <c r="D384" s="1" t="s">
        <v>22</v>
      </c>
      <c r="E384" s="1">
        <v>1.5642400000000001</v>
      </c>
      <c r="F384" s="1" t="s">
        <v>22</v>
      </c>
      <c r="G384" s="1">
        <v>1.13439</v>
      </c>
      <c r="H384" s="1">
        <v>1.46421</v>
      </c>
      <c r="I384" s="1">
        <v>1.27443</v>
      </c>
      <c r="J384" s="1" t="s">
        <v>22</v>
      </c>
      <c r="K384" s="1">
        <v>1.4527699999999999</v>
      </c>
      <c r="L384" s="1">
        <v>0.116843</v>
      </c>
      <c r="M384" s="1">
        <v>1.15981</v>
      </c>
      <c r="N384" s="1" t="s">
        <v>22</v>
      </c>
      <c r="O384" s="1">
        <v>0.60893699999999995</v>
      </c>
      <c r="P384" s="1">
        <v>0.73865599999999998</v>
      </c>
      <c r="Q384" s="1">
        <v>0.53178099999999995</v>
      </c>
      <c r="R384" s="1">
        <v>2.4185699999999999</v>
      </c>
      <c r="S384" s="1" t="s">
        <v>22</v>
      </c>
      <c r="T384" s="1">
        <v>0.23486099999999999</v>
      </c>
      <c r="U384" s="1">
        <v>1.5567500000000001</v>
      </c>
      <c r="V384" s="1" t="s">
        <v>23</v>
      </c>
      <c r="W384" s="1">
        <f>ABS(IK_diagnostics_degrees__4[[#This Row],[Column1]]-A383)</f>
        <v>0</v>
      </c>
      <c r="X384" s="1">
        <f>ABS(IK_diagnostics_degrees__4[[#This Row],[Column2]]-B383)</f>
        <v>3.6000000000000476E-3</v>
      </c>
      <c r="Y384" s="1">
        <f>ABS(IK_diagnostics_degrees__4[[#This Row],[Column3]]-C383)</f>
        <v>0</v>
      </c>
      <c r="Z384" s="1">
        <f>ABS(IK_diagnostics_degrees__4[[#This Row],[Column4]]-D383)</f>
        <v>0</v>
      </c>
      <c r="AA384" s="1">
        <f>ABS(IK_diagnostics_degrees__4[[#This Row],[Column5]]-E383)</f>
        <v>4.1999999999999815E-3</v>
      </c>
      <c r="AB384" s="1">
        <f>ABS(IK_diagnostics_degrees__4[[#This Row],[Column6]]-F383)</f>
        <v>0</v>
      </c>
      <c r="AC384" s="1">
        <f>ABS(IK_diagnostics_degrees__4[[#This Row],[Column7]]-G383)</f>
        <v>2.1800000000000708E-3</v>
      </c>
      <c r="AD384" s="1">
        <f>ABS(IK_diagnostics_degrees__4[[#This Row],[Column8]]-H383)</f>
        <v>4.4800000000000395E-3</v>
      </c>
      <c r="AE384" s="1">
        <f>ABS(IK_diagnostics_degrees__4[[#This Row],[Column9]]-I383)</f>
        <v>4.0599999999999525E-3</v>
      </c>
      <c r="AF384" s="1">
        <f>ABS(IK_diagnostics_degrees__4[[#This Row],[Column10]]-J383)</f>
        <v>0</v>
      </c>
      <c r="AG384" s="1">
        <f>ABS(IK_diagnostics_degrees__4[[#This Row],[Column11]]-K383)</f>
        <v>1.3600000000000279E-3</v>
      </c>
      <c r="AH384" s="1">
        <f>ABS(IK_diagnostics_degrees__4[[#This Row],[Column12]]-L383)</f>
        <v>2.5239999999999985E-3</v>
      </c>
      <c r="AI384" s="1">
        <f>ABS(IK_diagnostics_degrees__4[[#This Row],[Column13]]-M383)</f>
        <v>2.1999999999988695E-4</v>
      </c>
      <c r="AJ384" s="1">
        <f>ABS(IK_diagnostics_degrees__4[[#This Row],[Column14]]-N383)</f>
        <v>0</v>
      </c>
      <c r="AK384" s="1">
        <f>ABS(IK_diagnostics_degrees__4[[#This Row],[Column15]]-O383)</f>
        <v>4.330000000000167E-4</v>
      </c>
      <c r="AL384" s="1">
        <f>ABS(IK_diagnostics_degrees__4[[#This Row],[Column16]]-P383)</f>
        <v>5.4049999999999931E-3</v>
      </c>
      <c r="AM384" s="1">
        <f>ABS(IK_diagnostics_degrees__4[[#This Row],[Column17]]-Q383)</f>
        <v>3.5789999999999988E-3</v>
      </c>
      <c r="AN384" s="1">
        <f>ABS(IK_diagnostics_degrees__4[[#This Row],[Column18]]-R383)</f>
        <v>5.8300000000000018E-3</v>
      </c>
      <c r="AO384" s="1">
        <f>ABS(IK_diagnostics_degrees__4[[#This Row],[Column19]]-S383)</f>
        <v>0</v>
      </c>
      <c r="AP384" s="1">
        <f>ABS(IK_diagnostics_degrees__4[[#This Row],[Column20]]-T383)</f>
        <v>3.2899999999999596E-4</v>
      </c>
      <c r="AQ384" s="1">
        <f>ABS(IK_diagnostics_degrees__4[[#This Row],[Column21]]-U383)</f>
        <v>9.340000000000126E-3</v>
      </c>
    </row>
    <row r="385" spans="1:43" x14ac:dyDescent="0.25">
      <c r="A385" s="1" t="s">
        <v>22</v>
      </c>
      <c r="B385" s="1">
        <v>1.55311</v>
      </c>
      <c r="C385" s="1" t="s">
        <v>22</v>
      </c>
      <c r="D385" s="1" t="s">
        <v>22</v>
      </c>
      <c r="E385" s="1">
        <v>1.56684</v>
      </c>
      <c r="F385" s="1" t="s">
        <v>22</v>
      </c>
      <c r="G385" s="1">
        <v>1.13775</v>
      </c>
      <c r="H385" s="1">
        <v>1.46116</v>
      </c>
      <c r="I385" s="1">
        <v>1.2757400000000001</v>
      </c>
      <c r="J385" s="1" t="s">
        <v>22</v>
      </c>
      <c r="K385" s="1">
        <v>1.45146</v>
      </c>
      <c r="L385" s="1">
        <v>0.11461499999999999</v>
      </c>
      <c r="M385" s="1">
        <v>1.15933</v>
      </c>
      <c r="N385" s="1" t="s">
        <v>22</v>
      </c>
      <c r="O385" s="1">
        <v>0.60850099999999996</v>
      </c>
      <c r="P385" s="1">
        <v>0.74310900000000002</v>
      </c>
      <c r="Q385" s="1">
        <v>0.53337500000000004</v>
      </c>
      <c r="R385" s="1">
        <v>2.4229699999999998</v>
      </c>
      <c r="S385" s="1" t="s">
        <v>22</v>
      </c>
      <c r="T385" s="1">
        <v>0.235681</v>
      </c>
      <c r="U385" s="1">
        <v>1.5647899999999999</v>
      </c>
      <c r="V385" s="1" t="s">
        <v>23</v>
      </c>
      <c r="W385" s="1">
        <f>ABS(IK_diagnostics_degrees__4[[#This Row],[Column1]]-A384)</f>
        <v>0</v>
      </c>
      <c r="X385" s="1">
        <f>ABS(IK_diagnostics_degrees__4[[#This Row],[Column2]]-B384)</f>
        <v>2.6399999999999757E-3</v>
      </c>
      <c r="Y385" s="1">
        <f>ABS(IK_diagnostics_degrees__4[[#This Row],[Column3]]-C384)</f>
        <v>0</v>
      </c>
      <c r="Z385" s="1">
        <f>ABS(IK_diagnostics_degrees__4[[#This Row],[Column4]]-D384)</f>
        <v>0</v>
      </c>
      <c r="AA385" s="1">
        <f>ABS(IK_diagnostics_degrees__4[[#This Row],[Column5]]-E384)</f>
        <v>2.5999999999999357E-3</v>
      </c>
      <c r="AB385" s="1">
        <f>ABS(IK_diagnostics_degrees__4[[#This Row],[Column6]]-F384)</f>
        <v>0</v>
      </c>
      <c r="AC385" s="1">
        <f>ABS(IK_diagnostics_degrees__4[[#This Row],[Column7]]-G384)</f>
        <v>3.3600000000000296E-3</v>
      </c>
      <c r="AD385" s="1">
        <f>ABS(IK_diagnostics_degrees__4[[#This Row],[Column8]]-H384)</f>
        <v>3.0499999999999972E-3</v>
      </c>
      <c r="AE385" s="1">
        <f>ABS(IK_diagnostics_degrees__4[[#This Row],[Column9]]-I384)</f>
        <v>1.3100000000001444E-3</v>
      </c>
      <c r="AF385" s="1">
        <f>ABS(IK_diagnostics_degrees__4[[#This Row],[Column10]]-J384)</f>
        <v>0</v>
      </c>
      <c r="AG385" s="1">
        <f>ABS(IK_diagnostics_degrees__4[[#This Row],[Column11]]-K384)</f>
        <v>1.3099999999999223E-3</v>
      </c>
      <c r="AH385" s="1">
        <f>ABS(IK_diagnostics_degrees__4[[#This Row],[Column12]]-L384)</f>
        <v>2.2280000000000078E-3</v>
      </c>
      <c r="AI385" s="1">
        <f>ABS(IK_diagnostics_degrees__4[[#This Row],[Column13]]-M384)</f>
        <v>4.8000000000003595E-4</v>
      </c>
      <c r="AJ385" s="1">
        <f>ABS(IK_diagnostics_degrees__4[[#This Row],[Column14]]-N384)</f>
        <v>0</v>
      </c>
      <c r="AK385" s="1">
        <f>ABS(IK_diagnostics_degrees__4[[#This Row],[Column15]]-O384)</f>
        <v>4.3599999999999195E-4</v>
      </c>
      <c r="AL385" s="1">
        <f>ABS(IK_diagnostics_degrees__4[[#This Row],[Column16]]-P384)</f>
        <v>4.4530000000000403E-3</v>
      </c>
      <c r="AM385" s="1">
        <f>ABS(IK_diagnostics_degrees__4[[#This Row],[Column17]]-Q384)</f>
        <v>1.5940000000000953E-3</v>
      </c>
      <c r="AN385" s="1">
        <f>ABS(IK_diagnostics_degrees__4[[#This Row],[Column18]]-R384)</f>
        <v>4.3999999999999595E-3</v>
      </c>
      <c r="AO385" s="1">
        <f>ABS(IK_diagnostics_degrees__4[[#This Row],[Column19]]-S384)</f>
        <v>0</v>
      </c>
      <c r="AP385" s="1">
        <f>ABS(IK_diagnostics_degrees__4[[#This Row],[Column20]]-T384)</f>
        <v>8.2000000000001516E-4</v>
      </c>
      <c r="AQ385" s="1">
        <f>ABS(IK_diagnostics_degrees__4[[#This Row],[Column21]]-U384)</f>
        <v>8.0399999999998251E-3</v>
      </c>
    </row>
    <row r="386" spans="1:43" x14ac:dyDescent="0.25">
      <c r="A386" s="1" t="s">
        <v>22</v>
      </c>
      <c r="B386" s="1">
        <v>1.55088</v>
      </c>
      <c r="C386" s="1" t="s">
        <v>22</v>
      </c>
      <c r="D386" s="1" t="s">
        <v>22</v>
      </c>
      <c r="E386" s="1">
        <v>1.5698300000000001</v>
      </c>
      <c r="F386" s="1" t="s">
        <v>22</v>
      </c>
      <c r="G386" s="1">
        <v>1.1393800000000001</v>
      </c>
      <c r="H386" s="1">
        <v>1.4580299999999999</v>
      </c>
      <c r="I386" s="1">
        <v>1.2789200000000001</v>
      </c>
      <c r="J386" s="1" t="s">
        <v>22</v>
      </c>
      <c r="K386" s="1">
        <v>1.4502200000000001</v>
      </c>
      <c r="L386" s="1">
        <v>0.11205900000000001</v>
      </c>
      <c r="M386" s="1">
        <v>1.1569400000000001</v>
      </c>
      <c r="N386" s="1" t="s">
        <v>22</v>
      </c>
      <c r="O386" s="1">
        <v>0.608128</v>
      </c>
      <c r="P386" s="1">
        <v>0.74652399999999997</v>
      </c>
      <c r="Q386" s="1">
        <v>0.53672799999999998</v>
      </c>
      <c r="R386" s="1">
        <v>2.4266100000000002</v>
      </c>
      <c r="S386" s="1" t="s">
        <v>22</v>
      </c>
      <c r="T386" s="1">
        <v>0.235627</v>
      </c>
      <c r="U386" s="1">
        <v>1.5714699999999999</v>
      </c>
      <c r="V386" s="1" t="s">
        <v>23</v>
      </c>
      <c r="W386" s="1">
        <f>ABS(IK_diagnostics_degrees__4[[#This Row],[Column1]]-A385)</f>
        <v>0</v>
      </c>
      <c r="X386" s="1">
        <f>ABS(IK_diagnostics_degrees__4[[#This Row],[Column2]]-B385)</f>
        <v>2.2299999999999542E-3</v>
      </c>
      <c r="Y386" s="1">
        <f>ABS(IK_diagnostics_degrees__4[[#This Row],[Column3]]-C385)</f>
        <v>0</v>
      </c>
      <c r="Z386" s="1">
        <f>ABS(IK_diagnostics_degrees__4[[#This Row],[Column4]]-D385)</f>
        <v>0</v>
      </c>
      <c r="AA386" s="1">
        <f>ABS(IK_diagnostics_degrees__4[[#This Row],[Column5]]-E385)</f>
        <v>2.9900000000000482E-3</v>
      </c>
      <c r="AB386" s="1">
        <f>ABS(IK_diagnostics_degrees__4[[#This Row],[Column6]]-F385)</f>
        <v>0</v>
      </c>
      <c r="AC386" s="1">
        <f>ABS(IK_diagnostics_degrees__4[[#This Row],[Column7]]-G385)</f>
        <v>1.6300000000000203E-3</v>
      </c>
      <c r="AD386" s="1">
        <f>ABS(IK_diagnostics_degrees__4[[#This Row],[Column8]]-H385)</f>
        <v>3.1300000000000772E-3</v>
      </c>
      <c r="AE386" s="1">
        <f>ABS(IK_diagnostics_degrees__4[[#This Row],[Column9]]-I385)</f>
        <v>3.1799999999999606E-3</v>
      </c>
      <c r="AF386" s="1">
        <f>ABS(IK_diagnostics_degrees__4[[#This Row],[Column10]]-J385)</f>
        <v>0</v>
      </c>
      <c r="AG386" s="1">
        <f>ABS(IK_diagnostics_degrees__4[[#This Row],[Column11]]-K385)</f>
        <v>1.2399999999999078E-3</v>
      </c>
      <c r="AH386" s="1">
        <f>ABS(IK_diagnostics_degrees__4[[#This Row],[Column12]]-L385)</f>
        <v>2.5559999999999888E-3</v>
      </c>
      <c r="AI386" s="1">
        <f>ABS(IK_diagnostics_degrees__4[[#This Row],[Column13]]-M385)</f>
        <v>2.3899999999998922E-3</v>
      </c>
      <c r="AJ386" s="1">
        <f>ABS(IK_diagnostics_degrees__4[[#This Row],[Column14]]-N385)</f>
        <v>0</v>
      </c>
      <c r="AK386" s="1">
        <f>ABS(IK_diagnostics_degrees__4[[#This Row],[Column15]]-O385)</f>
        <v>3.729999999999567E-4</v>
      </c>
      <c r="AL386" s="1">
        <f>ABS(IK_diagnostics_degrees__4[[#This Row],[Column16]]-P385)</f>
        <v>3.4149999999999459E-3</v>
      </c>
      <c r="AM386" s="1">
        <f>ABS(IK_diagnostics_degrees__4[[#This Row],[Column17]]-Q385)</f>
        <v>3.3529999999999394E-3</v>
      </c>
      <c r="AN386" s="1">
        <f>ABS(IK_diagnostics_degrees__4[[#This Row],[Column18]]-R385)</f>
        <v>3.6400000000003097E-3</v>
      </c>
      <c r="AO386" s="1">
        <f>ABS(IK_diagnostics_degrees__4[[#This Row],[Column19]]-S385)</f>
        <v>0</v>
      </c>
      <c r="AP386" s="1">
        <f>ABS(IK_diagnostics_degrees__4[[#This Row],[Column20]]-T385)</f>
        <v>5.3999999999998494E-5</v>
      </c>
      <c r="AQ386" s="1">
        <f>ABS(IK_diagnostics_degrees__4[[#This Row],[Column21]]-U385)</f>
        <v>6.6800000000000193E-3</v>
      </c>
    </row>
    <row r="387" spans="1:43" x14ac:dyDescent="0.25">
      <c r="A387" s="1" t="s">
        <v>22</v>
      </c>
      <c r="B387" s="1">
        <v>1.5485199999999999</v>
      </c>
      <c r="C387" s="1" t="s">
        <v>22</v>
      </c>
      <c r="D387" s="1" t="s">
        <v>22</v>
      </c>
      <c r="E387" s="1">
        <v>1.5728</v>
      </c>
      <c r="F387" s="1" t="s">
        <v>22</v>
      </c>
      <c r="G387" s="1">
        <v>1.1404000000000001</v>
      </c>
      <c r="H387" s="1">
        <v>1.45547</v>
      </c>
      <c r="I387" s="1">
        <v>1.28183</v>
      </c>
      <c r="J387" s="1" t="s">
        <v>22</v>
      </c>
      <c r="K387" s="1">
        <v>1.4489700000000001</v>
      </c>
      <c r="L387" s="1">
        <v>0.109517</v>
      </c>
      <c r="M387" s="1">
        <v>1.15425</v>
      </c>
      <c r="N387" s="1" t="s">
        <v>22</v>
      </c>
      <c r="O387" s="1">
        <v>0.60753500000000005</v>
      </c>
      <c r="P387" s="1">
        <v>0.75044999999999995</v>
      </c>
      <c r="Q387" s="1">
        <v>0.53876299999999999</v>
      </c>
      <c r="R387" s="1">
        <v>2.4290099999999999</v>
      </c>
      <c r="S387" s="1" t="s">
        <v>22</v>
      </c>
      <c r="T387" s="1">
        <v>0.23614499999999999</v>
      </c>
      <c r="U387" s="1">
        <v>1.5777300000000001</v>
      </c>
      <c r="V387" s="1" t="s">
        <v>23</v>
      </c>
      <c r="W387" s="1">
        <f>ABS(IK_diagnostics_degrees__4[[#This Row],[Column1]]-A386)</f>
        <v>0</v>
      </c>
      <c r="X387" s="1">
        <f>ABS(IK_diagnostics_degrees__4[[#This Row],[Column2]]-B386)</f>
        <v>2.3600000000001398E-3</v>
      </c>
      <c r="Y387" s="1">
        <f>ABS(IK_diagnostics_degrees__4[[#This Row],[Column3]]-C386)</f>
        <v>0</v>
      </c>
      <c r="Z387" s="1">
        <f>ABS(IK_diagnostics_degrees__4[[#This Row],[Column4]]-D386)</f>
        <v>0</v>
      </c>
      <c r="AA387" s="1">
        <f>ABS(IK_diagnostics_degrees__4[[#This Row],[Column5]]-E386)</f>
        <v>2.9699999999999172E-3</v>
      </c>
      <c r="AB387" s="1">
        <f>ABS(IK_diagnostics_degrees__4[[#This Row],[Column6]]-F386)</f>
        <v>0</v>
      </c>
      <c r="AC387" s="1">
        <f>ABS(IK_diagnostics_degrees__4[[#This Row],[Column7]]-G386)</f>
        <v>1.0200000000000209E-3</v>
      </c>
      <c r="AD387" s="1">
        <f>ABS(IK_diagnostics_degrees__4[[#This Row],[Column8]]-H386)</f>
        <v>2.5599999999998957E-3</v>
      </c>
      <c r="AE387" s="1">
        <f>ABS(IK_diagnostics_degrees__4[[#This Row],[Column9]]-I386)</f>
        <v>2.9099999999999682E-3</v>
      </c>
      <c r="AF387" s="1">
        <f>ABS(IK_diagnostics_degrees__4[[#This Row],[Column10]]-J386)</f>
        <v>0</v>
      </c>
      <c r="AG387" s="1">
        <f>ABS(IK_diagnostics_degrees__4[[#This Row],[Column11]]-K386)</f>
        <v>1.2499999999999734E-3</v>
      </c>
      <c r="AH387" s="1">
        <f>ABS(IK_diagnostics_degrees__4[[#This Row],[Column12]]-L386)</f>
        <v>2.5420000000000026E-3</v>
      </c>
      <c r="AI387" s="1">
        <f>ABS(IK_diagnostics_degrees__4[[#This Row],[Column13]]-M386)</f>
        <v>2.6900000000000812E-3</v>
      </c>
      <c r="AJ387" s="1">
        <f>ABS(IK_diagnostics_degrees__4[[#This Row],[Column14]]-N386)</f>
        <v>0</v>
      </c>
      <c r="AK387" s="1">
        <f>ABS(IK_diagnostics_degrees__4[[#This Row],[Column15]]-O386)</f>
        <v>5.9299999999995467E-4</v>
      </c>
      <c r="AL387" s="1">
        <f>ABS(IK_diagnostics_degrees__4[[#This Row],[Column16]]-P386)</f>
        <v>3.9259999999999851E-3</v>
      </c>
      <c r="AM387" s="1">
        <f>ABS(IK_diagnostics_degrees__4[[#This Row],[Column17]]-Q386)</f>
        <v>2.035000000000009E-3</v>
      </c>
      <c r="AN387" s="1">
        <f>ABS(IK_diagnostics_degrees__4[[#This Row],[Column18]]-R386)</f>
        <v>2.3999999999997357E-3</v>
      </c>
      <c r="AO387" s="1">
        <f>ABS(IK_diagnostics_degrees__4[[#This Row],[Column19]]-S386)</f>
        <v>0</v>
      </c>
      <c r="AP387" s="1">
        <f>ABS(IK_diagnostics_degrees__4[[#This Row],[Column20]]-T386)</f>
        <v>5.1799999999999069E-4</v>
      </c>
      <c r="AQ387" s="1">
        <f>ABS(IK_diagnostics_degrees__4[[#This Row],[Column21]]-U386)</f>
        <v>6.2600000000001543E-3</v>
      </c>
    </row>
    <row r="388" spans="1:43" x14ac:dyDescent="0.25">
      <c r="A388" s="1" t="s">
        <v>22</v>
      </c>
      <c r="B388" s="1">
        <v>1.5469299999999999</v>
      </c>
      <c r="C388" s="1" t="s">
        <v>22</v>
      </c>
      <c r="D388" s="1" t="s">
        <v>22</v>
      </c>
      <c r="E388" s="1">
        <v>1.5745</v>
      </c>
      <c r="F388" s="1" t="s">
        <v>22</v>
      </c>
      <c r="G388" s="1">
        <v>1.14076</v>
      </c>
      <c r="H388" s="1">
        <v>1.4534499999999999</v>
      </c>
      <c r="I388" s="1">
        <v>1.2840400000000001</v>
      </c>
      <c r="J388" s="1" t="s">
        <v>22</v>
      </c>
      <c r="K388" s="1">
        <v>1.4483299999999999</v>
      </c>
      <c r="L388" s="1">
        <v>0.10777399999999999</v>
      </c>
      <c r="M388" s="1">
        <v>1.1520300000000001</v>
      </c>
      <c r="N388" s="1" t="s">
        <v>22</v>
      </c>
      <c r="O388" s="1">
        <v>0.60800299999999996</v>
      </c>
      <c r="P388" s="1">
        <v>0.75309000000000004</v>
      </c>
      <c r="Q388" s="1">
        <v>0.54014200000000001</v>
      </c>
      <c r="R388" s="1">
        <v>2.4313699999999998</v>
      </c>
      <c r="S388" s="1" t="s">
        <v>22</v>
      </c>
      <c r="T388" s="1">
        <v>0.235876</v>
      </c>
      <c r="U388" s="1">
        <v>1.5825400000000001</v>
      </c>
      <c r="V388" s="1" t="s">
        <v>23</v>
      </c>
      <c r="W388" s="1">
        <f>ABS(IK_diagnostics_degrees__4[[#This Row],[Column1]]-A387)</f>
        <v>0</v>
      </c>
      <c r="X388" s="1">
        <f>ABS(IK_diagnostics_degrees__4[[#This Row],[Column2]]-B387)</f>
        <v>1.5899999999999803E-3</v>
      </c>
      <c r="Y388" s="1">
        <f>ABS(IK_diagnostics_degrees__4[[#This Row],[Column3]]-C387)</f>
        <v>0</v>
      </c>
      <c r="Z388" s="1">
        <f>ABS(IK_diagnostics_degrees__4[[#This Row],[Column4]]-D387)</f>
        <v>0</v>
      </c>
      <c r="AA388" s="1">
        <f>ABS(IK_diagnostics_degrees__4[[#This Row],[Column5]]-E387)</f>
        <v>1.7000000000000348E-3</v>
      </c>
      <c r="AB388" s="1">
        <f>ABS(IK_diagnostics_degrees__4[[#This Row],[Column6]]-F387)</f>
        <v>0</v>
      </c>
      <c r="AC388" s="1">
        <f>ABS(IK_diagnostics_degrees__4[[#This Row],[Column7]]-G387)</f>
        <v>3.5999999999991594E-4</v>
      </c>
      <c r="AD388" s="1">
        <f>ABS(IK_diagnostics_degrees__4[[#This Row],[Column8]]-H387)</f>
        <v>2.0200000000001328E-3</v>
      </c>
      <c r="AE388" s="1">
        <f>ABS(IK_diagnostics_degrees__4[[#This Row],[Column9]]-I387)</f>
        <v>2.2100000000000453E-3</v>
      </c>
      <c r="AF388" s="1">
        <f>ABS(IK_diagnostics_degrees__4[[#This Row],[Column10]]-J387)</f>
        <v>0</v>
      </c>
      <c r="AG388" s="1">
        <f>ABS(IK_diagnostics_degrees__4[[#This Row],[Column11]]-K387)</f>
        <v>6.4000000000019597E-4</v>
      </c>
      <c r="AH388" s="1">
        <f>ABS(IK_diagnostics_degrees__4[[#This Row],[Column12]]-L387)</f>
        <v>1.7430000000000084E-3</v>
      </c>
      <c r="AI388" s="1">
        <f>ABS(IK_diagnostics_degrees__4[[#This Row],[Column13]]-M387)</f>
        <v>2.2199999999998887E-3</v>
      </c>
      <c r="AJ388" s="1">
        <f>ABS(IK_diagnostics_degrees__4[[#This Row],[Column14]]-N387)</f>
        <v>0</v>
      </c>
      <c r="AK388" s="1">
        <f>ABS(IK_diagnostics_degrees__4[[#This Row],[Column15]]-O387)</f>
        <v>4.6799999999991293E-4</v>
      </c>
      <c r="AL388" s="1">
        <f>ABS(IK_diagnostics_degrees__4[[#This Row],[Column16]]-P387)</f>
        <v>2.6400000000000867E-3</v>
      </c>
      <c r="AM388" s="1">
        <f>ABS(IK_diagnostics_degrees__4[[#This Row],[Column17]]-Q387)</f>
        <v>1.3790000000000191E-3</v>
      </c>
      <c r="AN388" s="1">
        <f>ABS(IK_diagnostics_degrees__4[[#This Row],[Column18]]-R387)</f>
        <v>2.3599999999999177E-3</v>
      </c>
      <c r="AO388" s="1">
        <f>ABS(IK_diagnostics_degrees__4[[#This Row],[Column19]]-S387)</f>
        <v>0</v>
      </c>
      <c r="AP388" s="1">
        <f>ABS(IK_diagnostics_degrees__4[[#This Row],[Column20]]-T387)</f>
        <v>2.6899999999999147E-4</v>
      </c>
      <c r="AQ388" s="1">
        <f>ABS(IK_diagnostics_degrees__4[[#This Row],[Column21]]-U387)</f>
        <v>4.809999999999981E-3</v>
      </c>
    </row>
    <row r="389" spans="1:43" x14ac:dyDescent="0.25">
      <c r="A389" s="1" t="s">
        <v>22</v>
      </c>
      <c r="B389" s="1">
        <v>1.54573</v>
      </c>
      <c r="C389" s="1" t="s">
        <v>22</v>
      </c>
      <c r="D389" s="1" t="s">
        <v>22</v>
      </c>
      <c r="E389" s="1">
        <v>1.57626</v>
      </c>
      <c r="F389" s="1" t="s">
        <v>22</v>
      </c>
      <c r="G389" s="1">
        <v>1.1421699999999999</v>
      </c>
      <c r="H389" s="1">
        <v>1.45085</v>
      </c>
      <c r="I389" s="1">
        <v>1.28572</v>
      </c>
      <c r="J389" s="1" t="s">
        <v>22</v>
      </c>
      <c r="K389" s="1">
        <v>1.4474100000000001</v>
      </c>
      <c r="L389" s="1">
        <v>0.106226</v>
      </c>
      <c r="M389" s="1">
        <v>1.1479200000000001</v>
      </c>
      <c r="N389" s="1" t="s">
        <v>22</v>
      </c>
      <c r="O389" s="1">
        <v>0.60724</v>
      </c>
      <c r="P389" s="1">
        <v>0.75517000000000001</v>
      </c>
      <c r="Q389" s="1">
        <v>0.542099</v>
      </c>
      <c r="R389" s="1">
        <v>2.4332199999999999</v>
      </c>
      <c r="S389" s="1" t="s">
        <v>22</v>
      </c>
      <c r="T389" s="1">
        <v>0.23541300000000001</v>
      </c>
      <c r="U389" s="1">
        <v>1.5867100000000001</v>
      </c>
      <c r="V389" s="1" t="s">
        <v>23</v>
      </c>
      <c r="W389" s="1">
        <f>ABS(IK_diagnostics_degrees__4[[#This Row],[Column1]]-A388)</f>
        <v>0</v>
      </c>
      <c r="X389" s="1">
        <f>ABS(IK_diagnostics_degrees__4[[#This Row],[Column2]]-B388)</f>
        <v>1.1999999999998678E-3</v>
      </c>
      <c r="Y389" s="1">
        <f>ABS(IK_diagnostics_degrees__4[[#This Row],[Column3]]-C388)</f>
        <v>0</v>
      </c>
      <c r="Z389" s="1">
        <f>ABS(IK_diagnostics_degrees__4[[#This Row],[Column4]]-D388)</f>
        <v>0</v>
      </c>
      <c r="AA389" s="1">
        <f>ABS(IK_diagnostics_degrees__4[[#This Row],[Column5]]-E388)</f>
        <v>1.7599999999999838E-3</v>
      </c>
      <c r="AB389" s="1">
        <f>ABS(IK_diagnostics_degrees__4[[#This Row],[Column6]]-F388)</f>
        <v>0</v>
      </c>
      <c r="AC389" s="1">
        <f>ABS(IK_diagnostics_degrees__4[[#This Row],[Column7]]-G388)</f>
        <v>1.4099999999999113E-3</v>
      </c>
      <c r="AD389" s="1">
        <f>ABS(IK_diagnostics_degrees__4[[#This Row],[Column8]]-H388)</f>
        <v>2.5999999999999357E-3</v>
      </c>
      <c r="AE389" s="1">
        <f>ABS(IK_diagnostics_degrees__4[[#This Row],[Column9]]-I388)</f>
        <v>1.6799999999999038E-3</v>
      </c>
      <c r="AF389" s="1">
        <f>ABS(IK_diagnostics_degrees__4[[#This Row],[Column10]]-J388)</f>
        <v>0</v>
      </c>
      <c r="AG389" s="1">
        <f>ABS(IK_diagnostics_degrees__4[[#This Row],[Column11]]-K388)</f>
        <v>9.1999999999980986E-4</v>
      </c>
      <c r="AH389" s="1">
        <f>ABS(IK_diagnostics_degrees__4[[#This Row],[Column12]]-L388)</f>
        <v>1.5479999999999938E-3</v>
      </c>
      <c r="AI389" s="1">
        <f>ABS(IK_diagnostics_degrees__4[[#This Row],[Column13]]-M388)</f>
        <v>4.1100000000000581E-3</v>
      </c>
      <c r="AJ389" s="1">
        <f>ABS(IK_diagnostics_degrees__4[[#This Row],[Column14]]-N388)</f>
        <v>0</v>
      </c>
      <c r="AK389" s="1">
        <f>ABS(IK_diagnostics_degrees__4[[#This Row],[Column15]]-O388)</f>
        <v>7.6299999999995816E-4</v>
      </c>
      <c r="AL389" s="1">
        <f>ABS(IK_diagnostics_degrees__4[[#This Row],[Column16]]-P388)</f>
        <v>2.0799999999999708E-3</v>
      </c>
      <c r="AM389" s="1">
        <f>ABS(IK_diagnostics_degrees__4[[#This Row],[Column17]]-Q388)</f>
        <v>1.9569999999999865E-3</v>
      </c>
      <c r="AN389" s="1">
        <f>ABS(IK_diagnostics_degrees__4[[#This Row],[Column18]]-R388)</f>
        <v>1.8500000000001293E-3</v>
      </c>
      <c r="AO389" s="1">
        <f>ABS(IK_diagnostics_degrees__4[[#This Row],[Column19]]-S388)</f>
        <v>0</v>
      </c>
      <c r="AP389" s="1">
        <f>ABS(IK_diagnostics_degrees__4[[#This Row],[Column20]]-T388)</f>
        <v>4.629999999999912E-4</v>
      </c>
      <c r="AQ389" s="1">
        <f>ABS(IK_diagnostics_degrees__4[[#This Row],[Column21]]-U388)</f>
        <v>4.170000000000007E-3</v>
      </c>
    </row>
    <row r="390" spans="1:43" x14ac:dyDescent="0.25">
      <c r="A390" s="1" t="s">
        <v>22</v>
      </c>
      <c r="B390" s="1">
        <v>1.5446800000000001</v>
      </c>
      <c r="C390" s="1" t="s">
        <v>22</v>
      </c>
      <c r="D390" s="1" t="s">
        <v>22</v>
      </c>
      <c r="E390" s="1">
        <v>1.5773299999999999</v>
      </c>
      <c r="F390" s="1" t="s">
        <v>22</v>
      </c>
      <c r="G390" s="1">
        <v>1.14289</v>
      </c>
      <c r="H390" s="1">
        <v>1.4482999999999999</v>
      </c>
      <c r="I390" s="1">
        <v>1.28742</v>
      </c>
      <c r="J390" s="1" t="s">
        <v>22</v>
      </c>
      <c r="K390" s="1">
        <v>1.4467300000000001</v>
      </c>
      <c r="L390" s="1">
        <v>0.105116</v>
      </c>
      <c r="M390" s="1">
        <v>1.14418</v>
      </c>
      <c r="N390" s="1" t="s">
        <v>22</v>
      </c>
      <c r="O390" s="1">
        <v>0.60727100000000001</v>
      </c>
      <c r="P390" s="1">
        <v>0.75706799999999996</v>
      </c>
      <c r="Q390" s="1">
        <v>0.543404</v>
      </c>
      <c r="R390" s="1">
        <v>2.4350100000000001</v>
      </c>
      <c r="S390" s="1" t="s">
        <v>22</v>
      </c>
      <c r="T390" s="1">
        <v>0.234629</v>
      </c>
      <c r="U390" s="1">
        <v>1.59093</v>
      </c>
      <c r="V390" s="1" t="s">
        <v>23</v>
      </c>
      <c r="W390" s="1">
        <f>ABS(IK_diagnostics_degrees__4[[#This Row],[Column1]]-A389)</f>
        <v>0</v>
      </c>
      <c r="X390" s="1">
        <f>ABS(IK_diagnostics_degrees__4[[#This Row],[Column2]]-B389)</f>
        <v>1.0499999999999954E-3</v>
      </c>
      <c r="Y390" s="1">
        <f>ABS(IK_diagnostics_degrees__4[[#This Row],[Column3]]-C389)</f>
        <v>0</v>
      </c>
      <c r="Z390" s="1">
        <f>ABS(IK_diagnostics_degrees__4[[#This Row],[Column4]]-D389)</f>
        <v>0</v>
      </c>
      <c r="AA390" s="1">
        <f>ABS(IK_diagnostics_degrees__4[[#This Row],[Column5]]-E389)</f>
        <v>1.0699999999999044E-3</v>
      </c>
      <c r="AB390" s="1">
        <f>ABS(IK_diagnostics_degrees__4[[#This Row],[Column6]]-F389)</f>
        <v>0</v>
      </c>
      <c r="AC390" s="1">
        <f>ABS(IK_diagnostics_degrees__4[[#This Row],[Column7]]-G389)</f>
        <v>7.2000000000005393E-4</v>
      </c>
      <c r="AD390" s="1">
        <f>ABS(IK_diagnostics_degrees__4[[#This Row],[Column8]]-H389)</f>
        <v>2.5500000000000522E-3</v>
      </c>
      <c r="AE390" s="1">
        <f>ABS(IK_diagnostics_degrees__4[[#This Row],[Column9]]-I389)</f>
        <v>1.7000000000000348E-3</v>
      </c>
      <c r="AF390" s="1">
        <f>ABS(IK_diagnostics_degrees__4[[#This Row],[Column10]]-J389)</f>
        <v>0</v>
      </c>
      <c r="AG390" s="1">
        <f>ABS(IK_diagnostics_degrees__4[[#This Row],[Column11]]-K389)</f>
        <v>6.8000000000001393E-4</v>
      </c>
      <c r="AH390" s="1">
        <f>ABS(IK_diagnostics_degrees__4[[#This Row],[Column12]]-L389)</f>
        <v>1.1099999999999999E-3</v>
      </c>
      <c r="AI390" s="1">
        <f>ABS(IK_diagnostics_degrees__4[[#This Row],[Column13]]-M389)</f>
        <v>3.7400000000000766E-3</v>
      </c>
      <c r="AJ390" s="1">
        <f>ABS(IK_diagnostics_degrees__4[[#This Row],[Column14]]-N389)</f>
        <v>0</v>
      </c>
      <c r="AK390" s="1">
        <f>ABS(IK_diagnostics_degrees__4[[#This Row],[Column15]]-O389)</f>
        <v>3.1000000000003247E-5</v>
      </c>
      <c r="AL390" s="1">
        <f>ABS(IK_diagnostics_degrees__4[[#This Row],[Column16]]-P389)</f>
        <v>1.8979999999999553E-3</v>
      </c>
      <c r="AM390" s="1">
        <f>ABS(IK_diagnostics_degrees__4[[#This Row],[Column17]]-Q389)</f>
        <v>1.3050000000000006E-3</v>
      </c>
      <c r="AN390" s="1">
        <f>ABS(IK_diagnostics_degrees__4[[#This Row],[Column18]]-R389)</f>
        <v>1.7900000000001803E-3</v>
      </c>
      <c r="AO390" s="1">
        <f>ABS(IK_diagnostics_degrees__4[[#This Row],[Column19]]-S389)</f>
        <v>0</v>
      </c>
      <c r="AP390" s="1">
        <f>ABS(IK_diagnostics_degrees__4[[#This Row],[Column20]]-T389)</f>
        <v>7.8400000000000691E-4</v>
      </c>
      <c r="AQ390" s="1">
        <f>ABS(IK_diagnostics_degrees__4[[#This Row],[Column21]]-U389)</f>
        <v>4.2199999999998905E-3</v>
      </c>
    </row>
    <row r="391" spans="1:43" x14ac:dyDescent="0.25">
      <c r="A391" s="1" t="s">
        <v>22</v>
      </c>
      <c r="B391" s="1">
        <v>1.5436000000000001</v>
      </c>
      <c r="C391" s="1" t="s">
        <v>22</v>
      </c>
      <c r="D391" s="1" t="s">
        <v>22</v>
      </c>
      <c r="E391" s="1">
        <v>1.5784100000000001</v>
      </c>
      <c r="F391" s="1" t="s">
        <v>22</v>
      </c>
      <c r="G391" s="1">
        <v>1.14357</v>
      </c>
      <c r="H391" s="1">
        <v>1.44601</v>
      </c>
      <c r="I391" s="1">
        <v>1.28894</v>
      </c>
      <c r="J391" s="1" t="s">
        <v>22</v>
      </c>
      <c r="K391" s="1">
        <v>1.44614</v>
      </c>
      <c r="L391" s="1">
        <v>0.104231</v>
      </c>
      <c r="M391" s="1">
        <v>1.14059</v>
      </c>
      <c r="N391" s="1" t="s">
        <v>22</v>
      </c>
      <c r="O391" s="1">
        <v>0.60726000000000002</v>
      </c>
      <c r="P391" s="1">
        <v>0.75937900000000003</v>
      </c>
      <c r="Q391" s="1">
        <v>0.54471700000000001</v>
      </c>
      <c r="R391" s="1">
        <v>2.43635</v>
      </c>
      <c r="S391" s="1" t="s">
        <v>22</v>
      </c>
      <c r="T391" s="1">
        <v>0.233874</v>
      </c>
      <c r="U391" s="1">
        <v>1.5948800000000001</v>
      </c>
      <c r="V391" s="1" t="s">
        <v>23</v>
      </c>
      <c r="W391" s="1">
        <f>ABS(IK_diagnostics_degrees__4[[#This Row],[Column1]]-A390)</f>
        <v>0</v>
      </c>
      <c r="X391" s="1">
        <f>ABS(IK_diagnostics_degrees__4[[#This Row],[Column2]]-B390)</f>
        <v>1.0799999999999699E-3</v>
      </c>
      <c r="Y391" s="1">
        <f>ABS(IK_diagnostics_degrees__4[[#This Row],[Column3]]-C390)</f>
        <v>0</v>
      </c>
      <c r="Z391" s="1">
        <f>ABS(IK_diagnostics_degrees__4[[#This Row],[Column4]]-D390)</f>
        <v>0</v>
      </c>
      <c r="AA391" s="1">
        <f>ABS(IK_diagnostics_degrees__4[[#This Row],[Column5]]-E390)</f>
        <v>1.0800000000001919E-3</v>
      </c>
      <c r="AB391" s="1">
        <f>ABS(IK_diagnostics_degrees__4[[#This Row],[Column6]]-F390)</f>
        <v>0</v>
      </c>
      <c r="AC391" s="1">
        <f>ABS(IK_diagnostics_degrees__4[[#This Row],[Column7]]-G390)</f>
        <v>6.8000000000001393E-4</v>
      </c>
      <c r="AD391" s="1">
        <f>ABS(IK_diagnostics_degrees__4[[#This Row],[Column8]]-H390)</f>
        <v>2.2899999999999032E-3</v>
      </c>
      <c r="AE391" s="1">
        <f>ABS(IK_diagnostics_degrees__4[[#This Row],[Column9]]-I390)</f>
        <v>1.5199999999999658E-3</v>
      </c>
      <c r="AF391" s="1">
        <f>ABS(IK_diagnostics_degrees__4[[#This Row],[Column10]]-J390)</f>
        <v>0</v>
      </c>
      <c r="AG391" s="1">
        <f>ABS(IK_diagnostics_degrees__4[[#This Row],[Column11]]-K390)</f>
        <v>5.9000000000009045E-4</v>
      </c>
      <c r="AH391" s="1">
        <f>ABS(IK_diagnostics_degrees__4[[#This Row],[Column12]]-L390)</f>
        <v>8.849999999999969E-4</v>
      </c>
      <c r="AI391" s="1">
        <f>ABS(IK_diagnostics_degrees__4[[#This Row],[Column13]]-M390)</f>
        <v>3.5899999999999821E-3</v>
      </c>
      <c r="AJ391" s="1">
        <f>ABS(IK_diagnostics_degrees__4[[#This Row],[Column14]]-N390)</f>
        <v>0</v>
      </c>
      <c r="AK391" s="1">
        <f>ABS(IK_diagnostics_degrees__4[[#This Row],[Column15]]-O390)</f>
        <v>1.0999999999983245E-5</v>
      </c>
      <c r="AL391" s="1">
        <f>ABS(IK_diagnostics_degrees__4[[#This Row],[Column16]]-P390)</f>
        <v>2.311000000000063E-3</v>
      </c>
      <c r="AM391" s="1">
        <f>ABS(IK_diagnostics_degrees__4[[#This Row],[Column17]]-Q390)</f>
        <v>1.3130000000000086E-3</v>
      </c>
      <c r="AN391" s="1">
        <f>ABS(IK_diagnostics_degrees__4[[#This Row],[Column18]]-R390)</f>
        <v>1.3399999999998968E-3</v>
      </c>
      <c r="AO391" s="1">
        <f>ABS(IK_diagnostics_degrees__4[[#This Row],[Column19]]-S390)</f>
        <v>0</v>
      </c>
      <c r="AP391" s="1">
        <f>ABS(IK_diagnostics_degrees__4[[#This Row],[Column20]]-T390)</f>
        <v>7.5500000000000567E-4</v>
      </c>
      <c r="AQ391" s="1">
        <f>ABS(IK_diagnostics_degrees__4[[#This Row],[Column21]]-U390)</f>
        <v>3.9500000000001201E-3</v>
      </c>
    </row>
    <row r="392" spans="1:43" x14ac:dyDescent="0.25">
      <c r="A392" s="1" t="s">
        <v>22</v>
      </c>
      <c r="B392" s="1">
        <v>1.54236</v>
      </c>
      <c r="C392" s="1" t="s">
        <v>22</v>
      </c>
      <c r="D392" s="1" t="s">
        <v>22</v>
      </c>
      <c r="E392" s="1">
        <v>1.57999</v>
      </c>
      <c r="F392" s="1" t="s">
        <v>22</v>
      </c>
      <c r="G392" s="1">
        <v>1.14436</v>
      </c>
      <c r="H392" s="1">
        <v>1.44401</v>
      </c>
      <c r="I392" s="1">
        <v>1.2902</v>
      </c>
      <c r="J392" s="1" t="s">
        <v>22</v>
      </c>
      <c r="K392" s="1">
        <v>1.4453100000000001</v>
      </c>
      <c r="L392" s="1">
        <v>0.10301100000000001</v>
      </c>
      <c r="M392" s="1">
        <v>1.13679</v>
      </c>
      <c r="N392" s="1" t="s">
        <v>22</v>
      </c>
      <c r="O392" s="1">
        <v>0.60662700000000003</v>
      </c>
      <c r="P392" s="1">
        <v>0.76077799999999995</v>
      </c>
      <c r="Q392" s="1">
        <v>0.54603999999999997</v>
      </c>
      <c r="R392" s="1">
        <v>2.4380099999999998</v>
      </c>
      <c r="S392" s="1" t="s">
        <v>22</v>
      </c>
      <c r="T392" s="1">
        <v>0.23302100000000001</v>
      </c>
      <c r="U392" s="1">
        <v>1.59842</v>
      </c>
      <c r="V392" s="1" t="s">
        <v>23</v>
      </c>
      <c r="W392" s="1">
        <f>ABS(IK_diagnostics_degrees__4[[#This Row],[Column1]]-A391)</f>
        <v>0</v>
      </c>
      <c r="X392" s="1">
        <f>ABS(IK_diagnostics_degrees__4[[#This Row],[Column2]]-B391)</f>
        <v>1.2400000000001299E-3</v>
      </c>
      <c r="Y392" s="1">
        <f>ABS(IK_diagnostics_degrees__4[[#This Row],[Column3]]-C391)</f>
        <v>0</v>
      </c>
      <c r="Z392" s="1">
        <f>ABS(IK_diagnostics_degrees__4[[#This Row],[Column4]]-D391)</f>
        <v>0</v>
      </c>
      <c r="AA392" s="1">
        <f>ABS(IK_diagnostics_degrees__4[[#This Row],[Column5]]-E391)</f>
        <v>1.5799999999999148E-3</v>
      </c>
      <c r="AB392" s="1">
        <f>ABS(IK_diagnostics_degrees__4[[#This Row],[Column6]]-F391)</f>
        <v>0</v>
      </c>
      <c r="AC392" s="1">
        <f>ABS(IK_diagnostics_degrees__4[[#This Row],[Column7]]-G391)</f>
        <v>7.9000000000006843E-4</v>
      </c>
      <c r="AD392" s="1">
        <f>ABS(IK_diagnostics_degrees__4[[#This Row],[Column8]]-H391)</f>
        <v>2.0000000000000018E-3</v>
      </c>
      <c r="AE392" s="1">
        <f>ABS(IK_diagnostics_degrees__4[[#This Row],[Column9]]-I391)</f>
        <v>1.2600000000000389E-3</v>
      </c>
      <c r="AF392" s="1">
        <f>ABS(IK_diagnostics_degrees__4[[#This Row],[Column10]]-J391)</f>
        <v>0</v>
      </c>
      <c r="AG392" s="1">
        <f>ABS(IK_diagnostics_degrees__4[[#This Row],[Column11]]-K391)</f>
        <v>8.2999999999988638E-4</v>
      </c>
      <c r="AH392" s="1">
        <f>ABS(IK_diagnostics_degrees__4[[#This Row],[Column12]]-L391)</f>
        <v>1.2199999999999989E-3</v>
      </c>
      <c r="AI392" s="1">
        <f>ABS(IK_diagnostics_degrees__4[[#This Row],[Column13]]-M391)</f>
        <v>3.8000000000000256E-3</v>
      </c>
      <c r="AJ392" s="1">
        <f>ABS(IK_diagnostics_degrees__4[[#This Row],[Column14]]-N391)</f>
        <v>0</v>
      </c>
      <c r="AK392" s="1">
        <f>ABS(IK_diagnostics_degrees__4[[#This Row],[Column15]]-O391)</f>
        <v>6.3299999999999468E-4</v>
      </c>
      <c r="AL392" s="1">
        <f>ABS(IK_diagnostics_degrees__4[[#This Row],[Column16]]-P391)</f>
        <v>1.3989999999999281E-3</v>
      </c>
      <c r="AM392" s="1">
        <f>ABS(IK_diagnostics_degrees__4[[#This Row],[Column17]]-Q391)</f>
        <v>1.3229999999999631E-3</v>
      </c>
      <c r="AN392" s="1">
        <f>ABS(IK_diagnostics_degrees__4[[#This Row],[Column18]]-R391)</f>
        <v>1.6599999999997728E-3</v>
      </c>
      <c r="AO392" s="1">
        <f>ABS(IK_diagnostics_degrees__4[[#This Row],[Column19]]-S391)</f>
        <v>0</v>
      </c>
      <c r="AP392" s="1">
        <f>ABS(IK_diagnostics_degrees__4[[#This Row],[Column20]]-T391)</f>
        <v>8.5299999999999265E-4</v>
      </c>
      <c r="AQ392" s="1">
        <f>ABS(IK_diagnostics_degrees__4[[#This Row],[Column21]]-U391)</f>
        <v>3.5399999999998766E-3</v>
      </c>
    </row>
    <row r="393" spans="1:43" x14ac:dyDescent="0.25">
      <c r="A393" s="1" t="s">
        <v>22</v>
      </c>
      <c r="B393" s="1">
        <v>1.54149</v>
      </c>
      <c r="C393" s="1" t="s">
        <v>22</v>
      </c>
      <c r="D393" s="1" t="s">
        <v>22</v>
      </c>
      <c r="E393" s="1">
        <v>1.5809200000000001</v>
      </c>
      <c r="F393" s="1" t="s">
        <v>22</v>
      </c>
      <c r="G393" s="1">
        <v>1.1448100000000001</v>
      </c>
      <c r="H393" s="1">
        <v>1.44251</v>
      </c>
      <c r="I393" s="1">
        <v>1.2915700000000001</v>
      </c>
      <c r="J393" s="1" t="s">
        <v>22</v>
      </c>
      <c r="K393" s="1">
        <v>1.44455</v>
      </c>
      <c r="L393" s="1">
        <v>0.101823</v>
      </c>
      <c r="M393" s="1">
        <v>1.1332599999999999</v>
      </c>
      <c r="N393" s="1" t="s">
        <v>22</v>
      </c>
      <c r="O393" s="1">
        <v>0.60613399999999995</v>
      </c>
      <c r="P393" s="1">
        <v>0.76227100000000003</v>
      </c>
      <c r="Q393" s="1">
        <v>0.54700000000000004</v>
      </c>
      <c r="R393" s="1">
        <v>2.4392399999999999</v>
      </c>
      <c r="S393" s="1" t="s">
        <v>22</v>
      </c>
      <c r="T393" s="1">
        <v>0.23269500000000001</v>
      </c>
      <c r="U393" s="1">
        <v>1.60151</v>
      </c>
      <c r="V393" s="1" t="s">
        <v>23</v>
      </c>
      <c r="W393" s="1">
        <f>ABS(IK_diagnostics_degrees__4[[#This Row],[Column1]]-A392)</f>
        <v>0</v>
      </c>
      <c r="X393" s="1">
        <f>ABS(IK_diagnostics_degrees__4[[#This Row],[Column2]]-B392)</f>
        <v>8.6999999999992639E-4</v>
      </c>
      <c r="Y393" s="1">
        <f>ABS(IK_diagnostics_degrees__4[[#This Row],[Column3]]-C392)</f>
        <v>0</v>
      </c>
      <c r="Z393" s="1">
        <f>ABS(IK_diagnostics_degrees__4[[#This Row],[Column4]]-D392)</f>
        <v>0</v>
      </c>
      <c r="AA393" s="1">
        <f>ABS(IK_diagnostics_degrees__4[[#This Row],[Column5]]-E392)</f>
        <v>9.3000000000009742E-4</v>
      </c>
      <c r="AB393" s="1">
        <f>ABS(IK_diagnostics_degrees__4[[#This Row],[Column6]]-F392)</f>
        <v>0</v>
      </c>
      <c r="AC393" s="1">
        <f>ABS(IK_diagnostics_degrees__4[[#This Row],[Column7]]-G392)</f>
        <v>4.5000000000006146E-4</v>
      </c>
      <c r="AD393" s="1">
        <f>ABS(IK_diagnostics_degrees__4[[#This Row],[Column8]]-H392)</f>
        <v>1.5000000000000568E-3</v>
      </c>
      <c r="AE393" s="1">
        <f>ABS(IK_diagnostics_degrees__4[[#This Row],[Column9]]-I392)</f>
        <v>1.3700000000000934E-3</v>
      </c>
      <c r="AF393" s="1">
        <f>ABS(IK_diagnostics_degrees__4[[#This Row],[Column10]]-J392)</f>
        <v>0</v>
      </c>
      <c r="AG393" s="1">
        <f>ABS(IK_diagnostics_degrees__4[[#This Row],[Column11]]-K392)</f>
        <v>7.6000000000009393E-4</v>
      </c>
      <c r="AH393" s="1">
        <f>ABS(IK_diagnostics_degrees__4[[#This Row],[Column12]]-L392)</f>
        <v>1.1880000000000085E-3</v>
      </c>
      <c r="AI393" s="1">
        <f>ABS(IK_diagnostics_degrees__4[[#This Row],[Column13]]-M392)</f>
        <v>3.5300000000000331E-3</v>
      </c>
      <c r="AJ393" s="1">
        <f>ABS(IK_diagnostics_degrees__4[[#This Row],[Column14]]-N392)</f>
        <v>0</v>
      </c>
      <c r="AK393" s="1">
        <f>ABS(IK_diagnostics_degrees__4[[#This Row],[Column15]]-O392)</f>
        <v>4.9300000000007671E-4</v>
      </c>
      <c r="AL393" s="1">
        <f>ABS(IK_diagnostics_degrees__4[[#This Row],[Column16]]-P392)</f>
        <v>1.4930000000000776E-3</v>
      </c>
      <c r="AM393" s="1">
        <f>ABS(IK_diagnostics_degrees__4[[#This Row],[Column17]]-Q392)</f>
        <v>9.6000000000007191E-4</v>
      </c>
      <c r="AN393" s="1">
        <f>ABS(IK_diagnostics_degrees__4[[#This Row],[Column18]]-R392)</f>
        <v>1.2300000000000644E-3</v>
      </c>
      <c r="AO393" s="1">
        <f>ABS(IK_diagnostics_degrees__4[[#This Row],[Column19]]-S392)</f>
        <v>0</v>
      </c>
      <c r="AP393" s="1">
        <f>ABS(IK_diagnostics_degrees__4[[#This Row],[Column20]]-T392)</f>
        <v>3.2599999999999296E-4</v>
      </c>
      <c r="AQ393" s="1">
        <f>ABS(IK_diagnostics_degrees__4[[#This Row],[Column21]]-U392)</f>
        <v>3.0900000000000372E-3</v>
      </c>
    </row>
    <row r="394" spans="1:43" x14ac:dyDescent="0.25">
      <c r="A394" s="1" t="s">
        <v>22</v>
      </c>
      <c r="B394" s="1">
        <v>1.6236200000000001</v>
      </c>
      <c r="C394" s="1" t="s">
        <v>22</v>
      </c>
      <c r="D394" s="1">
        <v>8.1299099999999999E-2</v>
      </c>
      <c r="E394" s="1">
        <v>1.41682</v>
      </c>
      <c r="F394" s="1">
        <v>1.7184700000000001E-2</v>
      </c>
      <c r="G394" s="1">
        <v>0.73449299999999995</v>
      </c>
      <c r="H394" s="1">
        <v>2.2903199999999999</v>
      </c>
      <c r="I394" s="1">
        <v>0.72745199999999999</v>
      </c>
      <c r="J394" s="1">
        <v>2.74515E-2</v>
      </c>
      <c r="K394" s="1">
        <v>1.64028</v>
      </c>
      <c r="L394" s="1" t="s">
        <v>22</v>
      </c>
      <c r="M394" s="1">
        <v>1.3222100000000001</v>
      </c>
      <c r="N394" s="1">
        <v>1.26719</v>
      </c>
      <c r="O394" s="1">
        <v>0.59491499999999997</v>
      </c>
      <c r="P394" s="1" t="s">
        <v>22</v>
      </c>
      <c r="Q394" s="1" t="s">
        <v>22</v>
      </c>
      <c r="R394" s="1">
        <v>1.90472</v>
      </c>
      <c r="S394" s="1">
        <v>1.6524199999999999E-4</v>
      </c>
      <c r="T394" s="1">
        <v>0.114813</v>
      </c>
      <c r="U394" s="1">
        <v>1.1901999999999999</v>
      </c>
      <c r="V394" s="1" t="s">
        <v>23</v>
      </c>
      <c r="W394" s="1">
        <f>ABS(IK_diagnostics_degrees__4[[#This Row],[Column1]]-A393)</f>
        <v>0</v>
      </c>
      <c r="X394" s="1">
        <f>ABS(IK_diagnostics_degrees__4[[#This Row],[Column2]]-B393)</f>
        <v>8.2130000000000036E-2</v>
      </c>
      <c r="Y394" s="1">
        <f>ABS(IK_diagnostics_degrees__4[[#This Row],[Column3]]-C393)</f>
        <v>0</v>
      </c>
      <c r="Z394" s="1">
        <f>ABS(IK_diagnostics_degrees__4[[#This Row],[Column4]]-D393)</f>
        <v>8.1299099999999999E-2</v>
      </c>
      <c r="AA394" s="1">
        <f>ABS(IK_diagnostics_degrees__4[[#This Row],[Column5]]-E393)</f>
        <v>0.16410000000000013</v>
      </c>
      <c r="AB394" s="1">
        <f>ABS(IK_diagnostics_degrees__4[[#This Row],[Column6]]-F393)</f>
        <v>1.7184700000000001E-2</v>
      </c>
      <c r="AC394" s="1">
        <f>ABS(IK_diagnostics_degrees__4[[#This Row],[Column7]]-G393)</f>
        <v>0.41031700000000015</v>
      </c>
      <c r="AD394" s="1">
        <f>ABS(IK_diagnostics_degrees__4[[#This Row],[Column8]]-H393)</f>
        <v>0.84780999999999995</v>
      </c>
      <c r="AE394" s="1">
        <f>ABS(IK_diagnostics_degrees__4[[#This Row],[Column9]]-I393)</f>
        <v>0.56411800000000012</v>
      </c>
      <c r="AF394" s="1">
        <f>ABS(IK_diagnostics_degrees__4[[#This Row],[Column10]]-J393)</f>
        <v>2.74515E-2</v>
      </c>
      <c r="AG394" s="1">
        <f>ABS(IK_diagnostics_degrees__4[[#This Row],[Column11]]-K393)</f>
        <v>0.19572999999999996</v>
      </c>
      <c r="AH394" s="1">
        <f>ABS(IK_diagnostics_degrees__4[[#This Row],[Column12]]-L393)</f>
        <v>0.101823</v>
      </c>
      <c r="AI394" s="1">
        <f>ABS(IK_diagnostics_degrees__4[[#This Row],[Column13]]-M393)</f>
        <v>0.18895000000000017</v>
      </c>
      <c r="AJ394" s="1">
        <f>ABS(IK_diagnostics_degrees__4[[#This Row],[Column14]]-N393)</f>
        <v>1.26719</v>
      </c>
      <c r="AK394" s="1">
        <f>ABS(IK_diagnostics_degrees__4[[#This Row],[Column15]]-O393)</f>
        <v>1.1218999999999979E-2</v>
      </c>
      <c r="AL394" s="1">
        <f>ABS(IK_diagnostics_degrees__4[[#This Row],[Column16]]-P393)</f>
        <v>0.76227100000000003</v>
      </c>
      <c r="AM394" s="1">
        <f>ABS(IK_diagnostics_degrees__4[[#This Row],[Column17]]-Q393)</f>
        <v>0.54700000000000004</v>
      </c>
      <c r="AN394" s="1">
        <f>ABS(IK_diagnostics_degrees__4[[#This Row],[Column18]]-R393)</f>
        <v>0.53451999999999988</v>
      </c>
      <c r="AO394" s="1">
        <f>ABS(IK_diagnostics_degrees__4[[#This Row],[Column19]]-S393)</f>
        <v>1.6524199999999999E-4</v>
      </c>
      <c r="AP394" s="1">
        <f>ABS(IK_diagnostics_degrees__4[[#This Row],[Column20]]-T393)</f>
        <v>0.11788200000000001</v>
      </c>
      <c r="AQ394" s="1">
        <f>ABS(IK_diagnostics_degrees__4[[#This Row],[Column21]]-U393)</f>
        <v>0.41131000000000006</v>
      </c>
    </row>
    <row r="395" spans="1:43" x14ac:dyDescent="0.25">
      <c r="A395" s="1">
        <v>4.9311599999999997E-2</v>
      </c>
      <c r="B395" s="1">
        <v>1.6179300000000001</v>
      </c>
      <c r="C395" s="1">
        <v>7.1476200000000004E-2</v>
      </c>
      <c r="D395" s="1">
        <v>0.10996300000000001</v>
      </c>
      <c r="E395" s="1">
        <v>1.38422</v>
      </c>
      <c r="F395" s="1">
        <v>5.1216600000000001E-2</v>
      </c>
      <c r="G395" s="1">
        <v>0.83470999999999995</v>
      </c>
      <c r="H395" s="1">
        <v>2.2730600000000001</v>
      </c>
      <c r="I395" s="1">
        <v>0.93999699999999997</v>
      </c>
      <c r="J395" s="1">
        <v>8.30872E-2</v>
      </c>
      <c r="K395" s="1">
        <v>1.7189399999999999</v>
      </c>
      <c r="L395" s="1" t="s">
        <v>22</v>
      </c>
      <c r="M395" s="1">
        <v>1.62399</v>
      </c>
      <c r="N395" s="1">
        <v>1.1303099999999999</v>
      </c>
      <c r="O395" s="1">
        <v>0.85642099999999999</v>
      </c>
      <c r="P395" s="1" t="s">
        <v>22</v>
      </c>
      <c r="Q395" s="1" t="s">
        <v>22</v>
      </c>
      <c r="R395" s="1">
        <v>1.9736</v>
      </c>
      <c r="S395" s="1" t="s">
        <v>22</v>
      </c>
      <c r="T395" s="1">
        <v>0.241843</v>
      </c>
      <c r="U395" s="1">
        <v>0.94823599999999997</v>
      </c>
      <c r="V395" s="1" t="s">
        <v>23</v>
      </c>
      <c r="W395" s="1">
        <f>ABS(IK_diagnostics_degrees__4[[#This Row],[Column1]]-A394)</f>
        <v>4.9311599999999997E-2</v>
      </c>
      <c r="X395" s="1">
        <f>ABS(IK_diagnostics_degrees__4[[#This Row],[Column2]]-B394)</f>
        <v>5.6899999999999729E-3</v>
      </c>
      <c r="Y395" s="1">
        <f>ABS(IK_diagnostics_degrees__4[[#This Row],[Column3]]-C394)</f>
        <v>7.1476200000000004E-2</v>
      </c>
      <c r="Z395" s="1">
        <f>ABS(IK_diagnostics_degrees__4[[#This Row],[Column4]]-D394)</f>
        <v>2.8663900000000006E-2</v>
      </c>
      <c r="AA395" s="1">
        <f>ABS(IK_diagnostics_degrees__4[[#This Row],[Column5]]-E394)</f>
        <v>3.2599999999999962E-2</v>
      </c>
      <c r="AB395" s="1">
        <f>ABS(IK_diagnostics_degrees__4[[#This Row],[Column6]]-F394)</f>
        <v>3.4031900000000004E-2</v>
      </c>
      <c r="AC395" s="1">
        <f>ABS(IK_diagnostics_degrees__4[[#This Row],[Column7]]-G394)</f>
        <v>0.100217</v>
      </c>
      <c r="AD395" s="1">
        <f>ABS(IK_diagnostics_degrees__4[[#This Row],[Column8]]-H394)</f>
        <v>1.7259999999999831E-2</v>
      </c>
      <c r="AE395" s="1">
        <f>ABS(IK_diagnostics_degrees__4[[#This Row],[Column9]]-I394)</f>
        <v>0.21254499999999998</v>
      </c>
      <c r="AF395" s="1">
        <f>ABS(IK_diagnostics_degrees__4[[#This Row],[Column10]]-J394)</f>
        <v>5.5635699999999996E-2</v>
      </c>
      <c r="AG395" s="1">
        <f>ABS(IK_diagnostics_degrees__4[[#This Row],[Column11]]-K394)</f>
        <v>7.8659999999999952E-2</v>
      </c>
      <c r="AH395" s="1">
        <f>ABS(IK_diagnostics_degrees__4[[#This Row],[Column12]]-L394)</f>
        <v>0</v>
      </c>
      <c r="AI395" s="1">
        <f>ABS(IK_diagnostics_degrees__4[[#This Row],[Column13]]-M394)</f>
        <v>0.30177999999999994</v>
      </c>
      <c r="AJ395" s="1">
        <f>ABS(IK_diagnostics_degrees__4[[#This Row],[Column14]]-N394)</f>
        <v>0.13688000000000011</v>
      </c>
      <c r="AK395" s="1">
        <f>ABS(IK_diagnostics_degrees__4[[#This Row],[Column15]]-O394)</f>
        <v>0.26150600000000002</v>
      </c>
      <c r="AL395" s="1">
        <f>ABS(IK_diagnostics_degrees__4[[#This Row],[Column16]]-P394)</f>
        <v>0</v>
      </c>
      <c r="AM395" s="1">
        <f>ABS(IK_diagnostics_degrees__4[[#This Row],[Column17]]-Q394)</f>
        <v>0</v>
      </c>
      <c r="AN395" s="1">
        <f>ABS(IK_diagnostics_degrees__4[[#This Row],[Column18]]-R394)</f>
        <v>6.8880000000000052E-2</v>
      </c>
      <c r="AO395" s="1">
        <f>ABS(IK_diagnostics_degrees__4[[#This Row],[Column19]]-S394)</f>
        <v>1.6524199999999999E-4</v>
      </c>
      <c r="AP395" s="1">
        <f>ABS(IK_diagnostics_degrees__4[[#This Row],[Column20]]-T394)</f>
        <v>0.12703</v>
      </c>
      <c r="AQ395" s="1">
        <f>ABS(IK_diagnostics_degrees__4[[#This Row],[Column21]]-U394)</f>
        <v>0.24196399999999996</v>
      </c>
    </row>
    <row r="396" spans="1:43" x14ac:dyDescent="0.25">
      <c r="A396" s="1">
        <v>9.48127E-2</v>
      </c>
      <c r="B396" s="1">
        <v>1.61974</v>
      </c>
      <c r="C396" s="1">
        <v>0.12259299999999999</v>
      </c>
      <c r="D396" s="1">
        <v>0.14288500000000001</v>
      </c>
      <c r="E396" s="1">
        <v>1.32551</v>
      </c>
      <c r="F396" s="1">
        <v>3.5678300000000003E-2</v>
      </c>
      <c r="G396" s="1">
        <v>0.88514599999999999</v>
      </c>
      <c r="H396" s="1">
        <v>2.2559200000000001</v>
      </c>
      <c r="I396" s="1">
        <v>1.0909</v>
      </c>
      <c r="J396" s="1">
        <v>9.4628100000000007E-2</v>
      </c>
      <c r="K396" s="1">
        <v>1.7538400000000001</v>
      </c>
      <c r="L396" s="1" t="s">
        <v>22</v>
      </c>
      <c r="M396" s="1">
        <v>1.74092</v>
      </c>
      <c r="N396" s="1">
        <v>1.03989</v>
      </c>
      <c r="O396" s="1">
        <v>0.93266899999999997</v>
      </c>
      <c r="P396" s="1" t="s">
        <v>22</v>
      </c>
      <c r="Q396" s="1" t="s">
        <v>22</v>
      </c>
      <c r="R396" s="1">
        <v>1.994</v>
      </c>
      <c r="S396" s="1" t="s">
        <v>22</v>
      </c>
      <c r="T396" s="1">
        <v>0.29095399999999999</v>
      </c>
      <c r="U396" s="1">
        <v>0.82280500000000001</v>
      </c>
      <c r="V396" s="1" t="s">
        <v>23</v>
      </c>
      <c r="W396" s="1">
        <f>ABS(IK_diagnostics_degrees__4[[#This Row],[Column1]]-A395)</f>
        <v>4.5501100000000003E-2</v>
      </c>
      <c r="X396" s="1">
        <f>ABS(IK_diagnostics_degrees__4[[#This Row],[Column2]]-B395)</f>
        <v>1.8099999999998673E-3</v>
      </c>
      <c r="Y396" s="1">
        <f>ABS(IK_diagnostics_degrees__4[[#This Row],[Column3]]-C395)</f>
        <v>5.111679999999999E-2</v>
      </c>
      <c r="Z396" s="1">
        <f>ABS(IK_diagnostics_degrees__4[[#This Row],[Column4]]-D395)</f>
        <v>3.2922000000000007E-2</v>
      </c>
      <c r="AA396" s="1">
        <f>ABS(IK_diagnostics_degrees__4[[#This Row],[Column5]]-E395)</f>
        <v>5.871000000000004E-2</v>
      </c>
      <c r="AB396" s="1">
        <f>ABS(IK_diagnostics_degrees__4[[#This Row],[Column6]]-F395)</f>
        <v>1.5538299999999998E-2</v>
      </c>
      <c r="AC396" s="1">
        <f>ABS(IK_diagnostics_degrees__4[[#This Row],[Column7]]-G395)</f>
        <v>5.0436000000000036E-2</v>
      </c>
      <c r="AD396" s="1">
        <f>ABS(IK_diagnostics_degrees__4[[#This Row],[Column8]]-H395)</f>
        <v>1.7139999999999933E-2</v>
      </c>
      <c r="AE396" s="1">
        <f>ABS(IK_diagnostics_degrees__4[[#This Row],[Column9]]-I395)</f>
        <v>0.15090300000000001</v>
      </c>
      <c r="AF396" s="1">
        <f>ABS(IK_diagnostics_degrees__4[[#This Row],[Column10]]-J395)</f>
        <v>1.1540900000000007E-2</v>
      </c>
      <c r="AG396" s="1">
        <f>ABS(IK_diagnostics_degrees__4[[#This Row],[Column11]]-K395)</f>
        <v>3.4900000000000153E-2</v>
      </c>
      <c r="AH396" s="1">
        <f>ABS(IK_diagnostics_degrees__4[[#This Row],[Column12]]-L395)</f>
        <v>0</v>
      </c>
      <c r="AI396" s="1">
        <f>ABS(IK_diagnostics_degrees__4[[#This Row],[Column13]]-M395)</f>
        <v>0.11692999999999998</v>
      </c>
      <c r="AJ396" s="1">
        <f>ABS(IK_diagnostics_degrees__4[[#This Row],[Column14]]-N395)</f>
        <v>9.0419999999999945E-2</v>
      </c>
      <c r="AK396" s="1">
        <f>ABS(IK_diagnostics_degrees__4[[#This Row],[Column15]]-O395)</f>
        <v>7.6247999999999982E-2</v>
      </c>
      <c r="AL396" s="1">
        <f>ABS(IK_diagnostics_degrees__4[[#This Row],[Column16]]-P395)</f>
        <v>0</v>
      </c>
      <c r="AM396" s="1">
        <f>ABS(IK_diagnostics_degrees__4[[#This Row],[Column17]]-Q395)</f>
        <v>0</v>
      </c>
      <c r="AN396" s="1">
        <f>ABS(IK_diagnostics_degrees__4[[#This Row],[Column18]]-R395)</f>
        <v>2.0399999999999974E-2</v>
      </c>
      <c r="AO396" s="1">
        <f>ABS(IK_diagnostics_degrees__4[[#This Row],[Column19]]-S395)</f>
        <v>0</v>
      </c>
      <c r="AP396" s="1">
        <f>ABS(IK_diagnostics_degrees__4[[#This Row],[Column20]]-T395)</f>
        <v>4.9110999999999988E-2</v>
      </c>
      <c r="AQ396" s="1">
        <f>ABS(IK_diagnostics_degrees__4[[#This Row],[Column21]]-U395)</f>
        <v>0.12543099999999996</v>
      </c>
    </row>
    <row r="397" spans="1:43" x14ac:dyDescent="0.25">
      <c r="A397" s="1">
        <v>0.124721</v>
      </c>
      <c r="B397" s="1">
        <v>1.62615</v>
      </c>
      <c r="C397" s="1">
        <v>0.15657599999999999</v>
      </c>
      <c r="D397" s="1">
        <v>0.156163</v>
      </c>
      <c r="E397" s="1">
        <v>1.28196</v>
      </c>
      <c r="F397" s="1">
        <v>2.4639399999999999E-2</v>
      </c>
      <c r="G397" s="1">
        <v>0.924674</v>
      </c>
      <c r="H397" s="1">
        <v>2.2523900000000001</v>
      </c>
      <c r="I397" s="1">
        <v>1.1760200000000001</v>
      </c>
      <c r="J397" s="1">
        <v>0.100199</v>
      </c>
      <c r="K397" s="1">
        <v>1.7630600000000001</v>
      </c>
      <c r="L397" s="1">
        <v>2.3563300000000001E-4</v>
      </c>
      <c r="M397" s="1">
        <v>1.8054600000000001</v>
      </c>
      <c r="N397" s="1">
        <v>0.96940099999999996</v>
      </c>
      <c r="O397" s="1">
        <v>0.94162000000000001</v>
      </c>
      <c r="P397" s="1" t="s">
        <v>22</v>
      </c>
      <c r="Q397" s="1" t="s">
        <v>22</v>
      </c>
      <c r="R397" s="1">
        <v>1.9967600000000001</v>
      </c>
      <c r="S397" s="1" t="s">
        <v>22</v>
      </c>
      <c r="T397" s="1">
        <v>0.30863200000000002</v>
      </c>
      <c r="U397" s="1">
        <v>0.74715900000000002</v>
      </c>
      <c r="V397" s="1" t="s">
        <v>23</v>
      </c>
      <c r="W397" s="1">
        <f>ABS(IK_diagnostics_degrees__4[[#This Row],[Column1]]-A396)</f>
        <v>2.9908299999999999E-2</v>
      </c>
      <c r="X397" s="1">
        <f>ABS(IK_diagnostics_degrees__4[[#This Row],[Column2]]-B396)</f>
        <v>6.4100000000000268E-3</v>
      </c>
      <c r="Y397" s="1">
        <f>ABS(IK_diagnostics_degrees__4[[#This Row],[Column3]]-C396)</f>
        <v>3.3982999999999999E-2</v>
      </c>
      <c r="Z397" s="1">
        <f>ABS(IK_diagnostics_degrees__4[[#This Row],[Column4]]-D396)</f>
        <v>1.3277999999999984E-2</v>
      </c>
      <c r="AA397" s="1">
        <f>ABS(IK_diagnostics_degrees__4[[#This Row],[Column5]]-E396)</f>
        <v>4.3549999999999978E-2</v>
      </c>
      <c r="AB397" s="1">
        <f>ABS(IK_diagnostics_degrees__4[[#This Row],[Column6]]-F396)</f>
        <v>1.1038900000000004E-2</v>
      </c>
      <c r="AC397" s="1">
        <f>ABS(IK_diagnostics_degrees__4[[#This Row],[Column7]]-G396)</f>
        <v>3.9528000000000008E-2</v>
      </c>
      <c r="AD397" s="1">
        <f>ABS(IK_diagnostics_degrees__4[[#This Row],[Column8]]-H396)</f>
        <v>3.5300000000000331E-3</v>
      </c>
      <c r="AE397" s="1">
        <f>ABS(IK_diagnostics_degrees__4[[#This Row],[Column9]]-I396)</f>
        <v>8.5120000000000084E-2</v>
      </c>
      <c r="AF397" s="1">
        <f>ABS(IK_diagnostics_degrees__4[[#This Row],[Column10]]-J396)</f>
        <v>5.5708999999999897E-3</v>
      </c>
      <c r="AG397" s="1">
        <f>ABS(IK_diagnostics_degrees__4[[#This Row],[Column11]]-K396)</f>
        <v>9.220000000000006E-3</v>
      </c>
      <c r="AH397" s="1">
        <f>ABS(IK_diagnostics_degrees__4[[#This Row],[Column12]]-L396)</f>
        <v>2.3563300000000001E-4</v>
      </c>
      <c r="AI397" s="1">
        <f>ABS(IK_diagnostics_degrees__4[[#This Row],[Column13]]-M396)</f>
        <v>6.4540000000000042E-2</v>
      </c>
      <c r="AJ397" s="1">
        <f>ABS(IK_diagnostics_degrees__4[[#This Row],[Column14]]-N396)</f>
        <v>7.0489000000000024E-2</v>
      </c>
      <c r="AK397" s="1">
        <f>ABS(IK_diagnostics_degrees__4[[#This Row],[Column15]]-O396)</f>
        <v>8.9510000000000423E-3</v>
      </c>
      <c r="AL397" s="1">
        <f>ABS(IK_diagnostics_degrees__4[[#This Row],[Column16]]-P396)</f>
        <v>0</v>
      </c>
      <c r="AM397" s="1">
        <f>ABS(IK_diagnostics_degrees__4[[#This Row],[Column17]]-Q396)</f>
        <v>0</v>
      </c>
      <c r="AN397" s="1">
        <f>ABS(IK_diagnostics_degrees__4[[#This Row],[Column18]]-R396)</f>
        <v>2.7600000000000957E-3</v>
      </c>
      <c r="AO397" s="1">
        <f>ABS(IK_diagnostics_degrees__4[[#This Row],[Column19]]-S396)</f>
        <v>0</v>
      </c>
      <c r="AP397" s="1">
        <f>ABS(IK_diagnostics_degrees__4[[#This Row],[Column20]]-T396)</f>
        <v>1.7678000000000027E-2</v>
      </c>
      <c r="AQ397" s="1">
        <f>ABS(IK_diagnostics_degrees__4[[#This Row],[Column21]]-U396)</f>
        <v>7.5645999999999991E-2</v>
      </c>
    </row>
    <row r="398" spans="1:43" x14ac:dyDescent="0.25">
      <c r="A398" s="1">
        <v>0.145068</v>
      </c>
      <c r="B398" s="1">
        <v>1.6304700000000001</v>
      </c>
      <c r="C398" s="1">
        <v>0.177678</v>
      </c>
      <c r="D398" s="1">
        <v>0.15618899999999999</v>
      </c>
      <c r="E398" s="1">
        <v>1.25038</v>
      </c>
      <c r="F398" s="1">
        <v>2.2180800000000001E-2</v>
      </c>
      <c r="G398" s="1">
        <v>0.94467100000000004</v>
      </c>
      <c r="H398" s="1">
        <v>2.24654</v>
      </c>
      <c r="I398" s="1">
        <v>1.2406200000000001</v>
      </c>
      <c r="J398" s="1">
        <v>0.107377</v>
      </c>
      <c r="K398" s="1">
        <v>1.76864</v>
      </c>
      <c r="L398" s="2">
        <v>8.0202800000000004E-5</v>
      </c>
      <c r="M398" s="1">
        <v>1.8489899999999999</v>
      </c>
      <c r="N398" s="1">
        <v>0.90968700000000002</v>
      </c>
      <c r="O398" s="1">
        <v>0.93837199999999998</v>
      </c>
      <c r="P398" s="1" t="s">
        <v>22</v>
      </c>
      <c r="Q398" s="1" t="s">
        <v>22</v>
      </c>
      <c r="R398" s="1">
        <v>1.99668</v>
      </c>
      <c r="S398" s="1" t="s">
        <v>22</v>
      </c>
      <c r="T398" s="1">
        <v>0.31106899999999998</v>
      </c>
      <c r="U398" s="1">
        <v>0.70745599999999997</v>
      </c>
      <c r="V398" s="1" t="s">
        <v>23</v>
      </c>
      <c r="W398" s="1">
        <f>ABS(IK_diagnostics_degrees__4[[#This Row],[Column1]]-A397)</f>
        <v>2.0347000000000004E-2</v>
      </c>
      <c r="X398" s="1">
        <f>ABS(IK_diagnostics_degrees__4[[#This Row],[Column2]]-B397)</f>
        <v>4.3200000000001015E-3</v>
      </c>
      <c r="Y398" s="1">
        <f>ABS(IK_diagnostics_degrees__4[[#This Row],[Column3]]-C397)</f>
        <v>2.110200000000001E-2</v>
      </c>
      <c r="Z398" s="1">
        <f>ABS(IK_diagnostics_degrees__4[[#This Row],[Column4]]-D397)</f>
        <v>2.5999999999998247E-5</v>
      </c>
      <c r="AA398" s="1">
        <f>ABS(IK_diagnostics_degrees__4[[#This Row],[Column5]]-E397)</f>
        <v>3.1579999999999941E-2</v>
      </c>
      <c r="AB398" s="1">
        <f>ABS(IK_diagnostics_degrees__4[[#This Row],[Column6]]-F397)</f>
        <v>2.4585999999999983E-3</v>
      </c>
      <c r="AC398" s="1">
        <f>ABS(IK_diagnostics_degrees__4[[#This Row],[Column7]]-G397)</f>
        <v>1.9997000000000043E-2</v>
      </c>
      <c r="AD398" s="1">
        <f>ABS(IK_diagnostics_degrees__4[[#This Row],[Column8]]-H397)</f>
        <v>5.8500000000001329E-3</v>
      </c>
      <c r="AE398" s="1">
        <f>ABS(IK_diagnostics_degrees__4[[#This Row],[Column9]]-I397)</f>
        <v>6.4599999999999991E-2</v>
      </c>
      <c r="AF398" s="1">
        <f>ABS(IK_diagnostics_degrees__4[[#This Row],[Column10]]-J397)</f>
        <v>7.1780000000000038E-3</v>
      </c>
      <c r="AG398" s="1">
        <f>ABS(IK_diagnostics_degrees__4[[#This Row],[Column11]]-K397)</f>
        <v>5.5799999999999184E-3</v>
      </c>
      <c r="AH398" s="1">
        <f>ABS(IK_diagnostics_degrees__4[[#This Row],[Column12]]-L397)</f>
        <v>1.5543020000000001E-4</v>
      </c>
      <c r="AI398" s="1">
        <f>ABS(IK_diagnostics_degrees__4[[#This Row],[Column13]]-M397)</f>
        <v>4.3529999999999847E-2</v>
      </c>
      <c r="AJ398" s="1">
        <f>ABS(IK_diagnostics_degrees__4[[#This Row],[Column14]]-N397)</f>
        <v>5.9713999999999934E-2</v>
      </c>
      <c r="AK398" s="1">
        <f>ABS(IK_diagnostics_degrees__4[[#This Row],[Column15]]-O397)</f>
        <v>3.2480000000000286E-3</v>
      </c>
      <c r="AL398" s="1">
        <f>ABS(IK_diagnostics_degrees__4[[#This Row],[Column16]]-P397)</f>
        <v>0</v>
      </c>
      <c r="AM398" s="1">
        <f>ABS(IK_diagnostics_degrees__4[[#This Row],[Column17]]-Q397)</f>
        <v>0</v>
      </c>
      <c r="AN398" s="1">
        <f>ABS(IK_diagnostics_degrees__4[[#This Row],[Column18]]-R397)</f>
        <v>8.0000000000080007E-5</v>
      </c>
      <c r="AO398" s="1">
        <f>ABS(IK_diagnostics_degrees__4[[#This Row],[Column19]]-S397)</f>
        <v>0</v>
      </c>
      <c r="AP398" s="1">
        <f>ABS(IK_diagnostics_degrees__4[[#This Row],[Column20]]-T397)</f>
        <v>2.436999999999967E-3</v>
      </c>
      <c r="AQ398" s="1">
        <f>ABS(IK_diagnostics_degrees__4[[#This Row],[Column21]]-U397)</f>
        <v>3.9703000000000044E-2</v>
      </c>
    </row>
    <row r="399" spans="1:43" x14ac:dyDescent="0.25">
      <c r="A399" s="1">
        <v>0.160473</v>
      </c>
      <c r="B399" s="1">
        <v>1.6374299999999999</v>
      </c>
      <c r="C399" s="1">
        <v>0.18837799999999999</v>
      </c>
      <c r="D399" s="1">
        <v>0.15645800000000001</v>
      </c>
      <c r="E399" s="1">
        <v>1.22384</v>
      </c>
      <c r="F399" s="1">
        <v>2.28896E-2</v>
      </c>
      <c r="G399" s="1">
        <v>0.95045199999999996</v>
      </c>
      <c r="H399" s="1">
        <v>2.2446600000000001</v>
      </c>
      <c r="I399" s="1">
        <v>1.2886200000000001</v>
      </c>
      <c r="J399" s="1">
        <v>0.10953400000000001</v>
      </c>
      <c r="K399" s="1">
        <v>1.7741199999999999</v>
      </c>
      <c r="L399" s="2">
        <v>2.4486900000000001E-5</v>
      </c>
      <c r="M399" s="1">
        <v>1.88039</v>
      </c>
      <c r="N399" s="1">
        <v>0.86787700000000001</v>
      </c>
      <c r="O399" s="1">
        <v>0.93402600000000002</v>
      </c>
      <c r="P399" s="1" t="s">
        <v>22</v>
      </c>
      <c r="Q399" s="1" t="s">
        <v>22</v>
      </c>
      <c r="R399" s="1">
        <v>1.9905200000000001</v>
      </c>
      <c r="S399" s="1" t="s">
        <v>22</v>
      </c>
      <c r="T399" s="1">
        <v>0.30257099999999998</v>
      </c>
      <c r="U399" s="1">
        <v>0.67884</v>
      </c>
      <c r="V399" s="1" t="s">
        <v>23</v>
      </c>
      <c r="W399" s="1">
        <f>ABS(IK_diagnostics_degrees__4[[#This Row],[Column1]]-A398)</f>
        <v>1.5405000000000002E-2</v>
      </c>
      <c r="X399" s="1">
        <f>ABS(IK_diagnostics_degrees__4[[#This Row],[Column2]]-B398)</f>
        <v>6.9599999999998552E-3</v>
      </c>
      <c r="Y399" s="1">
        <f>ABS(IK_diagnostics_degrees__4[[#This Row],[Column3]]-C398)</f>
        <v>1.0699999999999987E-2</v>
      </c>
      <c r="Z399" s="1">
        <f>ABS(IK_diagnostics_degrees__4[[#This Row],[Column4]]-D398)</f>
        <v>2.6900000000001922E-4</v>
      </c>
      <c r="AA399" s="1">
        <f>ABS(IK_diagnostics_degrees__4[[#This Row],[Column5]]-E398)</f>
        <v>2.6540000000000008E-2</v>
      </c>
      <c r="AB399" s="1">
        <f>ABS(IK_diagnostics_degrees__4[[#This Row],[Column6]]-F398)</f>
        <v>7.0879999999999901E-4</v>
      </c>
      <c r="AC399" s="1">
        <f>ABS(IK_diagnostics_degrees__4[[#This Row],[Column7]]-G398)</f>
        <v>5.7809999999999251E-3</v>
      </c>
      <c r="AD399" s="1">
        <f>ABS(IK_diagnostics_degrees__4[[#This Row],[Column8]]-H398)</f>
        <v>1.8799999999998818E-3</v>
      </c>
      <c r="AE399" s="1">
        <f>ABS(IK_diagnostics_degrees__4[[#This Row],[Column9]]-I398)</f>
        <v>4.8000000000000043E-2</v>
      </c>
      <c r="AF399" s="1">
        <f>ABS(IK_diagnostics_degrees__4[[#This Row],[Column10]]-J398)</f>
        <v>2.1570000000000061E-3</v>
      </c>
      <c r="AG399" s="1">
        <f>ABS(IK_diagnostics_degrees__4[[#This Row],[Column11]]-K398)</f>
        <v>5.4799999999999294E-3</v>
      </c>
      <c r="AH399" s="1">
        <f>ABS(IK_diagnostics_degrees__4[[#This Row],[Column12]]-L398)</f>
        <v>5.57159E-5</v>
      </c>
      <c r="AI399" s="1">
        <f>ABS(IK_diagnostics_degrees__4[[#This Row],[Column13]]-M398)</f>
        <v>3.1400000000000095E-2</v>
      </c>
      <c r="AJ399" s="1">
        <f>ABS(IK_diagnostics_degrees__4[[#This Row],[Column14]]-N398)</f>
        <v>4.1810000000000014E-2</v>
      </c>
      <c r="AK399" s="1">
        <f>ABS(IK_diagnostics_degrees__4[[#This Row],[Column15]]-O398)</f>
        <v>4.345999999999961E-3</v>
      </c>
      <c r="AL399" s="1">
        <f>ABS(IK_diagnostics_degrees__4[[#This Row],[Column16]]-P398)</f>
        <v>0</v>
      </c>
      <c r="AM399" s="1">
        <f>ABS(IK_diagnostics_degrees__4[[#This Row],[Column17]]-Q398)</f>
        <v>0</v>
      </c>
      <c r="AN399" s="1">
        <f>ABS(IK_diagnostics_degrees__4[[#This Row],[Column18]]-R398)</f>
        <v>6.1599999999999433E-3</v>
      </c>
      <c r="AO399" s="1">
        <f>ABS(IK_diagnostics_degrees__4[[#This Row],[Column19]]-S398)</f>
        <v>0</v>
      </c>
      <c r="AP399" s="1">
        <f>ABS(IK_diagnostics_degrees__4[[#This Row],[Column20]]-T398)</f>
        <v>8.4980000000000055E-3</v>
      </c>
      <c r="AQ399" s="1">
        <f>ABS(IK_diagnostics_degrees__4[[#This Row],[Column21]]-U398)</f>
        <v>2.8615999999999975E-2</v>
      </c>
    </row>
    <row r="400" spans="1:43" x14ac:dyDescent="0.25">
      <c r="A400" s="1">
        <v>0.17174500000000001</v>
      </c>
      <c r="B400" s="1">
        <v>1.64384</v>
      </c>
      <c r="C400" s="1">
        <v>0.19968900000000001</v>
      </c>
      <c r="D400" s="1">
        <v>0.155278</v>
      </c>
      <c r="E400" s="1">
        <v>1.20336</v>
      </c>
      <c r="F400" s="1">
        <v>2.2211000000000002E-2</v>
      </c>
      <c r="G400" s="1">
        <v>0.96305700000000005</v>
      </c>
      <c r="H400" s="1">
        <v>2.2453599999999998</v>
      </c>
      <c r="I400" s="1">
        <v>1.3182799999999999</v>
      </c>
      <c r="J400" s="1">
        <v>0.11229</v>
      </c>
      <c r="K400" s="1">
        <v>1.77457</v>
      </c>
      <c r="L400" s="2">
        <v>2.1323699999999999E-7</v>
      </c>
      <c r="M400" s="1">
        <v>1.9055299999999999</v>
      </c>
      <c r="N400" s="1">
        <v>0.832874</v>
      </c>
      <c r="O400" s="1">
        <v>0.926037</v>
      </c>
      <c r="P400" s="1" t="s">
        <v>22</v>
      </c>
      <c r="Q400" s="1">
        <v>1.68871E-3</v>
      </c>
      <c r="R400" s="1">
        <v>1.9832799999999999</v>
      </c>
      <c r="S400" s="1" t="s">
        <v>22</v>
      </c>
      <c r="T400" s="1">
        <v>0.29357499999999997</v>
      </c>
      <c r="U400" s="1">
        <v>0.65806799999999999</v>
      </c>
      <c r="V400" s="1" t="s">
        <v>23</v>
      </c>
      <c r="W400" s="1">
        <f>ABS(IK_diagnostics_degrees__4[[#This Row],[Column1]]-A399)</f>
        <v>1.1272000000000004E-2</v>
      </c>
      <c r="X400" s="1">
        <f>ABS(IK_diagnostics_degrees__4[[#This Row],[Column2]]-B399)</f>
        <v>6.4100000000000268E-3</v>
      </c>
      <c r="Y400" s="1">
        <f>ABS(IK_diagnostics_degrees__4[[#This Row],[Column3]]-C399)</f>
        <v>1.1311000000000015E-2</v>
      </c>
      <c r="Z400" s="1">
        <f>ABS(IK_diagnostics_degrees__4[[#This Row],[Column4]]-D399)</f>
        <v>1.1800000000000144E-3</v>
      </c>
      <c r="AA400" s="1">
        <f>ABS(IK_diagnostics_degrees__4[[#This Row],[Column5]]-E399)</f>
        <v>2.0480000000000054E-2</v>
      </c>
      <c r="AB400" s="1">
        <f>ABS(IK_diagnostics_degrees__4[[#This Row],[Column6]]-F399)</f>
        <v>6.7859999999999795E-4</v>
      </c>
      <c r="AC400" s="1">
        <f>ABS(IK_diagnostics_degrees__4[[#This Row],[Column7]]-G399)</f>
        <v>1.2605000000000088E-2</v>
      </c>
      <c r="AD400" s="1">
        <f>ABS(IK_diagnostics_degrees__4[[#This Row],[Column8]]-H399)</f>
        <v>6.9999999999970086E-4</v>
      </c>
      <c r="AE400" s="1">
        <f>ABS(IK_diagnostics_degrees__4[[#This Row],[Column9]]-I399)</f>
        <v>2.9659999999999798E-2</v>
      </c>
      <c r="AF400" s="1">
        <f>ABS(IK_diagnostics_degrees__4[[#This Row],[Column10]]-J399)</f>
        <v>2.7559999999999946E-3</v>
      </c>
      <c r="AG400" s="1">
        <f>ABS(IK_diagnostics_degrees__4[[#This Row],[Column11]]-K399)</f>
        <v>4.5000000000006146E-4</v>
      </c>
      <c r="AH400" s="1">
        <f>ABS(IK_diagnostics_degrees__4[[#This Row],[Column12]]-L399)</f>
        <v>2.4273663E-5</v>
      </c>
      <c r="AI400" s="1">
        <f>ABS(IK_diagnostics_degrees__4[[#This Row],[Column13]]-M399)</f>
        <v>2.513999999999994E-2</v>
      </c>
      <c r="AJ400" s="1">
        <f>ABS(IK_diagnostics_degrees__4[[#This Row],[Column14]]-N399)</f>
        <v>3.5003000000000006E-2</v>
      </c>
      <c r="AK400" s="1">
        <f>ABS(IK_diagnostics_degrees__4[[#This Row],[Column15]]-O399)</f>
        <v>7.9890000000000239E-3</v>
      </c>
      <c r="AL400" s="1">
        <f>ABS(IK_diagnostics_degrees__4[[#This Row],[Column16]]-P399)</f>
        <v>0</v>
      </c>
      <c r="AM400" s="1">
        <f>ABS(IK_diagnostics_degrees__4[[#This Row],[Column17]]-Q399)</f>
        <v>1.68871E-3</v>
      </c>
      <c r="AN400" s="1">
        <f>ABS(IK_diagnostics_degrees__4[[#This Row],[Column18]]-R399)</f>
        <v>7.2400000000001352E-3</v>
      </c>
      <c r="AO400" s="1">
        <f>ABS(IK_diagnostics_degrees__4[[#This Row],[Column19]]-S399)</f>
        <v>0</v>
      </c>
      <c r="AP400" s="1">
        <f>ABS(IK_diagnostics_degrees__4[[#This Row],[Column20]]-T399)</f>
        <v>8.996000000000004E-3</v>
      </c>
      <c r="AQ400" s="1">
        <f>ABS(IK_diagnostics_degrees__4[[#This Row],[Column21]]-U399)</f>
        <v>2.0772000000000013E-2</v>
      </c>
    </row>
    <row r="401" spans="1:43" x14ac:dyDescent="0.25">
      <c r="A401" s="1">
        <v>0.18076400000000001</v>
      </c>
      <c r="B401" s="1">
        <v>1.64866</v>
      </c>
      <c r="C401" s="1">
        <v>0.20597599999999999</v>
      </c>
      <c r="D401" s="1">
        <v>0.155225</v>
      </c>
      <c r="E401" s="1">
        <v>1.1880999999999999</v>
      </c>
      <c r="F401" s="1">
        <v>2.1512E-2</v>
      </c>
      <c r="G401" s="1">
        <v>0.96907500000000002</v>
      </c>
      <c r="H401" s="1">
        <v>2.2441399999999998</v>
      </c>
      <c r="I401" s="1">
        <v>1.34274</v>
      </c>
      <c r="J401" s="1">
        <v>0.11511</v>
      </c>
      <c r="K401" s="1">
        <v>1.7752699999999999</v>
      </c>
      <c r="L401" s="1" t="s">
        <v>22</v>
      </c>
      <c r="M401" s="1">
        <v>1.92466</v>
      </c>
      <c r="N401" s="1">
        <v>0.80657100000000004</v>
      </c>
      <c r="O401" s="1">
        <v>0.92017899999999997</v>
      </c>
      <c r="P401" s="1" t="s">
        <v>22</v>
      </c>
      <c r="Q401" s="1">
        <v>2.9114499999999998E-4</v>
      </c>
      <c r="R401" s="1">
        <v>1.9769600000000001</v>
      </c>
      <c r="S401" s="1" t="s">
        <v>22</v>
      </c>
      <c r="T401" s="1">
        <v>0.28711999999999999</v>
      </c>
      <c r="U401" s="1">
        <v>0.64321899999999999</v>
      </c>
      <c r="V401" s="1" t="s">
        <v>23</v>
      </c>
      <c r="W401" s="1">
        <f>ABS(IK_diagnostics_degrees__4[[#This Row],[Column1]]-A400)</f>
        <v>9.0189999999999992E-3</v>
      </c>
      <c r="X401" s="1">
        <f>ABS(IK_diagnostics_degrees__4[[#This Row],[Column2]]-B400)</f>
        <v>4.8200000000000465E-3</v>
      </c>
      <c r="Y401" s="1">
        <f>ABS(IK_diagnostics_degrees__4[[#This Row],[Column3]]-C400)</f>
        <v>6.286999999999987E-3</v>
      </c>
      <c r="Z401" s="1">
        <f>ABS(IK_diagnostics_degrees__4[[#This Row],[Column4]]-D400)</f>
        <v>5.2999999999997494E-5</v>
      </c>
      <c r="AA401" s="1">
        <f>ABS(IK_diagnostics_degrees__4[[#This Row],[Column5]]-E400)</f>
        <v>1.5260000000000051E-2</v>
      </c>
      <c r="AB401" s="1">
        <f>ABS(IK_diagnostics_degrees__4[[#This Row],[Column6]]-F400)</f>
        <v>6.990000000000017E-4</v>
      </c>
      <c r="AC401" s="1">
        <f>ABS(IK_diagnostics_degrees__4[[#This Row],[Column7]]-G400)</f>
        <v>6.0179999999999678E-3</v>
      </c>
      <c r="AD401" s="1">
        <f>ABS(IK_diagnostics_degrees__4[[#This Row],[Column8]]-H400)</f>
        <v>1.2199999999999989E-3</v>
      </c>
      <c r="AE401" s="1">
        <f>ABS(IK_diagnostics_degrees__4[[#This Row],[Column9]]-I400)</f>
        <v>2.4460000000000148E-2</v>
      </c>
      <c r="AF401" s="1">
        <f>ABS(IK_diagnostics_degrees__4[[#This Row],[Column10]]-J400)</f>
        <v>2.8200000000000031E-3</v>
      </c>
      <c r="AG401" s="1">
        <f>ABS(IK_diagnostics_degrees__4[[#This Row],[Column11]]-K400)</f>
        <v>6.9999999999992291E-4</v>
      </c>
      <c r="AH401" s="1">
        <f>ABS(IK_diagnostics_degrees__4[[#This Row],[Column12]]-L400)</f>
        <v>2.1323699999999999E-7</v>
      </c>
      <c r="AI401" s="1">
        <f>ABS(IK_diagnostics_degrees__4[[#This Row],[Column13]]-M400)</f>
        <v>1.9130000000000091E-2</v>
      </c>
      <c r="AJ401" s="1">
        <f>ABS(IK_diagnostics_degrees__4[[#This Row],[Column14]]-N400)</f>
        <v>2.6302999999999965E-2</v>
      </c>
      <c r="AK401" s="1">
        <f>ABS(IK_diagnostics_degrees__4[[#This Row],[Column15]]-O400)</f>
        <v>5.8580000000000298E-3</v>
      </c>
      <c r="AL401" s="1">
        <f>ABS(IK_diagnostics_degrees__4[[#This Row],[Column16]]-P400)</f>
        <v>0</v>
      </c>
      <c r="AM401" s="1">
        <f>ABS(IK_diagnostics_degrees__4[[#This Row],[Column17]]-Q400)</f>
        <v>1.3975649999999999E-3</v>
      </c>
      <c r="AN401" s="1">
        <f>ABS(IK_diagnostics_degrees__4[[#This Row],[Column18]]-R400)</f>
        <v>6.3199999999998813E-3</v>
      </c>
      <c r="AO401" s="1">
        <f>ABS(IK_diagnostics_degrees__4[[#This Row],[Column19]]-S400)</f>
        <v>0</v>
      </c>
      <c r="AP401" s="1">
        <f>ABS(IK_diagnostics_degrees__4[[#This Row],[Column20]]-T400)</f>
        <v>6.4549999999999885E-3</v>
      </c>
      <c r="AQ401" s="1">
        <f>ABS(IK_diagnostics_degrees__4[[#This Row],[Column21]]-U400)</f>
        <v>1.4849000000000001E-2</v>
      </c>
    </row>
    <row r="402" spans="1:43" x14ac:dyDescent="0.25">
      <c r="A402" s="1">
        <v>0.18895500000000001</v>
      </c>
      <c r="B402" s="1">
        <v>1.6519299999999999</v>
      </c>
      <c r="C402" s="1">
        <v>0.20899799999999999</v>
      </c>
      <c r="D402" s="1">
        <v>0.15435399999999999</v>
      </c>
      <c r="E402" s="1">
        <v>1.17635</v>
      </c>
      <c r="F402" s="1">
        <v>2.0270199999999999E-2</v>
      </c>
      <c r="G402" s="1">
        <v>0.97138599999999997</v>
      </c>
      <c r="H402" s="1">
        <v>2.2441800000000001</v>
      </c>
      <c r="I402" s="1">
        <v>1.3611800000000001</v>
      </c>
      <c r="J402" s="1">
        <v>0.118697</v>
      </c>
      <c r="K402" s="1">
        <v>1.7768699999999999</v>
      </c>
      <c r="L402" s="1" t="s">
        <v>22</v>
      </c>
      <c r="M402" s="1">
        <v>1.94004</v>
      </c>
      <c r="N402" s="1">
        <v>0.78541700000000003</v>
      </c>
      <c r="O402" s="1">
        <v>0.91490400000000005</v>
      </c>
      <c r="P402" s="1" t="s">
        <v>22</v>
      </c>
      <c r="Q402" s="1" t="s">
        <v>22</v>
      </c>
      <c r="R402" s="1">
        <v>1.9710799999999999</v>
      </c>
      <c r="S402" s="1" t="s">
        <v>22</v>
      </c>
      <c r="T402" s="1">
        <v>0.28355399999999997</v>
      </c>
      <c r="U402" s="1">
        <v>0.629328</v>
      </c>
      <c r="V402" s="1" t="s">
        <v>23</v>
      </c>
      <c r="W402" s="1">
        <f>ABS(IK_diagnostics_degrees__4[[#This Row],[Column1]]-A401)</f>
        <v>8.1910000000000038E-3</v>
      </c>
      <c r="X402" s="1">
        <f>ABS(IK_diagnostics_degrees__4[[#This Row],[Column2]]-B401)</f>
        <v>3.2699999999998841E-3</v>
      </c>
      <c r="Y402" s="1">
        <f>ABS(IK_diagnostics_degrees__4[[#This Row],[Column3]]-C401)</f>
        <v>3.0219999999999969E-3</v>
      </c>
      <c r="Z402" s="1">
        <f>ABS(IK_diagnostics_degrees__4[[#This Row],[Column4]]-D401)</f>
        <v>8.7100000000001065E-4</v>
      </c>
      <c r="AA402" s="1">
        <f>ABS(IK_diagnostics_degrees__4[[#This Row],[Column5]]-E401)</f>
        <v>1.1749999999999927E-2</v>
      </c>
      <c r="AB402" s="1">
        <f>ABS(IK_diagnostics_degrees__4[[#This Row],[Column6]]-F401)</f>
        <v>1.2418000000000012E-3</v>
      </c>
      <c r="AC402" s="1">
        <f>ABS(IK_diagnostics_degrees__4[[#This Row],[Column7]]-G401)</f>
        <v>2.310999999999952E-3</v>
      </c>
      <c r="AD402" s="1">
        <f>ABS(IK_diagnostics_degrees__4[[#This Row],[Column8]]-H401)</f>
        <v>4.0000000000262048E-5</v>
      </c>
      <c r="AE402" s="1">
        <f>ABS(IK_diagnostics_degrees__4[[#This Row],[Column9]]-I401)</f>
        <v>1.8440000000000012E-2</v>
      </c>
      <c r="AF402" s="1">
        <f>ABS(IK_diagnostics_degrees__4[[#This Row],[Column10]]-J401)</f>
        <v>3.586999999999993E-3</v>
      </c>
      <c r="AG402" s="1">
        <f>ABS(IK_diagnostics_degrees__4[[#This Row],[Column11]]-K401)</f>
        <v>1.6000000000000458E-3</v>
      </c>
      <c r="AH402" s="1">
        <f>ABS(IK_diagnostics_degrees__4[[#This Row],[Column12]]-L401)</f>
        <v>0</v>
      </c>
      <c r="AI402" s="1">
        <f>ABS(IK_diagnostics_degrees__4[[#This Row],[Column13]]-M401)</f>
        <v>1.5379999999999949E-2</v>
      </c>
      <c r="AJ402" s="1">
        <f>ABS(IK_diagnostics_degrees__4[[#This Row],[Column14]]-N401)</f>
        <v>2.1154000000000006E-2</v>
      </c>
      <c r="AK402" s="1">
        <f>ABS(IK_diagnostics_degrees__4[[#This Row],[Column15]]-O401)</f>
        <v>5.2749999999999186E-3</v>
      </c>
      <c r="AL402" s="1">
        <f>ABS(IK_diagnostics_degrees__4[[#This Row],[Column16]]-P401)</f>
        <v>0</v>
      </c>
      <c r="AM402" s="1">
        <f>ABS(IK_diagnostics_degrees__4[[#This Row],[Column17]]-Q401)</f>
        <v>2.9114499999999998E-4</v>
      </c>
      <c r="AN402" s="1">
        <f>ABS(IK_diagnostics_degrees__4[[#This Row],[Column18]]-R401)</f>
        <v>5.8800000000001074E-3</v>
      </c>
      <c r="AO402" s="1">
        <f>ABS(IK_diagnostics_degrees__4[[#This Row],[Column19]]-S401)</f>
        <v>0</v>
      </c>
      <c r="AP402" s="1">
        <f>ABS(IK_diagnostics_degrees__4[[#This Row],[Column20]]-T401)</f>
        <v>3.5660000000000136E-3</v>
      </c>
      <c r="AQ402" s="1">
        <f>ABS(IK_diagnostics_degrees__4[[#This Row],[Column21]]-U401)</f>
        <v>1.3890999999999987E-2</v>
      </c>
    </row>
    <row r="403" spans="1:43" x14ac:dyDescent="0.25">
      <c r="A403" s="1">
        <v>0.19391800000000001</v>
      </c>
      <c r="B403" s="1">
        <v>1.65361</v>
      </c>
      <c r="C403" s="1">
        <v>0.21323</v>
      </c>
      <c r="D403" s="1">
        <v>0.15457000000000001</v>
      </c>
      <c r="E403" s="1">
        <v>1.1688499999999999</v>
      </c>
      <c r="F403" s="1">
        <v>1.9249800000000001E-2</v>
      </c>
      <c r="G403" s="1">
        <v>0.97440199999999999</v>
      </c>
      <c r="H403" s="1">
        <v>2.2441499999999999</v>
      </c>
      <c r="I403" s="1">
        <v>1.37561</v>
      </c>
      <c r="J403" s="1">
        <v>0.120181</v>
      </c>
      <c r="K403" s="1">
        <v>1.7776799999999999</v>
      </c>
      <c r="L403" s="1" t="s">
        <v>22</v>
      </c>
      <c r="M403" s="1">
        <v>1.9511400000000001</v>
      </c>
      <c r="N403" s="1">
        <v>0.76806200000000002</v>
      </c>
      <c r="O403" s="1">
        <v>0.90984200000000004</v>
      </c>
      <c r="P403" s="1" t="s">
        <v>22</v>
      </c>
      <c r="Q403" s="1" t="s">
        <v>22</v>
      </c>
      <c r="R403" s="1">
        <v>1.9666600000000001</v>
      </c>
      <c r="S403" s="1" t="s">
        <v>22</v>
      </c>
      <c r="T403" s="1">
        <v>0.27980100000000002</v>
      </c>
      <c r="U403" s="1">
        <v>0.62108699999999994</v>
      </c>
      <c r="V403" s="1" t="s">
        <v>23</v>
      </c>
      <c r="W403" s="1">
        <f>ABS(IK_diagnostics_degrees__4[[#This Row],[Column1]]-A402)</f>
        <v>4.9629999999999952E-3</v>
      </c>
      <c r="X403" s="1">
        <f>ABS(IK_diagnostics_degrees__4[[#This Row],[Column2]]-B402)</f>
        <v>1.6800000000001258E-3</v>
      </c>
      <c r="Y403" s="1">
        <f>ABS(IK_diagnostics_degrees__4[[#This Row],[Column3]]-C402)</f>
        <v>4.2320000000000135E-3</v>
      </c>
      <c r="Z403" s="1">
        <f>ABS(IK_diagnostics_degrees__4[[#This Row],[Column4]]-D402)</f>
        <v>2.1600000000002173E-4</v>
      </c>
      <c r="AA403" s="1">
        <f>ABS(IK_diagnostics_degrees__4[[#This Row],[Column5]]-E402)</f>
        <v>7.5000000000000622E-3</v>
      </c>
      <c r="AB403" s="1">
        <f>ABS(IK_diagnostics_degrees__4[[#This Row],[Column6]]-F402)</f>
        <v>1.0203999999999977E-3</v>
      </c>
      <c r="AC403" s="1">
        <f>ABS(IK_diagnostics_degrees__4[[#This Row],[Column7]]-G402)</f>
        <v>3.0160000000000187E-3</v>
      </c>
      <c r="AD403" s="1">
        <f>ABS(IK_diagnostics_degrees__4[[#This Row],[Column8]]-H402)</f>
        <v>3.0000000000196536E-5</v>
      </c>
      <c r="AE403" s="1">
        <f>ABS(IK_diagnostics_degrees__4[[#This Row],[Column9]]-I402)</f>
        <v>1.4429999999999943E-2</v>
      </c>
      <c r="AF403" s="1">
        <f>ABS(IK_diagnostics_degrees__4[[#This Row],[Column10]]-J402)</f>
        <v>1.4839999999999992E-3</v>
      </c>
      <c r="AG403" s="1">
        <f>ABS(IK_diagnostics_degrees__4[[#This Row],[Column11]]-K402)</f>
        <v>8.099999999999774E-4</v>
      </c>
      <c r="AH403" s="1">
        <f>ABS(IK_diagnostics_degrees__4[[#This Row],[Column12]]-L402)</f>
        <v>0</v>
      </c>
      <c r="AI403" s="1">
        <f>ABS(IK_diagnostics_degrees__4[[#This Row],[Column13]]-M402)</f>
        <v>1.110000000000011E-2</v>
      </c>
      <c r="AJ403" s="1">
        <f>ABS(IK_diagnostics_degrees__4[[#This Row],[Column14]]-N402)</f>
        <v>1.7355000000000009E-2</v>
      </c>
      <c r="AK403" s="1">
        <f>ABS(IK_diagnostics_degrees__4[[#This Row],[Column15]]-O402)</f>
        <v>5.0620000000000109E-3</v>
      </c>
      <c r="AL403" s="1">
        <f>ABS(IK_diagnostics_degrees__4[[#This Row],[Column16]]-P402)</f>
        <v>0</v>
      </c>
      <c r="AM403" s="1">
        <f>ABS(IK_diagnostics_degrees__4[[#This Row],[Column17]]-Q402)</f>
        <v>0</v>
      </c>
      <c r="AN403" s="1">
        <f>ABS(IK_diagnostics_degrees__4[[#This Row],[Column18]]-R402)</f>
        <v>4.4199999999998685E-3</v>
      </c>
      <c r="AO403" s="1">
        <f>ABS(IK_diagnostics_degrees__4[[#This Row],[Column19]]-S402)</f>
        <v>0</v>
      </c>
      <c r="AP403" s="1">
        <f>ABS(IK_diagnostics_degrees__4[[#This Row],[Column20]]-T402)</f>
        <v>3.7529999999999508E-3</v>
      </c>
      <c r="AQ403" s="1">
        <f>ABS(IK_diagnostics_degrees__4[[#This Row],[Column21]]-U402)</f>
        <v>8.2410000000000538E-3</v>
      </c>
    </row>
    <row r="404" spans="1:43" x14ac:dyDescent="0.25">
      <c r="A404" s="1">
        <v>0.19709399999999999</v>
      </c>
      <c r="B404" s="1">
        <v>1.6571199999999999</v>
      </c>
      <c r="C404" s="1">
        <v>0.21700800000000001</v>
      </c>
      <c r="D404" s="1">
        <v>0.15411900000000001</v>
      </c>
      <c r="E404" s="1">
        <v>1.1603600000000001</v>
      </c>
      <c r="F404" s="1">
        <v>1.7867000000000001E-2</v>
      </c>
      <c r="G404" s="1">
        <v>0.97531999999999996</v>
      </c>
      <c r="H404" s="1">
        <v>2.2439399999999998</v>
      </c>
      <c r="I404" s="1">
        <v>1.3859600000000001</v>
      </c>
      <c r="J404" s="1">
        <v>0.12210500000000001</v>
      </c>
      <c r="K404" s="1">
        <v>1.7781199999999999</v>
      </c>
      <c r="L404" s="1" t="s">
        <v>22</v>
      </c>
      <c r="M404" s="1">
        <v>1.9599</v>
      </c>
      <c r="N404" s="1">
        <v>0.75566199999999994</v>
      </c>
      <c r="O404" s="1">
        <v>0.90476900000000005</v>
      </c>
      <c r="P404" s="1" t="s">
        <v>22</v>
      </c>
      <c r="Q404" s="1" t="s">
        <v>22</v>
      </c>
      <c r="R404" s="1">
        <v>1.9611799999999999</v>
      </c>
      <c r="S404" s="1" t="s">
        <v>22</v>
      </c>
      <c r="T404" s="1">
        <v>0.27840999999999999</v>
      </c>
      <c r="U404" s="1">
        <v>0.612734</v>
      </c>
      <c r="V404" s="1" t="s">
        <v>23</v>
      </c>
      <c r="W404" s="1">
        <f>ABS(IK_diagnostics_degrees__4[[#This Row],[Column1]]-A403)</f>
        <v>3.1759999999999844E-3</v>
      </c>
      <c r="X404" s="1">
        <f>ABS(IK_diagnostics_degrees__4[[#This Row],[Column2]]-B403)</f>
        <v>3.5099999999999021E-3</v>
      </c>
      <c r="Y404" s="1">
        <f>ABS(IK_diagnostics_degrees__4[[#This Row],[Column3]]-C403)</f>
        <v>3.7780000000000036E-3</v>
      </c>
      <c r="Z404" s="1">
        <f>ABS(IK_diagnostics_degrees__4[[#This Row],[Column4]]-D403)</f>
        <v>4.5100000000000695E-4</v>
      </c>
      <c r="AA404" s="1">
        <f>ABS(IK_diagnostics_degrees__4[[#This Row],[Column5]]-E403)</f>
        <v>8.4899999999998865E-3</v>
      </c>
      <c r="AB404" s="1">
        <f>ABS(IK_diagnostics_degrees__4[[#This Row],[Column6]]-F403)</f>
        <v>1.3828E-3</v>
      </c>
      <c r="AC404" s="1">
        <f>ABS(IK_diagnostics_degrees__4[[#This Row],[Column7]]-G403)</f>
        <v>9.1799999999997439E-4</v>
      </c>
      <c r="AD404" s="1">
        <f>ABS(IK_diagnostics_degrees__4[[#This Row],[Column8]]-H403)</f>
        <v>2.1000000000004349E-4</v>
      </c>
      <c r="AE404" s="1">
        <f>ABS(IK_diagnostics_degrees__4[[#This Row],[Column9]]-I403)</f>
        <v>1.0350000000000081E-2</v>
      </c>
      <c r="AF404" s="1">
        <f>ABS(IK_diagnostics_degrees__4[[#This Row],[Column10]]-J403)</f>
        <v>1.924000000000009E-3</v>
      </c>
      <c r="AG404" s="1">
        <f>ABS(IK_diagnostics_degrees__4[[#This Row],[Column11]]-K403)</f>
        <v>4.3999999999999595E-4</v>
      </c>
      <c r="AH404" s="1">
        <f>ABS(IK_diagnostics_degrees__4[[#This Row],[Column12]]-L403)</f>
        <v>0</v>
      </c>
      <c r="AI404" s="1">
        <f>ABS(IK_diagnostics_degrees__4[[#This Row],[Column13]]-M403)</f>
        <v>8.759999999999879E-3</v>
      </c>
      <c r="AJ404" s="1">
        <f>ABS(IK_diagnostics_degrees__4[[#This Row],[Column14]]-N403)</f>
        <v>1.2400000000000078E-2</v>
      </c>
      <c r="AK404" s="1">
        <f>ABS(IK_diagnostics_degrees__4[[#This Row],[Column15]]-O403)</f>
        <v>5.0729999999999942E-3</v>
      </c>
      <c r="AL404" s="1">
        <f>ABS(IK_diagnostics_degrees__4[[#This Row],[Column16]]-P403)</f>
        <v>0</v>
      </c>
      <c r="AM404" s="1">
        <f>ABS(IK_diagnostics_degrees__4[[#This Row],[Column17]]-Q403)</f>
        <v>0</v>
      </c>
      <c r="AN404" s="1">
        <f>ABS(IK_diagnostics_degrees__4[[#This Row],[Column18]]-R403)</f>
        <v>5.4800000000001514E-3</v>
      </c>
      <c r="AO404" s="1">
        <f>ABS(IK_diagnostics_degrees__4[[#This Row],[Column19]]-S403)</f>
        <v>0</v>
      </c>
      <c r="AP404" s="1">
        <f>ABS(IK_diagnostics_degrees__4[[#This Row],[Column20]]-T403)</f>
        <v>1.3910000000000311E-3</v>
      </c>
      <c r="AQ404" s="1">
        <f>ABS(IK_diagnostics_degrees__4[[#This Row],[Column21]]-U403)</f>
        <v>8.3529999999999438E-3</v>
      </c>
    </row>
    <row r="405" spans="1:43" x14ac:dyDescent="0.25">
      <c r="A405" s="1">
        <v>0.19966600000000001</v>
      </c>
      <c r="B405" s="1">
        <v>1.6595</v>
      </c>
      <c r="C405" s="1">
        <v>0.21920899999999999</v>
      </c>
      <c r="D405" s="1">
        <v>0.15352299999999999</v>
      </c>
      <c r="E405" s="1">
        <v>1.15449</v>
      </c>
      <c r="F405" s="1">
        <v>1.79122E-2</v>
      </c>
      <c r="G405" s="1">
        <v>0.97694400000000003</v>
      </c>
      <c r="H405" s="1">
        <v>2.2443300000000002</v>
      </c>
      <c r="I405" s="1">
        <v>1.39378</v>
      </c>
      <c r="J405" s="1">
        <v>0.123289</v>
      </c>
      <c r="K405" s="1">
        <v>1.77718</v>
      </c>
      <c r="L405" s="1" t="s">
        <v>22</v>
      </c>
      <c r="M405" s="1">
        <v>1.96715</v>
      </c>
      <c r="N405" s="1">
        <v>0.74497800000000003</v>
      </c>
      <c r="O405" s="1">
        <v>0.902057</v>
      </c>
      <c r="P405" s="1" t="s">
        <v>22</v>
      </c>
      <c r="Q405" s="1" t="s">
        <v>22</v>
      </c>
      <c r="R405" s="1">
        <v>1.95848</v>
      </c>
      <c r="S405" s="1" t="s">
        <v>22</v>
      </c>
      <c r="T405" s="1">
        <v>0.27707900000000002</v>
      </c>
      <c r="U405" s="1">
        <v>0.60648899999999994</v>
      </c>
      <c r="V405" s="1" t="s">
        <v>23</v>
      </c>
      <c r="W405" s="1">
        <f>ABS(IK_diagnostics_degrees__4[[#This Row],[Column1]]-A404)</f>
        <v>2.5720000000000187E-3</v>
      </c>
      <c r="X405" s="1">
        <f>ABS(IK_diagnostics_degrees__4[[#This Row],[Column2]]-B404)</f>
        <v>2.3800000000000487E-3</v>
      </c>
      <c r="Y405" s="1">
        <f>ABS(IK_diagnostics_degrees__4[[#This Row],[Column3]]-C404)</f>
        <v>2.2009999999999807E-3</v>
      </c>
      <c r="Z405" s="1">
        <f>ABS(IK_diagnostics_degrees__4[[#This Row],[Column4]]-D404)</f>
        <v>5.9600000000001319E-4</v>
      </c>
      <c r="AA405" s="1">
        <f>ABS(IK_diagnostics_degrees__4[[#This Row],[Column5]]-E404)</f>
        <v>5.8700000000000419E-3</v>
      </c>
      <c r="AB405" s="1">
        <f>ABS(IK_diagnostics_degrees__4[[#This Row],[Column6]]-F404)</f>
        <v>4.5199999999998713E-5</v>
      </c>
      <c r="AC405" s="1">
        <f>ABS(IK_diagnostics_degrees__4[[#This Row],[Column7]]-G404)</f>
        <v>1.6240000000000698E-3</v>
      </c>
      <c r="AD405" s="1">
        <f>ABS(IK_diagnostics_degrees__4[[#This Row],[Column8]]-H404)</f>
        <v>3.9000000000033452E-4</v>
      </c>
      <c r="AE405" s="1">
        <f>ABS(IK_diagnostics_degrees__4[[#This Row],[Column9]]-I404)</f>
        <v>7.8199999999999381E-3</v>
      </c>
      <c r="AF405" s="1">
        <f>ABS(IK_diagnostics_degrees__4[[#This Row],[Column10]]-J404)</f>
        <v>1.1839999999999906E-3</v>
      </c>
      <c r="AG405" s="1">
        <f>ABS(IK_diagnostics_degrees__4[[#This Row],[Column11]]-K404)</f>
        <v>9.3999999999994088E-4</v>
      </c>
      <c r="AH405" s="1">
        <f>ABS(IK_diagnostics_degrees__4[[#This Row],[Column12]]-L404)</f>
        <v>0</v>
      </c>
      <c r="AI405" s="1">
        <f>ABS(IK_diagnostics_degrees__4[[#This Row],[Column13]]-M404)</f>
        <v>7.2499999999999787E-3</v>
      </c>
      <c r="AJ405" s="1">
        <f>ABS(IK_diagnostics_degrees__4[[#This Row],[Column14]]-N404)</f>
        <v>1.0683999999999916E-2</v>
      </c>
      <c r="AK405" s="1">
        <f>ABS(IK_diagnostics_degrees__4[[#This Row],[Column15]]-O404)</f>
        <v>2.7120000000000477E-3</v>
      </c>
      <c r="AL405" s="1">
        <f>ABS(IK_diagnostics_degrees__4[[#This Row],[Column16]]-P404)</f>
        <v>0</v>
      </c>
      <c r="AM405" s="1">
        <f>ABS(IK_diagnostics_degrees__4[[#This Row],[Column17]]-Q404)</f>
        <v>0</v>
      </c>
      <c r="AN405" s="1">
        <f>ABS(IK_diagnostics_degrees__4[[#This Row],[Column18]]-R404)</f>
        <v>2.6999999999999247E-3</v>
      </c>
      <c r="AO405" s="1">
        <f>ABS(IK_diagnostics_degrees__4[[#This Row],[Column19]]-S404)</f>
        <v>0</v>
      </c>
      <c r="AP405" s="1">
        <f>ABS(IK_diagnostics_degrees__4[[#This Row],[Column20]]-T404)</f>
        <v>1.3309999999999711E-3</v>
      </c>
      <c r="AQ405" s="1">
        <f>ABS(IK_diagnostics_degrees__4[[#This Row],[Column21]]-U404)</f>
        <v>6.2450000000000561E-3</v>
      </c>
    </row>
    <row r="406" spans="1:43" x14ac:dyDescent="0.25">
      <c r="A406" s="1">
        <v>0.201823</v>
      </c>
      <c r="B406" s="1">
        <v>1.6602600000000001</v>
      </c>
      <c r="C406" s="1">
        <v>0.221688</v>
      </c>
      <c r="D406" s="1">
        <v>0.15209800000000001</v>
      </c>
      <c r="E406" s="1">
        <v>1.15052</v>
      </c>
      <c r="F406" s="1">
        <v>1.78823E-2</v>
      </c>
      <c r="G406" s="1">
        <v>0.97760999999999998</v>
      </c>
      <c r="H406" s="1">
        <v>2.24417</v>
      </c>
      <c r="I406" s="1">
        <v>1.40168</v>
      </c>
      <c r="J406" s="1">
        <v>0.12457699999999999</v>
      </c>
      <c r="K406" s="1">
        <v>1.77843</v>
      </c>
      <c r="L406" s="1" t="s">
        <v>22</v>
      </c>
      <c r="M406" s="1">
        <v>1.9723200000000001</v>
      </c>
      <c r="N406" s="1">
        <v>0.73580000000000001</v>
      </c>
      <c r="O406" s="1">
        <v>0.89915400000000001</v>
      </c>
      <c r="P406" s="1" t="s">
        <v>22</v>
      </c>
      <c r="Q406" s="1" t="s">
        <v>22</v>
      </c>
      <c r="R406" s="1">
        <v>1.9561299999999999</v>
      </c>
      <c r="S406" s="1" t="s">
        <v>22</v>
      </c>
      <c r="T406" s="1">
        <v>0.27619199999999999</v>
      </c>
      <c r="U406" s="1">
        <v>0.60219599999999995</v>
      </c>
      <c r="V406" s="1" t="s">
        <v>23</v>
      </c>
      <c r="W406" s="1">
        <f>ABS(IK_diagnostics_degrees__4[[#This Row],[Column1]]-A405)</f>
        <v>2.1569999999999923E-3</v>
      </c>
      <c r="X406" s="1">
        <f>ABS(IK_diagnostics_degrees__4[[#This Row],[Column2]]-B405)</f>
        <v>7.6000000000009393E-4</v>
      </c>
      <c r="Y406" s="1">
        <f>ABS(IK_diagnostics_degrees__4[[#This Row],[Column3]]-C405)</f>
        <v>2.479000000000009E-3</v>
      </c>
      <c r="Z406" s="1">
        <f>ABS(IK_diagnostics_degrees__4[[#This Row],[Column4]]-D405)</f>
        <v>1.4249999999999818E-3</v>
      </c>
      <c r="AA406" s="1">
        <f>ABS(IK_diagnostics_degrees__4[[#This Row],[Column5]]-E405)</f>
        <v>3.9700000000000291E-3</v>
      </c>
      <c r="AB406" s="1">
        <f>ABS(IK_diagnostics_degrees__4[[#This Row],[Column6]]-F405)</f>
        <v>2.9899999999999372E-5</v>
      </c>
      <c r="AC406" s="1">
        <f>ABS(IK_diagnostics_degrees__4[[#This Row],[Column7]]-G405)</f>
        <v>6.6599999999994441E-4</v>
      </c>
      <c r="AD406" s="1">
        <f>ABS(IK_diagnostics_degrees__4[[#This Row],[Column8]]-H405)</f>
        <v>1.6000000000016001E-4</v>
      </c>
      <c r="AE406" s="1">
        <f>ABS(IK_diagnostics_degrees__4[[#This Row],[Column9]]-I405)</f>
        <v>7.9000000000000181E-3</v>
      </c>
      <c r="AF406" s="1">
        <f>ABS(IK_diagnostics_degrees__4[[#This Row],[Column10]]-J405)</f>
        <v>1.2879999999999975E-3</v>
      </c>
      <c r="AG406" s="1">
        <f>ABS(IK_diagnostics_degrees__4[[#This Row],[Column11]]-K405)</f>
        <v>1.2499999999999734E-3</v>
      </c>
      <c r="AH406" s="1">
        <f>ABS(IK_diagnostics_degrees__4[[#This Row],[Column12]]-L405)</f>
        <v>0</v>
      </c>
      <c r="AI406" s="1">
        <f>ABS(IK_diagnostics_degrees__4[[#This Row],[Column13]]-M405)</f>
        <v>5.1700000000001189E-3</v>
      </c>
      <c r="AJ406" s="1">
        <f>ABS(IK_diagnostics_degrees__4[[#This Row],[Column14]]-N405)</f>
        <v>9.1780000000000195E-3</v>
      </c>
      <c r="AK406" s="1">
        <f>ABS(IK_diagnostics_degrees__4[[#This Row],[Column15]]-O405)</f>
        <v>2.9029999999999889E-3</v>
      </c>
      <c r="AL406" s="1">
        <f>ABS(IK_diagnostics_degrees__4[[#This Row],[Column16]]-P405)</f>
        <v>0</v>
      </c>
      <c r="AM406" s="1">
        <f>ABS(IK_diagnostics_degrees__4[[#This Row],[Column17]]-Q405)</f>
        <v>0</v>
      </c>
      <c r="AN406" s="1">
        <f>ABS(IK_diagnostics_degrees__4[[#This Row],[Column18]]-R405)</f>
        <v>2.3500000000000743E-3</v>
      </c>
      <c r="AO406" s="1">
        <f>ABS(IK_diagnostics_degrees__4[[#This Row],[Column19]]-S405)</f>
        <v>0</v>
      </c>
      <c r="AP406" s="1">
        <f>ABS(IK_diagnostics_degrees__4[[#This Row],[Column20]]-T405)</f>
        <v>8.8700000000002666E-4</v>
      </c>
      <c r="AQ406" s="1">
        <f>ABS(IK_diagnostics_degrees__4[[#This Row],[Column21]]-U405)</f>
        <v>4.2929999999999913E-3</v>
      </c>
    </row>
    <row r="407" spans="1:43" x14ac:dyDescent="0.25">
      <c r="A407" s="1">
        <v>0.20338300000000001</v>
      </c>
      <c r="B407" s="1">
        <v>1.6621600000000001</v>
      </c>
      <c r="C407" s="1">
        <v>0.22292100000000001</v>
      </c>
      <c r="D407" s="1">
        <v>0.152147</v>
      </c>
      <c r="E407" s="1">
        <v>1.14602</v>
      </c>
      <c r="F407" s="1">
        <v>1.80185E-2</v>
      </c>
      <c r="G407" s="1">
        <v>0.97758599999999996</v>
      </c>
      <c r="H407" s="1">
        <v>2.2440099999999998</v>
      </c>
      <c r="I407" s="1">
        <v>1.4068799999999999</v>
      </c>
      <c r="J407" s="1">
        <v>0.12570000000000001</v>
      </c>
      <c r="K407" s="1">
        <v>1.7782</v>
      </c>
      <c r="L407" s="1" t="s">
        <v>22</v>
      </c>
      <c r="M407" s="1">
        <v>1.97654</v>
      </c>
      <c r="N407" s="1">
        <v>0.72977400000000003</v>
      </c>
      <c r="O407" s="1">
        <v>0.89702899999999997</v>
      </c>
      <c r="P407" s="1" t="s">
        <v>22</v>
      </c>
      <c r="Q407" s="1" t="s">
        <v>22</v>
      </c>
      <c r="R407" s="1">
        <v>1.95336</v>
      </c>
      <c r="S407" s="1" t="s">
        <v>22</v>
      </c>
      <c r="T407" s="1">
        <v>0.27502199999999999</v>
      </c>
      <c r="U407" s="1">
        <v>0.59796000000000005</v>
      </c>
      <c r="V407" s="1" t="s">
        <v>23</v>
      </c>
      <c r="W407" s="1">
        <f>ABS(IK_diagnostics_degrees__4[[#This Row],[Column1]]-A406)</f>
        <v>1.5600000000000058E-3</v>
      </c>
      <c r="X407" s="1">
        <f>ABS(IK_diagnostics_degrees__4[[#This Row],[Column2]]-B406)</f>
        <v>1.9000000000000128E-3</v>
      </c>
      <c r="Y407" s="1">
        <f>ABS(IK_diagnostics_degrees__4[[#This Row],[Column3]]-C406)</f>
        <v>1.2330000000000119E-3</v>
      </c>
      <c r="Z407" s="1">
        <f>ABS(IK_diagnostics_degrees__4[[#This Row],[Column4]]-D406)</f>
        <v>4.8999999999993493E-5</v>
      </c>
      <c r="AA407" s="1">
        <f>ABS(IK_diagnostics_degrees__4[[#This Row],[Column5]]-E406)</f>
        <v>4.4999999999999485E-3</v>
      </c>
      <c r="AB407" s="1">
        <f>ABS(IK_diagnostics_degrees__4[[#This Row],[Column6]]-F406)</f>
        <v>1.3619999999999952E-4</v>
      </c>
      <c r="AC407" s="1">
        <f>ABS(IK_diagnostics_degrees__4[[#This Row],[Column7]]-G406)</f>
        <v>2.4000000000024002E-5</v>
      </c>
      <c r="AD407" s="1">
        <f>ABS(IK_diagnostics_degrees__4[[#This Row],[Column8]]-H406)</f>
        <v>1.6000000000016001E-4</v>
      </c>
      <c r="AE407" s="1">
        <f>ABS(IK_diagnostics_degrees__4[[#This Row],[Column9]]-I406)</f>
        <v>5.1999999999998714E-3</v>
      </c>
      <c r="AF407" s="1">
        <f>ABS(IK_diagnostics_degrees__4[[#This Row],[Column10]]-J406)</f>
        <v>1.1230000000000129E-3</v>
      </c>
      <c r="AG407" s="1">
        <f>ABS(IK_diagnostics_degrees__4[[#This Row],[Column11]]-K406)</f>
        <v>2.2999999999995246E-4</v>
      </c>
      <c r="AH407" s="1">
        <f>ABS(IK_diagnostics_degrees__4[[#This Row],[Column12]]-L406)</f>
        <v>0</v>
      </c>
      <c r="AI407" s="1">
        <f>ABS(IK_diagnostics_degrees__4[[#This Row],[Column13]]-M406)</f>
        <v>4.2199999999998905E-3</v>
      </c>
      <c r="AJ407" s="1">
        <f>ABS(IK_diagnostics_degrees__4[[#This Row],[Column14]]-N406)</f>
        <v>6.0259999999999758E-3</v>
      </c>
      <c r="AK407" s="1">
        <f>ABS(IK_diagnostics_degrees__4[[#This Row],[Column15]]-O406)</f>
        <v>2.1250000000000435E-3</v>
      </c>
      <c r="AL407" s="1">
        <f>ABS(IK_diagnostics_degrees__4[[#This Row],[Column16]]-P406)</f>
        <v>0</v>
      </c>
      <c r="AM407" s="1">
        <f>ABS(IK_diagnostics_degrees__4[[#This Row],[Column17]]-Q406)</f>
        <v>0</v>
      </c>
      <c r="AN407" s="1">
        <f>ABS(IK_diagnostics_degrees__4[[#This Row],[Column18]]-R406)</f>
        <v>2.7699999999999392E-3</v>
      </c>
      <c r="AO407" s="1">
        <f>ABS(IK_diagnostics_degrees__4[[#This Row],[Column19]]-S406)</f>
        <v>0</v>
      </c>
      <c r="AP407" s="1">
        <f>ABS(IK_diagnostics_degrees__4[[#This Row],[Column20]]-T406)</f>
        <v>1.1700000000000044E-3</v>
      </c>
      <c r="AQ407" s="1">
        <f>ABS(IK_diagnostics_degrees__4[[#This Row],[Column21]]-U406)</f>
        <v>4.2359999999999065E-3</v>
      </c>
    </row>
    <row r="408" spans="1:43" x14ac:dyDescent="0.25">
      <c r="A408" s="1">
        <v>0.20430499999999999</v>
      </c>
      <c r="B408" s="1">
        <v>1.6625799999999999</v>
      </c>
      <c r="C408" s="1">
        <v>0.22493199999999999</v>
      </c>
      <c r="D408" s="1">
        <v>0.15204799999999999</v>
      </c>
      <c r="E408" s="1">
        <v>1.14361</v>
      </c>
      <c r="F408" s="1">
        <v>1.6811E-2</v>
      </c>
      <c r="G408" s="1">
        <v>0.97786700000000004</v>
      </c>
      <c r="H408" s="1">
        <v>2.2443</v>
      </c>
      <c r="I408" s="1">
        <v>1.41147</v>
      </c>
      <c r="J408" s="1">
        <v>0.126415</v>
      </c>
      <c r="K408" s="1">
        <v>1.7788299999999999</v>
      </c>
      <c r="L408" s="1" t="s">
        <v>22</v>
      </c>
      <c r="M408" s="1">
        <v>1.9794400000000001</v>
      </c>
      <c r="N408" s="1">
        <v>0.72479899999999997</v>
      </c>
      <c r="O408" s="1">
        <v>0.89544199999999996</v>
      </c>
      <c r="P408" s="1" t="s">
        <v>22</v>
      </c>
      <c r="Q408" s="1" t="s">
        <v>22</v>
      </c>
      <c r="R408" s="1">
        <v>1.95174</v>
      </c>
      <c r="S408" s="1" t="s">
        <v>22</v>
      </c>
      <c r="T408" s="1">
        <v>0.27467999999999998</v>
      </c>
      <c r="U408" s="1">
        <v>0.59511199999999997</v>
      </c>
      <c r="V408" s="1" t="s">
        <v>23</v>
      </c>
      <c r="W408" s="1">
        <f>ABS(IK_diagnostics_degrees__4[[#This Row],[Column1]]-A407)</f>
        <v>9.2199999999997839E-4</v>
      </c>
      <c r="X408" s="1">
        <f>ABS(IK_diagnostics_degrees__4[[#This Row],[Column2]]-B407)</f>
        <v>4.1999999999986493E-4</v>
      </c>
      <c r="Y408" s="1">
        <f>ABS(IK_diagnostics_degrees__4[[#This Row],[Column3]]-C407)</f>
        <v>2.010999999999985E-3</v>
      </c>
      <c r="Z408" s="1">
        <f>ABS(IK_diagnostics_degrees__4[[#This Row],[Column4]]-D407)</f>
        <v>9.9000000000015742E-5</v>
      </c>
      <c r="AA408" s="1">
        <f>ABS(IK_diagnostics_degrees__4[[#This Row],[Column5]]-E407)</f>
        <v>2.4100000000000232E-3</v>
      </c>
      <c r="AB408" s="1">
        <f>ABS(IK_diagnostics_degrees__4[[#This Row],[Column6]]-F407)</f>
        <v>1.2075000000000002E-3</v>
      </c>
      <c r="AC408" s="1">
        <f>ABS(IK_diagnostics_degrees__4[[#This Row],[Column7]]-G407)</f>
        <v>2.8100000000008674E-4</v>
      </c>
      <c r="AD408" s="1">
        <f>ABS(IK_diagnostics_degrees__4[[#This Row],[Column8]]-H407)</f>
        <v>2.9000000000012349E-4</v>
      </c>
      <c r="AE408" s="1">
        <f>ABS(IK_diagnostics_degrees__4[[#This Row],[Column9]]-I407)</f>
        <v>4.590000000000094E-3</v>
      </c>
      <c r="AF408" s="1">
        <f>ABS(IK_diagnostics_degrees__4[[#This Row],[Column10]]-J407)</f>
        <v>7.1499999999999342E-4</v>
      </c>
      <c r="AG408" s="1">
        <f>ABS(IK_diagnostics_degrees__4[[#This Row],[Column11]]-K407)</f>
        <v>6.2999999999990841E-4</v>
      </c>
      <c r="AH408" s="1">
        <f>ABS(IK_diagnostics_degrees__4[[#This Row],[Column12]]-L407)</f>
        <v>0</v>
      </c>
      <c r="AI408" s="1">
        <f>ABS(IK_diagnostics_degrees__4[[#This Row],[Column13]]-M407)</f>
        <v>2.9000000000001247E-3</v>
      </c>
      <c r="AJ408" s="1">
        <f>ABS(IK_diagnostics_degrees__4[[#This Row],[Column14]]-N407)</f>
        <v>4.9750000000000627E-3</v>
      </c>
      <c r="AK408" s="1">
        <f>ABS(IK_diagnostics_degrees__4[[#This Row],[Column15]]-O407)</f>
        <v>1.5870000000000051E-3</v>
      </c>
      <c r="AL408" s="1">
        <f>ABS(IK_diagnostics_degrees__4[[#This Row],[Column16]]-P407)</f>
        <v>0</v>
      </c>
      <c r="AM408" s="1">
        <f>ABS(IK_diagnostics_degrees__4[[#This Row],[Column17]]-Q407)</f>
        <v>0</v>
      </c>
      <c r="AN408" s="1">
        <f>ABS(IK_diagnostics_degrees__4[[#This Row],[Column18]]-R407)</f>
        <v>1.6199999999999548E-3</v>
      </c>
      <c r="AO408" s="1">
        <f>ABS(IK_diagnostics_degrees__4[[#This Row],[Column19]]-S407)</f>
        <v>0</v>
      </c>
      <c r="AP408" s="1">
        <f>ABS(IK_diagnostics_degrees__4[[#This Row],[Column20]]-T407)</f>
        <v>3.4200000000000896E-4</v>
      </c>
      <c r="AQ408" s="1">
        <f>ABS(IK_diagnostics_degrees__4[[#This Row],[Column21]]-U407)</f>
        <v>2.8480000000000727E-3</v>
      </c>
    </row>
    <row r="409" spans="1:43" x14ac:dyDescent="0.25">
      <c r="A409" s="1" t="s">
        <v>22</v>
      </c>
      <c r="B409" s="1">
        <v>1.53054</v>
      </c>
      <c r="C409" s="1" t="s">
        <v>22</v>
      </c>
      <c r="D409" s="1">
        <v>0.11189499999999999</v>
      </c>
      <c r="E409" s="1">
        <v>1.5539400000000001</v>
      </c>
      <c r="F409" s="1">
        <v>1.7107399999999998E-2</v>
      </c>
      <c r="G409" s="1">
        <v>0.69793099999999997</v>
      </c>
      <c r="H409" s="1">
        <v>2.1042200000000002</v>
      </c>
      <c r="I409" s="1">
        <v>0.74705900000000003</v>
      </c>
      <c r="J409" s="1">
        <v>0.10764600000000001</v>
      </c>
      <c r="K409" s="1">
        <v>1.7645299999999999</v>
      </c>
      <c r="L409" s="1">
        <v>2.1788800000000001E-2</v>
      </c>
      <c r="M409" s="1">
        <v>1.0119400000000001</v>
      </c>
      <c r="N409" s="1">
        <v>1.2018200000000001</v>
      </c>
      <c r="O409" s="1">
        <v>0.86464799999999997</v>
      </c>
      <c r="P409" s="1">
        <v>3.70324E-3</v>
      </c>
      <c r="Q409" s="1">
        <v>1.68869E-2</v>
      </c>
      <c r="R409" s="1">
        <v>1.78607</v>
      </c>
      <c r="S409" s="1">
        <v>1.38437E-3</v>
      </c>
      <c r="T409" s="1">
        <v>0.33235199999999998</v>
      </c>
      <c r="U409" s="1">
        <v>1.0489200000000001</v>
      </c>
      <c r="V409" s="1" t="s">
        <v>23</v>
      </c>
      <c r="W409" s="1">
        <f>ABS(IK_diagnostics_degrees__4[[#This Row],[Column1]]-A408)</f>
        <v>0.20430499999999999</v>
      </c>
      <c r="X409" s="1">
        <f>ABS(IK_diagnostics_degrees__4[[#This Row],[Column2]]-B408)</f>
        <v>0.13203999999999994</v>
      </c>
      <c r="Y409" s="1">
        <f>ABS(IK_diagnostics_degrees__4[[#This Row],[Column3]]-C408)</f>
        <v>0.22493199999999999</v>
      </c>
      <c r="Z409" s="1">
        <f>ABS(IK_diagnostics_degrees__4[[#This Row],[Column4]]-D408)</f>
        <v>4.0152999999999994E-2</v>
      </c>
      <c r="AA409" s="1">
        <f>ABS(IK_diagnostics_degrees__4[[#This Row],[Column5]]-E408)</f>
        <v>0.41033000000000008</v>
      </c>
      <c r="AB409" s="1">
        <f>ABS(IK_diagnostics_degrees__4[[#This Row],[Column6]]-F408)</f>
        <v>2.9639999999999875E-4</v>
      </c>
      <c r="AC409" s="1">
        <f>ABS(IK_diagnostics_degrees__4[[#This Row],[Column7]]-G408)</f>
        <v>0.27993600000000007</v>
      </c>
      <c r="AD409" s="1">
        <f>ABS(IK_diagnostics_degrees__4[[#This Row],[Column8]]-H408)</f>
        <v>0.14007999999999976</v>
      </c>
      <c r="AE409" s="1">
        <f>ABS(IK_diagnostics_degrees__4[[#This Row],[Column9]]-I408)</f>
        <v>0.66441099999999997</v>
      </c>
      <c r="AF409" s="1">
        <f>ABS(IK_diagnostics_degrees__4[[#This Row],[Column10]]-J408)</f>
        <v>1.8768999999999994E-2</v>
      </c>
      <c r="AG409" s="1">
        <f>ABS(IK_diagnostics_degrees__4[[#This Row],[Column11]]-K408)</f>
        <v>1.4299999999999979E-2</v>
      </c>
      <c r="AH409" s="1">
        <f>ABS(IK_diagnostics_degrees__4[[#This Row],[Column12]]-L408)</f>
        <v>2.1788800000000001E-2</v>
      </c>
      <c r="AI409" s="1">
        <f>ABS(IK_diagnostics_degrees__4[[#This Row],[Column13]]-M408)</f>
        <v>0.96750000000000003</v>
      </c>
      <c r="AJ409" s="1">
        <f>ABS(IK_diagnostics_degrees__4[[#This Row],[Column14]]-N408)</f>
        <v>0.47702100000000014</v>
      </c>
      <c r="AK409" s="1">
        <f>ABS(IK_diagnostics_degrees__4[[#This Row],[Column15]]-O408)</f>
        <v>3.0793999999999988E-2</v>
      </c>
      <c r="AL409" s="1">
        <f>ABS(IK_diagnostics_degrees__4[[#This Row],[Column16]]-P408)</f>
        <v>3.70324E-3</v>
      </c>
      <c r="AM409" s="1">
        <f>ABS(IK_diagnostics_degrees__4[[#This Row],[Column17]]-Q408)</f>
        <v>1.68869E-2</v>
      </c>
      <c r="AN409" s="1">
        <f>ABS(IK_diagnostics_degrees__4[[#This Row],[Column18]]-R408)</f>
        <v>0.16566999999999998</v>
      </c>
      <c r="AO409" s="1">
        <f>ABS(IK_diagnostics_degrees__4[[#This Row],[Column19]]-S408)</f>
        <v>1.38437E-3</v>
      </c>
      <c r="AP409" s="1">
        <f>ABS(IK_diagnostics_degrees__4[[#This Row],[Column20]]-T408)</f>
        <v>5.7672000000000001E-2</v>
      </c>
      <c r="AQ409" s="1">
        <f>ABS(IK_diagnostics_degrees__4[[#This Row],[Column21]]-U408)</f>
        <v>0.4538080000000001</v>
      </c>
    </row>
    <row r="410" spans="1:43" x14ac:dyDescent="0.25">
      <c r="A410" s="1">
        <v>6.4154900000000001E-2</v>
      </c>
      <c r="B410" s="1">
        <v>1.53566</v>
      </c>
      <c r="C410" s="1" t="s">
        <v>22</v>
      </c>
      <c r="D410" s="1">
        <v>0.15795899999999999</v>
      </c>
      <c r="E410" s="1">
        <v>1.4599200000000001</v>
      </c>
      <c r="F410" s="1">
        <v>3.2148200000000002E-2</v>
      </c>
      <c r="G410" s="1">
        <v>0.80251700000000004</v>
      </c>
      <c r="H410" s="1">
        <v>2.11266</v>
      </c>
      <c r="I410" s="1">
        <v>0.90974200000000005</v>
      </c>
      <c r="J410" s="1">
        <v>0.192827</v>
      </c>
      <c r="K410" s="1">
        <v>1.79328</v>
      </c>
      <c r="L410" s="1">
        <v>7.1795499999999998E-2</v>
      </c>
      <c r="M410" s="1">
        <v>1.36042</v>
      </c>
      <c r="N410" s="1">
        <v>1.0313300000000001</v>
      </c>
      <c r="O410" s="1">
        <v>1.0709900000000001</v>
      </c>
      <c r="P410" s="1">
        <v>8.7865399999999998E-4</v>
      </c>
      <c r="Q410" s="1" t="s">
        <v>22</v>
      </c>
      <c r="R410" s="1">
        <v>1.9152199999999999</v>
      </c>
      <c r="S410" s="2">
        <v>2.0704499999999998E-6</v>
      </c>
      <c r="T410" s="1">
        <v>0.37826199999999999</v>
      </c>
      <c r="U410" s="1">
        <v>0.86958400000000002</v>
      </c>
      <c r="V410" s="1" t="s">
        <v>23</v>
      </c>
      <c r="W410" s="1">
        <f>ABS(IK_diagnostics_degrees__4[[#This Row],[Column1]]-A409)</f>
        <v>6.4154900000000001E-2</v>
      </c>
      <c r="X410" s="1">
        <f>ABS(IK_diagnostics_degrees__4[[#This Row],[Column2]]-B409)</f>
        <v>5.1200000000000134E-3</v>
      </c>
      <c r="Y410" s="1">
        <f>ABS(IK_diagnostics_degrees__4[[#This Row],[Column3]]-C409)</f>
        <v>0</v>
      </c>
      <c r="Z410" s="1">
        <f>ABS(IK_diagnostics_degrees__4[[#This Row],[Column4]]-D409)</f>
        <v>4.6063999999999994E-2</v>
      </c>
      <c r="AA410" s="1">
        <f>ABS(IK_diagnostics_degrees__4[[#This Row],[Column5]]-E409)</f>
        <v>9.4019999999999992E-2</v>
      </c>
      <c r="AB410" s="1">
        <f>ABS(IK_diagnostics_degrees__4[[#This Row],[Column6]]-F409)</f>
        <v>1.5040800000000003E-2</v>
      </c>
      <c r="AC410" s="1">
        <f>ABS(IK_diagnostics_degrees__4[[#This Row],[Column7]]-G409)</f>
        <v>0.10458600000000007</v>
      </c>
      <c r="AD410" s="1">
        <f>ABS(IK_diagnostics_degrees__4[[#This Row],[Column8]]-H409)</f>
        <v>8.439999999999781E-3</v>
      </c>
      <c r="AE410" s="1">
        <f>ABS(IK_diagnostics_degrees__4[[#This Row],[Column9]]-I409)</f>
        <v>0.16268300000000002</v>
      </c>
      <c r="AF410" s="1">
        <f>ABS(IK_diagnostics_degrees__4[[#This Row],[Column10]]-J409)</f>
        <v>8.5180999999999993E-2</v>
      </c>
      <c r="AG410" s="1">
        <f>ABS(IK_diagnostics_degrees__4[[#This Row],[Column11]]-K409)</f>
        <v>2.8750000000000053E-2</v>
      </c>
      <c r="AH410" s="1">
        <f>ABS(IK_diagnostics_degrees__4[[#This Row],[Column12]]-L409)</f>
        <v>5.0006700000000001E-2</v>
      </c>
      <c r="AI410" s="1">
        <f>ABS(IK_diagnostics_degrees__4[[#This Row],[Column13]]-M409)</f>
        <v>0.3484799999999999</v>
      </c>
      <c r="AJ410" s="1">
        <f>ABS(IK_diagnostics_degrees__4[[#This Row],[Column14]]-N409)</f>
        <v>0.17049000000000003</v>
      </c>
      <c r="AK410" s="1">
        <f>ABS(IK_diagnostics_degrees__4[[#This Row],[Column15]]-O409)</f>
        <v>0.20634200000000014</v>
      </c>
      <c r="AL410" s="1">
        <f>ABS(IK_diagnostics_degrees__4[[#This Row],[Column16]]-P409)</f>
        <v>2.824586E-3</v>
      </c>
      <c r="AM410" s="1">
        <f>ABS(IK_diagnostics_degrees__4[[#This Row],[Column17]]-Q409)</f>
        <v>1.68869E-2</v>
      </c>
      <c r="AN410" s="1">
        <f>ABS(IK_diagnostics_degrees__4[[#This Row],[Column18]]-R409)</f>
        <v>0.12914999999999988</v>
      </c>
      <c r="AO410" s="1">
        <f>ABS(IK_diagnostics_degrees__4[[#This Row],[Column19]]-S409)</f>
        <v>1.38229955E-3</v>
      </c>
      <c r="AP410" s="1">
        <f>ABS(IK_diagnostics_degrees__4[[#This Row],[Column20]]-T409)</f>
        <v>4.5910000000000006E-2</v>
      </c>
      <c r="AQ410" s="1">
        <f>ABS(IK_diagnostics_degrees__4[[#This Row],[Column21]]-U409)</f>
        <v>0.17933600000000005</v>
      </c>
    </row>
    <row r="411" spans="1:43" x14ac:dyDescent="0.25">
      <c r="A411" s="1">
        <v>0.10568</v>
      </c>
      <c r="B411" s="1">
        <v>1.55033</v>
      </c>
      <c r="C411" s="1">
        <v>4.8572400000000002E-2</v>
      </c>
      <c r="D411" s="1">
        <v>0.182363</v>
      </c>
      <c r="E411" s="1">
        <v>1.4006799999999999</v>
      </c>
      <c r="F411" s="1">
        <v>1.6076199999999999E-2</v>
      </c>
      <c r="G411" s="1">
        <v>0.86211800000000005</v>
      </c>
      <c r="H411" s="1">
        <v>2.0825499999999999</v>
      </c>
      <c r="I411" s="1">
        <v>1.0322899999999999</v>
      </c>
      <c r="J411" s="1">
        <v>0.19975699999999999</v>
      </c>
      <c r="K411" s="1">
        <v>1.8143499999999999</v>
      </c>
      <c r="L411" s="1">
        <v>9.2789899999999995E-2</v>
      </c>
      <c r="M411" s="1">
        <v>1.5081899999999999</v>
      </c>
      <c r="N411" s="1">
        <v>0.914829</v>
      </c>
      <c r="O411" s="1">
        <v>1.0965400000000001</v>
      </c>
      <c r="P411" s="2">
        <v>2.54949E-6</v>
      </c>
      <c r="Q411" s="1" t="s">
        <v>22</v>
      </c>
      <c r="R411" s="1">
        <v>1.9583200000000001</v>
      </c>
      <c r="S411" s="1" t="s">
        <v>22</v>
      </c>
      <c r="T411" s="1">
        <v>0.38117099999999998</v>
      </c>
      <c r="U411" s="1">
        <v>0.77087600000000001</v>
      </c>
      <c r="V411" s="1" t="s">
        <v>23</v>
      </c>
      <c r="W411" s="1">
        <f>ABS(IK_diagnostics_degrees__4[[#This Row],[Column1]]-A410)</f>
        <v>4.1525099999999995E-2</v>
      </c>
      <c r="X411" s="1">
        <f>ABS(IK_diagnostics_degrees__4[[#This Row],[Column2]]-B410)</f>
        <v>1.4669999999999961E-2</v>
      </c>
      <c r="Y411" s="1">
        <f>ABS(IK_diagnostics_degrees__4[[#This Row],[Column3]]-C410)</f>
        <v>4.8572400000000002E-2</v>
      </c>
      <c r="Z411" s="1">
        <f>ABS(IK_diagnostics_degrees__4[[#This Row],[Column4]]-D410)</f>
        <v>2.4404000000000009E-2</v>
      </c>
      <c r="AA411" s="1">
        <f>ABS(IK_diagnostics_degrees__4[[#This Row],[Column5]]-E410)</f>
        <v>5.9240000000000181E-2</v>
      </c>
      <c r="AB411" s="1">
        <f>ABS(IK_diagnostics_degrees__4[[#This Row],[Column6]]-F410)</f>
        <v>1.6072000000000003E-2</v>
      </c>
      <c r="AC411" s="1">
        <f>ABS(IK_diagnostics_degrees__4[[#This Row],[Column7]]-G410)</f>
        <v>5.9601000000000015E-2</v>
      </c>
      <c r="AD411" s="1">
        <f>ABS(IK_diagnostics_degrees__4[[#This Row],[Column8]]-H410)</f>
        <v>3.0110000000000081E-2</v>
      </c>
      <c r="AE411" s="1">
        <f>ABS(IK_diagnostics_degrees__4[[#This Row],[Column9]]-I410)</f>
        <v>0.12254799999999988</v>
      </c>
      <c r="AF411" s="1">
        <f>ABS(IK_diagnostics_degrees__4[[#This Row],[Column10]]-J410)</f>
        <v>6.9299999999999917E-3</v>
      </c>
      <c r="AG411" s="1">
        <f>ABS(IK_diagnostics_degrees__4[[#This Row],[Column11]]-K410)</f>
        <v>2.1069999999999922E-2</v>
      </c>
      <c r="AH411" s="1">
        <f>ABS(IK_diagnostics_degrees__4[[#This Row],[Column12]]-L410)</f>
        <v>2.0994399999999996E-2</v>
      </c>
      <c r="AI411" s="1">
        <f>ABS(IK_diagnostics_degrees__4[[#This Row],[Column13]]-M410)</f>
        <v>0.14776999999999996</v>
      </c>
      <c r="AJ411" s="1">
        <f>ABS(IK_diagnostics_degrees__4[[#This Row],[Column14]]-N410)</f>
        <v>0.11650100000000008</v>
      </c>
      <c r="AK411" s="1">
        <f>ABS(IK_diagnostics_degrees__4[[#This Row],[Column15]]-O410)</f>
        <v>2.5549999999999962E-2</v>
      </c>
      <c r="AL411" s="1">
        <f>ABS(IK_diagnostics_degrees__4[[#This Row],[Column16]]-P410)</f>
        <v>8.7610450999999997E-4</v>
      </c>
      <c r="AM411" s="1">
        <f>ABS(IK_diagnostics_degrees__4[[#This Row],[Column17]]-Q410)</f>
        <v>0</v>
      </c>
      <c r="AN411" s="1">
        <f>ABS(IK_diagnostics_degrees__4[[#This Row],[Column18]]-R410)</f>
        <v>4.3100000000000138E-2</v>
      </c>
      <c r="AO411" s="1">
        <f>ABS(IK_diagnostics_degrees__4[[#This Row],[Column19]]-S410)</f>
        <v>2.0704499999999998E-6</v>
      </c>
      <c r="AP411" s="1">
        <f>ABS(IK_diagnostics_degrees__4[[#This Row],[Column20]]-T410)</f>
        <v>2.9089999999999949E-3</v>
      </c>
      <c r="AQ411" s="1">
        <f>ABS(IK_diagnostics_degrees__4[[#This Row],[Column21]]-U410)</f>
        <v>9.8708000000000018E-2</v>
      </c>
    </row>
    <row r="412" spans="1:43" x14ac:dyDescent="0.25">
      <c r="A412" s="1">
        <v>0.13986000000000001</v>
      </c>
      <c r="B412" s="1">
        <v>1.56175</v>
      </c>
      <c r="C412" s="1">
        <v>7.9543100000000005E-2</v>
      </c>
      <c r="D412" s="1">
        <v>0.18348100000000001</v>
      </c>
      <c r="E412" s="1">
        <v>1.35988</v>
      </c>
      <c r="F412" s="1">
        <v>1.9795699999999999E-2</v>
      </c>
      <c r="G412" s="1">
        <v>0.90544800000000003</v>
      </c>
      <c r="H412" s="1">
        <v>2.0602</v>
      </c>
      <c r="I412" s="1">
        <v>1.11846</v>
      </c>
      <c r="J412" s="1">
        <v>0.20314199999999999</v>
      </c>
      <c r="K412" s="1">
        <v>1.8218700000000001</v>
      </c>
      <c r="L412" s="1">
        <v>0.106049</v>
      </c>
      <c r="M412" s="1">
        <v>1.59653</v>
      </c>
      <c r="N412" s="1">
        <v>0.83313999999999999</v>
      </c>
      <c r="O412" s="1">
        <v>1.0894900000000001</v>
      </c>
      <c r="P412" s="1" t="s">
        <v>22</v>
      </c>
      <c r="Q412" s="1" t="s">
        <v>22</v>
      </c>
      <c r="R412" s="1">
        <v>1.9685299999999999</v>
      </c>
      <c r="S412" s="1" t="s">
        <v>22</v>
      </c>
      <c r="T412" s="1">
        <v>0.36351800000000001</v>
      </c>
      <c r="U412" s="1">
        <v>0.71397200000000005</v>
      </c>
      <c r="V412" s="1" t="s">
        <v>23</v>
      </c>
      <c r="W412" s="1">
        <f>ABS(IK_diagnostics_degrees__4[[#This Row],[Column1]]-A411)</f>
        <v>3.4180000000000016E-2</v>
      </c>
      <c r="X412" s="1">
        <f>ABS(IK_diagnostics_degrees__4[[#This Row],[Column2]]-B411)</f>
        <v>1.1419999999999986E-2</v>
      </c>
      <c r="Y412" s="1">
        <f>ABS(IK_diagnostics_degrees__4[[#This Row],[Column3]]-C411)</f>
        <v>3.0970700000000004E-2</v>
      </c>
      <c r="Z412" s="1">
        <f>ABS(IK_diagnostics_degrees__4[[#This Row],[Column4]]-D411)</f>
        <v>1.1180000000000079E-3</v>
      </c>
      <c r="AA412" s="1">
        <f>ABS(IK_diagnostics_degrees__4[[#This Row],[Column5]]-E411)</f>
        <v>4.0799999999999947E-2</v>
      </c>
      <c r="AB412" s="1">
        <f>ABS(IK_diagnostics_degrees__4[[#This Row],[Column6]]-F411)</f>
        <v>3.7195000000000006E-3</v>
      </c>
      <c r="AC412" s="1">
        <f>ABS(IK_diagnostics_degrees__4[[#This Row],[Column7]]-G411)</f>
        <v>4.332999999999998E-2</v>
      </c>
      <c r="AD412" s="1">
        <f>ABS(IK_diagnostics_degrees__4[[#This Row],[Column8]]-H411)</f>
        <v>2.234999999999987E-2</v>
      </c>
      <c r="AE412" s="1">
        <f>ABS(IK_diagnostics_degrees__4[[#This Row],[Column9]]-I411)</f>
        <v>8.617000000000008E-2</v>
      </c>
      <c r="AF412" s="1">
        <f>ABS(IK_diagnostics_degrees__4[[#This Row],[Column10]]-J411)</f>
        <v>3.3849999999999991E-3</v>
      </c>
      <c r="AG412" s="1">
        <f>ABS(IK_diagnostics_degrees__4[[#This Row],[Column11]]-K411)</f>
        <v>7.5200000000001932E-3</v>
      </c>
      <c r="AH412" s="1">
        <f>ABS(IK_diagnostics_degrees__4[[#This Row],[Column12]]-L411)</f>
        <v>1.325910000000001E-2</v>
      </c>
      <c r="AI412" s="1">
        <f>ABS(IK_diagnostics_degrees__4[[#This Row],[Column13]]-M411)</f>
        <v>8.8340000000000085E-2</v>
      </c>
      <c r="AJ412" s="1">
        <f>ABS(IK_diagnostics_degrees__4[[#This Row],[Column14]]-N411)</f>
        <v>8.1689000000000012E-2</v>
      </c>
      <c r="AK412" s="1">
        <f>ABS(IK_diagnostics_degrees__4[[#This Row],[Column15]]-O411)</f>
        <v>7.0500000000000007E-3</v>
      </c>
      <c r="AL412" s="1">
        <f>ABS(IK_diagnostics_degrees__4[[#This Row],[Column16]]-P411)</f>
        <v>2.54949E-6</v>
      </c>
      <c r="AM412" s="1">
        <f>ABS(IK_diagnostics_degrees__4[[#This Row],[Column17]]-Q411)</f>
        <v>0</v>
      </c>
      <c r="AN412" s="1">
        <f>ABS(IK_diagnostics_degrees__4[[#This Row],[Column18]]-R411)</f>
        <v>1.020999999999983E-2</v>
      </c>
      <c r="AO412" s="1">
        <f>ABS(IK_diagnostics_degrees__4[[#This Row],[Column19]]-S411)</f>
        <v>0</v>
      </c>
      <c r="AP412" s="1">
        <f>ABS(IK_diagnostics_degrees__4[[#This Row],[Column20]]-T411)</f>
        <v>1.7652999999999974E-2</v>
      </c>
      <c r="AQ412" s="1">
        <f>ABS(IK_diagnostics_degrees__4[[#This Row],[Column21]]-U411)</f>
        <v>5.6903999999999955E-2</v>
      </c>
    </row>
    <row r="413" spans="1:43" x14ac:dyDescent="0.25">
      <c r="A413" s="1">
        <v>0.16475799999999999</v>
      </c>
      <c r="B413" s="1">
        <v>1.5711599999999999</v>
      </c>
      <c r="C413" s="1">
        <v>9.7033800000000003E-2</v>
      </c>
      <c r="D413" s="1">
        <v>0.19205700000000001</v>
      </c>
      <c r="E413" s="1">
        <v>1.3333600000000001</v>
      </c>
      <c r="F413" s="1">
        <v>1.31682E-2</v>
      </c>
      <c r="G413" s="1">
        <v>0.92976199999999998</v>
      </c>
      <c r="H413" s="1">
        <v>2.0352700000000001</v>
      </c>
      <c r="I413" s="1">
        <v>1.17801</v>
      </c>
      <c r="J413" s="1">
        <v>0.20413300000000001</v>
      </c>
      <c r="K413" s="1">
        <v>1.82396</v>
      </c>
      <c r="L413" s="1">
        <v>0.123289</v>
      </c>
      <c r="M413" s="1">
        <v>1.65882</v>
      </c>
      <c r="N413" s="1">
        <v>0.77139999999999997</v>
      </c>
      <c r="O413" s="1">
        <v>1.06698</v>
      </c>
      <c r="P413" s="1" t="s">
        <v>22</v>
      </c>
      <c r="Q413" s="1" t="s">
        <v>22</v>
      </c>
      <c r="R413" s="1">
        <v>1.9702900000000001</v>
      </c>
      <c r="S413" s="1" t="s">
        <v>22</v>
      </c>
      <c r="T413" s="1">
        <v>0.34435500000000002</v>
      </c>
      <c r="U413" s="1">
        <v>0.67791400000000002</v>
      </c>
      <c r="V413" s="1" t="s">
        <v>23</v>
      </c>
      <c r="W413" s="1">
        <f>ABS(IK_diagnostics_degrees__4[[#This Row],[Column1]]-A412)</f>
        <v>2.4897999999999976E-2</v>
      </c>
      <c r="X413" s="1">
        <f>ABS(IK_diagnostics_degrees__4[[#This Row],[Column2]]-B412)</f>
        <v>9.4099999999999184E-3</v>
      </c>
      <c r="Y413" s="1">
        <f>ABS(IK_diagnostics_degrees__4[[#This Row],[Column3]]-C412)</f>
        <v>1.7490699999999998E-2</v>
      </c>
      <c r="Z413" s="1">
        <f>ABS(IK_diagnostics_degrees__4[[#This Row],[Column4]]-D412)</f>
        <v>8.5760000000000003E-3</v>
      </c>
      <c r="AA413" s="1">
        <f>ABS(IK_diagnostics_degrees__4[[#This Row],[Column5]]-E412)</f>
        <v>2.6519999999999877E-2</v>
      </c>
      <c r="AB413" s="1">
        <f>ABS(IK_diagnostics_degrees__4[[#This Row],[Column6]]-F412)</f>
        <v>6.6274999999999997E-3</v>
      </c>
      <c r="AC413" s="1">
        <f>ABS(IK_diagnostics_degrees__4[[#This Row],[Column7]]-G412)</f>
        <v>2.4313999999999947E-2</v>
      </c>
      <c r="AD413" s="1">
        <f>ABS(IK_diagnostics_degrees__4[[#This Row],[Column8]]-H412)</f>
        <v>2.4929999999999897E-2</v>
      </c>
      <c r="AE413" s="1">
        <f>ABS(IK_diagnostics_degrees__4[[#This Row],[Column9]]-I412)</f>
        <v>5.9549999999999992E-2</v>
      </c>
      <c r="AF413" s="1">
        <f>ABS(IK_diagnostics_degrees__4[[#This Row],[Column10]]-J412)</f>
        <v>9.9100000000001964E-4</v>
      </c>
      <c r="AG413" s="1">
        <f>ABS(IK_diagnostics_degrees__4[[#This Row],[Column11]]-K412)</f>
        <v>2.0899999999999253E-3</v>
      </c>
      <c r="AH413" s="1">
        <f>ABS(IK_diagnostics_degrees__4[[#This Row],[Column12]]-L412)</f>
        <v>1.7239999999999991E-2</v>
      </c>
      <c r="AI413" s="1">
        <f>ABS(IK_diagnostics_degrees__4[[#This Row],[Column13]]-M412)</f>
        <v>6.2289999999999957E-2</v>
      </c>
      <c r="AJ413" s="1">
        <f>ABS(IK_diagnostics_degrees__4[[#This Row],[Column14]]-N412)</f>
        <v>6.1740000000000017E-2</v>
      </c>
      <c r="AK413" s="1">
        <f>ABS(IK_diagnostics_degrees__4[[#This Row],[Column15]]-O412)</f>
        <v>2.251000000000003E-2</v>
      </c>
      <c r="AL413" s="1">
        <f>ABS(IK_diagnostics_degrees__4[[#This Row],[Column16]]-P412)</f>
        <v>0</v>
      </c>
      <c r="AM413" s="1">
        <f>ABS(IK_diagnostics_degrees__4[[#This Row],[Column17]]-Q412)</f>
        <v>0</v>
      </c>
      <c r="AN413" s="1">
        <f>ABS(IK_diagnostics_degrees__4[[#This Row],[Column18]]-R412)</f>
        <v>1.7600000000002058E-3</v>
      </c>
      <c r="AO413" s="1">
        <f>ABS(IK_diagnostics_degrees__4[[#This Row],[Column19]]-S412)</f>
        <v>0</v>
      </c>
      <c r="AP413" s="1">
        <f>ABS(IK_diagnostics_degrees__4[[#This Row],[Column20]]-T412)</f>
        <v>1.9162999999999986E-2</v>
      </c>
      <c r="AQ413" s="1">
        <f>ABS(IK_diagnostics_degrees__4[[#This Row],[Column21]]-U412)</f>
        <v>3.6058000000000034E-2</v>
      </c>
    </row>
    <row r="414" spans="1:43" x14ac:dyDescent="0.25">
      <c r="A414" s="1">
        <v>0.19020699999999999</v>
      </c>
      <c r="B414" s="1">
        <v>1.5831900000000001</v>
      </c>
      <c r="C414" s="1">
        <v>0.102871</v>
      </c>
      <c r="D414" s="1">
        <v>0.19533</v>
      </c>
      <c r="E414" s="1">
        <v>1.3069599999999999</v>
      </c>
      <c r="F414" s="1">
        <v>1.96175E-3</v>
      </c>
      <c r="G414" s="1">
        <v>0.93878700000000004</v>
      </c>
      <c r="H414" s="1">
        <v>2.0214300000000001</v>
      </c>
      <c r="I414" s="1">
        <v>1.2224200000000001</v>
      </c>
      <c r="J414" s="1">
        <v>0.205868</v>
      </c>
      <c r="K414" s="1">
        <v>1.8277099999999999</v>
      </c>
      <c r="L414" s="1">
        <v>0.13112399999999999</v>
      </c>
      <c r="M414" s="1">
        <v>1.7030400000000001</v>
      </c>
      <c r="N414" s="1">
        <v>0.72036800000000001</v>
      </c>
      <c r="O414" s="1">
        <v>1.04158</v>
      </c>
      <c r="P414" s="1" t="s">
        <v>22</v>
      </c>
      <c r="Q414" s="1" t="s">
        <v>22</v>
      </c>
      <c r="R414" s="1">
        <v>1.96913</v>
      </c>
      <c r="S414" s="1" t="s">
        <v>22</v>
      </c>
      <c r="T414" s="1">
        <v>0.32651599999999997</v>
      </c>
      <c r="U414" s="1">
        <v>0.65467500000000001</v>
      </c>
      <c r="V414" s="1" t="s">
        <v>23</v>
      </c>
      <c r="W414" s="1">
        <f>ABS(IK_diagnostics_degrees__4[[#This Row],[Column1]]-A413)</f>
        <v>2.5448999999999999E-2</v>
      </c>
      <c r="X414" s="1">
        <f>ABS(IK_diagnostics_degrees__4[[#This Row],[Column2]]-B413)</f>
        <v>1.2030000000000207E-2</v>
      </c>
      <c r="Y414" s="1">
        <f>ABS(IK_diagnostics_degrees__4[[#This Row],[Column3]]-C413)</f>
        <v>5.8372000000000007E-3</v>
      </c>
      <c r="Z414" s="1">
        <f>ABS(IK_diagnostics_degrees__4[[#This Row],[Column4]]-D413)</f>
        <v>3.2729999999999981E-3</v>
      </c>
      <c r="AA414" s="1">
        <f>ABS(IK_diagnostics_degrees__4[[#This Row],[Column5]]-E413)</f>
        <v>2.6400000000000201E-2</v>
      </c>
      <c r="AB414" s="1">
        <f>ABS(IK_diagnostics_degrees__4[[#This Row],[Column6]]-F413)</f>
        <v>1.120645E-2</v>
      </c>
      <c r="AC414" s="1">
        <f>ABS(IK_diagnostics_degrees__4[[#This Row],[Column7]]-G413)</f>
        <v>9.0250000000000608E-3</v>
      </c>
      <c r="AD414" s="1">
        <f>ABS(IK_diagnostics_degrees__4[[#This Row],[Column8]]-H413)</f>
        <v>1.3840000000000074E-2</v>
      </c>
      <c r="AE414" s="1">
        <f>ABS(IK_diagnostics_degrees__4[[#This Row],[Column9]]-I413)</f>
        <v>4.4410000000000061E-2</v>
      </c>
      <c r="AF414" s="1">
        <f>ABS(IK_diagnostics_degrees__4[[#This Row],[Column10]]-J413)</f>
        <v>1.7349999999999866E-3</v>
      </c>
      <c r="AG414" s="1">
        <f>ABS(IK_diagnostics_degrees__4[[#This Row],[Column11]]-K413)</f>
        <v>3.7499999999999201E-3</v>
      </c>
      <c r="AH414" s="1">
        <f>ABS(IK_diagnostics_degrees__4[[#This Row],[Column12]]-L413)</f>
        <v>7.8349999999999947E-3</v>
      </c>
      <c r="AI414" s="1">
        <f>ABS(IK_diagnostics_degrees__4[[#This Row],[Column13]]-M413)</f>
        <v>4.4220000000000148E-2</v>
      </c>
      <c r="AJ414" s="1">
        <f>ABS(IK_diagnostics_degrees__4[[#This Row],[Column14]]-N413)</f>
        <v>5.1031999999999966E-2</v>
      </c>
      <c r="AK414" s="1">
        <f>ABS(IK_diagnostics_degrees__4[[#This Row],[Column15]]-O413)</f>
        <v>2.5400000000000089E-2</v>
      </c>
      <c r="AL414" s="1">
        <f>ABS(IK_diagnostics_degrees__4[[#This Row],[Column16]]-P413)</f>
        <v>0</v>
      </c>
      <c r="AM414" s="1">
        <f>ABS(IK_diagnostics_degrees__4[[#This Row],[Column17]]-Q413)</f>
        <v>0</v>
      </c>
      <c r="AN414" s="1">
        <f>ABS(IK_diagnostics_degrees__4[[#This Row],[Column18]]-R413)</f>
        <v>1.1600000000000499E-3</v>
      </c>
      <c r="AO414" s="1">
        <f>ABS(IK_diagnostics_degrees__4[[#This Row],[Column19]]-S413)</f>
        <v>0</v>
      </c>
      <c r="AP414" s="1">
        <f>ABS(IK_diagnostics_degrees__4[[#This Row],[Column20]]-T413)</f>
        <v>1.7839000000000049E-2</v>
      </c>
      <c r="AQ414" s="1">
        <f>ABS(IK_diagnostics_degrees__4[[#This Row],[Column21]]-U413)</f>
        <v>2.323900000000001E-2</v>
      </c>
    </row>
    <row r="415" spans="1:43" x14ac:dyDescent="0.25">
      <c r="A415" s="1">
        <v>0.20239299999999999</v>
      </c>
      <c r="B415" s="1">
        <v>1.5903400000000001</v>
      </c>
      <c r="C415" s="1">
        <v>0.12003999999999999</v>
      </c>
      <c r="D415" s="1">
        <v>0.19225999999999999</v>
      </c>
      <c r="E415" s="1">
        <v>1.2876099999999999</v>
      </c>
      <c r="F415" s="1">
        <v>1.681E-3</v>
      </c>
      <c r="G415" s="1">
        <v>0.95523400000000003</v>
      </c>
      <c r="H415" s="1">
        <v>2.0180899999999999</v>
      </c>
      <c r="I415" s="1">
        <v>1.25722</v>
      </c>
      <c r="J415" s="1">
        <v>0.20730699999999999</v>
      </c>
      <c r="K415" s="1">
        <v>1.8265400000000001</v>
      </c>
      <c r="L415" s="1">
        <v>0.13426099999999999</v>
      </c>
      <c r="M415" s="1">
        <v>1.73736</v>
      </c>
      <c r="N415" s="1">
        <v>0.68110899999999996</v>
      </c>
      <c r="O415" s="1">
        <v>1.02443</v>
      </c>
      <c r="P415" s="1" t="s">
        <v>22</v>
      </c>
      <c r="Q415" s="1" t="s">
        <v>22</v>
      </c>
      <c r="R415" s="1">
        <v>1.96363</v>
      </c>
      <c r="S415" s="1" t="s">
        <v>22</v>
      </c>
      <c r="T415" s="1">
        <v>0.312</v>
      </c>
      <c r="U415" s="1">
        <v>0.63481799999999999</v>
      </c>
      <c r="V415" s="1" t="s">
        <v>23</v>
      </c>
      <c r="W415" s="1">
        <f>ABS(IK_diagnostics_degrees__4[[#This Row],[Column1]]-A414)</f>
        <v>1.2186000000000002E-2</v>
      </c>
      <c r="X415" s="1">
        <f>ABS(IK_diagnostics_degrees__4[[#This Row],[Column2]]-B414)</f>
        <v>7.1499999999999897E-3</v>
      </c>
      <c r="Y415" s="1">
        <f>ABS(IK_diagnostics_degrees__4[[#This Row],[Column3]]-C414)</f>
        <v>1.716899999999999E-2</v>
      </c>
      <c r="Z415" s="1">
        <f>ABS(IK_diagnostics_degrees__4[[#This Row],[Column4]]-D414)</f>
        <v>3.0700000000000172E-3</v>
      </c>
      <c r="AA415" s="1">
        <f>ABS(IK_diagnostics_degrees__4[[#This Row],[Column5]]-E414)</f>
        <v>1.9349999999999978E-2</v>
      </c>
      <c r="AB415" s="1">
        <f>ABS(IK_diagnostics_degrees__4[[#This Row],[Column6]]-F414)</f>
        <v>2.8074999999999997E-4</v>
      </c>
      <c r="AC415" s="1">
        <f>ABS(IK_diagnostics_degrees__4[[#This Row],[Column7]]-G414)</f>
        <v>1.6446999999999989E-2</v>
      </c>
      <c r="AD415" s="1">
        <f>ABS(IK_diagnostics_degrees__4[[#This Row],[Column8]]-H414)</f>
        <v>3.3400000000001207E-3</v>
      </c>
      <c r="AE415" s="1">
        <f>ABS(IK_diagnostics_degrees__4[[#This Row],[Column9]]-I414)</f>
        <v>3.4799999999999942E-2</v>
      </c>
      <c r="AF415" s="1">
        <f>ABS(IK_diagnostics_degrees__4[[#This Row],[Column10]]-J414)</f>
        <v>1.4389999999999958E-3</v>
      </c>
      <c r="AG415" s="1">
        <f>ABS(IK_diagnostics_degrees__4[[#This Row],[Column11]]-K414)</f>
        <v>1.1699999999998933E-3</v>
      </c>
      <c r="AH415" s="1">
        <f>ABS(IK_diagnostics_degrees__4[[#This Row],[Column12]]-L414)</f>
        <v>3.1370000000000009E-3</v>
      </c>
      <c r="AI415" s="1">
        <f>ABS(IK_diagnostics_degrees__4[[#This Row],[Column13]]-M414)</f>
        <v>3.4319999999999906E-2</v>
      </c>
      <c r="AJ415" s="1">
        <f>ABS(IK_diagnostics_degrees__4[[#This Row],[Column14]]-N414)</f>
        <v>3.9259000000000044E-2</v>
      </c>
      <c r="AK415" s="1">
        <f>ABS(IK_diagnostics_degrees__4[[#This Row],[Column15]]-O414)</f>
        <v>1.7149999999999999E-2</v>
      </c>
      <c r="AL415" s="1">
        <f>ABS(IK_diagnostics_degrees__4[[#This Row],[Column16]]-P414)</f>
        <v>0</v>
      </c>
      <c r="AM415" s="1">
        <f>ABS(IK_diagnostics_degrees__4[[#This Row],[Column17]]-Q414)</f>
        <v>0</v>
      </c>
      <c r="AN415" s="1">
        <f>ABS(IK_diagnostics_degrees__4[[#This Row],[Column18]]-R414)</f>
        <v>5.5000000000000604E-3</v>
      </c>
      <c r="AO415" s="1">
        <f>ABS(IK_diagnostics_degrees__4[[#This Row],[Column19]]-S414)</f>
        <v>0</v>
      </c>
      <c r="AP415" s="1">
        <f>ABS(IK_diagnostics_degrees__4[[#This Row],[Column20]]-T414)</f>
        <v>1.4515999999999973E-2</v>
      </c>
      <c r="AQ415" s="1">
        <f>ABS(IK_diagnostics_degrees__4[[#This Row],[Column21]]-U414)</f>
        <v>1.9857000000000014E-2</v>
      </c>
    </row>
    <row r="416" spans="1:43" x14ac:dyDescent="0.25">
      <c r="A416" s="1">
        <v>0.207956</v>
      </c>
      <c r="B416" s="1">
        <v>1.5923</v>
      </c>
      <c r="C416" s="1">
        <v>0.12937399999999999</v>
      </c>
      <c r="D416" s="1">
        <v>0.191944</v>
      </c>
      <c r="E416" s="1">
        <v>1.2797499999999999</v>
      </c>
      <c r="F416" s="1">
        <v>1.41636E-3</v>
      </c>
      <c r="G416" s="1">
        <v>0.96250599999999997</v>
      </c>
      <c r="H416" s="1">
        <v>2.0069499999999998</v>
      </c>
      <c r="I416" s="1">
        <v>1.2806900000000001</v>
      </c>
      <c r="J416" s="1">
        <v>0.21181</v>
      </c>
      <c r="K416" s="1">
        <v>1.8238000000000001</v>
      </c>
      <c r="L416" s="1">
        <v>0.142488</v>
      </c>
      <c r="M416" s="1">
        <v>1.7642500000000001</v>
      </c>
      <c r="N416" s="1">
        <v>0.65526600000000002</v>
      </c>
      <c r="O416" s="1">
        <v>1.0086900000000001</v>
      </c>
      <c r="P416" s="1" t="s">
        <v>22</v>
      </c>
      <c r="Q416" s="1" t="s">
        <v>22</v>
      </c>
      <c r="R416" s="1">
        <v>1.96132</v>
      </c>
      <c r="S416" s="1" t="s">
        <v>22</v>
      </c>
      <c r="T416" s="1">
        <v>0.30765700000000001</v>
      </c>
      <c r="U416" s="1">
        <v>0.62017599999999995</v>
      </c>
      <c r="V416" s="1" t="s">
        <v>23</v>
      </c>
      <c r="W416" s="1">
        <f>ABS(IK_diagnostics_degrees__4[[#This Row],[Column1]]-A415)</f>
        <v>5.5630000000000124E-3</v>
      </c>
      <c r="X416" s="1">
        <f>ABS(IK_diagnostics_degrees__4[[#This Row],[Column2]]-B415)</f>
        <v>1.9599999999999618E-3</v>
      </c>
      <c r="Y416" s="1">
        <f>ABS(IK_diagnostics_degrees__4[[#This Row],[Column3]]-C415)</f>
        <v>9.3339999999999951E-3</v>
      </c>
      <c r="Z416" s="1">
        <f>ABS(IK_diagnostics_degrees__4[[#This Row],[Column4]]-D415)</f>
        <v>3.1599999999998296E-4</v>
      </c>
      <c r="AA416" s="1">
        <f>ABS(IK_diagnostics_degrees__4[[#This Row],[Column5]]-E415)</f>
        <v>7.8599999999999781E-3</v>
      </c>
      <c r="AB416" s="1">
        <f>ABS(IK_diagnostics_degrees__4[[#This Row],[Column6]]-F415)</f>
        <v>2.6464000000000001E-4</v>
      </c>
      <c r="AC416" s="1">
        <f>ABS(IK_diagnostics_degrees__4[[#This Row],[Column7]]-G415)</f>
        <v>7.2719999999999452E-3</v>
      </c>
      <c r="AD416" s="1">
        <f>ABS(IK_diagnostics_degrees__4[[#This Row],[Column8]]-H415)</f>
        <v>1.114000000000015E-2</v>
      </c>
      <c r="AE416" s="1">
        <f>ABS(IK_diagnostics_degrees__4[[#This Row],[Column9]]-I415)</f>
        <v>2.3470000000000102E-2</v>
      </c>
      <c r="AF416" s="1">
        <f>ABS(IK_diagnostics_degrees__4[[#This Row],[Column10]]-J415)</f>
        <v>4.503000000000007E-3</v>
      </c>
      <c r="AG416" s="1">
        <f>ABS(IK_diagnostics_degrees__4[[#This Row],[Column11]]-K415)</f>
        <v>2.7399999999999647E-3</v>
      </c>
      <c r="AH416" s="1">
        <f>ABS(IK_diagnostics_degrees__4[[#This Row],[Column12]]-L415)</f>
        <v>8.2270000000000121E-3</v>
      </c>
      <c r="AI416" s="1">
        <f>ABS(IK_diagnostics_degrees__4[[#This Row],[Column13]]-M415)</f>
        <v>2.6890000000000081E-2</v>
      </c>
      <c r="AJ416" s="1">
        <f>ABS(IK_diagnostics_degrees__4[[#This Row],[Column14]]-N415)</f>
        <v>2.5842999999999949E-2</v>
      </c>
      <c r="AK416" s="1">
        <f>ABS(IK_diagnostics_degrees__4[[#This Row],[Column15]]-O415)</f>
        <v>1.5739999999999865E-2</v>
      </c>
      <c r="AL416" s="1">
        <f>ABS(IK_diagnostics_degrees__4[[#This Row],[Column16]]-P415)</f>
        <v>0</v>
      </c>
      <c r="AM416" s="1">
        <f>ABS(IK_diagnostics_degrees__4[[#This Row],[Column17]]-Q415)</f>
        <v>0</v>
      </c>
      <c r="AN416" s="1">
        <f>ABS(IK_diagnostics_degrees__4[[#This Row],[Column18]]-R415)</f>
        <v>2.3100000000000342E-3</v>
      </c>
      <c r="AO416" s="1">
        <f>ABS(IK_diagnostics_degrees__4[[#This Row],[Column19]]-S415)</f>
        <v>0</v>
      </c>
      <c r="AP416" s="1">
        <f>ABS(IK_diagnostics_degrees__4[[#This Row],[Column20]]-T415)</f>
        <v>4.3429999999999858E-3</v>
      </c>
      <c r="AQ416" s="1">
        <f>ABS(IK_diagnostics_degrees__4[[#This Row],[Column21]]-U415)</f>
        <v>1.4642000000000044E-2</v>
      </c>
    </row>
    <row r="417" spans="1:43" x14ac:dyDescent="0.25">
      <c r="A417" s="1">
        <v>0.218696</v>
      </c>
      <c r="B417" s="1">
        <v>1.59676</v>
      </c>
      <c r="C417" s="1">
        <v>0.134849</v>
      </c>
      <c r="D417" s="1">
        <v>0.19212899999999999</v>
      </c>
      <c r="E417" s="1">
        <v>1.2704500000000001</v>
      </c>
      <c r="F417" s="1">
        <v>1.5736599999999999E-3</v>
      </c>
      <c r="G417" s="1">
        <v>0.970522</v>
      </c>
      <c r="H417" s="1">
        <v>2.0019200000000001</v>
      </c>
      <c r="I417" s="1">
        <v>1.3013699999999999</v>
      </c>
      <c r="J417" s="1">
        <v>0.21108199999999999</v>
      </c>
      <c r="K417" s="1">
        <v>1.8204</v>
      </c>
      <c r="L417" s="1">
        <v>0.14786299999999999</v>
      </c>
      <c r="M417" s="1">
        <v>1.78576</v>
      </c>
      <c r="N417" s="1">
        <v>0.63225500000000001</v>
      </c>
      <c r="O417" s="1">
        <v>0.996201</v>
      </c>
      <c r="P417" s="1" t="s">
        <v>22</v>
      </c>
      <c r="Q417" s="1" t="s">
        <v>22</v>
      </c>
      <c r="R417" s="1">
        <v>1.95316</v>
      </c>
      <c r="S417" s="1" t="s">
        <v>22</v>
      </c>
      <c r="T417" s="1">
        <v>0.303369</v>
      </c>
      <c r="U417" s="1">
        <v>0.60800200000000004</v>
      </c>
      <c r="V417" s="1" t="s">
        <v>23</v>
      </c>
      <c r="W417" s="1">
        <f>ABS(IK_diagnostics_degrees__4[[#This Row],[Column1]]-A416)</f>
        <v>1.074E-2</v>
      </c>
      <c r="X417" s="1">
        <f>ABS(IK_diagnostics_degrees__4[[#This Row],[Column2]]-B416)</f>
        <v>4.4599999999999085E-3</v>
      </c>
      <c r="Y417" s="1">
        <f>ABS(IK_diagnostics_degrees__4[[#This Row],[Column3]]-C416)</f>
        <v>5.4750000000000076E-3</v>
      </c>
      <c r="Z417" s="1">
        <f>ABS(IK_diagnostics_degrees__4[[#This Row],[Column4]]-D416)</f>
        <v>1.8499999999999073E-4</v>
      </c>
      <c r="AA417" s="1">
        <f>ABS(IK_diagnostics_degrees__4[[#This Row],[Column5]]-E416)</f>
        <v>9.2999999999998639E-3</v>
      </c>
      <c r="AB417" s="1">
        <f>ABS(IK_diagnostics_degrees__4[[#This Row],[Column6]]-F416)</f>
        <v>1.5729999999999997E-4</v>
      </c>
      <c r="AC417" s="1">
        <f>ABS(IK_diagnostics_degrees__4[[#This Row],[Column7]]-G416)</f>
        <v>8.0160000000000231E-3</v>
      </c>
      <c r="AD417" s="1">
        <f>ABS(IK_diagnostics_degrees__4[[#This Row],[Column8]]-H416)</f>
        <v>5.0299999999996459E-3</v>
      </c>
      <c r="AE417" s="1">
        <f>ABS(IK_diagnostics_degrees__4[[#This Row],[Column9]]-I416)</f>
        <v>2.067999999999981E-2</v>
      </c>
      <c r="AF417" s="1">
        <f>ABS(IK_diagnostics_degrees__4[[#This Row],[Column10]]-J416)</f>
        <v>7.2800000000000642E-4</v>
      </c>
      <c r="AG417" s="1">
        <f>ABS(IK_diagnostics_degrees__4[[#This Row],[Column11]]-K416)</f>
        <v>3.4000000000000696E-3</v>
      </c>
      <c r="AH417" s="1">
        <f>ABS(IK_diagnostics_degrees__4[[#This Row],[Column12]]-L416)</f>
        <v>5.3749999999999909E-3</v>
      </c>
      <c r="AI417" s="1">
        <f>ABS(IK_diagnostics_degrees__4[[#This Row],[Column13]]-M416)</f>
        <v>2.1509999999999918E-2</v>
      </c>
      <c r="AJ417" s="1">
        <f>ABS(IK_diagnostics_degrees__4[[#This Row],[Column14]]-N416)</f>
        <v>2.3011000000000004E-2</v>
      </c>
      <c r="AK417" s="1">
        <f>ABS(IK_diagnostics_degrees__4[[#This Row],[Column15]]-O416)</f>
        <v>1.2489000000000083E-2</v>
      </c>
      <c r="AL417" s="1">
        <f>ABS(IK_diagnostics_degrees__4[[#This Row],[Column16]]-P416)</f>
        <v>0</v>
      </c>
      <c r="AM417" s="1">
        <f>ABS(IK_diagnostics_degrees__4[[#This Row],[Column17]]-Q416)</f>
        <v>0</v>
      </c>
      <c r="AN417" s="1">
        <f>ABS(IK_diagnostics_degrees__4[[#This Row],[Column18]]-R416)</f>
        <v>8.1599999999999451E-3</v>
      </c>
      <c r="AO417" s="1">
        <f>ABS(IK_diagnostics_degrees__4[[#This Row],[Column19]]-S416)</f>
        <v>0</v>
      </c>
      <c r="AP417" s="1">
        <f>ABS(IK_diagnostics_degrees__4[[#This Row],[Column20]]-T416)</f>
        <v>4.288000000000014E-3</v>
      </c>
      <c r="AQ417" s="1">
        <f>ABS(IK_diagnostics_degrees__4[[#This Row],[Column21]]-U416)</f>
        <v>1.2173999999999907E-2</v>
      </c>
    </row>
    <row r="418" spans="1:43" x14ac:dyDescent="0.25">
      <c r="A418" s="1">
        <v>0.225378</v>
      </c>
      <c r="B418" s="1">
        <v>1.60046</v>
      </c>
      <c r="C418" s="1">
        <v>0.14058100000000001</v>
      </c>
      <c r="D418" s="1">
        <v>0.19014200000000001</v>
      </c>
      <c r="E418" s="1">
        <v>1.2611699999999999</v>
      </c>
      <c r="F418" s="1">
        <v>5.2124500000000004E-4</v>
      </c>
      <c r="G418" s="1">
        <v>0.975464</v>
      </c>
      <c r="H418" s="1">
        <v>1.9990000000000001</v>
      </c>
      <c r="I418" s="1">
        <v>1.31873</v>
      </c>
      <c r="J418" s="1">
        <v>0.21210899999999999</v>
      </c>
      <c r="K418" s="1">
        <v>1.8186899999999999</v>
      </c>
      <c r="L418" s="1">
        <v>0.15018699999999999</v>
      </c>
      <c r="M418" s="1">
        <v>1.8018400000000001</v>
      </c>
      <c r="N418" s="1">
        <v>0.614147</v>
      </c>
      <c r="O418" s="1">
        <v>0.98669799999999996</v>
      </c>
      <c r="P418" s="1" t="s">
        <v>22</v>
      </c>
      <c r="Q418" s="1" t="s">
        <v>22</v>
      </c>
      <c r="R418" s="1">
        <v>1.9485600000000001</v>
      </c>
      <c r="S418" s="1" t="s">
        <v>22</v>
      </c>
      <c r="T418" s="1">
        <v>0.29875200000000002</v>
      </c>
      <c r="U418" s="1">
        <v>0.598773</v>
      </c>
      <c r="V418" s="1" t="s">
        <v>23</v>
      </c>
      <c r="W418" s="1">
        <f>ABS(IK_diagnostics_degrees__4[[#This Row],[Column1]]-A417)</f>
        <v>6.6819999999999935E-3</v>
      </c>
      <c r="X418" s="1">
        <f>ABS(IK_diagnostics_degrees__4[[#This Row],[Column2]]-B417)</f>
        <v>3.7000000000000366E-3</v>
      </c>
      <c r="Y418" s="1">
        <f>ABS(IK_diagnostics_degrees__4[[#This Row],[Column3]]-C417)</f>
        <v>5.7320000000000149E-3</v>
      </c>
      <c r="Z418" s="1">
        <f>ABS(IK_diagnostics_degrees__4[[#This Row],[Column4]]-D417)</f>
        <v>1.9869999999999888E-3</v>
      </c>
      <c r="AA418" s="1">
        <f>ABS(IK_diagnostics_degrees__4[[#This Row],[Column5]]-E417)</f>
        <v>9.280000000000177E-3</v>
      </c>
      <c r="AB418" s="1">
        <f>ABS(IK_diagnostics_degrees__4[[#This Row],[Column6]]-F417)</f>
        <v>1.0524149999999999E-3</v>
      </c>
      <c r="AC418" s="1">
        <f>ABS(IK_diagnostics_degrees__4[[#This Row],[Column7]]-G417)</f>
        <v>4.9420000000000019E-3</v>
      </c>
      <c r="AD418" s="1">
        <f>ABS(IK_diagnostics_degrees__4[[#This Row],[Column8]]-H417)</f>
        <v>2.9200000000000337E-3</v>
      </c>
      <c r="AE418" s="1">
        <f>ABS(IK_diagnostics_degrees__4[[#This Row],[Column9]]-I417)</f>
        <v>1.7360000000000042E-2</v>
      </c>
      <c r="AF418" s="1">
        <f>ABS(IK_diagnostics_degrees__4[[#This Row],[Column10]]-J417)</f>
        <v>1.0270000000000001E-3</v>
      </c>
      <c r="AG418" s="1">
        <f>ABS(IK_diagnostics_degrees__4[[#This Row],[Column11]]-K417)</f>
        <v>1.7100000000001003E-3</v>
      </c>
      <c r="AH418" s="1">
        <f>ABS(IK_diagnostics_degrees__4[[#This Row],[Column12]]-L417)</f>
        <v>2.3239999999999927E-3</v>
      </c>
      <c r="AI418" s="1">
        <f>ABS(IK_diagnostics_degrees__4[[#This Row],[Column13]]-M417)</f>
        <v>1.6080000000000094E-2</v>
      </c>
      <c r="AJ418" s="1">
        <f>ABS(IK_diagnostics_degrees__4[[#This Row],[Column14]]-N417)</f>
        <v>1.8108000000000013E-2</v>
      </c>
      <c r="AK418" s="1">
        <f>ABS(IK_diagnostics_degrees__4[[#This Row],[Column15]]-O417)</f>
        <v>9.5030000000000392E-3</v>
      </c>
      <c r="AL418" s="1">
        <f>ABS(IK_diagnostics_degrees__4[[#This Row],[Column16]]-P417)</f>
        <v>0</v>
      </c>
      <c r="AM418" s="1">
        <f>ABS(IK_diagnostics_degrees__4[[#This Row],[Column17]]-Q417)</f>
        <v>0</v>
      </c>
      <c r="AN418" s="1">
        <f>ABS(IK_diagnostics_degrees__4[[#This Row],[Column18]]-R417)</f>
        <v>4.5999999999999375E-3</v>
      </c>
      <c r="AO418" s="1">
        <f>ABS(IK_diagnostics_degrees__4[[#This Row],[Column19]]-S417)</f>
        <v>0</v>
      </c>
      <c r="AP418" s="1">
        <f>ABS(IK_diagnostics_degrees__4[[#This Row],[Column20]]-T417)</f>
        <v>4.6169999999999822E-3</v>
      </c>
      <c r="AQ418" s="1">
        <f>ABS(IK_diagnostics_degrees__4[[#This Row],[Column21]]-U417)</f>
        <v>9.2290000000000427E-3</v>
      </c>
    </row>
    <row r="419" spans="1:43" x14ac:dyDescent="0.25">
      <c r="A419" s="1">
        <v>0.23105899999999999</v>
      </c>
      <c r="B419" s="1">
        <v>1.60389</v>
      </c>
      <c r="C419" s="1">
        <v>0.14469899999999999</v>
      </c>
      <c r="D419" s="1">
        <v>0.18914500000000001</v>
      </c>
      <c r="E419" s="1">
        <v>1.25264</v>
      </c>
      <c r="F419" s="2">
        <v>2.3999299999999999E-5</v>
      </c>
      <c r="G419" s="1">
        <v>0.97735899999999998</v>
      </c>
      <c r="H419" s="1">
        <v>1.9980100000000001</v>
      </c>
      <c r="I419" s="1">
        <v>1.33334</v>
      </c>
      <c r="J419" s="1">
        <v>0.212092</v>
      </c>
      <c r="K419" s="1">
        <v>1.8171600000000001</v>
      </c>
      <c r="L419" s="1">
        <v>0.152173</v>
      </c>
      <c r="M419" s="1">
        <v>1.8132900000000001</v>
      </c>
      <c r="N419" s="1">
        <v>0.60122200000000003</v>
      </c>
      <c r="O419" s="1">
        <v>0.97834399999999999</v>
      </c>
      <c r="P419" s="1" t="s">
        <v>22</v>
      </c>
      <c r="Q419" s="1" t="s">
        <v>22</v>
      </c>
      <c r="R419" s="1">
        <v>1.9447000000000001</v>
      </c>
      <c r="S419" s="1" t="s">
        <v>22</v>
      </c>
      <c r="T419" s="1">
        <v>0.29767300000000002</v>
      </c>
      <c r="U419" s="1">
        <v>0.59223899999999996</v>
      </c>
      <c r="V419" s="1" t="s">
        <v>23</v>
      </c>
      <c r="W419" s="1">
        <f>ABS(IK_diagnostics_degrees__4[[#This Row],[Column1]]-A418)</f>
        <v>5.6809999999999916E-3</v>
      </c>
      <c r="X419" s="1">
        <f>ABS(IK_diagnostics_degrees__4[[#This Row],[Column2]]-B418)</f>
        <v>3.4300000000000441E-3</v>
      </c>
      <c r="Y419" s="1">
        <f>ABS(IK_diagnostics_degrees__4[[#This Row],[Column3]]-C418)</f>
        <v>4.1179999999999828E-3</v>
      </c>
      <c r="Z419" s="1">
        <f>ABS(IK_diagnostics_degrees__4[[#This Row],[Column4]]-D418)</f>
        <v>9.9699999999999789E-4</v>
      </c>
      <c r="AA419" s="1">
        <f>ABS(IK_diagnostics_degrees__4[[#This Row],[Column5]]-E418)</f>
        <v>8.5299999999999265E-3</v>
      </c>
      <c r="AB419" s="1">
        <f>ABS(IK_diagnostics_degrees__4[[#This Row],[Column6]]-F418)</f>
        <v>4.9724570000000002E-4</v>
      </c>
      <c r="AC419" s="1">
        <f>ABS(IK_diagnostics_degrees__4[[#This Row],[Column7]]-G418)</f>
        <v>1.89499999999998E-3</v>
      </c>
      <c r="AD419" s="1">
        <f>ABS(IK_diagnostics_degrees__4[[#This Row],[Column8]]-H418)</f>
        <v>9.900000000000464E-4</v>
      </c>
      <c r="AE419" s="1">
        <f>ABS(IK_diagnostics_degrees__4[[#This Row],[Column9]]-I418)</f>
        <v>1.4610000000000012E-2</v>
      </c>
      <c r="AF419" s="1">
        <f>ABS(IK_diagnostics_degrees__4[[#This Row],[Column10]]-J418)</f>
        <v>1.6999999999989246E-5</v>
      </c>
      <c r="AG419" s="1">
        <f>ABS(IK_diagnostics_degrees__4[[#This Row],[Column11]]-K418)</f>
        <v>1.5299999999998093E-3</v>
      </c>
      <c r="AH419" s="1">
        <f>ABS(IK_diagnostics_degrees__4[[#This Row],[Column12]]-L418)</f>
        <v>1.9860000000000155E-3</v>
      </c>
      <c r="AI419" s="1">
        <f>ABS(IK_diagnostics_degrees__4[[#This Row],[Column13]]-M418)</f>
        <v>1.144999999999996E-2</v>
      </c>
      <c r="AJ419" s="1">
        <f>ABS(IK_diagnostics_degrees__4[[#This Row],[Column14]]-N418)</f>
        <v>1.2924999999999964E-2</v>
      </c>
      <c r="AK419" s="1">
        <f>ABS(IK_diagnostics_degrees__4[[#This Row],[Column15]]-O418)</f>
        <v>8.3539999999999726E-3</v>
      </c>
      <c r="AL419" s="1">
        <f>ABS(IK_diagnostics_degrees__4[[#This Row],[Column16]]-P418)</f>
        <v>0</v>
      </c>
      <c r="AM419" s="1">
        <f>ABS(IK_diagnostics_degrees__4[[#This Row],[Column17]]-Q418)</f>
        <v>0</v>
      </c>
      <c r="AN419" s="1">
        <f>ABS(IK_diagnostics_degrees__4[[#This Row],[Column18]]-R418)</f>
        <v>3.8599999999999746E-3</v>
      </c>
      <c r="AO419" s="1">
        <f>ABS(IK_diagnostics_degrees__4[[#This Row],[Column19]]-S418)</f>
        <v>0</v>
      </c>
      <c r="AP419" s="1">
        <f>ABS(IK_diagnostics_degrees__4[[#This Row],[Column20]]-T418)</f>
        <v>1.0789999999999966E-3</v>
      </c>
      <c r="AQ419" s="1">
        <f>ABS(IK_diagnostics_degrees__4[[#This Row],[Column21]]-U418)</f>
        <v>6.5340000000000398E-3</v>
      </c>
    </row>
    <row r="420" spans="1:43" x14ac:dyDescent="0.25">
      <c r="A420" s="1">
        <v>0.23603499999999999</v>
      </c>
      <c r="B420" s="1">
        <v>1.60442</v>
      </c>
      <c r="C420" s="1">
        <v>0.146394</v>
      </c>
      <c r="D420" s="1">
        <v>0.188886</v>
      </c>
      <c r="E420" s="1">
        <v>1.24997</v>
      </c>
      <c r="F420" s="2">
        <v>1.5387600000000002E-5</v>
      </c>
      <c r="G420" s="1">
        <v>0.97919699999999998</v>
      </c>
      <c r="H420" s="1">
        <v>1.9979800000000001</v>
      </c>
      <c r="I420" s="1">
        <v>1.3443000000000001</v>
      </c>
      <c r="J420" s="1">
        <v>0.21232200000000001</v>
      </c>
      <c r="K420" s="1">
        <v>1.81514</v>
      </c>
      <c r="L420" s="1">
        <v>0.153253</v>
      </c>
      <c r="M420" s="1">
        <v>1.82396</v>
      </c>
      <c r="N420" s="1">
        <v>0.58927600000000002</v>
      </c>
      <c r="O420" s="1">
        <v>0.97262400000000004</v>
      </c>
      <c r="P420" s="1" t="s">
        <v>22</v>
      </c>
      <c r="Q420" s="1" t="s">
        <v>22</v>
      </c>
      <c r="R420" s="1">
        <v>1.94079</v>
      </c>
      <c r="S420" s="1" t="s">
        <v>22</v>
      </c>
      <c r="T420" s="1">
        <v>0.29744300000000001</v>
      </c>
      <c r="U420" s="1">
        <v>0.58591199999999999</v>
      </c>
      <c r="V420" s="1" t="s">
        <v>23</v>
      </c>
      <c r="W420" s="1">
        <f>ABS(IK_diagnostics_degrees__4[[#This Row],[Column1]]-A419)</f>
        <v>4.9760000000000082E-3</v>
      </c>
      <c r="X420" s="1">
        <f>ABS(IK_diagnostics_degrees__4[[#This Row],[Column2]]-B419)</f>
        <v>5.2999999999991942E-4</v>
      </c>
      <c r="Y420" s="1">
        <f>ABS(IK_diagnostics_degrees__4[[#This Row],[Column3]]-C419)</f>
        <v>1.6950000000000021E-3</v>
      </c>
      <c r="Z420" s="1">
        <f>ABS(IK_diagnostics_degrees__4[[#This Row],[Column4]]-D419)</f>
        <v>2.5900000000000922E-4</v>
      </c>
      <c r="AA420" s="1">
        <f>ABS(IK_diagnostics_degrees__4[[#This Row],[Column5]]-E419)</f>
        <v>2.6699999999999502E-3</v>
      </c>
      <c r="AB420" s="1">
        <f>ABS(IK_diagnostics_degrees__4[[#This Row],[Column6]]-F419)</f>
        <v>8.6116999999999975E-6</v>
      </c>
      <c r="AC420" s="1">
        <f>ABS(IK_diagnostics_degrees__4[[#This Row],[Column7]]-G419)</f>
        <v>1.8380000000000063E-3</v>
      </c>
      <c r="AD420" s="1">
        <f>ABS(IK_diagnostics_degrees__4[[#This Row],[Column8]]-H419)</f>
        <v>2.9999999999974492E-5</v>
      </c>
      <c r="AE420" s="1">
        <f>ABS(IK_diagnostics_degrees__4[[#This Row],[Column9]]-I419)</f>
        <v>1.0960000000000081E-2</v>
      </c>
      <c r="AF420" s="1">
        <f>ABS(IK_diagnostics_degrees__4[[#This Row],[Column10]]-J419)</f>
        <v>2.3000000000000798E-4</v>
      </c>
      <c r="AG420" s="1">
        <f>ABS(IK_diagnostics_degrees__4[[#This Row],[Column11]]-K419)</f>
        <v>2.0200000000001328E-3</v>
      </c>
      <c r="AH420" s="1">
        <f>ABS(IK_diagnostics_degrees__4[[#This Row],[Column12]]-L419)</f>
        <v>1.0799999999999976E-3</v>
      </c>
      <c r="AI420" s="1">
        <f>ABS(IK_diagnostics_degrees__4[[#This Row],[Column13]]-M419)</f>
        <v>1.0669999999999957E-2</v>
      </c>
      <c r="AJ420" s="1">
        <f>ABS(IK_diagnostics_degrees__4[[#This Row],[Column14]]-N419)</f>
        <v>1.1946000000000012E-2</v>
      </c>
      <c r="AK420" s="1">
        <f>ABS(IK_diagnostics_degrees__4[[#This Row],[Column15]]-O419)</f>
        <v>5.7199999999999473E-3</v>
      </c>
      <c r="AL420" s="1">
        <f>ABS(IK_diagnostics_degrees__4[[#This Row],[Column16]]-P419)</f>
        <v>0</v>
      </c>
      <c r="AM420" s="1">
        <f>ABS(IK_diagnostics_degrees__4[[#This Row],[Column17]]-Q419)</f>
        <v>0</v>
      </c>
      <c r="AN420" s="1">
        <f>ABS(IK_diagnostics_degrees__4[[#This Row],[Column18]]-R419)</f>
        <v>3.9100000000000801E-3</v>
      </c>
      <c r="AO420" s="1">
        <f>ABS(IK_diagnostics_degrees__4[[#This Row],[Column19]]-S419)</f>
        <v>0</v>
      </c>
      <c r="AP420" s="1">
        <f>ABS(IK_diagnostics_degrees__4[[#This Row],[Column20]]-T419)</f>
        <v>2.3000000000000798E-4</v>
      </c>
      <c r="AQ420" s="1">
        <f>ABS(IK_diagnostics_degrees__4[[#This Row],[Column21]]-U419)</f>
        <v>6.3269999999999715E-3</v>
      </c>
    </row>
    <row r="421" spans="1:43" x14ac:dyDescent="0.25">
      <c r="A421" s="1">
        <v>0.239539</v>
      </c>
      <c r="B421" s="1">
        <v>1.60459</v>
      </c>
      <c r="C421" s="1">
        <v>0.14916599999999999</v>
      </c>
      <c r="D421" s="1">
        <v>0.18801599999999999</v>
      </c>
      <c r="E421" s="1">
        <v>1.24735</v>
      </c>
      <c r="F421" s="2">
        <v>1.8987900000000002E-5</v>
      </c>
      <c r="G421" s="1">
        <v>0.98212900000000003</v>
      </c>
      <c r="H421" s="1">
        <v>1.9958100000000001</v>
      </c>
      <c r="I421" s="1">
        <v>1.3528100000000001</v>
      </c>
      <c r="J421" s="1">
        <v>0.21412200000000001</v>
      </c>
      <c r="K421" s="1">
        <v>1.8144899999999999</v>
      </c>
      <c r="L421" s="1">
        <v>0.15459000000000001</v>
      </c>
      <c r="M421" s="1">
        <v>1.83135</v>
      </c>
      <c r="N421" s="1">
        <v>0.58116299999999999</v>
      </c>
      <c r="O421" s="1">
        <v>0.96895299999999995</v>
      </c>
      <c r="P421" s="1" t="s">
        <v>22</v>
      </c>
      <c r="Q421" s="1" t="s">
        <v>22</v>
      </c>
      <c r="R421" s="1">
        <v>1.9378200000000001</v>
      </c>
      <c r="S421" s="1" t="s">
        <v>22</v>
      </c>
      <c r="T421" s="1">
        <v>0.29505399999999998</v>
      </c>
      <c r="U421" s="1">
        <v>0.58070600000000006</v>
      </c>
      <c r="V421" s="1" t="s">
        <v>23</v>
      </c>
      <c r="W421" s="1">
        <f>ABS(IK_diagnostics_degrees__4[[#This Row],[Column1]]-A420)</f>
        <v>3.5040000000000071E-3</v>
      </c>
      <c r="X421" s="1">
        <f>ABS(IK_diagnostics_degrees__4[[#This Row],[Column2]]-B420)</f>
        <v>1.7000000000000348E-4</v>
      </c>
      <c r="Y421" s="1">
        <f>ABS(IK_diagnostics_degrees__4[[#This Row],[Column3]]-C420)</f>
        <v>2.7719999999999967E-3</v>
      </c>
      <c r="Z421" s="1">
        <f>ABS(IK_diagnostics_degrees__4[[#This Row],[Column4]]-D420)</f>
        <v>8.7000000000000965E-4</v>
      </c>
      <c r="AA421" s="1">
        <f>ABS(IK_diagnostics_degrees__4[[#This Row],[Column5]]-E420)</f>
        <v>2.6200000000000667E-3</v>
      </c>
      <c r="AB421" s="1">
        <f>ABS(IK_diagnostics_degrees__4[[#This Row],[Column6]]-F420)</f>
        <v>3.6003000000000001E-6</v>
      </c>
      <c r="AC421" s="1">
        <f>ABS(IK_diagnostics_degrees__4[[#This Row],[Column7]]-G420)</f>
        <v>2.9320000000000457E-3</v>
      </c>
      <c r="AD421" s="1">
        <f>ABS(IK_diagnostics_degrees__4[[#This Row],[Column8]]-H420)</f>
        <v>2.1700000000000053E-3</v>
      </c>
      <c r="AE421" s="1">
        <f>ABS(IK_diagnostics_degrees__4[[#This Row],[Column9]]-I420)</f>
        <v>8.5100000000000176E-3</v>
      </c>
      <c r="AF421" s="1">
        <f>ABS(IK_diagnostics_degrees__4[[#This Row],[Column10]]-J420)</f>
        <v>1.799999999999996E-3</v>
      </c>
      <c r="AG421" s="1">
        <f>ABS(IK_diagnostics_degrees__4[[#This Row],[Column11]]-K420)</f>
        <v>6.5000000000003944E-4</v>
      </c>
      <c r="AH421" s="1">
        <f>ABS(IK_diagnostics_degrees__4[[#This Row],[Column12]]-L420)</f>
        <v>1.3370000000000049E-3</v>
      </c>
      <c r="AI421" s="1">
        <f>ABS(IK_diagnostics_degrees__4[[#This Row],[Column13]]-M420)</f>
        <v>7.3900000000000077E-3</v>
      </c>
      <c r="AJ421" s="1">
        <f>ABS(IK_diagnostics_degrees__4[[#This Row],[Column14]]-N420)</f>
        <v>8.1130000000000368E-3</v>
      </c>
      <c r="AK421" s="1">
        <f>ABS(IK_diagnostics_degrees__4[[#This Row],[Column15]]-O420)</f>
        <v>3.6710000000000909E-3</v>
      </c>
      <c r="AL421" s="1">
        <f>ABS(IK_diagnostics_degrees__4[[#This Row],[Column16]]-P420)</f>
        <v>0</v>
      </c>
      <c r="AM421" s="1">
        <f>ABS(IK_diagnostics_degrees__4[[#This Row],[Column17]]-Q420)</f>
        <v>0</v>
      </c>
      <c r="AN421" s="1">
        <f>ABS(IK_diagnostics_degrees__4[[#This Row],[Column18]]-R420)</f>
        <v>2.9699999999999172E-3</v>
      </c>
      <c r="AO421" s="1">
        <f>ABS(IK_diagnostics_degrees__4[[#This Row],[Column19]]-S420)</f>
        <v>0</v>
      </c>
      <c r="AP421" s="1">
        <f>ABS(IK_diagnostics_degrees__4[[#This Row],[Column20]]-T420)</f>
        <v>2.38900000000003E-3</v>
      </c>
      <c r="AQ421" s="1">
        <f>ABS(IK_diagnostics_degrees__4[[#This Row],[Column21]]-U420)</f>
        <v>5.2059999999999329E-3</v>
      </c>
    </row>
    <row r="422" spans="1:43" x14ac:dyDescent="0.25">
      <c r="A422" s="1">
        <v>0.24065</v>
      </c>
      <c r="B422" s="1">
        <v>1.60548</v>
      </c>
      <c r="C422" s="1">
        <v>0.15232699999999999</v>
      </c>
      <c r="D422" s="1">
        <v>0.187527</v>
      </c>
      <c r="E422" s="1">
        <v>1.2451700000000001</v>
      </c>
      <c r="F422" s="2">
        <v>5.9255600000000002E-6</v>
      </c>
      <c r="G422" s="1">
        <v>0.98316400000000004</v>
      </c>
      <c r="H422" s="1">
        <v>1.9955000000000001</v>
      </c>
      <c r="I422" s="1">
        <v>1.35992</v>
      </c>
      <c r="J422" s="1">
        <v>0.214256</v>
      </c>
      <c r="K422" s="1">
        <v>1.81297</v>
      </c>
      <c r="L422" s="1">
        <v>0.155304</v>
      </c>
      <c r="M422" s="1">
        <v>1.8378399999999999</v>
      </c>
      <c r="N422" s="1">
        <v>0.57362100000000005</v>
      </c>
      <c r="O422" s="1">
        <v>0.96487699999999998</v>
      </c>
      <c r="P422" s="1" t="s">
        <v>22</v>
      </c>
      <c r="Q422" s="1" t="s">
        <v>22</v>
      </c>
      <c r="R422" s="1">
        <v>1.9359</v>
      </c>
      <c r="S422" s="1" t="s">
        <v>22</v>
      </c>
      <c r="T422" s="1">
        <v>0.29513600000000001</v>
      </c>
      <c r="U422" s="1">
        <v>0.576515</v>
      </c>
      <c r="V422" s="1" t="s">
        <v>23</v>
      </c>
      <c r="W422" s="1">
        <f>ABS(IK_diagnostics_degrees__4[[#This Row],[Column1]]-A421)</f>
        <v>1.1110000000000009E-3</v>
      </c>
      <c r="X422" s="1">
        <f>ABS(IK_diagnostics_degrees__4[[#This Row],[Column2]]-B421)</f>
        <v>8.9000000000005741E-4</v>
      </c>
      <c r="Y422" s="1">
        <f>ABS(IK_diagnostics_degrees__4[[#This Row],[Column3]]-C421)</f>
        <v>3.1609999999999971E-3</v>
      </c>
      <c r="Z422" s="1">
        <f>ABS(IK_diagnostics_degrees__4[[#This Row],[Column4]]-D421)</f>
        <v>4.8899999999998944E-4</v>
      </c>
      <c r="AA422" s="1">
        <f>ABS(IK_diagnostics_degrees__4[[#This Row],[Column5]]-E421)</f>
        <v>2.1799999999998487E-3</v>
      </c>
      <c r="AB422" s="1">
        <f>ABS(IK_diagnostics_degrees__4[[#This Row],[Column6]]-F421)</f>
        <v>1.3062340000000001E-5</v>
      </c>
      <c r="AC422" s="1">
        <f>ABS(IK_diagnostics_degrees__4[[#This Row],[Column7]]-G421)</f>
        <v>1.0350000000000081E-3</v>
      </c>
      <c r="AD422" s="1">
        <f>ABS(IK_diagnostics_degrees__4[[#This Row],[Column8]]-H421)</f>
        <v>3.1000000000003247E-4</v>
      </c>
      <c r="AE422" s="1">
        <f>ABS(IK_diagnostics_degrees__4[[#This Row],[Column9]]-I421)</f>
        <v>7.1099999999999497E-3</v>
      </c>
      <c r="AF422" s="1">
        <f>ABS(IK_diagnostics_degrees__4[[#This Row],[Column10]]-J421)</f>
        <v>1.3399999999999523E-4</v>
      </c>
      <c r="AG422" s="1">
        <f>ABS(IK_diagnostics_degrees__4[[#This Row],[Column11]]-K421)</f>
        <v>1.5199999999999658E-3</v>
      </c>
      <c r="AH422" s="1">
        <f>ABS(IK_diagnostics_degrees__4[[#This Row],[Column12]]-L421)</f>
        <v>7.1399999999999242E-4</v>
      </c>
      <c r="AI422" s="1">
        <f>ABS(IK_diagnostics_degrees__4[[#This Row],[Column13]]-M421)</f>
        <v>6.4899999999998847E-3</v>
      </c>
      <c r="AJ422" s="1">
        <f>ABS(IK_diagnostics_degrees__4[[#This Row],[Column14]]-N421)</f>
        <v>7.5419999999999376E-3</v>
      </c>
      <c r="AK422" s="1">
        <f>ABS(IK_diagnostics_degrees__4[[#This Row],[Column15]]-O421)</f>
        <v>4.0759999999999685E-3</v>
      </c>
      <c r="AL422" s="1">
        <f>ABS(IK_diagnostics_degrees__4[[#This Row],[Column16]]-P421)</f>
        <v>0</v>
      </c>
      <c r="AM422" s="1">
        <f>ABS(IK_diagnostics_degrees__4[[#This Row],[Column17]]-Q421)</f>
        <v>0</v>
      </c>
      <c r="AN422" s="1">
        <f>ABS(IK_diagnostics_degrees__4[[#This Row],[Column18]]-R421)</f>
        <v>1.9200000000001438E-3</v>
      </c>
      <c r="AO422" s="1">
        <f>ABS(IK_diagnostics_degrees__4[[#This Row],[Column19]]-S421)</f>
        <v>0</v>
      </c>
      <c r="AP422" s="1">
        <f>ABS(IK_diagnostics_degrees__4[[#This Row],[Column20]]-T421)</f>
        <v>8.2000000000026496E-5</v>
      </c>
      <c r="AQ422" s="1">
        <f>ABS(IK_diagnostics_degrees__4[[#This Row],[Column21]]-U421)</f>
        <v>4.1910000000000558E-3</v>
      </c>
    </row>
    <row r="423" spans="1:43" x14ac:dyDescent="0.25">
      <c r="A423" s="1">
        <v>0.24244399999999999</v>
      </c>
      <c r="B423" s="1">
        <v>1.6050800000000001</v>
      </c>
      <c r="C423" s="1">
        <v>0.15517300000000001</v>
      </c>
      <c r="D423" s="1">
        <v>0.18753600000000001</v>
      </c>
      <c r="E423" s="1">
        <v>1.2441899999999999</v>
      </c>
      <c r="F423" s="2">
        <v>3.6111200000000002E-6</v>
      </c>
      <c r="G423" s="1">
        <v>0.985572</v>
      </c>
      <c r="H423" s="1">
        <v>1.99566</v>
      </c>
      <c r="I423" s="1">
        <v>1.3659300000000001</v>
      </c>
      <c r="J423" s="1">
        <v>0.21393599999999999</v>
      </c>
      <c r="K423" s="1">
        <v>1.81175</v>
      </c>
      <c r="L423" s="1">
        <v>0.15565899999999999</v>
      </c>
      <c r="M423" s="1">
        <v>1.84266</v>
      </c>
      <c r="N423" s="1">
        <v>0.56805499999999998</v>
      </c>
      <c r="O423" s="1">
        <v>0.96131100000000003</v>
      </c>
      <c r="P423" s="1" t="s">
        <v>22</v>
      </c>
      <c r="Q423" s="1" t="s">
        <v>22</v>
      </c>
      <c r="R423" s="1">
        <v>1.9336599999999999</v>
      </c>
      <c r="S423" s="1" t="s">
        <v>22</v>
      </c>
      <c r="T423" s="1">
        <v>0.295209</v>
      </c>
      <c r="U423" s="1">
        <v>0.57382299999999997</v>
      </c>
      <c r="V423" s="1" t="s">
        <v>23</v>
      </c>
      <c r="W423" s="1">
        <f>ABS(IK_diagnostics_degrees__4[[#This Row],[Column1]]-A422)</f>
        <v>1.79399999999999E-3</v>
      </c>
      <c r="X423" s="1">
        <f>ABS(IK_diagnostics_degrees__4[[#This Row],[Column2]]-B422)</f>
        <v>3.9999999999995595E-4</v>
      </c>
      <c r="Y423" s="1">
        <f>ABS(IK_diagnostics_degrees__4[[#This Row],[Column3]]-C422)</f>
        <v>2.8460000000000152E-3</v>
      </c>
      <c r="Z423" s="1">
        <f>ABS(IK_diagnostics_degrees__4[[#This Row],[Column4]]-D422)</f>
        <v>9.0000000000090008E-6</v>
      </c>
      <c r="AA423" s="1">
        <f>ABS(IK_diagnostics_degrees__4[[#This Row],[Column5]]-E422)</f>
        <v>9.8000000000020293E-4</v>
      </c>
      <c r="AB423" s="1">
        <f>ABS(IK_diagnostics_degrees__4[[#This Row],[Column6]]-F422)</f>
        <v>2.3144400000000001E-6</v>
      </c>
      <c r="AC423" s="1">
        <f>ABS(IK_diagnostics_degrees__4[[#This Row],[Column7]]-G422)</f>
        <v>2.4079999999999657E-3</v>
      </c>
      <c r="AD423" s="1">
        <f>ABS(IK_diagnostics_degrees__4[[#This Row],[Column8]]-H422)</f>
        <v>1.5999999999993797E-4</v>
      </c>
      <c r="AE423" s="1">
        <f>ABS(IK_diagnostics_degrees__4[[#This Row],[Column9]]-I422)</f>
        <v>6.0100000000000708E-3</v>
      </c>
      <c r="AF423" s="1">
        <f>ABS(IK_diagnostics_degrees__4[[#This Row],[Column10]]-J422)</f>
        <v>3.2000000000001472E-4</v>
      </c>
      <c r="AG423" s="1">
        <f>ABS(IK_diagnostics_degrees__4[[#This Row],[Column11]]-K422)</f>
        <v>1.2199999999999989E-3</v>
      </c>
      <c r="AH423" s="1">
        <f>ABS(IK_diagnostics_degrees__4[[#This Row],[Column12]]-L422)</f>
        <v>3.5499999999999421E-4</v>
      </c>
      <c r="AI423" s="1">
        <f>ABS(IK_diagnostics_degrees__4[[#This Row],[Column13]]-M422)</f>
        <v>4.8200000000000465E-3</v>
      </c>
      <c r="AJ423" s="1">
        <f>ABS(IK_diagnostics_degrees__4[[#This Row],[Column14]]-N422)</f>
        <v>5.5660000000000709E-3</v>
      </c>
      <c r="AK423" s="1">
        <f>ABS(IK_diagnostics_degrees__4[[#This Row],[Column15]]-O422)</f>
        <v>3.5659999999999581E-3</v>
      </c>
      <c r="AL423" s="1">
        <f>ABS(IK_diagnostics_degrees__4[[#This Row],[Column16]]-P422)</f>
        <v>0</v>
      </c>
      <c r="AM423" s="1">
        <f>ABS(IK_diagnostics_degrees__4[[#This Row],[Column17]]-Q422)</f>
        <v>0</v>
      </c>
      <c r="AN423" s="1">
        <f>ABS(IK_diagnostics_degrees__4[[#This Row],[Column18]]-R422)</f>
        <v>2.2400000000000198E-3</v>
      </c>
      <c r="AO423" s="1">
        <f>ABS(IK_diagnostics_degrees__4[[#This Row],[Column19]]-S422)</f>
        <v>0</v>
      </c>
      <c r="AP423" s="1">
        <f>ABS(IK_diagnostics_degrees__4[[#This Row],[Column20]]-T422)</f>
        <v>7.299999999998974E-5</v>
      </c>
      <c r="AQ423" s="1">
        <f>ABS(IK_diagnostics_degrees__4[[#This Row],[Column21]]-U422)</f>
        <v>2.6920000000000277E-3</v>
      </c>
    </row>
    <row r="424" spans="1:43" x14ac:dyDescent="0.25">
      <c r="A424" s="1">
        <v>0.24432599999999999</v>
      </c>
      <c r="B424" s="1">
        <v>1.6053200000000001</v>
      </c>
      <c r="C424" s="1">
        <v>0.156222</v>
      </c>
      <c r="D424" s="1">
        <v>0.18681800000000001</v>
      </c>
      <c r="E424" s="1">
        <v>1.24275</v>
      </c>
      <c r="F424" s="2">
        <v>1.74648E-6</v>
      </c>
      <c r="G424" s="1">
        <v>0.98696700000000004</v>
      </c>
      <c r="H424" s="1">
        <v>1.9948300000000001</v>
      </c>
      <c r="I424" s="1">
        <v>1.3701399999999999</v>
      </c>
      <c r="J424" s="1">
        <v>0.21449699999999999</v>
      </c>
      <c r="K424" s="1">
        <v>1.8110599999999999</v>
      </c>
      <c r="L424" s="1">
        <v>0.15666099999999999</v>
      </c>
      <c r="M424" s="1">
        <v>1.8469</v>
      </c>
      <c r="N424" s="1">
        <v>0.563612</v>
      </c>
      <c r="O424" s="1">
        <v>0.95938000000000001</v>
      </c>
      <c r="P424" s="1" t="s">
        <v>22</v>
      </c>
      <c r="Q424" s="1" t="s">
        <v>22</v>
      </c>
      <c r="R424" s="1">
        <v>1.93235</v>
      </c>
      <c r="S424" s="1" t="s">
        <v>22</v>
      </c>
      <c r="T424" s="1">
        <v>0.29516399999999998</v>
      </c>
      <c r="U424" s="1">
        <v>0.57170699999999997</v>
      </c>
      <c r="V424" s="1" t="s">
        <v>23</v>
      </c>
      <c r="W424" s="1">
        <f>ABS(IK_diagnostics_degrees__4[[#This Row],[Column1]]-A423)</f>
        <v>1.8819999999999948E-3</v>
      </c>
      <c r="X424" s="1">
        <f>ABS(IK_diagnostics_degrees__4[[#This Row],[Column2]]-B423)</f>
        <v>2.4000000000001798E-4</v>
      </c>
      <c r="Y424" s="1">
        <f>ABS(IK_diagnostics_degrees__4[[#This Row],[Column3]]-C423)</f>
        <v>1.0489999999999944E-3</v>
      </c>
      <c r="Z424" s="1">
        <f>ABS(IK_diagnostics_degrees__4[[#This Row],[Column4]]-D423)</f>
        <v>7.1799999999999642E-4</v>
      </c>
      <c r="AA424" s="1">
        <f>ABS(IK_diagnostics_degrees__4[[#This Row],[Column5]]-E423)</f>
        <v>1.4399999999998858E-3</v>
      </c>
      <c r="AB424" s="1">
        <f>ABS(IK_diagnostics_degrees__4[[#This Row],[Column6]]-F423)</f>
        <v>1.8646400000000002E-6</v>
      </c>
      <c r="AC424" s="1">
        <f>ABS(IK_diagnostics_degrees__4[[#This Row],[Column7]]-G423)</f>
        <v>1.3950000000000351E-3</v>
      </c>
      <c r="AD424" s="1">
        <f>ABS(IK_diagnostics_degrees__4[[#This Row],[Column8]]-H423)</f>
        <v>8.2999999999988638E-4</v>
      </c>
      <c r="AE424" s="1">
        <f>ABS(IK_diagnostics_degrees__4[[#This Row],[Column9]]-I423)</f>
        <v>4.209999999999825E-3</v>
      </c>
      <c r="AF424" s="1">
        <f>ABS(IK_diagnostics_degrees__4[[#This Row],[Column10]]-J423)</f>
        <v>5.6100000000000594E-4</v>
      </c>
      <c r="AG424" s="1">
        <f>ABS(IK_diagnostics_degrees__4[[#This Row],[Column11]]-K423)</f>
        <v>6.9000000000007944E-4</v>
      </c>
      <c r="AH424" s="1">
        <f>ABS(IK_diagnostics_degrees__4[[#This Row],[Column12]]-L423)</f>
        <v>1.0020000000000029E-3</v>
      </c>
      <c r="AI424" s="1">
        <f>ABS(IK_diagnostics_degrees__4[[#This Row],[Column13]]-M423)</f>
        <v>4.2400000000000215E-3</v>
      </c>
      <c r="AJ424" s="1">
        <f>ABS(IK_diagnostics_degrees__4[[#This Row],[Column14]]-N423)</f>
        <v>4.4429999999999747E-3</v>
      </c>
      <c r="AK424" s="1">
        <f>ABS(IK_diagnostics_degrees__4[[#This Row],[Column15]]-O423)</f>
        <v>1.931000000000016E-3</v>
      </c>
      <c r="AL424" s="1">
        <f>ABS(IK_diagnostics_degrees__4[[#This Row],[Column16]]-P423)</f>
        <v>0</v>
      </c>
      <c r="AM424" s="1">
        <f>ABS(IK_diagnostics_degrees__4[[#This Row],[Column17]]-Q423)</f>
        <v>0</v>
      </c>
      <c r="AN424" s="1">
        <f>ABS(IK_diagnostics_degrees__4[[#This Row],[Column18]]-R423)</f>
        <v>1.3099999999999223E-3</v>
      </c>
      <c r="AO424" s="1">
        <f>ABS(IK_diagnostics_degrees__4[[#This Row],[Column19]]-S423)</f>
        <v>0</v>
      </c>
      <c r="AP424" s="1">
        <f>ABS(IK_diagnostics_degrees__4[[#This Row],[Column20]]-T423)</f>
        <v>4.5000000000017248E-5</v>
      </c>
      <c r="AQ424" s="1">
        <f>ABS(IK_diagnostics_degrees__4[[#This Row],[Column21]]-U423)</f>
        <v>2.1160000000000068E-3</v>
      </c>
    </row>
    <row r="425" spans="1:43" x14ac:dyDescent="0.25">
      <c r="A425" s="1">
        <v>1.9131599999999999E-3</v>
      </c>
      <c r="B425" s="1">
        <v>1.51525</v>
      </c>
      <c r="C425" s="1" t="s">
        <v>22</v>
      </c>
      <c r="D425" s="1" t="s">
        <v>22</v>
      </c>
      <c r="E425" s="1">
        <v>1.60446</v>
      </c>
      <c r="F425" s="1" t="s">
        <v>22</v>
      </c>
      <c r="G425" s="1">
        <v>0.74256</v>
      </c>
      <c r="H425" s="1">
        <v>1.8011600000000001</v>
      </c>
      <c r="I425" s="1">
        <v>0.98074399999999995</v>
      </c>
      <c r="J425" s="1">
        <v>0.20136999999999999</v>
      </c>
      <c r="K425" s="1">
        <v>1.5298400000000001</v>
      </c>
      <c r="L425" s="1">
        <v>8.9584399999999998E-3</v>
      </c>
      <c r="M425" s="1">
        <v>0.75858700000000001</v>
      </c>
      <c r="N425" s="1">
        <v>0.65969800000000001</v>
      </c>
      <c r="O425" s="1">
        <v>0.477433</v>
      </c>
      <c r="P425" s="1">
        <v>2.52175E-2</v>
      </c>
      <c r="Q425" s="1">
        <v>0.111736</v>
      </c>
      <c r="R425" s="1">
        <v>1.8696699999999999</v>
      </c>
      <c r="S425" s="1" t="s">
        <v>22</v>
      </c>
      <c r="T425" s="1">
        <v>0.21617400000000001</v>
      </c>
      <c r="U425" s="1">
        <v>1.2570300000000001</v>
      </c>
      <c r="V425" s="1" t="s">
        <v>23</v>
      </c>
      <c r="W425" s="1">
        <f>ABS(IK_diagnostics_degrees__4[[#This Row],[Column1]]-A424)</f>
        <v>0.24241283999999999</v>
      </c>
      <c r="X425" s="1">
        <f>ABS(IK_diagnostics_degrees__4[[#This Row],[Column2]]-B424)</f>
        <v>9.0070000000000094E-2</v>
      </c>
      <c r="Y425" s="1">
        <f>ABS(IK_diagnostics_degrees__4[[#This Row],[Column3]]-C424)</f>
        <v>0.156222</v>
      </c>
      <c r="Z425" s="1">
        <f>ABS(IK_diagnostics_degrees__4[[#This Row],[Column4]]-D424)</f>
        <v>0.18681800000000001</v>
      </c>
      <c r="AA425" s="1">
        <f>ABS(IK_diagnostics_degrees__4[[#This Row],[Column5]]-E424)</f>
        <v>0.36170999999999998</v>
      </c>
      <c r="AB425" s="1">
        <f>ABS(IK_diagnostics_degrees__4[[#This Row],[Column6]]-F424)</f>
        <v>1.74648E-6</v>
      </c>
      <c r="AC425" s="1">
        <f>ABS(IK_diagnostics_degrees__4[[#This Row],[Column7]]-G424)</f>
        <v>0.24440700000000004</v>
      </c>
      <c r="AD425" s="1">
        <f>ABS(IK_diagnostics_degrees__4[[#This Row],[Column8]]-H424)</f>
        <v>0.19367000000000001</v>
      </c>
      <c r="AE425" s="1">
        <f>ABS(IK_diagnostics_degrees__4[[#This Row],[Column9]]-I424)</f>
        <v>0.38939599999999996</v>
      </c>
      <c r="AF425" s="1">
        <f>ABS(IK_diagnostics_degrees__4[[#This Row],[Column10]]-J424)</f>
        <v>1.3127E-2</v>
      </c>
      <c r="AG425" s="1">
        <f>ABS(IK_diagnostics_degrees__4[[#This Row],[Column11]]-K424)</f>
        <v>0.2812199999999998</v>
      </c>
      <c r="AH425" s="1">
        <f>ABS(IK_diagnostics_degrees__4[[#This Row],[Column12]]-L424)</f>
        <v>0.14770255999999998</v>
      </c>
      <c r="AI425" s="1">
        <f>ABS(IK_diagnostics_degrees__4[[#This Row],[Column13]]-M424)</f>
        <v>1.0883129999999999</v>
      </c>
      <c r="AJ425" s="1">
        <f>ABS(IK_diagnostics_degrees__4[[#This Row],[Column14]]-N424)</f>
        <v>9.6086000000000005E-2</v>
      </c>
      <c r="AK425" s="1">
        <f>ABS(IK_diagnostics_degrees__4[[#This Row],[Column15]]-O424)</f>
        <v>0.48194700000000001</v>
      </c>
      <c r="AL425" s="1">
        <f>ABS(IK_diagnostics_degrees__4[[#This Row],[Column16]]-P424)</f>
        <v>2.52175E-2</v>
      </c>
      <c r="AM425" s="1">
        <f>ABS(IK_diagnostics_degrees__4[[#This Row],[Column17]]-Q424)</f>
        <v>0.111736</v>
      </c>
      <c r="AN425" s="1">
        <f>ABS(IK_diagnostics_degrees__4[[#This Row],[Column18]]-R424)</f>
        <v>6.2680000000000069E-2</v>
      </c>
      <c r="AO425" s="1">
        <f>ABS(IK_diagnostics_degrees__4[[#This Row],[Column19]]-S424)</f>
        <v>0</v>
      </c>
      <c r="AP425" s="1">
        <f>ABS(IK_diagnostics_degrees__4[[#This Row],[Column20]]-T424)</f>
        <v>7.8989999999999977E-2</v>
      </c>
      <c r="AQ425" s="1">
        <f>ABS(IK_diagnostics_degrees__4[[#This Row],[Column21]]-U424)</f>
        <v>0.68532300000000013</v>
      </c>
    </row>
    <row r="426" spans="1:43" x14ac:dyDescent="0.25">
      <c r="A426" s="1">
        <v>2.0971799999999999E-2</v>
      </c>
      <c r="B426" s="1">
        <v>1.5416700000000001</v>
      </c>
      <c r="C426" s="1" t="s">
        <v>22</v>
      </c>
      <c r="D426" s="1" t="s">
        <v>22</v>
      </c>
      <c r="E426" s="1">
        <v>1.5786199999999999</v>
      </c>
      <c r="F426" s="1">
        <v>1.8165400000000001E-4</v>
      </c>
      <c r="G426" s="1">
        <v>0.81103499999999995</v>
      </c>
      <c r="H426" s="1">
        <v>1.78087</v>
      </c>
      <c r="I426" s="1">
        <v>1.0911299999999999</v>
      </c>
      <c r="J426" s="1">
        <v>0.216223</v>
      </c>
      <c r="K426" s="1">
        <v>1.5548299999999999</v>
      </c>
      <c r="L426" s="1">
        <v>2.91043E-2</v>
      </c>
      <c r="M426" s="1">
        <v>1.03481</v>
      </c>
      <c r="N426" s="1">
        <v>0.28196599999999999</v>
      </c>
      <c r="O426" s="1">
        <v>0.60087599999999997</v>
      </c>
      <c r="P426" s="1">
        <v>0.21887599999999999</v>
      </c>
      <c r="Q426" s="1">
        <v>0.16608700000000001</v>
      </c>
      <c r="R426" s="1">
        <v>1.9764600000000001</v>
      </c>
      <c r="S426" s="1" t="s">
        <v>22</v>
      </c>
      <c r="T426" s="1">
        <v>0.49152400000000002</v>
      </c>
      <c r="U426" s="1">
        <v>1.0719099999999999</v>
      </c>
      <c r="V426" s="1" t="s">
        <v>23</v>
      </c>
      <c r="W426" s="1">
        <f>ABS(IK_diagnostics_degrees__4[[#This Row],[Column1]]-A425)</f>
        <v>1.9058639999999998E-2</v>
      </c>
      <c r="X426" s="1">
        <f>ABS(IK_diagnostics_degrees__4[[#This Row],[Column2]]-B425)</f>
        <v>2.642000000000011E-2</v>
      </c>
      <c r="Y426" s="1">
        <f>ABS(IK_diagnostics_degrees__4[[#This Row],[Column3]]-C425)</f>
        <v>0</v>
      </c>
      <c r="Z426" s="1">
        <f>ABS(IK_diagnostics_degrees__4[[#This Row],[Column4]]-D425)</f>
        <v>0</v>
      </c>
      <c r="AA426" s="1">
        <f>ABS(IK_diagnostics_degrees__4[[#This Row],[Column5]]-E425)</f>
        <v>2.5840000000000085E-2</v>
      </c>
      <c r="AB426" s="1">
        <f>ABS(IK_diagnostics_degrees__4[[#This Row],[Column6]]-F425)</f>
        <v>1.8165400000000001E-4</v>
      </c>
      <c r="AC426" s="1">
        <f>ABS(IK_diagnostics_degrees__4[[#This Row],[Column7]]-G425)</f>
        <v>6.8474999999999953E-2</v>
      </c>
      <c r="AD426" s="1">
        <f>ABS(IK_diagnostics_degrees__4[[#This Row],[Column8]]-H425)</f>
        <v>2.0290000000000141E-2</v>
      </c>
      <c r="AE426" s="1">
        <f>ABS(IK_diagnostics_degrees__4[[#This Row],[Column9]]-I425)</f>
        <v>0.11038599999999998</v>
      </c>
      <c r="AF426" s="1">
        <f>ABS(IK_diagnostics_degrees__4[[#This Row],[Column10]]-J425)</f>
        <v>1.4853000000000005E-2</v>
      </c>
      <c r="AG426" s="1">
        <f>ABS(IK_diagnostics_degrees__4[[#This Row],[Column11]]-K425)</f>
        <v>2.4989999999999846E-2</v>
      </c>
      <c r="AH426" s="1">
        <f>ABS(IK_diagnostics_degrees__4[[#This Row],[Column12]]-L425)</f>
        <v>2.0145860000000002E-2</v>
      </c>
      <c r="AI426" s="1">
        <f>ABS(IK_diagnostics_degrees__4[[#This Row],[Column13]]-M425)</f>
        <v>0.276223</v>
      </c>
      <c r="AJ426" s="1">
        <f>ABS(IK_diagnostics_degrees__4[[#This Row],[Column14]]-N425)</f>
        <v>0.37773200000000001</v>
      </c>
      <c r="AK426" s="1">
        <f>ABS(IK_diagnostics_degrees__4[[#This Row],[Column15]]-O425)</f>
        <v>0.12344299999999997</v>
      </c>
      <c r="AL426" s="1">
        <f>ABS(IK_diagnostics_degrees__4[[#This Row],[Column16]]-P425)</f>
        <v>0.19365849999999998</v>
      </c>
      <c r="AM426" s="1">
        <f>ABS(IK_diagnostics_degrees__4[[#This Row],[Column17]]-Q425)</f>
        <v>5.435100000000001E-2</v>
      </c>
      <c r="AN426" s="1">
        <f>ABS(IK_diagnostics_degrees__4[[#This Row],[Column18]]-R425)</f>
        <v>0.10679000000000016</v>
      </c>
      <c r="AO426" s="1">
        <f>ABS(IK_diagnostics_degrees__4[[#This Row],[Column19]]-S425)</f>
        <v>0</v>
      </c>
      <c r="AP426" s="1">
        <f>ABS(IK_diagnostics_degrees__4[[#This Row],[Column20]]-T425)</f>
        <v>0.27534999999999998</v>
      </c>
      <c r="AQ426" s="1">
        <f>ABS(IK_diagnostics_degrees__4[[#This Row],[Column21]]-U425)</f>
        <v>0.18512000000000017</v>
      </c>
    </row>
    <row r="427" spans="1:43" x14ac:dyDescent="0.25">
      <c r="A427" s="1">
        <v>1.4050099999999999E-2</v>
      </c>
      <c r="B427" s="1">
        <v>1.5580700000000001</v>
      </c>
      <c r="C427" s="1">
        <v>1.42738E-2</v>
      </c>
      <c r="D427" s="1">
        <v>1.8480199999999999E-2</v>
      </c>
      <c r="E427" s="1">
        <v>1.5647</v>
      </c>
      <c r="F427" s="1" t="s">
        <v>22</v>
      </c>
      <c r="G427" s="1">
        <v>0.83557800000000004</v>
      </c>
      <c r="H427" s="1">
        <v>1.78003</v>
      </c>
      <c r="I427" s="1">
        <v>1.1309199999999999</v>
      </c>
      <c r="J427" s="1">
        <v>0.216366</v>
      </c>
      <c r="K427" s="1">
        <v>1.54508</v>
      </c>
      <c r="L427" s="1">
        <v>4.9311199999999999E-2</v>
      </c>
      <c r="M427" s="1">
        <v>1.1613899999999999</v>
      </c>
      <c r="N427" s="1">
        <v>0.108574</v>
      </c>
      <c r="O427" s="1">
        <v>0.61416000000000004</v>
      </c>
      <c r="P427" s="1">
        <v>0.31036900000000001</v>
      </c>
      <c r="Q427" s="1">
        <v>0.203207</v>
      </c>
      <c r="R427" s="1">
        <v>2.01362</v>
      </c>
      <c r="S427" s="1" t="s">
        <v>22</v>
      </c>
      <c r="T427" s="1">
        <v>0.62123600000000001</v>
      </c>
      <c r="U427" s="1">
        <v>0.99309099999999995</v>
      </c>
      <c r="V427" s="1" t="s">
        <v>23</v>
      </c>
      <c r="W427" s="1">
        <f>ABS(IK_diagnostics_degrees__4[[#This Row],[Column1]]-A426)</f>
        <v>6.9216999999999994E-3</v>
      </c>
      <c r="X427" s="1">
        <f>ABS(IK_diagnostics_degrees__4[[#This Row],[Column2]]-B426)</f>
        <v>1.639999999999997E-2</v>
      </c>
      <c r="Y427" s="1">
        <f>ABS(IK_diagnostics_degrees__4[[#This Row],[Column3]]-C426)</f>
        <v>1.42738E-2</v>
      </c>
      <c r="Z427" s="1">
        <f>ABS(IK_diagnostics_degrees__4[[#This Row],[Column4]]-D426)</f>
        <v>1.8480199999999999E-2</v>
      </c>
      <c r="AA427" s="1">
        <f>ABS(IK_diagnostics_degrees__4[[#This Row],[Column5]]-E426)</f>
        <v>1.3919999999999932E-2</v>
      </c>
      <c r="AB427" s="1">
        <f>ABS(IK_diagnostics_degrees__4[[#This Row],[Column6]]-F426)</f>
        <v>1.8165400000000001E-4</v>
      </c>
      <c r="AC427" s="1">
        <f>ABS(IK_diagnostics_degrees__4[[#This Row],[Column7]]-G426)</f>
        <v>2.4543000000000093E-2</v>
      </c>
      <c r="AD427" s="1">
        <f>ABS(IK_diagnostics_degrees__4[[#This Row],[Column8]]-H426)</f>
        <v>8.399999999999519E-4</v>
      </c>
      <c r="AE427" s="1">
        <f>ABS(IK_diagnostics_degrees__4[[#This Row],[Column9]]-I426)</f>
        <v>3.9789999999999992E-2</v>
      </c>
      <c r="AF427" s="1">
        <f>ABS(IK_diagnostics_degrees__4[[#This Row],[Column10]]-J426)</f>
        <v>1.4300000000000423E-4</v>
      </c>
      <c r="AG427" s="1">
        <f>ABS(IK_diagnostics_degrees__4[[#This Row],[Column11]]-K426)</f>
        <v>9.7499999999999254E-3</v>
      </c>
      <c r="AH427" s="1">
        <f>ABS(IK_diagnostics_degrees__4[[#This Row],[Column12]]-L426)</f>
        <v>2.02069E-2</v>
      </c>
      <c r="AI427" s="1">
        <f>ABS(IK_diagnostics_degrees__4[[#This Row],[Column13]]-M426)</f>
        <v>0.12657999999999991</v>
      </c>
      <c r="AJ427" s="1">
        <f>ABS(IK_diagnostics_degrees__4[[#This Row],[Column14]]-N426)</f>
        <v>0.17339199999999999</v>
      </c>
      <c r="AK427" s="1">
        <f>ABS(IK_diagnostics_degrees__4[[#This Row],[Column15]]-O426)</f>
        <v>1.3284000000000074E-2</v>
      </c>
      <c r="AL427" s="1">
        <f>ABS(IK_diagnostics_degrees__4[[#This Row],[Column16]]-P426)</f>
        <v>9.1493000000000019E-2</v>
      </c>
      <c r="AM427" s="1">
        <f>ABS(IK_diagnostics_degrees__4[[#This Row],[Column17]]-Q426)</f>
        <v>3.7119999999999986E-2</v>
      </c>
      <c r="AN427" s="1">
        <f>ABS(IK_diagnostics_degrees__4[[#This Row],[Column18]]-R426)</f>
        <v>3.715999999999986E-2</v>
      </c>
      <c r="AO427" s="1">
        <f>ABS(IK_diagnostics_degrees__4[[#This Row],[Column19]]-S426)</f>
        <v>0</v>
      </c>
      <c r="AP427" s="1">
        <f>ABS(IK_diagnostics_degrees__4[[#This Row],[Column20]]-T426)</f>
        <v>0.12971199999999999</v>
      </c>
      <c r="AQ427" s="1">
        <f>ABS(IK_diagnostics_degrees__4[[#This Row],[Column21]]-U426)</f>
        <v>7.8818999999999972E-2</v>
      </c>
    </row>
    <row r="428" spans="1:43" x14ac:dyDescent="0.25">
      <c r="A428" s="1">
        <v>1.5807000000000002E-2</v>
      </c>
      <c r="B428" s="1">
        <v>1.56342</v>
      </c>
      <c r="C428" s="1">
        <v>2.77063E-2</v>
      </c>
      <c r="D428" s="1">
        <v>2.7078999999999999E-2</v>
      </c>
      <c r="E428" s="1">
        <v>1.5503899999999999</v>
      </c>
      <c r="F428" s="1" t="s">
        <v>22</v>
      </c>
      <c r="G428" s="1">
        <v>0.85388500000000001</v>
      </c>
      <c r="H428" s="1">
        <v>1.7777799999999999</v>
      </c>
      <c r="I428" s="1">
        <v>1.15839</v>
      </c>
      <c r="J428" s="1">
        <v>0.225686</v>
      </c>
      <c r="K428" s="1">
        <v>1.53589</v>
      </c>
      <c r="L428" s="1">
        <v>6.39348E-2</v>
      </c>
      <c r="M428" s="1">
        <v>1.2233000000000001</v>
      </c>
      <c r="N428" s="1">
        <v>2.5520899999999999E-2</v>
      </c>
      <c r="O428" s="1">
        <v>0.61075400000000002</v>
      </c>
      <c r="P428" s="1">
        <v>0.346329</v>
      </c>
      <c r="Q428" s="1">
        <v>0.223888</v>
      </c>
      <c r="R428" s="1">
        <v>2.0411700000000002</v>
      </c>
      <c r="S428" s="1" t="s">
        <v>22</v>
      </c>
      <c r="T428" s="1">
        <v>0.68796299999999999</v>
      </c>
      <c r="U428" s="1">
        <v>0.95499999999999996</v>
      </c>
      <c r="V428" s="1" t="s">
        <v>23</v>
      </c>
      <c r="W428" s="1">
        <f>ABS(IK_diagnostics_degrees__4[[#This Row],[Column1]]-A427)</f>
        <v>1.7569000000000022E-3</v>
      </c>
      <c r="X428" s="1">
        <f>ABS(IK_diagnostics_degrees__4[[#This Row],[Column2]]-B427)</f>
        <v>5.3499999999999659E-3</v>
      </c>
      <c r="Y428" s="1">
        <f>ABS(IK_diagnostics_degrees__4[[#This Row],[Column3]]-C427)</f>
        <v>1.34325E-2</v>
      </c>
      <c r="Z428" s="1">
        <f>ABS(IK_diagnostics_degrees__4[[#This Row],[Column4]]-D427)</f>
        <v>8.5988000000000002E-3</v>
      </c>
      <c r="AA428" s="1">
        <f>ABS(IK_diagnostics_degrees__4[[#This Row],[Column5]]-E427)</f>
        <v>1.4310000000000045E-2</v>
      </c>
      <c r="AB428" s="1">
        <f>ABS(IK_diagnostics_degrees__4[[#This Row],[Column6]]-F427)</f>
        <v>0</v>
      </c>
      <c r="AC428" s="1">
        <f>ABS(IK_diagnostics_degrees__4[[#This Row],[Column7]]-G427)</f>
        <v>1.8306999999999962E-2</v>
      </c>
      <c r="AD428" s="1">
        <f>ABS(IK_diagnostics_degrees__4[[#This Row],[Column8]]-H427)</f>
        <v>2.2500000000000853E-3</v>
      </c>
      <c r="AE428" s="1">
        <f>ABS(IK_diagnostics_degrees__4[[#This Row],[Column9]]-I427)</f>
        <v>2.7470000000000105E-2</v>
      </c>
      <c r="AF428" s="1">
        <f>ABS(IK_diagnostics_degrees__4[[#This Row],[Column10]]-J427)</f>
        <v>9.319999999999995E-3</v>
      </c>
      <c r="AG428" s="1">
        <f>ABS(IK_diagnostics_degrees__4[[#This Row],[Column11]]-K427)</f>
        <v>9.1900000000000315E-3</v>
      </c>
      <c r="AH428" s="1">
        <f>ABS(IK_diagnostics_degrees__4[[#This Row],[Column12]]-L427)</f>
        <v>1.46236E-2</v>
      </c>
      <c r="AI428" s="1">
        <f>ABS(IK_diagnostics_degrees__4[[#This Row],[Column13]]-M427)</f>
        <v>6.1910000000000132E-2</v>
      </c>
      <c r="AJ428" s="1">
        <f>ABS(IK_diagnostics_degrees__4[[#This Row],[Column14]]-N427)</f>
        <v>8.3053100000000005E-2</v>
      </c>
      <c r="AK428" s="1">
        <f>ABS(IK_diagnostics_degrees__4[[#This Row],[Column15]]-O427)</f>
        <v>3.4060000000000201E-3</v>
      </c>
      <c r="AL428" s="1">
        <f>ABS(IK_diagnostics_degrees__4[[#This Row],[Column16]]-P427)</f>
        <v>3.5959999999999992E-2</v>
      </c>
      <c r="AM428" s="1">
        <f>ABS(IK_diagnostics_degrees__4[[#This Row],[Column17]]-Q427)</f>
        <v>2.0681000000000005E-2</v>
      </c>
      <c r="AN428" s="1">
        <f>ABS(IK_diagnostics_degrees__4[[#This Row],[Column18]]-R427)</f>
        <v>2.7550000000000185E-2</v>
      </c>
      <c r="AO428" s="1">
        <f>ABS(IK_diagnostics_degrees__4[[#This Row],[Column19]]-S427)</f>
        <v>0</v>
      </c>
      <c r="AP428" s="1">
        <f>ABS(IK_diagnostics_degrees__4[[#This Row],[Column20]]-T427)</f>
        <v>6.6726999999999981E-2</v>
      </c>
      <c r="AQ428" s="1">
        <f>ABS(IK_diagnostics_degrees__4[[#This Row],[Column21]]-U427)</f>
        <v>3.8090999999999986E-2</v>
      </c>
    </row>
    <row r="429" spans="1:43" x14ac:dyDescent="0.25">
      <c r="A429" s="1">
        <v>1.8721999999999999E-2</v>
      </c>
      <c r="B429" s="1">
        <v>1.5687</v>
      </c>
      <c r="C429" s="1">
        <v>3.8562899999999997E-2</v>
      </c>
      <c r="D429" s="1">
        <v>2.9117500000000001E-2</v>
      </c>
      <c r="E429" s="1">
        <v>1.5368299999999999</v>
      </c>
      <c r="F429" s="1" t="s">
        <v>22</v>
      </c>
      <c r="G429" s="1">
        <v>0.86546800000000002</v>
      </c>
      <c r="H429" s="1">
        <v>1.7732000000000001</v>
      </c>
      <c r="I429" s="1">
        <v>1.1800200000000001</v>
      </c>
      <c r="J429" s="1">
        <v>0.23169600000000001</v>
      </c>
      <c r="K429" s="1">
        <v>1.5303</v>
      </c>
      <c r="L429" s="1">
        <v>6.7836999999999995E-2</v>
      </c>
      <c r="M429" s="1">
        <v>1.2584299999999999</v>
      </c>
      <c r="N429" s="2">
        <v>9.6137200000000009E-7</v>
      </c>
      <c r="O429" s="1">
        <v>0.59898200000000001</v>
      </c>
      <c r="P429" s="1">
        <v>0.36189300000000002</v>
      </c>
      <c r="Q429" s="1">
        <v>0.22393399999999999</v>
      </c>
      <c r="R429" s="1">
        <v>2.0554000000000001</v>
      </c>
      <c r="S429" s="1" t="s">
        <v>22</v>
      </c>
      <c r="T429" s="1">
        <v>0.72567999999999999</v>
      </c>
      <c r="U429" s="1">
        <v>0.93753399999999998</v>
      </c>
      <c r="V429" s="1" t="s">
        <v>23</v>
      </c>
      <c r="W429" s="1">
        <f>ABS(IK_diagnostics_degrees__4[[#This Row],[Column1]]-A428)</f>
        <v>2.9149999999999975E-3</v>
      </c>
      <c r="X429" s="1">
        <f>ABS(IK_diagnostics_degrees__4[[#This Row],[Column2]]-B428)</f>
        <v>5.2799999999999514E-3</v>
      </c>
      <c r="Y429" s="1">
        <f>ABS(IK_diagnostics_degrees__4[[#This Row],[Column3]]-C428)</f>
        <v>1.0856599999999998E-2</v>
      </c>
      <c r="Z429" s="1">
        <f>ABS(IK_diagnostics_degrees__4[[#This Row],[Column4]]-D428)</f>
        <v>2.0385000000000021E-3</v>
      </c>
      <c r="AA429" s="1">
        <f>ABS(IK_diagnostics_degrees__4[[#This Row],[Column5]]-E428)</f>
        <v>1.3560000000000016E-2</v>
      </c>
      <c r="AB429" s="1">
        <f>ABS(IK_diagnostics_degrees__4[[#This Row],[Column6]]-F428)</f>
        <v>0</v>
      </c>
      <c r="AC429" s="1">
        <f>ABS(IK_diagnostics_degrees__4[[#This Row],[Column7]]-G428)</f>
        <v>1.158300000000001E-2</v>
      </c>
      <c r="AD429" s="1">
        <f>ABS(IK_diagnostics_degrees__4[[#This Row],[Column8]]-H428)</f>
        <v>4.5799999999998064E-3</v>
      </c>
      <c r="AE429" s="1">
        <f>ABS(IK_diagnostics_degrees__4[[#This Row],[Column9]]-I428)</f>
        <v>2.1630000000000038E-2</v>
      </c>
      <c r="AF429" s="1">
        <f>ABS(IK_diagnostics_degrees__4[[#This Row],[Column10]]-J428)</f>
        <v>6.0100000000000153E-3</v>
      </c>
      <c r="AG429" s="1">
        <f>ABS(IK_diagnostics_degrees__4[[#This Row],[Column11]]-K428)</f>
        <v>5.5899999999999839E-3</v>
      </c>
      <c r="AH429" s="1">
        <f>ABS(IK_diagnostics_degrees__4[[#This Row],[Column12]]-L428)</f>
        <v>3.9021999999999946E-3</v>
      </c>
      <c r="AI429" s="1">
        <f>ABS(IK_diagnostics_degrees__4[[#This Row],[Column13]]-M428)</f>
        <v>3.5129999999999884E-2</v>
      </c>
      <c r="AJ429" s="1">
        <f>ABS(IK_diagnostics_degrees__4[[#This Row],[Column14]]-N428)</f>
        <v>2.5519938627999998E-2</v>
      </c>
      <c r="AK429" s="1">
        <f>ABS(IK_diagnostics_degrees__4[[#This Row],[Column15]]-O428)</f>
        <v>1.1772000000000005E-2</v>
      </c>
      <c r="AL429" s="1">
        <f>ABS(IK_diagnostics_degrees__4[[#This Row],[Column16]]-P428)</f>
        <v>1.5564000000000022E-2</v>
      </c>
      <c r="AM429" s="1">
        <f>ABS(IK_diagnostics_degrees__4[[#This Row],[Column17]]-Q428)</f>
        <v>4.5999999999990493E-5</v>
      </c>
      <c r="AN429" s="1">
        <f>ABS(IK_diagnostics_degrees__4[[#This Row],[Column18]]-R428)</f>
        <v>1.4229999999999965E-2</v>
      </c>
      <c r="AO429" s="1">
        <f>ABS(IK_diagnostics_degrees__4[[#This Row],[Column19]]-S428)</f>
        <v>0</v>
      </c>
      <c r="AP429" s="1">
        <f>ABS(IK_diagnostics_degrees__4[[#This Row],[Column20]]-T428)</f>
        <v>3.7717000000000001E-2</v>
      </c>
      <c r="AQ429" s="1">
        <f>ABS(IK_diagnostics_degrees__4[[#This Row],[Column21]]-U428)</f>
        <v>1.7465999999999982E-2</v>
      </c>
    </row>
    <row r="430" spans="1:43" x14ac:dyDescent="0.25">
      <c r="A430" s="1">
        <v>2.5894799999999999E-2</v>
      </c>
      <c r="B430" s="1">
        <v>1.5742499999999999</v>
      </c>
      <c r="C430" s="1">
        <v>4.25945E-2</v>
      </c>
      <c r="D430" s="1">
        <v>3.19843E-2</v>
      </c>
      <c r="E430" s="1">
        <v>1.5253099999999999</v>
      </c>
      <c r="F430" s="1" t="s">
        <v>22</v>
      </c>
      <c r="G430" s="1">
        <v>0.87412999999999996</v>
      </c>
      <c r="H430" s="1">
        <v>1.7677</v>
      </c>
      <c r="I430" s="1">
        <v>1.1920200000000001</v>
      </c>
      <c r="J430" s="1">
        <v>0.23619899999999999</v>
      </c>
      <c r="K430" s="1">
        <v>1.5256400000000001</v>
      </c>
      <c r="L430" s="1">
        <v>7.1635000000000004E-2</v>
      </c>
      <c r="M430" s="1">
        <v>1.2850999999999999</v>
      </c>
      <c r="N430" s="2">
        <v>3.8933800000000001E-9</v>
      </c>
      <c r="O430" s="1">
        <v>0.58784800000000004</v>
      </c>
      <c r="P430" s="1">
        <v>0.36312</v>
      </c>
      <c r="Q430" s="1">
        <v>0.223746</v>
      </c>
      <c r="R430" s="1">
        <v>2.0624400000000001</v>
      </c>
      <c r="S430" s="1" t="s">
        <v>22</v>
      </c>
      <c r="T430" s="1">
        <v>0.749695</v>
      </c>
      <c r="U430" s="1">
        <v>0.92567699999999997</v>
      </c>
      <c r="V430" s="1" t="s">
        <v>23</v>
      </c>
      <c r="W430" s="1">
        <f>ABS(IK_diagnostics_degrees__4[[#This Row],[Column1]]-A429)</f>
        <v>7.1728E-3</v>
      </c>
      <c r="X430" s="1">
        <f>ABS(IK_diagnostics_degrees__4[[#This Row],[Column2]]-B429)</f>
        <v>5.5499999999999439E-3</v>
      </c>
      <c r="Y430" s="1">
        <f>ABS(IK_diagnostics_degrees__4[[#This Row],[Column3]]-C429)</f>
        <v>4.0316000000000032E-3</v>
      </c>
      <c r="Z430" s="1">
        <f>ABS(IK_diagnostics_degrees__4[[#This Row],[Column4]]-D429)</f>
        <v>2.8667999999999992E-3</v>
      </c>
      <c r="AA430" s="1">
        <f>ABS(IK_diagnostics_degrees__4[[#This Row],[Column5]]-E429)</f>
        <v>1.1519999999999975E-2</v>
      </c>
      <c r="AB430" s="1">
        <f>ABS(IK_diagnostics_degrees__4[[#This Row],[Column6]]-F429)</f>
        <v>0</v>
      </c>
      <c r="AC430" s="1">
        <f>ABS(IK_diagnostics_degrees__4[[#This Row],[Column7]]-G429)</f>
        <v>8.6619999999999475E-3</v>
      </c>
      <c r="AD430" s="1">
        <f>ABS(IK_diagnostics_degrees__4[[#This Row],[Column8]]-H429)</f>
        <v>5.5000000000000604E-3</v>
      </c>
      <c r="AE430" s="1">
        <f>ABS(IK_diagnostics_degrees__4[[#This Row],[Column9]]-I429)</f>
        <v>1.2000000000000011E-2</v>
      </c>
      <c r="AF430" s="1">
        <f>ABS(IK_diagnostics_degrees__4[[#This Row],[Column10]]-J429)</f>
        <v>4.5029999999999792E-3</v>
      </c>
      <c r="AG430" s="1">
        <f>ABS(IK_diagnostics_degrees__4[[#This Row],[Column11]]-K429)</f>
        <v>4.6599999999998865E-3</v>
      </c>
      <c r="AH430" s="1">
        <f>ABS(IK_diagnostics_degrees__4[[#This Row],[Column12]]-L429)</f>
        <v>3.7980000000000097E-3</v>
      </c>
      <c r="AI430" s="1">
        <f>ABS(IK_diagnostics_degrees__4[[#This Row],[Column13]]-M429)</f>
        <v>2.6669999999999972E-2</v>
      </c>
      <c r="AJ430" s="1">
        <f>ABS(IK_diagnostics_degrees__4[[#This Row],[Column14]]-N429)</f>
        <v>9.574786200000001E-7</v>
      </c>
      <c r="AK430" s="1">
        <f>ABS(IK_diagnostics_degrees__4[[#This Row],[Column15]]-O429)</f>
        <v>1.1133999999999977E-2</v>
      </c>
      <c r="AL430" s="1">
        <f>ABS(IK_diagnostics_degrees__4[[#This Row],[Column16]]-P429)</f>
        <v>1.2269999999999781E-3</v>
      </c>
      <c r="AM430" s="1">
        <f>ABS(IK_diagnostics_degrees__4[[#This Row],[Column17]]-Q429)</f>
        <v>1.8799999999999373E-4</v>
      </c>
      <c r="AN430" s="1">
        <f>ABS(IK_diagnostics_degrees__4[[#This Row],[Column18]]-R429)</f>
        <v>7.0399999999999352E-3</v>
      </c>
      <c r="AO430" s="1">
        <f>ABS(IK_diagnostics_degrees__4[[#This Row],[Column19]]-S429)</f>
        <v>0</v>
      </c>
      <c r="AP430" s="1">
        <f>ABS(IK_diagnostics_degrees__4[[#This Row],[Column20]]-T429)</f>
        <v>2.4015000000000009E-2</v>
      </c>
      <c r="AQ430" s="1">
        <f>ABS(IK_diagnostics_degrees__4[[#This Row],[Column21]]-U429)</f>
        <v>1.1857000000000006E-2</v>
      </c>
    </row>
    <row r="431" spans="1:43" x14ac:dyDescent="0.25">
      <c r="A431" s="1">
        <v>2.5937700000000001E-2</v>
      </c>
      <c r="B431" s="1">
        <v>1.57622</v>
      </c>
      <c r="C431" s="1">
        <v>5.0187500000000003E-2</v>
      </c>
      <c r="D431" s="1">
        <v>3.2316999999999999E-2</v>
      </c>
      <c r="E431" s="1">
        <v>1.51905</v>
      </c>
      <c r="F431" s="1" t="s">
        <v>22</v>
      </c>
      <c r="G431" s="1">
        <v>0.88072099999999998</v>
      </c>
      <c r="H431" s="1">
        <v>1.7635000000000001</v>
      </c>
      <c r="I431" s="1">
        <v>1.20113</v>
      </c>
      <c r="J431" s="1">
        <v>0.24180499999999999</v>
      </c>
      <c r="K431" s="1">
        <v>1.52179</v>
      </c>
      <c r="L431" s="1">
        <v>7.2008699999999995E-2</v>
      </c>
      <c r="M431" s="1">
        <v>1.3066199999999999</v>
      </c>
      <c r="N431" s="1" t="s">
        <v>22</v>
      </c>
      <c r="O431" s="1">
        <v>0.57732899999999998</v>
      </c>
      <c r="P431" s="1">
        <v>0.36539199999999999</v>
      </c>
      <c r="Q431" s="1">
        <v>0.223076</v>
      </c>
      <c r="R431" s="1">
        <v>2.0678899999999998</v>
      </c>
      <c r="S431" s="1" t="s">
        <v>22</v>
      </c>
      <c r="T431" s="1">
        <v>0.764764</v>
      </c>
      <c r="U431" s="1">
        <v>0.92094699999999996</v>
      </c>
      <c r="V431" s="1" t="s">
        <v>23</v>
      </c>
      <c r="W431" s="1">
        <f>ABS(IK_diagnostics_degrees__4[[#This Row],[Column1]]-A430)</f>
        <v>4.2900000000001964E-5</v>
      </c>
      <c r="X431" s="1">
        <f>ABS(IK_diagnostics_degrees__4[[#This Row],[Column2]]-B430)</f>
        <v>1.9700000000000273E-3</v>
      </c>
      <c r="Y431" s="1">
        <f>ABS(IK_diagnostics_degrees__4[[#This Row],[Column3]]-C430)</f>
        <v>7.5930000000000025E-3</v>
      </c>
      <c r="Z431" s="1">
        <f>ABS(IK_diagnostics_degrees__4[[#This Row],[Column4]]-D430)</f>
        <v>3.3269999999999827E-4</v>
      </c>
      <c r="AA431" s="1">
        <f>ABS(IK_diagnostics_degrees__4[[#This Row],[Column5]]-E430)</f>
        <v>6.2599999999999323E-3</v>
      </c>
      <c r="AB431" s="1">
        <f>ABS(IK_diagnostics_degrees__4[[#This Row],[Column6]]-F430)</f>
        <v>0</v>
      </c>
      <c r="AC431" s="1">
        <f>ABS(IK_diagnostics_degrees__4[[#This Row],[Column7]]-G430)</f>
        <v>6.5910000000000135E-3</v>
      </c>
      <c r="AD431" s="1">
        <f>ABS(IK_diagnostics_degrees__4[[#This Row],[Column8]]-H430)</f>
        <v>4.1999999999999815E-3</v>
      </c>
      <c r="AE431" s="1">
        <f>ABS(IK_diagnostics_degrees__4[[#This Row],[Column9]]-I430)</f>
        <v>9.1099999999999515E-3</v>
      </c>
      <c r="AF431" s="1">
        <f>ABS(IK_diagnostics_degrees__4[[#This Row],[Column10]]-J430)</f>
        <v>5.6059999999999999E-3</v>
      </c>
      <c r="AG431" s="1">
        <f>ABS(IK_diagnostics_degrees__4[[#This Row],[Column11]]-K430)</f>
        <v>3.8500000000001311E-3</v>
      </c>
      <c r="AH431" s="1">
        <f>ABS(IK_diagnostics_degrees__4[[#This Row],[Column12]]-L430)</f>
        <v>3.7369999999999071E-4</v>
      </c>
      <c r="AI431" s="1">
        <f>ABS(IK_diagnostics_degrees__4[[#This Row],[Column13]]-M430)</f>
        <v>2.1519999999999984E-2</v>
      </c>
      <c r="AJ431" s="1">
        <f>ABS(IK_diagnostics_degrees__4[[#This Row],[Column14]]-N430)</f>
        <v>3.8933800000000001E-9</v>
      </c>
      <c r="AK431" s="1">
        <f>ABS(IK_diagnostics_degrees__4[[#This Row],[Column15]]-O430)</f>
        <v>1.0519000000000056E-2</v>
      </c>
      <c r="AL431" s="1">
        <f>ABS(IK_diagnostics_degrees__4[[#This Row],[Column16]]-P430)</f>
        <v>2.2719999999999962E-3</v>
      </c>
      <c r="AM431" s="1">
        <f>ABS(IK_diagnostics_degrees__4[[#This Row],[Column17]]-Q430)</f>
        <v>6.7000000000000393E-4</v>
      </c>
      <c r="AN431" s="1">
        <f>ABS(IK_diagnostics_degrees__4[[#This Row],[Column18]]-R430)</f>
        <v>5.4499999999997328E-3</v>
      </c>
      <c r="AO431" s="1">
        <f>ABS(IK_diagnostics_degrees__4[[#This Row],[Column19]]-S430)</f>
        <v>0</v>
      </c>
      <c r="AP431" s="1">
        <f>ABS(IK_diagnostics_degrees__4[[#This Row],[Column20]]-T430)</f>
        <v>1.5068999999999999E-2</v>
      </c>
      <c r="AQ431" s="1">
        <f>ABS(IK_diagnostics_degrees__4[[#This Row],[Column21]]-U430)</f>
        <v>4.730000000000012E-3</v>
      </c>
    </row>
    <row r="432" spans="1:43" x14ac:dyDescent="0.25">
      <c r="A432" s="1">
        <v>2.6762399999999999E-2</v>
      </c>
      <c r="B432" s="1">
        <v>1.5790299999999999</v>
      </c>
      <c r="C432" s="1">
        <v>5.2683599999999997E-2</v>
      </c>
      <c r="D432" s="1">
        <v>3.2581400000000003E-2</v>
      </c>
      <c r="E432" s="1">
        <v>1.5130699999999999</v>
      </c>
      <c r="F432" s="1" t="s">
        <v>22</v>
      </c>
      <c r="G432" s="1">
        <v>0.88379300000000005</v>
      </c>
      <c r="H432" s="1">
        <v>1.7616000000000001</v>
      </c>
      <c r="I432" s="1">
        <v>1.2067399999999999</v>
      </c>
      <c r="J432" s="1">
        <v>0.24366499999999999</v>
      </c>
      <c r="K432" s="1">
        <v>1.51732</v>
      </c>
      <c r="L432" s="1">
        <v>7.2472200000000001E-2</v>
      </c>
      <c r="M432" s="1">
        <v>1.32152</v>
      </c>
      <c r="N432" s="1" t="s">
        <v>22</v>
      </c>
      <c r="O432" s="1">
        <v>0.569218</v>
      </c>
      <c r="P432" s="1">
        <v>0.36596800000000002</v>
      </c>
      <c r="Q432" s="1">
        <v>0.22365099999999999</v>
      </c>
      <c r="R432" s="1">
        <v>2.0736300000000001</v>
      </c>
      <c r="S432" s="1" t="s">
        <v>22</v>
      </c>
      <c r="T432" s="1">
        <v>0.77679100000000001</v>
      </c>
      <c r="U432" s="1">
        <v>0.91729400000000005</v>
      </c>
      <c r="V432" s="1" t="s">
        <v>23</v>
      </c>
      <c r="W432" s="1">
        <f>ABS(IK_diagnostics_degrees__4[[#This Row],[Column1]]-A431)</f>
        <v>8.2469999999999766E-4</v>
      </c>
      <c r="X432" s="1">
        <f>ABS(IK_diagnostics_degrees__4[[#This Row],[Column2]]-B431)</f>
        <v>2.8099999999999792E-3</v>
      </c>
      <c r="Y432" s="1">
        <f>ABS(IK_diagnostics_degrees__4[[#This Row],[Column3]]-C431)</f>
        <v>2.4960999999999942E-3</v>
      </c>
      <c r="Z432" s="1">
        <f>ABS(IK_diagnostics_degrees__4[[#This Row],[Column4]]-D431)</f>
        <v>2.6440000000000491E-4</v>
      </c>
      <c r="AA432" s="1">
        <f>ABS(IK_diagnostics_degrees__4[[#This Row],[Column5]]-E431)</f>
        <v>5.9800000000000963E-3</v>
      </c>
      <c r="AB432" s="1">
        <f>ABS(IK_diagnostics_degrees__4[[#This Row],[Column6]]-F431)</f>
        <v>0</v>
      </c>
      <c r="AC432" s="1">
        <f>ABS(IK_diagnostics_degrees__4[[#This Row],[Column7]]-G431)</f>
        <v>3.0720000000000747E-3</v>
      </c>
      <c r="AD432" s="1">
        <f>ABS(IK_diagnostics_degrees__4[[#This Row],[Column8]]-H431)</f>
        <v>1.9000000000000128E-3</v>
      </c>
      <c r="AE432" s="1">
        <f>ABS(IK_diagnostics_degrees__4[[#This Row],[Column9]]-I431)</f>
        <v>5.6099999999998929E-3</v>
      </c>
      <c r="AF432" s="1">
        <f>ABS(IK_diagnostics_degrees__4[[#This Row],[Column10]]-J431)</f>
        <v>1.8600000000000005E-3</v>
      </c>
      <c r="AG432" s="1">
        <f>ABS(IK_diagnostics_degrees__4[[#This Row],[Column11]]-K431)</f>
        <v>4.469999999999974E-3</v>
      </c>
      <c r="AH432" s="1">
        <f>ABS(IK_diagnostics_degrees__4[[#This Row],[Column12]]-L431)</f>
        <v>4.6350000000000557E-4</v>
      </c>
      <c r="AI432" s="1">
        <f>ABS(IK_diagnostics_degrees__4[[#This Row],[Column13]]-M431)</f>
        <v>1.4900000000000135E-2</v>
      </c>
      <c r="AJ432" s="1">
        <f>ABS(IK_diagnostics_degrees__4[[#This Row],[Column14]]-N431)</f>
        <v>0</v>
      </c>
      <c r="AK432" s="1">
        <f>ABS(IK_diagnostics_degrees__4[[#This Row],[Column15]]-O431)</f>
        <v>8.1109999999999793E-3</v>
      </c>
      <c r="AL432" s="1">
        <f>ABS(IK_diagnostics_degrees__4[[#This Row],[Column16]]-P431)</f>
        <v>5.7600000000002094E-4</v>
      </c>
      <c r="AM432" s="1">
        <f>ABS(IK_diagnostics_degrees__4[[#This Row],[Column17]]-Q431)</f>
        <v>5.7499999999999218E-4</v>
      </c>
      <c r="AN432" s="1">
        <f>ABS(IK_diagnostics_degrees__4[[#This Row],[Column18]]-R431)</f>
        <v>5.7400000000003004E-3</v>
      </c>
      <c r="AO432" s="1">
        <f>ABS(IK_diagnostics_degrees__4[[#This Row],[Column19]]-S431)</f>
        <v>0</v>
      </c>
      <c r="AP432" s="1">
        <f>ABS(IK_diagnostics_degrees__4[[#This Row],[Column20]]-T431)</f>
        <v>1.202700000000001E-2</v>
      </c>
      <c r="AQ432" s="1">
        <f>ABS(IK_diagnostics_degrees__4[[#This Row],[Column21]]-U431)</f>
        <v>3.6529999999999063E-3</v>
      </c>
    </row>
    <row r="433" spans="1:43" x14ac:dyDescent="0.25">
      <c r="A433" s="1">
        <v>2.8031400000000001E-2</v>
      </c>
      <c r="B433" s="1">
        <v>1.5826800000000001</v>
      </c>
      <c r="C433" s="1">
        <v>5.38919E-2</v>
      </c>
      <c r="D433" s="1">
        <v>3.3261300000000001E-2</v>
      </c>
      <c r="E433" s="1">
        <v>1.5065500000000001</v>
      </c>
      <c r="F433" s="1" t="s">
        <v>22</v>
      </c>
      <c r="G433" s="1">
        <v>0.88710800000000001</v>
      </c>
      <c r="H433" s="1">
        <v>1.75952</v>
      </c>
      <c r="I433" s="1">
        <v>1.2097500000000001</v>
      </c>
      <c r="J433" s="1">
        <v>0.24529000000000001</v>
      </c>
      <c r="K433" s="1">
        <v>1.5137799999999999</v>
      </c>
      <c r="L433" s="1">
        <v>7.3744599999999993E-2</v>
      </c>
      <c r="M433" s="1">
        <v>1.33318</v>
      </c>
      <c r="N433" s="1" t="s">
        <v>22</v>
      </c>
      <c r="O433" s="1">
        <v>0.56256899999999999</v>
      </c>
      <c r="P433" s="1">
        <v>0.36626599999999998</v>
      </c>
      <c r="Q433" s="1">
        <v>0.223303</v>
      </c>
      <c r="R433" s="1">
        <v>2.07748</v>
      </c>
      <c r="S433" s="1" t="s">
        <v>22</v>
      </c>
      <c r="T433" s="1">
        <v>0.78469199999999995</v>
      </c>
      <c r="U433" s="1">
        <v>0.91430900000000004</v>
      </c>
      <c r="V433" s="1" t="s">
        <v>23</v>
      </c>
      <c r="W433" s="1">
        <f>ABS(IK_diagnostics_degrees__4[[#This Row],[Column1]]-A432)</f>
        <v>1.2690000000000028E-3</v>
      </c>
      <c r="X433" s="1">
        <f>ABS(IK_diagnostics_degrees__4[[#This Row],[Column2]]-B432)</f>
        <v>3.6500000000001531E-3</v>
      </c>
      <c r="Y433" s="1">
        <f>ABS(IK_diagnostics_degrees__4[[#This Row],[Column3]]-C432)</f>
        <v>1.2083000000000024E-3</v>
      </c>
      <c r="Z433" s="1">
        <f>ABS(IK_diagnostics_degrees__4[[#This Row],[Column4]]-D432)</f>
        <v>6.7989999999999717E-4</v>
      </c>
      <c r="AA433" s="1">
        <f>ABS(IK_diagnostics_degrees__4[[#This Row],[Column5]]-E432)</f>
        <v>6.5199999999998592E-3</v>
      </c>
      <c r="AB433" s="1">
        <f>ABS(IK_diagnostics_degrees__4[[#This Row],[Column6]]-F432)</f>
        <v>0</v>
      </c>
      <c r="AC433" s="1">
        <f>ABS(IK_diagnostics_degrees__4[[#This Row],[Column7]]-G432)</f>
        <v>3.3149999999999569E-3</v>
      </c>
      <c r="AD433" s="1">
        <f>ABS(IK_diagnostics_degrees__4[[#This Row],[Column8]]-H432)</f>
        <v>2.0800000000000818E-3</v>
      </c>
      <c r="AE433" s="1">
        <f>ABS(IK_diagnostics_degrees__4[[#This Row],[Column9]]-I432)</f>
        <v>3.0100000000001792E-3</v>
      </c>
      <c r="AF433" s="1">
        <f>ABS(IK_diagnostics_degrees__4[[#This Row],[Column10]]-J432)</f>
        <v>1.6250000000000153E-3</v>
      </c>
      <c r="AG433" s="1">
        <f>ABS(IK_diagnostics_degrees__4[[#This Row],[Column11]]-K432)</f>
        <v>3.5400000000000986E-3</v>
      </c>
      <c r="AH433" s="1">
        <f>ABS(IK_diagnostics_degrees__4[[#This Row],[Column12]]-L432)</f>
        <v>1.272399999999993E-3</v>
      </c>
      <c r="AI433" s="1">
        <f>ABS(IK_diagnostics_degrees__4[[#This Row],[Column13]]-M432)</f>
        <v>1.1660000000000004E-2</v>
      </c>
      <c r="AJ433" s="1">
        <f>ABS(IK_diagnostics_degrees__4[[#This Row],[Column14]]-N432)</f>
        <v>0</v>
      </c>
      <c r="AK433" s="1">
        <f>ABS(IK_diagnostics_degrees__4[[#This Row],[Column15]]-O432)</f>
        <v>6.649000000000016E-3</v>
      </c>
      <c r="AL433" s="1">
        <f>ABS(IK_diagnostics_degrees__4[[#This Row],[Column16]]-P432)</f>
        <v>2.9799999999996496E-4</v>
      </c>
      <c r="AM433" s="1">
        <f>ABS(IK_diagnostics_degrees__4[[#This Row],[Column17]]-Q432)</f>
        <v>3.4799999999998721E-4</v>
      </c>
      <c r="AN433" s="1">
        <f>ABS(IK_diagnostics_degrees__4[[#This Row],[Column18]]-R432)</f>
        <v>3.8499999999999091E-3</v>
      </c>
      <c r="AO433" s="1">
        <f>ABS(IK_diagnostics_degrees__4[[#This Row],[Column19]]-S432)</f>
        <v>0</v>
      </c>
      <c r="AP433" s="1">
        <f>ABS(IK_diagnostics_degrees__4[[#This Row],[Column20]]-T432)</f>
        <v>7.9009999999999359E-3</v>
      </c>
      <c r="AQ433" s="1">
        <f>ABS(IK_diagnostics_degrees__4[[#This Row],[Column21]]-U432)</f>
        <v>2.9850000000000154E-3</v>
      </c>
    </row>
    <row r="434" spans="1:43" x14ac:dyDescent="0.25">
      <c r="A434" s="1">
        <v>3.024E-2</v>
      </c>
      <c r="B434" s="1">
        <v>1.5834600000000001</v>
      </c>
      <c r="C434" s="1">
        <v>5.5539900000000003E-2</v>
      </c>
      <c r="D434" s="1">
        <v>3.2728399999999998E-2</v>
      </c>
      <c r="E434" s="1">
        <v>1.5036499999999999</v>
      </c>
      <c r="F434" s="1" t="s">
        <v>22</v>
      </c>
      <c r="G434" s="1">
        <v>0.88973400000000002</v>
      </c>
      <c r="H434" s="1">
        <v>1.75868</v>
      </c>
      <c r="I434" s="1">
        <v>1.2139899999999999</v>
      </c>
      <c r="J434" s="1">
        <v>0.245341</v>
      </c>
      <c r="K434" s="1">
        <v>1.51257</v>
      </c>
      <c r="L434" s="1">
        <v>7.5488899999999998E-2</v>
      </c>
      <c r="M434" s="1">
        <v>1.34233</v>
      </c>
      <c r="N434" s="1" t="s">
        <v>22</v>
      </c>
      <c r="O434" s="1">
        <v>0.55801100000000003</v>
      </c>
      <c r="P434" s="1">
        <v>0.366064</v>
      </c>
      <c r="Q434" s="1">
        <v>0.222995</v>
      </c>
      <c r="R434" s="1">
        <v>2.0796299999999999</v>
      </c>
      <c r="S434" s="1" t="s">
        <v>22</v>
      </c>
      <c r="T434" s="1">
        <v>0.79069900000000004</v>
      </c>
      <c r="U434" s="1">
        <v>0.91331099999999998</v>
      </c>
      <c r="V434" s="1" t="s">
        <v>23</v>
      </c>
      <c r="W434" s="1">
        <f>ABS(IK_diagnostics_degrees__4[[#This Row],[Column1]]-A433)</f>
        <v>2.2085999999999981E-3</v>
      </c>
      <c r="X434" s="1">
        <f>ABS(IK_diagnostics_degrees__4[[#This Row],[Column2]]-B433)</f>
        <v>7.8000000000000291E-4</v>
      </c>
      <c r="Y434" s="1">
        <f>ABS(IK_diagnostics_degrees__4[[#This Row],[Column3]]-C433)</f>
        <v>1.6480000000000036E-3</v>
      </c>
      <c r="Z434" s="1">
        <f>ABS(IK_diagnostics_degrees__4[[#This Row],[Column4]]-D433)</f>
        <v>5.3290000000000282E-4</v>
      </c>
      <c r="AA434" s="1">
        <f>ABS(IK_diagnostics_degrees__4[[#This Row],[Column5]]-E433)</f>
        <v>2.9000000000001247E-3</v>
      </c>
      <c r="AB434" s="1">
        <f>ABS(IK_diagnostics_degrees__4[[#This Row],[Column6]]-F433)</f>
        <v>0</v>
      </c>
      <c r="AC434" s="1">
        <f>ABS(IK_diagnostics_degrees__4[[#This Row],[Column7]]-G433)</f>
        <v>2.6260000000000172E-3</v>
      </c>
      <c r="AD434" s="1">
        <f>ABS(IK_diagnostics_degrees__4[[#This Row],[Column8]]-H433)</f>
        <v>8.399999999999519E-4</v>
      </c>
      <c r="AE434" s="1">
        <f>ABS(IK_diagnostics_degrees__4[[#This Row],[Column9]]-I433)</f>
        <v>4.2399999999997995E-3</v>
      </c>
      <c r="AF434" s="1">
        <f>ABS(IK_diagnostics_degrees__4[[#This Row],[Column10]]-J433)</f>
        <v>5.0999999999995493E-5</v>
      </c>
      <c r="AG434" s="1">
        <f>ABS(IK_diagnostics_degrees__4[[#This Row],[Column11]]-K433)</f>
        <v>1.2099999999999334E-3</v>
      </c>
      <c r="AH434" s="1">
        <f>ABS(IK_diagnostics_degrees__4[[#This Row],[Column12]]-L433)</f>
        <v>1.7443000000000042E-3</v>
      </c>
      <c r="AI434" s="1">
        <f>ABS(IK_diagnostics_degrees__4[[#This Row],[Column13]]-M433)</f>
        <v>9.1499999999999915E-3</v>
      </c>
      <c r="AJ434" s="1">
        <f>ABS(IK_diagnostics_degrees__4[[#This Row],[Column14]]-N433)</f>
        <v>0</v>
      </c>
      <c r="AK434" s="1">
        <f>ABS(IK_diagnostics_degrees__4[[#This Row],[Column15]]-O433)</f>
        <v>4.557999999999951E-3</v>
      </c>
      <c r="AL434" s="1">
        <f>ABS(IK_diagnostics_degrees__4[[#This Row],[Column16]]-P433)</f>
        <v>2.0199999999997997E-4</v>
      </c>
      <c r="AM434" s="1">
        <f>ABS(IK_diagnostics_degrees__4[[#This Row],[Column17]]-Q433)</f>
        <v>3.0800000000000272E-4</v>
      </c>
      <c r="AN434" s="1">
        <f>ABS(IK_diagnostics_degrees__4[[#This Row],[Column18]]-R433)</f>
        <v>2.1499999999998742E-3</v>
      </c>
      <c r="AO434" s="1">
        <f>ABS(IK_diagnostics_degrees__4[[#This Row],[Column19]]-S433)</f>
        <v>0</v>
      </c>
      <c r="AP434" s="1">
        <f>ABS(IK_diagnostics_degrees__4[[#This Row],[Column20]]-T433)</f>
        <v>6.0070000000000956E-3</v>
      </c>
      <c r="AQ434" s="1">
        <f>ABS(IK_diagnostics_degrees__4[[#This Row],[Column21]]-U433)</f>
        <v>9.980000000000544E-4</v>
      </c>
    </row>
    <row r="435" spans="1:43" x14ac:dyDescent="0.25">
      <c r="A435" s="1">
        <v>3.0996099999999999E-2</v>
      </c>
      <c r="B435" s="1">
        <v>1.58436</v>
      </c>
      <c r="C435" s="1">
        <v>5.6072700000000003E-2</v>
      </c>
      <c r="D435" s="1">
        <v>3.2069899999999998E-2</v>
      </c>
      <c r="E435" s="1">
        <v>1.5010300000000001</v>
      </c>
      <c r="F435" s="1" t="s">
        <v>22</v>
      </c>
      <c r="G435" s="1">
        <v>0.89126399999999995</v>
      </c>
      <c r="H435" s="1">
        <v>1.7578499999999999</v>
      </c>
      <c r="I435" s="1">
        <v>1.2158</v>
      </c>
      <c r="J435" s="1">
        <v>0.24562100000000001</v>
      </c>
      <c r="K435" s="1">
        <v>1.51068</v>
      </c>
      <c r="L435" s="1">
        <v>7.6627399999999998E-2</v>
      </c>
      <c r="M435" s="1">
        <v>1.34874</v>
      </c>
      <c r="N435" s="1" t="s">
        <v>22</v>
      </c>
      <c r="O435" s="1">
        <v>0.55444899999999997</v>
      </c>
      <c r="P435" s="1">
        <v>0.36657499999999998</v>
      </c>
      <c r="Q435" s="1">
        <v>0.222881</v>
      </c>
      <c r="R435" s="1">
        <v>2.0823299999999998</v>
      </c>
      <c r="S435" s="1" t="s">
        <v>22</v>
      </c>
      <c r="T435" s="1">
        <v>0.79523999999999995</v>
      </c>
      <c r="U435" s="1">
        <v>0.91244899999999995</v>
      </c>
      <c r="V435" s="1" t="s">
        <v>23</v>
      </c>
      <c r="W435" s="1">
        <f>ABS(IK_diagnostics_degrees__4[[#This Row],[Column1]]-A434)</f>
        <v>7.5609999999999913E-4</v>
      </c>
      <c r="X435" s="1">
        <f>ABS(IK_diagnostics_degrees__4[[#This Row],[Column2]]-B434)</f>
        <v>8.9999999999990088E-4</v>
      </c>
      <c r="Y435" s="1">
        <f>ABS(IK_diagnostics_degrees__4[[#This Row],[Column3]]-C434)</f>
        <v>5.3279999999999994E-4</v>
      </c>
      <c r="Z435" s="1">
        <f>ABS(IK_diagnostics_degrees__4[[#This Row],[Column4]]-D434)</f>
        <v>6.5849999999999936E-4</v>
      </c>
      <c r="AA435" s="1">
        <f>ABS(IK_diagnostics_degrees__4[[#This Row],[Column5]]-E434)</f>
        <v>2.6199999999998447E-3</v>
      </c>
      <c r="AB435" s="1">
        <f>ABS(IK_diagnostics_degrees__4[[#This Row],[Column6]]-F434)</f>
        <v>0</v>
      </c>
      <c r="AC435" s="1">
        <f>ABS(IK_diagnostics_degrees__4[[#This Row],[Column7]]-G434)</f>
        <v>1.5299999999999203E-3</v>
      </c>
      <c r="AD435" s="1">
        <f>ABS(IK_diagnostics_degrees__4[[#This Row],[Column8]]-H434)</f>
        <v>8.3000000000010843E-4</v>
      </c>
      <c r="AE435" s="1">
        <f>ABS(IK_diagnostics_degrees__4[[#This Row],[Column9]]-I434)</f>
        <v>1.8100000000000893E-3</v>
      </c>
      <c r="AF435" s="1">
        <f>ABS(IK_diagnostics_degrees__4[[#This Row],[Column10]]-J434)</f>
        <v>2.8000000000000247E-4</v>
      </c>
      <c r="AG435" s="1">
        <f>ABS(IK_diagnostics_degrees__4[[#This Row],[Column11]]-K434)</f>
        <v>1.8899999999999473E-3</v>
      </c>
      <c r="AH435" s="1">
        <f>ABS(IK_diagnostics_degrees__4[[#This Row],[Column12]]-L434)</f>
        <v>1.1385000000000006E-3</v>
      </c>
      <c r="AI435" s="1">
        <f>ABS(IK_diagnostics_degrees__4[[#This Row],[Column13]]-M434)</f>
        <v>6.4100000000000268E-3</v>
      </c>
      <c r="AJ435" s="1">
        <f>ABS(IK_diagnostics_degrees__4[[#This Row],[Column14]]-N434)</f>
        <v>0</v>
      </c>
      <c r="AK435" s="1">
        <f>ABS(IK_diagnostics_degrees__4[[#This Row],[Column15]]-O434)</f>
        <v>3.5620000000000651E-3</v>
      </c>
      <c r="AL435" s="1">
        <f>ABS(IK_diagnostics_degrees__4[[#This Row],[Column16]]-P434)</f>
        <v>5.1099999999998369E-4</v>
      </c>
      <c r="AM435" s="1">
        <f>ABS(IK_diagnostics_degrees__4[[#This Row],[Column17]]-Q434)</f>
        <v>1.1400000000000299E-4</v>
      </c>
      <c r="AN435" s="1">
        <f>ABS(IK_diagnostics_degrees__4[[#This Row],[Column18]]-R434)</f>
        <v>2.6999999999999247E-3</v>
      </c>
      <c r="AO435" s="1">
        <f>ABS(IK_diagnostics_degrees__4[[#This Row],[Column19]]-S434)</f>
        <v>0</v>
      </c>
      <c r="AP435" s="1">
        <f>ABS(IK_diagnostics_degrees__4[[#This Row],[Column20]]-T434)</f>
        <v>4.5409999999999062E-3</v>
      </c>
      <c r="AQ435" s="1">
        <f>ABS(IK_diagnostics_degrees__4[[#This Row],[Column21]]-U434)</f>
        <v>8.6200000000002941E-4</v>
      </c>
    </row>
    <row r="436" spans="1:43" x14ac:dyDescent="0.25">
      <c r="A436" s="1" t="s">
        <v>22</v>
      </c>
      <c r="B436" s="1">
        <v>1.5270300000000001</v>
      </c>
      <c r="C436" s="1">
        <v>4.04041E-4</v>
      </c>
      <c r="D436" s="1" t="s">
        <v>22</v>
      </c>
      <c r="E436" s="1">
        <v>1.5519000000000001</v>
      </c>
      <c r="F436" s="2">
        <v>4.08977E-5</v>
      </c>
      <c r="G436" s="1">
        <v>0.88866400000000001</v>
      </c>
      <c r="H436" s="1">
        <v>1.6095900000000001</v>
      </c>
      <c r="I436" s="1">
        <v>0.87368000000000001</v>
      </c>
      <c r="J436" s="1">
        <v>3.7495399999999998E-2</v>
      </c>
      <c r="K436" s="1">
        <v>1.3631500000000001</v>
      </c>
      <c r="L436" s="1">
        <v>0.40623700000000001</v>
      </c>
      <c r="M436" s="1">
        <v>0.40997800000000001</v>
      </c>
      <c r="N436" s="1">
        <v>0.62468900000000005</v>
      </c>
      <c r="O436" s="1">
        <v>0.26413399999999998</v>
      </c>
      <c r="P436" s="1" t="s">
        <v>22</v>
      </c>
      <c r="Q436" s="1" t="s">
        <v>22</v>
      </c>
      <c r="R436" s="1">
        <v>1.7919099999999999</v>
      </c>
      <c r="S436" s="1" t="s">
        <v>22</v>
      </c>
      <c r="T436" s="1">
        <v>0.46184199999999997</v>
      </c>
      <c r="U436" s="1">
        <v>1.1551100000000001</v>
      </c>
      <c r="V436" s="1" t="s">
        <v>23</v>
      </c>
      <c r="W436" s="1">
        <f>ABS(IK_diagnostics_degrees__4[[#This Row],[Column1]]-A435)</f>
        <v>3.0996099999999999E-2</v>
      </c>
      <c r="X436" s="1">
        <f>ABS(IK_diagnostics_degrees__4[[#This Row],[Column2]]-B435)</f>
        <v>5.7329999999999881E-2</v>
      </c>
      <c r="Y436" s="1">
        <f>ABS(IK_diagnostics_degrees__4[[#This Row],[Column3]]-C435)</f>
        <v>5.5668659000000002E-2</v>
      </c>
      <c r="Z436" s="1">
        <f>ABS(IK_diagnostics_degrees__4[[#This Row],[Column4]]-D435)</f>
        <v>3.2069899999999998E-2</v>
      </c>
      <c r="AA436" s="1">
        <f>ABS(IK_diagnostics_degrees__4[[#This Row],[Column5]]-E435)</f>
        <v>5.0869999999999971E-2</v>
      </c>
      <c r="AB436" s="1">
        <f>ABS(IK_diagnostics_degrees__4[[#This Row],[Column6]]-F435)</f>
        <v>4.08977E-5</v>
      </c>
      <c r="AC436" s="1">
        <f>ABS(IK_diagnostics_degrees__4[[#This Row],[Column7]]-G435)</f>
        <v>2.5999999999999357E-3</v>
      </c>
      <c r="AD436" s="1">
        <f>ABS(IK_diagnostics_degrees__4[[#This Row],[Column8]]-H435)</f>
        <v>0.14825999999999984</v>
      </c>
      <c r="AE436" s="1">
        <f>ABS(IK_diagnostics_degrees__4[[#This Row],[Column9]]-I435)</f>
        <v>0.34211999999999998</v>
      </c>
      <c r="AF436" s="1">
        <f>ABS(IK_diagnostics_degrees__4[[#This Row],[Column10]]-J435)</f>
        <v>0.20812560000000002</v>
      </c>
      <c r="AG436" s="1">
        <f>ABS(IK_diagnostics_degrees__4[[#This Row],[Column11]]-K435)</f>
        <v>0.14752999999999994</v>
      </c>
      <c r="AH436" s="1">
        <f>ABS(IK_diagnostics_degrees__4[[#This Row],[Column12]]-L435)</f>
        <v>0.3296096</v>
      </c>
      <c r="AI436" s="1">
        <f>ABS(IK_diagnostics_degrees__4[[#This Row],[Column13]]-M435)</f>
        <v>0.9387620000000001</v>
      </c>
      <c r="AJ436" s="1">
        <f>ABS(IK_diagnostics_degrees__4[[#This Row],[Column14]]-N435)</f>
        <v>0.62468900000000005</v>
      </c>
      <c r="AK436" s="1">
        <f>ABS(IK_diagnostics_degrees__4[[#This Row],[Column15]]-O435)</f>
        <v>0.29031499999999999</v>
      </c>
      <c r="AL436" s="1">
        <f>ABS(IK_diagnostics_degrees__4[[#This Row],[Column16]]-P435)</f>
        <v>0.36657499999999998</v>
      </c>
      <c r="AM436" s="1">
        <f>ABS(IK_diagnostics_degrees__4[[#This Row],[Column17]]-Q435)</f>
        <v>0.222881</v>
      </c>
      <c r="AN436" s="1">
        <f>ABS(IK_diagnostics_degrees__4[[#This Row],[Column18]]-R435)</f>
        <v>0.2904199999999999</v>
      </c>
      <c r="AO436" s="1">
        <f>ABS(IK_diagnostics_degrees__4[[#This Row],[Column19]]-S435)</f>
        <v>0</v>
      </c>
      <c r="AP436" s="1">
        <f>ABS(IK_diagnostics_degrees__4[[#This Row],[Column20]]-T435)</f>
        <v>0.33339799999999997</v>
      </c>
      <c r="AQ436" s="1">
        <f>ABS(IK_diagnostics_degrees__4[[#This Row],[Column21]]-U435)</f>
        <v>0.24266100000000013</v>
      </c>
    </row>
    <row r="437" spans="1:43" x14ac:dyDescent="0.25">
      <c r="A437" s="1">
        <v>7.0889300000000004E-4</v>
      </c>
      <c r="B437" s="1">
        <v>1.54386</v>
      </c>
      <c r="C437" s="1" t="s">
        <v>22</v>
      </c>
      <c r="D437" s="1">
        <v>7.5956199999999998E-4</v>
      </c>
      <c r="E437" s="1">
        <v>1.57463</v>
      </c>
      <c r="F437" s="1" t="s">
        <v>22</v>
      </c>
      <c r="G437" s="1">
        <v>0.96261099999999999</v>
      </c>
      <c r="H437" s="1">
        <v>1.6344700000000001</v>
      </c>
      <c r="I437" s="1">
        <v>0.92434000000000005</v>
      </c>
      <c r="J437" s="1" t="s">
        <v>22</v>
      </c>
      <c r="K437" s="1">
        <v>1.3720399999999999</v>
      </c>
      <c r="L437" s="1">
        <v>0.40926800000000002</v>
      </c>
      <c r="M437" s="1">
        <v>0.53284500000000001</v>
      </c>
      <c r="N437" s="1">
        <v>0.19878899999999999</v>
      </c>
      <c r="O437" s="1">
        <v>0.28600599999999998</v>
      </c>
      <c r="P437" s="1">
        <v>0.247336</v>
      </c>
      <c r="Q437" s="1">
        <v>9.3054999999999999E-2</v>
      </c>
      <c r="R437" s="1">
        <v>1.8692299999999999</v>
      </c>
      <c r="S437" s="1" t="s">
        <v>22</v>
      </c>
      <c r="T437" s="1">
        <v>0.78422999999999998</v>
      </c>
      <c r="U437" s="1">
        <v>0.96424299999999996</v>
      </c>
      <c r="V437" s="1" t="s">
        <v>23</v>
      </c>
      <c r="W437" s="1">
        <f>ABS(IK_diagnostics_degrees__4[[#This Row],[Column1]]-A436)</f>
        <v>7.0889300000000004E-4</v>
      </c>
      <c r="X437" s="1">
        <f>ABS(IK_diagnostics_degrees__4[[#This Row],[Column2]]-B436)</f>
        <v>1.6829999999999901E-2</v>
      </c>
      <c r="Y437" s="1">
        <f>ABS(IK_diagnostics_degrees__4[[#This Row],[Column3]]-C436)</f>
        <v>4.04041E-4</v>
      </c>
      <c r="Z437" s="1">
        <f>ABS(IK_diagnostics_degrees__4[[#This Row],[Column4]]-D436)</f>
        <v>7.5956199999999998E-4</v>
      </c>
      <c r="AA437" s="1">
        <f>ABS(IK_diagnostics_degrees__4[[#This Row],[Column5]]-E436)</f>
        <v>2.2729999999999917E-2</v>
      </c>
      <c r="AB437" s="1">
        <f>ABS(IK_diagnostics_degrees__4[[#This Row],[Column6]]-F436)</f>
        <v>4.08977E-5</v>
      </c>
      <c r="AC437" s="1">
        <f>ABS(IK_diagnostics_degrees__4[[#This Row],[Column7]]-G436)</f>
        <v>7.3946999999999985E-2</v>
      </c>
      <c r="AD437" s="1">
        <f>ABS(IK_diagnostics_degrees__4[[#This Row],[Column8]]-H436)</f>
        <v>2.4880000000000013E-2</v>
      </c>
      <c r="AE437" s="1">
        <f>ABS(IK_diagnostics_degrees__4[[#This Row],[Column9]]-I436)</f>
        <v>5.0660000000000038E-2</v>
      </c>
      <c r="AF437" s="1">
        <f>ABS(IK_diagnostics_degrees__4[[#This Row],[Column10]]-J436)</f>
        <v>3.7495399999999998E-2</v>
      </c>
      <c r="AG437" s="1">
        <f>ABS(IK_diagnostics_degrees__4[[#This Row],[Column11]]-K436)</f>
        <v>8.8899999999998425E-3</v>
      </c>
      <c r="AH437" s="1">
        <f>ABS(IK_diagnostics_degrees__4[[#This Row],[Column12]]-L436)</f>
        <v>3.0310000000000059E-3</v>
      </c>
      <c r="AI437" s="1">
        <f>ABS(IK_diagnostics_degrees__4[[#This Row],[Column13]]-M436)</f>
        <v>0.122867</v>
      </c>
      <c r="AJ437" s="1">
        <f>ABS(IK_diagnostics_degrees__4[[#This Row],[Column14]]-N436)</f>
        <v>0.42590000000000006</v>
      </c>
      <c r="AK437" s="1">
        <f>ABS(IK_diagnostics_degrees__4[[#This Row],[Column15]]-O436)</f>
        <v>2.1872000000000003E-2</v>
      </c>
      <c r="AL437" s="1">
        <f>ABS(IK_diagnostics_degrees__4[[#This Row],[Column16]]-P436)</f>
        <v>0.247336</v>
      </c>
      <c r="AM437" s="1">
        <f>ABS(IK_diagnostics_degrees__4[[#This Row],[Column17]]-Q436)</f>
        <v>9.3054999999999999E-2</v>
      </c>
      <c r="AN437" s="1">
        <f>ABS(IK_diagnostics_degrees__4[[#This Row],[Column18]]-R436)</f>
        <v>7.7320000000000055E-2</v>
      </c>
      <c r="AO437" s="1">
        <f>ABS(IK_diagnostics_degrees__4[[#This Row],[Column19]]-S436)</f>
        <v>0</v>
      </c>
      <c r="AP437" s="1">
        <f>ABS(IK_diagnostics_degrees__4[[#This Row],[Column20]]-T436)</f>
        <v>0.32238800000000001</v>
      </c>
      <c r="AQ437" s="1">
        <f>ABS(IK_diagnostics_degrees__4[[#This Row],[Column21]]-U436)</f>
        <v>0.19086700000000012</v>
      </c>
    </row>
    <row r="438" spans="1:43" x14ac:dyDescent="0.25">
      <c r="A438" s="1" t="s">
        <v>22</v>
      </c>
      <c r="B438" s="1">
        <v>1.5407999999999999</v>
      </c>
      <c r="C438" s="1" t="s">
        <v>22</v>
      </c>
      <c r="D438" s="1" t="s">
        <v>22</v>
      </c>
      <c r="E438" s="1">
        <v>1.57311</v>
      </c>
      <c r="F438" s="1" t="s">
        <v>22</v>
      </c>
      <c r="G438" s="1">
        <v>0.98004800000000003</v>
      </c>
      <c r="H438" s="1">
        <v>1.66405</v>
      </c>
      <c r="I438" s="1">
        <v>0.932921</v>
      </c>
      <c r="J438" s="1" t="s">
        <v>22</v>
      </c>
      <c r="K438" s="1">
        <v>1.3859300000000001</v>
      </c>
      <c r="L438" s="1">
        <v>0.41932999999999998</v>
      </c>
      <c r="M438" s="1">
        <v>0.59162999999999999</v>
      </c>
      <c r="N438" s="1" t="s">
        <v>22</v>
      </c>
      <c r="O438" s="1">
        <v>0.27547300000000002</v>
      </c>
      <c r="P438" s="1">
        <v>0.353684</v>
      </c>
      <c r="Q438" s="1">
        <v>0.126666</v>
      </c>
      <c r="R438" s="1">
        <v>1.9092</v>
      </c>
      <c r="S438" s="1" t="s">
        <v>22</v>
      </c>
      <c r="T438" s="1">
        <v>0.90942400000000001</v>
      </c>
      <c r="U438" s="1">
        <v>0.89796100000000001</v>
      </c>
      <c r="V438" s="1" t="s">
        <v>23</v>
      </c>
      <c r="W438" s="1">
        <f>ABS(IK_diagnostics_degrees__4[[#This Row],[Column1]]-A437)</f>
        <v>7.0889300000000004E-4</v>
      </c>
      <c r="X438" s="1">
        <f>ABS(IK_diagnostics_degrees__4[[#This Row],[Column2]]-B437)</f>
        <v>3.0600000000000627E-3</v>
      </c>
      <c r="Y438" s="1">
        <f>ABS(IK_diagnostics_degrees__4[[#This Row],[Column3]]-C437)</f>
        <v>0</v>
      </c>
      <c r="Z438" s="1">
        <f>ABS(IK_diagnostics_degrees__4[[#This Row],[Column4]]-D437)</f>
        <v>7.5956199999999998E-4</v>
      </c>
      <c r="AA438" s="1">
        <f>ABS(IK_diagnostics_degrees__4[[#This Row],[Column5]]-E437)</f>
        <v>1.5199999999999658E-3</v>
      </c>
      <c r="AB438" s="1">
        <f>ABS(IK_diagnostics_degrees__4[[#This Row],[Column6]]-F437)</f>
        <v>0</v>
      </c>
      <c r="AC438" s="1">
        <f>ABS(IK_diagnostics_degrees__4[[#This Row],[Column7]]-G437)</f>
        <v>1.7437000000000036E-2</v>
      </c>
      <c r="AD438" s="1">
        <f>ABS(IK_diagnostics_degrees__4[[#This Row],[Column8]]-H437)</f>
        <v>2.957999999999994E-2</v>
      </c>
      <c r="AE438" s="1">
        <f>ABS(IK_diagnostics_degrees__4[[#This Row],[Column9]]-I437)</f>
        <v>8.5809999999999498E-3</v>
      </c>
      <c r="AF438" s="1">
        <f>ABS(IK_diagnostics_degrees__4[[#This Row],[Column10]]-J437)</f>
        <v>0</v>
      </c>
      <c r="AG438" s="1">
        <f>ABS(IK_diagnostics_degrees__4[[#This Row],[Column11]]-K437)</f>
        <v>1.389000000000018E-2</v>
      </c>
      <c r="AH438" s="1">
        <f>ABS(IK_diagnostics_degrees__4[[#This Row],[Column12]]-L437)</f>
        <v>1.006199999999996E-2</v>
      </c>
      <c r="AI438" s="1">
        <f>ABS(IK_diagnostics_degrees__4[[#This Row],[Column13]]-M437)</f>
        <v>5.8784999999999976E-2</v>
      </c>
      <c r="AJ438" s="1">
        <f>ABS(IK_diagnostics_degrees__4[[#This Row],[Column14]]-N437)</f>
        <v>0.19878899999999999</v>
      </c>
      <c r="AK438" s="1">
        <f>ABS(IK_diagnostics_degrees__4[[#This Row],[Column15]]-O437)</f>
        <v>1.0532999999999959E-2</v>
      </c>
      <c r="AL438" s="1">
        <f>ABS(IK_diagnostics_degrees__4[[#This Row],[Column16]]-P437)</f>
        <v>0.106348</v>
      </c>
      <c r="AM438" s="1">
        <f>ABS(IK_diagnostics_degrees__4[[#This Row],[Column17]]-Q437)</f>
        <v>3.3611000000000002E-2</v>
      </c>
      <c r="AN438" s="1">
        <f>ABS(IK_diagnostics_degrees__4[[#This Row],[Column18]]-R437)</f>
        <v>3.9970000000000061E-2</v>
      </c>
      <c r="AO438" s="1">
        <f>ABS(IK_diagnostics_degrees__4[[#This Row],[Column19]]-S437)</f>
        <v>0</v>
      </c>
      <c r="AP438" s="1">
        <f>ABS(IK_diagnostics_degrees__4[[#This Row],[Column20]]-T437)</f>
        <v>0.12519400000000003</v>
      </c>
      <c r="AQ438" s="1">
        <f>ABS(IK_diagnostics_degrees__4[[#This Row],[Column21]]-U437)</f>
        <v>6.6281999999999952E-2</v>
      </c>
    </row>
    <row r="439" spans="1:43" x14ac:dyDescent="0.25">
      <c r="A439" s="1" t="s">
        <v>22</v>
      </c>
      <c r="B439" s="1">
        <v>1.53634</v>
      </c>
      <c r="C439" s="2">
        <v>2.2082900000000002E-5</v>
      </c>
      <c r="D439" s="1" t="s">
        <v>22</v>
      </c>
      <c r="E439" s="1">
        <v>1.56646</v>
      </c>
      <c r="F439" s="1" t="s">
        <v>22</v>
      </c>
      <c r="G439" s="1">
        <v>0.98622900000000002</v>
      </c>
      <c r="H439" s="1">
        <v>1.6620299999999999</v>
      </c>
      <c r="I439" s="1">
        <v>0.93604600000000004</v>
      </c>
      <c r="J439" s="1">
        <v>6.7106300000000004E-3</v>
      </c>
      <c r="K439" s="1">
        <v>1.3746400000000001</v>
      </c>
      <c r="L439" s="1">
        <v>0.42293199999999997</v>
      </c>
      <c r="M439" s="1">
        <v>0.64142500000000002</v>
      </c>
      <c r="N439" s="1" t="s">
        <v>22</v>
      </c>
      <c r="O439" s="1">
        <v>0.266017</v>
      </c>
      <c r="P439" s="1">
        <v>0.39019999999999999</v>
      </c>
      <c r="Q439" s="1">
        <v>0.139183</v>
      </c>
      <c r="R439" s="1">
        <v>1.93242</v>
      </c>
      <c r="S439" s="1" t="s">
        <v>22</v>
      </c>
      <c r="T439" s="1">
        <v>0.98141900000000004</v>
      </c>
      <c r="U439" s="1">
        <v>0.88150399999999995</v>
      </c>
      <c r="V439" s="1" t="s">
        <v>23</v>
      </c>
      <c r="W439" s="1">
        <f>ABS(IK_diagnostics_degrees__4[[#This Row],[Column1]]-A438)</f>
        <v>0</v>
      </c>
      <c r="X439" s="1">
        <f>ABS(IK_diagnostics_degrees__4[[#This Row],[Column2]]-B438)</f>
        <v>4.4599999999999085E-3</v>
      </c>
      <c r="Y439" s="1">
        <f>ABS(IK_diagnostics_degrees__4[[#This Row],[Column3]]-C438)</f>
        <v>2.2082900000000002E-5</v>
      </c>
      <c r="Z439" s="1">
        <f>ABS(IK_diagnostics_degrees__4[[#This Row],[Column4]]-D438)</f>
        <v>0</v>
      </c>
      <c r="AA439" s="1">
        <f>ABS(IK_diagnostics_degrees__4[[#This Row],[Column5]]-E438)</f>
        <v>6.6500000000000448E-3</v>
      </c>
      <c r="AB439" s="1">
        <f>ABS(IK_diagnostics_degrees__4[[#This Row],[Column6]]-F438)</f>
        <v>0</v>
      </c>
      <c r="AC439" s="1">
        <f>ABS(IK_diagnostics_degrees__4[[#This Row],[Column7]]-G438)</f>
        <v>6.1809999999999921E-3</v>
      </c>
      <c r="AD439" s="1">
        <f>ABS(IK_diagnostics_degrees__4[[#This Row],[Column8]]-H438)</f>
        <v>2.0200000000001328E-3</v>
      </c>
      <c r="AE439" s="1">
        <f>ABS(IK_diagnostics_degrees__4[[#This Row],[Column9]]-I438)</f>
        <v>3.1250000000000444E-3</v>
      </c>
      <c r="AF439" s="1">
        <f>ABS(IK_diagnostics_degrees__4[[#This Row],[Column10]]-J438)</f>
        <v>6.7106300000000004E-3</v>
      </c>
      <c r="AG439" s="1">
        <f>ABS(IK_diagnostics_degrees__4[[#This Row],[Column11]]-K438)</f>
        <v>1.1290000000000022E-2</v>
      </c>
      <c r="AH439" s="1">
        <f>ABS(IK_diagnostics_degrees__4[[#This Row],[Column12]]-L438)</f>
        <v>3.6019999999999941E-3</v>
      </c>
      <c r="AI439" s="1">
        <f>ABS(IK_diagnostics_degrees__4[[#This Row],[Column13]]-M438)</f>
        <v>4.9795000000000034E-2</v>
      </c>
      <c r="AJ439" s="1">
        <f>ABS(IK_diagnostics_degrees__4[[#This Row],[Column14]]-N438)</f>
        <v>0</v>
      </c>
      <c r="AK439" s="1">
        <f>ABS(IK_diagnostics_degrees__4[[#This Row],[Column15]]-O438)</f>
        <v>9.4560000000000199E-3</v>
      </c>
      <c r="AL439" s="1">
        <f>ABS(IK_diagnostics_degrees__4[[#This Row],[Column16]]-P438)</f>
        <v>3.6515999999999993E-2</v>
      </c>
      <c r="AM439" s="1">
        <f>ABS(IK_diagnostics_degrees__4[[#This Row],[Column17]]-Q438)</f>
        <v>1.2517E-2</v>
      </c>
      <c r="AN439" s="1">
        <f>ABS(IK_diagnostics_degrees__4[[#This Row],[Column18]]-R438)</f>
        <v>2.3220000000000018E-2</v>
      </c>
      <c r="AO439" s="1">
        <f>ABS(IK_diagnostics_degrees__4[[#This Row],[Column19]]-S438)</f>
        <v>0</v>
      </c>
      <c r="AP439" s="1">
        <f>ABS(IK_diagnostics_degrees__4[[#This Row],[Column20]]-T438)</f>
        <v>7.1995000000000031E-2</v>
      </c>
      <c r="AQ439" s="1">
        <f>ABS(IK_diagnostics_degrees__4[[#This Row],[Column21]]-U438)</f>
        <v>1.6457000000000055E-2</v>
      </c>
    </row>
    <row r="440" spans="1:43" x14ac:dyDescent="0.25">
      <c r="A440" s="1" t="s">
        <v>22</v>
      </c>
      <c r="B440" s="1">
        <v>1.5349900000000001</v>
      </c>
      <c r="C440" s="2">
        <v>1.16871E-5</v>
      </c>
      <c r="D440" s="1" t="s">
        <v>22</v>
      </c>
      <c r="E440" s="1">
        <v>1.55847</v>
      </c>
      <c r="F440" s="1" t="s">
        <v>22</v>
      </c>
      <c r="G440" s="1">
        <v>0.98856599999999994</v>
      </c>
      <c r="H440" s="1">
        <v>1.66123</v>
      </c>
      <c r="I440" s="1">
        <v>0.94062500000000004</v>
      </c>
      <c r="J440" s="1">
        <v>1.28083E-2</v>
      </c>
      <c r="K440" s="1">
        <v>1.36467</v>
      </c>
      <c r="L440" s="1">
        <v>0.42232599999999998</v>
      </c>
      <c r="M440" s="1">
        <v>0.68262800000000001</v>
      </c>
      <c r="N440" s="1" t="s">
        <v>22</v>
      </c>
      <c r="O440" s="1">
        <v>0.25964700000000002</v>
      </c>
      <c r="P440" s="1">
        <v>0.40615000000000001</v>
      </c>
      <c r="Q440" s="1">
        <v>0.14383099999999999</v>
      </c>
      <c r="R440" s="1">
        <v>1.9492100000000001</v>
      </c>
      <c r="S440" s="1" t="s">
        <v>22</v>
      </c>
      <c r="T440" s="1">
        <v>1.0274700000000001</v>
      </c>
      <c r="U440" s="1">
        <v>0.87951900000000005</v>
      </c>
      <c r="V440" s="1" t="s">
        <v>23</v>
      </c>
      <c r="W440" s="1">
        <f>ABS(IK_diagnostics_degrees__4[[#This Row],[Column1]]-A439)</f>
        <v>0</v>
      </c>
      <c r="X440" s="1">
        <f>ABS(IK_diagnostics_degrees__4[[#This Row],[Column2]]-B439)</f>
        <v>1.3499999999999623E-3</v>
      </c>
      <c r="Y440" s="1">
        <f>ABS(IK_diagnostics_degrees__4[[#This Row],[Column3]]-C439)</f>
        <v>1.0395800000000001E-5</v>
      </c>
      <c r="Z440" s="1">
        <f>ABS(IK_diagnostics_degrees__4[[#This Row],[Column4]]-D439)</f>
        <v>0</v>
      </c>
      <c r="AA440" s="1">
        <f>ABS(IK_diagnostics_degrees__4[[#This Row],[Column5]]-E439)</f>
        <v>7.9899999999999416E-3</v>
      </c>
      <c r="AB440" s="1">
        <f>ABS(IK_diagnostics_degrees__4[[#This Row],[Column6]]-F439)</f>
        <v>0</v>
      </c>
      <c r="AC440" s="1">
        <f>ABS(IK_diagnostics_degrees__4[[#This Row],[Column7]]-G439)</f>
        <v>2.3369999999999225E-3</v>
      </c>
      <c r="AD440" s="1">
        <f>ABS(IK_diagnostics_degrees__4[[#This Row],[Column8]]-H439)</f>
        <v>7.9999999999991189E-4</v>
      </c>
      <c r="AE440" s="1">
        <f>ABS(IK_diagnostics_degrees__4[[#This Row],[Column9]]-I439)</f>
        <v>4.5789999999999997E-3</v>
      </c>
      <c r="AF440" s="1">
        <f>ABS(IK_diagnostics_degrees__4[[#This Row],[Column10]]-J439)</f>
        <v>6.0976699999999995E-3</v>
      </c>
      <c r="AG440" s="1">
        <f>ABS(IK_diagnostics_degrees__4[[#This Row],[Column11]]-K439)</f>
        <v>9.9700000000000344E-3</v>
      </c>
      <c r="AH440" s="1">
        <f>ABS(IK_diagnostics_degrees__4[[#This Row],[Column12]]-L439)</f>
        <v>6.0599999999999543E-4</v>
      </c>
      <c r="AI440" s="1">
        <f>ABS(IK_diagnostics_degrees__4[[#This Row],[Column13]]-M439)</f>
        <v>4.120299999999999E-2</v>
      </c>
      <c r="AJ440" s="1">
        <f>ABS(IK_diagnostics_degrees__4[[#This Row],[Column14]]-N439)</f>
        <v>0</v>
      </c>
      <c r="AK440" s="1">
        <f>ABS(IK_diagnostics_degrees__4[[#This Row],[Column15]]-O439)</f>
        <v>6.3699999999999868E-3</v>
      </c>
      <c r="AL440" s="1">
        <f>ABS(IK_diagnostics_degrees__4[[#This Row],[Column16]]-P439)</f>
        <v>1.595000000000002E-2</v>
      </c>
      <c r="AM440" s="1">
        <f>ABS(IK_diagnostics_degrees__4[[#This Row],[Column17]]-Q439)</f>
        <v>4.6479999999999855E-3</v>
      </c>
      <c r="AN440" s="1">
        <f>ABS(IK_diagnostics_degrees__4[[#This Row],[Column18]]-R439)</f>
        <v>1.6790000000000083E-2</v>
      </c>
      <c r="AO440" s="1">
        <f>ABS(IK_diagnostics_degrees__4[[#This Row],[Column19]]-S439)</f>
        <v>0</v>
      </c>
      <c r="AP440" s="1">
        <f>ABS(IK_diagnostics_degrees__4[[#This Row],[Column20]]-T439)</f>
        <v>4.6051000000000064E-2</v>
      </c>
      <c r="AQ440" s="1">
        <f>ABS(IK_diagnostics_degrees__4[[#This Row],[Column21]]-U439)</f>
        <v>1.9849999999999035E-3</v>
      </c>
    </row>
    <row r="441" spans="1:43" x14ac:dyDescent="0.25">
      <c r="A441" s="1" t="s">
        <v>22</v>
      </c>
      <c r="B441" s="1">
        <v>1.5362100000000001</v>
      </c>
      <c r="C441" s="1" t="s">
        <v>22</v>
      </c>
      <c r="D441" s="1" t="s">
        <v>22</v>
      </c>
      <c r="E441" s="1">
        <v>1.5494300000000001</v>
      </c>
      <c r="F441" s="1" t="s">
        <v>22</v>
      </c>
      <c r="G441" s="1">
        <v>0.99076500000000001</v>
      </c>
      <c r="H441" s="1">
        <v>1.6610199999999999</v>
      </c>
      <c r="I441" s="1">
        <v>0.94447800000000004</v>
      </c>
      <c r="J441" s="1">
        <v>1.5921299999999999E-2</v>
      </c>
      <c r="K441" s="1">
        <v>1.3588100000000001</v>
      </c>
      <c r="L441" s="1">
        <v>0.42056100000000002</v>
      </c>
      <c r="M441" s="1">
        <v>0.71881099999999998</v>
      </c>
      <c r="N441" s="1" t="s">
        <v>22</v>
      </c>
      <c r="O441" s="1">
        <v>0.25907599999999997</v>
      </c>
      <c r="P441" s="1">
        <v>0.41441</v>
      </c>
      <c r="Q441" s="1">
        <v>0.14665300000000001</v>
      </c>
      <c r="R441" s="1">
        <v>1.9636499999999999</v>
      </c>
      <c r="S441" s="1" t="s">
        <v>22</v>
      </c>
      <c r="T441" s="1">
        <v>1.05501</v>
      </c>
      <c r="U441" s="1">
        <v>0.88482799999999995</v>
      </c>
      <c r="V441" s="1" t="s">
        <v>23</v>
      </c>
      <c r="W441" s="1">
        <f>ABS(IK_diagnostics_degrees__4[[#This Row],[Column1]]-A440)</f>
        <v>0</v>
      </c>
      <c r="X441" s="1">
        <f>ABS(IK_diagnostics_degrees__4[[#This Row],[Column2]]-B440)</f>
        <v>1.2199999999999989E-3</v>
      </c>
      <c r="Y441" s="1">
        <f>ABS(IK_diagnostics_degrees__4[[#This Row],[Column3]]-C440)</f>
        <v>1.16871E-5</v>
      </c>
      <c r="Z441" s="1">
        <f>ABS(IK_diagnostics_degrees__4[[#This Row],[Column4]]-D440)</f>
        <v>0</v>
      </c>
      <c r="AA441" s="1">
        <f>ABS(IK_diagnostics_degrees__4[[#This Row],[Column5]]-E440)</f>
        <v>9.039999999999937E-3</v>
      </c>
      <c r="AB441" s="1">
        <f>ABS(IK_diagnostics_degrees__4[[#This Row],[Column6]]-F440)</f>
        <v>0</v>
      </c>
      <c r="AC441" s="1">
        <f>ABS(IK_diagnostics_degrees__4[[#This Row],[Column7]]-G440)</f>
        <v>2.199000000000062E-3</v>
      </c>
      <c r="AD441" s="1">
        <f>ABS(IK_diagnostics_degrees__4[[#This Row],[Column8]]-H440)</f>
        <v>2.1000000000004349E-4</v>
      </c>
      <c r="AE441" s="1">
        <f>ABS(IK_diagnostics_degrees__4[[#This Row],[Column9]]-I440)</f>
        <v>3.8529999999999953E-3</v>
      </c>
      <c r="AF441" s="1">
        <f>ABS(IK_diagnostics_degrees__4[[#This Row],[Column10]]-J440)</f>
        <v>3.1129999999999994E-3</v>
      </c>
      <c r="AG441" s="1">
        <f>ABS(IK_diagnostics_degrees__4[[#This Row],[Column11]]-K440)</f>
        <v>5.8599999999999763E-3</v>
      </c>
      <c r="AH441" s="1">
        <f>ABS(IK_diagnostics_degrees__4[[#This Row],[Column12]]-L440)</f>
        <v>1.764999999999961E-3</v>
      </c>
      <c r="AI441" s="1">
        <f>ABS(IK_diagnostics_degrees__4[[#This Row],[Column13]]-M440)</f>
        <v>3.6182999999999965E-2</v>
      </c>
      <c r="AJ441" s="1">
        <f>ABS(IK_diagnostics_degrees__4[[#This Row],[Column14]]-N440)</f>
        <v>0</v>
      </c>
      <c r="AK441" s="1">
        <f>ABS(IK_diagnostics_degrees__4[[#This Row],[Column15]]-O440)</f>
        <v>5.7100000000004369E-4</v>
      </c>
      <c r="AL441" s="1">
        <f>ABS(IK_diagnostics_degrees__4[[#This Row],[Column16]]-P440)</f>
        <v>8.2599999999999896E-3</v>
      </c>
      <c r="AM441" s="1">
        <f>ABS(IK_diagnostics_degrees__4[[#This Row],[Column17]]-Q440)</f>
        <v>2.8220000000000189E-3</v>
      </c>
      <c r="AN441" s="1">
        <f>ABS(IK_diagnostics_degrees__4[[#This Row],[Column18]]-R440)</f>
        <v>1.4439999999999786E-2</v>
      </c>
      <c r="AO441" s="1">
        <f>ABS(IK_diagnostics_degrees__4[[#This Row],[Column19]]-S440)</f>
        <v>0</v>
      </c>
      <c r="AP441" s="1">
        <f>ABS(IK_diagnostics_degrees__4[[#This Row],[Column20]]-T440)</f>
        <v>2.7539999999999898E-2</v>
      </c>
      <c r="AQ441" s="1">
        <f>ABS(IK_diagnostics_degrees__4[[#This Row],[Column21]]-U440)</f>
        <v>5.3089999999998971E-3</v>
      </c>
    </row>
    <row r="442" spans="1:43" x14ac:dyDescent="0.25">
      <c r="A442" s="1" t="s">
        <v>22</v>
      </c>
      <c r="B442" s="1">
        <v>1.5383800000000001</v>
      </c>
      <c r="C442" s="1" t="s">
        <v>22</v>
      </c>
      <c r="D442" s="1" t="s">
        <v>22</v>
      </c>
      <c r="E442" s="1">
        <v>1.5416799999999999</v>
      </c>
      <c r="F442" s="1" t="s">
        <v>22</v>
      </c>
      <c r="G442" s="1">
        <v>0.99370099999999995</v>
      </c>
      <c r="H442" s="1">
        <v>1.6608499999999999</v>
      </c>
      <c r="I442" s="1">
        <v>0.94762599999999997</v>
      </c>
      <c r="J442" s="1">
        <v>1.8977299999999999E-2</v>
      </c>
      <c r="K442" s="1">
        <v>1.35538</v>
      </c>
      <c r="L442" s="1">
        <v>0.41635499999999998</v>
      </c>
      <c r="M442" s="1">
        <v>0.75021899999999997</v>
      </c>
      <c r="N442" s="1" t="s">
        <v>22</v>
      </c>
      <c r="O442" s="1">
        <v>0.26181599999999999</v>
      </c>
      <c r="P442" s="1">
        <v>0.420651</v>
      </c>
      <c r="Q442" s="1">
        <v>0.148143</v>
      </c>
      <c r="R442" s="1">
        <v>1.9762</v>
      </c>
      <c r="S442" s="2">
        <v>3.6505000000000002E-8</v>
      </c>
      <c r="T442" s="1">
        <v>1.0730200000000001</v>
      </c>
      <c r="U442" s="1">
        <v>0.88967700000000005</v>
      </c>
      <c r="V442" s="1" t="s">
        <v>23</v>
      </c>
      <c r="W442" s="1">
        <f>ABS(IK_diagnostics_degrees__4[[#This Row],[Column1]]-A441)</f>
        <v>0</v>
      </c>
      <c r="X442" s="1">
        <f>ABS(IK_diagnostics_degrees__4[[#This Row],[Column2]]-B441)</f>
        <v>2.1700000000000053E-3</v>
      </c>
      <c r="Y442" s="1">
        <f>ABS(IK_diagnostics_degrees__4[[#This Row],[Column3]]-C441)</f>
        <v>0</v>
      </c>
      <c r="Z442" s="1">
        <f>ABS(IK_diagnostics_degrees__4[[#This Row],[Column4]]-D441)</f>
        <v>0</v>
      </c>
      <c r="AA442" s="1">
        <f>ABS(IK_diagnostics_degrees__4[[#This Row],[Column5]]-E441)</f>
        <v>7.7500000000001457E-3</v>
      </c>
      <c r="AB442" s="1">
        <f>ABS(IK_diagnostics_degrees__4[[#This Row],[Column6]]-F441)</f>
        <v>0</v>
      </c>
      <c r="AC442" s="1">
        <f>ABS(IK_diagnostics_degrees__4[[#This Row],[Column7]]-G441)</f>
        <v>2.9359999999999387E-3</v>
      </c>
      <c r="AD442" s="1">
        <f>ABS(IK_diagnostics_degrees__4[[#This Row],[Column8]]-H441)</f>
        <v>1.7000000000000348E-4</v>
      </c>
      <c r="AE442" s="1">
        <f>ABS(IK_diagnostics_degrees__4[[#This Row],[Column9]]-I441)</f>
        <v>3.1479999999999286E-3</v>
      </c>
      <c r="AF442" s="1">
        <f>ABS(IK_diagnostics_degrees__4[[#This Row],[Column10]]-J441)</f>
        <v>3.0559999999999997E-3</v>
      </c>
      <c r="AG442" s="1">
        <f>ABS(IK_diagnostics_degrees__4[[#This Row],[Column11]]-K441)</f>
        <v>3.4300000000000441E-3</v>
      </c>
      <c r="AH442" s="1">
        <f>ABS(IK_diagnostics_degrees__4[[#This Row],[Column12]]-L441)</f>
        <v>4.206000000000043E-3</v>
      </c>
      <c r="AI442" s="1">
        <f>ABS(IK_diagnostics_degrees__4[[#This Row],[Column13]]-M441)</f>
        <v>3.1407999999999991E-2</v>
      </c>
      <c r="AJ442" s="1">
        <f>ABS(IK_diagnostics_degrees__4[[#This Row],[Column14]]-N441)</f>
        <v>0</v>
      </c>
      <c r="AK442" s="1">
        <f>ABS(IK_diagnostics_degrees__4[[#This Row],[Column15]]-O441)</f>
        <v>2.7400000000000202E-3</v>
      </c>
      <c r="AL442" s="1">
        <f>ABS(IK_diagnostics_degrees__4[[#This Row],[Column16]]-P441)</f>
        <v>6.2409999999999966E-3</v>
      </c>
      <c r="AM442" s="1">
        <f>ABS(IK_diagnostics_degrees__4[[#This Row],[Column17]]-Q441)</f>
        <v>1.4899999999999913E-3</v>
      </c>
      <c r="AN442" s="1">
        <f>ABS(IK_diagnostics_degrees__4[[#This Row],[Column18]]-R441)</f>
        <v>1.2550000000000061E-2</v>
      </c>
      <c r="AO442" s="1">
        <f>ABS(IK_diagnostics_degrees__4[[#This Row],[Column19]]-S441)</f>
        <v>3.6505000000000002E-8</v>
      </c>
      <c r="AP442" s="1">
        <f>ABS(IK_diagnostics_degrees__4[[#This Row],[Column20]]-T441)</f>
        <v>1.8010000000000081E-2</v>
      </c>
      <c r="AQ442" s="1">
        <f>ABS(IK_diagnostics_degrees__4[[#This Row],[Column21]]-U441)</f>
        <v>4.8490000000001032E-3</v>
      </c>
    </row>
    <row r="443" spans="1:43" x14ac:dyDescent="0.25">
      <c r="A443" s="1" t="s">
        <v>22</v>
      </c>
      <c r="B443" s="1">
        <v>1.53949</v>
      </c>
      <c r="C443" s="1" t="s">
        <v>22</v>
      </c>
      <c r="D443" s="1" t="s">
        <v>22</v>
      </c>
      <c r="E443" s="1">
        <v>1.5358000000000001</v>
      </c>
      <c r="F443" s="1" t="s">
        <v>22</v>
      </c>
      <c r="G443" s="1">
        <v>0.99402100000000004</v>
      </c>
      <c r="H443" s="1">
        <v>1.6604099999999999</v>
      </c>
      <c r="I443" s="1">
        <v>0.95022499999999999</v>
      </c>
      <c r="J443" s="1">
        <v>2.2674400000000001E-2</v>
      </c>
      <c r="K443" s="1">
        <v>1.3562099999999999</v>
      </c>
      <c r="L443" s="1">
        <v>0.41316700000000001</v>
      </c>
      <c r="M443" s="1">
        <v>0.78013399999999999</v>
      </c>
      <c r="N443" s="1" t="s">
        <v>22</v>
      </c>
      <c r="O443" s="1">
        <v>0.26732400000000001</v>
      </c>
      <c r="P443" s="1">
        <v>0.42349199999999998</v>
      </c>
      <c r="Q443" s="1">
        <v>0.14851700000000001</v>
      </c>
      <c r="R443" s="1">
        <v>1.9863599999999999</v>
      </c>
      <c r="S443" s="1" t="s">
        <v>22</v>
      </c>
      <c r="T443" s="1">
        <v>1.08433</v>
      </c>
      <c r="U443" s="1">
        <v>0.89387899999999998</v>
      </c>
      <c r="V443" s="1" t="s">
        <v>23</v>
      </c>
      <c r="W443" s="1">
        <f>ABS(IK_diagnostics_degrees__4[[#This Row],[Column1]]-A442)</f>
        <v>0</v>
      </c>
      <c r="X443" s="1">
        <f>ABS(IK_diagnostics_degrees__4[[#This Row],[Column2]]-B442)</f>
        <v>1.1099999999999444E-3</v>
      </c>
      <c r="Y443" s="1">
        <f>ABS(IK_diagnostics_degrees__4[[#This Row],[Column3]]-C442)</f>
        <v>0</v>
      </c>
      <c r="Z443" s="1">
        <f>ABS(IK_diagnostics_degrees__4[[#This Row],[Column4]]-D442)</f>
        <v>0</v>
      </c>
      <c r="AA443" s="1">
        <f>ABS(IK_diagnostics_degrees__4[[#This Row],[Column5]]-E442)</f>
        <v>5.8799999999998853E-3</v>
      </c>
      <c r="AB443" s="1">
        <f>ABS(IK_diagnostics_degrees__4[[#This Row],[Column6]]-F442)</f>
        <v>0</v>
      </c>
      <c r="AC443" s="1">
        <f>ABS(IK_diagnostics_degrees__4[[#This Row],[Column7]]-G442)</f>
        <v>3.2000000000009798E-4</v>
      </c>
      <c r="AD443" s="1">
        <f>ABS(IK_diagnostics_degrees__4[[#This Row],[Column8]]-H442)</f>
        <v>4.3999999999999595E-4</v>
      </c>
      <c r="AE443" s="1">
        <f>ABS(IK_diagnostics_degrees__4[[#This Row],[Column9]]-I442)</f>
        <v>2.599000000000018E-3</v>
      </c>
      <c r="AF443" s="1">
        <f>ABS(IK_diagnostics_degrees__4[[#This Row],[Column10]]-J442)</f>
        <v>3.6971000000000018E-3</v>
      </c>
      <c r="AG443" s="1">
        <f>ABS(IK_diagnostics_degrees__4[[#This Row],[Column11]]-K442)</f>
        <v>8.2999999999988638E-4</v>
      </c>
      <c r="AH443" s="1">
        <f>ABS(IK_diagnostics_degrees__4[[#This Row],[Column12]]-L442)</f>
        <v>3.1879999999999686E-3</v>
      </c>
      <c r="AI443" s="1">
        <f>ABS(IK_diagnostics_degrees__4[[#This Row],[Column13]]-M442)</f>
        <v>2.9915000000000025E-2</v>
      </c>
      <c r="AJ443" s="1">
        <f>ABS(IK_diagnostics_degrees__4[[#This Row],[Column14]]-N442)</f>
        <v>0</v>
      </c>
      <c r="AK443" s="1">
        <f>ABS(IK_diagnostics_degrees__4[[#This Row],[Column15]]-O442)</f>
        <v>5.5080000000000129E-3</v>
      </c>
      <c r="AL443" s="1">
        <f>ABS(IK_diagnostics_degrees__4[[#This Row],[Column16]]-P442)</f>
        <v>2.8409999999999824E-3</v>
      </c>
      <c r="AM443" s="1">
        <f>ABS(IK_diagnostics_degrees__4[[#This Row],[Column17]]-Q442)</f>
        <v>3.7400000000001321E-4</v>
      </c>
      <c r="AN443" s="1">
        <f>ABS(IK_diagnostics_degrees__4[[#This Row],[Column18]]-R442)</f>
        <v>1.0159999999999947E-2</v>
      </c>
      <c r="AO443" s="1">
        <f>ABS(IK_diagnostics_degrees__4[[#This Row],[Column19]]-S442)</f>
        <v>3.6505000000000002E-8</v>
      </c>
      <c r="AP443" s="1">
        <f>ABS(IK_diagnostics_degrees__4[[#This Row],[Column20]]-T442)</f>
        <v>1.1309999999999931E-2</v>
      </c>
      <c r="AQ443" s="1">
        <f>ABS(IK_diagnostics_degrees__4[[#This Row],[Column21]]-U442)</f>
        <v>4.201999999999928E-3</v>
      </c>
    </row>
    <row r="444" spans="1:43" x14ac:dyDescent="0.25">
      <c r="A444" s="1" t="s">
        <v>22</v>
      </c>
      <c r="B444" s="1">
        <v>1.5428200000000001</v>
      </c>
      <c r="C444" s="1" t="s">
        <v>22</v>
      </c>
      <c r="D444" s="1" t="s">
        <v>22</v>
      </c>
      <c r="E444" s="1">
        <v>1.5282800000000001</v>
      </c>
      <c r="F444" s="1" t="s">
        <v>22</v>
      </c>
      <c r="G444" s="1">
        <v>0.993483</v>
      </c>
      <c r="H444" s="1">
        <v>1.66082</v>
      </c>
      <c r="I444" s="1">
        <v>0.954125</v>
      </c>
      <c r="J444" s="1">
        <v>2.38079E-2</v>
      </c>
      <c r="K444" s="1">
        <v>1.35745</v>
      </c>
      <c r="L444" s="1">
        <v>0.41003699999999998</v>
      </c>
      <c r="M444" s="1">
        <v>0.80793400000000004</v>
      </c>
      <c r="N444" s="1" t="s">
        <v>22</v>
      </c>
      <c r="O444" s="1">
        <v>0.27511799999999997</v>
      </c>
      <c r="P444" s="1">
        <v>0.42701600000000001</v>
      </c>
      <c r="Q444" s="1">
        <v>0.149474</v>
      </c>
      <c r="R444" s="1">
        <v>1.99535</v>
      </c>
      <c r="S444" s="1" t="s">
        <v>22</v>
      </c>
      <c r="T444" s="1">
        <v>1.0903400000000001</v>
      </c>
      <c r="U444" s="1">
        <v>0.89933399999999997</v>
      </c>
      <c r="V444" s="1" t="s">
        <v>23</v>
      </c>
      <c r="W444" s="1">
        <f>ABS(IK_diagnostics_degrees__4[[#This Row],[Column1]]-A443)</f>
        <v>0</v>
      </c>
      <c r="X444" s="1">
        <f>ABS(IK_diagnostics_degrees__4[[#This Row],[Column2]]-B443)</f>
        <v>3.3300000000000551E-3</v>
      </c>
      <c r="Y444" s="1">
        <f>ABS(IK_diagnostics_degrees__4[[#This Row],[Column3]]-C443)</f>
        <v>0</v>
      </c>
      <c r="Z444" s="1">
        <f>ABS(IK_diagnostics_degrees__4[[#This Row],[Column4]]-D443)</f>
        <v>0</v>
      </c>
      <c r="AA444" s="1">
        <f>ABS(IK_diagnostics_degrees__4[[#This Row],[Column5]]-E443)</f>
        <v>7.5199999999999712E-3</v>
      </c>
      <c r="AB444" s="1">
        <f>ABS(IK_diagnostics_degrees__4[[#This Row],[Column6]]-F443)</f>
        <v>0</v>
      </c>
      <c r="AC444" s="1">
        <f>ABS(IK_diagnostics_degrees__4[[#This Row],[Column7]]-G443)</f>
        <v>5.3800000000003845E-4</v>
      </c>
      <c r="AD444" s="1">
        <f>ABS(IK_diagnostics_degrees__4[[#This Row],[Column8]]-H443)</f>
        <v>4.1000000000002146E-4</v>
      </c>
      <c r="AE444" s="1">
        <f>ABS(IK_diagnostics_degrees__4[[#This Row],[Column9]]-I443)</f>
        <v>3.9000000000000146E-3</v>
      </c>
      <c r="AF444" s="1">
        <f>ABS(IK_diagnostics_degrees__4[[#This Row],[Column10]]-J443)</f>
        <v>1.1334999999999991E-3</v>
      </c>
      <c r="AG444" s="1">
        <f>ABS(IK_diagnostics_degrees__4[[#This Row],[Column11]]-K443)</f>
        <v>1.2400000000001299E-3</v>
      </c>
      <c r="AH444" s="1">
        <f>ABS(IK_diagnostics_degrees__4[[#This Row],[Column12]]-L443)</f>
        <v>3.1300000000000217E-3</v>
      </c>
      <c r="AI444" s="1">
        <f>ABS(IK_diagnostics_degrees__4[[#This Row],[Column13]]-M443)</f>
        <v>2.7800000000000047E-2</v>
      </c>
      <c r="AJ444" s="1">
        <f>ABS(IK_diagnostics_degrees__4[[#This Row],[Column14]]-N443)</f>
        <v>0</v>
      </c>
      <c r="AK444" s="1">
        <f>ABS(IK_diagnostics_degrees__4[[#This Row],[Column15]]-O443)</f>
        <v>7.7939999999999676E-3</v>
      </c>
      <c r="AL444" s="1">
        <f>ABS(IK_diagnostics_degrees__4[[#This Row],[Column16]]-P443)</f>
        <v>3.5240000000000271E-3</v>
      </c>
      <c r="AM444" s="1">
        <f>ABS(IK_diagnostics_degrees__4[[#This Row],[Column17]]-Q443)</f>
        <v>9.5699999999998564E-4</v>
      </c>
      <c r="AN444" s="1">
        <f>ABS(IK_diagnostics_degrees__4[[#This Row],[Column18]]-R443)</f>
        <v>8.9900000000000535E-3</v>
      </c>
      <c r="AO444" s="1">
        <f>ABS(IK_diagnostics_degrees__4[[#This Row],[Column19]]-S443)</f>
        <v>0</v>
      </c>
      <c r="AP444" s="1">
        <f>ABS(IK_diagnostics_degrees__4[[#This Row],[Column20]]-T443)</f>
        <v>6.0100000000000708E-3</v>
      </c>
      <c r="AQ444" s="1">
        <f>ABS(IK_diagnostics_degrees__4[[#This Row],[Column21]]-U443)</f>
        <v>5.4549999999999876E-3</v>
      </c>
    </row>
    <row r="445" spans="1:43" x14ac:dyDescent="0.25">
      <c r="A445" s="1" t="s">
        <v>22</v>
      </c>
      <c r="B445" s="1">
        <v>1.54657</v>
      </c>
      <c r="C445" s="1" t="s">
        <v>22</v>
      </c>
      <c r="D445" s="1" t="s">
        <v>22</v>
      </c>
      <c r="E445" s="1">
        <v>1.52058</v>
      </c>
      <c r="F445" s="1" t="s">
        <v>22</v>
      </c>
      <c r="G445" s="1">
        <v>0.99501399999999995</v>
      </c>
      <c r="H445" s="1">
        <v>1.66109</v>
      </c>
      <c r="I445" s="1">
        <v>0.95652099999999995</v>
      </c>
      <c r="J445" s="1">
        <v>2.65542E-2</v>
      </c>
      <c r="K445" s="1">
        <v>1.35945</v>
      </c>
      <c r="L445" s="1">
        <v>0.40453099999999997</v>
      </c>
      <c r="M445" s="1">
        <v>0.83489400000000002</v>
      </c>
      <c r="N445" s="1" t="s">
        <v>22</v>
      </c>
      <c r="O445" s="1">
        <v>0.28459800000000002</v>
      </c>
      <c r="P445" s="1">
        <v>0.43052000000000001</v>
      </c>
      <c r="Q445" s="1">
        <v>0.150584</v>
      </c>
      <c r="R445" s="1">
        <v>2.0041699999999998</v>
      </c>
      <c r="S445" s="1" t="s">
        <v>22</v>
      </c>
      <c r="T445" s="1">
        <v>1.09352</v>
      </c>
      <c r="U445" s="1">
        <v>0.90492700000000004</v>
      </c>
      <c r="V445" s="1" t="s">
        <v>23</v>
      </c>
      <c r="W445" s="1">
        <f>ABS(IK_diagnostics_degrees__4[[#This Row],[Column1]]-A444)</f>
        <v>0</v>
      </c>
      <c r="X445" s="1">
        <f>ABS(IK_diagnostics_degrees__4[[#This Row],[Column2]]-B444)</f>
        <v>3.7499999999999201E-3</v>
      </c>
      <c r="Y445" s="1">
        <f>ABS(IK_diagnostics_degrees__4[[#This Row],[Column3]]-C444)</f>
        <v>0</v>
      </c>
      <c r="Z445" s="1">
        <f>ABS(IK_diagnostics_degrees__4[[#This Row],[Column4]]-D444)</f>
        <v>0</v>
      </c>
      <c r="AA445" s="1">
        <f>ABS(IK_diagnostics_degrees__4[[#This Row],[Column5]]-E444)</f>
        <v>7.7000000000000401E-3</v>
      </c>
      <c r="AB445" s="1">
        <f>ABS(IK_diagnostics_degrees__4[[#This Row],[Column6]]-F444)</f>
        <v>0</v>
      </c>
      <c r="AC445" s="1">
        <f>ABS(IK_diagnostics_degrees__4[[#This Row],[Column7]]-G444)</f>
        <v>1.5309999999999491E-3</v>
      </c>
      <c r="AD445" s="1">
        <f>ABS(IK_diagnostics_degrees__4[[#This Row],[Column8]]-H444)</f>
        <v>2.6999999999999247E-4</v>
      </c>
      <c r="AE445" s="1">
        <f>ABS(IK_diagnostics_degrees__4[[#This Row],[Column9]]-I444)</f>
        <v>2.3959999999999537E-3</v>
      </c>
      <c r="AF445" s="1">
        <f>ABS(IK_diagnostics_degrees__4[[#This Row],[Column10]]-J444)</f>
        <v>2.7463000000000001E-3</v>
      </c>
      <c r="AG445" s="1">
        <f>ABS(IK_diagnostics_degrees__4[[#This Row],[Column11]]-K444)</f>
        <v>2.0000000000000018E-3</v>
      </c>
      <c r="AH445" s="1">
        <f>ABS(IK_diagnostics_degrees__4[[#This Row],[Column12]]-L444)</f>
        <v>5.5060000000000109E-3</v>
      </c>
      <c r="AI445" s="1">
        <f>ABS(IK_diagnostics_degrees__4[[#This Row],[Column13]]-M444)</f>
        <v>2.6959999999999984E-2</v>
      </c>
      <c r="AJ445" s="1">
        <f>ABS(IK_diagnostics_degrees__4[[#This Row],[Column14]]-N444)</f>
        <v>0</v>
      </c>
      <c r="AK445" s="1">
        <f>ABS(IK_diagnostics_degrees__4[[#This Row],[Column15]]-O444)</f>
        <v>9.4800000000000439E-3</v>
      </c>
      <c r="AL445" s="1">
        <f>ABS(IK_diagnostics_degrees__4[[#This Row],[Column16]]-P444)</f>
        <v>3.5040000000000071E-3</v>
      </c>
      <c r="AM445" s="1">
        <f>ABS(IK_diagnostics_degrees__4[[#This Row],[Column17]]-Q444)</f>
        <v>1.1099999999999999E-3</v>
      </c>
      <c r="AN445" s="1">
        <f>ABS(IK_diagnostics_degrees__4[[#This Row],[Column18]]-R444)</f>
        <v>8.819999999999828E-3</v>
      </c>
      <c r="AO445" s="1">
        <f>ABS(IK_diagnostics_degrees__4[[#This Row],[Column19]]-S444)</f>
        <v>0</v>
      </c>
      <c r="AP445" s="1">
        <f>ABS(IK_diagnostics_degrees__4[[#This Row],[Column20]]-T444)</f>
        <v>3.1799999999999606E-3</v>
      </c>
      <c r="AQ445" s="1">
        <f>ABS(IK_diagnostics_degrees__4[[#This Row],[Column21]]-U444)</f>
        <v>5.5930000000000701E-3</v>
      </c>
    </row>
    <row r="446" spans="1:43" x14ac:dyDescent="0.25">
      <c r="A446" s="1" t="s">
        <v>22</v>
      </c>
      <c r="B446" s="1">
        <v>1.5503400000000001</v>
      </c>
      <c r="C446" s="1" t="s">
        <v>22</v>
      </c>
      <c r="D446" s="1" t="s">
        <v>22</v>
      </c>
      <c r="E446" s="1">
        <v>1.51431</v>
      </c>
      <c r="F446" s="1" t="s">
        <v>22</v>
      </c>
      <c r="G446" s="1">
        <v>0.99646199999999996</v>
      </c>
      <c r="H446" s="1">
        <v>1.66316</v>
      </c>
      <c r="I446" s="1">
        <v>0.958511</v>
      </c>
      <c r="J446" s="1">
        <v>2.9632200000000001E-2</v>
      </c>
      <c r="K446" s="1">
        <v>1.3614599999999999</v>
      </c>
      <c r="L446" s="1">
        <v>0.39799099999999998</v>
      </c>
      <c r="M446" s="1">
        <v>0.86147499999999999</v>
      </c>
      <c r="N446" s="1" t="s">
        <v>22</v>
      </c>
      <c r="O446" s="1">
        <v>0.29377199999999998</v>
      </c>
      <c r="P446" s="1">
        <v>0.43352800000000002</v>
      </c>
      <c r="Q446" s="1">
        <v>0.152112</v>
      </c>
      <c r="R446" s="1">
        <v>2.0116100000000001</v>
      </c>
      <c r="S446" s="1" t="s">
        <v>22</v>
      </c>
      <c r="T446" s="1">
        <v>1.09388</v>
      </c>
      <c r="U446" s="1">
        <v>0.909632</v>
      </c>
      <c r="V446" s="1" t="s">
        <v>23</v>
      </c>
      <c r="W446" s="1">
        <f>ABS(IK_diagnostics_degrees__4[[#This Row],[Column1]]-A445)</f>
        <v>0</v>
      </c>
      <c r="X446" s="1">
        <f>ABS(IK_diagnostics_degrees__4[[#This Row],[Column2]]-B445)</f>
        <v>3.7700000000000511E-3</v>
      </c>
      <c r="Y446" s="1">
        <f>ABS(IK_diagnostics_degrees__4[[#This Row],[Column3]]-C445)</f>
        <v>0</v>
      </c>
      <c r="Z446" s="1">
        <f>ABS(IK_diagnostics_degrees__4[[#This Row],[Column4]]-D445)</f>
        <v>0</v>
      </c>
      <c r="AA446" s="1">
        <f>ABS(IK_diagnostics_degrees__4[[#This Row],[Column5]]-E445)</f>
        <v>6.2699999999999978E-3</v>
      </c>
      <c r="AB446" s="1">
        <f>ABS(IK_diagnostics_degrees__4[[#This Row],[Column6]]-F445)</f>
        <v>0</v>
      </c>
      <c r="AC446" s="1">
        <f>ABS(IK_diagnostics_degrees__4[[#This Row],[Column7]]-G445)</f>
        <v>1.4480000000000048E-3</v>
      </c>
      <c r="AD446" s="1">
        <f>ABS(IK_diagnostics_degrees__4[[#This Row],[Column8]]-H445)</f>
        <v>2.0700000000000163E-3</v>
      </c>
      <c r="AE446" s="1">
        <f>ABS(IK_diagnostics_degrees__4[[#This Row],[Column9]]-I445)</f>
        <v>1.9900000000000473E-3</v>
      </c>
      <c r="AF446" s="1">
        <f>ABS(IK_diagnostics_degrees__4[[#This Row],[Column10]]-J445)</f>
        <v>3.0780000000000009E-3</v>
      </c>
      <c r="AG446" s="1">
        <f>ABS(IK_diagnostics_degrees__4[[#This Row],[Column11]]-K445)</f>
        <v>2.0099999999998452E-3</v>
      </c>
      <c r="AH446" s="1">
        <f>ABS(IK_diagnostics_degrees__4[[#This Row],[Column12]]-L445)</f>
        <v>6.5399999999999903E-3</v>
      </c>
      <c r="AI446" s="1">
        <f>ABS(IK_diagnostics_degrees__4[[#This Row],[Column13]]-M445)</f>
        <v>2.6580999999999966E-2</v>
      </c>
      <c r="AJ446" s="1">
        <f>ABS(IK_diagnostics_degrees__4[[#This Row],[Column14]]-N445)</f>
        <v>0</v>
      </c>
      <c r="AK446" s="1">
        <f>ABS(IK_diagnostics_degrees__4[[#This Row],[Column15]]-O445)</f>
        <v>9.17399999999996E-3</v>
      </c>
      <c r="AL446" s="1">
        <f>ABS(IK_diagnostics_degrees__4[[#This Row],[Column16]]-P445)</f>
        <v>3.0080000000000107E-3</v>
      </c>
      <c r="AM446" s="1">
        <f>ABS(IK_diagnostics_degrees__4[[#This Row],[Column17]]-Q445)</f>
        <v>1.5280000000000016E-3</v>
      </c>
      <c r="AN446" s="1">
        <f>ABS(IK_diagnostics_degrees__4[[#This Row],[Column18]]-R445)</f>
        <v>7.4400000000003352E-3</v>
      </c>
      <c r="AO446" s="1">
        <f>ABS(IK_diagnostics_degrees__4[[#This Row],[Column19]]-S445)</f>
        <v>0</v>
      </c>
      <c r="AP446" s="1">
        <f>ABS(IK_diagnostics_degrees__4[[#This Row],[Column20]]-T445)</f>
        <v>3.5999999999991594E-4</v>
      </c>
      <c r="AQ446" s="1">
        <f>ABS(IK_diagnostics_degrees__4[[#This Row],[Column21]]-U445)</f>
        <v>4.7049999999999592E-3</v>
      </c>
    </row>
    <row r="447" spans="1:43" x14ac:dyDescent="0.25">
      <c r="A447" s="1" t="s">
        <v>22</v>
      </c>
      <c r="B447" s="1">
        <v>1.5543</v>
      </c>
      <c r="C447" s="1" t="s">
        <v>22</v>
      </c>
      <c r="D447" s="1" t="s">
        <v>22</v>
      </c>
      <c r="E447" s="1">
        <v>1.50657</v>
      </c>
      <c r="F447" s="1" t="s">
        <v>22</v>
      </c>
      <c r="G447" s="1">
        <v>0.99951999999999996</v>
      </c>
      <c r="H447" s="1">
        <v>1.6636500000000001</v>
      </c>
      <c r="I447" s="1">
        <v>0.95843699999999998</v>
      </c>
      <c r="J447" s="1">
        <v>3.0320799999999998E-2</v>
      </c>
      <c r="K447" s="1">
        <v>1.3644000000000001</v>
      </c>
      <c r="L447" s="1">
        <v>0.395258</v>
      </c>
      <c r="M447" s="1">
        <v>0.88550799999999996</v>
      </c>
      <c r="N447" s="1" t="s">
        <v>22</v>
      </c>
      <c r="O447" s="1">
        <v>0.30347200000000002</v>
      </c>
      <c r="P447" s="1">
        <v>0.43735800000000002</v>
      </c>
      <c r="Q447" s="1">
        <v>0.15152299999999999</v>
      </c>
      <c r="R447" s="1">
        <v>2.0197699999999998</v>
      </c>
      <c r="S447" s="1" t="s">
        <v>22</v>
      </c>
      <c r="T447" s="1">
        <v>1.0938000000000001</v>
      </c>
      <c r="U447" s="1">
        <v>0.91416799999999998</v>
      </c>
      <c r="V447" s="1" t="s">
        <v>23</v>
      </c>
      <c r="W447" s="1">
        <f>ABS(IK_diagnostics_degrees__4[[#This Row],[Column1]]-A446)</f>
        <v>0</v>
      </c>
      <c r="X447" s="1">
        <f>ABS(IK_diagnostics_degrees__4[[#This Row],[Column2]]-B446)</f>
        <v>3.9599999999999635E-3</v>
      </c>
      <c r="Y447" s="1">
        <f>ABS(IK_diagnostics_degrees__4[[#This Row],[Column3]]-C446)</f>
        <v>0</v>
      </c>
      <c r="Z447" s="1">
        <f>ABS(IK_diagnostics_degrees__4[[#This Row],[Column4]]-D446)</f>
        <v>0</v>
      </c>
      <c r="AA447" s="1">
        <f>ABS(IK_diagnostics_degrees__4[[#This Row],[Column5]]-E446)</f>
        <v>7.7400000000000801E-3</v>
      </c>
      <c r="AB447" s="1">
        <f>ABS(IK_diagnostics_degrees__4[[#This Row],[Column6]]-F446)</f>
        <v>0</v>
      </c>
      <c r="AC447" s="1">
        <f>ABS(IK_diagnostics_degrees__4[[#This Row],[Column7]]-G446)</f>
        <v>3.0580000000000052E-3</v>
      </c>
      <c r="AD447" s="1">
        <f>ABS(IK_diagnostics_degrees__4[[#This Row],[Column8]]-H446)</f>
        <v>4.9000000000010147E-4</v>
      </c>
      <c r="AE447" s="1">
        <f>ABS(IK_diagnostics_degrees__4[[#This Row],[Column9]]-I446)</f>
        <v>7.4000000000018495E-5</v>
      </c>
      <c r="AF447" s="1">
        <f>ABS(IK_diagnostics_degrees__4[[#This Row],[Column10]]-J446)</f>
        <v>6.8859999999999755E-4</v>
      </c>
      <c r="AG447" s="1">
        <f>ABS(IK_diagnostics_degrees__4[[#This Row],[Column11]]-K446)</f>
        <v>2.9400000000001647E-3</v>
      </c>
      <c r="AH447" s="1">
        <f>ABS(IK_diagnostics_degrees__4[[#This Row],[Column12]]-L446)</f>
        <v>2.7329999999999854E-3</v>
      </c>
      <c r="AI447" s="1">
        <f>ABS(IK_diagnostics_degrees__4[[#This Row],[Column13]]-M446)</f>
        <v>2.4032999999999971E-2</v>
      </c>
      <c r="AJ447" s="1">
        <f>ABS(IK_diagnostics_degrees__4[[#This Row],[Column14]]-N446)</f>
        <v>0</v>
      </c>
      <c r="AK447" s="1">
        <f>ABS(IK_diagnostics_degrees__4[[#This Row],[Column15]]-O446)</f>
        <v>9.7000000000000419E-3</v>
      </c>
      <c r="AL447" s="1">
        <f>ABS(IK_diagnostics_degrees__4[[#This Row],[Column16]]-P446)</f>
        <v>3.8300000000000001E-3</v>
      </c>
      <c r="AM447" s="1">
        <f>ABS(IK_diagnostics_degrees__4[[#This Row],[Column17]]-Q446)</f>
        <v>5.8900000000000619E-4</v>
      </c>
      <c r="AN447" s="1">
        <f>ABS(IK_diagnostics_degrees__4[[#This Row],[Column18]]-R446)</f>
        <v>8.159999999999723E-3</v>
      </c>
      <c r="AO447" s="1">
        <f>ABS(IK_diagnostics_degrees__4[[#This Row],[Column19]]-S446)</f>
        <v>0</v>
      </c>
      <c r="AP447" s="1">
        <f>ABS(IK_diagnostics_degrees__4[[#This Row],[Column20]]-T446)</f>
        <v>7.9999999999857963E-5</v>
      </c>
      <c r="AQ447" s="1">
        <f>ABS(IK_diagnostics_degrees__4[[#This Row],[Column21]]-U446)</f>
        <v>4.5359999999999845E-3</v>
      </c>
    </row>
    <row r="448" spans="1:43" x14ac:dyDescent="0.25">
      <c r="A448" s="1" t="s">
        <v>22</v>
      </c>
      <c r="B448" s="1">
        <v>1.5583199999999999</v>
      </c>
      <c r="C448" s="1" t="s">
        <v>22</v>
      </c>
      <c r="D448" s="1" t="s">
        <v>22</v>
      </c>
      <c r="E448" s="1">
        <v>1.4989699999999999</v>
      </c>
      <c r="F448" s="1" t="s">
        <v>22</v>
      </c>
      <c r="G448" s="1">
        <v>1.00143</v>
      </c>
      <c r="H448" s="1">
        <v>1.6633500000000001</v>
      </c>
      <c r="I448" s="1">
        <v>0.95965</v>
      </c>
      <c r="J448" s="1">
        <v>3.2334000000000002E-2</v>
      </c>
      <c r="K448" s="1">
        <v>1.36893</v>
      </c>
      <c r="L448" s="1">
        <v>0.39113599999999998</v>
      </c>
      <c r="M448" s="1">
        <v>0.90931499999999998</v>
      </c>
      <c r="N448" s="1" t="s">
        <v>22</v>
      </c>
      <c r="O448" s="1">
        <v>0.315411</v>
      </c>
      <c r="P448" s="1">
        <v>0.43970799999999999</v>
      </c>
      <c r="Q448" s="1">
        <v>0.15265799999999999</v>
      </c>
      <c r="R448" s="1">
        <v>2.0274999999999999</v>
      </c>
      <c r="S448" s="1" t="s">
        <v>22</v>
      </c>
      <c r="T448" s="1">
        <v>1.09145</v>
      </c>
      <c r="U448" s="1">
        <v>0.91976899999999995</v>
      </c>
      <c r="V448" s="1" t="s">
        <v>23</v>
      </c>
      <c r="W448" s="1">
        <f>ABS(IK_diagnostics_degrees__4[[#This Row],[Column1]]-A447)</f>
        <v>0</v>
      </c>
      <c r="X448" s="1">
        <f>ABS(IK_diagnostics_degrees__4[[#This Row],[Column2]]-B447)</f>
        <v>4.0199999999999125E-3</v>
      </c>
      <c r="Y448" s="1">
        <f>ABS(IK_diagnostics_degrees__4[[#This Row],[Column3]]-C447)</f>
        <v>0</v>
      </c>
      <c r="Z448" s="1">
        <f>ABS(IK_diagnostics_degrees__4[[#This Row],[Column4]]-D447)</f>
        <v>0</v>
      </c>
      <c r="AA448" s="1">
        <f>ABS(IK_diagnostics_degrees__4[[#This Row],[Column5]]-E447)</f>
        <v>7.6000000000000512E-3</v>
      </c>
      <c r="AB448" s="1">
        <f>ABS(IK_diagnostics_degrees__4[[#This Row],[Column6]]-F447)</f>
        <v>0</v>
      </c>
      <c r="AC448" s="1">
        <f>ABS(IK_diagnostics_degrees__4[[#This Row],[Column7]]-G447)</f>
        <v>1.9100000000000783E-3</v>
      </c>
      <c r="AD448" s="1">
        <f>ABS(IK_diagnostics_degrees__4[[#This Row],[Column8]]-H447)</f>
        <v>2.9999999999996696E-4</v>
      </c>
      <c r="AE448" s="1">
        <f>ABS(IK_diagnostics_degrees__4[[#This Row],[Column9]]-I447)</f>
        <v>1.2130000000000196E-3</v>
      </c>
      <c r="AF448" s="1">
        <f>ABS(IK_diagnostics_degrees__4[[#This Row],[Column10]]-J447)</f>
        <v>2.0132000000000032E-3</v>
      </c>
      <c r="AG448" s="1">
        <f>ABS(IK_diagnostics_degrees__4[[#This Row],[Column11]]-K447)</f>
        <v>4.529999999999923E-3</v>
      </c>
      <c r="AH448" s="1">
        <f>ABS(IK_diagnostics_degrees__4[[#This Row],[Column12]]-L447)</f>
        <v>4.1220000000000145E-3</v>
      </c>
      <c r="AI448" s="1">
        <f>ABS(IK_diagnostics_degrees__4[[#This Row],[Column13]]-M447)</f>
        <v>2.3807000000000023E-2</v>
      </c>
      <c r="AJ448" s="1">
        <f>ABS(IK_diagnostics_degrees__4[[#This Row],[Column14]]-N447)</f>
        <v>0</v>
      </c>
      <c r="AK448" s="1">
        <f>ABS(IK_diagnostics_degrees__4[[#This Row],[Column15]]-O447)</f>
        <v>1.1938999999999977E-2</v>
      </c>
      <c r="AL448" s="1">
        <f>ABS(IK_diagnostics_degrees__4[[#This Row],[Column16]]-P447)</f>
        <v>2.3499999999999632E-3</v>
      </c>
      <c r="AM448" s="1">
        <f>ABS(IK_diagnostics_degrees__4[[#This Row],[Column17]]-Q447)</f>
        <v>1.1349999999999971E-3</v>
      </c>
      <c r="AN448" s="1">
        <f>ABS(IK_diagnostics_degrees__4[[#This Row],[Column18]]-R447)</f>
        <v>7.7300000000000146E-3</v>
      </c>
      <c r="AO448" s="1">
        <f>ABS(IK_diagnostics_degrees__4[[#This Row],[Column19]]-S447)</f>
        <v>0</v>
      </c>
      <c r="AP448" s="1">
        <f>ABS(IK_diagnostics_degrees__4[[#This Row],[Column20]]-T447)</f>
        <v>2.3500000000000743E-3</v>
      </c>
      <c r="AQ448" s="1">
        <f>ABS(IK_diagnostics_degrees__4[[#This Row],[Column21]]-U447)</f>
        <v>5.6009999999999671E-3</v>
      </c>
    </row>
    <row r="449" spans="1:43" x14ac:dyDescent="0.25">
      <c r="A449" s="1" t="s">
        <v>22</v>
      </c>
      <c r="B449" s="1">
        <v>1.56274</v>
      </c>
      <c r="C449" s="1" t="s">
        <v>22</v>
      </c>
      <c r="D449" s="1" t="s">
        <v>22</v>
      </c>
      <c r="E449" s="1">
        <v>1.4907999999999999</v>
      </c>
      <c r="F449" s="1" t="s">
        <v>22</v>
      </c>
      <c r="G449" s="1">
        <v>1.0030300000000001</v>
      </c>
      <c r="H449" s="1">
        <v>1.6632</v>
      </c>
      <c r="I449" s="1">
        <v>0.96054099999999998</v>
      </c>
      <c r="J449" s="1">
        <v>3.4832599999999998E-2</v>
      </c>
      <c r="K449" s="1">
        <v>1.3734500000000001</v>
      </c>
      <c r="L449" s="1">
        <v>0.38734800000000003</v>
      </c>
      <c r="M449" s="1">
        <v>0.931979</v>
      </c>
      <c r="N449" s="1" t="s">
        <v>22</v>
      </c>
      <c r="O449" s="1">
        <v>0.32723200000000002</v>
      </c>
      <c r="P449" s="1">
        <v>0.44233800000000001</v>
      </c>
      <c r="Q449" s="1">
        <v>0.15281700000000001</v>
      </c>
      <c r="R449" s="1">
        <v>2.0344699999999998</v>
      </c>
      <c r="S449" s="1" t="s">
        <v>22</v>
      </c>
      <c r="T449" s="1">
        <v>1.0874299999999999</v>
      </c>
      <c r="U449" s="1">
        <v>0.92423200000000005</v>
      </c>
      <c r="V449" s="1" t="s">
        <v>23</v>
      </c>
      <c r="W449" s="1">
        <f>ABS(IK_diagnostics_degrees__4[[#This Row],[Column1]]-A448)</f>
        <v>0</v>
      </c>
      <c r="X449" s="1">
        <f>ABS(IK_diagnostics_degrees__4[[#This Row],[Column2]]-B448)</f>
        <v>4.4200000000000905E-3</v>
      </c>
      <c r="Y449" s="1">
        <f>ABS(IK_diagnostics_degrees__4[[#This Row],[Column3]]-C448)</f>
        <v>0</v>
      </c>
      <c r="Z449" s="1">
        <f>ABS(IK_diagnostics_degrees__4[[#This Row],[Column4]]-D448)</f>
        <v>0</v>
      </c>
      <c r="AA449" s="1">
        <f>ABS(IK_diagnostics_degrees__4[[#This Row],[Column5]]-E448)</f>
        <v>8.1700000000000106E-3</v>
      </c>
      <c r="AB449" s="1">
        <f>ABS(IK_diagnostics_degrees__4[[#This Row],[Column6]]-F448)</f>
        <v>0</v>
      </c>
      <c r="AC449" s="1">
        <f>ABS(IK_diagnostics_degrees__4[[#This Row],[Column7]]-G448)</f>
        <v>1.6000000000000458E-3</v>
      </c>
      <c r="AD449" s="1">
        <f>ABS(IK_diagnostics_degrees__4[[#This Row],[Column8]]-H448)</f>
        <v>1.500000000000945E-4</v>
      </c>
      <c r="AE449" s="1">
        <f>ABS(IK_diagnostics_degrees__4[[#This Row],[Column9]]-I448)</f>
        <v>8.9099999999997515E-4</v>
      </c>
      <c r="AF449" s="1">
        <f>ABS(IK_diagnostics_degrees__4[[#This Row],[Column10]]-J448)</f>
        <v>2.4985999999999967E-3</v>
      </c>
      <c r="AG449" s="1">
        <f>ABS(IK_diagnostics_degrees__4[[#This Row],[Column11]]-K448)</f>
        <v>4.5200000000000795E-3</v>
      </c>
      <c r="AH449" s="1">
        <f>ABS(IK_diagnostics_degrees__4[[#This Row],[Column12]]-L448)</f>
        <v>3.7879999999999581E-3</v>
      </c>
      <c r="AI449" s="1">
        <f>ABS(IK_diagnostics_degrees__4[[#This Row],[Column13]]-M448)</f>
        <v>2.2664000000000017E-2</v>
      </c>
      <c r="AJ449" s="1">
        <f>ABS(IK_diagnostics_degrees__4[[#This Row],[Column14]]-N448)</f>
        <v>0</v>
      </c>
      <c r="AK449" s="1">
        <f>ABS(IK_diagnostics_degrees__4[[#This Row],[Column15]]-O448)</f>
        <v>1.1821000000000026E-2</v>
      </c>
      <c r="AL449" s="1">
        <f>ABS(IK_diagnostics_degrees__4[[#This Row],[Column16]]-P448)</f>
        <v>2.6300000000000212E-3</v>
      </c>
      <c r="AM449" s="1">
        <f>ABS(IK_diagnostics_degrees__4[[#This Row],[Column17]]-Q448)</f>
        <v>1.5900000000002024E-4</v>
      </c>
      <c r="AN449" s="1">
        <f>ABS(IK_diagnostics_degrees__4[[#This Row],[Column18]]-R448)</f>
        <v>6.9699999999999207E-3</v>
      </c>
      <c r="AO449" s="1">
        <f>ABS(IK_diagnostics_degrees__4[[#This Row],[Column19]]-S448)</f>
        <v>0</v>
      </c>
      <c r="AP449" s="1">
        <f>ABS(IK_diagnostics_degrees__4[[#This Row],[Column20]]-T448)</f>
        <v>4.0200000000001346E-3</v>
      </c>
      <c r="AQ449" s="1">
        <f>ABS(IK_diagnostics_degrees__4[[#This Row],[Column21]]-U448)</f>
        <v>4.4630000000001058E-3</v>
      </c>
    </row>
    <row r="450" spans="1:43" x14ac:dyDescent="0.25">
      <c r="A450" s="1" t="s">
        <v>22</v>
      </c>
      <c r="B450" s="1">
        <v>1.5669</v>
      </c>
      <c r="C450" s="1" t="s">
        <v>22</v>
      </c>
      <c r="D450" s="1" t="s">
        <v>22</v>
      </c>
      <c r="E450" s="1">
        <v>1.48288</v>
      </c>
      <c r="F450" s="1" t="s">
        <v>22</v>
      </c>
      <c r="G450" s="1">
        <v>1.0028999999999999</v>
      </c>
      <c r="H450" s="1">
        <v>1.66395</v>
      </c>
      <c r="I450" s="1">
        <v>0.96253299999999997</v>
      </c>
      <c r="J450" s="1">
        <v>3.71644E-2</v>
      </c>
      <c r="K450" s="1">
        <v>1.37801</v>
      </c>
      <c r="L450" s="1">
        <v>0.38372699999999998</v>
      </c>
      <c r="M450" s="1">
        <v>0.95401199999999997</v>
      </c>
      <c r="N450" s="1" t="s">
        <v>22</v>
      </c>
      <c r="O450" s="1">
        <v>0.33894200000000002</v>
      </c>
      <c r="P450" s="1">
        <v>0.44372600000000001</v>
      </c>
      <c r="Q450" s="1">
        <v>0.15290000000000001</v>
      </c>
      <c r="R450" s="1">
        <v>2.04129</v>
      </c>
      <c r="S450" s="1" t="s">
        <v>22</v>
      </c>
      <c r="T450" s="1">
        <v>1.0828800000000001</v>
      </c>
      <c r="U450" s="1">
        <v>0.92815099999999995</v>
      </c>
      <c r="V450" s="1" t="s">
        <v>23</v>
      </c>
      <c r="W450" s="1">
        <f>ABS(IK_diagnostics_degrees__4[[#This Row],[Column1]]-A449)</f>
        <v>0</v>
      </c>
      <c r="X450" s="1">
        <f>ABS(IK_diagnostics_degrees__4[[#This Row],[Column2]]-B449)</f>
        <v>4.1599999999999415E-3</v>
      </c>
      <c r="Y450" s="1">
        <f>ABS(IK_diagnostics_degrees__4[[#This Row],[Column3]]-C449)</f>
        <v>0</v>
      </c>
      <c r="Z450" s="1">
        <f>ABS(IK_diagnostics_degrees__4[[#This Row],[Column4]]-D449)</f>
        <v>0</v>
      </c>
      <c r="AA450" s="1">
        <f>ABS(IK_diagnostics_degrees__4[[#This Row],[Column5]]-E449)</f>
        <v>7.9199999999999271E-3</v>
      </c>
      <c r="AB450" s="1">
        <f>ABS(IK_diagnostics_degrees__4[[#This Row],[Column6]]-F449)</f>
        <v>0</v>
      </c>
      <c r="AC450" s="1">
        <f>ABS(IK_diagnostics_degrees__4[[#This Row],[Column7]]-G449)</f>
        <v>1.3000000000018552E-4</v>
      </c>
      <c r="AD450" s="1">
        <f>ABS(IK_diagnostics_degrees__4[[#This Row],[Column8]]-H449)</f>
        <v>7.5000000000002842E-4</v>
      </c>
      <c r="AE450" s="1">
        <f>ABS(IK_diagnostics_degrees__4[[#This Row],[Column9]]-I449)</f>
        <v>1.9919999999999938E-3</v>
      </c>
      <c r="AF450" s="1">
        <f>ABS(IK_diagnostics_degrees__4[[#This Row],[Column10]]-J449)</f>
        <v>2.3318000000000019E-3</v>
      </c>
      <c r="AG450" s="1">
        <f>ABS(IK_diagnostics_degrees__4[[#This Row],[Column11]]-K449)</f>
        <v>4.5599999999998975E-3</v>
      </c>
      <c r="AH450" s="1">
        <f>ABS(IK_diagnostics_degrees__4[[#This Row],[Column12]]-L449)</f>
        <v>3.6210000000000409E-3</v>
      </c>
      <c r="AI450" s="1">
        <f>ABS(IK_diagnostics_degrees__4[[#This Row],[Column13]]-M449)</f>
        <v>2.2032999999999969E-2</v>
      </c>
      <c r="AJ450" s="1">
        <f>ABS(IK_diagnostics_degrees__4[[#This Row],[Column14]]-N449)</f>
        <v>0</v>
      </c>
      <c r="AK450" s="1">
        <f>ABS(IK_diagnostics_degrees__4[[#This Row],[Column15]]-O449)</f>
        <v>1.1709999999999998E-2</v>
      </c>
      <c r="AL450" s="1">
        <f>ABS(IK_diagnostics_degrees__4[[#This Row],[Column16]]-P449)</f>
        <v>1.3880000000000003E-3</v>
      </c>
      <c r="AM450" s="1">
        <f>ABS(IK_diagnostics_degrees__4[[#This Row],[Column17]]-Q449)</f>
        <v>8.2999999999999741E-5</v>
      </c>
      <c r="AN450" s="1">
        <f>ABS(IK_diagnostics_degrees__4[[#This Row],[Column18]]-R449)</f>
        <v>6.8200000000002703E-3</v>
      </c>
      <c r="AO450" s="1">
        <f>ABS(IK_diagnostics_degrees__4[[#This Row],[Column19]]-S449)</f>
        <v>0</v>
      </c>
      <c r="AP450" s="1">
        <f>ABS(IK_diagnostics_degrees__4[[#This Row],[Column20]]-T449)</f>
        <v>4.549999999999832E-3</v>
      </c>
      <c r="AQ450" s="1">
        <f>ABS(IK_diagnostics_degrees__4[[#This Row],[Column21]]-U449)</f>
        <v>3.9189999999998948E-3</v>
      </c>
    </row>
    <row r="451" spans="1:43" x14ac:dyDescent="0.25">
      <c r="A451" s="1" t="s">
        <v>22</v>
      </c>
      <c r="B451" s="1">
        <v>1.57101</v>
      </c>
      <c r="C451" s="1" t="s">
        <v>22</v>
      </c>
      <c r="D451" s="1" t="s">
        <v>22</v>
      </c>
      <c r="E451" s="1">
        <v>1.4748699999999999</v>
      </c>
      <c r="F451" s="1" t="s">
        <v>22</v>
      </c>
      <c r="G451" s="1">
        <v>1.0027600000000001</v>
      </c>
      <c r="H451" s="1">
        <v>1.6642999999999999</v>
      </c>
      <c r="I451" s="1">
        <v>0.96415099999999998</v>
      </c>
      <c r="J451" s="1">
        <v>3.9693800000000001E-2</v>
      </c>
      <c r="K451" s="1">
        <v>1.38296</v>
      </c>
      <c r="L451" s="1">
        <v>0.381025</v>
      </c>
      <c r="M451" s="1">
        <v>0.97514199999999995</v>
      </c>
      <c r="N451" s="1" t="s">
        <v>22</v>
      </c>
      <c r="O451" s="1">
        <v>0.34998400000000002</v>
      </c>
      <c r="P451" s="1">
        <v>0.44589499999999999</v>
      </c>
      <c r="Q451" s="1">
        <v>0.153228</v>
      </c>
      <c r="R451" s="1">
        <v>2.04725</v>
      </c>
      <c r="S451" s="1" t="s">
        <v>22</v>
      </c>
      <c r="T451" s="1">
        <v>1.0783799999999999</v>
      </c>
      <c r="U451" s="1">
        <v>0.93118800000000002</v>
      </c>
      <c r="V451" s="1" t="s">
        <v>23</v>
      </c>
      <c r="W451" s="1">
        <f>ABS(IK_diagnostics_degrees__4[[#This Row],[Column1]]-A450)</f>
        <v>0</v>
      </c>
      <c r="X451" s="1">
        <f>ABS(IK_diagnostics_degrees__4[[#This Row],[Column2]]-B450)</f>
        <v>4.1100000000000581E-3</v>
      </c>
      <c r="Y451" s="1">
        <f>ABS(IK_diagnostics_degrees__4[[#This Row],[Column3]]-C450)</f>
        <v>0</v>
      </c>
      <c r="Z451" s="1">
        <f>ABS(IK_diagnostics_degrees__4[[#This Row],[Column4]]-D450)</f>
        <v>0</v>
      </c>
      <c r="AA451" s="1">
        <f>ABS(IK_diagnostics_degrees__4[[#This Row],[Column5]]-E450)</f>
        <v>8.0100000000000726E-3</v>
      </c>
      <c r="AB451" s="1">
        <f>ABS(IK_diagnostics_degrees__4[[#This Row],[Column6]]-F450)</f>
        <v>0</v>
      </c>
      <c r="AC451" s="1">
        <f>ABS(IK_diagnostics_degrees__4[[#This Row],[Column7]]-G450)</f>
        <v>1.3999999999980695E-4</v>
      </c>
      <c r="AD451" s="1">
        <f>ABS(IK_diagnostics_degrees__4[[#This Row],[Column8]]-H450)</f>
        <v>3.4999999999985043E-4</v>
      </c>
      <c r="AE451" s="1">
        <f>ABS(IK_diagnostics_degrees__4[[#This Row],[Column9]]-I450)</f>
        <v>1.6180000000000083E-3</v>
      </c>
      <c r="AF451" s="1">
        <f>ABS(IK_diagnostics_degrees__4[[#This Row],[Column10]]-J450)</f>
        <v>2.5294000000000011E-3</v>
      </c>
      <c r="AG451" s="1">
        <f>ABS(IK_diagnostics_degrees__4[[#This Row],[Column11]]-K450)</f>
        <v>4.9500000000000099E-3</v>
      </c>
      <c r="AH451" s="1">
        <f>ABS(IK_diagnostics_degrees__4[[#This Row],[Column12]]-L450)</f>
        <v>2.7019999999999822E-3</v>
      </c>
      <c r="AI451" s="1">
        <f>ABS(IK_diagnostics_degrees__4[[#This Row],[Column13]]-M450)</f>
        <v>2.1129999999999982E-2</v>
      </c>
      <c r="AJ451" s="1">
        <f>ABS(IK_diagnostics_degrees__4[[#This Row],[Column14]]-N450)</f>
        <v>0</v>
      </c>
      <c r="AK451" s="1">
        <f>ABS(IK_diagnostics_degrees__4[[#This Row],[Column15]]-O450)</f>
        <v>1.1041999999999996E-2</v>
      </c>
      <c r="AL451" s="1">
        <f>ABS(IK_diagnostics_degrees__4[[#This Row],[Column16]]-P450)</f>
        <v>2.1689999999999765E-3</v>
      </c>
      <c r="AM451" s="1">
        <f>ABS(IK_diagnostics_degrees__4[[#This Row],[Column17]]-Q450)</f>
        <v>3.2799999999999496E-4</v>
      </c>
      <c r="AN451" s="1">
        <f>ABS(IK_diagnostics_degrees__4[[#This Row],[Column18]]-R450)</f>
        <v>5.9599999999999653E-3</v>
      </c>
      <c r="AO451" s="1">
        <f>ABS(IK_diagnostics_degrees__4[[#This Row],[Column19]]-S450)</f>
        <v>0</v>
      </c>
      <c r="AP451" s="1">
        <f>ABS(IK_diagnostics_degrees__4[[#This Row],[Column20]]-T450)</f>
        <v>4.5000000000001705E-3</v>
      </c>
      <c r="AQ451" s="1">
        <f>ABS(IK_diagnostics_degrees__4[[#This Row],[Column21]]-U450)</f>
        <v>3.0370000000000674E-3</v>
      </c>
    </row>
    <row r="452" spans="1:43" x14ac:dyDescent="0.25">
      <c r="A452" s="1" t="s">
        <v>22</v>
      </c>
      <c r="B452" s="1">
        <v>1.5742700000000001</v>
      </c>
      <c r="C452" s="1" t="s">
        <v>22</v>
      </c>
      <c r="D452" s="1" t="s">
        <v>22</v>
      </c>
      <c r="E452" s="1">
        <v>1.4681999999999999</v>
      </c>
      <c r="F452" s="1" t="s">
        <v>22</v>
      </c>
      <c r="G452" s="1">
        <v>1.00278</v>
      </c>
      <c r="H452" s="1">
        <v>1.66516</v>
      </c>
      <c r="I452" s="1">
        <v>0.96534799999999998</v>
      </c>
      <c r="J452" s="1">
        <v>4.2826900000000001E-2</v>
      </c>
      <c r="K452" s="1">
        <v>1.3878299999999999</v>
      </c>
      <c r="L452" s="1">
        <v>0.37754199999999999</v>
      </c>
      <c r="M452" s="1">
        <v>0.99519899999999994</v>
      </c>
      <c r="N452" s="1" t="s">
        <v>22</v>
      </c>
      <c r="O452" s="1">
        <v>0.361091</v>
      </c>
      <c r="P452" s="1">
        <v>0.44767000000000001</v>
      </c>
      <c r="Q452" s="1">
        <v>0.152536</v>
      </c>
      <c r="R452" s="1">
        <v>2.0529000000000002</v>
      </c>
      <c r="S452" s="1" t="s">
        <v>22</v>
      </c>
      <c r="T452" s="1">
        <v>1.0733200000000001</v>
      </c>
      <c r="U452" s="1">
        <v>0.93377600000000005</v>
      </c>
      <c r="V452" s="1" t="s">
        <v>23</v>
      </c>
      <c r="W452" s="1">
        <f>ABS(IK_diagnostics_degrees__4[[#This Row],[Column1]]-A451)</f>
        <v>0</v>
      </c>
      <c r="X452" s="1">
        <f>ABS(IK_diagnostics_degrees__4[[#This Row],[Column2]]-B451)</f>
        <v>3.2600000000000406E-3</v>
      </c>
      <c r="Y452" s="1">
        <f>ABS(IK_diagnostics_degrees__4[[#This Row],[Column3]]-C451)</f>
        <v>0</v>
      </c>
      <c r="Z452" s="1">
        <f>ABS(IK_diagnostics_degrees__4[[#This Row],[Column4]]-D451)</f>
        <v>0</v>
      </c>
      <c r="AA452" s="1">
        <f>ABS(IK_diagnostics_degrees__4[[#This Row],[Column5]]-E451)</f>
        <v>6.6699999999999537E-3</v>
      </c>
      <c r="AB452" s="1">
        <f>ABS(IK_diagnostics_degrees__4[[#This Row],[Column6]]-F451)</f>
        <v>0</v>
      </c>
      <c r="AC452" s="1">
        <f>ABS(IK_diagnostics_degrees__4[[#This Row],[Column7]]-G451)</f>
        <v>1.9999999999908979E-5</v>
      </c>
      <c r="AD452" s="1">
        <f>ABS(IK_diagnostics_degrees__4[[#This Row],[Column8]]-H451)</f>
        <v>8.6000000000008292E-4</v>
      </c>
      <c r="AE452" s="1">
        <f>ABS(IK_diagnostics_degrees__4[[#This Row],[Column9]]-I451)</f>
        <v>1.1970000000000036E-3</v>
      </c>
      <c r="AF452" s="1">
        <f>ABS(IK_diagnostics_degrees__4[[#This Row],[Column10]]-J451)</f>
        <v>3.1330999999999998E-3</v>
      </c>
      <c r="AG452" s="1">
        <f>ABS(IK_diagnostics_degrees__4[[#This Row],[Column11]]-K451)</f>
        <v>4.8699999999999299E-3</v>
      </c>
      <c r="AH452" s="1">
        <f>ABS(IK_diagnostics_degrees__4[[#This Row],[Column12]]-L451)</f>
        <v>3.4830000000000139E-3</v>
      </c>
      <c r="AI452" s="1">
        <f>ABS(IK_diagnostics_degrees__4[[#This Row],[Column13]]-M451)</f>
        <v>2.0056999999999992E-2</v>
      </c>
      <c r="AJ452" s="1">
        <f>ABS(IK_diagnostics_degrees__4[[#This Row],[Column14]]-N451)</f>
        <v>0</v>
      </c>
      <c r="AK452" s="1">
        <f>ABS(IK_diagnostics_degrees__4[[#This Row],[Column15]]-O451)</f>
        <v>1.1106999999999978E-2</v>
      </c>
      <c r="AL452" s="1">
        <f>ABS(IK_diagnostics_degrees__4[[#This Row],[Column16]]-P451)</f>
        <v>1.7750000000000266E-3</v>
      </c>
      <c r="AM452" s="1">
        <f>ABS(IK_diagnostics_degrees__4[[#This Row],[Column17]]-Q451)</f>
        <v>6.9199999999999817E-4</v>
      </c>
      <c r="AN452" s="1">
        <f>ABS(IK_diagnostics_degrees__4[[#This Row],[Column18]]-R451)</f>
        <v>5.6500000000001549E-3</v>
      </c>
      <c r="AO452" s="1">
        <f>ABS(IK_diagnostics_degrees__4[[#This Row],[Column19]]-S451)</f>
        <v>0</v>
      </c>
      <c r="AP452" s="1">
        <f>ABS(IK_diagnostics_degrees__4[[#This Row],[Column20]]-T451)</f>
        <v>5.0599999999998424E-3</v>
      </c>
      <c r="AQ452" s="1">
        <f>ABS(IK_diagnostics_degrees__4[[#This Row],[Column21]]-U451)</f>
        <v>2.5880000000000347E-3</v>
      </c>
    </row>
    <row r="453" spans="1:43" x14ac:dyDescent="0.25">
      <c r="A453" s="1" t="s">
        <v>22</v>
      </c>
      <c r="B453" s="1">
        <v>1.5782400000000001</v>
      </c>
      <c r="C453" s="1" t="s">
        <v>22</v>
      </c>
      <c r="D453" s="1" t="s">
        <v>22</v>
      </c>
      <c r="E453" s="1">
        <v>1.4608300000000001</v>
      </c>
      <c r="F453" s="1" t="s">
        <v>22</v>
      </c>
      <c r="G453" s="1">
        <v>1.00421</v>
      </c>
      <c r="H453" s="1">
        <v>1.66439</v>
      </c>
      <c r="I453" s="1">
        <v>0.96621299999999999</v>
      </c>
      <c r="J453" s="1">
        <v>4.4334400000000003E-2</v>
      </c>
      <c r="K453" s="1">
        <v>1.3927099999999999</v>
      </c>
      <c r="L453" s="1">
        <v>0.37567800000000001</v>
      </c>
      <c r="M453" s="1">
        <v>1.01363</v>
      </c>
      <c r="N453" s="1" t="s">
        <v>22</v>
      </c>
      <c r="O453" s="1">
        <v>0.37180400000000002</v>
      </c>
      <c r="P453" s="1">
        <v>0.44974799999999998</v>
      </c>
      <c r="Q453" s="1">
        <v>0.152776</v>
      </c>
      <c r="R453" s="1">
        <v>2.05897</v>
      </c>
      <c r="S453" s="1" t="s">
        <v>22</v>
      </c>
      <c r="T453" s="1">
        <v>1.06782</v>
      </c>
      <c r="U453" s="1">
        <v>0.93755100000000002</v>
      </c>
      <c r="V453" s="1" t="s">
        <v>23</v>
      </c>
      <c r="W453" s="1">
        <f>ABS(IK_diagnostics_degrees__4[[#This Row],[Column1]]-A452)</f>
        <v>0</v>
      </c>
      <c r="X453" s="1">
        <f>ABS(IK_diagnostics_degrees__4[[#This Row],[Column2]]-B452)</f>
        <v>3.9700000000000291E-3</v>
      </c>
      <c r="Y453" s="1">
        <f>ABS(IK_diagnostics_degrees__4[[#This Row],[Column3]]-C452)</f>
        <v>0</v>
      </c>
      <c r="Z453" s="1">
        <f>ABS(IK_diagnostics_degrees__4[[#This Row],[Column4]]-D452)</f>
        <v>0</v>
      </c>
      <c r="AA453" s="1">
        <f>ABS(IK_diagnostics_degrees__4[[#This Row],[Column5]]-E452)</f>
        <v>7.3699999999998766E-3</v>
      </c>
      <c r="AB453" s="1">
        <f>ABS(IK_diagnostics_degrees__4[[#This Row],[Column6]]-F452)</f>
        <v>0</v>
      </c>
      <c r="AC453" s="1">
        <f>ABS(IK_diagnostics_degrees__4[[#This Row],[Column7]]-G452)</f>
        <v>1.4300000000000423E-3</v>
      </c>
      <c r="AD453" s="1">
        <f>ABS(IK_diagnostics_degrees__4[[#This Row],[Column8]]-H452)</f>
        <v>7.699999999999374E-4</v>
      </c>
      <c r="AE453" s="1">
        <f>ABS(IK_diagnostics_degrees__4[[#This Row],[Column9]]-I452)</f>
        <v>8.6500000000000465E-4</v>
      </c>
      <c r="AF453" s="1">
        <f>ABS(IK_diagnostics_degrees__4[[#This Row],[Column10]]-J452)</f>
        <v>1.5075000000000019E-3</v>
      </c>
      <c r="AG453" s="1">
        <f>ABS(IK_diagnostics_degrees__4[[#This Row],[Column11]]-K452)</f>
        <v>4.8799999999999955E-3</v>
      </c>
      <c r="AH453" s="1">
        <f>ABS(IK_diagnostics_degrees__4[[#This Row],[Column12]]-L452)</f>
        <v>1.8639999999999768E-3</v>
      </c>
      <c r="AI453" s="1">
        <f>ABS(IK_diagnostics_degrees__4[[#This Row],[Column13]]-M452)</f>
        <v>1.8431000000000086E-2</v>
      </c>
      <c r="AJ453" s="1">
        <f>ABS(IK_diagnostics_degrees__4[[#This Row],[Column14]]-N452)</f>
        <v>0</v>
      </c>
      <c r="AK453" s="1">
        <f>ABS(IK_diagnostics_degrees__4[[#This Row],[Column15]]-O452)</f>
        <v>1.0713000000000028E-2</v>
      </c>
      <c r="AL453" s="1">
        <f>ABS(IK_diagnostics_degrees__4[[#This Row],[Column16]]-P452)</f>
        <v>2.0779999999999688E-3</v>
      </c>
      <c r="AM453" s="1">
        <f>ABS(IK_diagnostics_degrees__4[[#This Row],[Column17]]-Q452)</f>
        <v>2.3999999999999022E-4</v>
      </c>
      <c r="AN453" s="1">
        <f>ABS(IK_diagnostics_degrees__4[[#This Row],[Column18]]-R452)</f>
        <v>6.0699999999997978E-3</v>
      </c>
      <c r="AO453" s="1">
        <f>ABS(IK_diagnostics_degrees__4[[#This Row],[Column19]]-S452)</f>
        <v>0</v>
      </c>
      <c r="AP453" s="1">
        <f>ABS(IK_diagnostics_degrees__4[[#This Row],[Column20]]-T452)</f>
        <v>5.5000000000000604E-3</v>
      </c>
      <c r="AQ453" s="1">
        <f>ABS(IK_diagnostics_degrees__4[[#This Row],[Column21]]-U452)</f>
        <v>3.7749999999999728E-3</v>
      </c>
    </row>
    <row r="454" spans="1:43" x14ac:dyDescent="0.25">
      <c r="A454" s="1" t="s">
        <v>22</v>
      </c>
      <c r="B454" s="1">
        <v>1.58185</v>
      </c>
      <c r="C454" s="1" t="s">
        <v>22</v>
      </c>
      <c r="D454" s="1" t="s">
        <v>22</v>
      </c>
      <c r="E454" s="1">
        <v>1.4538199999999999</v>
      </c>
      <c r="F454" s="1" t="s">
        <v>22</v>
      </c>
      <c r="G454" s="1">
        <v>1.0057499999999999</v>
      </c>
      <c r="H454" s="1">
        <v>1.66411</v>
      </c>
      <c r="I454" s="1">
        <v>0.96642399999999995</v>
      </c>
      <c r="J454" s="1">
        <v>4.6434599999999999E-2</v>
      </c>
      <c r="K454" s="1">
        <v>1.3971100000000001</v>
      </c>
      <c r="L454" s="1">
        <v>0.37377300000000002</v>
      </c>
      <c r="M454" s="1">
        <v>1.03047</v>
      </c>
      <c r="N454" s="1" t="s">
        <v>22</v>
      </c>
      <c r="O454" s="1">
        <v>0.38209599999999999</v>
      </c>
      <c r="P454" s="1">
        <v>0.45181900000000003</v>
      </c>
      <c r="Q454" s="1">
        <v>0.15288199999999999</v>
      </c>
      <c r="R454" s="1">
        <v>2.0644999999999998</v>
      </c>
      <c r="S454" s="1" t="s">
        <v>22</v>
      </c>
      <c r="T454" s="1">
        <v>1.0622499999999999</v>
      </c>
      <c r="U454" s="1">
        <v>0.941029</v>
      </c>
      <c r="V454" s="1" t="s">
        <v>23</v>
      </c>
      <c r="W454" s="1">
        <f>ABS(IK_diagnostics_degrees__4[[#This Row],[Column1]]-A453)</f>
        <v>0</v>
      </c>
      <c r="X454" s="1">
        <f>ABS(IK_diagnostics_degrees__4[[#This Row],[Column2]]-B453)</f>
        <v>3.6099999999998911E-3</v>
      </c>
      <c r="Y454" s="1">
        <f>ABS(IK_diagnostics_degrees__4[[#This Row],[Column3]]-C453)</f>
        <v>0</v>
      </c>
      <c r="Z454" s="1">
        <f>ABS(IK_diagnostics_degrees__4[[#This Row],[Column4]]-D453)</f>
        <v>0</v>
      </c>
      <c r="AA454" s="1">
        <f>ABS(IK_diagnostics_degrees__4[[#This Row],[Column5]]-E453)</f>
        <v>7.0100000000001828E-3</v>
      </c>
      <c r="AB454" s="1">
        <f>ABS(IK_diagnostics_degrees__4[[#This Row],[Column6]]-F453)</f>
        <v>0</v>
      </c>
      <c r="AC454" s="1">
        <f>ABS(IK_diagnostics_degrees__4[[#This Row],[Column7]]-G453)</f>
        <v>1.5399999999998748E-3</v>
      </c>
      <c r="AD454" s="1">
        <f>ABS(IK_diagnostics_degrees__4[[#This Row],[Column8]]-H453)</f>
        <v>2.8000000000005798E-4</v>
      </c>
      <c r="AE454" s="1">
        <f>ABS(IK_diagnostics_degrees__4[[#This Row],[Column9]]-I453)</f>
        <v>2.1099999999996122E-4</v>
      </c>
      <c r="AF454" s="1">
        <f>ABS(IK_diagnostics_degrees__4[[#This Row],[Column10]]-J453)</f>
        <v>2.1001999999999965E-3</v>
      </c>
      <c r="AG454" s="1">
        <f>ABS(IK_diagnostics_degrees__4[[#This Row],[Column11]]-K453)</f>
        <v>4.4000000000001815E-3</v>
      </c>
      <c r="AH454" s="1">
        <f>ABS(IK_diagnostics_degrees__4[[#This Row],[Column12]]-L453)</f>
        <v>1.90499999999999E-3</v>
      </c>
      <c r="AI454" s="1">
        <f>ABS(IK_diagnostics_degrees__4[[#This Row],[Column13]]-M453)</f>
        <v>1.6839999999999966E-2</v>
      </c>
      <c r="AJ454" s="1">
        <f>ABS(IK_diagnostics_degrees__4[[#This Row],[Column14]]-N453)</f>
        <v>0</v>
      </c>
      <c r="AK454" s="1">
        <f>ABS(IK_diagnostics_degrees__4[[#This Row],[Column15]]-O453)</f>
        <v>1.0291999999999968E-2</v>
      </c>
      <c r="AL454" s="1">
        <f>ABS(IK_diagnostics_degrees__4[[#This Row],[Column16]]-P453)</f>
        <v>2.071000000000045E-3</v>
      </c>
      <c r="AM454" s="1">
        <f>ABS(IK_diagnostics_degrees__4[[#This Row],[Column17]]-Q453)</f>
        <v>1.0599999999999499E-4</v>
      </c>
      <c r="AN454" s="1">
        <f>ABS(IK_diagnostics_degrees__4[[#This Row],[Column18]]-R453)</f>
        <v>5.5299999999998128E-3</v>
      </c>
      <c r="AO454" s="1">
        <f>ABS(IK_diagnostics_degrees__4[[#This Row],[Column19]]-S453)</f>
        <v>0</v>
      </c>
      <c r="AP454" s="1">
        <f>ABS(IK_diagnostics_degrees__4[[#This Row],[Column20]]-T453)</f>
        <v>5.5700000000000749E-3</v>
      </c>
      <c r="AQ454" s="1">
        <f>ABS(IK_diagnostics_degrees__4[[#This Row],[Column21]]-U453)</f>
        <v>3.4779999999999811E-3</v>
      </c>
    </row>
    <row r="455" spans="1:43" x14ac:dyDescent="0.25">
      <c r="A455" s="1" t="s">
        <v>22</v>
      </c>
      <c r="B455" s="1">
        <v>1.5850299999999999</v>
      </c>
      <c r="C455" s="1" t="s">
        <v>22</v>
      </c>
      <c r="D455" s="1" t="s">
        <v>22</v>
      </c>
      <c r="E455" s="1">
        <v>1.4474</v>
      </c>
      <c r="F455" s="1" t="s">
        <v>22</v>
      </c>
      <c r="G455" s="1">
        <v>1.0058100000000001</v>
      </c>
      <c r="H455" s="1">
        <v>1.6641699999999999</v>
      </c>
      <c r="I455" s="1">
        <v>0.96764499999999998</v>
      </c>
      <c r="J455" s="1">
        <v>4.7602100000000001E-2</v>
      </c>
      <c r="K455" s="1">
        <v>1.40126</v>
      </c>
      <c r="L455" s="1">
        <v>0.37292799999999998</v>
      </c>
      <c r="M455" s="1">
        <v>1.04636</v>
      </c>
      <c r="N455" s="1" t="s">
        <v>22</v>
      </c>
      <c r="O455" s="1">
        <v>0.39113999999999999</v>
      </c>
      <c r="P455" s="1">
        <v>0.45329399999999997</v>
      </c>
      <c r="Q455" s="1">
        <v>0.15323400000000001</v>
      </c>
      <c r="R455" s="1">
        <v>2.0694400000000002</v>
      </c>
      <c r="S455" s="1" t="s">
        <v>22</v>
      </c>
      <c r="T455" s="1">
        <v>1.05633</v>
      </c>
      <c r="U455" s="1">
        <v>0.943666</v>
      </c>
      <c r="V455" s="1" t="s">
        <v>23</v>
      </c>
      <c r="W455" s="1">
        <f>ABS(IK_diagnostics_degrees__4[[#This Row],[Column1]]-A454)</f>
        <v>0</v>
      </c>
      <c r="X455" s="1">
        <f>ABS(IK_diagnostics_degrees__4[[#This Row],[Column2]]-B454)</f>
        <v>3.1799999999999606E-3</v>
      </c>
      <c r="Y455" s="1">
        <f>ABS(IK_diagnostics_degrees__4[[#This Row],[Column3]]-C454)</f>
        <v>0</v>
      </c>
      <c r="Z455" s="1">
        <f>ABS(IK_diagnostics_degrees__4[[#This Row],[Column4]]-D454)</f>
        <v>0</v>
      </c>
      <c r="AA455" s="1">
        <f>ABS(IK_diagnostics_degrees__4[[#This Row],[Column5]]-E454)</f>
        <v>6.4199999999998703E-3</v>
      </c>
      <c r="AB455" s="1">
        <f>ABS(IK_diagnostics_degrees__4[[#This Row],[Column6]]-F454)</f>
        <v>0</v>
      </c>
      <c r="AC455" s="1">
        <f>ABS(IK_diagnostics_degrees__4[[#This Row],[Column7]]-G454)</f>
        <v>6.0000000000171028E-5</v>
      </c>
      <c r="AD455" s="1">
        <f>ABS(IK_diagnostics_degrees__4[[#This Row],[Column8]]-H454)</f>
        <v>5.9999999999948983E-5</v>
      </c>
      <c r="AE455" s="1">
        <f>ABS(IK_diagnostics_degrees__4[[#This Row],[Column9]]-I454)</f>
        <v>1.2210000000000276E-3</v>
      </c>
      <c r="AF455" s="1">
        <f>ABS(IK_diagnostics_degrees__4[[#This Row],[Column10]]-J454)</f>
        <v>1.1675000000000019E-3</v>
      </c>
      <c r="AG455" s="1">
        <f>ABS(IK_diagnostics_degrees__4[[#This Row],[Column11]]-K454)</f>
        <v>4.149999999999876E-3</v>
      </c>
      <c r="AH455" s="1">
        <f>ABS(IK_diagnostics_degrees__4[[#This Row],[Column12]]-L454)</f>
        <v>8.4500000000004016E-4</v>
      </c>
      <c r="AI455" s="1">
        <f>ABS(IK_diagnostics_degrees__4[[#This Row],[Column13]]-M454)</f>
        <v>1.588999999999996E-2</v>
      </c>
      <c r="AJ455" s="1">
        <f>ABS(IK_diagnostics_degrees__4[[#This Row],[Column14]]-N454)</f>
        <v>0</v>
      </c>
      <c r="AK455" s="1">
        <f>ABS(IK_diagnostics_degrees__4[[#This Row],[Column15]]-O454)</f>
        <v>9.0439999999999965E-3</v>
      </c>
      <c r="AL455" s="1">
        <f>ABS(IK_diagnostics_degrees__4[[#This Row],[Column16]]-P454)</f>
        <v>1.4749999999999486E-3</v>
      </c>
      <c r="AM455" s="1">
        <f>ABS(IK_diagnostics_degrees__4[[#This Row],[Column17]]-Q454)</f>
        <v>3.5200000000001896E-4</v>
      </c>
      <c r="AN455" s="1">
        <f>ABS(IK_diagnostics_degrees__4[[#This Row],[Column18]]-R454)</f>
        <v>4.9400000000003885E-3</v>
      </c>
      <c r="AO455" s="1">
        <f>ABS(IK_diagnostics_degrees__4[[#This Row],[Column19]]-S454)</f>
        <v>0</v>
      </c>
      <c r="AP455" s="1">
        <f>ABS(IK_diagnostics_degrees__4[[#This Row],[Column20]]-T454)</f>
        <v>5.9199999999999253E-3</v>
      </c>
      <c r="AQ455" s="1">
        <f>ABS(IK_diagnostics_degrees__4[[#This Row],[Column21]]-U454)</f>
        <v>2.6370000000000005E-3</v>
      </c>
    </row>
    <row r="456" spans="1:43" x14ac:dyDescent="0.25">
      <c r="A456" s="1" t="s">
        <v>22</v>
      </c>
      <c r="B456" s="1">
        <v>1.5878300000000001</v>
      </c>
      <c r="C456" s="1" t="s">
        <v>22</v>
      </c>
      <c r="D456" s="1" t="s">
        <v>22</v>
      </c>
      <c r="E456" s="1">
        <v>1.4418899999999999</v>
      </c>
      <c r="F456" s="1" t="s">
        <v>22</v>
      </c>
      <c r="G456" s="1">
        <v>1.00654</v>
      </c>
      <c r="H456" s="1">
        <v>1.6648000000000001</v>
      </c>
      <c r="I456" s="1">
        <v>0.96764899999999998</v>
      </c>
      <c r="J456" s="1">
        <v>4.7944000000000001E-2</v>
      </c>
      <c r="K456" s="1">
        <v>1.40466</v>
      </c>
      <c r="L456" s="1">
        <v>0.37306499999999998</v>
      </c>
      <c r="M456" s="1">
        <v>1.0607500000000001</v>
      </c>
      <c r="N456" s="1" t="s">
        <v>22</v>
      </c>
      <c r="O456" s="1">
        <v>0.39918199999999998</v>
      </c>
      <c r="P456" s="1">
        <v>0.45437899999999998</v>
      </c>
      <c r="Q456" s="1">
        <v>0.15378</v>
      </c>
      <c r="R456" s="1">
        <v>2.0728900000000001</v>
      </c>
      <c r="S456" s="1" t="s">
        <v>22</v>
      </c>
      <c r="T456" s="1">
        <v>1.05114</v>
      </c>
      <c r="U456" s="1">
        <v>0.94500300000000004</v>
      </c>
      <c r="V456" s="1" t="s">
        <v>23</v>
      </c>
      <c r="W456" s="1">
        <f>ABS(IK_diagnostics_degrees__4[[#This Row],[Column1]]-A455)</f>
        <v>0</v>
      </c>
      <c r="X456" s="1">
        <f>ABS(IK_diagnostics_degrees__4[[#This Row],[Column2]]-B455)</f>
        <v>2.8000000000001357E-3</v>
      </c>
      <c r="Y456" s="1">
        <f>ABS(IK_diagnostics_degrees__4[[#This Row],[Column3]]-C455)</f>
        <v>0</v>
      </c>
      <c r="Z456" s="1">
        <f>ABS(IK_diagnostics_degrees__4[[#This Row],[Column4]]-D455)</f>
        <v>0</v>
      </c>
      <c r="AA456" s="1">
        <f>ABS(IK_diagnostics_degrees__4[[#This Row],[Column5]]-E455)</f>
        <v>5.5100000000001259E-3</v>
      </c>
      <c r="AB456" s="1">
        <f>ABS(IK_diagnostics_degrees__4[[#This Row],[Column6]]-F455)</f>
        <v>0</v>
      </c>
      <c r="AC456" s="1">
        <f>ABS(IK_diagnostics_degrees__4[[#This Row],[Column7]]-G455)</f>
        <v>7.299999999998974E-4</v>
      </c>
      <c r="AD456" s="1">
        <f>ABS(IK_diagnostics_degrees__4[[#This Row],[Column8]]-H455)</f>
        <v>6.3000000000013046E-4</v>
      </c>
      <c r="AE456" s="1">
        <f>ABS(IK_diagnostics_degrees__4[[#This Row],[Column9]]-I455)</f>
        <v>4.0000000000040004E-6</v>
      </c>
      <c r="AF456" s="1">
        <f>ABS(IK_diagnostics_degrees__4[[#This Row],[Column10]]-J455)</f>
        <v>3.4189999999999915E-4</v>
      </c>
      <c r="AG456" s="1">
        <f>ABS(IK_diagnostics_degrees__4[[#This Row],[Column11]]-K455)</f>
        <v>3.4000000000000696E-3</v>
      </c>
      <c r="AH456" s="1">
        <f>ABS(IK_diagnostics_degrees__4[[#This Row],[Column12]]-L455)</f>
        <v>1.3699999999999823E-4</v>
      </c>
      <c r="AI456" s="1">
        <f>ABS(IK_diagnostics_degrees__4[[#This Row],[Column13]]-M455)</f>
        <v>1.4390000000000125E-2</v>
      </c>
      <c r="AJ456" s="1">
        <f>ABS(IK_diagnostics_degrees__4[[#This Row],[Column14]]-N455)</f>
        <v>0</v>
      </c>
      <c r="AK456" s="1">
        <f>ABS(IK_diagnostics_degrees__4[[#This Row],[Column15]]-O455)</f>
        <v>8.0419999999999936E-3</v>
      </c>
      <c r="AL456" s="1">
        <f>ABS(IK_diagnostics_degrees__4[[#This Row],[Column16]]-P455)</f>
        <v>1.0850000000000026E-3</v>
      </c>
      <c r="AM456" s="1">
        <f>ABS(IK_diagnostics_degrees__4[[#This Row],[Column17]]-Q455)</f>
        <v>5.4599999999999094E-4</v>
      </c>
      <c r="AN456" s="1">
        <f>ABS(IK_diagnostics_degrees__4[[#This Row],[Column18]]-R455)</f>
        <v>3.4499999999999531E-3</v>
      </c>
      <c r="AO456" s="1">
        <f>ABS(IK_diagnostics_degrees__4[[#This Row],[Column19]]-S455)</f>
        <v>0</v>
      </c>
      <c r="AP456" s="1">
        <f>ABS(IK_diagnostics_degrees__4[[#This Row],[Column20]]-T455)</f>
        <v>5.1900000000000279E-3</v>
      </c>
      <c r="AQ456" s="1">
        <f>ABS(IK_diagnostics_degrees__4[[#This Row],[Column21]]-U455)</f>
        <v>1.3370000000000326E-3</v>
      </c>
    </row>
    <row r="457" spans="1:43" x14ac:dyDescent="0.25">
      <c r="A457" s="1" t="s">
        <v>22</v>
      </c>
      <c r="B457" s="1">
        <v>1.58972</v>
      </c>
      <c r="C457" s="1" t="s">
        <v>22</v>
      </c>
      <c r="D457" s="1" t="s">
        <v>22</v>
      </c>
      <c r="E457" s="1">
        <v>1.4387000000000001</v>
      </c>
      <c r="F457" s="1" t="s">
        <v>22</v>
      </c>
      <c r="G457" s="1">
        <v>1.0061800000000001</v>
      </c>
      <c r="H457" s="1">
        <v>1.66578</v>
      </c>
      <c r="I457" s="1">
        <v>0.96872199999999997</v>
      </c>
      <c r="J457" s="1">
        <v>4.8229099999999997E-2</v>
      </c>
      <c r="K457" s="1">
        <v>1.40859</v>
      </c>
      <c r="L457" s="1">
        <v>0.37188399999999999</v>
      </c>
      <c r="M457" s="1">
        <v>1.07456</v>
      </c>
      <c r="N457" s="1" t="s">
        <v>22</v>
      </c>
      <c r="O457" s="1">
        <v>0.40835300000000002</v>
      </c>
      <c r="P457" s="1">
        <v>0.45570899999999998</v>
      </c>
      <c r="Q457" s="1">
        <v>0.15343699999999999</v>
      </c>
      <c r="R457" s="1">
        <v>2.0765699999999998</v>
      </c>
      <c r="S457" s="1" t="s">
        <v>22</v>
      </c>
      <c r="T457" s="1">
        <v>1.0454300000000001</v>
      </c>
      <c r="U457" s="1">
        <v>0.94751700000000005</v>
      </c>
      <c r="V457" s="1" t="s">
        <v>23</v>
      </c>
      <c r="W457" s="1">
        <f>ABS(IK_diagnostics_degrees__4[[#This Row],[Column1]]-A456)</f>
        <v>0</v>
      </c>
      <c r="X457" s="1">
        <f>ABS(IK_diagnostics_degrees__4[[#This Row],[Column2]]-B456)</f>
        <v>1.8899999999999473E-3</v>
      </c>
      <c r="Y457" s="1">
        <f>ABS(IK_diagnostics_degrees__4[[#This Row],[Column3]]-C456)</f>
        <v>0</v>
      </c>
      <c r="Z457" s="1">
        <f>ABS(IK_diagnostics_degrees__4[[#This Row],[Column4]]-D456)</f>
        <v>0</v>
      </c>
      <c r="AA457" s="1">
        <f>ABS(IK_diagnostics_degrees__4[[#This Row],[Column5]]-E456)</f>
        <v>3.1899999999998041E-3</v>
      </c>
      <c r="AB457" s="1">
        <f>ABS(IK_diagnostics_degrees__4[[#This Row],[Column6]]-F456)</f>
        <v>0</v>
      </c>
      <c r="AC457" s="1">
        <f>ABS(IK_diagnostics_degrees__4[[#This Row],[Column7]]-G456)</f>
        <v>3.5999999999991594E-4</v>
      </c>
      <c r="AD457" s="1">
        <f>ABS(IK_diagnostics_degrees__4[[#This Row],[Column8]]-H456)</f>
        <v>9.7999999999998089E-4</v>
      </c>
      <c r="AE457" s="1">
        <f>ABS(IK_diagnostics_degrees__4[[#This Row],[Column9]]-I456)</f>
        <v>1.0729999999999906E-3</v>
      </c>
      <c r="AF457" s="1">
        <f>ABS(IK_diagnostics_degrees__4[[#This Row],[Column10]]-J456)</f>
        <v>2.8509999999999647E-4</v>
      </c>
      <c r="AG457" s="1">
        <f>ABS(IK_diagnostics_degrees__4[[#This Row],[Column11]]-K456)</f>
        <v>3.9299999999999891E-3</v>
      </c>
      <c r="AH457" s="1">
        <f>ABS(IK_diagnostics_degrees__4[[#This Row],[Column12]]-L456)</f>
        <v>1.1809999999999876E-3</v>
      </c>
      <c r="AI457" s="1">
        <f>ABS(IK_diagnostics_degrees__4[[#This Row],[Column13]]-M456)</f>
        <v>1.3809999999999878E-2</v>
      </c>
      <c r="AJ457" s="1">
        <f>ABS(IK_diagnostics_degrees__4[[#This Row],[Column14]]-N456)</f>
        <v>0</v>
      </c>
      <c r="AK457" s="1">
        <f>ABS(IK_diagnostics_degrees__4[[#This Row],[Column15]]-O456)</f>
        <v>9.1710000000000402E-3</v>
      </c>
      <c r="AL457" s="1">
        <f>ABS(IK_diagnostics_degrees__4[[#This Row],[Column16]]-P456)</f>
        <v>1.3299999999999979E-3</v>
      </c>
      <c r="AM457" s="1">
        <f>ABS(IK_diagnostics_degrees__4[[#This Row],[Column17]]-Q456)</f>
        <v>3.4300000000000996E-4</v>
      </c>
      <c r="AN457" s="1">
        <f>ABS(IK_diagnostics_degrees__4[[#This Row],[Column18]]-R456)</f>
        <v>3.6799999999996835E-3</v>
      </c>
      <c r="AO457" s="1">
        <f>ABS(IK_diagnostics_degrees__4[[#This Row],[Column19]]-S456)</f>
        <v>0</v>
      </c>
      <c r="AP457" s="1">
        <f>ABS(IK_diagnostics_degrees__4[[#This Row],[Column20]]-T456)</f>
        <v>5.7099999999998818E-3</v>
      </c>
      <c r="AQ457" s="1">
        <f>ABS(IK_diagnostics_degrees__4[[#This Row],[Column21]]-U456)</f>
        <v>2.5140000000000162E-3</v>
      </c>
    </row>
    <row r="458" spans="1:43" x14ac:dyDescent="0.25">
      <c r="A458" s="1" t="s">
        <v>22</v>
      </c>
      <c r="B458" s="1">
        <v>1.59267</v>
      </c>
      <c r="C458" s="1" t="s">
        <v>22</v>
      </c>
      <c r="D458" s="1" t="s">
        <v>22</v>
      </c>
      <c r="E458" s="1">
        <v>1.43313</v>
      </c>
      <c r="F458" s="1" t="s">
        <v>22</v>
      </c>
      <c r="G458" s="1">
        <v>1.0064500000000001</v>
      </c>
      <c r="H458" s="1">
        <v>1.66622</v>
      </c>
      <c r="I458" s="1">
        <v>0.96969700000000003</v>
      </c>
      <c r="J458" s="1">
        <v>4.8643800000000001E-2</v>
      </c>
      <c r="K458" s="1">
        <v>1.4114899999999999</v>
      </c>
      <c r="L458" s="1">
        <v>0.371415</v>
      </c>
      <c r="M458" s="1">
        <v>1.0871999999999999</v>
      </c>
      <c r="N458" s="1" t="s">
        <v>22</v>
      </c>
      <c r="O458" s="1">
        <v>0.41543200000000002</v>
      </c>
      <c r="P458" s="1">
        <v>0.456928</v>
      </c>
      <c r="Q458" s="1">
        <v>0.15353800000000001</v>
      </c>
      <c r="R458" s="1">
        <v>2.0803400000000001</v>
      </c>
      <c r="S458" s="1" t="s">
        <v>22</v>
      </c>
      <c r="T458" s="1">
        <v>1.04095</v>
      </c>
      <c r="U458" s="1">
        <v>0.949604</v>
      </c>
      <c r="V458" s="1" t="s">
        <v>23</v>
      </c>
      <c r="W458" s="1">
        <f>ABS(IK_diagnostics_degrees__4[[#This Row],[Column1]]-A457)</f>
        <v>0</v>
      </c>
      <c r="X458" s="1">
        <f>ABS(IK_diagnostics_degrees__4[[#This Row],[Column2]]-B457)</f>
        <v>2.9500000000000082E-3</v>
      </c>
      <c r="Y458" s="1">
        <f>ABS(IK_diagnostics_degrees__4[[#This Row],[Column3]]-C457)</f>
        <v>0</v>
      </c>
      <c r="Z458" s="1">
        <f>ABS(IK_diagnostics_degrees__4[[#This Row],[Column4]]-D457)</f>
        <v>0</v>
      </c>
      <c r="AA458" s="1">
        <f>ABS(IK_diagnostics_degrees__4[[#This Row],[Column5]]-E457)</f>
        <v>5.5700000000000749E-3</v>
      </c>
      <c r="AB458" s="1">
        <f>ABS(IK_diagnostics_degrees__4[[#This Row],[Column6]]-F457)</f>
        <v>0</v>
      </c>
      <c r="AC458" s="1">
        <f>ABS(IK_diagnostics_degrees__4[[#This Row],[Column7]]-G457)</f>
        <v>2.6999999999999247E-4</v>
      </c>
      <c r="AD458" s="1">
        <f>ABS(IK_diagnostics_degrees__4[[#This Row],[Column8]]-H457)</f>
        <v>4.3999999999999595E-4</v>
      </c>
      <c r="AE458" s="1">
        <f>ABS(IK_diagnostics_degrees__4[[#This Row],[Column9]]-I457)</f>
        <v>9.7500000000005915E-4</v>
      </c>
      <c r="AF458" s="1">
        <f>ABS(IK_diagnostics_degrees__4[[#This Row],[Column10]]-J457)</f>
        <v>4.1470000000000395E-4</v>
      </c>
      <c r="AG458" s="1">
        <f>ABS(IK_diagnostics_degrees__4[[#This Row],[Column11]]-K457)</f>
        <v>2.8999999999999027E-3</v>
      </c>
      <c r="AH458" s="1">
        <f>ABS(IK_diagnostics_degrees__4[[#This Row],[Column12]]-L457)</f>
        <v>4.689999999999972E-4</v>
      </c>
      <c r="AI458" s="1">
        <f>ABS(IK_diagnostics_degrees__4[[#This Row],[Column13]]-M457)</f>
        <v>1.2639999999999985E-2</v>
      </c>
      <c r="AJ458" s="1">
        <f>ABS(IK_diagnostics_degrees__4[[#This Row],[Column14]]-N457)</f>
        <v>0</v>
      </c>
      <c r="AK458" s="1">
        <f>ABS(IK_diagnostics_degrees__4[[#This Row],[Column15]]-O457)</f>
        <v>7.079000000000002E-3</v>
      </c>
      <c r="AL458" s="1">
        <f>ABS(IK_diagnostics_degrees__4[[#This Row],[Column16]]-P457)</f>
        <v>1.2190000000000256E-3</v>
      </c>
      <c r="AM458" s="1">
        <f>ABS(IK_diagnostics_degrees__4[[#This Row],[Column17]]-Q457)</f>
        <v>1.0100000000001774E-4</v>
      </c>
      <c r="AN458" s="1">
        <f>ABS(IK_diagnostics_degrees__4[[#This Row],[Column18]]-R457)</f>
        <v>3.7700000000002731E-3</v>
      </c>
      <c r="AO458" s="1">
        <f>ABS(IK_diagnostics_degrees__4[[#This Row],[Column19]]-S457)</f>
        <v>0</v>
      </c>
      <c r="AP458" s="1">
        <f>ABS(IK_diagnostics_degrees__4[[#This Row],[Column20]]-T457)</f>
        <v>4.4800000000000395E-3</v>
      </c>
      <c r="AQ458" s="1">
        <f>ABS(IK_diagnostics_degrees__4[[#This Row],[Column21]]-U457)</f>
        <v>2.08699999999995E-3</v>
      </c>
    </row>
    <row r="459" spans="1:43" x14ac:dyDescent="0.25">
      <c r="A459" s="1" t="s">
        <v>22</v>
      </c>
      <c r="B459" s="1">
        <v>1.5952299999999999</v>
      </c>
      <c r="C459" s="1" t="s">
        <v>22</v>
      </c>
      <c r="D459" s="1" t="s">
        <v>22</v>
      </c>
      <c r="E459" s="1">
        <v>1.42805</v>
      </c>
      <c r="F459" s="1" t="s">
        <v>22</v>
      </c>
      <c r="G459" s="1">
        <v>1.0068900000000001</v>
      </c>
      <c r="H459" s="1">
        <v>1.6654100000000001</v>
      </c>
      <c r="I459" s="1">
        <v>0.97044399999999997</v>
      </c>
      <c r="J459" s="1">
        <v>4.94946E-2</v>
      </c>
      <c r="K459" s="1">
        <v>1.4151</v>
      </c>
      <c r="L459" s="1">
        <v>0.37176300000000001</v>
      </c>
      <c r="M459" s="1">
        <v>1.09842</v>
      </c>
      <c r="N459" s="1" t="s">
        <v>22</v>
      </c>
      <c r="O459" s="1">
        <v>0.42234300000000002</v>
      </c>
      <c r="P459" s="1">
        <v>0.45867400000000003</v>
      </c>
      <c r="Q459" s="1">
        <v>0.15391199999999999</v>
      </c>
      <c r="R459" s="1">
        <v>2.0837400000000001</v>
      </c>
      <c r="S459" s="1" t="s">
        <v>22</v>
      </c>
      <c r="T459" s="1">
        <v>1.0353399999999999</v>
      </c>
      <c r="U459" s="1">
        <v>0.95128299999999999</v>
      </c>
      <c r="V459" s="1" t="s">
        <v>23</v>
      </c>
      <c r="W459" s="1">
        <f>ABS(IK_diagnostics_degrees__4[[#This Row],[Column1]]-A458)</f>
        <v>0</v>
      </c>
      <c r="X459" s="1">
        <f>ABS(IK_diagnostics_degrees__4[[#This Row],[Column2]]-B458)</f>
        <v>2.5599999999998957E-3</v>
      </c>
      <c r="Y459" s="1">
        <f>ABS(IK_diagnostics_degrees__4[[#This Row],[Column3]]-C458)</f>
        <v>0</v>
      </c>
      <c r="Z459" s="1">
        <f>ABS(IK_diagnostics_degrees__4[[#This Row],[Column4]]-D458)</f>
        <v>0</v>
      </c>
      <c r="AA459" s="1">
        <f>ABS(IK_diagnostics_degrees__4[[#This Row],[Column5]]-E458)</f>
        <v>5.0799999999999734E-3</v>
      </c>
      <c r="AB459" s="1">
        <f>ABS(IK_diagnostics_degrees__4[[#This Row],[Column6]]-F458)</f>
        <v>0</v>
      </c>
      <c r="AC459" s="1">
        <f>ABS(IK_diagnostics_degrees__4[[#This Row],[Column7]]-G458)</f>
        <v>4.3999999999999595E-4</v>
      </c>
      <c r="AD459" s="1">
        <f>ABS(IK_diagnostics_degrees__4[[#This Row],[Column8]]-H458)</f>
        <v>8.099999999999774E-4</v>
      </c>
      <c r="AE459" s="1">
        <f>ABS(IK_diagnostics_degrees__4[[#This Row],[Column9]]-I458)</f>
        <v>7.4699999999994215E-4</v>
      </c>
      <c r="AF459" s="1">
        <f>ABS(IK_diagnostics_degrees__4[[#This Row],[Column10]]-J458)</f>
        <v>8.5079999999999878E-4</v>
      </c>
      <c r="AG459" s="1">
        <f>ABS(IK_diagnostics_degrees__4[[#This Row],[Column11]]-K458)</f>
        <v>3.6100000000001131E-3</v>
      </c>
      <c r="AH459" s="1">
        <f>ABS(IK_diagnostics_degrees__4[[#This Row],[Column12]]-L458)</f>
        <v>3.4800000000001496E-4</v>
      </c>
      <c r="AI459" s="1">
        <f>ABS(IK_diagnostics_degrees__4[[#This Row],[Column13]]-M458)</f>
        <v>1.1220000000000008E-2</v>
      </c>
      <c r="AJ459" s="1">
        <f>ABS(IK_diagnostics_degrees__4[[#This Row],[Column14]]-N458)</f>
        <v>0</v>
      </c>
      <c r="AK459" s="1">
        <f>ABS(IK_diagnostics_degrees__4[[#This Row],[Column15]]-O458)</f>
        <v>6.9110000000000005E-3</v>
      </c>
      <c r="AL459" s="1">
        <f>ABS(IK_diagnostics_degrees__4[[#This Row],[Column16]]-P458)</f>
        <v>1.7460000000000253E-3</v>
      </c>
      <c r="AM459" s="1">
        <f>ABS(IK_diagnostics_degrees__4[[#This Row],[Column17]]-Q458)</f>
        <v>3.7399999999998546E-4</v>
      </c>
      <c r="AN459" s="1">
        <f>ABS(IK_diagnostics_degrees__4[[#This Row],[Column18]]-R458)</f>
        <v>3.4000000000000696E-3</v>
      </c>
      <c r="AO459" s="1">
        <f>ABS(IK_diagnostics_degrees__4[[#This Row],[Column19]]-S458)</f>
        <v>0</v>
      </c>
      <c r="AP459" s="1">
        <f>ABS(IK_diagnostics_degrees__4[[#This Row],[Column20]]-T458)</f>
        <v>5.6100000000001149E-3</v>
      </c>
      <c r="AQ459" s="1">
        <f>ABS(IK_diagnostics_degrees__4[[#This Row],[Column21]]-U458)</f>
        <v>1.6789999999999861E-3</v>
      </c>
    </row>
    <row r="460" spans="1:43" x14ac:dyDescent="0.25">
      <c r="A460" s="1" t="s">
        <v>22</v>
      </c>
      <c r="B460" s="1">
        <v>1.5982099999999999</v>
      </c>
      <c r="C460" s="1" t="s">
        <v>22</v>
      </c>
      <c r="D460" s="1" t="s">
        <v>22</v>
      </c>
      <c r="E460" s="1">
        <v>1.4229700000000001</v>
      </c>
      <c r="F460" s="1" t="s">
        <v>22</v>
      </c>
      <c r="G460" s="1">
        <v>1.0076099999999999</v>
      </c>
      <c r="H460" s="1">
        <v>1.6668799999999999</v>
      </c>
      <c r="I460" s="1">
        <v>0.97050400000000003</v>
      </c>
      <c r="J460" s="1">
        <v>5.1017399999999997E-2</v>
      </c>
      <c r="K460" s="1">
        <v>1.4171800000000001</v>
      </c>
      <c r="L460" s="1">
        <v>0.36974299999999999</v>
      </c>
      <c r="M460" s="1">
        <v>1.1087800000000001</v>
      </c>
      <c r="N460" s="1" t="s">
        <v>22</v>
      </c>
      <c r="O460" s="1">
        <v>0.42864999999999998</v>
      </c>
      <c r="P460" s="1">
        <v>0.45987699999999998</v>
      </c>
      <c r="Q460" s="1">
        <v>0.15393799999999999</v>
      </c>
      <c r="R460" s="1">
        <v>2.0868699999999998</v>
      </c>
      <c r="S460" s="1" t="s">
        <v>22</v>
      </c>
      <c r="T460" s="1">
        <v>1.0302899999999999</v>
      </c>
      <c r="U460" s="1">
        <v>0.95250599999999996</v>
      </c>
      <c r="V460" s="1" t="s">
        <v>23</v>
      </c>
      <c r="W460" s="1">
        <f>ABS(IK_diagnostics_degrees__4[[#This Row],[Column1]]-A459)</f>
        <v>0</v>
      </c>
      <c r="X460" s="1">
        <f>ABS(IK_diagnostics_degrees__4[[#This Row],[Column2]]-B459)</f>
        <v>2.9799999999999827E-3</v>
      </c>
      <c r="Y460" s="1">
        <f>ABS(IK_diagnostics_degrees__4[[#This Row],[Column3]]-C459)</f>
        <v>0</v>
      </c>
      <c r="Z460" s="1">
        <f>ABS(IK_diagnostics_degrees__4[[#This Row],[Column4]]-D459)</f>
        <v>0</v>
      </c>
      <c r="AA460" s="1">
        <f>ABS(IK_diagnostics_degrees__4[[#This Row],[Column5]]-E459)</f>
        <v>5.0799999999999734E-3</v>
      </c>
      <c r="AB460" s="1">
        <f>ABS(IK_diagnostics_degrees__4[[#This Row],[Column6]]-F459)</f>
        <v>0</v>
      </c>
      <c r="AC460" s="1">
        <f>ABS(IK_diagnostics_degrees__4[[#This Row],[Column7]]-G459)</f>
        <v>7.1999999999983189E-4</v>
      </c>
      <c r="AD460" s="1">
        <f>ABS(IK_diagnostics_degrees__4[[#This Row],[Column8]]-H459)</f>
        <v>1.4699999999998603E-3</v>
      </c>
      <c r="AE460" s="1">
        <f>ABS(IK_diagnostics_degrees__4[[#This Row],[Column9]]-I459)</f>
        <v>6.0000000000060005E-5</v>
      </c>
      <c r="AF460" s="1">
        <f>ABS(IK_diagnostics_degrees__4[[#This Row],[Column10]]-J459)</f>
        <v>1.5227999999999978E-3</v>
      </c>
      <c r="AG460" s="1">
        <f>ABS(IK_diagnostics_degrees__4[[#This Row],[Column11]]-K459)</f>
        <v>2.0800000000000818E-3</v>
      </c>
      <c r="AH460" s="1">
        <f>ABS(IK_diagnostics_degrees__4[[#This Row],[Column12]]-L459)</f>
        <v>2.0200000000000218E-3</v>
      </c>
      <c r="AI460" s="1">
        <f>ABS(IK_diagnostics_degrees__4[[#This Row],[Column13]]-M459)</f>
        <v>1.0360000000000147E-2</v>
      </c>
      <c r="AJ460" s="1">
        <f>ABS(IK_diagnostics_degrees__4[[#This Row],[Column14]]-N459)</f>
        <v>0</v>
      </c>
      <c r="AK460" s="1">
        <f>ABS(IK_diagnostics_degrees__4[[#This Row],[Column15]]-O459)</f>
        <v>6.3069999999999515E-3</v>
      </c>
      <c r="AL460" s="1">
        <f>ABS(IK_diagnostics_degrees__4[[#This Row],[Column16]]-P459)</f>
        <v>1.2029999999999541E-3</v>
      </c>
      <c r="AM460" s="1">
        <f>ABS(IK_diagnostics_degrees__4[[#This Row],[Column17]]-Q459)</f>
        <v>2.5999999999998247E-5</v>
      </c>
      <c r="AN460" s="1">
        <f>ABS(IK_diagnostics_degrees__4[[#This Row],[Column18]]-R459)</f>
        <v>3.1299999999996331E-3</v>
      </c>
      <c r="AO460" s="1">
        <f>ABS(IK_diagnostics_degrees__4[[#This Row],[Column19]]-S459)</f>
        <v>0</v>
      </c>
      <c r="AP460" s="1">
        <f>ABS(IK_diagnostics_degrees__4[[#This Row],[Column20]]-T459)</f>
        <v>5.0499999999999989E-3</v>
      </c>
      <c r="AQ460" s="1">
        <f>ABS(IK_diagnostics_degrees__4[[#This Row],[Column21]]-U459)</f>
        <v>1.2229999999999741E-3</v>
      </c>
    </row>
    <row r="461" spans="1:43" x14ac:dyDescent="0.25">
      <c r="A461" s="1" t="s">
        <v>22</v>
      </c>
      <c r="B461" s="1">
        <v>1.6006100000000001</v>
      </c>
      <c r="C461" s="1" t="s">
        <v>22</v>
      </c>
      <c r="D461" s="1" t="s">
        <v>22</v>
      </c>
      <c r="E461" s="1">
        <v>1.4187399999999999</v>
      </c>
      <c r="F461" s="1" t="s">
        <v>22</v>
      </c>
      <c r="G461" s="1">
        <v>1.0077</v>
      </c>
      <c r="H461" s="1">
        <v>1.6677299999999999</v>
      </c>
      <c r="I461" s="1">
        <v>0.97104999999999997</v>
      </c>
      <c r="J461" s="1">
        <v>5.1202699999999997E-2</v>
      </c>
      <c r="K461" s="1">
        <v>1.4199200000000001</v>
      </c>
      <c r="L461" s="1">
        <v>0.36931599999999998</v>
      </c>
      <c r="M461" s="1">
        <v>1.1176699999999999</v>
      </c>
      <c r="N461" s="1" t="s">
        <v>22</v>
      </c>
      <c r="O461" s="1">
        <v>0.43482100000000001</v>
      </c>
      <c r="P461" s="1">
        <v>0.460808</v>
      </c>
      <c r="Q461" s="1">
        <v>0.15362000000000001</v>
      </c>
      <c r="R461" s="1">
        <v>2.0897800000000002</v>
      </c>
      <c r="S461" s="1" t="s">
        <v>22</v>
      </c>
      <c r="T461" s="1">
        <v>1.0255700000000001</v>
      </c>
      <c r="U461" s="1">
        <v>0.95407900000000001</v>
      </c>
      <c r="V461" s="1" t="s">
        <v>23</v>
      </c>
      <c r="W461" s="1">
        <f>ABS(IK_diagnostics_degrees__4[[#This Row],[Column1]]-A460)</f>
        <v>0</v>
      </c>
      <c r="X461" s="1">
        <f>ABS(IK_diagnostics_degrees__4[[#This Row],[Column2]]-B460)</f>
        <v>2.4000000000001798E-3</v>
      </c>
      <c r="Y461" s="1">
        <f>ABS(IK_diagnostics_degrees__4[[#This Row],[Column3]]-C460)</f>
        <v>0</v>
      </c>
      <c r="Z461" s="1">
        <f>ABS(IK_diagnostics_degrees__4[[#This Row],[Column4]]-D460)</f>
        <v>0</v>
      </c>
      <c r="AA461" s="1">
        <f>ABS(IK_diagnostics_degrees__4[[#This Row],[Column5]]-E460)</f>
        <v>4.2300000000001781E-3</v>
      </c>
      <c r="AB461" s="1">
        <f>ABS(IK_diagnostics_degrees__4[[#This Row],[Column6]]-F460)</f>
        <v>0</v>
      </c>
      <c r="AC461" s="1">
        <f>ABS(IK_diagnostics_degrees__4[[#This Row],[Column7]]-G460)</f>
        <v>9.0000000000145519E-5</v>
      </c>
      <c r="AD461" s="1">
        <f>ABS(IK_diagnostics_degrees__4[[#This Row],[Column8]]-H460)</f>
        <v>8.5000000000001741E-4</v>
      </c>
      <c r="AE461" s="1">
        <f>ABS(IK_diagnostics_degrees__4[[#This Row],[Column9]]-I460)</f>
        <v>5.4599999999993543E-4</v>
      </c>
      <c r="AF461" s="1">
        <f>ABS(IK_diagnostics_degrees__4[[#This Row],[Column10]]-J460)</f>
        <v>1.8529999999999935E-4</v>
      </c>
      <c r="AG461" s="1">
        <f>ABS(IK_diagnostics_degrees__4[[#This Row],[Column11]]-K460)</f>
        <v>2.7399999999999647E-3</v>
      </c>
      <c r="AH461" s="1">
        <f>ABS(IK_diagnostics_degrees__4[[#This Row],[Column12]]-L460)</f>
        <v>4.270000000000107E-4</v>
      </c>
      <c r="AI461" s="1">
        <f>ABS(IK_diagnostics_degrees__4[[#This Row],[Column13]]-M460)</f>
        <v>8.8899999999998425E-3</v>
      </c>
      <c r="AJ461" s="1">
        <f>ABS(IK_diagnostics_degrees__4[[#This Row],[Column14]]-N460)</f>
        <v>0</v>
      </c>
      <c r="AK461" s="1">
        <f>ABS(IK_diagnostics_degrees__4[[#This Row],[Column15]]-O460)</f>
        <v>6.1710000000000376E-3</v>
      </c>
      <c r="AL461" s="1">
        <f>ABS(IK_diagnostics_degrees__4[[#This Row],[Column16]]-P460)</f>
        <v>9.3100000000001515E-4</v>
      </c>
      <c r="AM461" s="1">
        <f>ABS(IK_diagnostics_degrees__4[[#This Row],[Column17]]-Q460)</f>
        <v>3.1799999999998496E-4</v>
      </c>
      <c r="AN461" s="1">
        <f>ABS(IK_diagnostics_degrees__4[[#This Row],[Column18]]-R460)</f>
        <v>2.9100000000004123E-3</v>
      </c>
      <c r="AO461" s="1">
        <f>ABS(IK_diagnostics_degrees__4[[#This Row],[Column19]]-S460)</f>
        <v>0</v>
      </c>
      <c r="AP461" s="1">
        <f>ABS(IK_diagnostics_degrees__4[[#This Row],[Column20]]-T460)</f>
        <v>4.7199999999998354E-3</v>
      </c>
      <c r="AQ461" s="1">
        <f>ABS(IK_diagnostics_degrees__4[[#This Row],[Column21]]-U460)</f>
        <v>1.5730000000000466E-3</v>
      </c>
    </row>
    <row r="462" spans="1:43" x14ac:dyDescent="0.25">
      <c r="A462" s="1" t="s">
        <v>22</v>
      </c>
      <c r="B462" s="1">
        <v>1.6022400000000001</v>
      </c>
      <c r="C462" s="1" t="s">
        <v>22</v>
      </c>
      <c r="D462" s="1" t="s">
        <v>22</v>
      </c>
      <c r="E462" s="1">
        <v>1.41537</v>
      </c>
      <c r="F462" s="1" t="s">
        <v>22</v>
      </c>
      <c r="G462" s="1">
        <v>1.0080100000000001</v>
      </c>
      <c r="H462" s="1">
        <v>1.66747</v>
      </c>
      <c r="I462" s="1">
        <v>0.97159700000000004</v>
      </c>
      <c r="J462" s="1">
        <v>5.2925699999999999E-2</v>
      </c>
      <c r="K462" s="1">
        <v>1.42249</v>
      </c>
      <c r="L462" s="1">
        <v>0.36837700000000001</v>
      </c>
      <c r="M462" s="1">
        <v>1.12639</v>
      </c>
      <c r="N462" s="1" t="s">
        <v>22</v>
      </c>
      <c r="O462" s="1">
        <v>0.440083</v>
      </c>
      <c r="P462" s="1">
        <v>0.46190100000000001</v>
      </c>
      <c r="Q462" s="1">
        <v>0.15390000000000001</v>
      </c>
      <c r="R462" s="1">
        <v>2.0921099999999999</v>
      </c>
      <c r="S462" s="1" t="s">
        <v>22</v>
      </c>
      <c r="T462" s="1">
        <v>1.0213699999999999</v>
      </c>
      <c r="U462" s="1">
        <v>0.95498899999999998</v>
      </c>
      <c r="V462" s="1" t="s">
        <v>23</v>
      </c>
      <c r="W462" s="1">
        <f>ABS(IK_diagnostics_degrees__4[[#This Row],[Column1]]-A461)</f>
        <v>0</v>
      </c>
      <c r="X462" s="1">
        <f>ABS(IK_diagnostics_degrees__4[[#This Row],[Column2]]-B461)</f>
        <v>1.6300000000000203E-3</v>
      </c>
      <c r="Y462" s="1">
        <f>ABS(IK_diagnostics_degrees__4[[#This Row],[Column3]]-C461)</f>
        <v>0</v>
      </c>
      <c r="Z462" s="1">
        <f>ABS(IK_diagnostics_degrees__4[[#This Row],[Column4]]-D461)</f>
        <v>0</v>
      </c>
      <c r="AA462" s="1">
        <f>ABS(IK_diagnostics_degrees__4[[#This Row],[Column5]]-E461)</f>
        <v>3.3699999999998731E-3</v>
      </c>
      <c r="AB462" s="1">
        <f>ABS(IK_diagnostics_degrees__4[[#This Row],[Column6]]-F461)</f>
        <v>0</v>
      </c>
      <c r="AC462" s="1">
        <f>ABS(IK_diagnostics_degrees__4[[#This Row],[Column7]]-G461)</f>
        <v>3.1000000000003247E-4</v>
      </c>
      <c r="AD462" s="1">
        <f>ABS(IK_diagnostics_degrees__4[[#This Row],[Column8]]-H461)</f>
        <v>2.5999999999992696E-4</v>
      </c>
      <c r="AE462" s="1">
        <f>ABS(IK_diagnostics_degrees__4[[#This Row],[Column9]]-I461)</f>
        <v>5.470000000000752E-4</v>
      </c>
      <c r="AF462" s="1">
        <f>ABS(IK_diagnostics_degrees__4[[#This Row],[Column10]]-J461)</f>
        <v>1.7230000000000023E-3</v>
      </c>
      <c r="AG462" s="1">
        <f>ABS(IK_diagnostics_degrees__4[[#This Row],[Column11]]-K461)</f>
        <v>2.5699999999999612E-3</v>
      </c>
      <c r="AH462" s="1">
        <f>ABS(IK_diagnostics_degrees__4[[#This Row],[Column12]]-L461)</f>
        <v>9.3899999999996764E-4</v>
      </c>
      <c r="AI462" s="1">
        <f>ABS(IK_diagnostics_degrees__4[[#This Row],[Column13]]-M461)</f>
        <v>8.720000000000061E-3</v>
      </c>
      <c r="AJ462" s="1">
        <f>ABS(IK_diagnostics_degrees__4[[#This Row],[Column14]]-N461)</f>
        <v>0</v>
      </c>
      <c r="AK462" s="1">
        <f>ABS(IK_diagnostics_degrees__4[[#This Row],[Column15]]-O461)</f>
        <v>5.2619999999999889E-3</v>
      </c>
      <c r="AL462" s="1">
        <f>ABS(IK_diagnostics_degrees__4[[#This Row],[Column16]]-P461)</f>
        <v>1.0930000000000106E-3</v>
      </c>
      <c r="AM462" s="1">
        <f>ABS(IK_diagnostics_degrees__4[[#This Row],[Column17]]-Q461)</f>
        <v>2.8000000000000247E-4</v>
      </c>
      <c r="AN462" s="1">
        <f>ABS(IK_diagnostics_degrees__4[[#This Row],[Column18]]-R461)</f>
        <v>2.3299999999997212E-3</v>
      </c>
      <c r="AO462" s="1">
        <f>ABS(IK_diagnostics_degrees__4[[#This Row],[Column19]]-S461)</f>
        <v>0</v>
      </c>
      <c r="AP462" s="1">
        <f>ABS(IK_diagnostics_degrees__4[[#This Row],[Column20]]-T461)</f>
        <v>4.2000000000002036E-3</v>
      </c>
      <c r="AQ462" s="1">
        <f>ABS(IK_diagnostics_degrees__4[[#This Row],[Column21]]-U461)</f>
        <v>9.0999999999996639E-4</v>
      </c>
    </row>
    <row r="463" spans="1:43" x14ac:dyDescent="0.25">
      <c r="A463" s="1" t="s">
        <v>22</v>
      </c>
      <c r="B463" s="1">
        <v>1.60409</v>
      </c>
      <c r="C463" s="1" t="s">
        <v>22</v>
      </c>
      <c r="D463" s="1" t="s">
        <v>22</v>
      </c>
      <c r="E463" s="1">
        <v>1.4119200000000001</v>
      </c>
      <c r="F463" s="1" t="s">
        <v>22</v>
      </c>
      <c r="G463" s="1">
        <v>1.00865</v>
      </c>
      <c r="H463" s="1">
        <v>1.66767</v>
      </c>
      <c r="I463" s="1">
        <v>0.97125899999999998</v>
      </c>
      <c r="J463" s="1">
        <v>5.3440799999999997E-2</v>
      </c>
      <c r="K463" s="1">
        <v>1.4246300000000001</v>
      </c>
      <c r="L463" s="1">
        <v>0.36858600000000002</v>
      </c>
      <c r="M463" s="1">
        <v>1.13395</v>
      </c>
      <c r="N463" s="1" t="s">
        <v>22</v>
      </c>
      <c r="O463" s="1">
        <v>0.44482500000000003</v>
      </c>
      <c r="P463" s="1">
        <v>0.46226899999999999</v>
      </c>
      <c r="Q463" s="1">
        <v>0.154498</v>
      </c>
      <c r="R463" s="1">
        <v>2.0941200000000002</v>
      </c>
      <c r="S463" s="1" t="s">
        <v>22</v>
      </c>
      <c r="T463" s="1">
        <v>1.01722</v>
      </c>
      <c r="U463" s="1">
        <v>0.95590799999999998</v>
      </c>
      <c r="V463" s="1" t="s">
        <v>23</v>
      </c>
      <c r="W463" s="1">
        <f>ABS(IK_diagnostics_degrees__4[[#This Row],[Column1]]-A462)</f>
        <v>0</v>
      </c>
      <c r="X463" s="1">
        <f>ABS(IK_diagnostics_degrees__4[[#This Row],[Column2]]-B462)</f>
        <v>1.8499999999999073E-3</v>
      </c>
      <c r="Y463" s="1">
        <f>ABS(IK_diagnostics_degrees__4[[#This Row],[Column3]]-C462)</f>
        <v>0</v>
      </c>
      <c r="Z463" s="1">
        <f>ABS(IK_diagnostics_degrees__4[[#This Row],[Column4]]-D462)</f>
        <v>0</v>
      </c>
      <c r="AA463" s="1">
        <f>ABS(IK_diagnostics_degrees__4[[#This Row],[Column5]]-E462)</f>
        <v>3.4499999999999531E-3</v>
      </c>
      <c r="AB463" s="1">
        <f>ABS(IK_diagnostics_degrees__4[[#This Row],[Column6]]-F462)</f>
        <v>0</v>
      </c>
      <c r="AC463" s="1">
        <f>ABS(IK_diagnostics_degrees__4[[#This Row],[Column7]]-G462)</f>
        <v>6.3999999999997392E-4</v>
      </c>
      <c r="AD463" s="1">
        <f>ABS(IK_diagnostics_degrees__4[[#This Row],[Column8]]-H462)</f>
        <v>1.9999999999997797E-4</v>
      </c>
      <c r="AE463" s="1">
        <f>ABS(IK_diagnostics_degrees__4[[#This Row],[Column9]]-I462)</f>
        <v>3.3800000000006047E-4</v>
      </c>
      <c r="AF463" s="1">
        <f>ABS(IK_diagnostics_degrees__4[[#This Row],[Column10]]-J462)</f>
        <v>5.150999999999975E-4</v>
      </c>
      <c r="AG463" s="1">
        <f>ABS(IK_diagnostics_degrees__4[[#This Row],[Column11]]-K462)</f>
        <v>2.1400000000000308E-3</v>
      </c>
      <c r="AH463" s="1">
        <f>ABS(IK_diagnostics_degrees__4[[#This Row],[Column12]]-L462)</f>
        <v>2.0900000000001473E-4</v>
      </c>
      <c r="AI463" s="1">
        <f>ABS(IK_diagnostics_degrees__4[[#This Row],[Column13]]-M462)</f>
        <v>7.5600000000000112E-3</v>
      </c>
      <c r="AJ463" s="1">
        <f>ABS(IK_diagnostics_degrees__4[[#This Row],[Column14]]-N462)</f>
        <v>0</v>
      </c>
      <c r="AK463" s="1">
        <f>ABS(IK_diagnostics_degrees__4[[#This Row],[Column15]]-O462)</f>
        <v>4.742000000000024E-3</v>
      </c>
      <c r="AL463" s="1">
        <f>ABS(IK_diagnostics_degrees__4[[#This Row],[Column16]]-P462)</f>
        <v>3.6799999999997945E-4</v>
      </c>
      <c r="AM463" s="1">
        <f>ABS(IK_diagnostics_degrees__4[[#This Row],[Column17]]-Q462)</f>
        <v>5.9799999999998743E-4</v>
      </c>
      <c r="AN463" s="1">
        <f>ABS(IK_diagnostics_degrees__4[[#This Row],[Column18]]-R462)</f>
        <v>2.0100000000002893E-3</v>
      </c>
      <c r="AO463" s="1">
        <f>ABS(IK_diagnostics_degrees__4[[#This Row],[Column19]]-S462)</f>
        <v>0</v>
      </c>
      <c r="AP463" s="1">
        <f>ABS(IK_diagnostics_degrees__4[[#This Row],[Column20]]-T462)</f>
        <v>4.149999999999876E-3</v>
      </c>
      <c r="AQ463" s="1">
        <f>ABS(IK_diagnostics_degrees__4[[#This Row],[Column21]]-U462)</f>
        <v>9.1900000000000315E-4</v>
      </c>
    </row>
    <row r="464" spans="1:43" x14ac:dyDescent="0.25">
      <c r="A464" s="1" t="s">
        <v>22</v>
      </c>
      <c r="B464" s="1">
        <v>1.60545</v>
      </c>
      <c r="C464" s="1" t="s">
        <v>22</v>
      </c>
      <c r="D464" s="1" t="s">
        <v>22</v>
      </c>
      <c r="E464" s="1">
        <v>1.40916</v>
      </c>
      <c r="F464" s="1" t="s">
        <v>22</v>
      </c>
      <c r="G464" s="1">
        <v>1.0085200000000001</v>
      </c>
      <c r="H464" s="1">
        <v>1.6676200000000001</v>
      </c>
      <c r="I464" s="1">
        <v>0.971522</v>
      </c>
      <c r="J464" s="1">
        <v>5.3997999999999997E-2</v>
      </c>
      <c r="K464" s="1">
        <v>1.42702</v>
      </c>
      <c r="L464" s="1">
        <v>0.36882399999999999</v>
      </c>
      <c r="M464" s="1">
        <v>1.141</v>
      </c>
      <c r="N464" s="1" t="s">
        <v>22</v>
      </c>
      <c r="O464" s="1">
        <v>0.44927099999999998</v>
      </c>
      <c r="P464" s="1">
        <v>0.46260499999999999</v>
      </c>
      <c r="Q464" s="1">
        <v>0.15424399999999999</v>
      </c>
      <c r="R464" s="1">
        <v>2.09571</v>
      </c>
      <c r="S464" s="1" t="s">
        <v>22</v>
      </c>
      <c r="T464" s="1">
        <v>1.0129999999999999</v>
      </c>
      <c r="U464" s="1">
        <v>0.95632799999999996</v>
      </c>
      <c r="V464" s="1" t="s">
        <v>23</v>
      </c>
      <c r="W464" s="1">
        <f>ABS(IK_diagnostics_degrees__4[[#This Row],[Column1]]-A463)</f>
        <v>0</v>
      </c>
      <c r="X464" s="1">
        <f>ABS(IK_diagnostics_degrees__4[[#This Row],[Column2]]-B463)</f>
        <v>1.3600000000000279E-3</v>
      </c>
      <c r="Y464" s="1">
        <f>ABS(IK_diagnostics_degrees__4[[#This Row],[Column3]]-C463)</f>
        <v>0</v>
      </c>
      <c r="Z464" s="1">
        <f>ABS(IK_diagnostics_degrees__4[[#This Row],[Column4]]-D463)</f>
        <v>0</v>
      </c>
      <c r="AA464" s="1">
        <f>ABS(IK_diagnostics_degrees__4[[#This Row],[Column5]]-E463)</f>
        <v>2.7600000000000957E-3</v>
      </c>
      <c r="AB464" s="1">
        <f>ABS(IK_diagnostics_degrees__4[[#This Row],[Column6]]-F463)</f>
        <v>0</v>
      </c>
      <c r="AC464" s="1">
        <f>ABS(IK_diagnostics_degrees__4[[#This Row],[Column7]]-G463)</f>
        <v>1.2999999999996348E-4</v>
      </c>
      <c r="AD464" s="1">
        <f>ABS(IK_diagnostics_degrees__4[[#This Row],[Column8]]-H463)</f>
        <v>4.9999999999883471E-5</v>
      </c>
      <c r="AE464" s="1">
        <f>ABS(IK_diagnostics_degrees__4[[#This Row],[Column9]]-I463)</f>
        <v>2.6300000000001322E-4</v>
      </c>
      <c r="AF464" s="1">
        <f>ABS(IK_diagnostics_degrees__4[[#This Row],[Column10]]-J463)</f>
        <v>5.5720000000000075E-4</v>
      </c>
      <c r="AG464" s="1">
        <f>ABS(IK_diagnostics_degrees__4[[#This Row],[Column11]]-K463)</f>
        <v>2.3899999999998922E-3</v>
      </c>
      <c r="AH464" s="1">
        <f>ABS(IK_diagnostics_degrees__4[[#This Row],[Column12]]-L463)</f>
        <v>2.3799999999996047E-4</v>
      </c>
      <c r="AI464" s="1">
        <f>ABS(IK_diagnostics_degrees__4[[#This Row],[Column13]]-M463)</f>
        <v>7.0500000000000007E-3</v>
      </c>
      <c r="AJ464" s="1">
        <f>ABS(IK_diagnostics_degrees__4[[#This Row],[Column14]]-N463)</f>
        <v>0</v>
      </c>
      <c r="AK464" s="1">
        <f>ABS(IK_diagnostics_degrees__4[[#This Row],[Column15]]-O463)</f>
        <v>4.44599999999995E-3</v>
      </c>
      <c r="AL464" s="1">
        <f>ABS(IK_diagnostics_degrees__4[[#This Row],[Column16]]-P463)</f>
        <v>3.3600000000000296E-4</v>
      </c>
      <c r="AM464" s="1">
        <f>ABS(IK_diagnostics_degrees__4[[#This Row],[Column17]]-Q463)</f>
        <v>2.5400000000000422E-4</v>
      </c>
      <c r="AN464" s="1">
        <f>ABS(IK_diagnostics_degrees__4[[#This Row],[Column18]]-R463)</f>
        <v>1.5899999999997583E-3</v>
      </c>
      <c r="AO464" s="1">
        <f>ABS(IK_diagnostics_degrees__4[[#This Row],[Column19]]-S463)</f>
        <v>0</v>
      </c>
      <c r="AP464" s="1">
        <f>ABS(IK_diagnostics_degrees__4[[#This Row],[Column20]]-T463)</f>
        <v>4.2200000000001125E-3</v>
      </c>
      <c r="AQ464" s="1">
        <f>ABS(IK_diagnostics_degrees__4[[#This Row],[Column21]]-U463)</f>
        <v>4.1999999999997595E-4</v>
      </c>
    </row>
    <row r="465" spans="1:43" x14ac:dyDescent="0.25">
      <c r="A465" s="1" t="s">
        <v>22</v>
      </c>
      <c r="B465" s="1">
        <v>1.6064499999999999</v>
      </c>
      <c r="C465" s="1" t="s">
        <v>22</v>
      </c>
      <c r="D465" s="1" t="s">
        <v>22</v>
      </c>
      <c r="E465" s="1">
        <v>1.4075200000000001</v>
      </c>
      <c r="F465" s="1" t="s">
        <v>22</v>
      </c>
      <c r="G465" s="1">
        <v>1.0085299999999999</v>
      </c>
      <c r="H465" s="1">
        <v>1.66835</v>
      </c>
      <c r="I465" s="1">
        <v>0.97204000000000002</v>
      </c>
      <c r="J465" s="1">
        <v>5.4040999999999999E-2</v>
      </c>
      <c r="K465" s="1">
        <v>1.42866</v>
      </c>
      <c r="L465" s="1">
        <v>0.368479</v>
      </c>
      <c r="M465" s="1">
        <v>1.14673</v>
      </c>
      <c r="N465" s="1" t="s">
        <v>22</v>
      </c>
      <c r="O465" s="1">
        <v>0.453177</v>
      </c>
      <c r="P465" s="1">
        <v>0.46330399999999999</v>
      </c>
      <c r="Q465" s="1">
        <v>0.15432199999999999</v>
      </c>
      <c r="R465" s="1">
        <v>2.0973600000000001</v>
      </c>
      <c r="S465" s="1" t="s">
        <v>22</v>
      </c>
      <c r="T465" s="1">
        <v>1.0092300000000001</v>
      </c>
      <c r="U465" s="1">
        <v>0.95726299999999998</v>
      </c>
      <c r="V465" s="1" t="s">
        <v>23</v>
      </c>
      <c r="W465" s="1">
        <f>ABS(IK_diagnostics_degrees__4[[#This Row],[Column1]]-A464)</f>
        <v>0</v>
      </c>
      <c r="X465" s="1">
        <f>ABS(IK_diagnostics_degrees__4[[#This Row],[Column2]]-B464)</f>
        <v>9.9999999999988987E-4</v>
      </c>
      <c r="Y465" s="1">
        <f>ABS(IK_diagnostics_degrees__4[[#This Row],[Column3]]-C464)</f>
        <v>0</v>
      </c>
      <c r="Z465" s="1">
        <f>ABS(IK_diagnostics_degrees__4[[#This Row],[Column4]]-D464)</f>
        <v>0</v>
      </c>
      <c r="AA465" s="1">
        <f>ABS(IK_diagnostics_degrees__4[[#This Row],[Column5]]-E464)</f>
        <v>1.6399999999998638E-3</v>
      </c>
      <c r="AB465" s="1">
        <f>ABS(IK_diagnostics_degrees__4[[#This Row],[Column6]]-F464)</f>
        <v>0</v>
      </c>
      <c r="AC465" s="1">
        <f>ABS(IK_diagnostics_degrees__4[[#This Row],[Column7]]-G464)</f>
        <v>9.9999999998434674E-6</v>
      </c>
      <c r="AD465" s="1">
        <f>ABS(IK_diagnostics_degrees__4[[#This Row],[Column8]]-H464)</f>
        <v>7.299999999998974E-4</v>
      </c>
      <c r="AE465" s="1">
        <f>ABS(IK_diagnostics_degrees__4[[#This Row],[Column9]]-I464)</f>
        <v>5.1800000000001845E-4</v>
      </c>
      <c r="AF465" s="1">
        <f>ABS(IK_diagnostics_degrees__4[[#This Row],[Column10]]-J464)</f>
        <v>4.300000000000137E-5</v>
      </c>
      <c r="AG465" s="1">
        <f>ABS(IK_diagnostics_degrees__4[[#This Row],[Column11]]-K464)</f>
        <v>1.6400000000000858E-3</v>
      </c>
      <c r="AH465" s="1">
        <f>ABS(IK_diagnostics_degrees__4[[#This Row],[Column12]]-L464)</f>
        <v>3.4499999999998421E-4</v>
      </c>
      <c r="AI465" s="1">
        <f>ABS(IK_diagnostics_degrees__4[[#This Row],[Column13]]-M464)</f>
        <v>5.7300000000000129E-3</v>
      </c>
      <c r="AJ465" s="1">
        <f>ABS(IK_diagnostics_degrees__4[[#This Row],[Column14]]-N464)</f>
        <v>0</v>
      </c>
      <c r="AK465" s="1">
        <f>ABS(IK_diagnostics_degrees__4[[#This Row],[Column15]]-O464)</f>
        <v>3.9060000000000206E-3</v>
      </c>
      <c r="AL465" s="1">
        <f>ABS(IK_diagnostics_degrees__4[[#This Row],[Column16]]-P464)</f>
        <v>6.9900000000000517E-4</v>
      </c>
      <c r="AM465" s="1">
        <f>ABS(IK_diagnostics_degrees__4[[#This Row],[Column17]]-Q464)</f>
        <v>7.799999999999474E-5</v>
      </c>
      <c r="AN465" s="1">
        <f>ABS(IK_diagnostics_degrees__4[[#This Row],[Column18]]-R464)</f>
        <v>1.6500000000001513E-3</v>
      </c>
      <c r="AO465" s="1">
        <f>ABS(IK_diagnostics_degrees__4[[#This Row],[Column19]]-S464)</f>
        <v>0</v>
      </c>
      <c r="AP465" s="1">
        <f>ABS(IK_diagnostics_degrees__4[[#This Row],[Column20]]-T464)</f>
        <v>3.769999999999829E-3</v>
      </c>
      <c r="AQ465" s="1">
        <f>ABS(IK_diagnostics_degrees__4[[#This Row],[Column21]]-U464)</f>
        <v>9.3500000000001915E-4</v>
      </c>
    </row>
    <row r="466" spans="1:43" x14ac:dyDescent="0.25">
      <c r="A466" s="1" t="s">
        <v>22</v>
      </c>
      <c r="B466" s="1">
        <v>1.60772</v>
      </c>
      <c r="C466" s="1" t="s">
        <v>22</v>
      </c>
      <c r="D466" s="1" t="s">
        <v>22</v>
      </c>
      <c r="E466" s="1">
        <v>1.40523</v>
      </c>
      <c r="F466" s="1" t="s">
        <v>22</v>
      </c>
      <c r="G466" s="1">
        <v>1.00925</v>
      </c>
      <c r="H466" s="1">
        <v>1.66856</v>
      </c>
      <c r="I466" s="1">
        <v>0.97189000000000003</v>
      </c>
      <c r="J466" s="1">
        <v>5.4599500000000002E-2</v>
      </c>
      <c r="K466" s="1">
        <v>1.43005</v>
      </c>
      <c r="L466" s="1">
        <v>0.36806</v>
      </c>
      <c r="M466" s="1">
        <v>1.1522600000000001</v>
      </c>
      <c r="N466" s="1" t="s">
        <v>22</v>
      </c>
      <c r="O466" s="1">
        <v>0.45657900000000001</v>
      </c>
      <c r="P466" s="1">
        <v>0.46412999999999999</v>
      </c>
      <c r="Q466" s="1">
        <v>0.15426000000000001</v>
      </c>
      <c r="R466" s="1">
        <v>2.0989800000000001</v>
      </c>
      <c r="S466" s="1" t="s">
        <v>22</v>
      </c>
      <c r="T466" s="1">
        <v>1.0063800000000001</v>
      </c>
      <c r="U466" s="1">
        <v>0.95799999999999996</v>
      </c>
      <c r="V466" s="1" t="s">
        <v>23</v>
      </c>
      <c r="W466" s="1">
        <f>ABS(IK_diagnostics_degrees__4[[#This Row],[Column1]]-A465)</f>
        <v>0</v>
      </c>
      <c r="X466" s="1">
        <f>ABS(IK_diagnostics_degrees__4[[#This Row],[Column2]]-B465)</f>
        <v>1.2700000000001044E-3</v>
      </c>
      <c r="Y466" s="1">
        <f>ABS(IK_diagnostics_degrees__4[[#This Row],[Column3]]-C465)</f>
        <v>0</v>
      </c>
      <c r="Z466" s="1">
        <f>ABS(IK_diagnostics_degrees__4[[#This Row],[Column4]]-D465)</f>
        <v>0</v>
      </c>
      <c r="AA466" s="1">
        <f>ABS(IK_diagnostics_degrees__4[[#This Row],[Column5]]-E465)</f>
        <v>2.2900000000001253E-3</v>
      </c>
      <c r="AB466" s="1">
        <f>ABS(IK_diagnostics_degrees__4[[#This Row],[Column6]]-F465)</f>
        <v>0</v>
      </c>
      <c r="AC466" s="1">
        <f>ABS(IK_diagnostics_degrees__4[[#This Row],[Column7]]-G465)</f>
        <v>7.2000000000005393E-4</v>
      </c>
      <c r="AD466" s="1">
        <f>ABS(IK_diagnostics_degrees__4[[#This Row],[Column8]]-H465)</f>
        <v>2.1000000000004349E-4</v>
      </c>
      <c r="AE466" s="1">
        <f>ABS(IK_diagnostics_degrees__4[[#This Row],[Column9]]-I465)</f>
        <v>1.4999999999998348E-4</v>
      </c>
      <c r="AF466" s="1">
        <f>ABS(IK_diagnostics_degrees__4[[#This Row],[Column10]]-J465)</f>
        <v>5.5850000000000344E-4</v>
      </c>
      <c r="AG466" s="1">
        <f>ABS(IK_diagnostics_degrees__4[[#This Row],[Column11]]-K465)</f>
        <v>1.3900000000000023E-3</v>
      </c>
      <c r="AH466" s="1">
        <f>ABS(IK_diagnostics_degrees__4[[#This Row],[Column12]]-L465)</f>
        <v>4.190000000000027E-4</v>
      </c>
      <c r="AI466" s="1">
        <f>ABS(IK_diagnostics_degrees__4[[#This Row],[Column13]]-M465)</f>
        <v>5.5300000000000349E-3</v>
      </c>
      <c r="AJ466" s="1">
        <f>ABS(IK_diagnostics_degrees__4[[#This Row],[Column14]]-N465)</f>
        <v>0</v>
      </c>
      <c r="AK466" s="1">
        <f>ABS(IK_diagnostics_degrees__4[[#This Row],[Column15]]-O465)</f>
        <v>3.4020000000000161E-3</v>
      </c>
      <c r="AL466" s="1">
        <f>ABS(IK_diagnostics_degrees__4[[#This Row],[Column16]]-P465)</f>
        <v>8.2599999999999341E-4</v>
      </c>
      <c r="AM466" s="1">
        <f>ABS(IK_diagnostics_degrees__4[[#This Row],[Column17]]-Q465)</f>
        <v>6.1999999999978739E-5</v>
      </c>
      <c r="AN466" s="1">
        <f>ABS(IK_diagnostics_degrees__4[[#This Row],[Column18]]-R465)</f>
        <v>1.6199999999999548E-3</v>
      </c>
      <c r="AO466" s="1">
        <f>ABS(IK_diagnostics_degrees__4[[#This Row],[Column19]]-S465)</f>
        <v>0</v>
      </c>
      <c r="AP466" s="1">
        <f>ABS(IK_diagnostics_degrees__4[[#This Row],[Column20]]-T465)</f>
        <v>2.8500000000000192E-3</v>
      </c>
      <c r="AQ466" s="1">
        <f>ABS(IK_diagnostics_degrees__4[[#This Row],[Column21]]-U465)</f>
        <v>7.3699999999998766E-4</v>
      </c>
    </row>
    <row r="467" spans="1:43" x14ac:dyDescent="0.25">
      <c r="A467" s="1">
        <v>3.3548399999999999E-4</v>
      </c>
      <c r="B467" s="1">
        <v>1.5157099999999999</v>
      </c>
      <c r="C467" s="1" t="s">
        <v>22</v>
      </c>
      <c r="D467" s="1" t="s">
        <v>22</v>
      </c>
      <c r="E467" s="1">
        <v>1.6703399999999999</v>
      </c>
      <c r="F467" s="1">
        <v>0.10863299999999999</v>
      </c>
      <c r="G467" s="1">
        <v>0.84871799999999997</v>
      </c>
      <c r="H467" s="1">
        <v>1.7450600000000001</v>
      </c>
      <c r="I467" s="1">
        <v>0.86970599999999998</v>
      </c>
      <c r="J467" s="1">
        <v>0.261577</v>
      </c>
      <c r="K467" s="1">
        <v>1.5185</v>
      </c>
      <c r="L467" s="1" t="s">
        <v>22</v>
      </c>
      <c r="M467" s="1">
        <v>0.69563799999999998</v>
      </c>
      <c r="N467" s="1">
        <v>0.65430299999999997</v>
      </c>
      <c r="O467" s="1">
        <v>0.53978999999999999</v>
      </c>
      <c r="P467" s="2">
        <v>3.01729E-5</v>
      </c>
      <c r="Q467" s="1">
        <v>5.9032399999999999E-2</v>
      </c>
      <c r="R467" s="1">
        <v>1.8307500000000001</v>
      </c>
      <c r="S467" s="1" t="s">
        <v>22</v>
      </c>
      <c r="T467" s="1">
        <v>0.32581399999999999</v>
      </c>
      <c r="U467" s="1">
        <v>1.13388</v>
      </c>
      <c r="V467" s="1" t="s">
        <v>23</v>
      </c>
      <c r="W467" s="1">
        <f>ABS(IK_diagnostics_degrees__4[[#This Row],[Column1]]-A466)</f>
        <v>3.3548399999999999E-4</v>
      </c>
      <c r="X467" s="1">
        <f>ABS(IK_diagnostics_degrees__4[[#This Row],[Column2]]-B466)</f>
        <v>9.2010000000000147E-2</v>
      </c>
      <c r="Y467" s="1">
        <f>ABS(IK_diagnostics_degrees__4[[#This Row],[Column3]]-C466)</f>
        <v>0</v>
      </c>
      <c r="Z467" s="1">
        <f>ABS(IK_diagnostics_degrees__4[[#This Row],[Column4]]-D466)</f>
        <v>0</v>
      </c>
      <c r="AA467" s="1">
        <f>ABS(IK_diagnostics_degrees__4[[#This Row],[Column5]]-E466)</f>
        <v>0.26510999999999996</v>
      </c>
      <c r="AB467" s="1">
        <f>ABS(IK_diagnostics_degrees__4[[#This Row],[Column6]]-F466)</f>
        <v>0.10863299999999999</v>
      </c>
      <c r="AC467" s="1">
        <f>ABS(IK_diagnostics_degrees__4[[#This Row],[Column7]]-G466)</f>
        <v>0.16053200000000001</v>
      </c>
      <c r="AD467" s="1">
        <f>ABS(IK_diagnostics_degrees__4[[#This Row],[Column8]]-H466)</f>
        <v>7.6500000000000012E-2</v>
      </c>
      <c r="AE467" s="1">
        <f>ABS(IK_diagnostics_degrees__4[[#This Row],[Column9]]-I466)</f>
        <v>0.10218400000000005</v>
      </c>
      <c r="AF467" s="1">
        <f>ABS(IK_diagnostics_degrees__4[[#This Row],[Column10]]-J466)</f>
        <v>0.20697750000000001</v>
      </c>
      <c r="AG467" s="1">
        <f>ABS(IK_diagnostics_degrees__4[[#This Row],[Column11]]-K466)</f>
        <v>8.8449999999999918E-2</v>
      </c>
      <c r="AH467" s="1">
        <f>ABS(IK_diagnostics_degrees__4[[#This Row],[Column12]]-L466)</f>
        <v>0.36806</v>
      </c>
      <c r="AI467" s="1">
        <f>ABS(IK_diagnostics_degrees__4[[#This Row],[Column13]]-M466)</f>
        <v>0.45662200000000008</v>
      </c>
      <c r="AJ467" s="1">
        <f>ABS(IK_diagnostics_degrees__4[[#This Row],[Column14]]-N466)</f>
        <v>0.65430299999999997</v>
      </c>
      <c r="AK467" s="1">
        <f>ABS(IK_diagnostics_degrees__4[[#This Row],[Column15]]-O466)</f>
        <v>8.3210999999999979E-2</v>
      </c>
      <c r="AL467" s="1">
        <f>ABS(IK_diagnostics_degrees__4[[#This Row],[Column16]]-P466)</f>
        <v>0.46409982709999997</v>
      </c>
      <c r="AM467" s="1">
        <f>ABS(IK_diagnostics_degrees__4[[#This Row],[Column17]]-Q466)</f>
        <v>9.5227600000000009E-2</v>
      </c>
      <c r="AN467" s="1">
        <f>ABS(IK_diagnostics_degrees__4[[#This Row],[Column18]]-R466)</f>
        <v>0.26822999999999997</v>
      </c>
      <c r="AO467" s="1">
        <f>ABS(IK_diagnostics_degrees__4[[#This Row],[Column19]]-S466)</f>
        <v>0</v>
      </c>
      <c r="AP467" s="1">
        <f>ABS(IK_diagnostics_degrees__4[[#This Row],[Column20]]-T466)</f>
        <v>0.680566</v>
      </c>
      <c r="AQ467" s="1">
        <f>ABS(IK_diagnostics_degrees__4[[#This Row],[Column21]]-U466)</f>
        <v>0.17588000000000004</v>
      </c>
    </row>
    <row r="468" spans="1:43" x14ac:dyDescent="0.25">
      <c r="A468" s="1">
        <v>1.01573E-4</v>
      </c>
      <c r="B468" s="1">
        <v>1.5709500000000001</v>
      </c>
      <c r="C468" s="1" t="s">
        <v>22</v>
      </c>
      <c r="D468" s="1" t="s">
        <v>22</v>
      </c>
      <c r="E468" s="1">
        <v>1.59816</v>
      </c>
      <c r="F468" s="1">
        <v>0.107276</v>
      </c>
      <c r="G468" s="1">
        <v>0.93141799999999997</v>
      </c>
      <c r="H468" s="1">
        <v>1.7078500000000001</v>
      </c>
      <c r="I468" s="1">
        <v>0.96668100000000001</v>
      </c>
      <c r="J468" s="1">
        <v>0.28162100000000001</v>
      </c>
      <c r="K468" s="1">
        <v>1.5069399999999999</v>
      </c>
      <c r="L468" s="1" t="s">
        <v>22</v>
      </c>
      <c r="M468" s="1">
        <v>0.98351699999999997</v>
      </c>
      <c r="N468" s="1">
        <v>0.267455</v>
      </c>
      <c r="O468" s="1">
        <v>0.61111800000000005</v>
      </c>
      <c r="P468" s="1">
        <v>0.18787400000000001</v>
      </c>
      <c r="Q468" s="1">
        <v>0.14242099999999999</v>
      </c>
      <c r="R468" s="1">
        <v>1.95136</v>
      </c>
      <c r="S468" s="1" t="s">
        <v>22</v>
      </c>
      <c r="T468" s="1">
        <v>0.576484</v>
      </c>
      <c r="U468" s="1">
        <v>1.00518</v>
      </c>
      <c r="V468" s="1" t="s">
        <v>23</v>
      </c>
      <c r="W468" s="1">
        <f>ABS(IK_diagnostics_degrees__4[[#This Row],[Column1]]-A467)</f>
        <v>2.33911E-4</v>
      </c>
      <c r="X468" s="1">
        <f>ABS(IK_diagnostics_degrees__4[[#This Row],[Column2]]-B467)</f>
        <v>5.5240000000000178E-2</v>
      </c>
      <c r="Y468" s="1">
        <f>ABS(IK_diagnostics_degrees__4[[#This Row],[Column3]]-C467)</f>
        <v>0</v>
      </c>
      <c r="Z468" s="1">
        <f>ABS(IK_diagnostics_degrees__4[[#This Row],[Column4]]-D467)</f>
        <v>0</v>
      </c>
      <c r="AA468" s="1">
        <f>ABS(IK_diagnostics_degrees__4[[#This Row],[Column5]]-E467)</f>
        <v>7.2179999999999911E-2</v>
      </c>
      <c r="AB468" s="1">
        <f>ABS(IK_diagnostics_degrees__4[[#This Row],[Column6]]-F467)</f>
        <v>1.3569999999999971E-3</v>
      </c>
      <c r="AC468" s="1">
        <f>ABS(IK_diagnostics_degrees__4[[#This Row],[Column7]]-G467)</f>
        <v>8.2699999999999996E-2</v>
      </c>
      <c r="AD468" s="1">
        <f>ABS(IK_diagnostics_degrees__4[[#This Row],[Column8]]-H467)</f>
        <v>3.7209999999999965E-2</v>
      </c>
      <c r="AE468" s="1">
        <f>ABS(IK_diagnostics_degrees__4[[#This Row],[Column9]]-I467)</f>
        <v>9.6975000000000033E-2</v>
      </c>
      <c r="AF468" s="1">
        <f>ABS(IK_diagnostics_degrees__4[[#This Row],[Column10]]-J467)</f>
        <v>2.0044000000000006E-2</v>
      </c>
      <c r="AG468" s="1">
        <f>ABS(IK_diagnostics_degrees__4[[#This Row],[Column11]]-K467)</f>
        <v>1.1560000000000015E-2</v>
      </c>
      <c r="AH468" s="1">
        <f>ABS(IK_diagnostics_degrees__4[[#This Row],[Column12]]-L467)</f>
        <v>0</v>
      </c>
      <c r="AI468" s="1">
        <f>ABS(IK_diagnostics_degrees__4[[#This Row],[Column13]]-M467)</f>
        <v>0.287879</v>
      </c>
      <c r="AJ468" s="1">
        <f>ABS(IK_diagnostics_degrees__4[[#This Row],[Column14]]-N467)</f>
        <v>0.38684799999999997</v>
      </c>
      <c r="AK468" s="1">
        <f>ABS(IK_diagnostics_degrees__4[[#This Row],[Column15]]-O467)</f>
        <v>7.1328000000000058E-2</v>
      </c>
      <c r="AL468" s="1">
        <f>ABS(IK_diagnostics_degrees__4[[#This Row],[Column16]]-P467)</f>
        <v>0.18784382710000003</v>
      </c>
      <c r="AM468" s="1">
        <f>ABS(IK_diagnostics_degrees__4[[#This Row],[Column17]]-Q467)</f>
        <v>8.3388599999999993E-2</v>
      </c>
      <c r="AN468" s="1">
        <f>ABS(IK_diagnostics_degrees__4[[#This Row],[Column18]]-R467)</f>
        <v>0.12060999999999988</v>
      </c>
      <c r="AO468" s="1">
        <f>ABS(IK_diagnostics_degrees__4[[#This Row],[Column19]]-S467)</f>
        <v>0</v>
      </c>
      <c r="AP468" s="1">
        <f>ABS(IK_diagnostics_degrees__4[[#This Row],[Column20]]-T467)</f>
        <v>0.25067</v>
      </c>
      <c r="AQ468" s="1">
        <f>ABS(IK_diagnostics_degrees__4[[#This Row],[Column21]]-U467)</f>
        <v>0.12870000000000004</v>
      </c>
    </row>
    <row r="469" spans="1:43" x14ac:dyDescent="0.25">
      <c r="A469" s="1">
        <v>1.29468E-2</v>
      </c>
      <c r="B469" s="1">
        <v>1.5842000000000001</v>
      </c>
      <c r="C469" s="1">
        <v>1.08576E-2</v>
      </c>
      <c r="D469" s="1">
        <v>1.34147E-2</v>
      </c>
      <c r="E469" s="1">
        <v>1.56073</v>
      </c>
      <c r="F469" s="1">
        <v>9.0827199999999997E-2</v>
      </c>
      <c r="G469" s="1">
        <v>0.96720499999999998</v>
      </c>
      <c r="H469" s="1">
        <v>1.70563</v>
      </c>
      <c r="I469" s="1">
        <v>1.0088999999999999</v>
      </c>
      <c r="J469" s="1">
        <v>0.30801000000000001</v>
      </c>
      <c r="K469" s="1">
        <v>1.5105500000000001</v>
      </c>
      <c r="L469" s="1">
        <v>1.2663799999999999E-2</v>
      </c>
      <c r="M469" s="1">
        <v>1.1104000000000001</v>
      </c>
      <c r="N469" s="1">
        <v>8.7532499999999999E-2</v>
      </c>
      <c r="O469" s="1">
        <v>0.60898799999999997</v>
      </c>
      <c r="P469" s="1">
        <v>0.27004699999999998</v>
      </c>
      <c r="Q469" s="1">
        <v>0.16691</v>
      </c>
      <c r="R469" s="1">
        <v>1.9978800000000001</v>
      </c>
      <c r="S469" s="1" t="s">
        <v>22</v>
      </c>
      <c r="T469" s="1">
        <v>0.68619200000000002</v>
      </c>
      <c r="U469" s="1">
        <v>0.94243600000000005</v>
      </c>
      <c r="V469" s="1" t="s">
        <v>23</v>
      </c>
      <c r="W469" s="1">
        <f>ABS(IK_diagnostics_degrees__4[[#This Row],[Column1]]-A468)</f>
        <v>1.2845226999999999E-2</v>
      </c>
      <c r="X469" s="1">
        <f>ABS(IK_diagnostics_degrees__4[[#This Row],[Column2]]-B468)</f>
        <v>1.3249999999999984E-2</v>
      </c>
      <c r="Y469" s="1">
        <f>ABS(IK_diagnostics_degrees__4[[#This Row],[Column3]]-C468)</f>
        <v>1.08576E-2</v>
      </c>
      <c r="Z469" s="1">
        <f>ABS(IK_diagnostics_degrees__4[[#This Row],[Column4]]-D468)</f>
        <v>1.34147E-2</v>
      </c>
      <c r="AA469" s="1">
        <f>ABS(IK_diagnostics_degrees__4[[#This Row],[Column5]]-E468)</f>
        <v>3.7430000000000074E-2</v>
      </c>
      <c r="AB469" s="1">
        <f>ABS(IK_diagnostics_degrees__4[[#This Row],[Column6]]-F468)</f>
        <v>1.64488E-2</v>
      </c>
      <c r="AC469" s="1">
        <f>ABS(IK_diagnostics_degrees__4[[#This Row],[Column7]]-G468)</f>
        <v>3.5787000000000013E-2</v>
      </c>
      <c r="AD469" s="1">
        <f>ABS(IK_diagnostics_degrees__4[[#This Row],[Column8]]-H468)</f>
        <v>2.2200000000001108E-3</v>
      </c>
      <c r="AE469" s="1">
        <f>ABS(IK_diagnostics_degrees__4[[#This Row],[Column9]]-I468)</f>
        <v>4.2218999999999896E-2</v>
      </c>
      <c r="AF469" s="1">
        <f>ABS(IK_diagnostics_degrees__4[[#This Row],[Column10]]-J468)</f>
        <v>2.6388999999999996E-2</v>
      </c>
      <c r="AG469" s="1">
        <f>ABS(IK_diagnostics_degrees__4[[#This Row],[Column11]]-K468)</f>
        <v>3.6100000000001131E-3</v>
      </c>
      <c r="AH469" s="1">
        <f>ABS(IK_diagnostics_degrees__4[[#This Row],[Column12]]-L468)</f>
        <v>1.2663799999999999E-2</v>
      </c>
      <c r="AI469" s="1">
        <f>ABS(IK_diagnostics_degrees__4[[#This Row],[Column13]]-M468)</f>
        <v>0.12688300000000008</v>
      </c>
      <c r="AJ469" s="1">
        <f>ABS(IK_diagnostics_degrees__4[[#This Row],[Column14]]-N468)</f>
        <v>0.17992249999999999</v>
      </c>
      <c r="AK469" s="1">
        <f>ABS(IK_diagnostics_degrees__4[[#This Row],[Column15]]-O468)</f>
        <v>2.1300000000000763E-3</v>
      </c>
      <c r="AL469" s="1">
        <f>ABS(IK_diagnostics_degrees__4[[#This Row],[Column16]]-P468)</f>
        <v>8.2172999999999968E-2</v>
      </c>
      <c r="AM469" s="1">
        <f>ABS(IK_diagnostics_degrees__4[[#This Row],[Column17]]-Q468)</f>
        <v>2.4489000000000011E-2</v>
      </c>
      <c r="AN469" s="1">
        <f>ABS(IK_diagnostics_degrees__4[[#This Row],[Column18]]-R468)</f>
        <v>4.6520000000000117E-2</v>
      </c>
      <c r="AO469" s="1">
        <f>ABS(IK_diagnostics_degrees__4[[#This Row],[Column19]]-S468)</f>
        <v>0</v>
      </c>
      <c r="AP469" s="1">
        <f>ABS(IK_diagnostics_degrees__4[[#This Row],[Column20]]-T468)</f>
        <v>0.10970800000000003</v>
      </c>
      <c r="AQ469" s="1">
        <f>ABS(IK_diagnostics_degrees__4[[#This Row],[Column21]]-U468)</f>
        <v>6.2743999999999911E-2</v>
      </c>
    </row>
    <row r="470" spans="1:43" x14ac:dyDescent="0.25">
      <c r="A470" s="1">
        <v>1.43482E-2</v>
      </c>
      <c r="B470" s="1">
        <v>1.5871500000000001</v>
      </c>
      <c r="C470" s="1">
        <v>1.76889E-2</v>
      </c>
      <c r="D470" s="1">
        <v>4.2624500000000001E-3</v>
      </c>
      <c r="E470" s="1">
        <v>1.5344500000000001</v>
      </c>
      <c r="F470" s="1">
        <v>8.39641E-2</v>
      </c>
      <c r="G470" s="1">
        <v>0.97618000000000005</v>
      </c>
      <c r="H470" s="1">
        <v>1.7096199999999999</v>
      </c>
      <c r="I470" s="1">
        <v>1.02647</v>
      </c>
      <c r="J470" s="1">
        <v>0.33489000000000002</v>
      </c>
      <c r="K470" s="1">
        <v>1.50926</v>
      </c>
      <c r="L470" s="1">
        <v>1.6418599999999998E-2</v>
      </c>
      <c r="M470" s="1">
        <v>1.17018</v>
      </c>
      <c r="N470" s="1" t="s">
        <v>22</v>
      </c>
      <c r="O470" s="1">
        <v>0.59436800000000001</v>
      </c>
      <c r="P470" s="1">
        <v>0.30763400000000002</v>
      </c>
      <c r="Q470" s="1">
        <v>0.18035799999999999</v>
      </c>
      <c r="R470" s="1">
        <v>2.0227200000000001</v>
      </c>
      <c r="S470" s="1" t="s">
        <v>22</v>
      </c>
      <c r="T470" s="1">
        <v>0.73819599999999996</v>
      </c>
      <c r="U470" s="1">
        <v>0.91234199999999999</v>
      </c>
      <c r="V470" s="1" t="s">
        <v>23</v>
      </c>
      <c r="W470" s="1">
        <f>ABS(IK_diagnostics_degrees__4[[#This Row],[Column1]]-A469)</f>
        <v>1.4014000000000006E-3</v>
      </c>
      <c r="X470" s="1">
        <f>ABS(IK_diagnostics_degrees__4[[#This Row],[Column2]]-B469)</f>
        <v>2.9500000000000082E-3</v>
      </c>
      <c r="Y470" s="1">
        <f>ABS(IK_diagnostics_degrees__4[[#This Row],[Column3]]-C469)</f>
        <v>6.8313000000000002E-3</v>
      </c>
      <c r="Z470" s="1">
        <f>ABS(IK_diagnostics_degrees__4[[#This Row],[Column4]]-D469)</f>
        <v>9.1522500000000007E-3</v>
      </c>
      <c r="AA470" s="1">
        <f>ABS(IK_diagnostics_degrees__4[[#This Row],[Column5]]-E469)</f>
        <v>2.6279999999999859E-2</v>
      </c>
      <c r="AB470" s="1">
        <f>ABS(IK_diagnostics_degrees__4[[#This Row],[Column6]]-F469)</f>
        <v>6.863099999999997E-3</v>
      </c>
      <c r="AC470" s="1">
        <f>ABS(IK_diagnostics_degrees__4[[#This Row],[Column7]]-G469)</f>
        <v>8.9750000000000663E-3</v>
      </c>
      <c r="AD470" s="1">
        <f>ABS(IK_diagnostics_degrees__4[[#This Row],[Column8]]-H469)</f>
        <v>3.989999999999938E-3</v>
      </c>
      <c r="AE470" s="1">
        <f>ABS(IK_diagnostics_degrees__4[[#This Row],[Column9]]-I469)</f>
        <v>1.7570000000000086E-2</v>
      </c>
      <c r="AF470" s="1">
        <f>ABS(IK_diagnostics_degrees__4[[#This Row],[Column10]]-J469)</f>
        <v>2.6880000000000015E-2</v>
      </c>
      <c r="AG470" s="1">
        <f>ABS(IK_diagnostics_degrees__4[[#This Row],[Column11]]-K469)</f>
        <v>1.2900000000000134E-3</v>
      </c>
      <c r="AH470" s="1">
        <f>ABS(IK_diagnostics_degrees__4[[#This Row],[Column12]]-L469)</f>
        <v>3.7547999999999991E-3</v>
      </c>
      <c r="AI470" s="1">
        <f>ABS(IK_diagnostics_degrees__4[[#This Row],[Column13]]-M469)</f>
        <v>5.9779999999999944E-2</v>
      </c>
      <c r="AJ470" s="1">
        <f>ABS(IK_diagnostics_degrees__4[[#This Row],[Column14]]-N469)</f>
        <v>8.7532499999999999E-2</v>
      </c>
      <c r="AK470" s="1">
        <f>ABS(IK_diagnostics_degrees__4[[#This Row],[Column15]]-O469)</f>
        <v>1.4619999999999966E-2</v>
      </c>
      <c r="AL470" s="1">
        <f>ABS(IK_diagnostics_degrees__4[[#This Row],[Column16]]-P469)</f>
        <v>3.7587000000000037E-2</v>
      </c>
      <c r="AM470" s="1">
        <f>ABS(IK_diagnostics_degrees__4[[#This Row],[Column17]]-Q469)</f>
        <v>1.3447999999999988E-2</v>
      </c>
      <c r="AN470" s="1">
        <f>ABS(IK_diagnostics_degrees__4[[#This Row],[Column18]]-R469)</f>
        <v>2.4839999999999973E-2</v>
      </c>
      <c r="AO470" s="1">
        <f>ABS(IK_diagnostics_degrees__4[[#This Row],[Column19]]-S469)</f>
        <v>0</v>
      </c>
      <c r="AP470" s="1">
        <f>ABS(IK_diagnostics_degrees__4[[#This Row],[Column20]]-T469)</f>
        <v>5.2003999999999939E-2</v>
      </c>
      <c r="AQ470" s="1">
        <f>ABS(IK_diagnostics_degrees__4[[#This Row],[Column21]]-U469)</f>
        <v>3.0094000000000065E-2</v>
      </c>
    </row>
    <row r="471" spans="1:43" x14ac:dyDescent="0.25">
      <c r="A471" s="1">
        <v>1.70616E-2</v>
      </c>
      <c r="B471" s="1">
        <v>1.59127</v>
      </c>
      <c r="C471" s="1">
        <v>2.1939E-2</v>
      </c>
      <c r="D471" s="1">
        <v>6.6817600000000003E-4</v>
      </c>
      <c r="E471" s="1">
        <v>1.51644</v>
      </c>
      <c r="F471" s="1">
        <v>7.7718499999999996E-2</v>
      </c>
      <c r="G471" s="1">
        <v>0.98400399999999999</v>
      </c>
      <c r="H471" s="1">
        <v>1.70259</v>
      </c>
      <c r="I471" s="1">
        <v>1.03854</v>
      </c>
      <c r="J471" s="1">
        <v>0.344165</v>
      </c>
      <c r="K471" s="1">
        <v>1.5043500000000001</v>
      </c>
      <c r="L471" s="1">
        <v>2.2137299999999999E-2</v>
      </c>
      <c r="M471" s="1">
        <v>1.2131400000000001</v>
      </c>
      <c r="N471" s="1" t="s">
        <v>22</v>
      </c>
      <c r="O471" s="1">
        <v>0.57920400000000005</v>
      </c>
      <c r="P471" s="1">
        <v>0.32713599999999998</v>
      </c>
      <c r="Q471" s="1">
        <v>0.188473</v>
      </c>
      <c r="R471" s="1">
        <v>2.0379100000000001</v>
      </c>
      <c r="S471" s="1" t="s">
        <v>22</v>
      </c>
      <c r="T471" s="1">
        <v>0.76999899999999999</v>
      </c>
      <c r="U471" s="1">
        <v>0.90040299999999995</v>
      </c>
      <c r="V471" s="1" t="s">
        <v>23</v>
      </c>
      <c r="W471" s="1">
        <f>ABS(IK_diagnostics_degrees__4[[#This Row],[Column1]]-A470)</f>
        <v>2.7133999999999995E-3</v>
      </c>
      <c r="X471" s="1">
        <f>ABS(IK_diagnostics_degrees__4[[#This Row],[Column2]]-B470)</f>
        <v>4.1199999999999015E-3</v>
      </c>
      <c r="Y471" s="1">
        <f>ABS(IK_diagnostics_degrees__4[[#This Row],[Column3]]-C470)</f>
        <v>4.2500999999999997E-3</v>
      </c>
      <c r="Z471" s="1">
        <f>ABS(IK_diagnostics_degrees__4[[#This Row],[Column4]]-D470)</f>
        <v>3.5942740000000002E-3</v>
      </c>
      <c r="AA471" s="1">
        <f>ABS(IK_diagnostics_degrees__4[[#This Row],[Column5]]-E470)</f>
        <v>1.8010000000000081E-2</v>
      </c>
      <c r="AB471" s="1">
        <f>ABS(IK_diagnostics_degrees__4[[#This Row],[Column6]]-F470)</f>
        <v>6.2456000000000039E-3</v>
      </c>
      <c r="AC471" s="1">
        <f>ABS(IK_diagnostics_degrees__4[[#This Row],[Column7]]-G470)</f>
        <v>7.8239999999999421E-3</v>
      </c>
      <c r="AD471" s="1">
        <f>ABS(IK_diagnostics_degrees__4[[#This Row],[Column8]]-H470)</f>
        <v>7.0299999999998697E-3</v>
      </c>
      <c r="AE471" s="1">
        <f>ABS(IK_diagnostics_degrees__4[[#This Row],[Column9]]-I470)</f>
        <v>1.2070000000000025E-2</v>
      </c>
      <c r="AF471" s="1">
        <f>ABS(IK_diagnostics_degrees__4[[#This Row],[Column10]]-J470)</f>
        <v>9.2749999999999777E-3</v>
      </c>
      <c r="AG471" s="1">
        <f>ABS(IK_diagnostics_degrees__4[[#This Row],[Column11]]-K470)</f>
        <v>4.9099999999999699E-3</v>
      </c>
      <c r="AH471" s="1">
        <f>ABS(IK_diagnostics_degrees__4[[#This Row],[Column12]]-L470)</f>
        <v>5.7187000000000002E-3</v>
      </c>
      <c r="AI471" s="1">
        <f>ABS(IK_diagnostics_degrees__4[[#This Row],[Column13]]-M470)</f>
        <v>4.2960000000000109E-2</v>
      </c>
      <c r="AJ471" s="1">
        <f>ABS(IK_diagnostics_degrees__4[[#This Row],[Column14]]-N470)</f>
        <v>0</v>
      </c>
      <c r="AK471" s="1">
        <f>ABS(IK_diagnostics_degrees__4[[#This Row],[Column15]]-O470)</f>
        <v>1.5163999999999955E-2</v>
      </c>
      <c r="AL471" s="1">
        <f>ABS(IK_diagnostics_degrees__4[[#This Row],[Column16]]-P470)</f>
        <v>1.9501999999999964E-2</v>
      </c>
      <c r="AM471" s="1">
        <f>ABS(IK_diagnostics_degrees__4[[#This Row],[Column17]]-Q470)</f>
        <v>8.1150000000000111E-3</v>
      </c>
      <c r="AN471" s="1">
        <f>ABS(IK_diagnostics_degrees__4[[#This Row],[Column18]]-R470)</f>
        <v>1.5190000000000037E-2</v>
      </c>
      <c r="AO471" s="1">
        <f>ABS(IK_diagnostics_degrees__4[[#This Row],[Column19]]-S470)</f>
        <v>0</v>
      </c>
      <c r="AP471" s="1">
        <f>ABS(IK_diagnostics_degrees__4[[#This Row],[Column20]]-T470)</f>
        <v>3.1803000000000026E-2</v>
      </c>
      <c r="AQ471" s="1">
        <f>ABS(IK_diagnostics_degrees__4[[#This Row],[Column21]]-U470)</f>
        <v>1.1939000000000033E-2</v>
      </c>
    </row>
    <row r="472" spans="1:43" x14ac:dyDescent="0.25">
      <c r="A472" s="1">
        <v>1.9147299999999999E-2</v>
      </c>
      <c r="B472" s="1">
        <v>1.59494</v>
      </c>
      <c r="C472" s="1">
        <v>2.3220500000000002E-2</v>
      </c>
      <c r="D472" s="2">
        <v>1.19976E-5</v>
      </c>
      <c r="E472" s="1">
        <v>1.50282</v>
      </c>
      <c r="F472" s="1">
        <v>7.3955099999999996E-2</v>
      </c>
      <c r="G472" s="1">
        <v>0.98900299999999997</v>
      </c>
      <c r="H472" s="1">
        <v>1.6959599999999999</v>
      </c>
      <c r="I472" s="1">
        <v>1.04589</v>
      </c>
      <c r="J472" s="1">
        <v>0.35196</v>
      </c>
      <c r="K472" s="1">
        <v>1.5005200000000001</v>
      </c>
      <c r="L472" s="1">
        <v>2.4193099999999999E-2</v>
      </c>
      <c r="M472" s="1">
        <v>1.24542</v>
      </c>
      <c r="N472" s="1" t="s">
        <v>22</v>
      </c>
      <c r="O472" s="1">
        <v>0.56864999999999999</v>
      </c>
      <c r="P472" s="1">
        <v>0.33575300000000002</v>
      </c>
      <c r="Q472" s="1">
        <v>0.194245</v>
      </c>
      <c r="R472" s="1">
        <v>2.0498699999999999</v>
      </c>
      <c r="S472" s="1" t="s">
        <v>22</v>
      </c>
      <c r="T472" s="1">
        <v>0.79108800000000001</v>
      </c>
      <c r="U472" s="1">
        <v>0.89630200000000004</v>
      </c>
      <c r="V472" s="1" t="s">
        <v>23</v>
      </c>
      <c r="W472" s="1">
        <f>ABS(IK_diagnostics_degrees__4[[#This Row],[Column1]]-A471)</f>
        <v>2.0856999999999994E-3</v>
      </c>
      <c r="X472" s="1">
        <f>ABS(IK_diagnostics_degrees__4[[#This Row],[Column2]]-B471)</f>
        <v>3.6700000000000621E-3</v>
      </c>
      <c r="Y472" s="1">
        <f>ABS(IK_diagnostics_degrees__4[[#This Row],[Column3]]-C471)</f>
        <v>1.2815000000000014E-3</v>
      </c>
      <c r="Z472" s="1">
        <f>ABS(IK_diagnostics_degrees__4[[#This Row],[Column4]]-D471)</f>
        <v>6.5617840000000002E-4</v>
      </c>
      <c r="AA472" s="1">
        <f>ABS(IK_diagnostics_degrees__4[[#This Row],[Column5]]-E471)</f>
        <v>1.3619999999999965E-2</v>
      </c>
      <c r="AB472" s="1">
        <f>ABS(IK_diagnostics_degrees__4[[#This Row],[Column6]]-F471)</f>
        <v>3.7634000000000001E-3</v>
      </c>
      <c r="AC472" s="1">
        <f>ABS(IK_diagnostics_degrees__4[[#This Row],[Column7]]-G471)</f>
        <v>4.9989999999999757E-3</v>
      </c>
      <c r="AD472" s="1">
        <f>ABS(IK_diagnostics_degrees__4[[#This Row],[Column8]]-H471)</f>
        <v>6.6300000000001358E-3</v>
      </c>
      <c r="AE472" s="1">
        <f>ABS(IK_diagnostics_degrees__4[[#This Row],[Column9]]-I471)</f>
        <v>7.3499999999999677E-3</v>
      </c>
      <c r="AF472" s="1">
        <f>ABS(IK_diagnostics_degrees__4[[#This Row],[Column10]]-J471)</f>
        <v>7.7949999999999964E-3</v>
      </c>
      <c r="AG472" s="1">
        <f>ABS(IK_diagnostics_degrees__4[[#This Row],[Column11]]-K471)</f>
        <v>3.8300000000000001E-3</v>
      </c>
      <c r="AH472" s="1">
        <f>ABS(IK_diagnostics_degrees__4[[#This Row],[Column12]]-L471)</f>
        <v>2.0558E-3</v>
      </c>
      <c r="AI472" s="1">
        <f>ABS(IK_diagnostics_degrees__4[[#This Row],[Column13]]-M471)</f>
        <v>3.2279999999999864E-2</v>
      </c>
      <c r="AJ472" s="1">
        <f>ABS(IK_diagnostics_degrees__4[[#This Row],[Column14]]-N471)</f>
        <v>0</v>
      </c>
      <c r="AK472" s="1">
        <f>ABS(IK_diagnostics_degrees__4[[#This Row],[Column15]]-O471)</f>
        <v>1.0554000000000063E-2</v>
      </c>
      <c r="AL472" s="1">
        <f>ABS(IK_diagnostics_degrees__4[[#This Row],[Column16]]-P471)</f>
        <v>8.6170000000000413E-3</v>
      </c>
      <c r="AM472" s="1">
        <f>ABS(IK_diagnostics_degrees__4[[#This Row],[Column17]]-Q471)</f>
        <v>5.7719999999999994E-3</v>
      </c>
      <c r="AN472" s="1">
        <f>ABS(IK_diagnostics_degrees__4[[#This Row],[Column18]]-R471)</f>
        <v>1.1959999999999749E-2</v>
      </c>
      <c r="AO472" s="1">
        <f>ABS(IK_diagnostics_degrees__4[[#This Row],[Column19]]-S471)</f>
        <v>0</v>
      </c>
      <c r="AP472" s="1">
        <f>ABS(IK_diagnostics_degrees__4[[#This Row],[Column20]]-T471)</f>
        <v>2.1089000000000024E-2</v>
      </c>
      <c r="AQ472" s="1">
        <f>ABS(IK_diagnostics_degrees__4[[#This Row],[Column21]]-U471)</f>
        <v>4.1009999999999103E-3</v>
      </c>
    </row>
    <row r="473" spans="1:43" x14ac:dyDescent="0.25">
      <c r="A473" s="1">
        <v>2.0727200000000001E-2</v>
      </c>
      <c r="B473" s="1">
        <v>1.59663</v>
      </c>
      <c r="C473" s="1">
        <v>2.40544E-2</v>
      </c>
      <c r="D473" s="2">
        <v>1.7242999999999999E-6</v>
      </c>
      <c r="E473" s="1">
        <v>1.4928300000000001</v>
      </c>
      <c r="F473" s="1">
        <v>6.7252000000000006E-2</v>
      </c>
      <c r="G473" s="1">
        <v>0.99233899999999997</v>
      </c>
      <c r="H473" s="1">
        <v>1.6933499999999999</v>
      </c>
      <c r="I473" s="1">
        <v>1.0478099999999999</v>
      </c>
      <c r="J473" s="1">
        <v>0.35546499999999998</v>
      </c>
      <c r="K473" s="1">
        <v>1.4992700000000001</v>
      </c>
      <c r="L473" s="1">
        <v>3.0226300000000001E-2</v>
      </c>
      <c r="M473" s="1">
        <v>1.2681800000000001</v>
      </c>
      <c r="N473" s="1" t="s">
        <v>22</v>
      </c>
      <c r="O473" s="1">
        <v>0.55937400000000004</v>
      </c>
      <c r="P473" s="1">
        <v>0.34221299999999999</v>
      </c>
      <c r="Q473" s="1">
        <v>0.19503300000000001</v>
      </c>
      <c r="R473" s="1">
        <v>2.0556000000000001</v>
      </c>
      <c r="S473" s="1" t="s">
        <v>22</v>
      </c>
      <c r="T473" s="1">
        <v>0.80538200000000004</v>
      </c>
      <c r="U473" s="1">
        <v>0.89291100000000001</v>
      </c>
      <c r="V473" s="1" t="s">
        <v>23</v>
      </c>
      <c r="W473" s="1">
        <f>ABS(IK_diagnostics_degrees__4[[#This Row],[Column1]]-A472)</f>
        <v>1.5799000000000021E-3</v>
      </c>
      <c r="X473" s="1">
        <f>ABS(IK_diagnostics_degrees__4[[#This Row],[Column2]]-B472)</f>
        <v>1.6899999999999693E-3</v>
      </c>
      <c r="Y473" s="1">
        <f>ABS(IK_diagnostics_degrees__4[[#This Row],[Column3]]-C472)</f>
        <v>8.3389999999999853E-4</v>
      </c>
      <c r="Z473" s="1">
        <f>ABS(IK_diagnostics_degrees__4[[#This Row],[Column4]]-D472)</f>
        <v>1.02733E-5</v>
      </c>
      <c r="AA473" s="1">
        <f>ABS(IK_diagnostics_degrees__4[[#This Row],[Column5]]-E472)</f>
        <v>9.9899999999999434E-3</v>
      </c>
      <c r="AB473" s="1">
        <f>ABS(IK_diagnostics_degrees__4[[#This Row],[Column6]]-F472)</f>
        <v>6.7030999999999896E-3</v>
      </c>
      <c r="AC473" s="1">
        <f>ABS(IK_diagnostics_degrees__4[[#This Row],[Column7]]-G472)</f>
        <v>3.3360000000000056E-3</v>
      </c>
      <c r="AD473" s="1">
        <f>ABS(IK_diagnostics_degrees__4[[#This Row],[Column8]]-H472)</f>
        <v>2.6100000000000012E-3</v>
      </c>
      <c r="AE473" s="1">
        <f>ABS(IK_diagnostics_degrees__4[[#This Row],[Column9]]-I472)</f>
        <v>1.9199999999999218E-3</v>
      </c>
      <c r="AF473" s="1">
        <f>ABS(IK_diagnostics_degrees__4[[#This Row],[Column10]]-J472)</f>
        <v>3.5049999999999804E-3</v>
      </c>
      <c r="AG473" s="1">
        <f>ABS(IK_diagnostics_degrees__4[[#This Row],[Column11]]-K472)</f>
        <v>1.2499999999999734E-3</v>
      </c>
      <c r="AH473" s="1">
        <f>ABS(IK_diagnostics_degrees__4[[#This Row],[Column12]]-L472)</f>
        <v>6.0332000000000024E-3</v>
      </c>
      <c r="AI473" s="1">
        <f>ABS(IK_diagnostics_degrees__4[[#This Row],[Column13]]-M472)</f>
        <v>2.2760000000000113E-2</v>
      </c>
      <c r="AJ473" s="1">
        <f>ABS(IK_diagnostics_degrees__4[[#This Row],[Column14]]-N472)</f>
        <v>0</v>
      </c>
      <c r="AK473" s="1">
        <f>ABS(IK_diagnostics_degrees__4[[#This Row],[Column15]]-O472)</f>
        <v>9.275999999999951E-3</v>
      </c>
      <c r="AL473" s="1">
        <f>ABS(IK_diagnostics_degrees__4[[#This Row],[Column16]]-P472)</f>
        <v>6.4599999999999658E-3</v>
      </c>
      <c r="AM473" s="1">
        <f>ABS(IK_diagnostics_degrees__4[[#This Row],[Column17]]-Q472)</f>
        <v>7.8800000000001091E-4</v>
      </c>
      <c r="AN473" s="1">
        <f>ABS(IK_diagnostics_degrees__4[[#This Row],[Column18]]-R472)</f>
        <v>5.7300000000002349E-3</v>
      </c>
      <c r="AO473" s="1">
        <f>ABS(IK_diagnostics_degrees__4[[#This Row],[Column19]]-S472)</f>
        <v>0</v>
      </c>
      <c r="AP473" s="1">
        <f>ABS(IK_diagnostics_degrees__4[[#This Row],[Column20]]-T472)</f>
        <v>1.4294000000000029E-2</v>
      </c>
      <c r="AQ473" s="1">
        <f>ABS(IK_diagnostics_degrees__4[[#This Row],[Column21]]-U472)</f>
        <v>3.3910000000000329E-3</v>
      </c>
    </row>
    <row r="474" spans="1:43" x14ac:dyDescent="0.25">
      <c r="A474" s="1">
        <v>2.0996000000000001E-2</v>
      </c>
      <c r="B474" s="1">
        <v>1.5991200000000001</v>
      </c>
      <c r="C474" s="1">
        <v>2.6596499999999999E-2</v>
      </c>
      <c r="D474" s="2">
        <v>3.12591E-7</v>
      </c>
      <c r="E474" s="1">
        <v>1.48451</v>
      </c>
      <c r="F474" s="1">
        <v>6.3622700000000004E-2</v>
      </c>
      <c r="G474" s="1">
        <v>0.99538700000000002</v>
      </c>
      <c r="H474" s="1">
        <v>1.69072</v>
      </c>
      <c r="I474" s="1">
        <v>1.0515699999999999</v>
      </c>
      <c r="J474" s="1">
        <v>0.35922599999999999</v>
      </c>
      <c r="K474" s="1">
        <v>1.4971099999999999</v>
      </c>
      <c r="L474" s="1">
        <v>3.1661700000000001E-2</v>
      </c>
      <c r="M474" s="1">
        <v>1.2848599999999999</v>
      </c>
      <c r="N474" s="1" t="s">
        <v>22</v>
      </c>
      <c r="O474" s="1">
        <v>0.55246600000000001</v>
      </c>
      <c r="P474" s="1">
        <v>0.34533000000000003</v>
      </c>
      <c r="Q474" s="1">
        <v>0.19756399999999999</v>
      </c>
      <c r="R474" s="1">
        <v>2.0625200000000001</v>
      </c>
      <c r="S474" s="1" t="s">
        <v>22</v>
      </c>
      <c r="T474" s="1">
        <v>0.815608</v>
      </c>
      <c r="U474" s="1">
        <v>0.89153899999999997</v>
      </c>
      <c r="V474" s="1" t="s">
        <v>23</v>
      </c>
      <c r="W474" s="1">
        <f>ABS(IK_diagnostics_degrees__4[[#This Row],[Column1]]-A473)</f>
        <v>2.6879999999999959E-4</v>
      </c>
      <c r="X474" s="1">
        <f>ABS(IK_diagnostics_degrees__4[[#This Row],[Column2]]-B473)</f>
        <v>2.4900000000001032E-3</v>
      </c>
      <c r="Y474" s="1">
        <f>ABS(IK_diagnostics_degrees__4[[#This Row],[Column3]]-C473)</f>
        <v>2.5420999999999985E-3</v>
      </c>
      <c r="Z474" s="1">
        <f>ABS(IK_diagnostics_degrees__4[[#This Row],[Column4]]-D473)</f>
        <v>1.411709E-6</v>
      </c>
      <c r="AA474" s="1">
        <f>ABS(IK_diagnostics_degrees__4[[#This Row],[Column5]]-E473)</f>
        <v>8.3200000000001051E-3</v>
      </c>
      <c r="AB474" s="1">
        <f>ABS(IK_diagnostics_degrees__4[[#This Row],[Column6]]-F473)</f>
        <v>3.629300000000002E-3</v>
      </c>
      <c r="AC474" s="1">
        <f>ABS(IK_diagnostics_degrees__4[[#This Row],[Column7]]-G473)</f>
        <v>3.0480000000000507E-3</v>
      </c>
      <c r="AD474" s="1">
        <f>ABS(IK_diagnostics_degrees__4[[#This Row],[Column8]]-H473)</f>
        <v>2.6299999999999102E-3</v>
      </c>
      <c r="AE474" s="1">
        <f>ABS(IK_diagnostics_degrees__4[[#This Row],[Column9]]-I473)</f>
        <v>3.7599999999999856E-3</v>
      </c>
      <c r="AF474" s="1">
        <f>ABS(IK_diagnostics_degrees__4[[#This Row],[Column10]]-J473)</f>
        <v>3.7610000000000143E-3</v>
      </c>
      <c r="AG474" s="1">
        <f>ABS(IK_diagnostics_degrees__4[[#This Row],[Column11]]-K473)</f>
        <v>2.1600000000001618E-3</v>
      </c>
      <c r="AH474" s="1">
        <f>ABS(IK_diagnostics_degrees__4[[#This Row],[Column12]]-L473)</f>
        <v>1.4353999999999999E-3</v>
      </c>
      <c r="AI474" s="1">
        <f>ABS(IK_diagnostics_degrees__4[[#This Row],[Column13]]-M473)</f>
        <v>1.6679999999999806E-2</v>
      </c>
      <c r="AJ474" s="1">
        <f>ABS(IK_diagnostics_degrees__4[[#This Row],[Column14]]-N473)</f>
        <v>0</v>
      </c>
      <c r="AK474" s="1">
        <f>ABS(IK_diagnostics_degrees__4[[#This Row],[Column15]]-O473)</f>
        <v>6.9080000000000252E-3</v>
      </c>
      <c r="AL474" s="1">
        <f>ABS(IK_diagnostics_degrees__4[[#This Row],[Column16]]-P473)</f>
        <v>3.1170000000000364E-3</v>
      </c>
      <c r="AM474" s="1">
        <f>ABS(IK_diagnostics_degrees__4[[#This Row],[Column17]]-Q473)</f>
        <v>2.5309999999999777E-3</v>
      </c>
      <c r="AN474" s="1">
        <f>ABS(IK_diagnostics_degrees__4[[#This Row],[Column18]]-R473)</f>
        <v>6.9200000000000372E-3</v>
      </c>
      <c r="AO474" s="1">
        <f>ABS(IK_diagnostics_degrees__4[[#This Row],[Column19]]-S473)</f>
        <v>0</v>
      </c>
      <c r="AP474" s="1">
        <f>ABS(IK_diagnostics_degrees__4[[#This Row],[Column20]]-T473)</f>
        <v>1.0225999999999957E-2</v>
      </c>
      <c r="AQ474" s="1">
        <f>ABS(IK_diagnostics_degrees__4[[#This Row],[Column21]]-U473)</f>
        <v>1.3720000000000399E-3</v>
      </c>
    </row>
    <row r="475" spans="1:43" x14ac:dyDescent="0.25">
      <c r="A475" s="1">
        <v>2.0569400000000002E-2</v>
      </c>
      <c r="B475" s="1">
        <v>1.59944</v>
      </c>
      <c r="C475" s="1">
        <v>2.8038799999999999E-2</v>
      </c>
      <c r="D475" s="2">
        <v>2.20518E-9</v>
      </c>
      <c r="E475" s="1">
        <v>1.47993</v>
      </c>
      <c r="F475" s="1">
        <v>6.01743E-2</v>
      </c>
      <c r="G475" s="1">
        <v>0.99529199999999995</v>
      </c>
      <c r="H475" s="1">
        <v>1.6871799999999999</v>
      </c>
      <c r="I475" s="1">
        <v>1.0550299999999999</v>
      </c>
      <c r="J475" s="1">
        <v>0.36311399999999999</v>
      </c>
      <c r="K475" s="1">
        <v>1.4962500000000001</v>
      </c>
      <c r="L475" s="1">
        <v>3.3191400000000003E-2</v>
      </c>
      <c r="M475" s="1">
        <v>1.29735</v>
      </c>
      <c r="N475" s="1" t="s">
        <v>22</v>
      </c>
      <c r="O475" s="1">
        <v>0.54648200000000002</v>
      </c>
      <c r="P475" s="1">
        <v>0.34844799999999998</v>
      </c>
      <c r="Q475" s="1">
        <v>0.19855999999999999</v>
      </c>
      <c r="R475" s="1">
        <v>2.0664099999999999</v>
      </c>
      <c r="S475" s="1" t="s">
        <v>22</v>
      </c>
      <c r="T475" s="1">
        <v>0.822882</v>
      </c>
      <c r="U475" s="1">
        <v>0.89113699999999996</v>
      </c>
      <c r="V475" s="1" t="s">
        <v>23</v>
      </c>
      <c r="W475" s="1">
        <f>ABS(IK_diagnostics_degrees__4[[#This Row],[Column1]]-A474)</f>
        <v>4.265999999999992E-4</v>
      </c>
      <c r="X475" s="1">
        <f>ABS(IK_diagnostics_degrees__4[[#This Row],[Column2]]-B474)</f>
        <v>3.1999999999987594E-4</v>
      </c>
      <c r="Y475" s="1">
        <f>ABS(IK_diagnostics_degrees__4[[#This Row],[Column3]]-C474)</f>
        <v>1.4423000000000005E-3</v>
      </c>
      <c r="Z475" s="1">
        <f>ABS(IK_diagnostics_degrees__4[[#This Row],[Column4]]-D474)</f>
        <v>3.1038581999999999E-7</v>
      </c>
      <c r="AA475" s="1">
        <f>ABS(IK_diagnostics_degrees__4[[#This Row],[Column5]]-E474)</f>
        <v>4.5800000000000285E-3</v>
      </c>
      <c r="AB475" s="1">
        <f>ABS(IK_diagnostics_degrees__4[[#This Row],[Column6]]-F474)</f>
        <v>3.4484000000000042E-3</v>
      </c>
      <c r="AC475" s="1">
        <f>ABS(IK_diagnostics_degrees__4[[#This Row],[Column7]]-G474)</f>
        <v>9.5000000000067253E-5</v>
      </c>
      <c r="AD475" s="1">
        <f>ABS(IK_diagnostics_degrees__4[[#This Row],[Column8]]-H474)</f>
        <v>3.5400000000000986E-3</v>
      </c>
      <c r="AE475" s="1">
        <f>ABS(IK_diagnostics_degrees__4[[#This Row],[Column9]]-I474)</f>
        <v>3.4600000000000186E-3</v>
      </c>
      <c r="AF475" s="1">
        <f>ABS(IK_diagnostics_degrees__4[[#This Row],[Column10]]-J474)</f>
        <v>3.8880000000000026E-3</v>
      </c>
      <c r="AG475" s="1">
        <f>ABS(IK_diagnostics_degrees__4[[#This Row],[Column11]]-K474)</f>
        <v>8.5999999999986088E-4</v>
      </c>
      <c r="AH475" s="1">
        <f>ABS(IK_diagnostics_degrees__4[[#This Row],[Column12]]-L474)</f>
        <v>1.5297000000000019E-3</v>
      </c>
      <c r="AI475" s="1">
        <f>ABS(IK_diagnostics_degrees__4[[#This Row],[Column13]]-M474)</f>
        <v>1.2490000000000112E-2</v>
      </c>
      <c r="AJ475" s="1">
        <f>ABS(IK_diagnostics_degrees__4[[#This Row],[Column14]]-N474)</f>
        <v>0</v>
      </c>
      <c r="AK475" s="1">
        <f>ABS(IK_diagnostics_degrees__4[[#This Row],[Column15]]-O474)</f>
        <v>5.9839999999999893E-3</v>
      </c>
      <c r="AL475" s="1">
        <f>ABS(IK_diagnostics_degrees__4[[#This Row],[Column16]]-P474)</f>
        <v>3.1179999999999541E-3</v>
      </c>
      <c r="AM475" s="1">
        <f>ABS(IK_diagnostics_degrees__4[[#This Row],[Column17]]-Q474)</f>
        <v>9.9599999999999689E-4</v>
      </c>
      <c r="AN475" s="1">
        <f>ABS(IK_diagnostics_degrees__4[[#This Row],[Column18]]-R474)</f>
        <v>3.889999999999727E-3</v>
      </c>
      <c r="AO475" s="1">
        <f>ABS(IK_diagnostics_degrees__4[[#This Row],[Column19]]-S474)</f>
        <v>0</v>
      </c>
      <c r="AP475" s="1">
        <f>ABS(IK_diagnostics_degrees__4[[#This Row],[Column20]]-T474)</f>
        <v>7.2740000000000027E-3</v>
      </c>
      <c r="AQ475" s="1">
        <f>ABS(IK_diagnostics_degrees__4[[#This Row],[Column21]]-U474)</f>
        <v>4.0200000000001346E-4</v>
      </c>
    </row>
    <row r="476" spans="1:43" x14ac:dyDescent="0.25">
      <c r="A476" s="1">
        <v>2.07478E-2</v>
      </c>
      <c r="B476" s="1">
        <v>1.5995600000000001</v>
      </c>
      <c r="C476" s="1">
        <v>2.8192499999999999E-2</v>
      </c>
      <c r="D476" s="1" t="s">
        <v>22</v>
      </c>
      <c r="E476" s="1">
        <v>1.4774099999999999</v>
      </c>
      <c r="F476" s="1">
        <v>5.8494200000000003E-2</v>
      </c>
      <c r="G476" s="1">
        <v>0.99616499999999997</v>
      </c>
      <c r="H476" s="1">
        <v>1.68614</v>
      </c>
      <c r="I476" s="1">
        <v>1.0564499999999999</v>
      </c>
      <c r="J476" s="1">
        <v>0.36526700000000001</v>
      </c>
      <c r="K476" s="1">
        <v>1.49457</v>
      </c>
      <c r="L476" s="1">
        <v>3.3985399999999999E-2</v>
      </c>
      <c r="M476" s="1">
        <v>1.30735</v>
      </c>
      <c r="N476" s="1" t="s">
        <v>22</v>
      </c>
      <c r="O476" s="1">
        <v>0.542543</v>
      </c>
      <c r="P476" s="1">
        <v>0.35146100000000002</v>
      </c>
      <c r="Q476" s="1">
        <v>0.199403</v>
      </c>
      <c r="R476" s="1">
        <v>2.0694400000000002</v>
      </c>
      <c r="S476" s="1" t="s">
        <v>22</v>
      </c>
      <c r="T476" s="1">
        <v>0.82954899999999998</v>
      </c>
      <c r="U476" s="1">
        <v>0.88995400000000002</v>
      </c>
      <c r="V476" s="1" t="s">
        <v>23</v>
      </c>
      <c r="W476" s="1">
        <f>ABS(IK_diagnostics_degrees__4[[#This Row],[Column1]]-A475)</f>
        <v>1.783999999999987E-4</v>
      </c>
      <c r="X476" s="1">
        <f>ABS(IK_diagnostics_degrees__4[[#This Row],[Column2]]-B475)</f>
        <v>1.2000000000012001E-4</v>
      </c>
      <c r="Y476" s="1">
        <f>ABS(IK_diagnostics_degrees__4[[#This Row],[Column3]]-C475)</f>
        <v>1.5369999999999967E-4</v>
      </c>
      <c r="Z476" s="1">
        <f>ABS(IK_diagnostics_degrees__4[[#This Row],[Column4]]-D475)</f>
        <v>2.20518E-9</v>
      </c>
      <c r="AA476" s="1">
        <f>ABS(IK_diagnostics_degrees__4[[#This Row],[Column5]]-E475)</f>
        <v>2.5200000000000777E-3</v>
      </c>
      <c r="AB476" s="1">
        <f>ABS(IK_diagnostics_degrees__4[[#This Row],[Column6]]-F475)</f>
        <v>1.6800999999999969E-3</v>
      </c>
      <c r="AC476" s="1">
        <f>ABS(IK_diagnostics_degrees__4[[#This Row],[Column7]]-G475)</f>
        <v>8.7300000000001265E-4</v>
      </c>
      <c r="AD476" s="1">
        <f>ABS(IK_diagnostics_degrees__4[[#This Row],[Column8]]-H475)</f>
        <v>1.0399999999999299E-3</v>
      </c>
      <c r="AE476" s="1">
        <f>ABS(IK_diagnostics_degrees__4[[#This Row],[Column9]]-I475)</f>
        <v>1.4199999999999768E-3</v>
      </c>
      <c r="AF476" s="1">
        <f>ABS(IK_diagnostics_degrees__4[[#This Row],[Column10]]-J475)</f>
        <v>2.153000000000016E-3</v>
      </c>
      <c r="AG476" s="1">
        <f>ABS(IK_diagnostics_degrees__4[[#This Row],[Column11]]-K475)</f>
        <v>1.6800000000001258E-3</v>
      </c>
      <c r="AH476" s="1">
        <f>ABS(IK_diagnostics_degrees__4[[#This Row],[Column12]]-L475)</f>
        <v>7.939999999999961E-4</v>
      </c>
      <c r="AI476" s="1">
        <f>ABS(IK_diagnostics_degrees__4[[#This Row],[Column13]]-M475)</f>
        <v>1.0000000000000009E-2</v>
      </c>
      <c r="AJ476" s="1">
        <f>ABS(IK_diagnostics_degrees__4[[#This Row],[Column14]]-N475)</f>
        <v>0</v>
      </c>
      <c r="AK476" s="1">
        <f>ABS(IK_diagnostics_degrees__4[[#This Row],[Column15]]-O475)</f>
        <v>3.9390000000000258E-3</v>
      </c>
      <c r="AL476" s="1">
        <f>ABS(IK_diagnostics_degrees__4[[#This Row],[Column16]]-P475)</f>
        <v>3.0130000000000434E-3</v>
      </c>
      <c r="AM476" s="1">
        <f>ABS(IK_diagnostics_degrees__4[[#This Row],[Column17]]-Q475)</f>
        <v>8.4300000000001041E-4</v>
      </c>
      <c r="AN476" s="1">
        <f>ABS(IK_diagnostics_degrees__4[[#This Row],[Column18]]-R475)</f>
        <v>3.0300000000003102E-3</v>
      </c>
      <c r="AO476" s="1">
        <f>ABS(IK_diagnostics_degrees__4[[#This Row],[Column19]]-S475)</f>
        <v>0</v>
      </c>
      <c r="AP476" s="1">
        <f>ABS(IK_diagnostics_degrees__4[[#This Row],[Column20]]-T475)</f>
        <v>6.6669999999999785E-3</v>
      </c>
      <c r="AQ476" s="1">
        <f>ABS(IK_diagnostics_degrees__4[[#This Row],[Column21]]-U475)</f>
        <v>1.1829999999999341E-3</v>
      </c>
    </row>
    <row r="477" spans="1:43" x14ac:dyDescent="0.25">
      <c r="A477" s="1">
        <v>2.0968899999999999E-2</v>
      </c>
      <c r="B477" s="1">
        <v>1.5999699999999999</v>
      </c>
      <c r="C477" s="1">
        <v>2.8728699999999999E-2</v>
      </c>
      <c r="D477" s="1" t="s">
        <v>22</v>
      </c>
      <c r="E477" s="1">
        <v>1.4748300000000001</v>
      </c>
      <c r="F477" s="1">
        <v>5.6515000000000003E-2</v>
      </c>
      <c r="G477" s="1">
        <v>0.99709999999999999</v>
      </c>
      <c r="H477" s="1">
        <v>1.6853899999999999</v>
      </c>
      <c r="I477" s="1">
        <v>1.0569900000000001</v>
      </c>
      <c r="J477" s="1">
        <v>0.36702899999999999</v>
      </c>
      <c r="K477" s="1">
        <v>1.4938499999999999</v>
      </c>
      <c r="L477" s="1">
        <v>3.4845599999999997E-2</v>
      </c>
      <c r="M477" s="1">
        <v>1.3147200000000001</v>
      </c>
      <c r="N477" s="1" t="s">
        <v>22</v>
      </c>
      <c r="O477" s="1">
        <v>0.53977600000000003</v>
      </c>
      <c r="P477" s="1">
        <v>0.35339500000000001</v>
      </c>
      <c r="Q477" s="1">
        <v>0.199351</v>
      </c>
      <c r="R477" s="1">
        <v>2.0714399999999999</v>
      </c>
      <c r="S477" s="1" t="s">
        <v>22</v>
      </c>
      <c r="T477" s="1">
        <v>0.83422300000000005</v>
      </c>
      <c r="U477" s="1">
        <v>0.88865000000000005</v>
      </c>
      <c r="V477" s="1" t="s">
        <v>23</v>
      </c>
      <c r="W477" s="1">
        <f>ABS(IK_diagnostics_degrees__4[[#This Row],[Column1]]-A476)</f>
        <v>2.2109999999999838E-4</v>
      </c>
      <c r="X477" s="1">
        <f>ABS(IK_diagnostics_degrees__4[[#This Row],[Column2]]-B476)</f>
        <v>4.0999999999979941E-4</v>
      </c>
      <c r="Y477" s="1">
        <f>ABS(IK_diagnostics_degrees__4[[#This Row],[Column3]]-C476)</f>
        <v>5.3620000000000057E-4</v>
      </c>
      <c r="Z477" s="1">
        <f>ABS(IK_diagnostics_degrees__4[[#This Row],[Column4]]-D476)</f>
        <v>0</v>
      </c>
      <c r="AA477" s="1">
        <f>ABS(IK_diagnostics_degrees__4[[#This Row],[Column5]]-E476)</f>
        <v>2.5799999999998047E-3</v>
      </c>
      <c r="AB477" s="1">
        <f>ABS(IK_diagnostics_degrees__4[[#This Row],[Column6]]-F476)</f>
        <v>1.9792000000000004E-3</v>
      </c>
      <c r="AC477" s="1">
        <f>ABS(IK_diagnostics_degrees__4[[#This Row],[Column7]]-G476)</f>
        <v>9.3500000000001915E-4</v>
      </c>
      <c r="AD477" s="1">
        <f>ABS(IK_diagnostics_degrees__4[[#This Row],[Column8]]-H476)</f>
        <v>7.5000000000002842E-4</v>
      </c>
      <c r="AE477" s="1">
        <f>ABS(IK_diagnostics_degrees__4[[#This Row],[Column9]]-I476)</f>
        <v>5.4000000000020698E-4</v>
      </c>
      <c r="AF477" s="1">
        <f>ABS(IK_diagnostics_degrees__4[[#This Row],[Column10]]-J476)</f>
        <v>1.7619999999999858E-3</v>
      </c>
      <c r="AG477" s="1">
        <f>ABS(IK_diagnostics_degrees__4[[#This Row],[Column11]]-K476)</f>
        <v>7.2000000000005393E-4</v>
      </c>
      <c r="AH477" s="1">
        <f>ABS(IK_diagnostics_degrees__4[[#This Row],[Column12]]-L476)</f>
        <v>8.6019999999999847E-4</v>
      </c>
      <c r="AI477" s="1">
        <f>ABS(IK_diagnostics_degrees__4[[#This Row],[Column13]]-M476)</f>
        <v>7.3700000000000987E-3</v>
      </c>
      <c r="AJ477" s="1">
        <f>ABS(IK_diagnostics_degrees__4[[#This Row],[Column14]]-N476)</f>
        <v>0</v>
      </c>
      <c r="AK477" s="1">
        <f>ABS(IK_diagnostics_degrees__4[[#This Row],[Column15]]-O476)</f>
        <v>2.7669999999999639E-3</v>
      </c>
      <c r="AL477" s="1">
        <f>ABS(IK_diagnostics_degrees__4[[#This Row],[Column16]]-P476)</f>
        <v>1.9339999999999913E-3</v>
      </c>
      <c r="AM477" s="1">
        <f>ABS(IK_diagnostics_degrees__4[[#This Row],[Column17]]-Q476)</f>
        <v>5.1999999999996493E-5</v>
      </c>
      <c r="AN477" s="1">
        <f>ABS(IK_diagnostics_degrees__4[[#This Row],[Column18]]-R476)</f>
        <v>1.9999999999997797E-3</v>
      </c>
      <c r="AO477" s="1">
        <f>ABS(IK_diagnostics_degrees__4[[#This Row],[Column19]]-S476)</f>
        <v>0</v>
      </c>
      <c r="AP477" s="1">
        <f>ABS(IK_diagnostics_degrees__4[[#This Row],[Column20]]-T476)</f>
        <v>4.674000000000067E-3</v>
      </c>
      <c r="AQ477" s="1">
        <f>ABS(IK_diagnostics_degrees__4[[#This Row],[Column21]]-U476)</f>
        <v>1.3039999999999718E-3</v>
      </c>
    </row>
    <row r="478" spans="1:43" x14ac:dyDescent="0.25">
      <c r="A478" s="1" t="s">
        <v>22</v>
      </c>
      <c r="B478" s="1">
        <v>1.5659400000000001</v>
      </c>
      <c r="C478" s="1" t="s">
        <v>22</v>
      </c>
      <c r="D478" s="1">
        <v>0.118297</v>
      </c>
      <c r="E478" s="1">
        <v>1.3358099999999999</v>
      </c>
      <c r="F478" s="1">
        <v>8.2190400000000004E-3</v>
      </c>
      <c r="G478" s="1">
        <v>0.27745700000000001</v>
      </c>
      <c r="H478" s="1">
        <v>2.2897500000000002</v>
      </c>
      <c r="I478" s="1">
        <v>0.98421800000000004</v>
      </c>
      <c r="J478" s="1" t="s">
        <v>22</v>
      </c>
      <c r="K478" s="1">
        <v>2.0234000000000001</v>
      </c>
      <c r="L478" s="1" t="s">
        <v>22</v>
      </c>
      <c r="M478" s="1">
        <v>1.0395700000000001</v>
      </c>
      <c r="N478" s="1">
        <v>1.0344599999999999</v>
      </c>
      <c r="O478" s="1">
        <v>0.85155400000000003</v>
      </c>
      <c r="P478" s="1">
        <v>3.7048099999999998E-3</v>
      </c>
      <c r="Q478" s="1">
        <v>0.101136</v>
      </c>
      <c r="R478" s="1">
        <v>1.7096100000000001</v>
      </c>
      <c r="S478" s="1">
        <v>1.06497E-2</v>
      </c>
      <c r="T478" s="1" t="s">
        <v>22</v>
      </c>
      <c r="U478" s="1">
        <v>0.99502199999999996</v>
      </c>
      <c r="V478" s="1" t="s">
        <v>23</v>
      </c>
      <c r="W478" s="1">
        <f>ABS(IK_diagnostics_degrees__4[[#This Row],[Column1]]-A477)</f>
        <v>2.0968899999999999E-2</v>
      </c>
      <c r="X478" s="1">
        <f>ABS(IK_diagnostics_degrees__4[[#This Row],[Column2]]-B477)</f>
        <v>3.4029999999999783E-2</v>
      </c>
      <c r="Y478" s="1">
        <f>ABS(IK_diagnostics_degrees__4[[#This Row],[Column3]]-C477)</f>
        <v>2.8728699999999999E-2</v>
      </c>
      <c r="Z478" s="1">
        <f>ABS(IK_diagnostics_degrees__4[[#This Row],[Column4]]-D477)</f>
        <v>0.118297</v>
      </c>
      <c r="AA478" s="1">
        <f>ABS(IK_diagnostics_degrees__4[[#This Row],[Column5]]-E477)</f>
        <v>0.13902000000000014</v>
      </c>
      <c r="AB478" s="1">
        <f>ABS(IK_diagnostics_degrees__4[[#This Row],[Column6]]-F477)</f>
        <v>4.8295959999999999E-2</v>
      </c>
      <c r="AC478" s="1">
        <f>ABS(IK_diagnostics_degrees__4[[#This Row],[Column7]]-G477)</f>
        <v>0.71964300000000003</v>
      </c>
      <c r="AD478" s="1">
        <f>ABS(IK_diagnostics_degrees__4[[#This Row],[Column8]]-H477)</f>
        <v>0.60436000000000023</v>
      </c>
      <c r="AE478" s="1">
        <f>ABS(IK_diagnostics_degrees__4[[#This Row],[Column9]]-I477)</f>
        <v>7.2772000000000059E-2</v>
      </c>
      <c r="AF478" s="1">
        <f>ABS(IK_diagnostics_degrees__4[[#This Row],[Column10]]-J477)</f>
        <v>0.36702899999999999</v>
      </c>
      <c r="AG478" s="1">
        <f>ABS(IK_diagnostics_degrees__4[[#This Row],[Column11]]-K477)</f>
        <v>0.52955000000000019</v>
      </c>
      <c r="AH478" s="1">
        <f>ABS(IK_diagnostics_degrees__4[[#This Row],[Column12]]-L477)</f>
        <v>3.4845599999999997E-2</v>
      </c>
      <c r="AI478" s="1">
        <f>ABS(IK_diagnostics_degrees__4[[#This Row],[Column13]]-M477)</f>
        <v>0.27515000000000001</v>
      </c>
      <c r="AJ478" s="1">
        <f>ABS(IK_diagnostics_degrees__4[[#This Row],[Column14]]-N477)</f>
        <v>1.0344599999999999</v>
      </c>
      <c r="AK478" s="1">
        <f>ABS(IK_diagnostics_degrees__4[[#This Row],[Column15]]-O477)</f>
        <v>0.311778</v>
      </c>
      <c r="AL478" s="1">
        <f>ABS(IK_diagnostics_degrees__4[[#This Row],[Column16]]-P477)</f>
        <v>0.34969019000000001</v>
      </c>
      <c r="AM478" s="1">
        <f>ABS(IK_diagnostics_degrees__4[[#This Row],[Column17]]-Q477)</f>
        <v>9.8214999999999997E-2</v>
      </c>
      <c r="AN478" s="1">
        <f>ABS(IK_diagnostics_degrees__4[[#This Row],[Column18]]-R477)</f>
        <v>0.36182999999999987</v>
      </c>
      <c r="AO478" s="1">
        <f>ABS(IK_diagnostics_degrees__4[[#This Row],[Column19]]-S477)</f>
        <v>1.06497E-2</v>
      </c>
      <c r="AP478" s="1">
        <f>ABS(IK_diagnostics_degrees__4[[#This Row],[Column20]]-T477)</f>
        <v>0.83422300000000005</v>
      </c>
      <c r="AQ478" s="1">
        <f>ABS(IK_diagnostics_degrees__4[[#This Row],[Column21]]-U477)</f>
        <v>0.10637199999999991</v>
      </c>
    </row>
    <row r="479" spans="1:43" x14ac:dyDescent="0.25">
      <c r="A479" s="1" t="s">
        <v>22</v>
      </c>
      <c r="B479" s="1">
        <v>1.55009</v>
      </c>
      <c r="C479" s="1">
        <v>8.2239099999999996E-2</v>
      </c>
      <c r="D479" s="1">
        <v>0.168048</v>
      </c>
      <c r="E479" s="1">
        <v>1.3264100000000001</v>
      </c>
      <c r="F479" s="1">
        <v>1.6347799999999999E-2</v>
      </c>
      <c r="G479" s="1">
        <v>0.386266</v>
      </c>
      <c r="H479" s="1">
        <v>2.3620399999999999</v>
      </c>
      <c r="I479" s="1">
        <v>1.1996100000000001</v>
      </c>
      <c r="J479" s="1" t="s">
        <v>22</v>
      </c>
      <c r="K479" s="1">
        <v>2.0395799999999999</v>
      </c>
      <c r="L479" s="1">
        <v>3.2928899999999997E-2</v>
      </c>
      <c r="M479" s="1">
        <v>1.36585</v>
      </c>
      <c r="N479" s="1">
        <v>0.91975700000000005</v>
      </c>
      <c r="O479" s="1">
        <v>1.11341</v>
      </c>
      <c r="P479" s="1" t="s">
        <v>22</v>
      </c>
      <c r="Q479" s="1">
        <v>5.89195E-2</v>
      </c>
      <c r="R479" s="1">
        <v>1.82721</v>
      </c>
      <c r="S479" s="1" t="s">
        <v>22</v>
      </c>
      <c r="T479" s="1">
        <v>2.6264900000000001E-2</v>
      </c>
      <c r="U479" s="1">
        <v>0.78219899999999998</v>
      </c>
      <c r="V479" s="1" t="s">
        <v>23</v>
      </c>
      <c r="W479" s="1">
        <f>ABS(IK_diagnostics_degrees__4[[#This Row],[Column1]]-A478)</f>
        <v>0</v>
      </c>
      <c r="X479" s="1">
        <f>ABS(IK_diagnostics_degrees__4[[#This Row],[Column2]]-B478)</f>
        <v>1.5850000000000142E-2</v>
      </c>
      <c r="Y479" s="1">
        <f>ABS(IK_diagnostics_degrees__4[[#This Row],[Column3]]-C478)</f>
        <v>8.2239099999999996E-2</v>
      </c>
      <c r="Z479" s="1">
        <f>ABS(IK_diagnostics_degrees__4[[#This Row],[Column4]]-D478)</f>
        <v>4.9751000000000004E-2</v>
      </c>
      <c r="AA479" s="1">
        <f>ABS(IK_diagnostics_degrees__4[[#This Row],[Column5]]-E478)</f>
        <v>9.3999999999998529E-3</v>
      </c>
      <c r="AB479" s="1">
        <f>ABS(IK_diagnostics_degrees__4[[#This Row],[Column6]]-F478)</f>
        <v>8.1287599999999988E-3</v>
      </c>
      <c r="AC479" s="1">
        <f>ABS(IK_diagnostics_degrees__4[[#This Row],[Column7]]-G478)</f>
        <v>0.10880899999999999</v>
      </c>
      <c r="AD479" s="1">
        <f>ABS(IK_diagnostics_degrees__4[[#This Row],[Column8]]-H478)</f>
        <v>7.2289999999999743E-2</v>
      </c>
      <c r="AE479" s="1">
        <f>ABS(IK_diagnostics_degrees__4[[#This Row],[Column9]]-I478)</f>
        <v>0.21539200000000003</v>
      </c>
      <c r="AF479" s="1">
        <f>ABS(IK_diagnostics_degrees__4[[#This Row],[Column10]]-J478)</f>
        <v>0</v>
      </c>
      <c r="AG479" s="1">
        <f>ABS(IK_diagnostics_degrees__4[[#This Row],[Column11]]-K478)</f>
        <v>1.6179999999999861E-2</v>
      </c>
      <c r="AH479" s="1">
        <f>ABS(IK_diagnostics_degrees__4[[#This Row],[Column12]]-L478)</f>
        <v>3.2928899999999997E-2</v>
      </c>
      <c r="AI479" s="1">
        <f>ABS(IK_diagnostics_degrees__4[[#This Row],[Column13]]-M478)</f>
        <v>0.3262799999999999</v>
      </c>
      <c r="AJ479" s="1">
        <f>ABS(IK_diagnostics_degrees__4[[#This Row],[Column14]]-N478)</f>
        <v>0.11470299999999989</v>
      </c>
      <c r="AK479" s="1">
        <f>ABS(IK_diagnostics_degrees__4[[#This Row],[Column15]]-O478)</f>
        <v>0.26185599999999998</v>
      </c>
      <c r="AL479" s="1">
        <f>ABS(IK_diagnostics_degrees__4[[#This Row],[Column16]]-P478)</f>
        <v>3.7048099999999998E-3</v>
      </c>
      <c r="AM479" s="1">
        <f>ABS(IK_diagnostics_degrees__4[[#This Row],[Column17]]-Q478)</f>
        <v>4.2216500000000004E-2</v>
      </c>
      <c r="AN479" s="1">
        <f>ABS(IK_diagnostics_degrees__4[[#This Row],[Column18]]-R478)</f>
        <v>0.11759999999999993</v>
      </c>
      <c r="AO479" s="1">
        <f>ABS(IK_diagnostics_degrees__4[[#This Row],[Column19]]-S478)</f>
        <v>1.06497E-2</v>
      </c>
      <c r="AP479" s="1">
        <f>ABS(IK_diagnostics_degrees__4[[#This Row],[Column20]]-T478)</f>
        <v>2.6264900000000001E-2</v>
      </c>
      <c r="AQ479" s="1">
        <f>ABS(IK_diagnostics_degrees__4[[#This Row],[Column21]]-U478)</f>
        <v>0.21282299999999998</v>
      </c>
    </row>
    <row r="480" spans="1:43" x14ac:dyDescent="0.25">
      <c r="A480" s="1" t="s">
        <v>22</v>
      </c>
      <c r="B480" s="1">
        <v>1.54078</v>
      </c>
      <c r="C480" s="1">
        <v>0.153757</v>
      </c>
      <c r="D480" s="1">
        <v>0.221</v>
      </c>
      <c r="E480" s="1">
        <v>1.31985</v>
      </c>
      <c r="F480" s="1">
        <v>1.0843200000000001E-2</v>
      </c>
      <c r="G480" s="1">
        <v>0.44538299999999997</v>
      </c>
      <c r="H480" s="1">
        <v>2.3495699999999999</v>
      </c>
      <c r="I480" s="1">
        <v>1.35476</v>
      </c>
      <c r="J480" s="1" t="s">
        <v>22</v>
      </c>
      <c r="K480" s="1">
        <v>2.0327700000000002</v>
      </c>
      <c r="L480" s="1">
        <v>4.9279099999999999E-2</v>
      </c>
      <c r="M480" s="1">
        <v>1.5138799999999999</v>
      </c>
      <c r="N480" s="1">
        <v>0.84584199999999998</v>
      </c>
      <c r="O480" s="1">
        <v>1.15947</v>
      </c>
      <c r="P480" s="1" t="s">
        <v>22</v>
      </c>
      <c r="Q480" s="1">
        <v>3.1426000000000003E-2</v>
      </c>
      <c r="R480" s="1">
        <v>1.87574</v>
      </c>
      <c r="S480" s="1" t="s">
        <v>22</v>
      </c>
      <c r="T480" s="1">
        <v>9.2175000000000007E-2</v>
      </c>
      <c r="U480" s="1">
        <v>0.66683000000000003</v>
      </c>
      <c r="V480" s="1" t="s">
        <v>23</v>
      </c>
      <c r="W480" s="1">
        <f>ABS(IK_diagnostics_degrees__4[[#This Row],[Column1]]-A479)</f>
        <v>0</v>
      </c>
      <c r="X480" s="1">
        <f>ABS(IK_diagnostics_degrees__4[[#This Row],[Column2]]-B479)</f>
        <v>9.3099999999999294E-3</v>
      </c>
      <c r="Y480" s="1">
        <f>ABS(IK_diagnostics_degrees__4[[#This Row],[Column3]]-C479)</f>
        <v>7.1517900000000009E-2</v>
      </c>
      <c r="Z480" s="1">
        <f>ABS(IK_diagnostics_degrees__4[[#This Row],[Column4]]-D479)</f>
        <v>5.2951999999999999E-2</v>
      </c>
      <c r="AA480" s="1">
        <f>ABS(IK_diagnostics_degrees__4[[#This Row],[Column5]]-E479)</f>
        <v>6.5600000000001213E-3</v>
      </c>
      <c r="AB480" s="1">
        <f>ABS(IK_diagnostics_degrees__4[[#This Row],[Column6]]-F479)</f>
        <v>5.5045999999999984E-3</v>
      </c>
      <c r="AC480" s="1">
        <f>ABS(IK_diagnostics_degrees__4[[#This Row],[Column7]]-G479)</f>
        <v>5.9116999999999975E-2</v>
      </c>
      <c r="AD480" s="1">
        <f>ABS(IK_diagnostics_degrees__4[[#This Row],[Column8]]-H479)</f>
        <v>1.2469999999999981E-2</v>
      </c>
      <c r="AE480" s="1">
        <f>ABS(IK_diagnostics_degrees__4[[#This Row],[Column9]]-I479)</f>
        <v>0.1551499999999999</v>
      </c>
      <c r="AF480" s="1">
        <f>ABS(IK_diagnostics_degrees__4[[#This Row],[Column10]]-J479)</f>
        <v>0</v>
      </c>
      <c r="AG480" s="1">
        <f>ABS(IK_diagnostics_degrees__4[[#This Row],[Column11]]-K479)</f>
        <v>6.8099999999997607E-3</v>
      </c>
      <c r="AH480" s="1">
        <f>ABS(IK_diagnostics_degrees__4[[#This Row],[Column12]]-L479)</f>
        <v>1.6350200000000002E-2</v>
      </c>
      <c r="AI480" s="1">
        <f>ABS(IK_diagnostics_degrees__4[[#This Row],[Column13]]-M479)</f>
        <v>0.14802999999999988</v>
      </c>
      <c r="AJ480" s="1">
        <f>ABS(IK_diagnostics_degrees__4[[#This Row],[Column14]]-N479)</f>
        <v>7.3915000000000064E-2</v>
      </c>
      <c r="AK480" s="1">
        <f>ABS(IK_diagnostics_degrees__4[[#This Row],[Column15]]-O479)</f>
        <v>4.605999999999999E-2</v>
      </c>
      <c r="AL480" s="1">
        <f>ABS(IK_diagnostics_degrees__4[[#This Row],[Column16]]-P479)</f>
        <v>0</v>
      </c>
      <c r="AM480" s="1">
        <f>ABS(IK_diagnostics_degrees__4[[#This Row],[Column17]]-Q479)</f>
        <v>2.7493499999999997E-2</v>
      </c>
      <c r="AN480" s="1">
        <f>ABS(IK_diagnostics_degrees__4[[#This Row],[Column18]]-R479)</f>
        <v>4.8529999999999962E-2</v>
      </c>
      <c r="AO480" s="1">
        <f>ABS(IK_diagnostics_degrees__4[[#This Row],[Column19]]-S479)</f>
        <v>0</v>
      </c>
      <c r="AP480" s="1">
        <f>ABS(IK_diagnostics_degrees__4[[#This Row],[Column20]]-T479)</f>
        <v>6.5910099999999999E-2</v>
      </c>
      <c r="AQ480" s="1">
        <f>ABS(IK_diagnostics_degrees__4[[#This Row],[Column21]]-U479)</f>
        <v>0.11536899999999994</v>
      </c>
    </row>
    <row r="481" spans="1:43" x14ac:dyDescent="0.25">
      <c r="A481" s="1">
        <v>2.48367E-2</v>
      </c>
      <c r="B481" s="1">
        <v>1.5261</v>
      </c>
      <c r="C481" s="1">
        <v>0.18981400000000001</v>
      </c>
      <c r="D481" s="1">
        <v>0.24545</v>
      </c>
      <c r="E481" s="1">
        <v>1.3059499999999999</v>
      </c>
      <c r="F481" s="1">
        <v>8.8200699999999993E-3</v>
      </c>
      <c r="G481" s="1">
        <v>0.50034000000000001</v>
      </c>
      <c r="H481" s="1">
        <v>2.3673099999999998</v>
      </c>
      <c r="I481" s="1">
        <v>1.4547000000000001</v>
      </c>
      <c r="J481" s="1" t="s">
        <v>22</v>
      </c>
      <c r="K481" s="1">
        <v>2.0301900000000002</v>
      </c>
      <c r="L481" s="1">
        <v>3.9283699999999998E-2</v>
      </c>
      <c r="M481" s="1">
        <v>1.59867</v>
      </c>
      <c r="N481" s="1">
        <v>0.80170699999999995</v>
      </c>
      <c r="O481" s="1">
        <v>1.17143</v>
      </c>
      <c r="P481" s="1" t="s">
        <v>22</v>
      </c>
      <c r="Q481" s="1">
        <v>6.3132099999999997E-3</v>
      </c>
      <c r="R481" s="1">
        <v>1.9009199999999999</v>
      </c>
      <c r="S481" s="1" t="s">
        <v>22</v>
      </c>
      <c r="T481" s="1">
        <v>0.12700800000000001</v>
      </c>
      <c r="U481" s="1">
        <v>0.61840899999999999</v>
      </c>
      <c r="V481" s="1" t="s">
        <v>23</v>
      </c>
      <c r="W481" s="1">
        <f>ABS(IK_diagnostics_degrees__4[[#This Row],[Column1]]-A480)</f>
        <v>2.48367E-2</v>
      </c>
      <c r="X481" s="1">
        <f>ABS(IK_diagnostics_degrees__4[[#This Row],[Column2]]-B480)</f>
        <v>1.4680000000000026E-2</v>
      </c>
      <c r="Y481" s="1">
        <f>ABS(IK_diagnostics_degrees__4[[#This Row],[Column3]]-C480)</f>
        <v>3.6057000000000006E-2</v>
      </c>
      <c r="Z481" s="1">
        <f>ABS(IK_diagnostics_degrees__4[[#This Row],[Column4]]-D480)</f>
        <v>2.445E-2</v>
      </c>
      <c r="AA481" s="1">
        <f>ABS(IK_diagnostics_degrees__4[[#This Row],[Column5]]-E480)</f>
        <v>1.3900000000000023E-2</v>
      </c>
      <c r="AB481" s="1">
        <f>ABS(IK_diagnostics_degrees__4[[#This Row],[Column6]]-F480)</f>
        <v>2.0231300000000015E-3</v>
      </c>
      <c r="AC481" s="1">
        <f>ABS(IK_diagnostics_degrees__4[[#This Row],[Column7]]-G480)</f>
        <v>5.4957000000000034E-2</v>
      </c>
      <c r="AD481" s="1">
        <f>ABS(IK_diagnostics_degrees__4[[#This Row],[Column8]]-H480)</f>
        <v>1.7739999999999867E-2</v>
      </c>
      <c r="AE481" s="1">
        <f>ABS(IK_diagnostics_degrees__4[[#This Row],[Column9]]-I480)</f>
        <v>9.994000000000014E-2</v>
      </c>
      <c r="AF481" s="1">
        <f>ABS(IK_diagnostics_degrees__4[[#This Row],[Column10]]-J480)</f>
        <v>0</v>
      </c>
      <c r="AG481" s="1">
        <f>ABS(IK_diagnostics_degrees__4[[#This Row],[Column11]]-K480)</f>
        <v>2.5800000000000267E-3</v>
      </c>
      <c r="AH481" s="1">
        <f>ABS(IK_diagnostics_degrees__4[[#This Row],[Column12]]-L480)</f>
        <v>9.9954000000000015E-3</v>
      </c>
      <c r="AI481" s="1">
        <f>ABS(IK_diagnostics_degrees__4[[#This Row],[Column13]]-M480)</f>
        <v>8.4790000000000143E-2</v>
      </c>
      <c r="AJ481" s="1">
        <f>ABS(IK_diagnostics_degrees__4[[#This Row],[Column14]]-N480)</f>
        <v>4.4135000000000035E-2</v>
      </c>
      <c r="AK481" s="1">
        <f>ABS(IK_diagnostics_degrees__4[[#This Row],[Column15]]-O480)</f>
        <v>1.1959999999999971E-2</v>
      </c>
      <c r="AL481" s="1">
        <f>ABS(IK_diagnostics_degrees__4[[#This Row],[Column16]]-P480)</f>
        <v>0</v>
      </c>
      <c r="AM481" s="1">
        <f>ABS(IK_diagnostics_degrees__4[[#This Row],[Column17]]-Q480)</f>
        <v>2.5112790000000003E-2</v>
      </c>
      <c r="AN481" s="1">
        <f>ABS(IK_diagnostics_degrees__4[[#This Row],[Column18]]-R480)</f>
        <v>2.517999999999998E-2</v>
      </c>
      <c r="AO481" s="1">
        <f>ABS(IK_diagnostics_degrees__4[[#This Row],[Column19]]-S480)</f>
        <v>0</v>
      </c>
      <c r="AP481" s="1">
        <f>ABS(IK_diagnostics_degrees__4[[#This Row],[Column20]]-T480)</f>
        <v>3.4833000000000003E-2</v>
      </c>
      <c r="AQ481" s="1">
        <f>ABS(IK_diagnostics_degrees__4[[#This Row],[Column21]]-U480)</f>
        <v>4.8421000000000047E-2</v>
      </c>
    </row>
    <row r="482" spans="1:43" x14ac:dyDescent="0.25">
      <c r="A482" s="1">
        <v>4.1873899999999999E-2</v>
      </c>
      <c r="B482" s="1">
        <v>1.5246200000000001</v>
      </c>
      <c r="C482" s="1">
        <v>0.20844199999999999</v>
      </c>
      <c r="D482" s="1">
        <v>0.26023800000000002</v>
      </c>
      <c r="E482" s="1">
        <v>1.28654</v>
      </c>
      <c r="F482" s="1">
        <v>1.46756E-2</v>
      </c>
      <c r="G482" s="1">
        <v>0.53097099999999997</v>
      </c>
      <c r="H482" s="1">
        <v>2.3709099999999999</v>
      </c>
      <c r="I482" s="1">
        <v>1.52579</v>
      </c>
      <c r="J482" s="1" t="s">
        <v>22</v>
      </c>
      <c r="K482" s="1">
        <v>2.0254799999999999</v>
      </c>
      <c r="L482" s="1">
        <v>3.60351E-2</v>
      </c>
      <c r="M482" s="1">
        <v>1.65821</v>
      </c>
      <c r="N482" s="1">
        <v>0.76536999999999999</v>
      </c>
      <c r="O482" s="1">
        <v>1.16822</v>
      </c>
      <c r="P482" s="1" t="s">
        <v>22</v>
      </c>
      <c r="Q482" s="1">
        <v>4.1397500000000002E-3</v>
      </c>
      <c r="R482" s="1">
        <v>1.90838</v>
      </c>
      <c r="S482" s="1" t="s">
        <v>22</v>
      </c>
      <c r="T482" s="1">
        <v>0.133717</v>
      </c>
      <c r="U482" s="1">
        <v>0.59112699999999996</v>
      </c>
      <c r="V482" s="1" t="s">
        <v>23</v>
      </c>
      <c r="W482" s="1">
        <f>ABS(IK_diagnostics_degrees__4[[#This Row],[Column1]]-A481)</f>
        <v>1.7037199999999999E-2</v>
      </c>
      <c r="X482" s="1">
        <f>ABS(IK_diagnostics_degrees__4[[#This Row],[Column2]]-B481)</f>
        <v>1.4799999999999258E-3</v>
      </c>
      <c r="Y482" s="1">
        <f>ABS(IK_diagnostics_degrees__4[[#This Row],[Column3]]-C481)</f>
        <v>1.8627999999999978E-2</v>
      </c>
      <c r="Z482" s="1">
        <f>ABS(IK_diagnostics_degrees__4[[#This Row],[Column4]]-D481)</f>
        <v>1.4788000000000023E-2</v>
      </c>
      <c r="AA482" s="1">
        <f>ABS(IK_diagnostics_degrees__4[[#This Row],[Column5]]-E481)</f>
        <v>1.9409999999999927E-2</v>
      </c>
      <c r="AB482" s="1">
        <f>ABS(IK_diagnostics_degrees__4[[#This Row],[Column6]]-F481)</f>
        <v>5.8555300000000012E-3</v>
      </c>
      <c r="AC482" s="1">
        <f>ABS(IK_diagnostics_degrees__4[[#This Row],[Column7]]-G481)</f>
        <v>3.0630999999999964E-2</v>
      </c>
      <c r="AD482" s="1">
        <f>ABS(IK_diagnostics_degrees__4[[#This Row],[Column8]]-H481)</f>
        <v>3.6000000000000476E-3</v>
      </c>
      <c r="AE482" s="1">
        <f>ABS(IK_diagnostics_degrees__4[[#This Row],[Column9]]-I481)</f>
        <v>7.1089999999999876E-2</v>
      </c>
      <c r="AF482" s="1">
        <f>ABS(IK_diagnostics_degrees__4[[#This Row],[Column10]]-J481)</f>
        <v>0</v>
      </c>
      <c r="AG482" s="1">
        <f>ABS(IK_diagnostics_degrees__4[[#This Row],[Column11]]-K481)</f>
        <v>4.710000000000214E-3</v>
      </c>
      <c r="AH482" s="1">
        <f>ABS(IK_diagnostics_degrees__4[[#This Row],[Column12]]-L481)</f>
        <v>3.2485999999999973E-3</v>
      </c>
      <c r="AI482" s="1">
        <f>ABS(IK_diagnostics_degrees__4[[#This Row],[Column13]]-M481)</f>
        <v>5.9539999999999926E-2</v>
      </c>
      <c r="AJ482" s="1">
        <f>ABS(IK_diagnostics_degrees__4[[#This Row],[Column14]]-N481)</f>
        <v>3.6336999999999953E-2</v>
      </c>
      <c r="AK482" s="1">
        <f>ABS(IK_diagnostics_degrees__4[[#This Row],[Column15]]-O481)</f>
        <v>3.2099999999999351E-3</v>
      </c>
      <c r="AL482" s="1">
        <f>ABS(IK_diagnostics_degrees__4[[#This Row],[Column16]]-P481)</f>
        <v>0</v>
      </c>
      <c r="AM482" s="1">
        <f>ABS(IK_diagnostics_degrees__4[[#This Row],[Column17]]-Q481)</f>
        <v>2.1734599999999995E-3</v>
      </c>
      <c r="AN482" s="1">
        <f>ABS(IK_diagnostics_degrees__4[[#This Row],[Column18]]-R481)</f>
        <v>7.4600000000000222E-3</v>
      </c>
      <c r="AO482" s="1">
        <f>ABS(IK_diagnostics_degrees__4[[#This Row],[Column19]]-S481)</f>
        <v>0</v>
      </c>
      <c r="AP482" s="1">
        <f>ABS(IK_diagnostics_degrees__4[[#This Row],[Column20]]-T481)</f>
        <v>6.7089999999999927E-3</v>
      </c>
      <c r="AQ482" s="1">
        <f>ABS(IK_diagnostics_degrees__4[[#This Row],[Column21]]-U481)</f>
        <v>2.7282000000000028E-2</v>
      </c>
    </row>
    <row r="483" spans="1:43" x14ac:dyDescent="0.25">
      <c r="A483" s="1">
        <v>4.8923500000000002E-2</v>
      </c>
      <c r="B483" s="1">
        <v>1.5188699999999999</v>
      </c>
      <c r="C483" s="1">
        <v>0.225713</v>
      </c>
      <c r="D483" s="1">
        <v>0.27147500000000002</v>
      </c>
      <c r="E483" s="1">
        <v>1.2816700000000001</v>
      </c>
      <c r="F483" s="1">
        <v>1.48402E-2</v>
      </c>
      <c r="G483" s="1">
        <v>0.55184599999999995</v>
      </c>
      <c r="H483" s="1">
        <v>2.3735900000000001</v>
      </c>
      <c r="I483" s="1">
        <v>1.57054</v>
      </c>
      <c r="J483" s="1" t="s">
        <v>22</v>
      </c>
      <c r="K483" s="1">
        <v>2.0220600000000002</v>
      </c>
      <c r="L483" s="1">
        <v>3.3787499999999998E-2</v>
      </c>
      <c r="M483" s="1">
        <v>1.7020900000000001</v>
      </c>
      <c r="N483" s="1">
        <v>0.73327299999999995</v>
      </c>
      <c r="O483" s="1">
        <v>1.1548799999999999</v>
      </c>
      <c r="P483" s="1" t="s">
        <v>22</v>
      </c>
      <c r="Q483" s="1">
        <v>2.2558000000000001E-3</v>
      </c>
      <c r="R483" s="1">
        <v>1.90846</v>
      </c>
      <c r="S483" s="1" t="s">
        <v>22</v>
      </c>
      <c r="T483" s="1">
        <v>0.13251499999999999</v>
      </c>
      <c r="U483" s="1">
        <v>0.57526500000000003</v>
      </c>
      <c r="V483" s="1" t="s">
        <v>23</v>
      </c>
      <c r="W483" s="1">
        <f>ABS(IK_diagnostics_degrees__4[[#This Row],[Column1]]-A482)</f>
        <v>7.0496000000000031E-3</v>
      </c>
      <c r="X483" s="1">
        <f>ABS(IK_diagnostics_degrees__4[[#This Row],[Column2]]-B482)</f>
        <v>5.7500000000001439E-3</v>
      </c>
      <c r="Y483" s="1">
        <f>ABS(IK_diagnostics_degrees__4[[#This Row],[Column3]]-C482)</f>
        <v>1.7271000000000009E-2</v>
      </c>
      <c r="Z483" s="1">
        <f>ABS(IK_diagnostics_degrees__4[[#This Row],[Column4]]-D482)</f>
        <v>1.1236999999999997E-2</v>
      </c>
      <c r="AA483" s="1">
        <f>ABS(IK_diagnostics_degrees__4[[#This Row],[Column5]]-E482)</f>
        <v>4.8699999999999299E-3</v>
      </c>
      <c r="AB483" s="1">
        <f>ABS(IK_diagnostics_degrees__4[[#This Row],[Column6]]-F482)</f>
        <v>1.6459999999999912E-4</v>
      </c>
      <c r="AC483" s="1">
        <f>ABS(IK_diagnostics_degrees__4[[#This Row],[Column7]]-G482)</f>
        <v>2.0874999999999977E-2</v>
      </c>
      <c r="AD483" s="1">
        <f>ABS(IK_diagnostics_degrees__4[[#This Row],[Column8]]-H482)</f>
        <v>2.6800000000002377E-3</v>
      </c>
      <c r="AE483" s="1">
        <f>ABS(IK_diagnostics_degrees__4[[#This Row],[Column9]]-I482)</f>
        <v>4.4750000000000068E-2</v>
      </c>
      <c r="AF483" s="1">
        <f>ABS(IK_diagnostics_degrees__4[[#This Row],[Column10]]-J482)</f>
        <v>0</v>
      </c>
      <c r="AG483" s="1">
        <f>ABS(IK_diagnostics_degrees__4[[#This Row],[Column11]]-K482)</f>
        <v>3.4199999999997566E-3</v>
      </c>
      <c r="AH483" s="1">
        <f>ABS(IK_diagnostics_degrees__4[[#This Row],[Column12]]-L482)</f>
        <v>2.2476000000000024E-3</v>
      </c>
      <c r="AI483" s="1">
        <f>ABS(IK_diagnostics_degrees__4[[#This Row],[Column13]]-M482)</f>
        <v>4.3880000000000141E-2</v>
      </c>
      <c r="AJ483" s="1">
        <f>ABS(IK_diagnostics_degrees__4[[#This Row],[Column14]]-N482)</f>
        <v>3.2097000000000042E-2</v>
      </c>
      <c r="AK483" s="1">
        <f>ABS(IK_diagnostics_degrees__4[[#This Row],[Column15]]-O482)</f>
        <v>1.334000000000013E-2</v>
      </c>
      <c r="AL483" s="1">
        <f>ABS(IK_diagnostics_degrees__4[[#This Row],[Column16]]-P482)</f>
        <v>0</v>
      </c>
      <c r="AM483" s="1">
        <f>ABS(IK_diagnostics_degrees__4[[#This Row],[Column17]]-Q482)</f>
        <v>1.8839500000000001E-3</v>
      </c>
      <c r="AN483" s="1">
        <f>ABS(IK_diagnostics_degrees__4[[#This Row],[Column18]]-R482)</f>
        <v>8.0000000000080007E-5</v>
      </c>
      <c r="AO483" s="1">
        <f>ABS(IK_diagnostics_degrees__4[[#This Row],[Column19]]-S482)</f>
        <v>0</v>
      </c>
      <c r="AP483" s="1">
        <f>ABS(IK_diagnostics_degrees__4[[#This Row],[Column20]]-T482)</f>
        <v>1.2020000000000086E-3</v>
      </c>
      <c r="AQ483" s="1">
        <f>ABS(IK_diagnostics_degrees__4[[#This Row],[Column21]]-U482)</f>
        <v>1.5861999999999932E-2</v>
      </c>
    </row>
    <row r="484" spans="1:43" x14ac:dyDescent="0.25">
      <c r="A484" s="1">
        <v>5.3437100000000001E-2</v>
      </c>
      <c r="B484" s="1">
        <v>1.51603</v>
      </c>
      <c r="C484" s="1">
        <v>0.237377</v>
      </c>
      <c r="D484" s="1">
        <v>0.27674500000000002</v>
      </c>
      <c r="E484" s="1">
        <v>1.2747599999999999</v>
      </c>
      <c r="F484" s="1">
        <v>1.8757900000000001E-2</v>
      </c>
      <c r="G484" s="1">
        <v>0.56601400000000002</v>
      </c>
      <c r="H484" s="1">
        <v>2.3786100000000001</v>
      </c>
      <c r="I484" s="1">
        <v>1.60633</v>
      </c>
      <c r="J484" s="1" t="s">
        <v>22</v>
      </c>
      <c r="K484" s="1">
        <v>2.0184199999999999</v>
      </c>
      <c r="L484" s="1">
        <v>3.0070699999999999E-2</v>
      </c>
      <c r="M484" s="1">
        <v>1.7379199999999999</v>
      </c>
      <c r="N484" s="1">
        <v>0.70907900000000001</v>
      </c>
      <c r="O484" s="1">
        <v>1.1457200000000001</v>
      </c>
      <c r="P484" s="1" t="s">
        <v>22</v>
      </c>
      <c r="Q484" s="2">
        <v>2.5406500000000001E-5</v>
      </c>
      <c r="R484" s="1">
        <v>1.9104399999999999</v>
      </c>
      <c r="S484" s="1" t="s">
        <v>22</v>
      </c>
      <c r="T484" s="1">
        <v>0.13485800000000001</v>
      </c>
      <c r="U484" s="1">
        <v>0.56786999999999999</v>
      </c>
      <c r="V484" s="1" t="s">
        <v>23</v>
      </c>
      <c r="W484" s="1">
        <f>ABS(IK_diagnostics_degrees__4[[#This Row],[Column1]]-A483)</f>
        <v>4.5135999999999996E-3</v>
      </c>
      <c r="X484" s="1">
        <f>ABS(IK_diagnostics_degrees__4[[#This Row],[Column2]]-B483)</f>
        <v>2.8399999999999537E-3</v>
      </c>
      <c r="Y484" s="1">
        <f>ABS(IK_diagnostics_degrees__4[[#This Row],[Column3]]-C483)</f>
        <v>1.1664000000000008E-2</v>
      </c>
      <c r="Z484" s="1">
        <f>ABS(IK_diagnostics_degrees__4[[#This Row],[Column4]]-D483)</f>
        <v>5.2699999999999969E-3</v>
      </c>
      <c r="AA484" s="1">
        <f>ABS(IK_diagnostics_degrees__4[[#This Row],[Column5]]-E483)</f>
        <v>6.9100000000001938E-3</v>
      </c>
      <c r="AB484" s="1">
        <f>ABS(IK_diagnostics_degrees__4[[#This Row],[Column6]]-F483)</f>
        <v>3.9177000000000014E-3</v>
      </c>
      <c r="AC484" s="1">
        <f>ABS(IK_diagnostics_degrees__4[[#This Row],[Column7]]-G483)</f>
        <v>1.4168000000000069E-2</v>
      </c>
      <c r="AD484" s="1">
        <f>ABS(IK_diagnostics_degrees__4[[#This Row],[Column8]]-H483)</f>
        <v>5.0200000000000244E-3</v>
      </c>
      <c r="AE484" s="1">
        <f>ABS(IK_diagnostics_degrees__4[[#This Row],[Column9]]-I483)</f>
        <v>3.5789999999999988E-2</v>
      </c>
      <c r="AF484" s="1">
        <f>ABS(IK_diagnostics_degrees__4[[#This Row],[Column10]]-J483)</f>
        <v>0</v>
      </c>
      <c r="AG484" s="1">
        <f>ABS(IK_diagnostics_degrees__4[[#This Row],[Column11]]-K483)</f>
        <v>3.6400000000003097E-3</v>
      </c>
      <c r="AH484" s="1">
        <f>ABS(IK_diagnostics_degrees__4[[#This Row],[Column12]]-L483)</f>
        <v>3.7167999999999993E-3</v>
      </c>
      <c r="AI484" s="1">
        <f>ABS(IK_diagnostics_degrees__4[[#This Row],[Column13]]-M483)</f>
        <v>3.5829999999999806E-2</v>
      </c>
      <c r="AJ484" s="1">
        <f>ABS(IK_diagnostics_degrees__4[[#This Row],[Column14]]-N483)</f>
        <v>2.4193999999999938E-2</v>
      </c>
      <c r="AK484" s="1">
        <f>ABS(IK_diagnostics_degrees__4[[#This Row],[Column15]]-O483)</f>
        <v>9.1599999999998349E-3</v>
      </c>
      <c r="AL484" s="1">
        <f>ABS(IK_diagnostics_degrees__4[[#This Row],[Column16]]-P483)</f>
        <v>0</v>
      </c>
      <c r="AM484" s="1">
        <f>ABS(IK_diagnostics_degrees__4[[#This Row],[Column17]]-Q483)</f>
        <v>2.2303935E-3</v>
      </c>
      <c r="AN484" s="1">
        <f>ABS(IK_diagnostics_degrees__4[[#This Row],[Column18]]-R483)</f>
        <v>1.9799999999998708E-3</v>
      </c>
      <c r="AO484" s="1">
        <f>ABS(IK_diagnostics_degrees__4[[#This Row],[Column19]]-S483)</f>
        <v>0</v>
      </c>
      <c r="AP484" s="1">
        <f>ABS(IK_diagnostics_degrees__4[[#This Row],[Column20]]-T483)</f>
        <v>2.3430000000000117E-3</v>
      </c>
      <c r="AQ484" s="1">
        <f>ABS(IK_diagnostics_degrees__4[[#This Row],[Column21]]-U483)</f>
        <v>7.3950000000000404E-3</v>
      </c>
    </row>
    <row r="485" spans="1:43" x14ac:dyDescent="0.25">
      <c r="A485" s="1">
        <v>6.0314199999999998E-2</v>
      </c>
      <c r="B485" s="1">
        <v>1.5165500000000001</v>
      </c>
      <c r="C485" s="1">
        <v>0.243899</v>
      </c>
      <c r="D485" s="1">
        <v>0.280912</v>
      </c>
      <c r="E485" s="1">
        <v>1.2673300000000001</v>
      </c>
      <c r="F485" s="1">
        <v>1.9033000000000001E-2</v>
      </c>
      <c r="G485" s="1">
        <v>0.57752300000000001</v>
      </c>
      <c r="H485" s="1">
        <v>2.3805100000000001</v>
      </c>
      <c r="I485" s="1">
        <v>1.63167</v>
      </c>
      <c r="J485" s="1" t="s">
        <v>22</v>
      </c>
      <c r="K485" s="1">
        <v>2.0149599999999999</v>
      </c>
      <c r="L485" s="1">
        <v>2.6113999999999998E-2</v>
      </c>
      <c r="M485" s="1">
        <v>1.7648299999999999</v>
      </c>
      <c r="N485" s="1">
        <v>0.68893199999999999</v>
      </c>
      <c r="O485" s="1">
        <v>1.13598</v>
      </c>
      <c r="P485" s="1" t="s">
        <v>22</v>
      </c>
      <c r="Q485" s="1" t="s">
        <v>22</v>
      </c>
      <c r="R485" s="1">
        <v>1.9103600000000001</v>
      </c>
      <c r="S485" s="1" t="s">
        <v>22</v>
      </c>
      <c r="T485" s="1">
        <v>0.13322600000000001</v>
      </c>
      <c r="U485" s="1">
        <v>0.56408899999999995</v>
      </c>
      <c r="V485" s="1" t="s">
        <v>23</v>
      </c>
      <c r="W485" s="1">
        <f>ABS(IK_diagnostics_degrees__4[[#This Row],[Column1]]-A484)</f>
        <v>6.8770999999999971E-3</v>
      </c>
      <c r="X485" s="1">
        <f>ABS(IK_diagnostics_degrees__4[[#This Row],[Column2]]-B484)</f>
        <v>5.2000000000007596E-4</v>
      </c>
      <c r="Y485" s="1">
        <f>ABS(IK_diagnostics_degrees__4[[#This Row],[Column3]]-C484)</f>
        <v>6.522E-3</v>
      </c>
      <c r="Z485" s="1">
        <f>ABS(IK_diagnostics_degrees__4[[#This Row],[Column4]]-D484)</f>
        <v>4.1669999999999763E-3</v>
      </c>
      <c r="AA485" s="1">
        <f>ABS(IK_diagnostics_degrees__4[[#This Row],[Column5]]-E484)</f>
        <v>7.4299999999998256E-3</v>
      </c>
      <c r="AB485" s="1">
        <f>ABS(IK_diagnostics_degrees__4[[#This Row],[Column6]]-F484)</f>
        <v>2.7510000000000034E-4</v>
      </c>
      <c r="AC485" s="1">
        <f>ABS(IK_diagnostics_degrees__4[[#This Row],[Column7]]-G484)</f>
        <v>1.1508999999999991E-2</v>
      </c>
      <c r="AD485" s="1">
        <f>ABS(IK_diagnostics_degrees__4[[#This Row],[Column8]]-H484)</f>
        <v>1.9000000000000128E-3</v>
      </c>
      <c r="AE485" s="1">
        <f>ABS(IK_diagnostics_degrees__4[[#This Row],[Column9]]-I484)</f>
        <v>2.5339999999999918E-2</v>
      </c>
      <c r="AF485" s="1">
        <f>ABS(IK_diagnostics_degrees__4[[#This Row],[Column10]]-J484)</f>
        <v>0</v>
      </c>
      <c r="AG485" s="1">
        <f>ABS(IK_diagnostics_degrees__4[[#This Row],[Column11]]-K484)</f>
        <v>3.4600000000000186E-3</v>
      </c>
      <c r="AH485" s="1">
        <f>ABS(IK_diagnostics_degrees__4[[#This Row],[Column12]]-L484)</f>
        <v>3.9567000000000005E-3</v>
      </c>
      <c r="AI485" s="1">
        <f>ABS(IK_diagnostics_degrees__4[[#This Row],[Column13]]-M484)</f>
        <v>2.6909999999999989E-2</v>
      </c>
      <c r="AJ485" s="1">
        <f>ABS(IK_diagnostics_degrees__4[[#This Row],[Column14]]-N484)</f>
        <v>2.0147000000000026E-2</v>
      </c>
      <c r="AK485" s="1">
        <f>ABS(IK_diagnostics_degrees__4[[#This Row],[Column15]]-O484)</f>
        <v>9.7400000000000819E-3</v>
      </c>
      <c r="AL485" s="1">
        <f>ABS(IK_diagnostics_degrees__4[[#This Row],[Column16]]-P484)</f>
        <v>0</v>
      </c>
      <c r="AM485" s="1">
        <f>ABS(IK_diagnostics_degrees__4[[#This Row],[Column17]]-Q484)</f>
        <v>2.5406500000000001E-5</v>
      </c>
      <c r="AN485" s="1">
        <f>ABS(IK_diagnostics_degrees__4[[#This Row],[Column18]]-R484)</f>
        <v>7.9999999999857963E-5</v>
      </c>
      <c r="AO485" s="1">
        <f>ABS(IK_diagnostics_degrees__4[[#This Row],[Column19]]-S484)</f>
        <v>0</v>
      </c>
      <c r="AP485" s="1">
        <f>ABS(IK_diagnostics_degrees__4[[#This Row],[Column20]]-T484)</f>
        <v>1.6319999999999946E-3</v>
      </c>
      <c r="AQ485" s="1">
        <f>ABS(IK_diagnostics_degrees__4[[#This Row],[Column21]]-U484)</f>
        <v>3.7810000000000343E-3</v>
      </c>
    </row>
    <row r="486" spans="1:43" x14ac:dyDescent="0.25">
      <c r="A486" s="1">
        <v>6.3405600000000006E-2</v>
      </c>
      <c r="B486" s="1">
        <v>1.51494</v>
      </c>
      <c r="C486" s="1">
        <v>0.24954999999999999</v>
      </c>
      <c r="D486" s="1">
        <v>0.28643099999999999</v>
      </c>
      <c r="E486" s="1">
        <v>1.26441</v>
      </c>
      <c r="F486" s="1">
        <v>1.8284000000000002E-2</v>
      </c>
      <c r="G486" s="1">
        <v>0.58238900000000005</v>
      </c>
      <c r="H486" s="1">
        <v>2.3807700000000001</v>
      </c>
      <c r="I486" s="1">
        <v>1.65124</v>
      </c>
      <c r="J486" s="1" t="s">
        <v>22</v>
      </c>
      <c r="K486" s="1">
        <v>2.0139999999999998</v>
      </c>
      <c r="L486" s="1">
        <v>2.5116599999999999E-2</v>
      </c>
      <c r="M486" s="1">
        <v>1.7849299999999999</v>
      </c>
      <c r="N486" s="1">
        <v>0.67414799999999997</v>
      </c>
      <c r="O486" s="1">
        <v>1.1259699999999999</v>
      </c>
      <c r="P486" s="1" t="s">
        <v>22</v>
      </c>
      <c r="Q486" s="1" t="s">
        <v>22</v>
      </c>
      <c r="R486" s="1">
        <v>1.90798</v>
      </c>
      <c r="S486" s="1" t="s">
        <v>22</v>
      </c>
      <c r="T486" s="1">
        <v>0.13192999999999999</v>
      </c>
      <c r="U486" s="1">
        <v>0.56196800000000002</v>
      </c>
      <c r="V486" s="1" t="s">
        <v>23</v>
      </c>
      <c r="W486" s="1">
        <f>ABS(IK_diagnostics_degrees__4[[#This Row],[Column1]]-A485)</f>
        <v>3.091400000000008E-3</v>
      </c>
      <c r="X486" s="1">
        <f>ABS(IK_diagnostics_degrees__4[[#This Row],[Column2]]-B485)</f>
        <v>1.6100000000001113E-3</v>
      </c>
      <c r="Y486" s="1">
        <f>ABS(IK_diagnostics_degrees__4[[#This Row],[Column3]]-C485)</f>
        <v>5.6509999999999894E-3</v>
      </c>
      <c r="Z486" s="1">
        <f>ABS(IK_diagnostics_degrees__4[[#This Row],[Column4]]-D485)</f>
        <v>5.5189999999999961E-3</v>
      </c>
      <c r="AA486" s="1">
        <f>ABS(IK_diagnostics_degrees__4[[#This Row],[Column5]]-E485)</f>
        <v>2.9200000000000337E-3</v>
      </c>
      <c r="AB486" s="1">
        <f>ABS(IK_diagnostics_degrees__4[[#This Row],[Column6]]-F485)</f>
        <v>7.4899999999999967E-4</v>
      </c>
      <c r="AC486" s="1">
        <f>ABS(IK_diagnostics_degrees__4[[#This Row],[Column7]]-G485)</f>
        <v>4.866000000000037E-3</v>
      </c>
      <c r="AD486" s="1">
        <f>ABS(IK_diagnostics_degrees__4[[#This Row],[Column8]]-H485)</f>
        <v>2.5999999999992696E-4</v>
      </c>
      <c r="AE486" s="1">
        <f>ABS(IK_diagnostics_degrees__4[[#This Row],[Column9]]-I485)</f>
        <v>1.9570000000000087E-2</v>
      </c>
      <c r="AF486" s="1">
        <f>ABS(IK_diagnostics_degrees__4[[#This Row],[Column10]]-J485)</f>
        <v>0</v>
      </c>
      <c r="AG486" s="1">
        <f>ABS(IK_diagnostics_degrees__4[[#This Row],[Column11]]-K485)</f>
        <v>9.6000000000007191E-4</v>
      </c>
      <c r="AH486" s="1">
        <f>ABS(IK_diagnostics_degrees__4[[#This Row],[Column12]]-L485)</f>
        <v>9.9739999999999898E-4</v>
      </c>
      <c r="AI486" s="1">
        <f>ABS(IK_diagnostics_degrees__4[[#This Row],[Column13]]-M485)</f>
        <v>2.0100000000000007E-2</v>
      </c>
      <c r="AJ486" s="1">
        <f>ABS(IK_diagnostics_degrees__4[[#This Row],[Column14]]-N485)</f>
        <v>1.4784000000000019E-2</v>
      </c>
      <c r="AK486" s="1">
        <f>ABS(IK_diagnostics_degrees__4[[#This Row],[Column15]]-O485)</f>
        <v>1.0010000000000074E-2</v>
      </c>
      <c r="AL486" s="1">
        <f>ABS(IK_diagnostics_degrees__4[[#This Row],[Column16]]-P485)</f>
        <v>0</v>
      </c>
      <c r="AM486" s="1">
        <f>ABS(IK_diagnostics_degrees__4[[#This Row],[Column17]]-Q485)</f>
        <v>0</v>
      </c>
      <c r="AN486" s="1">
        <f>ABS(IK_diagnostics_degrees__4[[#This Row],[Column18]]-R485)</f>
        <v>2.3800000000000487E-3</v>
      </c>
      <c r="AO486" s="1">
        <f>ABS(IK_diagnostics_degrees__4[[#This Row],[Column19]]-S485)</f>
        <v>0</v>
      </c>
      <c r="AP486" s="1">
        <f>ABS(IK_diagnostics_degrees__4[[#This Row],[Column20]]-T485)</f>
        <v>1.2960000000000194E-3</v>
      </c>
      <c r="AQ486" s="1">
        <f>ABS(IK_diagnostics_degrees__4[[#This Row],[Column21]]-U485)</f>
        <v>2.1209999999999285E-3</v>
      </c>
    </row>
    <row r="487" spans="1:43" x14ac:dyDescent="0.25">
      <c r="A487" s="1">
        <v>6.6916400000000001E-2</v>
      </c>
      <c r="B487" s="1">
        <v>1.5150999999999999</v>
      </c>
      <c r="C487" s="1">
        <v>0.252996</v>
      </c>
      <c r="D487" s="1">
        <v>0.29086400000000001</v>
      </c>
      <c r="E487" s="1">
        <v>1.2606999999999999</v>
      </c>
      <c r="F487" s="1">
        <v>1.87919E-2</v>
      </c>
      <c r="G487" s="1">
        <v>0.589279</v>
      </c>
      <c r="H487" s="1">
        <v>2.3823099999999999</v>
      </c>
      <c r="I487" s="1">
        <v>1.6666000000000001</v>
      </c>
      <c r="J487" s="1" t="s">
        <v>22</v>
      </c>
      <c r="K487" s="1">
        <v>2.0104099999999998</v>
      </c>
      <c r="L487" s="1">
        <v>2.2560500000000001E-2</v>
      </c>
      <c r="M487" s="1">
        <v>1.8020799999999999</v>
      </c>
      <c r="N487" s="1">
        <v>0.66222499999999995</v>
      </c>
      <c r="O487" s="1">
        <v>1.11975</v>
      </c>
      <c r="P487" s="1" t="s">
        <v>22</v>
      </c>
      <c r="Q487" s="1" t="s">
        <v>22</v>
      </c>
      <c r="R487" s="1">
        <v>1.9076200000000001</v>
      </c>
      <c r="S487" s="1" t="s">
        <v>22</v>
      </c>
      <c r="T487" s="1">
        <v>0.129747</v>
      </c>
      <c r="U487" s="1">
        <v>0.55869100000000005</v>
      </c>
      <c r="V487" s="1" t="s">
        <v>23</v>
      </c>
      <c r="W487" s="1">
        <f>ABS(IK_diagnostics_degrees__4[[#This Row],[Column1]]-A486)</f>
        <v>3.5107999999999945E-3</v>
      </c>
      <c r="X487" s="1">
        <f>ABS(IK_diagnostics_degrees__4[[#This Row],[Column2]]-B486)</f>
        <v>1.5999999999993797E-4</v>
      </c>
      <c r="Y487" s="1">
        <f>ABS(IK_diagnostics_degrees__4[[#This Row],[Column3]]-C486)</f>
        <v>3.4460000000000046E-3</v>
      </c>
      <c r="Z487" s="1">
        <f>ABS(IK_diagnostics_degrees__4[[#This Row],[Column4]]-D486)</f>
        <v>4.4330000000000203E-3</v>
      </c>
      <c r="AA487" s="1">
        <f>ABS(IK_diagnostics_degrees__4[[#This Row],[Column5]]-E486)</f>
        <v>3.7100000000001021E-3</v>
      </c>
      <c r="AB487" s="1">
        <f>ABS(IK_diagnostics_degrees__4[[#This Row],[Column6]]-F486)</f>
        <v>5.0789999999999863E-4</v>
      </c>
      <c r="AC487" s="1">
        <f>ABS(IK_diagnostics_degrees__4[[#This Row],[Column7]]-G486)</f>
        <v>6.8899999999999517E-3</v>
      </c>
      <c r="AD487" s="1">
        <f>ABS(IK_diagnostics_degrees__4[[#This Row],[Column8]]-H486)</f>
        <v>1.5399999999998748E-3</v>
      </c>
      <c r="AE487" s="1">
        <f>ABS(IK_diagnostics_degrees__4[[#This Row],[Column9]]-I486)</f>
        <v>1.536000000000004E-2</v>
      </c>
      <c r="AF487" s="1">
        <f>ABS(IK_diagnostics_degrees__4[[#This Row],[Column10]]-J486)</f>
        <v>0</v>
      </c>
      <c r="AG487" s="1">
        <f>ABS(IK_diagnostics_degrees__4[[#This Row],[Column11]]-K486)</f>
        <v>3.5899999999999821E-3</v>
      </c>
      <c r="AH487" s="1">
        <f>ABS(IK_diagnostics_degrees__4[[#This Row],[Column12]]-L486)</f>
        <v>2.5560999999999987E-3</v>
      </c>
      <c r="AI487" s="1">
        <f>ABS(IK_diagnostics_degrees__4[[#This Row],[Column13]]-M486)</f>
        <v>1.7149999999999999E-2</v>
      </c>
      <c r="AJ487" s="1">
        <f>ABS(IK_diagnostics_degrees__4[[#This Row],[Column14]]-N486)</f>
        <v>1.1923000000000017E-2</v>
      </c>
      <c r="AK487" s="1">
        <f>ABS(IK_diagnostics_degrees__4[[#This Row],[Column15]]-O486)</f>
        <v>6.2199999999998923E-3</v>
      </c>
      <c r="AL487" s="1">
        <f>ABS(IK_diagnostics_degrees__4[[#This Row],[Column16]]-P486)</f>
        <v>0</v>
      </c>
      <c r="AM487" s="1">
        <f>ABS(IK_diagnostics_degrees__4[[#This Row],[Column17]]-Q486)</f>
        <v>0</v>
      </c>
      <c r="AN487" s="1">
        <f>ABS(IK_diagnostics_degrees__4[[#This Row],[Column18]]-R486)</f>
        <v>3.5999999999991594E-4</v>
      </c>
      <c r="AO487" s="1">
        <f>ABS(IK_diagnostics_degrees__4[[#This Row],[Column19]]-S486)</f>
        <v>0</v>
      </c>
      <c r="AP487" s="1">
        <f>ABS(IK_diagnostics_degrees__4[[#This Row],[Column20]]-T486)</f>
        <v>2.1829999999999905E-3</v>
      </c>
      <c r="AQ487" s="1">
        <f>ABS(IK_diagnostics_degrees__4[[#This Row],[Column21]]-U486)</f>
        <v>3.2769999999999744E-3</v>
      </c>
    </row>
    <row r="488" spans="1:43" x14ac:dyDescent="0.25">
      <c r="A488" s="1">
        <v>7.0405400000000007E-2</v>
      </c>
      <c r="B488" s="1">
        <v>1.51509</v>
      </c>
      <c r="C488" s="1">
        <v>0.25686199999999998</v>
      </c>
      <c r="D488" s="1">
        <v>0.29156799999999999</v>
      </c>
      <c r="E488" s="1">
        <v>1.25559</v>
      </c>
      <c r="F488" s="1">
        <v>1.9272999999999998E-2</v>
      </c>
      <c r="G488" s="1">
        <v>0.59454899999999999</v>
      </c>
      <c r="H488" s="1">
        <v>2.38408</v>
      </c>
      <c r="I488" s="1">
        <v>1.6790499999999999</v>
      </c>
      <c r="J488" s="1" t="s">
        <v>22</v>
      </c>
      <c r="K488" s="1">
        <v>2.0104299999999999</v>
      </c>
      <c r="L488" s="1">
        <v>2.1297699999999999E-2</v>
      </c>
      <c r="M488" s="1">
        <v>1.8145100000000001</v>
      </c>
      <c r="N488" s="1">
        <v>0.65321399999999996</v>
      </c>
      <c r="O488" s="1">
        <v>1.11409</v>
      </c>
      <c r="P488" s="1" t="s">
        <v>22</v>
      </c>
      <c r="Q488" s="1" t="s">
        <v>22</v>
      </c>
      <c r="R488" s="1">
        <v>1.9069499999999999</v>
      </c>
      <c r="S488" s="1" t="s">
        <v>22</v>
      </c>
      <c r="T488" s="1">
        <v>0.128132</v>
      </c>
      <c r="U488" s="1">
        <v>0.55735199999999996</v>
      </c>
      <c r="V488" s="1" t="s">
        <v>23</v>
      </c>
      <c r="W488" s="1">
        <f>ABS(IK_diagnostics_degrees__4[[#This Row],[Column1]]-A487)</f>
        <v>3.489000000000006E-3</v>
      </c>
      <c r="X488" s="1">
        <f>ABS(IK_diagnostics_degrees__4[[#This Row],[Column2]]-B487)</f>
        <v>9.9999999998434674E-6</v>
      </c>
      <c r="Y488" s="1">
        <f>ABS(IK_diagnostics_degrees__4[[#This Row],[Column3]]-C487)</f>
        <v>3.8659999999999806E-3</v>
      </c>
      <c r="Z488" s="1">
        <f>ABS(IK_diagnostics_degrees__4[[#This Row],[Column4]]-D487)</f>
        <v>7.0399999999998242E-4</v>
      </c>
      <c r="AA488" s="1">
        <f>ABS(IK_diagnostics_degrees__4[[#This Row],[Column5]]-E487)</f>
        <v>5.1099999999999479E-3</v>
      </c>
      <c r="AB488" s="1">
        <f>ABS(IK_diagnostics_degrees__4[[#This Row],[Column6]]-F487)</f>
        <v>4.810999999999982E-4</v>
      </c>
      <c r="AC488" s="1">
        <f>ABS(IK_diagnostics_degrees__4[[#This Row],[Column7]]-G487)</f>
        <v>5.2699999999999969E-3</v>
      </c>
      <c r="AD488" s="1">
        <f>ABS(IK_diagnostics_degrees__4[[#This Row],[Column8]]-H487)</f>
        <v>1.7700000000000493E-3</v>
      </c>
      <c r="AE488" s="1">
        <f>ABS(IK_diagnostics_degrees__4[[#This Row],[Column9]]-I487)</f>
        <v>1.244999999999985E-2</v>
      </c>
      <c r="AF488" s="1">
        <f>ABS(IK_diagnostics_degrees__4[[#This Row],[Column10]]-J487)</f>
        <v>0</v>
      </c>
      <c r="AG488" s="1">
        <f>ABS(IK_diagnostics_degrees__4[[#This Row],[Column11]]-K487)</f>
        <v>2.0000000000131024E-5</v>
      </c>
      <c r="AH488" s="1">
        <f>ABS(IK_diagnostics_degrees__4[[#This Row],[Column12]]-L487)</f>
        <v>1.2628000000000014E-3</v>
      </c>
      <c r="AI488" s="1">
        <f>ABS(IK_diagnostics_degrees__4[[#This Row],[Column13]]-M487)</f>
        <v>1.2430000000000163E-2</v>
      </c>
      <c r="AJ488" s="1">
        <f>ABS(IK_diagnostics_degrees__4[[#This Row],[Column14]]-N487)</f>
        <v>9.0109999999999912E-3</v>
      </c>
      <c r="AK488" s="1">
        <f>ABS(IK_diagnostics_degrees__4[[#This Row],[Column15]]-O487)</f>
        <v>5.6599999999999984E-3</v>
      </c>
      <c r="AL488" s="1">
        <f>ABS(IK_diagnostics_degrees__4[[#This Row],[Column16]]-P487)</f>
        <v>0</v>
      </c>
      <c r="AM488" s="1">
        <f>ABS(IK_diagnostics_degrees__4[[#This Row],[Column17]]-Q487)</f>
        <v>0</v>
      </c>
      <c r="AN488" s="1">
        <f>ABS(IK_diagnostics_degrees__4[[#This Row],[Column18]]-R487)</f>
        <v>6.7000000000017046E-4</v>
      </c>
      <c r="AO488" s="1">
        <f>ABS(IK_diagnostics_degrees__4[[#This Row],[Column19]]-S487)</f>
        <v>0</v>
      </c>
      <c r="AP488" s="1">
        <f>ABS(IK_diagnostics_degrees__4[[#This Row],[Column20]]-T487)</f>
        <v>1.6150000000000053E-3</v>
      </c>
      <c r="AQ488" s="1">
        <f>ABS(IK_diagnostics_degrees__4[[#This Row],[Column21]]-U487)</f>
        <v>1.3390000000000901E-3</v>
      </c>
    </row>
    <row r="489" spans="1:43" x14ac:dyDescent="0.25">
      <c r="A489" s="1">
        <v>7.2067999999999993E-2</v>
      </c>
      <c r="B489" s="1">
        <v>1.51413</v>
      </c>
      <c r="C489" s="1">
        <v>0.26041999999999998</v>
      </c>
      <c r="D489" s="1">
        <v>0.29320499999999999</v>
      </c>
      <c r="E489" s="1">
        <v>1.25387</v>
      </c>
      <c r="F489" s="1">
        <v>1.9150400000000001E-2</v>
      </c>
      <c r="G489" s="1">
        <v>0.59968600000000005</v>
      </c>
      <c r="H489" s="1">
        <v>2.3843899999999998</v>
      </c>
      <c r="I489" s="1">
        <v>1.6884399999999999</v>
      </c>
      <c r="J489" s="1" t="s">
        <v>22</v>
      </c>
      <c r="K489" s="1">
        <v>2.0089800000000002</v>
      </c>
      <c r="L489" s="1">
        <v>2.0943199999999999E-2</v>
      </c>
      <c r="M489" s="1">
        <v>1.82409</v>
      </c>
      <c r="N489" s="1">
        <v>0.644621</v>
      </c>
      <c r="O489" s="1">
        <v>1.10978</v>
      </c>
      <c r="P489" s="1" t="s">
        <v>22</v>
      </c>
      <c r="Q489" s="1" t="s">
        <v>22</v>
      </c>
      <c r="R489" s="1">
        <v>1.9065300000000001</v>
      </c>
      <c r="S489" s="1" t="s">
        <v>22</v>
      </c>
      <c r="T489" s="1">
        <v>0.127446</v>
      </c>
      <c r="U489" s="1">
        <v>0.55566599999999999</v>
      </c>
      <c r="V489" s="1" t="s">
        <v>23</v>
      </c>
      <c r="W489" s="1">
        <f>ABS(IK_diagnostics_degrees__4[[#This Row],[Column1]]-A488)</f>
        <v>1.6625999999999863E-3</v>
      </c>
      <c r="X489" s="1">
        <f>ABS(IK_diagnostics_degrees__4[[#This Row],[Column2]]-B488)</f>
        <v>9.6000000000007191E-4</v>
      </c>
      <c r="Y489" s="1">
        <f>ABS(IK_diagnostics_degrees__4[[#This Row],[Column3]]-C488)</f>
        <v>3.5580000000000056E-3</v>
      </c>
      <c r="Z489" s="1">
        <f>ABS(IK_diagnostics_degrees__4[[#This Row],[Column4]]-D488)</f>
        <v>1.6369999999999996E-3</v>
      </c>
      <c r="AA489" s="1">
        <f>ABS(IK_diagnostics_degrees__4[[#This Row],[Column5]]-E488)</f>
        <v>1.7199999999999438E-3</v>
      </c>
      <c r="AB489" s="1">
        <f>ABS(IK_diagnostics_degrees__4[[#This Row],[Column6]]-F488)</f>
        <v>1.2259999999999702E-4</v>
      </c>
      <c r="AC489" s="1">
        <f>ABS(IK_diagnostics_degrees__4[[#This Row],[Column7]]-G488)</f>
        <v>5.1370000000000582E-3</v>
      </c>
      <c r="AD489" s="1">
        <f>ABS(IK_diagnostics_degrees__4[[#This Row],[Column8]]-H488)</f>
        <v>3.0999999999981043E-4</v>
      </c>
      <c r="AE489" s="1">
        <f>ABS(IK_diagnostics_degrees__4[[#This Row],[Column9]]-I488)</f>
        <v>9.3900000000000095E-3</v>
      </c>
      <c r="AF489" s="1">
        <f>ABS(IK_diagnostics_degrees__4[[#This Row],[Column10]]-J488)</f>
        <v>0</v>
      </c>
      <c r="AG489" s="1">
        <f>ABS(IK_diagnostics_degrees__4[[#This Row],[Column11]]-K488)</f>
        <v>1.4499999999997293E-3</v>
      </c>
      <c r="AH489" s="1">
        <f>ABS(IK_diagnostics_degrees__4[[#This Row],[Column12]]-L488)</f>
        <v>3.5450000000000065E-4</v>
      </c>
      <c r="AI489" s="1">
        <f>ABS(IK_diagnostics_degrees__4[[#This Row],[Column13]]-M488)</f>
        <v>9.5799999999999219E-3</v>
      </c>
      <c r="AJ489" s="1">
        <f>ABS(IK_diagnostics_degrees__4[[#This Row],[Column14]]-N488)</f>
        <v>8.5929999999999618E-3</v>
      </c>
      <c r="AK489" s="1">
        <f>ABS(IK_diagnostics_degrees__4[[#This Row],[Column15]]-O488)</f>
        <v>4.310000000000036E-3</v>
      </c>
      <c r="AL489" s="1">
        <f>ABS(IK_diagnostics_degrees__4[[#This Row],[Column16]]-P488)</f>
        <v>0</v>
      </c>
      <c r="AM489" s="1">
        <f>ABS(IK_diagnostics_degrees__4[[#This Row],[Column17]]-Q488)</f>
        <v>0</v>
      </c>
      <c r="AN489" s="1">
        <f>ABS(IK_diagnostics_degrees__4[[#This Row],[Column18]]-R488)</f>
        <v>4.1999999999986493E-4</v>
      </c>
      <c r="AO489" s="1">
        <f>ABS(IK_diagnostics_degrees__4[[#This Row],[Column19]]-S488)</f>
        <v>0</v>
      </c>
      <c r="AP489" s="1">
        <f>ABS(IK_diagnostics_degrees__4[[#This Row],[Column20]]-T488)</f>
        <v>6.8599999999999217E-4</v>
      </c>
      <c r="AQ489" s="1">
        <f>ABS(IK_diagnostics_degrees__4[[#This Row],[Column21]]-U488)</f>
        <v>1.6859999999999653E-3</v>
      </c>
    </row>
    <row r="490" spans="1:43" x14ac:dyDescent="0.25">
      <c r="A490" s="1">
        <v>7.3012800000000003E-2</v>
      </c>
      <c r="B490" s="1">
        <v>1.5139</v>
      </c>
      <c r="C490" s="1">
        <v>0.26298899999999997</v>
      </c>
      <c r="D490" s="1">
        <v>0.29366799999999998</v>
      </c>
      <c r="E490" s="1">
        <v>1.25203</v>
      </c>
      <c r="F490" s="1">
        <v>1.9619999999999999E-2</v>
      </c>
      <c r="G490" s="1">
        <v>0.60169099999999998</v>
      </c>
      <c r="H490" s="1">
        <v>2.3847399999999999</v>
      </c>
      <c r="I490" s="1">
        <v>1.69556</v>
      </c>
      <c r="J490" s="1" t="s">
        <v>22</v>
      </c>
      <c r="K490" s="1">
        <v>2.0088599999999999</v>
      </c>
      <c r="L490" s="1">
        <v>2.08822E-2</v>
      </c>
      <c r="M490" s="1">
        <v>1.8316699999999999</v>
      </c>
      <c r="N490" s="1">
        <v>0.63867700000000005</v>
      </c>
      <c r="O490" s="1">
        <v>1.10633</v>
      </c>
      <c r="P490" s="1" t="s">
        <v>22</v>
      </c>
      <c r="Q490" s="1" t="s">
        <v>22</v>
      </c>
      <c r="R490" s="1">
        <v>1.9057500000000001</v>
      </c>
      <c r="S490" s="1" t="s">
        <v>22</v>
      </c>
      <c r="T490" s="1">
        <v>0.126808</v>
      </c>
      <c r="U490" s="1">
        <v>0.554531</v>
      </c>
      <c r="V490" s="1" t="s">
        <v>23</v>
      </c>
      <c r="W490" s="1">
        <f>ABS(IK_diagnostics_degrees__4[[#This Row],[Column1]]-A489)</f>
        <v>9.4480000000000952E-4</v>
      </c>
      <c r="X490" s="1">
        <f>ABS(IK_diagnostics_degrees__4[[#This Row],[Column2]]-B489)</f>
        <v>2.2999999999995246E-4</v>
      </c>
      <c r="Y490" s="1">
        <f>ABS(IK_diagnostics_degrees__4[[#This Row],[Column3]]-C489)</f>
        <v>2.568999999999988E-3</v>
      </c>
      <c r="Z490" s="1">
        <f>ABS(IK_diagnostics_degrees__4[[#This Row],[Column4]]-D489)</f>
        <v>4.629999999999912E-4</v>
      </c>
      <c r="AA490" s="1">
        <f>ABS(IK_diagnostics_degrees__4[[#This Row],[Column5]]-E489)</f>
        <v>1.8400000000000638E-3</v>
      </c>
      <c r="AB490" s="1">
        <f>ABS(IK_diagnostics_degrees__4[[#This Row],[Column6]]-F489)</f>
        <v>4.695999999999971E-4</v>
      </c>
      <c r="AC490" s="1">
        <f>ABS(IK_diagnostics_degrees__4[[#This Row],[Column7]]-G489)</f>
        <v>2.0049999999999235E-3</v>
      </c>
      <c r="AD490" s="1">
        <f>ABS(IK_diagnostics_degrees__4[[#This Row],[Column8]]-H489)</f>
        <v>3.5000000000007248E-4</v>
      </c>
      <c r="AE490" s="1">
        <f>ABS(IK_diagnostics_degrees__4[[#This Row],[Column9]]-I489)</f>
        <v>7.1200000000000152E-3</v>
      </c>
      <c r="AF490" s="1">
        <f>ABS(IK_diagnostics_degrees__4[[#This Row],[Column10]]-J489)</f>
        <v>0</v>
      </c>
      <c r="AG490" s="1">
        <f>ABS(IK_diagnostics_degrees__4[[#This Row],[Column11]]-K489)</f>
        <v>1.2000000000034206E-4</v>
      </c>
      <c r="AH490" s="1">
        <f>ABS(IK_diagnostics_degrees__4[[#This Row],[Column12]]-L489)</f>
        <v>6.0999999999998555E-5</v>
      </c>
      <c r="AI490" s="1">
        <f>ABS(IK_diagnostics_degrees__4[[#This Row],[Column13]]-M489)</f>
        <v>7.5799999999999201E-3</v>
      </c>
      <c r="AJ490" s="1">
        <f>ABS(IK_diagnostics_degrees__4[[#This Row],[Column14]]-N489)</f>
        <v>5.9439999999999493E-3</v>
      </c>
      <c r="AK490" s="1">
        <f>ABS(IK_diagnostics_degrees__4[[#This Row],[Column15]]-O489)</f>
        <v>3.4499999999999531E-3</v>
      </c>
      <c r="AL490" s="1">
        <f>ABS(IK_diagnostics_degrees__4[[#This Row],[Column16]]-P489)</f>
        <v>0</v>
      </c>
      <c r="AM490" s="1">
        <f>ABS(IK_diagnostics_degrees__4[[#This Row],[Column17]]-Q489)</f>
        <v>0</v>
      </c>
      <c r="AN490" s="1">
        <f>ABS(IK_diagnostics_degrees__4[[#This Row],[Column18]]-R489)</f>
        <v>7.8000000000000291E-4</v>
      </c>
      <c r="AO490" s="1">
        <f>ABS(IK_diagnostics_degrees__4[[#This Row],[Column19]]-S489)</f>
        <v>0</v>
      </c>
      <c r="AP490" s="1">
        <f>ABS(IK_diagnostics_degrees__4[[#This Row],[Column20]]-T489)</f>
        <v>6.3799999999999968E-4</v>
      </c>
      <c r="AQ490" s="1">
        <f>ABS(IK_diagnostics_degrees__4[[#This Row],[Column21]]-U489)</f>
        <v>1.1349999999999971E-3</v>
      </c>
    </row>
    <row r="491" spans="1:43" x14ac:dyDescent="0.25">
      <c r="A491" s="1">
        <v>7.3034399999999999E-2</v>
      </c>
      <c r="B491" s="1">
        <v>1.514</v>
      </c>
      <c r="C491" s="1">
        <v>0.26549499999999998</v>
      </c>
      <c r="D491" s="1">
        <v>0.295178</v>
      </c>
      <c r="E491" s="1">
        <v>1.2498800000000001</v>
      </c>
      <c r="F491" s="1">
        <v>1.9319699999999999E-2</v>
      </c>
      <c r="G491" s="1">
        <v>0.60306499999999996</v>
      </c>
      <c r="H491" s="1">
        <v>2.38611</v>
      </c>
      <c r="I491" s="1">
        <v>1.7016</v>
      </c>
      <c r="J491" s="1" t="s">
        <v>22</v>
      </c>
      <c r="K491" s="1">
        <v>2.00848</v>
      </c>
      <c r="L491" s="1">
        <v>1.94778E-2</v>
      </c>
      <c r="M491" s="1">
        <v>1.83754</v>
      </c>
      <c r="N491" s="1">
        <v>0.63383500000000004</v>
      </c>
      <c r="O491" s="1">
        <v>1.1037699999999999</v>
      </c>
      <c r="P491" s="1" t="s">
        <v>22</v>
      </c>
      <c r="Q491" s="1" t="s">
        <v>22</v>
      </c>
      <c r="R491" s="1">
        <v>1.9052800000000001</v>
      </c>
      <c r="S491" s="1" t="s">
        <v>22</v>
      </c>
      <c r="T491" s="1">
        <v>0.12645100000000001</v>
      </c>
      <c r="U491" s="1">
        <v>0.55361400000000005</v>
      </c>
      <c r="V491" s="1" t="s">
        <v>23</v>
      </c>
      <c r="W491" s="1">
        <f>ABS(IK_diagnostics_degrees__4[[#This Row],[Column1]]-A490)</f>
        <v>2.1599999999996622E-5</v>
      </c>
      <c r="X491" s="1">
        <f>ABS(IK_diagnostics_degrees__4[[#This Row],[Column2]]-B490)</f>
        <v>9.9999999999988987E-5</v>
      </c>
      <c r="Y491" s="1">
        <f>ABS(IK_diagnostics_degrees__4[[#This Row],[Column3]]-C490)</f>
        <v>2.5060000000000082E-3</v>
      </c>
      <c r="Z491" s="1">
        <f>ABS(IK_diagnostics_degrees__4[[#This Row],[Column4]]-D490)</f>
        <v>1.5100000000000113E-3</v>
      </c>
      <c r="AA491" s="1">
        <f>ABS(IK_diagnostics_degrees__4[[#This Row],[Column5]]-E490)</f>
        <v>2.1499999999998742E-3</v>
      </c>
      <c r="AB491" s="1">
        <f>ABS(IK_diagnostics_degrees__4[[#This Row],[Column6]]-F490)</f>
        <v>3.0029999999999987E-4</v>
      </c>
      <c r="AC491" s="1">
        <f>ABS(IK_diagnostics_degrees__4[[#This Row],[Column7]]-G490)</f>
        <v>1.3739999999999863E-3</v>
      </c>
      <c r="AD491" s="1">
        <f>ABS(IK_diagnostics_degrees__4[[#This Row],[Column8]]-H490)</f>
        <v>1.3700000000000934E-3</v>
      </c>
      <c r="AE491" s="1">
        <f>ABS(IK_diagnostics_degrees__4[[#This Row],[Column9]]-I490)</f>
        <v>6.0400000000000453E-3</v>
      </c>
      <c r="AF491" s="1">
        <f>ABS(IK_diagnostics_degrees__4[[#This Row],[Column10]]-J490)</f>
        <v>0</v>
      </c>
      <c r="AG491" s="1">
        <f>ABS(IK_diagnostics_degrees__4[[#This Row],[Column11]]-K490)</f>
        <v>3.7999999999982492E-4</v>
      </c>
      <c r="AH491" s="1">
        <f>ABS(IK_diagnostics_degrees__4[[#This Row],[Column12]]-L490)</f>
        <v>1.4044000000000001E-3</v>
      </c>
      <c r="AI491" s="1">
        <f>ABS(IK_diagnostics_degrees__4[[#This Row],[Column13]]-M490)</f>
        <v>5.8700000000000419E-3</v>
      </c>
      <c r="AJ491" s="1">
        <f>ABS(IK_diagnostics_degrees__4[[#This Row],[Column14]]-N490)</f>
        <v>4.842000000000013E-3</v>
      </c>
      <c r="AK491" s="1">
        <f>ABS(IK_diagnostics_degrees__4[[#This Row],[Column15]]-O490)</f>
        <v>2.5600000000001177E-3</v>
      </c>
      <c r="AL491" s="1">
        <f>ABS(IK_diagnostics_degrees__4[[#This Row],[Column16]]-P490)</f>
        <v>0</v>
      </c>
      <c r="AM491" s="1">
        <f>ABS(IK_diagnostics_degrees__4[[#This Row],[Column17]]-Q490)</f>
        <v>0</v>
      </c>
      <c r="AN491" s="1">
        <f>ABS(IK_diagnostics_degrees__4[[#This Row],[Column18]]-R490)</f>
        <v>4.6999999999997044E-4</v>
      </c>
      <c r="AO491" s="1">
        <f>ABS(IK_diagnostics_degrees__4[[#This Row],[Column19]]-S490)</f>
        <v>0</v>
      </c>
      <c r="AP491" s="1">
        <f>ABS(IK_diagnostics_degrees__4[[#This Row],[Column20]]-T490)</f>
        <v>3.5699999999999621E-4</v>
      </c>
      <c r="AQ491" s="1">
        <f>ABS(IK_diagnostics_degrees__4[[#This Row],[Column21]]-U490)</f>
        <v>9.1699999999994564E-4</v>
      </c>
    </row>
    <row r="492" spans="1:43" x14ac:dyDescent="0.25">
      <c r="A492" s="1">
        <v>7.2764300000000004E-2</v>
      </c>
      <c r="B492" s="1">
        <v>1.51356</v>
      </c>
      <c r="C492" s="1">
        <v>0.26799299999999998</v>
      </c>
      <c r="D492" s="1">
        <v>0.29630699999999999</v>
      </c>
      <c r="E492" s="1">
        <v>1.2485599999999999</v>
      </c>
      <c r="F492" s="1">
        <v>1.9291300000000001E-2</v>
      </c>
      <c r="G492" s="1">
        <v>0.60434500000000002</v>
      </c>
      <c r="H492" s="1">
        <v>2.3866000000000001</v>
      </c>
      <c r="I492" s="1">
        <v>1.7070099999999999</v>
      </c>
      <c r="J492" s="1" t="s">
        <v>22</v>
      </c>
      <c r="K492" s="1">
        <v>2.0080300000000002</v>
      </c>
      <c r="L492" s="1">
        <v>1.9155499999999999E-2</v>
      </c>
      <c r="M492" s="1">
        <v>1.8424</v>
      </c>
      <c r="N492" s="1">
        <v>0.63032999999999995</v>
      </c>
      <c r="O492" s="1">
        <v>1.10127</v>
      </c>
      <c r="P492" s="1" t="s">
        <v>22</v>
      </c>
      <c r="Q492" s="1" t="s">
        <v>22</v>
      </c>
      <c r="R492" s="1">
        <v>1.90486</v>
      </c>
      <c r="S492" s="1" t="s">
        <v>22</v>
      </c>
      <c r="T492" s="1">
        <v>0.12642200000000001</v>
      </c>
      <c r="U492" s="1">
        <v>0.55314600000000003</v>
      </c>
      <c r="V492" s="1" t="s">
        <v>23</v>
      </c>
      <c r="W492" s="1">
        <f>ABS(IK_diagnostics_degrees__4[[#This Row],[Column1]]-A491)</f>
        <v>2.7009999999999534E-4</v>
      </c>
      <c r="X492" s="1">
        <f>ABS(IK_diagnostics_degrees__4[[#This Row],[Column2]]-B491)</f>
        <v>4.3999999999999595E-4</v>
      </c>
      <c r="Y492" s="1">
        <f>ABS(IK_diagnostics_degrees__4[[#This Row],[Column3]]-C491)</f>
        <v>2.4980000000000002E-3</v>
      </c>
      <c r="Z492" s="1">
        <f>ABS(IK_diagnostics_degrees__4[[#This Row],[Column4]]-D491)</f>
        <v>1.1289999999999911E-3</v>
      </c>
      <c r="AA492" s="1">
        <f>ABS(IK_diagnostics_degrees__4[[#This Row],[Column5]]-E491)</f>
        <v>1.3200000000002099E-3</v>
      </c>
      <c r="AB492" s="1">
        <f>ABS(IK_diagnostics_degrees__4[[#This Row],[Column6]]-F491)</f>
        <v>2.8399999999997871E-5</v>
      </c>
      <c r="AC492" s="1">
        <f>ABS(IK_diagnostics_degrees__4[[#This Row],[Column7]]-G491)</f>
        <v>1.2800000000000589E-3</v>
      </c>
      <c r="AD492" s="1">
        <f>ABS(IK_diagnostics_degrees__4[[#This Row],[Column8]]-H491)</f>
        <v>4.9000000000010147E-4</v>
      </c>
      <c r="AE492" s="1">
        <f>ABS(IK_diagnostics_degrees__4[[#This Row],[Column9]]-I491)</f>
        <v>5.4099999999999149E-3</v>
      </c>
      <c r="AF492" s="1">
        <f>ABS(IK_diagnostics_degrees__4[[#This Row],[Column10]]-J491)</f>
        <v>0</v>
      </c>
      <c r="AG492" s="1">
        <f>ABS(IK_diagnostics_degrees__4[[#This Row],[Column11]]-K491)</f>
        <v>4.4999999999983942E-4</v>
      </c>
      <c r="AH492" s="1">
        <f>ABS(IK_diagnostics_degrees__4[[#This Row],[Column12]]-L491)</f>
        <v>3.2230000000000106E-4</v>
      </c>
      <c r="AI492" s="1">
        <f>ABS(IK_diagnostics_degrees__4[[#This Row],[Column13]]-M491)</f>
        <v>4.8600000000000865E-3</v>
      </c>
      <c r="AJ492" s="1">
        <f>ABS(IK_diagnostics_degrees__4[[#This Row],[Column14]]-N491)</f>
        <v>3.5050000000000914E-3</v>
      </c>
      <c r="AK492" s="1">
        <f>ABS(IK_diagnostics_degrees__4[[#This Row],[Column15]]-O491)</f>
        <v>2.4999999999999467E-3</v>
      </c>
      <c r="AL492" s="1">
        <f>ABS(IK_diagnostics_degrees__4[[#This Row],[Column16]]-P491)</f>
        <v>0</v>
      </c>
      <c r="AM492" s="1">
        <f>ABS(IK_diagnostics_degrees__4[[#This Row],[Column17]]-Q491)</f>
        <v>0</v>
      </c>
      <c r="AN492" s="1">
        <f>ABS(IK_diagnostics_degrees__4[[#This Row],[Column18]]-R491)</f>
        <v>4.2000000000008697E-4</v>
      </c>
      <c r="AO492" s="1">
        <f>ABS(IK_diagnostics_degrees__4[[#This Row],[Column19]]-S491)</f>
        <v>0</v>
      </c>
      <c r="AP492" s="1">
        <f>ABS(IK_diagnostics_degrees__4[[#This Row],[Column20]]-T491)</f>
        <v>2.9000000000001247E-5</v>
      </c>
      <c r="AQ492" s="1">
        <f>ABS(IK_diagnostics_degrees__4[[#This Row],[Column21]]-U491)</f>
        <v>4.6800000000002395E-4</v>
      </c>
    </row>
    <row r="493" spans="1:43" x14ac:dyDescent="0.25">
      <c r="A493" s="1" t="s">
        <v>22</v>
      </c>
      <c r="B493" s="1">
        <v>1.54556</v>
      </c>
      <c r="C493" s="1">
        <v>1.71282E-2</v>
      </c>
      <c r="D493" s="1" t="s">
        <v>22</v>
      </c>
      <c r="E493" s="1">
        <v>1.54949</v>
      </c>
      <c r="F493" s="1" t="s">
        <v>22</v>
      </c>
      <c r="G493" s="1">
        <v>0.926145</v>
      </c>
      <c r="H493" s="1">
        <v>1.5664499999999999</v>
      </c>
      <c r="I493" s="1">
        <v>1.00447</v>
      </c>
      <c r="J493" s="1">
        <v>0.331681</v>
      </c>
      <c r="K493" s="1">
        <v>1.3201799999999999</v>
      </c>
      <c r="L493" s="1">
        <v>0.12676899999999999</v>
      </c>
      <c r="M493" s="1">
        <v>0.145038</v>
      </c>
      <c r="N493" s="1">
        <v>0.51922500000000005</v>
      </c>
      <c r="O493" s="1">
        <v>1.03184E-2</v>
      </c>
      <c r="P493" s="1" t="s">
        <v>22</v>
      </c>
      <c r="Q493" s="1">
        <v>2.8909900000000002E-4</v>
      </c>
      <c r="R493" s="1">
        <v>1.80461</v>
      </c>
      <c r="S493" s="1" t="s">
        <v>22</v>
      </c>
      <c r="T493" s="1">
        <v>7.0746100000000006E-2</v>
      </c>
      <c r="U493" s="1">
        <v>1.3824700000000001</v>
      </c>
      <c r="V493" s="1" t="s">
        <v>23</v>
      </c>
      <c r="W493" s="1">
        <f>ABS(IK_diagnostics_degrees__4[[#This Row],[Column1]]-A492)</f>
        <v>7.2764300000000004E-2</v>
      </c>
      <c r="X493" s="1">
        <f>ABS(IK_diagnostics_degrees__4[[#This Row],[Column2]]-B492)</f>
        <v>3.2000000000000028E-2</v>
      </c>
      <c r="Y493" s="1">
        <f>ABS(IK_diagnostics_degrees__4[[#This Row],[Column3]]-C492)</f>
        <v>0.2508648</v>
      </c>
      <c r="Z493" s="1">
        <f>ABS(IK_diagnostics_degrees__4[[#This Row],[Column4]]-D492)</f>
        <v>0.29630699999999999</v>
      </c>
      <c r="AA493" s="1">
        <f>ABS(IK_diagnostics_degrees__4[[#This Row],[Column5]]-E492)</f>
        <v>0.30093000000000014</v>
      </c>
      <c r="AB493" s="1">
        <f>ABS(IK_diagnostics_degrees__4[[#This Row],[Column6]]-F492)</f>
        <v>1.9291300000000001E-2</v>
      </c>
      <c r="AC493" s="1">
        <f>ABS(IK_diagnostics_degrees__4[[#This Row],[Column7]]-G492)</f>
        <v>0.32179999999999997</v>
      </c>
      <c r="AD493" s="1">
        <f>ABS(IK_diagnostics_degrees__4[[#This Row],[Column8]]-H492)</f>
        <v>0.82015000000000016</v>
      </c>
      <c r="AE493" s="1">
        <f>ABS(IK_diagnostics_degrees__4[[#This Row],[Column9]]-I492)</f>
        <v>0.70253999999999994</v>
      </c>
      <c r="AF493" s="1">
        <f>ABS(IK_diagnostics_degrees__4[[#This Row],[Column10]]-J492)</f>
        <v>0.331681</v>
      </c>
      <c r="AG493" s="1">
        <f>ABS(IK_diagnostics_degrees__4[[#This Row],[Column11]]-K492)</f>
        <v>0.68785000000000029</v>
      </c>
      <c r="AH493" s="1">
        <f>ABS(IK_diagnostics_degrees__4[[#This Row],[Column12]]-L492)</f>
        <v>0.1076135</v>
      </c>
      <c r="AI493" s="1">
        <f>ABS(IK_diagnostics_degrees__4[[#This Row],[Column13]]-M492)</f>
        <v>1.697362</v>
      </c>
      <c r="AJ493" s="1">
        <f>ABS(IK_diagnostics_degrees__4[[#This Row],[Column14]]-N492)</f>
        <v>0.1111049999999999</v>
      </c>
      <c r="AK493" s="1">
        <f>ABS(IK_diagnostics_degrees__4[[#This Row],[Column15]]-O492)</f>
        <v>1.0909515999999999</v>
      </c>
      <c r="AL493" s="1">
        <f>ABS(IK_diagnostics_degrees__4[[#This Row],[Column16]]-P492)</f>
        <v>0</v>
      </c>
      <c r="AM493" s="1">
        <f>ABS(IK_diagnostics_degrees__4[[#This Row],[Column17]]-Q492)</f>
        <v>2.8909900000000002E-4</v>
      </c>
      <c r="AN493" s="1">
        <f>ABS(IK_diagnostics_degrees__4[[#This Row],[Column18]]-R492)</f>
        <v>0.10024999999999995</v>
      </c>
      <c r="AO493" s="1">
        <f>ABS(IK_diagnostics_degrees__4[[#This Row],[Column19]]-S492)</f>
        <v>0</v>
      </c>
      <c r="AP493" s="1">
        <f>ABS(IK_diagnostics_degrees__4[[#This Row],[Column20]]-T492)</f>
        <v>5.56759E-2</v>
      </c>
      <c r="AQ493" s="1">
        <f>ABS(IK_diagnostics_degrees__4[[#This Row],[Column21]]-U492)</f>
        <v>0.82932400000000006</v>
      </c>
    </row>
    <row r="494" spans="1:43" x14ac:dyDescent="0.25">
      <c r="A494" s="1" t="s">
        <v>22</v>
      </c>
      <c r="B494" s="1">
        <v>1.55582</v>
      </c>
      <c r="C494" s="1">
        <v>4.4447399999999998E-2</v>
      </c>
      <c r="D494" s="1">
        <v>7.0405300000000004E-2</v>
      </c>
      <c r="E494" s="1">
        <v>1.6599600000000001</v>
      </c>
      <c r="F494" s="1" t="s">
        <v>22</v>
      </c>
      <c r="G494" s="1">
        <v>1.0054399999999999</v>
      </c>
      <c r="H494" s="1">
        <v>1.5305599999999999</v>
      </c>
      <c r="I494" s="1">
        <v>1.15293</v>
      </c>
      <c r="J494" s="1">
        <v>0.20017399999999999</v>
      </c>
      <c r="K494" s="1">
        <v>1.36392</v>
      </c>
      <c r="L494" s="1">
        <v>0.14211599999999999</v>
      </c>
      <c r="M494" s="1">
        <v>0.14437</v>
      </c>
      <c r="N494" s="1">
        <v>3.5033000000000002E-2</v>
      </c>
      <c r="O494" s="1">
        <v>0.110552</v>
      </c>
      <c r="P494" s="1">
        <v>0.391455</v>
      </c>
      <c r="Q494" s="1" t="s">
        <v>22</v>
      </c>
      <c r="R494" s="1">
        <v>1.91031</v>
      </c>
      <c r="S494" s="1" t="s">
        <v>22</v>
      </c>
      <c r="T494" s="1">
        <v>0.40432800000000002</v>
      </c>
      <c r="U494" s="1">
        <v>1.1142700000000001</v>
      </c>
      <c r="V494" s="1" t="s">
        <v>23</v>
      </c>
      <c r="W494" s="1">
        <f>ABS(IK_diagnostics_degrees__4[[#This Row],[Column1]]-A493)</f>
        <v>0</v>
      </c>
      <c r="X494" s="1">
        <f>ABS(IK_diagnostics_degrees__4[[#This Row],[Column2]]-B493)</f>
        <v>1.0259999999999936E-2</v>
      </c>
      <c r="Y494" s="1">
        <f>ABS(IK_diagnostics_degrees__4[[#This Row],[Column3]]-C493)</f>
        <v>2.7319199999999998E-2</v>
      </c>
      <c r="Z494" s="1">
        <f>ABS(IK_diagnostics_degrees__4[[#This Row],[Column4]]-D493)</f>
        <v>7.0405300000000004E-2</v>
      </c>
      <c r="AA494" s="1">
        <f>ABS(IK_diagnostics_degrees__4[[#This Row],[Column5]]-E493)</f>
        <v>0.11047000000000007</v>
      </c>
      <c r="AB494" s="1">
        <f>ABS(IK_diagnostics_degrees__4[[#This Row],[Column6]]-F493)</f>
        <v>0</v>
      </c>
      <c r="AC494" s="1">
        <f>ABS(IK_diagnostics_degrees__4[[#This Row],[Column7]]-G493)</f>
        <v>7.9294999999999893E-2</v>
      </c>
      <c r="AD494" s="1">
        <f>ABS(IK_diagnostics_degrees__4[[#This Row],[Column8]]-H493)</f>
        <v>3.5889999999999977E-2</v>
      </c>
      <c r="AE494" s="1">
        <f>ABS(IK_diagnostics_degrees__4[[#This Row],[Column9]]-I493)</f>
        <v>0.14846000000000004</v>
      </c>
      <c r="AF494" s="1">
        <f>ABS(IK_diagnostics_degrees__4[[#This Row],[Column10]]-J493)</f>
        <v>0.13150700000000001</v>
      </c>
      <c r="AG494" s="1">
        <f>ABS(IK_diagnostics_degrees__4[[#This Row],[Column11]]-K493)</f>
        <v>4.3740000000000112E-2</v>
      </c>
      <c r="AH494" s="1">
        <f>ABS(IK_diagnostics_degrees__4[[#This Row],[Column12]]-L493)</f>
        <v>1.5347E-2</v>
      </c>
      <c r="AI494" s="1">
        <f>ABS(IK_diagnostics_degrees__4[[#This Row],[Column13]]-M493)</f>
        <v>6.6800000000000193E-4</v>
      </c>
      <c r="AJ494" s="1">
        <f>ABS(IK_diagnostics_degrees__4[[#This Row],[Column14]]-N493)</f>
        <v>0.48419200000000007</v>
      </c>
      <c r="AK494" s="1">
        <f>ABS(IK_diagnostics_degrees__4[[#This Row],[Column15]]-O493)</f>
        <v>0.10023359999999999</v>
      </c>
      <c r="AL494" s="1">
        <f>ABS(IK_diagnostics_degrees__4[[#This Row],[Column16]]-P493)</f>
        <v>0.391455</v>
      </c>
      <c r="AM494" s="1">
        <f>ABS(IK_diagnostics_degrees__4[[#This Row],[Column17]]-Q493)</f>
        <v>2.8909900000000002E-4</v>
      </c>
      <c r="AN494" s="1">
        <f>ABS(IK_diagnostics_degrees__4[[#This Row],[Column18]]-R493)</f>
        <v>0.10569999999999991</v>
      </c>
      <c r="AO494" s="1">
        <f>ABS(IK_diagnostics_degrees__4[[#This Row],[Column19]]-S493)</f>
        <v>0</v>
      </c>
      <c r="AP494" s="1">
        <f>ABS(IK_diagnostics_degrees__4[[#This Row],[Column20]]-T493)</f>
        <v>0.33358189999999999</v>
      </c>
      <c r="AQ494" s="1">
        <f>ABS(IK_diagnostics_degrees__4[[#This Row],[Column21]]-U493)</f>
        <v>0.26819999999999999</v>
      </c>
    </row>
    <row r="495" spans="1:43" x14ac:dyDescent="0.25">
      <c r="A495" s="1" t="s">
        <v>22</v>
      </c>
      <c r="B495" s="1">
        <v>1.53179</v>
      </c>
      <c r="C495" s="1">
        <v>3.2639300000000003E-2</v>
      </c>
      <c r="D495" s="1">
        <v>9.8244600000000001E-2</v>
      </c>
      <c r="E495" s="1">
        <v>1.73665</v>
      </c>
      <c r="F495" s="1" t="s">
        <v>22</v>
      </c>
      <c r="G495" s="1">
        <v>1.03162</v>
      </c>
      <c r="H495" s="1">
        <v>1.5151399999999999</v>
      </c>
      <c r="I495" s="1">
        <v>1.1692800000000001</v>
      </c>
      <c r="J495" s="1">
        <v>0.16333700000000001</v>
      </c>
      <c r="K495" s="1">
        <v>1.3489100000000001</v>
      </c>
      <c r="L495" s="1">
        <v>0.144395</v>
      </c>
      <c r="M495" s="1">
        <v>0.18068100000000001</v>
      </c>
      <c r="N495" s="1" t="s">
        <v>22</v>
      </c>
      <c r="O495" s="1">
        <v>0.115124</v>
      </c>
      <c r="P495" s="1">
        <v>0.55270900000000001</v>
      </c>
      <c r="Q495" s="1" t="s">
        <v>22</v>
      </c>
      <c r="R495" s="1">
        <v>1.9171199999999999</v>
      </c>
      <c r="S495" s="1" t="s">
        <v>22</v>
      </c>
      <c r="T495" s="1">
        <v>0.62770800000000004</v>
      </c>
      <c r="U495" s="1">
        <v>1.03047</v>
      </c>
      <c r="V495" s="1" t="s">
        <v>23</v>
      </c>
      <c r="W495" s="1">
        <f>ABS(IK_diagnostics_degrees__4[[#This Row],[Column1]]-A494)</f>
        <v>0</v>
      </c>
      <c r="X495" s="1">
        <f>ABS(IK_diagnostics_degrees__4[[#This Row],[Column2]]-B494)</f>
        <v>2.4029999999999996E-2</v>
      </c>
      <c r="Y495" s="1">
        <f>ABS(IK_diagnostics_degrees__4[[#This Row],[Column3]]-C494)</f>
        <v>1.1808099999999995E-2</v>
      </c>
      <c r="Z495" s="1">
        <f>ABS(IK_diagnostics_degrees__4[[#This Row],[Column4]]-D494)</f>
        <v>2.7839299999999997E-2</v>
      </c>
      <c r="AA495" s="1">
        <f>ABS(IK_diagnostics_degrees__4[[#This Row],[Column5]]-E494)</f>
        <v>7.6689999999999925E-2</v>
      </c>
      <c r="AB495" s="1">
        <f>ABS(IK_diagnostics_degrees__4[[#This Row],[Column6]]-F494)</f>
        <v>0</v>
      </c>
      <c r="AC495" s="1">
        <f>ABS(IK_diagnostics_degrees__4[[#This Row],[Column7]]-G494)</f>
        <v>2.6180000000000092E-2</v>
      </c>
      <c r="AD495" s="1">
        <f>ABS(IK_diagnostics_degrees__4[[#This Row],[Column8]]-H494)</f>
        <v>1.5419999999999989E-2</v>
      </c>
      <c r="AE495" s="1">
        <f>ABS(IK_diagnostics_degrees__4[[#This Row],[Column9]]-I494)</f>
        <v>1.6350000000000087E-2</v>
      </c>
      <c r="AF495" s="1">
        <f>ABS(IK_diagnostics_degrees__4[[#This Row],[Column10]]-J494)</f>
        <v>3.6836999999999981E-2</v>
      </c>
      <c r="AG495" s="1">
        <f>ABS(IK_diagnostics_degrees__4[[#This Row],[Column11]]-K494)</f>
        <v>1.5009999999999968E-2</v>
      </c>
      <c r="AH495" s="1">
        <f>ABS(IK_diagnostics_degrees__4[[#This Row],[Column12]]-L494)</f>
        <v>2.2790000000000032E-3</v>
      </c>
      <c r="AI495" s="1">
        <f>ABS(IK_diagnostics_degrees__4[[#This Row],[Column13]]-M494)</f>
        <v>3.631100000000001E-2</v>
      </c>
      <c r="AJ495" s="1">
        <f>ABS(IK_diagnostics_degrees__4[[#This Row],[Column14]]-N494)</f>
        <v>3.5033000000000002E-2</v>
      </c>
      <c r="AK495" s="1">
        <f>ABS(IK_diagnostics_degrees__4[[#This Row],[Column15]]-O494)</f>
        <v>4.5720000000000066E-3</v>
      </c>
      <c r="AL495" s="1">
        <f>ABS(IK_diagnostics_degrees__4[[#This Row],[Column16]]-P494)</f>
        <v>0.16125400000000001</v>
      </c>
      <c r="AM495" s="1">
        <f>ABS(IK_diagnostics_degrees__4[[#This Row],[Column17]]-Q494)</f>
        <v>0</v>
      </c>
      <c r="AN495" s="1">
        <f>ABS(IK_diagnostics_degrees__4[[#This Row],[Column18]]-R494)</f>
        <v>6.8099999999999827E-3</v>
      </c>
      <c r="AO495" s="1">
        <f>ABS(IK_diagnostics_degrees__4[[#This Row],[Column19]]-S494)</f>
        <v>0</v>
      </c>
      <c r="AP495" s="1">
        <f>ABS(IK_diagnostics_degrees__4[[#This Row],[Column20]]-T494)</f>
        <v>0.22338000000000002</v>
      </c>
      <c r="AQ495" s="1">
        <f>ABS(IK_diagnostics_degrees__4[[#This Row],[Column21]]-U494)</f>
        <v>8.3800000000000097E-2</v>
      </c>
    </row>
    <row r="496" spans="1:43" x14ac:dyDescent="0.25">
      <c r="A496" s="1" t="s">
        <v>22</v>
      </c>
      <c r="B496" s="1">
        <v>1.49847</v>
      </c>
      <c r="C496" s="1">
        <v>3.3208799999999997E-2</v>
      </c>
      <c r="D496" s="1">
        <v>9.5848500000000003E-2</v>
      </c>
      <c r="E496" s="1">
        <v>1.7823100000000001</v>
      </c>
      <c r="F496" s="1" t="s">
        <v>22</v>
      </c>
      <c r="G496" s="1">
        <v>1.0414000000000001</v>
      </c>
      <c r="H496" s="1">
        <v>1.51047</v>
      </c>
      <c r="I496" s="1">
        <v>1.17652</v>
      </c>
      <c r="J496" s="1">
        <v>0.15421499999999999</v>
      </c>
      <c r="K496" s="1">
        <v>1.33247</v>
      </c>
      <c r="L496" s="1">
        <v>0.15954599999999999</v>
      </c>
      <c r="M496" s="1">
        <v>0.21173600000000001</v>
      </c>
      <c r="N496" s="1" t="s">
        <v>22</v>
      </c>
      <c r="O496" s="1">
        <v>9.9798499999999998E-2</v>
      </c>
      <c r="P496" s="1">
        <v>0.62000200000000005</v>
      </c>
      <c r="Q496" s="1" t="s">
        <v>22</v>
      </c>
      <c r="R496" s="1">
        <v>1.91605</v>
      </c>
      <c r="S496" s="1" t="s">
        <v>22</v>
      </c>
      <c r="T496" s="1">
        <v>0.766208</v>
      </c>
      <c r="U496" s="1">
        <v>0.99902199999999997</v>
      </c>
      <c r="V496" s="1" t="s">
        <v>23</v>
      </c>
      <c r="W496" s="1">
        <f>ABS(IK_diagnostics_degrees__4[[#This Row],[Column1]]-A495)</f>
        <v>0</v>
      </c>
      <c r="X496" s="1">
        <f>ABS(IK_diagnostics_degrees__4[[#This Row],[Column2]]-B495)</f>
        <v>3.3320000000000016E-2</v>
      </c>
      <c r="Y496" s="1">
        <f>ABS(IK_diagnostics_degrees__4[[#This Row],[Column3]]-C495)</f>
        <v>5.6949999999999362E-4</v>
      </c>
      <c r="Z496" s="1">
        <f>ABS(IK_diagnostics_degrees__4[[#This Row],[Column4]]-D495)</f>
        <v>2.3960999999999982E-3</v>
      </c>
      <c r="AA496" s="1">
        <f>ABS(IK_diagnostics_degrees__4[[#This Row],[Column5]]-E495)</f>
        <v>4.5660000000000034E-2</v>
      </c>
      <c r="AB496" s="1">
        <f>ABS(IK_diagnostics_degrees__4[[#This Row],[Column6]]-F495)</f>
        <v>0</v>
      </c>
      <c r="AC496" s="1">
        <f>ABS(IK_diagnostics_degrees__4[[#This Row],[Column7]]-G495)</f>
        <v>9.7800000000001219E-3</v>
      </c>
      <c r="AD496" s="1">
        <f>ABS(IK_diagnostics_degrees__4[[#This Row],[Column8]]-H495)</f>
        <v>4.669999999999952E-3</v>
      </c>
      <c r="AE496" s="1">
        <f>ABS(IK_diagnostics_degrees__4[[#This Row],[Column9]]-I495)</f>
        <v>7.2399999999999132E-3</v>
      </c>
      <c r="AF496" s="1">
        <f>ABS(IK_diagnostics_degrees__4[[#This Row],[Column10]]-J495)</f>
        <v>9.122000000000019E-3</v>
      </c>
      <c r="AG496" s="1">
        <f>ABS(IK_diagnostics_degrees__4[[#This Row],[Column11]]-K495)</f>
        <v>1.644000000000001E-2</v>
      </c>
      <c r="AH496" s="1">
        <f>ABS(IK_diagnostics_degrees__4[[#This Row],[Column12]]-L495)</f>
        <v>1.5150999999999998E-2</v>
      </c>
      <c r="AI496" s="1">
        <f>ABS(IK_diagnostics_degrees__4[[#This Row],[Column13]]-M495)</f>
        <v>3.1054999999999999E-2</v>
      </c>
      <c r="AJ496" s="1">
        <f>ABS(IK_diagnostics_degrees__4[[#This Row],[Column14]]-N495)</f>
        <v>0</v>
      </c>
      <c r="AK496" s="1">
        <f>ABS(IK_diagnostics_degrees__4[[#This Row],[Column15]]-O495)</f>
        <v>1.5325500000000006E-2</v>
      </c>
      <c r="AL496" s="1">
        <f>ABS(IK_diagnostics_degrees__4[[#This Row],[Column16]]-P495)</f>
        <v>6.7293000000000047E-2</v>
      </c>
      <c r="AM496" s="1">
        <f>ABS(IK_diagnostics_degrees__4[[#This Row],[Column17]]-Q495)</f>
        <v>0</v>
      </c>
      <c r="AN496" s="1">
        <f>ABS(IK_diagnostics_degrees__4[[#This Row],[Column18]]-R495)</f>
        <v>1.0699999999999044E-3</v>
      </c>
      <c r="AO496" s="1">
        <f>ABS(IK_diagnostics_degrees__4[[#This Row],[Column19]]-S495)</f>
        <v>0</v>
      </c>
      <c r="AP496" s="1">
        <f>ABS(IK_diagnostics_degrees__4[[#This Row],[Column20]]-T495)</f>
        <v>0.13849999999999996</v>
      </c>
      <c r="AQ496" s="1">
        <f>ABS(IK_diagnostics_degrees__4[[#This Row],[Column21]]-U495)</f>
        <v>3.1448000000000031E-2</v>
      </c>
    </row>
    <row r="497" spans="1:43" x14ac:dyDescent="0.25">
      <c r="A497" s="1" t="s">
        <v>22</v>
      </c>
      <c r="B497" s="1">
        <v>1.46783</v>
      </c>
      <c r="C497" s="1">
        <v>1.8091200000000002E-2</v>
      </c>
      <c r="D497" s="1">
        <v>9.4536099999999998E-2</v>
      </c>
      <c r="E497" s="1">
        <v>1.8252699999999999</v>
      </c>
      <c r="F497" s="1" t="s">
        <v>22</v>
      </c>
      <c r="G497" s="1">
        <v>1.0381199999999999</v>
      </c>
      <c r="H497" s="1">
        <v>1.5070399999999999</v>
      </c>
      <c r="I497" s="1">
        <v>1.17676</v>
      </c>
      <c r="J497" s="1">
        <v>0.154667</v>
      </c>
      <c r="K497" s="1">
        <v>1.30908</v>
      </c>
      <c r="L497" s="1">
        <v>0.16029099999999999</v>
      </c>
      <c r="M497" s="1">
        <v>0.22447700000000001</v>
      </c>
      <c r="N497" s="1" t="s">
        <v>22</v>
      </c>
      <c r="O497" s="1">
        <v>8.3045800000000003E-2</v>
      </c>
      <c r="P497" s="1">
        <v>0.65834499999999996</v>
      </c>
      <c r="Q497" s="1" t="s">
        <v>22</v>
      </c>
      <c r="R497" s="1">
        <v>1.91448</v>
      </c>
      <c r="S497" s="1" t="s">
        <v>22</v>
      </c>
      <c r="T497" s="1">
        <v>0.85900100000000001</v>
      </c>
      <c r="U497" s="1">
        <v>0.99272400000000005</v>
      </c>
      <c r="V497" s="1" t="s">
        <v>23</v>
      </c>
      <c r="W497" s="1">
        <f>ABS(IK_diagnostics_degrees__4[[#This Row],[Column1]]-A496)</f>
        <v>0</v>
      </c>
      <c r="X497" s="1">
        <f>ABS(IK_diagnostics_degrees__4[[#This Row],[Column2]]-B496)</f>
        <v>3.0640000000000001E-2</v>
      </c>
      <c r="Y497" s="1">
        <f>ABS(IK_diagnostics_degrees__4[[#This Row],[Column3]]-C496)</f>
        <v>1.5117599999999995E-2</v>
      </c>
      <c r="Z497" s="1">
        <f>ABS(IK_diagnostics_degrees__4[[#This Row],[Column4]]-D496)</f>
        <v>1.3124000000000052E-3</v>
      </c>
      <c r="AA497" s="1">
        <f>ABS(IK_diagnostics_degrees__4[[#This Row],[Column5]]-E496)</f>
        <v>4.2959999999999887E-2</v>
      </c>
      <c r="AB497" s="1">
        <f>ABS(IK_diagnostics_degrees__4[[#This Row],[Column6]]-F496)</f>
        <v>0</v>
      </c>
      <c r="AC497" s="1">
        <f>ABS(IK_diagnostics_degrees__4[[#This Row],[Column7]]-G496)</f>
        <v>3.2800000000001717E-3</v>
      </c>
      <c r="AD497" s="1">
        <f>ABS(IK_diagnostics_degrees__4[[#This Row],[Column8]]-H496)</f>
        <v>3.4300000000000441E-3</v>
      </c>
      <c r="AE497" s="1">
        <f>ABS(IK_diagnostics_degrees__4[[#This Row],[Column9]]-I496)</f>
        <v>2.4000000000001798E-4</v>
      </c>
      <c r="AF497" s="1">
        <f>ABS(IK_diagnostics_degrees__4[[#This Row],[Column10]]-J496)</f>
        <v>4.5200000000000795E-4</v>
      </c>
      <c r="AG497" s="1">
        <f>ABS(IK_diagnostics_degrees__4[[#This Row],[Column11]]-K496)</f>
        <v>2.3390000000000022E-2</v>
      </c>
      <c r="AH497" s="1">
        <f>ABS(IK_diagnostics_degrees__4[[#This Row],[Column12]]-L496)</f>
        <v>7.4499999999999567E-4</v>
      </c>
      <c r="AI497" s="1">
        <f>ABS(IK_diagnostics_degrees__4[[#This Row],[Column13]]-M496)</f>
        <v>1.2741000000000002E-2</v>
      </c>
      <c r="AJ497" s="1">
        <f>ABS(IK_diagnostics_degrees__4[[#This Row],[Column14]]-N496)</f>
        <v>0</v>
      </c>
      <c r="AK497" s="1">
        <f>ABS(IK_diagnostics_degrees__4[[#This Row],[Column15]]-O496)</f>
        <v>1.6752699999999995E-2</v>
      </c>
      <c r="AL497" s="1">
        <f>ABS(IK_diagnostics_degrees__4[[#This Row],[Column16]]-P496)</f>
        <v>3.8342999999999905E-2</v>
      </c>
      <c r="AM497" s="1">
        <f>ABS(IK_diagnostics_degrees__4[[#This Row],[Column17]]-Q496)</f>
        <v>0</v>
      </c>
      <c r="AN497" s="1">
        <f>ABS(IK_diagnostics_degrees__4[[#This Row],[Column18]]-R496)</f>
        <v>1.5700000000000713E-3</v>
      </c>
      <c r="AO497" s="1">
        <f>ABS(IK_diagnostics_degrees__4[[#This Row],[Column19]]-S496)</f>
        <v>0</v>
      </c>
      <c r="AP497" s="1">
        <f>ABS(IK_diagnostics_degrees__4[[#This Row],[Column20]]-T496)</f>
        <v>9.2793000000000014E-2</v>
      </c>
      <c r="AQ497" s="1">
        <f>ABS(IK_diagnostics_degrees__4[[#This Row],[Column21]]-U496)</f>
        <v>6.2979999999999148E-3</v>
      </c>
    </row>
    <row r="498" spans="1:43" x14ac:dyDescent="0.25">
      <c r="A498" s="1" t="s">
        <v>22</v>
      </c>
      <c r="B498" s="1">
        <v>1.4373100000000001</v>
      </c>
      <c r="C498" s="1">
        <v>3.5889300000000002E-3</v>
      </c>
      <c r="D498" s="1">
        <v>8.1011700000000006E-2</v>
      </c>
      <c r="E498" s="1">
        <v>1.86012</v>
      </c>
      <c r="F498" s="1" t="s">
        <v>22</v>
      </c>
      <c r="G498" s="1">
        <v>1.03102</v>
      </c>
      <c r="H498" s="1">
        <v>1.50736</v>
      </c>
      <c r="I498" s="1">
        <v>1.1692199999999999</v>
      </c>
      <c r="J498" s="1">
        <v>0.158361</v>
      </c>
      <c r="K498" s="1">
        <v>1.2951999999999999</v>
      </c>
      <c r="L498" s="1">
        <v>0.162802</v>
      </c>
      <c r="M498" s="1">
        <v>0.23754900000000001</v>
      </c>
      <c r="N498" s="1" t="s">
        <v>22</v>
      </c>
      <c r="O498" s="1">
        <v>6.9317100000000006E-2</v>
      </c>
      <c r="P498" s="1">
        <v>0.68378000000000005</v>
      </c>
      <c r="Q498" s="1" t="s">
        <v>22</v>
      </c>
      <c r="R498" s="1">
        <v>1.9087099999999999</v>
      </c>
      <c r="S498" s="1" t="s">
        <v>22</v>
      </c>
      <c r="T498" s="1">
        <v>0.91909200000000002</v>
      </c>
      <c r="U498" s="1">
        <v>0.99878500000000003</v>
      </c>
      <c r="V498" s="1" t="s">
        <v>23</v>
      </c>
      <c r="W498" s="1">
        <f>ABS(IK_diagnostics_degrees__4[[#This Row],[Column1]]-A497)</f>
        <v>0</v>
      </c>
      <c r="X498" s="1">
        <f>ABS(IK_diagnostics_degrees__4[[#This Row],[Column2]]-B497)</f>
        <v>3.0519999999999881E-2</v>
      </c>
      <c r="Y498" s="1">
        <f>ABS(IK_diagnostics_degrees__4[[#This Row],[Column3]]-C497)</f>
        <v>1.4502270000000001E-2</v>
      </c>
      <c r="Z498" s="1">
        <f>ABS(IK_diagnostics_degrees__4[[#This Row],[Column4]]-D497)</f>
        <v>1.3524399999999992E-2</v>
      </c>
      <c r="AA498" s="1">
        <f>ABS(IK_diagnostics_degrees__4[[#This Row],[Column5]]-E497)</f>
        <v>3.4850000000000048E-2</v>
      </c>
      <c r="AB498" s="1">
        <f>ABS(IK_diagnostics_degrees__4[[#This Row],[Column6]]-F497)</f>
        <v>0</v>
      </c>
      <c r="AC498" s="1">
        <f>ABS(IK_diagnostics_degrees__4[[#This Row],[Column7]]-G497)</f>
        <v>7.0999999999998842E-3</v>
      </c>
      <c r="AD498" s="1">
        <f>ABS(IK_diagnostics_degrees__4[[#This Row],[Column8]]-H497)</f>
        <v>3.2000000000009798E-4</v>
      </c>
      <c r="AE498" s="1">
        <f>ABS(IK_diagnostics_degrees__4[[#This Row],[Column9]]-I497)</f>
        <v>7.5400000000001022E-3</v>
      </c>
      <c r="AF498" s="1">
        <f>ABS(IK_diagnostics_degrees__4[[#This Row],[Column10]]-J497)</f>
        <v>3.6940000000000028E-3</v>
      </c>
      <c r="AG498" s="1">
        <f>ABS(IK_diagnostics_degrees__4[[#This Row],[Column11]]-K497)</f>
        <v>1.3880000000000114E-2</v>
      </c>
      <c r="AH498" s="1">
        <f>ABS(IK_diagnostics_degrees__4[[#This Row],[Column12]]-L497)</f>
        <v>2.5110000000000132E-3</v>
      </c>
      <c r="AI498" s="1">
        <f>ABS(IK_diagnostics_degrees__4[[#This Row],[Column13]]-M497)</f>
        <v>1.3072E-2</v>
      </c>
      <c r="AJ498" s="1">
        <f>ABS(IK_diagnostics_degrees__4[[#This Row],[Column14]]-N497)</f>
        <v>0</v>
      </c>
      <c r="AK498" s="1">
        <f>ABS(IK_diagnostics_degrees__4[[#This Row],[Column15]]-O497)</f>
        <v>1.3728699999999996E-2</v>
      </c>
      <c r="AL498" s="1">
        <f>ABS(IK_diagnostics_degrees__4[[#This Row],[Column16]]-P497)</f>
        <v>2.5435000000000096E-2</v>
      </c>
      <c r="AM498" s="1">
        <f>ABS(IK_diagnostics_degrees__4[[#This Row],[Column17]]-Q497)</f>
        <v>0</v>
      </c>
      <c r="AN498" s="1">
        <f>ABS(IK_diagnostics_degrees__4[[#This Row],[Column18]]-R497)</f>
        <v>5.7700000000000529E-3</v>
      </c>
      <c r="AO498" s="1">
        <f>ABS(IK_diagnostics_degrees__4[[#This Row],[Column19]]-S497)</f>
        <v>0</v>
      </c>
      <c r="AP498" s="1">
        <f>ABS(IK_diagnostics_degrees__4[[#This Row],[Column20]]-T497)</f>
        <v>6.0091000000000006E-2</v>
      </c>
      <c r="AQ498" s="1">
        <f>ABS(IK_diagnostics_degrees__4[[#This Row],[Column21]]-U497)</f>
        <v>6.0609999999999831E-3</v>
      </c>
    </row>
    <row r="499" spans="1:43" x14ac:dyDescent="0.25">
      <c r="A499" s="1" t="s">
        <v>22</v>
      </c>
      <c r="B499" s="1">
        <v>1.4112</v>
      </c>
      <c r="C499" s="1">
        <v>1.4843699999999999E-4</v>
      </c>
      <c r="D499" s="1">
        <v>5.8039599999999997E-2</v>
      </c>
      <c r="E499" s="1">
        <v>1.887</v>
      </c>
      <c r="F499" s="1" t="s">
        <v>22</v>
      </c>
      <c r="G499" s="1">
        <v>1.0282899999999999</v>
      </c>
      <c r="H499" s="1">
        <v>1.52153</v>
      </c>
      <c r="I499" s="1">
        <v>1.1627700000000001</v>
      </c>
      <c r="J499" s="1">
        <v>0.157028</v>
      </c>
      <c r="K499" s="1">
        <v>1.2874699999999999</v>
      </c>
      <c r="L499" s="1">
        <v>0.16089700000000001</v>
      </c>
      <c r="M499" s="1">
        <v>0.24910599999999999</v>
      </c>
      <c r="N499" s="1" t="s">
        <v>22</v>
      </c>
      <c r="O499" s="1">
        <v>6.4902799999999997E-2</v>
      </c>
      <c r="P499" s="1">
        <v>0.70501100000000005</v>
      </c>
      <c r="Q499" s="1" t="s">
        <v>22</v>
      </c>
      <c r="R499" s="1">
        <v>1.9006700000000001</v>
      </c>
      <c r="S499" s="1" t="s">
        <v>22</v>
      </c>
      <c r="T499" s="1">
        <v>0.961391</v>
      </c>
      <c r="U499" s="1">
        <v>1.0074000000000001</v>
      </c>
      <c r="V499" s="1" t="s">
        <v>23</v>
      </c>
      <c r="W499" s="1">
        <f>ABS(IK_diagnostics_degrees__4[[#This Row],[Column1]]-A498)</f>
        <v>0</v>
      </c>
      <c r="X499" s="1">
        <f>ABS(IK_diagnostics_degrees__4[[#This Row],[Column2]]-B498)</f>
        <v>2.6110000000000078E-2</v>
      </c>
      <c r="Y499" s="1">
        <f>ABS(IK_diagnostics_degrees__4[[#This Row],[Column3]]-C498)</f>
        <v>3.4404930000000002E-3</v>
      </c>
      <c r="Z499" s="1">
        <f>ABS(IK_diagnostics_degrees__4[[#This Row],[Column4]]-D498)</f>
        <v>2.2972100000000009E-2</v>
      </c>
      <c r="AA499" s="1">
        <f>ABS(IK_diagnostics_degrees__4[[#This Row],[Column5]]-E498)</f>
        <v>2.6880000000000015E-2</v>
      </c>
      <c r="AB499" s="1">
        <f>ABS(IK_diagnostics_degrees__4[[#This Row],[Column6]]-F498)</f>
        <v>0</v>
      </c>
      <c r="AC499" s="1">
        <f>ABS(IK_diagnostics_degrees__4[[#This Row],[Column7]]-G498)</f>
        <v>2.7300000000001212E-3</v>
      </c>
      <c r="AD499" s="1">
        <f>ABS(IK_diagnostics_degrees__4[[#This Row],[Column8]]-H498)</f>
        <v>1.4170000000000016E-2</v>
      </c>
      <c r="AE499" s="1">
        <f>ABS(IK_diagnostics_degrees__4[[#This Row],[Column9]]-I498)</f>
        <v>6.4499999999998447E-3</v>
      </c>
      <c r="AF499" s="1">
        <f>ABS(IK_diagnostics_degrees__4[[#This Row],[Column10]]-J498)</f>
        <v>1.3330000000000009E-3</v>
      </c>
      <c r="AG499" s="1">
        <f>ABS(IK_diagnostics_degrees__4[[#This Row],[Column11]]-K498)</f>
        <v>7.7300000000000146E-3</v>
      </c>
      <c r="AH499" s="1">
        <f>ABS(IK_diagnostics_degrees__4[[#This Row],[Column12]]-L498)</f>
        <v>1.90499999999999E-3</v>
      </c>
      <c r="AI499" s="1">
        <f>ABS(IK_diagnostics_degrees__4[[#This Row],[Column13]]-M498)</f>
        <v>1.1556999999999984E-2</v>
      </c>
      <c r="AJ499" s="1">
        <f>ABS(IK_diagnostics_degrees__4[[#This Row],[Column14]]-N498)</f>
        <v>0</v>
      </c>
      <c r="AK499" s="1">
        <f>ABS(IK_diagnostics_degrees__4[[#This Row],[Column15]]-O498)</f>
        <v>4.4143000000000099E-3</v>
      </c>
      <c r="AL499" s="1">
        <f>ABS(IK_diagnostics_degrees__4[[#This Row],[Column16]]-P498)</f>
        <v>2.1231E-2</v>
      </c>
      <c r="AM499" s="1">
        <f>ABS(IK_diagnostics_degrees__4[[#This Row],[Column17]]-Q498)</f>
        <v>0</v>
      </c>
      <c r="AN499" s="1">
        <f>ABS(IK_diagnostics_degrees__4[[#This Row],[Column18]]-R498)</f>
        <v>8.0399999999998251E-3</v>
      </c>
      <c r="AO499" s="1">
        <f>ABS(IK_diagnostics_degrees__4[[#This Row],[Column19]]-S498)</f>
        <v>0</v>
      </c>
      <c r="AP499" s="1">
        <f>ABS(IK_diagnostics_degrees__4[[#This Row],[Column20]]-T498)</f>
        <v>4.2298999999999976E-2</v>
      </c>
      <c r="AQ499" s="1">
        <f>ABS(IK_diagnostics_degrees__4[[#This Row],[Column21]]-U498)</f>
        <v>8.6150000000000393E-3</v>
      </c>
    </row>
    <row r="500" spans="1:43" x14ac:dyDescent="0.25">
      <c r="A500" s="1" t="s">
        <v>22</v>
      </c>
      <c r="B500" s="1">
        <v>1.3893500000000001</v>
      </c>
      <c r="C500" s="2">
        <v>8.1312599999999998E-5</v>
      </c>
      <c r="D500" s="1">
        <v>4.0011699999999997E-2</v>
      </c>
      <c r="E500" s="1">
        <v>1.91079</v>
      </c>
      <c r="F500" s="1" t="s">
        <v>22</v>
      </c>
      <c r="G500" s="1">
        <v>1.02763</v>
      </c>
      <c r="H500" s="1">
        <v>1.53363</v>
      </c>
      <c r="I500" s="1">
        <v>1.15967</v>
      </c>
      <c r="J500" s="1">
        <v>0.156307</v>
      </c>
      <c r="K500" s="1">
        <v>1.2823599999999999</v>
      </c>
      <c r="L500" s="1">
        <v>0.159527</v>
      </c>
      <c r="M500" s="1">
        <v>0.25378699999999998</v>
      </c>
      <c r="N500" s="1" t="s">
        <v>22</v>
      </c>
      <c r="O500" s="1">
        <v>5.9991799999999998E-2</v>
      </c>
      <c r="P500" s="1">
        <v>0.72118700000000002</v>
      </c>
      <c r="Q500" s="1" t="s">
        <v>22</v>
      </c>
      <c r="R500" s="1">
        <v>1.89333</v>
      </c>
      <c r="S500" s="1" t="s">
        <v>22</v>
      </c>
      <c r="T500" s="1">
        <v>0.99378500000000003</v>
      </c>
      <c r="U500" s="1">
        <v>1.0139100000000001</v>
      </c>
      <c r="V500" s="1" t="s">
        <v>23</v>
      </c>
      <c r="W500" s="1">
        <f>ABS(IK_diagnostics_degrees__4[[#This Row],[Column1]]-A499)</f>
        <v>0</v>
      </c>
      <c r="X500" s="1">
        <f>ABS(IK_diagnostics_degrees__4[[#This Row],[Column2]]-B499)</f>
        <v>2.1849999999999925E-2</v>
      </c>
      <c r="Y500" s="1">
        <f>ABS(IK_diagnostics_degrees__4[[#This Row],[Column3]]-C499)</f>
        <v>6.712439999999999E-5</v>
      </c>
      <c r="Z500" s="1">
        <f>ABS(IK_diagnostics_degrees__4[[#This Row],[Column4]]-D499)</f>
        <v>1.8027899999999999E-2</v>
      </c>
      <c r="AA500" s="1">
        <f>ABS(IK_diagnostics_degrees__4[[#This Row],[Column5]]-E499)</f>
        <v>2.3789999999999978E-2</v>
      </c>
      <c r="AB500" s="1">
        <f>ABS(IK_diagnostics_degrees__4[[#This Row],[Column6]]-F499)</f>
        <v>0</v>
      </c>
      <c r="AC500" s="1">
        <f>ABS(IK_diagnostics_degrees__4[[#This Row],[Column7]]-G499)</f>
        <v>6.599999999998829E-4</v>
      </c>
      <c r="AD500" s="1">
        <f>ABS(IK_diagnostics_degrees__4[[#This Row],[Column8]]-H499)</f>
        <v>1.21E-2</v>
      </c>
      <c r="AE500" s="1">
        <f>ABS(IK_diagnostics_degrees__4[[#This Row],[Column9]]-I499)</f>
        <v>3.1000000000001027E-3</v>
      </c>
      <c r="AF500" s="1">
        <f>ABS(IK_diagnostics_degrees__4[[#This Row],[Column10]]-J499)</f>
        <v>7.2099999999999942E-4</v>
      </c>
      <c r="AG500" s="1">
        <f>ABS(IK_diagnostics_degrees__4[[#This Row],[Column11]]-K499)</f>
        <v>5.1099999999999479E-3</v>
      </c>
      <c r="AH500" s="1">
        <f>ABS(IK_diagnostics_degrees__4[[#This Row],[Column12]]-L499)</f>
        <v>1.3700000000000101E-3</v>
      </c>
      <c r="AI500" s="1">
        <f>ABS(IK_diagnostics_degrees__4[[#This Row],[Column13]]-M499)</f>
        <v>4.6809999999999907E-3</v>
      </c>
      <c r="AJ500" s="1">
        <f>ABS(IK_diagnostics_degrees__4[[#This Row],[Column14]]-N499)</f>
        <v>0</v>
      </c>
      <c r="AK500" s="1">
        <f>ABS(IK_diagnostics_degrees__4[[#This Row],[Column15]]-O499)</f>
        <v>4.9109999999999987E-3</v>
      </c>
      <c r="AL500" s="1">
        <f>ABS(IK_diagnostics_degrees__4[[#This Row],[Column16]]-P499)</f>
        <v>1.6175999999999968E-2</v>
      </c>
      <c r="AM500" s="1">
        <f>ABS(IK_diagnostics_degrees__4[[#This Row],[Column17]]-Q499)</f>
        <v>0</v>
      </c>
      <c r="AN500" s="1">
        <f>ABS(IK_diagnostics_degrees__4[[#This Row],[Column18]]-R499)</f>
        <v>7.3400000000001242E-3</v>
      </c>
      <c r="AO500" s="1">
        <f>ABS(IK_diagnostics_degrees__4[[#This Row],[Column19]]-S499)</f>
        <v>0</v>
      </c>
      <c r="AP500" s="1">
        <f>ABS(IK_diagnostics_degrees__4[[#This Row],[Column20]]-T499)</f>
        <v>3.2394000000000034E-2</v>
      </c>
      <c r="AQ500" s="1">
        <f>ABS(IK_diagnostics_degrees__4[[#This Row],[Column21]]-U499)</f>
        <v>6.5100000000000158E-3</v>
      </c>
    </row>
    <row r="501" spans="1:43" x14ac:dyDescent="0.25">
      <c r="A501" s="1" t="s">
        <v>22</v>
      </c>
      <c r="B501" s="1">
        <v>1.3678399999999999</v>
      </c>
      <c r="C501" s="2">
        <v>2.5914600000000001E-5</v>
      </c>
      <c r="D501" s="1">
        <v>1.6608999999999999E-2</v>
      </c>
      <c r="E501" s="1">
        <v>1.92916</v>
      </c>
      <c r="F501" s="1" t="s">
        <v>22</v>
      </c>
      <c r="G501" s="1">
        <v>1.02643</v>
      </c>
      <c r="H501" s="1">
        <v>1.54484</v>
      </c>
      <c r="I501" s="1">
        <v>1.15052</v>
      </c>
      <c r="J501" s="1">
        <v>0.16006600000000001</v>
      </c>
      <c r="K501" s="1">
        <v>1.27963</v>
      </c>
      <c r="L501" s="1">
        <v>0.15756800000000001</v>
      </c>
      <c r="M501" s="1">
        <v>0.25803700000000002</v>
      </c>
      <c r="N501" s="1" t="s">
        <v>22</v>
      </c>
      <c r="O501" s="1">
        <v>6.0382400000000003E-2</v>
      </c>
      <c r="P501" s="1">
        <v>0.73549799999999999</v>
      </c>
      <c r="Q501" s="1" t="s">
        <v>22</v>
      </c>
      <c r="R501" s="1">
        <v>1.8893200000000001</v>
      </c>
      <c r="S501" s="1" t="s">
        <v>22</v>
      </c>
      <c r="T501" s="1">
        <v>1.0176099999999999</v>
      </c>
      <c r="U501" s="1">
        <v>1.0237700000000001</v>
      </c>
      <c r="V501" s="1" t="s">
        <v>23</v>
      </c>
      <c r="W501" s="1">
        <f>ABS(IK_diagnostics_degrees__4[[#This Row],[Column1]]-A500)</f>
        <v>0</v>
      </c>
      <c r="X501" s="1">
        <f>ABS(IK_diagnostics_degrees__4[[#This Row],[Column2]]-B500)</f>
        <v>2.151000000000014E-2</v>
      </c>
      <c r="Y501" s="1">
        <f>ABS(IK_diagnostics_degrees__4[[#This Row],[Column3]]-C500)</f>
        <v>5.5398000000000001E-5</v>
      </c>
      <c r="Z501" s="1">
        <f>ABS(IK_diagnostics_degrees__4[[#This Row],[Column4]]-D500)</f>
        <v>2.3402699999999999E-2</v>
      </c>
      <c r="AA501" s="1">
        <f>ABS(IK_diagnostics_degrees__4[[#This Row],[Column5]]-E500)</f>
        <v>1.8369999999999997E-2</v>
      </c>
      <c r="AB501" s="1">
        <f>ABS(IK_diagnostics_degrees__4[[#This Row],[Column6]]-F500)</f>
        <v>0</v>
      </c>
      <c r="AC501" s="1">
        <f>ABS(IK_diagnostics_degrees__4[[#This Row],[Column7]]-G500)</f>
        <v>1.2000000000000899E-3</v>
      </c>
      <c r="AD501" s="1">
        <f>ABS(IK_diagnostics_degrees__4[[#This Row],[Column8]]-H500)</f>
        <v>1.1209999999999942E-2</v>
      </c>
      <c r="AE501" s="1">
        <f>ABS(IK_diagnostics_degrees__4[[#This Row],[Column9]]-I500)</f>
        <v>9.1499999999999915E-3</v>
      </c>
      <c r="AF501" s="1">
        <f>ABS(IK_diagnostics_degrees__4[[#This Row],[Column10]]-J500)</f>
        <v>3.7590000000000123E-3</v>
      </c>
      <c r="AG501" s="1">
        <f>ABS(IK_diagnostics_degrees__4[[#This Row],[Column11]]-K500)</f>
        <v>2.7299999999998992E-3</v>
      </c>
      <c r="AH501" s="1">
        <f>ABS(IK_diagnostics_degrees__4[[#This Row],[Column12]]-L500)</f>
        <v>1.9589999999999885E-3</v>
      </c>
      <c r="AI501" s="1">
        <f>ABS(IK_diagnostics_degrees__4[[#This Row],[Column13]]-M500)</f>
        <v>4.2500000000000315E-3</v>
      </c>
      <c r="AJ501" s="1">
        <f>ABS(IK_diagnostics_degrees__4[[#This Row],[Column14]]-N500)</f>
        <v>0</v>
      </c>
      <c r="AK501" s="1">
        <f>ABS(IK_diagnostics_degrees__4[[#This Row],[Column15]]-O500)</f>
        <v>3.9060000000000483E-4</v>
      </c>
      <c r="AL501" s="1">
        <f>ABS(IK_diagnostics_degrees__4[[#This Row],[Column16]]-P500)</f>
        <v>1.4310999999999963E-2</v>
      </c>
      <c r="AM501" s="1">
        <f>ABS(IK_diagnostics_degrees__4[[#This Row],[Column17]]-Q500)</f>
        <v>0</v>
      </c>
      <c r="AN501" s="1">
        <f>ABS(IK_diagnostics_degrees__4[[#This Row],[Column18]]-R500)</f>
        <v>4.009999999999847E-3</v>
      </c>
      <c r="AO501" s="1">
        <f>ABS(IK_diagnostics_degrees__4[[#This Row],[Column19]]-S500)</f>
        <v>0</v>
      </c>
      <c r="AP501" s="1">
        <f>ABS(IK_diagnostics_degrees__4[[#This Row],[Column20]]-T500)</f>
        <v>2.3824999999999874E-2</v>
      </c>
      <c r="AQ501" s="1">
        <f>ABS(IK_diagnostics_degrees__4[[#This Row],[Column21]]-U500)</f>
        <v>9.8599999999999799E-3</v>
      </c>
    </row>
    <row r="502" spans="1:43" x14ac:dyDescent="0.25">
      <c r="A502" s="1" t="s">
        <v>22</v>
      </c>
      <c r="B502" s="1">
        <v>1.35097</v>
      </c>
      <c r="C502" s="2">
        <v>2.0168899999999998E-6</v>
      </c>
      <c r="D502" s="1" t="s">
        <v>22</v>
      </c>
      <c r="E502" s="1">
        <v>1.94719</v>
      </c>
      <c r="F502" s="1" t="s">
        <v>22</v>
      </c>
      <c r="G502" s="1">
        <v>1.0253699999999999</v>
      </c>
      <c r="H502" s="1">
        <v>1.554</v>
      </c>
      <c r="I502" s="1">
        <v>1.1454800000000001</v>
      </c>
      <c r="J502" s="1">
        <v>0.163271</v>
      </c>
      <c r="K502" s="1">
        <v>1.27918</v>
      </c>
      <c r="L502" s="1">
        <v>0.15135399999999999</v>
      </c>
      <c r="M502" s="1">
        <v>0.26726899999999998</v>
      </c>
      <c r="N502" s="1" t="s">
        <v>22</v>
      </c>
      <c r="O502" s="1">
        <v>6.1122700000000002E-2</v>
      </c>
      <c r="P502" s="1">
        <v>0.747062</v>
      </c>
      <c r="Q502" s="1" t="s">
        <v>22</v>
      </c>
      <c r="R502" s="1">
        <v>1.88296</v>
      </c>
      <c r="S502" s="1" t="s">
        <v>22</v>
      </c>
      <c r="T502" s="1">
        <v>1.0337799999999999</v>
      </c>
      <c r="U502" s="1">
        <v>1.0328999999999999</v>
      </c>
      <c r="V502" s="1" t="s">
        <v>23</v>
      </c>
      <c r="W502" s="1">
        <f>ABS(IK_diagnostics_degrees__4[[#This Row],[Column1]]-A501)</f>
        <v>0</v>
      </c>
      <c r="X502" s="1">
        <f>ABS(IK_diagnostics_degrees__4[[#This Row],[Column2]]-B501)</f>
        <v>1.6869999999999941E-2</v>
      </c>
      <c r="Y502" s="1">
        <f>ABS(IK_diagnostics_degrees__4[[#This Row],[Column3]]-C501)</f>
        <v>2.3897710000000001E-5</v>
      </c>
      <c r="Z502" s="1">
        <f>ABS(IK_diagnostics_degrees__4[[#This Row],[Column4]]-D501)</f>
        <v>1.6608999999999999E-2</v>
      </c>
      <c r="AA502" s="1">
        <f>ABS(IK_diagnostics_degrees__4[[#This Row],[Column5]]-E501)</f>
        <v>1.802999999999999E-2</v>
      </c>
      <c r="AB502" s="1">
        <f>ABS(IK_diagnostics_degrees__4[[#This Row],[Column6]]-F501)</f>
        <v>0</v>
      </c>
      <c r="AC502" s="1">
        <f>ABS(IK_diagnostics_degrees__4[[#This Row],[Column7]]-G501)</f>
        <v>1.0600000000000609E-3</v>
      </c>
      <c r="AD502" s="1">
        <f>ABS(IK_diagnostics_degrees__4[[#This Row],[Column8]]-H501)</f>
        <v>9.160000000000057E-3</v>
      </c>
      <c r="AE502" s="1">
        <f>ABS(IK_diagnostics_degrees__4[[#This Row],[Column9]]-I501)</f>
        <v>5.0399999999999334E-3</v>
      </c>
      <c r="AF502" s="1">
        <f>ABS(IK_diagnostics_degrees__4[[#This Row],[Column10]]-J501)</f>
        <v>3.2049999999999856E-3</v>
      </c>
      <c r="AG502" s="1">
        <f>ABS(IK_diagnostics_degrees__4[[#This Row],[Column11]]-K501)</f>
        <v>4.5000000000006146E-4</v>
      </c>
      <c r="AH502" s="1">
        <f>ABS(IK_diagnostics_degrees__4[[#This Row],[Column12]]-L501)</f>
        <v>6.2140000000000251E-3</v>
      </c>
      <c r="AI502" s="1">
        <f>ABS(IK_diagnostics_degrees__4[[#This Row],[Column13]]-M501)</f>
        <v>9.2319999999999625E-3</v>
      </c>
      <c r="AJ502" s="1">
        <f>ABS(IK_diagnostics_degrees__4[[#This Row],[Column14]]-N501)</f>
        <v>0</v>
      </c>
      <c r="AK502" s="1">
        <f>ABS(IK_diagnostics_degrees__4[[#This Row],[Column15]]-O501)</f>
        <v>7.4029999999999929E-4</v>
      </c>
      <c r="AL502" s="1">
        <f>ABS(IK_diagnostics_degrees__4[[#This Row],[Column16]]-P501)</f>
        <v>1.1564000000000019E-2</v>
      </c>
      <c r="AM502" s="1">
        <f>ABS(IK_diagnostics_degrees__4[[#This Row],[Column17]]-Q501)</f>
        <v>0</v>
      </c>
      <c r="AN502" s="1">
        <f>ABS(IK_diagnostics_degrees__4[[#This Row],[Column18]]-R501)</f>
        <v>6.3600000000001433E-3</v>
      </c>
      <c r="AO502" s="1">
        <f>ABS(IK_diagnostics_degrees__4[[#This Row],[Column19]]-S501)</f>
        <v>0</v>
      </c>
      <c r="AP502" s="1">
        <f>ABS(IK_diagnostics_degrees__4[[#This Row],[Column20]]-T501)</f>
        <v>1.6170000000000018E-2</v>
      </c>
      <c r="AQ502" s="1">
        <f>ABS(IK_diagnostics_degrees__4[[#This Row],[Column21]]-U501)</f>
        <v>9.1299999999998604E-3</v>
      </c>
    </row>
    <row r="503" spans="1:43" x14ac:dyDescent="0.25">
      <c r="A503" s="1" t="s">
        <v>22</v>
      </c>
      <c r="B503" s="1">
        <v>1.3399099999999999</v>
      </c>
      <c r="C503" s="2">
        <v>8.1722900000000004E-8</v>
      </c>
      <c r="D503" s="1" t="s">
        <v>22</v>
      </c>
      <c r="E503" s="1">
        <v>1.9648699999999999</v>
      </c>
      <c r="F503" s="1" t="s">
        <v>22</v>
      </c>
      <c r="G503" s="1">
        <v>1.0261899999999999</v>
      </c>
      <c r="H503" s="1">
        <v>1.5582</v>
      </c>
      <c r="I503" s="1">
        <v>1.1496500000000001</v>
      </c>
      <c r="J503" s="1">
        <v>0.16231599999999999</v>
      </c>
      <c r="K503" s="1">
        <v>1.2744800000000001</v>
      </c>
      <c r="L503" s="1">
        <v>0.14691299999999999</v>
      </c>
      <c r="M503" s="1">
        <v>0.27323399999999998</v>
      </c>
      <c r="N503" s="1" t="s">
        <v>22</v>
      </c>
      <c r="O503" s="1">
        <v>5.7216000000000003E-2</v>
      </c>
      <c r="P503" s="1">
        <v>0.75424400000000003</v>
      </c>
      <c r="Q503" s="1" t="s">
        <v>22</v>
      </c>
      <c r="R503" s="1">
        <v>1.8785799999999999</v>
      </c>
      <c r="S503" s="1" t="s">
        <v>22</v>
      </c>
      <c r="T503" s="1">
        <v>1.04427</v>
      </c>
      <c r="U503" s="1">
        <v>1.03806</v>
      </c>
      <c r="V503" s="1" t="s">
        <v>23</v>
      </c>
      <c r="W503" s="1">
        <f>ABS(IK_diagnostics_degrees__4[[#This Row],[Column1]]-A502)</f>
        <v>0</v>
      </c>
      <c r="X503" s="1">
        <f>ABS(IK_diagnostics_degrees__4[[#This Row],[Column2]]-B502)</f>
        <v>1.106000000000007E-2</v>
      </c>
      <c r="Y503" s="1">
        <f>ABS(IK_diagnostics_degrees__4[[#This Row],[Column3]]-C502)</f>
        <v>1.9351670999999998E-6</v>
      </c>
      <c r="Z503" s="1">
        <f>ABS(IK_diagnostics_degrees__4[[#This Row],[Column4]]-D502)</f>
        <v>0</v>
      </c>
      <c r="AA503" s="1">
        <f>ABS(IK_diagnostics_degrees__4[[#This Row],[Column5]]-E502)</f>
        <v>1.7679999999999918E-2</v>
      </c>
      <c r="AB503" s="1">
        <f>ABS(IK_diagnostics_degrees__4[[#This Row],[Column6]]-F502)</f>
        <v>0</v>
      </c>
      <c r="AC503" s="1">
        <f>ABS(IK_diagnostics_degrees__4[[#This Row],[Column7]]-G502)</f>
        <v>8.2000000000004292E-4</v>
      </c>
      <c r="AD503" s="1">
        <f>ABS(IK_diagnostics_degrees__4[[#This Row],[Column8]]-H502)</f>
        <v>4.1999999999999815E-3</v>
      </c>
      <c r="AE503" s="1">
        <f>ABS(IK_diagnostics_degrees__4[[#This Row],[Column9]]-I502)</f>
        <v>4.170000000000007E-3</v>
      </c>
      <c r="AF503" s="1">
        <f>ABS(IK_diagnostics_degrees__4[[#This Row],[Column10]]-J502)</f>
        <v>9.550000000000114E-4</v>
      </c>
      <c r="AG503" s="1">
        <f>ABS(IK_diagnostics_degrees__4[[#This Row],[Column11]]-K502)</f>
        <v>4.6999999999999265E-3</v>
      </c>
      <c r="AH503" s="1">
        <f>ABS(IK_diagnostics_degrees__4[[#This Row],[Column12]]-L502)</f>
        <v>4.4410000000000005E-3</v>
      </c>
      <c r="AI503" s="1">
        <f>ABS(IK_diagnostics_degrees__4[[#This Row],[Column13]]-M502)</f>
        <v>5.9649999999999981E-3</v>
      </c>
      <c r="AJ503" s="1">
        <f>ABS(IK_diagnostics_degrees__4[[#This Row],[Column14]]-N502)</f>
        <v>0</v>
      </c>
      <c r="AK503" s="1">
        <f>ABS(IK_diagnostics_degrees__4[[#This Row],[Column15]]-O502)</f>
        <v>3.9066999999999991E-3</v>
      </c>
      <c r="AL503" s="1">
        <f>ABS(IK_diagnostics_degrees__4[[#This Row],[Column16]]-P502)</f>
        <v>7.1820000000000217E-3</v>
      </c>
      <c r="AM503" s="1">
        <f>ABS(IK_diagnostics_degrees__4[[#This Row],[Column17]]-Q502)</f>
        <v>0</v>
      </c>
      <c r="AN503" s="1">
        <f>ABS(IK_diagnostics_degrees__4[[#This Row],[Column18]]-R502)</f>
        <v>4.3800000000000505E-3</v>
      </c>
      <c r="AO503" s="1">
        <f>ABS(IK_diagnostics_degrees__4[[#This Row],[Column19]]-S502)</f>
        <v>0</v>
      </c>
      <c r="AP503" s="1">
        <f>ABS(IK_diagnostics_degrees__4[[#This Row],[Column20]]-T502)</f>
        <v>1.049000000000011E-2</v>
      </c>
      <c r="AQ503" s="1">
        <f>ABS(IK_diagnostics_degrees__4[[#This Row],[Column21]]-U502)</f>
        <v>5.1600000000000534E-3</v>
      </c>
    </row>
    <row r="504" spans="1:43" x14ac:dyDescent="0.25">
      <c r="A504" s="1" t="s">
        <v>22</v>
      </c>
      <c r="B504" s="1">
        <v>1.33033</v>
      </c>
      <c r="C504" s="1" t="s">
        <v>22</v>
      </c>
      <c r="D504" s="1" t="s">
        <v>22</v>
      </c>
      <c r="E504" s="1">
        <v>1.98201</v>
      </c>
      <c r="F504" s="1" t="s">
        <v>22</v>
      </c>
      <c r="G504" s="1">
        <v>1.02895</v>
      </c>
      <c r="H504" s="1">
        <v>1.5625199999999999</v>
      </c>
      <c r="I504" s="1">
        <v>1.1531899999999999</v>
      </c>
      <c r="J504" s="1">
        <v>0.160355</v>
      </c>
      <c r="K504" s="1">
        <v>1.26885</v>
      </c>
      <c r="L504" s="1">
        <v>0.141015</v>
      </c>
      <c r="M504" s="1">
        <v>0.27843200000000001</v>
      </c>
      <c r="N504" s="1" t="s">
        <v>22</v>
      </c>
      <c r="O504" s="1">
        <v>5.29349E-2</v>
      </c>
      <c r="P504" s="1">
        <v>0.76119300000000001</v>
      </c>
      <c r="Q504" s="1" t="s">
        <v>22</v>
      </c>
      <c r="R504" s="1">
        <v>1.87384</v>
      </c>
      <c r="S504" s="1" t="s">
        <v>22</v>
      </c>
      <c r="T504" s="1">
        <v>1.05071</v>
      </c>
      <c r="U504" s="1">
        <v>1.04294</v>
      </c>
      <c r="V504" s="1" t="s">
        <v>23</v>
      </c>
      <c r="W504" s="1">
        <f>ABS(IK_diagnostics_degrees__4[[#This Row],[Column1]]-A503)</f>
        <v>0</v>
      </c>
      <c r="X504" s="1">
        <f>ABS(IK_diagnostics_degrees__4[[#This Row],[Column2]]-B503)</f>
        <v>9.5799999999999219E-3</v>
      </c>
      <c r="Y504" s="1">
        <f>ABS(IK_diagnostics_degrees__4[[#This Row],[Column3]]-C503)</f>
        <v>8.1722900000000004E-8</v>
      </c>
      <c r="Z504" s="1">
        <f>ABS(IK_diagnostics_degrees__4[[#This Row],[Column4]]-D503)</f>
        <v>0</v>
      </c>
      <c r="AA504" s="1">
        <f>ABS(IK_diagnostics_degrees__4[[#This Row],[Column5]]-E503)</f>
        <v>1.7140000000000155E-2</v>
      </c>
      <c r="AB504" s="1">
        <f>ABS(IK_diagnostics_degrees__4[[#This Row],[Column6]]-F503)</f>
        <v>0</v>
      </c>
      <c r="AC504" s="1">
        <f>ABS(IK_diagnostics_degrees__4[[#This Row],[Column7]]-G503)</f>
        <v>2.7600000000000957E-3</v>
      </c>
      <c r="AD504" s="1">
        <f>ABS(IK_diagnostics_degrees__4[[#This Row],[Column8]]-H503)</f>
        <v>4.3199999999998795E-3</v>
      </c>
      <c r="AE504" s="1">
        <f>ABS(IK_diagnostics_degrees__4[[#This Row],[Column9]]-I503)</f>
        <v>3.5399999999998766E-3</v>
      </c>
      <c r="AF504" s="1">
        <f>ABS(IK_diagnostics_degrees__4[[#This Row],[Column10]]-J503)</f>
        <v>1.9609999999999905E-3</v>
      </c>
      <c r="AG504" s="1">
        <f>ABS(IK_diagnostics_degrees__4[[#This Row],[Column11]]-K503)</f>
        <v>5.6300000000000239E-3</v>
      </c>
      <c r="AH504" s="1">
        <f>ABS(IK_diagnostics_degrees__4[[#This Row],[Column12]]-L503)</f>
        <v>5.8979999999999866E-3</v>
      </c>
      <c r="AI504" s="1">
        <f>ABS(IK_diagnostics_degrees__4[[#This Row],[Column13]]-M503)</f>
        <v>5.1980000000000359E-3</v>
      </c>
      <c r="AJ504" s="1">
        <f>ABS(IK_diagnostics_degrees__4[[#This Row],[Column14]]-N503)</f>
        <v>0</v>
      </c>
      <c r="AK504" s="1">
        <f>ABS(IK_diagnostics_degrees__4[[#This Row],[Column15]]-O503)</f>
        <v>4.281100000000003E-3</v>
      </c>
      <c r="AL504" s="1">
        <f>ABS(IK_diagnostics_degrees__4[[#This Row],[Column16]]-P503)</f>
        <v>6.948999999999983E-3</v>
      </c>
      <c r="AM504" s="1">
        <f>ABS(IK_diagnostics_degrees__4[[#This Row],[Column17]]-Q503)</f>
        <v>0</v>
      </c>
      <c r="AN504" s="1">
        <f>ABS(IK_diagnostics_degrees__4[[#This Row],[Column18]]-R503)</f>
        <v>4.7399999999999665E-3</v>
      </c>
      <c r="AO504" s="1">
        <f>ABS(IK_diagnostics_degrees__4[[#This Row],[Column19]]-S503)</f>
        <v>0</v>
      </c>
      <c r="AP504" s="1">
        <f>ABS(IK_diagnostics_degrees__4[[#This Row],[Column20]]-T503)</f>
        <v>6.4400000000000013E-3</v>
      </c>
      <c r="AQ504" s="1">
        <f>ABS(IK_diagnostics_degrees__4[[#This Row],[Column21]]-U503)</f>
        <v>4.8799999999999955E-3</v>
      </c>
    </row>
    <row r="505" spans="1:43" x14ac:dyDescent="0.25">
      <c r="A505" s="1" t="s">
        <v>22</v>
      </c>
      <c r="B505" s="1">
        <v>1.3224899999999999</v>
      </c>
      <c r="C505" s="1" t="s">
        <v>22</v>
      </c>
      <c r="D505" s="1" t="s">
        <v>22</v>
      </c>
      <c r="E505" s="1">
        <v>1.99634</v>
      </c>
      <c r="F505" s="1" t="s">
        <v>22</v>
      </c>
      <c r="G505" s="1">
        <v>1.0330699999999999</v>
      </c>
      <c r="H505" s="1">
        <v>1.5649200000000001</v>
      </c>
      <c r="I505" s="1">
        <v>1.1556500000000001</v>
      </c>
      <c r="J505" s="1">
        <v>0.159688</v>
      </c>
      <c r="K505" s="1">
        <v>1.26495</v>
      </c>
      <c r="L505" s="1">
        <v>0.13478799999999999</v>
      </c>
      <c r="M505" s="1">
        <v>0.28277400000000003</v>
      </c>
      <c r="N505" s="1" t="s">
        <v>22</v>
      </c>
      <c r="O505" s="1">
        <v>4.9968699999999998E-2</v>
      </c>
      <c r="P505" s="1">
        <v>0.76793500000000003</v>
      </c>
      <c r="Q505" s="1" t="s">
        <v>22</v>
      </c>
      <c r="R505" s="1">
        <v>1.8703799999999999</v>
      </c>
      <c r="S505" s="1" t="s">
        <v>22</v>
      </c>
      <c r="T505" s="1">
        <v>1.0549599999999999</v>
      </c>
      <c r="U505" s="1">
        <v>1.04765</v>
      </c>
      <c r="V505" s="1" t="s">
        <v>23</v>
      </c>
      <c r="W505" s="1">
        <f>ABS(IK_diagnostics_degrees__4[[#This Row],[Column1]]-A504)</f>
        <v>0</v>
      </c>
      <c r="X505" s="1">
        <f>ABS(IK_diagnostics_degrees__4[[#This Row],[Column2]]-B504)</f>
        <v>7.8400000000000691E-3</v>
      </c>
      <c r="Y505" s="1">
        <f>ABS(IK_diagnostics_degrees__4[[#This Row],[Column3]]-C504)</f>
        <v>0</v>
      </c>
      <c r="Z505" s="1">
        <f>ABS(IK_diagnostics_degrees__4[[#This Row],[Column4]]-D504)</f>
        <v>0</v>
      </c>
      <c r="AA505" s="1">
        <f>ABS(IK_diagnostics_degrees__4[[#This Row],[Column5]]-E504)</f>
        <v>1.4329999999999954E-2</v>
      </c>
      <c r="AB505" s="1">
        <f>ABS(IK_diagnostics_degrees__4[[#This Row],[Column6]]-F504)</f>
        <v>0</v>
      </c>
      <c r="AC505" s="1">
        <f>ABS(IK_diagnostics_degrees__4[[#This Row],[Column7]]-G504)</f>
        <v>4.1199999999999015E-3</v>
      </c>
      <c r="AD505" s="1">
        <f>ABS(IK_diagnostics_degrees__4[[#This Row],[Column8]]-H504)</f>
        <v>2.4000000000001798E-3</v>
      </c>
      <c r="AE505" s="1">
        <f>ABS(IK_diagnostics_degrees__4[[#This Row],[Column9]]-I504)</f>
        <v>2.4600000000001288E-3</v>
      </c>
      <c r="AF505" s="1">
        <f>ABS(IK_diagnostics_degrees__4[[#This Row],[Column10]]-J504)</f>
        <v>6.6700000000000093E-4</v>
      </c>
      <c r="AG505" s="1">
        <f>ABS(IK_diagnostics_degrees__4[[#This Row],[Column11]]-K504)</f>
        <v>3.9000000000000146E-3</v>
      </c>
      <c r="AH505" s="1">
        <f>ABS(IK_diagnostics_degrees__4[[#This Row],[Column12]]-L504)</f>
        <v>6.2270000000000103E-3</v>
      </c>
      <c r="AI505" s="1">
        <f>ABS(IK_diagnostics_degrees__4[[#This Row],[Column13]]-M504)</f>
        <v>4.3420000000000125E-3</v>
      </c>
      <c r="AJ505" s="1">
        <f>ABS(IK_diagnostics_degrees__4[[#This Row],[Column14]]-N504)</f>
        <v>0</v>
      </c>
      <c r="AK505" s="1">
        <f>ABS(IK_diagnostics_degrees__4[[#This Row],[Column15]]-O504)</f>
        <v>2.9662000000000022E-3</v>
      </c>
      <c r="AL505" s="1">
        <f>ABS(IK_diagnostics_degrees__4[[#This Row],[Column16]]-P504)</f>
        <v>6.7420000000000258E-3</v>
      </c>
      <c r="AM505" s="1">
        <f>ABS(IK_diagnostics_degrees__4[[#This Row],[Column17]]-Q504)</f>
        <v>0</v>
      </c>
      <c r="AN505" s="1">
        <f>ABS(IK_diagnostics_degrees__4[[#This Row],[Column18]]-R504)</f>
        <v>3.4600000000000186E-3</v>
      </c>
      <c r="AO505" s="1">
        <f>ABS(IK_diagnostics_degrees__4[[#This Row],[Column19]]-S504)</f>
        <v>0</v>
      </c>
      <c r="AP505" s="1">
        <f>ABS(IK_diagnostics_degrees__4[[#This Row],[Column20]]-T504)</f>
        <v>4.249999999999865E-3</v>
      </c>
      <c r="AQ505" s="1">
        <f>ABS(IK_diagnostics_degrees__4[[#This Row],[Column21]]-U504)</f>
        <v>4.709999999999992E-3</v>
      </c>
    </row>
    <row r="506" spans="1:43" x14ac:dyDescent="0.25">
      <c r="A506" s="1" t="s">
        <v>22</v>
      </c>
      <c r="B506" s="1">
        <v>1.3150200000000001</v>
      </c>
      <c r="C506" s="1" t="s">
        <v>22</v>
      </c>
      <c r="D506" s="1" t="s">
        <v>22</v>
      </c>
      <c r="E506" s="1">
        <v>2.0098199999999999</v>
      </c>
      <c r="F506" s="1" t="s">
        <v>22</v>
      </c>
      <c r="G506" s="1">
        <v>1.03556</v>
      </c>
      <c r="H506" s="1">
        <v>1.5678099999999999</v>
      </c>
      <c r="I506" s="1">
        <v>1.15831</v>
      </c>
      <c r="J506" s="1">
        <v>0.15886500000000001</v>
      </c>
      <c r="K506" s="1">
        <v>1.2614399999999999</v>
      </c>
      <c r="L506" s="1">
        <v>0.12952900000000001</v>
      </c>
      <c r="M506" s="1">
        <v>0.28538000000000002</v>
      </c>
      <c r="N506" s="1" t="s">
        <v>22</v>
      </c>
      <c r="O506" s="1">
        <v>4.6777199999999998E-2</v>
      </c>
      <c r="P506" s="1">
        <v>0.77330399999999999</v>
      </c>
      <c r="Q506" s="1" t="s">
        <v>22</v>
      </c>
      <c r="R506" s="1">
        <v>1.8657600000000001</v>
      </c>
      <c r="S506" s="1" t="s">
        <v>22</v>
      </c>
      <c r="T506" s="1">
        <v>1.0566</v>
      </c>
      <c r="U506" s="1">
        <v>1.0525199999999999</v>
      </c>
      <c r="V506" s="1" t="s">
        <v>23</v>
      </c>
      <c r="W506" s="1">
        <f>ABS(IK_diagnostics_degrees__4[[#This Row],[Column1]]-A505)</f>
        <v>0</v>
      </c>
      <c r="X506" s="1">
        <f>ABS(IK_diagnostics_degrees__4[[#This Row],[Column2]]-B505)</f>
        <v>7.4699999999998656E-3</v>
      </c>
      <c r="Y506" s="1">
        <f>ABS(IK_diagnostics_degrees__4[[#This Row],[Column3]]-C505)</f>
        <v>0</v>
      </c>
      <c r="Z506" s="1">
        <f>ABS(IK_diagnostics_degrees__4[[#This Row],[Column4]]-D505)</f>
        <v>0</v>
      </c>
      <c r="AA506" s="1">
        <f>ABS(IK_diagnostics_degrees__4[[#This Row],[Column5]]-E505)</f>
        <v>1.3479999999999936E-2</v>
      </c>
      <c r="AB506" s="1">
        <f>ABS(IK_diagnostics_degrees__4[[#This Row],[Column6]]-F505)</f>
        <v>0</v>
      </c>
      <c r="AC506" s="1">
        <f>ABS(IK_diagnostics_degrees__4[[#This Row],[Column7]]-G505)</f>
        <v>2.4900000000001032E-3</v>
      </c>
      <c r="AD506" s="1">
        <f>ABS(IK_diagnostics_degrees__4[[#This Row],[Column8]]-H505)</f>
        <v>2.8899999999998371E-3</v>
      </c>
      <c r="AE506" s="1">
        <f>ABS(IK_diagnostics_degrees__4[[#This Row],[Column9]]-I505)</f>
        <v>2.6599999999998847E-3</v>
      </c>
      <c r="AF506" s="1">
        <f>ABS(IK_diagnostics_degrees__4[[#This Row],[Column10]]-J505)</f>
        <v>8.2299999999999041E-4</v>
      </c>
      <c r="AG506" s="1">
        <f>ABS(IK_diagnostics_degrees__4[[#This Row],[Column11]]-K505)</f>
        <v>3.5100000000001241E-3</v>
      </c>
      <c r="AH506" s="1">
        <f>ABS(IK_diagnostics_degrees__4[[#This Row],[Column12]]-L505)</f>
        <v>5.2589999999999859E-3</v>
      </c>
      <c r="AI506" s="1">
        <f>ABS(IK_diagnostics_degrees__4[[#This Row],[Column13]]-M505)</f>
        <v>2.6059999999999972E-3</v>
      </c>
      <c r="AJ506" s="1">
        <f>ABS(IK_diagnostics_degrees__4[[#This Row],[Column14]]-N505)</f>
        <v>0</v>
      </c>
      <c r="AK506" s="1">
        <f>ABS(IK_diagnostics_degrees__4[[#This Row],[Column15]]-O505)</f>
        <v>3.1914999999999999E-3</v>
      </c>
      <c r="AL506" s="1">
        <f>ABS(IK_diagnostics_degrees__4[[#This Row],[Column16]]-P505)</f>
        <v>5.3689999999999571E-3</v>
      </c>
      <c r="AM506" s="1">
        <f>ABS(IK_diagnostics_degrees__4[[#This Row],[Column17]]-Q505)</f>
        <v>0</v>
      </c>
      <c r="AN506" s="1">
        <f>ABS(IK_diagnostics_degrees__4[[#This Row],[Column18]]-R505)</f>
        <v>4.6199999999998465E-3</v>
      </c>
      <c r="AO506" s="1">
        <f>ABS(IK_diagnostics_degrees__4[[#This Row],[Column19]]-S505)</f>
        <v>0</v>
      </c>
      <c r="AP506" s="1">
        <f>ABS(IK_diagnostics_degrees__4[[#This Row],[Column20]]-T505)</f>
        <v>1.6400000000000858E-3</v>
      </c>
      <c r="AQ506" s="1">
        <f>ABS(IK_diagnostics_degrees__4[[#This Row],[Column21]]-U505)</f>
        <v>4.8699999999999299E-3</v>
      </c>
    </row>
    <row r="507" spans="1:43" x14ac:dyDescent="0.25">
      <c r="A507" s="1" t="s">
        <v>22</v>
      </c>
      <c r="B507" s="1">
        <v>1.30881</v>
      </c>
      <c r="C507" s="1" t="s">
        <v>22</v>
      </c>
      <c r="D507" s="1" t="s">
        <v>22</v>
      </c>
      <c r="E507" s="1">
        <v>2.02223</v>
      </c>
      <c r="F507" s="1" t="s">
        <v>22</v>
      </c>
      <c r="G507" s="1">
        <v>1.0376099999999999</v>
      </c>
      <c r="H507" s="1">
        <v>1.5692900000000001</v>
      </c>
      <c r="I507" s="1">
        <v>1.16221</v>
      </c>
      <c r="J507" s="1">
        <v>0.15839</v>
      </c>
      <c r="K507" s="1">
        <v>1.2585299999999999</v>
      </c>
      <c r="L507" s="1">
        <v>0.124024</v>
      </c>
      <c r="M507" s="1">
        <v>0.28697</v>
      </c>
      <c r="N507" s="1" t="s">
        <v>22</v>
      </c>
      <c r="O507" s="1">
        <v>4.2967699999999998E-2</v>
      </c>
      <c r="P507" s="1">
        <v>0.78027800000000003</v>
      </c>
      <c r="Q507" s="1" t="s">
        <v>22</v>
      </c>
      <c r="R507" s="1">
        <v>1.86172</v>
      </c>
      <c r="S507" s="1" t="s">
        <v>22</v>
      </c>
      <c r="T507" s="1">
        <v>1.0565500000000001</v>
      </c>
      <c r="U507" s="1">
        <v>1.05619</v>
      </c>
      <c r="V507" s="1" t="s">
        <v>23</v>
      </c>
      <c r="W507" s="1">
        <f>ABS(IK_diagnostics_degrees__4[[#This Row],[Column1]]-A506)</f>
        <v>0</v>
      </c>
      <c r="X507" s="1">
        <f>ABS(IK_diagnostics_degrees__4[[#This Row],[Column2]]-B506)</f>
        <v>6.2100000000000488E-3</v>
      </c>
      <c r="Y507" s="1">
        <f>ABS(IK_diagnostics_degrees__4[[#This Row],[Column3]]-C506)</f>
        <v>0</v>
      </c>
      <c r="Z507" s="1">
        <f>ABS(IK_diagnostics_degrees__4[[#This Row],[Column4]]-D506)</f>
        <v>0</v>
      </c>
      <c r="AA507" s="1">
        <f>ABS(IK_diagnostics_degrees__4[[#This Row],[Column5]]-E506)</f>
        <v>1.2410000000000032E-2</v>
      </c>
      <c r="AB507" s="1">
        <f>ABS(IK_diagnostics_degrees__4[[#This Row],[Column6]]-F506)</f>
        <v>0</v>
      </c>
      <c r="AC507" s="1">
        <f>ABS(IK_diagnostics_degrees__4[[#This Row],[Column7]]-G506)</f>
        <v>2.0499999999998852E-3</v>
      </c>
      <c r="AD507" s="1">
        <f>ABS(IK_diagnostics_degrees__4[[#This Row],[Column8]]-H506)</f>
        <v>1.4800000000001479E-3</v>
      </c>
      <c r="AE507" s="1">
        <f>ABS(IK_diagnostics_degrees__4[[#This Row],[Column9]]-I506)</f>
        <v>3.9000000000000146E-3</v>
      </c>
      <c r="AF507" s="1">
        <f>ABS(IK_diagnostics_degrees__4[[#This Row],[Column10]]-J506)</f>
        <v>4.750000000000032E-4</v>
      </c>
      <c r="AG507" s="1">
        <f>ABS(IK_diagnostics_degrees__4[[#This Row],[Column11]]-K506)</f>
        <v>2.9099999999999682E-3</v>
      </c>
      <c r="AH507" s="1">
        <f>ABS(IK_diagnostics_degrees__4[[#This Row],[Column12]]-L506)</f>
        <v>5.5050000000000099E-3</v>
      </c>
      <c r="AI507" s="1">
        <f>ABS(IK_diagnostics_degrees__4[[#This Row],[Column13]]-M506)</f>
        <v>1.5899999999999803E-3</v>
      </c>
      <c r="AJ507" s="1">
        <f>ABS(IK_diagnostics_degrees__4[[#This Row],[Column14]]-N506)</f>
        <v>0</v>
      </c>
      <c r="AK507" s="1">
        <f>ABS(IK_diagnostics_degrees__4[[#This Row],[Column15]]-O506)</f>
        <v>3.8095000000000004E-3</v>
      </c>
      <c r="AL507" s="1">
        <f>ABS(IK_diagnostics_degrees__4[[#This Row],[Column16]]-P506)</f>
        <v>6.9740000000000357E-3</v>
      </c>
      <c r="AM507" s="1">
        <f>ABS(IK_diagnostics_degrees__4[[#This Row],[Column17]]-Q506)</f>
        <v>0</v>
      </c>
      <c r="AN507" s="1">
        <f>ABS(IK_diagnostics_degrees__4[[#This Row],[Column18]]-R506)</f>
        <v>4.0400000000000436E-3</v>
      </c>
      <c r="AO507" s="1">
        <f>ABS(IK_diagnostics_degrees__4[[#This Row],[Column19]]-S506)</f>
        <v>0</v>
      </c>
      <c r="AP507" s="1">
        <f>ABS(IK_diagnostics_degrees__4[[#This Row],[Column20]]-T506)</f>
        <v>4.9999999999883471E-5</v>
      </c>
      <c r="AQ507" s="1">
        <f>ABS(IK_diagnostics_degrees__4[[#This Row],[Column21]]-U506)</f>
        <v>3.6700000000000621E-3</v>
      </c>
    </row>
    <row r="508" spans="1:43" x14ac:dyDescent="0.25">
      <c r="A508" s="1" t="s">
        <v>22</v>
      </c>
      <c r="B508" s="1">
        <v>1.3033399999999999</v>
      </c>
      <c r="C508" s="1" t="s">
        <v>22</v>
      </c>
      <c r="D508" s="1" t="s">
        <v>22</v>
      </c>
      <c r="E508" s="1">
        <v>2.0336699999999999</v>
      </c>
      <c r="F508" s="1" t="s">
        <v>22</v>
      </c>
      <c r="G508" s="1">
        <v>1.0406599999999999</v>
      </c>
      <c r="H508" s="1">
        <v>1.5712999999999999</v>
      </c>
      <c r="I508" s="1">
        <v>1.1653500000000001</v>
      </c>
      <c r="J508" s="1">
        <v>0.15829399999999999</v>
      </c>
      <c r="K508" s="1">
        <v>1.2563800000000001</v>
      </c>
      <c r="L508" s="1">
        <v>0.11713700000000001</v>
      </c>
      <c r="M508" s="1">
        <v>0.29008600000000001</v>
      </c>
      <c r="N508" s="1" t="s">
        <v>22</v>
      </c>
      <c r="O508" s="1">
        <v>4.0804399999999998E-2</v>
      </c>
      <c r="P508" s="1">
        <v>0.78710999999999998</v>
      </c>
      <c r="Q508" s="1" t="s">
        <v>22</v>
      </c>
      <c r="R508" s="1">
        <v>1.85842</v>
      </c>
      <c r="S508" s="1" t="s">
        <v>22</v>
      </c>
      <c r="T508" s="1">
        <v>1.05427</v>
      </c>
      <c r="U508" s="1">
        <v>1.0610599999999999</v>
      </c>
      <c r="V508" s="1" t="s">
        <v>23</v>
      </c>
      <c r="W508" s="1">
        <f>ABS(IK_diagnostics_degrees__4[[#This Row],[Column1]]-A507)</f>
        <v>0</v>
      </c>
      <c r="X508" s="1">
        <f>ABS(IK_diagnostics_degrees__4[[#This Row],[Column2]]-B507)</f>
        <v>5.4700000000000859E-3</v>
      </c>
      <c r="Y508" s="1">
        <f>ABS(IK_diagnostics_degrees__4[[#This Row],[Column3]]-C507)</f>
        <v>0</v>
      </c>
      <c r="Z508" s="1">
        <f>ABS(IK_diagnostics_degrees__4[[#This Row],[Column4]]-D507)</f>
        <v>0</v>
      </c>
      <c r="AA508" s="1">
        <f>ABS(IK_diagnostics_degrees__4[[#This Row],[Column5]]-E507)</f>
        <v>1.1439999999999895E-2</v>
      </c>
      <c r="AB508" s="1">
        <f>ABS(IK_diagnostics_degrees__4[[#This Row],[Column6]]-F507)</f>
        <v>0</v>
      </c>
      <c r="AC508" s="1">
        <f>ABS(IK_diagnostics_degrees__4[[#This Row],[Column7]]-G507)</f>
        <v>3.0499999999999972E-3</v>
      </c>
      <c r="AD508" s="1">
        <f>ABS(IK_diagnostics_degrees__4[[#This Row],[Column8]]-H507)</f>
        <v>2.0099999999998452E-3</v>
      </c>
      <c r="AE508" s="1">
        <f>ABS(IK_diagnostics_degrees__4[[#This Row],[Column9]]-I507)</f>
        <v>3.1400000000001427E-3</v>
      </c>
      <c r="AF508" s="1">
        <f>ABS(IK_diagnostics_degrees__4[[#This Row],[Column10]]-J507)</f>
        <v>9.6000000000012742E-5</v>
      </c>
      <c r="AG508" s="1">
        <f>ABS(IK_diagnostics_degrees__4[[#This Row],[Column11]]-K507)</f>
        <v>2.1499999999998742E-3</v>
      </c>
      <c r="AH508" s="1">
        <f>ABS(IK_diagnostics_degrees__4[[#This Row],[Column12]]-L507)</f>
        <v>6.8869999999999904E-3</v>
      </c>
      <c r="AI508" s="1">
        <f>ABS(IK_diagnostics_degrees__4[[#This Row],[Column13]]-M507)</f>
        <v>3.1160000000000077E-3</v>
      </c>
      <c r="AJ508" s="1">
        <f>ABS(IK_diagnostics_degrees__4[[#This Row],[Column14]]-N507)</f>
        <v>0</v>
      </c>
      <c r="AK508" s="1">
        <f>ABS(IK_diagnostics_degrees__4[[#This Row],[Column15]]-O507)</f>
        <v>2.1632999999999999E-3</v>
      </c>
      <c r="AL508" s="1">
        <f>ABS(IK_diagnostics_degrees__4[[#This Row],[Column16]]-P507)</f>
        <v>6.8319999999999492E-3</v>
      </c>
      <c r="AM508" s="1">
        <f>ABS(IK_diagnostics_degrees__4[[#This Row],[Column17]]-Q507)</f>
        <v>0</v>
      </c>
      <c r="AN508" s="1">
        <f>ABS(IK_diagnostics_degrees__4[[#This Row],[Column18]]-R507)</f>
        <v>3.3000000000000806E-3</v>
      </c>
      <c r="AO508" s="1">
        <f>ABS(IK_diagnostics_degrees__4[[#This Row],[Column19]]-S507)</f>
        <v>0</v>
      </c>
      <c r="AP508" s="1">
        <f>ABS(IK_diagnostics_degrees__4[[#This Row],[Column20]]-T507)</f>
        <v>2.2800000000000598E-3</v>
      </c>
      <c r="AQ508" s="1">
        <f>ABS(IK_diagnostics_degrees__4[[#This Row],[Column21]]-U507)</f>
        <v>4.8699999999999299E-3</v>
      </c>
    </row>
    <row r="509" spans="1:43" x14ac:dyDescent="0.25">
      <c r="A509" s="1" t="s">
        <v>22</v>
      </c>
      <c r="B509" s="1">
        <v>1.2972999999999999</v>
      </c>
      <c r="C509" s="1" t="s">
        <v>22</v>
      </c>
      <c r="D509" s="1" t="s">
        <v>22</v>
      </c>
      <c r="E509" s="1">
        <v>2.0455800000000002</v>
      </c>
      <c r="F509" s="1" t="s">
        <v>22</v>
      </c>
      <c r="G509" s="1">
        <v>1.0447</v>
      </c>
      <c r="H509" s="1">
        <v>1.57233</v>
      </c>
      <c r="I509" s="1">
        <v>1.1671899999999999</v>
      </c>
      <c r="J509" s="1">
        <v>0.15867600000000001</v>
      </c>
      <c r="K509" s="1">
        <v>1.2538899999999999</v>
      </c>
      <c r="L509" s="1">
        <v>0.111374</v>
      </c>
      <c r="M509" s="1">
        <v>0.29342299999999999</v>
      </c>
      <c r="N509" s="1" t="s">
        <v>22</v>
      </c>
      <c r="O509" s="1">
        <v>3.7635299999999997E-2</v>
      </c>
      <c r="P509" s="1">
        <v>0.79301600000000005</v>
      </c>
      <c r="Q509" s="1" t="s">
        <v>22</v>
      </c>
      <c r="R509" s="1">
        <v>1.8545799999999999</v>
      </c>
      <c r="S509" s="1" t="s">
        <v>22</v>
      </c>
      <c r="T509" s="1">
        <v>1.05199</v>
      </c>
      <c r="U509" s="1">
        <v>1.0644</v>
      </c>
      <c r="V509" s="1" t="s">
        <v>23</v>
      </c>
      <c r="W509" s="1">
        <f>ABS(IK_diagnostics_degrees__4[[#This Row],[Column1]]-A508)</f>
        <v>0</v>
      </c>
      <c r="X509" s="1">
        <f>ABS(IK_diagnostics_degrees__4[[#This Row],[Column2]]-B508)</f>
        <v>6.0400000000000453E-3</v>
      </c>
      <c r="Y509" s="1">
        <f>ABS(IK_diagnostics_degrees__4[[#This Row],[Column3]]-C508)</f>
        <v>0</v>
      </c>
      <c r="Z509" s="1">
        <f>ABS(IK_diagnostics_degrees__4[[#This Row],[Column4]]-D508)</f>
        <v>0</v>
      </c>
      <c r="AA509" s="1">
        <f>ABS(IK_diagnostics_degrees__4[[#This Row],[Column5]]-E508)</f>
        <v>1.1910000000000309E-2</v>
      </c>
      <c r="AB509" s="1">
        <f>ABS(IK_diagnostics_degrees__4[[#This Row],[Column6]]-F508)</f>
        <v>0</v>
      </c>
      <c r="AC509" s="1">
        <f>ABS(IK_diagnostics_degrees__4[[#This Row],[Column7]]-G508)</f>
        <v>4.0400000000000436E-3</v>
      </c>
      <c r="AD509" s="1">
        <f>ABS(IK_diagnostics_degrees__4[[#This Row],[Column8]]-H508)</f>
        <v>1.0300000000000864E-3</v>
      </c>
      <c r="AE509" s="1">
        <f>ABS(IK_diagnostics_degrees__4[[#This Row],[Column9]]-I508)</f>
        <v>1.8399999999998418E-3</v>
      </c>
      <c r="AF509" s="1">
        <f>ABS(IK_diagnostics_degrees__4[[#This Row],[Column10]]-J508)</f>
        <v>3.8200000000002121E-4</v>
      </c>
      <c r="AG509" s="1">
        <f>ABS(IK_diagnostics_degrees__4[[#This Row],[Column11]]-K508)</f>
        <v>2.4900000000001032E-3</v>
      </c>
      <c r="AH509" s="1">
        <f>ABS(IK_diagnostics_degrees__4[[#This Row],[Column12]]-L508)</f>
        <v>5.7630000000000042E-3</v>
      </c>
      <c r="AI509" s="1">
        <f>ABS(IK_diagnostics_degrees__4[[#This Row],[Column13]]-M508)</f>
        <v>3.3369999999999789E-3</v>
      </c>
      <c r="AJ509" s="1">
        <f>ABS(IK_diagnostics_degrees__4[[#This Row],[Column14]]-N508)</f>
        <v>0</v>
      </c>
      <c r="AK509" s="1">
        <f>ABS(IK_diagnostics_degrees__4[[#This Row],[Column15]]-O508)</f>
        <v>3.1691000000000011E-3</v>
      </c>
      <c r="AL509" s="1">
        <f>ABS(IK_diagnostics_degrees__4[[#This Row],[Column16]]-P508)</f>
        <v>5.9060000000000779E-3</v>
      </c>
      <c r="AM509" s="1">
        <f>ABS(IK_diagnostics_degrees__4[[#This Row],[Column17]]-Q508)</f>
        <v>0</v>
      </c>
      <c r="AN509" s="1">
        <f>ABS(IK_diagnostics_degrees__4[[#This Row],[Column18]]-R508)</f>
        <v>3.8400000000000656E-3</v>
      </c>
      <c r="AO509" s="1">
        <f>ABS(IK_diagnostics_degrees__4[[#This Row],[Column19]]-S508)</f>
        <v>0</v>
      </c>
      <c r="AP509" s="1">
        <f>ABS(IK_diagnostics_degrees__4[[#This Row],[Column20]]-T508)</f>
        <v>2.2800000000000598E-3</v>
      </c>
      <c r="AQ509" s="1">
        <f>ABS(IK_diagnostics_degrees__4[[#This Row],[Column21]]-U508)</f>
        <v>3.3400000000001207E-3</v>
      </c>
    </row>
    <row r="510" spans="1:43" x14ac:dyDescent="0.25">
      <c r="A510" s="1" t="s">
        <v>22</v>
      </c>
      <c r="B510" s="1">
        <v>1.29244</v>
      </c>
      <c r="C510" s="1" t="s">
        <v>22</v>
      </c>
      <c r="D510" s="1" t="s">
        <v>22</v>
      </c>
      <c r="E510" s="1">
        <v>2.0562999999999998</v>
      </c>
      <c r="F510" s="1" t="s">
        <v>22</v>
      </c>
      <c r="G510" s="1">
        <v>1.0479000000000001</v>
      </c>
      <c r="H510" s="1">
        <v>1.57403</v>
      </c>
      <c r="I510" s="1">
        <v>1.1697200000000001</v>
      </c>
      <c r="J510" s="1">
        <v>0.156808</v>
      </c>
      <c r="K510" s="1">
        <v>1.25267</v>
      </c>
      <c r="L510" s="1">
        <v>0.106014</v>
      </c>
      <c r="M510" s="1">
        <v>0.29532799999999998</v>
      </c>
      <c r="N510" s="1" t="s">
        <v>22</v>
      </c>
      <c r="O510" s="1">
        <v>3.7654E-2</v>
      </c>
      <c r="P510" s="1">
        <v>0.79931799999999997</v>
      </c>
      <c r="Q510" s="1" t="s">
        <v>22</v>
      </c>
      <c r="R510" s="1">
        <v>1.8509100000000001</v>
      </c>
      <c r="S510" s="1">
        <v>2.15026E-4</v>
      </c>
      <c r="T510" s="1">
        <v>1.0479099999999999</v>
      </c>
      <c r="U510" s="1">
        <v>1.0696300000000001</v>
      </c>
      <c r="V510" s="1" t="s">
        <v>23</v>
      </c>
      <c r="W510" s="1">
        <f>ABS(IK_diagnostics_degrees__4[[#This Row],[Column1]]-A509)</f>
        <v>0</v>
      </c>
      <c r="X510" s="1">
        <f>ABS(IK_diagnostics_degrees__4[[#This Row],[Column2]]-B509)</f>
        <v>4.8599999999998644E-3</v>
      </c>
      <c r="Y510" s="1">
        <f>ABS(IK_diagnostics_degrees__4[[#This Row],[Column3]]-C509)</f>
        <v>0</v>
      </c>
      <c r="Z510" s="1">
        <f>ABS(IK_diagnostics_degrees__4[[#This Row],[Column4]]-D509)</f>
        <v>0</v>
      </c>
      <c r="AA510" s="1">
        <f>ABS(IK_diagnostics_degrees__4[[#This Row],[Column5]]-E509)</f>
        <v>1.0719999999999619E-2</v>
      </c>
      <c r="AB510" s="1">
        <f>ABS(IK_diagnostics_degrees__4[[#This Row],[Column6]]-F509)</f>
        <v>0</v>
      </c>
      <c r="AC510" s="1">
        <f>ABS(IK_diagnostics_degrees__4[[#This Row],[Column7]]-G509)</f>
        <v>3.2000000000000917E-3</v>
      </c>
      <c r="AD510" s="1">
        <f>ABS(IK_diagnostics_degrees__4[[#This Row],[Column8]]-H509)</f>
        <v>1.7000000000000348E-3</v>
      </c>
      <c r="AE510" s="1">
        <f>ABS(IK_diagnostics_degrees__4[[#This Row],[Column9]]-I509)</f>
        <v>2.5300000000001432E-3</v>
      </c>
      <c r="AF510" s="1">
        <f>ABS(IK_diagnostics_degrees__4[[#This Row],[Column10]]-J509)</f>
        <v>1.8680000000000085E-3</v>
      </c>
      <c r="AG510" s="1">
        <f>ABS(IK_diagnostics_degrees__4[[#This Row],[Column11]]-K509)</f>
        <v>1.2199999999999989E-3</v>
      </c>
      <c r="AH510" s="1">
        <f>ABS(IK_diagnostics_degrees__4[[#This Row],[Column12]]-L509)</f>
        <v>5.3600000000000037E-3</v>
      </c>
      <c r="AI510" s="1">
        <f>ABS(IK_diagnostics_degrees__4[[#This Row],[Column13]]-M509)</f>
        <v>1.90499999999999E-3</v>
      </c>
      <c r="AJ510" s="1">
        <f>ABS(IK_diagnostics_degrees__4[[#This Row],[Column14]]-N509)</f>
        <v>0</v>
      </c>
      <c r="AK510" s="1">
        <f>ABS(IK_diagnostics_degrees__4[[#This Row],[Column15]]-O509)</f>
        <v>1.8700000000003436E-5</v>
      </c>
      <c r="AL510" s="1">
        <f>ABS(IK_diagnostics_degrees__4[[#This Row],[Column16]]-P509)</f>
        <v>6.3019999999999188E-3</v>
      </c>
      <c r="AM510" s="1">
        <f>ABS(IK_diagnostics_degrees__4[[#This Row],[Column17]]-Q509)</f>
        <v>0</v>
      </c>
      <c r="AN510" s="1">
        <f>ABS(IK_diagnostics_degrees__4[[#This Row],[Column18]]-R509)</f>
        <v>3.6699999999998401E-3</v>
      </c>
      <c r="AO510" s="1">
        <f>ABS(IK_diagnostics_degrees__4[[#This Row],[Column19]]-S509)</f>
        <v>2.15026E-4</v>
      </c>
      <c r="AP510" s="1">
        <f>ABS(IK_diagnostics_degrees__4[[#This Row],[Column20]]-T509)</f>
        <v>4.0800000000000836E-3</v>
      </c>
      <c r="AQ510" s="1">
        <f>ABS(IK_diagnostics_degrees__4[[#This Row],[Column21]]-U509)</f>
        <v>5.2300000000000679E-3</v>
      </c>
    </row>
    <row r="511" spans="1:43" x14ac:dyDescent="0.25">
      <c r="A511" s="1" t="s">
        <v>22</v>
      </c>
      <c r="B511" s="1">
        <v>1.28688</v>
      </c>
      <c r="C511" s="1" t="s">
        <v>22</v>
      </c>
      <c r="D511" s="1" t="s">
        <v>22</v>
      </c>
      <c r="E511" s="1">
        <v>2.0677599999999998</v>
      </c>
      <c r="F511" s="1" t="s">
        <v>22</v>
      </c>
      <c r="G511" s="1">
        <v>1.05081</v>
      </c>
      <c r="H511" s="1">
        <v>1.5759399999999999</v>
      </c>
      <c r="I511" s="1">
        <v>1.1728099999999999</v>
      </c>
      <c r="J511" s="1">
        <v>0.157442</v>
      </c>
      <c r="K511" s="1">
        <v>1.2501</v>
      </c>
      <c r="L511" s="1">
        <v>9.9510600000000005E-2</v>
      </c>
      <c r="M511" s="1">
        <v>0.29736800000000002</v>
      </c>
      <c r="N511" s="1" t="s">
        <v>22</v>
      </c>
      <c r="O511" s="1">
        <v>3.4319500000000003E-2</v>
      </c>
      <c r="P511" s="1">
        <v>0.80649800000000005</v>
      </c>
      <c r="Q511" s="1" t="s">
        <v>22</v>
      </c>
      <c r="R511" s="1">
        <v>1.8467100000000001</v>
      </c>
      <c r="S511" s="2">
        <v>8.6271600000000003E-5</v>
      </c>
      <c r="T511" s="1">
        <v>1.0430999999999999</v>
      </c>
      <c r="U511" s="1">
        <v>1.07382</v>
      </c>
      <c r="V511" s="1" t="s">
        <v>23</v>
      </c>
      <c r="W511" s="1">
        <f>ABS(IK_diagnostics_degrees__4[[#This Row],[Column1]]-A510)</f>
        <v>0</v>
      </c>
      <c r="X511" s="1">
        <f>ABS(IK_diagnostics_degrees__4[[#This Row],[Column2]]-B510)</f>
        <v>5.5600000000000094E-3</v>
      </c>
      <c r="Y511" s="1">
        <f>ABS(IK_diagnostics_degrees__4[[#This Row],[Column3]]-C510)</f>
        <v>0</v>
      </c>
      <c r="Z511" s="1">
        <f>ABS(IK_diagnostics_degrees__4[[#This Row],[Column4]]-D510)</f>
        <v>0</v>
      </c>
      <c r="AA511" s="1">
        <f>ABS(IK_diagnostics_degrees__4[[#This Row],[Column5]]-E510)</f>
        <v>1.1460000000000026E-2</v>
      </c>
      <c r="AB511" s="1">
        <f>ABS(IK_diagnostics_degrees__4[[#This Row],[Column6]]-F510)</f>
        <v>0</v>
      </c>
      <c r="AC511" s="1">
        <f>ABS(IK_diagnostics_degrees__4[[#This Row],[Column7]]-G510)</f>
        <v>2.9099999999999682E-3</v>
      </c>
      <c r="AD511" s="1">
        <f>ABS(IK_diagnostics_degrees__4[[#This Row],[Column8]]-H510)</f>
        <v>1.9099999999998563E-3</v>
      </c>
      <c r="AE511" s="1">
        <f>ABS(IK_diagnostics_degrees__4[[#This Row],[Column9]]-I510)</f>
        <v>3.0899999999998151E-3</v>
      </c>
      <c r="AF511" s="1">
        <f>ABS(IK_diagnostics_degrees__4[[#This Row],[Column10]]-J510)</f>
        <v>6.3399999999999568E-4</v>
      </c>
      <c r="AG511" s="1">
        <f>ABS(IK_diagnostics_degrees__4[[#This Row],[Column11]]-K510)</f>
        <v>2.5699999999999612E-3</v>
      </c>
      <c r="AH511" s="1">
        <f>ABS(IK_diagnostics_degrees__4[[#This Row],[Column12]]-L510)</f>
        <v>6.5033999999999925E-3</v>
      </c>
      <c r="AI511" s="1">
        <f>ABS(IK_diagnostics_degrees__4[[#This Row],[Column13]]-M510)</f>
        <v>2.0400000000000418E-3</v>
      </c>
      <c r="AJ511" s="1">
        <f>ABS(IK_diagnostics_degrees__4[[#This Row],[Column14]]-N510)</f>
        <v>0</v>
      </c>
      <c r="AK511" s="1">
        <f>ABS(IK_diagnostics_degrees__4[[#This Row],[Column15]]-O510)</f>
        <v>3.3344999999999972E-3</v>
      </c>
      <c r="AL511" s="1">
        <f>ABS(IK_diagnostics_degrees__4[[#This Row],[Column16]]-P510)</f>
        <v>7.1800000000000752E-3</v>
      </c>
      <c r="AM511" s="1">
        <f>ABS(IK_diagnostics_degrees__4[[#This Row],[Column17]]-Q510)</f>
        <v>0</v>
      </c>
      <c r="AN511" s="1">
        <f>ABS(IK_diagnostics_degrees__4[[#This Row],[Column18]]-R510)</f>
        <v>4.1999999999999815E-3</v>
      </c>
      <c r="AO511" s="1">
        <f>ABS(IK_diagnostics_degrees__4[[#This Row],[Column19]]-S510)</f>
        <v>1.2875439999999999E-4</v>
      </c>
      <c r="AP511" s="1">
        <f>ABS(IK_diagnostics_degrees__4[[#This Row],[Column20]]-T510)</f>
        <v>4.809999999999981E-3</v>
      </c>
      <c r="AQ511" s="1">
        <f>ABS(IK_diagnostics_degrees__4[[#This Row],[Column21]]-U510)</f>
        <v>4.189999999999916E-3</v>
      </c>
    </row>
    <row r="512" spans="1:43" x14ac:dyDescent="0.25">
      <c r="A512" s="1" t="s">
        <v>22</v>
      </c>
      <c r="B512" s="1">
        <v>1.2822100000000001</v>
      </c>
      <c r="C512" s="1" t="s">
        <v>22</v>
      </c>
      <c r="D512" s="1" t="s">
        <v>22</v>
      </c>
      <c r="E512" s="1">
        <v>2.07863</v>
      </c>
      <c r="F512" s="1" t="s">
        <v>22</v>
      </c>
      <c r="G512" s="1">
        <v>1.0541799999999999</v>
      </c>
      <c r="H512" s="1">
        <v>1.5774699999999999</v>
      </c>
      <c r="I512" s="1">
        <v>1.17601</v>
      </c>
      <c r="J512" s="1">
        <v>0.1575</v>
      </c>
      <c r="K512" s="1">
        <v>1.24824</v>
      </c>
      <c r="L512" s="1">
        <v>9.2199600000000007E-2</v>
      </c>
      <c r="M512" s="1">
        <v>0.299182</v>
      </c>
      <c r="N512" s="1" t="s">
        <v>22</v>
      </c>
      <c r="O512" s="1">
        <v>3.0401500000000001E-2</v>
      </c>
      <c r="P512" s="1">
        <v>0.814052</v>
      </c>
      <c r="Q512" s="1" t="s">
        <v>22</v>
      </c>
      <c r="R512" s="1">
        <v>1.8425</v>
      </c>
      <c r="S512" s="1" t="s">
        <v>22</v>
      </c>
      <c r="T512" s="1">
        <v>1.03809</v>
      </c>
      <c r="U512" s="1">
        <v>1.0782</v>
      </c>
      <c r="V512" s="1" t="s">
        <v>23</v>
      </c>
      <c r="W512" s="1">
        <f>ABS(IK_diagnostics_degrees__4[[#This Row],[Column1]]-A511)</f>
        <v>0</v>
      </c>
      <c r="X512" s="1">
        <f>ABS(IK_diagnostics_degrees__4[[#This Row],[Column2]]-B511)</f>
        <v>4.669999999999952E-3</v>
      </c>
      <c r="Y512" s="1">
        <f>ABS(IK_diagnostics_degrees__4[[#This Row],[Column3]]-C511)</f>
        <v>0</v>
      </c>
      <c r="Z512" s="1">
        <f>ABS(IK_diagnostics_degrees__4[[#This Row],[Column4]]-D511)</f>
        <v>0</v>
      </c>
      <c r="AA512" s="1">
        <f>ABS(IK_diagnostics_degrees__4[[#This Row],[Column5]]-E511)</f>
        <v>1.0870000000000157E-2</v>
      </c>
      <c r="AB512" s="1">
        <f>ABS(IK_diagnostics_degrees__4[[#This Row],[Column6]]-F511)</f>
        <v>0</v>
      </c>
      <c r="AC512" s="1">
        <f>ABS(IK_diagnostics_degrees__4[[#This Row],[Column7]]-G511)</f>
        <v>3.3699999999998731E-3</v>
      </c>
      <c r="AD512" s="1">
        <f>ABS(IK_diagnostics_degrees__4[[#This Row],[Column8]]-H511)</f>
        <v>1.5300000000000313E-3</v>
      </c>
      <c r="AE512" s="1">
        <f>ABS(IK_diagnostics_degrees__4[[#This Row],[Column9]]-I511)</f>
        <v>3.2000000000000917E-3</v>
      </c>
      <c r="AF512" s="1">
        <f>ABS(IK_diagnostics_degrees__4[[#This Row],[Column10]]-J511)</f>
        <v>5.8000000000002494E-5</v>
      </c>
      <c r="AG512" s="1">
        <f>ABS(IK_diagnostics_degrees__4[[#This Row],[Column11]]-K511)</f>
        <v>1.8599999999999728E-3</v>
      </c>
      <c r="AH512" s="1">
        <f>ABS(IK_diagnostics_degrees__4[[#This Row],[Column12]]-L511)</f>
        <v>7.3109999999999981E-3</v>
      </c>
      <c r="AI512" s="1">
        <f>ABS(IK_diagnostics_degrees__4[[#This Row],[Column13]]-M511)</f>
        <v>1.8139999999999823E-3</v>
      </c>
      <c r="AJ512" s="1">
        <f>ABS(IK_diagnostics_degrees__4[[#This Row],[Column14]]-N511)</f>
        <v>0</v>
      </c>
      <c r="AK512" s="1">
        <f>ABS(IK_diagnostics_degrees__4[[#This Row],[Column15]]-O511)</f>
        <v>3.9180000000000013E-3</v>
      </c>
      <c r="AL512" s="1">
        <f>ABS(IK_diagnostics_degrees__4[[#This Row],[Column16]]-P511)</f>
        <v>7.5539999999999496E-3</v>
      </c>
      <c r="AM512" s="1">
        <f>ABS(IK_diagnostics_degrees__4[[#This Row],[Column17]]-Q511)</f>
        <v>0</v>
      </c>
      <c r="AN512" s="1">
        <f>ABS(IK_diagnostics_degrees__4[[#This Row],[Column18]]-R511)</f>
        <v>4.210000000000047E-3</v>
      </c>
      <c r="AO512" s="1">
        <f>ABS(IK_diagnostics_degrees__4[[#This Row],[Column19]]-S511)</f>
        <v>8.6271600000000003E-5</v>
      </c>
      <c r="AP512" s="1">
        <f>ABS(IK_diagnostics_degrees__4[[#This Row],[Column20]]-T511)</f>
        <v>5.0099999999999589E-3</v>
      </c>
      <c r="AQ512" s="1">
        <f>ABS(IK_diagnostics_degrees__4[[#This Row],[Column21]]-U511)</f>
        <v>4.3800000000000505E-3</v>
      </c>
    </row>
    <row r="513" spans="1:43" x14ac:dyDescent="0.25">
      <c r="A513" s="1" t="s">
        <v>22</v>
      </c>
      <c r="B513" s="1">
        <v>1.2764</v>
      </c>
      <c r="C513" s="1" t="s">
        <v>22</v>
      </c>
      <c r="D513" s="1" t="s">
        <v>22</v>
      </c>
      <c r="E513" s="1">
        <v>2.0906899999999999</v>
      </c>
      <c r="F513" s="1" t="s">
        <v>22</v>
      </c>
      <c r="G513" s="1">
        <v>1.05766</v>
      </c>
      <c r="H513" s="1">
        <v>1.5803</v>
      </c>
      <c r="I513" s="1">
        <v>1.1791499999999999</v>
      </c>
      <c r="J513" s="1">
        <v>0.15721399999999999</v>
      </c>
      <c r="K513" s="1">
        <v>1.2455799999999999</v>
      </c>
      <c r="L513" s="1">
        <v>8.4772100000000003E-2</v>
      </c>
      <c r="M513" s="1">
        <v>0.30122700000000002</v>
      </c>
      <c r="N513" s="1" t="s">
        <v>22</v>
      </c>
      <c r="O513" s="1">
        <v>2.7331100000000001E-2</v>
      </c>
      <c r="P513" s="1">
        <v>0.82153799999999999</v>
      </c>
      <c r="Q513" s="1" t="s">
        <v>22</v>
      </c>
      <c r="R513" s="1">
        <v>1.8383</v>
      </c>
      <c r="S513" s="1" t="s">
        <v>22</v>
      </c>
      <c r="T513" s="1">
        <v>1.03302</v>
      </c>
      <c r="U513" s="1">
        <v>1.0823</v>
      </c>
      <c r="V513" s="1" t="s">
        <v>23</v>
      </c>
      <c r="W513" s="1">
        <f>ABS(IK_diagnostics_degrees__4[[#This Row],[Column1]]-A512)</f>
        <v>0</v>
      </c>
      <c r="X513" s="1">
        <f>ABS(IK_diagnostics_degrees__4[[#This Row],[Column2]]-B512)</f>
        <v>5.8100000000000929E-3</v>
      </c>
      <c r="Y513" s="1">
        <f>ABS(IK_diagnostics_degrees__4[[#This Row],[Column3]]-C512)</f>
        <v>0</v>
      </c>
      <c r="Z513" s="1">
        <f>ABS(IK_diagnostics_degrees__4[[#This Row],[Column4]]-D512)</f>
        <v>0</v>
      </c>
      <c r="AA513" s="1">
        <f>ABS(IK_diagnostics_degrees__4[[#This Row],[Column5]]-E512)</f>
        <v>1.205999999999996E-2</v>
      </c>
      <c r="AB513" s="1">
        <f>ABS(IK_diagnostics_degrees__4[[#This Row],[Column6]]-F512)</f>
        <v>0</v>
      </c>
      <c r="AC513" s="1">
        <f>ABS(IK_diagnostics_degrees__4[[#This Row],[Column7]]-G512)</f>
        <v>3.4800000000001496E-3</v>
      </c>
      <c r="AD513" s="1">
        <f>ABS(IK_diagnostics_degrees__4[[#This Row],[Column8]]-H512)</f>
        <v>2.8300000000001102E-3</v>
      </c>
      <c r="AE513" s="1">
        <f>ABS(IK_diagnostics_degrees__4[[#This Row],[Column9]]-I512)</f>
        <v>3.1399999999999206E-3</v>
      </c>
      <c r="AF513" s="1">
        <f>ABS(IK_diagnostics_degrees__4[[#This Row],[Column10]]-J512)</f>
        <v>2.8600000000000847E-4</v>
      </c>
      <c r="AG513" s="1">
        <f>ABS(IK_diagnostics_degrees__4[[#This Row],[Column11]]-K512)</f>
        <v>2.6600000000001067E-3</v>
      </c>
      <c r="AH513" s="1">
        <f>ABS(IK_diagnostics_degrees__4[[#This Row],[Column12]]-L512)</f>
        <v>7.4275000000000035E-3</v>
      </c>
      <c r="AI513" s="1">
        <f>ABS(IK_diagnostics_degrees__4[[#This Row],[Column13]]-M512)</f>
        <v>2.045000000000019E-3</v>
      </c>
      <c r="AJ513" s="1">
        <f>ABS(IK_diagnostics_degrees__4[[#This Row],[Column14]]-N512)</f>
        <v>0</v>
      </c>
      <c r="AK513" s="1">
        <f>ABS(IK_diagnostics_degrees__4[[#This Row],[Column15]]-O512)</f>
        <v>3.0704000000000009E-3</v>
      </c>
      <c r="AL513" s="1">
        <f>ABS(IK_diagnostics_degrees__4[[#This Row],[Column16]]-P512)</f>
        <v>7.4859999999999927E-3</v>
      </c>
      <c r="AM513" s="1">
        <f>ABS(IK_diagnostics_degrees__4[[#This Row],[Column17]]-Q512)</f>
        <v>0</v>
      </c>
      <c r="AN513" s="1">
        <f>ABS(IK_diagnostics_degrees__4[[#This Row],[Column18]]-R512)</f>
        <v>4.1999999999999815E-3</v>
      </c>
      <c r="AO513" s="1">
        <f>ABS(IK_diagnostics_degrees__4[[#This Row],[Column19]]-S512)</f>
        <v>0</v>
      </c>
      <c r="AP513" s="1">
        <f>ABS(IK_diagnostics_degrees__4[[#This Row],[Column20]]-T512)</f>
        <v>5.0699999999999079E-3</v>
      </c>
      <c r="AQ513" s="1">
        <f>ABS(IK_diagnostics_degrees__4[[#This Row],[Column21]]-U512)</f>
        <v>4.0999999999999925E-3</v>
      </c>
    </row>
    <row r="514" spans="1:43" x14ac:dyDescent="0.25">
      <c r="A514" s="1" t="s">
        <v>22</v>
      </c>
      <c r="B514" s="1">
        <v>1.27217</v>
      </c>
      <c r="C514" s="1" t="s">
        <v>22</v>
      </c>
      <c r="D514" s="1" t="s">
        <v>22</v>
      </c>
      <c r="E514" s="1">
        <v>2.1005799999999999</v>
      </c>
      <c r="F514" s="1" t="s">
        <v>22</v>
      </c>
      <c r="G514" s="1">
        <v>1.0612299999999999</v>
      </c>
      <c r="H514" s="1">
        <v>1.58294</v>
      </c>
      <c r="I514" s="1">
        <v>1.1811</v>
      </c>
      <c r="J514" s="1">
        <v>0.15693399999999999</v>
      </c>
      <c r="K514" s="1">
        <v>1.24411</v>
      </c>
      <c r="L514" s="1">
        <v>7.7811599999999995E-2</v>
      </c>
      <c r="M514" s="1">
        <v>0.30162899999999998</v>
      </c>
      <c r="N514" s="1" t="s">
        <v>22</v>
      </c>
      <c r="O514" s="1">
        <v>2.6354200000000001E-2</v>
      </c>
      <c r="P514" s="1">
        <v>0.82751399999999997</v>
      </c>
      <c r="Q514" s="1" t="s">
        <v>22</v>
      </c>
      <c r="R514" s="1">
        <v>1.8341700000000001</v>
      </c>
      <c r="S514" s="1" t="s">
        <v>22</v>
      </c>
      <c r="T514" s="1">
        <v>1.02884</v>
      </c>
      <c r="U514" s="1">
        <v>1.08578</v>
      </c>
      <c r="V514" s="1" t="s">
        <v>23</v>
      </c>
      <c r="W514" s="1">
        <f>ABS(IK_diagnostics_degrees__4[[#This Row],[Column1]]-A513)</f>
        <v>0</v>
      </c>
      <c r="X514" s="1">
        <f>ABS(IK_diagnostics_degrees__4[[#This Row],[Column2]]-B513)</f>
        <v>4.229999999999956E-3</v>
      </c>
      <c r="Y514" s="1">
        <f>ABS(IK_diagnostics_degrees__4[[#This Row],[Column3]]-C513)</f>
        <v>0</v>
      </c>
      <c r="Z514" s="1">
        <f>ABS(IK_diagnostics_degrees__4[[#This Row],[Column4]]-D513)</f>
        <v>0</v>
      </c>
      <c r="AA514" s="1">
        <f>ABS(IK_diagnostics_degrees__4[[#This Row],[Column5]]-E513)</f>
        <v>9.8899999999999544E-3</v>
      </c>
      <c r="AB514" s="1">
        <f>ABS(IK_diagnostics_degrees__4[[#This Row],[Column6]]-F513)</f>
        <v>0</v>
      </c>
      <c r="AC514" s="1">
        <f>ABS(IK_diagnostics_degrees__4[[#This Row],[Column7]]-G513)</f>
        <v>3.5699999999998511E-3</v>
      </c>
      <c r="AD514" s="1">
        <f>ABS(IK_diagnostics_degrees__4[[#This Row],[Column8]]-H513)</f>
        <v>2.6399999999999757E-3</v>
      </c>
      <c r="AE514" s="1">
        <f>ABS(IK_diagnostics_degrees__4[[#This Row],[Column9]]-I513)</f>
        <v>1.9500000000001183E-3</v>
      </c>
      <c r="AF514" s="1">
        <f>ABS(IK_diagnostics_degrees__4[[#This Row],[Column10]]-J513)</f>
        <v>2.8000000000000247E-4</v>
      </c>
      <c r="AG514" s="1">
        <f>ABS(IK_diagnostics_degrees__4[[#This Row],[Column11]]-K513)</f>
        <v>1.4699999999998603E-3</v>
      </c>
      <c r="AH514" s="1">
        <f>ABS(IK_diagnostics_degrees__4[[#This Row],[Column12]]-L513)</f>
        <v>6.9605000000000083E-3</v>
      </c>
      <c r="AI514" s="1">
        <f>ABS(IK_diagnostics_degrees__4[[#This Row],[Column13]]-M513)</f>
        <v>4.0199999999995795E-4</v>
      </c>
      <c r="AJ514" s="1">
        <f>ABS(IK_diagnostics_degrees__4[[#This Row],[Column14]]-N513)</f>
        <v>0</v>
      </c>
      <c r="AK514" s="1">
        <f>ABS(IK_diagnostics_degrees__4[[#This Row],[Column15]]-O513)</f>
        <v>9.768999999999993E-4</v>
      </c>
      <c r="AL514" s="1">
        <f>ABS(IK_diagnostics_degrees__4[[#This Row],[Column16]]-P513)</f>
        <v>5.9759999999999813E-3</v>
      </c>
      <c r="AM514" s="1">
        <f>ABS(IK_diagnostics_degrees__4[[#This Row],[Column17]]-Q513)</f>
        <v>0</v>
      </c>
      <c r="AN514" s="1">
        <f>ABS(IK_diagnostics_degrees__4[[#This Row],[Column18]]-R513)</f>
        <v>4.129999999999967E-3</v>
      </c>
      <c r="AO514" s="1">
        <f>ABS(IK_diagnostics_degrees__4[[#This Row],[Column19]]-S513)</f>
        <v>0</v>
      </c>
      <c r="AP514" s="1">
        <f>ABS(IK_diagnostics_degrees__4[[#This Row],[Column20]]-T513)</f>
        <v>4.1800000000000725E-3</v>
      </c>
      <c r="AQ514" s="1">
        <f>ABS(IK_diagnostics_degrees__4[[#This Row],[Column21]]-U513)</f>
        <v>3.4799999999999276E-3</v>
      </c>
    </row>
    <row r="515" spans="1:43" x14ac:dyDescent="0.25">
      <c r="A515" s="1" t="s">
        <v>22</v>
      </c>
      <c r="B515" s="1">
        <v>1.2680800000000001</v>
      </c>
      <c r="C515" s="1" t="s">
        <v>22</v>
      </c>
      <c r="D515" s="1" t="s">
        <v>22</v>
      </c>
      <c r="E515" s="1">
        <v>2.1098599999999998</v>
      </c>
      <c r="F515" s="1" t="s">
        <v>22</v>
      </c>
      <c r="G515" s="1">
        <v>1.0637000000000001</v>
      </c>
      <c r="H515" s="1">
        <v>1.5844400000000001</v>
      </c>
      <c r="I515" s="1">
        <v>1.18405</v>
      </c>
      <c r="J515" s="1">
        <v>0.156888</v>
      </c>
      <c r="K515" s="1">
        <v>1.2429600000000001</v>
      </c>
      <c r="L515" s="1">
        <v>7.1152900000000005E-2</v>
      </c>
      <c r="M515" s="1">
        <v>0.30318600000000001</v>
      </c>
      <c r="N515" s="1" t="s">
        <v>22</v>
      </c>
      <c r="O515" s="1">
        <v>2.5677499999999999E-2</v>
      </c>
      <c r="P515" s="1">
        <v>0.83398600000000001</v>
      </c>
      <c r="Q515" s="1" t="s">
        <v>22</v>
      </c>
      <c r="R515" s="1">
        <v>1.83108</v>
      </c>
      <c r="S515" s="1" t="s">
        <v>22</v>
      </c>
      <c r="T515" s="1">
        <v>1.02369</v>
      </c>
      <c r="U515" s="1">
        <v>1.0891</v>
      </c>
      <c r="V515" s="1" t="s">
        <v>23</v>
      </c>
      <c r="W515" s="1">
        <f>ABS(IK_diagnostics_degrees__4[[#This Row],[Column1]]-A514)</f>
        <v>0</v>
      </c>
      <c r="X515" s="1">
        <f>ABS(IK_diagnostics_degrees__4[[#This Row],[Column2]]-B514)</f>
        <v>4.089999999999927E-3</v>
      </c>
      <c r="Y515" s="1">
        <f>ABS(IK_diagnostics_degrees__4[[#This Row],[Column3]]-C514)</f>
        <v>0</v>
      </c>
      <c r="Z515" s="1">
        <f>ABS(IK_diagnostics_degrees__4[[#This Row],[Column4]]-D514)</f>
        <v>0</v>
      </c>
      <c r="AA515" s="1">
        <f>ABS(IK_diagnostics_degrees__4[[#This Row],[Column5]]-E514)</f>
        <v>9.279999999999955E-3</v>
      </c>
      <c r="AB515" s="1">
        <f>ABS(IK_diagnostics_degrees__4[[#This Row],[Column6]]-F514)</f>
        <v>0</v>
      </c>
      <c r="AC515" s="1">
        <f>ABS(IK_diagnostics_degrees__4[[#This Row],[Column7]]-G514)</f>
        <v>2.4700000000001943E-3</v>
      </c>
      <c r="AD515" s="1">
        <f>ABS(IK_diagnostics_degrees__4[[#This Row],[Column8]]-H514)</f>
        <v>1.5000000000000568E-3</v>
      </c>
      <c r="AE515" s="1">
        <f>ABS(IK_diagnostics_degrees__4[[#This Row],[Column9]]-I514)</f>
        <v>2.9500000000000082E-3</v>
      </c>
      <c r="AF515" s="1">
        <f>ABS(IK_diagnostics_degrees__4[[#This Row],[Column10]]-J514)</f>
        <v>4.5999999999990493E-5</v>
      </c>
      <c r="AG515" s="1">
        <f>ABS(IK_diagnostics_degrees__4[[#This Row],[Column11]]-K514)</f>
        <v>1.1499999999999844E-3</v>
      </c>
      <c r="AH515" s="1">
        <f>ABS(IK_diagnostics_degrees__4[[#This Row],[Column12]]-L514)</f>
        <v>6.6586999999999896E-3</v>
      </c>
      <c r="AI515" s="1">
        <f>ABS(IK_diagnostics_degrees__4[[#This Row],[Column13]]-M514)</f>
        <v>1.5570000000000306E-3</v>
      </c>
      <c r="AJ515" s="1">
        <f>ABS(IK_diagnostics_degrees__4[[#This Row],[Column14]]-N514)</f>
        <v>0</v>
      </c>
      <c r="AK515" s="1">
        <f>ABS(IK_diagnostics_degrees__4[[#This Row],[Column15]]-O514)</f>
        <v>6.767000000000023E-4</v>
      </c>
      <c r="AL515" s="1">
        <f>ABS(IK_diagnostics_degrees__4[[#This Row],[Column16]]-P514)</f>
        <v>6.4720000000000333E-3</v>
      </c>
      <c r="AM515" s="1">
        <f>ABS(IK_diagnostics_degrees__4[[#This Row],[Column17]]-Q514)</f>
        <v>0</v>
      </c>
      <c r="AN515" s="1">
        <f>ABS(IK_diagnostics_degrees__4[[#This Row],[Column18]]-R514)</f>
        <v>3.0900000000000372E-3</v>
      </c>
      <c r="AO515" s="1">
        <f>ABS(IK_diagnostics_degrees__4[[#This Row],[Column19]]-S514)</f>
        <v>0</v>
      </c>
      <c r="AP515" s="1">
        <f>ABS(IK_diagnostics_degrees__4[[#This Row],[Column20]]-T514)</f>
        <v>5.1499999999999879E-3</v>
      </c>
      <c r="AQ515" s="1">
        <f>ABS(IK_diagnostics_degrees__4[[#This Row],[Column21]]-U514)</f>
        <v>3.3199999999999896E-3</v>
      </c>
    </row>
    <row r="516" spans="1:43" x14ac:dyDescent="0.25">
      <c r="A516" s="1" t="s">
        <v>22</v>
      </c>
      <c r="B516" s="1">
        <v>1.2652000000000001</v>
      </c>
      <c r="C516" s="1" t="s">
        <v>22</v>
      </c>
      <c r="D516" s="1" t="s">
        <v>22</v>
      </c>
      <c r="E516" s="1">
        <v>2.1172599999999999</v>
      </c>
      <c r="F516" s="1" t="s">
        <v>22</v>
      </c>
      <c r="G516" s="1">
        <v>1.0656399999999999</v>
      </c>
      <c r="H516" s="1">
        <v>1.58578</v>
      </c>
      <c r="I516" s="1">
        <v>1.1884300000000001</v>
      </c>
      <c r="J516" s="1">
        <v>0.15659899999999999</v>
      </c>
      <c r="K516" s="1">
        <v>1.2414400000000001</v>
      </c>
      <c r="L516" s="1">
        <v>6.4339199999999999E-2</v>
      </c>
      <c r="M516" s="1">
        <v>0.30452299999999999</v>
      </c>
      <c r="N516" s="1" t="s">
        <v>22</v>
      </c>
      <c r="O516" s="1">
        <v>2.3709899999999999E-2</v>
      </c>
      <c r="P516" s="1">
        <v>0.84025099999999997</v>
      </c>
      <c r="Q516" s="1" t="s">
        <v>22</v>
      </c>
      <c r="R516" s="1">
        <v>1.8290299999999999</v>
      </c>
      <c r="S516" s="1" t="s">
        <v>22</v>
      </c>
      <c r="T516" s="1">
        <v>1.0189299999999999</v>
      </c>
      <c r="U516" s="1">
        <v>1.0943700000000001</v>
      </c>
      <c r="V516" s="1" t="s">
        <v>23</v>
      </c>
      <c r="W516" s="1">
        <f>ABS(IK_diagnostics_degrees__4[[#This Row],[Column1]]-A515)</f>
        <v>0</v>
      </c>
      <c r="X516" s="1">
        <f>ABS(IK_diagnostics_degrees__4[[#This Row],[Column2]]-B515)</f>
        <v>2.8799999999999937E-3</v>
      </c>
      <c r="Y516" s="1">
        <f>ABS(IK_diagnostics_degrees__4[[#This Row],[Column3]]-C515)</f>
        <v>0</v>
      </c>
      <c r="Z516" s="1">
        <f>ABS(IK_diagnostics_degrees__4[[#This Row],[Column4]]-D515)</f>
        <v>0</v>
      </c>
      <c r="AA516" s="1">
        <f>ABS(IK_diagnostics_degrees__4[[#This Row],[Column5]]-E515)</f>
        <v>7.4000000000000732E-3</v>
      </c>
      <c r="AB516" s="1">
        <f>ABS(IK_diagnostics_degrees__4[[#This Row],[Column6]]-F515)</f>
        <v>0</v>
      </c>
      <c r="AC516" s="1">
        <f>ABS(IK_diagnostics_degrees__4[[#This Row],[Column7]]-G515)</f>
        <v>1.9399999999998307E-3</v>
      </c>
      <c r="AD516" s="1">
        <f>ABS(IK_diagnostics_degrees__4[[#This Row],[Column8]]-H515)</f>
        <v>1.3399999999998968E-3</v>
      </c>
      <c r="AE516" s="1">
        <f>ABS(IK_diagnostics_degrees__4[[#This Row],[Column9]]-I515)</f>
        <v>4.3800000000000505E-3</v>
      </c>
      <c r="AF516" s="1">
        <f>ABS(IK_diagnostics_degrees__4[[#This Row],[Column10]]-J515)</f>
        <v>2.8900000000001147E-4</v>
      </c>
      <c r="AG516" s="1">
        <f>ABS(IK_diagnostics_degrees__4[[#This Row],[Column11]]-K515)</f>
        <v>1.5199999999999658E-3</v>
      </c>
      <c r="AH516" s="1">
        <f>ABS(IK_diagnostics_degrees__4[[#This Row],[Column12]]-L515)</f>
        <v>6.8137000000000059E-3</v>
      </c>
      <c r="AI516" s="1">
        <f>ABS(IK_diagnostics_degrees__4[[#This Row],[Column13]]-M515)</f>
        <v>1.3369999999999771E-3</v>
      </c>
      <c r="AJ516" s="1">
        <f>ABS(IK_diagnostics_degrees__4[[#This Row],[Column14]]-N515)</f>
        <v>0</v>
      </c>
      <c r="AK516" s="1">
        <f>ABS(IK_diagnostics_degrees__4[[#This Row],[Column15]]-O515)</f>
        <v>1.9675999999999999E-3</v>
      </c>
      <c r="AL516" s="1">
        <f>ABS(IK_diagnostics_degrees__4[[#This Row],[Column16]]-P515)</f>
        <v>6.264999999999965E-3</v>
      </c>
      <c r="AM516" s="1">
        <f>ABS(IK_diagnostics_degrees__4[[#This Row],[Column17]]-Q515)</f>
        <v>0</v>
      </c>
      <c r="AN516" s="1">
        <f>ABS(IK_diagnostics_degrees__4[[#This Row],[Column18]]-R515)</f>
        <v>2.0500000000001073E-3</v>
      </c>
      <c r="AO516" s="1">
        <f>ABS(IK_diagnostics_degrees__4[[#This Row],[Column19]]-S515)</f>
        <v>0</v>
      </c>
      <c r="AP516" s="1">
        <f>ABS(IK_diagnostics_degrees__4[[#This Row],[Column20]]-T515)</f>
        <v>4.7600000000000975E-3</v>
      </c>
      <c r="AQ516" s="1">
        <f>ABS(IK_diagnostics_degrees__4[[#This Row],[Column21]]-U515)</f>
        <v>5.2700000000001079E-3</v>
      </c>
    </row>
    <row r="517" spans="1:43" x14ac:dyDescent="0.25">
      <c r="A517" s="1" t="s">
        <v>22</v>
      </c>
      <c r="B517" s="1">
        <v>1.2596700000000001</v>
      </c>
      <c r="C517" s="1" t="s">
        <v>22</v>
      </c>
      <c r="D517" s="1" t="s">
        <v>22</v>
      </c>
      <c r="E517" s="1">
        <v>2.1283300000000001</v>
      </c>
      <c r="F517" s="1" t="s">
        <v>22</v>
      </c>
      <c r="G517" s="1">
        <v>1.0689299999999999</v>
      </c>
      <c r="H517" s="1">
        <v>1.58839</v>
      </c>
      <c r="I517" s="1">
        <v>1.19153</v>
      </c>
      <c r="J517" s="1">
        <v>0.15664500000000001</v>
      </c>
      <c r="K517" s="1">
        <v>1.2388399999999999</v>
      </c>
      <c r="L517" s="1">
        <v>5.7246999999999999E-2</v>
      </c>
      <c r="M517" s="1">
        <v>0.30627599999999999</v>
      </c>
      <c r="N517" s="1" t="s">
        <v>22</v>
      </c>
      <c r="O517" s="1">
        <v>2.10873E-2</v>
      </c>
      <c r="P517" s="1">
        <v>0.847553</v>
      </c>
      <c r="Q517" s="1" t="s">
        <v>22</v>
      </c>
      <c r="R517" s="1">
        <v>1.82487</v>
      </c>
      <c r="S517" s="1" t="s">
        <v>22</v>
      </c>
      <c r="T517" s="1">
        <v>1.0134399999999999</v>
      </c>
      <c r="U517" s="1">
        <v>1.09856</v>
      </c>
      <c r="V517" s="1" t="s">
        <v>23</v>
      </c>
      <c r="W517" s="1">
        <f>ABS(IK_diagnostics_degrees__4[[#This Row],[Column1]]-A516)</f>
        <v>0</v>
      </c>
      <c r="X517" s="1">
        <f>ABS(IK_diagnostics_degrees__4[[#This Row],[Column2]]-B516)</f>
        <v>5.5300000000000349E-3</v>
      </c>
      <c r="Y517" s="1">
        <f>ABS(IK_diagnostics_degrees__4[[#This Row],[Column3]]-C516)</f>
        <v>0</v>
      </c>
      <c r="Z517" s="1">
        <f>ABS(IK_diagnostics_degrees__4[[#This Row],[Column4]]-D516)</f>
        <v>0</v>
      </c>
      <c r="AA517" s="1">
        <f>ABS(IK_diagnostics_degrees__4[[#This Row],[Column5]]-E516)</f>
        <v>1.1070000000000135E-2</v>
      </c>
      <c r="AB517" s="1">
        <f>ABS(IK_diagnostics_degrees__4[[#This Row],[Column6]]-F516)</f>
        <v>0</v>
      </c>
      <c r="AC517" s="1">
        <f>ABS(IK_diagnostics_degrees__4[[#This Row],[Column7]]-G516)</f>
        <v>3.2900000000000151E-3</v>
      </c>
      <c r="AD517" s="1">
        <f>ABS(IK_diagnostics_degrees__4[[#This Row],[Column8]]-H516)</f>
        <v>2.6100000000000012E-3</v>
      </c>
      <c r="AE517" s="1">
        <f>ABS(IK_diagnostics_degrees__4[[#This Row],[Column9]]-I516)</f>
        <v>3.0999999999998806E-3</v>
      </c>
      <c r="AF517" s="1">
        <f>ABS(IK_diagnostics_degrees__4[[#This Row],[Column10]]-J516)</f>
        <v>4.6000000000018249E-5</v>
      </c>
      <c r="AG517" s="1">
        <f>ABS(IK_diagnostics_degrees__4[[#This Row],[Column11]]-K516)</f>
        <v>2.6000000000001577E-3</v>
      </c>
      <c r="AH517" s="1">
        <f>ABS(IK_diagnostics_degrees__4[[#This Row],[Column12]]-L516)</f>
        <v>7.0921999999999999E-3</v>
      </c>
      <c r="AI517" s="1">
        <f>ABS(IK_diagnostics_degrees__4[[#This Row],[Column13]]-M516)</f>
        <v>1.7530000000000046E-3</v>
      </c>
      <c r="AJ517" s="1">
        <f>ABS(IK_diagnostics_degrees__4[[#This Row],[Column14]]-N516)</f>
        <v>0</v>
      </c>
      <c r="AK517" s="1">
        <f>ABS(IK_diagnostics_degrees__4[[#This Row],[Column15]]-O516)</f>
        <v>2.6225999999999992E-3</v>
      </c>
      <c r="AL517" s="1">
        <f>ABS(IK_diagnostics_degrees__4[[#This Row],[Column16]]-P516)</f>
        <v>7.3020000000000307E-3</v>
      </c>
      <c r="AM517" s="1">
        <f>ABS(IK_diagnostics_degrees__4[[#This Row],[Column17]]-Q516)</f>
        <v>0</v>
      </c>
      <c r="AN517" s="1">
        <f>ABS(IK_diagnostics_degrees__4[[#This Row],[Column18]]-R516)</f>
        <v>4.1599999999999415E-3</v>
      </c>
      <c r="AO517" s="1">
        <f>ABS(IK_diagnostics_degrees__4[[#This Row],[Column19]]-S516)</f>
        <v>0</v>
      </c>
      <c r="AP517" s="1">
        <f>ABS(IK_diagnostics_degrees__4[[#This Row],[Column20]]-T516)</f>
        <v>5.4899999999999949E-3</v>
      </c>
      <c r="AQ517" s="1">
        <f>ABS(IK_diagnostics_degrees__4[[#This Row],[Column21]]-U516)</f>
        <v>4.189999999999916E-3</v>
      </c>
    </row>
    <row r="518" spans="1:43" x14ac:dyDescent="0.25">
      <c r="A518" s="1" t="s">
        <v>22</v>
      </c>
      <c r="B518" s="1">
        <v>1.25519</v>
      </c>
      <c r="C518" s="1" t="s">
        <v>22</v>
      </c>
      <c r="D518" s="1" t="s">
        <v>22</v>
      </c>
      <c r="E518" s="1">
        <v>2.13788</v>
      </c>
      <c r="F518" s="1" t="s">
        <v>22</v>
      </c>
      <c r="G518" s="1">
        <v>1.0721400000000001</v>
      </c>
      <c r="H518" s="1">
        <v>1.59073</v>
      </c>
      <c r="I518" s="1">
        <v>1.1938200000000001</v>
      </c>
      <c r="J518" s="1">
        <v>0.156582</v>
      </c>
      <c r="K518" s="1">
        <v>1.23719</v>
      </c>
      <c r="L518" s="1">
        <v>5.06495E-2</v>
      </c>
      <c r="M518" s="1">
        <v>0.30692700000000001</v>
      </c>
      <c r="N518" s="1" t="s">
        <v>22</v>
      </c>
      <c r="O518" s="1">
        <v>2.0129999999999999E-2</v>
      </c>
      <c r="P518" s="1">
        <v>0.85390600000000005</v>
      </c>
      <c r="Q518" s="1" t="s">
        <v>22</v>
      </c>
      <c r="R518" s="1">
        <v>1.8216300000000001</v>
      </c>
      <c r="S518" s="1" t="s">
        <v>22</v>
      </c>
      <c r="T518" s="1">
        <v>1.0082899999999999</v>
      </c>
      <c r="U518" s="1">
        <v>1.10233</v>
      </c>
      <c r="V518" s="1" t="s">
        <v>23</v>
      </c>
      <c r="W518" s="1">
        <f>ABS(IK_diagnostics_degrees__4[[#This Row],[Column1]]-A517)</f>
        <v>0</v>
      </c>
      <c r="X518" s="1">
        <f>ABS(IK_diagnostics_degrees__4[[#This Row],[Column2]]-B517)</f>
        <v>4.4800000000000395E-3</v>
      </c>
      <c r="Y518" s="1">
        <f>ABS(IK_diagnostics_degrees__4[[#This Row],[Column3]]-C517)</f>
        <v>0</v>
      </c>
      <c r="Z518" s="1">
        <f>ABS(IK_diagnostics_degrees__4[[#This Row],[Column4]]-D517)</f>
        <v>0</v>
      </c>
      <c r="AA518" s="1">
        <f>ABS(IK_diagnostics_degrees__4[[#This Row],[Column5]]-E517)</f>
        <v>9.5499999999999474E-3</v>
      </c>
      <c r="AB518" s="1">
        <f>ABS(IK_diagnostics_degrees__4[[#This Row],[Column6]]-F517)</f>
        <v>0</v>
      </c>
      <c r="AC518" s="1">
        <f>ABS(IK_diagnostics_degrees__4[[#This Row],[Column7]]-G517)</f>
        <v>3.2100000000001572E-3</v>
      </c>
      <c r="AD518" s="1">
        <f>ABS(IK_diagnostics_degrees__4[[#This Row],[Column8]]-H517)</f>
        <v>2.3400000000000087E-3</v>
      </c>
      <c r="AE518" s="1">
        <f>ABS(IK_diagnostics_degrees__4[[#This Row],[Column9]]-I517)</f>
        <v>2.2900000000001253E-3</v>
      </c>
      <c r="AF518" s="1">
        <f>ABS(IK_diagnostics_degrees__4[[#This Row],[Column10]]-J517)</f>
        <v>6.3000000000007494E-5</v>
      </c>
      <c r="AG518" s="1">
        <f>ABS(IK_diagnostics_degrees__4[[#This Row],[Column11]]-K517)</f>
        <v>1.6499999999999293E-3</v>
      </c>
      <c r="AH518" s="1">
        <f>ABS(IK_diagnostics_degrees__4[[#This Row],[Column12]]-L517)</f>
        <v>6.5974999999999992E-3</v>
      </c>
      <c r="AI518" s="1">
        <f>ABS(IK_diagnostics_degrees__4[[#This Row],[Column13]]-M517)</f>
        <v>6.5100000000001268E-4</v>
      </c>
      <c r="AJ518" s="1">
        <f>ABS(IK_diagnostics_degrees__4[[#This Row],[Column14]]-N517)</f>
        <v>0</v>
      </c>
      <c r="AK518" s="1">
        <f>ABS(IK_diagnostics_degrees__4[[#This Row],[Column15]]-O517)</f>
        <v>9.5730000000000121E-4</v>
      </c>
      <c r="AL518" s="1">
        <f>ABS(IK_diagnostics_degrees__4[[#This Row],[Column16]]-P517)</f>
        <v>6.353000000000053E-3</v>
      </c>
      <c r="AM518" s="1">
        <f>ABS(IK_diagnostics_degrees__4[[#This Row],[Column17]]-Q517)</f>
        <v>0</v>
      </c>
      <c r="AN518" s="1">
        <f>ABS(IK_diagnostics_degrees__4[[#This Row],[Column18]]-R517)</f>
        <v>3.2399999999999096E-3</v>
      </c>
      <c r="AO518" s="1">
        <f>ABS(IK_diagnostics_degrees__4[[#This Row],[Column19]]-S517)</f>
        <v>0</v>
      </c>
      <c r="AP518" s="1">
        <f>ABS(IK_diagnostics_degrees__4[[#This Row],[Column20]]-T517)</f>
        <v>5.1499999999999879E-3</v>
      </c>
      <c r="AQ518" s="1">
        <f>ABS(IK_diagnostics_degrees__4[[#This Row],[Column21]]-U517)</f>
        <v>3.7700000000000511E-3</v>
      </c>
    </row>
    <row r="519" spans="1:43" x14ac:dyDescent="0.25">
      <c r="A519" s="1" t="s">
        <v>22</v>
      </c>
      <c r="B519" s="1">
        <v>1.2511300000000001</v>
      </c>
      <c r="C519" s="1" t="s">
        <v>22</v>
      </c>
      <c r="D519" s="1" t="s">
        <v>22</v>
      </c>
      <c r="E519" s="1">
        <v>2.1476299999999999</v>
      </c>
      <c r="F519" s="1" t="s">
        <v>22</v>
      </c>
      <c r="G519" s="1">
        <v>1.0757000000000001</v>
      </c>
      <c r="H519" s="1">
        <v>1.5930299999999999</v>
      </c>
      <c r="I519" s="1">
        <v>1.1970099999999999</v>
      </c>
      <c r="J519" s="1">
        <v>0.15567500000000001</v>
      </c>
      <c r="K519" s="1">
        <v>1.2353700000000001</v>
      </c>
      <c r="L519" s="1">
        <v>4.33949E-2</v>
      </c>
      <c r="M519" s="1">
        <v>0.30726900000000001</v>
      </c>
      <c r="N519" s="1" t="s">
        <v>22</v>
      </c>
      <c r="O519" s="1">
        <v>1.7330499999999999E-2</v>
      </c>
      <c r="P519" s="1">
        <v>0.86072000000000004</v>
      </c>
      <c r="Q519" s="1" t="s">
        <v>22</v>
      </c>
      <c r="R519" s="1">
        <v>1.8178099999999999</v>
      </c>
      <c r="S519" s="1" t="s">
        <v>22</v>
      </c>
      <c r="T519" s="1">
        <v>1.0028999999999999</v>
      </c>
      <c r="U519" s="1">
        <v>1.1068899999999999</v>
      </c>
      <c r="V519" s="1" t="s">
        <v>23</v>
      </c>
      <c r="W519" s="1">
        <f>ABS(IK_diagnostics_degrees__4[[#This Row],[Column1]]-A518)</f>
        <v>0</v>
      </c>
      <c r="X519" s="1">
        <f>ABS(IK_diagnostics_degrees__4[[#This Row],[Column2]]-B518)</f>
        <v>4.0599999999999525E-3</v>
      </c>
      <c r="Y519" s="1">
        <f>ABS(IK_diagnostics_degrees__4[[#This Row],[Column3]]-C518)</f>
        <v>0</v>
      </c>
      <c r="Z519" s="1">
        <f>ABS(IK_diagnostics_degrees__4[[#This Row],[Column4]]-D518)</f>
        <v>0</v>
      </c>
      <c r="AA519" s="1">
        <f>ABS(IK_diagnostics_degrees__4[[#This Row],[Column5]]-E518)</f>
        <v>9.7499999999999254E-3</v>
      </c>
      <c r="AB519" s="1">
        <f>ABS(IK_diagnostics_degrees__4[[#This Row],[Column6]]-F518)</f>
        <v>0</v>
      </c>
      <c r="AC519" s="1">
        <f>ABS(IK_diagnostics_degrees__4[[#This Row],[Column7]]-G518)</f>
        <v>3.5600000000000076E-3</v>
      </c>
      <c r="AD519" s="1">
        <f>ABS(IK_diagnostics_degrees__4[[#This Row],[Column8]]-H518)</f>
        <v>2.2999999999999687E-3</v>
      </c>
      <c r="AE519" s="1">
        <f>ABS(IK_diagnostics_degrees__4[[#This Row],[Column9]]-I518)</f>
        <v>3.1899999999998041E-3</v>
      </c>
      <c r="AF519" s="1">
        <f>ABS(IK_diagnostics_degrees__4[[#This Row],[Column10]]-J518)</f>
        <v>9.0699999999999115E-4</v>
      </c>
      <c r="AG519" s="1">
        <f>ABS(IK_diagnostics_degrees__4[[#This Row],[Column11]]-K518)</f>
        <v>1.8199999999999328E-3</v>
      </c>
      <c r="AH519" s="1">
        <f>ABS(IK_diagnostics_degrees__4[[#This Row],[Column12]]-L518)</f>
        <v>7.2545999999999999E-3</v>
      </c>
      <c r="AI519" s="1">
        <f>ABS(IK_diagnostics_degrees__4[[#This Row],[Column13]]-M518)</f>
        <v>3.4200000000000896E-4</v>
      </c>
      <c r="AJ519" s="1">
        <f>ABS(IK_diagnostics_degrees__4[[#This Row],[Column14]]-N518)</f>
        <v>0</v>
      </c>
      <c r="AK519" s="1">
        <f>ABS(IK_diagnostics_degrees__4[[#This Row],[Column15]]-O518)</f>
        <v>2.7994999999999999E-3</v>
      </c>
      <c r="AL519" s="1">
        <f>ABS(IK_diagnostics_degrees__4[[#This Row],[Column16]]-P518)</f>
        <v>6.8139999999999867E-3</v>
      </c>
      <c r="AM519" s="1">
        <f>ABS(IK_diagnostics_degrees__4[[#This Row],[Column17]]-Q518)</f>
        <v>0</v>
      </c>
      <c r="AN519" s="1">
        <f>ABS(IK_diagnostics_degrees__4[[#This Row],[Column18]]-R518)</f>
        <v>3.8200000000001566E-3</v>
      </c>
      <c r="AO519" s="1">
        <f>ABS(IK_diagnostics_degrees__4[[#This Row],[Column19]]-S518)</f>
        <v>0</v>
      </c>
      <c r="AP519" s="1">
        <f>ABS(IK_diagnostics_degrees__4[[#This Row],[Column20]]-T518)</f>
        <v>5.3900000000000059E-3</v>
      </c>
      <c r="AQ519" s="1">
        <f>ABS(IK_diagnostics_degrees__4[[#This Row],[Column21]]-U518)</f>
        <v>4.5599999999998975E-3</v>
      </c>
    </row>
    <row r="520" spans="1:43" x14ac:dyDescent="0.25">
      <c r="A520" s="1" t="s">
        <v>22</v>
      </c>
      <c r="B520" s="1">
        <v>1.24607</v>
      </c>
      <c r="C520" s="1" t="s">
        <v>22</v>
      </c>
      <c r="D520" s="1" t="s">
        <v>22</v>
      </c>
      <c r="E520" s="1">
        <v>2.1575500000000001</v>
      </c>
      <c r="F520" s="1" t="s">
        <v>22</v>
      </c>
      <c r="G520" s="1">
        <v>1.0797699999999999</v>
      </c>
      <c r="H520" s="1">
        <v>1.5944</v>
      </c>
      <c r="I520" s="1">
        <v>1.1990499999999999</v>
      </c>
      <c r="J520" s="1">
        <v>0.15623300000000001</v>
      </c>
      <c r="K520" s="1">
        <v>1.2333700000000001</v>
      </c>
      <c r="L520" s="1">
        <v>3.6748900000000001E-2</v>
      </c>
      <c r="M520" s="1">
        <v>0.307589</v>
      </c>
      <c r="N520" s="1" t="s">
        <v>22</v>
      </c>
      <c r="O520" s="1">
        <v>1.5263499999999999E-2</v>
      </c>
      <c r="P520" s="1">
        <v>0.86849299999999996</v>
      </c>
      <c r="Q520" s="1" t="s">
        <v>22</v>
      </c>
      <c r="R520" s="1">
        <v>1.81389</v>
      </c>
      <c r="S520" s="1" t="s">
        <v>22</v>
      </c>
      <c r="T520" s="1">
        <v>0.99794700000000003</v>
      </c>
      <c r="U520" s="1">
        <v>1.11164</v>
      </c>
      <c r="V520" s="1" t="s">
        <v>23</v>
      </c>
      <c r="W520" s="1">
        <f>ABS(IK_diagnostics_degrees__4[[#This Row],[Column1]]-A519)</f>
        <v>0</v>
      </c>
      <c r="X520" s="1">
        <f>ABS(IK_diagnostics_degrees__4[[#This Row],[Column2]]-B519)</f>
        <v>5.0600000000000644E-3</v>
      </c>
      <c r="Y520" s="1">
        <f>ABS(IK_diagnostics_degrees__4[[#This Row],[Column3]]-C519)</f>
        <v>0</v>
      </c>
      <c r="Z520" s="1">
        <f>ABS(IK_diagnostics_degrees__4[[#This Row],[Column4]]-D519)</f>
        <v>0</v>
      </c>
      <c r="AA520" s="1">
        <f>ABS(IK_diagnostics_degrees__4[[#This Row],[Column5]]-E519)</f>
        <v>9.9200000000001509E-3</v>
      </c>
      <c r="AB520" s="1">
        <f>ABS(IK_diagnostics_degrees__4[[#This Row],[Column6]]-F519)</f>
        <v>0</v>
      </c>
      <c r="AC520" s="1">
        <f>ABS(IK_diagnostics_degrees__4[[#This Row],[Column7]]-G519)</f>
        <v>4.069999999999796E-3</v>
      </c>
      <c r="AD520" s="1">
        <f>ABS(IK_diagnostics_degrees__4[[#This Row],[Column8]]-H519)</f>
        <v>1.3700000000000934E-3</v>
      </c>
      <c r="AE520" s="1">
        <f>ABS(IK_diagnostics_degrees__4[[#This Row],[Column9]]-I519)</f>
        <v>2.0400000000000418E-3</v>
      </c>
      <c r="AF520" s="1">
        <f>ABS(IK_diagnostics_degrees__4[[#This Row],[Column10]]-J519)</f>
        <v>5.5800000000000294E-4</v>
      </c>
      <c r="AG520" s="1">
        <f>ABS(IK_diagnostics_degrees__4[[#This Row],[Column11]]-K519)</f>
        <v>2.0000000000000018E-3</v>
      </c>
      <c r="AH520" s="1">
        <f>ABS(IK_diagnostics_degrees__4[[#This Row],[Column12]]-L519)</f>
        <v>6.6459999999999991E-3</v>
      </c>
      <c r="AI520" s="1">
        <f>ABS(IK_diagnostics_degrees__4[[#This Row],[Column13]]-M519)</f>
        <v>3.1999999999998696E-4</v>
      </c>
      <c r="AJ520" s="1">
        <f>ABS(IK_diagnostics_degrees__4[[#This Row],[Column14]]-N519)</f>
        <v>0</v>
      </c>
      <c r="AK520" s="1">
        <f>ABS(IK_diagnostics_degrees__4[[#This Row],[Column15]]-O519)</f>
        <v>2.0669999999999994E-3</v>
      </c>
      <c r="AL520" s="1">
        <f>ABS(IK_diagnostics_degrees__4[[#This Row],[Column16]]-P519)</f>
        <v>7.7729999999999189E-3</v>
      </c>
      <c r="AM520" s="1">
        <f>ABS(IK_diagnostics_degrees__4[[#This Row],[Column17]]-Q519)</f>
        <v>0</v>
      </c>
      <c r="AN520" s="1">
        <f>ABS(IK_diagnostics_degrees__4[[#This Row],[Column18]]-R519)</f>
        <v>3.9199999999999235E-3</v>
      </c>
      <c r="AO520" s="1">
        <f>ABS(IK_diagnostics_degrees__4[[#This Row],[Column19]]-S519)</f>
        <v>0</v>
      </c>
      <c r="AP520" s="1">
        <f>ABS(IK_diagnostics_degrees__4[[#This Row],[Column20]]-T519)</f>
        <v>4.9529999999998742E-3</v>
      </c>
      <c r="AQ520" s="1">
        <f>ABS(IK_diagnostics_degrees__4[[#This Row],[Column21]]-U519)</f>
        <v>4.750000000000032E-3</v>
      </c>
    </row>
    <row r="521" spans="1:43" x14ac:dyDescent="0.25">
      <c r="A521" s="1" t="s">
        <v>22</v>
      </c>
      <c r="B521" s="1">
        <v>1.2426900000000001</v>
      </c>
      <c r="C521" s="1" t="s">
        <v>22</v>
      </c>
      <c r="D521" s="1" t="s">
        <v>22</v>
      </c>
      <c r="E521" s="1">
        <v>2.16561</v>
      </c>
      <c r="F521" s="1" t="s">
        <v>22</v>
      </c>
      <c r="G521" s="1">
        <v>1.0828199999999999</v>
      </c>
      <c r="H521" s="1">
        <v>1.5968800000000001</v>
      </c>
      <c r="I521" s="1">
        <v>1.20139</v>
      </c>
      <c r="J521" s="1">
        <v>0.155524</v>
      </c>
      <c r="K521" s="1">
        <v>1.23201</v>
      </c>
      <c r="L521" s="1">
        <v>2.9993599999999999E-2</v>
      </c>
      <c r="M521" s="1">
        <v>0.30865300000000001</v>
      </c>
      <c r="N521" s="1" t="s">
        <v>22</v>
      </c>
      <c r="O521" s="1">
        <v>1.51065E-2</v>
      </c>
      <c r="P521" s="1">
        <v>0.874224</v>
      </c>
      <c r="Q521" s="1" t="s">
        <v>22</v>
      </c>
      <c r="R521" s="1">
        <v>1.8111999999999999</v>
      </c>
      <c r="S521" s="1" t="s">
        <v>22</v>
      </c>
      <c r="T521" s="1">
        <v>0.99300699999999997</v>
      </c>
      <c r="U521" s="1">
        <v>1.1148800000000001</v>
      </c>
      <c r="V521" s="1" t="s">
        <v>23</v>
      </c>
      <c r="W521" s="1">
        <f>ABS(IK_diagnostics_degrees__4[[#This Row],[Column1]]-A520)</f>
        <v>0</v>
      </c>
      <c r="X521" s="1">
        <f>ABS(IK_diagnostics_degrees__4[[#This Row],[Column2]]-B520)</f>
        <v>3.3799999999999386E-3</v>
      </c>
      <c r="Y521" s="1">
        <f>ABS(IK_diagnostics_degrees__4[[#This Row],[Column3]]-C520)</f>
        <v>0</v>
      </c>
      <c r="Z521" s="1">
        <f>ABS(IK_diagnostics_degrees__4[[#This Row],[Column4]]-D520)</f>
        <v>0</v>
      </c>
      <c r="AA521" s="1">
        <f>ABS(IK_diagnostics_degrees__4[[#This Row],[Column5]]-E520)</f>
        <v>8.0599999999999561E-3</v>
      </c>
      <c r="AB521" s="1">
        <f>ABS(IK_diagnostics_degrees__4[[#This Row],[Column6]]-F520)</f>
        <v>0</v>
      </c>
      <c r="AC521" s="1">
        <f>ABS(IK_diagnostics_degrees__4[[#This Row],[Column7]]-G520)</f>
        <v>3.0499999999999972E-3</v>
      </c>
      <c r="AD521" s="1">
        <f>ABS(IK_diagnostics_degrees__4[[#This Row],[Column8]]-H520)</f>
        <v>2.4800000000000377E-3</v>
      </c>
      <c r="AE521" s="1">
        <f>ABS(IK_diagnostics_degrees__4[[#This Row],[Column9]]-I520)</f>
        <v>2.3400000000000087E-3</v>
      </c>
      <c r="AF521" s="1">
        <f>ABS(IK_diagnostics_degrees__4[[#This Row],[Column10]]-J520)</f>
        <v>7.0900000000001517E-4</v>
      </c>
      <c r="AG521" s="1">
        <f>ABS(IK_diagnostics_degrees__4[[#This Row],[Column11]]-K520)</f>
        <v>1.3600000000000279E-3</v>
      </c>
      <c r="AH521" s="1">
        <f>ABS(IK_diagnostics_degrees__4[[#This Row],[Column12]]-L520)</f>
        <v>6.7553000000000023E-3</v>
      </c>
      <c r="AI521" s="1">
        <f>ABS(IK_diagnostics_degrees__4[[#This Row],[Column13]]-M520)</f>
        <v>1.0640000000000094E-3</v>
      </c>
      <c r="AJ521" s="1">
        <f>ABS(IK_diagnostics_degrees__4[[#This Row],[Column14]]-N520)</f>
        <v>0</v>
      </c>
      <c r="AK521" s="1">
        <f>ABS(IK_diagnostics_degrees__4[[#This Row],[Column15]]-O520)</f>
        <v>1.5699999999999915E-4</v>
      </c>
      <c r="AL521" s="1">
        <f>ABS(IK_diagnostics_degrees__4[[#This Row],[Column16]]-P520)</f>
        <v>5.7310000000000416E-3</v>
      </c>
      <c r="AM521" s="1">
        <f>ABS(IK_diagnostics_degrees__4[[#This Row],[Column17]]-Q520)</f>
        <v>0</v>
      </c>
      <c r="AN521" s="1">
        <f>ABS(IK_diagnostics_degrees__4[[#This Row],[Column18]]-R520)</f>
        <v>2.6900000000000812E-3</v>
      </c>
      <c r="AO521" s="1">
        <f>ABS(IK_diagnostics_degrees__4[[#This Row],[Column19]]-S520)</f>
        <v>0</v>
      </c>
      <c r="AP521" s="1">
        <f>ABS(IK_diagnostics_degrees__4[[#This Row],[Column20]]-T520)</f>
        <v>4.9400000000000555E-3</v>
      </c>
      <c r="AQ521" s="1">
        <f>ABS(IK_diagnostics_degrees__4[[#This Row],[Column21]]-U520)</f>
        <v>3.2400000000001317E-3</v>
      </c>
    </row>
    <row r="522" spans="1:43" x14ac:dyDescent="0.25">
      <c r="A522" s="1" t="s">
        <v>22</v>
      </c>
      <c r="B522" s="1">
        <v>1.2375400000000001</v>
      </c>
      <c r="C522" s="1" t="s">
        <v>22</v>
      </c>
      <c r="D522" s="1" t="s">
        <v>22</v>
      </c>
      <c r="E522" s="1">
        <v>2.1758899999999999</v>
      </c>
      <c r="F522" s="1" t="s">
        <v>22</v>
      </c>
      <c r="G522" s="1">
        <v>1.08633</v>
      </c>
      <c r="H522" s="1">
        <v>1.5995699999999999</v>
      </c>
      <c r="I522" s="1">
        <v>1.2040200000000001</v>
      </c>
      <c r="J522" s="1">
        <v>0.15489800000000001</v>
      </c>
      <c r="K522" s="1">
        <v>1.2297100000000001</v>
      </c>
      <c r="L522" s="1">
        <v>2.3329200000000001E-2</v>
      </c>
      <c r="M522" s="1">
        <v>0.30851000000000001</v>
      </c>
      <c r="N522" s="1" t="s">
        <v>22</v>
      </c>
      <c r="O522" s="1">
        <v>1.2042000000000001E-2</v>
      </c>
      <c r="P522" s="1">
        <v>0.88075300000000001</v>
      </c>
      <c r="Q522" s="1" t="s">
        <v>22</v>
      </c>
      <c r="R522" s="1">
        <v>1.8079000000000001</v>
      </c>
      <c r="S522" s="1" t="s">
        <v>22</v>
      </c>
      <c r="T522" s="1">
        <v>0.98887199999999997</v>
      </c>
      <c r="U522" s="1">
        <v>1.11958</v>
      </c>
      <c r="V522" s="1" t="s">
        <v>23</v>
      </c>
      <c r="W522" s="1">
        <f>ABS(IK_diagnostics_degrees__4[[#This Row],[Column1]]-A521)</f>
        <v>0</v>
      </c>
      <c r="X522" s="1">
        <f>ABS(IK_diagnostics_degrees__4[[#This Row],[Column2]]-B521)</f>
        <v>5.1499999999999879E-3</v>
      </c>
      <c r="Y522" s="1">
        <f>ABS(IK_diagnostics_degrees__4[[#This Row],[Column3]]-C521)</f>
        <v>0</v>
      </c>
      <c r="Z522" s="1">
        <f>ABS(IK_diagnostics_degrees__4[[#This Row],[Column4]]-D521)</f>
        <v>0</v>
      </c>
      <c r="AA522" s="1">
        <f>ABS(IK_diagnostics_degrees__4[[#This Row],[Column5]]-E521)</f>
        <v>1.0279999999999845E-2</v>
      </c>
      <c r="AB522" s="1">
        <f>ABS(IK_diagnostics_degrees__4[[#This Row],[Column6]]-F521)</f>
        <v>0</v>
      </c>
      <c r="AC522" s="1">
        <f>ABS(IK_diagnostics_degrees__4[[#This Row],[Column7]]-G521)</f>
        <v>3.5100000000001241E-3</v>
      </c>
      <c r="AD522" s="1">
        <f>ABS(IK_diagnostics_degrees__4[[#This Row],[Column8]]-H521)</f>
        <v>2.6899999999998592E-3</v>
      </c>
      <c r="AE522" s="1">
        <f>ABS(IK_diagnostics_degrees__4[[#This Row],[Column9]]-I521)</f>
        <v>2.6300000000001322E-3</v>
      </c>
      <c r="AF522" s="1">
        <f>ABS(IK_diagnostics_degrees__4[[#This Row],[Column10]]-J521)</f>
        <v>6.2599999999998768E-4</v>
      </c>
      <c r="AG522" s="1">
        <f>ABS(IK_diagnostics_degrees__4[[#This Row],[Column11]]-K521)</f>
        <v>2.2999999999999687E-3</v>
      </c>
      <c r="AH522" s="1">
        <f>ABS(IK_diagnostics_degrees__4[[#This Row],[Column12]]-L521)</f>
        <v>6.6643999999999974E-3</v>
      </c>
      <c r="AI522" s="1">
        <f>ABS(IK_diagnostics_degrees__4[[#This Row],[Column13]]-M521)</f>
        <v>1.4300000000000423E-4</v>
      </c>
      <c r="AJ522" s="1">
        <f>ABS(IK_diagnostics_degrees__4[[#This Row],[Column14]]-N521)</f>
        <v>0</v>
      </c>
      <c r="AK522" s="1">
        <f>ABS(IK_diagnostics_degrees__4[[#This Row],[Column15]]-O521)</f>
        <v>3.0644999999999995E-3</v>
      </c>
      <c r="AL522" s="1">
        <f>ABS(IK_diagnostics_degrees__4[[#This Row],[Column16]]-P521)</f>
        <v>6.529000000000007E-3</v>
      </c>
      <c r="AM522" s="1">
        <f>ABS(IK_diagnostics_degrees__4[[#This Row],[Column17]]-Q521)</f>
        <v>0</v>
      </c>
      <c r="AN522" s="1">
        <f>ABS(IK_diagnostics_degrees__4[[#This Row],[Column18]]-R521)</f>
        <v>3.2999999999998586E-3</v>
      </c>
      <c r="AO522" s="1">
        <f>ABS(IK_diagnostics_degrees__4[[#This Row],[Column19]]-S521)</f>
        <v>0</v>
      </c>
      <c r="AP522" s="1">
        <f>ABS(IK_diagnostics_degrees__4[[#This Row],[Column20]]-T521)</f>
        <v>4.1349999999999998E-3</v>
      </c>
      <c r="AQ522" s="1">
        <f>ABS(IK_diagnostics_degrees__4[[#This Row],[Column21]]-U521)</f>
        <v>4.6999999999999265E-3</v>
      </c>
    </row>
    <row r="523" spans="1:43" x14ac:dyDescent="0.25">
      <c r="A523" s="1" t="s">
        <v>22</v>
      </c>
      <c r="B523" s="1">
        <v>1.23356</v>
      </c>
      <c r="C523" s="1" t="s">
        <v>22</v>
      </c>
      <c r="D523" s="1" t="s">
        <v>22</v>
      </c>
      <c r="E523" s="1">
        <v>2.1842999999999999</v>
      </c>
      <c r="F523" s="1" t="s">
        <v>22</v>
      </c>
      <c r="G523" s="1">
        <v>1.0888599999999999</v>
      </c>
      <c r="H523" s="1">
        <v>1.6014299999999999</v>
      </c>
      <c r="I523" s="1">
        <v>1.2071099999999999</v>
      </c>
      <c r="J523" s="1">
        <v>0.15478700000000001</v>
      </c>
      <c r="K523" s="1">
        <v>1.22797</v>
      </c>
      <c r="L523" s="1">
        <v>1.6743500000000001E-2</v>
      </c>
      <c r="M523" s="1">
        <v>0.30941600000000002</v>
      </c>
      <c r="N523" s="1" t="s">
        <v>22</v>
      </c>
      <c r="O523" s="1">
        <v>1.1011200000000001E-2</v>
      </c>
      <c r="P523" s="1">
        <v>0.88631700000000002</v>
      </c>
      <c r="Q523" s="1" t="s">
        <v>22</v>
      </c>
      <c r="R523" s="1">
        <v>1.8055300000000001</v>
      </c>
      <c r="S523" s="1" t="s">
        <v>22</v>
      </c>
      <c r="T523" s="1">
        <v>0.98297299999999999</v>
      </c>
      <c r="U523" s="1">
        <v>1.1228899999999999</v>
      </c>
      <c r="V523" s="1" t="s">
        <v>23</v>
      </c>
      <c r="W523" s="1">
        <f>ABS(IK_diagnostics_degrees__4[[#This Row],[Column1]]-A522)</f>
        <v>0</v>
      </c>
      <c r="X523" s="1">
        <f>ABS(IK_diagnostics_degrees__4[[#This Row],[Column2]]-B522)</f>
        <v>3.9800000000000946E-3</v>
      </c>
      <c r="Y523" s="1">
        <f>ABS(IK_diagnostics_degrees__4[[#This Row],[Column3]]-C522)</f>
        <v>0</v>
      </c>
      <c r="Z523" s="1">
        <f>ABS(IK_diagnostics_degrees__4[[#This Row],[Column4]]-D522)</f>
        <v>0</v>
      </c>
      <c r="AA523" s="1">
        <f>ABS(IK_diagnostics_degrees__4[[#This Row],[Column5]]-E522)</f>
        <v>8.4100000000000286E-3</v>
      </c>
      <c r="AB523" s="1">
        <f>ABS(IK_diagnostics_degrees__4[[#This Row],[Column6]]-F522)</f>
        <v>0</v>
      </c>
      <c r="AC523" s="1">
        <f>ABS(IK_diagnostics_degrees__4[[#This Row],[Column7]]-G522)</f>
        <v>2.5299999999999212E-3</v>
      </c>
      <c r="AD523" s="1">
        <f>ABS(IK_diagnostics_degrees__4[[#This Row],[Column8]]-H522)</f>
        <v>1.8599999999999728E-3</v>
      </c>
      <c r="AE523" s="1">
        <f>ABS(IK_diagnostics_degrees__4[[#This Row],[Column9]]-I522)</f>
        <v>3.0899999999998151E-3</v>
      </c>
      <c r="AF523" s="1">
        <f>ABS(IK_diagnostics_degrees__4[[#This Row],[Column10]]-J522)</f>
        <v>1.1099999999999999E-4</v>
      </c>
      <c r="AG523" s="1">
        <f>ABS(IK_diagnostics_degrees__4[[#This Row],[Column11]]-K522)</f>
        <v>1.7400000000000748E-3</v>
      </c>
      <c r="AH523" s="1">
        <f>ABS(IK_diagnostics_degrees__4[[#This Row],[Column12]]-L522)</f>
        <v>6.5856999999999999E-3</v>
      </c>
      <c r="AI523" s="1">
        <f>ABS(IK_diagnostics_degrees__4[[#This Row],[Column13]]-M522)</f>
        <v>9.060000000000179E-4</v>
      </c>
      <c r="AJ523" s="1">
        <f>ABS(IK_diagnostics_degrees__4[[#This Row],[Column14]]-N522)</f>
        <v>0</v>
      </c>
      <c r="AK523" s="1">
        <f>ABS(IK_diagnostics_degrees__4[[#This Row],[Column15]]-O522)</f>
        <v>1.0308000000000001E-3</v>
      </c>
      <c r="AL523" s="1">
        <f>ABS(IK_diagnostics_degrees__4[[#This Row],[Column16]]-P522)</f>
        <v>5.5640000000000134E-3</v>
      </c>
      <c r="AM523" s="1">
        <f>ABS(IK_diagnostics_degrees__4[[#This Row],[Column17]]-Q522)</f>
        <v>0</v>
      </c>
      <c r="AN523" s="1">
        <f>ABS(IK_diagnostics_degrees__4[[#This Row],[Column18]]-R522)</f>
        <v>2.3699999999999832E-3</v>
      </c>
      <c r="AO523" s="1">
        <f>ABS(IK_diagnostics_degrees__4[[#This Row],[Column19]]-S522)</f>
        <v>0</v>
      </c>
      <c r="AP523" s="1">
        <f>ABS(IK_diagnostics_degrees__4[[#This Row],[Column20]]-T522)</f>
        <v>5.8989999999999876E-3</v>
      </c>
      <c r="AQ523" s="1">
        <f>ABS(IK_diagnostics_degrees__4[[#This Row],[Column21]]-U522)</f>
        <v>3.3099999999999241E-3</v>
      </c>
    </row>
    <row r="524" spans="1:43" x14ac:dyDescent="0.25">
      <c r="A524" s="1" t="s">
        <v>22</v>
      </c>
      <c r="B524" s="1">
        <v>1.22939</v>
      </c>
      <c r="C524" s="1" t="s">
        <v>22</v>
      </c>
      <c r="D524" s="1" t="s">
        <v>22</v>
      </c>
      <c r="E524" s="1">
        <v>2.1930299999999998</v>
      </c>
      <c r="F524" s="1" t="s">
        <v>22</v>
      </c>
      <c r="G524" s="1">
        <v>1.0933600000000001</v>
      </c>
      <c r="H524" s="1">
        <v>1.6032500000000001</v>
      </c>
      <c r="I524" s="1">
        <v>1.2085300000000001</v>
      </c>
      <c r="J524" s="1">
        <v>0.15506800000000001</v>
      </c>
      <c r="K524" s="1">
        <v>1.2261299999999999</v>
      </c>
      <c r="L524" s="1">
        <v>1.0233300000000001E-2</v>
      </c>
      <c r="M524" s="1">
        <v>0.310784</v>
      </c>
      <c r="N524" s="1" t="s">
        <v>22</v>
      </c>
      <c r="O524" s="1">
        <v>8.9450499999999995E-3</v>
      </c>
      <c r="P524" s="1">
        <v>0.89335399999999998</v>
      </c>
      <c r="Q524" s="1" t="s">
        <v>22</v>
      </c>
      <c r="R524" s="1">
        <v>1.8016700000000001</v>
      </c>
      <c r="S524" s="1" t="s">
        <v>22</v>
      </c>
      <c r="T524" s="1">
        <v>0.97737799999999997</v>
      </c>
      <c r="U524" s="1">
        <v>1.12741</v>
      </c>
      <c r="V524" s="1" t="s">
        <v>23</v>
      </c>
      <c r="W524" s="1">
        <f>ABS(IK_diagnostics_degrees__4[[#This Row],[Column1]]-A523)</f>
        <v>0</v>
      </c>
      <c r="X524" s="1">
        <f>ABS(IK_diagnostics_degrees__4[[#This Row],[Column2]]-B523)</f>
        <v>4.170000000000007E-3</v>
      </c>
      <c r="Y524" s="1">
        <f>ABS(IK_diagnostics_degrees__4[[#This Row],[Column3]]-C523)</f>
        <v>0</v>
      </c>
      <c r="Z524" s="1">
        <f>ABS(IK_diagnostics_degrees__4[[#This Row],[Column4]]-D523)</f>
        <v>0</v>
      </c>
      <c r="AA524" s="1">
        <f>ABS(IK_diagnostics_degrees__4[[#This Row],[Column5]]-E523)</f>
        <v>8.7299999999999045E-3</v>
      </c>
      <c r="AB524" s="1">
        <f>ABS(IK_diagnostics_degrees__4[[#This Row],[Column6]]-F523)</f>
        <v>0</v>
      </c>
      <c r="AC524" s="1">
        <f>ABS(IK_diagnostics_degrees__4[[#This Row],[Column7]]-G523)</f>
        <v>4.5000000000001705E-3</v>
      </c>
      <c r="AD524" s="1">
        <f>ABS(IK_diagnostics_degrees__4[[#This Row],[Column8]]-H523)</f>
        <v>1.8200000000001548E-3</v>
      </c>
      <c r="AE524" s="1">
        <f>ABS(IK_diagnostics_degrees__4[[#This Row],[Column9]]-I523)</f>
        <v>1.4200000000001989E-3</v>
      </c>
      <c r="AF524" s="1">
        <f>ABS(IK_diagnostics_degrees__4[[#This Row],[Column10]]-J523)</f>
        <v>2.8100000000000347E-4</v>
      </c>
      <c r="AG524" s="1">
        <f>ABS(IK_diagnostics_degrees__4[[#This Row],[Column11]]-K523)</f>
        <v>1.8400000000000638E-3</v>
      </c>
      <c r="AH524" s="1">
        <f>ABS(IK_diagnostics_degrees__4[[#This Row],[Column12]]-L523)</f>
        <v>6.5102000000000007E-3</v>
      </c>
      <c r="AI524" s="1">
        <f>ABS(IK_diagnostics_degrees__4[[#This Row],[Column13]]-M523)</f>
        <v>1.3679999999999803E-3</v>
      </c>
      <c r="AJ524" s="1">
        <f>ABS(IK_diagnostics_degrees__4[[#This Row],[Column14]]-N523)</f>
        <v>0</v>
      </c>
      <c r="AK524" s="1">
        <f>ABS(IK_diagnostics_degrees__4[[#This Row],[Column15]]-O523)</f>
        <v>2.066150000000001E-3</v>
      </c>
      <c r="AL524" s="1">
        <f>ABS(IK_diagnostics_degrees__4[[#This Row],[Column16]]-P523)</f>
        <v>7.03699999999996E-3</v>
      </c>
      <c r="AM524" s="1">
        <f>ABS(IK_diagnostics_degrees__4[[#This Row],[Column17]]-Q523)</f>
        <v>0</v>
      </c>
      <c r="AN524" s="1">
        <f>ABS(IK_diagnostics_degrees__4[[#This Row],[Column18]]-R523)</f>
        <v>3.8599999999999746E-3</v>
      </c>
      <c r="AO524" s="1">
        <f>ABS(IK_diagnostics_degrees__4[[#This Row],[Column19]]-S523)</f>
        <v>0</v>
      </c>
      <c r="AP524" s="1">
        <f>ABS(IK_diagnostics_degrees__4[[#This Row],[Column20]]-T523)</f>
        <v>5.5950000000000166E-3</v>
      </c>
      <c r="AQ524" s="1">
        <f>ABS(IK_diagnostics_degrees__4[[#This Row],[Column21]]-U523)</f>
        <v>4.5200000000000795E-3</v>
      </c>
    </row>
    <row r="525" spans="1:43" x14ac:dyDescent="0.25">
      <c r="A525" s="1" t="s">
        <v>22</v>
      </c>
      <c r="B525" s="1">
        <v>1.2259800000000001</v>
      </c>
      <c r="C525" s="1" t="s">
        <v>22</v>
      </c>
      <c r="D525" s="1" t="s">
        <v>22</v>
      </c>
      <c r="E525" s="1">
        <v>2.2002199999999998</v>
      </c>
      <c r="F525" s="1" t="s">
        <v>22</v>
      </c>
      <c r="G525" s="1">
        <v>1.09568</v>
      </c>
      <c r="H525" s="1">
        <v>1.6034200000000001</v>
      </c>
      <c r="I525" s="1">
        <v>1.21146</v>
      </c>
      <c r="J525" s="1">
        <v>0.154806</v>
      </c>
      <c r="K525" s="1">
        <v>1.2253700000000001</v>
      </c>
      <c r="L525" s="1">
        <v>5.2769399999999999E-3</v>
      </c>
      <c r="M525" s="1">
        <v>0.31087199999999998</v>
      </c>
      <c r="N525" s="1" t="s">
        <v>22</v>
      </c>
      <c r="O525" s="1">
        <v>8.1724999999999992E-3</v>
      </c>
      <c r="P525" s="1">
        <v>0.90012700000000001</v>
      </c>
      <c r="Q525" s="1" t="s">
        <v>22</v>
      </c>
      <c r="R525" s="1">
        <v>1.7985899999999999</v>
      </c>
      <c r="S525" s="1" t="s">
        <v>22</v>
      </c>
      <c r="T525" s="1">
        <v>0.97115700000000005</v>
      </c>
      <c r="U525" s="1">
        <v>1.1311800000000001</v>
      </c>
      <c r="V525" s="1" t="s">
        <v>23</v>
      </c>
      <c r="W525" s="1">
        <f>ABS(IK_diagnostics_degrees__4[[#This Row],[Column1]]-A524)</f>
        <v>0</v>
      </c>
      <c r="X525" s="1">
        <f>ABS(IK_diagnostics_degrees__4[[#This Row],[Column2]]-B524)</f>
        <v>3.4099999999999131E-3</v>
      </c>
      <c r="Y525" s="1">
        <f>ABS(IK_diagnostics_degrees__4[[#This Row],[Column3]]-C524)</f>
        <v>0</v>
      </c>
      <c r="Z525" s="1">
        <f>ABS(IK_diagnostics_degrees__4[[#This Row],[Column4]]-D524)</f>
        <v>0</v>
      </c>
      <c r="AA525" s="1">
        <f>ABS(IK_diagnostics_degrees__4[[#This Row],[Column5]]-E524)</f>
        <v>7.1900000000000297E-3</v>
      </c>
      <c r="AB525" s="1">
        <f>ABS(IK_diagnostics_degrees__4[[#This Row],[Column6]]-F524)</f>
        <v>0</v>
      </c>
      <c r="AC525" s="1">
        <f>ABS(IK_diagnostics_degrees__4[[#This Row],[Column7]]-G524)</f>
        <v>2.3199999999998777E-3</v>
      </c>
      <c r="AD525" s="1">
        <f>ABS(IK_diagnostics_degrees__4[[#This Row],[Column8]]-H524)</f>
        <v>1.7000000000000348E-4</v>
      </c>
      <c r="AE525" s="1">
        <f>ABS(IK_diagnostics_degrees__4[[#This Row],[Column9]]-I524)</f>
        <v>2.9299999999998771E-3</v>
      </c>
      <c r="AF525" s="1">
        <f>ABS(IK_diagnostics_degrees__4[[#This Row],[Column10]]-J524)</f>
        <v>2.6200000000001222E-4</v>
      </c>
      <c r="AG525" s="1">
        <f>ABS(IK_diagnostics_degrees__4[[#This Row],[Column11]]-K524)</f>
        <v>7.5999999999987189E-4</v>
      </c>
      <c r="AH525" s="1">
        <f>ABS(IK_diagnostics_degrees__4[[#This Row],[Column12]]-L524)</f>
        <v>4.9563600000000008E-3</v>
      </c>
      <c r="AI525" s="1">
        <f>ABS(IK_diagnostics_degrees__4[[#This Row],[Column13]]-M524)</f>
        <v>8.7999999999976986E-5</v>
      </c>
      <c r="AJ525" s="1">
        <f>ABS(IK_diagnostics_degrees__4[[#This Row],[Column14]]-N524)</f>
        <v>0</v>
      </c>
      <c r="AK525" s="1">
        <f>ABS(IK_diagnostics_degrees__4[[#This Row],[Column15]]-O524)</f>
        <v>7.7255000000000032E-4</v>
      </c>
      <c r="AL525" s="1">
        <f>ABS(IK_diagnostics_degrees__4[[#This Row],[Column16]]-P524)</f>
        <v>6.773000000000029E-3</v>
      </c>
      <c r="AM525" s="1">
        <f>ABS(IK_diagnostics_degrees__4[[#This Row],[Column17]]-Q524)</f>
        <v>0</v>
      </c>
      <c r="AN525" s="1">
        <f>ABS(IK_diagnostics_degrees__4[[#This Row],[Column18]]-R524)</f>
        <v>3.0800000000001937E-3</v>
      </c>
      <c r="AO525" s="1">
        <f>ABS(IK_diagnostics_degrees__4[[#This Row],[Column19]]-S524)</f>
        <v>0</v>
      </c>
      <c r="AP525" s="1">
        <f>ABS(IK_diagnostics_degrees__4[[#This Row],[Column20]]-T524)</f>
        <v>6.220999999999921E-3</v>
      </c>
      <c r="AQ525" s="1">
        <f>ABS(IK_diagnostics_degrees__4[[#This Row],[Column21]]-U524)</f>
        <v>3.7700000000000511E-3</v>
      </c>
    </row>
    <row r="526" spans="1:43" x14ac:dyDescent="0.25">
      <c r="A526" s="1" t="s">
        <v>22</v>
      </c>
      <c r="B526" s="1">
        <v>1.2219</v>
      </c>
      <c r="C526" s="1" t="s">
        <v>22</v>
      </c>
      <c r="D526" s="1" t="s">
        <v>22</v>
      </c>
      <c r="E526" s="1">
        <v>2.2081499999999998</v>
      </c>
      <c r="F526" s="1" t="s">
        <v>22</v>
      </c>
      <c r="G526" s="1">
        <v>1.0967499999999999</v>
      </c>
      <c r="H526" s="1">
        <v>1.6042099999999999</v>
      </c>
      <c r="I526" s="1">
        <v>1.2157</v>
      </c>
      <c r="J526" s="1">
        <v>0.15385499999999999</v>
      </c>
      <c r="K526" s="1">
        <v>1.2241599999999999</v>
      </c>
      <c r="L526" s="1">
        <v>1.22707E-3</v>
      </c>
      <c r="M526" s="1">
        <v>0.31100699999999998</v>
      </c>
      <c r="N526" s="1" t="s">
        <v>22</v>
      </c>
      <c r="O526" s="1">
        <v>7.2031100000000004E-3</v>
      </c>
      <c r="P526" s="1">
        <v>0.90648799999999996</v>
      </c>
      <c r="Q526" s="1" t="s">
        <v>22</v>
      </c>
      <c r="R526" s="1">
        <v>1.7955399999999999</v>
      </c>
      <c r="S526" s="1" t="s">
        <v>22</v>
      </c>
      <c r="T526" s="1">
        <v>0.96553599999999995</v>
      </c>
      <c r="U526" s="1">
        <v>1.13581</v>
      </c>
      <c r="V526" s="1" t="s">
        <v>23</v>
      </c>
      <c r="W526" s="1">
        <f>ABS(IK_diagnostics_degrees__4[[#This Row],[Column1]]-A525)</f>
        <v>0</v>
      </c>
      <c r="X526" s="1">
        <f>ABS(IK_diagnostics_degrees__4[[#This Row],[Column2]]-B525)</f>
        <v>4.0800000000000836E-3</v>
      </c>
      <c r="Y526" s="1">
        <f>ABS(IK_diagnostics_degrees__4[[#This Row],[Column3]]-C525)</f>
        <v>0</v>
      </c>
      <c r="Z526" s="1">
        <f>ABS(IK_diagnostics_degrees__4[[#This Row],[Column4]]-D525)</f>
        <v>0</v>
      </c>
      <c r="AA526" s="1">
        <f>ABS(IK_diagnostics_degrees__4[[#This Row],[Column5]]-E525)</f>
        <v>7.9299999999999926E-3</v>
      </c>
      <c r="AB526" s="1">
        <f>ABS(IK_diagnostics_degrees__4[[#This Row],[Column6]]-F525)</f>
        <v>0</v>
      </c>
      <c r="AC526" s="1">
        <f>ABS(IK_diagnostics_degrees__4[[#This Row],[Column7]]-G525)</f>
        <v>1.0699999999999044E-3</v>
      </c>
      <c r="AD526" s="1">
        <f>ABS(IK_diagnostics_degrees__4[[#This Row],[Column8]]-H525)</f>
        <v>7.8999999999984638E-4</v>
      </c>
      <c r="AE526" s="1">
        <f>ABS(IK_diagnostics_degrees__4[[#This Row],[Column9]]-I525)</f>
        <v>4.2400000000000215E-3</v>
      </c>
      <c r="AF526" s="1">
        <f>ABS(IK_diagnostics_degrees__4[[#This Row],[Column10]]-J525)</f>
        <v>9.5100000000000739E-4</v>
      </c>
      <c r="AG526" s="1">
        <f>ABS(IK_diagnostics_degrees__4[[#This Row],[Column11]]-K525)</f>
        <v>1.2100000000001554E-3</v>
      </c>
      <c r="AH526" s="1">
        <f>ABS(IK_diagnostics_degrees__4[[#This Row],[Column12]]-L525)</f>
        <v>4.0498699999999997E-3</v>
      </c>
      <c r="AI526" s="1">
        <f>ABS(IK_diagnostics_degrees__4[[#This Row],[Column13]]-M525)</f>
        <v>1.3499999999999623E-4</v>
      </c>
      <c r="AJ526" s="1">
        <f>ABS(IK_diagnostics_degrees__4[[#This Row],[Column14]]-N525)</f>
        <v>0</v>
      </c>
      <c r="AK526" s="1">
        <f>ABS(IK_diagnostics_degrees__4[[#This Row],[Column15]]-O525)</f>
        <v>9.6938999999999879E-4</v>
      </c>
      <c r="AL526" s="1">
        <f>ABS(IK_diagnostics_degrees__4[[#This Row],[Column16]]-P525)</f>
        <v>6.36099999999995E-3</v>
      </c>
      <c r="AM526" s="1">
        <f>ABS(IK_diagnostics_degrees__4[[#This Row],[Column17]]-Q525)</f>
        <v>0</v>
      </c>
      <c r="AN526" s="1">
        <f>ABS(IK_diagnostics_degrees__4[[#This Row],[Column18]]-R525)</f>
        <v>3.0499999999999972E-3</v>
      </c>
      <c r="AO526" s="1">
        <f>ABS(IK_diagnostics_degrees__4[[#This Row],[Column19]]-S525)</f>
        <v>0</v>
      </c>
      <c r="AP526" s="1">
        <f>ABS(IK_diagnostics_degrees__4[[#This Row],[Column20]]-T525)</f>
        <v>5.6210000000000981E-3</v>
      </c>
      <c r="AQ526" s="1">
        <f>ABS(IK_diagnostics_degrees__4[[#This Row],[Column21]]-U525)</f>
        <v>4.629999999999912E-3</v>
      </c>
    </row>
    <row r="527" spans="1:43" x14ac:dyDescent="0.25">
      <c r="A527" s="1" t="s">
        <v>22</v>
      </c>
      <c r="B527" s="1">
        <v>1.21662</v>
      </c>
      <c r="C527" s="1" t="s">
        <v>22</v>
      </c>
      <c r="D527" s="1" t="s">
        <v>22</v>
      </c>
      <c r="E527" s="1">
        <v>2.2168800000000002</v>
      </c>
      <c r="F527" s="1" t="s">
        <v>22</v>
      </c>
      <c r="G527" s="1">
        <v>1.09836</v>
      </c>
      <c r="H527" s="1">
        <v>1.60486</v>
      </c>
      <c r="I527" s="1">
        <v>1.2179899999999999</v>
      </c>
      <c r="J527" s="1">
        <v>0.152587</v>
      </c>
      <c r="K527" s="1">
        <v>1.2225699999999999</v>
      </c>
      <c r="L527" s="1" t="s">
        <v>22</v>
      </c>
      <c r="M527" s="1">
        <v>0.31168099999999999</v>
      </c>
      <c r="N527" s="1" t="s">
        <v>22</v>
      </c>
      <c r="O527" s="1">
        <v>4.3746899999999997E-3</v>
      </c>
      <c r="P527" s="1">
        <v>0.91189399999999998</v>
      </c>
      <c r="Q527" s="1" t="s">
        <v>22</v>
      </c>
      <c r="R527" s="1">
        <v>1.79192</v>
      </c>
      <c r="S527" s="1" t="s">
        <v>22</v>
      </c>
      <c r="T527" s="1">
        <v>0.95976899999999998</v>
      </c>
      <c r="U527" s="1">
        <v>1.1387799999999999</v>
      </c>
      <c r="V527" s="1" t="s">
        <v>23</v>
      </c>
      <c r="W527" s="1">
        <f>ABS(IK_diagnostics_degrees__4[[#This Row],[Column1]]-A526)</f>
        <v>0</v>
      </c>
      <c r="X527" s="1">
        <f>ABS(IK_diagnostics_degrees__4[[#This Row],[Column2]]-B526)</f>
        <v>5.2799999999999514E-3</v>
      </c>
      <c r="Y527" s="1">
        <f>ABS(IK_diagnostics_degrees__4[[#This Row],[Column3]]-C526)</f>
        <v>0</v>
      </c>
      <c r="Z527" s="1">
        <f>ABS(IK_diagnostics_degrees__4[[#This Row],[Column4]]-D526)</f>
        <v>0</v>
      </c>
      <c r="AA527" s="1">
        <f>ABS(IK_diagnostics_degrees__4[[#This Row],[Column5]]-E526)</f>
        <v>8.7300000000003486E-3</v>
      </c>
      <c r="AB527" s="1">
        <f>ABS(IK_diagnostics_degrees__4[[#This Row],[Column6]]-F526)</f>
        <v>0</v>
      </c>
      <c r="AC527" s="1">
        <f>ABS(IK_diagnostics_degrees__4[[#This Row],[Column7]]-G526)</f>
        <v>1.6100000000001113E-3</v>
      </c>
      <c r="AD527" s="1">
        <f>ABS(IK_diagnostics_degrees__4[[#This Row],[Column8]]-H526)</f>
        <v>6.5000000000003944E-4</v>
      </c>
      <c r="AE527" s="1">
        <f>ABS(IK_diagnostics_degrees__4[[#This Row],[Column9]]-I526)</f>
        <v>2.2899999999999032E-3</v>
      </c>
      <c r="AF527" s="1">
        <f>ABS(IK_diagnostics_degrees__4[[#This Row],[Column10]]-J526)</f>
        <v>1.2679999999999914E-3</v>
      </c>
      <c r="AG527" s="1">
        <f>ABS(IK_diagnostics_degrees__4[[#This Row],[Column11]]-K526)</f>
        <v>1.5899999999999803E-3</v>
      </c>
      <c r="AH527" s="1">
        <f>ABS(IK_diagnostics_degrees__4[[#This Row],[Column12]]-L526)</f>
        <v>1.22707E-3</v>
      </c>
      <c r="AI527" s="1">
        <f>ABS(IK_diagnostics_degrees__4[[#This Row],[Column13]]-M526)</f>
        <v>6.7400000000000793E-4</v>
      </c>
      <c r="AJ527" s="1">
        <f>ABS(IK_diagnostics_degrees__4[[#This Row],[Column14]]-N526)</f>
        <v>0</v>
      </c>
      <c r="AK527" s="1">
        <f>ABS(IK_diagnostics_degrees__4[[#This Row],[Column15]]-O526)</f>
        <v>2.8284200000000008E-3</v>
      </c>
      <c r="AL527" s="1">
        <f>ABS(IK_diagnostics_degrees__4[[#This Row],[Column16]]-P526)</f>
        <v>5.4060000000000219E-3</v>
      </c>
      <c r="AM527" s="1">
        <f>ABS(IK_diagnostics_degrees__4[[#This Row],[Column17]]-Q526)</f>
        <v>0</v>
      </c>
      <c r="AN527" s="1">
        <f>ABS(IK_diagnostics_degrees__4[[#This Row],[Column18]]-R526)</f>
        <v>3.6199999999999566E-3</v>
      </c>
      <c r="AO527" s="1">
        <f>ABS(IK_diagnostics_degrees__4[[#This Row],[Column19]]-S526)</f>
        <v>0</v>
      </c>
      <c r="AP527" s="1">
        <f>ABS(IK_diagnostics_degrees__4[[#This Row],[Column20]]-T526)</f>
        <v>5.7669999999999666E-3</v>
      </c>
      <c r="AQ527" s="1">
        <f>ABS(IK_diagnostics_degrees__4[[#This Row],[Column21]]-U526)</f>
        <v>2.9699999999999172E-3</v>
      </c>
    </row>
    <row r="528" spans="1:43" x14ac:dyDescent="0.25">
      <c r="A528" s="1" t="s">
        <v>22</v>
      </c>
      <c r="B528" s="1">
        <v>1.21258</v>
      </c>
      <c r="C528" s="1" t="s">
        <v>22</v>
      </c>
      <c r="D528" s="1" t="s">
        <v>22</v>
      </c>
      <c r="E528" s="1">
        <v>2.2239599999999999</v>
      </c>
      <c r="F528" s="1" t="s">
        <v>22</v>
      </c>
      <c r="G528" s="1">
        <v>1.09981</v>
      </c>
      <c r="H528" s="1">
        <v>1.6045799999999999</v>
      </c>
      <c r="I528" s="1">
        <v>1.21963</v>
      </c>
      <c r="J528" s="1">
        <v>0.151255</v>
      </c>
      <c r="K528" s="1">
        <v>1.2215199999999999</v>
      </c>
      <c r="L528" s="1" t="s">
        <v>22</v>
      </c>
      <c r="M528" s="1">
        <v>0.311504</v>
      </c>
      <c r="N528" s="1" t="s">
        <v>22</v>
      </c>
      <c r="O528" s="1">
        <v>1.58048E-3</v>
      </c>
      <c r="P528" s="1">
        <v>0.916238</v>
      </c>
      <c r="Q528" s="1" t="s">
        <v>22</v>
      </c>
      <c r="R528" s="1">
        <v>1.7885200000000001</v>
      </c>
      <c r="S528" s="1" t="s">
        <v>22</v>
      </c>
      <c r="T528" s="1">
        <v>0.95281800000000005</v>
      </c>
      <c r="U528" s="1">
        <v>1.1404300000000001</v>
      </c>
      <c r="V528" s="1" t="s">
        <v>23</v>
      </c>
      <c r="W528" s="1">
        <f>ABS(IK_diagnostics_degrees__4[[#This Row],[Column1]]-A527)</f>
        <v>0</v>
      </c>
      <c r="X528" s="1">
        <f>ABS(IK_diagnostics_degrees__4[[#This Row],[Column2]]-B527)</f>
        <v>4.0400000000000436E-3</v>
      </c>
      <c r="Y528" s="1">
        <f>ABS(IK_diagnostics_degrees__4[[#This Row],[Column3]]-C527)</f>
        <v>0</v>
      </c>
      <c r="Z528" s="1">
        <f>ABS(IK_diagnostics_degrees__4[[#This Row],[Column4]]-D527)</f>
        <v>0</v>
      </c>
      <c r="AA528" s="1">
        <f>ABS(IK_diagnostics_degrees__4[[#This Row],[Column5]]-E527)</f>
        <v>7.0799999999997532E-3</v>
      </c>
      <c r="AB528" s="1">
        <f>ABS(IK_diagnostics_degrees__4[[#This Row],[Column6]]-F527)</f>
        <v>0</v>
      </c>
      <c r="AC528" s="1">
        <f>ABS(IK_diagnostics_degrees__4[[#This Row],[Column7]]-G527)</f>
        <v>1.4499999999999513E-3</v>
      </c>
      <c r="AD528" s="1">
        <f>ABS(IK_diagnostics_degrees__4[[#This Row],[Column8]]-H527)</f>
        <v>2.8000000000005798E-4</v>
      </c>
      <c r="AE528" s="1">
        <f>ABS(IK_diagnostics_degrees__4[[#This Row],[Column9]]-I527)</f>
        <v>1.6400000000000858E-3</v>
      </c>
      <c r="AF528" s="1">
        <f>ABS(IK_diagnostics_degrees__4[[#This Row],[Column10]]-J527)</f>
        <v>1.3319999999999999E-3</v>
      </c>
      <c r="AG528" s="1">
        <f>ABS(IK_diagnostics_degrees__4[[#This Row],[Column11]]-K527)</f>
        <v>1.0499999999999954E-3</v>
      </c>
      <c r="AH528" s="1">
        <f>ABS(IK_diagnostics_degrees__4[[#This Row],[Column12]]-L527)</f>
        <v>0</v>
      </c>
      <c r="AI528" s="1">
        <f>ABS(IK_diagnostics_degrees__4[[#This Row],[Column13]]-M527)</f>
        <v>1.7699999999998273E-4</v>
      </c>
      <c r="AJ528" s="1">
        <f>ABS(IK_diagnostics_degrees__4[[#This Row],[Column14]]-N527)</f>
        <v>0</v>
      </c>
      <c r="AK528" s="1">
        <f>ABS(IK_diagnostics_degrees__4[[#This Row],[Column15]]-O527)</f>
        <v>2.7942099999999997E-3</v>
      </c>
      <c r="AL528" s="1">
        <f>ABS(IK_diagnostics_degrees__4[[#This Row],[Column16]]-P527)</f>
        <v>4.3440000000000145E-3</v>
      </c>
      <c r="AM528" s="1">
        <f>ABS(IK_diagnostics_degrees__4[[#This Row],[Column17]]-Q527)</f>
        <v>0</v>
      </c>
      <c r="AN528" s="1">
        <f>ABS(IK_diagnostics_degrees__4[[#This Row],[Column18]]-R527)</f>
        <v>3.3999999999998476E-3</v>
      </c>
      <c r="AO528" s="1">
        <f>ABS(IK_diagnostics_degrees__4[[#This Row],[Column19]]-S527)</f>
        <v>0</v>
      </c>
      <c r="AP528" s="1">
        <f>ABS(IK_diagnostics_degrees__4[[#This Row],[Column20]]-T527)</f>
        <v>6.9509999999999295E-3</v>
      </c>
      <c r="AQ528" s="1">
        <f>ABS(IK_diagnostics_degrees__4[[#This Row],[Column21]]-U527)</f>
        <v>1.6500000000001513E-3</v>
      </c>
    </row>
    <row r="529" spans="1:43" x14ac:dyDescent="0.25">
      <c r="A529" s="1" t="s">
        <v>22</v>
      </c>
      <c r="B529" s="1">
        <v>1.2080599999999999</v>
      </c>
      <c r="C529" s="1" t="s">
        <v>22</v>
      </c>
      <c r="D529" s="1" t="s">
        <v>22</v>
      </c>
      <c r="E529" s="1">
        <v>2.2311700000000001</v>
      </c>
      <c r="F529" s="1" t="s">
        <v>22</v>
      </c>
      <c r="G529" s="1">
        <v>1.10145</v>
      </c>
      <c r="H529" s="1">
        <v>1.60368</v>
      </c>
      <c r="I529" s="1">
        <v>1.2214799999999999</v>
      </c>
      <c r="J529" s="1">
        <v>0.149481</v>
      </c>
      <c r="K529" s="1">
        <v>1.22061</v>
      </c>
      <c r="L529" s="1" t="s">
        <v>22</v>
      </c>
      <c r="M529" s="1">
        <v>0.31151099999999998</v>
      </c>
      <c r="N529" s="1" t="s">
        <v>22</v>
      </c>
      <c r="O529" s="1">
        <v>9.7084600000000004E-4</v>
      </c>
      <c r="P529" s="1">
        <v>0.92177900000000002</v>
      </c>
      <c r="Q529" s="1" t="s">
        <v>22</v>
      </c>
      <c r="R529" s="1">
        <v>1.78565</v>
      </c>
      <c r="S529" s="1" t="s">
        <v>22</v>
      </c>
      <c r="T529" s="1">
        <v>0.94698099999999996</v>
      </c>
      <c r="U529" s="1">
        <v>1.1443000000000001</v>
      </c>
      <c r="V529" s="1" t="s">
        <v>23</v>
      </c>
      <c r="W529" s="1">
        <f>ABS(IK_diagnostics_degrees__4[[#This Row],[Column1]]-A528)</f>
        <v>0</v>
      </c>
      <c r="X529" s="1">
        <f>ABS(IK_diagnostics_degrees__4[[#This Row],[Column2]]-B528)</f>
        <v>4.5200000000000795E-3</v>
      </c>
      <c r="Y529" s="1">
        <f>ABS(IK_diagnostics_degrees__4[[#This Row],[Column3]]-C528)</f>
        <v>0</v>
      </c>
      <c r="Z529" s="1">
        <f>ABS(IK_diagnostics_degrees__4[[#This Row],[Column4]]-D528)</f>
        <v>0</v>
      </c>
      <c r="AA529" s="1">
        <f>ABS(IK_diagnostics_degrees__4[[#This Row],[Column5]]-E528)</f>
        <v>7.2100000000001607E-3</v>
      </c>
      <c r="AB529" s="1">
        <f>ABS(IK_diagnostics_degrees__4[[#This Row],[Column6]]-F528)</f>
        <v>0</v>
      </c>
      <c r="AC529" s="1">
        <f>ABS(IK_diagnostics_degrees__4[[#This Row],[Column7]]-G528)</f>
        <v>1.6400000000000858E-3</v>
      </c>
      <c r="AD529" s="1">
        <f>ABS(IK_diagnostics_degrees__4[[#This Row],[Column8]]-H528)</f>
        <v>8.9999999999990088E-4</v>
      </c>
      <c r="AE529" s="1">
        <f>ABS(IK_diagnostics_degrees__4[[#This Row],[Column9]]-I528)</f>
        <v>1.8499999999999073E-3</v>
      </c>
      <c r="AF529" s="1">
        <f>ABS(IK_diagnostics_degrees__4[[#This Row],[Column10]]-J528)</f>
        <v>1.7739999999999978E-3</v>
      </c>
      <c r="AG529" s="1">
        <f>ABS(IK_diagnostics_degrees__4[[#This Row],[Column11]]-K528)</f>
        <v>9.0999999999996639E-4</v>
      </c>
      <c r="AH529" s="1">
        <f>ABS(IK_diagnostics_degrees__4[[#This Row],[Column12]]-L528)</f>
        <v>0</v>
      </c>
      <c r="AI529" s="1">
        <f>ABS(IK_diagnostics_degrees__4[[#This Row],[Column13]]-M528)</f>
        <v>6.999999999979245E-6</v>
      </c>
      <c r="AJ529" s="1">
        <f>ABS(IK_diagnostics_degrees__4[[#This Row],[Column14]]-N528)</f>
        <v>0</v>
      </c>
      <c r="AK529" s="1">
        <f>ABS(IK_diagnostics_degrees__4[[#This Row],[Column15]]-O528)</f>
        <v>6.0963399999999996E-4</v>
      </c>
      <c r="AL529" s="1">
        <f>ABS(IK_diagnostics_degrees__4[[#This Row],[Column16]]-P528)</f>
        <v>5.5410000000000181E-3</v>
      </c>
      <c r="AM529" s="1">
        <f>ABS(IK_diagnostics_degrees__4[[#This Row],[Column17]]-Q528)</f>
        <v>0</v>
      </c>
      <c r="AN529" s="1">
        <f>ABS(IK_diagnostics_degrees__4[[#This Row],[Column18]]-R528)</f>
        <v>2.8700000000001502E-3</v>
      </c>
      <c r="AO529" s="1">
        <f>ABS(IK_diagnostics_degrees__4[[#This Row],[Column19]]-S528)</f>
        <v>0</v>
      </c>
      <c r="AP529" s="1">
        <f>ABS(IK_diagnostics_degrees__4[[#This Row],[Column20]]-T528)</f>
        <v>5.8370000000000921E-3</v>
      </c>
      <c r="AQ529" s="1">
        <f>ABS(IK_diagnostics_degrees__4[[#This Row],[Column21]]-U528)</f>
        <v>3.8700000000000401E-3</v>
      </c>
    </row>
    <row r="530" spans="1:43" x14ac:dyDescent="0.25">
      <c r="A530" s="1" t="s">
        <v>22</v>
      </c>
      <c r="B530" s="1">
        <v>1.2036899999999999</v>
      </c>
      <c r="C530" s="1" t="s">
        <v>22</v>
      </c>
      <c r="D530" s="1" t="s">
        <v>22</v>
      </c>
      <c r="E530" s="1">
        <v>2.2386499999999998</v>
      </c>
      <c r="F530" s="1" t="s">
        <v>22</v>
      </c>
      <c r="G530" s="1">
        <v>1.1036600000000001</v>
      </c>
      <c r="H530" s="1">
        <v>1.6029599999999999</v>
      </c>
      <c r="I530" s="1">
        <v>1.2232700000000001</v>
      </c>
      <c r="J530" s="1">
        <v>0.146842</v>
      </c>
      <c r="K530" s="1">
        <v>1.2199599999999999</v>
      </c>
      <c r="L530" s="1" t="s">
        <v>22</v>
      </c>
      <c r="M530" s="1">
        <v>0.311477</v>
      </c>
      <c r="N530" s="1" t="s">
        <v>22</v>
      </c>
      <c r="O530" s="1">
        <v>6.6904200000000001E-4</v>
      </c>
      <c r="P530" s="1">
        <v>0.92738200000000004</v>
      </c>
      <c r="Q530" s="1" t="s">
        <v>22</v>
      </c>
      <c r="R530" s="1">
        <v>1.7824599999999999</v>
      </c>
      <c r="S530" s="1" t="s">
        <v>22</v>
      </c>
      <c r="T530" s="1">
        <v>0.94076400000000004</v>
      </c>
      <c r="U530" s="1">
        <v>1.1482600000000001</v>
      </c>
      <c r="V530" s="1" t="s">
        <v>23</v>
      </c>
      <c r="W530" s="1">
        <f>ABS(IK_diagnostics_degrees__4[[#This Row],[Column1]]-A529)</f>
        <v>0</v>
      </c>
      <c r="X530" s="1">
        <f>ABS(IK_diagnostics_degrees__4[[#This Row],[Column2]]-B529)</f>
        <v>4.369999999999985E-3</v>
      </c>
      <c r="Y530" s="1">
        <f>ABS(IK_diagnostics_degrees__4[[#This Row],[Column3]]-C529)</f>
        <v>0</v>
      </c>
      <c r="Z530" s="1">
        <f>ABS(IK_diagnostics_degrees__4[[#This Row],[Column4]]-D529)</f>
        <v>0</v>
      </c>
      <c r="AA530" s="1">
        <f>ABS(IK_diagnostics_degrees__4[[#This Row],[Column5]]-E529)</f>
        <v>7.4799999999997091E-3</v>
      </c>
      <c r="AB530" s="1">
        <f>ABS(IK_diagnostics_degrees__4[[#This Row],[Column6]]-F529)</f>
        <v>0</v>
      </c>
      <c r="AC530" s="1">
        <f>ABS(IK_diagnostics_degrees__4[[#This Row],[Column7]]-G529)</f>
        <v>2.2100000000000453E-3</v>
      </c>
      <c r="AD530" s="1">
        <f>ABS(IK_diagnostics_degrees__4[[#This Row],[Column8]]-H529)</f>
        <v>7.2000000000005393E-4</v>
      </c>
      <c r="AE530" s="1">
        <f>ABS(IK_diagnostics_degrees__4[[#This Row],[Column9]]-I529)</f>
        <v>1.7900000000001803E-3</v>
      </c>
      <c r="AF530" s="1">
        <f>ABS(IK_diagnostics_degrees__4[[#This Row],[Column10]]-J529)</f>
        <v>2.6390000000000025E-3</v>
      </c>
      <c r="AG530" s="1">
        <f>ABS(IK_diagnostics_degrees__4[[#This Row],[Column11]]-K529)</f>
        <v>6.5000000000003944E-4</v>
      </c>
      <c r="AH530" s="1">
        <f>ABS(IK_diagnostics_degrees__4[[#This Row],[Column12]]-L529)</f>
        <v>0</v>
      </c>
      <c r="AI530" s="1">
        <f>ABS(IK_diagnostics_degrees__4[[#This Row],[Column13]]-M529)</f>
        <v>3.3999999999978492E-5</v>
      </c>
      <c r="AJ530" s="1">
        <f>ABS(IK_diagnostics_degrees__4[[#This Row],[Column14]]-N529)</f>
        <v>0</v>
      </c>
      <c r="AK530" s="1">
        <f>ABS(IK_diagnostics_degrees__4[[#This Row],[Column15]]-O529)</f>
        <v>3.0180400000000003E-4</v>
      </c>
      <c r="AL530" s="1">
        <f>ABS(IK_diagnostics_degrees__4[[#This Row],[Column16]]-P529)</f>
        <v>5.6030000000000246E-3</v>
      </c>
      <c r="AM530" s="1">
        <f>ABS(IK_diagnostics_degrees__4[[#This Row],[Column17]]-Q529)</f>
        <v>0</v>
      </c>
      <c r="AN530" s="1">
        <f>ABS(IK_diagnostics_degrees__4[[#This Row],[Column18]]-R529)</f>
        <v>3.1900000000000261E-3</v>
      </c>
      <c r="AO530" s="1">
        <f>ABS(IK_diagnostics_degrees__4[[#This Row],[Column19]]-S529)</f>
        <v>0</v>
      </c>
      <c r="AP530" s="1">
        <f>ABS(IK_diagnostics_degrees__4[[#This Row],[Column20]]-T529)</f>
        <v>6.216999999999917E-3</v>
      </c>
      <c r="AQ530" s="1">
        <f>ABS(IK_diagnostics_degrees__4[[#This Row],[Column21]]-U529)</f>
        <v>3.9599999999999635E-3</v>
      </c>
    </row>
    <row r="531" spans="1:43" x14ac:dyDescent="0.25">
      <c r="A531" s="1" t="s">
        <v>22</v>
      </c>
      <c r="B531" s="1">
        <v>1.2002299999999999</v>
      </c>
      <c r="C531" s="1" t="s">
        <v>22</v>
      </c>
      <c r="D531" s="1" t="s">
        <v>22</v>
      </c>
      <c r="E531" s="1">
        <v>2.2446100000000002</v>
      </c>
      <c r="F531" s="1" t="s">
        <v>22</v>
      </c>
      <c r="G531" s="1">
        <v>1.10666</v>
      </c>
      <c r="H531" s="1">
        <v>1.60164</v>
      </c>
      <c r="I531" s="1">
        <v>1.2238199999999999</v>
      </c>
      <c r="J531" s="1">
        <v>0.14505499999999999</v>
      </c>
      <c r="K531" s="1">
        <v>1.21957</v>
      </c>
      <c r="L531" s="1" t="s">
        <v>22</v>
      </c>
      <c r="M531" s="1">
        <v>0.31223600000000001</v>
      </c>
      <c r="N531" s="1" t="s">
        <v>22</v>
      </c>
      <c r="O531" s="1">
        <v>6.1541299999999998E-4</v>
      </c>
      <c r="P531" s="1">
        <v>0.93244300000000002</v>
      </c>
      <c r="Q531" s="1" t="s">
        <v>22</v>
      </c>
      <c r="R531" s="1">
        <v>1.7803500000000001</v>
      </c>
      <c r="S531" s="1" t="s">
        <v>22</v>
      </c>
      <c r="T531" s="1">
        <v>0.93424700000000005</v>
      </c>
      <c r="U531" s="1">
        <v>1.15204</v>
      </c>
      <c r="V531" s="1" t="s">
        <v>23</v>
      </c>
      <c r="W531" s="1">
        <f>ABS(IK_diagnostics_degrees__4[[#This Row],[Column1]]-A530)</f>
        <v>0</v>
      </c>
      <c r="X531" s="1">
        <f>ABS(IK_diagnostics_degrees__4[[#This Row],[Column2]]-B530)</f>
        <v>3.4600000000000186E-3</v>
      </c>
      <c r="Y531" s="1">
        <f>ABS(IK_diagnostics_degrees__4[[#This Row],[Column3]]-C530)</f>
        <v>0</v>
      </c>
      <c r="Z531" s="1">
        <f>ABS(IK_diagnostics_degrees__4[[#This Row],[Column4]]-D530)</f>
        <v>0</v>
      </c>
      <c r="AA531" s="1">
        <f>ABS(IK_diagnostics_degrees__4[[#This Row],[Column5]]-E530)</f>
        <v>5.9600000000004094E-3</v>
      </c>
      <c r="AB531" s="1">
        <f>ABS(IK_diagnostics_degrees__4[[#This Row],[Column6]]-F530)</f>
        <v>0</v>
      </c>
      <c r="AC531" s="1">
        <f>ABS(IK_diagnostics_degrees__4[[#This Row],[Column7]]-G530)</f>
        <v>2.9999999999998916E-3</v>
      </c>
      <c r="AD531" s="1">
        <f>ABS(IK_diagnostics_degrees__4[[#This Row],[Column8]]-H530)</f>
        <v>1.3199999999999878E-3</v>
      </c>
      <c r="AE531" s="1">
        <f>ABS(IK_diagnostics_degrees__4[[#This Row],[Column9]]-I530)</f>
        <v>5.499999999998284E-4</v>
      </c>
      <c r="AF531" s="1">
        <f>ABS(IK_diagnostics_degrees__4[[#This Row],[Column10]]-J530)</f>
        <v>1.7870000000000108E-3</v>
      </c>
      <c r="AG531" s="1">
        <f>ABS(IK_diagnostics_degrees__4[[#This Row],[Column11]]-K530)</f>
        <v>3.8999999999989043E-4</v>
      </c>
      <c r="AH531" s="1">
        <f>ABS(IK_diagnostics_degrees__4[[#This Row],[Column12]]-L530)</f>
        <v>0</v>
      </c>
      <c r="AI531" s="1">
        <f>ABS(IK_diagnostics_degrees__4[[#This Row],[Column13]]-M530)</f>
        <v>7.5900000000000967E-4</v>
      </c>
      <c r="AJ531" s="1">
        <f>ABS(IK_diagnostics_degrees__4[[#This Row],[Column14]]-N530)</f>
        <v>0</v>
      </c>
      <c r="AK531" s="1">
        <f>ABS(IK_diagnostics_degrees__4[[#This Row],[Column15]]-O530)</f>
        <v>5.3629000000000025E-5</v>
      </c>
      <c r="AL531" s="1">
        <f>ABS(IK_diagnostics_degrees__4[[#This Row],[Column16]]-P530)</f>
        <v>5.0609999999999822E-3</v>
      </c>
      <c r="AM531" s="1">
        <f>ABS(IK_diagnostics_degrees__4[[#This Row],[Column17]]-Q530)</f>
        <v>0</v>
      </c>
      <c r="AN531" s="1">
        <f>ABS(IK_diagnostics_degrees__4[[#This Row],[Column18]]-R530)</f>
        <v>2.1099999999998342E-3</v>
      </c>
      <c r="AO531" s="1">
        <f>ABS(IK_diagnostics_degrees__4[[#This Row],[Column19]]-S530)</f>
        <v>0</v>
      </c>
      <c r="AP531" s="1">
        <f>ABS(IK_diagnostics_degrees__4[[#This Row],[Column20]]-T530)</f>
        <v>6.516999999999995E-3</v>
      </c>
      <c r="AQ531" s="1">
        <f>ABS(IK_diagnostics_degrees__4[[#This Row],[Column21]]-U530)</f>
        <v>3.7799999999998946E-3</v>
      </c>
    </row>
    <row r="532" spans="1:43" x14ac:dyDescent="0.25">
      <c r="A532" s="1" t="s">
        <v>22</v>
      </c>
      <c r="B532" s="1">
        <v>1.1970700000000001</v>
      </c>
      <c r="C532" s="1" t="s">
        <v>22</v>
      </c>
      <c r="D532" s="1" t="s">
        <v>22</v>
      </c>
      <c r="E532" s="1">
        <v>2.2502399999999998</v>
      </c>
      <c r="F532" s="1" t="s">
        <v>22</v>
      </c>
      <c r="G532" s="1">
        <v>1.1084700000000001</v>
      </c>
      <c r="H532" s="1">
        <v>1.6012900000000001</v>
      </c>
      <c r="I532" s="1">
        <v>1.2255400000000001</v>
      </c>
      <c r="J532" s="1">
        <v>0.142234</v>
      </c>
      <c r="K532" s="1">
        <v>1.2194</v>
      </c>
      <c r="L532" s="1" t="s">
        <v>22</v>
      </c>
      <c r="M532" s="1">
        <v>0.31261800000000001</v>
      </c>
      <c r="N532" s="1" t="s">
        <v>22</v>
      </c>
      <c r="O532" s="1">
        <v>5.8807399999999995E-4</v>
      </c>
      <c r="P532" s="1">
        <v>0.93801900000000005</v>
      </c>
      <c r="Q532" s="1" t="s">
        <v>22</v>
      </c>
      <c r="R532" s="1">
        <v>1.77834</v>
      </c>
      <c r="S532" s="1" t="s">
        <v>22</v>
      </c>
      <c r="T532" s="1">
        <v>0.92807099999999998</v>
      </c>
      <c r="U532" s="1">
        <v>1.15557</v>
      </c>
      <c r="V532" s="1" t="s">
        <v>23</v>
      </c>
      <c r="W532" s="1">
        <f>ABS(IK_diagnostics_degrees__4[[#This Row],[Column1]]-A531)</f>
        <v>0</v>
      </c>
      <c r="X532" s="1">
        <f>ABS(IK_diagnostics_degrees__4[[#This Row],[Column2]]-B531)</f>
        <v>3.1599999999998296E-3</v>
      </c>
      <c r="Y532" s="1">
        <f>ABS(IK_diagnostics_degrees__4[[#This Row],[Column3]]-C531)</f>
        <v>0</v>
      </c>
      <c r="Z532" s="1">
        <f>ABS(IK_diagnostics_degrees__4[[#This Row],[Column4]]-D531)</f>
        <v>0</v>
      </c>
      <c r="AA532" s="1">
        <f>ABS(IK_diagnostics_degrees__4[[#This Row],[Column5]]-E531)</f>
        <v>5.6299999999995798E-3</v>
      </c>
      <c r="AB532" s="1">
        <f>ABS(IK_diagnostics_degrees__4[[#This Row],[Column6]]-F531)</f>
        <v>0</v>
      </c>
      <c r="AC532" s="1">
        <f>ABS(IK_diagnostics_degrees__4[[#This Row],[Column7]]-G531)</f>
        <v>1.8100000000000893E-3</v>
      </c>
      <c r="AD532" s="1">
        <f>ABS(IK_diagnostics_degrees__4[[#This Row],[Column8]]-H531)</f>
        <v>3.4999999999985043E-4</v>
      </c>
      <c r="AE532" s="1">
        <f>ABS(IK_diagnostics_degrees__4[[#This Row],[Column9]]-I531)</f>
        <v>1.7200000000001658E-3</v>
      </c>
      <c r="AF532" s="1">
        <f>ABS(IK_diagnostics_degrees__4[[#This Row],[Column10]]-J531)</f>
        <v>2.8209999999999902E-3</v>
      </c>
      <c r="AG532" s="1">
        <f>ABS(IK_diagnostics_degrees__4[[#This Row],[Column11]]-K531)</f>
        <v>1.7000000000000348E-4</v>
      </c>
      <c r="AH532" s="1">
        <f>ABS(IK_diagnostics_degrees__4[[#This Row],[Column12]]-L531)</f>
        <v>0</v>
      </c>
      <c r="AI532" s="1">
        <f>ABS(IK_diagnostics_degrees__4[[#This Row],[Column13]]-M531)</f>
        <v>3.8199999999999346E-4</v>
      </c>
      <c r="AJ532" s="1">
        <f>ABS(IK_diagnostics_degrees__4[[#This Row],[Column14]]-N531)</f>
        <v>0</v>
      </c>
      <c r="AK532" s="1">
        <f>ABS(IK_diagnostics_degrees__4[[#This Row],[Column15]]-O531)</f>
        <v>2.7339000000000031E-5</v>
      </c>
      <c r="AL532" s="1">
        <f>ABS(IK_diagnostics_degrees__4[[#This Row],[Column16]]-P531)</f>
        <v>5.5760000000000254E-3</v>
      </c>
      <c r="AM532" s="1">
        <f>ABS(IK_diagnostics_degrees__4[[#This Row],[Column17]]-Q531)</f>
        <v>0</v>
      </c>
      <c r="AN532" s="1">
        <f>ABS(IK_diagnostics_degrees__4[[#This Row],[Column18]]-R531)</f>
        <v>2.0100000000000673E-3</v>
      </c>
      <c r="AO532" s="1">
        <f>ABS(IK_diagnostics_degrees__4[[#This Row],[Column19]]-S531)</f>
        <v>0</v>
      </c>
      <c r="AP532" s="1">
        <f>ABS(IK_diagnostics_degrees__4[[#This Row],[Column20]]-T531)</f>
        <v>6.1760000000000703E-3</v>
      </c>
      <c r="AQ532" s="1">
        <f>ABS(IK_diagnostics_degrees__4[[#This Row],[Column21]]-U531)</f>
        <v>3.5300000000000331E-3</v>
      </c>
    </row>
    <row r="533" spans="1:43" x14ac:dyDescent="0.25">
      <c r="A533" s="1" t="s">
        <v>22</v>
      </c>
      <c r="B533" s="1">
        <v>1.1933400000000001</v>
      </c>
      <c r="C533" s="1" t="s">
        <v>22</v>
      </c>
      <c r="D533" s="1" t="s">
        <v>22</v>
      </c>
      <c r="E533" s="1">
        <v>2.2563499999999999</v>
      </c>
      <c r="F533" s="1" t="s">
        <v>22</v>
      </c>
      <c r="G533" s="1">
        <v>1.1098300000000001</v>
      </c>
      <c r="H533" s="1">
        <v>1.6000799999999999</v>
      </c>
      <c r="I533" s="1">
        <v>1.2274099999999999</v>
      </c>
      <c r="J533" s="1">
        <v>0.14069999999999999</v>
      </c>
      <c r="K533" s="1">
        <v>1.2187699999999999</v>
      </c>
      <c r="L533" s="1" t="s">
        <v>22</v>
      </c>
      <c r="M533" s="1">
        <v>0.31223600000000001</v>
      </c>
      <c r="N533" s="1" t="s">
        <v>22</v>
      </c>
      <c r="O533" s="1" t="s">
        <v>22</v>
      </c>
      <c r="P533" s="1">
        <v>0.94304699999999997</v>
      </c>
      <c r="Q533" s="1" t="s">
        <v>22</v>
      </c>
      <c r="R533" s="1">
        <v>1.7761199999999999</v>
      </c>
      <c r="S533" s="1" t="s">
        <v>22</v>
      </c>
      <c r="T533" s="1">
        <v>0.92164599999999997</v>
      </c>
      <c r="U533" s="1">
        <v>1.1587000000000001</v>
      </c>
      <c r="V533" s="1" t="s">
        <v>23</v>
      </c>
      <c r="W533" s="1">
        <f>ABS(IK_diagnostics_degrees__4[[#This Row],[Column1]]-A532)</f>
        <v>0</v>
      </c>
      <c r="X533" s="1">
        <f>ABS(IK_diagnostics_degrees__4[[#This Row],[Column2]]-B532)</f>
        <v>3.7300000000000111E-3</v>
      </c>
      <c r="Y533" s="1">
        <f>ABS(IK_diagnostics_degrees__4[[#This Row],[Column3]]-C532)</f>
        <v>0</v>
      </c>
      <c r="Z533" s="1">
        <f>ABS(IK_diagnostics_degrees__4[[#This Row],[Column4]]-D532)</f>
        <v>0</v>
      </c>
      <c r="AA533" s="1">
        <f>ABS(IK_diagnostics_degrees__4[[#This Row],[Column5]]-E532)</f>
        <v>6.1100000000000598E-3</v>
      </c>
      <c r="AB533" s="1">
        <f>ABS(IK_diagnostics_degrees__4[[#This Row],[Column6]]-F532)</f>
        <v>0</v>
      </c>
      <c r="AC533" s="1">
        <f>ABS(IK_diagnostics_degrees__4[[#This Row],[Column7]]-G532)</f>
        <v>1.3600000000000279E-3</v>
      </c>
      <c r="AD533" s="1">
        <f>ABS(IK_diagnostics_degrees__4[[#This Row],[Column8]]-H532)</f>
        <v>1.2100000000001554E-3</v>
      </c>
      <c r="AE533" s="1">
        <f>ABS(IK_diagnostics_degrees__4[[#This Row],[Column9]]-I532)</f>
        <v>1.8699999999998163E-3</v>
      </c>
      <c r="AF533" s="1">
        <f>ABS(IK_diagnostics_degrees__4[[#This Row],[Column10]]-J532)</f>
        <v>1.5340000000000076E-3</v>
      </c>
      <c r="AG533" s="1">
        <f>ABS(IK_diagnostics_degrees__4[[#This Row],[Column11]]-K532)</f>
        <v>6.3000000000013046E-4</v>
      </c>
      <c r="AH533" s="1">
        <f>ABS(IK_diagnostics_degrees__4[[#This Row],[Column12]]-L532)</f>
        <v>0</v>
      </c>
      <c r="AI533" s="1">
        <f>ABS(IK_diagnostics_degrees__4[[#This Row],[Column13]]-M532)</f>
        <v>3.8199999999999346E-4</v>
      </c>
      <c r="AJ533" s="1">
        <f>ABS(IK_diagnostics_degrees__4[[#This Row],[Column14]]-N532)</f>
        <v>0</v>
      </c>
      <c r="AK533" s="1">
        <f>ABS(IK_diagnostics_degrees__4[[#This Row],[Column15]]-O532)</f>
        <v>5.8807399999999995E-4</v>
      </c>
      <c r="AL533" s="1">
        <f>ABS(IK_diagnostics_degrees__4[[#This Row],[Column16]]-P532)</f>
        <v>5.0279999999999214E-3</v>
      </c>
      <c r="AM533" s="1">
        <f>ABS(IK_diagnostics_degrees__4[[#This Row],[Column17]]-Q532)</f>
        <v>0</v>
      </c>
      <c r="AN533" s="1">
        <f>ABS(IK_diagnostics_degrees__4[[#This Row],[Column18]]-R532)</f>
        <v>2.2200000000001108E-3</v>
      </c>
      <c r="AO533" s="1">
        <f>ABS(IK_diagnostics_degrees__4[[#This Row],[Column19]]-S532)</f>
        <v>0</v>
      </c>
      <c r="AP533" s="1">
        <f>ABS(IK_diagnostics_degrees__4[[#This Row],[Column20]]-T532)</f>
        <v>6.425000000000014E-3</v>
      </c>
      <c r="AQ533" s="1">
        <f>ABS(IK_diagnostics_degrees__4[[#This Row],[Column21]]-U532)</f>
        <v>3.1300000000000772E-3</v>
      </c>
    </row>
    <row r="534" spans="1:43" x14ac:dyDescent="0.25">
      <c r="A534" s="1" t="s">
        <v>22</v>
      </c>
      <c r="B534" s="1">
        <v>1.18994</v>
      </c>
      <c r="C534" s="1" t="s">
        <v>22</v>
      </c>
      <c r="D534" s="1" t="s">
        <v>22</v>
      </c>
      <c r="E534" s="1">
        <v>2.2618200000000002</v>
      </c>
      <c r="F534" s="1" t="s">
        <v>22</v>
      </c>
      <c r="G534" s="1">
        <v>1.1123700000000001</v>
      </c>
      <c r="H534" s="1">
        <v>1.5989500000000001</v>
      </c>
      <c r="I534" s="1">
        <v>1.2286699999999999</v>
      </c>
      <c r="J534" s="1">
        <v>0.13860600000000001</v>
      </c>
      <c r="K534" s="1">
        <v>1.21807</v>
      </c>
      <c r="L534" s="1" t="s">
        <v>22</v>
      </c>
      <c r="M534" s="1">
        <v>0.31235000000000002</v>
      </c>
      <c r="N534" s="1" t="s">
        <v>22</v>
      </c>
      <c r="O534" s="1" t="s">
        <v>22</v>
      </c>
      <c r="P534" s="1">
        <v>0.94854300000000003</v>
      </c>
      <c r="Q534" s="1" t="s">
        <v>22</v>
      </c>
      <c r="R534" s="1">
        <v>1.7739400000000001</v>
      </c>
      <c r="S534" s="1" t="s">
        <v>22</v>
      </c>
      <c r="T534" s="1">
        <v>0.91524799999999995</v>
      </c>
      <c r="U534" s="1">
        <v>1.1630499999999999</v>
      </c>
      <c r="V534" s="1" t="s">
        <v>23</v>
      </c>
      <c r="W534" s="1">
        <f>ABS(IK_diagnostics_degrees__4[[#This Row],[Column1]]-A533)</f>
        <v>0</v>
      </c>
      <c r="X534" s="1">
        <f>ABS(IK_diagnostics_degrees__4[[#This Row],[Column2]]-B533)</f>
        <v>3.4000000000000696E-3</v>
      </c>
      <c r="Y534" s="1">
        <f>ABS(IK_diagnostics_degrees__4[[#This Row],[Column3]]-C533)</f>
        <v>0</v>
      </c>
      <c r="Z534" s="1">
        <f>ABS(IK_diagnostics_degrees__4[[#This Row],[Column4]]-D533)</f>
        <v>0</v>
      </c>
      <c r="AA534" s="1">
        <f>ABS(IK_diagnostics_degrees__4[[#This Row],[Column5]]-E533)</f>
        <v>5.4700000000003079E-3</v>
      </c>
      <c r="AB534" s="1">
        <f>ABS(IK_diagnostics_degrees__4[[#This Row],[Column6]]-F533)</f>
        <v>0</v>
      </c>
      <c r="AC534" s="1">
        <f>ABS(IK_diagnostics_degrees__4[[#This Row],[Column7]]-G533)</f>
        <v>2.5399999999999867E-3</v>
      </c>
      <c r="AD534" s="1">
        <f>ABS(IK_diagnostics_degrees__4[[#This Row],[Column8]]-H533)</f>
        <v>1.1299999999998533E-3</v>
      </c>
      <c r="AE534" s="1">
        <f>ABS(IK_diagnostics_degrees__4[[#This Row],[Column9]]-I533)</f>
        <v>1.2600000000000389E-3</v>
      </c>
      <c r="AF534" s="1">
        <f>ABS(IK_diagnostics_degrees__4[[#This Row],[Column10]]-J533)</f>
        <v>2.0939999999999848E-3</v>
      </c>
      <c r="AG534" s="1">
        <f>ABS(IK_diagnostics_degrees__4[[#This Row],[Column11]]-K533)</f>
        <v>6.9999999999992291E-4</v>
      </c>
      <c r="AH534" s="1">
        <f>ABS(IK_diagnostics_degrees__4[[#This Row],[Column12]]-L533)</f>
        <v>0</v>
      </c>
      <c r="AI534" s="1">
        <f>ABS(IK_diagnostics_degrees__4[[#This Row],[Column13]]-M533)</f>
        <v>1.1400000000000299E-4</v>
      </c>
      <c r="AJ534" s="1">
        <f>ABS(IK_diagnostics_degrees__4[[#This Row],[Column14]]-N533)</f>
        <v>0</v>
      </c>
      <c r="AK534" s="1">
        <f>ABS(IK_diagnostics_degrees__4[[#This Row],[Column15]]-O533)</f>
        <v>0</v>
      </c>
      <c r="AL534" s="1">
        <f>ABS(IK_diagnostics_degrees__4[[#This Row],[Column16]]-P533)</f>
        <v>5.4960000000000564E-3</v>
      </c>
      <c r="AM534" s="1">
        <f>ABS(IK_diagnostics_degrees__4[[#This Row],[Column17]]-Q533)</f>
        <v>0</v>
      </c>
      <c r="AN534" s="1">
        <f>ABS(IK_diagnostics_degrees__4[[#This Row],[Column18]]-R533)</f>
        <v>2.1799999999998487E-3</v>
      </c>
      <c r="AO534" s="1">
        <f>ABS(IK_diagnostics_degrees__4[[#This Row],[Column19]]-S533)</f>
        <v>0</v>
      </c>
      <c r="AP534" s="1">
        <f>ABS(IK_diagnostics_degrees__4[[#This Row],[Column20]]-T533)</f>
        <v>6.3980000000000148E-3</v>
      </c>
      <c r="AQ534" s="1">
        <f>ABS(IK_diagnostics_degrees__4[[#This Row],[Column21]]-U533)</f>
        <v>4.349999999999854E-3</v>
      </c>
    </row>
    <row r="535" spans="1:43" x14ac:dyDescent="0.25">
      <c r="A535" s="1" t="s">
        <v>22</v>
      </c>
      <c r="B535" s="1">
        <v>1.18696</v>
      </c>
      <c r="C535" s="1" t="s">
        <v>22</v>
      </c>
      <c r="D535" s="1" t="s">
        <v>22</v>
      </c>
      <c r="E535" s="1">
        <v>2.2669100000000002</v>
      </c>
      <c r="F535" s="1" t="s">
        <v>22</v>
      </c>
      <c r="G535" s="1">
        <v>1.11381</v>
      </c>
      <c r="H535" s="1">
        <v>1.5973299999999999</v>
      </c>
      <c r="I535" s="1">
        <v>1.2303999999999999</v>
      </c>
      <c r="J535" s="1">
        <v>0.13714100000000001</v>
      </c>
      <c r="K535" s="1">
        <v>1.2181200000000001</v>
      </c>
      <c r="L535" s="1" t="s">
        <v>22</v>
      </c>
      <c r="M535" s="1">
        <v>0.31246000000000002</v>
      </c>
      <c r="N535" s="1" t="s">
        <v>22</v>
      </c>
      <c r="O535" s="1" t="s">
        <v>22</v>
      </c>
      <c r="P535" s="1">
        <v>0.95389699999999999</v>
      </c>
      <c r="Q535" s="1" t="s">
        <v>22</v>
      </c>
      <c r="R535" s="1">
        <v>1.77172</v>
      </c>
      <c r="S535" s="1" t="s">
        <v>22</v>
      </c>
      <c r="T535" s="1">
        <v>0.90895000000000004</v>
      </c>
      <c r="U535" s="1">
        <v>1.1664600000000001</v>
      </c>
      <c r="V535" s="1" t="s">
        <v>23</v>
      </c>
      <c r="W535" s="1">
        <f>ABS(IK_diagnostics_degrees__4[[#This Row],[Column1]]-A534)</f>
        <v>0</v>
      </c>
      <c r="X535" s="1">
        <f>ABS(IK_diagnostics_degrees__4[[#This Row],[Column2]]-B534)</f>
        <v>2.9799999999999827E-3</v>
      </c>
      <c r="Y535" s="1">
        <f>ABS(IK_diagnostics_degrees__4[[#This Row],[Column3]]-C534)</f>
        <v>0</v>
      </c>
      <c r="Z535" s="1">
        <f>ABS(IK_diagnostics_degrees__4[[#This Row],[Column4]]-D534)</f>
        <v>0</v>
      </c>
      <c r="AA535" s="1">
        <f>ABS(IK_diagnostics_degrees__4[[#This Row],[Column5]]-E534)</f>
        <v>5.0900000000000389E-3</v>
      </c>
      <c r="AB535" s="1">
        <f>ABS(IK_diagnostics_degrees__4[[#This Row],[Column6]]-F534)</f>
        <v>0</v>
      </c>
      <c r="AC535" s="1">
        <f>ABS(IK_diagnostics_degrees__4[[#This Row],[Column7]]-G534)</f>
        <v>1.4399999999998858E-3</v>
      </c>
      <c r="AD535" s="1">
        <f>ABS(IK_diagnostics_degrees__4[[#This Row],[Column8]]-H534)</f>
        <v>1.6200000000001769E-3</v>
      </c>
      <c r="AE535" s="1">
        <f>ABS(IK_diagnostics_degrees__4[[#This Row],[Column9]]-I534)</f>
        <v>1.7300000000000093E-3</v>
      </c>
      <c r="AF535" s="1">
        <f>ABS(IK_diagnostics_degrees__4[[#This Row],[Column10]]-J534)</f>
        <v>1.4649999999999941E-3</v>
      </c>
      <c r="AG535" s="1">
        <f>ABS(IK_diagnostics_degrees__4[[#This Row],[Column11]]-K534)</f>
        <v>5.0000000000105516E-5</v>
      </c>
      <c r="AH535" s="1">
        <f>ABS(IK_diagnostics_degrees__4[[#This Row],[Column12]]-L534)</f>
        <v>0</v>
      </c>
      <c r="AI535" s="1">
        <f>ABS(IK_diagnostics_degrees__4[[#This Row],[Column13]]-M534)</f>
        <v>1.0999999999999899E-4</v>
      </c>
      <c r="AJ535" s="1">
        <f>ABS(IK_diagnostics_degrees__4[[#This Row],[Column14]]-N534)</f>
        <v>0</v>
      </c>
      <c r="AK535" s="1">
        <f>ABS(IK_diagnostics_degrees__4[[#This Row],[Column15]]-O534)</f>
        <v>0</v>
      </c>
      <c r="AL535" s="1">
        <f>ABS(IK_diagnostics_degrees__4[[#This Row],[Column16]]-P534)</f>
        <v>5.3539999999999699E-3</v>
      </c>
      <c r="AM535" s="1">
        <f>ABS(IK_diagnostics_degrees__4[[#This Row],[Column17]]-Q534)</f>
        <v>0</v>
      </c>
      <c r="AN535" s="1">
        <f>ABS(IK_diagnostics_degrees__4[[#This Row],[Column18]]-R534)</f>
        <v>2.2200000000001108E-3</v>
      </c>
      <c r="AO535" s="1">
        <f>ABS(IK_diagnostics_degrees__4[[#This Row],[Column19]]-S534)</f>
        <v>0</v>
      </c>
      <c r="AP535" s="1">
        <f>ABS(IK_diagnostics_degrees__4[[#This Row],[Column20]]-T534)</f>
        <v>6.2979999999999148E-3</v>
      </c>
      <c r="AQ535" s="1">
        <f>ABS(IK_diagnostics_degrees__4[[#This Row],[Column21]]-U534)</f>
        <v>3.4100000000001351E-3</v>
      </c>
    </row>
    <row r="536" spans="1:43" x14ac:dyDescent="0.25">
      <c r="A536" s="1" t="s">
        <v>22</v>
      </c>
      <c r="B536" s="1">
        <v>1.1840599999999999</v>
      </c>
      <c r="C536" s="1" t="s">
        <v>22</v>
      </c>
      <c r="D536" s="1" t="s">
        <v>22</v>
      </c>
      <c r="E536" s="1">
        <v>2.2719100000000001</v>
      </c>
      <c r="F536" s="1" t="s">
        <v>22</v>
      </c>
      <c r="G536" s="1">
        <v>1.1166100000000001</v>
      </c>
      <c r="H536" s="1">
        <v>1.59717</v>
      </c>
      <c r="I536" s="1">
        <v>1.2310300000000001</v>
      </c>
      <c r="J536" s="1">
        <v>0.13450200000000001</v>
      </c>
      <c r="K536" s="1">
        <v>1.21723</v>
      </c>
      <c r="L536" s="1" t="s">
        <v>22</v>
      </c>
      <c r="M536" s="1">
        <v>0.313471</v>
      </c>
      <c r="N536" s="1" t="s">
        <v>22</v>
      </c>
      <c r="O536" s="1" t="s">
        <v>22</v>
      </c>
      <c r="P536" s="1">
        <v>0.95822399999999996</v>
      </c>
      <c r="Q536" s="1" t="s">
        <v>22</v>
      </c>
      <c r="R536" s="1">
        <v>1.7700899999999999</v>
      </c>
      <c r="S536" s="1" t="s">
        <v>22</v>
      </c>
      <c r="T536" s="1">
        <v>0.90220800000000001</v>
      </c>
      <c r="U536" s="1">
        <v>1.1702399999999999</v>
      </c>
      <c r="V536" s="1" t="s">
        <v>23</v>
      </c>
      <c r="W536" s="1">
        <f>ABS(IK_diagnostics_degrees__4[[#This Row],[Column1]]-A535)</f>
        <v>0</v>
      </c>
      <c r="X536" s="1">
        <f>ABS(IK_diagnostics_degrees__4[[#This Row],[Column2]]-B535)</f>
        <v>2.9000000000001247E-3</v>
      </c>
      <c r="Y536" s="1">
        <f>ABS(IK_diagnostics_degrees__4[[#This Row],[Column3]]-C535)</f>
        <v>0</v>
      </c>
      <c r="Z536" s="1">
        <f>ABS(IK_diagnostics_degrees__4[[#This Row],[Column4]]-D535)</f>
        <v>0</v>
      </c>
      <c r="AA536" s="1">
        <f>ABS(IK_diagnostics_degrees__4[[#This Row],[Column5]]-E535)</f>
        <v>4.9999999999998934E-3</v>
      </c>
      <c r="AB536" s="1">
        <f>ABS(IK_diagnostics_degrees__4[[#This Row],[Column6]]-F535)</f>
        <v>0</v>
      </c>
      <c r="AC536" s="1">
        <f>ABS(IK_diagnostics_degrees__4[[#This Row],[Column7]]-G535)</f>
        <v>2.8000000000001357E-3</v>
      </c>
      <c r="AD536" s="1">
        <f>ABS(IK_diagnostics_degrees__4[[#This Row],[Column8]]-H535)</f>
        <v>1.5999999999993797E-4</v>
      </c>
      <c r="AE536" s="1">
        <f>ABS(IK_diagnostics_degrees__4[[#This Row],[Column9]]-I535)</f>
        <v>6.3000000000013046E-4</v>
      </c>
      <c r="AF536" s="1">
        <f>ABS(IK_diagnostics_degrees__4[[#This Row],[Column10]]-J535)</f>
        <v>2.6390000000000025E-3</v>
      </c>
      <c r="AG536" s="1">
        <f>ABS(IK_diagnostics_degrees__4[[#This Row],[Column11]]-K535)</f>
        <v>8.9000000000005741E-4</v>
      </c>
      <c r="AH536" s="1">
        <f>ABS(IK_diagnostics_degrees__4[[#This Row],[Column12]]-L535)</f>
        <v>0</v>
      </c>
      <c r="AI536" s="1">
        <f>ABS(IK_diagnostics_degrees__4[[#This Row],[Column13]]-M535)</f>
        <v>1.0109999999999841E-3</v>
      </c>
      <c r="AJ536" s="1">
        <f>ABS(IK_diagnostics_degrees__4[[#This Row],[Column14]]-N535)</f>
        <v>0</v>
      </c>
      <c r="AK536" s="1">
        <f>ABS(IK_diagnostics_degrees__4[[#This Row],[Column15]]-O535)</f>
        <v>0</v>
      </c>
      <c r="AL536" s="1">
        <f>ABS(IK_diagnostics_degrees__4[[#This Row],[Column16]]-P535)</f>
        <v>4.3269999999999698E-3</v>
      </c>
      <c r="AM536" s="1">
        <f>ABS(IK_diagnostics_degrees__4[[#This Row],[Column17]]-Q535)</f>
        <v>0</v>
      </c>
      <c r="AN536" s="1">
        <f>ABS(IK_diagnostics_degrees__4[[#This Row],[Column18]]-R535)</f>
        <v>1.6300000000000203E-3</v>
      </c>
      <c r="AO536" s="1">
        <f>ABS(IK_diagnostics_degrees__4[[#This Row],[Column19]]-S535)</f>
        <v>0</v>
      </c>
      <c r="AP536" s="1">
        <f>ABS(IK_diagnostics_degrees__4[[#This Row],[Column20]]-T535)</f>
        <v>6.7420000000000258E-3</v>
      </c>
      <c r="AQ536" s="1">
        <f>ABS(IK_diagnostics_degrees__4[[#This Row],[Column21]]-U535)</f>
        <v>3.7799999999998946E-3</v>
      </c>
    </row>
    <row r="537" spans="1:43" x14ac:dyDescent="0.25">
      <c r="A537" s="1" t="s">
        <v>22</v>
      </c>
      <c r="B537" s="1">
        <v>1.1821299999999999</v>
      </c>
      <c r="C537" s="1" t="s">
        <v>22</v>
      </c>
      <c r="D537" s="1" t="s">
        <v>22</v>
      </c>
      <c r="E537" s="1">
        <v>2.2759999999999998</v>
      </c>
      <c r="F537" s="1" t="s">
        <v>22</v>
      </c>
      <c r="G537" s="1">
        <v>1.11886</v>
      </c>
      <c r="H537" s="1">
        <v>1.59643</v>
      </c>
      <c r="I537" s="1">
        <v>1.2319</v>
      </c>
      <c r="J537" s="1">
        <v>0.13181000000000001</v>
      </c>
      <c r="K537" s="1">
        <v>1.2174400000000001</v>
      </c>
      <c r="L537" s="1" t="s">
        <v>22</v>
      </c>
      <c r="M537" s="1">
        <v>0.31340099999999999</v>
      </c>
      <c r="N537" s="1" t="s">
        <v>22</v>
      </c>
      <c r="O537" s="1" t="s">
        <v>22</v>
      </c>
      <c r="P537" s="1">
        <v>0.963472</v>
      </c>
      <c r="Q537" s="1" t="s">
        <v>22</v>
      </c>
      <c r="R537" s="1">
        <v>1.76814</v>
      </c>
      <c r="S537" s="1" t="s">
        <v>22</v>
      </c>
      <c r="T537" s="1">
        <v>0.89590999999999998</v>
      </c>
      <c r="U537" s="1">
        <v>1.17381</v>
      </c>
      <c r="V537" s="1" t="s">
        <v>23</v>
      </c>
      <c r="W537" s="1">
        <f>ABS(IK_diagnostics_degrees__4[[#This Row],[Column1]]-A536)</f>
        <v>0</v>
      </c>
      <c r="X537" s="1">
        <f>ABS(IK_diagnostics_degrees__4[[#This Row],[Column2]]-B536)</f>
        <v>1.9299999999999873E-3</v>
      </c>
      <c r="Y537" s="1">
        <f>ABS(IK_diagnostics_degrees__4[[#This Row],[Column3]]-C536)</f>
        <v>0</v>
      </c>
      <c r="Z537" s="1">
        <f>ABS(IK_diagnostics_degrees__4[[#This Row],[Column4]]-D536)</f>
        <v>0</v>
      </c>
      <c r="AA537" s="1">
        <f>ABS(IK_diagnostics_degrees__4[[#This Row],[Column5]]-E536)</f>
        <v>4.089999999999705E-3</v>
      </c>
      <c r="AB537" s="1">
        <f>ABS(IK_diagnostics_degrees__4[[#This Row],[Column6]]-F536)</f>
        <v>0</v>
      </c>
      <c r="AC537" s="1">
        <f>ABS(IK_diagnostics_degrees__4[[#This Row],[Column7]]-G536)</f>
        <v>2.2499999999998632E-3</v>
      </c>
      <c r="AD537" s="1">
        <f>ABS(IK_diagnostics_degrees__4[[#This Row],[Column8]]-H536)</f>
        <v>7.3999999999996291E-4</v>
      </c>
      <c r="AE537" s="1">
        <f>ABS(IK_diagnostics_degrees__4[[#This Row],[Column9]]-I536)</f>
        <v>8.6999999999992639E-4</v>
      </c>
      <c r="AF537" s="1">
        <f>ABS(IK_diagnostics_degrees__4[[#This Row],[Column10]]-J536)</f>
        <v>2.6919999999999999E-3</v>
      </c>
      <c r="AG537" s="1">
        <f>ABS(IK_diagnostics_degrees__4[[#This Row],[Column11]]-K536)</f>
        <v>2.1000000000004349E-4</v>
      </c>
      <c r="AH537" s="1">
        <f>ABS(IK_diagnostics_degrees__4[[#This Row],[Column12]]-L536)</f>
        <v>0</v>
      </c>
      <c r="AI537" s="1">
        <f>ABS(IK_diagnostics_degrees__4[[#This Row],[Column13]]-M536)</f>
        <v>7.0000000000014495E-5</v>
      </c>
      <c r="AJ537" s="1">
        <f>ABS(IK_diagnostics_degrees__4[[#This Row],[Column14]]-N536)</f>
        <v>0</v>
      </c>
      <c r="AK537" s="1">
        <f>ABS(IK_diagnostics_degrees__4[[#This Row],[Column15]]-O536)</f>
        <v>0</v>
      </c>
      <c r="AL537" s="1">
        <f>ABS(IK_diagnostics_degrees__4[[#This Row],[Column16]]-P536)</f>
        <v>5.2480000000000304E-3</v>
      </c>
      <c r="AM537" s="1">
        <f>ABS(IK_diagnostics_degrees__4[[#This Row],[Column17]]-Q536)</f>
        <v>0</v>
      </c>
      <c r="AN537" s="1">
        <f>ABS(IK_diagnostics_degrees__4[[#This Row],[Column18]]-R536)</f>
        <v>1.9499999999998963E-3</v>
      </c>
      <c r="AO537" s="1">
        <f>ABS(IK_diagnostics_degrees__4[[#This Row],[Column19]]-S536)</f>
        <v>0</v>
      </c>
      <c r="AP537" s="1">
        <f>ABS(IK_diagnostics_degrees__4[[#This Row],[Column20]]-T536)</f>
        <v>6.2980000000000258E-3</v>
      </c>
      <c r="AQ537" s="1">
        <f>ABS(IK_diagnostics_degrees__4[[#This Row],[Column21]]-U536)</f>
        <v>3.5700000000000731E-3</v>
      </c>
    </row>
    <row r="538" spans="1:43" x14ac:dyDescent="0.25">
      <c r="A538" s="1" t="s">
        <v>22</v>
      </c>
      <c r="B538" s="1">
        <v>1.1792899999999999</v>
      </c>
      <c r="C538" s="1" t="s">
        <v>22</v>
      </c>
      <c r="D538" s="1" t="s">
        <v>22</v>
      </c>
      <c r="E538" s="1">
        <v>2.2804199999999999</v>
      </c>
      <c r="F538" s="1" t="s">
        <v>22</v>
      </c>
      <c r="G538" s="1">
        <v>1.1211</v>
      </c>
      <c r="H538" s="1">
        <v>1.5950899999999999</v>
      </c>
      <c r="I538" s="1">
        <v>1.2333400000000001</v>
      </c>
      <c r="J538" s="1">
        <v>0.12998899999999999</v>
      </c>
      <c r="K538" s="1">
        <v>1.21696</v>
      </c>
      <c r="L538" s="1" t="s">
        <v>22</v>
      </c>
      <c r="M538" s="1">
        <v>0.31367299999999998</v>
      </c>
      <c r="N538" s="1" t="s">
        <v>22</v>
      </c>
      <c r="O538" s="1" t="s">
        <v>22</v>
      </c>
      <c r="P538" s="1">
        <v>0.96879800000000005</v>
      </c>
      <c r="Q538" s="1" t="s">
        <v>22</v>
      </c>
      <c r="R538" s="1">
        <v>1.76695</v>
      </c>
      <c r="S538" s="1" t="s">
        <v>22</v>
      </c>
      <c r="T538" s="1">
        <v>0.88971500000000003</v>
      </c>
      <c r="U538" s="1">
        <v>1.1777599999999999</v>
      </c>
      <c r="V538" s="1" t="s">
        <v>23</v>
      </c>
      <c r="W538" s="1">
        <f>ABS(IK_diagnostics_degrees__4[[#This Row],[Column1]]-A537)</f>
        <v>0</v>
      </c>
      <c r="X538" s="1">
        <f>ABS(IK_diagnostics_degrees__4[[#This Row],[Column2]]-B537)</f>
        <v>2.8399999999999537E-3</v>
      </c>
      <c r="Y538" s="1">
        <f>ABS(IK_diagnostics_degrees__4[[#This Row],[Column3]]-C537)</f>
        <v>0</v>
      </c>
      <c r="Z538" s="1">
        <f>ABS(IK_diagnostics_degrees__4[[#This Row],[Column4]]-D537)</f>
        <v>0</v>
      </c>
      <c r="AA538" s="1">
        <f>ABS(IK_diagnostics_degrees__4[[#This Row],[Column5]]-E537)</f>
        <v>4.4200000000000905E-3</v>
      </c>
      <c r="AB538" s="1">
        <f>ABS(IK_diagnostics_degrees__4[[#This Row],[Column6]]-F537)</f>
        <v>0</v>
      </c>
      <c r="AC538" s="1">
        <f>ABS(IK_diagnostics_degrees__4[[#This Row],[Column7]]-G537)</f>
        <v>2.2400000000000198E-3</v>
      </c>
      <c r="AD538" s="1">
        <f>ABS(IK_diagnostics_degrees__4[[#This Row],[Column8]]-H537)</f>
        <v>1.3400000000001189E-3</v>
      </c>
      <c r="AE538" s="1">
        <f>ABS(IK_diagnostics_degrees__4[[#This Row],[Column9]]-I537)</f>
        <v>1.4400000000001079E-3</v>
      </c>
      <c r="AF538" s="1">
        <f>ABS(IK_diagnostics_degrees__4[[#This Row],[Column10]]-J537)</f>
        <v>1.821000000000017E-3</v>
      </c>
      <c r="AG538" s="1">
        <f>ABS(IK_diagnostics_degrees__4[[#This Row],[Column11]]-K537)</f>
        <v>4.8000000000003595E-4</v>
      </c>
      <c r="AH538" s="1">
        <f>ABS(IK_diagnostics_degrees__4[[#This Row],[Column12]]-L537)</f>
        <v>0</v>
      </c>
      <c r="AI538" s="1">
        <f>ABS(IK_diagnostics_degrees__4[[#This Row],[Column13]]-M537)</f>
        <v>2.7199999999999447E-4</v>
      </c>
      <c r="AJ538" s="1">
        <f>ABS(IK_diagnostics_degrees__4[[#This Row],[Column14]]-N537)</f>
        <v>0</v>
      </c>
      <c r="AK538" s="1">
        <f>ABS(IK_diagnostics_degrees__4[[#This Row],[Column15]]-O537)</f>
        <v>0</v>
      </c>
      <c r="AL538" s="1">
        <f>ABS(IK_diagnostics_degrees__4[[#This Row],[Column16]]-P537)</f>
        <v>5.3260000000000529E-3</v>
      </c>
      <c r="AM538" s="1">
        <f>ABS(IK_diagnostics_degrees__4[[#This Row],[Column17]]-Q537)</f>
        <v>0</v>
      </c>
      <c r="AN538" s="1">
        <f>ABS(IK_diagnostics_degrees__4[[#This Row],[Column18]]-R537)</f>
        <v>1.1900000000000244E-3</v>
      </c>
      <c r="AO538" s="1">
        <f>ABS(IK_diagnostics_degrees__4[[#This Row],[Column19]]-S537)</f>
        <v>0</v>
      </c>
      <c r="AP538" s="1">
        <f>ABS(IK_diagnostics_degrees__4[[#This Row],[Column20]]-T537)</f>
        <v>6.1949999999999505E-3</v>
      </c>
      <c r="AQ538" s="1">
        <f>ABS(IK_diagnostics_degrees__4[[#This Row],[Column21]]-U537)</f>
        <v>3.949999999999898E-3</v>
      </c>
    </row>
    <row r="539" spans="1:43" x14ac:dyDescent="0.25">
      <c r="A539" s="1" t="s">
        <v>22</v>
      </c>
      <c r="B539" s="1">
        <v>1.17624</v>
      </c>
      <c r="C539" s="1" t="s">
        <v>22</v>
      </c>
      <c r="D539" s="1" t="s">
        <v>22</v>
      </c>
      <c r="E539" s="1">
        <v>2.2852700000000001</v>
      </c>
      <c r="F539" s="1" t="s">
        <v>22</v>
      </c>
      <c r="G539" s="1">
        <v>1.1233599999999999</v>
      </c>
      <c r="H539" s="1">
        <v>1.5944</v>
      </c>
      <c r="I539" s="1">
        <v>1.2343500000000001</v>
      </c>
      <c r="J539" s="1">
        <v>0.127693</v>
      </c>
      <c r="K539" s="1">
        <v>1.21634</v>
      </c>
      <c r="L539" s="1" t="s">
        <v>22</v>
      </c>
      <c r="M539" s="1">
        <v>0.31376199999999999</v>
      </c>
      <c r="N539" s="1" t="s">
        <v>22</v>
      </c>
      <c r="O539" s="1" t="s">
        <v>22</v>
      </c>
      <c r="P539" s="1">
        <v>0.97367400000000004</v>
      </c>
      <c r="Q539" s="1" t="s">
        <v>22</v>
      </c>
      <c r="R539" s="1">
        <v>1.76546</v>
      </c>
      <c r="S539" s="1" t="s">
        <v>22</v>
      </c>
      <c r="T539" s="1">
        <v>0.88385800000000003</v>
      </c>
      <c r="U539" s="1">
        <v>1.1815199999999999</v>
      </c>
      <c r="V539" s="1" t="s">
        <v>23</v>
      </c>
      <c r="W539" s="1">
        <f>ABS(IK_diagnostics_degrees__4[[#This Row],[Column1]]-A538)</f>
        <v>0</v>
      </c>
      <c r="X539" s="1">
        <f>ABS(IK_diagnostics_degrees__4[[#This Row],[Column2]]-B538)</f>
        <v>3.0499999999999972E-3</v>
      </c>
      <c r="Y539" s="1">
        <f>ABS(IK_diagnostics_degrees__4[[#This Row],[Column3]]-C538)</f>
        <v>0</v>
      </c>
      <c r="Z539" s="1">
        <f>ABS(IK_diagnostics_degrees__4[[#This Row],[Column4]]-D538)</f>
        <v>0</v>
      </c>
      <c r="AA539" s="1">
        <f>ABS(IK_diagnostics_degrees__4[[#This Row],[Column5]]-E538)</f>
        <v>4.850000000000243E-3</v>
      </c>
      <c r="AB539" s="1">
        <f>ABS(IK_diagnostics_degrees__4[[#This Row],[Column6]]-F538)</f>
        <v>0</v>
      </c>
      <c r="AC539" s="1">
        <f>ABS(IK_diagnostics_degrees__4[[#This Row],[Column7]]-G538)</f>
        <v>2.2599999999999287E-3</v>
      </c>
      <c r="AD539" s="1">
        <f>ABS(IK_diagnostics_degrees__4[[#This Row],[Column8]]-H538)</f>
        <v>6.8999999999985739E-4</v>
      </c>
      <c r="AE539" s="1">
        <f>ABS(IK_diagnostics_degrees__4[[#This Row],[Column9]]-I538)</f>
        <v>1.0099999999999554E-3</v>
      </c>
      <c r="AF539" s="1">
        <f>ABS(IK_diagnostics_degrees__4[[#This Row],[Column10]]-J538)</f>
        <v>2.2959999999999925E-3</v>
      </c>
      <c r="AG539" s="1">
        <f>ABS(IK_diagnostics_degrees__4[[#This Row],[Column11]]-K538)</f>
        <v>6.2000000000006494E-4</v>
      </c>
      <c r="AH539" s="1">
        <f>ABS(IK_diagnostics_degrees__4[[#This Row],[Column12]]-L538)</f>
        <v>0</v>
      </c>
      <c r="AI539" s="1">
        <f>ABS(IK_diagnostics_degrees__4[[#This Row],[Column13]]-M538)</f>
        <v>8.9000000000005741E-5</v>
      </c>
      <c r="AJ539" s="1">
        <f>ABS(IK_diagnostics_degrees__4[[#This Row],[Column14]]-N538)</f>
        <v>0</v>
      </c>
      <c r="AK539" s="1">
        <f>ABS(IK_diagnostics_degrees__4[[#This Row],[Column15]]-O538)</f>
        <v>0</v>
      </c>
      <c r="AL539" s="1">
        <f>ABS(IK_diagnostics_degrees__4[[#This Row],[Column16]]-P538)</f>
        <v>4.8759999999999915E-3</v>
      </c>
      <c r="AM539" s="1">
        <f>ABS(IK_diagnostics_degrees__4[[#This Row],[Column17]]-Q538)</f>
        <v>0</v>
      </c>
      <c r="AN539" s="1">
        <f>ABS(IK_diagnostics_degrees__4[[#This Row],[Column18]]-R538)</f>
        <v>1.4899999999999913E-3</v>
      </c>
      <c r="AO539" s="1">
        <f>ABS(IK_diagnostics_degrees__4[[#This Row],[Column19]]-S538)</f>
        <v>0</v>
      </c>
      <c r="AP539" s="1">
        <f>ABS(IK_diagnostics_degrees__4[[#This Row],[Column20]]-T538)</f>
        <v>5.8570000000000011E-3</v>
      </c>
      <c r="AQ539" s="1">
        <f>ABS(IK_diagnostics_degrees__4[[#This Row],[Column21]]-U538)</f>
        <v>3.7599999999999856E-3</v>
      </c>
    </row>
    <row r="540" spans="1:43" x14ac:dyDescent="0.25">
      <c r="A540" s="1" t="s">
        <v>22</v>
      </c>
      <c r="B540" s="1">
        <v>1.1743300000000001</v>
      </c>
      <c r="C540" s="1" t="s">
        <v>22</v>
      </c>
      <c r="D540" s="1" t="s">
        <v>22</v>
      </c>
      <c r="E540" s="1">
        <v>2.2890999999999999</v>
      </c>
      <c r="F540" s="1" t="s">
        <v>22</v>
      </c>
      <c r="G540" s="1">
        <v>1.12496</v>
      </c>
      <c r="H540" s="1">
        <v>1.5943000000000001</v>
      </c>
      <c r="I540" s="1">
        <v>1.23613</v>
      </c>
      <c r="J540" s="1">
        <v>0.124394</v>
      </c>
      <c r="K540" s="1">
        <v>1.2159</v>
      </c>
      <c r="L540" s="1" t="s">
        <v>22</v>
      </c>
      <c r="M540" s="1">
        <v>0.31390000000000001</v>
      </c>
      <c r="N540" s="1" t="s">
        <v>22</v>
      </c>
      <c r="O540" s="1" t="s">
        <v>22</v>
      </c>
      <c r="P540" s="1">
        <v>0.978993</v>
      </c>
      <c r="Q540" s="1" t="s">
        <v>22</v>
      </c>
      <c r="R540" s="1">
        <v>1.76416</v>
      </c>
      <c r="S540" s="1" t="s">
        <v>22</v>
      </c>
      <c r="T540" s="1">
        <v>0.87801700000000005</v>
      </c>
      <c r="U540" s="1">
        <v>1.18503</v>
      </c>
      <c r="V540" s="1" t="s">
        <v>23</v>
      </c>
      <c r="W540" s="1">
        <f>ABS(IK_diagnostics_degrees__4[[#This Row],[Column1]]-A539)</f>
        <v>0</v>
      </c>
      <c r="X540" s="1">
        <f>ABS(IK_diagnostics_degrees__4[[#This Row],[Column2]]-B539)</f>
        <v>1.9099999999998563E-3</v>
      </c>
      <c r="Y540" s="1">
        <f>ABS(IK_diagnostics_degrees__4[[#This Row],[Column3]]-C539)</f>
        <v>0</v>
      </c>
      <c r="Z540" s="1">
        <f>ABS(IK_diagnostics_degrees__4[[#This Row],[Column4]]-D539)</f>
        <v>0</v>
      </c>
      <c r="AA540" s="1">
        <f>ABS(IK_diagnostics_degrees__4[[#This Row],[Column5]]-E539)</f>
        <v>3.829999999999778E-3</v>
      </c>
      <c r="AB540" s="1">
        <f>ABS(IK_diagnostics_degrees__4[[#This Row],[Column6]]-F539)</f>
        <v>0</v>
      </c>
      <c r="AC540" s="1">
        <f>ABS(IK_diagnostics_degrees__4[[#This Row],[Column7]]-G539)</f>
        <v>1.6000000000000458E-3</v>
      </c>
      <c r="AD540" s="1">
        <f>ABS(IK_diagnostics_degrees__4[[#This Row],[Column8]]-H539)</f>
        <v>9.9999999999988987E-5</v>
      </c>
      <c r="AE540" s="1">
        <f>ABS(IK_diagnostics_degrees__4[[#This Row],[Column9]]-I539)</f>
        <v>1.7799999999998928E-3</v>
      </c>
      <c r="AF540" s="1">
        <f>ABS(IK_diagnostics_degrees__4[[#This Row],[Column10]]-J539)</f>
        <v>3.2989999999999964E-3</v>
      </c>
      <c r="AG540" s="1">
        <f>ABS(IK_diagnostics_degrees__4[[#This Row],[Column11]]-K539)</f>
        <v>4.3999999999999595E-4</v>
      </c>
      <c r="AH540" s="1">
        <f>ABS(IK_diagnostics_degrees__4[[#This Row],[Column12]]-L539)</f>
        <v>0</v>
      </c>
      <c r="AI540" s="1">
        <f>ABS(IK_diagnostics_degrees__4[[#This Row],[Column13]]-M539)</f>
        <v>1.3800000000002699E-4</v>
      </c>
      <c r="AJ540" s="1">
        <f>ABS(IK_diagnostics_degrees__4[[#This Row],[Column14]]-N539)</f>
        <v>0</v>
      </c>
      <c r="AK540" s="1">
        <f>ABS(IK_diagnostics_degrees__4[[#This Row],[Column15]]-O539)</f>
        <v>0</v>
      </c>
      <c r="AL540" s="1">
        <f>ABS(IK_diagnostics_degrees__4[[#This Row],[Column16]]-P539)</f>
        <v>5.3189999999999626E-3</v>
      </c>
      <c r="AM540" s="1">
        <f>ABS(IK_diagnostics_degrees__4[[#This Row],[Column17]]-Q539)</f>
        <v>0</v>
      </c>
      <c r="AN540" s="1">
        <f>ABS(IK_diagnostics_degrees__4[[#This Row],[Column18]]-R539)</f>
        <v>1.3000000000000789E-3</v>
      </c>
      <c r="AO540" s="1">
        <f>ABS(IK_diagnostics_degrees__4[[#This Row],[Column19]]-S539)</f>
        <v>0</v>
      </c>
      <c r="AP540" s="1">
        <f>ABS(IK_diagnostics_degrees__4[[#This Row],[Column20]]-T539)</f>
        <v>5.8409999999999851E-3</v>
      </c>
      <c r="AQ540" s="1">
        <f>ABS(IK_diagnostics_degrees__4[[#This Row],[Column21]]-U539)</f>
        <v>3.5100000000001241E-3</v>
      </c>
    </row>
    <row r="541" spans="1:43" x14ac:dyDescent="0.25">
      <c r="A541" s="1" t="s">
        <v>22</v>
      </c>
      <c r="B541" s="1">
        <v>1.17201</v>
      </c>
      <c r="C541" s="1" t="s">
        <v>22</v>
      </c>
      <c r="D541" s="1" t="s">
        <v>22</v>
      </c>
      <c r="E541" s="1">
        <v>2.2931300000000001</v>
      </c>
      <c r="F541" s="1" t="s">
        <v>22</v>
      </c>
      <c r="G541" s="1">
        <v>1.1266400000000001</v>
      </c>
      <c r="H541" s="1">
        <v>1.59335</v>
      </c>
      <c r="I541" s="1">
        <v>1.2376799999999999</v>
      </c>
      <c r="J541" s="1">
        <v>0.12246899999999999</v>
      </c>
      <c r="K541" s="1">
        <v>1.2157500000000001</v>
      </c>
      <c r="L541" s="1" t="s">
        <v>22</v>
      </c>
      <c r="M541" s="1">
        <v>0.31355499999999997</v>
      </c>
      <c r="N541" s="1" t="s">
        <v>22</v>
      </c>
      <c r="O541" s="1" t="s">
        <v>22</v>
      </c>
      <c r="P541" s="1">
        <v>0.98420600000000003</v>
      </c>
      <c r="Q541" s="1" t="s">
        <v>22</v>
      </c>
      <c r="R541" s="1">
        <v>1.7628299999999999</v>
      </c>
      <c r="S541" s="1" t="s">
        <v>22</v>
      </c>
      <c r="T541" s="1">
        <v>0.87223899999999999</v>
      </c>
      <c r="U541" s="1">
        <v>1.1884999999999999</v>
      </c>
      <c r="V541" s="1" t="s">
        <v>23</v>
      </c>
      <c r="W541" s="1">
        <f>ABS(IK_diagnostics_degrees__4[[#This Row],[Column1]]-A540)</f>
        <v>0</v>
      </c>
      <c r="X541" s="1">
        <f>ABS(IK_diagnostics_degrees__4[[#This Row],[Column2]]-B540)</f>
        <v>2.3200000000000998E-3</v>
      </c>
      <c r="Y541" s="1">
        <f>ABS(IK_diagnostics_degrees__4[[#This Row],[Column3]]-C540)</f>
        <v>0</v>
      </c>
      <c r="Z541" s="1">
        <f>ABS(IK_diagnostics_degrees__4[[#This Row],[Column4]]-D540)</f>
        <v>0</v>
      </c>
      <c r="AA541" s="1">
        <f>ABS(IK_diagnostics_degrees__4[[#This Row],[Column5]]-E540)</f>
        <v>4.0300000000002001E-3</v>
      </c>
      <c r="AB541" s="1">
        <f>ABS(IK_diagnostics_degrees__4[[#This Row],[Column6]]-F540)</f>
        <v>0</v>
      </c>
      <c r="AC541" s="1">
        <f>ABS(IK_diagnostics_degrees__4[[#This Row],[Column7]]-G540)</f>
        <v>1.6800000000001258E-3</v>
      </c>
      <c r="AD541" s="1">
        <f>ABS(IK_diagnostics_degrees__4[[#This Row],[Column8]]-H540)</f>
        <v>9.5000000000000639E-4</v>
      </c>
      <c r="AE541" s="1">
        <f>ABS(IK_diagnostics_degrees__4[[#This Row],[Column9]]-I540)</f>
        <v>1.5499999999999403E-3</v>
      </c>
      <c r="AF541" s="1">
        <f>ABS(IK_diagnostics_degrees__4[[#This Row],[Column10]]-J540)</f>
        <v>1.92500000000001E-3</v>
      </c>
      <c r="AG541" s="1">
        <f>ABS(IK_diagnostics_degrees__4[[#This Row],[Column11]]-K540)</f>
        <v>1.4999999999987246E-4</v>
      </c>
      <c r="AH541" s="1">
        <f>ABS(IK_diagnostics_degrees__4[[#This Row],[Column12]]-L540)</f>
        <v>0</v>
      </c>
      <c r="AI541" s="1">
        <f>ABS(IK_diagnostics_degrees__4[[#This Row],[Column13]]-M540)</f>
        <v>3.4500000000003972E-4</v>
      </c>
      <c r="AJ541" s="1">
        <f>ABS(IK_diagnostics_degrees__4[[#This Row],[Column14]]-N540)</f>
        <v>0</v>
      </c>
      <c r="AK541" s="1">
        <f>ABS(IK_diagnostics_degrees__4[[#This Row],[Column15]]-O540)</f>
        <v>0</v>
      </c>
      <c r="AL541" s="1">
        <f>ABS(IK_diagnostics_degrees__4[[#This Row],[Column16]]-P540)</f>
        <v>5.2130000000000232E-3</v>
      </c>
      <c r="AM541" s="1">
        <f>ABS(IK_diagnostics_degrees__4[[#This Row],[Column17]]-Q540)</f>
        <v>0</v>
      </c>
      <c r="AN541" s="1">
        <f>ABS(IK_diagnostics_degrees__4[[#This Row],[Column18]]-R540)</f>
        <v>1.3300000000000534E-3</v>
      </c>
      <c r="AO541" s="1">
        <f>ABS(IK_diagnostics_degrees__4[[#This Row],[Column19]]-S540)</f>
        <v>0</v>
      </c>
      <c r="AP541" s="1">
        <f>ABS(IK_diagnostics_degrees__4[[#This Row],[Column20]]-T540)</f>
        <v>5.7780000000000609E-3</v>
      </c>
      <c r="AQ541" s="1">
        <f>ABS(IK_diagnostics_degrees__4[[#This Row],[Column21]]-U540)</f>
        <v>3.4699999999998621E-3</v>
      </c>
    </row>
    <row r="542" spans="1:43" x14ac:dyDescent="0.25">
      <c r="A542" s="1" t="s">
        <v>22</v>
      </c>
      <c r="B542" s="1">
        <v>1.1694500000000001</v>
      </c>
      <c r="C542" s="1" t="s">
        <v>22</v>
      </c>
      <c r="D542" s="1" t="s">
        <v>22</v>
      </c>
      <c r="E542" s="1">
        <v>2.2972399999999999</v>
      </c>
      <c r="F542" s="1" t="s">
        <v>22</v>
      </c>
      <c r="G542" s="1">
        <v>1.1284000000000001</v>
      </c>
      <c r="H542" s="1">
        <v>1.5926</v>
      </c>
      <c r="I542" s="1">
        <v>1.2392000000000001</v>
      </c>
      <c r="J542" s="1">
        <v>0.120113</v>
      </c>
      <c r="K542" s="1">
        <v>1.2152000000000001</v>
      </c>
      <c r="L542" s="1" t="s">
        <v>22</v>
      </c>
      <c r="M542" s="1">
        <v>0.313531</v>
      </c>
      <c r="N542" s="1" t="s">
        <v>22</v>
      </c>
      <c r="O542" s="1" t="s">
        <v>22</v>
      </c>
      <c r="P542" s="1">
        <v>0.98930600000000002</v>
      </c>
      <c r="Q542" s="1" t="s">
        <v>22</v>
      </c>
      <c r="R542" s="1">
        <v>1.7617400000000001</v>
      </c>
      <c r="S542" s="1" t="s">
        <v>22</v>
      </c>
      <c r="T542" s="1">
        <v>0.86623399999999995</v>
      </c>
      <c r="U542" s="1">
        <v>1.19258</v>
      </c>
      <c r="V542" s="1" t="s">
        <v>23</v>
      </c>
      <c r="W542" s="1">
        <f>ABS(IK_diagnostics_degrees__4[[#This Row],[Column1]]-A541)</f>
        <v>0</v>
      </c>
      <c r="X542" s="1">
        <f>ABS(IK_diagnostics_degrees__4[[#This Row],[Column2]]-B541)</f>
        <v>2.5599999999998957E-3</v>
      </c>
      <c r="Y542" s="1">
        <f>ABS(IK_diagnostics_degrees__4[[#This Row],[Column3]]-C541)</f>
        <v>0</v>
      </c>
      <c r="Z542" s="1">
        <f>ABS(IK_diagnostics_degrees__4[[#This Row],[Column4]]-D541)</f>
        <v>0</v>
      </c>
      <c r="AA542" s="1">
        <f>ABS(IK_diagnostics_degrees__4[[#This Row],[Column5]]-E541)</f>
        <v>4.109999999999836E-3</v>
      </c>
      <c r="AB542" s="1">
        <f>ABS(IK_diagnostics_degrees__4[[#This Row],[Column6]]-F541)</f>
        <v>0</v>
      </c>
      <c r="AC542" s="1">
        <f>ABS(IK_diagnostics_degrees__4[[#This Row],[Column7]]-G541)</f>
        <v>1.7599999999999838E-3</v>
      </c>
      <c r="AD542" s="1">
        <f>ABS(IK_diagnostics_degrees__4[[#This Row],[Column8]]-H541)</f>
        <v>7.5000000000002842E-4</v>
      </c>
      <c r="AE542" s="1">
        <f>ABS(IK_diagnostics_degrees__4[[#This Row],[Column9]]-I541)</f>
        <v>1.5200000000001879E-3</v>
      </c>
      <c r="AF542" s="1">
        <f>ABS(IK_diagnostics_degrees__4[[#This Row],[Column10]]-J541)</f>
        <v>2.355999999999997E-3</v>
      </c>
      <c r="AG542" s="1">
        <f>ABS(IK_diagnostics_degrees__4[[#This Row],[Column11]]-K541)</f>
        <v>5.5000000000005045E-4</v>
      </c>
      <c r="AH542" s="1">
        <f>ABS(IK_diagnostics_degrees__4[[#This Row],[Column12]]-L541)</f>
        <v>0</v>
      </c>
      <c r="AI542" s="1">
        <f>ABS(IK_diagnostics_degrees__4[[#This Row],[Column13]]-M541)</f>
        <v>2.3999999999968491E-5</v>
      </c>
      <c r="AJ542" s="1">
        <f>ABS(IK_diagnostics_degrees__4[[#This Row],[Column14]]-N541)</f>
        <v>0</v>
      </c>
      <c r="AK542" s="1">
        <f>ABS(IK_diagnostics_degrees__4[[#This Row],[Column15]]-O541)</f>
        <v>0</v>
      </c>
      <c r="AL542" s="1">
        <f>ABS(IK_diagnostics_degrees__4[[#This Row],[Column16]]-P541)</f>
        <v>5.0999999999999934E-3</v>
      </c>
      <c r="AM542" s="1">
        <f>ABS(IK_diagnostics_degrees__4[[#This Row],[Column17]]-Q541)</f>
        <v>0</v>
      </c>
      <c r="AN542" s="1">
        <f>ABS(IK_diagnostics_degrees__4[[#This Row],[Column18]]-R541)</f>
        <v>1.0899999999998133E-3</v>
      </c>
      <c r="AO542" s="1">
        <f>ABS(IK_diagnostics_degrees__4[[#This Row],[Column19]]-S541)</f>
        <v>0</v>
      </c>
      <c r="AP542" s="1">
        <f>ABS(IK_diagnostics_degrees__4[[#This Row],[Column20]]-T541)</f>
        <v>6.0050000000000381E-3</v>
      </c>
      <c r="AQ542" s="1">
        <f>ABS(IK_diagnostics_degrees__4[[#This Row],[Column21]]-U541)</f>
        <v>4.0800000000000836E-3</v>
      </c>
    </row>
    <row r="543" spans="1:43" x14ac:dyDescent="0.25">
      <c r="A543" s="1" t="s">
        <v>22</v>
      </c>
      <c r="B543" s="1">
        <v>1.1670499999999999</v>
      </c>
      <c r="C543" s="1" t="s">
        <v>22</v>
      </c>
      <c r="D543" s="1" t="s">
        <v>22</v>
      </c>
      <c r="E543" s="1">
        <v>2.30105</v>
      </c>
      <c r="F543" s="1" t="s">
        <v>22</v>
      </c>
      <c r="G543" s="1">
        <v>1.13032</v>
      </c>
      <c r="H543" s="1">
        <v>1.59215</v>
      </c>
      <c r="I543" s="1">
        <v>1.2404999999999999</v>
      </c>
      <c r="J543" s="1">
        <v>0.117768</v>
      </c>
      <c r="K543" s="1">
        <v>1.2146399999999999</v>
      </c>
      <c r="L543" s="1" t="s">
        <v>22</v>
      </c>
      <c r="M543" s="1">
        <v>0.313776</v>
      </c>
      <c r="N543" s="1" t="s">
        <v>22</v>
      </c>
      <c r="O543" s="1" t="s">
        <v>22</v>
      </c>
      <c r="P543" s="1">
        <v>0.99410699999999996</v>
      </c>
      <c r="Q543" s="1" t="s">
        <v>22</v>
      </c>
      <c r="R543" s="1">
        <v>1.7604299999999999</v>
      </c>
      <c r="S543" s="1" t="s">
        <v>22</v>
      </c>
      <c r="T543" s="1">
        <v>0.86032500000000001</v>
      </c>
      <c r="U543" s="1">
        <v>1.1959299999999999</v>
      </c>
      <c r="V543" s="1" t="s">
        <v>23</v>
      </c>
      <c r="W543" s="1">
        <f>ABS(IK_diagnostics_degrees__4[[#This Row],[Column1]]-A542)</f>
        <v>0</v>
      </c>
      <c r="X543" s="1">
        <f>ABS(IK_diagnostics_degrees__4[[#This Row],[Column2]]-B542)</f>
        <v>2.4000000000001798E-3</v>
      </c>
      <c r="Y543" s="1">
        <f>ABS(IK_diagnostics_degrees__4[[#This Row],[Column3]]-C542)</f>
        <v>0</v>
      </c>
      <c r="Z543" s="1">
        <f>ABS(IK_diagnostics_degrees__4[[#This Row],[Column4]]-D542)</f>
        <v>0</v>
      </c>
      <c r="AA543" s="1">
        <f>ABS(IK_diagnostics_degrees__4[[#This Row],[Column5]]-E542)</f>
        <v>3.8100000000000911E-3</v>
      </c>
      <c r="AB543" s="1">
        <f>ABS(IK_diagnostics_degrees__4[[#This Row],[Column6]]-F542)</f>
        <v>0</v>
      </c>
      <c r="AC543" s="1">
        <f>ABS(IK_diagnostics_degrees__4[[#This Row],[Column7]]-G542)</f>
        <v>1.9199999999999218E-3</v>
      </c>
      <c r="AD543" s="1">
        <f>ABS(IK_diagnostics_degrees__4[[#This Row],[Column8]]-H542)</f>
        <v>4.5000000000006146E-4</v>
      </c>
      <c r="AE543" s="1">
        <f>ABS(IK_diagnostics_degrees__4[[#This Row],[Column9]]-I542)</f>
        <v>1.2999999999998568E-3</v>
      </c>
      <c r="AF543" s="1">
        <f>ABS(IK_diagnostics_degrees__4[[#This Row],[Column10]]-J542)</f>
        <v>2.3449999999999999E-3</v>
      </c>
      <c r="AG543" s="1">
        <f>ABS(IK_diagnostics_degrees__4[[#This Row],[Column11]]-K542)</f>
        <v>5.6000000000011596E-4</v>
      </c>
      <c r="AH543" s="1">
        <f>ABS(IK_diagnostics_degrees__4[[#This Row],[Column12]]-L542)</f>
        <v>0</v>
      </c>
      <c r="AI543" s="1">
        <f>ABS(IK_diagnostics_degrees__4[[#This Row],[Column13]]-M542)</f>
        <v>2.4499999999999522E-4</v>
      </c>
      <c r="AJ543" s="1">
        <f>ABS(IK_diagnostics_degrees__4[[#This Row],[Column14]]-N542)</f>
        <v>0</v>
      </c>
      <c r="AK543" s="1">
        <f>ABS(IK_diagnostics_degrees__4[[#This Row],[Column15]]-O542)</f>
        <v>0</v>
      </c>
      <c r="AL543" s="1">
        <f>ABS(IK_diagnostics_degrees__4[[#This Row],[Column16]]-P542)</f>
        <v>4.8009999999999442E-3</v>
      </c>
      <c r="AM543" s="1">
        <f>ABS(IK_diagnostics_degrees__4[[#This Row],[Column17]]-Q542)</f>
        <v>0</v>
      </c>
      <c r="AN543" s="1">
        <f>ABS(IK_diagnostics_degrees__4[[#This Row],[Column18]]-R542)</f>
        <v>1.3100000000001444E-3</v>
      </c>
      <c r="AO543" s="1">
        <f>ABS(IK_diagnostics_degrees__4[[#This Row],[Column19]]-S542)</f>
        <v>0</v>
      </c>
      <c r="AP543" s="1">
        <f>ABS(IK_diagnostics_degrees__4[[#This Row],[Column20]]-T542)</f>
        <v>5.9089999999999421E-3</v>
      </c>
      <c r="AQ543" s="1">
        <f>ABS(IK_diagnostics_degrees__4[[#This Row],[Column21]]-U542)</f>
        <v>3.3499999999999641E-3</v>
      </c>
    </row>
    <row r="544" spans="1:43" x14ac:dyDescent="0.25">
      <c r="A544" s="1" t="s">
        <v>22</v>
      </c>
      <c r="B544" s="1">
        <v>1.1649499999999999</v>
      </c>
      <c r="C544" s="1" t="s">
        <v>22</v>
      </c>
      <c r="D544" s="1" t="s">
        <v>22</v>
      </c>
      <c r="E544" s="1">
        <v>2.3045800000000001</v>
      </c>
      <c r="F544" s="1" t="s">
        <v>22</v>
      </c>
      <c r="G544" s="1">
        <v>1.1309499999999999</v>
      </c>
      <c r="H544" s="1">
        <v>1.5918099999999999</v>
      </c>
      <c r="I544" s="1">
        <v>1.24275</v>
      </c>
      <c r="J544" s="1">
        <v>0.115485</v>
      </c>
      <c r="K544" s="1">
        <v>1.2141599999999999</v>
      </c>
      <c r="L544" s="1" t="s">
        <v>22</v>
      </c>
      <c r="M544" s="1">
        <v>0.31409399999999998</v>
      </c>
      <c r="N544" s="1" t="s">
        <v>22</v>
      </c>
      <c r="O544" s="1" t="s">
        <v>22</v>
      </c>
      <c r="P544" s="1">
        <v>0.99873000000000001</v>
      </c>
      <c r="Q544" s="1" t="s">
        <v>22</v>
      </c>
      <c r="R544" s="1">
        <v>1.75932</v>
      </c>
      <c r="S544" s="1" t="s">
        <v>22</v>
      </c>
      <c r="T544" s="1">
        <v>0.85437700000000005</v>
      </c>
      <c r="U544" s="1">
        <v>1.19929</v>
      </c>
      <c r="V544" s="1" t="s">
        <v>23</v>
      </c>
      <c r="W544" s="1">
        <f>ABS(IK_diagnostics_degrees__4[[#This Row],[Column1]]-A543)</f>
        <v>0</v>
      </c>
      <c r="X544" s="1">
        <f>ABS(IK_diagnostics_degrees__4[[#This Row],[Column2]]-B543)</f>
        <v>2.0999999999999908E-3</v>
      </c>
      <c r="Y544" s="1">
        <f>ABS(IK_diagnostics_degrees__4[[#This Row],[Column3]]-C543)</f>
        <v>0</v>
      </c>
      <c r="Z544" s="1">
        <f>ABS(IK_diagnostics_degrees__4[[#This Row],[Column4]]-D543)</f>
        <v>0</v>
      </c>
      <c r="AA544" s="1">
        <f>ABS(IK_diagnostics_degrees__4[[#This Row],[Column5]]-E543)</f>
        <v>3.5300000000000331E-3</v>
      </c>
      <c r="AB544" s="1">
        <f>ABS(IK_diagnostics_degrees__4[[#This Row],[Column6]]-F543)</f>
        <v>0</v>
      </c>
      <c r="AC544" s="1">
        <f>ABS(IK_diagnostics_degrees__4[[#This Row],[Column7]]-G543)</f>
        <v>6.2999999999990841E-4</v>
      </c>
      <c r="AD544" s="1">
        <f>ABS(IK_diagnostics_degrees__4[[#This Row],[Column8]]-H543)</f>
        <v>3.4000000000000696E-4</v>
      </c>
      <c r="AE544" s="1">
        <f>ABS(IK_diagnostics_degrees__4[[#This Row],[Column9]]-I543)</f>
        <v>2.2500000000000853E-3</v>
      </c>
      <c r="AF544" s="1">
        <f>ABS(IK_diagnostics_degrees__4[[#This Row],[Column10]]-J543)</f>
        <v>2.2829999999999934E-3</v>
      </c>
      <c r="AG544" s="1">
        <f>ABS(IK_diagnostics_degrees__4[[#This Row],[Column11]]-K543)</f>
        <v>4.8000000000003595E-4</v>
      </c>
      <c r="AH544" s="1">
        <f>ABS(IK_diagnostics_degrees__4[[#This Row],[Column12]]-L543)</f>
        <v>0</v>
      </c>
      <c r="AI544" s="1">
        <f>ABS(IK_diagnostics_degrees__4[[#This Row],[Column13]]-M543)</f>
        <v>3.1799999999998496E-4</v>
      </c>
      <c r="AJ544" s="1">
        <f>ABS(IK_diagnostics_degrees__4[[#This Row],[Column14]]-N543)</f>
        <v>0</v>
      </c>
      <c r="AK544" s="1">
        <f>ABS(IK_diagnostics_degrees__4[[#This Row],[Column15]]-O543)</f>
        <v>0</v>
      </c>
      <c r="AL544" s="1">
        <f>ABS(IK_diagnostics_degrees__4[[#This Row],[Column16]]-P543)</f>
        <v>4.6230000000000437E-3</v>
      </c>
      <c r="AM544" s="1">
        <f>ABS(IK_diagnostics_degrees__4[[#This Row],[Column17]]-Q543)</f>
        <v>0</v>
      </c>
      <c r="AN544" s="1">
        <f>ABS(IK_diagnostics_degrees__4[[#This Row],[Column18]]-R543)</f>
        <v>1.1099999999999444E-3</v>
      </c>
      <c r="AO544" s="1">
        <f>ABS(IK_diagnostics_degrees__4[[#This Row],[Column19]]-S543)</f>
        <v>0</v>
      </c>
      <c r="AP544" s="1">
        <f>ABS(IK_diagnostics_degrees__4[[#This Row],[Column20]]-T543)</f>
        <v>5.9479999999999533E-3</v>
      </c>
      <c r="AQ544" s="1">
        <f>ABS(IK_diagnostics_degrees__4[[#This Row],[Column21]]-U543)</f>
        <v>3.3600000000000296E-3</v>
      </c>
    </row>
    <row r="545" spans="1:43" x14ac:dyDescent="0.25">
      <c r="A545" s="1" t="s">
        <v>22</v>
      </c>
      <c r="B545" s="1">
        <v>1.1628400000000001</v>
      </c>
      <c r="C545" s="1" t="s">
        <v>22</v>
      </c>
      <c r="D545" s="1" t="s">
        <v>22</v>
      </c>
      <c r="E545" s="1">
        <v>2.3085300000000002</v>
      </c>
      <c r="F545" s="1" t="s">
        <v>22</v>
      </c>
      <c r="G545" s="1">
        <v>1.1328499999999999</v>
      </c>
      <c r="H545" s="1">
        <v>1.59141</v>
      </c>
      <c r="I545" s="1">
        <v>1.2439</v>
      </c>
      <c r="J545" s="1">
        <v>0.112882</v>
      </c>
      <c r="K545" s="1">
        <v>1.2140200000000001</v>
      </c>
      <c r="L545" s="1" t="s">
        <v>22</v>
      </c>
      <c r="M545" s="1">
        <v>0.31402099999999999</v>
      </c>
      <c r="N545" s="1" t="s">
        <v>22</v>
      </c>
      <c r="O545" s="1" t="s">
        <v>22</v>
      </c>
      <c r="P545" s="1">
        <v>1.00332</v>
      </c>
      <c r="Q545" s="1" t="s">
        <v>22</v>
      </c>
      <c r="R545" s="1">
        <v>1.7578800000000001</v>
      </c>
      <c r="S545" s="1" t="s">
        <v>22</v>
      </c>
      <c r="T545" s="1">
        <v>0.848329</v>
      </c>
      <c r="U545" s="1">
        <v>1.20251</v>
      </c>
      <c r="V545" s="1" t="s">
        <v>23</v>
      </c>
      <c r="W545" s="1">
        <f>ABS(IK_diagnostics_degrees__4[[#This Row],[Column1]]-A544)</f>
        <v>0</v>
      </c>
      <c r="X545" s="1">
        <f>ABS(IK_diagnostics_degrees__4[[#This Row],[Column2]]-B544)</f>
        <v>2.1099999999998342E-3</v>
      </c>
      <c r="Y545" s="1">
        <f>ABS(IK_diagnostics_degrees__4[[#This Row],[Column3]]-C544)</f>
        <v>0</v>
      </c>
      <c r="Z545" s="1">
        <f>ABS(IK_diagnostics_degrees__4[[#This Row],[Column4]]-D544)</f>
        <v>0</v>
      </c>
      <c r="AA545" s="1">
        <f>ABS(IK_diagnostics_degrees__4[[#This Row],[Column5]]-E544)</f>
        <v>3.9500000000001201E-3</v>
      </c>
      <c r="AB545" s="1">
        <f>ABS(IK_diagnostics_degrees__4[[#This Row],[Column6]]-F544)</f>
        <v>0</v>
      </c>
      <c r="AC545" s="1">
        <f>ABS(IK_diagnostics_degrees__4[[#This Row],[Column7]]-G544)</f>
        <v>1.9000000000000128E-3</v>
      </c>
      <c r="AD545" s="1">
        <f>ABS(IK_diagnostics_degrees__4[[#This Row],[Column8]]-H544)</f>
        <v>3.9999999999995595E-4</v>
      </c>
      <c r="AE545" s="1">
        <f>ABS(IK_diagnostics_degrees__4[[#This Row],[Column9]]-I544)</f>
        <v>1.1499999999999844E-3</v>
      </c>
      <c r="AF545" s="1">
        <f>ABS(IK_diagnostics_degrees__4[[#This Row],[Column10]]-J544)</f>
        <v>2.6030000000000081E-3</v>
      </c>
      <c r="AG545" s="1">
        <f>ABS(IK_diagnostics_degrees__4[[#This Row],[Column11]]-K544)</f>
        <v>1.3999999999980695E-4</v>
      </c>
      <c r="AH545" s="1">
        <f>ABS(IK_diagnostics_degrees__4[[#This Row],[Column12]]-L544)</f>
        <v>0</v>
      </c>
      <c r="AI545" s="1">
        <f>ABS(IK_diagnostics_degrees__4[[#This Row],[Column13]]-M544)</f>
        <v>7.299999999998974E-5</v>
      </c>
      <c r="AJ545" s="1">
        <f>ABS(IK_diagnostics_degrees__4[[#This Row],[Column14]]-N544)</f>
        <v>0</v>
      </c>
      <c r="AK545" s="1">
        <f>ABS(IK_diagnostics_degrees__4[[#This Row],[Column15]]-O544)</f>
        <v>0</v>
      </c>
      <c r="AL545" s="1">
        <f>ABS(IK_diagnostics_degrees__4[[#This Row],[Column16]]-P544)</f>
        <v>4.589999999999983E-3</v>
      </c>
      <c r="AM545" s="1">
        <f>ABS(IK_diagnostics_degrees__4[[#This Row],[Column17]]-Q544)</f>
        <v>0</v>
      </c>
      <c r="AN545" s="1">
        <f>ABS(IK_diagnostics_degrees__4[[#This Row],[Column18]]-R544)</f>
        <v>1.4399999999998858E-3</v>
      </c>
      <c r="AO545" s="1">
        <f>ABS(IK_diagnostics_degrees__4[[#This Row],[Column19]]-S544)</f>
        <v>0</v>
      </c>
      <c r="AP545" s="1">
        <f>ABS(IK_diagnostics_degrees__4[[#This Row],[Column20]]-T544)</f>
        <v>6.0480000000000533E-3</v>
      </c>
      <c r="AQ545" s="1">
        <f>ABS(IK_diagnostics_degrees__4[[#This Row],[Column21]]-U544)</f>
        <v>3.2200000000000006E-3</v>
      </c>
    </row>
    <row r="546" spans="1:43" x14ac:dyDescent="0.25">
      <c r="A546" s="1" t="s">
        <v>22</v>
      </c>
      <c r="B546" s="1">
        <v>1.1607000000000001</v>
      </c>
      <c r="C546" s="1" t="s">
        <v>22</v>
      </c>
      <c r="D546" s="1" t="s">
        <v>22</v>
      </c>
      <c r="E546" s="1">
        <v>2.3120500000000002</v>
      </c>
      <c r="F546" s="1" t="s">
        <v>22</v>
      </c>
      <c r="G546" s="1">
        <v>1.1338900000000001</v>
      </c>
      <c r="H546" s="1">
        <v>1.5912200000000001</v>
      </c>
      <c r="I546" s="1">
        <v>1.2457400000000001</v>
      </c>
      <c r="J546" s="1">
        <v>0.110578</v>
      </c>
      <c r="K546" s="1">
        <v>1.21347</v>
      </c>
      <c r="L546" s="1" t="s">
        <v>22</v>
      </c>
      <c r="M546" s="1">
        <v>0.31420700000000001</v>
      </c>
      <c r="N546" s="1" t="s">
        <v>22</v>
      </c>
      <c r="O546" s="1" t="s">
        <v>22</v>
      </c>
      <c r="P546" s="1">
        <v>1.0079100000000001</v>
      </c>
      <c r="Q546" s="1" t="s">
        <v>22</v>
      </c>
      <c r="R546" s="1">
        <v>1.75684</v>
      </c>
      <c r="S546" s="1" t="s">
        <v>22</v>
      </c>
      <c r="T546" s="1">
        <v>0.84256200000000003</v>
      </c>
      <c r="U546" s="1">
        <v>1.2056</v>
      </c>
      <c r="V546" s="1" t="s">
        <v>23</v>
      </c>
      <c r="W546" s="1">
        <f>ABS(IK_diagnostics_degrees__4[[#This Row],[Column1]]-A545)</f>
        <v>0</v>
      </c>
      <c r="X546" s="1">
        <f>ABS(IK_diagnostics_degrees__4[[#This Row],[Column2]]-B545)</f>
        <v>2.1400000000000308E-3</v>
      </c>
      <c r="Y546" s="1">
        <f>ABS(IK_diagnostics_degrees__4[[#This Row],[Column3]]-C545)</f>
        <v>0</v>
      </c>
      <c r="Z546" s="1">
        <f>ABS(IK_diagnostics_degrees__4[[#This Row],[Column4]]-D545)</f>
        <v>0</v>
      </c>
      <c r="AA546" s="1">
        <f>ABS(IK_diagnostics_degrees__4[[#This Row],[Column5]]-E545)</f>
        <v>3.5199999999999676E-3</v>
      </c>
      <c r="AB546" s="1">
        <f>ABS(IK_diagnostics_degrees__4[[#This Row],[Column6]]-F545)</f>
        <v>0</v>
      </c>
      <c r="AC546" s="1">
        <f>ABS(IK_diagnostics_degrees__4[[#This Row],[Column7]]-G545)</f>
        <v>1.0400000000001519E-3</v>
      </c>
      <c r="AD546" s="1">
        <f>ABS(IK_diagnostics_degrees__4[[#This Row],[Column8]]-H545)</f>
        <v>1.8999999999991246E-4</v>
      </c>
      <c r="AE546" s="1">
        <f>ABS(IK_diagnostics_degrees__4[[#This Row],[Column9]]-I545)</f>
        <v>1.8400000000000638E-3</v>
      </c>
      <c r="AF546" s="1">
        <f>ABS(IK_diagnostics_degrees__4[[#This Row],[Column10]]-J545)</f>
        <v>2.3040000000000005E-3</v>
      </c>
      <c r="AG546" s="1">
        <f>ABS(IK_diagnostics_degrees__4[[#This Row],[Column11]]-K545)</f>
        <v>5.5000000000005045E-4</v>
      </c>
      <c r="AH546" s="1">
        <f>ABS(IK_diagnostics_degrees__4[[#This Row],[Column12]]-L545)</f>
        <v>0</v>
      </c>
      <c r="AI546" s="1">
        <f>ABS(IK_diagnostics_degrees__4[[#This Row],[Column13]]-M545)</f>
        <v>1.8600000000001948E-4</v>
      </c>
      <c r="AJ546" s="1">
        <f>ABS(IK_diagnostics_degrees__4[[#This Row],[Column14]]-N545)</f>
        <v>0</v>
      </c>
      <c r="AK546" s="1">
        <f>ABS(IK_diagnostics_degrees__4[[#This Row],[Column15]]-O545)</f>
        <v>0</v>
      </c>
      <c r="AL546" s="1">
        <f>ABS(IK_diagnostics_degrees__4[[#This Row],[Column16]]-P545)</f>
        <v>4.590000000000094E-3</v>
      </c>
      <c r="AM546" s="1">
        <f>ABS(IK_diagnostics_degrees__4[[#This Row],[Column17]]-Q545)</f>
        <v>0</v>
      </c>
      <c r="AN546" s="1">
        <f>ABS(IK_diagnostics_degrees__4[[#This Row],[Column18]]-R545)</f>
        <v>1.0400000000001519E-3</v>
      </c>
      <c r="AO546" s="1">
        <f>ABS(IK_diagnostics_degrees__4[[#This Row],[Column19]]-S545)</f>
        <v>0</v>
      </c>
      <c r="AP546" s="1">
        <f>ABS(IK_diagnostics_degrees__4[[#This Row],[Column20]]-T545)</f>
        <v>5.7669999999999666E-3</v>
      </c>
      <c r="AQ546" s="1">
        <f>ABS(IK_diagnostics_degrees__4[[#This Row],[Column21]]-U545)</f>
        <v>3.0900000000000372E-3</v>
      </c>
    </row>
    <row r="547" spans="1:43" x14ac:dyDescent="0.25">
      <c r="A547" s="1" t="s">
        <v>22</v>
      </c>
      <c r="B547" s="1">
        <v>1.15893</v>
      </c>
      <c r="C547" s="1" t="s">
        <v>22</v>
      </c>
      <c r="D547" s="1" t="s">
        <v>22</v>
      </c>
      <c r="E547" s="1">
        <v>2.3150300000000001</v>
      </c>
      <c r="F547" s="1" t="s">
        <v>22</v>
      </c>
      <c r="G547" s="1">
        <v>1.1354299999999999</v>
      </c>
      <c r="H547" s="1">
        <v>1.59049</v>
      </c>
      <c r="I547" s="1">
        <v>1.2470000000000001</v>
      </c>
      <c r="J547" s="1">
        <v>0.10864</v>
      </c>
      <c r="K547" s="1">
        <v>1.21333</v>
      </c>
      <c r="L547" s="1" t="s">
        <v>22</v>
      </c>
      <c r="M547" s="1">
        <v>0.314417</v>
      </c>
      <c r="N547" s="1" t="s">
        <v>22</v>
      </c>
      <c r="O547" s="1" t="s">
        <v>22</v>
      </c>
      <c r="P547" s="1">
        <v>1.0124299999999999</v>
      </c>
      <c r="Q547" s="1" t="s">
        <v>22</v>
      </c>
      <c r="R547" s="1">
        <v>1.75613</v>
      </c>
      <c r="S547" s="1" t="s">
        <v>22</v>
      </c>
      <c r="T547" s="1">
        <v>0.83638999999999997</v>
      </c>
      <c r="U547" s="1">
        <v>1.20879</v>
      </c>
      <c r="V547" s="1" t="s">
        <v>23</v>
      </c>
      <c r="W547" s="1">
        <f>ABS(IK_diagnostics_degrees__4[[#This Row],[Column1]]-A546)</f>
        <v>0</v>
      </c>
      <c r="X547" s="1">
        <f>ABS(IK_diagnostics_degrees__4[[#This Row],[Column2]]-B546)</f>
        <v>1.7700000000000493E-3</v>
      </c>
      <c r="Y547" s="1">
        <f>ABS(IK_diagnostics_degrees__4[[#This Row],[Column3]]-C546)</f>
        <v>0</v>
      </c>
      <c r="Z547" s="1">
        <f>ABS(IK_diagnostics_degrees__4[[#This Row],[Column4]]-D546)</f>
        <v>0</v>
      </c>
      <c r="AA547" s="1">
        <f>ABS(IK_diagnostics_degrees__4[[#This Row],[Column5]]-E546)</f>
        <v>2.9799999999999827E-3</v>
      </c>
      <c r="AB547" s="1">
        <f>ABS(IK_diagnostics_degrees__4[[#This Row],[Column6]]-F546)</f>
        <v>0</v>
      </c>
      <c r="AC547" s="1">
        <f>ABS(IK_diagnostics_degrees__4[[#This Row],[Column7]]-G546)</f>
        <v>1.5399999999998748E-3</v>
      </c>
      <c r="AD547" s="1">
        <f>ABS(IK_diagnostics_degrees__4[[#This Row],[Column8]]-H546)</f>
        <v>7.3000000000011944E-4</v>
      </c>
      <c r="AE547" s="1">
        <f>ABS(IK_diagnostics_degrees__4[[#This Row],[Column9]]-I546)</f>
        <v>1.2600000000000389E-3</v>
      </c>
      <c r="AF547" s="1">
        <f>ABS(IK_diagnostics_degrees__4[[#This Row],[Column10]]-J546)</f>
        <v>1.9379999999999953E-3</v>
      </c>
      <c r="AG547" s="1">
        <f>ABS(IK_diagnostics_degrees__4[[#This Row],[Column11]]-K546)</f>
        <v>1.4000000000002899E-4</v>
      </c>
      <c r="AH547" s="1">
        <f>ABS(IK_diagnostics_degrees__4[[#This Row],[Column12]]-L546)</f>
        <v>0</v>
      </c>
      <c r="AI547" s="1">
        <f>ABS(IK_diagnostics_degrees__4[[#This Row],[Column13]]-M546)</f>
        <v>2.0999999999998797E-4</v>
      </c>
      <c r="AJ547" s="1">
        <f>ABS(IK_diagnostics_degrees__4[[#This Row],[Column14]]-N546)</f>
        <v>0</v>
      </c>
      <c r="AK547" s="1">
        <f>ABS(IK_diagnostics_degrees__4[[#This Row],[Column15]]-O546)</f>
        <v>0</v>
      </c>
      <c r="AL547" s="1">
        <f>ABS(IK_diagnostics_degrees__4[[#This Row],[Column16]]-P546)</f>
        <v>4.5199999999998575E-3</v>
      </c>
      <c r="AM547" s="1">
        <f>ABS(IK_diagnostics_degrees__4[[#This Row],[Column17]]-Q546)</f>
        <v>0</v>
      </c>
      <c r="AN547" s="1">
        <f>ABS(IK_diagnostics_degrees__4[[#This Row],[Column18]]-R546)</f>
        <v>7.0999999999998842E-4</v>
      </c>
      <c r="AO547" s="1">
        <f>ABS(IK_diagnostics_degrees__4[[#This Row],[Column19]]-S546)</f>
        <v>0</v>
      </c>
      <c r="AP547" s="1">
        <f>ABS(IK_diagnostics_degrees__4[[#This Row],[Column20]]-T546)</f>
        <v>6.1720000000000663E-3</v>
      </c>
      <c r="AQ547" s="1">
        <f>ABS(IK_diagnostics_degrees__4[[#This Row],[Column21]]-U546)</f>
        <v>3.1900000000000261E-3</v>
      </c>
    </row>
    <row r="548" spans="1:43" x14ac:dyDescent="0.25">
      <c r="A548" s="1" t="s">
        <v>22</v>
      </c>
      <c r="B548" s="1">
        <v>1.1570499999999999</v>
      </c>
      <c r="C548" s="1" t="s">
        <v>22</v>
      </c>
      <c r="D548" s="1" t="s">
        <v>22</v>
      </c>
      <c r="E548" s="1">
        <v>2.3181099999999999</v>
      </c>
      <c r="F548" s="1" t="s">
        <v>22</v>
      </c>
      <c r="G548" s="1">
        <v>1.1364300000000001</v>
      </c>
      <c r="H548" s="1">
        <v>1.5893200000000001</v>
      </c>
      <c r="I548" s="1">
        <v>1.2488900000000001</v>
      </c>
      <c r="J548" s="1">
        <v>0.10702299999999999</v>
      </c>
      <c r="K548" s="1">
        <v>1.2132400000000001</v>
      </c>
      <c r="L548" s="1" t="s">
        <v>22</v>
      </c>
      <c r="M548" s="1">
        <v>0.31441400000000003</v>
      </c>
      <c r="N548" s="1" t="s">
        <v>22</v>
      </c>
      <c r="O548" s="1" t="s">
        <v>22</v>
      </c>
      <c r="P548" s="1">
        <v>1.01702</v>
      </c>
      <c r="Q548" s="1" t="s">
        <v>22</v>
      </c>
      <c r="R548" s="1">
        <v>1.7551399999999999</v>
      </c>
      <c r="S548" s="1" t="s">
        <v>22</v>
      </c>
      <c r="T548" s="1">
        <v>0.83055800000000002</v>
      </c>
      <c r="U548" s="1">
        <v>1.212</v>
      </c>
      <c r="V548" s="1" t="s">
        <v>23</v>
      </c>
      <c r="W548" s="1">
        <f>ABS(IK_diagnostics_degrees__4[[#This Row],[Column1]]-A547)</f>
        <v>0</v>
      </c>
      <c r="X548" s="1">
        <f>ABS(IK_diagnostics_degrees__4[[#This Row],[Column2]]-B547)</f>
        <v>1.8800000000001038E-3</v>
      </c>
      <c r="Y548" s="1">
        <f>ABS(IK_diagnostics_degrees__4[[#This Row],[Column3]]-C547)</f>
        <v>0</v>
      </c>
      <c r="Z548" s="1">
        <f>ABS(IK_diagnostics_degrees__4[[#This Row],[Column4]]-D547)</f>
        <v>0</v>
      </c>
      <c r="AA548" s="1">
        <f>ABS(IK_diagnostics_degrees__4[[#This Row],[Column5]]-E547)</f>
        <v>3.0799999999997496E-3</v>
      </c>
      <c r="AB548" s="1">
        <f>ABS(IK_diagnostics_degrees__4[[#This Row],[Column6]]-F547)</f>
        <v>0</v>
      </c>
      <c r="AC548" s="1">
        <f>ABS(IK_diagnostics_degrees__4[[#This Row],[Column7]]-G547)</f>
        <v>1.0000000000001119E-3</v>
      </c>
      <c r="AD548" s="1">
        <f>ABS(IK_diagnostics_degrees__4[[#This Row],[Column8]]-H547)</f>
        <v>1.1699999999998933E-3</v>
      </c>
      <c r="AE548" s="1">
        <f>ABS(IK_diagnostics_degrees__4[[#This Row],[Column9]]-I547)</f>
        <v>1.8899999999999473E-3</v>
      </c>
      <c r="AF548" s="1">
        <f>ABS(IK_diagnostics_degrees__4[[#This Row],[Column10]]-J547)</f>
        <v>1.6170000000000073E-3</v>
      </c>
      <c r="AG548" s="1">
        <f>ABS(IK_diagnostics_degrees__4[[#This Row],[Column11]]-K547)</f>
        <v>8.9999999999923475E-5</v>
      </c>
      <c r="AH548" s="1">
        <f>ABS(IK_diagnostics_degrees__4[[#This Row],[Column12]]-L547)</f>
        <v>0</v>
      </c>
      <c r="AI548" s="1">
        <f>ABS(IK_diagnostics_degrees__4[[#This Row],[Column13]]-M547)</f>
        <v>2.9999999999752447E-6</v>
      </c>
      <c r="AJ548" s="1">
        <f>ABS(IK_diagnostics_degrees__4[[#This Row],[Column14]]-N547)</f>
        <v>0</v>
      </c>
      <c r="AK548" s="1">
        <f>ABS(IK_diagnostics_degrees__4[[#This Row],[Column15]]-O547)</f>
        <v>0</v>
      </c>
      <c r="AL548" s="1">
        <f>ABS(IK_diagnostics_degrees__4[[#This Row],[Column16]]-P547)</f>
        <v>4.590000000000094E-3</v>
      </c>
      <c r="AM548" s="1">
        <f>ABS(IK_diagnostics_degrees__4[[#This Row],[Column17]]-Q547)</f>
        <v>0</v>
      </c>
      <c r="AN548" s="1">
        <f>ABS(IK_diagnostics_degrees__4[[#This Row],[Column18]]-R547)</f>
        <v>9.900000000000464E-4</v>
      </c>
      <c r="AO548" s="1">
        <f>ABS(IK_diagnostics_degrees__4[[#This Row],[Column19]]-S547)</f>
        <v>0</v>
      </c>
      <c r="AP548" s="1">
        <f>ABS(IK_diagnostics_degrees__4[[#This Row],[Column20]]-T547)</f>
        <v>5.8319999999999483E-3</v>
      </c>
      <c r="AQ548" s="1">
        <f>ABS(IK_diagnostics_degrees__4[[#This Row],[Column21]]-U547)</f>
        <v>3.2099999999999351E-3</v>
      </c>
    </row>
    <row r="549" spans="1:43" x14ac:dyDescent="0.25">
      <c r="A549" s="1" t="s">
        <v>22</v>
      </c>
      <c r="B549" s="1">
        <v>1.15526</v>
      </c>
      <c r="C549" s="1" t="s">
        <v>22</v>
      </c>
      <c r="D549" s="1" t="s">
        <v>22</v>
      </c>
      <c r="E549" s="1">
        <v>2.3209399999999998</v>
      </c>
      <c r="F549" s="1" t="s">
        <v>22</v>
      </c>
      <c r="G549" s="1">
        <v>1.13754</v>
      </c>
      <c r="H549" s="1">
        <v>1.5886499999999999</v>
      </c>
      <c r="I549" s="1">
        <v>1.2501599999999999</v>
      </c>
      <c r="J549" s="1">
        <v>0.105671</v>
      </c>
      <c r="K549" s="1">
        <v>1.21315</v>
      </c>
      <c r="L549" s="1" t="s">
        <v>22</v>
      </c>
      <c r="M549" s="1">
        <v>0.31454500000000002</v>
      </c>
      <c r="N549" s="1" t="s">
        <v>22</v>
      </c>
      <c r="O549" s="1" t="s">
        <v>22</v>
      </c>
      <c r="P549" s="1">
        <v>1.0207900000000001</v>
      </c>
      <c r="Q549" s="1" t="s">
        <v>22</v>
      </c>
      <c r="R549" s="1">
        <v>1.7541199999999999</v>
      </c>
      <c r="S549" s="1" t="s">
        <v>22</v>
      </c>
      <c r="T549" s="1">
        <v>0.82512600000000003</v>
      </c>
      <c r="U549" s="1">
        <v>1.2142299999999999</v>
      </c>
      <c r="V549" s="1" t="s">
        <v>23</v>
      </c>
      <c r="W549" s="1">
        <f>ABS(IK_diagnostics_degrees__4[[#This Row],[Column1]]-A548)</f>
        <v>0</v>
      </c>
      <c r="X549" s="1">
        <f>ABS(IK_diagnostics_degrees__4[[#This Row],[Column2]]-B548)</f>
        <v>1.7899999999999583E-3</v>
      </c>
      <c r="Y549" s="1">
        <f>ABS(IK_diagnostics_degrees__4[[#This Row],[Column3]]-C548)</f>
        <v>0</v>
      </c>
      <c r="Z549" s="1">
        <f>ABS(IK_diagnostics_degrees__4[[#This Row],[Column4]]-D548)</f>
        <v>0</v>
      </c>
      <c r="AA549" s="1">
        <f>ABS(IK_diagnostics_degrees__4[[#This Row],[Column5]]-E548)</f>
        <v>2.8299999999998882E-3</v>
      </c>
      <c r="AB549" s="1">
        <f>ABS(IK_diagnostics_degrees__4[[#This Row],[Column6]]-F548)</f>
        <v>0</v>
      </c>
      <c r="AC549" s="1">
        <f>ABS(IK_diagnostics_degrees__4[[#This Row],[Column7]]-G548)</f>
        <v>1.1099999999999444E-3</v>
      </c>
      <c r="AD549" s="1">
        <f>ABS(IK_diagnostics_degrees__4[[#This Row],[Column8]]-H548)</f>
        <v>6.7000000000017046E-4</v>
      </c>
      <c r="AE549" s="1">
        <f>ABS(IK_diagnostics_degrees__4[[#This Row],[Column9]]-I548)</f>
        <v>1.2699999999998823E-3</v>
      </c>
      <c r="AF549" s="1">
        <f>ABS(IK_diagnostics_degrees__4[[#This Row],[Column10]]-J548)</f>
        <v>1.3519999999999921E-3</v>
      </c>
      <c r="AG549" s="1">
        <f>ABS(IK_diagnostics_degrees__4[[#This Row],[Column11]]-K548)</f>
        <v>9.0000000000145519E-5</v>
      </c>
      <c r="AH549" s="1">
        <f>ABS(IK_diagnostics_degrees__4[[#This Row],[Column12]]-L548)</f>
        <v>0</v>
      </c>
      <c r="AI549" s="1">
        <f>ABS(IK_diagnostics_degrees__4[[#This Row],[Column13]]-M548)</f>
        <v>1.3099999999999223E-4</v>
      </c>
      <c r="AJ549" s="1">
        <f>ABS(IK_diagnostics_degrees__4[[#This Row],[Column14]]-N548)</f>
        <v>0</v>
      </c>
      <c r="AK549" s="1">
        <f>ABS(IK_diagnostics_degrees__4[[#This Row],[Column15]]-O548)</f>
        <v>0</v>
      </c>
      <c r="AL549" s="1">
        <f>ABS(IK_diagnostics_degrees__4[[#This Row],[Column16]]-P548)</f>
        <v>3.7700000000000511E-3</v>
      </c>
      <c r="AM549" s="1">
        <f>ABS(IK_diagnostics_degrees__4[[#This Row],[Column17]]-Q548)</f>
        <v>0</v>
      </c>
      <c r="AN549" s="1">
        <f>ABS(IK_diagnostics_degrees__4[[#This Row],[Column18]]-R548)</f>
        <v>1.0200000000000209E-3</v>
      </c>
      <c r="AO549" s="1">
        <f>ABS(IK_diagnostics_degrees__4[[#This Row],[Column19]]-S548)</f>
        <v>0</v>
      </c>
      <c r="AP549" s="1">
        <f>ABS(IK_diagnostics_degrees__4[[#This Row],[Column20]]-T548)</f>
        <v>5.4319999999999924E-3</v>
      </c>
      <c r="AQ549" s="1">
        <f>ABS(IK_diagnostics_degrees__4[[#This Row],[Column21]]-U548)</f>
        <v>2.2299999999999542E-3</v>
      </c>
    </row>
    <row r="550" spans="1:43" x14ac:dyDescent="0.25">
      <c r="A550" s="1" t="s">
        <v>22</v>
      </c>
      <c r="B550" s="1">
        <v>1.1534800000000001</v>
      </c>
      <c r="C550" s="1" t="s">
        <v>22</v>
      </c>
      <c r="D550" s="1" t="s">
        <v>22</v>
      </c>
      <c r="E550" s="1">
        <v>2.3238799999999999</v>
      </c>
      <c r="F550" s="1" t="s">
        <v>22</v>
      </c>
      <c r="G550" s="1">
        <v>1.1390499999999999</v>
      </c>
      <c r="H550" s="1">
        <v>1.5874299999999999</v>
      </c>
      <c r="I550" s="1">
        <v>1.25142</v>
      </c>
      <c r="J550" s="1">
        <v>0.104238</v>
      </c>
      <c r="K550" s="1">
        <v>1.2129300000000001</v>
      </c>
      <c r="L550" s="1" t="s">
        <v>22</v>
      </c>
      <c r="M550" s="1">
        <v>0.31465700000000002</v>
      </c>
      <c r="N550" s="1" t="s">
        <v>22</v>
      </c>
      <c r="O550" s="1" t="s">
        <v>22</v>
      </c>
      <c r="P550" s="1">
        <v>1.0250300000000001</v>
      </c>
      <c r="Q550" s="1" t="s">
        <v>22</v>
      </c>
      <c r="R550" s="1">
        <v>1.75345</v>
      </c>
      <c r="S550" s="1" t="s">
        <v>22</v>
      </c>
      <c r="T550" s="1">
        <v>0.81945699999999999</v>
      </c>
      <c r="U550" s="1">
        <v>1.21743</v>
      </c>
      <c r="V550" s="1" t="s">
        <v>23</v>
      </c>
      <c r="W550" s="1">
        <f>ABS(IK_diagnostics_degrees__4[[#This Row],[Column1]]-A549)</f>
        <v>0</v>
      </c>
      <c r="X550" s="1">
        <f>ABS(IK_diagnostics_degrees__4[[#This Row],[Column2]]-B549)</f>
        <v>1.7799999999998928E-3</v>
      </c>
      <c r="Y550" s="1">
        <f>ABS(IK_diagnostics_degrees__4[[#This Row],[Column3]]-C549)</f>
        <v>0</v>
      </c>
      <c r="Z550" s="1">
        <f>ABS(IK_diagnostics_degrees__4[[#This Row],[Column4]]-D549)</f>
        <v>0</v>
      </c>
      <c r="AA550" s="1">
        <f>ABS(IK_diagnostics_degrees__4[[#This Row],[Column5]]-E549)</f>
        <v>2.9400000000001647E-3</v>
      </c>
      <c r="AB550" s="1">
        <f>ABS(IK_diagnostics_degrees__4[[#This Row],[Column6]]-F549)</f>
        <v>0</v>
      </c>
      <c r="AC550" s="1">
        <f>ABS(IK_diagnostics_degrees__4[[#This Row],[Column7]]-G549)</f>
        <v>1.5099999999999003E-3</v>
      </c>
      <c r="AD550" s="1">
        <f>ABS(IK_diagnostics_degrees__4[[#This Row],[Column8]]-H549)</f>
        <v>1.2199999999999989E-3</v>
      </c>
      <c r="AE550" s="1">
        <f>ABS(IK_diagnostics_degrees__4[[#This Row],[Column9]]-I549)</f>
        <v>1.2600000000000389E-3</v>
      </c>
      <c r="AF550" s="1">
        <f>ABS(IK_diagnostics_degrees__4[[#This Row],[Column10]]-J549)</f>
        <v>1.4330000000000037E-3</v>
      </c>
      <c r="AG550" s="1">
        <f>ABS(IK_diagnostics_degrees__4[[#This Row],[Column11]]-K549)</f>
        <v>2.1999999999988695E-4</v>
      </c>
      <c r="AH550" s="1">
        <f>ABS(IK_diagnostics_degrees__4[[#This Row],[Column12]]-L549)</f>
        <v>0</v>
      </c>
      <c r="AI550" s="1">
        <f>ABS(IK_diagnostics_degrees__4[[#This Row],[Column13]]-M549)</f>
        <v>1.1200000000000099E-4</v>
      </c>
      <c r="AJ550" s="1">
        <f>ABS(IK_diagnostics_degrees__4[[#This Row],[Column14]]-N549)</f>
        <v>0</v>
      </c>
      <c r="AK550" s="1">
        <f>ABS(IK_diagnostics_degrees__4[[#This Row],[Column15]]-O549)</f>
        <v>0</v>
      </c>
      <c r="AL550" s="1">
        <f>ABS(IK_diagnostics_degrees__4[[#This Row],[Column16]]-P549)</f>
        <v>4.2400000000000215E-3</v>
      </c>
      <c r="AM550" s="1">
        <f>ABS(IK_diagnostics_degrees__4[[#This Row],[Column17]]-Q549)</f>
        <v>0</v>
      </c>
      <c r="AN550" s="1">
        <f>ABS(IK_diagnostics_degrees__4[[#This Row],[Column18]]-R549)</f>
        <v>6.6999999999994841E-4</v>
      </c>
      <c r="AO550" s="1">
        <f>ABS(IK_diagnostics_degrees__4[[#This Row],[Column19]]-S549)</f>
        <v>0</v>
      </c>
      <c r="AP550" s="1">
        <f>ABS(IK_diagnostics_degrees__4[[#This Row],[Column20]]-T549)</f>
        <v>5.6690000000000351E-3</v>
      </c>
      <c r="AQ550" s="1">
        <f>ABS(IK_diagnostics_degrees__4[[#This Row],[Column21]]-U549)</f>
        <v>3.2000000000000917E-3</v>
      </c>
    </row>
    <row r="551" spans="1:43" x14ac:dyDescent="0.25">
      <c r="A551" s="1" t="s">
        <v>22</v>
      </c>
      <c r="B551" s="1">
        <v>1.1523600000000001</v>
      </c>
      <c r="C551" s="1" t="s">
        <v>22</v>
      </c>
      <c r="D551" s="1" t="s">
        <v>22</v>
      </c>
      <c r="E551" s="1">
        <v>2.32572</v>
      </c>
      <c r="F551" s="1" t="s">
        <v>22</v>
      </c>
      <c r="G551" s="1">
        <v>1.1398999999999999</v>
      </c>
      <c r="H551" s="1">
        <v>1.5863700000000001</v>
      </c>
      <c r="I551" s="1">
        <v>1.25284</v>
      </c>
      <c r="J551" s="1">
        <v>0.103052</v>
      </c>
      <c r="K551" s="1">
        <v>1.2130700000000001</v>
      </c>
      <c r="L551" s="1" t="s">
        <v>22</v>
      </c>
      <c r="M551" s="1">
        <v>0.31469399999999997</v>
      </c>
      <c r="N551" s="1" t="s">
        <v>22</v>
      </c>
      <c r="O551" s="1" t="s">
        <v>22</v>
      </c>
      <c r="P551" s="1">
        <v>1.0289999999999999</v>
      </c>
      <c r="Q551" s="1" t="s">
        <v>22</v>
      </c>
      <c r="R551" s="1">
        <v>1.7528999999999999</v>
      </c>
      <c r="S551" s="1" t="s">
        <v>22</v>
      </c>
      <c r="T551" s="1">
        <v>0.81386000000000003</v>
      </c>
      <c r="U551" s="1">
        <v>1.22001</v>
      </c>
      <c r="V551" s="1" t="s">
        <v>23</v>
      </c>
      <c r="W551" s="1">
        <f>ABS(IK_diagnostics_degrees__4[[#This Row],[Column1]]-A550)</f>
        <v>0</v>
      </c>
      <c r="X551" s="1">
        <f>ABS(IK_diagnostics_degrees__4[[#This Row],[Column2]]-B550)</f>
        <v>1.1200000000000099E-3</v>
      </c>
      <c r="Y551" s="1">
        <f>ABS(IK_diagnostics_degrees__4[[#This Row],[Column3]]-C550)</f>
        <v>0</v>
      </c>
      <c r="Z551" s="1">
        <f>ABS(IK_diagnostics_degrees__4[[#This Row],[Column4]]-D550)</f>
        <v>0</v>
      </c>
      <c r="AA551" s="1">
        <f>ABS(IK_diagnostics_degrees__4[[#This Row],[Column5]]-E550)</f>
        <v>1.8400000000000638E-3</v>
      </c>
      <c r="AB551" s="1">
        <f>ABS(IK_diagnostics_degrees__4[[#This Row],[Column6]]-F550)</f>
        <v>0</v>
      </c>
      <c r="AC551" s="1">
        <f>ABS(IK_diagnostics_degrees__4[[#This Row],[Column7]]-G550)</f>
        <v>8.5000000000001741E-4</v>
      </c>
      <c r="AD551" s="1">
        <f>ABS(IK_diagnostics_degrees__4[[#This Row],[Column8]]-H550)</f>
        <v>1.0599999999998388E-3</v>
      </c>
      <c r="AE551" s="1">
        <f>ABS(IK_diagnostics_degrees__4[[#This Row],[Column9]]-I550)</f>
        <v>1.4199999999999768E-3</v>
      </c>
      <c r="AF551" s="1">
        <f>ABS(IK_diagnostics_degrees__4[[#This Row],[Column10]]-J550)</f>
        <v>1.1859999999999926E-3</v>
      </c>
      <c r="AG551" s="1">
        <f>ABS(IK_diagnostics_degrees__4[[#This Row],[Column11]]-K550)</f>
        <v>1.4000000000002899E-4</v>
      </c>
      <c r="AH551" s="1">
        <f>ABS(IK_diagnostics_degrees__4[[#This Row],[Column12]]-L550)</f>
        <v>0</v>
      </c>
      <c r="AI551" s="1">
        <f>ABS(IK_diagnostics_degrees__4[[#This Row],[Column13]]-M550)</f>
        <v>3.6999999999953737E-5</v>
      </c>
      <c r="AJ551" s="1">
        <f>ABS(IK_diagnostics_degrees__4[[#This Row],[Column14]]-N550)</f>
        <v>0</v>
      </c>
      <c r="AK551" s="1">
        <f>ABS(IK_diagnostics_degrees__4[[#This Row],[Column15]]-O550)</f>
        <v>0</v>
      </c>
      <c r="AL551" s="1">
        <f>ABS(IK_diagnostics_degrees__4[[#This Row],[Column16]]-P550)</f>
        <v>3.969999999999807E-3</v>
      </c>
      <c r="AM551" s="1">
        <f>ABS(IK_diagnostics_degrees__4[[#This Row],[Column17]]-Q550)</f>
        <v>0</v>
      </c>
      <c r="AN551" s="1">
        <f>ABS(IK_diagnostics_degrees__4[[#This Row],[Column18]]-R550)</f>
        <v>5.5000000000005045E-4</v>
      </c>
      <c r="AO551" s="1">
        <f>ABS(IK_diagnostics_degrees__4[[#This Row],[Column19]]-S550)</f>
        <v>0</v>
      </c>
      <c r="AP551" s="1">
        <f>ABS(IK_diagnostics_degrees__4[[#This Row],[Column20]]-T550)</f>
        <v>5.5969999999999631E-3</v>
      </c>
      <c r="AQ551" s="1">
        <f>ABS(IK_diagnostics_degrees__4[[#This Row],[Column21]]-U550)</f>
        <v>2.5800000000000267E-3</v>
      </c>
    </row>
    <row r="552" spans="1:43" x14ac:dyDescent="0.25">
      <c r="A552" s="1" t="s">
        <v>22</v>
      </c>
      <c r="B552" s="1">
        <v>1.1505000000000001</v>
      </c>
      <c r="C552" s="1" t="s">
        <v>22</v>
      </c>
      <c r="D552" s="1" t="s">
        <v>22</v>
      </c>
      <c r="E552" s="1">
        <v>2.32863</v>
      </c>
      <c r="F552" s="1" t="s">
        <v>22</v>
      </c>
      <c r="G552" s="1">
        <v>1.1409800000000001</v>
      </c>
      <c r="H552" s="1">
        <v>1.58586</v>
      </c>
      <c r="I552" s="1">
        <v>1.2544</v>
      </c>
      <c r="J552" s="1">
        <v>0.101103</v>
      </c>
      <c r="K552" s="1">
        <v>1.21261</v>
      </c>
      <c r="L552" s="1" t="s">
        <v>22</v>
      </c>
      <c r="M552" s="1">
        <v>0.31438899999999997</v>
      </c>
      <c r="N552" s="1" t="s">
        <v>22</v>
      </c>
      <c r="O552" s="1" t="s">
        <v>22</v>
      </c>
      <c r="P552" s="1">
        <v>1.0330900000000001</v>
      </c>
      <c r="Q552" s="1" t="s">
        <v>22</v>
      </c>
      <c r="R552" s="1">
        <v>1.752</v>
      </c>
      <c r="S552" s="1" t="s">
        <v>22</v>
      </c>
      <c r="T552" s="1">
        <v>0.80839799999999995</v>
      </c>
      <c r="U552" s="1">
        <v>1.2227699999999999</v>
      </c>
      <c r="V552" s="1" t="s">
        <v>23</v>
      </c>
      <c r="W552" s="1">
        <f>ABS(IK_diagnostics_degrees__4[[#This Row],[Column1]]-A551)</f>
        <v>0</v>
      </c>
      <c r="X552" s="1">
        <f>ABS(IK_diagnostics_degrees__4[[#This Row],[Column2]]-B551)</f>
        <v>1.8599999999999728E-3</v>
      </c>
      <c r="Y552" s="1">
        <f>ABS(IK_diagnostics_degrees__4[[#This Row],[Column3]]-C551)</f>
        <v>0</v>
      </c>
      <c r="Z552" s="1">
        <f>ABS(IK_diagnostics_degrees__4[[#This Row],[Column4]]-D551)</f>
        <v>0</v>
      </c>
      <c r="AA552" s="1">
        <f>ABS(IK_diagnostics_degrees__4[[#This Row],[Column5]]-E551)</f>
        <v>2.9099999999999682E-3</v>
      </c>
      <c r="AB552" s="1">
        <f>ABS(IK_diagnostics_degrees__4[[#This Row],[Column6]]-F551)</f>
        <v>0</v>
      </c>
      <c r="AC552" s="1">
        <f>ABS(IK_diagnostics_degrees__4[[#This Row],[Column7]]-G551)</f>
        <v>1.0800000000001919E-3</v>
      </c>
      <c r="AD552" s="1">
        <f>ABS(IK_diagnostics_degrees__4[[#This Row],[Column8]]-H551)</f>
        <v>5.1000000000001044E-4</v>
      </c>
      <c r="AE552" s="1">
        <f>ABS(IK_diagnostics_degrees__4[[#This Row],[Column9]]-I551)</f>
        <v>1.5600000000000058E-3</v>
      </c>
      <c r="AF552" s="1">
        <f>ABS(IK_diagnostics_degrees__4[[#This Row],[Column10]]-J551)</f>
        <v>1.9490000000000063E-3</v>
      </c>
      <c r="AG552" s="1">
        <f>ABS(IK_diagnostics_degrees__4[[#This Row],[Column11]]-K551)</f>
        <v>4.6000000000012697E-4</v>
      </c>
      <c r="AH552" s="1">
        <f>ABS(IK_diagnostics_degrees__4[[#This Row],[Column12]]-L551)</f>
        <v>0</v>
      </c>
      <c r="AI552" s="1">
        <f>ABS(IK_diagnostics_degrees__4[[#This Row],[Column13]]-M551)</f>
        <v>3.0499999999999972E-4</v>
      </c>
      <c r="AJ552" s="1">
        <f>ABS(IK_diagnostics_degrees__4[[#This Row],[Column14]]-N551)</f>
        <v>0</v>
      </c>
      <c r="AK552" s="1">
        <f>ABS(IK_diagnostics_degrees__4[[#This Row],[Column15]]-O551)</f>
        <v>0</v>
      </c>
      <c r="AL552" s="1">
        <f>ABS(IK_diagnostics_degrees__4[[#This Row],[Column16]]-P551)</f>
        <v>4.0900000000001491E-3</v>
      </c>
      <c r="AM552" s="1">
        <f>ABS(IK_diagnostics_degrees__4[[#This Row],[Column17]]-Q551)</f>
        <v>0</v>
      </c>
      <c r="AN552" s="1">
        <f>ABS(IK_diagnostics_degrees__4[[#This Row],[Column18]]-R551)</f>
        <v>8.9999999999990088E-4</v>
      </c>
      <c r="AO552" s="1">
        <f>ABS(IK_diagnostics_degrees__4[[#This Row],[Column19]]-S551)</f>
        <v>0</v>
      </c>
      <c r="AP552" s="1">
        <f>ABS(IK_diagnostics_degrees__4[[#This Row],[Column20]]-T551)</f>
        <v>5.4620000000000779E-3</v>
      </c>
      <c r="AQ552" s="1">
        <f>ABS(IK_diagnostics_degrees__4[[#This Row],[Column21]]-U551)</f>
        <v>2.7599999999998737E-3</v>
      </c>
    </row>
    <row r="553" spans="1:43" x14ac:dyDescent="0.25">
      <c r="A553" s="1" t="s">
        <v>22</v>
      </c>
      <c r="B553" s="1">
        <v>1.14899</v>
      </c>
      <c r="C553" s="1" t="s">
        <v>22</v>
      </c>
      <c r="D553" s="1" t="s">
        <v>22</v>
      </c>
      <c r="E553" s="1">
        <v>2.33128</v>
      </c>
      <c r="F553" s="1" t="s">
        <v>22</v>
      </c>
      <c r="G553" s="1">
        <v>1.1420600000000001</v>
      </c>
      <c r="H553" s="1">
        <v>1.58552</v>
      </c>
      <c r="I553" s="1">
        <v>1.25593</v>
      </c>
      <c r="J553" s="1">
        <v>9.9097400000000002E-2</v>
      </c>
      <c r="K553" s="1">
        <v>1.21244</v>
      </c>
      <c r="L553" s="1" t="s">
        <v>22</v>
      </c>
      <c r="M553" s="1">
        <v>0.31438199999999999</v>
      </c>
      <c r="N553" s="1" t="s">
        <v>22</v>
      </c>
      <c r="O553" s="1" t="s">
        <v>22</v>
      </c>
      <c r="P553" s="1">
        <v>1.03704</v>
      </c>
      <c r="Q553" s="1" t="s">
        <v>22</v>
      </c>
      <c r="R553" s="1">
        <v>1.7511000000000001</v>
      </c>
      <c r="S553" s="1" t="s">
        <v>22</v>
      </c>
      <c r="T553" s="1">
        <v>0.80282900000000001</v>
      </c>
      <c r="U553" s="1">
        <v>1.2255799999999999</v>
      </c>
      <c r="V553" s="1" t="s">
        <v>23</v>
      </c>
      <c r="W553" s="1">
        <f>ABS(IK_diagnostics_degrees__4[[#This Row],[Column1]]-A552)</f>
        <v>0</v>
      </c>
      <c r="X553" s="1">
        <f>ABS(IK_diagnostics_degrees__4[[#This Row],[Column2]]-B552)</f>
        <v>1.5100000000001224E-3</v>
      </c>
      <c r="Y553" s="1">
        <f>ABS(IK_diagnostics_degrees__4[[#This Row],[Column3]]-C552)</f>
        <v>0</v>
      </c>
      <c r="Z553" s="1">
        <f>ABS(IK_diagnostics_degrees__4[[#This Row],[Column4]]-D552)</f>
        <v>0</v>
      </c>
      <c r="AA553" s="1">
        <f>ABS(IK_diagnostics_degrees__4[[#This Row],[Column5]]-E552)</f>
        <v>2.6500000000000412E-3</v>
      </c>
      <c r="AB553" s="1">
        <f>ABS(IK_diagnostics_degrees__4[[#This Row],[Column6]]-F552)</f>
        <v>0</v>
      </c>
      <c r="AC553" s="1">
        <f>ABS(IK_diagnostics_degrees__4[[#This Row],[Column7]]-G552)</f>
        <v>1.0799999999999699E-3</v>
      </c>
      <c r="AD553" s="1">
        <f>ABS(IK_diagnostics_degrees__4[[#This Row],[Column8]]-H552)</f>
        <v>3.4000000000000696E-4</v>
      </c>
      <c r="AE553" s="1">
        <f>ABS(IK_diagnostics_degrees__4[[#This Row],[Column9]]-I552)</f>
        <v>1.5300000000000313E-3</v>
      </c>
      <c r="AF553" s="1">
        <f>ABS(IK_diagnostics_degrees__4[[#This Row],[Column10]]-J552)</f>
        <v>2.0055999999999963E-3</v>
      </c>
      <c r="AG553" s="1">
        <f>ABS(IK_diagnostics_degrees__4[[#This Row],[Column11]]-K552)</f>
        <v>1.7000000000000348E-4</v>
      </c>
      <c r="AH553" s="1">
        <f>ABS(IK_diagnostics_degrees__4[[#This Row],[Column12]]-L552)</f>
        <v>0</v>
      </c>
      <c r="AI553" s="1">
        <f>ABS(IK_diagnostics_degrees__4[[#This Row],[Column13]]-M552)</f>
        <v>6.999999999979245E-6</v>
      </c>
      <c r="AJ553" s="1">
        <f>ABS(IK_diagnostics_degrees__4[[#This Row],[Column14]]-N552)</f>
        <v>0</v>
      </c>
      <c r="AK553" s="1">
        <f>ABS(IK_diagnostics_degrees__4[[#This Row],[Column15]]-O552)</f>
        <v>0</v>
      </c>
      <c r="AL553" s="1">
        <f>ABS(IK_diagnostics_degrees__4[[#This Row],[Column16]]-P552)</f>
        <v>3.949999999999898E-3</v>
      </c>
      <c r="AM553" s="1">
        <f>ABS(IK_diagnostics_degrees__4[[#This Row],[Column17]]-Q552)</f>
        <v>0</v>
      </c>
      <c r="AN553" s="1">
        <f>ABS(IK_diagnostics_degrees__4[[#This Row],[Column18]]-R552)</f>
        <v>8.9999999999990088E-4</v>
      </c>
      <c r="AO553" s="1">
        <f>ABS(IK_diagnostics_degrees__4[[#This Row],[Column19]]-S552)</f>
        <v>0</v>
      </c>
      <c r="AP553" s="1">
        <f>ABS(IK_diagnostics_degrees__4[[#This Row],[Column20]]-T552)</f>
        <v>5.5689999999999351E-3</v>
      </c>
      <c r="AQ553" s="1">
        <f>ABS(IK_diagnostics_degrees__4[[#This Row],[Column21]]-U552)</f>
        <v>2.8099999999999792E-3</v>
      </c>
    </row>
    <row r="554" spans="1:43" x14ac:dyDescent="0.25">
      <c r="A554" s="1" t="s">
        <v>22</v>
      </c>
      <c r="B554" s="1">
        <v>1.1475900000000001</v>
      </c>
      <c r="C554" s="1" t="s">
        <v>22</v>
      </c>
      <c r="D554" s="1" t="s">
        <v>22</v>
      </c>
      <c r="E554" s="1">
        <v>2.3337699999999999</v>
      </c>
      <c r="F554" s="1" t="s">
        <v>22</v>
      </c>
      <c r="G554" s="1">
        <v>1.1429800000000001</v>
      </c>
      <c r="H554" s="1">
        <v>1.58501</v>
      </c>
      <c r="I554" s="1">
        <v>1.2572000000000001</v>
      </c>
      <c r="J554" s="1">
        <v>9.7390000000000004E-2</v>
      </c>
      <c r="K554" s="1">
        <v>1.2123600000000001</v>
      </c>
      <c r="L554" s="1" t="s">
        <v>22</v>
      </c>
      <c r="M554" s="1">
        <v>0.31380000000000002</v>
      </c>
      <c r="N554" s="1" t="s">
        <v>22</v>
      </c>
      <c r="O554" s="1" t="s">
        <v>22</v>
      </c>
      <c r="P554" s="1">
        <v>1.04068</v>
      </c>
      <c r="Q554" s="1" t="s">
        <v>22</v>
      </c>
      <c r="R554" s="1">
        <v>1.75014</v>
      </c>
      <c r="S554" s="1" t="s">
        <v>22</v>
      </c>
      <c r="T554" s="1">
        <v>0.79730500000000004</v>
      </c>
      <c r="U554" s="1">
        <v>1.2279199999999999</v>
      </c>
      <c r="V554" s="1" t="s">
        <v>23</v>
      </c>
      <c r="W554" s="1">
        <f>ABS(IK_diagnostics_degrees__4[[#This Row],[Column1]]-A553)</f>
        <v>0</v>
      </c>
      <c r="X554" s="1">
        <f>ABS(IK_diagnostics_degrees__4[[#This Row],[Column2]]-B553)</f>
        <v>1.3999999999998458E-3</v>
      </c>
      <c r="Y554" s="1">
        <f>ABS(IK_diagnostics_degrees__4[[#This Row],[Column3]]-C553)</f>
        <v>0</v>
      </c>
      <c r="Z554" s="1">
        <f>ABS(IK_diagnostics_degrees__4[[#This Row],[Column4]]-D553)</f>
        <v>0</v>
      </c>
      <c r="AA554" s="1">
        <f>ABS(IK_diagnostics_degrees__4[[#This Row],[Column5]]-E553)</f>
        <v>2.4899999999998812E-3</v>
      </c>
      <c r="AB554" s="1">
        <f>ABS(IK_diagnostics_degrees__4[[#This Row],[Column6]]-F553)</f>
        <v>0</v>
      </c>
      <c r="AC554" s="1">
        <f>ABS(IK_diagnostics_degrees__4[[#This Row],[Column7]]-G553)</f>
        <v>9.200000000000319E-4</v>
      </c>
      <c r="AD554" s="1">
        <f>ABS(IK_diagnostics_degrees__4[[#This Row],[Column8]]-H553)</f>
        <v>5.1000000000001044E-4</v>
      </c>
      <c r="AE554" s="1">
        <f>ABS(IK_diagnostics_degrees__4[[#This Row],[Column9]]-I553)</f>
        <v>1.2700000000001044E-3</v>
      </c>
      <c r="AF554" s="1">
        <f>ABS(IK_diagnostics_degrees__4[[#This Row],[Column10]]-J553)</f>
        <v>1.7073999999999978E-3</v>
      </c>
      <c r="AG554" s="1">
        <f>ABS(IK_diagnostics_degrees__4[[#This Row],[Column11]]-K553)</f>
        <v>7.9999999999857963E-5</v>
      </c>
      <c r="AH554" s="1">
        <f>ABS(IK_diagnostics_degrees__4[[#This Row],[Column12]]-L553)</f>
        <v>0</v>
      </c>
      <c r="AI554" s="1">
        <f>ABS(IK_diagnostics_degrees__4[[#This Row],[Column13]]-M553)</f>
        <v>5.8199999999997143E-4</v>
      </c>
      <c r="AJ554" s="1">
        <f>ABS(IK_diagnostics_degrees__4[[#This Row],[Column14]]-N553)</f>
        <v>0</v>
      </c>
      <c r="AK554" s="1">
        <f>ABS(IK_diagnostics_degrees__4[[#This Row],[Column15]]-O553)</f>
        <v>0</v>
      </c>
      <c r="AL554" s="1">
        <f>ABS(IK_diagnostics_degrees__4[[#This Row],[Column16]]-P553)</f>
        <v>3.6400000000000876E-3</v>
      </c>
      <c r="AM554" s="1">
        <f>ABS(IK_diagnostics_degrees__4[[#This Row],[Column17]]-Q553)</f>
        <v>0</v>
      </c>
      <c r="AN554" s="1">
        <f>ABS(IK_diagnostics_degrees__4[[#This Row],[Column18]]-R553)</f>
        <v>9.6000000000007191E-4</v>
      </c>
      <c r="AO554" s="1">
        <f>ABS(IK_diagnostics_degrees__4[[#This Row],[Column19]]-S553)</f>
        <v>0</v>
      </c>
      <c r="AP554" s="1">
        <f>ABS(IK_diagnostics_degrees__4[[#This Row],[Column20]]-T553)</f>
        <v>5.5239999999999734E-3</v>
      </c>
      <c r="AQ554" s="1">
        <f>ABS(IK_diagnostics_degrees__4[[#This Row],[Column21]]-U553)</f>
        <v>2.3400000000000087E-3</v>
      </c>
    </row>
    <row r="555" spans="1:43" x14ac:dyDescent="0.25">
      <c r="A555" s="1" t="s">
        <v>22</v>
      </c>
      <c r="B555" s="1">
        <v>1.14557</v>
      </c>
      <c r="C555" s="1" t="s">
        <v>22</v>
      </c>
      <c r="D555" s="1" t="s">
        <v>22</v>
      </c>
      <c r="E555" s="1">
        <v>2.3367300000000002</v>
      </c>
      <c r="F555" s="1" t="s">
        <v>22</v>
      </c>
      <c r="G555" s="1">
        <v>1.14473</v>
      </c>
      <c r="H555" s="1">
        <v>1.5847899999999999</v>
      </c>
      <c r="I555" s="1">
        <v>1.2578800000000001</v>
      </c>
      <c r="J555" s="1">
        <v>9.5573099999999994E-2</v>
      </c>
      <c r="K555" s="1">
        <v>1.2116899999999999</v>
      </c>
      <c r="L555" s="1" t="s">
        <v>22</v>
      </c>
      <c r="M555" s="1">
        <v>0.31372299999999997</v>
      </c>
      <c r="N555" s="1" t="s">
        <v>22</v>
      </c>
      <c r="O555" s="1" t="s">
        <v>22</v>
      </c>
      <c r="P555" s="1">
        <v>1.04426</v>
      </c>
      <c r="Q555" s="1" t="s">
        <v>22</v>
      </c>
      <c r="R555" s="1">
        <v>1.74935</v>
      </c>
      <c r="S555" s="1" t="s">
        <v>22</v>
      </c>
      <c r="T555" s="1">
        <v>0.79219200000000001</v>
      </c>
      <c r="U555" s="1">
        <v>1.2307399999999999</v>
      </c>
      <c r="V555" s="1" t="s">
        <v>23</v>
      </c>
      <c r="W555" s="1">
        <f>ABS(IK_diagnostics_degrees__4[[#This Row],[Column1]]-A554)</f>
        <v>0</v>
      </c>
      <c r="X555" s="1">
        <f>ABS(IK_diagnostics_degrees__4[[#This Row],[Column2]]-B554)</f>
        <v>2.0200000000001328E-3</v>
      </c>
      <c r="Y555" s="1">
        <f>ABS(IK_diagnostics_degrees__4[[#This Row],[Column3]]-C554)</f>
        <v>0</v>
      </c>
      <c r="Z555" s="1">
        <f>ABS(IK_diagnostics_degrees__4[[#This Row],[Column4]]-D554)</f>
        <v>0</v>
      </c>
      <c r="AA555" s="1">
        <f>ABS(IK_diagnostics_degrees__4[[#This Row],[Column5]]-E554)</f>
        <v>2.9600000000002957E-3</v>
      </c>
      <c r="AB555" s="1">
        <f>ABS(IK_diagnostics_degrees__4[[#This Row],[Column6]]-F554)</f>
        <v>0</v>
      </c>
      <c r="AC555" s="1">
        <f>ABS(IK_diagnostics_degrees__4[[#This Row],[Column7]]-G554)</f>
        <v>1.7499999999999183E-3</v>
      </c>
      <c r="AD555" s="1">
        <f>ABS(IK_diagnostics_degrees__4[[#This Row],[Column8]]-H554)</f>
        <v>2.20000000000109E-4</v>
      </c>
      <c r="AE555" s="1">
        <f>ABS(IK_diagnostics_degrees__4[[#This Row],[Column9]]-I554)</f>
        <v>6.8000000000001393E-4</v>
      </c>
      <c r="AF555" s="1">
        <f>ABS(IK_diagnostics_degrees__4[[#This Row],[Column10]]-J554)</f>
        <v>1.8169000000000102E-3</v>
      </c>
      <c r="AG555" s="1">
        <f>ABS(IK_diagnostics_degrees__4[[#This Row],[Column11]]-K554)</f>
        <v>6.7000000000017046E-4</v>
      </c>
      <c r="AH555" s="1">
        <f>ABS(IK_diagnostics_degrees__4[[#This Row],[Column12]]-L554)</f>
        <v>0</v>
      </c>
      <c r="AI555" s="1">
        <f>ABS(IK_diagnostics_degrees__4[[#This Row],[Column13]]-M554)</f>
        <v>7.7000000000049251E-5</v>
      </c>
      <c r="AJ555" s="1">
        <f>ABS(IK_diagnostics_degrees__4[[#This Row],[Column14]]-N554)</f>
        <v>0</v>
      </c>
      <c r="AK555" s="1">
        <f>ABS(IK_diagnostics_degrees__4[[#This Row],[Column15]]-O554)</f>
        <v>0</v>
      </c>
      <c r="AL555" s="1">
        <f>ABS(IK_diagnostics_degrees__4[[#This Row],[Column16]]-P554)</f>
        <v>3.5799999999999166E-3</v>
      </c>
      <c r="AM555" s="1">
        <f>ABS(IK_diagnostics_degrees__4[[#This Row],[Column17]]-Q554)</f>
        <v>0</v>
      </c>
      <c r="AN555" s="1">
        <f>ABS(IK_diagnostics_degrees__4[[#This Row],[Column18]]-R554)</f>
        <v>7.9000000000006843E-4</v>
      </c>
      <c r="AO555" s="1">
        <f>ABS(IK_diagnostics_degrees__4[[#This Row],[Column19]]-S554)</f>
        <v>0</v>
      </c>
      <c r="AP555" s="1">
        <f>ABS(IK_diagnostics_degrees__4[[#This Row],[Column20]]-T554)</f>
        <v>5.1130000000000342E-3</v>
      </c>
      <c r="AQ555" s="1">
        <f>ABS(IK_diagnostics_degrees__4[[#This Row],[Column21]]-U554)</f>
        <v>2.8200000000000447E-3</v>
      </c>
    </row>
    <row r="556" spans="1:43" x14ac:dyDescent="0.25">
      <c r="A556" s="1" t="s">
        <v>22</v>
      </c>
      <c r="B556" s="1">
        <v>1.1438900000000001</v>
      </c>
      <c r="C556" s="1" t="s">
        <v>22</v>
      </c>
      <c r="D556" s="1" t="s">
        <v>22</v>
      </c>
      <c r="E556" s="1">
        <v>2.3393999999999999</v>
      </c>
      <c r="F556" s="1" t="s">
        <v>22</v>
      </c>
      <c r="G556" s="1">
        <v>1.1460399999999999</v>
      </c>
      <c r="H556" s="1">
        <v>1.58385</v>
      </c>
      <c r="I556" s="1">
        <v>1.25874</v>
      </c>
      <c r="J556" s="1">
        <v>9.4621700000000003E-2</v>
      </c>
      <c r="K556" s="1">
        <v>1.2116100000000001</v>
      </c>
      <c r="L556" s="1" t="s">
        <v>22</v>
      </c>
      <c r="M556" s="1">
        <v>0.31364999999999998</v>
      </c>
      <c r="N556" s="1" t="s">
        <v>22</v>
      </c>
      <c r="O556" s="1" t="s">
        <v>22</v>
      </c>
      <c r="P556" s="1">
        <v>1.0478700000000001</v>
      </c>
      <c r="Q556" s="1" t="s">
        <v>22</v>
      </c>
      <c r="R556" s="1">
        <v>1.74844</v>
      </c>
      <c r="S556" s="1" t="s">
        <v>22</v>
      </c>
      <c r="T556" s="1">
        <v>0.78653099999999998</v>
      </c>
      <c r="U556" s="1">
        <v>1.2330700000000001</v>
      </c>
      <c r="V556" s="1" t="s">
        <v>23</v>
      </c>
      <c r="W556" s="1">
        <f>ABS(IK_diagnostics_degrees__4[[#This Row],[Column1]]-A555)</f>
        <v>0</v>
      </c>
      <c r="X556" s="1">
        <f>ABS(IK_diagnostics_degrees__4[[#This Row],[Column2]]-B555)</f>
        <v>1.6799999999999038E-3</v>
      </c>
      <c r="Y556" s="1">
        <f>ABS(IK_diagnostics_degrees__4[[#This Row],[Column3]]-C555)</f>
        <v>0</v>
      </c>
      <c r="Z556" s="1">
        <f>ABS(IK_diagnostics_degrees__4[[#This Row],[Column4]]-D555)</f>
        <v>0</v>
      </c>
      <c r="AA556" s="1">
        <f>ABS(IK_diagnostics_degrees__4[[#This Row],[Column5]]-E555)</f>
        <v>2.6699999999997281E-3</v>
      </c>
      <c r="AB556" s="1">
        <f>ABS(IK_diagnostics_degrees__4[[#This Row],[Column6]]-F555)</f>
        <v>0</v>
      </c>
      <c r="AC556" s="1">
        <f>ABS(IK_diagnostics_degrees__4[[#This Row],[Column7]]-G555)</f>
        <v>1.3099999999999223E-3</v>
      </c>
      <c r="AD556" s="1">
        <f>ABS(IK_diagnostics_degrees__4[[#This Row],[Column8]]-H555)</f>
        <v>9.3999999999994088E-4</v>
      </c>
      <c r="AE556" s="1">
        <f>ABS(IK_diagnostics_degrees__4[[#This Row],[Column9]]-I555)</f>
        <v>8.5999999999986088E-4</v>
      </c>
      <c r="AF556" s="1">
        <f>ABS(IK_diagnostics_degrees__4[[#This Row],[Column10]]-J555)</f>
        <v>9.5139999999999114E-4</v>
      </c>
      <c r="AG556" s="1">
        <f>ABS(IK_diagnostics_degrees__4[[#This Row],[Column11]]-K555)</f>
        <v>7.9999999999857963E-5</v>
      </c>
      <c r="AH556" s="1">
        <f>ABS(IK_diagnostics_degrees__4[[#This Row],[Column12]]-L555)</f>
        <v>0</v>
      </c>
      <c r="AI556" s="1">
        <f>ABS(IK_diagnostics_degrees__4[[#This Row],[Column13]]-M555)</f>
        <v>7.299999999998974E-5</v>
      </c>
      <c r="AJ556" s="1">
        <f>ABS(IK_diagnostics_degrees__4[[#This Row],[Column14]]-N555)</f>
        <v>0</v>
      </c>
      <c r="AK556" s="1">
        <f>ABS(IK_diagnostics_degrees__4[[#This Row],[Column15]]-O555)</f>
        <v>0</v>
      </c>
      <c r="AL556" s="1">
        <f>ABS(IK_diagnostics_degrees__4[[#This Row],[Column16]]-P555)</f>
        <v>3.6100000000001131E-3</v>
      </c>
      <c r="AM556" s="1">
        <f>ABS(IK_diagnostics_degrees__4[[#This Row],[Column17]]-Q555)</f>
        <v>0</v>
      </c>
      <c r="AN556" s="1">
        <f>ABS(IK_diagnostics_degrees__4[[#This Row],[Column18]]-R555)</f>
        <v>9.0999999999996639E-4</v>
      </c>
      <c r="AO556" s="1">
        <f>ABS(IK_diagnostics_degrees__4[[#This Row],[Column19]]-S555)</f>
        <v>0</v>
      </c>
      <c r="AP556" s="1">
        <f>ABS(IK_diagnostics_degrees__4[[#This Row],[Column20]]-T555)</f>
        <v>5.6610000000000271E-3</v>
      </c>
      <c r="AQ556" s="1">
        <f>ABS(IK_diagnostics_degrees__4[[#This Row],[Column21]]-U555)</f>
        <v>2.3300000000001653E-3</v>
      </c>
    </row>
    <row r="557" spans="1:43" x14ac:dyDescent="0.25">
      <c r="A557" s="1" t="s">
        <v>22</v>
      </c>
      <c r="B557" s="1">
        <v>1.14249</v>
      </c>
      <c r="C557" s="1" t="s">
        <v>22</v>
      </c>
      <c r="D557" s="1" t="s">
        <v>22</v>
      </c>
      <c r="E557" s="1">
        <v>2.3418299999999999</v>
      </c>
      <c r="F557" s="1" t="s">
        <v>22</v>
      </c>
      <c r="G557" s="1">
        <v>1.1473899999999999</v>
      </c>
      <c r="H557" s="1">
        <v>1.5829299999999999</v>
      </c>
      <c r="I557" s="1">
        <v>1.25945</v>
      </c>
      <c r="J557" s="1">
        <v>9.3492699999999998E-2</v>
      </c>
      <c r="K557" s="1">
        <v>1.21163</v>
      </c>
      <c r="L557" s="1" t="s">
        <v>22</v>
      </c>
      <c r="M557" s="1">
        <v>0.313803</v>
      </c>
      <c r="N557" s="1" t="s">
        <v>22</v>
      </c>
      <c r="O557" s="1" t="s">
        <v>22</v>
      </c>
      <c r="P557" s="1">
        <v>1.0508299999999999</v>
      </c>
      <c r="Q557" s="1" t="s">
        <v>22</v>
      </c>
      <c r="R557" s="1">
        <v>1.7474000000000001</v>
      </c>
      <c r="S557" s="1" t="s">
        <v>22</v>
      </c>
      <c r="T557" s="1">
        <v>0.78136399999999995</v>
      </c>
      <c r="U557" s="1">
        <v>1.2351700000000001</v>
      </c>
      <c r="V557" s="1" t="s">
        <v>23</v>
      </c>
      <c r="W557" s="1">
        <f>ABS(IK_diagnostics_degrees__4[[#This Row],[Column1]]-A556)</f>
        <v>0</v>
      </c>
      <c r="X557" s="1">
        <f>ABS(IK_diagnostics_degrees__4[[#This Row],[Column2]]-B556)</f>
        <v>1.4000000000000679E-3</v>
      </c>
      <c r="Y557" s="1">
        <f>ABS(IK_diagnostics_degrees__4[[#This Row],[Column3]]-C556)</f>
        <v>0</v>
      </c>
      <c r="Z557" s="1">
        <f>ABS(IK_diagnostics_degrees__4[[#This Row],[Column4]]-D556)</f>
        <v>0</v>
      </c>
      <c r="AA557" s="1">
        <f>ABS(IK_diagnostics_degrees__4[[#This Row],[Column5]]-E556)</f>
        <v>2.4299999999999322E-3</v>
      </c>
      <c r="AB557" s="1">
        <f>ABS(IK_diagnostics_degrees__4[[#This Row],[Column6]]-F556)</f>
        <v>0</v>
      </c>
      <c r="AC557" s="1">
        <f>ABS(IK_diagnostics_degrees__4[[#This Row],[Column7]]-G556)</f>
        <v>1.3499999999999623E-3</v>
      </c>
      <c r="AD557" s="1">
        <f>ABS(IK_diagnostics_degrees__4[[#This Row],[Column8]]-H556)</f>
        <v>9.200000000000319E-4</v>
      </c>
      <c r="AE557" s="1">
        <f>ABS(IK_diagnostics_degrees__4[[#This Row],[Column9]]-I556)</f>
        <v>7.0999999999998842E-4</v>
      </c>
      <c r="AF557" s="1">
        <f>ABS(IK_diagnostics_degrees__4[[#This Row],[Column10]]-J556)</f>
        <v>1.129000000000005E-3</v>
      </c>
      <c r="AG557" s="1">
        <f>ABS(IK_diagnostics_degrees__4[[#This Row],[Column11]]-K556)</f>
        <v>1.9999999999908979E-5</v>
      </c>
      <c r="AH557" s="1">
        <f>ABS(IK_diagnostics_degrees__4[[#This Row],[Column12]]-L556)</f>
        <v>0</v>
      </c>
      <c r="AI557" s="1">
        <f>ABS(IK_diagnostics_degrees__4[[#This Row],[Column13]]-M556)</f>
        <v>1.5300000000001424E-4</v>
      </c>
      <c r="AJ557" s="1">
        <f>ABS(IK_diagnostics_degrees__4[[#This Row],[Column14]]-N556)</f>
        <v>0</v>
      </c>
      <c r="AK557" s="1">
        <f>ABS(IK_diagnostics_degrees__4[[#This Row],[Column15]]-O556)</f>
        <v>0</v>
      </c>
      <c r="AL557" s="1">
        <f>ABS(IK_diagnostics_degrees__4[[#This Row],[Column16]]-P556)</f>
        <v>2.9599999999998516E-3</v>
      </c>
      <c r="AM557" s="1">
        <f>ABS(IK_diagnostics_degrees__4[[#This Row],[Column17]]-Q556)</f>
        <v>0</v>
      </c>
      <c r="AN557" s="1">
        <f>ABS(IK_diagnostics_degrees__4[[#This Row],[Column18]]-R556)</f>
        <v>1.0399999999999299E-3</v>
      </c>
      <c r="AO557" s="1">
        <f>ABS(IK_diagnostics_degrees__4[[#This Row],[Column19]]-S556)</f>
        <v>0</v>
      </c>
      <c r="AP557" s="1">
        <f>ABS(IK_diagnostics_degrees__4[[#This Row],[Column20]]-T556)</f>
        <v>5.1670000000000327E-3</v>
      </c>
      <c r="AQ557" s="1">
        <f>ABS(IK_diagnostics_degrees__4[[#This Row],[Column21]]-U556)</f>
        <v>2.0999999999999908E-3</v>
      </c>
    </row>
    <row r="558" spans="1:43" x14ac:dyDescent="0.25">
      <c r="A558" s="1" t="s">
        <v>22</v>
      </c>
      <c r="B558" s="1">
        <v>1.1406499999999999</v>
      </c>
      <c r="C558" s="1" t="s">
        <v>22</v>
      </c>
      <c r="D558" s="1" t="s">
        <v>22</v>
      </c>
      <c r="E558" s="1">
        <v>2.3444099999999999</v>
      </c>
      <c r="F558" s="1" t="s">
        <v>22</v>
      </c>
      <c r="G558" s="1">
        <v>1.1482399999999999</v>
      </c>
      <c r="H558" s="1">
        <v>1.58216</v>
      </c>
      <c r="I558" s="1">
        <v>1.26071</v>
      </c>
      <c r="J558" s="1">
        <v>9.2500499999999999E-2</v>
      </c>
      <c r="K558" s="1">
        <v>1.21123</v>
      </c>
      <c r="L558" s="1" t="s">
        <v>22</v>
      </c>
      <c r="M558" s="1">
        <v>0.31384099999999998</v>
      </c>
      <c r="N558" s="1" t="s">
        <v>22</v>
      </c>
      <c r="O558" s="1" t="s">
        <v>22</v>
      </c>
      <c r="P558" s="1">
        <v>1.0542100000000001</v>
      </c>
      <c r="Q558" s="1" t="s">
        <v>22</v>
      </c>
      <c r="R558" s="1">
        <v>1.74648</v>
      </c>
      <c r="S558" s="1" t="s">
        <v>22</v>
      </c>
      <c r="T558" s="1">
        <v>0.77644400000000002</v>
      </c>
      <c r="U558" s="1">
        <v>1.23732</v>
      </c>
      <c r="V558" s="1" t="s">
        <v>23</v>
      </c>
      <c r="W558" s="1">
        <f>ABS(IK_diagnostics_degrees__4[[#This Row],[Column1]]-A557)</f>
        <v>0</v>
      </c>
      <c r="X558" s="1">
        <f>ABS(IK_diagnostics_degrees__4[[#This Row],[Column2]]-B557)</f>
        <v>1.8400000000000638E-3</v>
      </c>
      <c r="Y558" s="1">
        <f>ABS(IK_diagnostics_degrees__4[[#This Row],[Column3]]-C557)</f>
        <v>0</v>
      </c>
      <c r="Z558" s="1">
        <f>ABS(IK_diagnostics_degrees__4[[#This Row],[Column4]]-D557)</f>
        <v>0</v>
      </c>
      <c r="AA558" s="1">
        <f>ABS(IK_diagnostics_degrees__4[[#This Row],[Column5]]-E557)</f>
        <v>2.5800000000000267E-3</v>
      </c>
      <c r="AB558" s="1">
        <f>ABS(IK_diagnostics_degrees__4[[#This Row],[Column6]]-F557)</f>
        <v>0</v>
      </c>
      <c r="AC558" s="1">
        <f>ABS(IK_diagnostics_degrees__4[[#This Row],[Column7]]-G557)</f>
        <v>8.5000000000001741E-4</v>
      </c>
      <c r="AD558" s="1">
        <f>ABS(IK_diagnostics_degrees__4[[#This Row],[Column8]]-H557)</f>
        <v>7.699999999999374E-4</v>
      </c>
      <c r="AE558" s="1">
        <f>ABS(IK_diagnostics_degrees__4[[#This Row],[Column9]]-I557)</f>
        <v>1.2600000000000389E-3</v>
      </c>
      <c r="AF558" s="1">
        <f>ABS(IK_diagnostics_degrees__4[[#This Row],[Column10]]-J557)</f>
        <v>9.9219999999999864E-4</v>
      </c>
      <c r="AG558" s="1">
        <f>ABS(IK_diagnostics_degrees__4[[#This Row],[Column11]]-K557)</f>
        <v>3.9999999999995595E-4</v>
      </c>
      <c r="AH558" s="1">
        <f>ABS(IK_diagnostics_degrees__4[[#This Row],[Column12]]-L557)</f>
        <v>0</v>
      </c>
      <c r="AI558" s="1">
        <f>ABS(IK_diagnostics_degrees__4[[#This Row],[Column13]]-M557)</f>
        <v>3.7999999999982492E-5</v>
      </c>
      <c r="AJ558" s="1">
        <f>ABS(IK_diagnostics_degrees__4[[#This Row],[Column14]]-N557)</f>
        <v>0</v>
      </c>
      <c r="AK558" s="1">
        <f>ABS(IK_diagnostics_degrees__4[[#This Row],[Column15]]-O557)</f>
        <v>0</v>
      </c>
      <c r="AL558" s="1">
        <f>ABS(IK_diagnostics_degrees__4[[#This Row],[Column16]]-P557)</f>
        <v>3.3800000000001607E-3</v>
      </c>
      <c r="AM558" s="1">
        <f>ABS(IK_diagnostics_degrees__4[[#This Row],[Column17]]-Q557)</f>
        <v>0</v>
      </c>
      <c r="AN558" s="1">
        <f>ABS(IK_diagnostics_degrees__4[[#This Row],[Column18]]-R557)</f>
        <v>9.200000000000319E-4</v>
      </c>
      <c r="AO558" s="1">
        <f>ABS(IK_diagnostics_degrees__4[[#This Row],[Column19]]-S557)</f>
        <v>0</v>
      </c>
      <c r="AP558" s="1">
        <f>ABS(IK_diagnostics_degrees__4[[#This Row],[Column20]]-T557)</f>
        <v>4.9199999999999244E-3</v>
      </c>
      <c r="AQ558" s="1">
        <f>ABS(IK_diagnostics_degrees__4[[#This Row],[Column21]]-U557)</f>
        <v>2.1499999999998742E-3</v>
      </c>
    </row>
    <row r="559" spans="1:43" x14ac:dyDescent="0.25">
      <c r="A559" s="1" t="s">
        <v>22</v>
      </c>
      <c r="B559" s="1">
        <v>1.1391500000000001</v>
      </c>
      <c r="C559" s="1" t="s">
        <v>22</v>
      </c>
      <c r="D559" s="1" t="s">
        <v>22</v>
      </c>
      <c r="E559" s="1">
        <v>2.3468800000000001</v>
      </c>
      <c r="F559" s="1" t="s">
        <v>22</v>
      </c>
      <c r="G559" s="1">
        <v>1.14977</v>
      </c>
      <c r="H559" s="1">
        <v>1.58182</v>
      </c>
      <c r="I559" s="1">
        <v>1.26126</v>
      </c>
      <c r="J559" s="1">
        <v>9.0966500000000006E-2</v>
      </c>
      <c r="K559" s="1">
        <v>1.2109300000000001</v>
      </c>
      <c r="L559" s="1" t="s">
        <v>22</v>
      </c>
      <c r="M559" s="1">
        <v>0.31377300000000002</v>
      </c>
      <c r="N559" s="1" t="s">
        <v>22</v>
      </c>
      <c r="O559" s="1" t="s">
        <v>22</v>
      </c>
      <c r="P559" s="1">
        <v>1.0574600000000001</v>
      </c>
      <c r="Q559" s="1" t="s">
        <v>22</v>
      </c>
      <c r="R559" s="1">
        <v>1.7456799999999999</v>
      </c>
      <c r="S559" s="1" t="s">
        <v>22</v>
      </c>
      <c r="T559" s="1">
        <v>0.77126399999999995</v>
      </c>
      <c r="U559" s="1">
        <v>1.23953</v>
      </c>
      <c r="V559" s="1" t="s">
        <v>23</v>
      </c>
      <c r="W559" s="1">
        <f>ABS(IK_diagnostics_degrees__4[[#This Row],[Column1]]-A558)</f>
        <v>0</v>
      </c>
      <c r="X559" s="1">
        <f>ABS(IK_diagnostics_degrees__4[[#This Row],[Column2]]-B558)</f>
        <v>1.4999999999998348E-3</v>
      </c>
      <c r="Y559" s="1">
        <f>ABS(IK_diagnostics_degrees__4[[#This Row],[Column3]]-C558)</f>
        <v>0</v>
      </c>
      <c r="Z559" s="1">
        <f>ABS(IK_diagnostics_degrees__4[[#This Row],[Column4]]-D558)</f>
        <v>0</v>
      </c>
      <c r="AA559" s="1">
        <f>ABS(IK_diagnostics_degrees__4[[#This Row],[Column5]]-E558)</f>
        <v>2.4700000000001943E-3</v>
      </c>
      <c r="AB559" s="1">
        <f>ABS(IK_diagnostics_degrees__4[[#This Row],[Column6]]-F558)</f>
        <v>0</v>
      </c>
      <c r="AC559" s="1">
        <f>ABS(IK_diagnostics_degrees__4[[#This Row],[Column7]]-G558)</f>
        <v>1.5300000000000313E-3</v>
      </c>
      <c r="AD559" s="1">
        <f>ABS(IK_diagnostics_degrees__4[[#This Row],[Column8]]-H558)</f>
        <v>3.4000000000000696E-4</v>
      </c>
      <c r="AE559" s="1">
        <f>ABS(IK_diagnostics_degrees__4[[#This Row],[Column9]]-I558)</f>
        <v>5.5000000000005045E-4</v>
      </c>
      <c r="AF559" s="1">
        <f>ABS(IK_diagnostics_degrees__4[[#This Row],[Column10]]-J558)</f>
        <v>1.5339999999999937E-3</v>
      </c>
      <c r="AG559" s="1">
        <f>ABS(IK_diagnostics_degrees__4[[#This Row],[Column11]]-K558)</f>
        <v>2.9999999999996696E-4</v>
      </c>
      <c r="AH559" s="1">
        <f>ABS(IK_diagnostics_degrees__4[[#This Row],[Column12]]-L558)</f>
        <v>0</v>
      </c>
      <c r="AI559" s="1">
        <f>ABS(IK_diagnostics_degrees__4[[#This Row],[Column13]]-M558)</f>
        <v>6.7999999999956984E-5</v>
      </c>
      <c r="AJ559" s="1">
        <f>ABS(IK_diagnostics_degrees__4[[#This Row],[Column14]]-N558)</f>
        <v>0</v>
      </c>
      <c r="AK559" s="1">
        <f>ABS(IK_diagnostics_degrees__4[[#This Row],[Column15]]-O558)</f>
        <v>0</v>
      </c>
      <c r="AL559" s="1">
        <f>ABS(IK_diagnostics_degrees__4[[#This Row],[Column16]]-P558)</f>
        <v>3.2499999999999751E-3</v>
      </c>
      <c r="AM559" s="1">
        <f>ABS(IK_diagnostics_degrees__4[[#This Row],[Column17]]-Q558)</f>
        <v>0</v>
      </c>
      <c r="AN559" s="1">
        <f>ABS(IK_diagnostics_degrees__4[[#This Row],[Column18]]-R558)</f>
        <v>8.0000000000013394E-4</v>
      </c>
      <c r="AO559" s="1">
        <f>ABS(IK_diagnostics_degrees__4[[#This Row],[Column19]]-S558)</f>
        <v>0</v>
      </c>
      <c r="AP559" s="1">
        <f>ABS(IK_diagnostics_degrees__4[[#This Row],[Column20]]-T558)</f>
        <v>5.1800000000000734E-3</v>
      </c>
      <c r="AQ559" s="1">
        <f>ABS(IK_diagnostics_degrees__4[[#This Row],[Column21]]-U558)</f>
        <v>2.2100000000000453E-3</v>
      </c>
    </row>
    <row r="560" spans="1:43" x14ac:dyDescent="0.25">
      <c r="A560" s="1" t="s">
        <v>22</v>
      </c>
      <c r="B560" s="1">
        <v>1.13758</v>
      </c>
      <c r="C560" s="1" t="s">
        <v>22</v>
      </c>
      <c r="D560" s="1" t="s">
        <v>22</v>
      </c>
      <c r="E560" s="1">
        <v>2.3492999999999999</v>
      </c>
      <c r="F560" s="1" t="s">
        <v>22</v>
      </c>
      <c r="G560" s="1">
        <v>1.1508</v>
      </c>
      <c r="H560" s="1">
        <v>1.5813200000000001</v>
      </c>
      <c r="I560" s="1">
        <v>1.2624</v>
      </c>
      <c r="J560" s="1">
        <v>8.9533299999999996E-2</v>
      </c>
      <c r="K560" s="1">
        <v>1.21069</v>
      </c>
      <c r="L560" s="1" t="s">
        <v>22</v>
      </c>
      <c r="M560" s="1">
        <v>0.31391799999999997</v>
      </c>
      <c r="N560" s="1" t="s">
        <v>22</v>
      </c>
      <c r="O560" s="1" t="s">
        <v>22</v>
      </c>
      <c r="P560" s="1">
        <v>1.0609299999999999</v>
      </c>
      <c r="Q560" s="1" t="s">
        <v>22</v>
      </c>
      <c r="R560" s="1">
        <v>1.74508</v>
      </c>
      <c r="S560" s="1" t="s">
        <v>22</v>
      </c>
      <c r="T560" s="1">
        <v>0.76606099999999999</v>
      </c>
      <c r="U560" s="1">
        <v>1.2417800000000001</v>
      </c>
      <c r="V560" s="1" t="s">
        <v>23</v>
      </c>
      <c r="W560" s="1">
        <f>ABS(IK_diagnostics_degrees__4[[#This Row],[Column1]]-A559)</f>
        <v>0</v>
      </c>
      <c r="X560" s="1">
        <f>ABS(IK_diagnostics_degrees__4[[#This Row],[Column2]]-B559)</f>
        <v>1.5700000000000713E-3</v>
      </c>
      <c r="Y560" s="1">
        <f>ABS(IK_diagnostics_degrees__4[[#This Row],[Column3]]-C559)</f>
        <v>0</v>
      </c>
      <c r="Z560" s="1">
        <f>ABS(IK_diagnostics_degrees__4[[#This Row],[Column4]]-D559)</f>
        <v>0</v>
      </c>
      <c r="AA560" s="1">
        <f>ABS(IK_diagnostics_degrees__4[[#This Row],[Column5]]-E559)</f>
        <v>2.4199999999998667E-3</v>
      </c>
      <c r="AB560" s="1">
        <f>ABS(IK_diagnostics_degrees__4[[#This Row],[Column6]]-F559)</f>
        <v>0</v>
      </c>
      <c r="AC560" s="1">
        <f>ABS(IK_diagnostics_degrees__4[[#This Row],[Column7]]-G559)</f>
        <v>1.0300000000000864E-3</v>
      </c>
      <c r="AD560" s="1">
        <f>ABS(IK_diagnostics_degrees__4[[#This Row],[Column8]]-H559)</f>
        <v>4.9999999999994493E-4</v>
      </c>
      <c r="AE560" s="1">
        <f>ABS(IK_diagnostics_degrees__4[[#This Row],[Column9]]-I559)</f>
        <v>1.1399999999999189E-3</v>
      </c>
      <c r="AF560" s="1">
        <f>ABS(IK_diagnostics_degrees__4[[#This Row],[Column10]]-J559)</f>
        <v>1.4332000000000095E-3</v>
      </c>
      <c r="AG560" s="1">
        <f>ABS(IK_diagnostics_degrees__4[[#This Row],[Column11]]-K559)</f>
        <v>2.4000000000001798E-4</v>
      </c>
      <c r="AH560" s="1">
        <f>ABS(IK_diagnostics_degrees__4[[#This Row],[Column12]]-L559)</f>
        <v>0</v>
      </c>
      <c r="AI560" s="1">
        <f>ABS(IK_diagnostics_degrees__4[[#This Row],[Column13]]-M559)</f>
        <v>1.4499999999995072E-4</v>
      </c>
      <c r="AJ560" s="1">
        <f>ABS(IK_diagnostics_degrees__4[[#This Row],[Column14]]-N559)</f>
        <v>0</v>
      </c>
      <c r="AK560" s="1">
        <f>ABS(IK_diagnostics_degrees__4[[#This Row],[Column15]]-O559)</f>
        <v>0</v>
      </c>
      <c r="AL560" s="1">
        <f>ABS(IK_diagnostics_degrees__4[[#This Row],[Column16]]-P559)</f>
        <v>3.4699999999998621E-3</v>
      </c>
      <c r="AM560" s="1">
        <f>ABS(IK_diagnostics_degrees__4[[#This Row],[Column17]]-Q559)</f>
        <v>0</v>
      </c>
      <c r="AN560" s="1">
        <f>ABS(IK_diagnostics_degrees__4[[#This Row],[Column18]]-R559)</f>
        <v>5.9999999999993392E-4</v>
      </c>
      <c r="AO560" s="1">
        <f>ABS(IK_diagnostics_degrees__4[[#This Row],[Column19]]-S559)</f>
        <v>0</v>
      </c>
      <c r="AP560" s="1">
        <f>ABS(IK_diagnostics_degrees__4[[#This Row],[Column20]]-T559)</f>
        <v>5.2029999999999577E-3</v>
      </c>
      <c r="AQ560" s="1">
        <f>ABS(IK_diagnostics_degrees__4[[#This Row],[Column21]]-U559)</f>
        <v>2.2500000000000853E-3</v>
      </c>
    </row>
    <row r="561" spans="1:43" x14ac:dyDescent="0.25">
      <c r="A561" s="1" t="s">
        <v>22</v>
      </c>
      <c r="B561" s="1">
        <v>1.1365000000000001</v>
      </c>
      <c r="C561" s="1" t="s">
        <v>22</v>
      </c>
      <c r="D561" s="1" t="s">
        <v>22</v>
      </c>
      <c r="E561" s="1">
        <v>2.3511899999999999</v>
      </c>
      <c r="F561" s="1" t="s">
        <v>22</v>
      </c>
      <c r="G561" s="1">
        <v>1.1515</v>
      </c>
      <c r="H561" s="1">
        <v>1.5806899999999999</v>
      </c>
      <c r="I561" s="1">
        <v>1.2636499999999999</v>
      </c>
      <c r="J561" s="1">
        <v>8.8148000000000004E-2</v>
      </c>
      <c r="K561" s="1">
        <v>1.21072</v>
      </c>
      <c r="L561" s="1" t="s">
        <v>22</v>
      </c>
      <c r="M561" s="1">
        <v>0.313614</v>
      </c>
      <c r="N561" s="1" t="s">
        <v>22</v>
      </c>
      <c r="O561" s="1" t="s">
        <v>22</v>
      </c>
      <c r="P561" s="1">
        <v>1.0638799999999999</v>
      </c>
      <c r="Q561" s="1" t="s">
        <v>22</v>
      </c>
      <c r="R561" s="1">
        <v>1.74431</v>
      </c>
      <c r="S561" s="1" t="s">
        <v>22</v>
      </c>
      <c r="T561" s="1">
        <v>0.76103399999999999</v>
      </c>
      <c r="U561" s="1">
        <v>1.2436700000000001</v>
      </c>
      <c r="V561" s="1" t="s">
        <v>23</v>
      </c>
      <c r="W561" s="1">
        <f>ABS(IK_diagnostics_degrees__4[[#This Row],[Column1]]-A560)</f>
        <v>0</v>
      </c>
      <c r="X561" s="1">
        <f>ABS(IK_diagnostics_degrees__4[[#This Row],[Column2]]-B560)</f>
        <v>1.0799999999999699E-3</v>
      </c>
      <c r="Y561" s="1">
        <f>ABS(IK_diagnostics_degrees__4[[#This Row],[Column3]]-C560)</f>
        <v>0</v>
      </c>
      <c r="Z561" s="1">
        <f>ABS(IK_diagnostics_degrees__4[[#This Row],[Column4]]-D560)</f>
        <v>0</v>
      </c>
      <c r="AA561" s="1">
        <f>ABS(IK_diagnostics_degrees__4[[#This Row],[Column5]]-E560)</f>
        <v>1.8899999999999473E-3</v>
      </c>
      <c r="AB561" s="1">
        <f>ABS(IK_diagnostics_degrees__4[[#This Row],[Column6]]-F560)</f>
        <v>0</v>
      </c>
      <c r="AC561" s="1">
        <f>ABS(IK_diagnostics_degrees__4[[#This Row],[Column7]]-G560)</f>
        <v>6.9999999999992291E-4</v>
      </c>
      <c r="AD561" s="1">
        <f>ABS(IK_diagnostics_degrees__4[[#This Row],[Column8]]-H560)</f>
        <v>6.3000000000013046E-4</v>
      </c>
      <c r="AE561" s="1">
        <f>ABS(IK_diagnostics_degrees__4[[#This Row],[Column9]]-I560)</f>
        <v>1.2499999999999734E-3</v>
      </c>
      <c r="AF561" s="1">
        <f>ABS(IK_diagnostics_degrees__4[[#This Row],[Column10]]-J560)</f>
        <v>1.3852999999999921E-3</v>
      </c>
      <c r="AG561" s="1">
        <f>ABS(IK_diagnostics_degrees__4[[#This Row],[Column11]]-K560)</f>
        <v>2.9999999999974492E-5</v>
      </c>
      <c r="AH561" s="1">
        <f>ABS(IK_diagnostics_degrees__4[[#This Row],[Column12]]-L560)</f>
        <v>0</v>
      </c>
      <c r="AI561" s="1">
        <f>ABS(IK_diagnostics_degrees__4[[#This Row],[Column13]]-M560)</f>
        <v>3.0399999999997096E-4</v>
      </c>
      <c r="AJ561" s="1">
        <f>ABS(IK_diagnostics_degrees__4[[#This Row],[Column14]]-N560)</f>
        <v>0</v>
      </c>
      <c r="AK561" s="1">
        <f>ABS(IK_diagnostics_degrees__4[[#This Row],[Column15]]-O560)</f>
        <v>0</v>
      </c>
      <c r="AL561" s="1">
        <f>ABS(IK_diagnostics_degrees__4[[#This Row],[Column16]]-P560)</f>
        <v>2.9500000000000082E-3</v>
      </c>
      <c r="AM561" s="1">
        <f>ABS(IK_diagnostics_degrees__4[[#This Row],[Column17]]-Q560)</f>
        <v>0</v>
      </c>
      <c r="AN561" s="1">
        <f>ABS(IK_diagnostics_degrees__4[[#This Row],[Column18]]-R560)</f>
        <v>7.699999999999374E-4</v>
      </c>
      <c r="AO561" s="1">
        <f>ABS(IK_diagnostics_degrees__4[[#This Row],[Column19]]-S560)</f>
        <v>0</v>
      </c>
      <c r="AP561" s="1">
        <f>ABS(IK_diagnostics_degrees__4[[#This Row],[Column20]]-T560)</f>
        <v>5.0270000000000037E-3</v>
      </c>
      <c r="AQ561" s="1">
        <f>ABS(IK_diagnostics_degrees__4[[#This Row],[Column21]]-U560)</f>
        <v>1.8899999999999473E-3</v>
      </c>
    </row>
    <row r="562" spans="1:43" x14ac:dyDescent="0.25">
      <c r="A562" s="1" t="s">
        <v>22</v>
      </c>
      <c r="B562" s="1">
        <v>1.1351100000000001</v>
      </c>
      <c r="C562" s="1" t="s">
        <v>22</v>
      </c>
      <c r="D562" s="1" t="s">
        <v>22</v>
      </c>
      <c r="E562" s="1">
        <v>2.3532500000000001</v>
      </c>
      <c r="F562" s="1" t="s">
        <v>22</v>
      </c>
      <c r="G562" s="1">
        <v>1.1523399999999999</v>
      </c>
      <c r="H562" s="1">
        <v>1.58006</v>
      </c>
      <c r="I562" s="1">
        <v>1.2647200000000001</v>
      </c>
      <c r="J562" s="1">
        <v>8.7242200000000006E-2</v>
      </c>
      <c r="K562" s="1">
        <v>1.2105699999999999</v>
      </c>
      <c r="L562" s="1" t="s">
        <v>22</v>
      </c>
      <c r="M562" s="1">
        <v>0.31358799999999998</v>
      </c>
      <c r="N562" s="1" t="s">
        <v>22</v>
      </c>
      <c r="O562" s="1" t="s">
        <v>22</v>
      </c>
      <c r="P562" s="1">
        <v>1.0667800000000001</v>
      </c>
      <c r="Q562" s="1" t="s">
        <v>22</v>
      </c>
      <c r="R562" s="1">
        <v>1.7439</v>
      </c>
      <c r="S562" s="1" t="s">
        <v>22</v>
      </c>
      <c r="T562" s="1">
        <v>0.75575800000000004</v>
      </c>
      <c r="U562" s="1">
        <v>1.2458100000000001</v>
      </c>
      <c r="V562" s="1" t="s">
        <v>23</v>
      </c>
      <c r="W562" s="1">
        <f>ABS(IK_diagnostics_degrees__4[[#This Row],[Column1]]-A561)</f>
        <v>0</v>
      </c>
      <c r="X562" s="1">
        <f>ABS(IK_diagnostics_degrees__4[[#This Row],[Column2]]-B561)</f>
        <v>1.3900000000000023E-3</v>
      </c>
      <c r="Y562" s="1">
        <f>ABS(IK_diagnostics_degrees__4[[#This Row],[Column3]]-C561)</f>
        <v>0</v>
      </c>
      <c r="Z562" s="1">
        <f>ABS(IK_diagnostics_degrees__4[[#This Row],[Column4]]-D561)</f>
        <v>0</v>
      </c>
      <c r="AA562" s="1">
        <f>ABS(IK_diagnostics_degrees__4[[#This Row],[Column5]]-E561)</f>
        <v>2.0600000000001728E-3</v>
      </c>
      <c r="AB562" s="1">
        <f>ABS(IK_diagnostics_degrees__4[[#This Row],[Column6]]-F561)</f>
        <v>0</v>
      </c>
      <c r="AC562" s="1">
        <f>ABS(IK_diagnostics_degrees__4[[#This Row],[Column7]]-G561)</f>
        <v>8.399999999999519E-4</v>
      </c>
      <c r="AD562" s="1">
        <f>ABS(IK_diagnostics_degrees__4[[#This Row],[Column8]]-H561)</f>
        <v>6.2999999999990841E-4</v>
      </c>
      <c r="AE562" s="1">
        <f>ABS(IK_diagnostics_degrees__4[[#This Row],[Column9]]-I561)</f>
        <v>1.0700000000001264E-3</v>
      </c>
      <c r="AF562" s="1">
        <f>ABS(IK_diagnostics_degrees__4[[#This Row],[Column10]]-J561)</f>
        <v>9.0579999999999827E-4</v>
      </c>
      <c r="AG562" s="1">
        <f>ABS(IK_diagnostics_degrees__4[[#This Row],[Column11]]-K561)</f>
        <v>1.500000000000945E-4</v>
      </c>
      <c r="AH562" s="1">
        <f>ABS(IK_diagnostics_degrees__4[[#This Row],[Column12]]-L561)</f>
        <v>0</v>
      </c>
      <c r="AI562" s="1">
        <f>ABS(IK_diagnostics_degrees__4[[#This Row],[Column13]]-M561)</f>
        <v>2.6000000000026002E-5</v>
      </c>
      <c r="AJ562" s="1">
        <f>ABS(IK_diagnostics_degrees__4[[#This Row],[Column14]]-N561)</f>
        <v>0</v>
      </c>
      <c r="AK562" s="1">
        <f>ABS(IK_diagnostics_degrees__4[[#This Row],[Column15]]-O561)</f>
        <v>0</v>
      </c>
      <c r="AL562" s="1">
        <f>ABS(IK_diagnostics_degrees__4[[#This Row],[Column16]]-P561)</f>
        <v>2.9000000000001247E-3</v>
      </c>
      <c r="AM562" s="1">
        <f>ABS(IK_diagnostics_degrees__4[[#This Row],[Column17]]-Q561)</f>
        <v>0</v>
      </c>
      <c r="AN562" s="1">
        <f>ABS(IK_diagnostics_degrees__4[[#This Row],[Column18]]-R561)</f>
        <v>4.1000000000002146E-4</v>
      </c>
      <c r="AO562" s="1">
        <f>ABS(IK_diagnostics_degrees__4[[#This Row],[Column19]]-S561)</f>
        <v>0</v>
      </c>
      <c r="AP562" s="1">
        <f>ABS(IK_diagnostics_degrees__4[[#This Row],[Column20]]-T561)</f>
        <v>5.2759999999999474E-3</v>
      </c>
      <c r="AQ562" s="1">
        <f>ABS(IK_diagnostics_degrees__4[[#This Row],[Column21]]-U561)</f>
        <v>2.1400000000000308E-3</v>
      </c>
    </row>
    <row r="563" spans="1:43" x14ac:dyDescent="0.25">
      <c r="A563" s="1" t="s">
        <v>22</v>
      </c>
      <c r="B563" s="1">
        <v>1.13361</v>
      </c>
      <c r="C563" s="1" t="s">
        <v>22</v>
      </c>
      <c r="D563" s="1" t="s">
        <v>22</v>
      </c>
      <c r="E563" s="1">
        <v>2.3556599999999999</v>
      </c>
      <c r="F563" s="1" t="s">
        <v>22</v>
      </c>
      <c r="G563" s="1">
        <v>1.1533899999999999</v>
      </c>
      <c r="H563" s="1">
        <v>1.57952</v>
      </c>
      <c r="I563" s="1">
        <v>1.26566</v>
      </c>
      <c r="J563" s="1">
        <v>8.6015599999999998E-2</v>
      </c>
      <c r="K563" s="1">
        <v>1.21028</v>
      </c>
      <c r="L563" s="1" t="s">
        <v>22</v>
      </c>
      <c r="M563" s="1">
        <v>0.31390099999999999</v>
      </c>
      <c r="N563" s="1" t="s">
        <v>22</v>
      </c>
      <c r="O563" s="1" t="s">
        <v>22</v>
      </c>
      <c r="P563" s="1">
        <v>1.06996</v>
      </c>
      <c r="Q563" s="1" t="s">
        <v>22</v>
      </c>
      <c r="R563" s="1">
        <v>1.74302</v>
      </c>
      <c r="S563" s="1" t="s">
        <v>22</v>
      </c>
      <c r="T563" s="1">
        <v>0.75067899999999999</v>
      </c>
      <c r="U563" s="1">
        <v>1.2477</v>
      </c>
      <c r="V563" s="1" t="s">
        <v>23</v>
      </c>
      <c r="W563" s="1">
        <f>ABS(IK_diagnostics_degrees__4[[#This Row],[Column1]]-A562)</f>
        <v>0</v>
      </c>
      <c r="X563" s="1">
        <f>ABS(IK_diagnostics_degrees__4[[#This Row],[Column2]]-B562)</f>
        <v>1.5000000000000568E-3</v>
      </c>
      <c r="Y563" s="1">
        <f>ABS(IK_diagnostics_degrees__4[[#This Row],[Column3]]-C562)</f>
        <v>0</v>
      </c>
      <c r="Z563" s="1">
        <f>ABS(IK_diagnostics_degrees__4[[#This Row],[Column4]]-D562)</f>
        <v>0</v>
      </c>
      <c r="AA563" s="1">
        <f>ABS(IK_diagnostics_degrees__4[[#This Row],[Column5]]-E562)</f>
        <v>2.4099999999998012E-3</v>
      </c>
      <c r="AB563" s="1">
        <f>ABS(IK_diagnostics_degrees__4[[#This Row],[Column6]]-F562)</f>
        <v>0</v>
      </c>
      <c r="AC563" s="1">
        <f>ABS(IK_diagnostics_degrees__4[[#This Row],[Column7]]-G562)</f>
        <v>1.0499999999999954E-3</v>
      </c>
      <c r="AD563" s="1">
        <f>ABS(IK_diagnostics_degrees__4[[#This Row],[Column8]]-H562)</f>
        <v>5.3999999999998494E-4</v>
      </c>
      <c r="AE563" s="1">
        <f>ABS(IK_diagnostics_degrees__4[[#This Row],[Column9]]-I562)</f>
        <v>9.3999999999994088E-4</v>
      </c>
      <c r="AF563" s="1">
        <f>ABS(IK_diagnostics_degrees__4[[#This Row],[Column10]]-J562)</f>
        <v>1.2266000000000082E-3</v>
      </c>
      <c r="AG563" s="1">
        <f>ABS(IK_diagnostics_degrees__4[[#This Row],[Column11]]-K562)</f>
        <v>2.8999999999990145E-4</v>
      </c>
      <c r="AH563" s="1">
        <f>ABS(IK_diagnostics_degrees__4[[#This Row],[Column12]]-L562)</f>
        <v>0</v>
      </c>
      <c r="AI563" s="1">
        <f>ABS(IK_diagnostics_degrees__4[[#This Row],[Column13]]-M562)</f>
        <v>3.1300000000000772E-4</v>
      </c>
      <c r="AJ563" s="1">
        <f>ABS(IK_diagnostics_degrees__4[[#This Row],[Column14]]-N562)</f>
        <v>0</v>
      </c>
      <c r="AK563" s="1">
        <f>ABS(IK_diagnostics_degrees__4[[#This Row],[Column15]]-O562)</f>
        <v>0</v>
      </c>
      <c r="AL563" s="1">
        <f>ABS(IK_diagnostics_degrees__4[[#This Row],[Column16]]-P562)</f>
        <v>3.1799999999999606E-3</v>
      </c>
      <c r="AM563" s="1">
        <f>ABS(IK_diagnostics_degrees__4[[#This Row],[Column17]]-Q562)</f>
        <v>0</v>
      </c>
      <c r="AN563" s="1">
        <f>ABS(IK_diagnostics_degrees__4[[#This Row],[Column18]]-R562)</f>
        <v>8.799999999999919E-4</v>
      </c>
      <c r="AO563" s="1">
        <f>ABS(IK_diagnostics_degrees__4[[#This Row],[Column19]]-S562)</f>
        <v>0</v>
      </c>
      <c r="AP563" s="1">
        <f>ABS(IK_diagnostics_degrees__4[[#This Row],[Column20]]-T562)</f>
        <v>5.0790000000000557E-3</v>
      </c>
      <c r="AQ563" s="1">
        <f>ABS(IK_diagnostics_degrees__4[[#This Row],[Column21]]-U562)</f>
        <v>1.8899999999999473E-3</v>
      </c>
    </row>
    <row r="564" spans="1:43" x14ac:dyDescent="0.25">
      <c r="A564" s="1" t="s">
        <v>22</v>
      </c>
      <c r="B564" s="1">
        <v>1.1323000000000001</v>
      </c>
      <c r="C564" s="1" t="s">
        <v>22</v>
      </c>
      <c r="D564" s="1" t="s">
        <v>22</v>
      </c>
      <c r="E564" s="1">
        <v>2.3576000000000001</v>
      </c>
      <c r="F564" s="1" t="s">
        <v>22</v>
      </c>
      <c r="G564" s="1">
        <v>1.15398</v>
      </c>
      <c r="H564" s="1">
        <v>1.5786199999999999</v>
      </c>
      <c r="I564" s="1">
        <v>1.26685</v>
      </c>
      <c r="J564" s="1">
        <v>8.5260100000000005E-2</v>
      </c>
      <c r="K564" s="1">
        <v>1.21028</v>
      </c>
      <c r="L564" s="1" t="s">
        <v>22</v>
      </c>
      <c r="M564" s="1">
        <v>0.31396800000000002</v>
      </c>
      <c r="N564" s="1" t="s">
        <v>22</v>
      </c>
      <c r="O564" s="1" t="s">
        <v>22</v>
      </c>
      <c r="P564" s="1">
        <v>1.0730500000000001</v>
      </c>
      <c r="Q564" s="1" t="s">
        <v>22</v>
      </c>
      <c r="R564" s="1">
        <v>1.7424299999999999</v>
      </c>
      <c r="S564" s="1" t="s">
        <v>22</v>
      </c>
      <c r="T564" s="1">
        <v>0.74571500000000002</v>
      </c>
      <c r="U564" s="1">
        <v>1.2498499999999999</v>
      </c>
      <c r="V564" s="1" t="s">
        <v>23</v>
      </c>
      <c r="W564" s="1">
        <f>ABS(IK_diagnostics_degrees__4[[#This Row],[Column1]]-A563)</f>
        <v>0</v>
      </c>
      <c r="X564" s="1">
        <f>ABS(IK_diagnostics_degrees__4[[#This Row],[Column2]]-B563)</f>
        <v>1.3099999999999223E-3</v>
      </c>
      <c r="Y564" s="1">
        <f>ABS(IK_diagnostics_degrees__4[[#This Row],[Column3]]-C563)</f>
        <v>0</v>
      </c>
      <c r="Z564" s="1">
        <f>ABS(IK_diagnostics_degrees__4[[#This Row],[Column4]]-D563)</f>
        <v>0</v>
      </c>
      <c r="AA564" s="1">
        <f>ABS(IK_diagnostics_degrees__4[[#This Row],[Column5]]-E563)</f>
        <v>1.9400000000002748E-3</v>
      </c>
      <c r="AB564" s="1">
        <f>ABS(IK_diagnostics_degrees__4[[#This Row],[Column6]]-F563)</f>
        <v>0</v>
      </c>
      <c r="AC564" s="1">
        <f>ABS(IK_diagnostics_degrees__4[[#This Row],[Column7]]-G563)</f>
        <v>5.9000000000009045E-4</v>
      </c>
      <c r="AD564" s="1">
        <f>ABS(IK_diagnostics_degrees__4[[#This Row],[Column8]]-H563)</f>
        <v>9.0000000000012292E-4</v>
      </c>
      <c r="AE564" s="1">
        <f>ABS(IK_diagnostics_degrees__4[[#This Row],[Column9]]-I563)</f>
        <v>1.1900000000000244E-3</v>
      </c>
      <c r="AF564" s="1">
        <f>ABS(IK_diagnostics_degrees__4[[#This Row],[Column10]]-J563)</f>
        <v>7.5549999999999229E-4</v>
      </c>
      <c r="AG564" s="1">
        <f>ABS(IK_diagnostics_degrees__4[[#This Row],[Column11]]-K563)</f>
        <v>0</v>
      </c>
      <c r="AH564" s="1">
        <f>ABS(IK_diagnostics_degrees__4[[#This Row],[Column12]]-L563)</f>
        <v>0</v>
      </c>
      <c r="AI564" s="1">
        <f>ABS(IK_diagnostics_degrees__4[[#This Row],[Column13]]-M563)</f>
        <v>6.700000000003925E-5</v>
      </c>
      <c r="AJ564" s="1">
        <f>ABS(IK_diagnostics_degrees__4[[#This Row],[Column14]]-N563)</f>
        <v>0</v>
      </c>
      <c r="AK564" s="1">
        <f>ABS(IK_diagnostics_degrees__4[[#This Row],[Column15]]-O563)</f>
        <v>0</v>
      </c>
      <c r="AL564" s="1">
        <f>ABS(IK_diagnostics_degrees__4[[#This Row],[Column16]]-P563)</f>
        <v>3.0900000000000372E-3</v>
      </c>
      <c r="AM564" s="1">
        <f>ABS(IK_diagnostics_degrees__4[[#This Row],[Column17]]-Q563)</f>
        <v>0</v>
      </c>
      <c r="AN564" s="1">
        <f>ABS(IK_diagnostics_degrees__4[[#This Row],[Column18]]-R563)</f>
        <v>5.9000000000009045E-4</v>
      </c>
      <c r="AO564" s="1">
        <f>ABS(IK_diagnostics_degrees__4[[#This Row],[Column19]]-S563)</f>
        <v>0</v>
      </c>
      <c r="AP564" s="1">
        <f>ABS(IK_diagnostics_degrees__4[[#This Row],[Column20]]-T563)</f>
        <v>4.9639999999999684E-3</v>
      </c>
      <c r="AQ564" s="1">
        <f>ABS(IK_diagnostics_degrees__4[[#This Row],[Column21]]-U563)</f>
        <v>2.1499999999998742E-3</v>
      </c>
    </row>
    <row r="565" spans="1:43" x14ac:dyDescent="0.25">
      <c r="A565" s="1" t="s">
        <v>22</v>
      </c>
      <c r="B565" s="1">
        <v>1.13131</v>
      </c>
      <c r="C565" s="1" t="s">
        <v>22</v>
      </c>
      <c r="D565" s="1" t="s">
        <v>22</v>
      </c>
      <c r="E565" s="1">
        <v>2.3592300000000002</v>
      </c>
      <c r="F565" s="1" t="s">
        <v>22</v>
      </c>
      <c r="G565" s="1">
        <v>1.1547099999999999</v>
      </c>
      <c r="H565" s="1">
        <v>1.5781799999999999</v>
      </c>
      <c r="I565" s="1">
        <v>1.2678499999999999</v>
      </c>
      <c r="J565" s="1">
        <v>8.4099699999999999E-2</v>
      </c>
      <c r="K565" s="1">
        <v>1.21021</v>
      </c>
      <c r="L565" s="1" t="s">
        <v>22</v>
      </c>
      <c r="M565" s="1">
        <v>0.31357499999999999</v>
      </c>
      <c r="N565" s="1" t="s">
        <v>22</v>
      </c>
      <c r="O565" s="1" t="s">
        <v>22</v>
      </c>
      <c r="P565" s="1">
        <v>1.0758000000000001</v>
      </c>
      <c r="Q565" s="1" t="s">
        <v>22</v>
      </c>
      <c r="R565" s="1">
        <v>1.7419</v>
      </c>
      <c r="S565" s="1" t="s">
        <v>22</v>
      </c>
      <c r="T565" s="1">
        <v>0.74105299999999996</v>
      </c>
      <c r="U565" s="1">
        <v>1.25135</v>
      </c>
      <c r="V565" s="1" t="s">
        <v>23</v>
      </c>
      <c r="W565" s="1">
        <f>ABS(IK_diagnostics_degrees__4[[#This Row],[Column1]]-A564)</f>
        <v>0</v>
      </c>
      <c r="X565" s="1">
        <f>ABS(IK_diagnostics_degrees__4[[#This Row],[Column2]]-B564)</f>
        <v>9.900000000000464E-4</v>
      </c>
      <c r="Y565" s="1">
        <f>ABS(IK_diagnostics_degrees__4[[#This Row],[Column3]]-C564)</f>
        <v>0</v>
      </c>
      <c r="Z565" s="1">
        <f>ABS(IK_diagnostics_degrees__4[[#This Row],[Column4]]-D564)</f>
        <v>0</v>
      </c>
      <c r="AA565" s="1">
        <f>ABS(IK_diagnostics_degrees__4[[#This Row],[Column5]]-E564)</f>
        <v>1.6300000000000203E-3</v>
      </c>
      <c r="AB565" s="1">
        <f>ABS(IK_diagnostics_degrees__4[[#This Row],[Column6]]-F564)</f>
        <v>0</v>
      </c>
      <c r="AC565" s="1">
        <f>ABS(IK_diagnostics_degrees__4[[#This Row],[Column7]]-G564)</f>
        <v>7.299999999998974E-4</v>
      </c>
      <c r="AD565" s="1">
        <f>ABS(IK_diagnostics_degrees__4[[#This Row],[Column8]]-H564)</f>
        <v>4.3999999999999595E-4</v>
      </c>
      <c r="AE565" s="1">
        <f>ABS(IK_diagnostics_degrees__4[[#This Row],[Column9]]-I564)</f>
        <v>9.9999999999988987E-4</v>
      </c>
      <c r="AF565" s="1">
        <f>ABS(IK_diagnostics_degrees__4[[#This Row],[Column10]]-J564)</f>
        <v>1.1604000000000059E-3</v>
      </c>
      <c r="AG565" s="1">
        <f>ABS(IK_diagnostics_degrees__4[[#This Row],[Column11]]-K564)</f>
        <v>7.0000000000014495E-5</v>
      </c>
      <c r="AH565" s="1">
        <f>ABS(IK_diagnostics_degrees__4[[#This Row],[Column12]]-L564)</f>
        <v>0</v>
      </c>
      <c r="AI565" s="1">
        <f>ABS(IK_diagnostics_degrees__4[[#This Row],[Column13]]-M564)</f>
        <v>3.9300000000003221E-4</v>
      </c>
      <c r="AJ565" s="1">
        <f>ABS(IK_diagnostics_degrees__4[[#This Row],[Column14]]-N564)</f>
        <v>0</v>
      </c>
      <c r="AK565" s="1">
        <f>ABS(IK_diagnostics_degrees__4[[#This Row],[Column15]]-O564)</f>
        <v>0</v>
      </c>
      <c r="AL565" s="1">
        <f>ABS(IK_diagnostics_degrees__4[[#This Row],[Column16]]-P564)</f>
        <v>2.7500000000000302E-3</v>
      </c>
      <c r="AM565" s="1">
        <f>ABS(IK_diagnostics_degrees__4[[#This Row],[Column17]]-Q564)</f>
        <v>0</v>
      </c>
      <c r="AN565" s="1">
        <f>ABS(IK_diagnostics_degrees__4[[#This Row],[Column18]]-R564)</f>
        <v>5.2999999999991942E-4</v>
      </c>
      <c r="AO565" s="1">
        <f>ABS(IK_diagnostics_degrees__4[[#This Row],[Column19]]-S564)</f>
        <v>0</v>
      </c>
      <c r="AP565" s="1">
        <f>ABS(IK_diagnostics_degrees__4[[#This Row],[Column20]]-T564)</f>
        <v>4.662000000000055E-3</v>
      </c>
      <c r="AQ565" s="1">
        <f>ABS(IK_diagnostics_degrees__4[[#This Row],[Column21]]-U564)</f>
        <v>1.5000000000000568E-3</v>
      </c>
    </row>
    <row r="566" spans="1:43" x14ac:dyDescent="0.25">
      <c r="A566" s="1" t="s">
        <v>22</v>
      </c>
      <c r="B566" s="1">
        <v>1.13036</v>
      </c>
      <c r="C566" s="1" t="s">
        <v>22</v>
      </c>
      <c r="D566" s="1" t="s">
        <v>22</v>
      </c>
      <c r="E566" s="1">
        <v>2.3608099999999999</v>
      </c>
      <c r="F566" s="1" t="s">
        <v>22</v>
      </c>
      <c r="G566" s="1">
        <v>1.15581</v>
      </c>
      <c r="H566" s="1">
        <v>1.5775399999999999</v>
      </c>
      <c r="I566" s="1">
        <v>1.2684299999999999</v>
      </c>
      <c r="J566" s="1">
        <v>8.3144599999999999E-2</v>
      </c>
      <c r="K566" s="1">
        <v>1.2100900000000001</v>
      </c>
      <c r="L566" s="1" t="s">
        <v>22</v>
      </c>
      <c r="M566" s="1">
        <v>0.31351600000000002</v>
      </c>
      <c r="N566" s="1" t="s">
        <v>22</v>
      </c>
      <c r="O566" s="1" t="s">
        <v>22</v>
      </c>
      <c r="P566" s="1">
        <v>1.0786899999999999</v>
      </c>
      <c r="Q566" s="1" t="s">
        <v>22</v>
      </c>
      <c r="R566" s="1">
        <v>1.74125</v>
      </c>
      <c r="S566" s="1" t="s">
        <v>22</v>
      </c>
      <c r="T566" s="1">
        <v>0.736286</v>
      </c>
      <c r="U566" s="1">
        <v>1.2531000000000001</v>
      </c>
      <c r="V566" s="1" t="s">
        <v>23</v>
      </c>
      <c r="W566" s="1">
        <f>ABS(IK_diagnostics_degrees__4[[#This Row],[Column1]]-A565)</f>
        <v>0</v>
      </c>
      <c r="X566" s="1">
        <f>ABS(IK_diagnostics_degrees__4[[#This Row],[Column2]]-B565)</f>
        <v>9.5000000000000639E-4</v>
      </c>
      <c r="Y566" s="1">
        <f>ABS(IK_diagnostics_degrees__4[[#This Row],[Column3]]-C565)</f>
        <v>0</v>
      </c>
      <c r="Z566" s="1">
        <f>ABS(IK_diagnostics_degrees__4[[#This Row],[Column4]]-D565)</f>
        <v>0</v>
      </c>
      <c r="AA566" s="1">
        <f>ABS(IK_diagnostics_degrees__4[[#This Row],[Column5]]-E565)</f>
        <v>1.5799999999996928E-3</v>
      </c>
      <c r="AB566" s="1">
        <f>ABS(IK_diagnostics_degrees__4[[#This Row],[Column6]]-F565)</f>
        <v>0</v>
      </c>
      <c r="AC566" s="1">
        <f>ABS(IK_diagnostics_degrees__4[[#This Row],[Column7]]-G565)</f>
        <v>1.1000000000001009E-3</v>
      </c>
      <c r="AD566" s="1">
        <f>ABS(IK_diagnostics_degrees__4[[#This Row],[Column8]]-H565)</f>
        <v>6.3999999999997392E-4</v>
      </c>
      <c r="AE566" s="1">
        <f>ABS(IK_diagnostics_degrees__4[[#This Row],[Column9]]-I565)</f>
        <v>5.8000000000002494E-4</v>
      </c>
      <c r="AF566" s="1">
        <f>ABS(IK_diagnostics_degrees__4[[#This Row],[Column10]]-J565)</f>
        <v>9.5510000000000039E-4</v>
      </c>
      <c r="AG566" s="1">
        <f>ABS(IK_diagnostics_degrees__4[[#This Row],[Column11]]-K565)</f>
        <v>1.1999999999989797E-4</v>
      </c>
      <c r="AH566" s="1">
        <f>ABS(IK_diagnostics_degrees__4[[#This Row],[Column12]]-L565)</f>
        <v>0</v>
      </c>
      <c r="AI566" s="1">
        <f>ABS(IK_diagnostics_degrees__4[[#This Row],[Column13]]-M565)</f>
        <v>5.8999999999975739E-5</v>
      </c>
      <c r="AJ566" s="1">
        <f>ABS(IK_diagnostics_degrees__4[[#This Row],[Column14]]-N565)</f>
        <v>0</v>
      </c>
      <c r="AK566" s="1">
        <f>ABS(IK_diagnostics_degrees__4[[#This Row],[Column15]]-O565)</f>
        <v>0</v>
      </c>
      <c r="AL566" s="1">
        <f>ABS(IK_diagnostics_degrees__4[[#This Row],[Column16]]-P565)</f>
        <v>2.8899999999998371E-3</v>
      </c>
      <c r="AM566" s="1">
        <f>ABS(IK_diagnostics_degrees__4[[#This Row],[Column17]]-Q565)</f>
        <v>0</v>
      </c>
      <c r="AN566" s="1">
        <f>ABS(IK_diagnostics_degrees__4[[#This Row],[Column18]]-R565)</f>
        <v>6.5000000000003944E-4</v>
      </c>
      <c r="AO566" s="1">
        <f>ABS(IK_diagnostics_degrees__4[[#This Row],[Column19]]-S565)</f>
        <v>0</v>
      </c>
      <c r="AP566" s="1">
        <f>ABS(IK_diagnostics_degrees__4[[#This Row],[Column20]]-T565)</f>
        <v>4.7669999999999657E-3</v>
      </c>
      <c r="AQ566" s="1">
        <f>ABS(IK_diagnostics_degrees__4[[#This Row],[Column21]]-U565)</f>
        <v>1.7500000000001403E-3</v>
      </c>
    </row>
    <row r="567" spans="1:43" x14ac:dyDescent="0.25">
      <c r="A567" s="1" t="s">
        <v>22</v>
      </c>
      <c r="B567" s="1">
        <v>1.1292500000000001</v>
      </c>
      <c r="C567" s="1" t="s">
        <v>22</v>
      </c>
      <c r="D567" s="1" t="s">
        <v>22</v>
      </c>
      <c r="E567" s="1">
        <v>2.36246</v>
      </c>
      <c r="F567" s="1" t="s">
        <v>22</v>
      </c>
      <c r="G567" s="1">
        <v>1.1565399999999999</v>
      </c>
      <c r="H567" s="1">
        <v>1.5769500000000001</v>
      </c>
      <c r="I567" s="1">
        <v>1.2693399999999999</v>
      </c>
      <c r="J567" s="1">
        <v>8.2320099999999993E-2</v>
      </c>
      <c r="K567" s="1">
        <v>1.21014</v>
      </c>
      <c r="L567" s="1" t="s">
        <v>22</v>
      </c>
      <c r="M567" s="1">
        <v>0.31333800000000001</v>
      </c>
      <c r="N567" s="1" t="s">
        <v>22</v>
      </c>
      <c r="O567" s="1" t="s">
        <v>22</v>
      </c>
      <c r="P567" s="1">
        <v>1.081</v>
      </c>
      <c r="Q567" s="1" t="s">
        <v>22</v>
      </c>
      <c r="R567" s="1">
        <v>1.74099</v>
      </c>
      <c r="S567" s="1" t="s">
        <v>22</v>
      </c>
      <c r="T567" s="1">
        <v>0.73118799999999995</v>
      </c>
      <c r="U567" s="1">
        <v>1.2545200000000001</v>
      </c>
      <c r="V567" s="1" t="s">
        <v>23</v>
      </c>
      <c r="W567" s="1">
        <f>ABS(IK_diagnostics_degrees__4[[#This Row],[Column1]]-A566)</f>
        <v>0</v>
      </c>
      <c r="X567" s="1">
        <f>ABS(IK_diagnostics_degrees__4[[#This Row],[Column2]]-B566)</f>
        <v>1.1099999999999444E-3</v>
      </c>
      <c r="Y567" s="1">
        <f>ABS(IK_diagnostics_degrees__4[[#This Row],[Column3]]-C566)</f>
        <v>0</v>
      </c>
      <c r="Z567" s="1">
        <f>ABS(IK_diagnostics_degrees__4[[#This Row],[Column4]]-D566)</f>
        <v>0</v>
      </c>
      <c r="AA567" s="1">
        <f>ABS(IK_diagnostics_degrees__4[[#This Row],[Column5]]-E566)</f>
        <v>1.6500000000001513E-3</v>
      </c>
      <c r="AB567" s="1">
        <f>ABS(IK_diagnostics_degrees__4[[#This Row],[Column6]]-F566)</f>
        <v>0</v>
      </c>
      <c r="AC567" s="1">
        <f>ABS(IK_diagnostics_degrees__4[[#This Row],[Column7]]-G566)</f>
        <v>7.299999999998974E-4</v>
      </c>
      <c r="AD567" s="1">
        <f>ABS(IK_diagnostics_degrees__4[[#This Row],[Column8]]-H566)</f>
        <v>5.8999999999986841E-4</v>
      </c>
      <c r="AE567" s="1">
        <f>ABS(IK_diagnostics_degrees__4[[#This Row],[Column9]]-I566)</f>
        <v>9.0999999999996639E-4</v>
      </c>
      <c r="AF567" s="1">
        <f>ABS(IK_diagnostics_degrees__4[[#This Row],[Column10]]-J566)</f>
        <v>8.2450000000000578E-4</v>
      </c>
      <c r="AG567" s="1">
        <f>ABS(IK_diagnostics_degrees__4[[#This Row],[Column11]]-K566)</f>
        <v>4.9999999999883471E-5</v>
      </c>
      <c r="AH567" s="1">
        <f>ABS(IK_diagnostics_degrees__4[[#This Row],[Column12]]-L566)</f>
        <v>0</v>
      </c>
      <c r="AI567" s="1">
        <f>ABS(IK_diagnostics_degrees__4[[#This Row],[Column13]]-M566)</f>
        <v>1.7800000000001148E-4</v>
      </c>
      <c r="AJ567" s="1">
        <f>ABS(IK_diagnostics_degrees__4[[#This Row],[Column14]]-N566)</f>
        <v>0</v>
      </c>
      <c r="AK567" s="1">
        <f>ABS(IK_diagnostics_degrees__4[[#This Row],[Column15]]-O566)</f>
        <v>0</v>
      </c>
      <c r="AL567" s="1">
        <f>ABS(IK_diagnostics_degrees__4[[#This Row],[Column16]]-P566)</f>
        <v>2.3100000000000342E-3</v>
      </c>
      <c r="AM567" s="1">
        <f>ABS(IK_diagnostics_degrees__4[[#This Row],[Column17]]-Q566)</f>
        <v>0</v>
      </c>
      <c r="AN567" s="1">
        <f>ABS(IK_diagnostics_degrees__4[[#This Row],[Column18]]-R566)</f>
        <v>2.5999999999992696E-4</v>
      </c>
      <c r="AO567" s="1">
        <f>ABS(IK_diagnostics_degrees__4[[#This Row],[Column19]]-S566)</f>
        <v>0</v>
      </c>
      <c r="AP567" s="1">
        <f>ABS(IK_diagnostics_degrees__4[[#This Row],[Column20]]-T566)</f>
        <v>5.0980000000000469E-3</v>
      </c>
      <c r="AQ567" s="1">
        <f>ABS(IK_diagnostics_degrees__4[[#This Row],[Column21]]-U566)</f>
        <v>1.4199999999999768E-3</v>
      </c>
    </row>
    <row r="568" spans="1:43" x14ac:dyDescent="0.25">
      <c r="A568" s="1" t="s">
        <v>22</v>
      </c>
      <c r="B568" s="1">
        <v>1.12812</v>
      </c>
      <c r="C568" s="1" t="s">
        <v>22</v>
      </c>
      <c r="D568" s="1" t="s">
        <v>22</v>
      </c>
      <c r="E568" s="1">
        <v>2.3642300000000001</v>
      </c>
      <c r="F568" s="1" t="s">
        <v>22</v>
      </c>
      <c r="G568" s="1">
        <v>1.1572800000000001</v>
      </c>
      <c r="H568" s="1">
        <v>1.5761499999999999</v>
      </c>
      <c r="I568" s="1">
        <v>1.27037</v>
      </c>
      <c r="J568" s="1">
        <v>8.1432400000000002E-2</v>
      </c>
      <c r="K568" s="1">
        <v>1.2100299999999999</v>
      </c>
      <c r="L568" s="1" t="s">
        <v>22</v>
      </c>
      <c r="M568" s="1">
        <v>0.31369799999999998</v>
      </c>
      <c r="N568" s="1" t="s">
        <v>22</v>
      </c>
      <c r="O568" s="1" t="s">
        <v>22</v>
      </c>
      <c r="P568" s="1">
        <v>1.08396</v>
      </c>
      <c r="Q568" s="1" t="s">
        <v>22</v>
      </c>
      <c r="R568" s="1">
        <v>1.7404500000000001</v>
      </c>
      <c r="S568" s="1" t="s">
        <v>22</v>
      </c>
      <c r="T568" s="1">
        <v>0.72625899999999999</v>
      </c>
      <c r="U568" s="1">
        <v>1.2563800000000001</v>
      </c>
      <c r="V568" s="1" t="s">
        <v>23</v>
      </c>
      <c r="W568" s="1">
        <f>ABS(IK_diagnostics_degrees__4[[#This Row],[Column1]]-A567)</f>
        <v>0</v>
      </c>
      <c r="X568" s="1">
        <f>ABS(IK_diagnostics_degrees__4[[#This Row],[Column2]]-B567)</f>
        <v>1.1300000000000754E-3</v>
      </c>
      <c r="Y568" s="1">
        <f>ABS(IK_diagnostics_degrees__4[[#This Row],[Column3]]-C567)</f>
        <v>0</v>
      </c>
      <c r="Z568" s="1">
        <f>ABS(IK_diagnostics_degrees__4[[#This Row],[Column4]]-D567)</f>
        <v>0</v>
      </c>
      <c r="AA568" s="1">
        <f>ABS(IK_diagnostics_degrees__4[[#This Row],[Column5]]-E567)</f>
        <v>1.7700000000000493E-3</v>
      </c>
      <c r="AB568" s="1">
        <f>ABS(IK_diagnostics_degrees__4[[#This Row],[Column6]]-F567)</f>
        <v>0</v>
      </c>
      <c r="AC568" s="1">
        <f>ABS(IK_diagnostics_degrees__4[[#This Row],[Column7]]-G567)</f>
        <v>7.4000000000018495E-4</v>
      </c>
      <c r="AD568" s="1">
        <f>ABS(IK_diagnostics_degrees__4[[#This Row],[Column8]]-H567)</f>
        <v>8.0000000000013394E-4</v>
      </c>
      <c r="AE568" s="1">
        <f>ABS(IK_diagnostics_degrees__4[[#This Row],[Column9]]-I567)</f>
        <v>1.0300000000000864E-3</v>
      </c>
      <c r="AF568" s="1">
        <f>ABS(IK_diagnostics_degrees__4[[#This Row],[Column10]]-J567)</f>
        <v>8.8769999999999127E-4</v>
      </c>
      <c r="AG568" s="1">
        <f>ABS(IK_diagnostics_degrees__4[[#This Row],[Column11]]-K567)</f>
        <v>1.100000000000545E-4</v>
      </c>
      <c r="AH568" s="1">
        <f>ABS(IK_diagnostics_degrees__4[[#This Row],[Column12]]-L567)</f>
        <v>0</v>
      </c>
      <c r="AI568" s="1">
        <f>ABS(IK_diagnostics_degrees__4[[#This Row],[Column13]]-M567)</f>
        <v>3.5999999999997145E-4</v>
      </c>
      <c r="AJ568" s="1">
        <f>ABS(IK_diagnostics_degrees__4[[#This Row],[Column14]]-N567)</f>
        <v>0</v>
      </c>
      <c r="AK568" s="1">
        <f>ABS(IK_diagnostics_degrees__4[[#This Row],[Column15]]-O567)</f>
        <v>0</v>
      </c>
      <c r="AL568" s="1">
        <f>ABS(IK_diagnostics_degrees__4[[#This Row],[Column16]]-P567)</f>
        <v>2.9600000000000737E-3</v>
      </c>
      <c r="AM568" s="1">
        <f>ABS(IK_diagnostics_degrees__4[[#This Row],[Column17]]-Q567)</f>
        <v>0</v>
      </c>
      <c r="AN568" s="1">
        <f>ABS(IK_diagnostics_degrees__4[[#This Row],[Column18]]-R567)</f>
        <v>5.3999999999998494E-4</v>
      </c>
      <c r="AO568" s="1">
        <f>ABS(IK_diagnostics_degrees__4[[#This Row],[Column19]]-S567)</f>
        <v>0</v>
      </c>
      <c r="AP568" s="1">
        <f>ABS(IK_diagnostics_degrees__4[[#This Row],[Column20]]-T567)</f>
        <v>4.9289999999999612E-3</v>
      </c>
      <c r="AQ568" s="1">
        <f>ABS(IK_diagnostics_degrees__4[[#This Row],[Column21]]-U567)</f>
        <v>1.8599999999999728E-3</v>
      </c>
    </row>
    <row r="569" spans="1:43" x14ac:dyDescent="0.25">
      <c r="A569" s="1" t="s">
        <v>22</v>
      </c>
      <c r="B569" s="1">
        <v>1.1271100000000001</v>
      </c>
      <c r="C569" s="1" t="s">
        <v>22</v>
      </c>
      <c r="D569" s="1" t="s">
        <v>22</v>
      </c>
      <c r="E569" s="1">
        <v>2.36598</v>
      </c>
      <c r="F569" s="1" t="s">
        <v>22</v>
      </c>
      <c r="G569" s="1">
        <v>1.1585399999999999</v>
      </c>
      <c r="H569" s="1">
        <v>1.5756399999999999</v>
      </c>
      <c r="I569" s="1">
        <v>1.27064</v>
      </c>
      <c r="J569" s="1">
        <v>8.04956E-2</v>
      </c>
      <c r="K569" s="1">
        <v>1.2100299999999999</v>
      </c>
      <c r="L569" s="1" t="s">
        <v>22</v>
      </c>
      <c r="M569" s="1">
        <v>0.31384400000000001</v>
      </c>
      <c r="N569" s="1" t="s">
        <v>22</v>
      </c>
      <c r="O569" s="1" t="s">
        <v>22</v>
      </c>
      <c r="P569" s="1">
        <v>1.0862499999999999</v>
      </c>
      <c r="Q569" s="1" t="s">
        <v>22</v>
      </c>
      <c r="R569" s="1">
        <v>1.7396799999999999</v>
      </c>
      <c r="S569" s="1" t="s">
        <v>22</v>
      </c>
      <c r="T569" s="1">
        <v>0.72125600000000001</v>
      </c>
      <c r="U569" s="1">
        <v>1.2579</v>
      </c>
      <c r="V569" s="1" t="s">
        <v>23</v>
      </c>
      <c r="W569" s="1">
        <f>ABS(IK_diagnostics_degrees__4[[#This Row],[Column1]]-A568)</f>
        <v>0</v>
      </c>
      <c r="X569" s="1">
        <f>ABS(IK_diagnostics_degrees__4[[#This Row],[Column2]]-B568)</f>
        <v>1.0099999999999554E-3</v>
      </c>
      <c r="Y569" s="1">
        <f>ABS(IK_diagnostics_degrees__4[[#This Row],[Column3]]-C568)</f>
        <v>0</v>
      </c>
      <c r="Z569" s="1">
        <f>ABS(IK_diagnostics_degrees__4[[#This Row],[Column4]]-D568)</f>
        <v>0</v>
      </c>
      <c r="AA569" s="1">
        <f>ABS(IK_diagnostics_degrees__4[[#This Row],[Column5]]-E568)</f>
        <v>1.7499999999999183E-3</v>
      </c>
      <c r="AB569" s="1">
        <f>ABS(IK_diagnostics_degrees__4[[#This Row],[Column6]]-F568)</f>
        <v>0</v>
      </c>
      <c r="AC569" s="1">
        <f>ABS(IK_diagnostics_degrees__4[[#This Row],[Column7]]-G568)</f>
        <v>1.2599999999998168E-3</v>
      </c>
      <c r="AD569" s="1">
        <f>ABS(IK_diagnostics_degrees__4[[#This Row],[Column8]]-H568)</f>
        <v>5.1000000000001044E-4</v>
      </c>
      <c r="AE569" s="1">
        <f>ABS(IK_diagnostics_degrees__4[[#This Row],[Column9]]-I568)</f>
        <v>2.6999999999999247E-4</v>
      </c>
      <c r="AF569" s="1">
        <f>ABS(IK_diagnostics_degrees__4[[#This Row],[Column10]]-J568)</f>
        <v>9.3680000000000152E-4</v>
      </c>
      <c r="AG569" s="1">
        <f>ABS(IK_diagnostics_degrees__4[[#This Row],[Column11]]-K568)</f>
        <v>0</v>
      </c>
      <c r="AH569" s="1">
        <f>ABS(IK_diagnostics_degrees__4[[#This Row],[Column12]]-L568)</f>
        <v>0</v>
      </c>
      <c r="AI569" s="1">
        <f>ABS(IK_diagnostics_degrees__4[[#This Row],[Column13]]-M568)</f>
        <v>1.4600000000003499E-4</v>
      </c>
      <c r="AJ569" s="1">
        <f>ABS(IK_diagnostics_degrees__4[[#This Row],[Column14]]-N568)</f>
        <v>0</v>
      </c>
      <c r="AK569" s="1">
        <f>ABS(IK_diagnostics_degrees__4[[#This Row],[Column15]]-O568)</f>
        <v>0</v>
      </c>
      <c r="AL569" s="1">
        <f>ABS(IK_diagnostics_degrees__4[[#This Row],[Column16]]-P568)</f>
        <v>2.2899999999999032E-3</v>
      </c>
      <c r="AM569" s="1">
        <f>ABS(IK_diagnostics_degrees__4[[#This Row],[Column17]]-Q568)</f>
        <v>0</v>
      </c>
      <c r="AN569" s="1">
        <f>ABS(IK_diagnostics_degrees__4[[#This Row],[Column18]]-R568)</f>
        <v>7.7000000000015945E-4</v>
      </c>
      <c r="AO569" s="1">
        <f>ABS(IK_diagnostics_degrees__4[[#This Row],[Column19]]-S568)</f>
        <v>0</v>
      </c>
      <c r="AP569" s="1">
        <f>ABS(IK_diagnostics_degrees__4[[#This Row],[Column20]]-T568)</f>
        <v>5.0029999999999797E-3</v>
      </c>
      <c r="AQ569" s="1">
        <f>ABS(IK_diagnostics_degrees__4[[#This Row],[Column21]]-U568)</f>
        <v>1.5199999999999658E-3</v>
      </c>
    </row>
    <row r="570" spans="1:43" x14ac:dyDescent="0.25">
      <c r="A570" s="1" t="s">
        <v>22</v>
      </c>
      <c r="B570" s="1">
        <v>1.1258300000000001</v>
      </c>
      <c r="C570" s="1" t="s">
        <v>22</v>
      </c>
      <c r="D570" s="1" t="s">
        <v>22</v>
      </c>
      <c r="E570" s="1">
        <v>2.3679899999999998</v>
      </c>
      <c r="F570" s="1" t="s">
        <v>22</v>
      </c>
      <c r="G570" s="1">
        <v>1.15951</v>
      </c>
      <c r="H570" s="1">
        <v>1.5753900000000001</v>
      </c>
      <c r="I570" s="1">
        <v>1.2711399999999999</v>
      </c>
      <c r="J570" s="1">
        <v>7.9579499999999997E-2</v>
      </c>
      <c r="K570" s="1">
        <v>1.2098100000000001</v>
      </c>
      <c r="L570" s="1" t="s">
        <v>22</v>
      </c>
      <c r="M570" s="1">
        <v>0.31396800000000002</v>
      </c>
      <c r="N570" s="1" t="s">
        <v>22</v>
      </c>
      <c r="O570" s="1" t="s">
        <v>22</v>
      </c>
      <c r="P570" s="1">
        <v>1.0886100000000001</v>
      </c>
      <c r="Q570" s="1" t="s">
        <v>22</v>
      </c>
      <c r="R570" s="1">
        <v>1.7390600000000001</v>
      </c>
      <c r="S570" s="1" t="s">
        <v>22</v>
      </c>
      <c r="T570" s="1">
        <v>0.71687000000000001</v>
      </c>
      <c r="U570" s="1">
        <v>1.2591399999999999</v>
      </c>
      <c r="V570" s="1" t="s">
        <v>23</v>
      </c>
      <c r="W570" s="1">
        <f>ABS(IK_diagnostics_degrees__4[[#This Row],[Column1]]-A569)</f>
        <v>0</v>
      </c>
      <c r="X570" s="1">
        <f>ABS(IK_diagnostics_degrees__4[[#This Row],[Column2]]-B569)</f>
        <v>1.2799999999999478E-3</v>
      </c>
      <c r="Y570" s="1">
        <f>ABS(IK_diagnostics_degrees__4[[#This Row],[Column3]]-C569)</f>
        <v>0</v>
      </c>
      <c r="Z570" s="1">
        <f>ABS(IK_diagnostics_degrees__4[[#This Row],[Column4]]-D569)</f>
        <v>0</v>
      </c>
      <c r="AA570" s="1">
        <f>ABS(IK_diagnostics_degrees__4[[#This Row],[Column5]]-E569)</f>
        <v>2.0099999999998452E-3</v>
      </c>
      <c r="AB570" s="1">
        <f>ABS(IK_diagnostics_degrees__4[[#This Row],[Column6]]-F569)</f>
        <v>0</v>
      </c>
      <c r="AC570" s="1">
        <f>ABS(IK_diagnostics_degrees__4[[#This Row],[Column7]]-G569)</f>
        <v>9.7000000000013742E-4</v>
      </c>
      <c r="AD570" s="1">
        <f>ABS(IK_diagnostics_degrees__4[[#This Row],[Column8]]-H569)</f>
        <v>2.4999999999986144E-4</v>
      </c>
      <c r="AE570" s="1">
        <f>ABS(IK_diagnostics_degrees__4[[#This Row],[Column9]]-I569)</f>
        <v>4.9999999999994493E-4</v>
      </c>
      <c r="AF570" s="1">
        <f>ABS(IK_diagnostics_degrees__4[[#This Row],[Column10]]-J569)</f>
        <v>9.1610000000000302E-4</v>
      </c>
      <c r="AG570" s="1">
        <f>ABS(IK_diagnostics_degrees__4[[#This Row],[Column11]]-K569)</f>
        <v>2.1999999999988695E-4</v>
      </c>
      <c r="AH570" s="1">
        <f>ABS(IK_diagnostics_degrees__4[[#This Row],[Column12]]-L569)</f>
        <v>0</v>
      </c>
      <c r="AI570" s="1">
        <f>ABS(IK_diagnostics_degrees__4[[#This Row],[Column13]]-M569)</f>
        <v>1.2400000000001299E-4</v>
      </c>
      <c r="AJ570" s="1">
        <f>ABS(IK_diagnostics_degrees__4[[#This Row],[Column14]]-N569)</f>
        <v>0</v>
      </c>
      <c r="AK570" s="1">
        <f>ABS(IK_diagnostics_degrees__4[[#This Row],[Column15]]-O569)</f>
        <v>0</v>
      </c>
      <c r="AL570" s="1">
        <f>ABS(IK_diagnostics_degrees__4[[#This Row],[Column16]]-P569)</f>
        <v>2.3600000000001398E-3</v>
      </c>
      <c r="AM570" s="1">
        <f>ABS(IK_diagnostics_degrees__4[[#This Row],[Column17]]-Q569)</f>
        <v>0</v>
      </c>
      <c r="AN570" s="1">
        <f>ABS(IK_diagnostics_degrees__4[[#This Row],[Column18]]-R569)</f>
        <v>6.199999999998429E-4</v>
      </c>
      <c r="AO570" s="1">
        <f>ABS(IK_diagnostics_degrees__4[[#This Row],[Column19]]-S569)</f>
        <v>0</v>
      </c>
      <c r="AP570" s="1">
        <f>ABS(IK_diagnostics_degrees__4[[#This Row],[Column20]]-T569)</f>
        <v>4.386000000000001E-3</v>
      </c>
      <c r="AQ570" s="1">
        <f>ABS(IK_diagnostics_degrees__4[[#This Row],[Column21]]-U569)</f>
        <v>1.2399999999999078E-3</v>
      </c>
    </row>
    <row r="571" spans="1:43" x14ac:dyDescent="0.25">
      <c r="A571" s="1" t="s">
        <v>22</v>
      </c>
      <c r="B571" s="1">
        <v>1.1248899999999999</v>
      </c>
      <c r="C571" s="1" t="s">
        <v>22</v>
      </c>
      <c r="D571" s="1" t="s">
        <v>22</v>
      </c>
      <c r="E571" s="1">
        <v>2.36944</v>
      </c>
      <c r="F571" s="1" t="s">
        <v>22</v>
      </c>
      <c r="G571" s="1">
        <v>1.16015</v>
      </c>
      <c r="H571" s="1">
        <v>1.57474</v>
      </c>
      <c r="I571" s="1">
        <v>1.2721199999999999</v>
      </c>
      <c r="J571" s="1">
        <v>7.8689200000000001E-2</v>
      </c>
      <c r="K571" s="1">
        <v>1.2098100000000001</v>
      </c>
      <c r="L571" s="1" t="s">
        <v>22</v>
      </c>
      <c r="M571" s="1">
        <v>0.31424800000000003</v>
      </c>
      <c r="N571" s="1" t="s">
        <v>22</v>
      </c>
      <c r="O571" s="1" t="s">
        <v>22</v>
      </c>
      <c r="P571" s="1">
        <v>1.09091</v>
      </c>
      <c r="Q571" s="1" t="s">
        <v>22</v>
      </c>
      <c r="R571" s="1">
        <v>1.73834</v>
      </c>
      <c r="S571" s="1" t="s">
        <v>22</v>
      </c>
      <c r="T571" s="1">
        <v>0.71221599999999996</v>
      </c>
      <c r="U571" s="1">
        <v>1.2607999999999999</v>
      </c>
      <c r="V571" s="1" t="s">
        <v>23</v>
      </c>
      <c r="W571" s="1">
        <f>ABS(IK_diagnostics_degrees__4[[#This Row],[Column1]]-A570)</f>
        <v>0</v>
      </c>
      <c r="X571" s="1">
        <f>ABS(IK_diagnostics_degrees__4[[#This Row],[Column2]]-B570)</f>
        <v>9.4000000000016293E-4</v>
      </c>
      <c r="Y571" s="1">
        <f>ABS(IK_diagnostics_degrees__4[[#This Row],[Column3]]-C570)</f>
        <v>0</v>
      </c>
      <c r="Z571" s="1">
        <f>ABS(IK_diagnostics_degrees__4[[#This Row],[Column4]]-D570)</f>
        <v>0</v>
      </c>
      <c r="AA571" s="1">
        <f>ABS(IK_diagnostics_degrees__4[[#This Row],[Column5]]-E570)</f>
        <v>1.4500000000001734E-3</v>
      </c>
      <c r="AB571" s="1">
        <f>ABS(IK_diagnostics_degrees__4[[#This Row],[Column6]]-F570)</f>
        <v>0</v>
      </c>
      <c r="AC571" s="1">
        <f>ABS(IK_diagnostics_degrees__4[[#This Row],[Column7]]-G570)</f>
        <v>6.3999999999997392E-4</v>
      </c>
      <c r="AD571" s="1">
        <f>ABS(IK_diagnostics_degrees__4[[#This Row],[Column8]]-H570)</f>
        <v>6.5000000000003944E-4</v>
      </c>
      <c r="AE571" s="1">
        <f>ABS(IK_diagnostics_degrees__4[[#This Row],[Column9]]-I570)</f>
        <v>9.7999999999998089E-4</v>
      </c>
      <c r="AF571" s="1">
        <f>ABS(IK_diagnostics_degrees__4[[#This Row],[Column10]]-J570)</f>
        <v>8.9029999999999665E-4</v>
      </c>
      <c r="AG571" s="1">
        <f>ABS(IK_diagnostics_degrees__4[[#This Row],[Column11]]-K570)</f>
        <v>0</v>
      </c>
      <c r="AH571" s="1">
        <f>ABS(IK_diagnostics_degrees__4[[#This Row],[Column12]]-L570)</f>
        <v>0</v>
      </c>
      <c r="AI571" s="1">
        <f>ABS(IK_diagnostics_degrees__4[[#This Row],[Column13]]-M570)</f>
        <v>2.8000000000000247E-4</v>
      </c>
      <c r="AJ571" s="1">
        <f>ABS(IK_diagnostics_degrees__4[[#This Row],[Column14]]-N570)</f>
        <v>0</v>
      </c>
      <c r="AK571" s="1">
        <f>ABS(IK_diagnostics_degrees__4[[#This Row],[Column15]]-O570)</f>
        <v>0</v>
      </c>
      <c r="AL571" s="1">
        <f>ABS(IK_diagnostics_degrees__4[[#This Row],[Column16]]-P570)</f>
        <v>2.2999999999999687E-3</v>
      </c>
      <c r="AM571" s="1">
        <f>ABS(IK_diagnostics_degrees__4[[#This Row],[Column17]]-Q570)</f>
        <v>0</v>
      </c>
      <c r="AN571" s="1">
        <f>ABS(IK_diagnostics_degrees__4[[#This Row],[Column18]]-R570)</f>
        <v>7.2000000000005393E-4</v>
      </c>
      <c r="AO571" s="1">
        <f>ABS(IK_diagnostics_degrees__4[[#This Row],[Column19]]-S570)</f>
        <v>0</v>
      </c>
      <c r="AP571" s="1">
        <f>ABS(IK_diagnostics_degrees__4[[#This Row],[Column20]]-T570)</f>
        <v>4.654000000000047E-3</v>
      </c>
      <c r="AQ571" s="1">
        <f>ABS(IK_diagnostics_degrees__4[[#This Row],[Column21]]-U570)</f>
        <v>1.6599999999999948E-3</v>
      </c>
    </row>
    <row r="572" spans="1:43" x14ac:dyDescent="0.25">
      <c r="A572" s="1" t="s">
        <v>22</v>
      </c>
      <c r="B572" s="1">
        <v>1.12368</v>
      </c>
      <c r="C572" s="1" t="s">
        <v>22</v>
      </c>
      <c r="D572" s="1" t="s">
        <v>22</v>
      </c>
      <c r="E572" s="1">
        <v>2.3712900000000001</v>
      </c>
      <c r="F572" s="1" t="s">
        <v>22</v>
      </c>
      <c r="G572" s="1">
        <v>1.1608099999999999</v>
      </c>
      <c r="H572" s="1">
        <v>1.5742799999999999</v>
      </c>
      <c r="I572" s="1">
        <v>1.27301</v>
      </c>
      <c r="J572" s="1">
        <v>7.7681200000000006E-2</v>
      </c>
      <c r="K572" s="1">
        <v>1.20966</v>
      </c>
      <c r="L572" s="1" t="s">
        <v>22</v>
      </c>
      <c r="M572" s="1">
        <v>0.31408900000000001</v>
      </c>
      <c r="N572" s="1" t="s">
        <v>22</v>
      </c>
      <c r="O572" s="1" t="s">
        <v>22</v>
      </c>
      <c r="P572" s="1">
        <v>1.0934999999999999</v>
      </c>
      <c r="Q572" s="1" t="s">
        <v>22</v>
      </c>
      <c r="R572" s="1">
        <v>1.7376100000000001</v>
      </c>
      <c r="S572" s="1" t="s">
        <v>22</v>
      </c>
      <c r="T572" s="1">
        <v>0.70752099999999996</v>
      </c>
      <c r="U572" s="1">
        <v>1.2625500000000001</v>
      </c>
      <c r="V572" s="1" t="s">
        <v>23</v>
      </c>
      <c r="W572" s="1">
        <f>ABS(IK_diagnostics_degrees__4[[#This Row],[Column1]]-A571)</f>
        <v>0</v>
      </c>
      <c r="X572" s="1">
        <f>ABS(IK_diagnostics_degrees__4[[#This Row],[Column2]]-B571)</f>
        <v>1.2099999999999334E-3</v>
      </c>
      <c r="Y572" s="1">
        <f>ABS(IK_diagnostics_degrees__4[[#This Row],[Column3]]-C571)</f>
        <v>0</v>
      </c>
      <c r="Z572" s="1">
        <f>ABS(IK_diagnostics_degrees__4[[#This Row],[Column4]]-D571)</f>
        <v>0</v>
      </c>
      <c r="AA572" s="1">
        <f>ABS(IK_diagnostics_degrees__4[[#This Row],[Column5]]-E571)</f>
        <v>1.8500000000001293E-3</v>
      </c>
      <c r="AB572" s="1">
        <f>ABS(IK_diagnostics_degrees__4[[#This Row],[Column6]]-F571)</f>
        <v>0</v>
      </c>
      <c r="AC572" s="1">
        <f>ABS(IK_diagnostics_degrees__4[[#This Row],[Column7]]-G571)</f>
        <v>6.599999999998829E-4</v>
      </c>
      <c r="AD572" s="1">
        <f>ABS(IK_diagnostics_degrees__4[[#This Row],[Column8]]-H571)</f>
        <v>4.6000000000012697E-4</v>
      </c>
      <c r="AE572" s="1">
        <f>ABS(IK_diagnostics_degrees__4[[#This Row],[Column9]]-I571)</f>
        <v>8.9000000000005741E-4</v>
      </c>
      <c r="AF572" s="1">
        <f>ABS(IK_diagnostics_degrees__4[[#This Row],[Column10]]-J571)</f>
        <v>1.007999999999995E-3</v>
      </c>
      <c r="AG572" s="1">
        <f>ABS(IK_diagnostics_degrees__4[[#This Row],[Column11]]-K571)</f>
        <v>1.500000000000945E-4</v>
      </c>
      <c r="AH572" s="1">
        <f>ABS(IK_diagnostics_degrees__4[[#This Row],[Column12]]-L571)</f>
        <v>0</v>
      </c>
      <c r="AI572" s="1">
        <f>ABS(IK_diagnostics_degrees__4[[#This Row],[Column13]]-M571)</f>
        <v>1.5900000000002024E-4</v>
      </c>
      <c r="AJ572" s="1">
        <f>ABS(IK_diagnostics_degrees__4[[#This Row],[Column14]]-N571)</f>
        <v>0</v>
      </c>
      <c r="AK572" s="1">
        <f>ABS(IK_diagnostics_degrees__4[[#This Row],[Column15]]-O571)</f>
        <v>0</v>
      </c>
      <c r="AL572" s="1">
        <f>ABS(IK_diagnostics_degrees__4[[#This Row],[Column16]]-P571)</f>
        <v>2.5899999999998702E-3</v>
      </c>
      <c r="AM572" s="1">
        <f>ABS(IK_diagnostics_degrees__4[[#This Row],[Column17]]-Q571)</f>
        <v>0</v>
      </c>
      <c r="AN572" s="1">
        <f>ABS(IK_diagnostics_degrees__4[[#This Row],[Column18]]-R571)</f>
        <v>7.299999999998974E-4</v>
      </c>
      <c r="AO572" s="1">
        <f>ABS(IK_diagnostics_degrees__4[[#This Row],[Column19]]-S571)</f>
        <v>0</v>
      </c>
      <c r="AP572" s="1">
        <f>ABS(IK_diagnostics_degrees__4[[#This Row],[Column20]]-T571)</f>
        <v>4.6950000000000047E-3</v>
      </c>
      <c r="AQ572" s="1">
        <f>ABS(IK_diagnostics_degrees__4[[#This Row],[Column21]]-U571)</f>
        <v>1.7500000000001403E-3</v>
      </c>
    </row>
    <row r="573" spans="1:43" x14ac:dyDescent="0.25">
      <c r="A573" s="1" t="s">
        <v>22</v>
      </c>
      <c r="B573" s="1">
        <v>1.12266</v>
      </c>
      <c r="C573" s="1" t="s">
        <v>22</v>
      </c>
      <c r="D573" s="1" t="s">
        <v>22</v>
      </c>
      <c r="E573" s="1">
        <v>2.3730000000000002</v>
      </c>
      <c r="F573" s="1" t="s">
        <v>22</v>
      </c>
      <c r="G573" s="1">
        <v>1.16147</v>
      </c>
      <c r="H573" s="1">
        <v>1.57385</v>
      </c>
      <c r="I573" s="1">
        <v>1.2739499999999999</v>
      </c>
      <c r="J573" s="1">
        <v>7.6656000000000002E-2</v>
      </c>
      <c r="K573" s="1">
        <v>1.20949</v>
      </c>
      <c r="L573" s="1" t="s">
        <v>22</v>
      </c>
      <c r="M573" s="1">
        <v>0.31387799999999999</v>
      </c>
      <c r="N573" s="1" t="s">
        <v>22</v>
      </c>
      <c r="O573" s="1" t="s">
        <v>22</v>
      </c>
      <c r="P573" s="1">
        <v>1.09588</v>
      </c>
      <c r="Q573" s="1" t="s">
        <v>22</v>
      </c>
      <c r="R573" s="1">
        <v>1.7368300000000001</v>
      </c>
      <c r="S573" s="1" t="s">
        <v>22</v>
      </c>
      <c r="T573" s="1">
        <v>0.702847</v>
      </c>
      <c r="U573" s="1">
        <v>1.26396</v>
      </c>
      <c r="V573" s="1" t="s">
        <v>23</v>
      </c>
      <c r="W573" s="1">
        <f>ABS(IK_diagnostics_degrees__4[[#This Row],[Column1]]-A572)</f>
        <v>0</v>
      </c>
      <c r="X573" s="1">
        <f>ABS(IK_diagnostics_degrees__4[[#This Row],[Column2]]-B572)</f>
        <v>1.0200000000000209E-3</v>
      </c>
      <c r="Y573" s="1">
        <f>ABS(IK_diagnostics_degrees__4[[#This Row],[Column3]]-C572)</f>
        <v>0</v>
      </c>
      <c r="Z573" s="1">
        <f>ABS(IK_diagnostics_degrees__4[[#This Row],[Column4]]-D572)</f>
        <v>0</v>
      </c>
      <c r="AA573" s="1">
        <f>ABS(IK_diagnostics_degrees__4[[#This Row],[Column5]]-E572)</f>
        <v>1.7100000000001003E-3</v>
      </c>
      <c r="AB573" s="1">
        <f>ABS(IK_diagnostics_degrees__4[[#This Row],[Column6]]-F572)</f>
        <v>0</v>
      </c>
      <c r="AC573" s="1">
        <f>ABS(IK_diagnostics_degrees__4[[#This Row],[Column7]]-G572)</f>
        <v>6.6000000000010495E-4</v>
      </c>
      <c r="AD573" s="1">
        <f>ABS(IK_diagnostics_degrees__4[[#This Row],[Column8]]-H572)</f>
        <v>4.2999999999993044E-4</v>
      </c>
      <c r="AE573" s="1">
        <f>ABS(IK_diagnostics_degrees__4[[#This Row],[Column9]]-I572)</f>
        <v>9.3999999999994088E-4</v>
      </c>
      <c r="AF573" s="1">
        <f>ABS(IK_diagnostics_degrees__4[[#This Row],[Column10]]-J572)</f>
        <v>1.0252000000000039E-3</v>
      </c>
      <c r="AG573" s="1">
        <f>ABS(IK_diagnostics_degrees__4[[#This Row],[Column11]]-K572)</f>
        <v>1.7000000000000348E-4</v>
      </c>
      <c r="AH573" s="1">
        <f>ABS(IK_diagnostics_degrees__4[[#This Row],[Column12]]-L572)</f>
        <v>0</v>
      </c>
      <c r="AI573" s="1">
        <f>ABS(IK_diagnostics_degrees__4[[#This Row],[Column13]]-M572)</f>
        <v>2.1100000000001673E-4</v>
      </c>
      <c r="AJ573" s="1">
        <f>ABS(IK_diagnostics_degrees__4[[#This Row],[Column14]]-N572)</f>
        <v>0</v>
      </c>
      <c r="AK573" s="1">
        <f>ABS(IK_diagnostics_degrees__4[[#This Row],[Column15]]-O572)</f>
        <v>0</v>
      </c>
      <c r="AL573" s="1">
        <f>ABS(IK_diagnostics_degrees__4[[#This Row],[Column16]]-P572)</f>
        <v>2.3800000000000487E-3</v>
      </c>
      <c r="AM573" s="1">
        <f>ABS(IK_diagnostics_degrees__4[[#This Row],[Column17]]-Q572)</f>
        <v>0</v>
      </c>
      <c r="AN573" s="1">
        <f>ABS(IK_diagnostics_degrees__4[[#This Row],[Column18]]-R572)</f>
        <v>7.8000000000000291E-4</v>
      </c>
      <c r="AO573" s="1">
        <f>ABS(IK_diagnostics_degrees__4[[#This Row],[Column19]]-S572)</f>
        <v>0</v>
      </c>
      <c r="AP573" s="1">
        <f>ABS(IK_diagnostics_degrees__4[[#This Row],[Column20]]-T572)</f>
        <v>4.673999999999956E-3</v>
      </c>
      <c r="AQ573" s="1">
        <f>ABS(IK_diagnostics_degrees__4[[#This Row],[Column21]]-U572)</f>
        <v>1.4099999999999113E-3</v>
      </c>
    </row>
    <row r="574" spans="1:43" x14ac:dyDescent="0.25">
      <c r="A574" s="1" t="s">
        <v>22</v>
      </c>
      <c r="B574" s="1">
        <v>1.12151</v>
      </c>
      <c r="C574" s="1" t="s">
        <v>22</v>
      </c>
      <c r="D574" s="1" t="s">
        <v>22</v>
      </c>
      <c r="E574" s="1">
        <v>2.3745099999999999</v>
      </c>
      <c r="F574" s="1" t="s">
        <v>22</v>
      </c>
      <c r="G574" s="1">
        <v>1.1619900000000001</v>
      </c>
      <c r="H574" s="1">
        <v>1.57324</v>
      </c>
      <c r="I574" s="1">
        <v>1.2747999999999999</v>
      </c>
      <c r="J574" s="1">
        <v>7.6088299999999998E-2</v>
      </c>
      <c r="K574" s="1">
        <v>1.2094400000000001</v>
      </c>
      <c r="L574" s="1" t="s">
        <v>22</v>
      </c>
      <c r="M574" s="1">
        <v>0.31366899999999998</v>
      </c>
      <c r="N574" s="1" t="s">
        <v>22</v>
      </c>
      <c r="O574" s="1" t="s">
        <v>22</v>
      </c>
      <c r="P574" s="1">
        <v>1.0982099999999999</v>
      </c>
      <c r="Q574" s="1" t="s">
        <v>22</v>
      </c>
      <c r="R574" s="1">
        <v>1.73641</v>
      </c>
      <c r="S574" s="1" t="s">
        <v>22</v>
      </c>
      <c r="T574" s="1">
        <v>0.69798400000000005</v>
      </c>
      <c r="U574" s="1">
        <v>1.26566</v>
      </c>
      <c r="V574" s="1" t="s">
        <v>23</v>
      </c>
      <c r="W574" s="1">
        <f>ABS(IK_diagnostics_degrees__4[[#This Row],[Column1]]-A573)</f>
        <v>0</v>
      </c>
      <c r="X574" s="1">
        <f>ABS(IK_diagnostics_degrees__4[[#This Row],[Column2]]-B573)</f>
        <v>1.1499999999999844E-3</v>
      </c>
      <c r="Y574" s="1">
        <f>ABS(IK_diagnostics_degrees__4[[#This Row],[Column3]]-C573)</f>
        <v>0</v>
      </c>
      <c r="Z574" s="1">
        <f>ABS(IK_diagnostics_degrees__4[[#This Row],[Column4]]-D573)</f>
        <v>0</v>
      </c>
      <c r="AA574" s="1">
        <f>ABS(IK_diagnostics_degrees__4[[#This Row],[Column5]]-E573)</f>
        <v>1.5099999999996783E-3</v>
      </c>
      <c r="AB574" s="1">
        <f>ABS(IK_diagnostics_degrees__4[[#This Row],[Column6]]-F573)</f>
        <v>0</v>
      </c>
      <c r="AC574" s="1">
        <f>ABS(IK_diagnostics_degrees__4[[#This Row],[Column7]]-G573)</f>
        <v>5.2000000000007596E-4</v>
      </c>
      <c r="AD574" s="1">
        <f>ABS(IK_diagnostics_degrees__4[[#This Row],[Column8]]-H573)</f>
        <v>6.0999999999999943E-4</v>
      </c>
      <c r="AE574" s="1">
        <f>ABS(IK_diagnostics_degrees__4[[#This Row],[Column9]]-I573)</f>
        <v>8.5000000000001741E-4</v>
      </c>
      <c r="AF574" s="1">
        <f>ABS(IK_diagnostics_degrees__4[[#This Row],[Column10]]-J573)</f>
        <v>5.6770000000000431E-4</v>
      </c>
      <c r="AG574" s="1">
        <f>ABS(IK_diagnostics_degrees__4[[#This Row],[Column11]]-K573)</f>
        <v>4.9999999999883471E-5</v>
      </c>
      <c r="AH574" s="1">
        <f>ABS(IK_diagnostics_degrees__4[[#This Row],[Column12]]-L573)</f>
        <v>0</v>
      </c>
      <c r="AI574" s="1">
        <f>ABS(IK_diagnostics_degrees__4[[#This Row],[Column13]]-M573)</f>
        <v>2.0900000000001473E-4</v>
      </c>
      <c r="AJ574" s="1">
        <f>ABS(IK_diagnostics_degrees__4[[#This Row],[Column14]]-N573)</f>
        <v>0</v>
      </c>
      <c r="AK574" s="1">
        <f>ABS(IK_diagnostics_degrees__4[[#This Row],[Column15]]-O573)</f>
        <v>0</v>
      </c>
      <c r="AL574" s="1">
        <f>ABS(IK_diagnostics_degrees__4[[#This Row],[Column16]]-P573)</f>
        <v>2.3299999999999432E-3</v>
      </c>
      <c r="AM574" s="1">
        <f>ABS(IK_diagnostics_degrees__4[[#This Row],[Column17]]-Q573)</f>
        <v>0</v>
      </c>
      <c r="AN574" s="1">
        <f>ABS(IK_diagnostics_degrees__4[[#This Row],[Column18]]-R573)</f>
        <v>4.2000000000008697E-4</v>
      </c>
      <c r="AO574" s="1">
        <f>ABS(IK_diagnostics_degrees__4[[#This Row],[Column19]]-S573)</f>
        <v>0</v>
      </c>
      <c r="AP574" s="1">
        <f>ABS(IK_diagnostics_degrees__4[[#This Row],[Column20]]-T573)</f>
        <v>4.8629999999999507E-3</v>
      </c>
      <c r="AQ574" s="1">
        <f>ABS(IK_diagnostics_degrees__4[[#This Row],[Column21]]-U573)</f>
        <v>1.7000000000000348E-3</v>
      </c>
    </row>
    <row r="575" spans="1:43" x14ac:dyDescent="0.25">
      <c r="A575" s="1" t="s">
        <v>22</v>
      </c>
      <c r="B575" s="1">
        <v>1.1207</v>
      </c>
      <c r="C575" s="1" t="s">
        <v>22</v>
      </c>
      <c r="D575" s="1" t="s">
        <v>22</v>
      </c>
      <c r="E575" s="1">
        <v>2.3759899999999998</v>
      </c>
      <c r="F575" s="1" t="s">
        <v>22</v>
      </c>
      <c r="G575" s="1">
        <v>1.16255</v>
      </c>
      <c r="H575" s="1">
        <v>1.5730299999999999</v>
      </c>
      <c r="I575" s="1">
        <v>1.2757499999999999</v>
      </c>
      <c r="J575" s="1">
        <v>7.4874999999999997E-2</v>
      </c>
      <c r="K575" s="1">
        <v>1.2092400000000001</v>
      </c>
      <c r="L575" s="1" t="s">
        <v>22</v>
      </c>
      <c r="M575" s="1">
        <v>0.31365999999999999</v>
      </c>
      <c r="N575" s="1" t="s">
        <v>22</v>
      </c>
      <c r="O575" s="1" t="s">
        <v>22</v>
      </c>
      <c r="P575" s="1">
        <v>1.1006100000000001</v>
      </c>
      <c r="Q575" s="1" t="s">
        <v>22</v>
      </c>
      <c r="R575" s="1">
        <v>1.7358</v>
      </c>
      <c r="S575" s="1" t="s">
        <v>22</v>
      </c>
      <c r="T575" s="1">
        <v>0.69359899999999997</v>
      </c>
      <c r="U575" s="1">
        <v>1.2671699999999999</v>
      </c>
      <c r="V575" s="1" t="s">
        <v>23</v>
      </c>
      <c r="W575" s="1">
        <f>ABS(IK_diagnostics_degrees__4[[#This Row],[Column1]]-A574)</f>
        <v>0</v>
      </c>
      <c r="X575" s="1">
        <f>ABS(IK_diagnostics_degrees__4[[#This Row],[Column2]]-B574)</f>
        <v>8.099999999999774E-4</v>
      </c>
      <c r="Y575" s="1">
        <f>ABS(IK_diagnostics_degrees__4[[#This Row],[Column3]]-C574)</f>
        <v>0</v>
      </c>
      <c r="Z575" s="1">
        <f>ABS(IK_diagnostics_degrees__4[[#This Row],[Column4]]-D574)</f>
        <v>0</v>
      </c>
      <c r="AA575" s="1">
        <f>ABS(IK_diagnostics_degrees__4[[#This Row],[Column5]]-E574)</f>
        <v>1.4799999999999258E-3</v>
      </c>
      <c r="AB575" s="1">
        <f>ABS(IK_diagnostics_degrees__4[[#This Row],[Column6]]-F574)</f>
        <v>0</v>
      </c>
      <c r="AC575" s="1">
        <f>ABS(IK_diagnostics_degrees__4[[#This Row],[Column7]]-G574)</f>
        <v>5.5999999999989392E-4</v>
      </c>
      <c r="AD575" s="1">
        <f>ABS(IK_diagnostics_degrees__4[[#This Row],[Column8]]-H574)</f>
        <v>2.1000000000004349E-4</v>
      </c>
      <c r="AE575" s="1">
        <f>ABS(IK_diagnostics_degrees__4[[#This Row],[Column9]]-I574)</f>
        <v>9.5000000000000639E-4</v>
      </c>
      <c r="AF575" s="1">
        <f>ABS(IK_diagnostics_degrees__4[[#This Row],[Column10]]-J574)</f>
        <v>1.2133000000000005E-3</v>
      </c>
      <c r="AG575" s="1">
        <f>ABS(IK_diagnostics_degrees__4[[#This Row],[Column11]]-K574)</f>
        <v>1.9999999999997797E-4</v>
      </c>
      <c r="AH575" s="1">
        <f>ABS(IK_diagnostics_degrees__4[[#This Row],[Column12]]-L574)</f>
        <v>0</v>
      </c>
      <c r="AI575" s="1">
        <f>ABS(IK_diagnostics_degrees__4[[#This Row],[Column13]]-M574)</f>
        <v>8.9999999999812452E-6</v>
      </c>
      <c r="AJ575" s="1">
        <f>ABS(IK_diagnostics_degrees__4[[#This Row],[Column14]]-N574)</f>
        <v>0</v>
      </c>
      <c r="AK575" s="1">
        <f>ABS(IK_diagnostics_degrees__4[[#This Row],[Column15]]-O574)</f>
        <v>0</v>
      </c>
      <c r="AL575" s="1">
        <f>ABS(IK_diagnostics_degrees__4[[#This Row],[Column16]]-P574)</f>
        <v>2.4000000000001798E-3</v>
      </c>
      <c r="AM575" s="1">
        <f>ABS(IK_diagnostics_degrees__4[[#This Row],[Column17]]-Q574)</f>
        <v>0</v>
      </c>
      <c r="AN575" s="1">
        <f>ABS(IK_diagnostics_degrees__4[[#This Row],[Column18]]-R574)</f>
        <v>6.0999999999999943E-4</v>
      </c>
      <c r="AO575" s="1">
        <f>ABS(IK_diagnostics_degrees__4[[#This Row],[Column19]]-S574)</f>
        <v>0</v>
      </c>
      <c r="AP575" s="1">
        <f>ABS(IK_diagnostics_degrees__4[[#This Row],[Column20]]-T574)</f>
        <v>4.3850000000000833E-3</v>
      </c>
      <c r="AQ575" s="1">
        <f>ABS(IK_diagnostics_degrees__4[[#This Row],[Column21]]-U574)</f>
        <v>1.5099999999999003E-3</v>
      </c>
    </row>
    <row r="576" spans="1:43" x14ac:dyDescent="0.25">
      <c r="A576" s="1" t="s">
        <v>22</v>
      </c>
      <c r="B576" s="1">
        <v>1.1195299999999999</v>
      </c>
      <c r="C576" s="1" t="s">
        <v>22</v>
      </c>
      <c r="D576" s="1" t="s">
        <v>22</v>
      </c>
      <c r="E576" s="1">
        <v>2.3776700000000002</v>
      </c>
      <c r="F576" s="1" t="s">
        <v>22</v>
      </c>
      <c r="G576" s="1">
        <v>1.1634500000000001</v>
      </c>
      <c r="H576" s="1">
        <v>1.5723800000000001</v>
      </c>
      <c r="I576" s="1">
        <v>1.27641</v>
      </c>
      <c r="J576" s="1">
        <v>7.41314E-2</v>
      </c>
      <c r="K576" s="1">
        <v>1.20903</v>
      </c>
      <c r="L576" s="1" t="s">
        <v>22</v>
      </c>
      <c r="M576" s="1">
        <v>0.31348700000000002</v>
      </c>
      <c r="N576" s="1" t="s">
        <v>22</v>
      </c>
      <c r="O576" s="1" t="s">
        <v>22</v>
      </c>
      <c r="P576" s="1">
        <v>1.10311</v>
      </c>
      <c r="Q576" s="1" t="s">
        <v>22</v>
      </c>
      <c r="R576" s="1">
        <v>1.73533</v>
      </c>
      <c r="S576" s="1" t="s">
        <v>22</v>
      </c>
      <c r="T576" s="1">
        <v>0.68928999999999996</v>
      </c>
      <c r="U576" s="1">
        <v>1.2685200000000001</v>
      </c>
      <c r="V576" s="1" t="s">
        <v>23</v>
      </c>
      <c r="W576" s="1">
        <f>ABS(IK_diagnostics_degrees__4[[#This Row],[Column1]]-A575)</f>
        <v>0</v>
      </c>
      <c r="X576" s="1">
        <f>ABS(IK_diagnostics_degrees__4[[#This Row],[Column2]]-B575)</f>
        <v>1.1700000000001154E-3</v>
      </c>
      <c r="Y576" s="1">
        <f>ABS(IK_diagnostics_degrees__4[[#This Row],[Column3]]-C575)</f>
        <v>0</v>
      </c>
      <c r="Z576" s="1">
        <f>ABS(IK_diagnostics_degrees__4[[#This Row],[Column4]]-D575)</f>
        <v>0</v>
      </c>
      <c r="AA576" s="1">
        <f>ABS(IK_diagnostics_degrees__4[[#This Row],[Column5]]-E575)</f>
        <v>1.6800000000003479E-3</v>
      </c>
      <c r="AB576" s="1">
        <f>ABS(IK_diagnostics_degrees__4[[#This Row],[Column6]]-F575)</f>
        <v>0</v>
      </c>
      <c r="AC576" s="1">
        <f>ABS(IK_diagnostics_degrees__4[[#This Row],[Column7]]-G575)</f>
        <v>9.0000000000012292E-4</v>
      </c>
      <c r="AD576" s="1">
        <f>ABS(IK_diagnostics_degrees__4[[#This Row],[Column8]]-H575)</f>
        <v>6.4999999999981739E-4</v>
      </c>
      <c r="AE576" s="1">
        <f>ABS(IK_diagnostics_degrees__4[[#This Row],[Column9]]-I575)</f>
        <v>6.6000000000010495E-4</v>
      </c>
      <c r="AF576" s="1">
        <f>ABS(IK_diagnostics_degrees__4[[#This Row],[Column10]]-J575)</f>
        <v>7.4359999999999704E-4</v>
      </c>
      <c r="AG576" s="1">
        <f>ABS(IK_diagnostics_degrees__4[[#This Row],[Column11]]-K575)</f>
        <v>2.1000000000004349E-4</v>
      </c>
      <c r="AH576" s="1">
        <f>ABS(IK_diagnostics_degrees__4[[#This Row],[Column12]]-L575)</f>
        <v>0</v>
      </c>
      <c r="AI576" s="1">
        <f>ABS(IK_diagnostics_degrees__4[[#This Row],[Column13]]-M575)</f>
        <v>1.7299999999997873E-4</v>
      </c>
      <c r="AJ576" s="1">
        <f>ABS(IK_diagnostics_degrees__4[[#This Row],[Column14]]-N575)</f>
        <v>0</v>
      </c>
      <c r="AK576" s="1">
        <f>ABS(IK_diagnostics_degrees__4[[#This Row],[Column15]]-O575)</f>
        <v>0</v>
      </c>
      <c r="AL576" s="1">
        <f>ABS(IK_diagnostics_degrees__4[[#This Row],[Column16]]-P575)</f>
        <v>2.4999999999999467E-3</v>
      </c>
      <c r="AM576" s="1">
        <f>ABS(IK_diagnostics_degrees__4[[#This Row],[Column17]]-Q575)</f>
        <v>0</v>
      </c>
      <c r="AN576" s="1">
        <f>ABS(IK_diagnostics_degrees__4[[#This Row],[Column18]]-R575)</f>
        <v>4.6999999999997044E-4</v>
      </c>
      <c r="AO576" s="1">
        <f>ABS(IK_diagnostics_degrees__4[[#This Row],[Column19]]-S575)</f>
        <v>0</v>
      </c>
      <c r="AP576" s="1">
        <f>ABS(IK_diagnostics_degrees__4[[#This Row],[Column20]]-T575)</f>
        <v>4.3090000000000073E-3</v>
      </c>
      <c r="AQ576" s="1">
        <f>ABS(IK_diagnostics_degrees__4[[#This Row],[Column21]]-U575)</f>
        <v>1.3500000000001844E-3</v>
      </c>
    </row>
    <row r="577" spans="1:43" x14ac:dyDescent="0.25">
      <c r="A577" s="1" t="s">
        <v>22</v>
      </c>
      <c r="B577" s="1">
        <v>1.1184700000000001</v>
      </c>
      <c r="C577" s="1" t="s">
        <v>22</v>
      </c>
      <c r="D577" s="1" t="s">
        <v>22</v>
      </c>
      <c r="E577" s="1">
        <v>2.37921</v>
      </c>
      <c r="F577" s="1" t="s">
        <v>22</v>
      </c>
      <c r="G577" s="1">
        <v>1.16412</v>
      </c>
      <c r="H577" s="1">
        <v>1.57185</v>
      </c>
      <c r="I577" s="1">
        <v>1.27719</v>
      </c>
      <c r="J577" s="1">
        <v>7.3407500000000001E-2</v>
      </c>
      <c r="K577" s="1">
        <v>1.2089700000000001</v>
      </c>
      <c r="L577" s="1" t="s">
        <v>22</v>
      </c>
      <c r="M577" s="1">
        <v>0.31357000000000002</v>
      </c>
      <c r="N577" s="1" t="s">
        <v>22</v>
      </c>
      <c r="O577" s="1" t="s">
        <v>22</v>
      </c>
      <c r="P577" s="1">
        <v>1.1053200000000001</v>
      </c>
      <c r="Q577" s="1" t="s">
        <v>22</v>
      </c>
      <c r="R577" s="1">
        <v>1.73489</v>
      </c>
      <c r="S577" s="1" t="s">
        <v>22</v>
      </c>
      <c r="T577" s="1">
        <v>0.684836</v>
      </c>
      <c r="U577" s="1">
        <v>1.26999</v>
      </c>
      <c r="V577" s="1" t="s">
        <v>23</v>
      </c>
      <c r="W577" s="1">
        <f>ABS(IK_diagnostics_degrees__4[[#This Row],[Column1]]-A576)</f>
        <v>0</v>
      </c>
      <c r="X577" s="1">
        <f>ABS(IK_diagnostics_degrees__4[[#This Row],[Column2]]-B576)</f>
        <v>1.0599999999998388E-3</v>
      </c>
      <c r="Y577" s="1">
        <f>ABS(IK_diagnostics_degrees__4[[#This Row],[Column3]]-C576)</f>
        <v>0</v>
      </c>
      <c r="Z577" s="1">
        <f>ABS(IK_diagnostics_degrees__4[[#This Row],[Column4]]-D576)</f>
        <v>0</v>
      </c>
      <c r="AA577" s="1">
        <f>ABS(IK_diagnostics_degrees__4[[#This Row],[Column5]]-E576)</f>
        <v>1.5399999999998748E-3</v>
      </c>
      <c r="AB577" s="1">
        <f>ABS(IK_diagnostics_degrees__4[[#This Row],[Column6]]-F576)</f>
        <v>0</v>
      </c>
      <c r="AC577" s="1">
        <f>ABS(IK_diagnostics_degrees__4[[#This Row],[Column7]]-G576)</f>
        <v>6.6999999999994841E-4</v>
      </c>
      <c r="AD577" s="1">
        <f>ABS(IK_diagnostics_degrees__4[[#This Row],[Column8]]-H576)</f>
        <v>5.3000000000014147E-4</v>
      </c>
      <c r="AE577" s="1">
        <f>ABS(IK_diagnostics_degrees__4[[#This Row],[Column9]]-I576)</f>
        <v>7.8000000000000291E-4</v>
      </c>
      <c r="AF577" s="1">
        <f>ABS(IK_diagnostics_degrees__4[[#This Row],[Column10]]-J576)</f>
        <v>7.2389999999999954E-4</v>
      </c>
      <c r="AG577" s="1">
        <f>ABS(IK_diagnostics_degrees__4[[#This Row],[Column11]]-K576)</f>
        <v>5.9999999999948983E-5</v>
      </c>
      <c r="AH577" s="1">
        <f>ABS(IK_diagnostics_degrees__4[[#This Row],[Column12]]-L576)</f>
        <v>0</v>
      </c>
      <c r="AI577" s="1">
        <f>ABS(IK_diagnostics_degrees__4[[#This Row],[Column13]]-M576)</f>
        <v>8.2999999999999741E-5</v>
      </c>
      <c r="AJ577" s="1">
        <f>ABS(IK_diagnostics_degrees__4[[#This Row],[Column14]]-N576)</f>
        <v>0</v>
      </c>
      <c r="AK577" s="1">
        <f>ABS(IK_diagnostics_degrees__4[[#This Row],[Column15]]-O576)</f>
        <v>0</v>
      </c>
      <c r="AL577" s="1">
        <f>ABS(IK_diagnostics_degrees__4[[#This Row],[Column16]]-P576)</f>
        <v>2.2100000000000453E-3</v>
      </c>
      <c r="AM577" s="1">
        <f>ABS(IK_diagnostics_degrees__4[[#This Row],[Column17]]-Q576)</f>
        <v>0</v>
      </c>
      <c r="AN577" s="1">
        <f>ABS(IK_diagnostics_degrees__4[[#This Row],[Column18]]-R576)</f>
        <v>4.3999999999999595E-4</v>
      </c>
      <c r="AO577" s="1">
        <f>ABS(IK_diagnostics_degrees__4[[#This Row],[Column19]]-S576)</f>
        <v>0</v>
      </c>
      <c r="AP577" s="1">
        <f>ABS(IK_diagnostics_degrees__4[[#This Row],[Column20]]-T576)</f>
        <v>4.453999999999958E-3</v>
      </c>
      <c r="AQ577" s="1">
        <f>ABS(IK_diagnostics_degrees__4[[#This Row],[Column21]]-U576)</f>
        <v>1.4699999999998603E-3</v>
      </c>
    </row>
    <row r="578" spans="1:43" x14ac:dyDescent="0.25">
      <c r="A578" s="1" t="s">
        <v>22</v>
      </c>
      <c r="B578" s="1">
        <v>1.11747</v>
      </c>
      <c r="C578" s="1" t="s">
        <v>22</v>
      </c>
      <c r="D578" s="1" t="s">
        <v>22</v>
      </c>
      <c r="E578" s="1">
        <v>2.3806099999999999</v>
      </c>
      <c r="F578" s="1" t="s">
        <v>22</v>
      </c>
      <c r="G578" s="1">
        <v>1.16456</v>
      </c>
      <c r="H578" s="1">
        <v>1.57124</v>
      </c>
      <c r="I578" s="1">
        <v>1.2779</v>
      </c>
      <c r="J578" s="1">
        <v>7.3253700000000005E-2</v>
      </c>
      <c r="K578" s="1">
        <v>1.2088000000000001</v>
      </c>
      <c r="L578" s="1" t="s">
        <v>22</v>
      </c>
      <c r="M578" s="1">
        <v>0.313334</v>
      </c>
      <c r="N578" s="1" t="s">
        <v>22</v>
      </c>
      <c r="O578" s="1" t="s">
        <v>22</v>
      </c>
      <c r="P578" s="1">
        <v>1.10703</v>
      </c>
      <c r="Q578" s="1" t="s">
        <v>22</v>
      </c>
      <c r="R578" s="1">
        <v>1.7345200000000001</v>
      </c>
      <c r="S578" s="1" t="s">
        <v>22</v>
      </c>
      <c r="T578" s="1">
        <v>0.68092399999999997</v>
      </c>
      <c r="U578" s="1">
        <v>1.27105</v>
      </c>
      <c r="V578" s="1" t="s">
        <v>23</v>
      </c>
      <c r="W578" s="1">
        <f>ABS(IK_diagnostics_degrees__4[[#This Row],[Column1]]-A577)</f>
        <v>0</v>
      </c>
      <c r="X578" s="1">
        <f>ABS(IK_diagnostics_degrees__4[[#This Row],[Column2]]-B577)</f>
        <v>1.0000000000001119E-3</v>
      </c>
      <c r="Y578" s="1">
        <f>ABS(IK_diagnostics_degrees__4[[#This Row],[Column3]]-C577)</f>
        <v>0</v>
      </c>
      <c r="Z578" s="1">
        <f>ABS(IK_diagnostics_degrees__4[[#This Row],[Column4]]-D577)</f>
        <v>0</v>
      </c>
      <c r="AA578" s="1">
        <f>ABS(IK_diagnostics_degrees__4[[#This Row],[Column5]]-E577)</f>
        <v>1.3999999999998458E-3</v>
      </c>
      <c r="AB578" s="1">
        <f>ABS(IK_diagnostics_degrees__4[[#This Row],[Column6]]-F577)</f>
        <v>0</v>
      </c>
      <c r="AC578" s="1">
        <f>ABS(IK_diagnostics_degrees__4[[#This Row],[Column7]]-G577)</f>
        <v>4.3999999999999595E-4</v>
      </c>
      <c r="AD578" s="1">
        <f>ABS(IK_diagnostics_degrees__4[[#This Row],[Column8]]-H577)</f>
        <v>6.0999999999999943E-4</v>
      </c>
      <c r="AE578" s="1">
        <f>ABS(IK_diagnostics_degrees__4[[#This Row],[Column9]]-I577)</f>
        <v>7.0999999999998842E-4</v>
      </c>
      <c r="AF578" s="1">
        <f>ABS(IK_diagnostics_degrees__4[[#This Row],[Column10]]-J577)</f>
        <v>1.5379999999999561E-4</v>
      </c>
      <c r="AG578" s="1">
        <f>ABS(IK_diagnostics_degrees__4[[#This Row],[Column11]]-K577)</f>
        <v>1.7000000000000348E-4</v>
      </c>
      <c r="AH578" s="1">
        <f>ABS(IK_diagnostics_degrees__4[[#This Row],[Column12]]-L577)</f>
        <v>0</v>
      </c>
      <c r="AI578" s="1">
        <f>ABS(IK_diagnostics_degrees__4[[#This Row],[Column13]]-M577)</f>
        <v>2.3600000000001398E-4</v>
      </c>
      <c r="AJ578" s="1">
        <f>ABS(IK_diagnostics_degrees__4[[#This Row],[Column14]]-N577)</f>
        <v>0</v>
      </c>
      <c r="AK578" s="1">
        <f>ABS(IK_diagnostics_degrees__4[[#This Row],[Column15]]-O577)</f>
        <v>0</v>
      </c>
      <c r="AL578" s="1">
        <f>ABS(IK_diagnostics_degrees__4[[#This Row],[Column16]]-P577)</f>
        <v>1.7099999999998783E-3</v>
      </c>
      <c r="AM578" s="1">
        <f>ABS(IK_diagnostics_degrees__4[[#This Row],[Column17]]-Q577)</f>
        <v>0</v>
      </c>
      <c r="AN578" s="1">
        <f>ABS(IK_diagnostics_degrees__4[[#This Row],[Column18]]-R577)</f>
        <v>3.6999999999998145E-4</v>
      </c>
      <c r="AO578" s="1">
        <f>ABS(IK_diagnostics_degrees__4[[#This Row],[Column19]]-S577)</f>
        <v>0</v>
      </c>
      <c r="AP578" s="1">
        <f>ABS(IK_diagnostics_degrees__4[[#This Row],[Column20]]-T577)</f>
        <v>3.9120000000000266E-3</v>
      </c>
      <c r="AQ578" s="1">
        <f>ABS(IK_diagnostics_degrees__4[[#This Row],[Column21]]-U577)</f>
        <v>1.0600000000000609E-3</v>
      </c>
    </row>
    <row r="579" spans="1:43" x14ac:dyDescent="0.25">
      <c r="A579" s="1" t="s">
        <v>22</v>
      </c>
      <c r="B579" s="1">
        <v>1.1162799999999999</v>
      </c>
      <c r="C579" s="1" t="s">
        <v>22</v>
      </c>
      <c r="D579" s="1" t="s">
        <v>22</v>
      </c>
      <c r="E579" s="1">
        <v>2.3823400000000001</v>
      </c>
      <c r="F579" s="1" t="s">
        <v>22</v>
      </c>
      <c r="G579" s="1">
        <v>1.1654199999999999</v>
      </c>
      <c r="H579" s="1">
        <v>1.5706899999999999</v>
      </c>
      <c r="I579" s="1">
        <v>1.27837</v>
      </c>
      <c r="J579" s="1">
        <v>7.2548500000000002E-2</v>
      </c>
      <c r="K579" s="1">
        <v>1.2087399999999999</v>
      </c>
      <c r="L579" s="1" t="s">
        <v>22</v>
      </c>
      <c r="M579" s="1">
        <v>0.31301200000000001</v>
      </c>
      <c r="N579" s="1" t="s">
        <v>22</v>
      </c>
      <c r="O579" s="1" t="s">
        <v>22</v>
      </c>
      <c r="P579" s="1">
        <v>1.1089199999999999</v>
      </c>
      <c r="Q579" s="1" t="s">
        <v>22</v>
      </c>
      <c r="R579" s="1">
        <v>1.73387</v>
      </c>
      <c r="S579" s="1" t="s">
        <v>22</v>
      </c>
      <c r="T579" s="1">
        <v>0.67671899999999996</v>
      </c>
      <c r="U579" s="1">
        <v>1.27224</v>
      </c>
      <c r="V579" s="1" t="s">
        <v>23</v>
      </c>
      <c r="W579" s="1">
        <f>ABS(IK_diagnostics_degrees__4[[#This Row],[Column1]]-A578)</f>
        <v>0</v>
      </c>
      <c r="X579" s="1">
        <f>ABS(IK_diagnostics_degrees__4[[#This Row],[Column2]]-B578)</f>
        <v>1.1900000000000244E-3</v>
      </c>
      <c r="Y579" s="1">
        <f>ABS(IK_diagnostics_degrees__4[[#This Row],[Column3]]-C578)</f>
        <v>0</v>
      </c>
      <c r="Z579" s="1">
        <f>ABS(IK_diagnostics_degrees__4[[#This Row],[Column4]]-D578)</f>
        <v>0</v>
      </c>
      <c r="AA579" s="1">
        <f>ABS(IK_diagnostics_degrees__4[[#This Row],[Column5]]-E578)</f>
        <v>1.7300000000002314E-3</v>
      </c>
      <c r="AB579" s="1">
        <f>ABS(IK_diagnostics_degrees__4[[#This Row],[Column6]]-F578)</f>
        <v>0</v>
      </c>
      <c r="AC579" s="1">
        <f>ABS(IK_diagnostics_degrees__4[[#This Row],[Column7]]-G578)</f>
        <v>8.5999999999986088E-4</v>
      </c>
      <c r="AD579" s="1">
        <f>ABS(IK_diagnostics_degrees__4[[#This Row],[Column8]]-H578)</f>
        <v>5.5000000000005045E-4</v>
      </c>
      <c r="AE579" s="1">
        <f>ABS(IK_diagnostics_degrees__4[[#This Row],[Column9]]-I578)</f>
        <v>4.6999999999997044E-4</v>
      </c>
      <c r="AF579" s="1">
        <f>ABS(IK_diagnostics_degrees__4[[#This Row],[Column10]]-J578)</f>
        <v>7.0520000000000305E-4</v>
      </c>
      <c r="AG579" s="1">
        <f>ABS(IK_diagnostics_degrees__4[[#This Row],[Column11]]-K578)</f>
        <v>6.0000000000171028E-5</v>
      </c>
      <c r="AH579" s="1">
        <f>ABS(IK_diagnostics_degrees__4[[#This Row],[Column12]]-L578)</f>
        <v>0</v>
      </c>
      <c r="AI579" s="1">
        <f>ABS(IK_diagnostics_degrees__4[[#This Row],[Column13]]-M578)</f>
        <v>3.2199999999998896E-4</v>
      </c>
      <c r="AJ579" s="1">
        <f>ABS(IK_diagnostics_degrees__4[[#This Row],[Column14]]-N578)</f>
        <v>0</v>
      </c>
      <c r="AK579" s="1">
        <f>ABS(IK_diagnostics_degrees__4[[#This Row],[Column15]]-O578)</f>
        <v>0</v>
      </c>
      <c r="AL579" s="1">
        <f>ABS(IK_diagnostics_degrees__4[[#This Row],[Column16]]-P578)</f>
        <v>1.8899999999999473E-3</v>
      </c>
      <c r="AM579" s="1">
        <f>ABS(IK_diagnostics_degrees__4[[#This Row],[Column17]]-Q578)</f>
        <v>0</v>
      </c>
      <c r="AN579" s="1">
        <f>ABS(IK_diagnostics_degrees__4[[#This Row],[Column18]]-R578)</f>
        <v>6.5000000000003944E-4</v>
      </c>
      <c r="AO579" s="1">
        <f>ABS(IK_diagnostics_degrees__4[[#This Row],[Column19]]-S578)</f>
        <v>0</v>
      </c>
      <c r="AP579" s="1">
        <f>ABS(IK_diagnostics_degrees__4[[#This Row],[Column20]]-T578)</f>
        <v>4.2050000000000143E-3</v>
      </c>
      <c r="AQ579" s="1">
        <f>ABS(IK_diagnostics_degrees__4[[#This Row],[Column21]]-U578)</f>
        <v>1.1900000000000244E-3</v>
      </c>
    </row>
    <row r="580" spans="1:43" x14ac:dyDescent="0.25">
      <c r="A580" s="1" t="s">
        <v>22</v>
      </c>
      <c r="B580" s="1">
        <v>1.11555</v>
      </c>
      <c r="C580" s="1" t="s">
        <v>22</v>
      </c>
      <c r="D580" s="1" t="s">
        <v>22</v>
      </c>
      <c r="E580" s="1">
        <v>2.38361</v>
      </c>
      <c r="F580" s="1" t="s">
        <v>22</v>
      </c>
      <c r="G580" s="1">
        <v>1.1660299999999999</v>
      </c>
      <c r="H580" s="1">
        <v>1.57043</v>
      </c>
      <c r="I580" s="1">
        <v>1.27904</v>
      </c>
      <c r="J580" s="1">
        <v>7.1530399999999994E-2</v>
      </c>
      <c r="K580" s="1">
        <v>1.2087000000000001</v>
      </c>
      <c r="L580" s="1" t="s">
        <v>22</v>
      </c>
      <c r="M580" s="1">
        <v>0.312913</v>
      </c>
      <c r="N580" s="1" t="s">
        <v>22</v>
      </c>
      <c r="O580" s="1" t="s">
        <v>22</v>
      </c>
      <c r="P580" s="1">
        <v>1.11121</v>
      </c>
      <c r="Q580" s="1" t="s">
        <v>22</v>
      </c>
      <c r="R580" s="1">
        <v>1.7333099999999999</v>
      </c>
      <c r="S580" s="1" t="s">
        <v>22</v>
      </c>
      <c r="T580" s="1">
        <v>0.67241399999999996</v>
      </c>
      <c r="U580" s="1">
        <v>1.2734399999999999</v>
      </c>
      <c r="V580" s="1" t="s">
        <v>23</v>
      </c>
      <c r="W580" s="1">
        <f>ABS(IK_diagnostics_degrees__4[[#This Row],[Column1]]-A579)</f>
        <v>0</v>
      </c>
      <c r="X580" s="1">
        <f>ABS(IK_diagnostics_degrees__4[[#This Row],[Column2]]-B579)</f>
        <v>7.299999999998974E-4</v>
      </c>
      <c r="Y580" s="1">
        <f>ABS(IK_diagnostics_degrees__4[[#This Row],[Column3]]-C579)</f>
        <v>0</v>
      </c>
      <c r="Z580" s="1">
        <f>ABS(IK_diagnostics_degrees__4[[#This Row],[Column4]]-D579)</f>
        <v>0</v>
      </c>
      <c r="AA580" s="1">
        <f>ABS(IK_diagnostics_degrees__4[[#This Row],[Column5]]-E579)</f>
        <v>1.2699999999998823E-3</v>
      </c>
      <c r="AB580" s="1">
        <f>ABS(IK_diagnostics_degrees__4[[#This Row],[Column6]]-F579)</f>
        <v>0</v>
      </c>
      <c r="AC580" s="1">
        <f>ABS(IK_diagnostics_degrees__4[[#This Row],[Column7]]-G579)</f>
        <v>6.0999999999999943E-4</v>
      </c>
      <c r="AD580" s="1">
        <f>ABS(IK_diagnostics_degrees__4[[#This Row],[Column8]]-H579)</f>
        <v>2.5999999999992696E-4</v>
      </c>
      <c r="AE580" s="1">
        <f>ABS(IK_diagnostics_degrees__4[[#This Row],[Column9]]-I579)</f>
        <v>6.6999999999994841E-4</v>
      </c>
      <c r="AF580" s="1">
        <f>ABS(IK_diagnostics_degrees__4[[#This Row],[Column10]]-J579)</f>
        <v>1.0181000000000079E-3</v>
      </c>
      <c r="AG580" s="1">
        <f>ABS(IK_diagnostics_degrees__4[[#This Row],[Column11]]-K579)</f>
        <v>3.9999999999817959E-5</v>
      </c>
      <c r="AH580" s="1">
        <f>ABS(IK_diagnostics_degrees__4[[#This Row],[Column12]]-L579)</f>
        <v>0</v>
      </c>
      <c r="AI580" s="1">
        <f>ABS(IK_diagnostics_degrees__4[[#This Row],[Column13]]-M579)</f>
        <v>9.9000000000015742E-5</v>
      </c>
      <c r="AJ580" s="1">
        <f>ABS(IK_diagnostics_degrees__4[[#This Row],[Column14]]-N579)</f>
        <v>0</v>
      </c>
      <c r="AK580" s="1">
        <f>ABS(IK_diagnostics_degrees__4[[#This Row],[Column15]]-O579)</f>
        <v>0</v>
      </c>
      <c r="AL580" s="1">
        <f>ABS(IK_diagnostics_degrees__4[[#This Row],[Column16]]-P579)</f>
        <v>2.2900000000001253E-3</v>
      </c>
      <c r="AM580" s="1">
        <f>ABS(IK_diagnostics_degrees__4[[#This Row],[Column17]]-Q579)</f>
        <v>0</v>
      </c>
      <c r="AN580" s="1">
        <f>ABS(IK_diagnostics_degrees__4[[#This Row],[Column18]]-R579)</f>
        <v>5.6000000000011596E-4</v>
      </c>
      <c r="AO580" s="1">
        <f>ABS(IK_diagnostics_degrees__4[[#This Row],[Column19]]-S579)</f>
        <v>0</v>
      </c>
      <c r="AP580" s="1">
        <f>ABS(IK_diagnostics_degrees__4[[#This Row],[Column20]]-T579)</f>
        <v>4.3050000000000033E-3</v>
      </c>
      <c r="AQ580" s="1">
        <f>ABS(IK_diagnostics_degrees__4[[#This Row],[Column21]]-U579)</f>
        <v>1.1999999999998678E-3</v>
      </c>
    </row>
    <row r="581" spans="1:43" x14ac:dyDescent="0.25">
      <c r="A581" s="1" t="s">
        <v>22</v>
      </c>
      <c r="B581" s="1">
        <v>1.1148199999999999</v>
      </c>
      <c r="C581" s="1" t="s">
        <v>22</v>
      </c>
      <c r="D581" s="1" t="s">
        <v>22</v>
      </c>
      <c r="E581" s="1">
        <v>2.3849300000000002</v>
      </c>
      <c r="F581" s="1" t="s">
        <v>22</v>
      </c>
      <c r="G581" s="1">
        <v>1.1669</v>
      </c>
      <c r="H581" s="1">
        <v>1.57023</v>
      </c>
      <c r="I581" s="1">
        <v>1.2794099999999999</v>
      </c>
      <c r="J581" s="1">
        <v>7.0588999999999999E-2</v>
      </c>
      <c r="K581" s="1">
        <v>1.20865</v>
      </c>
      <c r="L581" s="1" t="s">
        <v>22</v>
      </c>
      <c r="M581" s="1">
        <v>0.31290200000000001</v>
      </c>
      <c r="N581" s="1" t="s">
        <v>22</v>
      </c>
      <c r="O581" s="1" t="s">
        <v>22</v>
      </c>
      <c r="P581" s="1">
        <v>1.1132299999999999</v>
      </c>
      <c r="Q581" s="1" t="s">
        <v>22</v>
      </c>
      <c r="R581" s="1">
        <v>1.73262</v>
      </c>
      <c r="S581" s="1" t="s">
        <v>22</v>
      </c>
      <c r="T581" s="1">
        <v>0.66814899999999999</v>
      </c>
      <c r="U581" s="1">
        <v>1.2745500000000001</v>
      </c>
      <c r="V581" s="1" t="s">
        <v>23</v>
      </c>
      <c r="W581" s="1">
        <f>ABS(IK_diagnostics_degrees__4[[#This Row],[Column1]]-A580)</f>
        <v>0</v>
      </c>
      <c r="X581" s="1">
        <f>ABS(IK_diagnostics_degrees__4[[#This Row],[Column2]]-B580)</f>
        <v>7.3000000000011944E-4</v>
      </c>
      <c r="Y581" s="1">
        <f>ABS(IK_diagnostics_degrees__4[[#This Row],[Column3]]-C580)</f>
        <v>0</v>
      </c>
      <c r="Z581" s="1">
        <f>ABS(IK_diagnostics_degrees__4[[#This Row],[Column4]]-D580)</f>
        <v>0</v>
      </c>
      <c r="AA581" s="1">
        <f>ABS(IK_diagnostics_degrees__4[[#This Row],[Column5]]-E580)</f>
        <v>1.3200000000002099E-3</v>
      </c>
      <c r="AB581" s="1">
        <f>ABS(IK_diagnostics_degrees__4[[#This Row],[Column6]]-F580)</f>
        <v>0</v>
      </c>
      <c r="AC581" s="1">
        <f>ABS(IK_diagnostics_degrees__4[[#This Row],[Column7]]-G580)</f>
        <v>8.7000000000014843E-4</v>
      </c>
      <c r="AD581" s="1">
        <f>ABS(IK_diagnostics_degrees__4[[#This Row],[Column8]]-H580)</f>
        <v>1.9999999999997797E-4</v>
      </c>
      <c r="AE581" s="1">
        <f>ABS(IK_diagnostics_degrees__4[[#This Row],[Column9]]-I580)</f>
        <v>3.6999999999998145E-4</v>
      </c>
      <c r="AF581" s="1">
        <f>ABS(IK_diagnostics_degrees__4[[#This Row],[Column10]]-J580)</f>
        <v>9.4139999999999502E-4</v>
      </c>
      <c r="AG581" s="1">
        <f>ABS(IK_diagnostics_degrees__4[[#This Row],[Column11]]-K580)</f>
        <v>5.0000000000105516E-5</v>
      </c>
      <c r="AH581" s="1">
        <f>ABS(IK_diagnostics_degrees__4[[#This Row],[Column12]]-L580)</f>
        <v>0</v>
      </c>
      <c r="AI581" s="1">
        <f>ABS(IK_diagnostics_degrees__4[[#This Row],[Column13]]-M580)</f>
        <v>1.0999999999983245E-5</v>
      </c>
      <c r="AJ581" s="1">
        <f>ABS(IK_diagnostics_degrees__4[[#This Row],[Column14]]-N580)</f>
        <v>0</v>
      </c>
      <c r="AK581" s="1">
        <f>ABS(IK_diagnostics_degrees__4[[#This Row],[Column15]]-O580)</f>
        <v>0</v>
      </c>
      <c r="AL581" s="1">
        <f>ABS(IK_diagnostics_degrees__4[[#This Row],[Column16]]-P580)</f>
        <v>2.0199999999999108E-3</v>
      </c>
      <c r="AM581" s="1">
        <f>ABS(IK_diagnostics_degrees__4[[#This Row],[Column17]]-Q580)</f>
        <v>0</v>
      </c>
      <c r="AN581" s="1">
        <f>ABS(IK_diagnostics_degrees__4[[#This Row],[Column18]]-R580)</f>
        <v>6.8999999999985739E-4</v>
      </c>
      <c r="AO581" s="1">
        <f>ABS(IK_diagnostics_degrees__4[[#This Row],[Column19]]-S580)</f>
        <v>0</v>
      </c>
      <c r="AP581" s="1">
        <f>ABS(IK_diagnostics_degrees__4[[#This Row],[Column20]]-T580)</f>
        <v>4.2649999999999633E-3</v>
      </c>
      <c r="AQ581" s="1">
        <f>ABS(IK_diagnostics_degrees__4[[#This Row],[Column21]]-U580)</f>
        <v>1.1100000000001664E-3</v>
      </c>
    </row>
    <row r="582" spans="1:43" x14ac:dyDescent="0.25">
      <c r="A582" s="1" t="s">
        <v>22</v>
      </c>
      <c r="B582" s="1">
        <v>1.11405</v>
      </c>
      <c r="C582" s="1" t="s">
        <v>22</v>
      </c>
      <c r="D582" s="1" t="s">
        <v>22</v>
      </c>
      <c r="E582" s="1">
        <v>2.3860600000000001</v>
      </c>
      <c r="F582" s="1" t="s">
        <v>22</v>
      </c>
      <c r="G582" s="1">
        <v>1.16744</v>
      </c>
      <c r="H582" s="1">
        <v>1.5695699999999999</v>
      </c>
      <c r="I582" s="1">
        <v>1.2801199999999999</v>
      </c>
      <c r="J582" s="1">
        <v>7.0027800000000001E-2</v>
      </c>
      <c r="K582" s="1">
        <v>1.20865</v>
      </c>
      <c r="L582" s="1" t="s">
        <v>22</v>
      </c>
      <c r="M582" s="1">
        <v>0.31299300000000002</v>
      </c>
      <c r="N582" s="1" t="s">
        <v>22</v>
      </c>
      <c r="O582" s="1" t="s">
        <v>22</v>
      </c>
      <c r="P582" s="1">
        <v>1.1151800000000001</v>
      </c>
      <c r="Q582" s="1" t="s">
        <v>22</v>
      </c>
      <c r="R582" s="1">
        <v>1.7323</v>
      </c>
      <c r="S582" s="1" t="s">
        <v>22</v>
      </c>
      <c r="T582" s="1">
        <v>0.66416799999999998</v>
      </c>
      <c r="U582" s="1">
        <v>1.2757700000000001</v>
      </c>
      <c r="V582" s="1" t="s">
        <v>23</v>
      </c>
      <c r="W582" s="1">
        <f>ABS(IK_diagnostics_degrees__4[[#This Row],[Column1]]-A581)</f>
        <v>0</v>
      </c>
      <c r="X582" s="1">
        <f>ABS(IK_diagnostics_degrees__4[[#This Row],[Column2]]-B581)</f>
        <v>7.699999999999374E-4</v>
      </c>
      <c r="Y582" s="1">
        <f>ABS(IK_diagnostics_degrees__4[[#This Row],[Column3]]-C581)</f>
        <v>0</v>
      </c>
      <c r="Z582" s="1">
        <f>ABS(IK_diagnostics_degrees__4[[#This Row],[Column4]]-D581)</f>
        <v>0</v>
      </c>
      <c r="AA582" s="1">
        <f>ABS(IK_diagnostics_degrees__4[[#This Row],[Column5]]-E581)</f>
        <v>1.1299999999998533E-3</v>
      </c>
      <c r="AB582" s="1">
        <f>ABS(IK_diagnostics_degrees__4[[#This Row],[Column6]]-F581)</f>
        <v>0</v>
      </c>
      <c r="AC582" s="1">
        <f>ABS(IK_diagnostics_degrees__4[[#This Row],[Column7]]-G581)</f>
        <v>5.3999999999998494E-4</v>
      </c>
      <c r="AD582" s="1">
        <f>ABS(IK_diagnostics_degrees__4[[#This Row],[Column8]]-H581)</f>
        <v>6.6000000000010495E-4</v>
      </c>
      <c r="AE582" s="1">
        <f>ABS(IK_diagnostics_degrees__4[[#This Row],[Column9]]-I581)</f>
        <v>7.0999999999998842E-4</v>
      </c>
      <c r="AF582" s="1">
        <f>ABS(IK_diagnostics_degrees__4[[#This Row],[Column10]]-J581)</f>
        <v>5.6119999999999781E-4</v>
      </c>
      <c r="AG582" s="1">
        <f>ABS(IK_diagnostics_degrees__4[[#This Row],[Column11]]-K581)</f>
        <v>0</v>
      </c>
      <c r="AH582" s="1">
        <f>ABS(IK_diagnostics_degrees__4[[#This Row],[Column12]]-L581)</f>
        <v>0</v>
      </c>
      <c r="AI582" s="1">
        <f>ABS(IK_diagnostics_degrees__4[[#This Row],[Column13]]-M581)</f>
        <v>9.1000000000007741E-5</v>
      </c>
      <c r="AJ582" s="1">
        <f>ABS(IK_diagnostics_degrees__4[[#This Row],[Column14]]-N581)</f>
        <v>0</v>
      </c>
      <c r="AK582" s="1">
        <f>ABS(IK_diagnostics_degrees__4[[#This Row],[Column15]]-O581)</f>
        <v>0</v>
      </c>
      <c r="AL582" s="1">
        <f>ABS(IK_diagnostics_degrees__4[[#This Row],[Column16]]-P581)</f>
        <v>1.9500000000001183E-3</v>
      </c>
      <c r="AM582" s="1">
        <f>ABS(IK_diagnostics_degrees__4[[#This Row],[Column17]]-Q581)</f>
        <v>0</v>
      </c>
      <c r="AN582" s="1">
        <f>ABS(IK_diagnostics_degrees__4[[#This Row],[Column18]]-R581)</f>
        <v>3.2000000000009798E-4</v>
      </c>
      <c r="AO582" s="1">
        <f>ABS(IK_diagnostics_degrees__4[[#This Row],[Column19]]-S581)</f>
        <v>0</v>
      </c>
      <c r="AP582" s="1">
        <f>ABS(IK_diagnostics_degrees__4[[#This Row],[Column20]]-T581)</f>
        <v>3.9810000000000123E-3</v>
      </c>
      <c r="AQ582" s="1">
        <f>ABS(IK_diagnostics_degrees__4[[#This Row],[Column21]]-U581)</f>
        <v>1.2199999999999989E-3</v>
      </c>
    </row>
    <row r="583" spans="1:43" x14ac:dyDescent="0.25">
      <c r="A583" s="1" t="s">
        <v>22</v>
      </c>
      <c r="B583" s="1">
        <v>1.1132200000000001</v>
      </c>
      <c r="C583" s="1" t="s">
        <v>22</v>
      </c>
      <c r="D583" s="1" t="s">
        <v>22</v>
      </c>
      <c r="E583" s="1">
        <v>2.38734</v>
      </c>
      <c r="F583" s="1" t="s">
        <v>22</v>
      </c>
      <c r="G583" s="1">
        <v>1.1682699999999999</v>
      </c>
      <c r="H583" s="1">
        <v>1.56917</v>
      </c>
      <c r="I583" s="1">
        <v>1.2805299999999999</v>
      </c>
      <c r="J583" s="1">
        <v>6.9380600000000001E-2</v>
      </c>
      <c r="K583" s="1">
        <v>1.2085699999999999</v>
      </c>
      <c r="L583" s="1" t="s">
        <v>22</v>
      </c>
      <c r="M583" s="1">
        <v>0.31299100000000002</v>
      </c>
      <c r="N583" s="1" t="s">
        <v>22</v>
      </c>
      <c r="O583" s="1" t="s">
        <v>22</v>
      </c>
      <c r="P583" s="1">
        <v>1.1171800000000001</v>
      </c>
      <c r="Q583" s="1" t="s">
        <v>22</v>
      </c>
      <c r="R583" s="1">
        <v>1.7318800000000001</v>
      </c>
      <c r="S583" s="1" t="s">
        <v>22</v>
      </c>
      <c r="T583" s="1">
        <v>0.66010000000000002</v>
      </c>
      <c r="U583" s="1">
        <v>1.27691</v>
      </c>
      <c r="V583" s="1" t="s">
        <v>23</v>
      </c>
      <c r="W583" s="1">
        <f>ABS(IK_diagnostics_degrees__4[[#This Row],[Column1]]-A582)</f>
        <v>0</v>
      </c>
      <c r="X583" s="1">
        <f>ABS(IK_diagnostics_degrees__4[[#This Row],[Column2]]-B582)</f>
        <v>8.2999999999988638E-4</v>
      </c>
      <c r="Y583" s="1">
        <f>ABS(IK_diagnostics_degrees__4[[#This Row],[Column3]]-C582)</f>
        <v>0</v>
      </c>
      <c r="Z583" s="1">
        <f>ABS(IK_diagnostics_degrees__4[[#This Row],[Column4]]-D582)</f>
        <v>0</v>
      </c>
      <c r="AA583" s="1">
        <f>ABS(IK_diagnostics_degrees__4[[#This Row],[Column5]]-E582)</f>
        <v>1.2799999999999478E-3</v>
      </c>
      <c r="AB583" s="1">
        <f>ABS(IK_diagnostics_degrees__4[[#This Row],[Column6]]-F582)</f>
        <v>0</v>
      </c>
      <c r="AC583" s="1">
        <f>ABS(IK_diagnostics_degrees__4[[#This Row],[Column7]]-G582)</f>
        <v>8.2999999999988638E-4</v>
      </c>
      <c r="AD583" s="1">
        <f>ABS(IK_diagnostics_degrees__4[[#This Row],[Column8]]-H582)</f>
        <v>3.9999999999995595E-4</v>
      </c>
      <c r="AE583" s="1">
        <f>ABS(IK_diagnostics_degrees__4[[#This Row],[Column9]]-I582)</f>
        <v>4.1000000000002146E-4</v>
      </c>
      <c r="AF583" s="1">
        <f>ABS(IK_diagnostics_degrees__4[[#This Row],[Column10]]-J582)</f>
        <v>6.4720000000000055E-4</v>
      </c>
      <c r="AG583" s="1">
        <f>ABS(IK_diagnostics_degrees__4[[#This Row],[Column11]]-K582)</f>
        <v>8.0000000000080007E-5</v>
      </c>
      <c r="AH583" s="1">
        <f>ABS(IK_diagnostics_degrees__4[[#This Row],[Column12]]-L582)</f>
        <v>0</v>
      </c>
      <c r="AI583" s="1">
        <f>ABS(IK_diagnostics_degrees__4[[#This Row],[Column13]]-M582)</f>
        <v>2.0000000000020002E-6</v>
      </c>
      <c r="AJ583" s="1">
        <f>ABS(IK_diagnostics_degrees__4[[#This Row],[Column14]]-N582)</f>
        <v>0</v>
      </c>
      <c r="AK583" s="1">
        <f>ABS(IK_diagnostics_degrees__4[[#This Row],[Column15]]-O582)</f>
        <v>0</v>
      </c>
      <c r="AL583" s="1">
        <f>ABS(IK_diagnostics_degrees__4[[#This Row],[Column16]]-P582)</f>
        <v>2.0000000000000018E-3</v>
      </c>
      <c r="AM583" s="1">
        <f>ABS(IK_diagnostics_degrees__4[[#This Row],[Column17]]-Q582)</f>
        <v>0</v>
      </c>
      <c r="AN583" s="1">
        <f>ABS(IK_diagnostics_degrees__4[[#This Row],[Column18]]-R582)</f>
        <v>4.1999999999986493E-4</v>
      </c>
      <c r="AO583" s="1">
        <f>ABS(IK_diagnostics_degrees__4[[#This Row],[Column19]]-S582)</f>
        <v>0</v>
      </c>
      <c r="AP583" s="1">
        <f>ABS(IK_diagnostics_degrees__4[[#This Row],[Column20]]-T582)</f>
        <v>4.0679999999999605E-3</v>
      </c>
      <c r="AQ583" s="1">
        <f>ABS(IK_diagnostics_degrees__4[[#This Row],[Column21]]-U582)</f>
        <v>1.1399999999999189E-3</v>
      </c>
    </row>
    <row r="584" spans="1:43" x14ac:dyDescent="0.25">
      <c r="A584" s="1" t="s">
        <v>22</v>
      </c>
      <c r="B584" s="1">
        <v>1.1122700000000001</v>
      </c>
      <c r="C584" s="1" t="s">
        <v>22</v>
      </c>
      <c r="D584" s="1" t="s">
        <v>22</v>
      </c>
      <c r="E584" s="1">
        <v>2.3887</v>
      </c>
      <c r="F584" s="1" t="s">
        <v>22</v>
      </c>
      <c r="G584" s="1">
        <v>1.1689700000000001</v>
      </c>
      <c r="H584" s="1">
        <v>1.5685800000000001</v>
      </c>
      <c r="I584" s="1">
        <v>1.2809900000000001</v>
      </c>
      <c r="J584" s="1">
        <v>6.8964899999999996E-2</v>
      </c>
      <c r="K584" s="1">
        <v>1.20845</v>
      </c>
      <c r="L584" s="1" t="s">
        <v>22</v>
      </c>
      <c r="M584" s="1">
        <v>0.31290099999999998</v>
      </c>
      <c r="N584" s="1" t="s">
        <v>22</v>
      </c>
      <c r="O584" s="1" t="s">
        <v>22</v>
      </c>
      <c r="P584" s="1">
        <v>1.11903</v>
      </c>
      <c r="Q584" s="1" t="s">
        <v>22</v>
      </c>
      <c r="R584" s="1">
        <v>1.7312799999999999</v>
      </c>
      <c r="S584" s="1" t="s">
        <v>22</v>
      </c>
      <c r="T584" s="1">
        <v>0.65588100000000005</v>
      </c>
      <c r="U584" s="1">
        <v>1.2780499999999999</v>
      </c>
      <c r="V584" s="1" t="s">
        <v>23</v>
      </c>
      <c r="W584" s="1">
        <f>ABS(IK_diagnostics_degrees__4[[#This Row],[Column1]]-A583)</f>
        <v>0</v>
      </c>
      <c r="X584" s="1">
        <f>ABS(IK_diagnostics_degrees__4[[#This Row],[Column2]]-B583)</f>
        <v>9.5000000000000639E-4</v>
      </c>
      <c r="Y584" s="1">
        <f>ABS(IK_diagnostics_degrees__4[[#This Row],[Column3]]-C583)</f>
        <v>0</v>
      </c>
      <c r="Z584" s="1">
        <f>ABS(IK_diagnostics_degrees__4[[#This Row],[Column4]]-D583)</f>
        <v>0</v>
      </c>
      <c r="AA584" s="1">
        <f>ABS(IK_diagnostics_degrees__4[[#This Row],[Column5]]-E583)</f>
        <v>1.3600000000000279E-3</v>
      </c>
      <c r="AB584" s="1">
        <f>ABS(IK_diagnostics_degrees__4[[#This Row],[Column6]]-F583)</f>
        <v>0</v>
      </c>
      <c r="AC584" s="1">
        <f>ABS(IK_diagnostics_degrees__4[[#This Row],[Column7]]-G583)</f>
        <v>7.0000000000014495E-4</v>
      </c>
      <c r="AD584" s="1">
        <f>ABS(IK_diagnostics_degrees__4[[#This Row],[Column8]]-H583)</f>
        <v>5.8999999999986841E-4</v>
      </c>
      <c r="AE584" s="1">
        <f>ABS(IK_diagnostics_degrees__4[[#This Row],[Column9]]-I583)</f>
        <v>4.6000000000012697E-4</v>
      </c>
      <c r="AF584" s="1">
        <f>ABS(IK_diagnostics_degrees__4[[#This Row],[Column10]]-J583)</f>
        <v>4.1570000000000495E-4</v>
      </c>
      <c r="AG584" s="1">
        <f>ABS(IK_diagnostics_degrees__4[[#This Row],[Column11]]-K583)</f>
        <v>1.1999999999989797E-4</v>
      </c>
      <c r="AH584" s="1">
        <f>ABS(IK_diagnostics_degrees__4[[#This Row],[Column12]]-L583)</f>
        <v>0</v>
      </c>
      <c r="AI584" s="1">
        <f>ABS(IK_diagnostics_degrees__4[[#This Row],[Column13]]-M583)</f>
        <v>9.0000000000034497E-5</v>
      </c>
      <c r="AJ584" s="1">
        <f>ABS(IK_diagnostics_degrees__4[[#This Row],[Column14]]-N583)</f>
        <v>0</v>
      </c>
      <c r="AK584" s="1">
        <f>ABS(IK_diagnostics_degrees__4[[#This Row],[Column15]]-O583)</f>
        <v>0</v>
      </c>
      <c r="AL584" s="1">
        <f>ABS(IK_diagnostics_degrees__4[[#This Row],[Column16]]-P583)</f>
        <v>1.8499999999999073E-3</v>
      </c>
      <c r="AM584" s="1">
        <f>ABS(IK_diagnostics_degrees__4[[#This Row],[Column17]]-Q583)</f>
        <v>0</v>
      </c>
      <c r="AN584" s="1">
        <f>ABS(IK_diagnostics_degrees__4[[#This Row],[Column18]]-R583)</f>
        <v>6.0000000000015596E-4</v>
      </c>
      <c r="AO584" s="1">
        <f>ABS(IK_diagnostics_degrees__4[[#This Row],[Column19]]-S583)</f>
        <v>0</v>
      </c>
      <c r="AP584" s="1">
        <f>ABS(IK_diagnostics_degrees__4[[#This Row],[Column20]]-T583)</f>
        <v>4.2189999999999728E-3</v>
      </c>
      <c r="AQ584" s="1">
        <f>ABS(IK_diagnostics_degrees__4[[#This Row],[Column21]]-U583)</f>
        <v>1.1399999999999189E-3</v>
      </c>
    </row>
    <row r="585" spans="1:43" x14ac:dyDescent="0.25">
      <c r="A585" s="1" t="s">
        <v>22</v>
      </c>
      <c r="B585" s="1">
        <v>1.11147</v>
      </c>
      <c r="C585" s="1" t="s">
        <v>22</v>
      </c>
      <c r="D585" s="1" t="s">
        <v>22</v>
      </c>
      <c r="E585" s="1">
        <v>2.3900199999999998</v>
      </c>
      <c r="F585" s="1" t="s">
        <v>22</v>
      </c>
      <c r="G585" s="1">
        <v>1.1697500000000001</v>
      </c>
      <c r="H585" s="1">
        <v>1.5684400000000001</v>
      </c>
      <c r="I585" s="1">
        <v>1.2813000000000001</v>
      </c>
      <c r="J585" s="1">
        <v>6.82001E-2</v>
      </c>
      <c r="K585" s="1">
        <v>1.20841</v>
      </c>
      <c r="L585" s="1" t="s">
        <v>22</v>
      </c>
      <c r="M585" s="1">
        <v>0.31305500000000003</v>
      </c>
      <c r="N585" s="1" t="s">
        <v>22</v>
      </c>
      <c r="O585" s="1" t="s">
        <v>22</v>
      </c>
      <c r="P585" s="1">
        <v>1.1207100000000001</v>
      </c>
      <c r="Q585" s="1" t="s">
        <v>22</v>
      </c>
      <c r="R585" s="1">
        <v>1.7307699999999999</v>
      </c>
      <c r="S585" s="1" t="s">
        <v>22</v>
      </c>
      <c r="T585" s="1">
        <v>0.65217400000000003</v>
      </c>
      <c r="U585" s="1">
        <v>1.27904</v>
      </c>
      <c r="V585" s="1" t="s">
        <v>23</v>
      </c>
      <c r="W585" s="1">
        <f>ABS(IK_diagnostics_degrees__4[[#This Row],[Column1]]-A584)</f>
        <v>0</v>
      </c>
      <c r="X585" s="1">
        <f>ABS(IK_diagnostics_degrees__4[[#This Row],[Column2]]-B584)</f>
        <v>8.0000000000013394E-4</v>
      </c>
      <c r="Y585" s="1">
        <f>ABS(IK_diagnostics_degrees__4[[#This Row],[Column3]]-C584)</f>
        <v>0</v>
      </c>
      <c r="Z585" s="1">
        <f>ABS(IK_diagnostics_degrees__4[[#This Row],[Column4]]-D584)</f>
        <v>0</v>
      </c>
      <c r="AA585" s="1">
        <f>ABS(IK_diagnostics_degrees__4[[#This Row],[Column5]]-E584)</f>
        <v>1.3199999999997658E-3</v>
      </c>
      <c r="AB585" s="1">
        <f>ABS(IK_diagnostics_degrees__4[[#This Row],[Column6]]-F584)</f>
        <v>0</v>
      </c>
      <c r="AC585" s="1">
        <f>ABS(IK_diagnostics_degrees__4[[#This Row],[Column7]]-G584)</f>
        <v>7.8000000000000291E-4</v>
      </c>
      <c r="AD585" s="1">
        <f>ABS(IK_diagnostics_degrees__4[[#This Row],[Column8]]-H584)</f>
        <v>1.4000000000002899E-4</v>
      </c>
      <c r="AE585" s="1">
        <f>ABS(IK_diagnostics_degrees__4[[#This Row],[Column9]]-I584)</f>
        <v>3.1000000000003247E-4</v>
      </c>
      <c r="AF585" s="1">
        <f>ABS(IK_diagnostics_degrees__4[[#This Row],[Column10]]-J584)</f>
        <v>7.6479999999999604E-4</v>
      </c>
      <c r="AG585" s="1">
        <f>ABS(IK_diagnostics_degrees__4[[#This Row],[Column11]]-K584)</f>
        <v>4.0000000000040004E-5</v>
      </c>
      <c r="AH585" s="1">
        <f>ABS(IK_diagnostics_degrees__4[[#This Row],[Column12]]-L584)</f>
        <v>0</v>
      </c>
      <c r="AI585" s="1">
        <f>ABS(IK_diagnostics_degrees__4[[#This Row],[Column13]]-M584)</f>
        <v>1.5400000000004299E-4</v>
      </c>
      <c r="AJ585" s="1">
        <f>ABS(IK_diagnostics_degrees__4[[#This Row],[Column14]]-N584)</f>
        <v>0</v>
      </c>
      <c r="AK585" s="1">
        <f>ABS(IK_diagnostics_degrees__4[[#This Row],[Column15]]-O584)</f>
        <v>0</v>
      </c>
      <c r="AL585" s="1">
        <f>ABS(IK_diagnostics_degrees__4[[#This Row],[Column16]]-P584)</f>
        <v>1.6800000000001258E-3</v>
      </c>
      <c r="AM585" s="1">
        <f>ABS(IK_diagnostics_degrees__4[[#This Row],[Column17]]-Q584)</f>
        <v>0</v>
      </c>
      <c r="AN585" s="1">
        <f>ABS(IK_diagnostics_degrees__4[[#This Row],[Column18]]-R584)</f>
        <v>5.1000000000001044E-4</v>
      </c>
      <c r="AO585" s="1">
        <f>ABS(IK_diagnostics_degrees__4[[#This Row],[Column19]]-S584)</f>
        <v>0</v>
      </c>
      <c r="AP585" s="1">
        <f>ABS(IK_diagnostics_degrees__4[[#This Row],[Column20]]-T584)</f>
        <v>3.7070000000000158E-3</v>
      </c>
      <c r="AQ585" s="1">
        <f>ABS(IK_diagnostics_degrees__4[[#This Row],[Column21]]-U584)</f>
        <v>9.900000000000464E-4</v>
      </c>
    </row>
    <row r="586" spans="1:43" x14ac:dyDescent="0.25">
      <c r="A586" s="1" t="s">
        <v>22</v>
      </c>
      <c r="B586" s="1">
        <v>1.11069</v>
      </c>
      <c r="C586" s="1" t="s">
        <v>22</v>
      </c>
      <c r="D586" s="1" t="s">
        <v>22</v>
      </c>
      <c r="E586" s="1">
        <v>2.3911799999999999</v>
      </c>
      <c r="F586" s="1" t="s">
        <v>22</v>
      </c>
      <c r="G586" s="1">
        <v>1.1702900000000001</v>
      </c>
      <c r="H586" s="1">
        <v>1.5679799999999999</v>
      </c>
      <c r="I586" s="1">
        <v>1.28186</v>
      </c>
      <c r="J586" s="1">
        <v>6.7635799999999996E-2</v>
      </c>
      <c r="K586" s="1">
        <v>1.20835</v>
      </c>
      <c r="L586" s="1" t="s">
        <v>22</v>
      </c>
      <c r="M586" s="1">
        <v>0.31294100000000002</v>
      </c>
      <c r="N586" s="1" t="s">
        <v>22</v>
      </c>
      <c r="O586" s="1" t="s">
        <v>22</v>
      </c>
      <c r="P586" s="1">
        <v>1.1223700000000001</v>
      </c>
      <c r="Q586" s="1" t="s">
        <v>22</v>
      </c>
      <c r="R586" s="1">
        <v>1.73031</v>
      </c>
      <c r="S586" s="1" t="s">
        <v>22</v>
      </c>
      <c r="T586" s="1">
        <v>0.64812599999999998</v>
      </c>
      <c r="U586" s="1">
        <v>1.2801100000000001</v>
      </c>
      <c r="V586" s="1" t="s">
        <v>23</v>
      </c>
      <c r="W586" s="1">
        <f>ABS(IK_diagnostics_degrees__4[[#This Row],[Column1]]-A585)</f>
        <v>0</v>
      </c>
      <c r="X586" s="1">
        <f>ABS(IK_diagnostics_degrees__4[[#This Row],[Column2]]-B585)</f>
        <v>7.8000000000000291E-4</v>
      </c>
      <c r="Y586" s="1">
        <f>ABS(IK_diagnostics_degrees__4[[#This Row],[Column3]]-C585)</f>
        <v>0</v>
      </c>
      <c r="Z586" s="1">
        <f>ABS(IK_diagnostics_degrees__4[[#This Row],[Column4]]-D585)</f>
        <v>0</v>
      </c>
      <c r="AA586" s="1">
        <f>ABS(IK_diagnostics_degrees__4[[#This Row],[Column5]]-E585)</f>
        <v>1.1600000000000499E-3</v>
      </c>
      <c r="AB586" s="1">
        <f>ABS(IK_diagnostics_degrees__4[[#This Row],[Column6]]-F585)</f>
        <v>0</v>
      </c>
      <c r="AC586" s="1">
        <f>ABS(IK_diagnostics_degrees__4[[#This Row],[Column7]]-G585)</f>
        <v>5.3999999999998494E-4</v>
      </c>
      <c r="AD586" s="1">
        <f>ABS(IK_diagnostics_degrees__4[[#This Row],[Column8]]-H585)</f>
        <v>4.6000000000012697E-4</v>
      </c>
      <c r="AE586" s="1">
        <f>ABS(IK_diagnostics_degrees__4[[#This Row],[Column9]]-I585)</f>
        <v>5.5999999999989392E-4</v>
      </c>
      <c r="AF586" s="1">
        <f>ABS(IK_diagnostics_degrees__4[[#This Row],[Column10]]-J585)</f>
        <v>5.6430000000000369E-4</v>
      </c>
      <c r="AG586" s="1">
        <f>ABS(IK_diagnostics_degrees__4[[#This Row],[Column11]]-K585)</f>
        <v>5.9999999999948983E-5</v>
      </c>
      <c r="AH586" s="1">
        <f>ABS(IK_diagnostics_degrees__4[[#This Row],[Column12]]-L585)</f>
        <v>0</v>
      </c>
      <c r="AI586" s="1">
        <f>ABS(IK_diagnostics_degrees__4[[#This Row],[Column13]]-M585)</f>
        <v>1.1400000000000299E-4</v>
      </c>
      <c r="AJ586" s="1">
        <f>ABS(IK_diagnostics_degrees__4[[#This Row],[Column14]]-N585)</f>
        <v>0</v>
      </c>
      <c r="AK586" s="1">
        <f>ABS(IK_diagnostics_degrees__4[[#This Row],[Column15]]-O585)</f>
        <v>0</v>
      </c>
      <c r="AL586" s="1">
        <f>ABS(IK_diagnostics_degrees__4[[#This Row],[Column16]]-P585)</f>
        <v>1.6599999999999948E-3</v>
      </c>
      <c r="AM586" s="1">
        <f>ABS(IK_diagnostics_degrees__4[[#This Row],[Column17]]-Q585)</f>
        <v>0</v>
      </c>
      <c r="AN586" s="1">
        <f>ABS(IK_diagnostics_degrees__4[[#This Row],[Column18]]-R585)</f>
        <v>4.5999999999990493E-4</v>
      </c>
      <c r="AO586" s="1">
        <f>ABS(IK_diagnostics_degrees__4[[#This Row],[Column19]]-S585)</f>
        <v>0</v>
      </c>
      <c r="AP586" s="1">
        <f>ABS(IK_diagnostics_degrees__4[[#This Row],[Column20]]-T585)</f>
        <v>4.0480000000000516E-3</v>
      </c>
      <c r="AQ586" s="1">
        <f>ABS(IK_diagnostics_degrees__4[[#This Row],[Column21]]-U585)</f>
        <v>1.0700000000001264E-3</v>
      </c>
    </row>
    <row r="587" spans="1:43" x14ac:dyDescent="0.25">
      <c r="A587" s="1" t="s">
        <v>22</v>
      </c>
      <c r="B587" s="1">
        <v>1.10992</v>
      </c>
      <c r="C587" s="1" t="s">
        <v>22</v>
      </c>
      <c r="D587" s="1" t="s">
        <v>22</v>
      </c>
      <c r="E587" s="1">
        <v>2.3923399999999999</v>
      </c>
      <c r="F587" s="1" t="s">
        <v>22</v>
      </c>
      <c r="G587" s="1">
        <v>1.1707799999999999</v>
      </c>
      <c r="H587" s="1">
        <v>1.56745</v>
      </c>
      <c r="I587" s="1">
        <v>1.28251</v>
      </c>
      <c r="J587" s="1">
        <v>6.71152E-2</v>
      </c>
      <c r="K587" s="1">
        <v>1.20824</v>
      </c>
      <c r="L587" s="1" t="s">
        <v>22</v>
      </c>
      <c r="M587" s="1">
        <v>0.31323800000000002</v>
      </c>
      <c r="N587" s="1" t="s">
        <v>22</v>
      </c>
      <c r="O587" s="1" t="s">
        <v>22</v>
      </c>
      <c r="P587" s="1">
        <v>1.1241099999999999</v>
      </c>
      <c r="Q587" s="1" t="s">
        <v>22</v>
      </c>
      <c r="R587" s="1">
        <v>1.7299899999999999</v>
      </c>
      <c r="S587" s="1" t="s">
        <v>22</v>
      </c>
      <c r="T587" s="1">
        <v>0.64430799999999999</v>
      </c>
      <c r="U587" s="1">
        <v>1.28098</v>
      </c>
      <c r="V587" s="1" t="s">
        <v>23</v>
      </c>
      <c r="W587" s="1">
        <f>ABS(IK_diagnostics_degrees__4[[#This Row],[Column1]]-A586)</f>
        <v>0</v>
      </c>
      <c r="X587" s="1">
        <f>ABS(IK_diagnostics_degrees__4[[#This Row],[Column2]]-B586)</f>
        <v>7.699999999999374E-4</v>
      </c>
      <c r="Y587" s="1">
        <f>ABS(IK_diagnostics_degrees__4[[#This Row],[Column3]]-C586)</f>
        <v>0</v>
      </c>
      <c r="Z587" s="1">
        <f>ABS(IK_diagnostics_degrees__4[[#This Row],[Column4]]-D586)</f>
        <v>0</v>
      </c>
      <c r="AA587" s="1">
        <f>ABS(IK_diagnostics_degrees__4[[#This Row],[Column5]]-E586)</f>
        <v>1.1600000000000499E-3</v>
      </c>
      <c r="AB587" s="1">
        <f>ABS(IK_diagnostics_degrees__4[[#This Row],[Column6]]-F586)</f>
        <v>0</v>
      </c>
      <c r="AC587" s="1">
        <f>ABS(IK_diagnostics_degrees__4[[#This Row],[Column7]]-G586)</f>
        <v>4.8999999999987942E-4</v>
      </c>
      <c r="AD587" s="1">
        <f>ABS(IK_diagnostics_degrees__4[[#This Row],[Column8]]-H586)</f>
        <v>5.2999999999991942E-4</v>
      </c>
      <c r="AE587" s="1">
        <f>ABS(IK_diagnostics_degrees__4[[#This Row],[Column9]]-I586)</f>
        <v>6.5000000000003944E-4</v>
      </c>
      <c r="AF587" s="1">
        <f>ABS(IK_diagnostics_degrees__4[[#This Row],[Column10]]-J586)</f>
        <v>5.2059999999999607E-4</v>
      </c>
      <c r="AG587" s="1">
        <f>ABS(IK_diagnostics_degrees__4[[#This Row],[Column11]]-K586)</f>
        <v>1.100000000000545E-4</v>
      </c>
      <c r="AH587" s="1">
        <f>ABS(IK_diagnostics_degrees__4[[#This Row],[Column12]]-L586)</f>
        <v>0</v>
      </c>
      <c r="AI587" s="1">
        <f>ABS(IK_diagnostics_degrees__4[[#This Row],[Column13]]-M586)</f>
        <v>2.9699999999999172E-4</v>
      </c>
      <c r="AJ587" s="1">
        <f>ABS(IK_diagnostics_degrees__4[[#This Row],[Column14]]-N586)</f>
        <v>0</v>
      </c>
      <c r="AK587" s="1">
        <f>ABS(IK_diagnostics_degrees__4[[#This Row],[Column15]]-O586)</f>
        <v>0</v>
      </c>
      <c r="AL587" s="1">
        <f>ABS(IK_diagnostics_degrees__4[[#This Row],[Column16]]-P586)</f>
        <v>1.7399999999998528E-3</v>
      </c>
      <c r="AM587" s="1">
        <f>ABS(IK_diagnostics_degrees__4[[#This Row],[Column17]]-Q586)</f>
        <v>0</v>
      </c>
      <c r="AN587" s="1">
        <f>ABS(IK_diagnostics_degrees__4[[#This Row],[Column18]]-R586)</f>
        <v>3.2000000000009798E-4</v>
      </c>
      <c r="AO587" s="1">
        <f>ABS(IK_diagnostics_degrees__4[[#This Row],[Column19]]-S586)</f>
        <v>0</v>
      </c>
      <c r="AP587" s="1">
        <f>ABS(IK_diagnostics_degrees__4[[#This Row],[Column20]]-T586)</f>
        <v>3.8179999999999881E-3</v>
      </c>
      <c r="AQ587" s="1">
        <f>ABS(IK_diagnostics_degrees__4[[#This Row],[Column21]]-U586)</f>
        <v>8.6999999999992639E-4</v>
      </c>
    </row>
    <row r="588" spans="1:43" x14ac:dyDescent="0.25">
      <c r="A588" s="1" t="s">
        <v>22</v>
      </c>
      <c r="B588" s="1">
        <v>1.1093500000000001</v>
      </c>
      <c r="C588" s="1" t="s">
        <v>22</v>
      </c>
      <c r="D588" s="1" t="s">
        <v>22</v>
      </c>
      <c r="E588" s="1">
        <v>2.3934299999999999</v>
      </c>
      <c r="F588" s="1" t="s">
        <v>22</v>
      </c>
      <c r="G588" s="1">
        <v>1.17127</v>
      </c>
      <c r="H588" s="1">
        <v>1.5674999999999999</v>
      </c>
      <c r="I588" s="1">
        <v>1.28302</v>
      </c>
      <c r="J588" s="1">
        <v>6.6072800000000001E-2</v>
      </c>
      <c r="K588" s="1">
        <v>1.20821</v>
      </c>
      <c r="L588" s="1" t="s">
        <v>22</v>
      </c>
      <c r="M588" s="1">
        <v>0.31320399999999998</v>
      </c>
      <c r="N588" s="1" t="s">
        <v>22</v>
      </c>
      <c r="O588" s="1" t="s">
        <v>22</v>
      </c>
      <c r="P588" s="1">
        <v>1.12588</v>
      </c>
      <c r="Q588" s="1" t="s">
        <v>22</v>
      </c>
      <c r="R588" s="1">
        <v>1.72942</v>
      </c>
      <c r="S588" s="1" t="s">
        <v>22</v>
      </c>
      <c r="T588" s="1">
        <v>0.64049</v>
      </c>
      <c r="U588" s="1">
        <v>1.2817700000000001</v>
      </c>
      <c r="V588" s="1" t="s">
        <v>23</v>
      </c>
      <c r="W588" s="1">
        <f>ABS(IK_diagnostics_degrees__4[[#This Row],[Column1]]-A587)</f>
        <v>0</v>
      </c>
      <c r="X588" s="1">
        <f>ABS(IK_diagnostics_degrees__4[[#This Row],[Column2]]-B587)</f>
        <v>5.6999999999995943E-4</v>
      </c>
      <c r="Y588" s="1">
        <f>ABS(IK_diagnostics_degrees__4[[#This Row],[Column3]]-C587)</f>
        <v>0</v>
      </c>
      <c r="Z588" s="1">
        <f>ABS(IK_diagnostics_degrees__4[[#This Row],[Column4]]-D587)</f>
        <v>0</v>
      </c>
      <c r="AA588" s="1">
        <f>ABS(IK_diagnostics_degrees__4[[#This Row],[Column5]]-E587)</f>
        <v>1.0900000000000354E-3</v>
      </c>
      <c r="AB588" s="1">
        <f>ABS(IK_diagnostics_degrees__4[[#This Row],[Column6]]-F587)</f>
        <v>0</v>
      </c>
      <c r="AC588" s="1">
        <f>ABS(IK_diagnostics_degrees__4[[#This Row],[Column7]]-G587)</f>
        <v>4.9000000000010147E-4</v>
      </c>
      <c r="AD588" s="1">
        <f>ABS(IK_diagnostics_degrees__4[[#This Row],[Column8]]-H587)</f>
        <v>4.9999999999883471E-5</v>
      </c>
      <c r="AE588" s="1">
        <f>ABS(IK_diagnostics_degrees__4[[#This Row],[Column9]]-I587)</f>
        <v>5.1000000000001044E-4</v>
      </c>
      <c r="AF588" s="1">
        <f>ABS(IK_diagnostics_degrees__4[[#This Row],[Column10]]-J587)</f>
        <v>1.0423999999999989E-3</v>
      </c>
      <c r="AG588" s="1">
        <f>ABS(IK_diagnostics_degrees__4[[#This Row],[Column11]]-K587)</f>
        <v>2.9999999999974492E-5</v>
      </c>
      <c r="AH588" s="1">
        <f>ABS(IK_diagnostics_degrees__4[[#This Row],[Column12]]-L587)</f>
        <v>0</v>
      </c>
      <c r="AI588" s="1">
        <f>ABS(IK_diagnostics_degrees__4[[#This Row],[Column13]]-M587)</f>
        <v>3.4000000000034003E-5</v>
      </c>
      <c r="AJ588" s="1">
        <f>ABS(IK_diagnostics_degrees__4[[#This Row],[Column14]]-N587)</f>
        <v>0</v>
      </c>
      <c r="AK588" s="1">
        <f>ABS(IK_diagnostics_degrees__4[[#This Row],[Column15]]-O587)</f>
        <v>0</v>
      </c>
      <c r="AL588" s="1">
        <f>ABS(IK_diagnostics_degrees__4[[#This Row],[Column16]]-P587)</f>
        <v>1.7700000000000493E-3</v>
      </c>
      <c r="AM588" s="1">
        <f>ABS(IK_diagnostics_degrees__4[[#This Row],[Column17]]-Q587)</f>
        <v>0</v>
      </c>
      <c r="AN588" s="1">
        <f>ABS(IK_diagnostics_degrees__4[[#This Row],[Column18]]-R587)</f>
        <v>5.6999999999995943E-4</v>
      </c>
      <c r="AO588" s="1">
        <f>ABS(IK_diagnostics_degrees__4[[#This Row],[Column19]]-S587)</f>
        <v>0</v>
      </c>
      <c r="AP588" s="1">
        <f>ABS(IK_diagnostics_degrees__4[[#This Row],[Column20]]-T587)</f>
        <v>3.8179999999999881E-3</v>
      </c>
      <c r="AQ588" s="1">
        <f>ABS(IK_diagnostics_degrees__4[[#This Row],[Column21]]-U587)</f>
        <v>7.9000000000006843E-4</v>
      </c>
    </row>
    <row r="589" spans="1:43" x14ac:dyDescent="0.25">
      <c r="A589" s="1" t="s">
        <v>22</v>
      </c>
      <c r="B589" s="1">
        <v>1.1087100000000001</v>
      </c>
      <c r="C589" s="1" t="s">
        <v>22</v>
      </c>
      <c r="D589" s="1" t="s">
        <v>22</v>
      </c>
      <c r="E589" s="1">
        <v>2.39439</v>
      </c>
      <c r="F589" s="1" t="s">
        <v>22</v>
      </c>
      <c r="G589" s="1">
        <v>1.1717299999999999</v>
      </c>
      <c r="H589" s="1">
        <v>1.56717</v>
      </c>
      <c r="I589" s="1">
        <v>1.2837400000000001</v>
      </c>
      <c r="J589" s="1">
        <v>6.5298400000000006E-2</v>
      </c>
      <c r="K589" s="1">
        <v>1.2081900000000001</v>
      </c>
      <c r="L589" s="1" t="s">
        <v>22</v>
      </c>
      <c r="M589" s="1">
        <v>0.31311299999999997</v>
      </c>
      <c r="N589" s="1" t="s">
        <v>22</v>
      </c>
      <c r="O589" s="1" t="s">
        <v>22</v>
      </c>
      <c r="P589" s="1">
        <v>1.1275299999999999</v>
      </c>
      <c r="Q589" s="1" t="s">
        <v>22</v>
      </c>
      <c r="R589" s="1">
        <v>1.72925</v>
      </c>
      <c r="S589" s="1" t="s">
        <v>22</v>
      </c>
      <c r="T589" s="1">
        <v>0.63663000000000003</v>
      </c>
      <c r="U589" s="1">
        <v>1.2829299999999999</v>
      </c>
      <c r="V589" s="1" t="s">
        <v>23</v>
      </c>
      <c r="W589" s="1">
        <f>ABS(IK_diagnostics_degrees__4[[#This Row],[Column1]]-A588)</f>
        <v>0</v>
      </c>
      <c r="X589" s="1">
        <f>ABS(IK_diagnostics_degrees__4[[#This Row],[Column2]]-B588)</f>
        <v>6.3999999999997392E-4</v>
      </c>
      <c r="Y589" s="1">
        <f>ABS(IK_diagnostics_degrees__4[[#This Row],[Column3]]-C588)</f>
        <v>0</v>
      </c>
      <c r="Z589" s="1">
        <f>ABS(IK_diagnostics_degrees__4[[#This Row],[Column4]]-D588)</f>
        <v>0</v>
      </c>
      <c r="AA589" s="1">
        <f>ABS(IK_diagnostics_degrees__4[[#This Row],[Column5]]-E588)</f>
        <v>9.6000000000007191E-4</v>
      </c>
      <c r="AB589" s="1">
        <f>ABS(IK_diagnostics_degrees__4[[#This Row],[Column6]]-F588)</f>
        <v>0</v>
      </c>
      <c r="AC589" s="1">
        <f>ABS(IK_diagnostics_degrees__4[[#This Row],[Column7]]-G588)</f>
        <v>4.5999999999990493E-4</v>
      </c>
      <c r="AD589" s="1">
        <f>ABS(IK_diagnostics_degrees__4[[#This Row],[Column8]]-H588)</f>
        <v>3.2999999999994145E-4</v>
      </c>
      <c r="AE589" s="1">
        <f>ABS(IK_diagnostics_degrees__4[[#This Row],[Column9]]-I588)</f>
        <v>7.2000000000005393E-4</v>
      </c>
      <c r="AF589" s="1">
        <f>ABS(IK_diagnostics_degrees__4[[#This Row],[Column10]]-J588)</f>
        <v>7.7439999999999454E-4</v>
      </c>
      <c r="AG589" s="1">
        <f>ABS(IK_diagnostics_degrees__4[[#This Row],[Column11]]-K588)</f>
        <v>1.9999999999908979E-5</v>
      </c>
      <c r="AH589" s="1">
        <f>ABS(IK_diagnostics_degrees__4[[#This Row],[Column12]]-L588)</f>
        <v>0</v>
      </c>
      <c r="AI589" s="1">
        <f>ABS(IK_diagnostics_degrees__4[[#This Row],[Column13]]-M588)</f>
        <v>9.1000000000007741E-5</v>
      </c>
      <c r="AJ589" s="1">
        <f>ABS(IK_diagnostics_degrees__4[[#This Row],[Column14]]-N588)</f>
        <v>0</v>
      </c>
      <c r="AK589" s="1">
        <f>ABS(IK_diagnostics_degrees__4[[#This Row],[Column15]]-O588)</f>
        <v>0</v>
      </c>
      <c r="AL589" s="1">
        <f>ABS(IK_diagnostics_degrees__4[[#This Row],[Column16]]-P588)</f>
        <v>1.6499999999999293E-3</v>
      </c>
      <c r="AM589" s="1">
        <f>ABS(IK_diagnostics_degrees__4[[#This Row],[Column17]]-Q588)</f>
        <v>0</v>
      </c>
      <c r="AN589" s="1">
        <f>ABS(IK_diagnostics_degrees__4[[#This Row],[Column18]]-R588)</f>
        <v>1.7000000000000348E-4</v>
      </c>
      <c r="AO589" s="1">
        <f>ABS(IK_diagnostics_degrees__4[[#This Row],[Column19]]-S588)</f>
        <v>0</v>
      </c>
      <c r="AP589" s="1">
        <f>ABS(IK_diagnostics_degrees__4[[#This Row],[Column20]]-T588)</f>
        <v>3.8599999999999746E-3</v>
      </c>
      <c r="AQ589" s="1">
        <f>ABS(IK_diagnostics_degrees__4[[#This Row],[Column21]]-U588)</f>
        <v>1.1599999999998278E-3</v>
      </c>
    </row>
    <row r="590" spans="1:43" x14ac:dyDescent="0.25">
      <c r="A590" s="1" t="s">
        <v>22</v>
      </c>
      <c r="B590" s="1">
        <v>1.1081300000000001</v>
      </c>
      <c r="C590" s="1" t="s">
        <v>22</v>
      </c>
      <c r="D590" s="1" t="s">
        <v>22</v>
      </c>
      <c r="E590" s="1">
        <v>2.3953899999999999</v>
      </c>
      <c r="F590" s="1" t="s">
        <v>22</v>
      </c>
      <c r="G590" s="1">
        <v>1.1722600000000001</v>
      </c>
      <c r="H590" s="1">
        <v>1.56677</v>
      </c>
      <c r="I590" s="1">
        <v>1.2841100000000001</v>
      </c>
      <c r="J590" s="1">
        <v>6.4849599999999993E-2</v>
      </c>
      <c r="K590" s="1">
        <v>1.2082200000000001</v>
      </c>
      <c r="L590" s="1" t="s">
        <v>22</v>
      </c>
      <c r="M590" s="1">
        <v>0.31315500000000002</v>
      </c>
      <c r="N590" s="1" t="s">
        <v>22</v>
      </c>
      <c r="O590" s="1" t="s">
        <v>22</v>
      </c>
      <c r="P590" s="1">
        <v>1.1290199999999999</v>
      </c>
      <c r="Q590" s="1" t="s">
        <v>22</v>
      </c>
      <c r="R590" s="1">
        <v>1.7287399999999999</v>
      </c>
      <c r="S590" s="1" t="s">
        <v>22</v>
      </c>
      <c r="T590" s="1">
        <v>0.63282400000000005</v>
      </c>
      <c r="U590" s="1">
        <v>1.2838000000000001</v>
      </c>
      <c r="V590" s="1" t="s">
        <v>23</v>
      </c>
      <c r="W590" s="1">
        <f>ABS(IK_diagnostics_degrees__4[[#This Row],[Column1]]-A589)</f>
        <v>0</v>
      </c>
      <c r="X590" s="1">
        <f>ABS(IK_diagnostics_degrees__4[[#This Row],[Column2]]-B589)</f>
        <v>5.8000000000002494E-4</v>
      </c>
      <c r="Y590" s="1">
        <f>ABS(IK_diagnostics_degrees__4[[#This Row],[Column3]]-C589)</f>
        <v>0</v>
      </c>
      <c r="Z590" s="1">
        <f>ABS(IK_diagnostics_degrees__4[[#This Row],[Column4]]-D589)</f>
        <v>0</v>
      </c>
      <c r="AA590" s="1">
        <f>ABS(IK_diagnostics_degrees__4[[#This Row],[Column5]]-E589)</f>
        <v>9.9999999999988987E-4</v>
      </c>
      <c r="AB590" s="1">
        <f>ABS(IK_diagnostics_degrees__4[[#This Row],[Column6]]-F589)</f>
        <v>0</v>
      </c>
      <c r="AC590" s="1">
        <f>ABS(IK_diagnostics_degrees__4[[#This Row],[Column7]]-G589)</f>
        <v>5.3000000000014147E-4</v>
      </c>
      <c r="AD590" s="1">
        <f>ABS(IK_diagnostics_degrees__4[[#This Row],[Column8]]-H589)</f>
        <v>3.9999999999995595E-4</v>
      </c>
      <c r="AE590" s="1">
        <f>ABS(IK_diagnostics_degrees__4[[#This Row],[Column9]]-I589)</f>
        <v>3.6999999999998145E-4</v>
      </c>
      <c r="AF590" s="1">
        <f>ABS(IK_diagnostics_degrees__4[[#This Row],[Column10]]-J589)</f>
        <v>4.4880000000001308E-4</v>
      </c>
      <c r="AG590" s="1">
        <f>ABS(IK_diagnostics_degrees__4[[#This Row],[Column11]]-K589)</f>
        <v>2.9999999999974492E-5</v>
      </c>
      <c r="AH590" s="1">
        <f>ABS(IK_diagnostics_degrees__4[[#This Row],[Column12]]-L589)</f>
        <v>0</v>
      </c>
      <c r="AI590" s="1">
        <f>ABS(IK_diagnostics_degrees__4[[#This Row],[Column13]]-M589)</f>
        <v>4.2000000000042004E-5</v>
      </c>
      <c r="AJ590" s="1">
        <f>ABS(IK_diagnostics_degrees__4[[#This Row],[Column14]]-N589)</f>
        <v>0</v>
      </c>
      <c r="AK590" s="1">
        <f>ABS(IK_diagnostics_degrees__4[[#This Row],[Column15]]-O589)</f>
        <v>0</v>
      </c>
      <c r="AL590" s="1">
        <f>ABS(IK_diagnostics_degrees__4[[#This Row],[Column16]]-P589)</f>
        <v>1.4899999999999913E-3</v>
      </c>
      <c r="AM590" s="1">
        <f>ABS(IK_diagnostics_degrees__4[[#This Row],[Column17]]-Q589)</f>
        <v>0</v>
      </c>
      <c r="AN590" s="1">
        <f>ABS(IK_diagnostics_degrees__4[[#This Row],[Column18]]-R589)</f>
        <v>5.1000000000001044E-4</v>
      </c>
      <c r="AO590" s="1">
        <f>ABS(IK_diagnostics_degrees__4[[#This Row],[Column19]]-S589)</f>
        <v>0</v>
      </c>
      <c r="AP590" s="1">
        <f>ABS(IK_diagnostics_degrees__4[[#This Row],[Column20]]-T589)</f>
        <v>3.8059999999999761E-3</v>
      </c>
      <c r="AQ590" s="1">
        <f>ABS(IK_diagnostics_degrees__4[[#This Row],[Column21]]-U589)</f>
        <v>8.7000000000014843E-4</v>
      </c>
    </row>
    <row r="591" spans="1:43" x14ac:dyDescent="0.25">
      <c r="A591" s="1" t="s">
        <v>22</v>
      </c>
      <c r="B591" s="1">
        <v>1.1072900000000001</v>
      </c>
      <c r="C591" s="1" t="s">
        <v>22</v>
      </c>
      <c r="D591" s="1" t="s">
        <v>22</v>
      </c>
      <c r="E591" s="1">
        <v>2.3965399999999999</v>
      </c>
      <c r="F591" s="1" t="s">
        <v>22</v>
      </c>
      <c r="G591" s="1">
        <v>1.1726799999999999</v>
      </c>
      <c r="H591" s="1">
        <v>1.5665</v>
      </c>
      <c r="I591" s="1">
        <v>1.28478</v>
      </c>
      <c r="J591" s="1">
        <v>6.42456E-2</v>
      </c>
      <c r="K591" s="1">
        <v>1.2080500000000001</v>
      </c>
      <c r="L591" s="1" t="s">
        <v>22</v>
      </c>
      <c r="M591" s="1">
        <v>0.31297199999999997</v>
      </c>
      <c r="N591" s="1" t="s">
        <v>22</v>
      </c>
      <c r="O591" s="1" t="s">
        <v>22</v>
      </c>
      <c r="P591" s="1">
        <v>1.13066</v>
      </c>
      <c r="Q591" s="1" t="s">
        <v>22</v>
      </c>
      <c r="R591" s="1">
        <v>1.72845</v>
      </c>
      <c r="S591" s="1" t="s">
        <v>22</v>
      </c>
      <c r="T591" s="1">
        <v>0.62900699999999998</v>
      </c>
      <c r="U591" s="1">
        <v>1.28468</v>
      </c>
      <c r="V591" s="1" t="s">
        <v>23</v>
      </c>
      <c r="W591" s="1">
        <f>ABS(IK_diagnostics_degrees__4[[#This Row],[Column1]]-A590)</f>
        <v>0</v>
      </c>
      <c r="X591" s="1">
        <f>ABS(IK_diagnostics_degrees__4[[#This Row],[Column2]]-B590)</f>
        <v>8.399999999999519E-4</v>
      </c>
      <c r="Y591" s="1">
        <f>ABS(IK_diagnostics_degrees__4[[#This Row],[Column3]]-C590)</f>
        <v>0</v>
      </c>
      <c r="Z591" s="1">
        <f>ABS(IK_diagnostics_degrees__4[[#This Row],[Column4]]-D590)</f>
        <v>0</v>
      </c>
      <c r="AA591" s="1">
        <f>ABS(IK_diagnostics_degrees__4[[#This Row],[Column5]]-E590)</f>
        <v>1.1499999999999844E-3</v>
      </c>
      <c r="AB591" s="1">
        <f>ABS(IK_diagnostics_degrees__4[[#This Row],[Column6]]-F590)</f>
        <v>0</v>
      </c>
      <c r="AC591" s="1">
        <f>ABS(IK_diagnostics_degrees__4[[#This Row],[Column7]]-G590)</f>
        <v>4.1999999999986493E-4</v>
      </c>
      <c r="AD591" s="1">
        <f>ABS(IK_diagnostics_degrees__4[[#This Row],[Column8]]-H590)</f>
        <v>2.6999999999999247E-4</v>
      </c>
      <c r="AE591" s="1">
        <f>ABS(IK_diagnostics_degrees__4[[#This Row],[Column9]]-I590)</f>
        <v>6.6999999999994841E-4</v>
      </c>
      <c r="AF591" s="1">
        <f>ABS(IK_diagnostics_degrees__4[[#This Row],[Column10]]-J590)</f>
        <v>6.0399999999999343E-4</v>
      </c>
      <c r="AG591" s="1">
        <f>ABS(IK_diagnostics_degrees__4[[#This Row],[Column11]]-K590)</f>
        <v>1.7000000000000348E-4</v>
      </c>
      <c r="AH591" s="1">
        <f>ABS(IK_diagnostics_degrees__4[[#This Row],[Column12]]-L590)</f>
        <v>0</v>
      </c>
      <c r="AI591" s="1">
        <f>ABS(IK_diagnostics_degrees__4[[#This Row],[Column13]]-M590)</f>
        <v>1.8300000000004424E-4</v>
      </c>
      <c r="AJ591" s="1">
        <f>ABS(IK_diagnostics_degrees__4[[#This Row],[Column14]]-N590)</f>
        <v>0</v>
      </c>
      <c r="AK591" s="1">
        <f>ABS(IK_diagnostics_degrees__4[[#This Row],[Column15]]-O590)</f>
        <v>0</v>
      </c>
      <c r="AL591" s="1">
        <f>ABS(IK_diagnostics_degrees__4[[#This Row],[Column16]]-P590)</f>
        <v>1.6400000000000858E-3</v>
      </c>
      <c r="AM591" s="1">
        <f>ABS(IK_diagnostics_degrees__4[[#This Row],[Column17]]-Q590)</f>
        <v>0</v>
      </c>
      <c r="AN591" s="1">
        <f>ABS(IK_diagnostics_degrees__4[[#This Row],[Column18]]-R590)</f>
        <v>2.8999999999990145E-4</v>
      </c>
      <c r="AO591" s="1">
        <f>ABS(IK_diagnostics_degrees__4[[#This Row],[Column19]]-S590)</f>
        <v>0</v>
      </c>
      <c r="AP591" s="1">
        <f>ABS(IK_diagnostics_degrees__4[[#This Row],[Column20]]-T590)</f>
        <v>3.8170000000000703E-3</v>
      </c>
      <c r="AQ591" s="1">
        <f>ABS(IK_diagnostics_degrees__4[[#This Row],[Column21]]-U590)</f>
        <v>8.799999999999919E-4</v>
      </c>
    </row>
    <row r="592" spans="1:43" x14ac:dyDescent="0.25">
      <c r="A592" s="1" t="s">
        <v>22</v>
      </c>
      <c r="B592" s="1">
        <v>1.10656</v>
      </c>
      <c r="C592" s="1" t="s">
        <v>22</v>
      </c>
      <c r="D592" s="1" t="s">
        <v>22</v>
      </c>
      <c r="E592" s="1">
        <v>2.3976600000000001</v>
      </c>
      <c r="F592" s="1" t="s">
        <v>22</v>
      </c>
      <c r="G592" s="1">
        <v>1.17326</v>
      </c>
      <c r="H592" s="1">
        <v>1.5663499999999999</v>
      </c>
      <c r="I592" s="1">
        <v>1.28501</v>
      </c>
      <c r="J592" s="1">
        <v>6.3717899999999994E-2</v>
      </c>
      <c r="K592" s="1">
        <v>1.2079200000000001</v>
      </c>
      <c r="L592" s="1" t="s">
        <v>22</v>
      </c>
      <c r="M592" s="1">
        <v>0.31324600000000002</v>
      </c>
      <c r="N592" s="1" t="s">
        <v>22</v>
      </c>
      <c r="O592" s="1" t="s">
        <v>22</v>
      </c>
      <c r="P592" s="1">
        <v>1.13209</v>
      </c>
      <c r="Q592" s="1" t="s">
        <v>22</v>
      </c>
      <c r="R592" s="1">
        <v>1.7279</v>
      </c>
      <c r="S592" s="1" t="s">
        <v>22</v>
      </c>
      <c r="T592" s="1">
        <v>0.62537100000000001</v>
      </c>
      <c r="U592" s="1">
        <v>1.2855300000000001</v>
      </c>
      <c r="V592" s="1" t="s">
        <v>23</v>
      </c>
      <c r="W592" s="1">
        <f>ABS(IK_diagnostics_degrees__4[[#This Row],[Column1]]-A591)</f>
        <v>0</v>
      </c>
      <c r="X592" s="1">
        <f>ABS(IK_diagnostics_degrees__4[[#This Row],[Column2]]-B591)</f>
        <v>7.3000000000011944E-4</v>
      </c>
      <c r="Y592" s="1">
        <f>ABS(IK_diagnostics_degrees__4[[#This Row],[Column3]]-C591)</f>
        <v>0</v>
      </c>
      <c r="Z592" s="1">
        <f>ABS(IK_diagnostics_degrees__4[[#This Row],[Column4]]-D591)</f>
        <v>0</v>
      </c>
      <c r="AA592" s="1">
        <f>ABS(IK_diagnostics_degrees__4[[#This Row],[Column5]]-E591)</f>
        <v>1.1200000000002319E-3</v>
      </c>
      <c r="AB592" s="1">
        <f>ABS(IK_diagnostics_degrees__4[[#This Row],[Column6]]-F591)</f>
        <v>0</v>
      </c>
      <c r="AC592" s="1">
        <f>ABS(IK_diagnostics_degrees__4[[#This Row],[Column7]]-G591)</f>
        <v>5.8000000000002494E-4</v>
      </c>
      <c r="AD592" s="1">
        <f>ABS(IK_diagnostics_degrees__4[[#This Row],[Column8]]-H591)</f>
        <v>1.500000000000945E-4</v>
      </c>
      <c r="AE592" s="1">
        <f>ABS(IK_diagnostics_degrees__4[[#This Row],[Column9]]-I591)</f>
        <v>2.2999999999995246E-4</v>
      </c>
      <c r="AF592" s="1">
        <f>ABS(IK_diagnostics_degrees__4[[#This Row],[Column10]]-J591)</f>
        <v>5.2770000000000594E-4</v>
      </c>
      <c r="AG592" s="1">
        <f>ABS(IK_diagnostics_degrees__4[[#This Row],[Column11]]-K591)</f>
        <v>1.2999999999996348E-4</v>
      </c>
      <c r="AH592" s="1">
        <f>ABS(IK_diagnostics_degrees__4[[#This Row],[Column12]]-L591)</f>
        <v>0</v>
      </c>
      <c r="AI592" s="1">
        <f>ABS(IK_diagnostics_degrees__4[[#This Row],[Column13]]-M591)</f>
        <v>2.7400000000005198E-4</v>
      </c>
      <c r="AJ592" s="1">
        <f>ABS(IK_diagnostics_degrees__4[[#This Row],[Column14]]-N591)</f>
        <v>0</v>
      </c>
      <c r="AK592" s="1">
        <f>ABS(IK_diagnostics_degrees__4[[#This Row],[Column15]]-O591)</f>
        <v>0</v>
      </c>
      <c r="AL592" s="1">
        <f>ABS(IK_diagnostics_degrees__4[[#This Row],[Column16]]-P591)</f>
        <v>1.4300000000000423E-3</v>
      </c>
      <c r="AM592" s="1">
        <f>ABS(IK_diagnostics_degrees__4[[#This Row],[Column17]]-Q591)</f>
        <v>0</v>
      </c>
      <c r="AN592" s="1">
        <f>ABS(IK_diagnostics_degrees__4[[#This Row],[Column18]]-R591)</f>
        <v>5.5000000000005045E-4</v>
      </c>
      <c r="AO592" s="1">
        <f>ABS(IK_diagnostics_degrees__4[[#This Row],[Column19]]-S591)</f>
        <v>0</v>
      </c>
      <c r="AP592" s="1">
        <f>ABS(IK_diagnostics_degrees__4[[#This Row],[Column20]]-T591)</f>
        <v>3.6359999999999726E-3</v>
      </c>
      <c r="AQ592" s="1">
        <f>ABS(IK_diagnostics_degrees__4[[#This Row],[Column21]]-U591)</f>
        <v>8.5000000000001741E-4</v>
      </c>
    </row>
    <row r="593" spans="1:43" x14ac:dyDescent="0.25">
      <c r="A593" s="1" t="s">
        <v>22</v>
      </c>
      <c r="B593" s="1">
        <v>1.1062700000000001</v>
      </c>
      <c r="C593" s="1" t="s">
        <v>22</v>
      </c>
      <c r="D593" s="1" t="s">
        <v>22</v>
      </c>
      <c r="E593" s="1">
        <v>2.3982899999999998</v>
      </c>
      <c r="F593" s="1" t="s">
        <v>22</v>
      </c>
      <c r="G593" s="1">
        <v>1.1738500000000001</v>
      </c>
      <c r="H593" s="1">
        <v>1.5661499999999999</v>
      </c>
      <c r="I593" s="1">
        <v>1.2854000000000001</v>
      </c>
      <c r="J593" s="1">
        <v>6.2984600000000002E-2</v>
      </c>
      <c r="K593" s="1">
        <v>1.2079800000000001</v>
      </c>
      <c r="L593" s="1" t="s">
        <v>22</v>
      </c>
      <c r="M593" s="1">
        <v>0.31296099999999999</v>
      </c>
      <c r="N593" s="1" t="s">
        <v>22</v>
      </c>
      <c r="O593" s="1" t="s">
        <v>22</v>
      </c>
      <c r="P593" s="1">
        <v>1.1335999999999999</v>
      </c>
      <c r="Q593" s="1" t="s">
        <v>22</v>
      </c>
      <c r="R593" s="1">
        <v>1.7275700000000001</v>
      </c>
      <c r="S593" s="1" t="s">
        <v>22</v>
      </c>
      <c r="T593" s="1">
        <v>0.62166399999999999</v>
      </c>
      <c r="U593" s="1">
        <v>1.2862899999999999</v>
      </c>
      <c r="V593" s="1" t="s">
        <v>23</v>
      </c>
      <c r="W593" s="1">
        <f>ABS(IK_diagnostics_degrees__4[[#This Row],[Column1]]-A592)</f>
        <v>0</v>
      </c>
      <c r="X593" s="1">
        <f>ABS(IK_diagnostics_degrees__4[[#This Row],[Column2]]-B592)</f>
        <v>2.8999999999990145E-4</v>
      </c>
      <c r="Y593" s="1">
        <f>ABS(IK_diagnostics_degrees__4[[#This Row],[Column3]]-C592)</f>
        <v>0</v>
      </c>
      <c r="Z593" s="1">
        <f>ABS(IK_diagnostics_degrees__4[[#This Row],[Column4]]-D592)</f>
        <v>0</v>
      </c>
      <c r="AA593" s="1">
        <f>ABS(IK_diagnostics_degrees__4[[#This Row],[Column5]]-E592)</f>
        <v>6.2999999999968637E-4</v>
      </c>
      <c r="AB593" s="1">
        <f>ABS(IK_diagnostics_degrees__4[[#This Row],[Column6]]-F592)</f>
        <v>0</v>
      </c>
      <c r="AC593" s="1">
        <f>ABS(IK_diagnostics_degrees__4[[#This Row],[Column7]]-G592)</f>
        <v>5.9000000000009045E-4</v>
      </c>
      <c r="AD593" s="1">
        <f>ABS(IK_diagnostics_degrees__4[[#This Row],[Column8]]-H592)</f>
        <v>1.9999999999997797E-4</v>
      </c>
      <c r="AE593" s="1">
        <f>ABS(IK_diagnostics_degrees__4[[#This Row],[Column9]]-I592)</f>
        <v>3.9000000000011248E-4</v>
      </c>
      <c r="AF593" s="1">
        <f>ABS(IK_diagnostics_degrees__4[[#This Row],[Column10]]-J592)</f>
        <v>7.3329999999999229E-4</v>
      </c>
      <c r="AG593" s="1">
        <f>ABS(IK_diagnostics_degrees__4[[#This Row],[Column11]]-K592)</f>
        <v>5.9999999999948983E-5</v>
      </c>
      <c r="AH593" s="1">
        <f>ABS(IK_diagnostics_degrees__4[[#This Row],[Column12]]-L592)</f>
        <v>0</v>
      </c>
      <c r="AI593" s="1">
        <f>ABS(IK_diagnostics_degrees__4[[#This Row],[Column13]]-M592)</f>
        <v>2.8500000000003523E-4</v>
      </c>
      <c r="AJ593" s="1">
        <f>ABS(IK_diagnostics_degrees__4[[#This Row],[Column14]]-N592)</f>
        <v>0</v>
      </c>
      <c r="AK593" s="1">
        <f>ABS(IK_diagnostics_degrees__4[[#This Row],[Column15]]-O592)</f>
        <v>0</v>
      </c>
      <c r="AL593" s="1">
        <f>ABS(IK_diagnostics_degrees__4[[#This Row],[Column16]]-P592)</f>
        <v>1.5099999999999003E-3</v>
      </c>
      <c r="AM593" s="1">
        <f>ABS(IK_diagnostics_degrees__4[[#This Row],[Column17]]-Q592)</f>
        <v>0</v>
      </c>
      <c r="AN593" s="1">
        <f>ABS(IK_diagnostics_degrees__4[[#This Row],[Column18]]-R592)</f>
        <v>3.2999999999994145E-4</v>
      </c>
      <c r="AO593" s="1">
        <f>ABS(IK_diagnostics_degrees__4[[#This Row],[Column19]]-S592)</f>
        <v>0</v>
      </c>
      <c r="AP593" s="1">
        <f>ABS(IK_diagnostics_degrees__4[[#This Row],[Column20]]-T592)</f>
        <v>3.7070000000000158E-3</v>
      </c>
      <c r="AQ593" s="1">
        <f>ABS(IK_diagnostics_degrees__4[[#This Row],[Column21]]-U592)</f>
        <v>7.5999999999987189E-4</v>
      </c>
    </row>
    <row r="594" spans="1:43" x14ac:dyDescent="0.25">
      <c r="A594" s="1" t="s">
        <v>22</v>
      </c>
      <c r="B594" s="1">
        <v>1.1059099999999999</v>
      </c>
      <c r="C594" s="1" t="s">
        <v>22</v>
      </c>
      <c r="D594" s="1" t="s">
        <v>22</v>
      </c>
      <c r="E594" s="1">
        <v>2.3990300000000002</v>
      </c>
      <c r="F594" s="1" t="s">
        <v>22</v>
      </c>
      <c r="G594" s="1">
        <v>1.1744600000000001</v>
      </c>
      <c r="H594" s="1">
        <v>1.5657399999999999</v>
      </c>
      <c r="I594" s="1">
        <v>1.28566</v>
      </c>
      <c r="J594" s="1">
        <v>6.2522900000000006E-2</v>
      </c>
      <c r="K594" s="1">
        <v>1.20814</v>
      </c>
      <c r="L594" s="1" t="s">
        <v>22</v>
      </c>
      <c r="M594" s="1">
        <v>0.31293100000000001</v>
      </c>
      <c r="N594" s="1" t="s">
        <v>22</v>
      </c>
      <c r="O594" s="1" t="s">
        <v>22</v>
      </c>
      <c r="P594" s="1">
        <v>1.1351</v>
      </c>
      <c r="Q594" s="1" t="s">
        <v>22</v>
      </c>
      <c r="R594" s="1">
        <v>1.72733</v>
      </c>
      <c r="S594" s="1" t="s">
        <v>22</v>
      </c>
      <c r="T594" s="1">
        <v>0.61799400000000004</v>
      </c>
      <c r="U594" s="1">
        <v>1.28695</v>
      </c>
      <c r="V594" s="1" t="s">
        <v>23</v>
      </c>
      <c r="W594" s="1">
        <f>ABS(IK_diagnostics_degrees__4[[#This Row],[Column1]]-A593)</f>
        <v>0</v>
      </c>
      <c r="X594" s="1">
        <f>ABS(IK_diagnostics_degrees__4[[#This Row],[Column2]]-B593)</f>
        <v>3.6000000000013799E-4</v>
      </c>
      <c r="Y594" s="1">
        <f>ABS(IK_diagnostics_degrees__4[[#This Row],[Column3]]-C593)</f>
        <v>0</v>
      </c>
      <c r="Z594" s="1">
        <f>ABS(IK_diagnostics_degrees__4[[#This Row],[Column4]]-D593)</f>
        <v>0</v>
      </c>
      <c r="AA594" s="1">
        <f>ABS(IK_diagnostics_degrees__4[[#This Row],[Column5]]-E593)</f>
        <v>7.40000000000407E-4</v>
      </c>
      <c r="AB594" s="1">
        <f>ABS(IK_diagnostics_degrees__4[[#This Row],[Column6]]-F593)</f>
        <v>0</v>
      </c>
      <c r="AC594" s="1">
        <f>ABS(IK_diagnostics_degrees__4[[#This Row],[Column7]]-G593)</f>
        <v>6.0999999999999943E-4</v>
      </c>
      <c r="AD594" s="1">
        <f>ABS(IK_diagnostics_degrees__4[[#This Row],[Column8]]-H593)</f>
        <v>4.1000000000002146E-4</v>
      </c>
      <c r="AE594" s="1">
        <f>ABS(IK_diagnostics_degrees__4[[#This Row],[Column9]]-I593)</f>
        <v>2.5999999999992696E-4</v>
      </c>
      <c r="AF594" s="1">
        <f>ABS(IK_diagnostics_degrees__4[[#This Row],[Column10]]-J593)</f>
        <v>4.6169999999999545E-4</v>
      </c>
      <c r="AG594" s="1">
        <f>ABS(IK_diagnostics_degrees__4[[#This Row],[Column11]]-K593)</f>
        <v>1.5999999999993797E-4</v>
      </c>
      <c r="AH594" s="1">
        <f>ABS(IK_diagnostics_degrees__4[[#This Row],[Column12]]-L593)</f>
        <v>0</v>
      </c>
      <c r="AI594" s="1">
        <f>ABS(IK_diagnostics_degrees__4[[#This Row],[Column13]]-M593)</f>
        <v>2.9999999999974492E-5</v>
      </c>
      <c r="AJ594" s="1">
        <f>ABS(IK_diagnostics_degrees__4[[#This Row],[Column14]]-N593)</f>
        <v>0</v>
      </c>
      <c r="AK594" s="1">
        <f>ABS(IK_diagnostics_degrees__4[[#This Row],[Column15]]-O593)</f>
        <v>0</v>
      </c>
      <c r="AL594" s="1">
        <f>ABS(IK_diagnostics_degrees__4[[#This Row],[Column16]]-P593)</f>
        <v>1.5000000000000568E-3</v>
      </c>
      <c r="AM594" s="1">
        <f>ABS(IK_diagnostics_degrees__4[[#This Row],[Column17]]-Q593)</f>
        <v>0</v>
      </c>
      <c r="AN594" s="1">
        <f>ABS(IK_diagnostics_degrees__4[[#This Row],[Column18]]-R593)</f>
        <v>2.4000000000001798E-4</v>
      </c>
      <c r="AO594" s="1">
        <f>ABS(IK_diagnostics_degrees__4[[#This Row],[Column19]]-S593)</f>
        <v>0</v>
      </c>
      <c r="AP594" s="1">
        <f>ABS(IK_diagnostics_degrees__4[[#This Row],[Column20]]-T593)</f>
        <v>3.6699999999999511E-3</v>
      </c>
      <c r="AQ594" s="1">
        <f>ABS(IK_diagnostics_degrees__4[[#This Row],[Column21]]-U593)</f>
        <v>6.6000000000010495E-4</v>
      </c>
    </row>
    <row r="595" spans="1:43" x14ac:dyDescent="0.25">
      <c r="A595" s="1" t="s">
        <v>22</v>
      </c>
      <c r="B595" s="1">
        <v>1.10541</v>
      </c>
      <c r="C595" s="1" t="s">
        <v>22</v>
      </c>
      <c r="D595" s="1" t="s">
        <v>22</v>
      </c>
      <c r="E595" s="1">
        <v>2.3999000000000001</v>
      </c>
      <c r="F595" s="1" t="s">
        <v>22</v>
      </c>
      <c r="G595" s="1">
        <v>1.17486</v>
      </c>
      <c r="H595" s="1">
        <v>1.56538</v>
      </c>
      <c r="I595" s="1">
        <v>1.2862100000000001</v>
      </c>
      <c r="J595" s="1">
        <v>6.1907499999999997E-2</v>
      </c>
      <c r="K595" s="1">
        <v>1.2081999999999999</v>
      </c>
      <c r="L595" s="1" t="s">
        <v>22</v>
      </c>
      <c r="M595" s="1">
        <v>0.31290200000000001</v>
      </c>
      <c r="N595" s="1" t="s">
        <v>22</v>
      </c>
      <c r="O595" s="1" t="s">
        <v>22</v>
      </c>
      <c r="P595" s="1">
        <v>1.13652</v>
      </c>
      <c r="Q595" s="1" t="s">
        <v>22</v>
      </c>
      <c r="R595" s="1">
        <v>1.7269099999999999</v>
      </c>
      <c r="S595" s="1" t="s">
        <v>22</v>
      </c>
      <c r="T595" s="1">
        <v>0.61443999999999999</v>
      </c>
      <c r="U595" s="1">
        <v>1.2877799999999999</v>
      </c>
      <c r="V595" s="1" t="s">
        <v>23</v>
      </c>
      <c r="W595" s="1">
        <f>ABS(IK_diagnostics_degrees__4[[#This Row],[Column1]]-A594)</f>
        <v>0</v>
      </c>
      <c r="X595" s="1">
        <f>ABS(IK_diagnostics_degrees__4[[#This Row],[Column2]]-B594)</f>
        <v>4.9999999999994493E-4</v>
      </c>
      <c r="Y595" s="1">
        <f>ABS(IK_diagnostics_degrees__4[[#This Row],[Column3]]-C594)</f>
        <v>0</v>
      </c>
      <c r="Z595" s="1">
        <f>ABS(IK_diagnostics_degrees__4[[#This Row],[Column4]]-D594)</f>
        <v>0</v>
      </c>
      <c r="AA595" s="1">
        <f>ABS(IK_diagnostics_degrees__4[[#This Row],[Column5]]-E594)</f>
        <v>8.6999999999992639E-4</v>
      </c>
      <c r="AB595" s="1">
        <f>ABS(IK_diagnostics_degrees__4[[#This Row],[Column6]]-F594)</f>
        <v>0</v>
      </c>
      <c r="AC595" s="1">
        <f>ABS(IK_diagnostics_degrees__4[[#This Row],[Column7]]-G594)</f>
        <v>3.9999999999995595E-4</v>
      </c>
      <c r="AD595" s="1">
        <f>ABS(IK_diagnostics_degrees__4[[#This Row],[Column8]]-H594)</f>
        <v>3.5999999999991594E-4</v>
      </c>
      <c r="AE595" s="1">
        <f>ABS(IK_diagnostics_degrees__4[[#This Row],[Column9]]-I594)</f>
        <v>5.5000000000005045E-4</v>
      </c>
      <c r="AF595" s="1">
        <f>ABS(IK_diagnostics_degrees__4[[#This Row],[Column10]]-J594)</f>
        <v>6.15400000000009E-4</v>
      </c>
      <c r="AG595" s="1">
        <f>ABS(IK_diagnostics_degrees__4[[#This Row],[Column11]]-K594)</f>
        <v>5.9999999999948983E-5</v>
      </c>
      <c r="AH595" s="1">
        <f>ABS(IK_diagnostics_degrees__4[[#This Row],[Column12]]-L594)</f>
        <v>0</v>
      </c>
      <c r="AI595" s="1">
        <f>ABS(IK_diagnostics_degrees__4[[#This Row],[Column13]]-M594)</f>
        <v>2.9000000000001247E-5</v>
      </c>
      <c r="AJ595" s="1">
        <f>ABS(IK_diagnostics_degrees__4[[#This Row],[Column14]]-N594)</f>
        <v>0</v>
      </c>
      <c r="AK595" s="1">
        <f>ABS(IK_diagnostics_degrees__4[[#This Row],[Column15]]-O594)</f>
        <v>0</v>
      </c>
      <c r="AL595" s="1">
        <f>ABS(IK_diagnostics_degrees__4[[#This Row],[Column16]]-P594)</f>
        <v>1.4199999999999768E-3</v>
      </c>
      <c r="AM595" s="1">
        <f>ABS(IK_diagnostics_degrees__4[[#This Row],[Column17]]-Q594)</f>
        <v>0</v>
      </c>
      <c r="AN595" s="1">
        <f>ABS(IK_diagnostics_degrees__4[[#This Row],[Column18]]-R594)</f>
        <v>4.2000000000008697E-4</v>
      </c>
      <c r="AO595" s="1">
        <f>ABS(IK_diagnostics_degrees__4[[#This Row],[Column19]]-S594)</f>
        <v>0</v>
      </c>
      <c r="AP595" s="1">
        <f>ABS(IK_diagnostics_degrees__4[[#This Row],[Column20]]-T594)</f>
        <v>3.5540000000000571E-3</v>
      </c>
      <c r="AQ595" s="1">
        <f>ABS(IK_diagnostics_degrees__4[[#This Row],[Column21]]-U594)</f>
        <v>8.2999999999988638E-4</v>
      </c>
    </row>
    <row r="596" spans="1:43" x14ac:dyDescent="0.25">
      <c r="A596" s="1" t="s">
        <v>22</v>
      </c>
      <c r="B596" s="1">
        <v>1.1045499999999999</v>
      </c>
      <c r="C596" s="1" t="s">
        <v>22</v>
      </c>
      <c r="D596" s="1" t="s">
        <v>22</v>
      </c>
      <c r="E596" s="1">
        <v>2.4010899999999999</v>
      </c>
      <c r="F596" s="1" t="s">
        <v>22</v>
      </c>
      <c r="G596" s="1">
        <v>1.1753199999999999</v>
      </c>
      <c r="H596" s="1">
        <v>1.5652699999999999</v>
      </c>
      <c r="I596" s="1">
        <v>1.2865500000000001</v>
      </c>
      <c r="J596" s="1">
        <v>6.1416699999999998E-2</v>
      </c>
      <c r="K596" s="1">
        <v>1.2080599999999999</v>
      </c>
      <c r="L596" s="1" t="s">
        <v>22</v>
      </c>
      <c r="M596" s="1">
        <v>0.31279600000000002</v>
      </c>
      <c r="N596" s="1" t="s">
        <v>22</v>
      </c>
      <c r="O596" s="1" t="s">
        <v>22</v>
      </c>
      <c r="P596" s="1">
        <v>1.1378200000000001</v>
      </c>
      <c r="Q596" s="1" t="s">
        <v>22</v>
      </c>
      <c r="R596" s="1">
        <v>1.7265999999999999</v>
      </c>
      <c r="S596" s="1" t="s">
        <v>22</v>
      </c>
      <c r="T596" s="1">
        <v>0.611012</v>
      </c>
      <c r="U596" s="1">
        <v>1.2886500000000001</v>
      </c>
      <c r="V596" s="1" t="s">
        <v>23</v>
      </c>
      <c r="W596" s="1">
        <f>ABS(IK_diagnostics_degrees__4[[#This Row],[Column1]]-A595)</f>
        <v>0</v>
      </c>
      <c r="X596" s="1">
        <f>ABS(IK_diagnostics_degrees__4[[#This Row],[Column2]]-B595)</f>
        <v>8.6000000000008292E-4</v>
      </c>
      <c r="Y596" s="1">
        <f>ABS(IK_diagnostics_degrees__4[[#This Row],[Column3]]-C595)</f>
        <v>0</v>
      </c>
      <c r="Z596" s="1">
        <f>ABS(IK_diagnostics_degrees__4[[#This Row],[Column4]]-D595)</f>
        <v>0</v>
      </c>
      <c r="AA596" s="1">
        <f>ABS(IK_diagnostics_degrees__4[[#This Row],[Column5]]-E595)</f>
        <v>1.1899999999998023E-3</v>
      </c>
      <c r="AB596" s="1">
        <f>ABS(IK_diagnostics_degrees__4[[#This Row],[Column6]]-F595)</f>
        <v>0</v>
      </c>
      <c r="AC596" s="1">
        <f>ABS(IK_diagnostics_degrees__4[[#This Row],[Column7]]-G595)</f>
        <v>4.5999999999990493E-4</v>
      </c>
      <c r="AD596" s="1">
        <f>ABS(IK_diagnostics_degrees__4[[#This Row],[Column8]]-H595)</f>
        <v>1.100000000000545E-4</v>
      </c>
      <c r="AE596" s="1">
        <f>ABS(IK_diagnostics_degrees__4[[#This Row],[Column9]]-I595)</f>
        <v>3.4000000000000696E-4</v>
      </c>
      <c r="AF596" s="1">
        <f>ABS(IK_diagnostics_degrees__4[[#This Row],[Column10]]-J595)</f>
        <v>4.9079999999999957E-4</v>
      </c>
      <c r="AG596" s="1">
        <f>ABS(IK_diagnostics_degrees__4[[#This Row],[Column11]]-K595)</f>
        <v>1.4000000000002899E-4</v>
      </c>
      <c r="AH596" s="1">
        <f>ABS(IK_diagnostics_degrees__4[[#This Row],[Column12]]-L595)</f>
        <v>0</v>
      </c>
      <c r="AI596" s="1">
        <f>ABS(IK_diagnostics_degrees__4[[#This Row],[Column13]]-M595)</f>
        <v>1.0599999999999499E-4</v>
      </c>
      <c r="AJ596" s="1">
        <f>ABS(IK_diagnostics_degrees__4[[#This Row],[Column14]]-N595)</f>
        <v>0</v>
      </c>
      <c r="AK596" s="1">
        <f>ABS(IK_diagnostics_degrees__4[[#This Row],[Column15]]-O595)</f>
        <v>0</v>
      </c>
      <c r="AL596" s="1">
        <f>ABS(IK_diagnostics_degrees__4[[#This Row],[Column16]]-P595)</f>
        <v>1.3000000000000789E-3</v>
      </c>
      <c r="AM596" s="1">
        <f>ABS(IK_diagnostics_degrees__4[[#This Row],[Column17]]-Q595)</f>
        <v>0</v>
      </c>
      <c r="AN596" s="1">
        <f>ABS(IK_diagnostics_degrees__4[[#This Row],[Column18]]-R595)</f>
        <v>3.1000000000003247E-4</v>
      </c>
      <c r="AO596" s="1">
        <f>ABS(IK_diagnostics_degrees__4[[#This Row],[Column19]]-S595)</f>
        <v>0</v>
      </c>
      <c r="AP596" s="1">
        <f>ABS(IK_diagnostics_degrees__4[[#This Row],[Column20]]-T595)</f>
        <v>3.4279999999999866E-3</v>
      </c>
      <c r="AQ596" s="1">
        <f>ABS(IK_diagnostics_degrees__4[[#This Row],[Column21]]-U595)</f>
        <v>8.7000000000014843E-4</v>
      </c>
    </row>
    <row r="597" spans="1:43" x14ac:dyDescent="0.25">
      <c r="A597" s="1" t="s">
        <v>22</v>
      </c>
      <c r="B597" s="1">
        <v>1.10402</v>
      </c>
      <c r="C597" s="1" t="s">
        <v>22</v>
      </c>
      <c r="D597" s="1" t="s">
        <v>22</v>
      </c>
      <c r="E597" s="1">
        <v>2.4019300000000001</v>
      </c>
      <c r="F597" s="1" t="s">
        <v>22</v>
      </c>
      <c r="G597" s="1">
        <v>1.1758599999999999</v>
      </c>
      <c r="H597" s="1">
        <v>1.56514</v>
      </c>
      <c r="I597" s="1">
        <v>1.2869299999999999</v>
      </c>
      <c r="J597" s="1">
        <v>6.0721200000000003E-2</v>
      </c>
      <c r="K597" s="1">
        <v>1.2079500000000001</v>
      </c>
      <c r="L597" s="1" t="s">
        <v>22</v>
      </c>
      <c r="M597" s="1">
        <v>0.31270599999999998</v>
      </c>
      <c r="N597" s="1" t="s">
        <v>22</v>
      </c>
      <c r="O597" s="1" t="s">
        <v>22</v>
      </c>
      <c r="P597" s="1">
        <v>1.1392199999999999</v>
      </c>
      <c r="Q597" s="1" t="s">
        <v>22</v>
      </c>
      <c r="R597" s="1">
        <v>1.7263299999999999</v>
      </c>
      <c r="S597" s="1" t="s">
        <v>22</v>
      </c>
      <c r="T597" s="1">
        <v>0.60775599999999996</v>
      </c>
      <c r="U597" s="1">
        <v>1.28938</v>
      </c>
      <c r="V597" s="1" t="s">
        <v>23</v>
      </c>
      <c r="W597" s="1">
        <f>ABS(IK_diagnostics_degrees__4[[#This Row],[Column1]]-A596)</f>
        <v>0</v>
      </c>
      <c r="X597" s="1">
        <f>ABS(IK_diagnostics_degrees__4[[#This Row],[Column2]]-B596)</f>
        <v>5.2999999999991942E-4</v>
      </c>
      <c r="Y597" s="1">
        <f>ABS(IK_diagnostics_degrees__4[[#This Row],[Column3]]-C596)</f>
        <v>0</v>
      </c>
      <c r="Z597" s="1">
        <f>ABS(IK_diagnostics_degrees__4[[#This Row],[Column4]]-D596)</f>
        <v>0</v>
      </c>
      <c r="AA597" s="1">
        <f>ABS(IK_diagnostics_degrees__4[[#This Row],[Column5]]-E596)</f>
        <v>8.4000000000017394E-4</v>
      </c>
      <c r="AB597" s="1">
        <f>ABS(IK_diagnostics_degrees__4[[#This Row],[Column6]]-F596)</f>
        <v>0</v>
      </c>
      <c r="AC597" s="1">
        <f>ABS(IK_diagnostics_degrees__4[[#This Row],[Column7]]-G596)</f>
        <v>5.3999999999998494E-4</v>
      </c>
      <c r="AD597" s="1">
        <f>ABS(IK_diagnostics_degrees__4[[#This Row],[Column8]]-H596)</f>
        <v>1.2999999999996348E-4</v>
      </c>
      <c r="AE597" s="1">
        <f>ABS(IK_diagnostics_degrees__4[[#This Row],[Column9]]-I596)</f>
        <v>3.7999999999982492E-4</v>
      </c>
      <c r="AF597" s="1">
        <f>ABS(IK_diagnostics_degrees__4[[#This Row],[Column10]]-J596)</f>
        <v>6.9549999999999473E-4</v>
      </c>
      <c r="AG597" s="1">
        <f>ABS(IK_diagnostics_degrees__4[[#This Row],[Column11]]-K596)</f>
        <v>1.0999999999983245E-4</v>
      </c>
      <c r="AH597" s="1">
        <f>ABS(IK_diagnostics_degrees__4[[#This Row],[Column12]]-L596)</f>
        <v>0</v>
      </c>
      <c r="AI597" s="1">
        <f>ABS(IK_diagnostics_degrees__4[[#This Row],[Column13]]-M596)</f>
        <v>9.0000000000034497E-5</v>
      </c>
      <c r="AJ597" s="1">
        <f>ABS(IK_diagnostics_degrees__4[[#This Row],[Column14]]-N596)</f>
        <v>0</v>
      </c>
      <c r="AK597" s="1">
        <f>ABS(IK_diagnostics_degrees__4[[#This Row],[Column15]]-O596)</f>
        <v>0</v>
      </c>
      <c r="AL597" s="1">
        <f>ABS(IK_diagnostics_degrees__4[[#This Row],[Column16]]-P596)</f>
        <v>1.3999999999998458E-3</v>
      </c>
      <c r="AM597" s="1">
        <f>ABS(IK_diagnostics_degrees__4[[#This Row],[Column17]]-Q596)</f>
        <v>0</v>
      </c>
      <c r="AN597" s="1">
        <f>ABS(IK_diagnostics_degrees__4[[#This Row],[Column18]]-R596)</f>
        <v>2.6999999999999247E-4</v>
      </c>
      <c r="AO597" s="1">
        <f>ABS(IK_diagnostics_degrees__4[[#This Row],[Column19]]-S596)</f>
        <v>0</v>
      </c>
      <c r="AP597" s="1">
        <f>ABS(IK_diagnostics_degrees__4[[#This Row],[Column20]]-T596)</f>
        <v>3.2560000000000366E-3</v>
      </c>
      <c r="AQ597" s="1">
        <f>ABS(IK_diagnostics_degrees__4[[#This Row],[Column21]]-U596)</f>
        <v>7.299999999998974E-4</v>
      </c>
    </row>
    <row r="598" spans="1:43" x14ac:dyDescent="0.25">
      <c r="A598" s="1" t="s">
        <v>22</v>
      </c>
      <c r="B598" s="1">
        <v>1.1034600000000001</v>
      </c>
      <c r="C598" s="1" t="s">
        <v>22</v>
      </c>
      <c r="D598" s="1" t="s">
        <v>22</v>
      </c>
      <c r="E598" s="1">
        <v>2.4027599999999998</v>
      </c>
      <c r="F598" s="1" t="s">
        <v>22</v>
      </c>
      <c r="G598" s="1">
        <v>1.1761999999999999</v>
      </c>
      <c r="H598" s="1">
        <v>1.5648200000000001</v>
      </c>
      <c r="I598" s="1">
        <v>1.2874099999999999</v>
      </c>
      <c r="J598" s="1">
        <v>6.0257199999999997E-2</v>
      </c>
      <c r="K598" s="1">
        <v>1.2079299999999999</v>
      </c>
      <c r="L598" s="1" t="s">
        <v>22</v>
      </c>
      <c r="M598" s="1">
        <v>0.31285099999999999</v>
      </c>
      <c r="N598" s="1" t="s">
        <v>22</v>
      </c>
      <c r="O598" s="1" t="s">
        <v>22</v>
      </c>
      <c r="P598" s="1">
        <v>1.1405400000000001</v>
      </c>
      <c r="Q598" s="1" t="s">
        <v>22</v>
      </c>
      <c r="R598" s="1">
        <v>1.7260200000000001</v>
      </c>
      <c r="S598" s="1" t="s">
        <v>22</v>
      </c>
      <c r="T598" s="1">
        <v>0.60427699999999995</v>
      </c>
      <c r="U598" s="1">
        <v>1.2901</v>
      </c>
      <c r="V598" s="1" t="s">
        <v>23</v>
      </c>
      <c r="W598" s="1">
        <f>ABS(IK_diagnostics_degrees__4[[#This Row],[Column1]]-A597)</f>
        <v>0</v>
      </c>
      <c r="X598" s="1">
        <f>ABS(IK_diagnostics_degrees__4[[#This Row],[Column2]]-B597)</f>
        <v>5.5999999999989392E-4</v>
      </c>
      <c r="Y598" s="1">
        <f>ABS(IK_diagnostics_degrees__4[[#This Row],[Column3]]-C597)</f>
        <v>0</v>
      </c>
      <c r="Z598" s="1">
        <f>ABS(IK_diagnostics_degrees__4[[#This Row],[Column4]]-D597)</f>
        <v>0</v>
      </c>
      <c r="AA598" s="1">
        <f>ABS(IK_diagnostics_degrees__4[[#This Row],[Column5]]-E597)</f>
        <v>8.2999999999966434E-4</v>
      </c>
      <c r="AB598" s="1">
        <f>ABS(IK_diagnostics_degrees__4[[#This Row],[Column6]]-F597)</f>
        <v>0</v>
      </c>
      <c r="AC598" s="1">
        <f>ABS(IK_diagnostics_degrees__4[[#This Row],[Column7]]-G597)</f>
        <v>3.4000000000000696E-4</v>
      </c>
      <c r="AD598" s="1">
        <f>ABS(IK_diagnostics_degrees__4[[#This Row],[Column8]]-H597)</f>
        <v>3.1999999999987594E-4</v>
      </c>
      <c r="AE598" s="1">
        <f>ABS(IK_diagnostics_degrees__4[[#This Row],[Column9]]-I597)</f>
        <v>4.8000000000003595E-4</v>
      </c>
      <c r="AF598" s="1">
        <f>ABS(IK_diagnostics_degrees__4[[#This Row],[Column10]]-J597)</f>
        <v>4.6400000000000607E-4</v>
      </c>
      <c r="AG598" s="1">
        <f>ABS(IK_diagnostics_degrees__4[[#This Row],[Column11]]-K597)</f>
        <v>2.0000000000131024E-5</v>
      </c>
      <c r="AH598" s="1">
        <f>ABS(IK_diagnostics_degrees__4[[#This Row],[Column12]]-L597)</f>
        <v>0</v>
      </c>
      <c r="AI598" s="1">
        <f>ABS(IK_diagnostics_degrees__4[[#This Row],[Column13]]-M597)</f>
        <v>1.4500000000000624E-4</v>
      </c>
      <c r="AJ598" s="1">
        <f>ABS(IK_diagnostics_degrees__4[[#This Row],[Column14]]-N597)</f>
        <v>0</v>
      </c>
      <c r="AK598" s="1">
        <f>ABS(IK_diagnostics_degrees__4[[#This Row],[Column15]]-O597)</f>
        <v>0</v>
      </c>
      <c r="AL598" s="1">
        <f>ABS(IK_diagnostics_degrees__4[[#This Row],[Column16]]-P597)</f>
        <v>1.3200000000002099E-3</v>
      </c>
      <c r="AM598" s="1">
        <f>ABS(IK_diagnostics_degrees__4[[#This Row],[Column17]]-Q597)</f>
        <v>0</v>
      </c>
      <c r="AN598" s="1">
        <f>ABS(IK_diagnostics_degrees__4[[#This Row],[Column18]]-R597)</f>
        <v>3.0999999999981043E-4</v>
      </c>
      <c r="AO598" s="1">
        <f>ABS(IK_diagnostics_degrees__4[[#This Row],[Column19]]-S597)</f>
        <v>0</v>
      </c>
      <c r="AP598" s="1">
        <f>ABS(IK_diagnostics_degrees__4[[#This Row],[Column20]]-T597)</f>
        <v>3.4790000000000099E-3</v>
      </c>
      <c r="AQ598" s="1">
        <f>ABS(IK_diagnostics_degrees__4[[#This Row],[Column21]]-U597)</f>
        <v>7.2000000000005393E-4</v>
      </c>
    </row>
    <row r="599" spans="1:43" x14ac:dyDescent="0.25">
      <c r="A599" s="1" t="s">
        <v>22</v>
      </c>
      <c r="B599" s="1">
        <v>1.10277</v>
      </c>
      <c r="C599" s="1" t="s">
        <v>22</v>
      </c>
      <c r="D599" s="1" t="s">
        <v>22</v>
      </c>
      <c r="E599" s="1">
        <v>2.4037899999999999</v>
      </c>
      <c r="F599" s="1" t="s">
        <v>22</v>
      </c>
      <c r="G599" s="1">
        <v>1.1767700000000001</v>
      </c>
      <c r="H599" s="1">
        <v>1.5646</v>
      </c>
      <c r="I599" s="1">
        <v>1.2878400000000001</v>
      </c>
      <c r="J599" s="1">
        <v>5.9679900000000001E-2</v>
      </c>
      <c r="K599" s="1">
        <v>1.2076899999999999</v>
      </c>
      <c r="L599" s="1" t="s">
        <v>22</v>
      </c>
      <c r="M599" s="1">
        <v>0.31277500000000003</v>
      </c>
      <c r="N599" s="1" t="s">
        <v>22</v>
      </c>
      <c r="O599" s="1" t="s">
        <v>22</v>
      </c>
      <c r="P599" s="1">
        <v>1.1421600000000001</v>
      </c>
      <c r="Q599" s="1" t="s">
        <v>22</v>
      </c>
      <c r="R599" s="1">
        <v>1.7255100000000001</v>
      </c>
      <c r="S599" s="1" t="s">
        <v>22</v>
      </c>
      <c r="T599" s="1">
        <v>0.60104000000000002</v>
      </c>
      <c r="U599" s="1">
        <v>1.29088</v>
      </c>
      <c r="V599" s="1" t="s">
        <v>23</v>
      </c>
      <c r="W599" s="1">
        <f>ABS(IK_diagnostics_degrees__4[[#This Row],[Column1]]-A598)</f>
        <v>0</v>
      </c>
      <c r="X599" s="1">
        <f>ABS(IK_diagnostics_degrees__4[[#This Row],[Column2]]-B598)</f>
        <v>6.9000000000007944E-4</v>
      </c>
      <c r="Y599" s="1">
        <f>ABS(IK_diagnostics_degrees__4[[#This Row],[Column3]]-C598)</f>
        <v>0</v>
      </c>
      <c r="Z599" s="1">
        <f>ABS(IK_diagnostics_degrees__4[[#This Row],[Column4]]-D598)</f>
        <v>0</v>
      </c>
      <c r="AA599" s="1">
        <f>ABS(IK_diagnostics_degrees__4[[#This Row],[Column5]]-E598)</f>
        <v>1.0300000000000864E-3</v>
      </c>
      <c r="AB599" s="1">
        <f>ABS(IK_diagnostics_degrees__4[[#This Row],[Column6]]-F598)</f>
        <v>0</v>
      </c>
      <c r="AC599" s="1">
        <f>ABS(IK_diagnostics_degrees__4[[#This Row],[Column7]]-G598)</f>
        <v>5.7000000000018147E-4</v>
      </c>
      <c r="AD599" s="1">
        <f>ABS(IK_diagnostics_degrees__4[[#This Row],[Column8]]-H598)</f>
        <v>2.20000000000109E-4</v>
      </c>
      <c r="AE599" s="1">
        <f>ABS(IK_diagnostics_degrees__4[[#This Row],[Column9]]-I598)</f>
        <v>4.3000000000015248E-4</v>
      </c>
      <c r="AF599" s="1">
        <f>ABS(IK_diagnostics_degrees__4[[#This Row],[Column10]]-J598)</f>
        <v>5.7729999999999587E-4</v>
      </c>
      <c r="AG599" s="1">
        <f>ABS(IK_diagnostics_degrees__4[[#This Row],[Column11]]-K598)</f>
        <v>2.4000000000001798E-4</v>
      </c>
      <c r="AH599" s="1">
        <f>ABS(IK_diagnostics_degrees__4[[#This Row],[Column12]]-L598)</f>
        <v>0</v>
      </c>
      <c r="AI599" s="1">
        <f>ABS(IK_diagnostics_degrees__4[[#This Row],[Column13]]-M598)</f>
        <v>7.5999999999964984E-5</v>
      </c>
      <c r="AJ599" s="1">
        <f>ABS(IK_diagnostics_degrees__4[[#This Row],[Column14]]-N598)</f>
        <v>0</v>
      </c>
      <c r="AK599" s="1">
        <f>ABS(IK_diagnostics_degrees__4[[#This Row],[Column15]]-O598)</f>
        <v>0</v>
      </c>
      <c r="AL599" s="1">
        <f>ABS(IK_diagnostics_degrees__4[[#This Row],[Column16]]-P598)</f>
        <v>1.6199999999999548E-3</v>
      </c>
      <c r="AM599" s="1">
        <f>ABS(IK_diagnostics_degrees__4[[#This Row],[Column17]]-Q598)</f>
        <v>0</v>
      </c>
      <c r="AN599" s="1">
        <f>ABS(IK_diagnostics_degrees__4[[#This Row],[Column18]]-R598)</f>
        <v>5.1000000000001044E-4</v>
      </c>
      <c r="AO599" s="1">
        <f>ABS(IK_diagnostics_degrees__4[[#This Row],[Column19]]-S598)</f>
        <v>0</v>
      </c>
      <c r="AP599" s="1">
        <f>ABS(IK_diagnostics_degrees__4[[#This Row],[Column20]]-T598)</f>
        <v>3.2369999999999344E-3</v>
      </c>
      <c r="AQ599" s="1">
        <f>ABS(IK_diagnostics_degrees__4[[#This Row],[Column21]]-U598)</f>
        <v>7.8000000000000291E-4</v>
      </c>
    </row>
    <row r="600" spans="1:43" x14ac:dyDescent="0.25">
      <c r="A600" s="1" t="s">
        <v>22</v>
      </c>
      <c r="B600" s="1">
        <v>1.1023799999999999</v>
      </c>
      <c r="C600" s="1" t="s">
        <v>22</v>
      </c>
      <c r="D600" s="1" t="s">
        <v>22</v>
      </c>
      <c r="E600" s="1">
        <v>2.4044400000000001</v>
      </c>
      <c r="F600" s="1" t="s">
        <v>22</v>
      </c>
      <c r="G600" s="1">
        <v>1.1771199999999999</v>
      </c>
      <c r="H600" s="1">
        <v>1.5642199999999999</v>
      </c>
      <c r="I600" s="1">
        <v>1.28843</v>
      </c>
      <c r="J600" s="1">
        <v>5.9137200000000001E-2</v>
      </c>
      <c r="K600" s="1">
        <v>1.2078</v>
      </c>
      <c r="L600" s="1" t="s">
        <v>22</v>
      </c>
      <c r="M600" s="1">
        <v>0.312774</v>
      </c>
      <c r="N600" s="1" t="s">
        <v>22</v>
      </c>
      <c r="O600" s="1" t="s">
        <v>22</v>
      </c>
      <c r="P600" s="1">
        <v>1.1436500000000001</v>
      </c>
      <c r="Q600" s="1" t="s">
        <v>22</v>
      </c>
      <c r="R600" s="1">
        <v>1.72536</v>
      </c>
      <c r="S600" s="1" t="s">
        <v>22</v>
      </c>
      <c r="T600" s="1">
        <v>0.597584</v>
      </c>
      <c r="U600" s="1">
        <v>1.2916300000000001</v>
      </c>
      <c r="V600" s="1" t="s">
        <v>23</v>
      </c>
      <c r="W600" s="1">
        <f>ABS(IK_diagnostics_degrees__4[[#This Row],[Column1]]-A599)</f>
        <v>0</v>
      </c>
      <c r="X600" s="1">
        <f>ABS(IK_diagnostics_degrees__4[[#This Row],[Column2]]-B599)</f>
        <v>3.9000000000011248E-4</v>
      </c>
      <c r="Y600" s="1">
        <f>ABS(IK_diagnostics_degrees__4[[#This Row],[Column3]]-C599)</f>
        <v>0</v>
      </c>
      <c r="Z600" s="1">
        <f>ABS(IK_diagnostics_degrees__4[[#This Row],[Column4]]-D599)</f>
        <v>0</v>
      </c>
      <c r="AA600" s="1">
        <f>ABS(IK_diagnostics_degrees__4[[#This Row],[Column5]]-E599)</f>
        <v>6.5000000000026148E-4</v>
      </c>
      <c r="AB600" s="1">
        <f>ABS(IK_diagnostics_degrees__4[[#This Row],[Column6]]-F599)</f>
        <v>0</v>
      </c>
      <c r="AC600" s="1">
        <f>ABS(IK_diagnostics_degrees__4[[#This Row],[Column7]]-G599)</f>
        <v>3.4999999999985043E-4</v>
      </c>
      <c r="AD600" s="1">
        <f>ABS(IK_diagnostics_degrees__4[[#This Row],[Column8]]-H599)</f>
        <v>3.8000000000004697E-4</v>
      </c>
      <c r="AE600" s="1">
        <f>ABS(IK_diagnostics_degrees__4[[#This Row],[Column9]]-I599)</f>
        <v>5.8999999999986841E-4</v>
      </c>
      <c r="AF600" s="1">
        <f>ABS(IK_diagnostics_degrees__4[[#This Row],[Column10]]-J599)</f>
        <v>5.4270000000000013E-4</v>
      </c>
      <c r="AG600" s="1">
        <f>ABS(IK_diagnostics_degrees__4[[#This Row],[Column11]]-K599)</f>
        <v>1.100000000000545E-4</v>
      </c>
      <c r="AH600" s="1">
        <f>ABS(IK_diagnostics_degrees__4[[#This Row],[Column12]]-L599)</f>
        <v>0</v>
      </c>
      <c r="AI600" s="1">
        <f>ABS(IK_diagnostics_degrees__4[[#This Row],[Column13]]-M599)</f>
        <v>1.0000000000287557E-6</v>
      </c>
      <c r="AJ600" s="1">
        <f>ABS(IK_diagnostics_degrees__4[[#This Row],[Column14]]-N599)</f>
        <v>0</v>
      </c>
      <c r="AK600" s="1">
        <f>ABS(IK_diagnostics_degrees__4[[#This Row],[Column15]]-O599)</f>
        <v>0</v>
      </c>
      <c r="AL600" s="1">
        <f>ABS(IK_diagnostics_degrees__4[[#This Row],[Column16]]-P599)</f>
        <v>1.4899999999999913E-3</v>
      </c>
      <c r="AM600" s="1">
        <f>ABS(IK_diagnostics_degrees__4[[#This Row],[Column17]]-Q599)</f>
        <v>0</v>
      </c>
      <c r="AN600" s="1">
        <f>ABS(IK_diagnostics_degrees__4[[#This Row],[Column18]]-R599)</f>
        <v>1.500000000000945E-4</v>
      </c>
      <c r="AO600" s="1">
        <f>ABS(IK_diagnostics_degrees__4[[#This Row],[Column19]]-S599)</f>
        <v>0</v>
      </c>
      <c r="AP600" s="1">
        <f>ABS(IK_diagnostics_degrees__4[[#This Row],[Column20]]-T599)</f>
        <v>3.4560000000000146E-3</v>
      </c>
      <c r="AQ600" s="1">
        <f>ABS(IK_diagnostics_degrees__4[[#This Row],[Column21]]-U599)</f>
        <v>7.5000000000002842E-4</v>
      </c>
    </row>
    <row r="601" spans="1:43" x14ac:dyDescent="0.25">
      <c r="A601" s="1" t="s">
        <v>22</v>
      </c>
      <c r="B601" s="1">
        <v>1.10181</v>
      </c>
      <c r="C601" s="1" t="s">
        <v>22</v>
      </c>
      <c r="D601" s="1" t="s">
        <v>22</v>
      </c>
      <c r="E601" s="1">
        <v>2.4053300000000002</v>
      </c>
      <c r="F601" s="1" t="s">
        <v>22</v>
      </c>
      <c r="G601" s="1">
        <v>1.1775500000000001</v>
      </c>
      <c r="H601" s="1">
        <v>1.56403</v>
      </c>
      <c r="I601" s="1">
        <v>1.28887</v>
      </c>
      <c r="J601" s="1">
        <v>5.8581399999999999E-2</v>
      </c>
      <c r="K601" s="1">
        <v>1.2077</v>
      </c>
      <c r="L601" s="1" t="s">
        <v>22</v>
      </c>
      <c r="M601" s="1">
        <v>0.31267400000000001</v>
      </c>
      <c r="N601" s="1" t="s">
        <v>22</v>
      </c>
      <c r="O601" s="1" t="s">
        <v>22</v>
      </c>
      <c r="P601" s="1">
        <v>1.1448400000000001</v>
      </c>
      <c r="Q601" s="1" t="s">
        <v>22</v>
      </c>
      <c r="R601" s="1">
        <v>1.72492</v>
      </c>
      <c r="S601" s="1" t="s">
        <v>22</v>
      </c>
      <c r="T601" s="1">
        <v>0.59441200000000005</v>
      </c>
      <c r="U601" s="1">
        <v>1.29244</v>
      </c>
      <c r="V601" s="1" t="s">
        <v>23</v>
      </c>
      <c r="W601" s="1">
        <f>ABS(IK_diagnostics_degrees__4[[#This Row],[Column1]]-A600)</f>
        <v>0</v>
      </c>
      <c r="X601" s="1">
        <f>ABS(IK_diagnostics_degrees__4[[#This Row],[Column2]]-B600)</f>
        <v>5.6999999999995943E-4</v>
      </c>
      <c r="Y601" s="1">
        <f>ABS(IK_diagnostics_degrees__4[[#This Row],[Column3]]-C600)</f>
        <v>0</v>
      </c>
      <c r="Z601" s="1">
        <f>ABS(IK_diagnostics_degrees__4[[#This Row],[Column4]]-D600)</f>
        <v>0</v>
      </c>
      <c r="AA601" s="1">
        <f>ABS(IK_diagnostics_degrees__4[[#This Row],[Column5]]-E600)</f>
        <v>8.9000000000005741E-4</v>
      </c>
      <c r="AB601" s="1">
        <f>ABS(IK_diagnostics_degrees__4[[#This Row],[Column6]]-F600)</f>
        <v>0</v>
      </c>
      <c r="AC601" s="1">
        <f>ABS(IK_diagnostics_degrees__4[[#This Row],[Column7]]-G600)</f>
        <v>4.3000000000015248E-4</v>
      </c>
      <c r="AD601" s="1">
        <f>ABS(IK_diagnostics_degrees__4[[#This Row],[Column8]]-H600)</f>
        <v>1.8999999999991246E-4</v>
      </c>
      <c r="AE601" s="1">
        <f>ABS(IK_diagnostics_degrees__4[[#This Row],[Column9]]-I600)</f>
        <v>4.3999999999999595E-4</v>
      </c>
      <c r="AF601" s="1">
        <f>ABS(IK_diagnostics_degrees__4[[#This Row],[Column10]]-J600)</f>
        <v>5.5580000000000213E-4</v>
      </c>
      <c r="AG601" s="1">
        <f>ABS(IK_diagnostics_degrees__4[[#This Row],[Column11]]-K600)</f>
        <v>9.9999999999988987E-5</v>
      </c>
      <c r="AH601" s="1">
        <f>ABS(IK_diagnostics_degrees__4[[#This Row],[Column12]]-L600)</f>
        <v>0</v>
      </c>
      <c r="AI601" s="1">
        <f>ABS(IK_diagnostics_degrees__4[[#This Row],[Column13]]-M600)</f>
        <v>9.9999999999988987E-5</v>
      </c>
      <c r="AJ601" s="1">
        <f>ABS(IK_diagnostics_degrees__4[[#This Row],[Column14]]-N600)</f>
        <v>0</v>
      </c>
      <c r="AK601" s="1">
        <f>ABS(IK_diagnostics_degrees__4[[#This Row],[Column15]]-O600)</f>
        <v>0</v>
      </c>
      <c r="AL601" s="1">
        <f>ABS(IK_diagnostics_degrees__4[[#This Row],[Column16]]-P600)</f>
        <v>1.1900000000000244E-3</v>
      </c>
      <c r="AM601" s="1">
        <f>ABS(IK_diagnostics_degrees__4[[#This Row],[Column17]]-Q600)</f>
        <v>0</v>
      </c>
      <c r="AN601" s="1">
        <f>ABS(IK_diagnostics_degrees__4[[#This Row],[Column18]]-R600)</f>
        <v>4.3999999999999595E-4</v>
      </c>
      <c r="AO601" s="1">
        <f>ABS(IK_diagnostics_degrees__4[[#This Row],[Column19]]-S600)</f>
        <v>0</v>
      </c>
      <c r="AP601" s="1">
        <f>ABS(IK_diagnostics_degrees__4[[#This Row],[Column20]]-T600)</f>
        <v>3.1719999999999526E-3</v>
      </c>
      <c r="AQ601" s="1">
        <f>ABS(IK_diagnostics_degrees__4[[#This Row],[Column21]]-U600)</f>
        <v>8.099999999999774E-4</v>
      </c>
    </row>
    <row r="602" spans="1:43" x14ac:dyDescent="0.25">
      <c r="A602" s="1" t="s">
        <v>22</v>
      </c>
      <c r="B602" s="1">
        <v>1.1014900000000001</v>
      </c>
      <c r="C602" s="1" t="s">
        <v>22</v>
      </c>
      <c r="D602" s="1" t="s">
        <v>22</v>
      </c>
      <c r="E602" s="1">
        <v>2.4060299999999999</v>
      </c>
      <c r="F602" s="1" t="s">
        <v>22</v>
      </c>
      <c r="G602" s="1">
        <v>1.1777299999999999</v>
      </c>
      <c r="H602" s="1">
        <v>1.5641700000000001</v>
      </c>
      <c r="I602" s="1">
        <v>1.28931</v>
      </c>
      <c r="J602" s="1">
        <v>5.7760800000000001E-2</v>
      </c>
      <c r="K602" s="1">
        <v>1.2077599999999999</v>
      </c>
      <c r="L602" s="1" t="s">
        <v>22</v>
      </c>
      <c r="M602" s="1">
        <v>0.31280599999999997</v>
      </c>
      <c r="N602" s="1" t="s">
        <v>22</v>
      </c>
      <c r="O602" s="1" t="s">
        <v>22</v>
      </c>
      <c r="P602" s="1">
        <v>1.1459699999999999</v>
      </c>
      <c r="Q602" s="1" t="s">
        <v>22</v>
      </c>
      <c r="R602" s="1">
        <v>1.7246699999999999</v>
      </c>
      <c r="S602" s="1" t="s">
        <v>22</v>
      </c>
      <c r="T602" s="1">
        <v>0.59089100000000006</v>
      </c>
      <c r="U602" s="1">
        <v>1.29291</v>
      </c>
      <c r="V602" s="1" t="s">
        <v>23</v>
      </c>
      <c r="W602" s="1">
        <f>ABS(IK_diagnostics_degrees__4[[#This Row],[Column1]]-A601)</f>
        <v>0</v>
      </c>
      <c r="X602" s="1">
        <f>ABS(IK_diagnostics_degrees__4[[#This Row],[Column2]]-B601)</f>
        <v>3.1999999999987594E-4</v>
      </c>
      <c r="Y602" s="1">
        <f>ABS(IK_diagnostics_degrees__4[[#This Row],[Column3]]-C601)</f>
        <v>0</v>
      </c>
      <c r="Z602" s="1">
        <f>ABS(IK_diagnostics_degrees__4[[#This Row],[Column4]]-D601)</f>
        <v>0</v>
      </c>
      <c r="AA602" s="1">
        <f>ABS(IK_diagnostics_degrees__4[[#This Row],[Column5]]-E601)</f>
        <v>6.9999999999970086E-4</v>
      </c>
      <c r="AB602" s="1">
        <f>ABS(IK_diagnostics_degrees__4[[#This Row],[Column6]]-F601)</f>
        <v>0</v>
      </c>
      <c r="AC602" s="1">
        <f>ABS(IK_diagnostics_degrees__4[[#This Row],[Column7]]-G601)</f>
        <v>1.7999999999984695E-4</v>
      </c>
      <c r="AD602" s="1">
        <f>ABS(IK_diagnostics_degrees__4[[#This Row],[Column8]]-H601)</f>
        <v>1.4000000000002899E-4</v>
      </c>
      <c r="AE602" s="1">
        <f>ABS(IK_diagnostics_degrees__4[[#This Row],[Column9]]-I601)</f>
        <v>4.3999999999999595E-4</v>
      </c>
      <c r="AF602" s="1">
        <f>ABS(IK_diagnostics_degrees__4[[#This Row],[Column10]]-J601)</f>
        <v>8.2059999999999772E-4</v>
      </c>
      <c r="AG602" s="1">
        <f>ABS(IK_diagnostics_degrees__4[[#This Row],[Column11]]-K601)</f>
        <v>5.9999999999948983E-5</v>
      </c>
      <c r="AH602" s="1">
        <f>ABS(IK_diagnostics_degrees__4[[#This Row],[Column12]]-L601)</f>
        <v>0</v>
      </c>
      <c r="AI602" s="1">
        <f>ABS(IK_diagnostics_degrees__4[[#This Row],[Column13]]-M601)</f>
        <v>1.3199999999996548E-4</v>
      </c>
      <c r="AJ602" s="1">
        <f>ABS(IK_diagnostics_degrees__4[[#This Row],[Column14]]-N601)</f>
        <v>0</v>
      </c>
      <c r="AK602" s="1">
        <f>ABS(IK_diagnostics_degrees__4[[#This Row],[Column15]]-O601)</f>
        <v>0</v>
      </c>
      <c r="AL602" s="1">
        <f>ABS(IK_diagnostics_degrees__4[[#This Row],[Column16]]-P601)</f>
        <v>1.1299999999998533E-3</v>
      </c>
      <c r="AM602" s="1">
        <f>ABS(IK_diagnostics_degrees__4[[#This Row],[Column17]]-Q601)</f>
        <v>0</v>
      </c>
      <c r="AN602" s="1">
        <f>ABS(IK_diagnostics_degrees__4[[#This Row],[Column18]]-R601)</f>
        <v>2.5000000000008349E-4</v>
      </c>
      <c r="AO602" s="1">
        <f>ABS(IK_diagnostics_degrees__4[[#This Row],[Column19]]-S601)</f>
        <v>0</v>
      </c>
      <c r="AP602" s="1">
        <f>ABS(IK_diagnostics_degrees__4[[#This Row],[Column20]]-T601)</f>
        <v>3.5209999999999964E-3</v>
      </c>
      <c r="AQ602" s="1">
        <f>ABS(IK_diagnostics_degrees__4[[#This Row],[Column21]]-U601)</f>
        <v>4.6999999999997044E-4</v>
      </c>
    </row>
    <row r="603" spans="1:43" x14ac:dyDescent="0.25">
      <c r="A603" s="1" t="s">
        <v>22</v>
      </c>
      <c r="B603" s="1">
        <v>1.1007100000000001</v>
      </c>
      <c r="C603" s="1" t="s">
        <v>22</v>
      </c>
      <c r="D603" s="1" t="s">
        <v>22</v>
      </c>
      <c r="E603" s="1">
        <v>2.4071500000000001</v>
      </c>
      <c r="F603" s="1" t="s">
        <v>22</v>
      </c>
      <c r="G603" s="1">
        <v>1.17801</v>
      </c>
      <c r="H603" s="1">
        <v>1.5640400000000001</v>
      </c>
      <c r="I603" s="1">
        <v>1.28992</v>
      </c>
      <c r="J603" s="1">
        <v>5.71295E-2</v>
      </c>
      <c r="K603" s="1">
        <v>1.20757</v>
      </c>
      <c r="L603" s="1" t="s">
        <v>22</v>
      </c>
      <c r="M603" s="1">
        <v>0.312801</v>
      </c>
      <c r="N603" s="1" t="s">
        <v>22</v>
      </c>
      <c r="O603" s="1" t="s">
        <v>22</v>
      </c>
      <c r="P603" s="1">
        <v>1.1474200000000001</v>
      </c>
      <c r="Q603" s="1" t="s">
        <v>22</v>
      </c>
      <c r="R603" s="1">
        <v>1.72424</v>
      </c>
      <c r="S603" s="1" t="s">
        <v>22</v>
      </c>
      <c r="T603" s="1">
        <v>0.58780299999999996</v>
      </c>
      <c r="U603" s="1">
        <v>1.2938499999999999</v>
      </c>
      <c r="V603" s="1" t="s">
        <v>23</v>
      </c>
      <c r="W603" s="1">
        <f>ABS(IK_diagnostics_degrees__4[[#This Row],[Column1]]-A602)</f>
        <v>0</v>
      </c>
      <c r="X603" s="1">
        <f>ABS(IK_diagnostics_degrees__4[[#This Row],[Column2]]-B602)</f>
        <v>7.8000000000000291E-4</v>
      </c>
      <c r="Y603" s="1">
        <f>ABS(IK_diagnostics_degrees__4[[#This Row],[Column3]]-C602)</f>
        <v>0</v>
      </c>
      <c r="Z603" s="1">
        <f>ABS(IK_diagnostics_degrees__4[[#This Row],[Column4]]-D602)</f>
        <v>0</v>
      </c>
      <c r="AA603" s="1">
        <f>ABS(IK_diagnostics_degrees__4[[#This Row],[Column5]]-E602)</f>
        <v>1.1200000000002319E-3</v>
      </c>
      <c r="AB603" s="1">
        <f>ABS(IK_diagnostics_degrees__4[[#This Row],[Column6]]-F602)</f>
        <v>0</v>
      </c>
      <c r="AC603" s="1">
        <f>ABS(IK_diagnostics_degrees__4[[#This Row],[Column7]]-G602)</f>
        <v>2.8000000000005798E-4</v>
      </c>
      <c r="AD603" s="1">
        <f>ABS(IK_diagnostics_degrees__4[[#This Row],[Column8]]-H602)</f>
        <v>1.2999999999996348E-4</v>
      </c>
      <c r="AE603" s="1">
        <f>ABS(IK_diagnostics_degrees__4[[#This Row],[Column9]]-I602)</f>
        <v>6.0999999999999943E-4</v>
      </c>
      <c r="AF603" s="1">
        <f>ABS(IK_diagnostics_degrees__4[[#This Row],[Column10]]-J602)</f>
        <v>6.313000000000013E-4</v>
      </c>
      <c r="AG603" s="1">
        <f>ABS(IK_diagnostics_degrees__4[[#This Row],[Column11]]-K602)</f>
        <v>1.8999999999991246E-4</v>
      </c>
      <c r="AH603" s="1">
        <f>ABS(IK_diagnostics_degrees__4[[#This Row],[Column12]]-L602)</f>
        <v>0</v>
      </c>
      <c r="AI603" s="1">
        <f>ABS(IK_diagnostics_degrees__4[[#This Row],[Column13]]-M602)</f>
        <v>4.9999999999772449E-6</v>
      </c>
      <c r="AJ603" s="1">
        <f>ABS(IK_diagnostics_degrees__4[[#This Row],[Column14]]-N602)</f>
        <v>0</v>
      </c>
      <c r="AK603" s="1">
        <f>ABS(IK_diagnostics_degrees__4[[#This Row],[Column15]]-O602)</f>
        <v>0</v>
      </c>
      <c r="AL603" s="1">
        <f>ABS(IK_diagnostics_degrees__4[[#This Row],[Column16]]-P602)</f>
        <v>1.4500000000001734E-3</v>
      </c>
      <c r="AM603" s="1">
        <f>ABS(IK_diagnostics_degrees__4[[#This Row],[Column17]]-Q602)</f>
        <v>0</v>
      </c>
      <c r="AN603" s="1">
        <f>ABS(IK_diagnostics_degrees__4[[#This Row],[Column18]]-R602)</f>
        <v>4.2999999999993044E-4</v>
      </c>
      <c r="AO603" s="1">
        <f>ABS(IK_diagnostics_degrees__4[[#This Row],[Column19]]-S602)</f>
        <v>0</v>
      </c>
      <c r="AP603" s="1">
        <f>ABS(IK_diagnostics_degrees__4[[#This Row],[Column20]]-T602)</f>
        <v>3.0880000000000907E-3</v>
      </c>
      <c r="AQ603" s="1">
        <f>ABS(IK_diagnostics_degrees__4[[#This Row],[Column21]]-U602)</f>
        <v>9.3999999999994088E-4</v>
      </c>
    </row>
    <row r="604" spans="1:43" x14ac:dyDescent="0.25">
      <c r="A604" s="1" t="s">
        <v>22</v>
      </c>
      <c r="B604" s="1">
        <v>1.10032</v>
      </c>
      <c r="C604" s="1" t="s">
        <v>22</v>
      </c>
      <c r="D604" s="1" t="s">
        <v>22</v>
      </c>
      <c r="E604" s="1">
        <v>2.4078599999999999</v>
      </c>
      <c r="F604" s="1" t="s">
        <v>22</v>
      </c>
      <c r="G604" s="1">
        <v>1.1785600000000001</v>
      </c>
      <c r="H604" s="1">
        <v>1.56389</v>
      </c>
      <c r="I604" s="1">
        <v>1.29027</v>
      </c>
      <c r="J604" s="1">
        <v>5.6497600000000002E-2</v>
      </c>
      <c r="K604" s="1">
        <v>1.2076100000000001</v>
      </c>
      <c r="L604" s="1" t="s">
        <v>22</v>
      </c>
      <c r="M604" s="1">
        <v>0.31271100000000002</v>
      </c>
      <c r="N604" s="1" t="s">
        <v>22</v>
      </c>
      <c r="O604" s="1" t="s">
        <v>22</v>
      </c>
      <c r="P604" s="1">
        <v>1.14876</v>
      </c>
      <c r="Q604" s="1" t="s">
        <v>22</v>
      </c>
      <c r="R604" s="1">
        <v>1.7239500000000001</v>
      </c>
      <c r="S604" s="1" t="s">
        <v>22</v>
      </c>
      <c r="T604" s="1">
        <v>0.58457899999999996</v>
      </c>
      <c r="U604" s="1">
        <v>1.29457</v>
      </c>
      <c r="V604" s="1" t="s">
        <v>23</v>
      </c>
      <c r="W604" s="1">
        <f>ABS(IK_diagnostics_degrees__4[[#This Row],[Column1]]-A603)</f>
        <v>0</v>
      </c>
      <c r="X604" s="1">
        <f>ABS(IK_diagnostics_degrees__4[[#This Row],[Column2]]-B603)</f>
        <v>3.9000000000011248E-4</v>
      </c>
      <c r="Y604" s="1">
        <f>ABS(IK_diagnostics_degrees__4[[#This Row],[Column3]]-C603)</f>
        <v>0</v>
      </c>
      <c r="Z604" s="1">
        <f>ABS(IK_diagnostics_degrees__4[[#This Row],[Column4]]-D603)</f>
        <v>0</v>
      </c>
      <c r="AA604" s="1">
        <f>ABS(IK_diagnostics_degrees__4[[#This Row],[Column5]]-E603)</f>
        <v>7.0999999999976637E-4</v>
      </c>
      <c r="AB604" s="1">
        <f>ABS(IK_diagnostics_degrees__4[[#This Row],[Column6]]-F603)</f>
        <v>0</v>
      </c>
      <c r="AC604" s="1">
        <f>ABS(IK_diagnostics_degrees__4[[#This Row],[Column7]]-G603)</f>
        <v>5.5000000000005045E-4</v>
      </c>
      <c r="AD604" s="1">
        <f>ABS(IK_diagnostics_degrees__4[[#This Row],[Column8]]-H603)</f>
        <v>1.500000000000945E-4</v>
      </c>
      <c r="AE604" s="1">
        <f>ABS(IK_diagnostics_degrees__4[[#This Row],[Column9]]-I603)</f>
        <v>3.5000000000007248E-4</v>
      </c>
      <c r="AF604" s="1">
        <f>ABS(IK_diagnostics_degrees__4[[#This Row],[Column10]]-J603)</f>
        <v>6.3189999999999774E-4</v>
      </c>
      <c r="AG604" s="1">
        <f>ABS(IK_diagnostics_degrees__4[[#This Row],[Column11]]-K603)</f>
        <v>4.0000000000040004E-5</v>
      </c>
      <c r="AH604" s="1">
        <f>ABS(IK_diagnostics_degrees__4[[#This Row],[Column12]]-L603)</f>
        <v>0</v>
      </c>
      <c r="AI604" s="1">
        <f>ABS(IK_diagnostics_degrees__4[[#This Row],[Column13]]-M603)</f>
        <v>8.9999999999978986E-5</v>
      </c>
      <c r="AJ604" s="1">
        <f>ABS(IK_diagnostics_degrees__4[[#This Row],[Column14]]-N603)</f>
        <v>0</v>
      </c>
      <c r="AK604" s="1">
        <f>ABS(IK_diagnostics_degrees__4[[#This Row],[Column15]]-O603)</f>
        <v>0</v>
      </c>
      <c r="AL604" s="1">
        <f>ABS(IK_diagnostics_degrees__4[[#This Row],[Column16]]-P603)</f>
        <v>1.3399999999998968E-3</v>
      </c>
      <c r="AM604" s="1">
        <f>ABS(IK_diagnostics_degrees__4[[#This Row],[Column17]]-Q603)</f>
        <v>0</v>
      </c>
      <c r="AN604" s="1">
        <f>ABS(IK_diagnostics_degrees__4[[#This Row],[Column18]]-R603)</f>
        <v>2.8999999999990145E-4</v>
      </c>
      <c r="AO604" s="1">
        <f>ABS(IK_diagnostics_degrees__4[[#This Row],[Column19]]-S603)</f>
        <v>0</v>
      </c>
      <c r="AP604" s="1">
        <f>ABS(IK_diagnostics_degrees__4[[#This Row],[Column20]]-T603)</f>
        <v>3.2240000000000046E-3</v>
      </c>
      <c r="AQ604" s="1">
        <f>ABS(IK_diagnostics_degrees__4[[#This Row],[Column21]]-U603)</f>
        <v>7.2000000000005393E-4</v>
      </c>
    </row>
    <row r="605" spans="1:43" x14ac:dyDescent="0.25">
      <c r="A605" s="1" t="s">
        <v>22</v>
      </c>
      <c r="B605" s="1">
        <v>1.0997300000000001</v>
      </c>
      <c r="C605" s="1" t="s">
        <v>22</v>
      </c>
      <c r="D605" s="1" t="s">
        <v>22</v>
      </c>
      <c r="E605" s="1">
        <v>2.4086699999999999</v>
      </c>
      <c r="F605" s="1" t="s">
        <v>22</v>
      </c>
      <c r="G605" s="1">
        <v>1.17919</v>
      </c>
      <c r="H605" s="1">
        <v>1.5636000000000001</v>
      </c>
      <c r="I605" s="1">
        <v>1.2904899999999999</v>
      </c>
      <c r="J605" s="1">
        <v>5.5999399999999998E-2</v>
      </c>
      <c r="K605" s="1">
        <v>1.20743</v>
      </c>
      <c r="L605" s="1" t="s">
        <v>22</v>
      </c>
      <c r="M605" s="1">
        <v>0.31267</v>
      </c>
      <c r="N605" s="1" t="s">
        <v>22</v>
      </c>
      <c r="O605" s="1" t="s">
        <v>22</v>
      </c>
      <c r="P605" s="1">
        <v>1.1500300000000001</v>
      </c>
      <c r="Q605" s="1" t="s">
        <v>22</v>
      </c>
      <c r="R605" s="1">
        <v>1.72367</v>
      </c>
      <c r="S605" s="1" t="s">
        <v>22</v>
      </c>
      <c r="T605" s="1">
        <v>0.58137300000000003</v>
      </c>
      <c r="U605" s="1">
        <v>1.29532</v>
      </c>
      <c r="V605" s="1" t="s">
        <v>23</v>
      </c>
      <c r="W605" s="1">
        <f>ABS(IK_diagnostics_degrees__4[[#This Row],[Column1]]-A604)</f>
        <v>0</v>
      </c>
      <c r="X605" s="1">
        <f>ABS(IK_diagnostics_degrees__4[[#This Row],[Column2]]-B604)</f>
        <v>5.8999999999986841E-4</v>
      </c>
      <c r="Y605" s="1">
        <f>ABS(IK_diagnostics_degrees__4[[#This Row],[Column3]]-C604)</f>
        <v>0</v>
      </c>
      <c r="Z605" s="1">
        <f>ABS(IK_diagnostics_degrees__4[[#This Row],[Column4]]-D604)</f>
        <v>0</v>
      </c>
      <c r="AA605" s="1">
        <f>ABS(IK_diagnostics_degrees__4[[#This Row],[Column5]]-E604)</f>
        <v>8.099999999999774E-4</v>
      </c>
      <c r="AB605" s="1">
        <f>ABS(IK_diagnostics_degrees__4[[#This Row],[Column6]]-F604)</f>
        <v>0</v>
      </c>
      <c r="AC605" s="1">
        <f>ABS(IK_diagnostics_degrees__4[[#This Row],[Column7]]-G604)</f>
        <v>6.2999999999990841E-4</v>
      </c>
      <c r="AD605" s="1">
        <f>ABS(IK_diagnostics_degrees__4[[#This Row],[Column8]]-H604)</f>
        <v>2.8999999999990145E-4</v>
      </c>
      <c r="AE605" s="1">
        <f>ABS(IK_diagnostics_degrees__4[[#This Row],[Column9]]-I604)</f>
        <v>2.1999999999988695E-4</v>
      </c>
      <c r="AF605" s="1">
        <f>ABS(IK_diagnostics_degrees__4[[#This Row],[Column10]]-J604)</f>
        <v>4.982000000000042E-4</v>
      </c>
      <c r="AG605" s="1">
        <f>ABS(IK_diagnostics_degrees__4[[#This Row],[Column11]]-K604)</f>
        <v>1.8000000000006899E-4</v>
      </c>
      <c r="AH605" s="1">
        <f>ABS(IK_diagnostics_degrees__4[[#This Row],[Column12]]-L604)</f>
        <v>0</v>
      </c>
      <c r="AI605" s="1">
        <f>ABS(IK_diagnostics_degrees__4[[#This Row],[Column13]]-M604)</f>
        <v>4.1000000000013248E-5</v>
      </c>
      <c r="AJ605" s="1">
        <f>ABS(IK_diagnostics_degrees__4[[#This Row],[Column14]]-N604)</f>
        <v>0</v>
      </c>
      <c r="AK605" s="1">
        <f>ABS(IK_diagnostics_degrees__4[[#This Row],[Column15]]-O604)</f>
        <v>0</v>
      </c>
      <c r="AL605" s="1">
        <f>ABS(IK_diagnostics_degrees__4[[#This Row],[Column16]]-P604)</f>
        <v>1.2700000000001044E-3</v>
      </c>
      <c r="AM605" s="1">
        <f>ABS(IK_diagnostics_degrees__4[[#This Row],[Column17]]-Q604)</f>
        <v>0</v>
      </c>
      <c r="AN605" s="1">
        <f>ABS(IK_diagnostics_degrees__4[[#This Row],[Column18]]-R604)</f>
        <v>2.8000000000005798E-4</v>
      </c>
      <c r="AO605" s="1">
        <f>ABS(IK_diagnostics_degrees__4[[#This Row],[Column19]]-S604)</f>
        <v>0</v>
      </c>
      <c r="AP605" s="1">
        <f>ABS(IK_diagnostics_degrees__4[[#This Row],[Column20]]-T604)</f>
        <v>3.2059999999999311E-3</v>
      </c>
      <c r="AQ605" s="1">
        <f>ABS(IK_diagnostics_degrees__4[[#This Row],[Column21]]-U604)</f>
        <v>7.5000000000002842E-4</v>
      </c>
    </row>
    <row r="606" spans="1:43" x14ac:dyDescent="0.25">
      <c r="A606" s="1" t="s">
        <v>22</v>
      </c>
      <c r="B606" s="1">
        <v>1.0990899999999999</v>
      </c>
      <c r="C606" s="1" t="s">
        <v>22</v>
      </c>
      <c r="D606" s="1" t="s">
        <v>22</v>
      </c>
      <c r="E606" s="1">
        <v>2.4096199999999999</v>
      </c>
      <c r="F606" s="1" t="s">
        <v>22</v>
      </c>
      <c r="G606" s="1">
        <v>1.1794899999999999</v>
      </c>
      <c r="H606" s="1">
        <v>1.56341</v>
      </c>
      <c r="I606" s="1">
        <v>1.29088</v>
      </c>
      <c r="J606" s="1">
        <v>5.5568800000000002E-2</v>
      </c>
      <c r="K606" s="1">
        <v>1.20747</v>
      </c>
      <c r="L606" s="1" t="s">
        <v>22</v>
      </c>
      <c r="M606" s="1">
        <v>0.31265900000000002</v>
      </c>
      <c r="N606" s="1" t="s">
        <v>22</v>
      </c>
      <c r="O606" s="1" t="s">
        <v>22</v>
      </c>
      <c r="P606" s="1">
        <v>1.15123</v>
      </c>
      <c r="Q606" s="1" t="s">
        <v>22</v>
      </c>
      <c r="R606" s="1">
        <v>1.7233099999999999</v>
      </c>
      <c r="S606" s="1" t="s">
        <v>22</v>
      </c>
      <c r="T606" s="1">
        <v>0.57802600000000004</v>
      </c>
      <c r="U606" s="1">
        <v>1.2960100000000001</v>
      </c>
      <c r="V606" s="1" t="s">
        <v>23</v>
      </c>
      <c r="W606" s="1">
        <f>ABS(IK_diagnostics_degrees__4[[#This Row],[Column1]]-A605)</f>
        <v>0</v>
      </c>
      <c r="X606" s="1">
        <f>ABS(IK_diagnostics_degrees__4[[#This Row],[Column2]]-B605)</f>
        <v>6.4000000000019597E-4</v>
      </c>
      <c r="Y606" s="1">
        <f>ABS(IK_diagnostics_degrees__4[[#This Row],[Column3]]-C605)</f>
        <v>0</v>
      </c>
      <c r="Z606" s="1">
        <f>ABS(IK_diagnostics_degrees__4[[#This Row],[Column4]]-D605)</f>
        <v>0</v>
      </c>
      <c r="AA606" s="1">
        <f>ABS(IK_diagnostics_degrees__4[[#This Row],[Column5]]-E605)</f>
        <v>9.5000000000000639E-4</v>
      </c>
      <c r="AB606" s="1">
        <f>ABS(IK_diagnostics_degrees__4[[#This Row],[Column6]]-F605)</f>
        <v>0</v>
      </c>
      <c r="AC606" s="1">
        <f>ABS(IK_diagnostics_degrees__4[[#This Row],[Column7]]-G605)</f>
        <v>2.9999999999996696E-4</v>
      </c>
      <c r="AD606" s="1">
        <f>ABS(IK_diagnostics_degrees__4[[#This Row],[Column8]]-H605)</f>
        <v>1.9000000000013451E-4</v>
      </c>
      <c r="AE606" s="1">
        <f>ABS(IK_diagnostics_degrees__4[[#This Row],[Column9]]-I605)</f>
        <v>3.9000000000011248E-4</v>
      </c>
      <c r="AF606" s="1">
        <f>ABS(IK_diagnostics_degrees__4[[#This Row],[Column10]]-J605)</f>
        <v>4.3059999999999626E-4</v>
      </c>
      <c r="AG606" s="1">
        <f>ABS(IK_diagnostics_degrees__4[[#This Row],[Column11]]-K605)</f>
        <v>4.0000000000040004E-5</v>
      </c>
      <c r="AH606" s="1">
        <f>ABS(IK_diagnostics_degrees__4[[#This Row],[Column12]]-L605)</f>
        <v>0</v>
      </c>
      <c r="AI606" s="1">
        <f>ABS(IK_diagnostics_degrees__4[[#This Row],[Column13]]-M605)</f>
        <v>1.0999999999983245E-5</v>
      </c>
      <c r="AJ606" s="1">
        <f>ABS(IK_diagnostics_degrees__4[[#This Row],[Column14]]-N605)</f>
        <v>0</v>
      </c>
      <c r="AK606" s="1">
        <f>ABS(IK_diagnostics_degrees__4[[#This Row],[Column15]]-O605)</f>
        <v>0</v>
      </c>
      <c r="AL606" s="1">
        <f>ABS(IK_diagnostics_degrees__4[[#This Row],[Column16]]-P605)</f>
        <v>1.1999999999998678E-3</v>
      </c>
      <c r="AM606" s="1">
        <f>ABS(IK_diagnostics_degrees__4[[#This Row],[Column17]]-Q605)</f>
        <v>0</v>
      </c>
      <c r="AN606" s="1">
        <f>ABS(IK_diagnostics_degrees__4[[#This Row],[Column18]]-R605)</f>
        <v>3.6000000000013799E-4</v>
      </c>
      <c r="AO606" s="1">
        <f>ABS(IK_diagnostics_degrees__4[[#This Row],[Column19]]-S605)</f>
        <v>0</v>
      </c>
      <c r="AP606" s="1">
        <f>ABS(IK_diagnostics_degrees__4[[#This Row],[Column20]]-T605)</f>
        <v>3.3469999999999889E-3</v>
      </c>
      <c r="AQ606" s="1">
        <f>ABS(IK_diagnostics_degrees__4[[#This Row],[Column21]]-U605)</f>
        <v>6.9000000000007944E-4</v>
      </c>
    </row>
    <row r="607" spans="1:43" x14ac:dyDescent="0.25">
      <c r="A607" s="1" t="s">
        <v>22</v>
      </c>
      <c r="B607" s="1">
        <v>1.0984400000000001</v>
      </c>
      <c r="C607" s="1" t="s">
        <v>22</v>
      </c>
      <c r="D607" s="1" t="s">
        <v>22</v>
      </c>
      <c r="E607" s="1">
        <v>2.4105400000000001</v>
      </c>
      <c r="F607" s="1" t="s">
        <v>22</v>
      </c>
      <c r="G607" s="1">
        <v>1.1800600000000001</v>
      </c>
      <c r="H607" s="1">
        <v>1.5631900000000001</v>
      </c>
      <c r="I607" s="1">
        <v>1.29115</v>
      </c>
      <c r="J607" s="1">
        <v>5.5123600000000002E-2</v>
      </c>
      <c r="K607" s="1">
        <v>1.2073199999999999</v>
      </c>
      <c r="L607" s="1" t="s">
        <v>22</v>
      </c>
      <c r="M607" s="1">
        <v>0.31276199999999998</v>
      </c>
      <c r="N607" s="1" t="s">
        <v>22</v>
      </c>
      <c r="O607" s="1" t="s">
        <v>22</v>
      </c>
      <c r="P607" s="1">
        <v>1.1525000000000001</v>
      </c>
      <c r="Q607" s="1" t="s">
        <v>22</v>
      </c>
      <c r="R607" s="1">
        <v>1.7230300000000001</v>
      </c>
      <c r="S607" s="1" t="s">
        <v>22</v>
      </c>
      <c r="T607" s="1">
        <v>0.57508400000000004</v>
      </c>
      <c r="U607" s="1">
        <v>1.2967200000000001</v>
      </c>
      <c r="V607" s="1" t="s">
        <v>23</v>
      </c>
      <c r="W607" s="1">
        <f>ABS(IK_diagnostics_degrees__4[[#This Row],[Column1]]-A606)</f>
        <v>0</v>
      </c>
      <c r="X607" s="1">
        <f>ABS(IK_diagnostics_degrees__4[[#This Row],[Column2]]-B606)</f>
        <v>6.4999999999981739E-4</v>
      </c>
      <c r="Y607" s="1">
        <f>ABS(IK_diagnostics_degrees__4[[#This Row],[Column3]]-C606)</f>
        <v>0</v>
      </c>
      <c r="Z607" s="1">
        <f>ABS(IK_diagnostics_degrees__4[[#This Row],[Column4]]-D606)</f>
        <v>0</v>
      </c>
      <c r="AA607" s="1">
        <f>ABS(IK_diagnostics_degrees__4[[#This Row],[Column5]]-E606)</f>
        <v>9.2000000000025395E-4</v>
      </c>
      <c r="AB607" s="1">
        <f>ABS(IK_diagnostics_degrees__4[[#This Row],[Column6]]-F606)</f>
        <v>0</v>
      </c>
      <c r="AC607" s="1">
        <f>ABS(IK_diagnostics_degrees__4[[#This Row],[Column7]]-G606)</f>
        <v>5.7000000000018147E-4</v>
      </c>
      <c r="AD607" s="1">
        <f>ABS(IK_diagnostics_degrees__4[[#This Row],[Column8]]-H606)</f>
        <v>2.1999999999988695E-4</v>
      </c>
      <c r="AE607" s="1">
        <f>ABS(IK_diagnostics_degrees__4[[#This Row],[Column9]]-I606)</f>
        <v>2.6999999999999247E-4</v>
      </c>
      <c r="AF607" s="1">
        <f>ABS(IK_diagnostics_degrees__4[[#This Row],[Column10]]-J606)</f>
        <v>4.4519999999999976E-4</v>
      </c>
      <c r="AG607" s="1">
        <f>ABS(IK_diagnostics_degrees__4[[#This Row],[Column11]]-K606)</f>
        <v>1.500000000000945E-4</v>
      </c>
      <c r="AH607" s="1">
        <f>ABS(IK_diagnostics_degrees__4[[#This Row],[Column12]]-L606)</f>
        <v>0</v>
      </c>
      <c r="AI607" s="1">
        <f>ABS(IK_diagnostics_degrees__4[[#This Row],[Column13]]-M606)</f>
        <v>1.0299999999996423E-4</v>
      </c>
      <c r="AJ607" s="1">
        <f>ABS(IK_diagnostics_degrees__4[[#This Row],[Column14]]-N606)</f>
        <v>0</v>
      </c>
      <c r="AK607" s="1">
        <f>ABS(IK_diagnostics_degrees__4[[#This Row],[Column15]]-O606)</f>
        <v>0</v>
      </c>
      <c r="AL607" s="1">
        <f>ABS(IK_diagnostics_degrees__4[[#This Row],[Column16]]-P606)</f>
        <v>1.2700000000001044E-3</v>
      </c>
      <c r="AM607" s="1">
        <f>ABS(IK_diagnostics_degrees__4[[#This Row],[Column17]]-Q606)</f>
        <v>0</v>
      </c>
      <c r="AN607" s="1">
        <f>ABS(IK_diagnostics_degrees__4[[#This Row],[Column18]]-R606)</f>
        <v>2.7999999999983594E-4</v>
      </c>
      <c r="AO607" s="1">
        <f>ABS(IK_diagnostics_degrees__4[[#This Row],[Column19]]-S606)</f>
        <v>0</v>
      </c>
      <c r="AP607" s="1">
        <f>ABS(IK_diagnostics_degrees__4[[#This Row],[Column20]]-T606)</f>
        <v>2.9420000000000002E-3</v>
      </c>
      <c r="AQ607" s="1">
        <f>ABS(IK_diagnostics_degrees__4[[#This Row],[Column21]]-U606)</f>
        <v>7.0999999999998842E-4</v>
      </c>
    </row>
    <row r="608" spans="1:43" x14ac:dyDescent="0.25">
      <c r="A608" s="1" t="s">
        <v>22</v>
      </c>
      <c r="B608" s="1">
        <v>1.09796</v>
      </c>
      <c r="C608" s="1" t="s">
        <v>22</v>
      </c>
      <c r="D608" s="1" t="s">
        <v>22</v>
      </c>
      <c r="E608" s="1">
        <v>2.4112800000000001</v>
      </c>
      <c r="F608" s="1" t="s">
        <v>22</v>
      </c>
      <c r="G608" s="1">
        <v>1.18049</v>
      </c>
      <c r="H608" s="1">
        <v>1.56281</v>
      </c>
      <c r="I608" s="1">
        <v>1.2913699999999999</v>
      </c>
      <c r="J608" s="1">
        <v>5.4871400000000001E-2</v>
      </c>
      <c r="K608" s="1">
        <v>1.20736</v>
      </c>
      <c r="L608" s="1" t="s">
        <v>22</v>
      </c>
      <c r="M608" s="1">
        <v>0.31281599999999998</v>
      </c>
      <c r="N608" s="1" t="s">
        <v>22</v>
      </c>
      <c r="O608" s="1" t="s">
        <v>22</v>
      </c>
      <c r="P608" s="1">
        <v>1.15364</v>
      </c>
      <c r="Q608" s="1" t="s">
        <v>22</v>
      </c>
      <c r="R608" s="1">
        <v>1.72278</v>
      </c>
      <c r="S608" s="1" t="s">
        <v>22</v>
      </c>
      <c r="T608" s="1">
        <v>0.57196499999999995</v>
      </c>
      <c r="U608" s="1">
        <v>1.2973300000000001</v>
      </c>
      <c r="V608" s="1" t="s">
        <v>23</v>
      </c>
      <c r="W608" s="1">
        <f>ABS(IK_diagnostics_degrees__4[[#This Row],[Column1]]-A607)</f>
        <v>0</v>
      </c>
      <c r="X608" s="1">
        <f>ABS(IK_diagnostics_degrees__4[[#This Row],[Column2]]-B607)</f>
        <v>4.8000000000003595E-4</v>
      </c>
      <c r="Y608" s="1">
        <f>ABS(IK_diagnostics_degrees__4[[#This Row],[Column3]]-C607)</f>
        <v>0</v>
      </c>
      <c r="Z608" s="1">
        <f>ABS(IK_diagnostics_degrees__4[[#This Row],[Column4]]-D607)</f>
        <v>0</v>
      </c>
      <c r="AA608" s="1">
        <f>ABS(IK_diagnostics_degrees__4[[#This Row],[Column5]]-E607)</f>
        <v>7.3999999999996291E-4</v>
      </c>
      <c r="AB608" s="1">
        <f>ABS(IK_diagnostics_degrees__4[[#This Row],[Column6]]-F607)</f>
        <v>0</v>
      </c>
      <c r="AC608" s="1">
        <f>ABS(IK_diagnostics_degrees__4[[#This Row],[Column7]]-G607)</f>
        <v>4.2999999999993044E-4</v>
      </c>
      <c r="AD608" s="1">
        <f>ABS(IK_diagnostics_degrees__4[[#This Row],[Column8]]-H607)</f>
        <v>3.8000000000004697E-4</v>
      </c>
      <c r="AE608" s="1">
        <f>ABS(IK_diagnostics_degrees__4[[#This Row],[Column9]]-I607)</f>
        <v>2.1999999999988695E-4</v>
      </c>
      <c r="AF608" s="1">
        <f>ABS(IK_diagnostics_degrees__4[[#This Row],[Column10]]-J607)</f>
        <v>2.5220000000000103E-4</v>
      </c>
      <c r="AG608" s="1">
        <f>ABS(IK_diagnostics_degrees__4[[#This Row],[Column11]]-K607)</f>
        <v>4.0000000000040004E-5</v>
      </c>
      <c r="AH608" s="1">
        <f>ABS(IK_diagnostics_degrees__4[[#This Row],[Column12]]-L607)</f>
        <v>0</v>
      </c>
      <c r="AI608" s="1">
        <f>ABS(IK_diagnostics_degrees__4[[#This Row],[Column13]]-M607)</f>
        <v>5.3999999999998494E-5</v>
      </c>
      <c r="AJ608" s="1">
        <f>ABS(IK_diagnostics_degrees__4[[#This Row],[Column14]]-N607)</f>
        <v>0</v>
      </c>
      <c r="AK608" s="1">
        <f>ABS(IK_diagnostics_degrees__4[[#This Row],[Column15]]-O607)</f>
        <v>0</v>
      </c>
      <c r="AL608" s="1">
        <f>ABS(IK_diagnostics_degrees__4[[#This Row],[Column16]]-P607)</f>
        <v>1.1399999999999189E-3</v>
      </c>
      <c r="AM608" s="1">
        <f>ABS(IK_diagnostics_degrees__4[[#This Row],[Column17]]-Q607)</f>
        <v>0</v>
      </c>
      <c r="AN608" s="1">
        <f>ABS(IK_diagnostics_degrees__4[[#This Row],[Column18]]-R607)</f>
        <v>2.5000000000008349E-4</v>
      </c>
      <c r="AO608" s="1">
        <f>ABS(IK_diagnostics_degrees__4[[#This Row],[Column19]]-S607)</f>
        <v>0</v>
      </c>
      <c r="AP608" s="1">
        <f>ABS(IK_diagnostics_degrees__4[[#This Row],[Column20]]-T607)</f>
        <v>3.1190000000000939E-3</v>
      </c>
      <c r="AQ608" s="1">
        <f>ABS(IK_diagnostics_degrees__4[[#This Row],[Column21]]-U607)</f>
        <v>6.0999999999999943E-4</v>
      </c>
    </row>
    <row r="609" spans="1:43" x14ac:dyDescent="0.25">
      <c r="A609" s="1" t="s">
        <v>22</v>
      </c>
      <c r="B609" s="1">
        <v>1.0975999999999999</v>
      </c>
      <c r="C609" s="1" t="s">
        <v>22</v>
      </c>
      <c r="D609" s="1" t="s">
        <v>22</v>
      </c>
      <c r="E609" s="1">
        <v>2.4118400000000002</v>
      </c>
      <c r="F609" s="1" t="s">
        <v>22</v>
      </c>
      <c r="G609" s="1">
        <v>1.18076</v>
      </c>
      <c r="H609" s="1">
        <v>1.5624100000000001</v>
      </c>
      <c r="I609" s="1">
        <v>1.2919099999999999</v>
      </c>
      <c r="J609" s="1">
        <v>5.4512499999999998E-2</v>
      </c>
      <c r="K609" s="1">
        <v>1.2073799999999999</v>
      </c>
      <c r="L609" s="1" t="s">
        <v>22</v>
      </c>
      <c r="M609" s="1">
        <v>0.31281500000000001</v>
      </c>
      <c r="N609" s="1" t="s">
        <v>22</v>
      </c>
      <c r="O609" s="1" t="s">
        <v>22</v>
      </c>
      <c r="P609" s="1">
        <v>1.15466</v>
      </c>
      <c r="Q609" s="1" t="s">
        <v>22</v>
      </c>
      <c r="R609" s="1">
        <v>1.72258</v>
      </c>
      <c r="S609" s="1" t="s">
        <v>22</v>
      </c>
      <c r="T609" s="1">
        <v>0.56922700000000004</v>
      </c>
      <c r="U609" s="1">
        <v>1.2978000000000001</v>
      </c>
      <c r="V609" s="1" t="s">
        <v>23</v>
      </c>
      <c r="W609" s="1">
        <f>ABS(IK_diagnostics_degrees__4[[#This Row],[Column1]]-A608)</f>
        <v>0</v>
      </c>
      <c r="X609" s="1">
        <f>ABS(IK_diagnostics_degrees__4[[#This Row],[Column2]]-B608)</f>
        <v>3.6000000000013799E-4</v>
      </c>
      <c r="Y609" s="1">
        <f>ABS(IK_diagnostics_degrees__4[[#This Row],[Column3]]-C608)</f>
        <v>0</v>
      </c>
      <c r="Z609" s="1">
        <f>ABS(IK_diagnostics_degrees__4[[#This Row],[Column4]]-D608)</f>
        <v>0</v>
      </c>
      <c r="AA609" s="1">
        <f>ABS(IK_diagnostics_degrees__4[[#This Row],[Column5]]-E608)</f>
        <v>5.6000000000011596E-4</v>
      </c>
      <c r="AB609" s="1">
        <f>ABS(IK_diagnostics_degrees__4[[#This Row],[Column6]]-F608)</f>
        <v>0</v>
      </c>
      <c r="AC609" s="1">
        <f>ABS(IK_diagnostics_degrees__4[[#This Row],[Column7]]-G608)</f>
        <v>2.6999999999999247E-4</v>
      </c>
      <c r="AD609" s="1">
        <f>ABS(IK_diagnostics_degrees__4[[#This Row],[Column8]]-H608)</f>
        <v>3.9999999999995595E-4</v>
      </c>
      <c r="AE609" s="1">
        <f>ABS(IK_diagnostics_degrees__4[[#This Row],[Column9]]-I608)</f>
        <v>5.3999999999998494E-4</v>
      </c>
      <c r="AF609" s="1">
        <f>ABS(IK_diagnostics_degrees__4[[#This Row],[Column10]]-J608)</f>
        <v>3.5890000000000227E-4</v>
      </c>
      <c r="AG609" s="1">
        <f>ABS(IK_diagnostics_degrees__4[[#This Row],[Column11]]-K608)</f>
        <v>1.9999999999908979E-5</v>
      </c>
      <c r="AH609" s="1">
        <f>ABS(IK_diagnostics_degrees__4[[#This Row],[Column12]]-L608)</f>
        <v>0</v>
      </c>
      <c r="AI609" s="1">
        <f>ABS(IK_diagnostics_degrees__4[[#This Row],[Column13]]-M608)</f>
        <v>9.9999999997324451E-7</v>
      </c>
      <c r="AJ609" s="1">
        <f>ABS(IK_diagnostics_degrees__4[[#This Row],[Column14]]-N608)</f>
        <v>0</v>
      </c>
      <c r="AK609" s="1">
        <f>ABS(IK_diagnostics_degrees__4[[#This Row],[Column15]]-O608)</f>
        <v>0</v>
      </c>
      <c r="AL609" s="1">
        <f>ABS(IK_diagnostics_degrees__4[[#This Row],[Column16]]-P608)</f>
        <v>1.0200000000000209E-3</v>
      </c>
      <c r="AM609" s="1">
        <f>ABS(IK_diagnostics_degrees__4[[#This Row],[Column17]]-Q608)</f>
        <v>0</v>
      </c>
      <c r="AN609" s="1">
        <f>ABS(IK_diagnostics_degrees__4[[#This Row],[Column18]]-R608)</f>
        <v>1.9999999999997797E-4</v>
      </c>
      <c r="AO609" s="1">
        <f>ABS(IK_diagnostics_degrees__4[[#This Row],[Column19]]-S608)</f>
        <v>0</v>
      </c>
      <c r="AP609" s="1">
        <f>ABS(IK_diagnostics_degrees__4[[#This Row],[Column20]]-T608)</f>
        <v>2.7379999999999072E-3</v>
      </c>
      <c r="AQ609" s="1">
        <f>ABS(IK_diagnostics_degrees__4[[#This Row],[Column21]]-U608)</f>
        <v>4.6999999999997044E-4</v>
      </c>
    </row>
    <row r="610" spans="1:43" x14ac:dyDescent="0.25">
      <c r="A610" s="1" t="s">
        <v>22</v>
      </c>
      <c r="B610" s="1">
        <v>1.0972200000000001</v>
      </c>
      <c r="C610" s="1" t="s">
        <v>22</v>
      </c>
      <c r="D610" s="1" t="s">
        <v>22</v>
      </c>
      <c r="E610" s="1">
        <v>2.41248</v>
      </c>
      <c r="F610" s="1" t="s">
        <v>22</v>
      </c>
      <c r="G610" s="1">
        <v>1.1811499999999999</v>
      </c>
      <c r="H610" s="1">
        <v>1.5623400000000001</v>
      </c>
      <c r="I610" s="1">
        <v>1.29217</v>
      </c>
      <c r="J610" s="1">
        <v>5.4003700000000002E-2</v>
      </c>
      <c r="K610" s="1">
        <v>1.20729</v>
      </c>
      <c r="L610" s="1" t="s">
        <v>22</v>
      </c>
      <c r="M610" s="1">
        <v>0.312998</v>
      </c>
      <c r="N610" s="1" t="s">
        <v>22</v>
      </c>
      <c r="O610" s="1" t="s">
        <v>22</v>
      </c>
      <c r="P610" s="1">
        <v>1.1558600000000001</v>
      </c>
      <c r="Q610" s="1" t="s">
        <v>22</v>
      </c>
      <c r="R610" s="1">
        <v>1.7222599999999999</v>
      </c>
      <c r="S610" s="1" t="s">
        <v>22</v>
      </c>
      <c r="T610" s="1">
        <v>0.566276</v>
      </c>
      <c r="U610" s="1">
        <v>1.29843</v>
      </c>
      <c r="V610" s="1" t="s">
        <v>23</v>
      </c>
      <c r="W610" s="1">
        <f>ABS(IK_diagnostics_degrees__4[[#This Row],[Column1]]-A609)</f>
        <v>0</v>
      </c>
      <c r="X610" s="1">
        <f>ABS(IK_diagnostics_degrees__4[[#This Row],[Column2]]-B609)</f>
        <v>3.7999999999982492E-4</v>
      </c>
      <c r="Y610" s="1">
        <f>ABS(IK_diagnostics_degrees__4[[#This Row],[Column3]]-C609)</f>
        <v>0</v>
      </c>
      <c r="Z610" s="1">
        <f>ABS(IK_diagnostics_degrees__4[[#This Row],[Column4]]-D609)</f>
        <v>0</v>
      </c>
      <c r="AA610" s="1">
        <f>ABS(IK_diagnostics_degrees__4[[#This Row],[Column5]]-E609)</f>
        <v>6.3999999999975188E-4</v>
      </c>
      <c r="AB610" s="1">
        <f>ABS(IK_diagnostics_degrees__4[[#This Row],[Column6]]-F609)</f>
        <v>0</v>
      </c>
      <c r="AC610" s="1">
        <f>ABS(IK_diagnostics_degrees__4[[#This Row],[Column7]]-G609)</f>
        <v>3.8999999999989043E-4</v>
      </c>
      <c r="AD610" s="1">
        <f>ABS(IK_diagnostics_degrees__4[[#This Row],[Column8]]-H609)</f>
        <v>7.0000000000014495E-5</v>
      </c>
      <c r="AE610" s="1">
        <f>ABS(IK_diagnostics_degrees__4[[#This Row],[Column9]]-I609)</f>
        <v>2.60000000000149E-4</v>
      </c>
      <c r="AF610" s="1">
        <f>ABS(IK_diagnostics_degrees__4[[#This Row],[Column10]]-J609)</f>
        <v>5.0879999999999675E-4</v>
      </c>
      <c r="AG610" s="1">
        <f>ABS(IK_diagnostics_degrees__4[[#This Row],[Column11]]-K609)</f>
        <v>8.9999999999923475E-5</v>
      </c>
      <c r="AH610" s="1">
        <f>ABS(IK_diagnostics_degrees__4[[#This Row],[Column12]]-L609)</f>
        <v>0</v>
      </c>
      <c r="AI610" s="1">
        <f>ABS(IK_diagnostics_degrees__4[[#This Row],[Column13]]-M609)</f>
        <v>1.8299999999998873E-4</v>
      </c>
      <c r="AJ610" s="1">
        <f>ABS(IK_diagnostics_degrees__4[[#This Row],[Column14]]-N609)</f>
        <v>0</v>
      </c>
      <c r="AK610" s="1">
        <f>ABS(IK_diagnostics_degrees__4[[#This Row],[Column15]]-O609)</f>
        <v>0</v>
      </c>
      <c r="AL610" s="1">
        <f>ABS(IK_diagnostics_degrees__4[[#This Row],[Column16]]-P609)</f>
        <v>1.2000000000000899E-3</v>
      </c>
      <c r="AM610" s="1">
        <f>ABS(IK_diagnostics_degrees__4[[#This Row],[Column17]]-Q609)</f>
        <v>0</v>
      </c>
      <c r="AN610" s="1">
        <f>ABS(IK_diagnostics_degrees__4[[#This Row],[Column18]]-R609)</f>
        <v>3.2000000000009798E-4</v>
      </c>
      <c r="AO610" s="1">
        <f>ABS(IK_diagnostics_degrees__4[[#This Row],[Column19]]-S609)</f>
        <v>0</v>
      </c>
      <c r="AP610" s="1">
        <f>ABS(IK_diagnostics_degrees__4[[#This Row],[Column20]]-T609)</f>
        <v>2.9510000000000369E-3</v>
      </c>
      <c r="AQ610" s="1">
        <f>ABS(IK_diagnostics_degrees__4[[#This Row],[Column21]]-U609)</f>
        <v>6.2999999999990841E-4</v>
      </c>
    </row>
    <row r="611" spans="1:43" x14ac:dyDescent="0.25">
      <c r="A611" s="1" t="s">
        <v>22</v>
      </c>
      <c r="B611" s="1">
        <v>1.0969500000000001</v>
      </c>
      <c r="C611" s="1" t="s">
        <v>22</v>
      </c>
      <c r="D611" s="1" t="s">
        <v>22</v>
      </c>
      <c r="E611" s="1">
        <v>2.4131100000000001</v>
      </c>
      <c r="F611" s="1" t="s">
        <v>22</v>
      </c>
      <c r="G611" s="1">
        <v>1.1814100000000001</v>
      </c>
      <c r="H611" s="1">
        <v>1.5623199999999999</v>
      </c>
      <c r="I611" s="1">
        <v>1.2925</v>
      </c>
      <c r="J611" s="1">
        <v>5.3533799999999999E-2</v>
      </c>
      <c r="K611" s="1">
        <v>1.20739</v>
      </c>
      <c r="L611" s="1" t="s">
        <v>22</v>
      </c>
      <c r="M611" s="1">
        <v>0.31284899999999999</v>
      </c>
      <c r="N611" s="1" t="s">
        <v>22</v>
      </c>
      <c r="O611" s="1" t="s">
        <v>22</v>
      </c>
      <c r="P611" s="1">
        <v>1.15693</v>
      </c>
      <c r="Q611" s="1" t="s">
        <v>22</v>
      </c>
      <c r="R611" s="1">
        <v>1.7218899999999999</v>
      </c>
      <c r="S611" s="1" t="s">
        <v>22</v>
      </c>
      <c r="T611" s="1">
        <v>0.56370799999999999</v>
      </c>
      <c r="U611" s="1">
        <v>1.29878</v>
      </c>
      <c r="V611" s="1" t="s">
        <v>23</v>
      </c>
      <c r="W611" s="1">
        <f>ABS(IK_diagnostics_degrees__4[[#This Row],[Column1]]-A610)</f>
        <v>0</v>
      </c>
      <c r="X611" s="1">
        <f>ABS(IK_diagnostics_degrees__4[[#This Row],[Column2]]-B610)</f>
        <v>2.6999999999999247E-4</v>
      </c>
      <c r="Y611" s="1">
        <f>ABS(IK_diagnostics_degrees__4[[#This Row],[Column3]]-C610)</f>
        <v>0</v>
      </c>
      <c r="Z611" s="1">
        <f>ABS(IK_diagnostics_degrees__4[[#This Row],[Column4]]-D610)</f>
        <v>0</v>
      </c>
      <c r="AA611" s="1">
        <f>ABS(IK_diagnostics_degrees__4[[#This Row],[Column5]]-E610)</f>
        <v>6.3000000000013046E-4</v>
      </c>
      <c r="AB611" s="1">
        <f>ABS(IK_diagnostics_degrees__4[[#This Row],[Column6]]-F610)</f>
        <v>0</v>
      </c>
      <c r="AC611" s="1">
        <f>ABS(IK_diagnostics_degrees__4[[#This Row],[Column7]]-G610)</f>
        <v>2.60000000000149E-4</v>
      </c>
      <c r="AD611" s="1">
        <f>ABS(IK_diagnostics_degrees__4[[#This Row],[Column8]]-H610)</f>
        <v>2.0000000000131024E-5</v>
      </c>
      <c r="AE611" s="1">
        <f>ABS(IK_diagnostics_degrees__4[[#This Row],[Column9]]-I610)</f>
        <v>3.2999999999994145E-4</v>
      </c>
      <c r="AF611" s="1">
        <f>ABS(IK_diagnostics_degrees__4[[#This Row],[Column10]]-J610)</f>
        <v>4.6990000000000226E-4</v>
      </c>
      <c r="AG611" s="1">
        <f>ABS(IK_diagnostics_degrees__4[[#This Row],[Column11]]-K610)</f>
        <v>9.9999999999988987E-5</v>
      </c>
      <c r="AH611" s="1">
        <f>ABS(IK_diagnostics_degrees__4[[#This Row],[Column12]]-L610)</f>
        <v>0</v>
      </c>
      <c r="AI611" s="1">
        <f>ABS(IK_diagnostics_degrees__4[[#This Row],[Column13]]-M610)</f>
        <v>1.4900000000001024E-4</v>
      </c>
      <c r="AJ611" s="1">
        <f>ABS(IK_diagnostics_degrees__4[[#This Row],[Column14]]-N610)</f>
        <v>0</v>
      </c>
      <c r="AK611" s="1">
        <f>ABS(IK_diagnostics_degrees__4[[#This Row],[Column15]]-O610)</f>
        <v>0</v>
      </c>
      <c r="AL611" s="1">
        <f>ABS(IK_diagnostics_degrees__4[[#This Row],[Column16]]-P610)</f>
        <v>1.0699999999999044E-3</v>
      </c>
      <c r="AM611" s="1">
        <f>ABS(IK_diagnostics_degrees__4[[#This Row],[Column17]]-Q610)</f>
        <v>0</v>
      </c>
      <c r="AN611" s="1">
        <f>ABS(IK_diagnostics_degrees__4[[#This Row],[Column18]]-R610)</f>
        <v>3.6999999999998145E-4</v>
      </c>
      <c r="AO611" s="1">
        <f>ABS(IK_diagnostics_degrees__4[[#This Row],[Column19]]-S610)</f>
        <v>0</v>
      </c>
      <c r="AP611" s="1">
        <f>ABS(IK_diagnostics_degrees__4[[#This Row],[Column20]]-T610)</f>
        <v>2.5680000000000147E-3</v>
      </c>
      <c r="AQ611" s="1">
        <f>ABS(IK_diagnostics_degrees__4[[#This Row],[Column21]]-U610)</f>
        <v>3.5000000000007248E-4</v>
      </c>
    </row>
    <row r="612" spans="1:43" x14ac:dyDescent="0.25">
      <c r="A612" s="1" t="s">
        <v>22</v>
      </c>
      <c r="B612" s="1">
        <v>1.0965400000000001</v>
      </c>
      <c r="C612" s="1" t="s">
        <v>22</v>
      </c>
      <c r="D612" s="1" t="s">
        <v>22</v>
      </c>
      <c r="E612" s="1">
        <v>2.4136899999999999</v>
      </c>
      <c r="F612" s="1" t="s">
        <v>22</v>
      </c>
      <c r="G612" s="1">
        <v>1.1820999999999999</v>
      </c>
      <c r="H612" s="1">
        <v>1.56209</v>
      </c>
      <c r="I612" s="1">
        <v>1.2925500000000001</v>
      </c>
      <c r="J612" s="1">
        <v>5.3009899999999999E-2</v>
      </c>
      <c r="K612" s="1">
        <v>1.2073199999999999</v>
      </c>
      <c r="L612" s="1" t="s">
        <v>22</v>
      </c>
      <c r="M612" s="1">
        <v>0.312892</v>
      </c>
      <c r="N612" s="1" t="s">
        <v>22</v>
      </c>
      <c r="O612" s="1" t="s">
        <v>22</v>
      </c>
      <c r="P612" s="1">
        <v>1.1580299999999999</v>
      </c>
      <c r="Q612" s="1" t="s">
        <v>22</v>
      </c>
      <c r="R612" s="1">
        <v>1.72176</v>
      </c>
      <c r="S612" s="1" t="s">
        <v>22</v>
      </c>
      <c r="T612" s="1">
        <v>0.56066400000000005</v>
      </c>
      <c r="U612" s="1">
        <v>1.29935</v>
      </c>
      <c r="V612" s="1" t="s">
        <v>23</v>
      </c>
      <c r="W612" s="1">
        <f>ABS(IK_diagnostics_degrees__4[[#This Row],[Column1]]-A611)</f>
        <v>0</v>
      </c>
      <c r="X612" s="1">
        <f>ABS(IK_diagnostics_degrees__4[[#This Row],[Column2]]-B611)</f>
        <v>4.1000000000002146E-4</v>
      </c>
      <c r="Y612" s="1">
        <f>ABS(IK_diagnostics_degrees__4[[#This Row],[Column3]]-C611)</f>
        <v>0</v>
      </c>
      <c r="Z612" s="1">
        <f>ABS(IK_diagnostics_degrees__4[[#This Row],[Column4]]-D611)</f>
        <v>0</v>
      </c>
      <c r="AA612" s="1">
        <f>ABS(IK_diagnostics_degrees__4[[#This Row],[Column5]]-E611)</f>
        <v>5.799999999998029E-4</v>
      </c>
      <c r="AB612" s="1">
        <f>ABS(IK_diagnostics_degrees__4[[#This Row],[Column6]]-F611)</f>
        <v>0</v>
      </c>
      <c r="AC612" s="1">
        <f>ABS(IK_diagnostics_degrees__4[[#This Row],[Column7]]-G611)</f>
        <v>6.8999999999985739E-4</v>
      </c>
      <c r="AD612" s="1">
        <f>ABS(IK_diagnostics_degrees__4[[#This Row],[Column8]]-H611)</f>
        <v>2.2999999999995246E-4</v>
      </c>
      <c r="AE612" s="1">
        <f>ABS(IK_diagnostics_degrees__4[[#This Row],[Column9]]-I611)</f>
        <v>5.0000000000105516E-5</v>
      </c>
      <c r="AF612" s="1">
        <f>ABS(IK_diagnostics_degrees__4[[#This Row],[Column10]]-J611)</f>
        <v>5.2390000000000075E-4</v>
      </c>
      <c r="AG612" s="1">
        <f>ABS(IK_diagnostics_degrees__4[[#This Row],[Column11]]-K611)</f>
        <v>7.0000000000014495E-5</v>
      </c>
      <c r="AH612" s="1">
        <f>ABS(IK_diagnostics_degrees__4[[#This Row],[Column12]]-L611)</f>
        <v>0</v>
      </c>
      <c r="AI612" s="1">
        <f>ABS(IK_diagnostics_degrees__4[[#This Row],[Column13]]-M611)</f>
        <v>4.3000000000015248E-5</v>
      </c>
      <c r="AJ612" s="1">
        <f>ABS(IK_diagnostics_degrees__4[[#This Row],[Column14]]-N611)</f>
        <v>0</v>
      </c>
      <c r="AK612" s="1">
        <f>ABS(IK_diagnostics_degrees__4[[#This Row],[Column15]]-O611)</f>
        <v>0</v>
      </c>
      <c r="AL612" s="1">
        <f>ABS(IK_diagnostics_degrees__4[[#This Row],[Column16]]-P611)</f>
        <v>1.0999999999998789E-3</v>
      </c>
      <c r="AM612" s="1">
        <f>ABS(IK_diagnostics_degrees__4[[#This Row],[Column17]]-Q611)</f>
        <v>0</v>
      </c>
      <c r="AN612" s="1">
        <f>ABS(IK_diagnostics_degrees__4[[#This Row],[Column18]]-R611)</f>
        <v>1.2999999999996348E-4</v>
      </c>
      <c r="AO612" s="1">
        <f>ABS(IK_diagnostics_degrees__4[[#This Row],[Column19]]-S611)</f>
        <v>0</v>
      </c>
      <c r="AP612" s="1">
        <f>ABS(IK_diagnostics_degrees__4[[#This Row],[Column20]]-T611)</f>
        <v>3.0439999999999356E-3</v>
      </c>
      <c r="AQ612" s="1">
        <f>ABS(IK_diagnostics_degrees__4[[#This Row],[Column21]]-U611)</f>
        <v>5.6999999999995943E-4</v>
      </c>
    </row>
    <row r="613" spans="1:43" x14ac:dyDescent="0.25">
      <c r="A613" s="1" t="s">
        <v>22</v>
      </c>
      <c r="B613" s="1">
        <v>1.0960399999999999</v>
      </c>
      <c r="C613" s="1" t="s">
        <v>22</v>
      </c>
      <c r="D613" s="1" t="s">
        <v>22</v>
      </c>
      <c r="E613" s="1">
        <v>2.4142399999999999</v>
      </c>
      <c r="F613" s="1" t="s">
        <v>22</v>
      </c>
      <c r="G613" s="1">
        <v>1.1825600000000001</v>
      </c>
      <c r="H613" s="1">
        <v>1.56165</v>
      </c>
      <c r="I613" s="1">
        <v>1.2926899999999999</v>
      </c>
      <c r="J613" s="1">
        <v>5.2882199999999997E-2</v>
      </c>
      <c r="K613" s="1">
        <v>1.2072799999999999</v>
      </c>
      <c r="L613" s="1" t="s">
        <v>22</v>
      </c>
      <c r="M613" s="1">
        <v>0.312865</v>
      </c>
      <c r="N613" s="1" t="s">
        <v>22</v>
      </c>
      <c r="O613" s="1" t="s">
        <v>22</v>
      </c>
      <c r="P613" s="1">
        <v>1.1590199999999999</v>
      </c>
      <c r="Q613" s="1" t="s">
        <v>22</v>
      </c>
      <c r="R613" s="1">
        <v>1.72166</v>
      </c>
      <c r="S613" s="1" t="s">
        <v>22</v>
      </c>
      <c r="T613" s="1">
        <v>0.55790899999999999</v>
      </c>
      <c r="U613" s="1">
        <v>1.30017</v>
      </c>
      <c r="V613" s="1" t="s">
        <v>23</v>
      </c>
      <c r="W613" s="1">
        <f>ABS(IK_diagnostics_degrees__4[[#This Row],[Column1]]-A612)</f>
        <v>0</v>
      </c>
      <c r="X613" s="1">
        <f>ABS(IK_diagnostics_degrees__4[[#This Row],[Column2]]-B612)</f>
        <v>5.0000000000016698E-4</v>
      </c>
      <c r="Y613" s="1">
        <f>ABS(IK_diagnostics_degrees__4[[#This Row],[Column3]]-C612)</f>
        <v>0</v>
      </c>
      <c r="Z613" s="1">
        <f>ABS(IK_diagnostics_degrees__4[[#This Row],[Column4]]-D612)</f>
        <v>0</v>
      </c>
      <c r="AA613" s="1">
        <f>ABS(IK_diagnostics_degrees__4[[#This Row],[Column5]]-E612)</f>
        <v>5.5000000000005045E-4</v>
      </c>
      <c r="AB613" s="1">
        <f>ABS(IK_diagnostics_degrees__4[[#This Row],[Column6]]-F612)</f>
        <v>0</v>
      </c>
      <c r="AC613" s="1">
        <f>ABS(IK_diagnostics_degrees__4[[#This Row],[Column7]]-G612)</f>
        <v>4.6000000000012697E-4</v>
      </c>
      <c r="AD613" s="1">
        <f>ABS(IK_diagnostics_degrees__4[[#This Row],[Column8]]-H612)</f>
        <v>4.3999999999999595E-4</v>
      </c>
      <c r="AE613" s="1">
        <f>ABS(IK_diagnostics_degrees__4[[#This Row],[Column9]]-I612)</f>
        <v>1.3999999999980695E-4</v>
      </c>
      <c r="AF613" s="1">
        <f>ABS(IK_diagnostics_degrees__4[[#This Row],[Column10]]-J612)</f>
        <v>1.2770000000000142E-4</v>
      </c>
      <c r="AG613" s="1">
        <f>ABS(IK_diagnostics_degrees__4[[#This Row],[Column11]]-K612)</f>
        <v>4.0000000000040004E-5</v>
      </c>
      <c r="AH613" s="1">
        <f>ABS(IK_diagnostics_degrees__4[[#This Row],[Column12]]-L612)</f>
        <v>0</v>
      </c>
      <c r="AI613" s="1">
        <f>ABS(IK_diagnostics_degrees__4[[#This Row],[Column13]]-M612)</f>
        <v>2.6999999999999247E-5</v>
      </c>
      <c r="AJ613" s="1">
        <f>ABS(IK_diagnostics_degrees__4[[#This Row],[Column14]]-N612)</f>
        <v>0</v>
      </c>
      <c r="AK613" s="1">
        <f>ABS(IK_diagnostics_degrees__4[[#This Row],[Column15]]-O612)</f>
        <v>0</v>
      </c>
      <c r="AL613" s="1">
        <f>ABS(IK_diagnostics_degrees__4[[#This Row],[Column16]]-P612)</f>
        <v>9.900000000000464E-4</v>
      </c>
      <c r="AM613" s="1">
        <f>ABS(IK_diagnostics_degrees__4[[#This Row],[Column17]]-Q612)</f>
        <v>0</v>
      </c>
      <c r="AN613" s="1">
        <f>ABS(IK_diagnostics_degrees__4[[#This Row],[Column18]]-R612)</f>
        <v>9.9999999999988987E-5</v>
      </c>
      <c r="AO613" s="1">
        <f>ABS(IK_diagnostics_degrees__4[[#This Row],[Column19]]-S612)</f>
        <v>0</v>
      </c>
      <c r="AP613" s="1">
        <f>ABS(IK_diagnostics_degrees__4[[#This Row],[Column20]]-T612)</f>
        <v>2.755000000000063E-3</v>
      </c>
      <c r="AQ613" s="1">
        <f>ABS(IK_diagnostics_degrees__4[[#This Row],[Column21]]-U612)</f>
        <v>8.2000000000004292E-4</v>
      </c>
    </row>
    <row r="614" spans="1:43" x14ac:dyDescent="0.25">
      <c r="A614" s="1" t="s">
        <v>22</v>
      </c>
      <c r="B614" s="1">
        <v>1.09552</v>
      </c>
      <c r="C614" s="1" t="s">
        <v>22</v>
      </c>
      <c r="D614" s="1" t="s">
        <v>22</v>
      </c>
      <c r="E614" s="1">
        <v>2.4150100000000001</v>
      </c>
      <c r="F614" s="1" t="s">
        <v>22</v>
      </c>
      <c r="G614" s="1">
        <v>1.18293</v>
      </c>
      <c r="H614" s="1">
        <v>1.56121</v>
      </c>
      <c r="I614" s="1">
        <v>1.29304</v>
      </c>
      <c r="J614" s="1">
        <v>5.2699599999999999E-2</v>
      </c>
      <c r="K614" s="1">
        <v>1.20726</v>
      </c>
      <c r="L614" s="1" t="s">
        <v>22</v>
      </c>
      <c r="M614" s="1">
        <v>0.31263000000000002</v>
      </c>
      <c r="N614" s="1" t="s">
        <v>22</v>
      </c>
      <c r="O614" s="1" t="s">
        <v>22</v>
      </c>
      <c r="P614" s="1">
        <v>1.16005</v>
      </c>
      <c r="Q614" s="1" t="s">
        <v>22</v>
      </c>
      <c r="R614" s="1">
        <v>1.7212499999999999</v>
      </c>
      <c r="S614" s="1" t="s">
        <v>22</v>
      </c>
      <c r="T614" s="1">
        <v>0.55505000000000004</v>
      </c>
      <c r="U614" s="1">
        <v>1.3005899999999999</v>
      </c>
      <c r="V614" s="1" t="s">
        <v>23</v>
      </c>
      <c r="W614" s="1">
        <f>ABS(IK_diagnostics_degrees__4[[#This Row],[Column1]]-A613)</f>
        <v>0</v>
      </c>
      <c r="X614" s="1">
        <f>ABS(IK_diagnostics_degrees__4[[#This Row],[Column2]]-B613)</f>
        <v>5.1999999999985391E-4</v>
      </c>
      <c r="Y614" s="1">
        <f>ABS(IK_diagnostics_degrees__4[[#This Row],[Column3]]-C613)</f>
        <v>0</v>
      </c>
      <c r="Z614" s="1">
        <f>ABS(IK_diagnostics_degrees__4[[#This Row],[Column4]]-D613)</f>
        <v>0</v>
      </c>
      <c r="AA614" s="1">
        <f>ABS(IK_diagnostics_degrees__4[[#This Row],[Column5]]-E613)</f>
        <v>7.7000000000015945E-4</v>
      </c>
      <c r="AB614" s="1">
        <f>ABS(IK_diagnostics_degrees__4[[#This Row],[Column6]]-F613)</f>
        <v>0</v>
      </c>
      <c r="AC614" s="1">
        <f>ABS(IK_diagnostics_degrees__4[[#This Row],[Column7]]-G613)</f>
        <v>3.6999999999998145E-4</v>
      </c>
      <c r="AD614" s="1">
        <f>ABS(IK_diagnostics_degrees__4[[#This Row],[Column8]]-H613)</f>
        <v>4.3999999999999595E-4</v>
      </c>
      <c r="AE614" s="1">
        <f>ABS(IK_diagnostics_degrees__4[[#This Row],[Column9]]-I613)</f>
        <v>3.5000000000007248E-4</v>
      </c>
      <c r="AF614" s="1">
        <f>ABS(IK_diagnostics_degrees__4[[#This Row],[Column10]]-J613)</f>
        <v>1.8259999999999804E-4</v>
      </c>
      <c r="AG614" s="1">
        <f>ABS(IK_diagnostics_degrees__4[[#This Row],[Column11]]-K613)</f>
        <v>1.9999999999908979E-5</v>
      </c>
      <c r="AH614" s="1">
        <f>ABS(IK_diagnostics_degrees__4[[#This Row],[Column12]]-L613)</f>
        <v>0</v>
      </c>
      <c r="AI614" s="1">
        <f>ABS(IK_diagnostics_degrees__4[[#This Row],[Column13]]-M613)</f>
        <v>2.3499999999998522E-4</v>
      </c>
      <c r="AJ614" s="1">
        <f>ABS(IK_diagnostics_degrees__4[[#This Row],[Column14]]-N613)</f>
        <v>0</v>
      </c>
      <c r="AK614" s="1">
        <f>ABS(IK_diagnostics_degrees__4[[#This Row],[Column15]]-O613)</f>
        <v>0</v>
      </c>
      <c r="AL614" s="1">
        <f>ABS(IK_diagnostics_degrees__4[[#This Row],[Column16]]-P613)</f>
        <v>1.0300000000000864E-3</v>
      </c>
      <c r="AM614" s="1">
        <f>ABS(IK_diagnostics_degrees__4[[#This Row],[Column17]]-Q613)</f>
        <v>0</v>
      </c>
      <c r="AN614" s="1">
        <f>ABS(IK_diagnostics_degrees__4[[#This Row],[Column18]]-R613)</f>
        <v>4.1000000000002146E-4</v>
      </c>
      <c r="AO614" s="1">
        <f>ABS(IK_diagnostics_degrees__4[[#This Row],[Column19]]-S613)</f>
        <v>0</v>
      </c>
      <c r="AP614" s="1">
        <f>ABS(IK_diagnostics_degrees__4[[#This Row],[Column20]]-T613)</f>
        <v>2.8589999999999449E-3</v>
      </c>
      <c r="AQ614" s="1">
        <f>ABS(IK_diagnostics_degrees__4[[#This Row],[Column21]]-U613)</f>
        <v>4.1999999999986493E-4</v>
      </c>
    </row>
    <row r="615" spans="1:43" x14ac:dyDescent="0.25">
      <c r="A615" s="1" t="s">
        <v>22</v>
      </c>
      <c r="B615" s="1">
        <v>1.0951200000000001</v>
      </c>
      <c r="C615" s="1" t="s">
        <v>22</v>
      </c>
      <c r="D615" s="1" t="s">
        <v>22</v>
      </c>
      <c r="E615" s="1">
        <v>2.4155899999999999</v>
      </c>
      <c r="F615" s="1" t="s">
        <v>22</v>
      </c>
      <c r="G615" s="1">
        <v>1.1831199999999999</v>
      </c>
      <c r="H615" s="1">
        <v>1.5608299999999999</v>
      </c>
      <c r="I615" s="1">
        <v>1.2934399999999999</v>
      </c>
      <c r="J615" s="1">
        <v>5.2598600000000002E-2</v>
      </c>
      <c r="K615" s="1">
        <v>1.2072799999999999</v>
      </c>
      <c r="L615" s="1" t="s">
        <v>22</v>
      </c>
      <c r="M615" s="1">
        <v>0.31290000000000001</v>
      </c>
      <c r="N615" s="1" t="s">
        <v>22</v>
      </c>
      <c r="O615" s="1" t="s">
        <v>22</v>
      </c>
      <c r="P615" s="1">
        <v>1.16099</v>
      </c>
      <c r="Q615" s="1" t="s">
        <v>22</v>
      </c>
      <c r="R615" s="1">
        <v>1.7210300000000001</v>
      </c>
      <c r="S615" s="1" t="s">
        <v>22</v>
      </c>
      <c r="T615" s="1">
        <v>0.55231399999999997</v>
      </c>
      <c r="U615" s="1">
        <v>1.30104</v>
      </c>
      <c r="V615" s="1" t="s">
        <v>23</v>
      </c>
      <c r="W615" s="1">
        <f>ABS(IK_diagnostics_degrees__4[[#This Row],[Column1]]-A614)</f>
        <v>0</v>
      </c>
      <c r="X615" s="1">
        <f>ABS(IK_diagnostics_degrees__4[[#This Row],[Column2]]-B614)</f>
        <v>3.9999999999995595E-4</v>
      </c>
      <c r="Y615" s="1">
        <f>ABS(IK_diagnostics_degrees__4[[#This Row],[Column3]]-C614)</f>
        <v>0</v>
      </c>
      <c r="Z615" s="1">
        <f>ABS(IK_diagnostics_degrees__4[[#This Row],[Column4]]-D614)</f>
        <v>0</v>
      </c>
      <c r="AA615" s="1">
        <f>ABS(IK_diagnostics_degrees__4[[#This Row],[Column5]]-E614)</f>
        <v>5.799999999998029E-4</v>
      </c>
      <c r="AB615" s="1">
        <f>ABS(IK_diagnostics_degrees__4[[#This Row],[Column6]]-F614)</f>
        <v>0</v>
      </c>
      <c r="AC615" s="1">
        <f>ABS(IK_diagnostics_degrees__4[[#This Row],[Column7]]-G614)</f>
        <v>1.8999999999991246E-4</v>
      </c>
      <c r="AD615" s="1">
        <f>ABS(IK_diagnostics_degrees__4[[#This Row],[Column8]]-H614)</f>
        <v>3.8000000000004697E-4</v>
      </c>
      <c r="AE615" s="1">
        <f>ABS(IK_diagnostics_degrees__4[[#This Row],[Column9]]-I614)</f>
        <v>3.9999999999995595E-4</v>
      </c>
      <c r="AF615" s="1">
        <f>ABS(IK_diagnostics_degrees__4[[#This Row],[Column10]]-J614)</f>
        <v>1.0099999999999693E-4</v>
      </c>
      <c r="AG615" s="1">
        <f>ABS(IK_diagnostics_degrees__4[[#This Row],[Column11]]-K614)</f>
        <v>1.9999999999908979E-5</v>
      </c>
      <c r="AH615" s="1">
        <f>ABS(IK_diagnostics_degrees__4[[#This Row],[Column12]]-L614)</f>
        <v>0</v>
      </c>
      <c r="AI615" s="1">
        <f>ABS(IK_diagnostics_degrees__4[[#This Row],[Column13]]-M614)</f>
        <v>2.6999999999999247E-4</v>
      </c>
      <c r="AJ615" s="1">
        <f>ABS(IK_diagnostics_degrees__4[[#This Row],[Column14]]-N614)</f>
        <v>0</v>
      </c>
      <c r="AK615" s="1">
        <f>ABS(IK_diagnostics_degrees__4[[#This Row],[Column15]]-O614)</f>
        <v>0</v>
      </c>
      <c r="AL615" s="1">
        <f>ABS(IK_diagnostics_degrees__4[[#This Row],[Column16]]-P614)</f>
        <v>9.3999999999994088E-4</v>
      </c>
      <c r="AM615" s="1">
        <f>ABS(IK_diagnostics_degrees__4[[#This Row],[Column17]]-Q614)</f>
        <v>0</v>
      </c>
      <c r="AN615" s="1">
        <f>ABS(IK_diagnostics_degrees__4[[#This Row],[Column18]]-R614)</f>
        <v>2.1999999999988695E-4</v>
      </c>
      <c r="AO615" s="1">
        <f>ABS(IK_diagnostics_degrees__4[[#This Row],[Column19]]-S614)</f>
        <v>0</v>
      </c>
      <c r="AP615" s="1">
        <f>ABS(IK_diagnostics_degrees__4[[#This Row],[Column20]]-T614)</f>
        <v>2.7360000000000717E-3</v>
      </c>
      <c r="AQ615" s="1">
        <f>ABS(IK_diagnostics_degrees__4[[#This Row],[Column21]]-U614)</f>
        <v>4.5000000000006146E-4</v>
      </c>
    </row>
    <row r="616" spans="1:43" x14ac:dyDescent="0.25">
      <c r="A616" s="1" t="s">
        <v>22</v>
      </c>
      <c r="B616" s="1">
        <v>1.0946400000000001</v>
      </c>
      <c r="C616" s="1" t="s">
        <v>22</v>
      </c>
      <c r="D616" s="1" t="s">
        <v>22</v>
      </c>
      <c r="E616" s="1">
        <v>2.4162499999999998</v>
      </c>
      <c r="F616" s="1" t="s">
        <v>22</v>
      </c>
      <c r="G616" s="1">
        <v>1.1835</v>
      </c>
      <c r="H616" s="1">
        <v>1.5603899999999999</v>
      </c>
      <c r="I616" s="1">
        <v>1.2937399999999999</v>
      </c>
      <c r="J616" s="1">
        <v>5.2422200000000002E-2</v>
      </c>
      <c r="K616" s="1">
        <v>1.20729</v>
      </c>
      <c r="L616" s="1" t="s">
        <v>22</v>
      </c>
      <c r="M616" s="1">
        <v>0.31293500000000002</v>
      </c>
      <c r="N616" s="1" t="s">
        <v>22</v>
      </c>
      <c r="O616" s="1" t="s">
        <v>22</v>
      </c>
      <c r="P616" s="1">
        <v>1.1619299999999999</v>
      </c>
      <c r="Q616" s="1" t="s">
        <v>22</v>
      </c>
      <c r="R616" s="1">
        <v>1.72075</v>
      </c>
      <c r="S616" s="1" t="s">
        <v>22</v>
      </c>
      <c r="T616" s="1">
        <v>0.54943200000000003</v>
      </c>
      <c r="U616" s="1">
        <v>1.3015000000000001</v>
      </c>
      <c r="V616" s="1" t="s">
        <v>23</v>
      </c>
      <c r="W616" s="1">
        <f>ABS(IK_diagnostics_degrees__4[[#This Row],[Column1]]-A615)</f>
        <v>0</v>
      </c>
      <c r="X616" s="1">
        <f>ABS(IK_diagnostics_degrees__4[[#This Row],[Column2]]-B615)</f>
        <v>4.8000000000003595E-4</v>
      </c>
      <c r="Y616" s="1">
        <f>ABS(IK_diagnostics_degrees__4[[#This Row],[Column3]]-C615)</f>
        <v>0</v>
      </c>
      <c r="Z616" s="1">
        <f>ABS(IK_diagnostics_degrees__4[[#This Row],[Column4]]-D615)</f>
        <v>0</v>
      </c>
      <c r="AA616" s="1">
        <f>ABS(IK_diagnostics_degrees__4[[#This Row],[Column5]]-E615)</f>
        <v>6.599999999998829E-4</v>
      </c>
      <c r="AB616" s="1">
        <f>ABS(IK_diagnostics_degrees__4[[#This Row],[Column6]]-F615)</f>
        <v>0</v>
      </c>
      <c r="AC616" s="1">
        <f>ABS(IK_diagnostics_degrees__4[[#This Row],[Column7]]-G615)</f>
        <v>3.8000000000004697E-4</v>
      </c>
      <c r="AD616" s="1">
        <f>ABS(IK_diagnostics_degrees__4[[#This Row],[Column8]]-H615)</f>
        <v>4.3999999999999595E-4</v>
      </c>
      <c r="AE616" s="1">
        <f>ABS(IK_diagnostics_degrees__4[[#This Row],[Column9]]-I615)</f>
        <v>2.9999999999996696E-4</v>
      </c>
      <c r="AF616" s="1">
        <f>ABS(IK_diagnostics_degrees__4[[#This Row],[Column10]]-J615)</f>
        <v>1.7640000000000017E-4</v>
      </c>
      <c r="AG616" s="1">
        <f>ABS(IK_diagnostics_degrees__4[[#This Row],[Column11]]-K615)</f>
        <v>1.0000000000065512E-5</v>
      </c>
      <c r="AH616" s="1">
        <f>ABS(IK_diagnostics_degrees__4[[#This Row],[Column12]]-L615)</f>
        <v>0</v>
      </c>
      <c r="AI616" s="1">
        <f>ABS(IK_diagnostics_degrees__4[[#This Row],[Column13]]-M615)</f>
        <v>3.5000000000007248E-5</v>
      </c>
      <c r="AJ616" s="1">
        <f>ABS(IK_diagnostics_degrees__4[[#This Row],[Column14]]-N615)</f>
        <v>0</v>
      </c>
      <c r="AK616" s="1">
        <f>ABS(IK_diagnostics_degrees__4[[#This Row],[Column15]]-O615)</f>
        <v>0</v>
      </c>
      <c r="AL616" s="1">
        <f>ABS(IK_diagnostics_degrees__4[[#This Row],[Column16]]-P615)</f>
        <v>9.3999999999994088E-4</v>
      </c>
      <c r="AM616" s="1">
        <f>ABS(IK_diagnostics_degrees__4[[#This Row],[Column17]]-Q615)</f>
        <v>0</v>
      </c>
      <c r="AN616" s="1">
        <f>ABS(IK_diagnostics_degrees__4[[#This Row],[Column18]]-R615)</f>
        <v>2.8000000000005798E-4</v>
      </c>
      <c r="AO616" s="1">
        <f>ABS(IK_diagnostics_degrees__4[[#This Row],[Column19]]-S615)</f>
        <v>0</v>
      </c>
      <c r="AP616" s="1">
        <f>ABS(IK_diagnostics_degrees__4[[#This Row],[Column20]]-T615)</f>
        <v>2.8819999999999402E-3</v>
      </c>
      <c r="AQ616" s="1">
        <f>ABS(IK_diagnostics_degrees__4[[#This Row],[Column21]]-U615)</f>
        <v>4.6000000000012697E-4</v>
      </c>
    </row>
    <row r="617" spans="1:43" x14ac:dyDescent="0.25">
      <c r="A617" s="1" t="s">
        <v>22</v>
      </c>
      <c r="B617" s="1">
        <v>1.0941799999999999</v>
      </c>
      <c r="C617" s="1" t="s">
        <v>22</v>
      </c>
      <c r="D617" s="1" t="s">
        <v>22</v>
      </c>
      <c r="E617" s="1">
        <v>2.4170699999999998</v>
      </c>
      <c r="F617" s="1" t="s">
        <v>22</v>
      </c>
      <c r="G617" s="1">
        <v>1.1837599999999999</v>
      </c>
      <c r="H617" s="1">
        <v>1.56036</v>
      </c>
      <c r="I617" s="1">
        <v>1.2941100000000001</v>
      </c>
      <c r="J617" s="1">
        <v>5.18898E-2</v>
      </c>
      <c r="K617" s="1">
        <v>1.2072799999999999</v>
      </c>
      <c r="L617" s="1" t="s">
        <v>22</v>
      </c>
      <c r="M617" s="1">
        <v>0.312888</v>
      </c>
      <c r="N617" s="1" t="s">
        <v>22</v>
      </c>
      <c r="O617" s="1" t="s">
        <v>22</v>
      </c>
      <c r="P617" s="1">
        <v>1.1630400000000001</v>
      </c>
      <c r="Q617" s="1" t="s">
        <v>22</v>
      </c>
      <c r="R617" s="1">
        <v>1.7203599999999999</v>
      </c>
      <c r="S617" s="1" t="s">
        <v>22</v>
      </c>
      <c r="T617" s="1">
        <v>0.54663099999999998</v>
      </c>
      <c r="U617" s="1">
        <v>1.30202</v>
      </c>
      <c r="V617" s="1" t="s">
        <v>23</v>
      </c>
      <c r="W617" s="1">
        <f>ABS(IK_diagnostics_degrees__4[[#This Row],[Column1]]-A616)</f>
        <v>0</v>
      </c>
      <c r="X617" s="1">
        <f>ABS(IK_diagnostics_degrees__4[[#This Row],[Column2]]-B616)</f>
        <v>4.6000000000012697E-4</v>
      </c>
      <c r="Y617" s="1">
        <f>ABS(IK_diagnostics_degrees__4[[#This Row],[Column3]]-C616)</f>
        <v>0</v>
      </c>
      <c r="Z617" s="1">
        <f>ABS(IK_diagnostics_degrees__4[[#This Row],[Column4]]-D616)</f>
        <v>0</v>
      </c>
      <c r="AA617" s="1">
        <f>ABS(IK_diagnostics_degrees__4[[#This Row],[Column5]]-E616)</f>
        <v>8.2000000000004292E-4</v>
      </c>
      <c r="AB617" s="1">
        <f>ABS(IK_diagnostics_degrees__4[[#This Row],[Column6]]-F616)</f>
        <v>0</v>
      </c>
      <c r="AC617" s="1">
        <f>ABS(IK_diagnostics_degrees__4[[#This Row],[Column7]]-G616)</f>
        <v>2.5999999999992696E-4</v>
      </c>
      <c r="AD617" s="1">
        <f>ABS(IK_diagnostics_degrees__4[[#This Row],[Column8]]-H616)</f>
        <v>2.9999999999974492E-5</v>
      </c>
      <c r="AE617" s="1">
        <f>ABS(IK_diagnostics_degrees__4[[#This Row],[Column9]]-I616)</f>
        <v>3.700000000002035E-4</v>
      </c>
      <c r="AF617" s="1">
        <f>ABS(IK_diagnostics_degrees__4[[#This Row],[Column10]]-J616)</f>
        <v>5.3240000000000232E-4</v>
      </c>
      <c r="AG617" s="1">
        <f>ABS(IK_diagnostics_degrees__4[[#This Row],[Column11]]-K616)</f>
        <v>1.0000000000065512E-5</v>
      </c>
      <c r="AH617" s="1">
        <f>ABS(IK_diagnostics_degrees__4[[#This Row],[Column12]]-L616)</f>
        <v>0</v>
      </c>
      <c r="AI617" s="1">
        <f>ABS(IK_diagnostics_degrees__4[[#This Row],[Column13]]-M616)</f>
        <v>4.7000000000019249E-5</v>
      </c>
      <c r="AJ617" s="1">
        <f>ABS(IK_diagnostics_degrees__4[[#This Row],[Column14]]-N616)</f>
        <v>0</v>
      </c>
      <c r="AK617" s="1">
        <f>ABS(IK_diagnostics_degrees__4[[#This Row],[Column15]]-O616)</f>
        <v>0</v>
      </c>
      <c r="AL617" s="1">
        <f>ABS(IK_diagnostics_degrees__4[[#This Row],[Column16]]-P616)</f>
        <v>1.1100000000001664E-3</v>
      </c>
      <c r="AM617" s="1">
        <f>ABS(IK_diagnostics_degrees__4[[#This Row],[Column17]]-Q616)</f>
        <v>0</v>
      </c>
      <c r="AN617" s="1">
        <f>ABS(IK_diagnostics_degrees__4[[#This Row],[Column18]]-R616)</f>
        <v>3.9000000000011248E-4</v>
      </c>
      <c r="AO617" s="1">
        <f>ABS(IK_diagnostics_degrees__4[[#This Row],[Column19]]-S616)</f>
        <v>0</v>
      </c>
      <c r="AP617" s="1">
        <f>ABS(IK_diagnostics_degrees__4[[#This Row],[Column20]]-T616)</f>
        <v>2.8010000000000534E-3</v>
      </c>
      <c r="AQ617" s="1">
        <f>ABS(IK_diagnostics_degrees__4[[#This Row],[Column21]]-U616)</f>
        <v>5.1999999999985391E-4</v>
      </c>
    </row>
    <row r="618" spans="1:43" x14ac:dyDescent="0.25">
      <c r="A618" s="1" t="s">
        <v>22</v>
      </c>
      <c r="B618" s="1">
        <v>1.09372</v>
      </c>
      <c r="C618" s="1" t="s">
        <v>22</v>
      </c>
      <c r="D618" s="1" t="s">
        <v>22</v>
      </c>
      <c r="E618" s="1">
        <v>2.4177399999999998</v>
      </c>
      <c r="F618" s="1" t="s">
        <v>22</v>
      </c>
      <c r="G618" s="1">
        <v>1.18391</v>
      </c>
      <c r="H618" s="1">
        <v>1.56023</v>
      </c>
      <c r="I618" s="1">
        <v>1.2945500000000001</v>
      </c>
      <c r="J618" s="1">
        <v>5.1502199999999998E-2</v>
      </c>
      <c r="K618" s="1">
        <v>1.2072000000000001</v>
      </c>
      <c r="L618" s="1" t="s">
        <v>22</v>
      </c>
      <c r="M618" s="1">
        <v>0.31299100000000002</v>
      </c>
      <c r="N618" s="1" t="s">
        <v>22</v>
      </c>
      <c r="O618" s="1" t="s">
        <v>22</v>
      </c>
      <c r="P618" s="1">
        <v>1.16404</v>
      </c>
      <c r="Q618" s="1" t="s">
        <v>22</v>
      </c>
      <c r="R618" s="1">
        <v>1.7200800000000001</v>
      </c>
      <c r="S618" s="1" t="s">
        <v>22</v>
      </c>
      <c r="T618" s="1">
        <v>0.54401500000000003</v>
      </c>
      <c r="U618" s="1">
        <v>1.3025100000000001</v>
      </c>
      <c r="V618" s="1" t="s">
        <v>23</v>
      </c>
      <c r="W618" s="1">
        <f>ABS(IK_diagnostics_degrees__4[[#This Row],[Column1]]-A617)</f>
        <v>0</v>
      </c>
      <c r="X618" s="1">
        <f>ABS(IK_diagnostics_degrees__4[[#This Row],[Column2]]-B617)</f>
        <v>4.5999999999990493E-4</v>
      </c>
      <c r="Y618" s="1">
        <f>ABS(IK_diagnostics_degrees__4[[#This Row],[Column3]]-C617)</f>
        <v>0</v>
      </c>
      <c r="Z618" s="1">
        <f>ABS(IK_diagnostics_degrees__4[[#This Row],[Column4]]-D617)</f>
        <v>0</v>
      </c>
      <c r="AA618" s="1">
        <f>ABS(IK_diagnostics_degrees__4[[#This Row],[Column5]]-E617)</f>
        <v>6.6999999999994841E-4</v>
      </c>
      <c r="AB618" s="1">
        <f>ABS(IK_diagnostics_degrees__4[[#This Row],[Column6]]-F617)</f>
        <v>0</v>
      </c>
      <c r="AC618" s="1">
        <f>ABS(IK_diagnostics_degrees__4[[#This Row],[Column7]]-G617)</f>
        <v>1.500000000000945E-4</v>
      </c>
      <c r="AD618" s="1">
        <f>ABS(IK_diagnostics_degrees__4[[#This Row],[Column8]]-H617)</f>
        <v>1.2999999999996348E-4</v>
      </c>
      <c r="AE618" s="1">
        <f>ABS(IK_diagnostics_degrees__4[[#This Row],[Column9]]-I617)</f>
        <v>4.3999999999999595E-4</v>
      </c>
      <c r="AF618" s="1">
        <f>ABS(IK_diagnostics_degrees__4[[#This Row],[Column10]]-J617)</f>
        <v>3.8760000000000183E-4</v>
      </c>
      <c r="AG618" s="1">
        <f>ABS(IK_diagnostics_degrees__4[[#This Row],[Column11]]-K617)</f>
        <v>7.9999999999857963E-5</v>
      </c>
      <c r="AH618" s="1">
        <f>ABS(IK_diagnostics_degrees__4[[#This Row],[Column12]]-L617)</f>
        <v>0</v>
      </c>
      <c r="AI618" s="1">
        <f>ABS(IK_diagnostics_degrees__4[[#This Row],[Column13]]-M617)</f>
        <v>1.0300000000001974E-4</v>
      </c>
      <c r="AJ618" s="1">
        <f>ABS(IK_diagnostics_degrees__4[[#This Row],[Column14]]-N617)</f>
        <v>0</v>
      </c>
      <c r="AK618" s="1">
        <f>ABS(IK_diagnostics_degrees__4[[#This Row],[Column15]]-O617)</f>
        <v>0</v>
      </c>
      <c r="AL618" s="1">
        <f>ABS(IK_diagnostics_degrees__4[[#This Row],[Column16]]-P617)</f>
        <v>9.9999999999988987E-4</v>
      </c>
      <c r="AM618" s="1">
        <f>ABS(IK_diagnostics_degrees__4[[#This Row],[Column17]]-Q617)</f>
        <v>0</v>
      </c>
      <c r="AN618" s="1">
        <f>ABS(IK_diagnostics_degrees__4[[#This Row],[Column18]]-R617)</f>
        <v>2.7999999999983594E-4</v>
      </c>
      <c r="AO618" s="1">
        <f>ABS(IK_diagnostics_degrees__4[[#This Row],[Column19]]-S617)</f>
        <v>0</v>
      </c>
      <c r="AP618" s="1">
        <f>ABS(IK_diagnostics_degrees__4[[#This Row],[Column20]]-T617)</f>
        <v>2.6159999999999517E-3</v>
      </c>
      <c r="AQ618" s="1">
        <f>ABS(IK_diagnostics_degrees__4[[#This Row],[Column21]]-U617)</f>
        <v>4.9000000000010147E-4</v>
      </c>
    </row>
    <row r="619" spans="1:43" x14ac:dyDescent="0.25">
      <c r="A619" s="1" t="s">
        <v>22</v>
      </c>
      <c r="B619" s="1">
        <v>1.0933299999999999</v>
      </c>
      <c r="C619" s="1" t="s">
        <v>22</v>
      </c>
      <c r="D619" s="1" t="s">
        <v>22</v>
      </c>
      <c r="E619" s="1">
        <v>2.4184299999999999</v>
      </c>
      <c r="F619" s="1" t="s">
        <v>22</v>
      </c>
      <c r="G619" s="1">
        <v>1.1844600000000001</v>
      </c>
      <c r="H619" s="1">
        <v>1.56027</v>
      </c>
      <c r="I619" s="1">
        <v>1.2946200000000001</v>
      </c>
      <c r="J619" s="1">
        <v>5.0898800000000001E-2</v>
      </c>
      <c r="K619" s="1">
        <v>1.2071400000000001</v>
      </c>
      <c r="L619" s="1" t="s">
        <v>22</v>
      </c>
      <c r="M619" s="1">
        <v>0.31307000000000001</v>
      </c>
      <c r="N619" s="1" t="s">
        <v>22</v>
      </c>
      <c r="O619" s="1" t="s">
        <v>22</v>
      </c>
      <c r="P619" s="1">
        <v>1.1648000000000001</v>
      </c>
      <c r="Q619" s="1" t="s">
        <v>22</v>
      </c>
      <c r="R619" s="1">
        <v>1.71987</v>
      </c>
      <c r="S619" s="1" t="s">
        <v>22</v>
      </c>
      <c r="T619" s="1">
        <v>0.54137100000000005</v>
      </c>
      <c r="U619" s="1">
        <v>1.3029299999999999</v>
      </c>
      <c r="V619" s="1" t="s">
        <v>23</v>
      </c>
      <c r="W619" s="1">
        <f>ABS(IK_diagnostics_degrees__4[[#This Row],[Column1]]-A618)</f>
        <v>0</v>
      </c>
      <c r="X619" s="1">
        <f>ABS(IK_diagnostics_degrees__4[[#This Row],[Column2]]-B618)</f>
        <v>3.9000000000011248E-4</v>
      </c>
      <c r="Y619" s="1">
        <f>ABS(IK_diagnostics_degrees__4[[#This Row],[Column3]]-C618)</f>
        <v>0</v>
      </c>
      <c r="Z619" s="1">
        <f>ABS(IK_diagnostics_degrees__4[[#This Row],[Column4]]-D618)</f>
        <v>0</v>
      </c>
      <c r="AA619" s="1">
        <f>ABS(IK_diagnostics_degrees__4[[#This Row],[Column5]]-E618)</f>
        <v>6.9000000000007944E-4</v>
      </c>
      <c r="AB619" s="1">
        <f>ABS(IK_diagnostics_degrees__4[[#This Row],[Column6]]-F618)</f>
        <v>0</v>
      </c>
      <c r="AC619" s="1">
        <f>ABS(IK_diagnostics_degrees__4[[#This Row],[Column7]]-G618)</f>
        <v>5.5000000000005045E-4</v>
      </c>
      <c r="AD619" s="1">
        <f>ABS(IK_diagnostics_degrees__4[[#This Row],[Column8]]-H618)</f>
        <v>4.0000000000040004E-5</v>
      </c>
      <c r="AE619" s="1">
        <f>ABS(IK_diagnostics_degrees__4[[#This Row],[Column9]]-I618)</f>
        <v>7.0000000000014495E-5</v>
      </c>
      <c r="AF619" s="1">
        <f>ABS(IK_diagnostics_degrees__4[[#This Row],[Column10]]-J618)</f>
        <v>6.0339999999999699E-4</v>
      </c>
      <c r="AG619" s="1">
        <f>ABS(IK_diagnostics_degrees__4[[#This Row],[Column11]]-K618)</f>
        <v>5.9999999999948983E-5</v>
      </c>
      <c r="AH619" s="1">
        <f>ABS(IK_diagnostics_degrees__4[[#This Row],[Column12]]-L618)</f>
        <v>0</v>
      </c>
      <c r="AI619" s="1">
        <f>ABS(IK_diagnostics_degrees__4[[#This Row],[Column13]]-M618)</f>
        <v>7.899999999999574E-5</v>
      </c>
      <c r="AJ619" s="1">
        <f>ABS(IK_diagnostics_degrees__4[[#This Row],[Column14]]-N618)</f>
        <v>0</v>
      </c>
      <c r="AK619" s="1">
        <f>ABS(IK_diagnostics_degrees__4[[#This Row],[Column15]]-O618)</f>
        <v>0</v>
      </c>
      <c r="AL619" s="1">
        <f>ABS(IK_diagnostics_degrees__4[[#This Row],[Column16]]-P618)</f>
        <v>7.6000000000009393E-4</v>
      </c>
      <c r="AM619" s="1">
        <f>ABS(IK_diagnostics_degrees__4[[#This Row],[Column17]]-Q618)</f>
        <v>0</v>
      </c>
      <c r="AN619" s="1">
        <f>ABS(IK_diagnostics_degrees__4[[#This Row],[Column18]]-R618)</f>
        <v>2.1000000000004349E-4</v>
      </c>
      <c r="AO619" s="1">
        <f>ABS(IK_diagnostics_degrees__4[[#This Row],[Column19]]-S618)</f>
        <v>0</v>
      </c>
      <c r="AP619" s="1">
        <f>ABS(IK_diagnostics_degrees__4[[#This Row],[Column20]]-T618)</f>
        <v>2.6439999999999797E-3</v>
      </c>
      <c r="AQ619" s="1">
        <f>ABS(IK_diagnostics_degrees__4[[#This Row],[Column21]]-U618)</f>
        <v>4.1999999999986493E-4</v>
      </c>
    </row>
    <row r="620" spans="1:43" x14ac:dyDescent="0.25">
      <c r="A620" s="1" t="s">
        <v>22</v>
      </c>
      <c r="B620" s="1">
        <v>1.0930899999999999</v>
      </c>
      <c r="C620" s="1" t="s">
        <v>22</v>
      </c>
      <c r="D620" s="1" t="s">
        <v>22</v>
      </c>
      <c r="E620" s="1">
        <v>2.4189799999999999</v>
      </c>
      <c r="F620" s="1" t="s">
        <v>22</v>
      </c>
      <c r="G620" s="1">
        <v>1.18465</v>
      </c>
      <c r="H620" s="1">
        <v>1.5601700000000001</v>
      </c>
      <c r="I620" s="1">
        <v>1.2950200000000001</v>
      </c>
      <c r="J620" s="1">
        <v>5.0381599999999999E-2</v>
      </c>
      <c r="K620" s="1">
        <v>1.20719</v>
      </c>
      <c r="L620" s="1" t="s">
        <v>22</v>
      </c>
      <c r="M620" s="1">
        <v>0.31298300000000001</v>
      </c>
      <c r="N620" s="1" t="s">
        <v>22</v>
      </c>
      <c r="O620" s="1" t="s">
        <v>22</v>
      </c>
      <c r="P620" s="1">
        <v>1.1658500000000001</v>
      </c>
      <c r="Q620" s="1" t="s">
        <v>22</v>
      </c>
      <c r="R620" s="1">
        <v>1.7194799999999999</v>
      </c>
      <c r="S620" s="1" t="s">
        <v>22</v>
      </c>
      <c r="T620" s="1">
        <v>0.53859999999999997</v>
      </c>
      <c r="U620" s="1">
        <v>1.3033300000000001</v>
      </c>
      <c r="V620" s="1" t="s">
        <v>23</v>
      </c>
      <c r="W620" s="1">
        <f>ABS(IK_diagnostics_degrees__4[[#This Row],[Column1]]-A619)</f>
        <v>0</v>
      </c>
      <c r="X620" s="1">
        <f>ABS(IK_diagnostics_degrees__4[[#This Row],[Column2]]-B619)</f>
        <v>2.4000000000001798E-4</v>
      </c>
      <c r="Y620" s="1">
        <f>ABS(IK_diagnostics_degrees__4[[#This Row],[Column3]]-C619)</f>
        <v>0</v>
      </c>
      <c r="Z620" s="1">
        <f>ABS(IK_diagnostics_degrees__4[[#This Row],[Column4]]-D619)</f>
        <v>0</v>
      </c>
      <c r="AA620" s="1">
        <f>ABS(IK_diagnostics_degrees__4[[#This Row],[Column5]]-E619)</f>
        <v>5.5000000000005045E-4</v>
      </c>
      <c r="AB620" s="1">
        <f>ABS(IK_diagnostics_degrees__4[[#This Row],[Column6]]-F619)</f>
        <v>0</v>
      </c>
      <c r="AC620" s="1">
        <f>ABS(IK_diagnostics_degrees__4[[#This Row],[Column7]]-G619)</f>
        <v>1.8999999999991246E-4</v>
      </c>
      <c r="AD620" s="1">
        <f>ABS(IK_diagnostics_degrees__4[[#This Row],[Column8]]-H619)</f>
        <v>9.9999999999988987E-5</v>
      </c>
      <c r="AE620" s="1">
        <f>ABS(IK_diagnostics_degrees__4[[#This Row],[Column9]]-I619)</f>
        <v>3.9999999999995595E-4</v>
      </c>
      <c r="AF620" s="1">
        <f>ABS(IK_diagnostics_degrees__4[[#This Row],[Column10]]-J619)</f>
        <v>5.1720000000000238E-4</v>
      </c>
      <c r="AG620" s="1">
        <f>ABS(IK_diagnostics_degrees__4[[#This Row],[Column11]]-K619)</f>
        <v>4.9999999999883471E-5</v>
      </c>
      <c r="AH620" s="1">
        <f>ABS(IK_diagnostics_degrees__4[[#This Row],[Column12]]-L619)</f>
        <v>0</v>
      </c>
      <c r="AI620" s="1">
        <f>ABS(IK_diagnostics_degrees__4[[#This Row],[Column13]]-M619)</f>
        <v>8.7000000000003741E-5</v>
      </c>
      <c r="AJ620" s="1">
        <f>ABS(IK_diagnostics_degrees__4[[#This Row],[Column14]]-N619)</f>
        <v>0</v>
      </c>
      <c r="AK620" s="1">
        <f>ABS(IK_diagnostics_degrees__4[[#This Row],[Column15]]-O619)</f>
        <v>0</v>
      </c>
      <c r="AL620" s="1">
        <f>ABS(IK_diagnostics_degrees__4[[#This Row],[Column16]]-P619)</f>
        <v>1.0499999999999954E-3</v>
      </c>
      <c r="AM620" s="1">
        <f>ABS(IK_diagnostics_degrees__4[[#This Row],[Column17]]-Q619)</f>
        <v>0</v>
      </c>
      <c r="AN620" s="1">
        <f>ABS(IK_diagnostics_degrees__4[[#This Row],[Column18]]-R619)</f>
        <v>3.9000000000011248E-4</v>
      </c>
      <c r="AO620" s="1">
        <f>ABS(IK_diagnostics_degrees__4[[#This Row],[Column19]]-S619)</f>
        <v>0</v>
      </c>
      <c r="AP620" s="1">
        <f>ABS(IK_diagnostics_degrees__4[[#This Row],[Column20]]-T619)</f>
        <v>2.771000000000079E-3</v>
      </c>
      <c r="AQ620" s="1">
        <f>ABS(IK_diagnostics_degrees__4[[#This Row],[Column21]]-U619)</f>
        <v>4.0000000000017799E-4</v>
      </c>
    </row>
    <row r="621" spans="1:43" x14ac:dyDescent="0.25">
      <c r="A621" s="1" t="s">
        <v>22</v>
      </c>
      <c r="B621" s="1">
        <v>1.09256</v>
      </c>
      <c r="C621" s="1" t="s">
        <v>22</v>
      </c>
      <c r="D621" s="1" t="s">
        <v>22</v>
      </c>
      <c r="E621" s="1">
        <v>2.4197099999999998</v>
      </c>
      <c r="F621" s="1" t="s">
        <v>22</v>
      </c>
      <c r="G621" s="1">
        <v>1.18512</v>
      </c>
      <c r="H621" s="1">
        <v>1.5599799999999999</v>
      </c>
      <c r="I621" s="1">
        <v>1.2952300000000001</v>
      </c>
      <c r="J621" s="1">
        <v>4.9977199999999999E-2</v>
      </c>
      <c r="K621" s="1">
        <v>1.2071000000000001</v>
      </c>
      <c r="L621" s="1" t="s">
        <v>22</v>
      </c>
      <c r="M621" s="1">
        <v>0.31313200000000002</v>
      </c>
      <c r="N621" s="1" t="s">
        <v>22</v>
      </c>
      <c r="O621" s="1" t="s">
        <v>22</v>
      </c>
      <c r="P621" s="1">
        <v>1.16675</v>
      </c>
      <c r="Q621" s="1" t="s">
        <v>22</v>
      </c>
      <c r="R621" s="1">
        <v>1.71913</v>
      </c>
      <c r="S621" s="1" t="s">
        <v>22</v>
      </c>
      <c r="T621" s="1">
        <v>0.535914</v>
      </c>
      <c r="U621" s="1">
        <v>1.30392</v>
      </c>
      <c r="V621" s="1" t="s">
        <v>23</v>
      </c>
      <c r="W621" s="1">
        <f>ABS(IK_diagnostics_degrees__4[[#This Row],[Column1]]-A620)</f>
        <v>0</v>
      </c>
      <c r="X621" s="1">
        <f>ABS(IK_diagnostics_degrees__4[[#This Row],[Column2]]-B620)</f>
        <v>5.2999999999991942E-4</v>
      </c>
      <c r="Y621" s="1">
        <f>ABS(IK_diagnostics_degrees__4[[#This Row],[Column3]]-C620)</f>
        <v>0</v>
      </c>
      <c r="Z621" s="1">
        <f>ABS(IK_diagnostics_degrees__4[[#This Row],[Column4]]-D620)</f>
        <v>0</v>
      </c>
      <c r="AA621" s="1">
        <f>ABS(IK_diagnostics_degrees__4[[#This Row],[Column5]]-E620)</f>
        <v>7.299999999998974E-4</v>
      </c>
      <c r="AB621" s="1">
        <f>ABS(IK_diagnostics_degrees__4[[#This Row],[Column6]]-F620)</f>
        <v>0</v>
      </c>
      <c r="AC621" s="1">
        <f>ABS(IK_diagnostics_degrees__4[[#This Row],[Column7]]-G620)</f>
        <v>4.6999999999997044E-4</v>
      </c>
      <c r="AD621" s="1">
        <f>ABS(IK_diagnostics_degrees__4[[#This Row],[Column8]]-H620)</f>
        <v>1.9000000000013451E-4</v>
      </c>
      <c r="AE621" s="1">
        <f>ABS(IK_diagnostics_degrees__4[[#This Row],[Column9]]-I620)</f>
        <v>2.1000000000004349E-4</v>
      </c>
      <c r="AF621" s="1">
        <f>ABS(IK_diagnostics_degrees__4[[#This Row],[Column10]]-J620)</f>
        <v>4.043999999999992E-4</v>
      </c>
      <c r="AG621" s="1">
        <f>ABS(IK_diagnostics_degrees__4[[#This Row],[Column11]]-K620)</f>
        <v>8.9999999999923475E-5</v>
      </c>
      <c r="AH621" s="1">
        <f>ABS(IK_diagnostics_degrees__4[[#This Row],[Column12]]-L620)</f>
        <v>0</v>
      </c>
      <c r="AI621" s="1">
        <f>ABS(IK_diagnostics_degrees__4[[#This Row],[Column13]]-M620)</f>
        <v>1.4900000000001024E-4</v>
      </c>
      <c r="AJ621" s="1">
        <f>ABS(IK_diagnostics_degrees__4[[#This Row],[Column14]]-N620)</f>
        <v>0</v>
      </c>
      <c r="AK621" s="1">
        <f>ABS(IK_diagnostics_degrees__4[[#This Row],[Column15]]-O620)</f>
        <v>0</v>
      </c>
      <c r="AL621" s="1">
        <f>ABS(IK_diagnostics_degrees__4[[#This Row],[Column16]]-P620)</f>
        <v>8.9999999999990088E-4</v>
      </c>
      <c r="AM621" s="1">
        <f>ABS(IK_diagnostics_degrees__4[[#This Row],[Column17]]-Q620)</f>
        <v>0</v>
      </c>
      <c r="AN621" s="1">
        <f>ABS(IK_diagnostics_degrees__4[[#This Row],[Column18]]-R620)</f>
        <v>3.4999999999985043E-4</v>
      </c>
      <c r="AO621" s="1">
        <f>ABS(IK_diagnostics_degrees__4[[#This Row],[Column19]]-S620)</f>
        <v>0</v>
      </c>
      <c r="AP621" s="1">
        <f>ABS(IK_diagnostics_degrees__4[[#This Row],[Column20]]-T620)</f>
        <v>2.6859999999999662E-3</v>
      </c>
      <c r="AQ621" s="1">
        <f>ABS(IK_diagnostics_degrees__4[[#This Row],[Column21]]-U620)</f>
        <v>5.8999999999986841E-4</v>
      </c>
    </row>
    <row r="622" spans="1:43" x14ac:dyDescent="0.25">
      <c r="A622" s="1" t="s">
        <v>22</v>
      </c>
      <c r="B622" s="1">
        <v>1.09198</v>
      </c>
      <c r="C622" s="1" t="s">
        <v>22</v>
      </c>
      <c r="D622" s="1" t="s">
        <v>22</v>
      </c>
      <c r="E622" s="1">
        <v>2.4204699999999999</v>
      </c>
      <c r="F622" s="1" t="s">
        <v>22</v>
      </c>
      <c r="G622" s="1">
        <v>1.1856199999999999</v>
      </c>
      <c r="H622" s="1">
        <v>1.5599000000000001</v>
      </c>
      <c r="I622" s="1">
        <v>1.29541</v>
      </c>
      <c r="J622" s="1">
        <v>4.9535500000000003E-2</v>
      </c>
      <c r="K622" s="1">
        <v>1.2069099999999999</v>
      </c>
      <c r="L622" s="1" t="s">
        <v>22</v>
      </c>
      <c r="M622" s="1">
        <v>0.31298300000000001</v>
      </c>
      <c r="N622" s="1" t="s">
        <v>22</v>
      </c>
      <c r="O622" s="1" t="s">
        <v>22</v>
      </c>
      <c r="P622" s="1">
        <v>1.1679299999999999</v>
      </c>
      <c r="Q622" s="1" t="s">
        <v>22</v>
      </c>
      <c r="R622" s="1">
        <v>1.71899</v>
      </c>
      <c r="S622" s="1" t="s">
        <v>22</v>
      </c>
      <c r="T622" s="1">
        <v>0.53329599999999999</v>
      </c>
      <c r="U622" s="1">
        <v>1.3045</v>
      </c>
      <c r="V622" s="1" t="s">
        <v>23</v>
      </c>
      <c r="W622" s="1">
        <f>ABS(IK_diagnostics_degrees__4[[#This Row],[Column1]]-A621)</f>
        <v>0</v>
      </c>
      <c r="X622" s="1">
        <f>ABS(IK_diagnostics_degrees__4[[#This Row],[Column2]]-B621)</f>
        <v>5.8000000000002494E-4</v>
      </c>
      <c r="Y622" s="1">
        <f>ABS(IK_diagnostics_degrees__4[[#This Row],[Column3]]-C621)</f>
        <v>0</v>
      </c>
      <c r="Z622" s="1">
        <f>ABS(IK_diagnostics_degrees__4[[#This Row],[Column4]]-D621)</f>
        <v>0</v>
      </c>
      <c r="AA622" s="1">
        <f>ABS(IK_diagnostics_degrees__4[[#This Row],[Column5]]-E621)</f>
        <v>7.6000000000009393E-4</v>
      </c>
      <c r="AB622" s="1">
        <f>ABS(IK_diagnostics_degrees__4[[#This Row],[Column6]]-F621)</f>
        <v>0</v>
      </c>
      <c r="AC622" s="1">
        <f>ABS(IK_diagnostics_degrees__4[[#This Row],[Column7]]-G621)</f>
        <v>4.9999999999994493E-4</v>
      </c>
      <c r="AD622" s="1">
        <f>ABS(IK_diagnostics_degrees__4[[#This Row],[Column8]]-H621)</f>
        <v>7.9999999999857963E-5</v>
      </c>
      <c r="AE622" s="1">
        <f>ABS(IK_diagnostics_degrees__4[[#This Row],[Column9]]-I621)</f>
        <v>1.7999999999984695E-4</v>
      </c>
      <c r="AF622" s="1">
        <f>ABS(IK_diagnostics_degrees__4[[#This Row],[Column10]]-J621)</f>
        <v>4.4169999999999626E-4</v>
      </c>
      <c r="AG622" s="1">
        <f>ABS(IK_diagnostics_degrees__4[[#This Row],[Column11]]-K621)</f>
        <v>1.9000000000013451E-4</v>
      </c>
      <c r="AH622" s="1">
        <f>ABS(IK_diagnostics_degrees__4[[#This Row],[Column12]]-L621)</f>
        <v>0</v>
      </c>
      <c r="AI622" s="1">
        <f>ABS(IK_diagnostics_degrees__4[[#This Row],[Column13]]-M621)</f>
        <v>1.4900000000001024E-4</v>
      </c>
      <c r="AJ622" s="1">
        <f>ABS(IK_diagnostics_degrees__4[[#This Row],[Column14]]-N621)</f>
        <v>0</v>
      </c>
      <c r="AK622" s="1">
        <f>ABS(IK_diagnostics_degrees__4[[#This Row],[Column15]]-O621)</f>
        <v>0</v>
      </c>
      <c r="AL622" s="1">
        <f>ABS(IK_diagnostics_degrees__4[[#This Row],[Column16]]-P621)</f>
        <v>1.1799999999999589E-3</v>
      </c>
      <c r="AM622" s="1">
        <f>ABS(IK_diagnostics_degrees__4[[#This Row],[Column17]]-Q621)</f>
        <v>0</v>
      </c>
      <c r="AN622" s="1">
        <f>ABS(IK_diagnostics_degrees__4[[#This Row],[Column18]]-R621)</f>
        <v>1.4000000000002899E-4</v>
      </c>
      <c r="AO622" s="1">
        <f>ABS(IK_diagnostics_degrees__4[[#This Row],[Column19]]-S621)</f>
        <v>0</v>
      </c>
      <c r="AP622" s="1">
        <f>ABS(IK_diagnostics_degrees__4[[#This Row],[Column20]]-T621)</f>
        <v>2.6180000000000092E-3</v>
      </c>
      <c r="AQ622" s="1">
        <f>ABS(IK_diagnostics_degrees__4[[#This Row],[Column21]]-U621)</f>
        <v>5.8000000000002494E-4</v>
      </c>
    </row>
    <row r="623" spans="1:43" x14ac:dyDescent="0.25">
      <c r="A623" s="1" t="s">
        <v>22</v>
      </c>
      <c r="B623" s="1">
        <v>1.0915299999999999</v>
      </c>
      <c r="C623" s="1" t="s">
        <v>22</v>
      </c>
      <c r="D623" s="1" t="s">
        <v>22</v>
      </c>
      <c r="E623" s="1">
        <v>2.4211299999999998</v>
      </c>
      <c r="F623" s="1" t="s">
        <v>22</v>
      </c>
      <c r="G623" s="1">
        <v>1.1859900000000001</v>
      </c>
      <c r="H623" s="1">
        <v>1.5597399999999999</v>
      </c>
      <c r="I623" s="1">
        <v>1.29572</v>
      </c>
      <c r="J623" s="1">
        <v>4.9125000000000002E-2</v>
      </c>
      <c r="K623" s="1">
        <v>1.20686</v>
      </c>
      <c r="L623" s="1" t="s">
        <v>22</v>
      </c>
      <c r="M623" s="1">
        <v>0.31292500000000001</v>
      </c>
      <c r="N623" s="1" t="s">
        <v>22</v>
      </c>
      <c r="O623" s="1" t="s">
        <v>22</v>
      </c>
      <c r="P623" s="1">
        <v>1.1689700000000001</v>
      </c>
      <c r="Q623" s="1" t="s">
        <v>22</v>
      </c>
      <c r="R623" s="1">
        <v>1.7188099999999999</v>
      </c>
      <c r="S623" s="1" t="s">
        <v>22</v>
      </c>
      <c r="T623" s="1">
        <v>0.53072200000000003</v>
      </c>
      <c r="U623" s="1">
        <v>1.3050900000000001</v>
      </c>
      <c r="V623" s="1" t="s">
        <v>23</v>
      </c>
      <c r="W623" s="1">
        <f>ABS(IK_diagnostics_degrees__4[[#This Row],[Column1]]-A622)</f>
        <v>0</v>
      </c>
      <c r="X623" s="1">
        <f>ABS(IK_diagnostics_degrees__4[[#This Row],[Column2]]-B622)</f>
        <v>4.5000000000006146E-4</v>
      </c>
      <c r="Y623" s="1">
        <f>ABS(IK_diagnostics_degrees__4[[#This Row],[Column3]]-C622)</f>
        <v>0</v>
      </c>
      <c r="Z623" s="1">
        <f>ABS(IK_diagnostics_degrees__4[[#This Row],[Column4]]-D622)</f>
        <v>0</v>
      </c>
      <c r="AA623" s="1">
        <f>ABS(IK_diagnostics_degrees__4[[#This Row],[Column5]]-E622)</f>
        <v>6.599999999998829E-4</v>
      </c>
      <c r="AB623" s="1">
        <f>ABS(IK_diagnostics_degrees__4[[#This Row],[Column6]]-F622)</f>
        <v>0</v>
      </c>
      <c r="AC623" s="1">
        <f>ABS(IK_diagnostics_degrees__4[[#This Row],[Column7]]-G622)</f>
        <v>3.700000000002035E-4</v>
      </c>
      <c r="AD623" s="1">
        <f>ABS(IK_diagnostics_degrees__4[[#This Row],[Column8]]-H622)</f>
        <v>1.6000000000016001E-4</v>
      </c>
      <c r="AE623" s="1">
        <f>ABS(IK_diagnostics_degrees__4[[#This Row],[Column9]]-I622)</f>
        <v>3.1000000000003247E-4</v>
      </c>
      <c r="AF623" s="1">
        <f>ABS(IK_diagnostics_degrees__4[[#This Row],[Column10]]-J622)</f>
        <v>4.1050000000000114E-4</v>
      </c>
      <c r="AG623" s="1">
        <f>ABS(IK_diagnostics_degrees__4[[#This Row],[Column11]]-K622)</f>
        <v>4.9999999999883471E-5</v>
      </c>
      <c r="AH623" s="1">
        <f>ABS(IK_diagnostics_degrees__4[[#This Row],[Column12]]-L622)</f>
        <v>0</v>
      </c>
      <c r="AI623" s="1">
        <f>ABS(IK_diagnostics_degrees__4[[#This Row],[Column13]]-M622)</f>
        <v>5.8000000000002494E-5</v>
      </c>
      <c r="AJ623" s="1">
        <f>ABS(IK_diagnostics_degrees__4[[#This Row],[Column14]]-N622)</f>
        <v>0</v>
      </c>
      <c r="AK623" s="1">
        <f>ABS(IK_diagnostics_degrees__4[[#This Row],[Column15]]-O622)</f>
        <v>0</v>
      </c>
      <c r="AL623" s="1">
        <f>ABS(IK_diagnostics_degrees__4[[#This Row],[Column16]]-P622)</f>
        <v>1.0400000000001519E-3</v>
      </c>
      <c r="AM623" s="1">
        <f>ABS(IK_diagnostics_degrees__4[[#This Row],[Column17]]-Q622)</f>
        <v>0</v>
      </c>
      <c r="AN623" s="1">
        <f>ABS(IK_diagnostics_degrees__4[[#This Row],[Column18]]-R622)</f>
        <v>1.8000000000006899E-4</v>
      </c>
      <c r="AO623" s="1">
        <f>ABS(IK_diagnostics_degrees__4[[#This Row],[Column19]]-S622)</f>
        <v>0</v>
      </c>
      <c r="AP623" s="1">
        <f>ABS(IK_diagnostics_degrees__4[[#This Row],[Column20]]-T622)</f>
        <v>2.5739999999999652E-3</v>
      </c>
      <c r="AQ623" s="1">
        <f>ABS(IK_diagnostics_degrees__4[[#This Row],[Column21]]-U622)</f>
        <v>5.9000000000009045E-4</v>
      </c>
    </row>
    <row r="624" spans="1:43" x14ac:dyDescent="0.25">
      <c r="A624" s="1" t="s">
        <v>22</v>
      </c>
      <c r="B624" s="1">
        <v>1.0913299999999999</v>
      </c>
      <c r="C624" s="1" t="s">
        <v>22</v>
      </c>
      <c r="D624" s="1" t="s">
        <v>22</v>
      </c>
      <c r="E624" s="1">
        <v>2.4215100000000001</v>
      </c>
      <c r="F624" s="1" t="s">
        <v>22</v>
      </c>
      <c r="G624" s="1">
        <v>1.1862999999999999</v>
      </c>
      <c r="H624" s="1">
        <v>1.55955</v>
      </c>
      <c r="I624" s="1">
        <v>1.29593</v>
      </c>
      <c r="J624" s="1">
        <v>4.8765500000000003E-2</v>
      </c>
      <c r="K624" s="1">
        <v>1.2069099999999999</v>
      </c>
      <c r="L624" s="1" t="s">
        <v>22</v>
      </c>
      <c r="M624" s="1">
        <v>0.31307200000000002</v>
      </c>
      <c r="N624" s="1" t="s">
        <v>22</v>
      </c>
      <c r="O624" s="1" t="s">
        <v>22</v>
      </c>
      <c r="P624" s="1">
        <v>1.1698599999999999</v>
      </c>
      <c r="Q624" s="1" t="s">
        <v>22</v>
      </c>
      <c r="R624" s="1">
        <v>1.7185699999999999</v>
      </c>
      <c r="S624" s="1" t="s">
        <v>22</v>
      </c>
      <c r="T624" s="1">
        <v>0.52814799999999995</v>
      </c>
      <c r="U624" s="1">
        <v>1.3056099999999999</v>
      </c>
      <c r="V624" s="1" t="s">
        <v>23</v>
      </c>
      <c r="W624" s="1">
        <f>ABS(IK_diagnostics_degrees__4[[#This Row],[Column1]]-A623)</f>
        <v>0</v>
      </c>
      <c r="X624" s="1">
        <f>ABS(IK_diagnostics_degrees__4[[#This Row],[Column2]]-B623)</f>
        <v>1.9999999999997797E-4</v>
      </c>
      <c r="Y624" s="1">
        <f>ABS(IK_diagnostics_degrees__4[[#This Row],[Column3]]-C623)</f>
        <v>0</v>
      </c>
      <c r="Z624" s="1">
        <f>ABS(IK_diagnostics_degrees__4[[#This Row],[Column4]]-D623)</f>
        <v>0</v>
      </c>
      <c r="AA624" s="1">
        <f>ABS(IK_diagnostics_degrees__4[[#This Row],[Column5]]-E623)</f>
        <v>3.8000000000026901E-4</v>
      </c>
      <c r="AB624" s="1">
        <f>ABS(IK_diagnostics_degrees__4[[#This Row],[Column6]]-F623)</f>
        <v>0</v>
      </c>
      <c r="AC624" s="1">
        <f>ABS(IK_diagnostics_degrees__4[[#This Row],[Column7]]-G623)</f>
        <v>3.0999999999981043E-4</v>
      </c>
      <c r="AD624" s="1">
        <f>ABS(IK_diagnostics_degrees__4[[#This Row],[Column8]]-H623)</f>
        <v>1.8999999999991246E-4</v>
      </c>
      <c r="AE624" s="1">
        <f>ABS(IK_diagnostics_degrees__4[[#This Row],[Column9]]-I623)</f>
        <v>2.1000000000004349E-4</v>
      </c>
      <c r="AF624" s="1">
        <f>ABS(IK_diagnostics_degrees__4[[#This Row],[Column10]]-J623)</f>
        <v>3.5949999999999871E-4</v>
      </c>
      <c r="AG624" s="1">
        <f>ABS(IK_diagnostics_degrees__4[[#This Row],[Column11]]-K623)</f>
        <v>4.9999999999883471E-5</v>
      </c>
      <c r="AH624" s="1">
        <f>ABS(IK_diagnostics_degrees__4[[#This Row],[Column12]]-L623)</f>
        <v>0</v>
      </c>
      <c r="AI624" s="1">
        <f>ABS(IK_diagnostics_degrees__4[[#This Row],[Column13]]-M623)</f>
        <v>1.4700000000000824E-4</v>
      </c>
      <c r="AJ624" s="1">
        <f>ABS(IK_diagnostics_degrees__4[[#This Row],[Column14]]-N623)</f>
        <v>0</v>
      </c>
      <c r="AK624" s="1">
        <f>ABS(IK_diagnostics_degrees__4[[#This Row],[Column15]]-O623)</f>
        <v>0</v>
      </c>
      <c r="AL624" s="1">
        <f>ABS(IK_diagnostics_degrees__4[[#This Row],[Column16]]-P623)</f>
        <v>8.8999999999983537E-4</v>
      </c>
      <c r="AM624" s="1">
        <f>ABS(IK_diagnostics_degrees__4[[#This Row],[Column17]]-Q623)</f>
        <v>0</v>
      </c>
      <c r="AN624" s="1">
        <f>ABS(IK_diagnostics_degrees__4[[#This Row],[Column18]]-R623)</f>
        <v>2.4000000000001798E-4</v>
      </c>
      <c r="AO624" s="1">
        <f>ABS(IK_diagnostics_degrees__4[[#This Row],[Column19]]-S623)</f>
        <v>0</v>
      </c>
      <c r="AP624" s="1">
        <f>ABS(IK_diagnostics_degrees__4[[#This Row],[Column20]]-T623)</f>
        <v>2.5740000000000762E-3</v>
      </c>
      <c r="AQ624" s="1">
        <f>ABS(IK_diagnostics_degrees__4[[#This Row],[Column21]]-U623)</f>
        <v>5.1999999999985391E-4</v>
      </c>
    </row>
    <row r="625" spans="1:43" x14ac:dyDescent="0.25">
      <c r="A625" s="1" t="s">
        <v>22</v>
      </c>
      <c r="B625" s="1">
        <v>1.0909599999999999</v>
      </c>
      <c r="C625" s="1" t="s">
        <v>22</v>
      </c>
      <c r="D625" s="1" t="s">
        <v>22</v>
      </c>
      <c r="E625" s="1">
        <v>2.42198</v>
      </c>
      <c r="F625" s="1" t="s">
        <v>22</v>
      </c>
      <c r="G625" s="1">
        <v>1.1865300000000001</v>
      </c>
      <c r="H625" s="1">
        <v>1.55935</v>
      </c>
      <c r="I625" s="1">
        <v>1.2963199999999999</v>
      </c>
      <c r="J625" s="1">
        <v>4.84599E-2</v>
      </c>
      <c r="K625" s="1">
        <v>1.2068399999999999</v>
      </c>
      <c r="L625" s="1" t="s">
        <v>22</v>
      </c>
      <c r="M625" s="1">
        <v>0.31292199999999998</v>
      </c>
      <c r="N625" s="1" t="s">
        <v>22</v>
      </c>
      <c r="O625" s="1" t="s">
        <v>22</v>
      </c>
      <c r="P625" s="1">
        <v>1.1708000000000001</v>
      </c>
      <c r="Q625" s="1" t="s">
        <v>22</v>
      </c>
      <c r="R625" s="1">
        <v>1.71844</v>
      </c>
      <c r="S625" s="1" t="s">
        <v>22</v>
      </c>
      <c r="T625" s="1">
        <v>0.52556400000000003</v>
      </c>
      <c r="U625" s="1">
        <v>1.3062100000000001</v>
      </c>
      <c r="V625" s="1" t="s">
        <v>23</v>
      </c>
      <c r="W625" s="1">
        <f>ABS(IK_diagnostics_degrees__4[[#This Row],[Column1]]-A624)</f>
        <v>0</v>
      </c>
      <c r="X625" s="1">
        <f>ABS(IK_diagnostics_degrees__4[[#This Row],[Column2]]-B624)</f>
        <v>3.6999999999998145E-4</v>
      </c>
      <c r="Y625" s="1">
        <f>ABS(IK_diagnostics_degrees__4[[#This Row],[Column3]]-C624)</f>
        <v>0</v>
      </c>
      <c r="Z625" s="1">
        <f>ABS(IK_diagnostics_degrees__4[[#This Row],[Column4]]-D624)</f>
        <v>0</v>
      </c>
      <c r="AA625" s="1">
        <f>ABS(IK_diagnostics_degrees__4[[#This Row],[Column5]]-E624)</f>
        <v>4.6999999999997044E-4</v>
      </c>
      <c r="AB625" s="1">
        <f>ABS(IK_diagnostics_degrees__4[[#This Row],[Column6]]-F624)</f>
        <v>0</v>
      </c>
      <c r="AC625" s="1">
        <f>ABS(IK_diagnostics_degrees__4[[#This Row],[Column7]]-G624)</f>
        <v>2.3000000000017451E-4</v>
      </c>
      <c r="AD625" s="1">
        <f>ABS(IK_diagnostics_degrees__4[[#This Row],[Column8]]-H624)</f>
        <v>1.9999999999997797E-4</v>
      </c>
      <c r="AE625" s="1">
        <f>ABS(IK_diagnostics_degrees__4[[#This Row],[Column9]]-I624)</f>
        <v>3.8999999999989043E-4</v>
      </c>
      <c r="AF625" s="1">
        <f>ABS(IK_diagnostics_degrees__4[[#This Row],[Column10]]-J624)</f>
        <v>3.0560000000000309E-4</v>
      </c>
      <c r="AG625" s="1">
        <f>ABS(IK_diagnostics_degrees__4[[#This Row],[Column11]]-K624)</f>
        <v>7.0000000000014495E-5</v>
      </c>
      <c r="AH625" s="1">
        <f>ABS(IK_diagnostics_degrees__4[[#This Row],[Column12]]-L624)</f>
        <v>0</v>
      </c>
      <c r="AI625" s="1">
        <f>ABS(IK_diagnostics_degrees__4[[#This Row],[Column13]]-M624)</f>
        <v>1.5000000000003899E-4</v>
      </c>
      <c r="AJ625" s="1">
        <f>ABS(IK_diagnostics_degrees__4[[#This Row],[Column14]]-N624)</f>
        <v>0</v>
      </c>
      <c r="AK625" s="1">
        <f>ABS(IK_diagnostics_degrees__4[[#This Row],[Column15]]-O624)</f>
        <v>0</v>
      </c>
      <c r="AL625" s="1">
        <f>ABS(IK_diagnostics_degrees__4[[#This Row],[Column16]]-P624)</f>
        <v>9.4000000000016293E-4</v>
      </c>
      <c r="AM625" s="1">
        <f>ABS(IK_diagnostics_degrees__4[[#This Row],[Column17]]-Q624)</f>
        <v>0</v>
      </c>
      <c r="AN625" s="1">
        <f>ABS(IK_diagnostics_degrees__4[[#This Row],[Column18]]-R624)</f>
        <v>1.2999999999996348E-4</v>
      </c>
      <c r="AO625" s="1">
        <f>ABS(IK_diagnostics_degrees__4[[#This Row],[Column19]]-S624)</f>
        <v>0</v>
      </c>
      <c r="AP625" s="1">
        <f>ABS(IK_diagnostics_degrees__4[[#This Row],[Column20]]-T624)</f>
        <v>2.5839999999999197E-3</v>
      </c>
      <c r="AQ625" s="1">
        <f>ABS(IK_diagnostics_degrees__4[[#This Row],[Column21]]-U624)</f>
        <v>6.0000000000015596E-4</v>
      </c>
    </row>
    <row r="626" spans="1:43" x14ac:dyDescent="0.25">
      <c r="A626" s="1" t="s">
        <v>22</v>
      </c>
      <c r="B626" s="1">
        <v>1.0906</v>
      </c>
      <c r="C626" s="1" t="s">
        <v>22</v>
      </c>
      <c r="D626" s="1" t="s">
        <v>22</v>
      </c>
      <c r="E626" s="1">
        <v>2.4225400000000001</v>
      </c>
      <c r="F626" s="1" t="s">
        <v>22</v>
      </c>
      <c r="G626" s="1">
        <v>1.1868099999999999</v>
      </c>
      <c r="H626" s="1">
        <v>1.5592699999999999</v>
      </c>
      <c r="I626" s="1">
        <v>1.29667</v>
      </c>
      <c r="J626" s="1">
        <v>4.7960900000000001E-2</v>
      </c>
      <c r="K626" s="1">
        <v>1.2068000000000001</v>
      </c>
      <c r="L626" s="1" t="s">
        <v>22</v>
      </c>
      <c r="M626" s="1">
        <v>0.312942</v>
      </c>
      <c r="N626" s="1" t="s">
        <v>22</v>
      </c>
      <c r="O626" s="1" t="s">
        <v>22</v>
      </c>
      <c r="P626" s="1">
        <v>1.1718200000000001</v>
      </c>
      <c r="Q626" s="1" t="s">
        <v>22</v>
      </c>
      <c r="R626" s="1">
        <v>1.7182999999999999</v>
      </c>
      <c r="S626" s="1" t="s">
        <v>22</v>
      </c>
      <c r="T626" s="1">
        <v>0.52309399999999995</v>
      </c>
      <c r="U626" s="1">
        <v>1.30663</v>
      </c>
      <c r="V626" s="1" t="s">
        <v>23</v>
      </c>
      <c r="W626" s="1">
        <f>ABS(IK_diagnostics_degrees__4[[#This Row],[Column1]]-A625)</f>
        <v>0</v>
      </c>
      <c r="X626" s="1">
        <f>ABS(IK_diagnostics_degrees__4[[#This Row],[Column2]]-B625)</f>
        <v>3.5999999999991594E-4</v>
      </c>
      <c r="Y626" s="1">
        <f>ABS(IK_diagnostics_degrees__4[[#This Row],[Column3]]-C625)</f>
        <v>0</v>
      </c>
      <c r="Z626" s="1">
        <f>ABS(IK_diagnostics_degrees__4[[#This Row],[Column4]]-D625)</f>
        <v>0</v>
      </c>
      <c r="AA626" s="1">
        <f>ABS(IK_diagnostics_degrees__4[[#This Row],[Column5]]-E625)</f>
        <v>5.6000000000011596E-4</v>
      </c>
      <c r="AB626" s="1">
        <f>ABS(IK_diagnostics_degrees__4[[#This Row],[Column6]]-F625)</f>
        <v>0</v>
      </c>
      <c r="AC626" s="1">
        <f>ABS(IK_diagnostics_degrees__4[[#This Row],[Column7]]-G625)</f>
        <v>2.7999999999983594E-4</v>
      </c>
      <c r="AD626" s="1">
        <f>ABS(IK_diagnostics_degrees__4[[#This Row],[Column8]]-H625)</f>
        <v>8.0000000000080007E-5</v>
      </c>
      <c r="AE626" s="1">
        <f>ABS(IK_diagnostics_degrees__4[[#This Row],[Column9]]-I625)</f>
        <v>3.5000000000007248E-4</v>
      </c>
      <c r="AF626" s="1">
        <f>ABS(IK_diagnostics_degrees__4[[#This Row],[Column10]]-J625)</f>
        <v>4.9899999999999944E-4</v>
      </c>
      <c r="AG626" s="1">
        <f>ABS(IK_diagnostics_degrees__4[[#This Row],[Column11]]-K625)</f>
        <v>3.9999999999817959E-5</v>
      </c>
      <c r="AH626" s="1">
        <f>ABS(IK_diagnostics_degrees__4[[#This Row],[Column12]]-L625)</f>
        <v>0</v>
      </c>
      <c r="AI626" s="1">
        <f>ABS(IK_diagnostics_degrees__4[[#This Row],[Column13]]-M625)</f>
        <v>2.0000000000020002E-5</v>
      </c>
      <c r="AJ626" s="1">
        <f>ABS(IK_diagnostics_degrees__4[[#This Row],[Column14]]-N625)</f>
        <v>0</v>
      </c>
      <c r="AK626" s="1">
        <f>ABS(IK_diagnostics_degrees__4[[#This Row],[Column15]]-O625)</f>
        <v>0</v>
      </c>
      <c r="AL626" s="1">
        <f>ABS(IK_diagnostics_degrees__4[[#This Row],[Column16]]-P625)</f>
        <v>1.0200000000000209E-3</v>
      </c>
      <c r="AM626" s="1">
        <f>ABS(IK_diagnostics_degrees__4[[#This Row],[Column17]]-Q625)</f>
        <v>0</v>
      </c>
      <c r="AN626" s="1">
        <f>ABS(IK_diagnostics_degrees__4[[#This Row],[Column18]]-R625)</f>
        <v>1.4000000000002899E-4</v>
      </c>
      <c r="AO626" s="1">
        <f>ABS(IK_diagnostics_degrees__4[[#This Row],[Column19]]-S625)</f>
        <v>0</v>
      </c>
      <c r="AP626" s="1">
        <f>ABS(IK_diagnostics_degrees__4[[#This Row],[Column20]]-T625)</f>
        <v>2.4700000000000832E-3</v>
      </c>
      <c r="AQ626" s="1">
        <f>ABS(IK_diagnostics_degrees__4[[#This Row],[Column21]]-U625)</f>
        <v>4.1999999999986493E-4</v>
      </c>
    </row>
    <row r="627" spans="1:43" x14ac:dyDescent="0.25">
      <c r="A627" s="1" t="s">
        <v>22</v>
      </c>
      <c r="B627" s="1">
        <v>1.0903400000000001</v>
      </c>
      <c r="C627" s="1" t="s">
        <v>22</v>
      </c>
      <c r="D627" s="1" t="s">
        <v>22</v>
      </c>
      <c r="E627" s="1">
        <v>2.4230700000000001</v>
      </c>
      <c r="F627" s="1" t="s">
        <v>22</v>
      </c>
      <c r="G627" s="1">
        <v>1.18686</v>
      </c>
      <c r="H627" s="1">
        <v>1.55901</v>
      </c>
      <c r="I627" s="1">
        <v>1.2970699999999999</v>
      </c>
      <c r="J627" s="1">
        <v>4.77186E-2</v>
      </c>
      <c r="K627" s="1">
        <v>1.20689</v>
      </c>
      <c r="L627" s="1" t="s">
        <v>22</v>
      </c>
      <c r="M627" s="1">
        <v>0.31287399999999999</v>
      </c>
      <c r="N627" s="1" t="s">
        <v>22</v>
      </c>
      <c r="O627" s="1" t="s">
        <v>22</v>
      </c>
      <c r="P627" s="1">
        <v>1.1725399999999999</v>
      </c>
      <c r="Q627" s="1" t="s">
        <v>22</v>
      </c>
      <c r="R627" s="1">
        <v>1.7179599999999999</v>
      </c>
      <c r="S627" s="1" t="s">
        <v>22</v>
      </c>
      <c r="T627" s="1">
        <v>0.52060799999999996</v>
      </c>
      <c r="U627" s="1">
        <v>1.3069299999999999</v>
      </c>
      <c r="V627" s="1" t="s">
        <v>23</v>
      </c>
      <c r="W627" s="1">
        <f>ABS(IK_diagnostics_degrees__4[[#This Row],[Column1]]-A626)</f>
        <v>0</v>
      </c>
      <c r="X627" s="1">
        <f>ABS(IK_diagnostics_degrees__4[[#This Row],[Column2]]-B626)</f>
        <v>2.5999999999992696E-4</v>
      </c>
      <c r="Y627" s="1">
        <f>ABS(IK_diagnostics_degrees__4[[#This Row],[Column3]]-C626)</f>
        <v>0</v>
      </c>
      <c r="Z627" s="1">
        <f>ABS(IK_diagnostics_degrees__4[[#This Row],[Column4]]-D626)</f>
        <v>0</v>
      </c>
      <c r="AA627" s="1">
        <f>ABS(IK_diagnostics_degrees__4[[#This Row],[Column5]]-E626)</f>
        <v>5.2999999999991942E-4</v>
      </c>
      <c r="AB627" s="1">
        <f>ABS(IK_diagnostics_degrees__4[[#This Row],[Column6]]-F626)</f>
        <v>0</v>
      </c>
      <c r="AC627" s="1">
        <f>ABS(IK_diagnostics_degrees__4[[#This Row],[Column7]]-G626)</f>
        <v>5.0000000000105516E-5</v>
      </c>
      <c r="AD627" s="1">
        <f>ABS(IK_diagnostics_degrees__4[[#This Row],[Column8]]-H626)</f>
        <v>2.5999999999992696E-4</v>
      </c>
      <c r="AE627" s="1">
        <f>ABS(IK_diagnostics_degrees__4[[#This Row],[Column9]]-I626)</f>
        <v>3.9999999999995595E-4</v>
      </c>
      <c r="AF627" s="1">
        <f>ABS(IK_diagnostics_degrees__4[[#This Row],[Column10]]-J626)</f>
        <v>2.4230000000000085E-4</v>
      </c>
      <c r="AG627" s="1">
        <f>ABS(IK_diagnostics_degrees__4[[#This Row],[Column11]]-K626)</f>
        <v>8.9999999999923475E-5</v>
      </c>
      <c r="AH627" s="1">
        <f>ABS(IK_diagnostics_degrees__4[[#This Row],[Column12]]-L626)</f>
        <v>0</v>
      </c>
      <c r="AI627" s="1">
        <f>ABS(IK_diagnostics_degrees__4[[#This Row],[Column13]]-M626)</f>
        <v>6.8000000000012495E-5</v>
      </c>
      <c r="AJ627" s="1">
        <f>ABS(IK_diagnostics_degrees__4[[#This Row],[Column14]]-N626)</f>
        <v>0</v>
      </c>
      <c r="AK627" s="1">
        <f>ABS(IK_diagnostics_degrees__4[[#This Row],[Column15]]-O626)</f>
        <v>0</v>
      </c>
      <c r="AL627" s="1">
        <f>ABS(IK_diagnostics_degrees__4[[#This Row],[Column16]]-P626)</f>
        <v>7.1999999999983189E-4</v>
      </c>
      <c r="AM627" s="1">
        <f>ABS(IK_diagnostics_degrees__4[[#This Row],[Column17]]-Q626)</f>
        <v>0</v>
      </c>
      <c r="AN627" s="1">
        <f>ABS(IK_diagnostics_degrees__4[[#This Row],[Column18]]-R626)</f>
        <v>3.4000000000000696E-4</v>
      </c>
      <c r="AO627" s="1">
        <f>ABS(IK_diagnostics_degrees__4[[#This Row],[Column19]]-S626)</f>
        <v>0</v>
      </c>
      <c r="AP627" s="1">
        <f>ABS(IK_diagnostics_degrees__4[[#This Row],[Column20]]-T626)</f>
        <v>2.4859999999999882E-3</v>
      </c>
      <c r="AQ627" s="1">
        <f>ABS(IK_diagnostics_degrees__4[[#This Row],[Column21]]-U626)</f>
        <v>2.9999999999996696E-4</v>
      </c>
    </row>
    <row r="628" spans="1:43" x14ac:dyDescent="0.25">
      <c r="A628" s="1" t="s">
        <v>22</v>
      </c>
      <c r="B628" s="1">
        <v>1.0901400000000001</v>
      </c>
      <c r="C628" s="1" t="s">
        <v>22</v>
      </c>
      <c r="D628" s="1" t="s">
        <v>22</v>
      </c>
      <c r="E628" s="1">
        <v>2.4234</v>
      </c>
      <c r="F628" s="1" t="s">
        <v>22</v>
      </c>
      <c r="G628" s="1">
        <v>1.1871</v>
      </c>
      <c r="H628" s="1">
        <v>1.5589500000000001</v>
      </c>
      <c r="I628" s="1">
        <v>1.29735</v>
      </c>
      <c r="J628" s="1">
        <v>4.7328200000000001E-2</v>
      </c>
      <c r="K628" s="1">
        <v>1.2069000000000001</v>
      </c>
      <c r="L628" s="1" t="s">
        <v>22</v>
      </c>
      <c r="M628" s="1">
        <v>0.31286599999999998</v>
      </c>
      <c r="N628" s="1" t="s">
        <v>22</v>
      </c>
      <c r="O628" s="1" t="s">
        <v>22</v>
      </c>
      <c r="P628" s="1">
        <v>1.17334</v>
      </c>
      <c r="Q628" s="1" t="s">
        <v>22</v>
      </c>
      <c r="R628" s="1">
        <v>1.71784</v>
      </c>
      <c r="S628" s="1" t="s">
        <v>22</v>
      </c>
      <c r="T628" s="1">
        <v>0.51833399999999996</v>
      </c>
      <c r="U628" s="1">
        <v>1.30735</v>
      </c>
      <c r="V628" s="1" t="s">
        <v>23</v>
      </c>
      <c r="W628" s="1">
        <f>ABS(IK_diagnostics_degrees__4[[#This Row],[Column1]]-A627)</f>
        <v>0</v>
      </c>
      <c r="X628" s="1">
        <f>ABS(IK_diagnostics_degrees__4[[#This Row],[Column2]]-B627)</f>
        <v>1.9999999999997797E-4</v>
      </c>
      <c r="Y628" s="1">
        <f>ABS(IK_diagnostics_degrees__4[[#This Row],[Column3]]-C627)</f>
        <v>0</v>
      </c>
      <c r="Z628" s="1">
        <f>ABS(IK_diagnostics_degrees__4[[#This Row],[Column4]]-D627)</f>
        <v>0</v>
      </c>
      <c r="AA628" s="1">
        <f>ABS(IK_diagnostics_degrees__4[[#This Row],[Column5]]-E627)</f>
        <v>3.2999999999994145E-4</v>
      </c>
      <c r="AB628" s="1">
        <f>ABS(IK_diagnostics_degrees__4[[#This Row],[Column6]]-F627)</f>
        <v>0</v>
      </c>
      <c r="AC628" s="1">
        <f>ABS(IK_diagnostics_degrees__4[[#This Row],[Column7]]-G627)</f>
        <v>2.4000000000001798E-4</v>
      </c>
      <c r="AD628" s="1">
        <f>ABS(IK_diagnostics_degrees__4[[#This Row],[Column8]]-H627)</f>
        <v>5.9999999999948983E-5</v>
      </c>
      <c r="AE628" s="1">
        <f>ABS(IK_diagnostics_degrees__4[[#This Row],[Column9]]-I627)</f>
        <v>2.8000000000005798E-4</v>
      </c>
      <c r="AF628" s="1">
        <f>ABS(IK_diagnostics_degrees__4[[#This Row],[Column10]]-J627)</f>
        <v>3.9039999999999908E-4</v>
      </c>
      <c r="AG628" s="1">
        <f>ABS(IK_diagnostics_degrees__4[[#This Row],[Column11]]-K627)</f>
        <v>1.0000000000065512E-5</v>
      </c>
      <c r="AH628" s="1">
        <f>ABS(IK_diagnostics_degrees__4[[#This Row],[Column12]]-L627)</f>
        <v>0</v>
      </c>
      <c r="AI628" s="1">
        <f>ABS(IK_diagnostics_degrees__4[[#This Row],[Column13]]-M627)</f>
        <v>8.0000000000080007E-6</v>
      </c>
      <c r="AJ628" s="1">
        <f>ABS(IK_diagnostics_degrees__4[[#This Row],[Column14]]-N627)</f>
        <v>0</v>
      </c>
      <c r="AK628" s="1">
        <f>ABS(IK_diagnostics_degrees__4[[#This Row],[Column15]]-O627)</f>
        <v>0</v>
      </c>
      <c r="AL628" s="1">
        <f>ABS(IK_diagnostics_degrees__4[[#This Row],[Column16]]-P627)</f>
        <v>8.0000000000013394E-4</v>
      </c>
      <c r="AM628" s="1">
        <f>ABS(IK_diagnostics_degrees__4[[#This Row],[Column17]]-Q627)</f>
        <v>0</v>
      </c>
      <c r="AN628" s="1">
        <f>ABS(IK_diagnostics_degrees__4[[#This Row],[Column18]]-R627)</f>
        <v>1.1999999999989797E-4</v>
      </c>
      <c r="AO628" s="1">
        <f>ABS(IK_diagnostics_degrees__4[[#This Row],[Column19]]-S627)</f>
        <v>0</v>
      </c>
      <c r="AP628" s="1">
        <f>ABS(IK_diagnostics_degrees__4[[#This Row],[Column20]]-T627)</f>
        <v>2.2739999999999982E-3</v>
      </c>
      <c r="AQ628" s="1">
        <f>ABS(IK_diagnostics_degrees__4[[#This Row],[Column21]]-U627)</f>
        <v>4.2000000000008697E-4</v>
      </c>
    </row>
    <row r="629" spans="1:43" x14ac:dyDescent="0.25">
      <c r="A629" s="1" t="s">
        <v>22</v>
      </c>
      <c r="B629" s="1">
        <v>1.0898600000000001</v>
      </c>
      <c r="C629" s="1" t="s">
        <v>22</v>
      </c>
      <c r="D629" s="1" t="s">
        <v>22</v>
      </c>
      <c r="E629" s="1">
        <v>2.42394</v>
      </c>
      <c r="F629" s="1" t="s">
        <v>22</v>
      </c>
      <c r="G629" s="1">
        <v>1.1873400000000001</v>
      </c>
      <c r="H629" s="1">
        <v>1.5589200000000001</v>
      </c>
      <c r="I629" s="1">
        <v>1.2976300000000001</v>
      </c>
      <c r="J629" s="1">
        <v>4.6825800000000001E-2</v>
      </c>
      <c r="K629" s="1">
        <v>1.20692</v>
      </c>
      <c r="L629" s="1" t="s">
        <v>22</v>
      </c>
      <c r="M629" s="1">
        <v>0.312917</v>
      </c>
      <c r="N629" s="1" t="s">
        <v>22</v>
      </c>
      <c r="O629" s="1" t="s">
        <v>22</v>
      </c>
      <c r="P629" s="1">
        <v>1.1741699999999999</v>
      </c>
      <c r="Q629" s="1" t="s">
        <v>22</v>
      </c>
      <c r="R629" s="1">
        <v>1.71756</v>
      </c>
      <c r="S629" s="1" t="s">
        <v>22</v>
      </c>
      <c r="T629" s="1">
        <v>0.51590599999999998</v>
      </c>
      <c r="U629" s="1">
        <v>1.30772</v>
      </c>
      <c r="V629" s="1" t="s">
        <v>23</v>
      </c>
      <c r="W629" s="1">
        <f>ABS(IK_diagnostics_degrees__4[[#This Row],[Column1]]-A628)</f>
        <v>0</v>
      </c>
      <c r="X629" s="1">
        <f>ABS(IK_diagnostics_degrees__4[[#This Row],[Column2]]-B628)</f>
        <v>2.8000000000005798E-4</v>
      </c>
      <c r="Y629" s="1">
        <f>ABS(IK_diagnostics_degrees__4[[#This Row],[Column3]]-C628)</f>
        <v>0</v>
      </c>
      <c r="Z629" s="1">
        <f>ABS(IK_diagnostics_degrees__4[[#This Row],[Column4]]-D628)</f>
        <v>0</v>
      </c>
      <c r="AA629" s="1">
        <f>ABS(IK_diagnostics_degrees__4[[#This Row],[Column5]]-E628)</f>
        <v>5.3999999999998494E-4</v>
      </c>
      <c r="AB629" s="1">
        <f>ABS(IK_diagnostics_degrees__4[[#This Row],[Column6]]-F628)</f>
        <v>0</v>
      </c>
      <c r="AC629" s="1">
        <f>ABS(IK_diagnostics_degrees__4[[#This Row],[Column7]]-G628)</f>
        <v>2.4000000000001798E-4</v>
      </c>
      <c r="AD629" s="1">
        <f>ABS(IK_diagnostics_degrees__4[[#This Row],[Column8]]-H628)</f>
        <v>2.9999999999974492E-5</v>
      </c>
      <c r="AE629" s="1">
        <f>ABS(IK_diagnostics_degrees__4[[#This Row],[Column9]]-I628)</f>
        <v>2.8000000000005798E-4</v>
      </c>
      <c r="AF629" s="1">
        <f>ABS(IK_diagnostics_degrees__4[[#This Row],[Column10]]-J628)</f>
        <v>5.0240000000000007E-4</v>
      </c>
      <c r="AG629" s="1">
        <f>ABS(IK_diagnostics_degrees__4[[#This Row],[Column11]]-K628)</f>
        <v>1.9999999999908979E-5</v>
      </c>
      <c r="AH629" s="1">
        <f>ABS(IK_diagnostics_degrees__4[[#This Row],[Column12]]-L628)</f>
        <v>0</v>
      </c>
      <c r="AI629" s="1">
        <f>ABS(IK_diagnostics_degrees__4[[#This Row],[Column13]]-M628)</f>
        <v>5.1000000000023249E-5</v>
      </c>
      <c r="AJ629" s="1">
        <f>ABS(IK_diagnostics_degrees__4[[#This Row],[Column14]]-N628)</f>
        <v>0</v>
      </c>
      <c r="AK629" s="1">
        <f>ABS(IK_diagnostics_degrees__4[[#This Row],[Column15]]-O628)</f>
        <v>0</v>
      </c>
      <c r="AL629" s="1">
        <f>ABS(IK_diagnostics_degrees__4[[#This Row],[Column16]]-P628)</f>
        <v>8.2999999999988638E-4</v>
      </c>
      <c r="AM629" s="1">
        <f>ABS(IK_diagnostics_degrees__4[[#This Row],[Column17]]-Q628)</f>
        <v>0</v>
      </c>
      <c r="AN629" s="1">
        <f>ABS(IK_diagnostics_degrees__4[[#This Row],[Column18]]-R628)</f>
        <v>2.8000000000005798E-4</v>
      </c>
      <c r="AO629" s="1">
        <f>ABS(IK_diagnostics_degrees__4[[#This Row],[Column19]]-S628)</f>
        <v>0</v>
      </c>
      <c r="AP629" s="1">
        <f>ABS(IK_diagnostics_degrees__4[[#This Row],[Column20]]-T628)</f>
        <v>2.4279999999999857E-3</v>
      </c>
      <c r="AQ629" s="1">
        <f>ABS(IK_diagnostics_degrees__4[[#This Row],[Column21]]-U628)</f>
        <v>3.6999999999998145E-4</v>
      </c>
    </row>
    <row r="630" spans="1:43" x14ac:dyDescent="0.25">
      <c r="A630" s="1" t="s">
        <v>22</v>
      </c>
      <c r="B630" s="1">
        <v>1.08945</v>
      </c>
      <c r="C630" s="1" t="s">
        <v>22</v>
      </c>
      <c r="D630" s="1" t="s">
        <v>22</v>
      </c>
      <c r="E630" s="1">
        <v>2.42449</v>
      </c>
      <c r="F630" s="1" t="s">
        <v>22</v>
      </c>
      <c r="G630" s="1">
        <v>1.1876500000000001</v>
      </c>
      <c r="H630" s="1">
        <v>1.55877</v>
      </c>
      <c r="I630" s="1">
        <v>1.2978400000000001</v>
      </c>
      <c r="J630" s="1">
        <v>4.6546999999999998E-2</v>
      </c>
      <c r="K630" s="1">
        <v>1.2068300000000001</v>
      </c>
      <c r="L630" s="1" t="s">
        <v>22</v>
      </c>
      <c r="M630" s="1">
        <v>0.31277700000000003</v>
      </c>
      <c r="N630" s="1" t="s">
        <v>22</v>
      </c>
      <c r="O630" s="1" t="s">
        <v>22</v>
      </c>
      <c r="P630" s="1">
        <v>1.1750799999999999</v>
      </c>
      <c r="Q630" s="1" t="s">
        <v>22</v>
      </c>
      <c r="R630" s="1">
        <v>1.71753</v>
      </c>
      <c r="S630" s="1" t="s">
        <v>22</v>
      </c>
      <c r="T630" s="1">
        <v>0.51350300000000004</v>
      </c>
      <c r="U630" s="1">
        <v>1.3081799999999999</v>
      </c>
      <c r="V630" s="1" t="s">
        <v>23</v>
      </c>
      <c r="W630" s="1">
        <f>ABS(IK_diagnostics_degrees__4[[#This Row],[Column1]]-A629)</f>
        <v>0</v>
      </c>
      <c r="X630" s="1">
        <f>ABS(IK_diagnostics_degrees__4[[#This Row],[Column2]]-B629)</f>
        <v>4.1000000000002146E-4</v>
      </c>
      <c r="Y630" s="1">
        <f>ABS(IK_diagnostics_degrees__4[[#This Row],[Column3]]-C629)</f>
        <v>0</v>
      </c>
      <c r="Z630" s="1">
        <f>ABS(IK_diagnostics_degrees__4[[#This Row],[Column4]]-D629)</f>
        <v>0</v>
      </c>
      <c r="AA630" s="1">
        <f>ABS(IK_diagnostics_degrees__4[[#This Row],[Column5]]-E629)</f>
        <v>5.5000000000005045E-4</v>
      </c>
      <c r="AB630" s="1">
        <f>ABS(IK_diagnostics_degrees__4[[#This Row],[Column6]]-F629)</f>
        <v>0</v>
      </c>
      <c r="AC630" s="1">
        <f>ABS(IK_diagnostics_degrees__4[[#This Row],[Column7]]-G629)</f>
        <v>3.1000000000003247E-4</v>
      </c>
      <c r="AD630" s="1">
        <f>ABS(IK_diagnostics_degrees__4[[#This Row],[Column8]]-H629)</f>
        <v>1.500000000000945E-4</v>
      </c>
      <c r="AE630" s="1">
        <f>ABS(IK_diagnostics_degrees__4[[#This Row],[Column9]]-I629)</f>
        <v>2.1000000000004349E-4</v>
      </c>
      <c r="AF630" s="1">
        <f>ABS(IK_diagnostics_degrees__4[[#This Row],[Column10]]-J629)</f>
        <v>2.7880000000000266E-4</v>
      </c>
      <c r="AG630" s="1">
        <f>ABS(IK_diagnostics_degrees__4[[#This Row],[Column11]]-K629)</f>
        <v>8.9999999999923475E-5</v>
      </c>
      <c r="AH630" s="1">
        <f>ABS(IK_diagnostics_degrees__4[[#This Row],[Column12]]-L629)</f>
        <v>0</v>
      </c>
      <c r="AI630" s="1">
        <f>ABS(IK_diagnostics_degrees__4[[#This Row],[Column13]]-M629)</f>
        <v>1.3999999999997348E-4</v>
      </c>
      <c r="AJ630" s="1">
        <f>ABS(IK_diagnostics_degrees__4[[#This Row],[Column14]]-N629)</f>
        <v>0</v>
      </c>
      <c r="AK630" s="1">
        <f>ABS(IK_diagnostics_degrees__4[[#This Row],[Column15]]-O629)</f>
        <v>0</v>
      </c>
      <c r="AL630" s="1">
        <f>ABS(IK_diagnostics_degrees__4[[#This Row],[Column16]]-P629)</f>
        <v>9.0999999999996639E-4</v>
      </c>
      <c r="AM630" s="1">
        <f>ABS(IK_diagnostics_degrees__4[[#This Row],[Column17]]-Q629)</f>
        <v>0</v>
      </c>
      <c r="AN630" s="1">
        <f>ABS(IK_diagnostics_degrees__4[[#This Row],[Column18]]-R629)</f>
        <v>2.9999999999974492E-5</v>
      </c>
      <c r="AO630" s="1">
        <f>ABS(IK_diagnostics_degrees__4[[#This Row],[Column19]]-S629)</f>
        <v>0</v>
      </c>
      <c r="AP630" s="1">
        <f>ABS(IK_diagnostics_degrees__4[[#This Row],[Column20]]-T629)</f>
        <v>2.402999999999933E-3</v>
      </c>
      <c r="AQ630" s="1">
        <f>ABS(IK_diagnostics_degrees__4[[#This Row],[Column21]]-U629)</f>
        <v>4.5999999999990493E-4</v>
      </c>
    </row>
    <row r="631" spans="1:43" x14ac:dyDescent="0.25">
      <c r="A631" s="1" t="s">
        <v>22</v>
      </c>
      <c r="B631" s="1">
        <v>1.08894</v>
      </c>
      <c r="C631" s="1" t="s">
        <v>22</v>
      </c>
      <c r="D631" s="1" t="s">
        <v>22</v>
      </c>
      <c r="E631" s="1">
        <v>2.4251200000000002</v>
      </c>
      <c r="F631" s="1" t="s">
        <v>22</v>
      </c>
      <c r="G631" s="1">
        <v>1.18801</v>
      </c>
      <c r="H631" s="1">
        <v>1.5586</v>
      </c>
      <c r="I631" s="1">
        <v>1.29803</v>
      </c>
      <c r="J631" s="1">
        <v>4.6314399999999999E-2</v>
      </c>
      <c r="K631" s="1">
        <v>1.20672</v>
      </c>
      <c r="L631" s="1" t="s">
        <v>22</v>
      </c>
      <c r="M631" s="1">
        <v>0.312668</v>
      </c>
      <c r="N631" s="1" t="s">
        <v>22</v>
      </c>
      <c r="O631" s="1" t="s">
        <v>22</v>
      </c>
      <c r="P631" s="1">
        <v>1.17591</v>
      </c>
      <c r="Q631" s="1" t="s">
        <v>22</v>
      </c>
      <c r="R631" s="1">
        <v>1.7173400000000001</v>
      </c>
      <c r="S631" s="1" t="s">
        <v>22</v>
      </c>
      <c r="T631" s="1">
        <v>0.51123799999999997</v>
      </c>
      <c r="U631" s="1">
        <v>1.3086500000000001</v>
      </c>
      <c r="V631" s="1" t="s">
        <v>23</v>
      </c>
      <c r="W631" s="1">
        <f>ABS(IK_diagnostics_degrees__4[[#This Row],[Column1]]-A630)</f>
        <v>0</v>
      </c>
      <c r="X631" s="1">
        <f>ABS(IK_diagnostics_degrees__4[[#This Row],[Column2]]-B630)</f>
        <v>5.1000000000001044E-4</v>
      </c>
      <c r="Y631" s="1">
        <f>ABS(IK_diagnostics_degrees__4[[#This Row],[Column3]]-C630)</f>
        <v>0</v>
      </c>
      <c r="Z631" s="1">
        <f>ABS(IK_diagnostics_degrees__4[[#This Row],[Column4]]-D630)</f>
        <v>0</v>
      </c>
      <c r="AA631" s="1">
        <f>ABS(IK_diagnostics_degrees__4[[#This Row],[Column5]]-E630)</f>
        <v>6.3000000000013046E-4</v>
      </c>
      <c r="AB631" s="1">
        <f>ABS(IK_diagnostics_degrees__4[[#This Row],[Column6]]-F630)</f>
        <v>0</v>
      </c>
      <c r="AC631" s="1">
        <f>ABS(IK_diagnostics_degrees__4[[#This Row],[Column7]]-G630)</f>
        <v>3.5999999999991594E-4</v>
      </c>
      <c r="AD631" s="1">
        <f>ABS(IK_diagnostics_degrees__4[[#This Row],[Column8]]-H630)</f>
        <v>1.7000000000000348E-4</v>
      </c>
      <c r="AE631" s="1">
        <f>ABS(IK_diagnostics_degrees__4[[#This Row],[Column9]]-I630)</f>
        <v>1.8999999999991246E-4</v>
      </c>
      <c r="AF631" s="1">
        <f>ABS(IK_diagnostics_degrees__4[[#This Row],[Column10]]-J630)</f>
        <v>2.3259999999999947E-4</v>
      </c>
      <c r="AG631" s="1">
        <f>ABS(IK_diagnostics_degrees__4[[#This Row],[Column11]]-K630)</f>
        <v>1.100000000000545E-4</v>
      </c>
      <c r="AH631" s="1">
        <f>ABS(IK_diagnostics_degrees__4[[#This Row],[Column12]]-L630)</f>
        <v>0</v>
      </c>
      <c r="AI631" s="1">
        <f>ABS(IK_diagnostics_degrees__4[[#This Row],[Column13]]-M630)</f>
        <v>1.0900000000002574E-4</v>
      </c>
      <c r="AJ631" s="1">
        <f>ABS(IK_diagnostics_degrees__4[[#This Row],[Column14]]-N630)</f>
        <v>0</v>
      </c>
      <c r="AK631" s="1">
        <f>ABS(IK_diagnostics_degrees__4[[#This Row],[Column15]]-O630)</f>
        <v>0</v>
      </c>
      <c r="AL631" s="1">
        <f>ABS(IK_diagnostics_degrees__4[[#This Row],[Column16]]-P630)</f>
        <v>8.3000000000010843E-4</v>
      </c>
      <c r="AM631" s="1">
        <f>ABS(IK_diagnostics_degrees__4[[#This Row],[Column17]]-Q630)</f>
        <v>0</v>
      </c>
      <c r="AN631" s="1">
        <f>ABS(IK_diagnostics_degrees__4[[#This Row],[Column18]]-R630)</f>
        <v>1.8999999999991246E-4</v>
      </c>
      <c r="AO631" s="1">
        <f>ABS(IK_diagnostics_degrees__4[[#This Row],[Column19]]-S630)</f>
        <v>0</v>
      </c>
      <c r="AP631" s="1">
        <f>ABS(IK_diagnostics_degrees__4[[#This Row],[Column20]]-T630)</f>
        <v>2.2650000000000725E-3</v>
      </c>
      <c r="AQ631" s="1">
        <f>ABS(IK_diagnostics_degrees__4[[#This Row],[Column21]]-U630)</f>
        <v>4.7000000000019249E-4</v>
      </c>
    </row>
    <row r="632" spans="1:43" x14ac:dyDescent="0.25">
      <c r="A632" s="1" t="s">
        <v>22</v>
      </c>
      <c r="B632" s="1">
        <v>1.08853</v>
      </c>
      <c r="C632" s="1" t="s">
        <v>22</v>
      </c>
      <c r="D632" s="1" t="s">
        <v>22</v>
      </c>
      <c r="E632" s="1">
        <v>2.4257599999999999</v>
      </c>
      <c r="F632" s="1" t="s">
        <v>22</v>
      </c>
      <c r="G632" s="1">
        <v>1.18821</v>
      </c>
      <c r="H632" s="1">
        <v>1.55837</v>
      </c>
      <c r="I632" s="1">
        <v>1.2984</v>
      </c>
      <c r="J632" s="1">
        <v>4.6011499999999997E-2</v>
      </c>
      <c r="K632" s="1">
        <v>1.2067099999999999</v>
      </c>
      <c r="L632" s="1" t="s">
        <v>22</v>
      </c>
      <c r="M632" s="1">
        <v>0.31256099999999998</v>
      </c>
      <c r="N632" s="1" t="s">
        <v>22</v>
      </c>
      <c r="O632" s="1" t="s">
        <v>22</v>
      </c>
      <c r="P632" s="1">
        <v>1.1767399999999999</v>
      </c>
      <c r="Q632" s="1" t="s">
        <v>22</v>
      </c>
      <c r="R632" s="1">
        <v>1.71712</v>
      </c>
      <c r="S632" s="1" t="s">
        <v>22</v>
      </c>
      <c r="T632" s="1">
        <v>0.50891699999999995</v>
      </c>
      <c r="U632" s="1">
        <v>1.30905</v>
      </c>
      <c r="V632" s="1" t="s">
        <v>23</v>
      </c>
      <c r="W632" s="1">
        <f>ABS(IK_diagnostics_degrees__4[[#This Row],[Column1]]-A631)</f>
        <v>0</v>
      </c>
      <c r="X632" s="1">
        <f>ABS(IK_diagnostics_degrees__4[[#This Row],[Column2]]-B631)</f>
        <v>4.1000000000002146E-4</v>
      </c>
      <c r="Y632" s="1">
        <f>ABS(IK_diagnostics_degrees__4[[#This Row],[Column3]]-C631)</f>
        <v>0</v>
      </c>
      <c r="Z632" s="1">
        <f>ABS(IK_diagnostics_degrees__4[[#This Row],[Column4]]-D631)</f>
        <v>0</v>
      </c>
      <c r="AA632" s="1">
        <f>ABS(IK_diagnostics_degrees__4[[#This Row],[Column5]]-E631)</f>
        <v>6.3999999999975188E-4</v>
      </c>
      <c r="AB632" s="1">
        <f>ABS(IK_diagnostics_degrees__4[[#This Row],[Column6]]-F631)</f>
        <v>0</v>
      </c>
      <c r="AC632" s="1">
        <f>ABS(IK_diagnostics_degrees__4[[#This Row],[Column7]]-G631)</f>
        <v>1.9999999999997797E-4</v>
      </c>
      <c r="AD632" s="1">
        <f>ABS(IK_diagnostics_degrees__4[[#This Row],[Column8]]-H631)</f>
        <v>2.2999999999995246E-4</v>
      </c>
      <c r="AE632" s="1">
        <f>ABS(IK_diagnostics_degrees__4[[#This Row],[Column9]]-I631)</f>
        <v>3.6999999999998145E-4</v>
      </c>
      <c r="AF632" s="1">
        <f>ABS(IK_diagnostics_degrees__4[[#This Row],[Column10]]-J631)</f>
        <v>3.0290000000000178E-4</v>
      </c>
      <c r="AG632" s="1">
        <f>ABS(IK_diagnostics_degrees__4[[#This Row],[Column11]]-K631)</f>
        <v>1.0000000000065512E-5</v>
      </c>
      <c r="AH632" s="1">
        <f>ABS(IK_diagnostics_degrees__4[[#This Row],[Column12]]-L631)</f>
        <v>0</v>
      </c>
      <c r="AI632" s="1">
        <f>ABS(IK_diagnostics_degrees__4[[#This Row],[Column13]]-M631)</f>
        <v>1.0700000000002374E-4</v>
      </c>
      <c r="AJ632" s="1">
        <f>ABS(IK_diagnostics_degrees__4[[#This Row],[Column14]]-N631)</f>
        <v>0</v>
      </c>
      <c r="AK632" s="1">
        <f>ABS(IK_diagnostics_degrees__4[[#This Row],[Column15]]-O631)</f>
        <v>0</v>
      </c>
      <c r="AL632" s="1">
        <f>ABS(IK_diagnostics_degrees__4[[#This Row],[Column16]]-P631)</f>
        <v>8.2999999999988638E-4</v>
      </c>
      <c r="AM632" s="1">
        <f>ABS(IK_diagnostics_degrees__4[[#This Row],[Column17]]-Q631)</f>
        <v>0</v>
      </c>
      <c r="AN632" s="1">
        <f>ABS(IK_diagnostics_degrees__4[[#This Row],[Column18]]-R631)</f>
        <v>2.20000000000109E-4</v>
      </c>
      <c r="AO632" s="1">
        <f>ABS(IK_diagnostics_degrees__4[[#This Row],[Column19]]-S631)</f>
        <v>0</v>
      </c>
      <c r="AP632" s="1">
        <f>ABS(IK_diagnostics_degrees__4[[#This Row],[Column20]]-T631)</f>
        <v>2.3210000000000175E-3</v>
      </c>
      <c r="AQ632" s="1">
        <f>ABS(IK_diagnostics_degrees__4[[#This Row],[Column21]]-U631)</f>
        <v>3.9999999999995595E-4</v>
      </c>
    </row>
    <row r="633" spans="1:43" x14ac:dyDescent="0.25">
      <c r="A633" s="1" t="s">
        <v>22</v>
      </c>
      <c r="B633" s="1">
        <v>1.08822</v>
      </c>
      <c r="C633" s="1" t="s">
        <v>22</v>
      </c>
      <c r="D633" s="1" t="s">
        <v>22</v>
      </c>
      <c r="E633" s="1">
        <v>2.4262299999999999</v>
      </c>
      <c r="F633" s="1" t="s">
        <v>22</v>
      </c>
      <c r="G633" s="1">
        <v>1.1884699999999999</v>
      </c>
      <c r="H633" s="1">
        <v>1.5583100000000001</v>
      </c>
      <c r="I633" s="1">
        <v>1.29861</v>
      </c>
      <c r="J633" s="1">
        <v>4.5678099999999999E-2</v>
      </c>
      <c r="K633" s="1">
        <v>1.2066399999999999</v>
      </c>
      <c r="L633" s="1" t="s">
        <v>22</v>
      </c>
      <c r="M633" s="1">
        <v>0.312448</v>
      </c>
      <c r="N633" s="1" t="s">
        <v>22</v>
      </c>
      <c r="O633" s="1" t="s">
        <v>22</v>
      </c>
      <c r="P633" s="1">
        <v>1.1774500000000001</v>
      </c>
      <c r="Q633" s="1" t="s">
        <v>22</v>
      </c>
      <c r="R633" s="1">
        <v>1.7169000000000001</v>
      </c>
      <c r="S633" s="1" t="s">
        <v>22</v>
      </c>
      <c r="T633" s="1">
        <v>0.50661</v>
      </c>
      <c r="U633" s="1">
        <v>1.3093399999999999</v>
      </c>
      <c r="V633" s="1" t="s">
        <v>23</v>
      </c>
      <c r="W633" s="1">
        <f>ABS(IK_diagnostics_degrees__4[[#This Row],[Column1]]-A632)</f>
        <v>0</v>
      </c>
      <c r="X633" s="1">
        <f>ABS(IK_diagnostics_degrees__4[[#This Row],[Column2]]-B632)</f>
        <v>3.1000000000003247E-4</v>
      </c>
      <c r="Y633" s="1">
        <f>ABS(IK_diagnostics_degrees__4[[#This Row],[Column3]]-C632)</f>
        <v>0</v>
      </c>
      <c r="Z633" s="1">
        <f>ABS(IK_diagnostics_degrees__4[[#This Row],[Column4]]-D632)</f>
        <v>0</v>
      </c>
      <c r="AA633" s="1">
        <f>ABS(IK_diagnostics_degrees__4[[#This Row],[Column5]]-E632)</f>
        <v>4.6999999999997044E-4</v>
      </c>
      <c r="AB633" s="1">
        <f>ABS(IK_diagnostics_degrees__4[[#This Row],[Column6]]-F632)</f>
        <v>0</v>
      </c>
      <c r="AC633" s="1">
        <f>ABS(IK_diagnostics_degrees__4[[#This Row],[Column7]]-G632)</f>
        <v>2.5999999999992696E-4</v>
      </c>
      <c r="AD633" s="1">
        <f>ABS(IK_diagnostics_degrees__4[[#This Row],[Column8]]-H632)</f>
        <v>5.9999999999948983E-5</v>
      </c>
      <c r="AE633" s="1">
        <f>ABS(IK_diagnostics_degrees__4[[#This Row],[Column9]]-I632)</f>
        <v>2.1000000000004349E-4</v>
      </c>
      <c r="AF633" s="1">
        <f>ABS(IK_diagnostics_degrees__4[[#This Row],[Column10]]-J632)</f>
        <v>3.3339999999999759E-4</v>
      </c>
      <c r="AG633" s="1">
        <f>ABS(IK_diagnostics_degrees__4[[#This Row],[Column11]]-K632)</f>
        <v>7.0000000000014495E-5</v>
      </c>
      <c r="AH633" s="1">
        <f>ABS(IK_diagnostics_degrees__4[[#This Row],[Column12]]-L632)</f>
        <v>0</v>
      </c>
      <c r="AI633" s="1">
        <f>ABS(IK_diagnostics_degrees__4[[#This Row],[Column13]]-M632)</f>
        <v>1.1299999999997423E-4</v>
      </c>
      <c r="AJ633" s="1">
        <f>ABS(IK_diagnostics_degrees__4[[#This Row],[Column14]]-N632)</f>
        <v>0</v>
      </c>
      <c r="AK633" s="1">
        <f>ABS(IK_diagnostics_degrees__4[[#This Row],[Column15]]-O632)</f>
        <v>0</v>
      </c>
      <c r="AL633" s="1">
        <f>ABS(IK_diagnostics_degrees__4[[#This Row],[Column16]]-P632)</f>
        <v>7.1000000000021046E-4</v>
      </c>
      <c r="AM633" s="1">
        <f>ABS(IK_diagnostics_degrees__4[[#This Row],[Column17]]-Q632)</f>
        <v>0</v>
      </c>
      <c r="AN633" s="1">
        <f>ABS(IK_diagnostics_degrees__4[[#This Row],[Column18]]-R632)</f>
        <v>2.1999999999988695E-4</v>
      </c>
      <c r="AO633" s="1">
        <f>ABS(IK_diagnostics_degrees__4[[#This Row],[Column19]]-S632)</f>
        <v>0</v>
      </c>
      <c r="AP633" s="1">
        <f>ABS(IK_diagnostics_degrees__4[[#This Row],[Column20]]-T632)</f>
        <v>2.306999999999948E-3</v>
      </c>
      <c r="AQ633" s="1">
        <f>ABS(IK_diagnostics_degrees__4[[#This Row],[Column21]]-U632)</f>
        <v>2.8999999999990145E-4</v>
      </c>
    </row>
    <row r="634" spans="1:43" x14ac:dyDescent="0.25">
      <c r="A634" s="1" t="s">
        <v>22</v>
      </c>
      <c r="B634" s="1">
        <v>1.08785</v>
      </c>
      <c r="C634" s="1" t="s">
        <v>22</v>
      </c>
      <c r="D634" s="1" t="s">
        <v>22</v>
      </c>
      <c r="E634" s="1">
        <v>2.4267599999999998</v>
      </c>
      <c r="F634" s="1" t="s">
        <v>22</v>
      </c>
      <c r="G634" s="1">
        <v>1.1887700000000001</v>
      </c>
      <c r="H634" s="1">
        <v>1.5579799999999999</v>
      </c>
      <c r="I634" s="1">
        <v>1.29877</v>
      </c>
      <c r="J634" s="1">
        <v>4.5563899999999997E-2</v>
      </c>
      <c r="K634" s="1">
        <v>1.2066399999999999</v>
      </c>
      <c r="L634" s="1" t="s">
        <v>22</v>
      </c>
      <c r="M634" s="1">
        <v>0.31236399999999998</v>
      </c>
      <c r="N634" s="1" t="s">
        <v>22</v>
      </c>
      <c r="O634" s="1" t="s">
        <v>22</v>
      </c>
      <c r="P634" s="1">
        <v>1.1782900000000001</v>
      </c>
      <c r="Q634" s="1" t="s">
        <v>22</v>
      </c>
      <c r="R634" s="1">
        <v>1.7165299999999999</v>
      </c>
      <c r="S634" s="1" t="s">
        <v>22</v>
      </c>
      <c r="T634" s="1">
        <v>0.504413</v>
      </c>
      <c r="U634" s="1">
        <v>1.3097099999999999</v>
      </c>
      <c r="V634" s="1" t="s">
        <v>23</v>
      </c>
      <c r="W634" s="1">
        <f>ABS(IK_diagnostics_degrees__4[[#This Row],[Column1]]-A633)</f>
        <v>0</v>
      </c>
      <c r="X634" s="1">
        <f>ABS(IK_diagnostics_degrees__4[[#This Row],[Column2]]-B633)</f>
        <v>3.6999999999998145E-4</v>
      </c>
      <c r="Y634" s="1">
        <f>ABS(IK_diagnostics_degrees__4[[#This Row],[Column3]]-C633)</f>
        <v>0</v>
      </c>
      <c r="Z634" s="1">
        <f>ABS(IK_diagnostics_degrees__4[[#This Row],[Column4]]-D633)</f>
        <v>0</v>
      </c>
      <c r="AA634" s="1">
        <f>ABS(IK_diagnostics_degrees__4[[#This Row],[Column5]]-E633)</f>
        <v>5.2999999999991942E-4</v>
      </c>
      <c r="AB634" s="1">
        <f>ABS(IK_diagnostics_degrees__4[[#This Row],[Column6]]-F633)</f>
        <v>0</v>
      </c>
      <c r="AC634" s="1">
        <f>ABS(IK_diagnostics_degrees__4[[#This Row],[Column7]]-G633)</f>
        <v>3.00000000000189E-4</v>
      </c>
      <c r="AD634" s="1">
        <f>ABS(IK_diagnostics_degrees__4[[#This Row],[Column8]]-H633)</f>
        <v>3.300000000001635E-4</v>
      </c>
      <c r="AE634" s="1">
        <f>ABS(IK_diagnostics_degrees__4[[#This Row],[Column9]]-I633)</f>
        <v>1.5999999999993797E-4</v>
      </c>
      <c r="AF634" s="1">
        <f>ABS(IK_diagnostics_degrees__4[[#This Row],[Column10]]-J633)</f>
        <v>1.142000000000018E-4</v>
      </c>
      <c r="AG634" s="1">
        <f>ABS(IK_diagnostics_degrees__4[[#This Row],[Column11]]-K633)</f>
        <v>0</v>
      </c>
      <c r="AH634" s="1">
        <f>ABS(IK_diagnostics_degrees__4[[#This Row],[Column12]]-L633)</f>
        <v>0</v>
      </c>
      <c r="AI634" s="1">
        <f>ABS(IK_diagnostics_degrees__4[[#This Row],[Column13]]-M633)</f>
        <v>8.4000000000028496E-5</v>
      </c>
      <c r="AJ634" s="1">
        <f>ABS(IK_diagnostics_degrees__4[[#This Row],[Column14]]-N633)</f>
        <v>0</v>
      </c>
      <c r="AK634" s="1">
        <f>ABS(IK_diagnostics_degrees__4[[#This Row],[Column15]]-O633)</f>
        <v>0</v>
      </c>
      <c r="AL634" s="1">
        <f>ABS(IK_diagnostics_degrees__4[[#This Row],[Column16]]-P633)</f>
        <v>8.399999999999519E-4</v>
      </c>
      <c r="AM634" s="1">
        <f>ABS(IK_diagnostics_degrees__4[[#This Row],[Column17]]-Q633)</f>
        <v>0</v>
      </c>
      <c r="AN634" s="1">
        <f>ABS(IK_diagnostics_degrees__4[[#This Row],[Column18]]-R633)</f>
        <v>3.700000000002035E-4</v>
      </c>
      <c r="AO634" s="1">
        <f>ABS(IK_diagnostics_degrees__4[[#This Row],[Column19]]-S633)</f>
        <v>0</v>
      </c>
      <c r="AP634" s="1">
        <f>ABS(IK_diagnostics_degrees__4[[#This Row],[Column20]]-T633)</f>
        <v>2.1970000000000045E-3</v>
      </c>
      <c r="AQ634" s="1">
        <f>ABS(IK_diagnostics_degrees__4[[#This Row],[Column21]]-U633)</f>
        <v>3.6999999999998145E-4</v>
      </c>
    </row>
    <row r="635" spans="1:43" x14ac:dyDescent="0.25">
      <c r="A635" s="1" t="s">
        <v>22</v>
      </c>
      <c r="B635" s="1">
        <v>1.0875999999999999</v>
      </c>
      <c r="C635" s="1" t="s">
        <v>22</v>
      </c>
      <c r="D635" s="1" t="s">
        <v>22</v>
      </c>
      <c r="E635" s="1">
        <v>2.4272399999999998</v>
      </c>
      <c r="F635" s="1" t="s">
        <v>22</v>
      </c>
      <c r="G635" s="1">
        <v>1.18895</v>
      </c>
      <c r="H635" s="1">
        <v>1.55792</v>
      </c>
      <c r="I635" s="1">
        <v>1.29911</v>
      </c>
      <c r="J635" s="1">
        <v>4.5138400000000002E-2</v>
      </c>
      <c r="K635" s="1">
        <v>1.20665</v>
      </c>
      <c r="L635" s="1" t="s">
        <v>22</v>
      </c>
      <c r="M635" s="1">
        <v>0.31240600000000002</v>
      </c>
      <c r="N635" s="1" t="s">
        <v>22</v>
      </c>
      <c r="O635" s="1" t="s">
        <v>22</v>
      </c>
      <c r="P635" s="1">
        <v>1.1790799999999999</v>
      </c>
      <c r="Q635" s="1" t="s">
        <v>22</v>
      </c>
      <c r="R635" s="1">
        <v>1.71635</v>
      </c>
      <c r="S635" s="1" t="s">
        <v>22</v>
      </c>
      <c r="T635" s="1">
        <v>0.50208399999999997</v>
      </c>
      <c r="U635" s="1">
        <v>1.31009</v>
      </c>
      <c r="V635" s="1" t="s">
        <v>23</v>
      </c>
      <c r="W635" s="1">
        <f>ABS(IK_diagnostics_degrees__4[[#This Row],[Column1]]-A634)</f>
        <v>0</v>
      </c>
      <c r="X635" s="1">
        <f>ABS(IK_diagnostics_degrees__4[[#This Row],[Column2]]-B634)</f>
        <v>2.5000000000008349E-4</v>
      </c>
      <c r="Y635" s="1">
        <f>ABS(IK_diagnostics_degrees__4[[#This Row],[Column3]]-C634)</f>
        <v>0</v>
      </c>
      <c r="Z635" s="1">
        <f>ABS(IK_diagnostics_degrees__4[[#This Row],[Column4]]-D634)</f>
        <v>0</v>
      </c>
      <c r="AA635" s="1">
        <f>ABS(IK_diagnostics_degrees__4[[#This Row],[Column5]]-E634)</f>
        <v>4.8000000000003595E-4</v>
      </c>
      <c r="AB635" s="1">
        <f>ABS(IK_diagnostics_degrees__4[[#This Row],[Column6]]-F634)</f>
        <v>0</v>
      </c>
      <c r="AC635" s="1">
        <f>ABS(IK_diagnostics_degrees__4[[#This Row],[Column7]]-G634)</f>
        <v>1.7999999999984695E-4</v>
      </c>
      <c r="AD635" s="1">
        <f>ABS(IK_diagnostics_degrees__4[[#This Row],[Column8]]-H634)</f>
        <v>5.9999999999948983E-5</v>
      </c>
      <c r="AE635" s="1">
        <f>ABS(IK_diagnostics_degrees__4[[#This Row],[Column9]]-I634)</f>
        <v>3.4000000000000696E-4</v>
      </c>
      <c r="AF635" s="1">
        <f>ABS(IK_diagnostics_degrees__4[[#This Row],[Column10]]-J634)</f>
        <v>4.2549999999999533E-4</v>
      </c>
      <c r="AG635" s="1">
        <f>ABS(IK_diagnostics_degrees__4[[#This Row],[Column11]]-K634)</f>
        <v>1.0000000000065512E-5</v>
      </c>
      <c r="AH635" s="1">
        <f>ABS(IK_diagnostics_degrees__4[[#This Row],[Column12]]-L634)</f>
        <v>0</v>
      </c>
      <c r="AI635" s="1">
        <f>ABS(IK_diagnostics_degrees__4[[#This Row],[Column13]]-M634)</f>
        <v>4.2000000000042004E-5</v>
      </c>
      <c r="AJ635" s="1">
        <f>ABS(IK_diagnostics_degrees__4[[#This Row],[Column14]]-N634)</f>
        <v>0</v>
      </c>
      <c r="AK635" s="1">
        <f>ABS(IK_diagnostics_degrees__4[[#This Row],[Column15]]-O634)</f>
        <v>0</v>
      </c>
      <c r="AL635" s="1">
        <f>ABS(IK_diagnostics_degrees__4[[#This Row],[Column16]]-P634)</f>
        <v>7.8999999999984638E-4</v>
      </c>
      <c r="AM635" s="1">
        <f>ABS(IK_diagnostics_degrees__4[[#This Row],[Column17]]-Q634)</f>
        <v>0</v>
      </c>
      <c r="AN635" s="1">
        <f>ABS(IK_diagnostics_degrees__4[[#This Row],[Column18]]-R634)</f>
        <v>1.7999999999984695E-4</v>
      </c>
      <c r="AO635" s="1">
        <f>ABS(IK_diagnostics_degrees__4[[#This Row],[Column19]]-S634)</f>
        <v>0</v>
      </c>
      <c r="AP635" s="1">
        <f>ABS(IK_diagnostics_degrees__4[[#This Row],[Column20]]-T634)</f>
        <v>2.3290000000000255E-3</v>
      </c>
      <c r="AQ635" s="1">
        <f>ABS(IK_diagnostics_degrees__4[[#This Row],[Column21]]-U634)</f>
        <v>3.8000000000004697E-4</v>
      </c>
    </row>
    <row r="636" spans="1:43" x14ac:dyDescent="0.25">
      <c r="A636" s="1" t="s">
        <v>22</v>
      </c>
      <c r="B636" s="1">
        <v>1.08734</v>
      </c>
      <c r="C636" s="1" t="s">
        <v>22</v>
      </c>
      <c r="D636" s="1" t="s">
        <v>22</v>
      </c>
      <c r="E636" s="1">
        <v>2.4276</v>
      </c>
      <c r="F636" s="1" t="s">
        <v>22</v>
      </c>
      <c r="G636" s="1">
        <v>1.18919</v>
      </c>
      <c r="H636" s="1">
        <v>1.55772</v>
      </c>
      <c r="I636" s="1">
        <v>1.2993399999999999</v>
      </c>
      <c r="J636" s="1">
        <v>4.4899099999999997E-2</v>
      </c>
      <c r="K636" s="1">
        <v>1.20665</v>
      </c>
      <c r="L636" s="1" t="s">
        <v>22</v>
      </c>
      <c r="M636" s="1">
        <v>0.31242900000000001</v>
      </c>
      <c r="N636" s="1" t="s">
        <v>22</v>
      </c>
      <c r="O636" s="1" t="s">
        <v>22</v>
      </c>
      <c r="P636" s="1">
        <v>1.1798900000000001</v>
      </c>
      <c r="Q636" s="1" t="s">
        <v>22</v>
      </c>
      <c r="R636" s="1">
        <v>1.71624</v>
      </c>
      <c r="S636" s="1" t="s">
        <v>22</v>
      </c>
      <c r="T636" s="1">
        <v>0.49977899999999997</v>
      </c>
      <c r="U636" s="1">
        <v>1.3104100000000001</v>
      </c>
      <c r="V636" s="1" t="s">
        <v>23</v>
      </c>
      <c r="W636" s="1">
        <f>ABS(IK_diagnostics_degrees__4[[#This Row],[Column1]]-A635)</f>
        <v>0</v>
      </c>
      <c r="X636" s="1">
        <f>ABS(IK_diagnostics_degrees__4[[#This Row],[Column2]]-B635)</f>
        <v>2.5999999999992696E-4</v>
      </c>
      <c r="Y636" s="1">
        <f>ABS(IK_diagnostics_degrees__4[[#This Row],[Column3]]-C635)</f>
        <v>0</v>
      </c>
      <c r="Z636" s="1">
        <f>ABS(IK_diagnostics_degrees__4[[#This Row],[Column4]]-D635)</f>
        <v>0</v>
      </c>
      <c r="AA636" s="1">
        <f>ABS(IK_diagnostics_degrees__4[[#This Row],[Column5]]-E635)</f>
        <v>3.6000000000013799E-4</v>
      </c>
      <c r="AB636" s="1">
        <f>ABS(IK_diagnostics_degrees__4[[#This Row],[Column6]]-F635)</f>
        <v>0</v>
      </c>
      <c r="AC636" s="1">
        <f>ABS(IK_diagnostics_degrees__4[[#This Row],[Column7]]-G635)</f>
        <v>2.4000000000001798E-4</v>
      </c>
      <c r="AD636" s="1">
        <f>ABS(IK_diagnostics_degrees__4[[#This Row],[Column8]]-H635)</f>
        <v>1.9999999999997797E-4</v>
      </c>
      <c r="AE636" s="1">
        <f>ABS(IK_diagnostics_degrees__4[[#This Row],[Column9]]-I635)</f>
        <v>2.2999999999995246E-4</v>
      </c>
      <c r="AF636" s="1">
        <f>ABS(IK_diagnostics_degrees__4[[#This Row],[Column10]]-J635)</f>
        <v>2.3930000000000479E-4</v>
      </c>
      <c r="AG636" s="1">
        <f>ABS(IK_diagnostics_degrees__4[[#This Row],[Column11]]-K635)</f>
        <v>0</v>
      </c>
      <c r="AH636" s="1">
        <f>ABS(IK_diagnostics_degrees__4[[#This Row],[Column12]]-L635)</f>
        <v>0</v>
      </c>
      <c r="AI636" s="1">
        <f>ABS(IK_diagnostics_degrees__4[[#This Row],[Column13]]-M635)</f>
        <v>2.2999999999995246E-5</v>
      </c>
      <c r="AJ636" s="1">
        <f>ABS(IK_diagnostics_degrees__4[[#This Row],[Column14]]-N635)</f>
        <v>0</v>
      </c>
      <c r="AK636" s="1">
        <f>ABS(IK_diagnostics_degrees__4[[#This Row],[Column15]]-O635)</f>
        <v>0</v>
      </c>
      <c r="AL636" s="1">
        <f>ABS(IK_diagnostics_degrees__4[[#This Row],[Column16]]-P635)</f>
        <v>8.1000000000019945E-4</v>
      </c>
      <c r="AM636" s="1">
        <f>ABS(IK_diagnostics_degrees__4[[#This Row],[Column17]]-Q635)</f>
        <v>0</v>
      </c>
      <c r="AN636" s="1">
        <f>ABS(IK_diagnostics_degrees__4[[#This Row],[Column18]]-R635)</f>
        <v>1.100000000000545E-4</v>
      </c>
      <c r="AO636" s="1">
        <f>ABS(IK_diagnostics_degrees__4[[#This Row],[Column19]]-S635)</f>
        <v>0</v>
      </c>
      <c r="AP636" s="1">
        <f>ABS(IK_diagnostics_degrees__4[[#This Row],[Column20]]-T635)</f>
        <v>2.3050000000000015E-3</v>
      </c>
      <c r="AQ636" s="1">
        <f>ABS(IK_diagnostics_degrees__4[[#This Row],[Column21]]-U635)</f>
        <v>3.2000000000009798E-4</v>
      </c>
    </row>
    <row r="637" spans="1:43" x14ac:dyDescent="0.25">
      <c r="A637" s="1" t="s">
        <v>22</v>
      </c>
      <c r="B637" s="1">
        <v>1.0869599999999999</v>
      </c>
      <c r="C637" s="1" t="s">
        <v>22</v>
      </c>
      <c r="D637" s="1" t="s">
        <v>22</v>
      </c>
      <c r="E637" s="1">
        <v>2.42814</v>
      </c>
      <c r="F637" s="1" t="s">
        <v>22</v>
      </c>
      <c r="G637" s="1">
        <v>1.1892799999999999</v>
      </c>
      <c r="H637" s="1">
        <v>1.55758</v>
      </c>
      <c r="I637" s="1">
        <v>1.29975</v>
      </c>
      <c r="J637" s="1">
        <v>4.4652799999999999E-2</v>
      </c>
      <c r="K637" s="1">
        <v>1.20658</v>
      </c>
      <c r="L637" s="1" t="s">
        <v>22</v>
      </c>
      <c r="M637" s="1">
        <v>0.31249199999999999</v>
      </c>
      <c r="N637" s="1" t="s">
        <v>22</v>
      </c>
      <c r="O637" s="1" t="s">
        <v>22</v>
      </c>
      <c r="P637" s="1">
        <v>1.1805699999999999</v>
      </c>
      <c r="Q637" s="1" t="s">
        <v>22</v>
      </c>
      <c r="R637" s="1">
        <v>1.7160599999999999</v>
      </c>
      <c r="S637" s="1" t="s">
        <v>22</v>
      </c>
      <c r="T637" s="1">
        <v>0.49759900000000001</v>
      </c>
      <c r="U637" s="1">
        <v>1.3108200000000001</v>
      </c>
      <c r="V637" s="1" t="s">
        <v>23</v>
      </c>
      <c r="W637" s="1">
        <f>ABS(IK_diagnostics_degrees__4[[#This Row],[Column1]]-A636)</f>
        <v>0</v>
      </c>
      <c r="X637" s="1">
        <f>ABS(IK_diagnostics_degrees__4[[#This Row],[Column2]]-B636)</f>
        <v>3.8000000000004697E-4</v>
      </c>
      <c r="Y637" s="1">
        <f>ABS(IK_diagnostics_degrees__4[[#This Row],[Column3]]-C636)</f>
        <v>0</v>
      </c>
      <c r="Z637" s="1">
        <f>ABS(IK_diagnostics_degrees__4[[#This Row],[Column4]]-D636)</f>
        <v>0</v>
      </c>
      <c r="AA637" s="1">
        <f>ABS(IK_diagnostics_degrees__4[[#This Row],[Column5]]-E636)</f>
        <v>5.3999999999998494E-4</v>
      </c>
      <c r="AB637" s="1">
        <f>ABS(IK_diagnostics_degrees__4[[#This Row],[Column6]]-F636)</f>
        <v>0</v>
      </c>
      <c r="AC637" s="1">
        <f>ABS(IK_diagnostics_degrees__4[[#This Row],[Column7]]-G636)</f>
        <v>8.9999999999923475E-5</v>
      </c>
      <c r="AD637" s="1">
        <f>ABS(IK_diagnostics_degrees__4[[#This Row],[Column8]]-H636)</f>
        <v>1.4000000000002899E-4</v>
      </c>
      <c r="AE637" s="1">
        <f>ABS(IK_diagnostics_degrees__4[[#This Row],[Column9]]-I636)</f>
        <v>4.1000000000002146E-4</v>
      </c>
      <c r="AF637" s="1">
        <f>ABS(IK_diagnostics_degrees__4[[#This Row],[Column10]]-J636)</f>
        <v>2.4629999999999791E-4</v>
      </c>
      <c r="AG637" s="1">
        <f>ABS(IK_diagnostics_degrees__4[[#This Row],[Column11]]-K636)</f>
        <v>7.0000000000014495E-5</v>
      </c>
      <c r="AH637" s="1">
        <f>ABS(IK_diagnostics_degrees__4[[#This Row],[Column12]]-L636)</f>
        <v>0</v>
      </c>
      <c r="AI637" s="1">
        <f>ABS(IK_diagnostics_degrees__4[[#This Row],[Column13]]-M636)</f>
        <v>6.2999999999979739E-5</v>
      </c>
      <c r="AJ637" s="1">
        <f>ABS(IK_diagnostics_degrees__4[[#This Row],[Column14]]-N636)</f>
        <v>0</v>
      </c>
      <c r="AK637" s="1">
        <f>ABS(IK_diagnostics_degrees__4[[#This Row],[Column15]]-O636)</f>
        <v>0</v>
      </c>
      <c r="AL637" s="1">
        <f>ABS(IK_diagnostics_degrees__4[[#This Row],[Column16]]-P636)</f>
        <v>6.7999999999979188E-4</v>
      </c>
      <c r="AM637" s="1">
        <f>ABS(IK_diagnostics_degrees__4[[#This Row],[Column17]]-Q636)</f>
        <v>0</v>
      </c>
      <c r="AN637" s="1">
        <f>ABS(IK_diagnostics_degrees__4[[#This Row],[Column18]]-R636)</f>
        <v>1.8000000000006899E-4</v>
      </c>
      <c r="AO637" s="1">
        <f>ABS(IK_diagnostics_degrees__4[[#This Row],[Column19]]-S636)</f>
        <v>0</v>
      </c>
      <c r="AP637" s="1">
        <f>ABS(IK_diagnostics_degrees__4[[#This Row],[Column20]]-T636)</f>
        <v>2.1799999999999597E-3</v>
      </c>
      <c r="AQ637" s="1">
        <f>ABS(IK_diagnostics_degrees__4[[#This Row],[Column21]]-U636)</f>
        <v>4.1000000000002146E-4</v>
      </c>
    </row>
    <row r="638" spans="1:43" x14ac:dyDescent="0.25">
      <c r="A638" s="1" t="s">
        <v>22</v>
      </c>
      <c r="B638" s="1">
        <v>1.0866400000000001</v>
      </c>
      <c r="C638" s="1" t="s">
        <v>22</v>
      </c>
      <c r="D638" s="1" t="s">
        <v>22</v>
      </c>
      <c r="E638" s="1">
        <v>2.42862</v>
      </c>
      <c r="F638" s="1" t="s">
        <v>22</v>
      </c>
      <c r="G638" s="1">
        <v>1.1895800000000001</v>
      </c>
      <c r="H638" s="1">
        <v>1.55728</v>
      </c>
      <c r="I638" s="1">
        <v>1.30009</v>
      </c>
      <c r="J638" s="1">
        <v>4.4299900000000003E-2</v>
      </c>
      <c r="K638" s="1">
        <v>1.2065699999999999</v>
      </c>
      <c r="L638" s="1" t="s">
        <v>22</v>
      </c>
      <c r="M638" s="1">
        <v>0.312558</v>
      </c>
      <c r="N638" s="1" t="s">
        <v>22</v>
      </c>
      <c r="O638" s="1" t="s">
        <v>22</v>
      </c>
      <c r="P638" s="1">
        <v>1.18157</v>
      </c>
      <c r="Q638" s="1" t="s">
        <v>22</v>
      </c>
      <c r="R638" s="1">
        <v>1.7158100000000001</v>
      </c>
      <c r="S638" s="1" t="s">
        <v>22</v>
      </c>
      <c r="T638" s="1">
        <v>0.49532100000000001</v>
      </c>
      <c r="U638" s="1">
        <v>1.3113699999999999</v>
      </c>
      <c r="V638" s="1" t="s">
        <v>23</v>
      </c>
      <c r="W638" s="1">
        <f>ABS(IK_diagnostics_degrees__4[[#This Row],[Column1]]-A637)</f>
        <v>0</v>
      </c>
      <c r="X638" s="1">
        <f>ABS(IK_diagnostics_degrees__4[[#This Row],[Column2]]-B637)</f>
        <v>3.1999999999987594E-4</v>
      </c>
      <c r="Y638" s="1">
        <f>ABS(IK_diagnostics_degrees__4[[#This Row],[Column3]]-C637)</f>
        <v>0</v>
      </c>
      <c r="Z638" s="1">
        <f>ABS(IK_diagnostics_degrees__4[[#This Row],[Column4]]-D637)</f>
        <v>0</v>
      </c>
      <c r="AA638" s="1">
        <f>ABS(IK_diagnostics_degrees__4[[#This Row],[Column5]]-E637)</f>
        <v>4.8000000000003595E-4</v>
      </c>
      <c r="AB638" s="1">
        <f>ABS(IK_diagnostics_degrees__4[[#This Row],[Column6]]-F637)</f>
        <v>0</v>
      </c>
      <c r="AC638" s="1">
        <f>ABS(IK_diagnostics_degrees__4[[#This Row],[Column7]]-G637)</f>
        <v>3.00000000000189E-4</v>
      </c>
      <c r="AD638" s="1">
        <f>ABS(IK_diagnostics_degrees__4[[#This Row],[Column8]]-H637)</f>
        <v>2.9999999999996696E-4</v>
      </c>
      <c r="AE638" s="1">
        <f>ABS(IK_diagnostics_degrees__4[[#This Row],[Column9]]-I637)</f>
        <v>3.4000000000000696E-4</v>
      </c>
      <c r="AF638" s="1">
        <f>ABS(IK_diagnostics_degrees__4[[#This Row],[Column10]]-J637)</f>
        <v>3.5289999999999627E-4</v>
      </c>
      <c r="AG638" s="1">
        <f>ABS(IK_diagnostics_degrees__4[[#This Row],[Column11]]-K637)</f>
        <v>1.0000000000065512E-5</v>
      </c>
      <c r="AH638" s="1">
        <f>ABS(IK_diagnostics_degrees__4[[#This Row],[Column12]]-L637)</f>
        <v>0</v>
      </c>
      <c r="AI638" s="1">
        <f>ABS(IK_diagnostics_degrees__4[[#This Row],[Column13]]-M637)</f>
        <v>6.6000000000010495E-5</v>
      </c>
      <c r="AJ638" s="1">
        <f>ABS(IK_diagnostics_degrees__4[[#This Row],[Column14]]-N637)</f>
        <v>0</v>
      </c>
      <c r="AK638" s="1">
        <f>ABS(IK_diagnostics_degrees__4[[#This Row],[Column15]]-O637)</f>
        <v>0</v>
      </c>
      <c r="AL638" s="1">
        <f>ABS(IK_diagnostics_degrees__4[[#This Row],[Column16]]-P637)</f>
        <v>1.0000000000001119E-3</v>
      </c>
      <c r="AM638" s="1">
        <f>ABS(IK_diagnostics_degrees__4[[#This Row],[Column17]]-Q637)</f>
        <v>0</v>
      </c>
      <c r="AN638" s="1">
        <f>ABS(IK_diagnostics_degrees__4[[#This Row],[Column18]]-R637)</f>
        <v>2.4999999999986144E-4</v>
      </c>
      <c r="AO638" s="1">
        <f>ABS(IK_diagnostics_degrees__4[[#This Row],[Column19]]-S637)</f>
        <v>0</v>
      </c>
      <c r="AP638" s="1">
        <f>ABS(IK_diagnostics_degrees__4[[#This Row],[Column20]]-T637)</f>
        <v>2.2780000000000022E-3</v>
      </c>
      <c r="AQ638" s="1">
        <f>ABS(IK_diagnostics_degrees__4[[#This Row],[Column21]]-U637)</f>
        <v>5.499999999998284E-4</v>
      </c>
    </row>
    <row r="639" spans="1:43" x14ac:dyDescent="0.25">
      <c r="A639" s="1" t="s">
        <v>22</v>
      </c>
      <c r="B639" s="1">
        <v>1.0862700000000001</v>
      </c>
      <c r="C639" s="1" t="s">
        <v>22</v>
      </c>
      <c r="D639" s="1" t="s">
        <v>22</v>
      </c>
      <c r="E639" s="1">
        <v>2.4291399999999999</v>
      </c>
      <c r="F639" s="1" t="s">
        <v>22</v>
      </c>
      <c r="G639" s="1">
        <v>1.18981</v>
      </c>
      <c r="H639" s="1">
        <v>1.5571699999999999</v>
      </c>
      <c r="I639" s="1">
        <v>1.3002</v>
      </c>
      <c r="J639" s="1">
        <v>4.4246500000000001E-2</v>
      </c>
      <c r="K639" s="1">
        <v>1.20658</v>
      </c>
      <c r="L639" s="1" t="s">
        <v>22</v>
      </c>
      <c r="M639" s="1">
        <v>0.31262299999999998</v>
      </c>
      <c r="N639" s="1" t="s">
        <v>22</v>
      </c>
      <c r="O639" s="1" t="s">
        <v>22</v>
      </c>
      <c r="P639" s="1">
        <v>1.1821999999999999</v>
      </c>
      <c r="Q639" s="1" t="s">
        <v>22</v>
      </c>
      <c r="R639" s="1">
        <v>1.7156199999999999</v>
      </c>
      <c r="S639" s="1" t="s">
        <v>22</v>
      </c>
      <c r="T639" s="1">
        <v>0.49291299999999999</v>
      </c>
      <c r="U639" s="1">
        <v>1.3116099999999999</v>
      </c>
      <c r="V639" s="1" t="s">
        <v>23</v>
      </c>
      <c r="W639" s="1">
        <f>ABS(IK_diagnostics_degrees__4[[#This Row],[Column1]]-A638)</f>
        <v>0</v>
      </c>
      <c r="X639" s="1">
        <f>ABS(IK_diagnostics_degrees__4[[#This Row],[Column2]]-B638)</f>
        <v>3.6999999999998145E-4</v>
      </c>
      <c r="Y639" s="1">
        <f>ABS(IK_diagnostics_degrees__4[[#This Row],[Column3]]-C638)</f>
        <v>0</v>
      </c>
      <c r="Z639" s="1">
        <f>ABS(IK_diagnostics_degrees__4[[#This Row],[Column4]]-D638)</f>
        <v>0</v>
      </c>
      <c r="AA639" s="1">
        <f>ABS(IK_diagnostics_degrees__4[[#This Row],[Column5]]-E638)</f>
        <v>5.1999999999985391E-4</v>
      </c>
      <c r="AB639" s="1">
        <f>ABS(IK_diagnostics_degrees__4[[#This Row],[Column6]]-F638)</f>
        <v>0</v>
      </c>
      <c r="AC639" s="1">
        <f>ABS(IK_diagnostics_degrees__4[[#This Row],[Column7]]-G638)</f>
        <v>2.2999999999995246E-4</v>
      </c>
      <c r="AD639" s="1">
        <f>ABS(IK_diagnostics_degrees__4[[#This Row],[Column8]]-H638)</f>
        <v>1.100000000000545E-4</v>
      </c>
      <c r="AE639" s="1">
        <f>ABS(IK_diagnostics_degrees__4[[#This Row],[Column9]]-I638)</f>
        <v>1.100000000000545E-4</v>
      </c>
      <c r="AF639" s="1">
        <f>ABS(IK_diagnostics_degrees__4[[#This Row],[Column10]]-J638)</f>
        <v>5.3400000000002057E-5</v>
      </c>
      <c r="AG639" s="1">
        <f>ABS(IK_diagnostics_degrees__4[[#This Row],[Column11]]-K638)</f>
        <v>1.0000000000065512E-5</v>
      </c>
      <c r="AH639" s="1">
        <f>ABS(IK_diagnostics_degrees__4[[#This Row],[Column12]]-L638)</f>
        <v>0</v>
      </c>
      <c r="AI639" s="1">
        <f>ABS(IK_diagnostics_degrees__4[[#This Row],[Column13]]-M638)</f>
        <v>6.4999999999981739E-5</v>
      </c>
      <c r="AJ639" s="1">
        <f>ABS(IK_diagnostics_degrees__4[[#This Row],[Column14]]-N638)</f>
        <v>0</v>
      </c>
      <c r="AK639" s="1">
        <f>ABS(IK_diagnostics_degrees__4[[#This Row],[Column15]]-O638)</f>
        <v>0</v>
      </c>
      <c r="AL639" s="1">
        <f>ABS(IK_diagnostics_degrees__4[[#This Row],[Column16]]-P638)</f>
        <v>6.2999999999990841E-4</v>
      </c>
      <c r="AM639" s="1">
        <f>ABS(IK_diagnostics_degrees__4[[#This Row],[Column17]]-Q638)</f>
        <v>0</v>
      </c>
      <c r="AN639" s="1">
        <f>ABS(IK_diagnostics_degrees__4[[#This Row],[Column18]]-R638)</f>
        <v>1.9000000000013451E-4</v>
      </c>
      <c r="AO639" s="1">
        <f>ABS(IK_diagnostics_degrees__4[[#This Row],[Column19]]-S638)</f>
        <v>0</v>
      </c>
      <c r="AP639" s="1">
        <f>ABS(IK_diagnostics_degrees__4[[#This Row],[Column20]]-T638)</f>
        <v>2.4080000000000212E-3</v>
      </c>
      <c r="AQ639" s="1">
        <f>ABS(IK_diagnostics_degrees__4[[#This Row],[Column21]]-U638)</f>
        <v>2.4000000000001798E-4</v>
      </c>
    </row>
    <row r="640" spans="1:43" x14ac:dyDescent="0.25">
      <c r="A640" s="1" t="s">
        <v>22</v>
      </c>
      <c r="B640" s="1">
        <v>1.08592</v>
      </c>
      <c r="C640" s="1" t="s">
        <v>22</v>
      </c>
      <c r="D640" s="1" t="s">
        <v>22</v>
      </c>
      <c r="E640" s="1">
        <v>2.4296700000000002</v>
      </c>
      <c r="F640" s="1" t="s">
        <v>22</v>
      </c>
      <c r="G640" s="1">
        <v>1.19004</v>
      </c>
      <c r="H640" s="1">
        <v>1.55711</v>
      </c>
      <c r="I640" s="1">
        <v>1.3004199999999999</v>
      </c>
      <c r="J640" s="1">
        <v>4.3842199999999998E-2</v>
      </c>
      <c r="K640" s="1">
        <v>1.2065300000000001</v>
      </c>
      <c r="L640" s="1" t="s">
        <v>22</v>
      </c>
      <c r="M640" s="1">
        <v>0.31233100000000003</v>
      </c>
      <c r="N640" s="1" t="s">
        <v>22</v>
      </c>
      <c r="O640" s="1" t="s">
        <v>22</v>
      </c>
      <c r="P640" s="1">
        <v>1.18289</v>
      </c>
      <c r="Q640" s="1" t="s">
        <v>22</v>
      </c>
      <c r="R640" s="1">
        <v>1.7154100000000001</v>
      </c>
      <c r="S640" s="1" t="s">
        <v>22</v>
      </c>
      <c r="T640" s="1">
        <v>0.49063600000000002</v>
      </c>
      <c r="U640" s="1">
        <v>1.31203</v>
      </c>
      <c r="V640" s="1" t="s">
        <v>23</v>
      </c>
      <c r="W640" s="1">
        <f>ABS(IK_diagnostics_degrees__4[[#This Row],[Column1]]-A639)</f>
        <v>0</v>
      </c>
      <c r="X640" s="1">
        <f>ABS(IK_diagnostics_degrees__4[[#This Row],[Column2]]-B639)</f>
        <v>3.5000000000007248E-4</v>
      </c>
      <c r="Y640" s="1">
        <f>ABS(IK_diagnostics_degrees__4[[#This Row],[Column3]]-C639)</f>
        <v>0</v>
      </c>
      <c r="Z640" s="1">
        <f>ABS(IK_diagnostics_degrees__4[[#This Row],[Column4]]-D639)</f>
        <v>0</v>
      </c>
      <c r="AA640" s="1">
        <f>ABS(IK_diagnostics_degrees__4[[#This Row],[Column5]]-E639)</f>
        <v>5.3000000000036351E-4</v>
      </c>
      <c r="AB640" s="1">
        <f>ABS(IK_diagnostics_degrees__4[[#This Row],[Column6]]-F639)</f>
        <v>0</v>
      </c>
      <c r="AC640" s="1">
        <f>ABS(IK_diagnostics_degrees__4[[#This Row],[Column7]]-G639)</f>
        <v>2.2999999999995246E-4</v>
      </c>
      <c r="AD640" s="1">
        <f>ABS(IK_diagnostics_degrees__4[[#This Row],[Column8]]-H639)</f>
        <v>5.9999999999948983E-5</v>
      </c>
      <c r="AE640" s="1">
        <f>ABS(IK_diagnostics_degrees__4[[#This Row],[Column9]]-I639)</f>
        <v>2.1999999999988695E-4</v>
      </c>
      <c r="AF640" s="1">
        <f>ABS(IK_diagnostics_degrees__4[[#This Row],[Column10]]-J639)</f>
        <v>4.0430000000000327E-4</v>
      </c>
      <c r="AG640" s="1">
        <f>ABS(IK_diagnostics_degrees__4[[#This Row],[Column11]]-K639)</f>
        <v>4.9999999999883471E-5</v>
      </c>
      <c r="AH640" s="1">
        <f>ABS(IK_diagnostics_degrees__4[[#This Row],[Column12]]-L639)</f>
        <v>0</v>
      </c>
      <c r="AI640" s="1">
        <f>ABS(IK_diagnostics_degrees__4[[#This Row],[Column13]]-M639)</f>
        <v>2.9199999999995896E-4</v>
      </c>
      <c r="AJ640" s="1">
        <f>ABS(IK_diagnostics_degrees__4[[#This Row],[Column14]]-N639)</f>
        <v>0</v>
      </c>
      <c r="AK640" s="1">
        <f>ABS(IK_diagnostics_degrees__4[[#This Row],[Column15]]-O639)</f>
        <v>0</v>
      </c>
      <c r="AL640" s="1">
        <f>ABS(IK_diagnostics_degrees__4[[#This Row],[Column16]]-P639)</f>
        <v>6.9000000000007944E-4</v>
      </c>
      <c r="AM640" s="1">
        <f>ABS(IK_diagnostics_degrees__4[[#This Row],[Column17]]-Q639)</f>
        <v>0</v>
      </c>
      <c r="AN640" s="1">
        <f>ABS(IK_diagnostics_degrees__4[[#This Row],[Column18]]-R639)</f>
        <v>2.0999999999982144E-4</v>
      </c>
      <c r="AO640" s="1">
        <f>ABS(IK_diagnostics_degrees__4[[#This Row],[Column19]]-S639)</f>
        <v>0</v>
      </c>
      <c r="AP640" s="1">
        <f>ABS(IK_diagnostics_degrees__4[[#This Row],[Column20]]-T639)</f>
        <v>2.2769999999999735E-3</v>
      </c>
      <c r="AQ640" s="1">
        <f>ABS(IK_diagnostics_degrees__4[[#This Row],[Column21]]-U639)</f>
        <v>4.2000000000008697E-4</v>
      </c>
    </row>
    <row r="641" spans="1:43" x14ac:dyDescent="0.25">
      <c r="A641" s="1" t="s">
        <v>22</v>
      </c>
      <c r="B641" s="1">
        <v>1.0855999999999999</v>
      </c>
      <c r="C641" s="1" t="s">
        <v>22</v>
      </c>
      <c r="D641" s="1" t="s">
        <v>22</v>
      </c>
      <c r="E641" s="1">
        <v>2.4301599999999999</v>
      </c>
      <c r="F641" s="1" t="s">
        <v>22</v>
      </c>
      <c r="G641" s="1">
        <v>1.19014</v>
      </c>
      <c r="H641" s="1">
        <v>1.5570600000000001</v>
      </c>
      <c r="I641" s="1">
        <v>1.3008</v>
      </c>
      <c r="J641" s="1">
        <v>4.3429000000000002E-2</v>
      </c>
      <c r="K641" s="1">
        <v>1.20641</v>
      </c>
      <c r="L641" s="1" t="s">
        <v>22</v>
      </c>
      <c r="M641" s="1">
        <v>0.31224299999999999</v>
      </c>
      <c r="N641" s="1" t="s">
        <v>22</v>
      </c>
      <c r="O641" s="1" t="s">
        <v>22</v>
      </c>
      <c r="P641" s="1">
        <v>1.1835</v>
      </c>
      <c r="Q641" s="1" t="s">
        <v>22</v>
      </c>
      <c r="R641" s="1">
        <v>1.7152499999999999</v>
      </c>
      <c r="S641" s="1" t="s">
        <v>22</v>
      </c>
      <c r="T641" s="1">
        <v>0.48855599999999999</v>
      </c>
      <c r="U641" s="1">
        <v>1.3123400000000001</v>
      </c>
      <c r="V641" s="1" t="s">
        <v>23</v>
      </c>
      <c r="W641" s="1">
        <f>ABS(IK_diagnostics_degrees__4[[#This Row],[Column1]]-A640)</f>
        <v>0</v>
      </c>
      <c r="X641" s="1">
        <f>ABS(IK_diagnostics_degrees__4[[#This Row],[Column2]]-B640)</f>
        <v>3.2000000000009798E-4</v>
      </c>
      <c r="Y641" s="1">
        <f>ABS(IK_diagnostics_degrees__4[[#This Row],[Column3]]-C640)</f>
        <v>0</v>
      </c>
      <c r="Z641" s="1">
        <f>ABS(IK_diagnostics_degrees__4[[#This Row],[Column4]]-D640)</f>
        <v>0</v>
      </c>
      <c r="AA641" s="1">
        <f>ABS(IK_diagnostics_degrees__4[[#This Row],[Column5]]-E640)</f>
        <v>4.8999999999965738E-4</v>
      </c>
      <c r="AB641" s="1">
        <f>ABS(IK_diagnostics_degrees__4[[#This Row],[Column6]]-F640)</f>
        <v>0</v>
      </c>
      <c r="AC641" s="1">
        <f>ABS(IK_diagnostics_degrees__4[[#This Row],[Column7]]-G640)</f>
        <v>9.9999999999988987E-5</v>
      </c>
      <c r="AD641" s="1">
        <f>ABS(IK_diagnostics_degrees__4[[#This Row],[Column8]]-H640)</f>
        <v>4.9999999999883471E-5</v>
      </c>
      <c r="AE641" s="1">
        <f>ABS(IK_diagnostics_degrees__4[[#This Row],[Column9]]-I640)</f>
        <v>3.8000000000004697E-4</v>
      </c>
      <c r="AF641" s="1">
        <f>ABS(IK_diagnostics_degrees__4[[#This Row],[Column10]]-J640)</f>
        <v>4.1319999999999552E-4</v>
      </c>
      <c r="AG641" s="1">
        <f>ABS(IK_diagnostics_degrees__4[[#This Row],[Column11]]-K640)</f>
        <v>1.2000000000012001E-4</v>
      </c>
      <c r="AH641" s="1">
        <f>ABS(IK_diagnostics_degrees__4[[#This Row],[Column12]]-L640)</f>
        <v>0</v>
      </c>
      <c r="AI641" s="1">
        <f>ABS(IK_diagnostics_degrees__4[[#This Row],[Column13]]-M640)</f>
        <v>8.8000000000032497E-5</v>
      </c>
      <c r="AJ641" s="1">
        <f>ABS(IK_diagnostics_degrees__4[[#This Row],[Column14]]-N640)</f>
        <v>0</v>
      </c>
      <c r="AK641" s="1">
        <f>ABS(IK_diagnostics_degrees__4[[#This Row],[Column15]]-O640)</f>
        <v>0</v>
      </c>
      <c r="AL641" s="1">
        <f>ABS(IK_diagnostics_degrees__4[[#This Row],[Column16]]-P640)</f>
        <v>6.0999999999999943E-4</v>
      </c>
      <c r="AM641" s="1">
        <f>ABS(IK_diagnostics_degrees__4[[#This Row],[Column17]]-Q640)</f>
        <v>0</v>
      </c>
      <c r="AN641" s="1">
        <f>ABS(IK_diagnostics_degrees__4[[#This Row],[Column18]]-R640)</f>
        <v>1.6000000000016001E-4</v>
      </c>
      <c r="AO641" s="1">
        <f>ABS(IK_diagnostics_degrees__4[[#This Row],[Column19]]-S640)</f>
        <v>0</v>
      </c>
      <c r="AP641" s="1">
        <f>ABS(IK_diagnostics_degrees__4[[#This Row],[Column20]]-T640)</f>
        <v>2.0800000000000263E-3</v>
      </c>
      <c r="AQ641" s="1">
        <f>ABS(IK_diagnostics_degrees__4[[#This Row],[Column21]]-U640)</f>
        <v>3.1000000000003247E-4</v>
      </c>
    </row>
    <row r="642" spans="1:43" x14ac:dyDescent="0.25">
      <c r="A642" s="1" t="s">
        <v>22</v>
      </c>
      <c r="B642" s="1">
        <v>1.0851999999999999</v>
      </c>
      <c r="C642" s="1" t="s">
        <v>22</v>
      </c>
      <c r="D642" s="1" t="s">
        <v>22</v>
      </c>
      <c r="E642" s="1">
        <v>2.4307300000000001</v>
      </c>
      <c r="F642" s="1" t="s">
        <v>22</v>
      </c>
      <c r="G642" s="1">
        <v>1.19042</v>
      </c>
      <c r="H642" s="1">
        <v>1.5569299999999999</v>
      </c>
      <c r="I642" s="1">
        <v>1.30105</v>
      </c>
      <c r="J642" s="1">
        <v>4.3176800000000001E-2</v>
      </c>
      <c r="K642" s="1">
        <v>1.20641</v>
      </c>
      <c r="L642" s="1" t="s">
        <v>22</v>
      </c>
      <c r="M642" s="1">
        <v>0.31232500000000002</v>
      </c>
      <c r="N642" s="1" t="s">
        <v>22</v>
      </c>
      <c r="O642" s="1" t="s">
        <v>22</v>
      </c>
      <c r="P642" s="1">
        <v>1.18431</v>
      </c>
      <c r="Q642" s="1" t="s">
        <v>22</v>
      </c>
      <c r="R642" s="1">
        <v>1.7150700000000001</v>
      </c>
      <c r="S642" s="1" t="s">
        <v>22</v>
      </c>
      <c r="T642" s="1">
        <v>0.48651699999999998</v>
      </c>
      <c r="U642" s="1">
        <v>1.3126500000000001</v>
      </c>
      <c r="V642" s="1" t="s">
        <v>23</v>
      </c>
      <c r="W642" s="1">
        <f>ABS(IK_diagnostics_degrees__4[[#This Row],[Column1]]-A641)</f>
        <v>0</v>
      </c>
      <c r="X642" s="1">
        <f>ABS(IK_diagnostics_degrees__4[[#This Row],[Column2]]-B641)</f>
        <v>3.9999999999995595E-4</v>
      </c>
      <c r="Y642" s="1">
        <f>ABS(IK_diagnostics_degrees__4[[#This Row],[Column3]]-C641)</f>
        <v>0</v>
      </c>
      <c r="Z642" s="1">
        <f>ABS(IK_diagnostics_degrees__4[[#This Row],[Column4]]-D641)</f>
        <v>0</v>
      </c>
      <c r="AA642" s="1">
        <f>ABS(IK_diagnostics_degrees__4[[#This Row],[Column5]]-E641)</f>
        <v>5.7000000000018147E-4</v>
      </c>
      <c r="AB642" s="1">
        <f>ABS(IK_diagnostics_degrees__4[[#This Row],[Column6]]-F641)</f>
        <v>0</v>
      </c>
      <c r="AC642" s="1">
        <f>ABS(IK_diagnostics_degrees__4[[#This Row],[Column7]]-G641)</f>
        <v>2.8000000000005798E-4</v>
      </c>
      <c r="AD642" s="1">
        <f>ABS(IK_diagnostics_degrees__4[[#This Row],[Column8]]-H641)</f>
        <v>1.3000000000018552E-4</v>
      </c>
      <c r="AE642" s="1">
        <f>ABS(IK_diagnostics_degrees__4[[#This Row],[Column9]]-I641)</f>
        <v>2.5000000000008349E-4</v>
      </c>
      <c r="AF642" s="1">
        <f>ABS(IK_diagnostics_degrees__4[[#This Row],[Column10]]-J641)</f>
        <v>2.5220000000000103E-4</v>
      </c>
      <c r="AG642" s="1">
        <f>ABS(IK_diagnostics_degrees__4[[#This Row],[Column11]]-K641)</f>
        <v>0</v>
      </c>
      <c r="AH642" s="1">
        <f>ABS(IK_diagnostics_degrees__4[[#This Row],[Column12]]-L641)</f>
        <v>0</v>
      </c>
      <c r="AI642" s="1">
        <f>ABS(IK_diagnostics_degrees__4[[#This Row],[Column13]]-M641)</f>
        <v>8.2000000000026496E-5</v>
      </c>
      <c r="AJ642" s="1">
        <f>ABS(IK_diagnostics_degrees__4[[#This Row],[Column14]]-N641)</f>
        <v>0</v>
      </c>
      <c r="AK642" s="1">
        <f>ABS(IK_diagnostics_degrees__4[[#This Row],[Column15]]-O641)</f>
        <v>0</v>
      </c>
      <c r="AL642" s="1">
        <f>ABS(IK_diagnostics_degrees__4[[#This Row],[Column16]]-P641)</f>
        <v>8.099999999999774E-4</v>
      </c>
      <c r="AM642" s="1">
        <f>ABS(IK_diagnostics_degrees__4[[#This Row],[Column17]]-Q641)</f>
        <v>0</v>
      </c>
      <c r="AN642" s="1">
        <f>ABS(IK_diagnostics_degrees__4[[#This Row],[Column18]]-R641)</f>
        <v>1.7999999999984695E-4</v>
      </c>
      <c r="AO642" s="1">
        <f>ABS(IK_diagnostics_degrees__4[[#This Row],[Column19]]-S641)</f>
        <v>0</v>
      </c>
      <c r="AP642" s="1">
        <f>ABS(IK_diagnostics_degrees__4[[#This Row],[Column20]]-T641)</f>
        <v>2.039000000000013E-3</v>
      </c>
      <c r="AQ642" s="1">
        <f>ABS(IK_diagnostics_degrees__4[[#This Row],[Column21]]-U641)</f>
        <v>3.1000000000003247E-4</v>
      </c>
    </row>
    <row r="643" spans="1:43" x14ac:dyDescent="0.25">
      <c r="A643" s="1" t="s">
        <v>22</v>
      </c>
      <c r="B643" s="1">
        <v>1.0848100000000001</v>
      </c>
      <c r="C643" s="1" t="s">
        <v>22</v>
      </c>
      <c r="D643" s="1" t="s">
        <v>22</v>
      </c>
      <c r="E643" s="1">
        <v>2.43133</v>
      </c>
      <c r="F643" s="1" t="s">
        <v>22</v>
      </c>
      <c r="G643" s="1">
        <v>1.19049</v>
      </c>
      <c r="H643" s="1">
        <v>1.5566800000000001</v>
      </c>
      <c r="I643" s="1">
        <v>1.3014600000000001</v>
      </c>
      <c r="J643" s="1">
        <v>4.3000099999999999E-2</v>
      </c>
      <c r="K643" s="1">
        <v>1.20638</v>
      </c>
      <c r="L643" s="1" t="s">
        <v>22</v>
      </c>
      <c r="M643" s="1">
        <v>0.31224600000000002</v>
      </c>
      <c r="N643" s="1" t="s">
        <v>22</v>
      </c>
      <c r="O643" s="1" t="s">
        <v>22</v>
      </c>
      <c r="P643" s="1">
        <v>1.18499</v>
      </c>
      <c r="Q643" s="1" t="s">
        <v>22</v>
      </c>
      <c r="R643" s="1">
        <v>1.71468</v>
      </c>
      <c r="S643" s="1" t="s">
        <v>22</v>
      </c>
      <c r="T643" s="1">
        <v>0.48443599999999998</v>
      </c>
      <c r="U643" s="1">
        <v>1.3129999999999999</v>
      </c>
      <c r="V643" s="1" t="s">
        <v>23</v>
      </c>
      <c r="W643" s="1">
        <f>ABS(IK_diagnostics_degrees__4[[#This Row],[Column1]]-A642)</f>
        <v>0</v>
      </c>
      <c r="X643" s="1">
        <f>ABS(IK_diagnostics_degrees__4[[#This Row],[Column2]]-B642)</f>
        <v>3.8999999999989043E-4</v>
      </c>
      <c r="Y643" s="1">
        <f>ABS(IK_diagnostics_degrees__4[[#This Row],[Column3]]-C642)</f>
        <v>0</v>
      </c>
      <c r="Z643" s="1">
        <f>ABS(IK_diagnostics_degrees__4[[#This Row],[Column4]]-D642)</f>
        <v>0</v>
      </c>
      <c r="AA643" s="1">
        <f>ABS(IK_diagnostics_degrees__4[[#This Row],[Column5]]-E642)</f>
        <v>5.9999999999993392E-4</v>
      </c>
      <c r="AB643" s="1">
        <f>ABS(IK_diagnostics_degrees__4[[#This Row],[Column6]]-F642)</f>
        <v>0</v>
      </c>
      <c r="AC643" s="1">
        <f>ABS(IK_diagnostics_degrees__4[[#This Row],[Column7]]-G642)</f>
        <v>7.0000000000014495E-5</v>
      </c>
      <c r="AD643" s="1">
        <f>ABS(IK_diagnostics_degrees__4[[#This Row],[Column8]]-H642)</f>
        <v>2.4999999999986144E-4</v>
      </c>
      <c r="AE643" s="1">
        <f>ABS(IK_diagnostics_degrees__4[[#This Row],[Column9]]-I642)</f>
        <v>4.1000000000002146E-4</v>
      </c>
      <c r="AF643" s="1">
        <f>ABS(IK_diagnostics_degrees__4[[#This Row],[Column10]]-J642)</f>
        <v>1.7670000000000186E-4</v>
      </c>
      <c r="AG643" s="1">
        <f>ABS(IK_diagnostics_degrees__4[[#This Row],[Column11]]-K642)</f>
        <v>2.9999999999974492E-5</v>
      </c>
      <c r="AH643" s="1">
        <f>ABS(IK_diagnostics_degrees__4[[#This Row],[Column12]]-L642)</f>
        <v>0</v>
      </c>
      <c r="AI643" s="1">
        <f>ABS(IK_diagnostics_degrees__4[[#This Row],[Column13]]-M642)</f>
        <v>7.899999999999574E-5</v>
      </c>
      <c r="AJ643" s="1">
        <f>ABS(IK_diagnostics_degrees__4[[#This Row],[Column14]]-N642)</f>
        <v>0</v>
      </c>
      <c r="AK643" s="1">
        <f>ABS(IK_diagnostics_degrees__4[[#This Row],[Column15]]-O642)</f>
        <v>0</v>
      </c>
      <c r="AL643" s="1">
        <f>ABS(IK_diagnostics_degrees__4[[#This Row],[Column16]]-P642)</f>
        <v>6.8000000000001393E-4</v>
      </c>
      <c r="AM643" s="1">
        <f>ABS(IK_diagnostics_degrees__4[[#This Row],[Column17]]-Q642)</f>
        <v>0</v>
      </c>
      <c r="AN643" s="1">
        <f>ABS(IK_diagnostics_degrees__4[[#This Row],[Column18]]-R642)</f>
        <v>3.9000000000011248E-4</v>
      </c>
      <c r="AO643" s="1">
        <f>ABS(IK_diagnostics_degrees__4[[#This Row],[Column19]]-S642)</f>
        <v>0</v>
      </c>
      <c r="AP643" s="1">
        <f>ABS(IK_diagnostics_degrees__4[[#This Row],[Column20]]-T642)</f>
        <v>2.0809999999999995E-3</v>
      </c>
      <c r="AQ643" s="1">
        <f>ABS(IK_diagnostics_degrees__4[[#This Row],[Column21]]-U642)</f>
        <v>3.4999999999985043E-4</v>
      </c>
    </row>
    <row r="644" spans="1:43" x14ac:dyDescent="0.25">
      <c r="A644" s="1" t="s">
        <v>22</v>
      </c>
      <c r="B644" s="1">
        <v>1.08473</v>
      </c>
      <c r="C644" s="1" t="s">
        <v>22</v>
      </c>
      <c r="D644" s="1" t="s">
        <v>22</v>
      </c>
      <c r="E644" s="1">
        <v>2.4314800000000001</v>
      </c>
      <c r="F644" s="1" t="s">
        <v>22</v>
      </c>
      <c r="G644" s="1">
        <v>1.19065</v>
      </c>
      <c r="H644" s="1">
        <v>1.55653</v>
      </c>
      <c r="I644" s="1">
        <v>1.30165</v>
      </c>
      <c r="J644" s="1">
        <v>4.2836300000000001E-2</v>
      </c>
      <c r="K644" s="1">
        <v>1.2063999999999999</v>
      </c>
      <c r="L644" s="1" t="s">
        <v>22</v>
      </c>
      <c r="M644" s="1">
        <v>0.31237100000000001</v>
      </c>
      <c r="N644" s="1" t="s">
        <v>22</v>
      </c>
      <c r="O644" s="1" t="s">
        <v>22</v>
      </c>
      <c r="P644" s="1">
        <v>1.18567</v>
      </c>
      <c r="Q644" s="1" t="s">
        <v>22</v>
      </c>
      <c r="R644" s="1">
        <v>1.71461</v>
      </c>
      <c r="S644" s="1" t="s">
        <v>22</v>
      </c>
      <c r="T644" s="1">
        <v>0.48239100000000001</v>
      </c>
      <c r="U644" s="1">
        <v>1.31325</v>
      </c>
      <c r="V644" s="1" t="s">
        <v>23</v>
      </c>
      <c r="W644" s="1">
        <f>ABS(IK_diagnostics_degrees__4[[#This Row],[Column1]]-A643)</f>
        <v>0</v>
      </c>
      <c r="X644" s="1">
        <f>ABS(IK_diagnostics_degrees__4[[#This Row],[Column2]]-B643)</f>
        <v>8.0000000000080007E-5</v>
      </c>
      <c r="Y644" s="1">
        <f>ABS(IK_diagnostics_degrees__4[[#This Row],[Column3]]-C643)</f>
        <v>0</v>
      </c>
      <c r="Z644" s="1">
        <f>ABS(IK_diagnostics_degrees__4[[#This Row],[Column4]]-D643)</f>
        <v>0</v>
      </c>
      <c r="AA644" s="1">
        <f>ABS(IK_diagnostics_degrees__4[[#This Row],[Column5]]-E643)</f>
        <v>1.500000000000945E-4</v>
      </c>
      <c r="AB644" s="1">
        <f>ABS(IK_diagnostics_degrees__4[[#This Row],[Column6]]-F643)</f>
        <v>0</v>
      </c>
      <c r="AC644" s="1">
        <f>ABS(IK_diagnostics_degrees__4[[#This Row],[Column7]]-G643)</f>
        <v>1.5999999999993797E-4</v>
      </c>
      <c r="AD644" s="1">
        <f>ABS(IK_diagnostics_degrees__4[[#This Row],[Column8]]-H643)</f>
        <v>1.500000000000945E-4</v>
      </c>
      <c r="AE644" s="1">
        <f>ABS(IK_diagnostics_degrees__4[[#This Row],[Column9]]-I643)</f>
        <v>1.8999999999991246E-4</v>
      </c>
      <c r="AF644" s="1">
        <f>ABS(IK_diagnostics_degrees__4[[#This Row],[Column10]]-J643)</f>
        <v>1.6379999999999867E-4</v>
      </c>
      <c r="AG644" s="1">
        <f>ABS(IK_diagnostics_degrees__4[[#This Row],[Column11]]-K643)</f>
        <v>1.9999999999908979E-5</v>
      </c>
      <c r="AH644" s="1">
        <f>ABS(IK_diagnostics_degrees__4[[#This Row],[Column12]]-L643)</f>
        <v>0</v>
      </c>
      <c r="AI644" s="1">
        <f>ABS(IK_diagnostics_degrees__4[[#This Row],[Column13]]-M643)</f>
        <v>1.2499999999998623E-4</v>
      </c>
      <c r="AJ644" s="1">
        <f>ABS(IK_diagnostics_degrees__4[[#This Row],[Column14]]-N643)</f>
        <v>0</v>
      </c>
      <c r="AK644" s="1">
        <f>ABS(IK_diagnostics_degrees__4[[#This Row],[Column15]]-O643)</f>
        <v>0</v>
      </c>
      <c r="AL644" s="1">
        <f>ABS(IK_diagnostics_degrees__4[[#This Row],[Column16]]-P643)</f>
        <v>6.8000000000001393E-4</v>
      </c>
      <c r="AM644" s="1">
        <f>ABS(IK_diagnostics_degrees__4[[#This Row],[Column17]]-Q643)</f>
        <v>0</v>
      </c>
      <c r="AN644" s="1">
        <f>ABS(IK_diagnostics_degrees__4[[#This Row],[Column18]]-R643)</f>
        <v>7.0000000000014495E-5</v>
      </c>
      <c r="AO644" s="1">
        <f>ABS(IK_diagnostics_degrees__4[[#This Row],[Column19]]-S643)</f>
        <v>0</v>
      </c>
      <c r="AP644" s="1">
        <f>ABS(IK_diagnostics_degrees__4[[#This Row],[Column20]]-T643)</f>
        <v>2.0449999999999635E-3</v>
      </c>
      <c r="AQ644" s="1">
        <f>ABS(IK_diagnostics_degrees__4[[#This Row],[Column21]]-U643)</f>
        <v>2.5000000000008349E-4</v>
      </c>
    </row>
    <row r="645" spans="1:43" x14ac:dyDescent="0.25">
      <c r="A645" s="1" t="s">
        <v>22</v>
      </c>
      <c r="B645" s="1">
        <v>1.0845</v>
      </c>
      <c r="C645" s="1" t="s">
        <v>22</v>
      </c>
      <c r="D645" s="1" t="s">
        <v>22</v>
      </c>
      <c r="E645" s="1">
        <v>2.43181</v>
      </c>
      <c r="F645" s="1" t="s">
        <v>22</v>
      </c>
      <c r="G645" s="1">
        <v>1.19092</v>
      </c>
      <c r="H645" s="1">
        <v>1.5563199999999999</v>
      </c>
      <c r="I645" s="1">
        <v>1.3017799999999999</v>
      </c>
      <c r="J645" s="1">
        <v>4.2628600000000003E-2</v>
      </c>
      <c r="K645" s="1">
        <v>1.20645</v>
      </c>
      <c r="L645" s="1" t="s">
        <v>22</v>
      </c>
      <c r="M645" s="1">
        <v>0.31236700000000001</v>
      </c>
      <c r="N645" s="1" t="s">
        <v>22</v>
      </c>
      <c r="O645" s="1" t="s">
        <v>22</v>
      </c>
      <c r="P645" s="1">
        <v>1.18631</v>
      </c>
      <c r="Q645" s="1" t="s">
        <v>22</v>
      </c>
      <c r="R645" s="1">
        <v>1.71451</v>
      </c>
      <c r="S645" s="1" t="s">
        <v>22</v>
      </c>
      <c r="T645" s="1">
        <v>0.480271</v>
      </c>
      <c r="U645" s="1">
        <v>1.31362</v>
      </c>
      <c r="V645" s="1" t="s">
        <v>23</v>
      </c>
      <c r="W645" s="1">
        <f>ABS(IK_diagnostics_degrees__4[[#This Row],[Column1]]-A644)</f>
        <v>0</v>
      </c>
      <c r="X645" s="1">
        <f>ABS(IK_diagnostics_degrees__4[[#This Row],[Column2]]-B644)</f>
        <v>2.2999999999995246E-4</v>
      </c>
      <c r="Y645" s="1">
        <f>ABS(IK_diagnostics_degrees__4[[#This Row],[Column3]]-C644)</f>
        <v>0</v>
      </c>
      <c r="Z645" s="1">
        <f>ABS(IK_diagnostics_degrees__4[[#This Row],[Column4]]-D644)</f>
        <v>0</v>
      </c>
      <c r="AA645" s="1">
        <f>ABS(IK_diagnostics_degrees__4[[#This Row],[Column5]]-E644)</f>
        <v>3.2999999999994145E-4</v>
      </c>
      <c r="AB645" s="1">
        <f>ABS(IK_diagnostics_degrees__4[[#This Row],[Column6]]-F644)</f>
        <v>0</v>
      </c>
      <c r="AC645" s="1">
        <f>ABS(IK_diagnostics_degrees__4[[#This Row],[Column7]]-G644)</f>
        <v>2.6999999999999247E-4</v>
      </c>
      <c r="AD645" s="1">
        <f>ABS(IK_diagnostics_degrees__4[[#This Row],[Column8]]-H644)</f>
        <v>2.1000000000004349E-4</v>
      </c>
      <c r="AE645" s="1">
        <f>ABS(IK_diagnostics_degrees__4[[#This Row],[Column9]]-I644)</f>
        <v>1.2999999999996348E-4</v>
      </c>
      <c r="AF645" s="1">
        <f>ABS(IK_diagnostics_degrees__4[[#This Row],[Column10]]-J644)</f>
        <v>2.0769999999999816E-4</v>
      </c>
      <c r="AG645" s="1">
        <f>ABS(IK_diagnostics_degrees__4[[#This Row],[Column11]]-K644)</f>
        <v>5.0000000000105516E-5</v>
      </c>
      <c r="AH645" s="1">
        <f>ABS(IK_diagnostics_degrees__4[[#This Row],[Column12]]-L644)</f>
        <v>0</v>
      </c>
      <c r="AI645" s="1">
        <f>ABS(IK_diagnostics_degrees__4[[#This Row],[Column13]]-M644)</f>
        <v>4.0000000000040004E-6</v>
      </c>
      <c r="AJ645" s="1">
        <f>ABS(IK_diagnostics_degrees__4[[#This Row],[Column14]]-N644)</f>
        <v>0</v>
      </c>
      <c r="AK645" s="1">
        <f>ABS(IK_diagnostics_degrees__4[[#This Row],[Column15]]-O644)</f>
        <v>0</v>
      </c>
      <c r="AL645" s="1">
        <f>ABS(IK_diagnostics_degrees__4[[#This Row],[Column16]]-P644)</f>
        <v>6.3999999999997392E-4</v>
      </c>
      <c r="AM645" s="1">
        <f>ABS(IK_diagnostics_degrees__4[[#This Row],[Column17]]-Q644)</f>
        <v>0</v>
      </c>
      <c r="AN645" s="1">
        <f>ABS(IK_diagnostics_degrees__4[[#This Row],[Column18]]-R644)</f>
        <v>9.9999999999988987E-5</v>
      </c>
      <c r="AO645" s="1">
        <f>ABS(IK_diagnostics_degrees__4[[#This Row],[Column19]]-S644)</f>
        <v>0</v>
      </c>
      <c r="AP645" s="1">
        <f>ABS(IK_diagnostics_degrees__4[[#This Row],[Column20]]-T644)</f>
        <v>2.1200000000000108E-3</v>
      </c>
      <c r="AQ645" s="1">
        <f>ABS(IK_diagnostics_degrees__4[[#This Row],[Column21]]-U644)</f>
        <v>3.6999999999998145E-4</v>
      </c>
    </row>
    <row r="646" spans="1:43" x14ac:dyDescent="0.25">
      <c r="A646" s="1" t="s">
        <v>22</v>
      </c>
      <c r="B646" s="1">
        <v>1.08422</v>
      </c>
      <c r="C646" s="1" t="s">
        <v>22</v>
      </c>
      <c r="D646" s="1" t="s">
        <v>22</v>
      </c>
      <c r="E646" s="1">
        <v>2.43222</v>
      </c>
      <c r="F646" s="1" t="s">
        <v>22</v>
      </c>
      <c r="G646" s="1">
        <v>1.1913</v>
      </c>
      <c r="H646" s="1">
        <v>1.5561700000000001</v>
      </c>
      <c r="I646" s="1">
        <v>1.30182</v>
      </c>
      <c r="J646" s="1">
        <v>4.2380800000000003E-2</v>
      </c>
      <c r="K646" s="1">
        <v>1.20641</v>
      </c>
      <c r="L646" s="1" t="s">
        <v>22</v>
      </c>
      <c r="M646" s="1">
        <v>0.312473</v>
      </c>
      <c r="N646" s="1" t="s">
        <v>22</v>
      </c>
      <c r="O646" s="1" t="s">
        <v>22</v>
      </c>
      <c r="P646" s="1">
        <v>1.1869499999999999</v>
      </c>
      <c r="Q646" s="1" t="s">
        <v>22</v>
      </c>
      <c r="R646" s="1">
        <v>1.7143600000000001</v>
      </c>
      <c r="S646" s="1" t="s">
        <v>22</v>
      </c>
      <c r="T646" s="1">
        <v>0.47823900000000003</v>
      </c>
      <c r="U646" s="1">
        <v>1.3139099999999999</v>
      </c>
      <c r="V646" s="1" t="s">
        <v>23</v>
      </c>
      <c r="W646" s="1">
        <f>ABS(IK_diagnostics_degrees__4[[#This Row],[Column1]]-A645)</f>
        <v>0</v>
      </c>
      <c r="X646" s="1">
        <f>ABS(IK_diagnostics_degrees__4[[#This Row],[Column2]]-B645)</f>
        <v>2.8000000000005798E-4</v>
      </c>
      <c r="Y646" s="1">
        <f>ABS(IK_diagnostics_degrees__4[[#This Row],[Column3]]-C645)</f>
        <v>0</v>
      </c>
      <c r="Z646" s="1">
        <f>ABS(IK_diagnostics_degrees__4[[#This Row],[Column4]]-D645)</f>
        <v>0</v>
      </c>
      <c r="AA646" s="1">
        <f>ABS(IK_diagnostics_degrees__4[[#This Row],[Column5]]-E645)</f>
        <v>4.1000000000002146E-4</v>
      </c>
      <c r="AB646" s="1">
        <f>ABS(IK_diagnostics_degrees__4[[#This Row],[Column6]]-F645)</f>
        <v>0</v>
      </c>
      <c r="AC646" s="1">
        <f>ABS(IK_diagnostics_degrees__4[[#This Row],[Column7]]-G645)</f>
        <v>3.8000000000004697E-4</v>
      </c>
      <c r="AD646" s="1">
        <f>ABS(IK_diagnostics_degrees__4[[#This Row],[Column8]]-H645)</f>
        <v>1.4999999999987246E-4</v>
      </c>
      <c r="AE646" s="1">
        <f>ABS(IK_diagnostics_degrees__4[[#This Row],[Column9]]-I645)</f>
        <v>4.0000000000040004E-5</v>
      </c>
      <c r="AF646" s="1">
        <f>ABS(IK_diagnostics_degrees__4[[#This Row],[Column10]]-J645)</f>
        <v>2.4779999999999941E-4</v>
      </c>
      <c r="AG646" s="1">
        <f>ABS(IK_diagnostics_degrees__4[[#This Row],[Column11]]-K645)</f>
        <v>4.0000000000040004E-5</v>
      </c>
      <c r="AH646" s="1">
        <f>ABS(IK_diagnostics_degrees__4[[#This Row],[Column12]]-L645)</f>
        <v>0</v>
      </c>
      <c r="AI646" s="1">
        <f>ABS(IK_diagnostics_degrees__4[[#This Row],[Column13]]-M645)</f>
        <v>1.0599999999999499E-4</v>
      </c>
      <c r="AJ646" s="1">
        <f>ABS(IK_diagnostics_degrees__4[[#This Row],[Column14]]-N645)</f>
        <v>0</v>
      </c>
      <c r="AK646" s="1">
        <f>ABS(IK_diagnostics_degrees__4[[#This Row],[Column15]]-O645)</f>
        <v>0</v>
      </c>
      <c r="AL646" s="1">
        <f>ABS(IK_diagnostics_degrees__4[[#This Row],[Column16]]-P645)</f>
        <v>6.3999999999997392E-4</v>
      </c>
      <c r="AM646" s="1">
        <f>ABS(IK_diagnostics_degrees__4[[#This Row],[Column17]]-Q645)</f>
        <v>0</v>
      </c>
      <c r="AN646" s="1">
        <f>ABS(IK_diagnostics_degrees__4[[#This Row],[Column18]]-R645)</f>
        <v>1.4999999999987246E-4</v>
      </c>
      <c r="AO646" s="1">
        <f>ABS(IK_diagnostics_degrees__4[[#This Row],[Column19]]-S645)</f>
        <v>0</v>
      </c>
      <c r="AP646" s="1">
        <f>ABS(IK_diagnostics_degrees__4[[#This Row],[Column20]]-T645)</f>
        <v>2.0319999999999783E-3</v>
      </c>
      <c r="AQ646" s="1">
        <f>ABS(IK_diagnostics_degrees__4[[#This Row],[Column21]]-U645)</f>
        <v>2.8999999999990145E-4</v>
      </c>
    </row>
    <row r="647" spans="1:43" x14ac:dyDescent="0.25">
      <c r="A647" s="1" t="s">
        <v>22</v>
      </c>
      <c r="B647" s="1">
        <v>1.0839700000000001</v>
      </c>
      <c r="C647" s="1" t="s">
        <v>22</v>
      </c>
      <c r="D647" s="1" t="s">
        <v>22</v>
      </c>
      <c r="E647" s="1">
        <v>2.43269</v>
      </c>
      <c r="F647" s="1" t="s">
        <v>22</v>
      </c>
      <c r="G647" s="1">
        <v>1.1913100000000001</v>
      </c>
      <c r="H647" s="1">
        <v>1.55586</v>
      </c>
      <c r="I647" s="1">
        <v>1.3022199999999999</v>
      </c>
      <c r="J647" s="1">
        <v>4.2288600000000003E-2</v>
      </c>
      <c r="K647" s="1">
        <v>1.20651</v>
      </c>
      <c r="L647" s="1" t="s">
        <v>22</v>
      </c>
      <c r="M647" s="1">
        <v>0.31261499999999998</v>
      </c>
      <c r="N647" s="1" t="s">
        <v>22</v>
      </c>
      <c r="O647" s="1" t="s">
        <v>22</v>
      </c>
      <c r="P647" s="1">
        <v>1.18771</v>
      </c>
      <c r="Q647" s="1" t="s">
        <v>22</v>
      </c>
      <c r="R647" s="1">
        <v>1.71411</v>
      </c>
      <c r="S647" s="1" t="s">
        <v>22</v>
      </c>
      <c r="T647" s="1">
        <v>0.47621400000000003</v>
      </c>
      <c r="U647" s="1">
        <v>1.31412</v>
      </c>
      <c r="V647" s="1" t="s">
        <v>23</v>
      </c>
      <c r="W647" s="1">
        <f>ABS(IK_diagnostics_degrees__4[[#This Row],[Column1]]-A646)</f>
        <v>0</v>
      </c>
      <c r="X647" s="1">
        <f>ABS(IK_diagnostics_degrees__4[[#This Row],[Column2]]-B646)</f>
        <v>2.4999999999986144E-4</v>
      </c>
      <c r="Y647" s="1">
        <f>ABS(IK_diagnostics_degrees__4[[#This Row],[Column3]]-C646)</f>
        <v>0</v>
      </c>
      <c r="Z647" s="1">
        <f>ABS(IK_diagnostics_degrees__4[[#This Row],[Column4]]-D646)</f>
        <v>0</v>
      </c>
      <c r="AA647" s="1">
        <f>ABS(IK_diagnostics_degrees__4[[#This Row],[Column5]]-E646)</f>
        <v>4.6999999999997044E-4</v>
      </c>
      <c r="AB647" s="1">
        <f>ABS(IK_diagnostics_degrees__4[[#This Row],[Column6]]-F646)</f>
        <v>0</v>
      </c>
      <c r="AC647" s="1">
        <f>ABS(IK_diagnostics_degrees__4[[#This Row],[Column7]]-G646)</f>
        <v>1.0000000000065512E-5</v>
      </c>
      <c r="AD647" s="1">
        <f>ABS(IK_diagnostics_degrees__4[[#This Row],[Column8]]-H646)</f>
        <v>3.1000000000003247E-4</v>
      </c>
      <c r="AE647" s="1">
        <f>ABS(IK_diagnostics_degrees__4[[#This Row],[Column9]]-I646)</f>
        <v>3.9999999999995595E-4</v>
      </c>
      <c r="AF647" s="1">
        <f>ABS(IK_diagnostics_degrees__4[[#This Row],[Column10]]-J646)</f>
        <v>9.2200000000000615E-5</v>
      </c>
      <c r="AG647" s="1">
        <f>ABS(IK_diagnostics_degrees__4[[#This Row],[Column11]]-K646)</f>
        <v>9.9999999999988987E-5</v>
      </c>
      <c r="AH647" s="1">
        <f>ABS(IK_diagnostics_degrees__4[[#This Row],[Column12]]-L646)</f>
        <v>0</v>
      </c>
      <c r="AI647" s="1">
        <f>ABS(IK_diagnostics_degrees__4[[#This Row],[Column13]]-M646)</f>
        <v>1.4199999999997548E-4</v>
      </c>
      <c r="AJ647" s="1">
        <f>ABS(IK_diagnostics_degrees__4[[#This Row],[Column14]]-N646)</f>
        <v>0</v>
      </c>
      <c r="AK647" s="1">
        <f>ABS(IK_diagnostics_degrees__4[[#This Row],[Column15]]-O646)</f>
        <v>0</v>
      </c>
      <c r="AL647" s="1">
        <f>ABS(IK_diagnostics_degrees__4[[#This Row],[Column16]]-P646)</f>
        <v>7.6000000000009393E-4</v>
      </c>
      <c r="AM647" s="1">
        <f>ABS(IK_diagnostics_degrees__4[[#This Row],[Column17]]-Q646)</f>
        <v>0</v>
      </c>
      <c r="AN647" s="1">
        <f>ABS(IK_diagnostics_degrees__4[[#This Row],[Column18]]-R646)</f>
        <v>2.5000000000008349E-4</v>
      </c>
      <c r="AO647" s="1">
        <f>ABS(IK_diagnostics_degrees__4[[#This Row],[Column19]]-S646)</f>
        <v>0</v>
      </c>
      <c r="AP647" s="1">
        <f>ABS(IK_diagnostics_degrees__4[[#This Row],[Column20]]-T646)</f>
        <v>2.024999999999999E-3</v>
      </c>
      <c r="AQ647" s="1">
        <f>ABS(IK_diagnostics_degrees__4[[#This Row],[Column21]]-U646)</f>
        <v>2.1000000000004349E-4</v>
      </c>
    </row>
    <row r="648" spans="1:43" x14ac:dyDescent="0.25">
      <c r="A648" s="1" t="s">
        <v>22</v>
      </c>
      <c r="B648" s="1">
        <v>1.0836399999999999</v>
      </c>
      <c r="C648" s="1" t="s">
        <v>22</v>
      </c>
      <c r="D648" s="1" t="s">
        <v>22</v>
      </c>
      <c r="E648" s="1">
        <v>2.4330799999999999</v>
      </c>
      <c r="F648" s="1" t="s">
        <v>22</v>
      </c>
      <c r="G648" s="1">
        <v>1.1916100000000001</v>
      </c>
      <c r="H648" s="1">
        <v>1.55562</v>
      </c>
      <c r="I648" s="1">
        <v>1.30236</v>
      </c>
      <c r="J648" s="1">
        <v>4.2170699999999998E-2</v>
      </c>
      <c r="K648" s="1">
        <v>1.20642</v>
      </c>
      <c r="L648" s="1" t="s">
        <v>22</v>
      </c>
      <c r="M648" s="1">
        <v>0.31255899999999998</v>
      </c>
      <c r="N648" s="1" t="s">
        <v>22</v>
      </c>
      <c r="O648" s="1" t="s">
        <v>22</v>
      </c>
      <c r="P648" s="1">
        <v>1.1882699999999999</v>
      </c>
      <c r="Q648" s="1" t="s">
        <v>22</v>
      </c>
      <c r="R648" s="1">
        <v>1.71391</v>
      </c>
      <c r="S648" s="1" t="s">
        <v>22</v>
      </c>
      <c r="T648" s="1">
        <v>0.47432800000000003</v>
      </c>
      <c r="U648" s="1">
        <v>1.3144800000000001</v>
      </c>
      <c r="V648" s="1" t="s">
        <v>23</v>
      </c>
      <c r="W648" s="1">
        <f>ABS(IK_diagnostics_degrees__4[[#This Row],[Column1]]-A647)</f>
        <v>0</v>
      </c>
      <c r="X648" s="1">
        <f>ABS(IK_diagnostics_degrees__4[[#This Row],[Column2]]-B647)</f>
        <v>3.300000000001635E-4</v>
      </c>
      <c r="Y648" s="1">
        <f>ABS(IK_diagnostics_degrees__4[[#This Row],[Column3]]-C647)</f>
        <v>0</v>
      </c>
      <c r="Z648" s="1">
        <f>ABS(IK_diagnostics_degrees__4[[#This Row],[Column4]]-D647)</f>
        <v>0</v>
      </c>
      <c r="AA648" s="1">
        <f>ABS(IK_diagnostics_degrees__4[[#This Row],[Column5]]-E647)</f>
        <v>3.8999999999989043E-4</v>
      </c>
      <c r="AB648" s="1">
        <f>ABS(IK_diagnostics_degrees__4[[#This Row],[Column6]]-F647)</f>
        <v>0</v>
      </c>
      <c r="AC648" s="1">
        <f>ABS(IK_diagnostics_degrees__4[[#This Row],[Column7]]-G647)</f>
        <v>2.9999999999996696E-4</v>
      </c>
      <c r="AD648" s="1">
        <f>ABS(IK_diagnostics_degrees__4[[#This Row],[Column8]]-H647)</f>
        <v>2.4000000000001798E-4</v>
      </c>
      <c r="AE648" s="1">
        <f>ABS(IK_diagnostics_degrees__4[[#This Row],[Column9]]-I647)</f>
        <v>1.4000000000002899E-4</v>
      </c>
      <c r="AF648" s="1">
        <f>ABS(IK_diagnostics_degrees__4[[#This Row],[Column10]]-J647)</f>
        <v>1.1790000000000411E-4</v>
      </c>
      <c r="AG648" s="1">
        <f>ABS(IK_diagnostics_degrees__4[[#This Row],[Column11]]-K647)</f>
        <v>8.9999999999923475E-5</v>
      </c>
      <c r="AH648" s="1">
        <f>ABS(IK_diagnostics_degrees__4[[#This Row],[Column12]]-L647)</f>
        <v>0</v>
      </c>
      <c r="AI648" s="1">
        <f>ABS(IK_diagnostics_degrees__4[[#This Row],[Column13]]-M647)</f>
        <v>5.6000000000000494E-5</v>
      </c>
      <c r="AJ648" s="1">
        <f>ABS(IK_diagnostics_degrees__4[[#This Row],[Column14]]-N647)</f>
        <v>0</v>
      </c>
      <c r="AK648" s="1">
        <f>ABS(IK_diagnostics_degrees__4[[#This Row],[Column15]]-O647)</f>
        <v>0</v>
      </c>
      <c r="AL648" s="1">
        <f>ABS(IK_diagnostics_degrees__4[[#This Row],[Column16]]-P647)</f>
        <v>5.5999999999989392E-4</v>
      </c>
      <c r="AM648" s="1">
        <f>ABS(IK_diagnostics_degrees__4[[#This Row],[Column17]]-Q647)</f>
        <v>0</v>
      </c>
      <c r="AN648" s="1">
        <f>ABS(IK_diagnostics_degrees__4[[#This Row],[Column18]]-R647)</f>
        <v>1.9999999999997797E-4</v>
      </c>
      <c r="AO648" s="1">
        <f>ABS(IK_diagnostics_degrees__4[[#This Row],[Column19]]-S647)</f>
        <v>0</v>
      </c>
      <c r="AP648" s="1">
        <f>ABS(IK_diagnostics_degrees__4[[#This Row],[Column20]]-T647)</f>
        <v>1.8859999999999988E-3</v>
      </c>
      <c r="AQ648" s="1">
        <f>ABS(IK_diagnostics_degrees__4[[#This Row],[Column21]]-U647)</f>
        <v>3.6000000000013799E-4</v>
      </c>
    </row>
    <row r="649" spans="1:43" x14ac:dyDescent="0.25">
      <c r="A649" s="1" t="s">
        <v>22</v>
      </c>
      <c r="B649" s="1">
        <v>1.0833299999999999</v>
      </c>
      <c r="C649" s="1" t="s">
        <v>22</v>
      </c>
      <c r="D649" s="1" t="s">
        <v>22</v>
      </c>
      <c r="E649" s="1">
        <v>2.4335200000000001</v>
      </c>
      <c r="F649" s="1" t="s">
        <v>22</v>
      </c>
      <c r="G649" s="1">
        <v>1.1918599999999999</v>
      </c>
      <c r="H649" s="1">
        <v>1.5553399999999999</v>
      </c>
      <c r="I649" s="1">
        <v>1.30254</v>
      </c>
      <c r="J649" s="1">
        <v>4.2101300000000001E-2</v>
      </c>
      <c r="K649" s="1">
        <v>1.2064699999999999</v>
      </c>
      <c r="L649" s="1" t="s">
        <v>22</v>
      </c>
      <c r="M649" s="1">
        <v>0.31258799999999998</v>
      </c>
      <c r="N649" s="1" t="s">
        <v>22</v>
      </c>
      <c r="O649" s="1" t="s">
        <v>22</v>
      </c>
      <c r="P649" s="1">
        <v>1.1890700000000001</v>
      </c>
      <c r="Q649" s="1" t="s">
        <v>22</v>
      </c>
      <c r="R649" s="1">
        <v>1.7137500000000001</v>
      </c>
      <c r="S649" s="1" t="s">
        <v>22</v>
      </c>
      <c r="T649" s="1">
        <v>0.47228500000000001</v>
      </c>
      <c r="U649" s="1">
        <v>1.31473</v>
      </c>
      <c r="V649" s="1" t="s">
        <v>23</v>
      </c>
      <c r="W649" s="1">
        <f>ABS(IK_diagnostics_degrees__4[[#This Row],[Column1]]-A648)</f>
        <v>0</v>
      </c>
      <c r="X649" s="1">
        <f>ABS(IK_diagnostics_degrees__4[[#This Row],[Column2]]-B648)</f>
        <v>3.1000000000003247E-4</v>
      </c>
      <c r="Y649" s="1">
        <f>ABS(IK_diagnostics_degrees__4[[#This Row],[Column3]]-C648)</f>
        <v>0</v>
      </c>
      <c r="Z649" s="1">
        <f>ABS(IK_diagnostics_degrees__4[[#This Row],[Column4]]-D648)</f>
        <v>0</v>
      </c>
      <c r="AA649" s="1">
        <f>ABS(IK_diagnostics_degrees__4[[#This Row],[Column5]]-E648)</f>
        <v>4.4000000000021799E-4</v>
      </c>
      <c r="AB649" s="1">
        <f>ABS(IK_diagnostics_degrees__4[[#This Row],[Column6]]-F648)</f>
        <v>0</v>
      </c>
      <c r="AC649" s="1">
        <f>ABS(IK_diagnostics_degrees__4[[#This Row],[Column7]]-G648)</f>
        <v>2.4999999999986144E-4</v>
      </c>
      <c r="AD649" s="1">
        <f>ABS(IK_diagnostics_degrees__4[[#This Row],[Column8]]-H648)</f>
        <v>2.8000000000005798E-4</v>
      </c>
      <c r="AE649" s="1">
        <f>ABS(IK_diagnostics_degrees__4[[#This Row],[Column9]]-I648)</f>
        <v>1.8000000000006899E-4</v>
      </c>
      <c r="AF649" s="1">
        <f>ABS(IK_diagnostics_degrees__4[[#This Row],[Column10]]-J648)</f>
        <v>6.9399999999997242E-5</v>
      </c>
      <c r="AG649" s="1">
        <f>ABS(IK_diagnostics_degrees__4[[#This Row],[Column11]]-K648)</f>
        <v>4.9999999999883471E-5</v>
      </c>
      <c r="AH649" s="1">
        <f>ABS(IK_diagnostics_degrees__4[[#This Row],[Column12]]-L648)</f>
        <v>0</v>
      </c>
      <c r="AI649" s="1">
        <f>ABS(IK_diagnostics_degrees__4[[#This Row],[Column13]]-M648)</f>
        <v>2.9000000000001247E-5</v>
      </c>
      <c r="AJ649" s="1">
        <f>ABS(IK_diagnostics_degrees__4[[#This Row],[Column14]]-N648)</f>
        <v>0</v>
      </c>
      <c r="AK649" s="1">
        <f>ABS(IK_diagnostics_degrees__4[[#This Row],[Column15]]-O648)</f>
        <v>0</v>
      </c>
      <c r="AL649" s="1">
        <f>ABS(IK_diagnostics_degrees__4[[#This Row],[Column16]]-P648)</f>
        <v>8.0000000000013394E-4</v>
      </c>
      <c r="AM649" s="1">
        <f>ABS(IK_diagnostics_degrees__4[[#This Row],[Column17]]-Q648)</f>
        <v>0</v>
      </c>
      <c r="AN649" s="1">
        <f>ABS(IK_diagnostics_degrees__4[[#This Row],[Column18]]-R648)</f>
        <v>1.5999999999993797E-4</v>
      </c>
      <c r="AO649" s="1">
        <f>ABS(IK_diagnostics_degrees__4[[#This Row],[Column19]]-S648)</f>
        <v>0</v>
      </c>
      <c r="AP649" s="1">
        <f>ABS(IK_diagnostics_degrees__4[[#This Row],[Column20]]-T648)</f>
        <v>2.043000000000017E-3</v>
      </c>
      <c r="AQ649" s="1">
        <f>ABS(IK_diagnostics_degrees__4[[#This Row],[Column21]]-U648)</f>
        <v>2.4999999999986144E-4</v>
      </c>
    </row>
    <row r="650" spans="1:43" x14ac:dyDescent="0.25">
      <c r="A650" s="1" t="s">
        <v>22</v>
      </c>
      <c r="B650" s="1">
        <v>1.08311</v>
      </c>
      <c r="C650" s="1" t="s">
        <v>22</v>
      </c>
      <c r="D650" s="1" t="s">
        <v>22</v>
      </c>
      <c r="E650" s="1">
        <v>2.4338199999999999</v>
      </c>
      <c r="F650" s="1" t="s">
        <v>22</v>
      </c>
      <c r="G650" s="1">
        <v>1.19201</v>
      </c>
      <c r="H650" s="1">
        <v>1.55522</v>
      </c>
      <c r="I650" s="1">
        <v>1.3028900000000001</v>
      </c>
      <c r="J650" s="1">
        <v>4.1752200000000003E-2</v>
      </c>
      <c r="K650" s="1">
        <v>1.20645</v>
      </c>
      <c r="L650" s="1" t="s">
        <v>22</v>
      </c>
      <c r="M650" s="1">
        <v>0.31256499999999998</v>
      </c>
      <c r="N650" s="1" t="s">
        <v>22</v>
      </c>
      <c r="O650" s="1" t="s">
        <v>22</v>
      </c>
      <c r="P650" s="1">
        <v>1.1898899999999999</v>
      </c>
      <c r="Q650" s="1" t="s">
        <v>22</v>
      </c>
      <c r="R650" s="1">
        <v>1.7137199999999999</v>
      </c>
      <c r="S650" s="1" t="s">
        <v>22</v>
      </c>
      <c r="T650" s="1">
        <v>0.47032299999999999</v>
      </c>
      <c r="U650" s="1">
        <v>1.3151200000000001</v>
      </c>
      <c r="V650" s="1" t="s">
        <v>23</v>
      </c>
      <c r="W650" s="1">
        <f>ABS(IK_diagnostics_degrees__4[[#This Row],[Column1]]-A649)</f>
        <v>0</v>
      </c>
      <c r="X650" s="1">
        <f>ABS(IK_diagnostics_degrees__4[[#This Row],[Column2]]-B649)</f>
        <v>2.1999999999988695E-4</v>
      </c>
      <c r="Y650" s="1">
        <f>ABS(IK_diagnostics_degrees__4[[#This Row],[Column3]]-C649)</f>
        <v>0</v>
      </c>
      <c r="Z650" s="1">
        <f>ABS(IK_diagnostics_degrees__4[[#This Row],[Column4]]-D649)</f>
        <v>0</v>
      </c>
      <c r="AA650" s="1">
        <f>ABS(IK_diagnostics_degrees__4[[#This Row],[Column5]]-E649)</f>
        <v>2.9999999999974492E-4</v>
      </c>
      <c r="AB650" s="1">
        <f>ABS(IK_diagnostics_degrees__4[[#This Row],[Column6]]-F649)</f>
        <v>0</v>
      </c>
      <c r="AC650" s="1">
        <f>ABS(IK_diagnostics_degrees__4[[#This Row],[Column7]]-G649)</f>
        <v>1.500000000000945E-4</v>
      </c>
      <c r="AD650" s="1">
        <f>ABS(IK_diagnostics_degrees__4[[#This Row],[Column8]]-H649)</f>
        <v>1.1999999999989797E-4</v>
      </c>
      <c r="AE650" s="1">
        <f>ABS(IK_diagnostics_degrees__4[[#This Row],[Column9]]-I649)</f>
        <v>3.5000000000007248E-4</v>
      </c>
      <c r="AF650" s="1">
        <f>ABS(IK_diagnostics_degrees__4[[#This Row],[Column10]]-J649)</f>
        <v>3.4909999999999802E-4</v>
      </c>
      <c r="AG650" s="1">
        <f>ABS(IK_diagnostics_degrees__4[[#This Row],[Column11]]-K649)</f>
        <v>1.9999999999908979E-5</v>
      </c>
      <c r="AH650" s="1">
        <f>ABS(IK_diagnostics_degrees__4[[#This Row],[Column12]]-L649)</f>
        <v>0</v>
      </c>
      <c r="AI650" s="1">
        <f>ABS(IK_diagnostics_degrees__4[[#This Row],[Column13]]-M649)</f>
        <v>2.2999999999995246E-5</v>
      </c>
      <c r="AJ650" s="1">
        <f>ABS(IK_diagnostics_degrees__4[[#This Row],[Column14]]-N649)</f>
        <v>0</v>
      </c>
      <c r="AK650" s="1">
        <f>ABS(IK_diagnostics_degrees__4[[#This Row],[Column15]]-O649)</f>
        <v>0</v>
      </c>
      <c r="AL650" s="1">
        <f>ABS(IK_diagnostics_degrees__4[[#This Row],[Column16]]-P649)</f>
        <v>8.1999999999982087E-4</v>
      </c>
      <c r="AM650" s="1">
        <f>ABS(IK_diagnostics_degrees__4[[#This Row],[Column17]]-Q649)</f>
        <v>0</v>
      </c>
      <c r="AN650" s="1">
        <f>ABS(IK_diagnostics_degrees__4[[#This Row],[Column18]]-R649)</f>
        <v>3.0000000000196536E-5</v>
      </c>
      <c r="AO650" s="1">
        <f>ABS(IK_diagnostics_degrees__4[[#This Row],[Column19]]-S649)</f>
        <v>0</v>
      </c>
      <c r="AP650" s="1">
        <f>ABS(IK_diagnostics_degrees__4[[#This Row],[Column20]]-T649)</f>
        <v>1.9620000000000193E-3</v>
      </c>
      <c r="AQ650" s="1">
        <f>ABS(IK_diagnostics_degrees__4[[#This Row],[Column21]]-U649)</f>
        <v>3.9000000000011248E-4</v>
      </c>
    </row>
    <row r="651" spans="1:43" x14ac:dyDescent="0.25">
      <c r="A651" s="1" t="s">
        <v>22</v>
      </c>
      <c r="B651" s="1">
        <v>1.08287</v>
      </c>
      <c r="C651" s="1" t="s">
        <v>22</v>
      </c>
      <c r="D651" s="1" t="s">
        <v>22</v>
      </c>
      <c r="E651" s="1">
        <v>2.4341300000000001</v>
      </c>
      <c r="F651" s="1" t="s">
        <v>22</v>
      </c>
      <c r="G651" s="1">
        <v>1.19215</v>
      </c>
      <c r="H651" s="1">
        <v>1.5551299999999999</v>
      </c>
      <c r="I651" s="1">
        <v>1.3030999999999999</v>
      </c>
      <c r="J651" s="1">
        <v>4.1541300000000003E-2</v>
      </c>
      <c r="K651" s="1">
        <v>1.2063999999999999</v>
      </c>
      <c r="L651" s="1" t="s">
        <v>22</v>
      </c>
      <c r="M651" s="1">
        <v>0.31253500000000001</v>
      </c>
      <c r="N651" s="1" t="s">
        <v>22</v>
      </c>
      <c r="O651" s="1" t="s">
        <v>22</v>
      </c>
      <c r="P651" s="1">
        <v>1.1904600000000001</v>
      </c>
      <c r="Q651" s="1" t="s">
        <v>22</v>
      </c>
      <c r="R651" s="1">
        <v>1.7136899999999999</v>
      </c>
      <c r="S651" s="1" t="s">
        <v>22</v>
      </c>
      <c r="T651" s="1">
        <v>0.468443</v>
      </c>
      <c r="U651" s="1">
        <v>1.3156099999999999</v>
      </c>
      <c r="V651" s="1" t="s">
        <v>23</v>
      </c>
      <c r="W651" s="1">
        <f>ABS(IK_diagnostics_degrees__4[[#This Row],[Column1]]-A650)</f>
        <v>0</v>
      </c>
      <c r="X651" s="1">
        <f>ABS(IK_diagnostics_degrees__4[[#This Row],[Column2]]-B650)</f>
        <v>2.4000000000001798E-4</v>
      </c>
      <c r="Y651" s="1">
        <f>ABS(IK_diagnostics_degrees__4[[#This Row],[Column3]]-C650)</f>
        <v>0</v>
      </c>
      <c r="Z651" s="1">
        <f>ABS(IK_diagnostics_degrees__4[[#This Row],[Column4]]-D650)</f>
        <v>0</v>
      </c>
      <c r="AA651" s="1">
        <f>ABS(IK_diagnostics_degrees__4[[#This Row],[Column5]]-E650)</f>
        <v>3.1000000000025452E-4</v>
      </c>
      <c r="AB651" s="1">
        <f>ABS(IK_diagnostics_degrees__4[[#This Row],[Column6]]-F650)</f>
        <v>0</v>
      </c>
      <c r="AC651" s="1">
        <f>ABS(IK_diagnostics_degrees__4[[#This Row],[Column7]]-G650)</f>
        <v>1.4000000000002899E-4</v>
      </c>
      <c r="AD651" s="1">
        <f>ABS(IK_diagnostics_degrees__4[[#This Row],[Column8]]-H650)</f>
        <v>9.0000000000145519E-5</v>
      </c>
      <c r="AE651" s="1">
        <f>ABS(IK_diagnostics_degrees__4[[#This Row],[Column9]]-I650)</f>
        <v>2.0999999999982144E-4</v>
      </c>
      <c r="AF651" s="1">
        <f>ABS(IK_diagnostics_degrees__4[[#This Row],[Column10]]-J650)</f>
        <v>2.1089999999999998E-4</v>
      </c>
      <c r="AG651" s="1">
        <f>ABS(IK_diagnostics_degrees__4[[#This Row],[Column11]]-K650)</f>
        <v>5.0000000000105516E-5</v>
      </c>
      <c r="AH651" s="1">
        <f>ABS(IK_diagnostics_degrees__4[[#This Row],[Column12]]-L650)</f>
        <v>0</v>
      </c>
      <c r="AI651" s="1">
        <f>ABS(IK_diagnostics_degrees__4[[#This Row],[Column13]]-M650)</f>
        <v>2.9999999999974492E-5</v>
      </c>
      <c r="AJ651" s="1">
        <f>ABS(IK_diagnostics_degrees__4[[#This Row],[Column14]]-N650)</f>
        <v>0</v>
      </c>
      <c r="AK651" s="1">
        <f>ABS(IK_diagnostics_degrees__4[[#This Row],[Column15]]-O650)</f>
        <v>0</v>
      </c>
      <c r="AL651" s="1">
        <f>ABS(IK_diagnostics_degrees__4[[#This Row],[Column16]]-P650)</f>
        <v>5.7000000000018147E-4</v>
      </c>
      <c r="AM651" s="1">
        <f>ABS(IK_diagnostics_degrees__4[[#This Row],[Column17]]-Q650)</f>
        <v>0</v>
      </c>
      <c r="AN651" s="1">
        <f>ABS(IK_diagnostics_degrees__4[[#This Row],[Column18]]-R650)</f>
        <v>2.9999999999974492E-5</v>
      </c>
      <c r="AO651" s="1">
        <f>ABS(IK_diagnostics_degrees__4[[#This Row],[Column19]]-S650)</f>
        <v>0</v>
      </c>
      <c r="AP651" s="1">
        <f>ABS(IK_diagnostics_degrees__4[[#This Row],[Column20]]-T650)</f>
        <v>1.8799999999999928E-3</v>
      </c>
      <c r="AQ651" s="1">
        <f>ABS(IK_diagnostics_degrees__4[[#This Row],[Column21]]-U650)</f>
        <v>4.8999999999987942E-4</v>
      </c>
    </row>
    <row r="652" spans="1:43" x14ac:dyDescent="0.25">
      <c r="A652" s="1" t="s">
        <v>22</v>
      </c>
      <c r="B652" s="1">
        <v>1.0825800000000001</v>
      </c>
      <c r="C652" s="1" t="s">
        <v>22</v>
      </c>
      <c r="D652" s="1" t="s">
        <v>22</v>
      </c>
      <c r="E652" s="1">
        <v>2.43459</v>
      </c>
      <c r="F652" s="1" t="s">
        <v>22</v>
      </c>
      <c r="G652" s="1">
        <v>1.1922999999999999</v>
      </c>
      <c r="H652" s="1">
        <v>1.5549500000000001</v>
      </c>
      <c r="I652" s="1">
        <v>1.3034399999999999</v>
      </c>
      <c r="J652" s="1">
        <v>4.1241800000000002E-2</v>
      </c>
      <c r="K652" s="1">
        <v>1.20638</v>
      </c>
      <c r="L652" s="1" t="s">
        <v>22</v>
      </c>
      <c r="M652" s="1">
        <v>0.31242999999999999</v>
      </c>
      <c r="N652" s="1" t="s">
        <v>22</v>
      </c>
      <c r="O652" s="1" t="s">
        <v>22</v>
      </c>
      <c r="P652" s="1">
        <v>1.1911700000000001</v>
      </c>
      <c r="Q652" s="1" t="s">
        <v>22</v>
      </c>
      <c r="R652" s="1">
        <v>1.7135499999999999</v>
      </c>
      <c r="S652" s="1" t="s">
        <v>22</v>
      </c>
      <c r="T652" s="1">
        <v>0.46645300000000001</v>
      </c>
      <c r="U652" s="1">
        <v>1.31596</v>
      </c>
      <c r="V652" s="1" t="s">
        <v>23</v>
      </c>
      <c r="W652" s="1">
        <f>ABS(IK_diagnostics_degrees__4[[#This Row],[Column1]]-A651)</f>
        <v>0</v>
      </c>
      <c r="X652" s="1">
        <f>ABS(IK_diagnostics_degrees__4[[#This Row],[Column2]]-B651)</f>
        <v>2.8999999999990145E-4</v>
      </c>
      <c r="Y652" s="1">
        <f>ABS(IK_diagnostics_degrees__4[[#This Row],[Column3]]-C651)</f>
        <v>0</v>
      </c>
      <c r="Z652" s="1">
        <f>ABS(IK_diagnostics_degrees__4[[#This Row],[Column4]]-D651)</f>
        <v>0</v>
      </c>
      <c r="AA652" s="1">
        <f>ABS(IK_diagnostics_degrees__4[[#This Row],[Column5]]-E651)</f>
        <v>4.5999999999990493E-4</v>
      </c>
      <c r="AB652" s="1">
        <f>ABS(IK_diagnostics_degrees__4[[#This Row],[Column6]]-F651)</f>
        <v>0</v>
      </c>
      <c r="AC652" s="1">
        <f>ABS(IK_diagnostics_degrees__4[[#This Row],[Column7]]-G651)</f>
        <v>1.4999999999987246E-4</v>
      </c>
      <c r="AD652" s="1">
        <f>ABS(IK_diagnostics_degrees__4[[#This Row],[Column8]]-H651)</f>
        <v>1.7999999999984695E-4</v>
      </c>
      <c r="AE652" s="1">
        <f>ABS(IK_diagnostics_degrees__4[[#This Row],[Column9]]-I651)</f>
        <v>3.4000000000000696E-4</v>
      </c>
      <c r="AF652" s="1">
        <f>ABS(IK_diagnostics_degrees__4[[#This Row],[Column10]]-J651)</f>
        <v>2.9950000000000115E-4</v>
      </c>
      <c r="AG652" s="1">
        <f>ABS(IK_diagnostics_degrees__4[[#This Row],[Column11]]-K651)</f>
        <v>1.9999999999908979E-5</v>
      </c>
      <c r="AH652" s="1">
        <f>ABS(IK_diagnostics_degrees__4[[#This Row],[Column12]]-L651)</f>
        <v>0</v>
      </c>
      <c r="AI652" s="1">
        <f>ABS(IK_diagnostics_degrees__4[[#This Row],[Column13]]-M651)</f>
        <v>1.0500000000002174E-4</v>
      </c>
      <c r="AJ652" s="1">
        <f>ABS(IK_diagnostics_degrees__4[[#This Row],[Column14]]-N651)</f>
        <v>0</v>
      </c>
      <c r="AK652" s="1">
        <f>ABS(IK_diagnostics_degrees__4[[#This Row],[Column15]]-O651)</f>
        <v>0</v>
      </c>
      <c r="AL652" s="1">
        <f>ABS(IK_diagnostics_degrees__4[[#This Row],[Column16]]-P651)</f>
        <v>7.0999999999998842E-4</v>
      </c>
      <c r="AM652" s="1">
        <f>ABS(IK_diagnostics_degrees__4[[#This Row],[Column17]]-Q651)</f>
        <v>0</v>
      </c>
      <c r="AN652" s="1">
        <f>ABS(IK_diagnostics_degrees__4[[#This Row],[Column18]]-R651)</f>
        <v>1.4000000000002899E-4</v>
      </c>
      <c r="AO652" s="1">
        <f>ABS(IK_diagnostics_degrees__4[[#This Row],[Column19]]-S651)</f>
        <v>0</v>
      </c>
      <c r="AP652" s="1">
        <f>ABS(IK_diagnostics_degrees__4[[#This Row],[Column20]]-T651)</f>
        <v>1.9899999999999918E-3</v>
      </c>
      <c r="AQ652" s="1">
        <f>ABS(IK_diagnostics_degrees__4[[#This Row],[Column21]]-U651)</f>
        <v>3.5000000000007248E-4</v>
      </c>
    </row>
    <row r="653" spans="1:43" x14ac:dyDescent="0.25">
      <c r="A653" s="1" t="s">
        <v>22</v>
      </c>
      <c r="B653" s="1">
        <v>1.0823700000000001</v>
      </c>
      <c r="C653" s="1" t="s">
        <v>22</v>
      </c>
      <c r="D653" s="1" t="s">
        <v>22</v>
      </c>
      <c r="E653" s="1">
        <v>2.4349400000000001</v>
      </c>
      <c r="F653" s="1" t="s">
        <v>22</v>
      </c>
      <c r="G653" s="1">
        <v>1.1925699999999999</v>
      </c>
      <c r="H653" s="1">
        <v>1.55488</v>
      </c>
      <c r="I653" s="1">
        <v>1.3035300000000001</v>
      </c>
      <c r="J653" s="1">
        <v>4.0931700000000001E-2</v>
      </c>
      <c r="K653" s="1">
        <v>1.2063699999999999</v>
      </c>
      <c r="L653" s="1" t="s">
        <v>22</v>
      </c>
      <c r="M653" s="1">
        <v>0.31246600000000002</v>
      </c>
      <c r="N653" s="1" t="s">
        <v>22</v>
      </c>
      <c r="O653" s="1" t="s">
        <v>22</v>
      </c>
      <c r="P653" s="1">
        <v>1.1917500000000001</v>
      </c>
      <c r="Q653" s="1" t="s">
        <v>22</v>
      </c>
      <c r="R653" s="1">
        <v>1.7132799999999999</v>
      </c>
      <c r="S653" s="1" t="s">
        <v>22</v>
      </c>
      <c r="T653" s="1">
        <v>0.46453899999999998</v>
      </c>
      <c r="U653" s="1">
        <v>1.3162700000000001</v>
      </c>
      <c r="V653" s="1" t="s">
        <v>23</v>
      </c>
      <c r="W653" s="1">
        <f>ABS(IK_diagnostics_degrees__4[[#This Row],[Column1]]-A652)</f>
        <v>0</v>
      </c>
      <c r="X653" s="1">
        <f>ABS(IK_diagnostics_degrees__4[[#This Row],[Column2]]-B652)</f>
        <v>2.1000000000004349E-4</v>
      </c>
      <c r="Y653" s="1">
        <f>ABS(IK_diagnostics_degrees__4[[#This Row],[Column3]]-C652)</f>
        <v>0</v>
      </c>
      <c r="Z653" s="1">
        <f>ABS(IK_diagnostics_degrees__4[[#This Row],[Column4]]-D652)</f>
        <v>0</v>
      </c>
      <c r="AA653" s="1">
        <f>ABS(IK_diagnostics_degrees__4[[#This Row],[Column5]]-E652)</f>
        <v>3.5000000000007248E-4</v>
      </c>
      <c r="AB653" s="1">
        <f>ABS(IK_diagnostics_degrees__4[[#This Row],[Column6]]-F652)</f>
        <v>0</v>
      </c>
      <c r="AC653" s="1">
        <f>ABS(IK_diagnostics_degrees__4[[#This Row],[Column7]]-G652)</f>
        <v>2.6999999999999247E-4</v>
      </c>
      <c r="AD653" s="1">
        <f>ABS(IK_diagnostics_degrees__4[[#This Row],[Column8]]-H652)</f>
        <v>7.0000000000014495E-5</v>
      </c>
      <c r="AE653" s="1">
        <f>ABS(IK_diagnostics_degrees__4[[#This Row],[Column9]]-I652)</f>
        <v>9.0000000000145519E-5</v>
      </c>
      <c r="AF653" s="1">
        <f>ABS(IK_diagnostics_degrees__4[[#This Row],[Column10]]-J652)</f>
        <v>3.1010000000000065E-4</v>
      </c>
      <c r="AG653" s="1">
        <f>ABS(IK_diagnostics_degrees__4[[#This Row],[Column11]]-K652)</f>
        <v>1.0000000000065512E-5</v>
      </c>
      <c r="AH653" s="1">
        <f>ABS(IK_diagnostics_degrees__4[[#This Row],[Column12]]-L652)</f>
        <v>0</v>
      </c>
      <c r="AI653" s="1">
        <f>ABS(IK_diagnostics_degrees__4[[#This Row],[Column13]]-M652)</f>
        <v>3.6000000000036003E-5</v>
      </c>
      <c r="AJ653" s="1">
        <f>ABS(IK_diagnostics_degrees__4[[#This Row],[Column14]]-N652)</f>
        <v>0</v>
      </c>
      <c r="AK653" s="1">
        <f>ABS(IK_diagnostics_degrees__4[[#This Row],[Column15]]-O652)</f>
        <v>0</v>
      </c>
      <c r="AL653" s="1">
        <f>ABS(IK_diagnostics_degrees__4[[#This Row],[Column16]]-P652)</f>
        <v>5.8000000000002494E-4</v>
      </c>
      <c r="AM653" s="1">
        <f>ABS(IK_diagnostics_degrees__4[[#This Row],[Column17]]-Q652)</f>
        <v>0</v>
      </c>
      <c r="AN653" s="1">
        <f>ABS(IK_diagnostics_degrees__4[[#This Row],[Column18]]-R652)</f>
        <v>2.6999999999999247E-4</v>
      </c>
      <c r="AO653" s="1">
        <f>ABS(IK_diagnostics_degrees__4[[#This Row],[Column19]]-S652)</f>
        <v>0</v>
      </c>
      <c r="AP653" s="1">
        <f>ABS(IK_diagnostics_degrees__4[[#This Row],[Column20]]-T652)</f>
        <v>1.9140000000000268E-3</v>
      </c>
      <c r="AQ653" s="1">
        <f>ABS(IK_diagnostics_degrees__4[[#This Row],[Column21]]-U652)</f>
        <v>3.1000000000003247E-4</v>
      </c>
    </row>
    <row r="654" spans="1:43" x14ac:dyDescent="0.25">
      <c r="A654" s="1" t="s">
        <v>22</v>
      </c>
      <c r="B654" s="1">
        <v>1.08209</v>
      </c>
      <c r="C654" s="1" t="s">
        <v>22</v>
      </c>
      <c r="D654" s="1" t="s">
        <v>22</v>
      </c>
      <c r="E654" s="1">
        <v>2.43533</v>
      </c>
      <c r="F654" s="1" t="s">
        <v>22</v>
      </c>
      <c r="G654" s="1">
        <v>1.19286</v>
      </c>
      <c r="H654" s="1">
        <v>1.5546800000000001</v>
      </c>
      <c r="I654" s="1">
        <v>1.30375</v>
      </c>
      <c r="J654" s="1">
        <v>4.0707E-2</v>
      </c>
      <c r="K654" s="1">
        <v>1.2063299999999999</v>
      </c>
      <c r="L654" s="1" t="s">
        <v>22</v>
      </c>
      <c r="M654" s="1">
        <v>0.31247599999999998</v>
      </c>
      <c r="N654" s="1" t="s">
        <v>22</v>
      </c>
      <c r="O654" s="1" t="s">
        <v>22</v>
      </c>
      <c r="P654" s="1">
        <v>1.1925300000000001</v>
      </c>
      <c r="Q654" s="1" t="s">
        <v>22</v>
      </c>
      <c r="R654" s="1">
        <v>1.7131099999999999</v>
      </c>
      <c r="S654" s="1" t="s">
        <v>22</v>
      </c>
      <c r="T654" s="1">
        <v>0.46257599999999999</v>
      </c>
      <c r="U654" s="1">
        <v>1.31656</v>
      </c>
      <c r="V654" s="1" t="s">
        <v>23</v>
      </c>
      <c r="W654" s="1">
        <f>ABS(IK_diagnostics_degrees__4[[#This Row],[Column1]]-A653)</f>
        <v>0</v>
      </c>
      <c r="X654" s="1">
        <f>ABS(IK_diagnostics_degrees__4[[#This Row],[Column2]]-B653)</f>
        <v>2.8000000000005798E-4</v>
      </c>
      <c r="Y654" s="1">
        <f>ABS(IK_diagnostics_degrees__4[[#This Row],[Column3]]-C653)</f>
        <v>0</v>
      </c>
      <c r="Z654" s="1">
        <f>ABS(IK_diagnostics_degrees__4[[#This Row],[Column4]]-D653)</f>
        <v>0</v>
      </c>
      <c r="AA654" s="1">
        <f>ABS(IK_diagnostics_degrees__4[[#This Row],[Column5]]-E653)</f>
        <v>3.8999999999989043E-4</v>
      </c>
      <c r="AB654" s="1">
        <f>ABS(IK_diagnostics_degrees__4[[#This Row],[Column6]]-F653)</f>
        <v>0</v>
      </c>
      <c r="AC654" s="1">
        <f>ABS(IK_diagnostics_degrees__4[[#This Row],[Column7]]-G653)</f>
        <v>2.9000000000012349E-4</v>
      </c>
      <c r="AD654" s="1">
        <f>ABS(IK_diagnostics_degrees__4[[#This Row],[Column8]]-H653)</f>
        <v>1.9999999999997797E-4</v>
      </c>
      <c r="AE654" s="1">
        <f>ABS(IK_diagnostics_degrees__4[[#This Row],[Column9]]-I653)</f>
        <v>2.1999999999988695E-4</v>
      </c>
      <c r="AF654" s="1">
        <f>ABS(IK_diagnostics_degrees__4[[#This Row],[Column10]]-J653)</f>
        <v>2.2470000000000129E-4</v>
      </c>
      <c r="AG654" s="1">
        <f>ABS(IK_diagnostics_degrees__4[[#This Row],[Column11]]-K653)</f>
        <v>4.0000000000040004E-5</v>
      </c>
      <c r="AH654" s="1">
        <f>ABS(IK_diagnostics_degrees__4[[#This Row],[Column12]]-L653)</f>
        <v>0</v>
      </c>
      <c r="AI654" s="1">
        <f>ABS(IK_diagnostics_degrees__4[[#This Row],[Column13]]-M653)</f>
        <v>9.9999999999544897E-6</v>
      </c>
      <c r="AJ654" s="1">
        <f>ABS(IK_diagnostics_degrees__4[[#This Row],[Column14]]-N653)</f>
        <v>0</v>
      </c>
      <c r="AK654" s="1">
        <f>ABS(IK_diagnostics_degrees__4[[#This Row],[Column15]]-O653)</f>
        <v>0</v>
      </c>
      <c r="AL654" s="1">
        <f>ABS(IK_diagnostics_degrees__4[[#This Row],[Column16]]-P653)</f>
        <v>7.8000000000000291E-4</v>
      </c>
      <c r="AM654" s="1">
        <f>ABS(IK_diagnostics_degrees__4[[#This Row],[Column17]]-Q653)</f>
        <v>0</v>
      </c>
      <c r="AN654" s="1">
        <f>ABS(IK_diagnostics_degrees__4[[#This Row],[Column18]]-R653)</f>
        <v>1.7000000000000348E-4</v>
      </c>
      <c r="AO654" s="1">
        <f>ABS(IK_diagnostics_degrees__4[[#This Row],[Column19]]-S653)</f>
        <v>0</v>
      </c>
      <c r="AP654" s="1">
        <f>ABS(IK_diagnostics_degrees__4[[#This Row],[Column20]]-T653)</f>
        <v>1.9629999999999925E-3</v>
      </c>
      <c r="AQ654" s="1">
        <f>ABS(IK_diagnostics_degrees__4[[#This Row],[Column21]]-U653)</f>
        <v>2.8999999999990145E-4</v>
      </c>
    </row>
    <row r="655" spans="1:43" x14ac:dyDescent="0.25">
      <c r="A655" s="1" t="s">
        <v>22</v>
      </c>
      <c r="B655" s="1">
        <v>1.08186</v>
      </c>
      <c r="C655" s="1" t="s">
        <v>22</v>
      </c>
      <c r="D655" s="1" t="s">
        <v>22</v>
      </c>
      <c r="E655" s="1">
        <v>2.4356800000000001</v>
      </c>
      <c r="F655" s="1" t="s">
        <v>22</v>
      </c>
      <c r="G655" s="1">
        <v>1.1930000000000001</v>
      </c>
      <c r="H655" s="1">
        <v>1.55461</v>
      </c>
      <c r="I655" s="1">
        <v>1.30392</v>
      </c>
      <c r="J655" s="1">
        <v>4.0533800000000002E-2</v>
      </c>
      <c r="K655" s="1">
        <v>1.20635</v>
      </c>
      <c r="L655" s="1" t="s">
        <v>22</v>
      </c>
      <c r="M655" s="1">
        <v>0.31245899999999999</v>
      </c>
      <c r="N655" s="1" t="s">
        <v>22</v>
      </c>
      <c r="O655" s="1" t="s">
        <v>22</v>
      </c>
      <c r="P655" s="1">
        <v>1.19312</v>
      </c>
      <c r="Q655" s="1" t="s">
        <v>22</v>
      </c>
      <c r="R655" s="1">
        <v>1.71306</v>
      </c>
      <c r="S655" s="1" t="s">
        <v>22</v>
      </c>
      <c r="T655" s="1">
        <v>0.46069100000000002</v>
      </c>
      <c r="U655" s="1">
        <v>1.31674</v>
      </c>
      <c r="V655" s="1" t="s">
        <v>23</v>
      </c>
      <c r="W655" s="1">
        <f>ABS(IK_diagnostics_degrees__4[[#This Row],[Column1]]-A654)</f>
        <v>0</v>
      </c>
      <c r="X655" s="1">
        <f>ABS(IK_diagnostics_degrees__4[[#This Row],[Column2]]-B654)</f>
        <v>2.2999999999995246E-4</v>
      </c>
      <c r="Y655" s="1">
        <f>ABS(IK_diagnostics_degrees__4[[#This Row],[Column3]]-C654)</f>
        <v>0</v>
      </c>
      <c r="Z655" s="1">
        <f>ABS(IK_diagnostics_degrees__4[[#This Row],[Column4]]-D654)</f>
        <v>0</v>
      </c>
      <c r="AA655" s="1">
        <f>ABS(IK_diagnostics_degrees__4[[#This Row],[Column5]]-E654)</f>
        <v>3.5000000000007248E-4</v>
      </c>
      <c r="AB655" s="1">
        <f>ABS(IK_diagnostics_degrees__4[[#This Row],[Column6]]-F654)</f>
        <v>0</v>
      </c>
      <c r="AC655" s="1">
        <f>ABS(IK_diagnostics_degrees__4[[#This Row],[Column7]]-G654)</f>
        <v>1.4000000000002899E-4</v>
      </c>
      <c r="AD655" s="1">
        <f>ABS(IK_diagnostics_degrees__4[[#This Row],[Column8]]-H654)</f>
        <v>7.0000000000014495E-5</v>
      </c>
      <c r="AE655" s="1">
        <f>ABS(IK_diagnostics_degrees__4[[#This Row],[Column9]]-I654)</f>
        <v>1.7000000000000348E-4</v>
      </c>
      <c r="AF655" s="1">
        <f>ABS(IK_diagnostics_degrees__4[[#This Row],[Column10]]-J654)</f>
        <v>1.7319999999999836E-4</v>
      </c>
      <c r="AG655" s="1">
        <f>ABS(IK_diagnostics_degrees__4[[#This Row],[Column11]]-K654)</f>
        <v>2.0000000000131024E-5</v>
      </c>
      <c r="AH655" s="1">
        <f>ABS(IK_diagnostics_degrees__4[[#This Row],[Column12]]-L654)</f>
        <v>0</v>
      </c>
      <c r="AI655" s="1">
        <f>ABS(IK_diagnostics_degrees__4[[#This Row],[Column13]]-M654)</f>
        <v>1.6999999999989246E-5</v>
      </c>
      <c r="AJ655" s="1">
        <f>ABS(IK_diagnostics_degrees__4[[#This Row],[Column14]]-N654)</f>
        <v>0</v>
      </c>
      <c r="AK655" s="1">
        <f>ABS(IK_diagnostics_degrees__4[[#This Row],[Column15]]-O654)</f>
        <v>0</v>
      </c>
      <c r="AL655" s="1">
        <f>ABS(IK_diagnostics_degrees__4[[#This Row],[Column16]]-P654)</f>
        <v>5.8999999999986841E-4</v>
      </c>
      <c r="AM655" s="1">
        <f>ABS(IK_diagnostics_degrees__4[[#This Row],[Column17]]-Q654)</f>
        <v>0</v>
      </c>
      <c r="AN655" s="1">
        <f>ABS(IK_diagnostics_degrees__4[[#This Row],[Column18]]-R654)</f>
        <v>4.9999999999883471E-5</v>
      </c>
      <c r="AO655" s="1">
        <f>ABS(IK_diagnostics_degrees__4[[#This Row],[Column19]]-S654)</f>
        <v>0</v>
      </c>
      <c r="AP655" s="1">
        <f>ABS(IK_diagnostics_degrees__4[[#This Row],[Column20]]-T654)</f>
        <v>1.88499999999997E-3</v>
      </c>
      <c r="AQ655" s="1">
        <f>ABS(IK_diagnostics_degrees__4[[#This Row],[Column21]]-U654)</f>
        <v>1.8000000000006899E-4</v>
      </c>
    </row>
    <row r="656" spans="1:43" x14ac:dyDescent="0.25">
      <c r="A656" s="1" t="s">
        <v>22</v>
      </c>
      <c r="B656" s="1">
        <v>1.0815699999999999</v>
      </c>
      <c r="C656" s="1" t="s">
        <v>22</v>
      </c>
      <c r="D656" s="1" t="s">
        <v>22</v>
      </c>
      <c r="E656" s="1">
        <v>2.4361000000000002</v>
      </c>
      <c r="F656" s="1" t="s">
        <v>22</v>
      </c>
      <c r="G656" s="1">
        <v>1.1930700000000001</v>
      </c>
      <c r="H656" s="1">
        <v>1.5544100000000001</v>
      </c>
      <c r="I656" s="1">
        <v>1.3042400000000001</v>
      </c>
      <c r="J656" s="1">
        <v>4.0378400000000002E-2</v>
      </c>
      <c r="K656" s="1">
        <v>1.2063600000000001</v>
      </c>
      <c r="L656" s="1" t="s">
        <v>22</v>
      </c>
      <c r="M656" s="1">
        <v>0.31253500000000001</v>
      </c>
      <c r="N656" s="1" t="s">
        <v>22</v>
      </c>
      <c r="O656" s="1" t="s">
        <v>22</v>
      </c>
      <c r="P656" s="1">
        <v>1.19373</v>
      </c>
      <c r="Q656" s="1" t="s">
        <v>22</v>
      </c>
      <c r="R656" s="1">
        <v>1.7129099999999999</v>
      </c>
      <c r="S656" s="1" t="s">
        <v>22</v>
      </c>
      <c r="T656" s="1">
        <v>0.45869500000000002</v>
      </c>
      <c r="U656" s="1">
        <v>1.3170599999999999</v>
      </c>
      <c r="V656" s="1" t="s">
        <v>23</v>
      </c>
      <c r="W656" s="1">
        <f>ABS(IK_diagnostics_degrees__4[[#This Row],[Column1]]-A655)</f>
        <v>0</v>
      </c>
      <c r="X656" s="1">
        <f>ABS(IK_diagnostics_degrees__4[[#This Row],[Column2]]-B655)</f>
        <v>2.9000000000012349E-4</v>
      </c>
      <c r="Y656" s="1">
        <f>ABS(IK_diagnostics_degrees__4[[#This Row],[Column3]]-C655)</f>
        <v>0</v>
      </c>
      <c r="Z656" s="1">
        <f>ABS(IK_diagnostics_degrees__4[[#This Row],[Column4]]-D655)</f>
        <v>0</v>
      </c>
      <c r="AA656" s="1">
        <f>ABS(IK_diagnostics_degrees__4[[#This Row],[Column5]]-E655)</f>
        <v>4.2000000000008697E-4</v>
      </c>
      <c r="AB656" s="1">
        <f>ABS(IK_diagnostics_degrees__4[[#This Row],[Column6]]-F655)</f>
        <v>0</v>
      </c>
      <c r="AC656" s="1">
        <f>ABS(IK_diagnostics_degrees__4[[#This Row],[Column7]]-G655)</f>
        <v>7.0000000000014495E-5</v>
      </c>
      <c r="AD656" s="1">
        <f>ABS(IK_diagnostics_degrees__4[[#This Row],[Column8]]-H655)</f>
        <v>1.9999999999997797E-4</v>
      </c>
      <c r="AE656" s="1">
        <f>ABS(IK_diagnostics_degrees__4[[#This Row],[Column9]]-I655)</f>
        <v>3.2000000000009798E-4</v>
      </c>
      <c r="AF656" s="1">
        <f>ABS(IK_diagnostics_degrees__4[[#This Row],[Column10]]-J655)</f>
        <v>1.5539999999999998E-4</v>
      </c>
      <c r="AG656" s="1">
        <f>ABS(IK_diagnostics_degrees__4[[#This Row],[Column11]]-K655)</f>
        <v>1.0000000000065512E-5</v>
      </c>
      <c r="AH656" s="1">
        <f>ABS(IK_diagnostics_degrees__4[[#This Row],[Column12]]-L655)</f>
        <v>0</v>
      </c>
      <c r="AI656" s="1">
        <f>ABS(IK_diagnostics_degrees__4[[#This Row],[Column13]]-M655)</f>
        <v>7.6000000000020496E-5</v>
      </c>
      <c r="AJ656" s="1">
        <f>ABS(IK_diagnostics_degrees__4[[#This Row],[Column14]]-N655)</f>
        <v>0</v>
      </c>
      <c r="AK656" s="1">
        <f>ABS(IK_diagnostics_degrees__4[[#This Row],[Column15]]-O655)</f>
        <v>0</v>
      </c>
      <c r="AL656" s="1">
        <f>ABS(IK_diagnostics_degrees__4[[#This Row],[Column16]]-P655)</f>
        <v>6.0999999999999943E-4</v>
      </c>
      <c r="AM656" s="1">
        <f>ABS(IK_diagnostics_degrees__4[[#This Row],[Column17]]-Q655)</f>
        <v>0</v>
      </c>
      <c r="AN656" s="1">
        <f>ABS(IK_diagnostics_degrees__4[[#This Row],[Column18]]-R655)</f>
        <v>1.500000000000945E-4</v>
      </c>
      <c r="AO656" s="1">
        <f>ABS(IK_diagnostics_degrees__4[[#This Row],[Column19]]-S655)</f>
        <v>0</v>
      </c>
      <c r="AP656" s="1">
        <f>ABS(IK_diagnostics_degrees__4[[#This Row],[Column20]]-T655)</f>
        <v>1.9959999999999978E-3</v>
      </c>
      <c r="AQ656" s="1">
        <f>ABS(IK_diagnostics_degrees__4[[#This Row],[Column21]]-U655)</f>
        <v>3.1999999999987594E-4</v>
      </c>
    </row>
    <row r="657" spans="1:43" x14ac:dyDescent="0.25">
      <c r="A657" s="1" t="s">
        <v>22</v>
      </c>
      <c r="B657" s="1">
        <v>1.0812600000000001</v>
      </c>
      <c r="C657" s="1" t="s">
        <v>22</v>
      </c>
      <c r="D657" s="1" t="s">
        <v>22</v>
      </c>
      <c r="E657" s="1">
        <v>2.4365000000000001</v>
      </c>
      <c r="F657" s="1" t="s">
        <v>22</v>
      </c>
      <c r="G657" s="1">
        <v>1.1932700000000001</v>
      </c>
      <c r="H657" s="1">
        <v>1.55423</v>
      </c>
      <c r="I657" s="1">
        <v>1.30443</v>
      </c>
      <c r="J657" s="1">
        <v>4.0177400000000002E-2</v>
      </c>
      <c r="K657" s="1">
        <v>1.2062999999999999</v>
      </c>
      <c r="L657" s="1" t="s">
        <v>22</v>
      </c>
      <c r="M657" s="1">
        <v>0.31252099999999999</v>
      </c>
      <c r="N657" s="1" t="s">
        <v>22</v>
      </c>
      <c r="O657" s="1" t="s">
        <v>22</v>
      </c>
      <c r="P657" s="1">
        <v>1.19424</v>
      </c>
      <c r="Q657" s="1" t="s">
        <v>22</v>
      </c>
      <c r="R657" s="1">
        <v>1.71282</v>
      </c>
      <c r="S657" s="1" t="s">
        <v>22</v>
      </c>
      <c r="T657" s="1">
        <v>0.45707100000000001</v>
      </c>
      <c r="U657" s="1">
        <v>1.3173299999999999</v>
      </c>
      <c r="V657" s="1" t="s">
        <v>23</v>
      </c>
      <c r="W657" s="1">
        <f>ABS(IK_diagnostics_degrees__4[[#This Row],[Column1]]-A656)</f>
        <v>0</v>
      </c>
      <c r="X657" s="1">
        <f>ABS(IK_diagnostics_degrees__4[[#This Row],[Column2]]-B656)</f>
        <v>3.0999999999981043E-4</v>
      </c>
      <c r="Y657" s="1">
        <f>ABS(IK_diagnostics_degrees__4[[#This Row],[Column3]]-C656)</f>
        <v>0</v>
      </c>
      <c r="Z657" s="1">
        <f>ABS(IK_diagnostics_degrees__4[[#This Row],[Column4]]-D656)</f>
        <v>0</v>
      </c>
      <c r="AA657" s="1">
        <f>ABS(IK_diagnostics_degrees__4[[#This Row],[Column5]]-E656)</f>
        <v>3.9999999999995595E-4</v>
      </c>
      <c r="AB657" s="1">
        <f>ABS(IK_diagnostics_degrees__4[[#This Row],[Column6]]-F656)</f>
        <v>0</v>
      </c>
      <c r="AC657" s="1">
        <f>ABS(IK_diagnostics_degrees__4[[#This Row],[Column7]]-G656)</f>
        <v>1.9999999999997797E-4</v>
      </c>
      <c r="AD657" s="1">
        <f>ABS(IK_diagnostics_degrees__4[[#This Row],[Column8]]-H656)</f>
        <v>1.8000000000006899E-4</v>
      </c>
      <c r="AE657" s="1">
        <f>ABS(IK_diagnostics_degrees__4[[#This Row],[Column9]]-I656)</f>
        <v>1.8999999999991246E-4</v>
      </c>
      <c r="AF657" s="1">
        <f>ABS(IK_diagnostics_degrees__4[[#This Row],[Column10]]-J656)</f>
        <v>2.0099999999999979E-4</v>
      </c>
      <c r="AG657" s="1">
        <f>ABS(IK_diagnostics_degrees__4[[#This Row],[Column11]]-K656)</f>
        <v>6.0000000000171028E-5</v>
      </c>
      <c r="AH657" s="1">
        <f>ABS(IK_diagnostics_degrees__4[[#This Row],[Column12]]-L656)</f>
        <v>0</v>
      </c>
      <c r="AI657" s="1">
        <f>ABS(IK_diagnostics_degrees__4[[#This Row],[Column13]]-M656)</f>
        <v>1.4000000000014001E-5</v>
      </c>
      <c r="AJ657" s="1">
        <f>ABS(IK_diagnostics_degrees__4[[#This Row],[Column14]]-N656)</f>
        <v>0</v>
      </c>
      <c r="AK657" s="1">
        <f>ABS(IK_diagnostics_degrees__4[[#This Row],[Column15]]-O656)</f>
        <v>0</v>
      </c>
      <c r="AL657" s="1">
        <f>ABS(IK_diagnostics_degrees__4[[#This Row],[Column16]]-P656)</f>
        <v>5.1000000000001044E-4</v>
      </c>
      <c r="AM657" s="1">
        <f>ABS(IK_diagnostics_degrees__4[[#This Row],[Column17]]-Q656)</f>
        <v>0</v>
      </c>
      <c r="AN657" s="1">
        <f>ABS(IK_diagnostics_degrees__4[[#This Row],[Column18]]-R656)</f>
        <v>8.9999999999923475E-5</v>
      </c>
      <c r="AO657" s="1">
        <f>ABS(IK_diagnostics_degrees__4[[#This Row],[Column19]]-S656)</f>
        <v>0</v>
      </c>
      <c r="AP657" s="1">
        <f>ABS(IK_diagnostics_degrees__4[[#This Row],[Column20]]-T656)</f>
        <v>1.6240000000000143E-3</v>
      </c>
      <c r="AQ657" s="1">
        <f>ABS(IK_diagnostics_degrees__4[[#This Row],[Column21]]-U656)</f>
        <v>2.6999999999999247E-4</v>
      </c>
    </row>
    <row r="658" spans="1:43" x14ac:dyDescent="0.25">
      <c r="A658" s="1" t="s">
        <v>22</v>
      </c>
      <c r="B658" s="1">
        <v>1.0809800000000001</v>
      </c>
      <c r="C658" s="1" t="s">
        <v>22</v>
      </c>
      <c r="D658" s="1" t="s">
        <v>22</v>
      </c>
      <c r="E658" s="1">
        <v>2.4369000000000001</v>
      </c>
      <c r="F658" s="1" t="s">
        <v>22</v>
      </c>
      <c r="G658" s="1">
        <v>1.1934199999999999</v>
      </c>
      <c r="H658" s="1">
        <v>1.5542199999999999</v>
      </c>
      <c r="I658" s="1">
        <v>1.30461</v>
      </c>
      <c r="J658" s="1">
        <v>3.9974599999999999E-2</v>
      </c>
      <c r="K658" s="1">
        <v>1.20625</v>
      </c>
      <c r="L658" s="1" t="s">
        <v>22</v>
      </c>
      <c r="M658" s="1">
        <v>0.31261299999999997</v>
      </c>
      <c r="N658" s="1" t="s">
        <v>22</v>
      </c>
      <c r="O658" s="1" t="s">
        <v>22</v>
      </c>
      <c r="P658" s="1">
        <v>1.19482</v>
      </c>
      <c r="Q658" s="1" t="s">
        <v>22</v>
      </c>
      <c r="R658" s="1">
        <v>1.71265</v>
      </c>
      <c r="S658" s="1" t="s">
        <v>22</v>
      </c>
      <c r="T658" s="1">
        <v>0.45529399999999998</v>
      </c>
      <c r="U658" s="1">
        <v>1.31759</v>
      </c>
      <c r="V658" s="1" t="s">
        <v>23</v>
      </c>
      <c r="W658" s="1">
        <f>ABS(IK_diagnostics_degrees__4[[#This Row],[Column1]]-A657)</f>
        <v>0</v>
      </c>
      <c r="X658" s="1">
        <f>ABS(IK_diagnostics_degrees__4[[#This Row],[Column2]]-B657)</f>
        <v>2.8000000000005798E-4</v>
      </c>
      <c r="Y658" s="1">
        <f>ABS(IK_diagnostics_degrees__4[[#This Row],[Column3]]-C657)</f>
        <v>0</v>
      </c>
      <c r="Z658" s="1">
        <f>ABS(IK_diagnostics_degrees__4[[#This Row],[Column4]]-D657)</f>
        <v>0</v>
      </c>
      <c r="AA658" s="1">
        <f>ABS(IK_diagnostics_degrees__4[[#This Row],[Column5]]-E657)</f>
        <v>3.9999999999995595E-4</v>
      </c>
      <c r="AB658" s="1">
        <f>ABS(IK_diagnostics_degrees__4[[#This Row],[Column6]]-F657)</f>
        <v>0</v>
      </c>
      <c r="AC658" s="1">
        <f>ABS(IK_diagnostics_degrees__4[[#This Row],[Column7]]-G657)</f>
        <v>1.4999999999987246E-4</v>
      </c>
      <c r="AD658" s="1">
        <f>ABS(IK_diagnostics_degrees__4[[#This Row],[Column8]]-H657)</f>
        <v>1.0000000000065512E-5</v>
      </c>
      <c r="AE658" s="1">
        <f>ABS(IK_diagnostics_degrees__4[[#This Row],[Column9]]-I657)</f>
        <v>1.8000000000006899E-4</v>
      </c>
      <c r="AF658" s="1">
        <f>ABS(IK_diagnostics_degrees__4[[#This Row],[Column10]]-J657)</f>
        <v>2.0280000000000298E-4</v>
      </c>
      <c r="AG658" s="1">
        <f>ABS(IK_diagnostics_degrees__4[[#This Row],[Column11]]-K657)</f>
        <v>4.9999999999883471E-5</v>
      </c>
      <c r="AH658" s="1">
        <f>ABS(IK_diagnostics_degrees__4[[#This Row],[Column12]]-L657)</f>
        <v>0</v>
      </c>
      <c r="AI658" s="1">
        <f>ABS(IK_diagnostics_degrees__4[[#This Row],[Column13]]-M657)</f>
        <v>9.1999999999980986E-5</v>
      </c>
      <c r="AJ658" s="1">
        <f>ABS(IK_diagnostics_degrees__4[[#This Row],[Column14]]-N657)</f>
        <v>0</v>
      </c>
      <c r="AK658" s="1">
        <f>ABS(IK_diagnostics_degrees__4[[#This Row],[Column15]]-O657)</f>
        <v>0</v>
      </c>
      <c r="AL658" s="1">
        <f>ABS(IK_diagnostics_degrees__4[[#This Row],[Column16]]-P657)</f>
        <v>5.8000000000002494E-4</v>
      </c>
      <c r="AM658" s="1">
        <f>ABS(IK_diagnostics_degrees__4[[#This Row],[Column17]]-Q657)</f>
        <v>0</v>
      </c>
      <c r="AN658" s="1">
        <f>ABS(IK_diagnostics_degrees__4[[#This Row],[Column18]]-R657)</f>
        <v>1.7000000000000348E-4</v>
      </c>
      <c r="AO658" s="1">
        <f>ABS(IK_diagnostics_degrees__4[[#This Row],[Column19]]-S657)</f>
        <v>0</v>
      </c>
      <c r="AP658" s="1">
        <f>ABS(IK_diagnostics_degrees__4[[#This Row],[Column20]]-T657)</f>
        <v>1.7770000000000286E-3</v>
      </c>
      <c r="AQ658" s="1">
        <f>ABS(IK_diagnostics_degrees__4[[#This Row],[Column21]]-U657)</f>
        <v>2.60000000000149E-4</v>
      </c>
    </row>
    <row r="659" spans="1:43" x14ac:dyDescent="0.25">
      <c r="A659" s="1" t="s">
        <v>22</v>
      </c>
      <c r="B659" s="1">
        <v>1.0809200000000001</v>
      </c>
      <c r="C659" s="1" t="s">
        <v>22</v>
      </c>
      <c r="D659" s="1" t="s">
        <v>22</v>
      </c>
      <c r="E659" s="1">
        <v>2.43709</v>
      </c>
      <c r="F659" s="1" t="s">
        <v>22</v>
      </c>
      <c r="G659" s="1">
        <v>1.1935</v>
      </c>
      <c r="H659" s="1">
        <v>1.5541</v>
      </c>
      <c r="I659" s="1">
        <v>1.3048</v>
      </c>
      <c r="J659" s="1">
        <v>3.97939E-2</v>
      </c>
      <c r="K659" s="1">
        <v>1.20631</v>
      </c>
      <c r="L659" s="1" t="s">
        <v>22</v>
      </c>
      <c r="M659" s="1">
        <v>0.31247399999999997</v>
      </c>
      <c r="N659" s="1" t="s">
        <v>22</v>
      </c>
      <c r="O659" s="1" t="s">
        <v>22</v>
      </c>
      <c r="P659" s="1">
        <v>1.19537</v>
      </c>
      <c r="Q659" s="1" t="s">
        <v>22</v>
      </c>
      <c r="R659" s="1">
        <v>1.7124900000000001</v>
      </c>
      <c r="S659" s="1" t="s">
        <v>22</v>
      </c>
      <c r="T659" s="1">
        <v>0.45376100000000003</v>
      </c>
      <c r="U659" s="1">
        <v>1.31772</v>
      </c>
      <c r="V659" s="1" t="s">
        <v>23</v>
      </c>
      <c r="W659" s="1">
        <f>ABS(IK_diagnostics_degrees__4[[#This Row],[Column1]]-A658)</f>
        <v>0</v>
      </c>
      <c r="X659" s="1">
        <f>ABS(IK_diagnostics_degrees__4[[#This Row],[Column2]]-B658)</f>
        <v>5.9999999999948983E-5</v>
      </c>
      <c r="Y659" s="1">
        <f>ABS(IK_diagnostics_degrees__4[[#This Row],[Column3]]-C658)</f>
        <v>0</v>
      </c>
      <c r="Z659" s="1">
        <f>ABS(IK_diagnostics_degrees__4[[#This Row],[Column4]]-D658)</f>
        <v>0</v>
      </c>
      <c r="AA659" s="1">
        <f>ABS(IK_diagnostics_degrees__4[[#This Row],[Column5]]-E658)</f>
        <v>1.8999999999991246E-4</v>
      </c>
      <c r="AB659" s="1">
        <f>ABS(IK_diagnostics_degrees__4[[#This Row],[Column6]]-F658)</f>
        <v>0</v>
      </c>
      <c r="AC659" s="1">
        <f>ABS(IK_diagnostics_degrees__4[[#This Row],[Column7]]-G658)</f>
        <v>8.0000000000080007E-5</v>
      </c>
      <c r="AD659" s="1">
        <f>ABS(IK_diagnostics_degrees__4[[#This Row],[Column8]]-H658)</f>
        <v>1.1999999999989797E-4</v>
      </c>
      <c r="AE659" s="1">
        <f>ABS(IK_diagnostics_degrees__4[[#This Row],[Column9]]-I658)</f>
        <v>1.8999999999991246E-4</v>
      </c>
      <c r="AF659" s="1">
        <f>ABS(IK_diagnostics_degrees__4[[#This Row],[Column10]]-J658)</f>
        <v>1.8069999999999892E-4</v>
      </c>
      <c r="AG659" s="1">
        <f>ABS(IK_diagnostics_degrees__4[[#This Row],[Column11]]-K658)</f>
        <v>5.9999999999948983E-5</v>
      </c>
      <c r="AH659" s="1">
        <f>ABS(IK_diagnostics_degrees__4[[#This Row],[Column12]]-L658)</f>
        <v>0</v>
      </c>
      <c r="AI659" s="1">
        <f>ABS(IK_diagnostics_degrees__4[[#This Row],[Column13]]-M658)</f>
        <v>1.3900000000000023E-4</v>
      </c>
      <c r="AJ659" s="1">
        <f>ABS(IK_diagnostics_degrees__4[[#This Row],[Column14]]-N658)</f>
        <v>0</v>
      </c>
      <c r="AK659" s="1">
        <f>ABS(IK_diagnostics_degrees__4[[#This Row],[Column15]]-O658)</f>
        <v>0</v>
      </c>
      <c r="AL659" s="1">
        <f>ABS(IK_diagnostics_degrees__4[[#This Row],[Column16]]-P658)</f>
        <v>5.5000000000005045E-4</v>
      </c>
      <c r="AM659" s="1">
        <f>ABS(IK_diagnostics_degrees__4[[#This Row],[Column17]]-Q658)</f>
        <v>0</v>
      </c>
      <c r="AN659" s="1">
        <f>ABS(IK_diagnostics_degrees__4[[#This Row],[Column18]]-R658)</f>
        <v>1.5999999999993797E-4</v>
      </c>
      <c r="AO659" s="1">
        <f>ABS(IK_diagnostics_degrees__4[[#This Row],[Column19]]-S658)</f>
        <v>0</v>
      </c>
      <c r="AP659" s="1">
        <f>ABS(IK_diagnostics_degrees__4[[#This Row],[Column20]]-T658)</f>
        <v>1.5329999999999511E-3</v>
      </c>
      <c r="AQ659" s="1">
        <f>ABS(IK_diagnostics_degrees__4[[#This Row],[Column21]]-U658)</f>
        <v>1.2999999999996348E-4</v>
      </c>
    </row>
    <row r="660" spans="1:43" x14ac:dyDescent="0.25">
      <c r="A660" s="1" t="s">
        <v>22</v>
      </c>
      <c r="B660" s="1">
        <v>1.0806899999999999</v>
      </c>
      <c r="C660" s="1" t="s">
        <v>22</v>
      </c>
      <c r="D660" s="1" t="s">
        <v>22</v>
      </c>
      <c r="E660" s="1">
        <v>2.4374400000000001</v>
      </c>
      <c r="F660" s="1" t="s">
        <v>22</v>
      </c>
      <c r="G660" s="1">
        <v>1.1936800000000001</v>
      </c>
      <c r="H660" s="1">
        <v>1.55386</v>
      </c>
      <c r="I660" s="1">
        <v>1.30505</v>
      </c>
      <c r="J660" s="1">
        <v>3.9661700000000001E-2</v>
      </c>
      <c r="K660" s="1">
        <v>1.20635</v>
      </c>
      <c r="L660" s="1" t="s">
        <v>22</v>
      </c>
      <c r="M660" s="1">
        <v>0.31247000000000003</v>
      </c>
      <c r="N660" s="1" t="s">
        <v>22</v>
      </c>
      <c r="O660" s="1" t="s">
        <v>22</v>
      </c>
      <c r="P660" s="1">
        <v>1.19591</v>
      </c>
      <c r="Q660" s="1" t="s">
        <v>22</v>
      </c>
      <c r="R660" s="1">
        <v>1.71225</v>
      </c>
      <c r="S660" s="1" t="s">
        <v>22</v>
      </c>
      <c r="T660" s="1">
        <v>0.45201200000000002</v>
      </c>
      <c r="U660" s="1">
        <v>1.3180000000000001</v>
      </c>
      <c r="V660" s="1" t="s">
        <v>23</v>
      </c>
      <c r="W660" s="1">
        <f>ABS(IK_diagnostics_degrees__4[[#This Row],[Column1]]-A659)</f>
        <v>0</v>
      </c>
      <c r="X660" s="1">
        <f>ABS(IK_diagnostics_degrees__4[[#This Row],[Column2]]-B659)</f>
        <v>2.3000000000017451E-4</v>
      </c>
      <c r="Y660" s="1">
        <f>ABS(IK_diagnostics_degrees__4[[#This Row],[Column3]]-C659)</f>
        <v>0</v>
      </c>
      <c r="Z660" s="1">
        <f>ABS(IK_diagnostics_degrees__4[[#This Row],[Column4]]-D659)</f>
        <v>0</v>
      </c>
      <c r="AA660" s="1">
        <f>ABS(IK_diagnostics_degrees__4[[#This Row],[Column5]]-E659)</f>
        <v>3.5000000000007248E-4</v>
      </c>
      <c r="AB660" s="1">
        <f>ABS(IK_diagnostics_degrees__4[[#This Row],[Column6]]-F659)</f>
        <v>0</v>
      </c>
      <c r="AC660" s="1">
        <f>ABS(IK_diagnostics_degrees__4[[#This Row],[Column7]]-G659)</f>
        <v>1.8000000000006899E-4</v>
      </c>
      <c r="AD660" s="1">
        <f>ABS(IK_diagnostics_degrees__4[[#This Row],[Column8]]-H659)</f>
        <v>2.4000000000001798E-4</v>
      </c>
      <c r="AE660" s="1">
        <f>ABS(IK_diagnostics_degrees__4[[#This Row],[Column9]]-I659)</f>
        <v>2.5000000000008349E-4</v>
      </c>
      <c r="AF660" s="1">
        <f>ABS(IK_diagnostics_degrees__4[[#This Row],[Column10]]-J659)</f>
        <v>1.3219999999999898E-4</v>
      </c>
      <c r="AG660" s="1">
        <f>ABS(IK_diagnostics_degrees__4[[#This Row],[Column11]]-K659)</f>
        <v>4.0000000000040004E-5</v>
      </c>
      <c r="AH660" s="1">
        <f>ABS(IK_diagnostics_degrees__4[[#This Row],[Column12]]-L659)</f>
        <v>0</v>
      </c>
      <c r="AI660" s="1">
        <f>ABS(IK_diagnostics_degrees__4[[#This Row],[Column13]]-M659)</f>
        <v>3.9999999999484892E-6</v>
      </c>
      <c r="AJ660" s="1">
        <f>ABS(IK_diagnostics_degrees__4[[#This Row],[Column14]]-N659)</f>
        <v>0</v>
      </c>
      <c r="AK660" s="1">
        <f>ABS(IK_diagnostics_degrees__4[[#This Row],[Column15]]-O659)</f>
        <v>0</v>
      </c>
      <c r="AL660" s="1">
        <f>ABS(IK_diagnostics_degrees__4[[#This Row],[Column16]]-P659)</f>
        <v>5.3999999999998494E-4</v>
      </c>
      <c r="AM660" s="1">
        <f>ABS(IK_diagnostics_degrees__4[[#This Row],[Column17]]-Q659)</f>
        <v>0</v>
      </c>
      <c r="AN660" s="1">
        <f>ABS(IK_diagnostics_degrees__4[[#This Row],[Column18]]-R659)</f>
        <v>2.4000000000001798E-4</v>
      </c>
      <c r="AO660" s="1">
        <f>ABS(IK_diagnostics_degrees__4[[#This Row],[Column19]]-S659)</f>
        <v>0</v>
      </c>
      <c r="AP660" s="1">
        <f>ABS(IK_diagnostics_degrees__4[[#This Row],[Column20]]-T659)</f>
        <v>1.7490000000000006E-3</v>
      </c>
      <c r="AQ660" s="1">
        <f>ABS(IK_diagnostics_degrees__4[[#This Row],[Column21]]-U659)</f>
        <v>2.8000000000005798E-4</v>
      </c>
    </row>
    <row r="661" spans="1:43" x14ac:dyDescent="0.25">
      <c r="A661" s="1" t="s">
        <v>22</v>
      </c>
      <c r="B661" s="1">
        <v>1.0804</v>
      </c>
      <c r="C661" s="1" t="s">
        <v>22</v>
      </c>
      <c r="D661" s="1" t="s">
        <v>22</v>
      </c>
      <c r="E661" s="1">
        <v>2.4378099999999998</v>
      </c>
      <c r="F661" s="1" t="s">
        <v>22</v>
      </c>
      <c r="G661" s="1">
        <v>1.19377</v>
      </c>
      <c r="H661" s="1">
        <v>1.55385</v>
      </c>
      <c r="I661" s="1">
        <v>1.3051999999999999</v>
      </c>
      <c r="J661" s="1">
        <v>3.9480899999999999E-2</v>
      </c>
      <c r="K661" s="1">
        <v>1.20625</v>
      </c>
      <c r="L661" s="1" t="s">
        <v>22</v>
      </c>
      <c r="M661" s="1">
        <v>0.31240800000000002</v>
      </c>
      <c r="N661" s="1" t="s">
        <v>22</v>
      </c>
      <c r="O661" s="1" t="s">
        <v>22</v>
      </c>
      <c r="P661" s="1">
        <v>1.19645</v>
      </c>
      <c r="Q661" s="1" t="s">
        <v>22</v>
      </c>
      <c r="R661" s="1">
        <v>1.71221</v>
      </c>
      <c r="S661" s="1" t="s">
        <v>22</v>
      </c>
      <c r="T661" s="1">
        <v>0.45013999999999998</v>
      </c>
      <c r="U661" s="1">
        <v>1.31823</v>
      </c>
      <c r="V661" s="1" t="s">
        <v>23</v>
      </c>
      <c r="W661" s="1">
        <f>ABS(IK_diagnostics_degrees__4[[#This Row],[Column1]]-A660)</f>
        <v>0</v>
      </c>
      <c r="X661" s="1">
        <f>ABS(IK_diagnostics_degrees__4[[#This Row],[Column2]]-B660)</f>
        <v>2.8999999999990145E-4</v>
      </c>
      <c r="Y661" s="1">
        <f>ABS(IK_diagnostics_degrees__4[[#This Row],[Column3]]-C660)</f>
        <v>0</v>
      </c>
      <c r="Z661" s="1">
        <f>ABS(IK_diagnostics_degrees__4[[#This Row],[Column4]]-D660)</f>
        <v>0</v>
      </c>
      <c r="AA661" s="1">
        <f>ABS(IK_diagnostics_degrees__4[[#This Row],[Column5]]-E660)</f>
        <v>3.6999999999975941E-4</v>
      </c>
      <c r="AB661" s="1">
        <f>ABS(IK_diagnostics_degrees__4[[#This Row],[Column6]]-F660)</f>
        <v>0</v>
      </c>
      <c r="AC661" s="1">
        <f>ABS(IK_diagnostics_degrees__4[[#This Row],[Column7]]-G660)</f>
        <v>8.9999999999923475E-5</v>
      </c>
      <c r="AD661" s="1">
        <f>ABS(IK_diagnostics_degrees__4[[#This Row],[Column8]]-H660)</f>
        <v>1.0000000000065512E-5</v>
      </c>
      <c r="AE661" s="1">
        <f>ABS(IK_diagnostics_degrees__4[[#This Row],[Column9]]-I660)</f>
        <v>1.4999999999987246E-4</v>
      </c>
      <c r="AF661" s="1">
        <f>ABS(IK_diagnostics_degrees__4[[#This Row],[Column10]]-J660)</f>
        <v>1.8080000000000179E-4</v>
      </c>
      <c r="AG661" s="1">
        <f>ABS(IK_diagnostics_degrees__4[[#This Row],[Column11]]-K660)</f>
        <v>9.9999999999988987E-5</v>
      </c>
      <c r="AH661" s="1">
        <f>ABS(IK_diagnostics_degrees__4[[#This Row],[Column12]]-L660)</f>
        <v>0</v>
      </c>
      <c r="AI661" s="1">
        <f>ABS(IK_diagnostics_degrees__4[[#This Row],[Column13]]-M660)</f>
        <v>6.2000000000006494E-5</v>
      </c>
      <c r="AJ661" s="1">
        <f>ABS(IK_diagnostics_degrees__4[[#This Row],[Column14]]-N660)</f>
        <v>0</v>
      </c>
      <c r="AK661" s="1">
        <f>ABS(IK_diagnostics_degrees__4[[#This Row],[Column15]]-O660)</f>
        <v>0</v>
      </c>
      <c r="AL661" s="1">
        <f>ABS(IK_diagnostics_degrees__4[[#This Row],[Column16]]-P660)</f>
        <v>5.3999999999998494E-4</v>
      </c>
      <c r="AM661" s="1">
        <f>ABS(IK_diagnostics_degrees__4[[#This Row],[Column17]]-Q660)</f>
        <v>0</v>
      </c>
      <c r="AN661" s="1">
        <f>ABS(IK_diagnostics_degrees__4[[#This Row],[Column18]]-R660)</f>
        <v>4.0000000000040004E-5</v>
      </c>
      <c r="AO661" s="1">
        <f>ABS(IK_diagnostics_degrees__4[[#This Row],[Column19]]-S660)</f>
        <v>0</v>
      </c>
      <c r="AP661" s="1">
        <f>ABS(IK_diagnostics_degrees__4[[#This Row],[Column20]]-T660)</f>
        <v>1.8720000000000403E-3</v>
      </c>
      <c r="AQ661" s="1">
        <f>ABS(IK_diagnostics_degrees__4[[#This Row],[Column21]]-U660)</f>
        <v>2.2999999999995246E-4</v>
      </c>
    </row>
    <row r="662" spans="1:43" x14ac:dyDescent="0.25">
      <c r="A662" s="1" t="s">
        <v>22</v>
      </c>
      <c r="B662" s="1">
        <v>1.08005</v>
      </c>
      <c r="C662" s="1" t="s">
        <v>22</v>
      </c>
      <c r="D662" s="1" t="s">
        <v>22</v>
      </c>
      <c r="E662" s="1">
        <v>2.4383900000000001</v>
      </c>
      <c r="F662" s="1" t="s">
        <v>22</v>
      </c>
      <c r="G662" s="1">
        <v>1.19394</v>
      </c>
      <c r="H662" s="1">
        <v>1.5537000000000001</v>
      </c>
      <c r="I662" s="1">
        <v>1.30555</v>
      </c>
      <c r="J662" s="1">
        <v>3.9182399999999999E-2</v>
      </c>
      <c r="K662" s="1">
        <v>1.20621</v>
      </c>
      <c r="L662" s="1" t="s">
        <v>22</v>
      </c>
      <c r="M662" s="1">
        <v>0.31237999999999999</v>
      </c>
      <c r="N662" s="1" t="s">
        <v>22</v>
      </c>
      <c r="O662" s="1" t="s">
        <v>22</v>
      </c>
      <c r="P662" s="1">
        <v>1.1970499999999999</v>
      </c>
      <c r="Q662" s="1" t="s">
        <v>22</v>
      </c>
      <c r="R662" s="1">
        <v>1.7119</v>
      </c>
      <c r="S662" s="1" t="s">
        <v>22</v>
      </c>
      <c r="T662" s="1">
        <v>0.44834400000000002</v>
      </c>
      <c r="U662" s="1">
        <v>1.3184100000000001</v>
      </c>
      <c r="V662" s="1" t="s">
        <v>23</v>
      </c>
      <c r="W662" s="1">
        <f>ABS(IK_diagnostics_degrees__4[[#This Row],[Column1]]-A661)</f>
        <v>0</v>
      </c>
      <c r="X662" s="1">
        <f>ABS(IK_diagnostics_degrees__4[[#This Row],[Column2]]-B661)</f>
        <v>3.5000000000007248E-4</v>
      </c>
      <c r="Y662" s="1">
        <f>ABS(IK_diagnostics_degrees__4[[#This Row],[Column3]]-C661)</f>
        <v>0</v>
      </c>
      <c r="Z662" s="1">
        <f>ABS(IK_diagnostics_degrees__4[[#This Row],[Column4]]-D661)</f>
        <v>0</v>
      </c>
      <c r="AA662" s="1">
        <f>ABS(IK_diagnostics_degrees__4[[#This Row],[Column5]]-E661)</f>
        <v>5.8000000000024698E-4</v>
      </c>
      <c r="AB662" s="1">
        <f>ABS(IK_diagnostics_degrees__4[[#This Row],[Column6]]-F661)</f>
        <v>0</v>
      </c>
      <c r="AC662" s="1">
        <f>ABS(IK_diagnostics_degrees__4[[#This Row],[Column7]]-G661)</f>
        <v>1.7000000000000348E-4</v>
      </c>
      <c r="AD662" s="1">
        <f>ABS(IK_diagnostics_degrees__4[[#This Row],[Column8]]-H661)</f>
        <v>1.4999999999987246E-4</v>
      </c>
      <c r="AE662" s="1">
        <f>ABS(IK_diagnostics_degrees__4[[#This Row],[Column9]]-I661)</f>
        <v>3.5000000000007248E-4</v>
      </c>
      <c r="AF662" s="1">
        <f>ABS(IK_diagnostics_degrees__4[[#This Row],[Column10]]-J661)</f>
        <v>2.9850000000000015E-4</v>
      </c>
      <c r="AG662" s="1">
        <f>ABS(IK_diagnostics_degrees__4[[#This Row],[Column11]]-K661)</f>
        <v>4.0000000000040004E-5</v>
      </c>
      <c r="AH662" s="1">
        <f>ABS(IK_diagnostics_degrees__4[[#This Row],[Column12]]-L661)</f>
        <v>0</v>
      </c>
      <c r="AI662" s="1">
        <f>ABS(IK_diagnostics_degrees__4[[#This Row],[Column13]]-M661)</f>
        <v>2.8000000000028002E-5</v>
      </c>
      <c r="AJ662" s="1">
        <f>ABS(IK_diagnostics_degrees__4[[#This Row],[Column14]]-N661)</f>
        <v>0</v>
      </c>
      <c r="AK662" s="1">
        <f>ABS(IK_diagnostics_degrees__4[[#This Row],[Column15]]-O661)</f>
        <v>0</v>
      </c>
      <c r="AL662" s="1">
        <f>ABS(IK_diagnostics_degrees__4[[#This Row],[Column16]]-P661)</f>
        <v>5.9999999999993392E-4</v>
      </c>
      <c r="AM662" s="1">
        <f>ABS(IK_diagnostics_degrees__4[[#This Row],[Column17]]-Q661)</f>
        <v>0</v>
      </c>
      <c r="AN662" s="1">
        <f>ABS(IK_diagnostics_degrees__4[[#This Row],[Column18]]-R661)</f>
        <v>3.1000000000003247E-4</v>
      </c>
      <c r="AO662" s="1">
        <f>ABS(IK_diagnostics_degrees__4[[#This Row],[Column19]]-S661)</f>
        <v>0</v>
      </c>
      <c r="AP662" s="1">
        <f>ABS(IK_diagnostics_degrees__4[[#This Row],[Column20]]-T661)</f>
        <v>1.7959999999999643E-3</v>
      </c>
      <c r="AQ662" s="1">
        <f>ABS(IK_diagnostics_degrees__4[[#This Row],[Column21]]-U661)</f>
        <v>1.8000000000006899E-4</v>
      </c>
    </row>
    <row r="663" spans="1:43" x14ac:dyDescent="0.25">
      <c r="A663" s="1" t="s">
        <v>22</v>
      </c>
      <c r="B663" s="1">
        <v>1.0797300000000001</v>
      </c>
      <c r="C663" s="1" t="s">
        <v>22</v>
      </c>
      <c r="D663" s="1" t="s">
        <v>22</v>
      </c>
      <c r="E663" s="1">
        <v>2.43879</v>
      </c>
      <c r="F663" s="1" t="s">
        <v>22</v>
      </c>
      <c r="G663" s="1">
        <v>1.1940200000000001</v>
      </c>
      <c r="H663" s="1">
        <v>1.55365</v>
      </c>
      <c r="I663" s="1">
        <v>1.3056399999999999</v>
      </c>
      <c r="J663" s="1">
        <v>3.9173899999999998E-2</v>
      </c>
      <c r="K663" s="1">
        <v>1.20614</v>
      </c>
      <c r="L663" s="1" t="s">
        <v>22</v>
      </c>
      <c r="M663" s="1">
        <v>0.312473</v>
      </c>
      <c r="N663" s="1" t="s">
        <v>22</v>
      </c>
      <c r="O663" s="1" t="s">
        <v>22</v>
      </c>
      <c r="P663" s="1">
        <v>1.1973100000000001</v>
      </c>
      <c r="Q663" s="1" t="s">
        <v>22</v>
      </c>
      <c r="R663" s="1">
        <v>1.71173</v>
      </c>
      <c r="S663" s="1" t="s">
        <v>22</v>
      </c>
      <c r="T663" s="1">
        <v>0.44666800000000001</v>
      </c>
      <c r="U663" s="1">
        <v>1.3186100000000001</v>
      </c>
      <c r="V663" s="1" t="s">
        <v>23</v>
      </c>
      <c r="W663" s="1">
        <f>ABS(IK_diagnostics_degrees__4[[#This Row],[Column1]]-A662)</f>
        <v>0</v>
      </c>
      <c r="X663" s="1">
        <f>ABS(IK_diagnostics_degrees__4[[#This Row],[Column2]]-B662)</f>
        <v>3.1999999999987594E-4</v>
      </c>
      <c r="Y663" s="1">
        <f>ABS(IK_diagnostics_degrees__4[[#This Row],[Column3]]-C662)</f>
        <v>0</v>
      </c>
      <c r="Z663" s="1">
        <f>ABS(IK_diagnostics_degrees__4[[#This Row],[Column4]]-D662)</f>
        <v>0</v>
      </c>
      <c r="AA663" s="1">
        <f>ABS(IK_diagnostics_degrees__4[[#This Row],[Column5]]-E662)</f>
        <v>3.9999999999995595E-4</v>
      </c>
      <c r="AB663" s="1">
        <f>ABS(IK_diagnostics_degrees__4[[#This Row],[Column6]]-F662)</f>
        <v>0</v>
      </c>
      <c r="AC663" s="1">
        <f>ABS(IK_diagnostics_degrees__4[[#This Row],[Column7]]-G662)</f>
        <v>8.0000000000080007E-5</v>
      </c>
      <c r="AD663" s="1">
        <f>ABS(IK_diagnostics_degrees__4[[#This Row],[Column8]]-H662)</f>
        <v>5.0000000000105516E-5</v>
      </c>
      <c r="AE663" s="1">
        <f>ABS(IK_diagnostics_degrees__4[[#This Row],[Column9]]-I662)</f>
        <v>8.9999999999923475E-5</v>
      </c>
      <c r="AF663" s="1">
        <f>ABS(IK_diagnostics_degrees__4[[#This Row],[Column10]]-J662)</f>
        <v>8.5000000000015619E-6</v>
      </c>
      <c r="AG663" s="1">
        <f>ABS(IK_diagnostics_degrees__4[[#This Row],[Column11]]-K662)</f>
        <v>7.0000000000014495E-5</v>
      </c>
      <c r="AH663" s="1">
        <f>ABS(IK_diagnostics_degrees__4[[#This Row],[Column12]]-L662)</f>
        <v>0</v>
      </c>
      <c r="AI663" s="1">
        <f>ABS(IK_diagnostics_degrees__4[[#This Row],[Column13]]-M662)</f>
        <v>9.3000000000009742E-5</v>
      </c>
      <c r="AJ663" s="1">
        <f>ABS(IK_diagnostics_degrees__4[[#This Row],[Column14]]-N662)</f>
        <v>0</v>
      </c>
      <c r="AK663" s="1">
        <f>ABS(IK_diagnostics_degrees__4[[#This Row],[Column15]]-O662)</f>
        <v>0</v>
      </c>
      <c r="AL663" s="1">
        <f>ABS(IK_diagnostics_degrees__4[[#This Row],[Column16]]-P662)</f>
        <v>2.60000000000149E-4</v>
      </c>
      <c r="AM663" s="1">
        <f>ABS(IK_diagnostics_degrees__4[[#This Row],[Column17]]-Q662)</f>
        <v>0</v>
      </c>
      <c r="AN663" s="1">
        <f>ABS(IK_diagnostics_degrees__4[[#This Row],[Column18]]-R662)</f>
        <v>1.7000000000000348E-4</v>
      </c>
      <c r="AO663" s="1">
        <f>ABS(IK_diagnostics_degrees__4[[#This Row],[Column19]]-S662)</f>
        <v>0</v>
      </c>
      <c r="AP663" s="1">
        <f>ABS(IK_diagnostics_degrees__4[[#This Row],[Column20]]-T662)</f>
        <v>1.6760000000000108E-3</v>
      </c>
      <c r="AQ663" s="1">
        <f>ABS(IK_diagnostics_degrees__4[[#This Row],[Column21]]-U662)</f>
        <v>1.9999999999997797E-4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01223-DB20-4F63-82F6-0F9D504F316F}">
  <dimension ref="A1:BP663"/>
  <sheetViews>
    <sheetView topLeftCell="AS1" workbookViewId="0">
      <selection activeCell="AZ27" sqref="AZ27"/>
    </sheetView>
  </sheetViews>
  <sheetFormatPr defaultRowHeight="15" x14ac:dyDescent="0.25"/>
  <cols>
    <col min="1" max="1" width="12.28515625" bestFit="1" customWidth="1"/>
    <col min="2" max="2" width="11.5703125" bestFit="1" customWidth="1"/>
    <col min="3" max="4" width="11.140625" bestFit="1" customWidth="1"/>
    <col min="5" max="5" width="11.5703125" bestFit="1" customWidth="1"/>
    <col min="6" max="8" width="11.140625" bestFit="1" customWidth="1"/>
    <col min="9" max="9" width="11.28515625" bestFit="1" customWidth="1"/>
    <col min="10" max="10" width="12.28515625" bestFit="1" customWidth="1"/>
    <col min="11" max="15" width="12.140625" bestFit="1" customWidth="1"/>
    <col min="16" max="16" width="12.28515625" bestFit="1" customWidth="1"/>
    <col min="17" max="18" width="12.140625" bestFit="1" customWidth="1"/>
    <col min="19" max="19" width="12.28515625" bestFit="1" customWidth="1"/>
    <col min="20" max="22" width="12.140625" bestFit="1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T1" t="s">
        <v>49</v>
      </c>
      <c r="AU1" s="5">
        <v>0</v>
      </c>
      <c r="AV1" s="6">
        <v>23</v>
      </c>
      <c r="AW1" s="6">
        <v>24</v>
      </c>
      <c r="AX1" s="6">
        <v>25</v>
      </c>
      <c r="AY1" s="6">
        <v>26</v>
      </c>
      <c r="AZ1" s="6">
        <v>27</v>
      </c>
      <c r="BA1" s="6">
        <v>28</v>
      </c>
      <c r="BB1" s="6">
        <v>29</v>
      </c>
      <c r="BC1" s="6">
        <v>30</v>
      </c>
      <c r="BD1" s="6">
        <v>31</v>
      </c>
      <c r="BE1" s="6">
        <v>32</v>
      </c>
      <c r="BF1" s="6">
        <v>33</v>
      </c>
      <c r="BG1" s="6">
        <v>34</v>
      </c>
      <c r="BH1" s="6">
        <v>35</v>
      </c>
      <c r="BI1" s="6">
        <v>36</v>
      </c>
      <c r="BJ1" s="6">
        <v>37</v>
      </c>
      <c r="BK1" s="6">
        <v>38</v>
      </c>
      <c r="BL1" s="6">
        <v>39</v>
      </c>
      <c r="BM1" s="6">
        <v>40</v>
      </c>
      <c r="BN1" s="6">
        <v>41</v>
      </c>
      <c r="BO1" s="6">
        <v>42</v>
      </c>
      <c r="BP1" s="6">
        <v>43</v>
      </c>
    </row>
    <row r="2" spans="1:68" x14ac:dyDescent="0.25">
      <c r="A2" s="1">
        <v>7.9627400000000003E-4</v>
      </c>
      <c r="B2" s="1" t="s">
        <v>22</v>
      </c>
      <c r="C2" s="1" t="s">
        <v>50</v>
      </c>
      <c r="D2" s="1">
        <v>-0.99920200000000003</v>
      </c>
      <c r="E2" s="1" t="s">
        <v>22</v>
      </c>
      <c r="F2" s="1">
        <v>-1.00159</v>
      </c>
      <c r="G2" s="1">
        <v>-1.00159</v>
      </c>
      <c r="H2" s="1" t="s">
        <v>22</v>
      </c>
      <c r="I2" s="1">
        <v>-1.59508E-3</v>
      </c>
      <c r="J2" s="1">
        <v>-1.59633E-3</v>
      </c>
      <c r="K2" s="1" t="s">
        <v>22</v>
      </c>
      <c r="L2" s="1">
        <v>1.59001E-3</v>
      </c>
      <c r="M2" s="1">
        <v>2.3850299999999998E-3</v>
      </c>
      <c r="N2" s="1" t="s">
        <v>22</v>
      </c>
      <c r="O2" s="1">
        <v>-0.99840200000000001</v>
      </c>
      <c r="P2" s="1">
        <v>-8.0006100000000002E-4</v>
      </c>
      <c r="Q2" s="1" t="s">
        <v>47</v>
      </c>
      <c r="R2" s="1">
        <v>1.5925500000000001E-3</v>
      </c>
      <c r="S2" s="1">
        <v>-8.0006100000000002E-4</v>
      </c>
      <c r="T2" s="1" t="s">
        <v>47</v>
      </c>
      <c r="U2" s="1">
        <v>1.5925500000000001E-3</v>
      </c>
      <c r="V2" s="1" t="s">
        <v>23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T2" t="s">
        <v>48</v>
      </c>
      <c r="AU2" s="7">
        <v>29</v>
      </c>
      <c r="AV2">
        <f ca="1">AVERAGE(INDIRECT(ADDRESS($AU1+2, AV$1)):INDIRECT(ADDRESS($AU2+1, AV$1)))</f>
        <v>5.5659560689655177E-3</v>
      </c>
      <c r="AW2">
        <f ca="1">AVERAGE(INDIRECT(ADDRESS($AU1+2, AW$1)):INDIRECT(ADDRESS($AU2+1, AW$1)))</f>
        <v>3.9383184827586207E-4</v>
      </c>
      <c r="AX2">
        <f ca="1">AVERAGE(INDIRECT(ADDRESS($AU1+2, AX$1)):INDIRECT(ADDRESS($AU2+1, AX$1)))</f>
        <v>4.5617241379310121E-4</v>
      </c>
      <c r="AY2">
        <f ca="1">AVERAGE(INDIRECT(ADDRESS($AU1+2, AY$1)):INDIRECT(ADDRESS($AU2+1, AY$1)))</f>
        <v>5.6962413793103482E-3</v>
      </c>
      <c r="AZ2">
        <f ca="1">AVERAGE(INDIRECT(ADDRESS($AU1+2, AZ$1)):INDIRECT(ADDRESS($AU2+1, AZ$1)))</f>
        <v>1.6063034482758619E-3</v>
      </c>
      <c r="BA2">
        <f ca="1">AVERAGE(INDIRECT(ADDRESS($AU1+2, BA$1)):INDIRECT(ADDRESS($AU2+1, BA$1)))</f>
        <v>1.3251758620689658E-2</v>
      </c>
      <c r="BB2">
        <f ca="1">AVERAGE(INDIRECT(ADDRESS($AU1+2, BB$1)):INDIRECT(ADDRESS($AU2+1, BB$1)))</f>
        <v>1.7123448275862025E-3</v>
      </c>
      <c r="BC2">
        <f ca="1">AVERAGE(INDIRECT(ADDRESS($AU1+2, BC$1)):INDIRECT(ADDRESS($AU2+1, BC$1)))</f>
        <v>4.4590931034482764E-2</v>
      </c>
      <c r="BD2">
        <f ca="1">AVERAGE(INDIRECT(ADDRESS($AU1+2, BD$1)):INDIRECT(ADDRESS($AU2+1, BD$1)))</f>
        <v>5.7978100689655171E-2</v>
      </c>
      <c r="BE2">
        <f ca="1">AVERAGE(INDIRECT(ADDRESS($AU1+2, BE$1)):INDIRECT(ADDRESS($AU2+1, BE$1)))</f>
        <v>5.1643637931034474E-3</v>
      </c>
      <c r="BF2">
        <f ca="1">AVERAGE(INDIRECT(ADDRESS($AU1+2, BF$1)):INDIRECT(ADDRESS($AU2+1, BF$1)))</f>
        <v>5.0305206896551741E-2</v>
      </c>
      <c r="BG2">
        <f ca="1">AVERAGE(INDIRECT(ADDRESS($AU1+2, BG$1)):INDIRECT(ADDRESS($AU2+1, BG$1)))</f>
        <v>6.7263103793103435E-2</v>
      </c>
      <c r="BH2">
        <f ca="1">AVERAGE(INDIRECT(ADDRESS($AU1+2, BH$1)):INDIRECT(ADDRESS($AU2+1, BH$1)))</f>
        <v>2.9260309310344831E-2</v>
      </c>
      <c r="BI2">
        <f ca="1">AVERAGE(INDIRECT(ADDRESS($AU1+2, BI$1)):INDIRECT(ADDRESS($AU2+1, BI$1)))</f>
        <v>3.4358862068965518E-2</v>
      </c>
      <c r="BJ2">
        <f ca="1">AVERAGE(INDIRECT(ADDRESS($AU1+2, BJ$1)):INDIRECT(ADDRESS($AU2+1, BJ$1)))</f>
        <v>5.2160620689655171E-2</v>
      </c>
      <c r="BK2">
        <f ca="1">AVERAGE(INDIRECT(ADDRESS($AU1+2, BK$1)):INDIRECT(ADDRESS($AU2+1, BK$1)))</f>
        <v>2.8003066862068965E-2</v>
      </c>
      <c r="BL2">
        <f ca="1">AVERAGE(INDIRECT(ADDRESS($AU1+2, BL$1)):INDIRECT(ADDRESS($AU2+1, BL$1)))</f>
        <v>1.6914896551724144E-2</v>
      </c>
      <c r="BM2">
        <f ca="1">AVERAGE(INDIRECT(ADDRESS($AU1+2, BM$1)):INDIRECT(ADDRESS($AU2+1, BM$1)))</f>
        <v>9.2558363793103449E-2</v>
      </c>
      <c r="BN2">
        <f ca="1">AVERAGE(INDIRECT(ADDRESS($AU1+2, BN$1)):INDIRECT(ADDRESS($AU2+1, BN$1)))</f>
        <v>1.5774712133103445E-2</v>
      </c>
      <c r="BO2">
        <f ca="1">AVERAGE(INDIRECT(ADDRESS($AU1+2, BO$1)):INDIRECT(ADDRESS($AU2+1, BO$1)))</f>
        <v>3.4250432068965532E-2</v>
      </c>
      <c r="BP2">
        <f ca="1">AVERAGE(INDIRECT(ADDRESS($AU1+2, BP$1)):INDIRECT(ADDRESS($AU2+1, BP$1)))</f>
        <v>0.1046962948275862</v>
      </c>
    </row>
    <row r="3" spans="1:68" x14ac:dyDescent="0.25">
      <c r="A3" s="1">
        <v>2.5403800000000001E-2</v>
      </c>
      <c r="B3" s="1" t="s">
        <v>22</v>
      </c>
      <c r="C3" s="1">
        <v>-0.99967700000000004</v>
      </c>
      <c r="D3" s="1">
        <v>-0.96469400000000005</v>
      </c>
      <c r="E3" s="1" t="s">
        <v>22</v>
      </c>
      <c r="F3" s="1">
        <v>-1.1400600000000001</v>
      </c>
      <c r="G3" s="1">
        <v>-0.98001199999999999</v>
      </c>
      <c r="H3" s="1">
        <v>0.95398700000000003</v>
      </c>
      <c r="I3" s="1">
        <v>-1.4395100000000001</v>
      </c>
      <c r="J3" s="1">
        <v>-7.5984499999999996E-2</v>
      </c>
      <c r="K3" s="1">
        <v>1.1281000000000001</v>
      </c>
      <c r="L3" s="1">
        <v>-1.82992</v>
      </c>
      <c r="M3" s="1">
        <v>0.71049099999999998</v>
      </c>
      <c r="N3" s="1">
        <v>0.66383400000000004</v>
      </c>
      <c r="O3" s="1">
        <v>-2.23725</v>
      </c>
      <c r="P3" s="1">
        <v>-0.62666699999999997</v>
      </c>
      <c r="Q3" s="1">
        <v>0.75686399999999998</v>
      </c>
      <c r="R3" s="1">
        <v>-2.5775399999999999</v>
      </c>
      <c r="S3" s="1">
        <v>-0.227794</v>
      </c>
      <c r="T3" s="1">
        <v>0.77402499999999996</v>
      </c>
      <c r="U3" s="1">
        <v>-2.7527300000000001</v>
      </c>
      <c r="V3" s="1" t="s">
        <v>23</v>
      </c>
      <c r="W3" s="1">
        <f>ABS(IK_diagnostics_positions__3[[#This Row],[Column1]]-A2)</f>
        <v>2.4607526000000001E-2</v>
      </c>
      <c r="X3" s="1">
        <f>ABS(IK_diagnostics_positions__3[[#This Row],[Column2]]-B2)</f>
        <v>0</v>
      </c>
      <c r="Y3" s="1">
        <f>ABS(IK_diagnostics_positions__3[[#This Row],[Column3]]-C2)</f>
        <v>3.2299999999996221E-4</v>
      </c>
      <c r="Z3" s="1">
        <f>ABS(IK_diagnostics_positions__3[[#This Row],[Column4]]-D2)</f>
        <v>3.4507999999999983E-2</v>
      </c>
      <c r="AA3" s="1">
        <f>ABS(IK_diagnostics_positions__3[[#This Row],[Column5]]-E2)</f>
        <v>0</v>
      </c>
      <c r="AB3" s="1">
        <f>ABS(IK_diagnostics_positions__3[[#This Row],[Column6]]-F2)</f>
        <v>0.13847000000000009</v>
      </c>
      <c r="AC3" s="1">
        <f>ABS(IK_diagnostics_positions__3[[#This Row],[Column7]]-G2)</f>
        <v>2.1577999999999986E-2</v>
      </c>
      <c r="AD3" s="1">
        <f>ABS(IK_diagnostics_positions__3[[#This Row],[Column8]]-H2)</f>
        <v>0.95398700000000003</v>
      </c>
      <c r="AE3" s="1">
        <f>ABS(IK_diagnostics_positions__3[[#This Row],[Column9]]-I2)</f>
        <v>1.4379149200000001</v>
      </c>
      <c r="AF3" s="1">
        <f>ABS(IK_diagnostics_positions__3[[#This Row],[Column10]]-J2)</f>
        <v>7.4388170000000003E-2</v>
      </c>
      <c r="AG3" s="1">
        <f>ABS(IK_diagnostics_positions__3[[#This Row],[Column11]]-K2)</f>
        <v>1.1281000000000001</v>
      </c>
      <c r="AH3" s="1">
        <f>ABS(IK_diagnostics_positions__3[[#This Row],[Column12]]-L2)</f>
        <v>1.8315100099999999</v>
      </c>
      <c r="AI3" s="1">
        <f>ABS(IK_diagnostics_positions__3[[#This Row],[Column13]]-M2)</f>
        <v>0.70810596999999997</v>
      </c>
      <c r="AJ3" s="1">
        <f>ABS(IK_diagnostics_positions__3[[#This Row],[Column14]]-N2)</f>
        <v>0.66383400000000004</v>
      </c>
      <c r="AK3" s="1">
        <f>ABS(IK_diagnostics_positions__3[[#This Row],[Column15]]-O2)</f>
        <v>1.2388479999999999</v>
      </c>
      <c r="AL3" s="1">
        <f>ABS(IK_diagnostics_positions__3[[#This Row],[Column16]]-P2)</f>
        <v>0.62586693900000001</v>
      </c>
      <c r="AM3" s="1">
        <f>ABS(IK_diagnostics_positions__3[[#This Row],[Column17]]-Q2)</f>
        <v>0.24313600000000002</v>
      </c>
      <c r="AN3" s="1">
        <f>ABS(IK_diagnostics_positions__3[[#This Row],[Column18]]-R2)</f>
        <v>2.5791325499999997</v>
      </c>
      <c r="AO3" s="1">
        <f>ABS(IK_diagnostics_positions__3[[#This Row],[Column19]]-S2)</f>
        <v>0.22699393900000001</v>
      </c>
      <c r="AP3" s="1">
        <f>ABS(IK_diagnostics_positions__3[[#This Row],[Column20]]-T2)</f>
        <v>0.22597500000000004</v>
      </c>
      <c r="AQ3" s="1">
        <f>ABS(IK_diagnostics_positions__3[[#This Row],[Column21]]-U2)</f>
        <v>2.7543225499999999</v>
      </c>
      <c r="AU3" s="8">
        <f>IK_diagnostics_frames__4[[#This Row],[Column1]]+AU2</f>
        <v>43</v>
      </c>
      <c r="AV3">
        <f ca="1">AVERAGE(INDIRECT(ADDRESS($AU2+2, AV$1)):INDIRECT(ADDRESS($AU3+1, AV$1)))</f>
        <v>1.4718585714285715E-2</v>
      </c>
      <c r="AW3">
        <f ca="1">AVERAGE(INDIRECT(ADDRESS($AU2+2, AW$1)):INDIRECT(ADDRESS($AU3+1, AW$1)))</f>
        <v>2.0018928571428569E-2</v>
      </c>
      <c r="AX3">
        <f ca="1">AVERAGE(INDIRECT(ADDRESS($AU2+2, AX$1)):INDIRECT(ADDRESS($AU3+1, AX$1)))</f>
        <v>3.6400000000000004E-3</v>
      </c>
      <c r="AY3">
        <f ca="1">AVERAGE(INDIRECT(ADDRESS($AU2+2, AY$1)):INDIRECT(ADDRESS($AU3+1, AY$1)))</f>
        <v>1.3429785714285714E-2</v>
      </c>
      <c r="AZ3">
        <f ca="1">AVERAGE(INDIRECT(ADDRESS($AU2+2, AZ$1)):INDIRECT(ADDRESS($AU3+1, AZ$1)))</f>
        <v>2.8319928571428572E-2</v>
      </c>
      <c r="BA3">
        <f ca="1">AVERAGE(INDIRECT(ADDRESS($AU2+2, BA$1)):INDIRECT(ADDRESS($AU3+1, BA$1)))</f>
        <v>1.913078571428567E-2</v>
      </c>
      <c r="BB3">
        <f ca="1">AVERAGE(INDIRECT(ADDRESS($AU2+2, BB$1)):INDIRECT(ADDRESS($AU3+1, BB$1)))</f>
        <v>2.6380142857142859E-2</v>
      </c>
      <c r="BC3">
        <f ca="1">AVERAGE(INDIRECT(ADDRESS($AU2+2, BC$1)):INDIRECT(ADDRESS($AU3+1, BC$1)))</f>
        <v>4.5788928571428564E-2</v>
      </c>
      <c r="BD3">
        <f ca="1">AVERAGE(INDIRECT(ADDRESS($AU2+2, BD$1)):INDIRECT(ADDRESS($AU3+1, BD$1)))</f>
        <v>6.4096428571428568E-2</v>
      </c>
      <c r="BE3">
        <f ca="1">AVERAGE(INDIRECT(ADDRESS($AU2+2, BE$1)):INDIRECT(ADDRESS($AU3+1, BE$1)))</f>
        <v>2.5257632142857134E-2</v>
      </c>
      <c r="BF3">
        <f ca="1">AVERAGE(INDIRECT(ADDRESS($AU2+2, BF$1)):INDIRECT(ADDRESS($AU3+1, BF$1)))</f>
        <v>2.8487214285714275E-2</v>
      </c>
      <c r="BG3">
        <f ca="1">AVERAGE(INDIRECT(ADDRESS($AU2+2, BG$1)):INDIRECT(ADDRESS($AU3+1, BG$1)))</f>
        <v>5.4072857142857159E-2</v>
      </c>
      <c r="BH3">
        <f ca="1">AVERAGE(INDIRECT(ADDRESS($AU2+2, BH$1)):INDIRECT(ADDRESS($AU3+1, BH$1)))</f>
        <v>5.4257928571428575E-2</v>
      </c>
      <c r="BI3">
        <f ca="1">AVERAGE(INDIRECT(ADDRESS($AU2+2, BI$1)):INDIRECT(ADDRESS($AU3+1, BI$1)))</f>
        <v>4.673792857142859E-2</v>
      </c>
      <c r="BJ3">
        <f ca="1">AVERAGE(INDIRECT(ADDRESS($AU2+2, BJ$1)):INDIRECT(ADDRESS($AU3+1, BJ$1)))</f>
        <v>5.4585714285714081E-3</v>
      </c>
      <c r="BK3">
        <f ca="1">AVERAGE(INDIRECT(ADDRESS($AU2+2, BK$1)):INDIRECT(ADDRESS($AU3+1, BK$1)))</f>
        <v>4.8306357142857137E-2</v>
      </c>
      <c r="BL3">
        <f ca="1">AVERAGE(INDIRECT(ADDRESS($AU2+2, BL$1)):INDIRECT(ADDRESS($AU3+1, BL$1)))</f>
        <v>1.8710642857142856E-2</v>
      </c>
      <c r="BM3">
        <f ca="1">AVERAGE(INDIRECT(ADDRESS($AU2+2, BM$1)):INDIRECT(ADDRESS($AU3+1, BM$1)))</f>
        <v>3.2832142857142851E-2</v>
      </c>
      <c r="BN3">
        <f ca="1">AVERAGE(INDIRECT(ADDRESS($AU2+2, BN$1)):INDIRECT(ADDRESS($AU3+1, BN$1)))</f>
        <v>1.5217511585714286E-2</v>
      </c>
      <c r="BO3">
        <f ca="1">AVERAGE(INDIRECT(ADDRESS($AU2+2, BO$1)):INDIRECT(ADDRESS($AU3+1, BO$1)))</f>
        <v>7.7733010714285664E-2</v>
      </c>
      <c r="BP3">
        <f ca="1">AVERAGE(INDIRECT(ADDRESS($AU2+2, BP$1)):INDIRECT(ADDRESS($AU3+1, BP$1)))</f>
        <v>1.1443571428571442E-2</v>
      </c>
    </row>
    <row r="4" spans="1:68" x14ac:dyDescent="0.25">
      <c r="A4" s="1">
        <v>7.1673100000000003E-2</v>
      </c>
      <c r="B4" s="1">
        <v>5.4419799999999999E-3</v>
      </c>
      <c r="C4" s="1">
        <v>-0.99741299999999999</v>
      </c>
      <c r="D4" s="1">
        <v>-0.92822400000000005</v>
      </c>
      <c r="E4" s="1">
        <v>1.9769200000000001E-2</v>
      </c>
      <c r="F4" s="1">
        <v>-0.99810500000000002</v>
      </c>
      <c r="G4" s="1">
        <v>-0.982545</v>
      </c>
      <c r="H4" s="1">
        <v>0.83360000000000001</v>
      </c>
      <c r="I4" s="1">
        <v>-1.57666</v>
      </c>
      <c r="J4" s="1">
        <v>-5.6018900000000003E-2</v>
      </c>
      <c r="K4" s="1">
        <v>1.00356</v>
      </c>
      <c r="L4" s="1">
        <v>-1.91232</v>
      </c>
      <c r="M4" s="1">
        <v>0.80266700000000002</v>
      </c>
      <c r="N4" s="1">
        <v>0.86051999999999995</v>
      </c>
      <c r="O4" s="1">
        <v>-2.4044500000000002</v>
      </c>
      <c r="P4" s="1">
        <v>-0.75700400000000001</v>
      </c>
      <c r="Q4" s="1">
        <v>0.79102399999999995</v>
      </c>
      <c r="R4" s="1">
        <v>-2.5930900000000001</v>
      </c>
      <c r="S4" s="1">
        <v>-0.110429</v>
      </c>
      <c r="T4" s="1">
        <v>0.37001299999999998</v>
      </c>
      <c r="U4" s="1">
        <v>-2.6840999999999999</v>
      </c>
      <c r="V4" s="1" t="s">
        <v>23</v>
      </c>
      <c r="W4" s="1">
        <f>ABS(IK_diagnostics_positions__3[[#This Row],[Column1]]-A3)</f>
        <v>4.6269299999999999E-2</v>
      </c>
      <c r="X4" s="1">
        <f>ABS(IK_diagnostics_positions__3[[#This Row],[Column2]]-B3)</f>
        <v>5.4419799999999999E-3</v>
      </c>
      <c r="Y4" s="1">
        <f>ABS(IK_diagnostics_positions__3[[#This Row],[Column3]]-C3)</f>
        <v>2.2640000000000438E-3</v>
      </c>
      <c r="Z4" s="1">
        <f>ABS(IK_diagnostics_positions__3[[#This Row],[Column4]]-D3)</f>
        <v>3.6470000000000002E-2</v>
      </c>
      <c r="AA4" s="1">
        <f>ABS(IK_diagnostics_positions__3[[#This Row],[Column5]]-E3)</f>
        <v>1.9769200000000001E-2</v>
      </c>
      <c r="AB4" s="1">
        <f>ABS(IK_diagnostics_positions__3[[#This Row],[Column6]]-F3)</f>
        <v>0.14195500000000005</v>
      </c>
      <c r="AC4" s="1">
        <f>ABS(IK_diagnostics_positions__3[[#This Row],[Column7]]-G3)</f>
        <v>2.5330000000000075E-3</v>
      </c>
      <c r="AD4" s="1">
        <f>ABS(IK_diagnostics_positions__3[[#This Row],[Column8]]-H3)</f>
        <v>0.12038700000000002</v>
      </c>
      <c r="AE4" s="1">
        <f>ABS(IK_diagnostics_positions__3[[#This Row],[Column9]]-I3)</f>
        <v>0.13714999999999988</v>
      </c>
      <c r="AF4" s="1">
        <f>ABS(IK_diagnostics_positions__3[[#This Row],[Column10]]-J3)</f>
        <v>1.9965599999999993E-2</v>
      </c>
      <c r="AG4" s="1">
        <f>ABS(IK_diagnostics_positions__3[[#This Row],[Column11]]-K3)</f>
        <v>0.1245400000000001</v>
      </c>
      <c r="AH4" s="1">
        <f>ABS(IK_diagnostics_positions__3[[#This Row],[Column12]]-L3)</f>
        <v>8.2400000000000029E-2</v>
      </c>
      <c r="AI4" s="1">
        <f>ABS(IK_diagnostics_positions__3[[#This Row],[Column13]]-M3)</f>
        <v>9.2176000000000036E-2</v>
      </c>
      <c r="AJ4" s="1">
        <f>ABS(IK_diagnostics_positions__3[[#This Row],[Column14]]-N3)</f>
        <v>0.19668599999999992</v>
      </c>
      <c r="AK4" s="1">
        <f>ABS(IK_diagnostics_positions__3[[#This Row],[Column15]]-O3)</f>
        <v>0.16720000000000024</v>
      </c>
      <c r="AL4" s="1">
        <f>ABS(IK_diagnostics_positions__3[[#This Row],[Column16]]-P3)</f>
        <v>0.13033700000000004</v>
      </c>
      <c r="AM4" s="1">
        <f>ABS(IK_diagnostics_positions__3[[#This Row],[Column17]]-Q3)</f>
        <v>3.4159999999999968E-2</v>
      </c>
      <c r="AN4" s="1">
        <f>ABS(IK_diagnostics_positions__3[[#This Row],[Column18]]-R3)</f>
        <v>1.5550000000000175E-2</v>
      </c>
      <c r="AO4" s="1">
        <f>ABS(IK_diagnostics_positions__3[[#This Row],[Column19]]-S3)</f>
        <v>0.117365</v>
      </c>
      <c r="AP4" s="1">
        <f>ABS(IK_diagnostics_positions__3[[#This Row],[Column20]]-T3)</f>
        <v>0.40401199999999998</v>
      </c>
      <c r="AQ4" s="1">
        <f>ABS(IK_diagnostics_positions__3[[#This Row],[Column21]]-U3)</f>
        <v>6.8630000000000191E-2</v>
      </c>
      <c r="AU4" s="7">
        <f>IK_diagnostics_frames__4[[#This Row],[Column1]]+AU3</f>
        <v>62</v>
      </c>
      <c r="AV4">
        <f ca="1">AVERAGE(INDIRECT(ADDRESS($AU3+2, AV$1)):INDIRECT(ADDRESS($AU4+1, AV$1)))</f>
        <v>7.1136736842105251E-3</v>
      </c>
      <c r="AW4">
        <f ca="1">AVERAGE(INDIRECT(ADDRESS($AU3+2, AW$1)):INDIRECT(ADDRESS($AU4+1, AW$1)))</f>
        <v>3.8243017894736844E-2</v>
      </c>
      <c r="AX4">
        <f ca="1">AVERAGE(INDIRECT(ADDRESS($AU3+2, AX$1)):INDIRECT(ADDRESS($AU4+1, AX$1)))</f>
        <v>7.9957894736842131E-3</v>
      </c>
      <c r="AY4">
        <f ca="1">AVERAGE(INDIRECT(ADDRESS($AU3+2, AY$1)):INDIRECT(ADDRESS($AU4+1, AY$1)))</f>
        <v>7.5723684210526184E-3</v>
      </c>
      <c r="AZ4">
        <f ca="1">AVERAGE(INDIRECT(ADDRESS($AU3+2, AZ$1)):INDIRECT(ADDRESS($AU4+1, AZ$1)))</f>
        <v>5.4093926315789458E-2</v>
      </c>
      <c r="BA4">
        <f ca="1">AVERAGE(INDIRECT(ADDRESS($AU3+2, BA$1)):INDIRECT(ADDRESS($AU4+1, BA$1)))</f>
        <v>1.6433684210526319E-2</v>
      </c>
      <c r="BB4">
        <f ca="1">AVERAGE(INDIRECT(ADDRESS($AU3+2, BB$1)):INDIRECT(ADDRESS($AU4+1, BB$1)))</f>
        <v>1.5129263157894739E-2</v>
      </c>
      <c r="BC4">
        <f ca="1">AVERAGE(INDIRECT(ADDRESS($AU3+2, BC$1)):INDIRECT(ADDRESS($AU4+1, BC$1)))</f>
        <v>4.699915789473684E-2</v>
      </c>
      <c r="BD4">
        <f ca="1">AVERAGE(INDIRECT(ADDRESS($AU3+2, BD$1)):INDIRECT(ADDRESS($AU4+1, BD$1)))</f>
        <v>4.9896842105263156E-2</v>
      </c>
      <c r="BE4">
        <f ca="1">AVERAGE(INDIRECT(ADDRESS($AU3+2, BE$1)):INDIRECT(ADDRESS($AU4+1, BE$1)))</f>
        <v>1.0782284210526316E-2</v>
      </c>
      <c r="BF4">
        <f ca="1">AVERAGE(INDIRECT(ADDRESS($AU3+2, BF$1)):INDIRECT(ADDRESS($AU4+1, BF$1)))</f>
        <v>4.3413789473684211E-2</v>
      </c>
      <c r="BG4">
        <f ca="1">AVERAGE(INDIRECT(ADDRESS($AU3+2, BG$1)):INDIRECT(ADDRESS($AU4+1, BG$1)))</f>
        <v>3.9151052631578948E-2</v>
      </c>
      <c r="BH4">
        <f ca="1">AVERAGE(INDIRECT(ADDRESS($AU3+2, BH$1)):INDIRECT(ADDRESS($AU4+1, BH$1)))</f>
        <v>5.1860315789473678E-2</v>
      </c>
      <c r="BI4">
        <f ca="1">AVERAGE(INDIRECT(ADDRESS($AU3+2, BI$1)):INDIRECT(ADDRESS($AU4+1, BI$1)))</f>
        <v>2.8372526315789483E-2</v>
      </c>
      <c r="BJ4">
        <f ca="1">AVERAGE(INDIRECT(ADDRESS($AU3+2, BJ$1)):INDIRECT(ADDRESS($AU4+1, BJ$1)))</f>
        <v>9.769999999999987E-3</v>
      </c>
      <c r="BK4">
        <f ca="1">AVERAGE(INDIRECT(ADDRESS($AU3+2, BK$1)):INDIRECT(ADDRESS($AU4+1, BK$1)))</f>
        <v>4.4951894736842107E-2</v>
      </c>
      <c r="BL4">
        <f ca="1">AVERAGE(INDIRECT(ADDRESS($AU3+2, BL$1)):INDIRECT(ADDRESS($AU4+1, BL$1)))</f>
        <v>1.3464842105263155E-2</v>
      </c>
      <c r="BM4">
        <f ca="1">AVERAGE(INDIRECT(ADDRESS($AU3+2, BM$1)):INDIRECT(ADDRESS($AU4+1, BM$1)))</f>
        <v>2.6377368421052639E-2</v>
      </c>
      <c r="BN4">
        <f ca="1">AVERAGE(INDIRECT(ADDRESS($AU3+2, BN$1)):INDIRECT(ADDRESS($AU4+1, BN$1)))</f>
        <v>1.3979039157894736E-2</v>
      </c>
      <c r="BO4">
        <f ca="1">AVERAGE(INDIRECT(ADDRESS($AU3+2, BO$1)):INDIRECT(ADDRESS($AU4+1, BO$1)))</f>
        <v>4.5460964736842115E-2</v>
      </c>
      <c r="BP4">
        <f ca="1">AVERAGE(INDIRECT(ADDRESS($AU3+2, BP$1)):INDIRECT(ADDRESS($AU4+1, BP$1)))</f>
        <v>1.4232631578947373E-2</v>
      </c>
    </row>
    <row r="5" spans="1:68" x14ac:dyDescent="0.25">
      <c r="A5" s="1">
        <v>9.9145200000000003E-2</v>
      </c>
      <c r="B5" s="2">
        <v>2.0473199999999999E-5</v>
      </c>
      <c r="C5" s="1">
        <v>-0.99507299999999999</v>
      </c>
      <c r="D5" s="1">
        <v>-0.89951599999999998</v>
      </c>
      <c r="E5" s="1">
        <v>2.32914E-2</v>
      </c>
      <c r="F5" s="1">
        <v>-0.948882</v>
      </c>
      <c r="G5" s="1">
        <v>-0.97961100000000001</v>
      </c>
      <c r="H5" s="1">
        <v>0.75691200000000003</v>
      </c>
      <c r="I5" s="1">
        <v>-1.6236999999999999</v>
      </c>
      <c r="J5" s="1">
        <v>-3.0697599999999998E-2</v>
      </c>
      <c r="K5" s="1">
        <v>0.91178999999999999</v>
      </c>
      <c r="L5" s="1">
        <v>-1.89862</v>
      </c>
      <c r="M5" s="1">
        <v>0.79982600000000004</v>
      </c>
      <c r="N5" s="1">
        <v>0.92132700000000001</v>
      </c>
      <c r="O5" s="1">
        <v>-2.4555199999999999</v>
      </c>
      <c r="P5" s="1">
        <v>-0.78365799999999997</v>
      </c>
      <c r="Q5" s="1">
        <v>0.89494600000000002</v>
      </c>
      <c r="R5" s="1">
        <v>-2.55647</v>
      </c>
      <c r="S5" s="1">
        <v>-5.1178399999999999E-2</v>
      </c>
      <c r="T5" s="1">
        <v>0.199436</v>
      </c>
      <c r="U5" s="1">
        <v>-2.6001400000000001</v>
      </c>
      <c r="V5" s="1" t="s">
        <v>23</v>
      </c>
      <c r="W5" s="1">
        <f>ABS(IK_diagnostics_positions__3[[#This Row],[Column1]]-A4)</f>
        <v>2.7472099999999999E-2</v>
      </c>
      <c r="X5" s="1">
        <f>ABS(IK_diagnostics_positions__3[[#This Row],[Column2]]-B4)</f>
        <v>5.4215067999999998E-3</v>
      </c>
      <c r="Y5" s="1">
        <f>ABS(IK_diagnostics_positions__3[[#This Row],[Column3]]-C4)</f>
        <v>2.3400000000000087E-3</v>
      </c>
      <c r="Z5" s="1">
        <f>ABS(IK_diagnostics_positions__3[[#This Row],[Column4]]-D4)</f>
        <v>2.8708000000000067E-2</v>
      </c>
      <c r="AA5" s="1">
        <f>ABS(IK_diagnostics_positions__3[[#This Row],[Column5]]-E4)</f>
        <v>3.5221999999999996E-3</v>
      </c>
      <c r="AB5" s="1">
        <f>ABS(IK_diagnostics_positions__3[[#This Row],[Column6]]-F4)</f>
        <v>4.9223000000000017E-2</v>
      </c>
      <c r="AC5" s="1">
        <f>ABS(IK_diagnostics_positions__3[[#This Row],[Column7]]-G4)</f>
        <v>2.9339999999999922E-3</v>
      </c>
      <c r="AD5" s="1">
        <f>ABS(IK_diagnostics_positions__3[[#This Row],[Column8]]-H4)</f>
        <v>7.6687999999999978E-2</v>
      </c>
      <c r="AE5" s="1">
        <f>ABS(IK_diagnostics_positions__3[[#This Row],[Column9]]-I4)</f>
        <v>4.7039999999999971E-2</v>
      </c>
      <c r="AF5" s="1">
        <f>ABS(IK_diagnostics_positions__3[[#This Row],[Column10]]-J4)</f>
        <v>2.5321300000000005E-2</v>
      </c>
      <c r="AG5" s="1">
        <f>ABS(IK_diagnostics_positions__3[[#This Row],[Column11]]-K4)</f>
        <v>9.1770000000000018E-2</v>
      </c>
      <c r="AH5" s="1">
        <f>ABS(IK_diagnostics_positions__3[[#This Row],[Column12]]-L4)</f>
        <v>1.3700000000000045E-2</v>
      </c>
      <c r="AI5" s="1">
        <f>ABS(IK_diagnostics_positions__3[[#This Row],[Column13]]-M4)</f>
        <v>2.8409999999999824E-3</v>
      </c>
      <c r="AJ5" s="1">
        <f>ABS(IK_diagnostics_positions__3[[#This Row],[Column14]]-N4)</f>
        <v>6.0807000000000055E-2</v>
      </c>
      <c r="AK5" s="1">
        <f>ABS(IK_diagnostics_positions__3[[#This Row],[Column15]]-O4)</f>
        <v>5.1069999999999727E-2</v>
      </c>
      <c r="AL5" s="1">
        <f>ABS(IK_diagnostics_positions__3[[#This Row],[Column16]]-P4)</f>
        <v>2.6653999999999956E-2</v>
      </c>
      <c r="AM5" s="1">
        <f>ABS(IK_diagnostics_positions__3[[#This Row],[Column17]]-Q4)</f>
        <v>0.10392200000000007</v>
      </c>
      <c r="AN5" s="1">
        <f>ABS(IK_diagnostics_positions__3[[#This Row],[Column18]]-R4)</f>
        <v>3.6620000000000097E-2</v>
      </c>
      <c r="AO5" s="1">
        <f>ABS(IK_diagnostics_positions__3[[#This Row],[Column19]]-S4)</f>
        <v>5.92506E-2</v>
      </c>
      <c r="AP5" s="1">
        <f>ABS(IK_diagnostics_positions__3[[#This Row],[Column20]]-T4)</f>
        <v>0.17057699999999998</v>
      </c>
      <c r="AQ5" s="1">
        <f>ABS(IK_diagnostics_positions__3[[#This Row],[Column21]]-U4)</f>
        <v>8.3959999999999813E-2</v>
      </c>
      <c r="AU5" s="8">
        <f>IK_diagnostics_frames__4[[#This Row],[Column1]]+AU4</f>
        <v>95</v>
      </c>
      <c r="AV5">
        <f ca="1">AVERAGE(INDIRECT(ADDRESS($AU4+2, AV$1)):INDIRECT(ADDRESS($AU5+1, AV$1)))</f>
        <v>6.0124872727272734E-3</v>
      </c>
      <c r="AW5">
        <f ca="1">AVERAGE(INDIRECT(ADDRESS($AU4+2, AW$1)):INDIRECT(ADDRESS($AU5+1, AW$1)))</f>
        <v>1.3765818181818183E-2</v>
      </c>
      <c r="AX5">
        <f ca="1">AVERAGE(INDIRECT(ADDRESS($AU4+2, AX$1)):INDIRECT(ADDRESS($AU5+1, AX$1)))</f>
        <v>3.5424242424242393E-3</v>
      </c>
      <c r="AY5">
        <f ca="1">AVERAGE(INDIRECT(ADDRESS($AU4+2, AY$1)):INDIRECT(ADDRESS($AU5+1, AY$1)))</f>
        <v>5.276242424242422E-3</v>
      </c>
      <c r="AZ5">
        <f ca="1">AVERAGE(INDIRECT(ADDRESS($AU4+2, AZ$1)):INDIRECT(ADDRESS($AU5+1, AZ$1)))</f>
        <v>2.4242157575757581E-2</v>
      </c>
      <c r="BA5">
        <f ca="1">AVERAGE(INDIRECT(ADDRESS($AU4+2, BA$1)):INDIRECT(ADDRESS($AU5+1, BA$1)))</f>
        <v>1.0200121212121209E-2</v>
      </c>
      <c r="BB5">
        <f ca="1">AVERAGE(INDIRECT(ADDRESS($AU4+2, BB$1)):INDIRECT(ADDRESS($AU5+1, BB$1)))</f>
        <v>1.5488454545454541E-2</v>
      </c>
      <c r="BC5">
        <f ca="1">AVERAGE(INDIRECT(ADDRESS($AU4+2, BC$1)):INDIRECT(ADDRESS($AU5+1, BC$1)))</f>
        <v>2.0950818181818182E-2</v>
      </c>
      <c r="BD5">
        <f ca="1">AVERAGE(INDIRECT(ADDRESS($AU4+2, BD$1)):INDIRECT(ADDRESS($AU5+1, BD$1)))</f>
        <v>1.8882121212121215E-2</v>
      </c>
      <c r="BE5">
        <f ca="1">AVERAGE(INDIRECT(ADDRESS($AU4+2, BE$1)):INDIRECT(ADDRESS($AU5+1, BE$1)))</f>
        <v>5.6627518181818172E-3</v>
      </c>
      <c r="BF5">
        <f ca="1">AVERAGE(INDIRECT(ADDRESS($AU4+2, BF$1)):INDIRECT(ADDRESS($AU5+1, BF$1)))</f>
        <v>1.1747818181818187E-2</v>
      </c>
      <c r="BG5">
        <f ca="1">AVERAGE(INDIRECT(ADDRESS($AU4+2, BG$1)):INDIRECT(ADDRESS($AU5+1, BG$1)))</f>
        <v>1.2131515151515143E-2</v>
      </c>
      <c r="BH5">
        <f ca="1">AVERAGE(INDIRECT(ADDRESS($AU4+2, BH$1)):INDIRECT(ADDRESS($AU5+1, BH$1)))</f>
        <v>5.4986666666666621E-3</v>
      </c>
      <c r="BI5">
        <f ca="1">AVERAGE(INDIRECT(ADDRESS($AU4+2, BI$1)):INDIRECT(ADDRESS($AU5+1, BI$1)))</f>
        <v>2.498939393939394E-2</v>
      </c>
      <c r="BJ5">
        <f ca="1">AVERAGE(INDIRECT(ADDRESS($AU4+2, BJ$1)):INDIRECT(ADDRESS($AU5+1, BJ$1)))</f>
        <v>1.7963333333333331E-2</v>
      </c>
      <c r="BK5">
        <f ca="1">AVERAGE(INDIRECT(ADDRESS($AU4+2, BK$1)):INDIRECT(ADDRESS($AU5+1, BK$1)))</f>
        <v>1.0761969696969695E-2</v>
      </c>
      <c r="BL5">
        <f ca="1">AVERAGE(INDIRECT(ADDRESS($AU4+2, BL$1)):INDIRECT(ADDRESS($AU5+1, BL$1)))</f>
        <v>1.3885121212121211E-2</v>
      </c>
      <c r="BM5">
        <f ca="1">AVERAGE(INDIRECT(ADDRESS($AU4+2, BM$1)):INDIRECT(ADDRESS($AU5+1, BM$1)))</f>
        <v>2.7351515151515086E-3</v>
      </c>
      <c r="BN5">
        <f ca="1">AVERAGE(INDIRECT(ADDRESS($AU4+2, BN$1)):INDIRECT(ADDRESS($AU5+1, BN$1)))</f>
        <v>1.1337590303030304E-2</v>
      </c>
      <c r="BO5">
        <f ca="1">AVERAGE(INDIRECT(ADDRESS($AU4+2, BO$1)):INDIRECT(ADDRESS($AU5+1, BO$1)))</f>
        <v>4.6287225454545458E-2</v>
      </c>
      <c r="BP5">
        <f ca="1">AVERAGE(INDIRECT(ADDRESS($AU4+2, BP$1)):INDIRECT(ADDRESS($AU5+1, BP$1)))</f>
        <v>1.0507575757575761E-2</v>
      </c>
    </row>
    <row r="6" spans="1:68" x14ac:dyDescent="0.25">
      <c r="A6" s="1">
        <v>0.11937300000000001</v>
      </c>
      <c r="B6" s="1">
        <v>2.8905499999999998E-4</v>
      </c>
      <c r="C6" s="1">
        <v>-0.99284899999999998</v>
      </c>
      <c r="D6" s="1">
        <v>-0.87827500000000003</v>
      </c>
      <c r="E6" s="1">
        <v>1.77222E-2</v>
      </c>
      <c r="F6" s="1">
        <v>-0.92655799999999999</v>
      </c>
      <c r="G6" s="1">
        <v>-0.97766600000000004</v>
      </c>
      <c r="H6" s="1">
        <v>0.704569</v>
      </c>
      <c r="I6" s="1">
        <v>-1.64653</v>
      </c>
      <c r="J6" s="1">
        <v>-2.0898E-2</v>
      </c>
      <c r="K6" s="1">
        <v>0.86320699999999995</v>
      </c>
      <c r="L6" s="1">
        <v>-1.8903099999999999</v>
      </c>
      <c r="M6" s="1">
        <v>0.78260600000000002</v>
      </c>
      <c r="N6" s="1">
        <v>0.95205099999999998</v>
      </c>
      <c r="O6" s="1">
        <v>-2.4789500000000002</v>
      </c>
      <c r="P6" s="1">
        <v>-0.78112700000000002</v>
      </c>
      <c r="Q6" s="1">
        <v>0.94811000000000001</v>
      </c>
      <c r="R6" s="1">
        <v>-2.5344000000000002</v>
      </c>
      <c r="S6" s="1">
        <v>-2.2225999999999999E-2</v>
      </c>
      <c r="T6" s="1">
        <v>0.11232499999999999</v>
      </c>
      <c r="U6" s="1">
        <v>-2.5507499999999999</v>
      </c>
      <c r="V6" s="1" t="s">
        <v>23</v>
      </c>
      <c r="W6" s="1">
        <f>ABS(IK_diagnostics_positions__3[[#This Row],[Column1]]-A5)</f>
        <v>2.0227800000000004E-2</v>
      </c>
      <c r="X6" s="1">
        <f>ABS(IK_diagnostics_positions__3[[#This Row],[Column2]]-B5)</f>
        <v>2.685818E-4</v>
      </c>
      <c r="Y6" s="1">
        <f>ABS(IK_diagnostics_positions__3[[#This Row],[Column3]]-C5)</f>
        <v>2.2240000000000038E-3</v>
      </c>
      <c r="Z6" s="1">
        <f>ABS(IK_diagnostics_positions__3[[#This Row],[Column4]]-D5)</f>
        <v>2.1240999999999954E-2</v>
      </c>
      <c r="AA6" s="1">
        <f>ABS(IK_diagnostics_positions__3[[#This Row],[Column5]]-E5)</f>
        <v>5.5691999999999998E-3</v>
      </c>
      <c r="AB6" s="1">
        <f>ABS(IK_diagnostics_positions__3[[#This Row],[Column6]]-F5)</f>
        <v>2.2324000000000011E-2</v>
      </c>
      <c r="AC6" s="1">
        <f>ABS(IK_diagnostics_positions__3[[#This Row],[Column7]]-G5)</f>
        <v>1.9449999999999745E-3</v>
      </c>
      <c r="AD6" s="1">
        <f>ABS(IK_diagnostics_positions__3[[#This Row],[Column8]]-H5)</f>
        <v>5.2343000000000028E-2</v>
      </c>
      <c r="AE6" s="1">
        <f>ABS(IK_diagnostics_positions__3[[#This Row],[Column9]]-I5)</f>
        <v>2.2830000000000128E-2</v>
      </c>
      <c r="AF6" s="1">
        <f>ABS(IK_diagnostics_positions__3[[#This Row],[Column10]]-J5)</f>
        <v>9.7995999999999986E-3</v>
      </c>
      <c r="AG6" s="1">
        <f>ABS(IK_diagnostics_positions__3[[#This Row],[Column11]]-K5)</f>
        <v>4.8583000000000043E-2</v>
      </c>
      <c r="AH6" s="1">
        <f>ABS(IK_diagnostics_positions__3[[#This Row],[Column12]]-L5)</f>
        <v>8.3100000000000396E-3</v>
      </c>
      <c r="AI6" s="1">
        <f>ABS(IK_diagnostics_positions__3[[#This Row],[Column13]]-M5)</f>
        <v>1.7220000000000013E-2</v>
      </c>
      <c r="AJ6" s="1">
        <f>ABS(IK_diagnostics_positions__3[[#This Row],[Column14]]-N5)</f>
        <v>3.0723999999999974E-2</v>
      </c>
      <c r="AK6" s="1">
        <f>ABS(IK_diagnostics_positions__3[[#This Row],[Column15]]-O5)</f>
        <v>2.3430000000000284E-2</v>
      </c>
      <c r="AL6" s="1">
        <f>ABS(IK_diagnostics_positions__3[[#This Row],[Column16]]-P5)</f>
        <v>2.53099999999995E-3</v>
      </c>
      <c r="AM6" s="1">
        <f>ABS(IK_diagnostics_positions__3[[#This Row],[Column17]]-Q5)</f>
        <v>5.3163999999999989E-2</v>
      </c>
      <c r="AN6" s="1">
        <f>ABS(IK_diagnostics_positions__3[[#This Row],[Column18]]-R5)</f>
        <v>2.2069999999999812E-2</v>
      </c>
      <c r="AO6" s="1">
        <f>ABS(IK_diagnostics_positions__3[[#This Row],[Column19]]-S5)</f>
        <v>2.89524E-2</v>
      </c>
      <c r="AP6" s="1">
        <f>ABS(IK_diagnostics_positions__3[[#This Row],[Column20]]-T5)</f>
        <v>8.7111000000000008E-2</v>
      </c>
      <c r="AQ6" s="1">
        <f>ABS(IK_diagnostics_positions__3[[#This Row],[Column21]]-U5)</f>
        <v>4.9390000000000267E-2</v>
      </c>
      <c r="AU6" s="7">
        <f>IK_diagnostics_frames__4[[#This Row],[Column1]]+AU5</f>
        <v>117</v>
      </c>
      <c r="AV6">
        <f ca="1">AVERAGE(INDIRECT(ADDRESS($AU5+2, AV$1)):INDIRECT(ADDRESS($AU6+1, AV$1)))</f>
        <v>1.4134657909090907E-2</v>
      </c>
      <c r="AW6">
        <f ca="1">AVERAGE(INDIRECT(ADDRESS($AU5+2, AW$1)):INDIRECT(ADDRESS($AU6+1, AW$1)))</f>
        <v>2.0774447000000001E-2</v>
      </c>
      <c r="AX6">
        <f ca="1">AVERAGE(INDIRECT(ADDRESS($AU5+2, AX$1)):INDIRECT(ADDRESS($AU6+1, AX$1)))</f>
        <v>6.0046363636363613E-3</v>
      </c>
      <c r="AY6">
        <f ca="1">AVERAGE(INDIRECT(ADDRESS($AU5+2, AY$1)):INDIRECT(ADDRESS($AU6+1, AY$1)))</f>
        <v>1.5569227272727278E-2</v>
      </c>
      <c r="AZ6">
        <f ca="1">AVERAGE(INDIRECT(ADDRESS($AU5+2, AZ$1)):INDIRECT(ADDRESS($AU6+1, AZ$1)))</f>
        <v>3.1046363636363636E-2</v>
      </c>
      <c r="BA6">
        <f ca="1">AVERAGE(INDIRECT(ADDRESS($AU5+2, BA$1)):INDIRECT(ADDRESS($AU6+1, BA$1)))</f>
        <v>1.8402727272727282E-2</v>
      </c>
      <c r="BB6">
        <f ca="1">AVERAGE(INDIRECT(ADDRESS($AU5+2, BB$1)):INDIRECT(ADDRESS($AU6+1, BB$1)))</f>
        <v>1.9057772727272736E-2</v>
      </c>
      <c r="BC6">
        <f ca="1">AVERAGE(INDIRECT(ADDRESS($AU5+2, BC$1)):INDIRECT(ADDRESS($AU6+1, BC$1)))</f>
        <v>3.0401409090909094E-2</v>
      </c>
      <c r="BD6">
        <f ca="1">AVERAGE(INDIRECT(ADDRESS($AU5+2, BD$1)):INDIRECT(ADDRESS($AU6+1, BD$1)))</f>
        <v>2.7361363636363645E-2</v>
      </c>
      <c r="BE6">
        <f ca="1">AVERAGE(INDIRECT(ADDRESS($AU5+2, BE$1)):INDIRECT(ADDRESS($AU6+1, BE$1)))</f>
        <v>2.0400048636363636E-2</v>
      </c>
      <c r="BF6">
        <f ca="1">AVERAGE(INDIRECT(ADDRESS($AU5+2, BF$1)):INDIRECT(ADDRESS($AU6+1, BF$1)))</f>
        <v>3.2887090909090914E-2</v>
      </c>
      <c r="BG6">
        <f ca="1">AVERAGE(INDIRECT(ADDRESS($AU5+2, BG$1)):INDIRECT(ADDRESS($AU6+1, BG$1)))</f>
        <v>3.2094545454545445E-2</v>
      </c>
      <c r="BH6">
        <f ca="1">AVERAGE(INDIRECT(ADDRESS($AU5+2, BH$1)):INDIRECT(ADDRESS($AU6+1, BH$1)))</f>
        <v>3.6288181818181817E-2</v>
      </c>
      <c r="BI6">
        <f ca="1">AVERAGE(INDIRECT(ADDRESS($AU5+2, BI$1)):INDIRECT(ADDRESS($AU6+1, BI$1)))</f>
        <v>2.5763909090909091E-2</v>
      </c>
      <c r="BJ6">
        <f ca="1">AVERAGE(INDIRECT(ADDRESS($AU5+2, BJ$1)):INDIRECT(ADDRESS($AU6+1, BJ$1)))</f>
        <v>5.4668181818182063E-3</v>
      </c>
      <c r="BK6">
        <f ca="1">AVERAGE(INDIRECT(ADDRESS($AU5+2, BK$1)):INDIRECT(ADDRESS($AU6+1, BK$1)))</f>
        <v>3.9695818181818186E-2</v>
      </c>
      <c r="BL6">
        <f ca="1">AVERAGE(INDIRECT(ADDRESS($AU5+2, BL$1)):INDIRECT(ADDRESS($AU6+1, BL$1)))</f>
        <v>1.6497909090909101E-2</v>
      </c>
      <c r="BM6">
        <f ca="1">AVERAGE(INDIRECT(ADDRESS($AU5+2, BM$1)):INDIRECT(ADDRESS($AU6+1, BM$1)))</f>
        <v>1.7735909090909111E-2</v>
      </c>
      <c r="BN6">
        <f ca="1">AVERAGE(INDIRECT(ADDRESS($AU5+2, BN$1)):INDIRECT(ADDRESS($AU6+1, BN$1)))</f>
        <v>1.0909979000000002E-2</v>
      </c>
      <c r="BO6">
        <f ca="1">AVERAGE(INDIRECT(ADDRESS($AU5+2, BO$1)):INDIRECT(ADDRESS($AU6+1, BO$1)))</f>
        <v>5.2692318181818194E-2</v>
      </c>
      <c r="BP6">
        <f ca="1">AVERAGE(INDIRECT(ADDRESS($AU5+2, BP$1)):INDIRECT(ADDRESS($AU6+1, BP$1)))</f>
        <v>1.2639545454545457E-2</v>
      </c>
    </row>
    <row r="7" spans="1:68" x14ac:dyDescent="0.25">
      <c r="A7" s="1">
        <v>0.13509699999999999</v>
      </c>
      <c r="B7" s="2">
        <v>8.085E-5</v>
      </c>
      <c r="C7" s="1">
        <v>-0.99083200000000005</v>
      </c>
      <c r="D7" s="1">
        <v>-0.86216499999999996</v>
      </c>
      <c r="E7" s="1">
        <v>4.5954300000000002E-3</v>
      </c>
      <c r="F7" s="1">
        <v>-0.91701600000000005</v>
      </c>
      <c r="G7" s="1">
        <v>-0.974993</v>
      </c>
      <c r="H7" s="1">
        <v>0.66614899999999999</v>
      </c>
      <c r="I7" s="1">
        <v>-1.65838</v>
      </c>
      <c r="J7" s="1">
        <v>-1.83859E-2</v>
      </c>
      <c r="K7" s="1">
        <v>0.84938599999999997</v>
      </c>
      <c r="L7" s="1">
        <v>-1.88493</v>
      </c>
      <c r="M7" s="1">
        <v>0.77232800000000001</v>
      </c>
      <c r="N7" s="1">
        <v>0.95896400000000004</v>
      </c>
      <c r="O7" s="1">
        <v>-2.4872299999999998</v>
      </c>
      <c r="P7" s="1">
        <v>-0.77803100000000003</v>
      </c>
      <c r="Q7" s="1">
        <v>0.97272099999999995</v>
      </c>
      <c r="R7" s="1">
        <v>-2.5234700000000001</v>
      </c>
      <c r="S7" s="1">
        <v>-7.8799200000000003E-3</v>
      </c>
      <c r="T7" s="1">
        <v>7.77394E-2</v>
      </c>
      <c r="U7" s="1">
        <v>-2.5209000000000001</v>
      </c>
      <c r="V7" s="1" t="s">
        <v>23</v>
      </c>
      <c r="W7" s="1">
        <f>ABS(IK_diagnostics_positions__3[[#This Row],[Column1]]-A6)</f>
        <v>1.5723999999999988E-2</v>
      </c>
      <c r="X7" s="1">
        <f>ABS(IK_diagnostics_positions__3[[#This Row],[Column2]]-B6)</f>
        <v>2.0820499999999999E-4</v>
      </c>
      <c r="Y7" s="1">
        <f>ABS(IK_diagnostics_positions__3[[#This Row],[Column3]]-C6)</f>
        <v>2.0169999999999355E-3</v>
      </c>
      <c r="Z7" s="1">
        <f>ABS(IK_diagnostics_positions__3[[#This Row],[Column4]]-D6)</f>
        <v>1.6110000000000069E-2</v>
      </c>
      <c r="AA7" s="1">
        <f>ABS(IK_diagnostics_positions__3[[#This Row],[Column5]]-E6)</f>
        <v>1.3126769999999999E-2</v>
      </c>
      <c r="AB7" s="1">
        <f>ABS(IK_diagnostics_positions__3[[#This Row],[Column6]]-F6)</f>
        <v>9.5419999999999394E-3</v>
      </c>
      <c r="AC7" s="1">
        <f>ABS(IK_diagnostics_positions__3[[#This Row],[Column7]]-G6)</f>
        <v>2.6730000000000365E-3</v>
      </c>
      <c r="AD7" s="1">
        <f>ABS(IK_diagnostics_positions__3[[#This Row],[Column8]]-H6)</f>
        <v>3.842000000000001E-2</v>
      </c>
      <c r="AE7" s="1">
        <f>ABS(IK_diagnostics_positions__3[[#This Row],[Column9]]-I6)</f>
        <v>1.1849999999999916E-2</v>
      </c>
      <c r="AF7" s="1">
        <f>ABS(IK_diagnostics_positions__3[[#This Row],[Column10]]-J6)</f>
        <v>2.5120999999999997E-3</v>
      </c>
      <c r="AG7" s="1">
        <f>ABS(IK_diagnostics_positions__3[[#This Row],[Column11]]-K6)</f>
        <v>1.3820999999999972E-2</v>
      </c>
      <c r="AH7" s="1">
        <f>ABS(IK_diagnostics_positions__3[[#This Row],[Column12]]-L6)</f>
        <v>5.3799999999999404E-3</v>
      </c>
      <c r="AI7" s="1">
        <f>ABS(IK_diagnostics_positions__3[[#This Row],[Column13]]-M6)</f>
        <v>1.0278000000000009E-2</v>
      </c>
      <c r="AJ7" s="1">
        <f>ABS(IK_diagnostics_positions__3[[#This Row],[Column14]]-N6)</f>
        <v>6.913000000000058E-3</v>
      </c>
      <c r="AK7" s="1">
        <f>ABS(IK_diagnostics_positions__3[[#This Row],[Column15]]-O6)</f>
        <v>8.279999999999621E-3</v>
      </c>
      <c r="AL7" s="1">
        <f>ABS(IK_diagnostics_positions__3[[#This Row],[Column16]]-P6)</f>
        <v>3.0959999999999877E-3</v>
      </c>
      <c r="AM7" s="1">
        <f>ABS(IK_diagnostics_positions__3[[#This Row],[Column17]]-Q6)</f>
        <v>2.4610999999999938E-2</v>
      </c>
      <c r="AN7" s="1">
        <f>ABS(IK_diagnostics_positions__3[[#This Row],[Column18]]-R6)</f>
        <v>1.0930000000000106E-2</v>
      </c>
      <c r="AO7" s="1">
        <f>ABS(IK_diagnostics_positions__3[[#This Row],[Column19]]-S6)</f>
        <v>1.4346079999999999E-2</v>
      </c>
      <c r="AP7" s="1">
        <f>ABS(IK_diagnostics_positions__3[[#This Row],[Column20]]-T6)</f>
        <v>3.4585599999999994E-2</v>
      </c>
      <c r="AQ7" s="1">
        <f>ABS(IK_diagnostics_positions__3[[#This Row],[Column21]]-U6)</f>
        <v>2.984999999999971E-2</v>
      </c>
      <c r="AU7" s="8">
        <f>IK_diagnostics_frames__4[[#This Row],[Column1]]+AU6</f>
        <v>163</v>
      </c>
      <c r="AV7">
        <f ca="1">AVERAGE(INDIRECT(ADDRESS($AU6+2, AV$1)):INDIRECT(ADDRESS($AU7+1, AV$1)))</f>
        <v>4.8543839130434771E-3</v>
      </c>
      <c r="AW7">
        <f ca="1">AVERAGE(INDIRECT(ADDRESS($AU6+2, AW$1)):INDIRECT(ADDRESS($AU7+1, AW$1)))</f>
        <v>9.9090869565217395E-3</v>
      </c>
      <c r="AX7">
        <f ca="1">AVERAGE(INDIRECT(ADDRESS($AU6+2, AX$1)):INDIRECT(ADDRESS($AU7+1, AX$1)))</f>
        <v>2.7266521739130419E-3</v>
      </c>
      <c r="AY7">
        <f ca="1">AVERAGE(INDIRECT(ADDRESS($AU6+2, AY$1)):INDIRECT(ADDRESS($AU7+1, AY$1)))</f>
        <v>6.0106086956521806E-3</v>
      </c>
      <c r="AZ7">
        <f ca="1">AVERAGE(INDIRECT(ADDRESS($AU6+2, AZ$1)):INDIRECT(ADDRESS($AU7+1, AZ$1)))</f>
        <v>1.4848260869565217E-2</v>
      </c>
      <c r="BA7">
        <f ca="1">AVERAGE(INDIRECT(ADDRESS($AU6+2, BA$1)):INDIRECT(ADDRESS($AU7+1, BA$1)))</f>
        <v>4.5158695652173907E-3</v>
      </c>
      <c r="BB7">
        <f ca="1">AVERAGE(INDIRECT(ADDRESS($AU6+2, BB$1)):INDIRECT(ADDRESS($AU7+1, BB$1)))</f>
        <v>8.2591304347826092E-3</v>
      </c>
      <c r="BC7">
        <f ca="1">AVERAGE(INDIRECT(ADDRESS($AU6+2, BC$1)):INDIRECT(ADDRESS($AU7+1, BC$1)))</f>
        <v>1.2982456521739129E-2</v>
      </c>
      <c r="BD7">
        <f ca="1">AVERAGE(INDIRECT(ADDRESS($AU6+2, BD$1)):INDIRECT(ADDRESS($AU7+1, BD$1)))</f>
        <v>1.7503695652173915E-2</v>
      </c>
      <c r="BE7">
        <f ca="1">AVERAGE(INDIRECT(ADDRESS($AU6+2, BE$1)):INDIRECT(ADDRESS($AU7+1, BE$1)))</f>
        <v>3.5631086956521732E-3</v>
      </c>
      <c r="BF7">
        <f ca="1">AVERAGE(INDIRECT(ADDRESS($AU6+2, BF$1)):INDIRECT(ADDRESS($AU7+1, BF$1)))</f>
        <v>7.2996304347826071E-3</v>
      </c>
      <c r="BG7">
        <f ca="1">AVERAGE(INDIRECT(ADDRESS($AU6+2, BG$1)):INDIRECT(ADDRESS($AU7+1, BG$1)))</f>
        <v>1.2503913043478256E-2</v>
      </c>
      <c r="BH7">
        <f ca="1">AVERAGE(INDIRECT(ADDRESS($AU6+2, BH$1)):INDIRECT(ADDRESS($AU7+1, BH$1)))</f>
        <v>6.9803260869565247E-3</v>
      </c>
      <c r="BI7">
        <f ca="1">AVERAGE(INDIRECT(ADDRESS($AU6+2, BI$1)):INDIRECT(ADDRESS($AU7+1, BI$1)))</f>
        <v>2.0949760869565216E-2</v>
      </c>
      <c r="BJ7">
        <f ca="1">AVERAGE(INDIRECT(ADDRESS($AU6+2, BJ$1)):INDIRECT(ADDRESS($AU7+1, BJ$1)))</f>
        <v>8.4095652173912915E-3</v>
      </c>
      <c r="BK7">
        <f ca="1">AVERAGE(INDIRECT(ADDRESS($AU6+2, BK$1)):INDIRECT(ADDRESS($AU7+1, BK$1)))</f>
        <v>9.7351086956521723E-3</v>
      </c>
      <c r="BL7">
        <f ca="1">AVERAGE(INDIRECT(ADDRESS($AU6+2, BL$1)):INDIRECT(ADDRESS($AU7+1, BL$1)))</f>
        <v>3.2269999999999825E-3</v>
      </c>
      <c r="BM7">
        <f ca="1">AVERAGE(INDIRECT(ADDRESS($AU6+2, BM$1)):INDIRECT(ADDRESS($AU7+1, BM$1)))</f>
        <v>4.7617391304347759E-3</v>
      </c>
      <c r="BN7">
        <f ca="1">AVERAGE(INDIRECT(ADDRESS($AU6+2, BN$1)):INDIRECT(ADDRESS($AU7+1, BN$1)))</f>
        <v>2.2572170434782615E-3</v>
      </c>
      <c r="BO7">
        <f ca="1">AVERAGE(INDIRECT(ADDRESS($AU6+2, BO$1)):INDIRECT(ADDRESS($AU7+1, BO$1)))</f>
        <v>2.6768392826086947E-2</v>
      </c>
      <c r="BP7">
        <f ca="1">AVERAGE(INDIRECT(ADDRESS($AU6+2, BP$1)):INDIRECT(ADDRESS($AU7+1, BP$1)))</f>
        <v>5.1878260869565066E-3</v>
      </c>
    </row>
    <row r="8" spans="1:68" x14ac:dyDescent="0.25">
      <c r="A8" s="1">
        <v>0.14572099999999999</v>
      </c>
      <c r="B8" s="1" t="s">
        <v>22</v>
      </c>
      <c r="C8" s="1">
        <v>-0.98932600000000004</v>
      </c>
      <c r="D8" s="1">
        <v>-0.85118499999999997</v>
      </c>
      <c r="E8" s="1" t="s">
        <v>22</v>
      </c>
      <c r="F8" s="1">
        <v>-0.91071599999999997</v>
      </c>
      <c r="G8" s="1">
        <v>-0.96951600000000004</v>
      </c>
      <c r="H8" s="1">
        <v>0.64588999999999996</v>
      </c>
      <c r="I8" s="1">
        <v>-1.66492</v>
      </c>
      <c r="J8" s="1">
        <v>-1.3781699999999999E-2</v>
      </c>
      <c r="K8" s="1">
        <v>0.84253500000000003</v>
      </c>
      <c r="L8" s="1">
        <v>-1.8837900000000001</v>
      </c>
      <c r="M8" s="1">
        <v>0.76763000000000003</v>
      </c>
      <c r="N8" s="1">
        <v>0.96736</v>
      </c>
      <c r="O8" s="1">
        <v>-2.49519</v>
      </c>
      <c r="P8" s="1">
        <v>-0.77304600000000001</v>
      </c>
      <c r="Q8" s="1">
        <v>0.98631000000000002</v>
      </c>
      <c r="R8" s="1">
        <v>-2.5184899999999999</v>
      </c>
      <c r="S8" s="1">
        <v>-3.0749800000000002E-3</v>
      </c>
      <c r="T8" s="1">
        <v>5.7242899999999999E-2</v>
      </c>
      <c r="U8" s="1">
        <v>-2.5028199999999998</v>
      </c>
      <c r="V8" s="1" t="s">
        <v>23</v>
      </c>
      <c r="W8" s="1">
        <f>ABS(IK_diagnostics_positions__3[[#This Row],[Column1]]-A7)</f>
        <v>1.0623999999999995E-2</v>
      </c>
      <c r="X8" s="1">
        <f>ABS(IK_diagnostics_positions__3[[#This Row],[Column2]]-B7)</f>
        <v>8.085E-5</v>
      </c>
      <c r="Y8" s="1">
        <f>ABS(IK_diagnostics_positions__3[[#This Row],[Column3]]-C7)</f>
        <v>1.5060000000000073E-3</v>
      </c>
      <c r="Z8" s="1">
        <f>ABS(IK_diagnostics_positions__3[[#This Row],[Column4]]-D7)</f>
        <v>1.097999999999999E-2</v>
      </c>
      <c r="AA8" s="1">
        <f>ABS(IK_diagnostics_positions__3[[#This Row],[Column5]]-E7)</f>
        <v>4.5954300000000002E-3</v>
      </c>
      <c r="AB8" s="1">
        <f>ABS(IK_diagnostics_positions__3[[#This Row],[Column6]]-F7)</f>
        <v>6.3000000000000833E-3</v>
      </c>
      <c r="AC8" s="1">
        <f>ABS(IK_diagnostics_positions__3[[#This Row],[Column7]]-G7)</f>
        <v>5.4769999999999541E-3</v>
      </c>
      <c r="AD8" s="1">
        <f>ABS(IK_diagnostics_positions__3[[#This Row],[Column8]]-H7)</f>
        <v>2.0259000000000027E-2</v>
      </c>
      <c r="AE8" s="1">
        <f>ABS(IK_diagnostics_positions__3[[#This Row],[Column9]]-I7)</f>
        <v>6.5399999999999903E-3</v>
      </c>
      <c r="AF8" s="1">
        <f>ABS(IK_diagnostics_positions__3[[#This Row],[Column10]]-J7)</f>
        <v>4.604200000000001E-3</v>
      </c>
      <c r="AG8" s="1">
        <f>ABS(IK_diagnostics_positions__3[[#This Row],[Column11]]-K7)</f>
        <v>6.8509999999999405E-3</v>
      </c>
      <c r="AH8" s="1">
        <f>ABS(IK_diagnostics_positions__3[[#This Row],[Column12]]-L7)</f>
        <v>1.1399999999999189E-3</v>
      </c>
      <c r="AI8" s="1">
        <f>ABS(IK_diagnostics_positions__3[[#This Row],[Column13]]-M7)</f>
        <v>4.69799999999998E-3</v>
      </c>
      <c r="AJ8" s="1">
        <f>ABS(IK_diagnostics_positions__3[[#This Row],[Column14]]-N7)</f>
        <v>8.3959999999999591E-3</v>
      </c>
      <c r="AK8" s="1">
        <f>ABS(IK_diagnostics_positions__3[[#This Row],[Column15]]-O7)</f>
        <v>7.9600000000001891E-3</v>
      </c>
      <c r="AL8" s="1">
        <f>ABS(IK_diagnostics_positions__3[[#This Row],[Column16]]-P7)</f>
        <v>4.9850000000000172E-3</v>
      </c>
      <c r="AM8" s="1">
        <f>ABS(IK_diagnostics_positions__3[[#This Row],[Column17]]-Q7)</f>
        <v>1.3589000000000073E-2</v>
      </c>
      <c r="AN8" s="1">
        <f>ABS(IK_diagnostics_positions__3[[#This Row],[Column18]]-R7)</f>
        <v>4.9800000000002065E-3</v>
      </c>
      <c r="AO8" s="1">
        <f>ABS(IK_diagnostics_positions__3[[#This Row],[Column19]]-S7)</f>
        <v>4.8049400000000006E-3</v>
      </c>
      <c r="AP8" s="1">
        <f>ABS(IK_diagnostics_positions__3[[#This Row],[Column20]]-T7)</f>
        <v>2.0496500000000001E-2</v>
      </c>
      <c r="AQ8" s="1">
        <f>ABS(IK_diagnostics_positions__3[[#This Row],[Column21]]-U7)</f>
        <v>1.8080000000000318E-2</v>
      </c>
      <c r="AU8" s="7">
        <f>IK_diagnostics_frames__4[[#This Row],[Column1]]+AU7</f>
        <v>180</v>
      </c>
      <c r="AV8">
        <f ca="1">AVERAGE(INDIRECT(ADDRESS($AU7+2, AV$1)):INDIRECT(ADDRESS($AU8+1, AV$1)))</f>
        <v>1.5632035294117646E-2</v>
      </c>
      <c r="AW8">
        <f ca="1">AVERAGE(INDIRECT(ADDRESS($AU7+2, AW$1)):INDIRECT(ADDRESS($AU8+1, AW$1)))</f>
        <v>0</v>
      </c>
      <c r="AX8">
        <f ca="1">AVERAGE(INDIRECT(ADDRESS($AU7+2, AX$1)):INDIRECT(ADDRESS($AU8+1, AX$1)))</f>
        <v>1.1030588235294047E-3</v>
      </c>
      <c r="AY8">
        <f ca="1">AVERAGE(INDIRECT(ADDRESS($AU7+2, AY$1)):INDIRECT(ADDRESS($AU8+1, AY$1)))</f>
        <v>1.6624000000000017E-2</v>
      </c>
      <c r="AZ8">
        <f ca="1">AVERAGE(INDIRECT(ADDRESS($AU7+2, AZ$1)):INDIRECT(ADDRESS($AU8+1, AZ$1)))</f>
        <v>5.4494117647058832E-3</v>
      </c>
      <c r="BA8">
        <f ca="1">AVERAGE(INDIRECT(ADDRESS($AU7+2, BA$1)):INDIRECT(ADDRESS($AU8+1, BA$1)))</f>
        <v>1.4769000000000006E-2</v>
      </c>
      <c r="BB8">
        <f ca="1">AVERAGE(INDIRECT(ADDRESS($AU7+2, BB$1)):INDIRECT(ADDRESS($AU8+1, BB$1)))</f>
        <v>1.0747764705882352E-2</v>
      </c>
      <c r="BC8">
        <f ca="1">AVERAGE(INDIRECT(ADDRESS($AU7+2, BC$1)):INDIRECT(ADDRESS($AU8+1, BC$1)))</f>
        <v>2.1714588235294121E-2</v>
      </c>
      <c r="BD8">
        <f ca="1">AVERAGE(INDIRECT(ADDRESS($AU7+2, BD$1)):INDIRECT(ADDRESS($AU8+1, BD$1)))</f>
        <v>1.7338823529411747E-2</v>
      </c>
      <c r="BE8">
        <f ca="1">AVERAGE(INDIRECT(ADDRESS($AU7+2, BE$1)):INDIRECT(ADDRESS($AU8+1, BE$1)))</f>
        <v>7.9016684705882356E-3</v>
      </c>
      <c r="BF8">
        <f ca="1">AVERAGE(INDIRECT(ADDRESS($AU7+2, BF$1)):INDIRECT(ADDRESS($AU8+1, BF$1)))</f>
        <v>3.6998235294117637E-2</v>
      </c>
      <c r="BG8">
        <f ca="1">AVERAGE(INDIRECT(ADDRESS($AU7+2, BG$1)):INDIRECT(ADDRESS($AU8+1, BG$1)))</f>
        <v>1.9208823529411757E-2</v>
      </c>
      <c r="BH8">
        <f ca="1">AVERAGE(INDIRECT(ADDRESS($AU7+2, BH$1)):INDIRECT(ADDRESS($AU8+1, BH$1)))</f>
        <v>1.9643117647058818E-2</v>
      </c>
      <c r="BI8">
        <f ca="1">AVERAGE(INDIRECT(ADDRESS($AU7+2, BI$1)):INDIRECT(ADDRESS($AU8+1, BI$1)))</f>
        <v>5.1416823529411758E-2</v>
      </c>
      <c r="BJ8">
        <f ca="1">AVERAGE(INDIRECT(ADDRESS($AU7+2, BJ$1)):INDIRECT(ADDRESS($AU8+1, BJ$1)))</f>
        <v>2.6611764705882349E-2</v>
      </c>
      <c r="BK8">
        <f ca="1">AVERAGE(INDIRECT(ADDRESS($AU7+2, BK$1)):INDIRECT(ADDRESS($AU8+1, BK$1)))</f>
        <v>2.3156764705882349E-2</v>
      </c>
      <c r="BL8">
        <f ca="1">AVERAGE(INDIRECT(ADDRESS($AU7+2, BL$1)):INDIRECT(ADDRESS($AU8+1, BL$1)))</f>
        <v>2.3732470588235296E-2</v>
      </c>
      <c r="BM8">
        <f ca="1">AVERAGE(INDIRECT(ADDRESS($AU7+2, BM$1)):INDIRECT(ADDRESS($AU8+1, BM$1)))</f>
        <v>9.5117647058823376E-3</v>
      </c>
      <c r="BN8">
        <f ca="1">AVERAGE(INDIRECT(ADDRESS($AU7+2, BN$1)):INDIRECT(ADDRESS($AU8+1, BN$1)))</f>
        <v>2.3056941764705886E-2</v>
      </c>
      <c r="BO8">
        <f ca="1">AVERAGE(INDIRECT(ADDRESS($AU7+2, BO$1)):INDIRECT(ADDRESS($AU8+1, BO$1)))</f>
        <v>9.0342546470588217E-2</v>
      </c>
      <c r="BP8">
        <f ca="1">AVERAGE(INDIRECT(ADDRESS($AU7+2, BP$1)):INDIRECT(ADDRESS($AU8+1, BP$1)))</f>
        <v>1.7848235294117675E-2</v>
      </c>
    </row>
    <row r="9" spans="1:68" x14ac:dyDescent="0.25">
      <c r="A9" s="1">
        <v>0.149813</v>
      </c>
      <c r="B9" s="1" t="s">
        <v>22</v>
      </c>
      <c r="C9" s="1">
        <v>-0.98871399999999998</v>
      </c>
      <c r="D9" s="1">
        <v>-0.846777</v>
      </c>
      <c r="E9" s="1" t="s">
        <v>22</v>
      </c>
      <c r="F9" s="1">
        <v>-0.90620500000000004</v>
      </c>
      <c r="G9" s="1">
        <v>-0.96613000000000004</v>
      </c>
      <c r="H9" s="1">
        <v>0.63651599999999997</v>
      </c>
      <c r="I9" s="1">
        <v>-1.66818</v>
      </c>
      <c r="J9" s="1">
        <v>-1.05332E-2</v>
      </c>
      <c r="K9" s="1">
        <v>0.83789800000000003</v>
      </c>
      <c r="L9" s="1">
        <v>-1.88331</v>
      </c>
      <c r="M9" s="1">
        <v>0.76442900000000003</v>
      </c>
      <c r="N9" s="1">
        <v>0.97367599999999999</v>
      </c>
      <c r="O9" s="1">
        <v>-2.5005600000000001</v>
      </c>
      <c r="P9" s="1">
        <v>-0.76928799999999997</v>
      </c>
      <c r="Q9" s="1">
        <v>0.99393399999999998</v>
      </c>
      <c r="R9" s="1">
        <v>-2.51572</v>
      </c>
      <c r="S9" s="2">
        <v>-3.3138300000000001E-5</v>
      </c>
      <c r="T9" s="1">
        <v>4.5154600000000003E-2</v>
      </c>
      <c r="U9" s="1">
        <v>-2.4927700000000002</v>
      </c>
      <c r="V9" s="1" t="s">
        <v>23</v>
      </c>
      <c r="W9" s="1">
        <f>ABS(IK_diagnostics_positions__3[[#This Row],[Column1]]-A8)</f>
        <v>4.0920000000000123E-3</v>
      </c>
      <c r="X9" s="1">
        <f>ABS(IK_diagnostics_positions__3[[#This Row],[Column2]]-B8)</f>
        <v>0</v>
      </c>
      <c r="Y9" s="1">
        <f>ABS(IK_diagnostics_positions__3[[#This Row],[Column3]]-C8)</f>
        <v>6.1200000000005694E-4</v>
      </c>
      <c r="Z9" s="1">
        <f>ABS(IK_diagnostics_positions__3[[#This Row],[Column4]]-D8)</f>
        <v>4.4079999999999675E-3</v>
      </c>
      <c r="AA9" s="1">
        <f>ABS(IK_diagnostics_positions__3[[#This Row],[Column5]]-E8)</f>
        <v>0</v>
      </c>
      <c r="AB9" s="1">
        <f>ABS(IK_diagnostics_positions__3[[#This Row],[Column6]]-F8)</f>
        <v>4.5109999999999317E-3</v>
      </c>
      <c r="AC9" s="1">
        <f>ABS(IK_diagnostics_positions__3[[#This Row],[Column7]]-G8)</f>
        <v>3.3860000000000001E-3</v>
      </c>
      <c r="AD9" s="1">
        <f>ABS(IK_diagnostics_positions__3[[#This Row],[Column8]]-H8)</f>
        <v>9.3739999999999934E-3</v>
      </c>
      <c r="AE9" s="1">
        <f>ABS(IK_diagnostics_positions__3[[#This Row],[Column9]]-I8)</f>
        <v>3.2600000000000406E-3</v>
      </c>
      <c r="AF9" s="1">
        <f>ABS(IK_diagnostics_positions__3[[#This Row],[Column10]]-J8)</f>
        <v>3.2484999999999997E-3</v>
      </c>
      <c r="AG9" s="1">
        <f>ABS(IK_diagnostics_positions__3[[#This Row],[Column11]]-K8)</f>
        <v>4.6370000000000022E-3</v>
      </c>
      <c r="AH9" s="1">
        <f>ABS(IK_diagnostics_positions__3[[#This Row],[Column12]]-L8)</f>
        <v>4.8000000000003595E-4</v>
      </c>
      <c r="AI9" s="1">
        <f>ABS(IK_diagnostics_positions__3[[#This Row],[Column13]]-M8)</f>
        <v>3.2010000000000094E-3</v>
      </c>
      <c r="AJ9" s="1">
        <f>ABS(IK_diagnostics_positions__3[[#This Row],[Column14]]-N8)</f>
        <v>6.3159999999999883E-3</v>
      </c>
      <c r="AK9" s="1">
        <f>ABS(IK_diagnostics_positions__3[[#This Row],[Column15]]-O8)</f>
        <v>5.3700000000000969E-3</v>
      </c>
      <c r="AL9" s="1">
        <f>ABS(IK_diagnostics_positions__3[[#This Row],[Column16]]-P8)</f>
        <v>3.7580000000000391E-3</v>
      </c>
      <c r="AM9" s="1">
        <f>ABS(IK_diagnostics_positions__3[[#This Row],[Column17]]-Q8)</f>
        <v>7.6239999999999641E-3</v>
      </c>
      <c r="AN9" s="1">
        <f>ABS(IK_diagnostics_positions__3[[#This Row],[Column18]]-R8)</f>
        <v>2.7699999999999392E-3</v>
      </c>
      <c r="AO9" s="1">
        <f>ABS(IK_diagnostics_positions__3[[#This Row],[Column19]]-S8)</f>
        <v>3.0418417000000002E-3</v>
      </c>
      <c r="AP9" s="1">
        <f>ABS(IK_diagnostics_positions__3[[#This Row],[Column20]]-T8)</f>
        <v>1.2088299999999996E-2</v>
      </c>
      <c r="AQ9" s="1">
        <f>ABS(IK_diagnostics_positions__3[[#This Row],[Column21]]-U8)</f>
        <v>1.004999999999967E-2</v>
      </c>
      <c r="AU9" s="8">
        <f>IK_diagnostics_frames__4[[#This Row],[Column1]]+AU8</f>
        <v>228</v>
      </c>
      <c r="AV9">
        <f ca="1">AVERAGE(INDIRECT(ADDRESS($AU8+2, AV$1)):INDIRECT(ADDRESS($AU9+1, AV$1)))</f>
        <v>8.2796541666666657E-3</v>
      </c>
      <c r="AW9">
        <f ca="1">AVERAGE(INDIRECT(ADDRESS($AU8+2, AW$1)):INDIRECT(ADDRESS($AU9+1, AW$1)))</f>
        <v>1.5056666666666665E-4</v>
      </c>
      <c r="AX9">
        <f ca="1">AVERAGE(INDIRECT(ADDRESS($AU8+2, AX$1)):INDIRECT(ADDRESS($AU9+1, AX$1)))</f>
        <v>2.382916666666656E-4</v>
      </c>
      <c r="AY9">
        <f ca="1">AVERAGE(INDIRECT(ADDRESS($AU8+2, AY$1)):INDIRECT(ADDRESS($AU9+1, AY$1)))</f>
        <v>8.0846249999999998E-3</v>
      </c>
      <c r="AZ9">
        <f ca="1">AVERAGE(INDIRECT(ADDRESS($AU8+2, AZ$1)):INDIRECT(ADDRESS($AU9+1, AZ$1)))</f>
        <v>3.2652625000000003E-4</v>
      </c>
      <c r="BA9">
        <f ca="1">AVERAGE(INDIRECT(ADDRESS($AU8+2, BA$1)):INDIRECT(ADDRESS($AU9+1, BA$1)))</f>
        <v>4.6028541666666657E-3</v>
      </c>
      <c r="BB9">
        <f ca="1">AVERAGE(INDIRECT(ADDRESS($AU8+2, BB$1)):INDIRECT(ADDRESS($AU9+1, BB$1)))</f>
        <v>5.7840625000000036E-3</v>
      </c>
      <c r="BC9">
        <f ca="1">AVERAGE(INDIRECT(ADDRESS($AU8+2, BC$1)):INDIRECT(ADDRESS($AU9+1, BC$1)))</f>
        <v>9.6602708333333332E-3</v>
      </c>
      <c r="BD9">
        <f ca="1">AVERAGE(INDIRECT(ADDRESS($AU8+2, BD$1)):INDIRECT(ADDRESS($AU9+1, BD$1)))</f>
        <v>2.0733750000000006E-2</v>
      </c>
      <c r="BE9">
        <f ca="1">AVERAGE(INDIRECT(ADDRESS($AU8+2, BE$1)):INDIRECT(ADDRESS($AU9+1, BE$1)))</f>
        <v>6.5248994583333338E-3</v>
      </c>
      <c r="BF9">
        <f ca="1">AVERAGE(INDIRECT(ADDRESS($AU8+2, BF$1)):INDIRECT(ADDRESS($AU9+1, BF$1)))</f>
        <v>7.7632083333333294E-3</v>
      </c>
      <c r="BG9">
        <f ca="1">AVERAGE(INDIRECT(ADDRESS($AU8+2, BG$1)):INDIRECT(ADDRESS($AU9+1, BG$1)))</f>
        <v>1.0729999999999998E-2</v>
      </c>
      <c r="BH9">
        <f ca="1">AVERAGE(INDIRECT(ADDRESS($AU8+2, BH$1)):INDIRECT(ADDRESS($AU9+1, BH$1)))</f>
        <v>6.8815208333333324E-3</v>
      </c>
      <c r="BI9">
        <f ca="1">AVERAGE(INDIRECT(ADDRESS($AU8+2, BI$1)):INDIRECT(ADDRESS($AU9+1, BI$1)))</f>
        <v>1.7479104166666665E-2</v>
      </c>
      <c r="BJ9">
        <f ca="1">AVERAGE(INDIRECT(ADDRESS($AU8+2, BJ$1)):INDIRECT(ADDRESS($AU9+1, BJ$1)))</f>
        <v>1.4990416666666664E-2</v>
      </c>
      <c r="BK9">
        <f ca="1">AVERAGE(INDIRECT(ADDRESS($AU8+2, BK$1)):INDIRECT(ADDRESS($AU9+1, BK$1)))</f>
        <v>6.2227083333333362E-3</v>
      </c>
      <c r="BL9">
        <f ca="1">AVERAGE(INDIRECT(ADDRESS($AU8+2, BL$1)):INDIRECT(ADDRESS($AU9+1, BL$1)))</f>
        <v>6.7743124999999974E-3</v>
      </c>
      <c r="BM9">
        <f ca="1">AVERAGE(INDIRECT(ADDRESS($AU8+2, BM$1)):INDIRECT(ADDRESS($AU9+1, BM$1)))</f>
        <v>2.4760416666666785E-3</v>
      </c>
      <c r="BN9">
        <f ca="1">AVERAGE(INDIRECT(ADDRESS($AU8+2, BN$1)):INDIRECT(ADDRESS($AU9+1, BN$1)))</f>
        <v>6.3022833416666686E-3</v>
      </c>
      <c r="BO9">
        <f ca="1">AVERAGE(INDIRECT(ADDRESS($AU8+2, BO$1)):INDIRECT(ADDRESS($AU9+1, BO$1)))</f>
        <v>2.4303516666666667E-2</v>
      </c>
      <c r="BP9">
        <f ca="1">AVERAGE(INDIRECT(ADDRESS($AU8+2, BP$1)):INDIRECT(ADDRESS($AU9+1, BP$1)))</f>
        <v>5.3247916666666712E-3</v>
      </c>
    </row>
    <row r="10" spans="1:68" x14ac:dyDescent="0.25">
      <c r="A10" s="1">
        <v>0.15349099999999999</v>
      </c>
      <c r="B10" s="1" t="s">
        <v>22</v>
      </c>
      <c r="C10" s="1">
        <v>-0.98814999999999997</v>
      </c>
      <c r="D10" s="1">
        <v>-0.84290299999999996</v>
      </c>
      <c r="E10" s="1" t="s">
        <v>22</v>
      </c>
      <c r="F10" s="1">
        <v>-0.90329599999999999</v>
      </c>
      <c r="G10" s="1">
        <v>-0.96349499999999999</v>
      </c>
      <c r="H10" s="1">
        <v>0.62986799999999998</v>
      </c>
      <c r="I10" s="1">
        <v>-1.67058</v>
      </c>
      <c r="J10" s="1">
        <v>-8.2154299999999993E-3</v>
      </c>
      <c r="K10" s="1">
        <v>0.83415700000000004</v>
      </c>
      <c r="L10" s="1">
        <v>-1.8843700000000001</v>
      </c>
      <c r="M10" s="1">
        <v>0.76338899999999998</v>
      </c>
      <c r="N10" s="1">
        <v>0.97868599999999994</v>
      </c>
      <c r="O10" s="1">
        <v>-2.5038399999999998</v>
      </c>
      <c r="P10" s="1">
        <v>-0.76754999999999995</v>
      </c>
      <c r="Q10" s="1">
        <v>0.99732699999999996</v>
      </c>
      <c r="R10" s="1">
        <v>-2.5142799999999998</v>
      </c>
      <c r="S10" s="2">
        <v>-9.8489199999999999E-5</v>
      </c>
      <c r="T10" s="1">
        <v>3.5740000000000001E-2</v>
      </c>
      <c r="U10" s="1">
        <v>-2.4864199999999999</v>
      </c>
      <c r="V10" s="1" t="s">
        <v>23</v>
      </c>
      <c r="W10" s="1">
        <f>ABS(IK_diagnostics_positions__3[[#This Row],[Column1]]-A9)</f>
        <v>3.6779999999999868E-3</v>
      </c>
      <c r="X10" s="1">
        <f>ABS(IK_diagnostics_positions__3[[#This Row],[Column2]]-B9)</f>
        <v>0</v>
      </c>
      <c r="Y10" s="1">
        <f>ABS(IK_diagnostics_positions__3[[#This Row],[Column3]]-C9)</f>
        <v>5.6400000000000894E-4</v>
      </c>
      <c r="Z10" s="1">
        <f>ABS(IK_diagnostics_positions__3[[#This Row],[Column4]]-D9)</f>
        <v>3.8740000000000441E-3</v>
      </c>
      <c r="AA10" s="1">
        <f>ABS(IK_diagnostics_positions__3[[#This Row],[Column5]]-E9)</f>
        <v>0</v>
      </c>
      <c r="AB10" s="1">
        <f>ABS(IK_diagnostics_positions__3[[#This Row],[Column6]]-F9)</f>
        <v>2.9090000000000504E-3</v>
      </c>
      <c r="AC10" s="1">
        <f>ABS(IK_diagnostics_positions__3[[#This Row],[Column7]]-G9)</f>
        <v>2.635000000000054E-3</v>
      </c>
      <c r="AD10" s="1">
        <f>ABS(IK_diagnostics_positions__3[[#This Row],[Column8]]-H9)</f>
        <v>6.6479999999999873E-3</v>
      </c>
      <c r="AE10" s="1">
        <f>ABS(IK_diagnostics_positions__3[[#This Row],[Column9]]-I9)</f>
        <v>2.3999999999999577E-3</v>
      </c>
      <c r="AF10" s="1">
        <f>ABS(IK_diagnostics_positions__3[[#This Row],[Column10]]-J9)</f>
        <v>2.3177700000000002E-3</v>
      </c>
      <c r="AG10" s="1">
        <f>ABS(IK_diagnostics_positions__3[[#This Row],[Column11]]-K9)</f>
        <v>3.7409999999999943E-3</v>
      </c>
      <c r="AH10" s="1">
        <f>ABS(IK_diagnostics_positions__3[[#This Row],[Column12]]-L9)</f>
        <v>1.0600000000000609E-3</v>
      </c>
      <c r="AI10" s="1">
        <f>ABS(IK_diagnostics_positions__3[[#This Row],[Column13]]-M9)</f>
        <v>1.0400000000000409E-3</v>
      </c>
      <c r="AJ10" s="1">
        <f>ABS(IK_diagnostics_positions__3[[#This Row],[Column14]]-N9)</f>
        <v>5.0099999999999589E-3</v>
      </c>
      <c r="AK10" s="1">
        <f>ABS(IK_diagnostics_positions__3[[#This Row],[Column15]]-O9)</f>
        <v>3.2799999999997276E-3</v>
      </c>
      <c r="AL10" s="1">
        <f>ABS(IK_diagnostics_positions__3[[#This Row],[Column16]]-P9)</f>
        <v>1.7380000000000173E-3</v>
      </c>
      <c r="AM10" s="1">
        <f>ABS(IK_diagnostics_positions__3[[#This Row],[Column17]]-Q9)</f>
        <v>3.3929999999999794E-3</v>
      </c>
      <c r="AN10" s="1">
        <f>ABS(IK_diagnostics_positions__3[[#This Row],[Column18]]-R9)</f>
        <v>1.4400000000001079E-3</v>
      </c>
      <c r="AO10" s="1">
        <f>ABS(IK_diagnostics_positions__3[[#This Row],[Column19]]-S9)</f>
        <v>6.5350899999999998E-5</v>
      </c>
      <c r="AP10" s="1">
        <f>ABS(IK_diagnostics_positions__3[[#This Row],[Column20]]-T9)</f>
        <v>9.4146000000000021E-3</v>
      </c>
      <c r="AQ10" s="1">
        <f>ABS(IK_diagnostics_positions__3[[#This Row],[Column21]]-U9)</f>
        <v>6.3500000000002998E-3</v>
      </c>
      <c r="AU10" s="7">
        <f>IK_diagnostics_frames__4[[#This Row],[Column1]]+AU9</f>
        <v>285</v>
      </c>
      <c r="AV10">
        <f ca="1">AVERAGE(INDIRECT(ADDRESS($AU9+2, AV$1)):INDIRECT(ADDRESS($AU10+1, AV$1)))</f>
        <v>5.5396140350877209E-3</v>
      </c>
      <c r="AW10">
        <f ca="1">AVERAGE(INDIRECT(ADDRESS($AU9+2, AW$1)):INDIRECT(ADDRESS($AU10+1, AW$1)))</f>
        <v>0</v>
      </c>
      <c r="AX10">
        <f ca="1">AVERAGE(INDIRECT(ADDRESS($AU9+2, AX$1)):INDIRECT(ADDRESS($AU10+1, AX$1)))</f>
        <v>3.3496491228070225E-4</v>
      </c>
      <c r="AY10">
        <f ca="1">AVERAGE(INDIRECT(ADDRESS($AU9+2, AY$1)):INDIRECT(ADDRESS($AU10+1, AY$1)))</f>
        <v>5.5166491228070174E-3</v>
      </c>
      <c r="AZ10">
        <f ca="1">AVERAGE(INDIRECT(ADDRESS($AU9+2, AZ$1)):INDIRECT(ADDRESS($AU10+1, AZ$1)))</f>
        <v>3.6355087719298245E-4</v>
      </c>
      <c r="BA10">
        <f ca="1">AVERAGE(INDIRECT(ADDRESS($AU9+2, BA$1)):INDIRECT(ADDRESS($AU10+1, BA$1)))</f>
        <v>2.7442105263157856E-3</v>
      </c>
      <c r="BB10">
        <f ca="1">AVERAGE(INDIRECT(ADDRESS($AU9+2, BB$1)):INDIRECT(ADDRESS($AU10+1, BB$1)))</f>
        <v>6.0414561403508808E-3</v>
      </c>
      <c r="BC10">
        <f ca="1">AVERAGE(INDIRECT(ADDRESS($AU9+2, BC$1)):INDIRECT(ADDRESS($AU10+1, BC$1)))</f>
        <v>2.9523859649122795E-3</v>
      </c>
      <c r="BD10">
        <f ca="1">AVERAGE(INDIRECT(ADDRESS($AU9+2, BD$1)):INDIRECT(ADDRESS($AU10+1, BD$1)))</f>
        <v>7.2049122807017491E-3</v>
      </c>
      <c r="BE10">
        <f ca="1">AVERAGE(INDIRECT(ADDRESS($AU9+2, BE$1)):INDIRECT(ADDRESS($AU10+1, BE$1)))</f>
        <v>4.6848784210526302E-3</v>
      </c>
      <c r="BF10">
        <f ca="1">AVERAGE(INDIRECT(ADDRESS($AU9+2, BF$1)):INDIRECT(ADDRESS($AU10+1, BF$1)))</f>
        <v>9.0411228070175417E-3</v>
      </c>
      <c r="BG10">
        <f ca="1">AVERAGE(INDIRECT(ADDRESS($AU9+2, BG$1)):INDIRECT(ADDRESS($AU10+1, BG$1)))</f>
        <v>6.4878947368421005E-3</v>
      </c>
      <c r="BH10">
        <f ca="1">AVERAGE(INDIRECT(ADDRESS($AU9+2, BH$1)):INDIRECT(ADDRESS($AU10+1, BH$1)))</f>
        <v>6.3026315789473696E-3</v>
      </c>
      <c r="BI10">
        <f ca="1">AVERAGE(INDIRECT(ADDRESS($AU9+2, BI$1)):INDIRECT(ADDRESS($AU10+1, BI$1)))</f>
        <v>1.3743614035087722E-2</v>
      </c>
      <c r="BJ10">
        <f ca="1">AVERAGE(INDIRECT(ADDRESS($AU9+2, BJ$1)):INDIRECT(ADDRESS($AU10+1, BJ$1)))</f>
        <v>9.9843859649122613E-3</v>
      </c>
      <c r="BK10">
        <f ca="1">AVERAGE(INDIRECT(ADDRESS($AU9+2, BK$1)):INDIRECT(ADDRESS($AU10+1, BK$1)))</f>
        <v>3.312561403508768E-3</v>
      </c>
      <c r="BL10">
        <f ca="1">AVERAGE(INDIRECT(ADDRESS($AU9+2, BL$1)):INDIRECT(ADDRESS($AU10+1, BL$1)))</f>
        <v>3.2313508771929901E-3</v>
      </c>
      <c r="BM10">
        <f ca="1">AVERAGE(INDIRECT(ADDRESS($AU9+2, BM$1)):INDIRECT(ADDRESS($AU10+1, BM$1)))</f>
        <v>2.2521052631578847E-3</v>
      </c>
      <c r="BN10">
        <f ca="1">AVERAGE(INDIRECT(ADDRESS($AU9+2, BN$1)):INDIRECT(ADDRESS($AU10+1, BN$1)))</f>
        <v>3.247472536842105E-3</v>
      </c>
      <c r="BO10">
        <f ca="1">AVERAGE(INDIRECT(ADDRESS($AU9+2, BO$1)):INDIRECT(ADDRESS($AU10+1, BO$1)))</f>
        <v>2.1671937192982448E-2</v>
      </c>
      <c r="BP10">
        <f ca="1">AVERAGE(INDIRECT(ADDRESS($AU9+2, BP$1)):INDIRECT(ADDRESS($AU10+1, BP$1)))</f>
        <v>6.7347368421052552E-3</v>
      </c>
    </row>
    <row r="11" spans="1:68" x14ac:dyDescent="0.25">
      <c r="A11" s="1">
        <v>0.15604199999999999</v>
      </c>
      <c r="B11" s="1" t="s">
        <v>22</v>
      </c>
      <c r="C11" s="1">
        <v>-0.98775000000000002</v>
      </c>
      <c r="D11" s="1">
        <v>-0.840221</v>
      </c>
      <c r="E11" s="1" t="s">
        <v>22</v>
      </c>
      <c r="F11" s="1">
        <v>-0.90138600000000002</v>
      </c>
      <c r="G11" s="1">
        <v>-0.961561</v>
      </c>
      <c r="H11" s="1">
        <v>0.62655499999999997</v>
      </c>
      <c r="I11" s="1">
        <v>-1.67126</v>
      </c>
      <c r="J11" s="1">
        <v>-6.2668300000000001E-3</v>
      </c>
      <c r="K11" s="1">
        <v>0.83113300000000001</v>
      </c>
      <c r="L11" s="1">
        <v>-1.8847100000000001</v>
      </c>
      <c r="M11" s="1">
        <v>0.76297300000000001</v>
      </c>
      <c r="N11" s="1">
        <v>0.982653</v>
      </c>
      <c r="O11" s="1">
        <v>-2.5054400000000001</v>
      </c>
      <c r="P11" s="1">
        <v>-0.76581299999999997</v>
      </c>
      <c r="Q11" s="1">
        <v>0.99971600000000005</v>
      </c>
      <c r="R11" s="1">
        <v>-2.5129299999999999</v>
      </c>
      <c r="S11" s="1">
        <v>3.7905600000000001E-4</v>
      </c>
      <c r="T11" s="1">
        <v>3.0130899999999999E-2</v>
      </c>
      <c r="U11" s="1">
        <v>-2.48333</v>
      </c>
      <c r="V11" s="1" t="s">
        <v>23</v>
      </c>
      <c r="W11" s="1">
        <f>ABS(IK_diagnostics_positions__3[[#This Row],[Column1]]-A10)</f>
        <v>2.5509999999999977E-3</v>
      </c>
      <c r="X11" s="1">
        <f>ABS(IK_diagnostics_positions__3[[#This Row],[Column2]]-B10)</f>
        <v>0</v>
      </c>
      <c r="Y11" s="1">
        <f>ABS(IK_diagnostics_positions__3[[#This Row],[Column3]]-C10)</f>
        <v>3.9999999999995595E-4</v>
      </c>
      <c r="Z11" s="1">
        <f>ABS(IK_diagnostics_positions__3[[#This Row],[Column4]]-D10)</f>
        <v>2.6819999999999622E-3</v>
      </c>
      <c r="AA11" s="1">
        <f>ABS(IK_diagnostics_positions__3[[#This Row],[Column5]]-E10)</f>
        <v>0</v>
      </c>
      <c r="AB11" s="1">
        <f>ABS(IK_diagnostics_positions__3[[#This Row],[Column6]]-F10)</f>
        <v>1.9099999999999673E-3</v>
      </c>
      <c r="AC11" s="1">
        <f>ABS(IK_diagnostics_positions__3[[#This Row],[Column7]]-G10)</f>
        <v>1.9339999999999913E-3</v>
      </c>
      <c r="AD11" s="1">
        <f>ABS(IK_diagnostics_positions__3[[#This Row],[Column8]]-H10)</f>
        <v>3.3130000000000104E-3</v>
      </c>
      <c r="AE11" s="1">
        <f>ABS(IK_diagnostics_positions__3[[#This Row],[Column9]]-I10)</f>
        <v>6.8000000000001393E-4</v>
      </c>
      <c r="AF11" s="1">
        <f>ABS(IK_diagnostics_positions__3[[#This Row],[Column10]]-J10)</f>
        <v>1.9485999999999991E-3</v>
      </c>
      <c r="AG11" s="1">
        <f>ABS(IK_diagnostics_positions__3[[#This Row],[Column11]]-K10)</f>
        <v>3.0240000000000267E-3</v>
      </c>
      <c r="AH11" s="1">
        <f>ABS(IK_diagnostics_positions__3[[#This Row],[Column12]]-L10)</f>
        <v>3.4000000000000696E-4</v>
      </c>
      <c r="AI11" s="1">
        <f>ABS(IK_diagnostics_positions__3[[#This Row],[Column13]]-M10)</f>
        <v>4.1599999999997195E-4</v>
      </c>
      <c r="AJ11" s="1">
        <f>ABS(IK_diagnostics_positions__3[[#This Row],[Column14]]-N10)</f>
        <v>3.9670000000000538E-3</v>
      </c>
      <c r="AK11" s="1">
        <f>ABS(IK_diagnostics_positions__3[[#This Row],[Column15]]-O10)</f>
        <v>1.6000000000002679E-3</v>
      </c>
      <c r="AL11" s="1">
        <f>ABS(IK_diagnostics_positions__3[[#This Row],[Column16]]-P10)</f>
        <v>1.7369999999999886E-3</v>
      </c>
      <c r="AM11" s="1">
        <f>ABS(IK_diagnostics_positions__3[[#This Row],[Column17]]-Q10)</f>
        <v>2.3890000000000855E-3</v>
      </c>
      <c r="AN11" s="1">
        <f>ABS(IK_diagnostics_positions__3[[#This Row],[Column18]]-R10)</f>
        <v>1.3499999999999623E-3</v>
      </c>
      <c r="AO11" s="1">
        <f>ABS(IK_diagnostics_positions__3[[#This Row],[Column19]]-S10)</f>
        <v>4.7754520000000002E-4</v>
      </c>
      <c r="AP11" s="1">
        <f>ABS(IK_diagnostics_positions__3[[#This Row],[Column20]]-T10)</f>
        <v>5.6091000000000023E-3</v>
      </c>
      <c r="AQ11" s="1">
        <f>ABS(IK_diagnostics_positions__3[[#This Row],[Column21]]-U10)</f>
        <v>3.0899999999998151E-3</v>
      </c>
      <c r="AU11" s="8">
        <f>IK_diagnostics_frames__4[[#This Row],[Column1]]+AU10</f>
        <v>328</v>
      </c>
      <c r="AV11">
        <f ca="1">AVERAGE(INDIRECT(ADDRESS($AU10+2, AV$1)):INDIRECT(ADDRESS($AU11+1, AV$1)))</f>
        <v>3.3807418604651163E-3</v>
      </c>
      <c r="AW11">
        <f ca="1">AVERAGE(INDIRECT(ADDRESS($AU10+2, AW$1)):INDIRECT(ADDRESS($AU11+1, AW$1)))</f>
        <v>1.1008744186046512E-2</v>
      </c>
      <c r="AX11">
        <f ca="1">AVERAGE(INDIRECT(ADDRESS($AU10+2, AX$1)):INDIRECT(ADDRESS($AU11+1, AX$1)))</f>
        <v>2.8765581395348845E-3</v>
      </c>
      <c r="AY11">
        <f ca="1">AVERAGE(INDIRECT(ADDRESS($AU10+2, AY$1)):INDIRECT(ADDRESS($AU11+1, AY$1)))</f>
        <v>4.8283488372093076E-3</v>
      </c>
      <c r="AZ11">
        <f ca="1">AVERAGE(INDIRECT(ADDRESS($AU10+2, AZ$1)):INDIRECT(ADDRESS($AU11+1, AZ$1)))</f>
        <v>2.2926279069767443E-2</v>
      </c>
      <c r="BA11">
        <f ca="1">AVERAGE(INDIRECT(ADDRESS($AU10+2, BA$1)):INDIRECT(ADDRESS($AU11+1, BA$1)))</f>
        <v>1.3503488372093021E-2</v>
      </c>
      <c r="BB11">
        <f ca="1">AVERAGE(INDIRECT(ADDRESS($AU10+2, BB$1)):INDIRECT(ADDRESS($AU11+1, BB$1)))</f>
        <v>1.1066395348837207E-2</v>
      </c>
      <c r="BC11">
        <f ca="1">AVERAGE(INDIRECT(ADDRESS($AU10+2, BC$1)):INDIRECT(ADDRESS($AU11+1, BC$1)))</f>
        <v>1.7254651162790693E-2</v>
      </c>
      <c r="BD11">
        <f ca="1">AVERAGE(INDIRECT(ADDRESS($AU10+2, BD$1)):INDIRECT(ADDRESS($AU11+1, BD$1)))</f>
        <v>9.8395348837209459E-3</v>
      </c>
      <c r="BE11">
        <f ca="1">AVERAGE(INDIRECT(ADDRESS($AU10+2, BE$1)):INDIRECT(ADDRESS($AU11+1, BE$1)))</f>
        <v>3.3826816279069766E-3</v>
      </c>
      <c r="BF11">
        <f ca="1">AVERAGE(INDIRECT(ADDRESS($AU10+2, BF$1)):INDIRECT(ADDRESS($AU11+1, BF$1)))</f>
        <v>1.5326883720930232E-2</v>
      </c>
      <c r="BG11">
        <f ca="1">AVERAGE(INDIRECT(ADDRESS($AU10+2, BG$1)):INDIRECT(ADDRESS($AU11+1, BG$1)))</f>
        <v>1.8109069767441872E-2</v>
      </c>
      <c r="BH11">
        <f ca="1">AVERAGE(INDIRECT(ADDRESS($AU10+2, BH$1)):INDIRECT(ADDRESS($AU11+1, BH$1)))</f>
        <v>2.5242093023255814E-2</v>
      </c>
      <c r="BI11">
        <f ca="1">AVERAGE(INDIRECT(ADDRESS($AU10+2, BI$1)):INDIRECT(ADDRESS($AU11+1, BI$1)))</f>
        <v>1.1075906976744194E-2</v>
      </c>
      <c r="BJ11">
        <f ca="1">AVERAGE(INDIRECT(ADDRESS($AU10+2, BJ$1)):INDIRECT(ADDRESS($AU11+1, BJ$1)))</f>
        <v>3.9567441860465314E-3</v>
      </c>
      <c r="BK11">
        <f ca="1">AVERAGE(INDIRECT(ADDRESS($AU10+2, BK$1)):INDIRECT(ADDRESS($AU11+1, BK$1)))</f>
        <v>1.651686046511628E-2</v>
      </c>
      <c r="BL11">
        <f ca="1">AVERAGE(INDIRECT(ADDRESS($AU10+2, BL$1)):INDIRECT(ADDRESS($AU11+1, BL$1)))</f>
        <v>9.4267441860465245E-3</v>
      </c>
      <c r="BM11">
        <f ca="1">AVERAGE(INDIRECT(ADDRESS($AU10+2, BM$1)):INDIRECT(ADDRESS($AU11+1, BM$1)))</f>
        <v>8.2974418604651306E-3</v>
      </c>
      <c r="BN11">
        <f ca="1">AVERAGE(INDIRECT(ADDRESS($AU10+2, BN$1)):INDIRECT(ADDRESS($AU11+1, BN$1)))</f>
        <v>8.3776341758139538E-3</v>
      </c>
      <c r="BO11">
        <f ca="1">AVERAGE(INDIRECT(ADDRESS($AU10+2, BO$1)):INDIRECT(ADDRESS($AU11+1, BO$1)))</f>
        <v>2.2239396976744191E-2</v>
      </c>
      <c r="BP11">
        <f ca="1">AVERAGE(INDIRECT(ADDRESS($AU10+2, BP$1)):INDIRECT(ADDRESS($AU11+1, BP$1)))</f>
        <v>6.2020930232558162E-3</v>
      </c>
    </row>
    <row r="12" spans="1:68" x14ac:dyDescent="0.25">
      <c r="A12" s="1">
        <v>0.15734200000000001</v>
      </c>
      <c r="B12" s="1" t="s">
        <v>22</v>
      </c>
      <c r="C12" s="1">
        <v>-0.98754399999999998</v>
      </c>
      <c r="D12" s="1">
        <v>-0.83882299999999999</v>
      </c>
      <c r="E12" s="1" t="s">
        <v>22</v>
      </c>
      <c r="F12" s="1">
        <v>-0.90004600000000001</v>
      </c>
      <c r="G12" s="1">
        <v>-0.96061399999999997</v>
      </c>
      <c r="H12" s="1">
        <v>0.62467600000000001</v>
      </c>
      <c r="I12" s="1">
        <v>-1.67137</v>
      </c>
      <c r="J12" s="1">
        <v>-5.0906500000000004E-3</v>
      </c>
      <c r="K12" s="1">
        <v>0.82799299999999998</v>
      </c>
      <c r="L12" s="1">
        <v>-1.885</v>
      </c>
      <c r="M12" s="1">
        <v>0.76241700000000001</v>
      </c>
      <c r="N12" s="1">
        <v>0.98497400000000002</v>
      </c>
      <c r="O12" s="1">
        <v>-2.5065200000000001</v>
      </c>
      <c r="P12" s="1">
        <v>-0.76468899999999995</v>
      </c>
      <c r="Q12" s="1">
        <v>1.00122</v>
      </c>
      <c r="R12" s="1">
        <v>-2.5118999999999998</v>
      </c>
      <c r="S12" s="1">
        <v>2.7613300000000002E-4</v>
      </c>
      <c r="T12" s="1">
        <v>2.5697600000000001E-2</v>
      </c>
      <c r="U12" s="1">
        <v>-2.4819100000000001</v>
      </c>
      <c r="V12" s="1" t="s">
        <v>23</v>
      </c>
      <c r="W12" s="1">
        <f>ABS(IK_diagnostics_positions__3[[#This Row],[Column1]]-A11)</f>
        <v>1.3000000000000234E-3</v>
      </c>
      <c r="X12" s="1">
        <f>ABS(IK_diagnostics_positions__3[[#This Row],[Column2]]-B11)</f>
        <v>0</v>
      </c>
      <c r="Y12" s="1">
        <f>ABS(IK_diagnostics_positions__3[[#This Row],[Column3]]-C11)</f>
        <v>2.0600000000003948E-4</v>
      </c>
      <c r="Z12" s="1">
        <f>ABS(IK_diagnostics_positions__3[[#This Row],[Column4]]-D11)</f>
        <v>1.3980000000000103E-3</v>
      </c>
      <c r="AA12" s="1">
        <f>ABS(IK_diagnostics_positions__3[[#This Row],[Column5]]-E11)</f>
        <v>0</v>
      </c>
      <c r="AB12" s="1">
        <f>ABS(IK_diagnostics_positions__3[[#This Row],[Column6]]-F11)</f>
        <v>1.3400000000000079E-3</v>
      </c>
      <c r="AC12" s="1">
        <f>ABS(IK_diagnostics_positions__3[[#This Row],[Column7]]-G11)</f>
        <v>9.4700000000003115E-4</v>
      </c>
      <c r="AD12" s="1">
        <f>ABS(IK_diagnostics_positions__3[[#This Row],[Column8]]-H11)</f>
        <v>1.878999999999964E-3</v>
      </c>
      <c r="AE12" s="1">
        <f>ABS(IK_diagnostics_positions__3[[#This Row],[Column9]]-I11)</f>
        <v>1.100000000000545E-4</v>
      </c>
      <c r="AF12" s="1">
        <f>ABS(IK_diagnostics_positions__3[[#This Row],[Column10]]-J11)</f>
        <v>1.1761799999999998E-3</v>
      </c>
      <c r="AG12" s="1">
        <f>ABS(IK_diagnostics_positions__3[[#This Row],[Column11]]-K11)</f>
        <v>3.1400000000000317E-3</v>
      </c>
      <c r="AH12" s="1">
        <f>ABS(IK_diagnostics_positions__3[[#This Row],[Column12]]-L11)</f>
        <v>2.8999999999990145E-4</v>
      </c>
      <c r="AI12" s="1">
        <f>ABS(IK_diagnostics_positions__3[[#This Row],[Column13]]-M11)</f>
        <v>5.5600000000000094E-4</v>
      </c>
      <c r="AJ12" s="1">
        <f>ABS(IK_diagnostics_positions__3[[#This Row],[Column14]]-N11)</f>
        <v>2.3210000000000175E-3</v>
      </c>
      <c r="AK12" s="1">
        <f>ABS(IK_diagnostics_positions__3[[#This Row],[Column15]]-O11)</f>
        <v>1.0799999999999699E-3</v>
      </c>
      <c r="AL12" s="1">
        <f>ABS(IK_diagnostics_positions__3[[#This Row],[Column16]]-P11)</f>
        <v>1.1240000000000139E-3</v>
      </c>
      <c r="AM12" s="1">
        <f>ABS(IK_diagnostics_positions__3[[#This Row],[Column17]]-Q11)</f>
        <v>1.5039999999999498E-3</v>
      </c>
      <c r="AN12" s="1">
        <f>ABS(IK_diagnostics_positions__3[[#This Row],[Column18]]-R11)</f>
        <v>1.0300000000000864E-3</v>
      </c>
      <c r="AO12" s="1">
        <f>ABS(IK_diagnostics_positions__3[[#This Row],[Column19]]-S11)</f>
        <v>1.0292299999999999E-4</v>
      </c>
      <c r="AP12" s="1">
        <f>ABS(IK_diagnostics_positions__3[[#This Row],[Column20]]-T11)</f>
        <v>4.4332999999999977E-3</v>
      </c>
      <c r="AQ12" s="1">
        <f>ABS(IK_diagnostics_positions__3[[#This Row],[Column21]]-U11)</f>
        <v>1.4199999999999768E-3</v>
      </c>
      <c r="AU12" s="7">
        <f>IK_diagnostics_frames__4[[#This Row],[Column1]]+AU11</f>
        <v>351</v>
      </c>
      <c r="AV12">
        <f ca="1">AVERAGE(INDIRECT(ADDRESS($AU11+2, AV$1)):INDIRECT(ADDRESS($AU12+1, AV$1)))</f>
        <v>8.4316240869565188E-3</v>
      </c>
      <c r="AW12">
        <f ca="1">AVERAGE(INDIRECT(ADDRESS($AU11+2, AW$1)):INDIRECT(ADDRESS($AU12+1, AW$1)))</f>
        <v>4.0908434782608694E-2</v>
      </c>
      <c r="AX12">
        <f ca="1">AVERAGE(INDIRECT(ADDRESS($AU11+2, AX$1)):INDIRECT(ADDRESS($AU12+1, AX$1)))</f>
        <v>1.0364608695652169E-2</v>
      </c>
      <c r="AY12">
        <f ca="1">AVERAGE(INDIRECT(ADDRESS($AU11+2, AY$1)):INDIRECT(ADDRESS($AU12+1, AY$1)))</f>
        <v>8.4305652173913021E-3</v>
      </c>
      <c r="AZ12">
        <f ca="1">AVERAGE(INDIRECT(ADDRESS($AU11+2, AZ$1)):INDIRECT(ADDRESS($AU12+1, AZ$1)))</f>
        <v>8.0067678260869551E-2</v>
      </c>
      <c r="BA12">
        <f ca="1">AVERAGE(INDIRECT(ADDRESS($AU11+2, BA$1)):INDIRECT(ADDRESS($AU12+1, BA$1)))</f>
        <v>1.1650000000000016E-2</v>
      </c>
      <c r="BB12">
        <f ca="1">AVERAGE(INDIRECT(ADDRESS($AU11+2, BB$1)):INDIRECT(ADDRESS($AU12+1, BB$1)))</f>
        <v>9.4297826086956523E-3</v>
      </c>
      <c r="BC12">
        <f ca="1">AVERAGE(INDIRECT(ADDRESS($AU11+2, BC$1)):INDIRECT(ADDRESS($AU12+1, BC$1)))</f>
        <v>6.5425826086956518E-2</v>
      </c>
      <c r="BD12">
        <f ca="1">AVERAGE(INDIRECT(ADDRESS($AU11+2, BD$1)):INDIRECT(ADDRESS($AU12+1, BD$1)))</f>
        <v>6.0943478260869564E-2</v>
      </c>
      <c r="BE12">
        <f ca="1">AVERAGE(INDIRECT(ADDRESS($AU11+2, BE$1)):INDIRECT(ADDRESS($AU12+1, BE$1)))</f>
        <v>2.0855711739130429E-2</v>
      </c>
      <c r="BF12">
        <f ca="1">AVERAGE(INDIRECT(ADDRESS($AU11+2, BF$1)):INDIRECT(ADDRESS($AU12+1, BF$1)))</f>
        <v>4.1031130434782612E-2</v>
      </c>
      <c r="BG12">
        <f ca="1">AVERAGE(INDIRECT(ADDRESS($AU11+2, BG$1)):INDIRECT(ADDRESS($AU12+1, BG$1)))</f>
        <v>3.2969999999999999E-2</v>
      </c>
      <c r="BH12">
        <f ca="1">AVERAGE(INDIRECT(ADDRESS($AU11+2, BH$1)):INDIRECT(ADDRESS($AU12+1, BH$1)))</f>
        <v>4.7977478260869587E-2</v>
      </c>
      <c r="BI12">
        <f ca="1">AVERAGE(INDIRECT(ADDRESS($AU11+2, BI$1)):INDIRECT(ADDRESS($AU12+1, BI$1)))</f>
        <v>1.8779826086956525E-2</v>
      </c>
      <c r="BJ12">
        <f ca="1">AVERAGE(INDIRECT(ADDRESS($AU11+2, BJ$1)):INDIRECT(ADDRESS($AU12+1, BJ$1)))</f>
        <v>1.438999999999999E-2</v>
      </c>
      <c r="BK12">
        <f ca="1">AVERAGE(INDIRECT(ADDRESS($AU11+2, BK$1)):INDIRECT(ADDRESS($AU12+1, BK$1)))</f>
        <v>4.0576782608695655E-2</v>
      </c>
      <c r="BL12">
        <f ca="1">AVERAGE(INDIRECT(ADDRESS($AU11+2, BL$1)):INDIRECT(ADDRESS($AU12+1, BL$1)))</f>
        <v>2.2620695652173922E-2</v>
      </c>
      <c r="BM12">
        <f ca="1">AVERAGE(INDIRECT(ADDRESS($AU11+2, BM$1)):INDIRECT(ADDRESS($AU12+1, BM$1)))</f>
        <v>2.3841739130434792E-2</v>
      </c>
      <c r="BN12">
        <f ca="1">AVERAGE(INDIRECT(ADDRESS($AU11+2, BN$1)):INDIRECT(ADDRESS($AU12+1, BN$1)))</f>
        <v>1.0730692347826089E-2</v>
      </c>
      <c r="BO12">
        <f ca="1">AVERAGE(INDIRECT(ADDRESS($AU11+2, BO$1)):INDIRECT(ADDRESS($AU12+1, BO$1)))</f>
        <v>2.9985268260869582E-2</v>
      </c>
      <c r="BP12">
        <f ca="1">AVERAGE(INDIRECT(ADDRESS($AU11+2, BP$1)):INDIRECT(ADDRESS($AU12+1, BP$1)))</f>
        <v>1.4088260869565218E-2</v>
      </c>
    </row>
    <row r="13" spans="1:68" x14ac:dyDescent="0.25">
      <c r="A13" s="1">
        <v>0.15806000000000001</v>
      </c>
      <c r="B13" s="1" t="s">
        <v>22</v>
      </c>
      <c r="C13" s="1">
        <v>-0.98743000000000003</v>
      </c>
      <c r="D13" s="1">
        <v>-0.83801599999999998</v>
      </c>
      <c r="E13" s="1" t="s">
        <v>22</v>
      </c>
      <c r="F13" s="1">
        <v>-0.898922</v>
      </c>
      <c r="G13" s="1">
        <v>-0.95996300000000001</v>
      </c>
      <c r="H13" s="1">
        <v>0.62363299999999999</v>
      </c>
      <c r="I13" s="1">
        <v>-1.6710700000000001</v>
      </c>
      <c r="J13" s="1">
        <v>-4.15498E-3</v>
      </c>
      <c r="K13" s="1">
        <v>0.825349</v>
      </c>
      <c r="L13" s="1">
        <v>-1.8849400000000001</v>
      </c>
      <c r="M13" s="1">
        <v>0.76192499999999996</v>
      </c>
      <c r="N13" s="1">
        <v>0.987201</v>
      </c>
      <c r="O13" s="1">
        <v>-2.50698</v>
      </c>
      <c r="P13" s="1">
        <v>-0.76377200000000001</v>
      </c>
      <c r="Q13" s="1">
        <v>1.0020100000000001</v>
      </c>
      <c r="R13" s="1">
        <v>-2.5108600000000001</v>
      </c>
      <c r="S13" s="2">
        <v>7.3140500000000002E-5</v>
      </c>
      <c r="T13" s="1">
        <v>2.2477199999999999E-2</v>
      </c>
      <c r="U13" s="1">
        <v>-2.48108</v>
      </c>
      <c r="V13" s="1" t="s">
        <v>23</v>
      </c>
      <c r="W13" s="1">
        <f>ABS(IK_diagnostics_positions__3[[#This Row],[Column1]]-A12)</f>
        <v>7.1799999999999642E-4</v>
      </c>
      <c r="X13" s="1">
        <f>ABS(IK_diagnostics_positions__3[[#This Row],[Column2]]-B12)</f>
        <v>0</v>
      </c>
      <c r="Y13" s="1">
        <f>ABS(IK_diagnostics_positions__3[[#This Row],[Column3]]-C12)</f>
        <v>1.1399999999994748E-4</v>
      </c>
      <c r="Z13" s="1">
        <f>ABS(IK_diagnostics_positions__3[[#This Row],[Column4]]-D12)</f>
        <v>8.0700000000000216E-4</v>
      </c>
      <c r="AA13" s="1">
        <f>ABS(IK_diagnostics_positions__3[[#This Row],[Column5]]-E12)</f>
        <v>0</v>
      </c>
      <c r="AB13" s="1">
        <f>ABS(IK_diagnostics_positions__3[[#This Row],[Column6]]-F12)</f>
        <v>1.1240000000000139E-3</v>
      </c>
      <c r="AC13" s="1">
        <f>ABS(IK_diagnostics_positions__3[[#This Row],[Column7]]-G12)</f>
        <v>6.5099999999995717E-4</v>
      </c>
      <c r="AD13" s="1">
        <f>ABS(IK_diagnostics_positions__3[[#This Row],[Column8]]-H12)</f>
        <v>1.0430000000000161E-3</v>
      </c>
      <c r="AE13" s="1">
        <f>ABS(IK_diagnostics_positions__3[[#This Row],[Column9]]-I12)</f>
        <v>2.9999999999996696E-4</v>
      </c>
      <c r="AF13" s="1">
        <f>ABS(IK_diagnostics_positions__3[[#This Row],[Column10]]-J12)</f>
        <v>9.3567000000000042E-4</v>
      </c>
      <c r="AG13" s="1">
        <f>ABS(IK_diagnostics_positions__3[[#This Row],[Column11]]-K12)</f>
        <v>2.6439999999999797E-3</v>
      </c>
      <c r="AH13" s="1">
        <f>ABS(IK_diagnostics_positions__3[[#This Row],[Column12]]-L12)</f>
        <v>5.9999999999948983E-5</v>
      </c>
      <c r="AI13" s="1">
        <f>ABS(IK_diagnostics_positions__3[[#This Row],[Column13]]-M12)</f>
        <v>4.9200000000004795E-4</v>
      </c>
      <c r="AJ13" s="1">
        <f>ABS(IK_diagnostics_positions__3[[#This Row],[Column14]]-N12)</f>
        <v>2.226999999999979E-3</v>
      </c>
      <c r="AK13" s="1">
        <f>ABS(IK_diagnostics_positions__3[[#This Row],[Column15]]-O12)</f>
        <v>4.5999999999990493E-4</v>
      </c>
      <c r="AL13" s="1">
        <f>ABS(IK_diagnostics_positions__3[[#This Row],[Column16]]-P12)</f>
        <v>9.1699999999994564E-4</v>
      </c>
      <c r="AM13" s="1">
        <f>ABS(IK_diagnostics_positions__3[[#This Row],[Column17]]-Q12)</f>
        <v>7.9000000000006843E-4</v>
      </c>
      <c r="AN13" s="1">
        <f>ABS(IK_diagnostics_positions__3[[#This Row],[Column18]]-R12)</f>
        <v>1.0399999999997078E-3</v>
      </c>
      <c r="AO13" s="1">
        <f>ABS(IK_diagnostics_positions__3[[#This Row],[Column19]]-S12)</f>
        <v>2.0299250000000002E-4</v>
      </c>
      <c r="AP13" s="1">
        <f>ABS(IK_diagnostics_positions__3[[#This Row],[Column20]]-T12)</f>
        <v>3.2204000000000017E-3</v>
      </c>
      <c r="AQ13" s="1">
        <f>ABS(IK_diagnostics_positions__3[[#This Row],[Column21]]-U12)</f>
        <v>8.3000000000010843E-4</v>
      </c>
      <c r="AU13" s="8">
        <f>IK_diagnostics_frames__4[[#This Row],[Column1]]+AU12</f>
        <v>372</v>
      </c>
      <c r="AV13">
        <f ca="1">AVERAGE(INDIRECT(ADDRESS($AU12+2, AV$1)):INDIRECT(ADDRESS($AU13+1, AV$1)))</f>
        <v>6.5023952380952373E-3</v>
      </c>
      <c r="AW13">
        <f ca="1">AVERAGE(INDIRECT(ADDRESS($AU12+2, AW$1)):INDIRECT(ADDRESS($AU13+1, AW$1)))</f>
        <v>4.2694737142857132E-2</v>
      </c>
      <c r="AX13">
        <f ca="1">AVERAGE(INDIRECT(ADDRESS($AU12+2, AX$1)):INDIRECT(ADDRESS($AU13+1, AX$1)))</f>
        <v>1.0206523809523815E-2</v>
      </c>
      <c r="AY13">
        <f ca="1">AVERAGE(INDIRECT(ADDRESS($AU12+2, AY$1)):INDIRECT(ADDRESS($AU13+1, AY$1)))</f>
        <v>6.7881904761904928E-3</v>
      </c>
      <c r="AZ13">
        <f ca="1">AVERAGE(INDIRECT(ADDRESS($AU12+2, AZ$1)):INDIRECT(ADDRESS($AU13+1, AZ$1)))</f>
        <v>6.8387476190476207E-2</v>
      </c>
      <c r="BA13">
        <f ca="1">AVERAGE(INDIRECT(ADDRESS($AU12+2, BA$1)):INDIRECT(ADDRESS($AU13+1, BA$1)))</f>
        <v>4.0171428571428355E-3</v>
      </c>
      <c r="BB13">
        <f ca="1">AVERAGE(INDIRECT(ADDRESS($AU12+2, BB$1)):INDIRECT(ADDRESS($AU13+1, BB$1)))</f>
        <v>1.484571428571429E-2</v>
      </c>
      <c r="BC13">
        <f ca="1">AVERAGE(INDIRECT(ADDRESS($AU12+2, BC$1)):INDIRECT(ADDRESS($AU13+1, BC$1)))</f>
        <v>5.0364761904761919E-2</v>
      </c>
      <c r="BD13">
        <f ca="1">AVERAGE(INDIRECT(ADDRESS($AU12+2, BD$1)):INDIRECT(ADDRESS($AU13+1, BD$1)))</f>
        <v>4.0877619047619052E-2</v>
      </c>
      <c r="BE13">
        <f ca="1">AVERAGE(INDIRECT(ADDRESS($AU12+2, BE$1)):INDIRECT(ADDRESS($AU13+1, BE$1)))</f>
        <v>2.2689689999999998E-2</v>
      </c>
      <c r="BF13">
        <f ca="1">AVERAGE(INDIRECT(ADDRESS($AU12+2, BF$1)):INDIRECT(ADDRESS($AU13+1, BF$1)))</f>
        <v>2.9014523809523809E-2</v>
      </c>
      <c r="BG13">
        <f ca="1">AVERAGE(INDIRECT(ADDRESS($AU12+2, BG$1)):INDIRECT(ADDRESS($AU13+1, BG$1)))</f>
        <v>3.6248095238095232E-2</v>
      </c>
      <c r="BH13">
        <f ca="1">AVERAGE(INDIRECT(ADDRESS($AU12+2, BH$1)):INDIRECT(ADDRESS($AU13+1, BH$1)))</f>
        <v>4.4732142857142859E-2</v>
      </c>
      <c r="BI13">
        <f ca="1">AVERAGE(INDIRECT(ADDRESS($AU12+2, BI$1)):INDIRECT(ADDRESS($AU13+1, BI$1)))</f>
        <v>2.3017142857142868E-2</v>
      </c>
      <c r="BJ13">
        <f ca="1">AVERAGE(INDIRECT(ADDRESS($AU12+2, BJ$1)):INDIRECT(ADDRESS($AU13+1, BJ$1)))</f>
        <v>4.5028571428571418E-3</v>
      </c>
      <c r="BK13">
        <f ca="1">AVERAGE(INDIRECT(ADDRESS($AU12+2, BK$1)):INDIRECT(ADDRESS($AU13+1, BK$1)))</f>
        <v>3.7581428571428578E-2</v>
      </c>
      <c r="BL13">
        <f ca="1">AVERAGE(INDIRECT(ADDRESS($AU12+2, BL$1)):INDIRECT(ADDRESS($AU13+1, BL$1)))</f>
        <v>1.7237333333333327E-2</v>
      </c>
      <c r="BM13">
        <f ca="1">AVERAGE(INDIRECT(ADDRESS($AU12+2, BM$1)):INDIRECT(ADDRESS($AU13+1, BM$1)))</f>
        <v>2.4028095238095255E-2</v>
      </c>
      <c r="BN13">
        <f ca="1">AVERAGE(INDIRECT(ADDRESS($AU12+2, BN$1)):INDIRECT(ADDRESS($AU13+1, BN$1)))</f>
        <v>1.4505204666666664E-2</v>
      </c>
      <c r="BO13">
        <f ca="1">AVERAGE(INDIRECT(ADDRESS($AU12+2, BO$1)):INDIRECT(ADDRESS($AU13+1, BO$1)))</f>
        <v>4.4127946190476185E-2</v>
      </c>
      <c r="BP13">
        <f ca="1">AVERAGE(INDIRECT(ADDRESS($AU12+2, BP$1)):INDIRECT(ADDRESS($AU13+1, BP$1)))</f>
        <v>1.2439999999999996E-2</v>
      </c>
    </row>
    <row r="14" spans="1:68" x14ac:dyDescent="0.25">
      <c r="A14" s="1">
        <v>0.15843099999999999</v>
      </c>
      <c r="B14" s="1" t="s">
        <v>22</v>
      </c>
      <c r="C14" s="1">
        <v>-0.98736999999999997</v>
      </c>
      <c r="D14" s="1">
        <v>-0.83759600000000001</v>
      </c>
      <c r="E14" s="1" t="s">
        <v>22</v>
      </c>
      <c r="F14" s="1">
        <v>-0.89831799999999995</v>
      </c>
      <c r="G14" s="1">
        <v>-0.95964700000000003</v>
      </c>
      <c r="H14" s="1">
        <v>0.62331099999999995</v>
      </c>
      <c r="I14" s="1">
        <v>-1.6707099999999999</v>
      </c>
      <c r="J14" s="1">
        <v>-3.4296499999999998E-3</v>
      </c>
      <c r="K14" s="1">
        <v>0.82279800000000003</v>
      </c>
      <c r="L14" s="1">
        <v>-1.8848400000000001</v>
      </c>
      <c r="M14" s="1">
        <v>0.76145399999999996</v>
      </c>
      <c r="N14" s="1">
        <v>0.98872199999999999</v>
      </c>
      <c r="O14" s="1">
        <v>-2.5072700000000001</v>
      </c>
      <c r="P14" s="1">
        <v>-0.76274299999999995</v>
      </c>
      <c r="Q14" s="1">
        <v>1.00238</v>
      </c>
      <c r="R14" s="1">
        <v>-2.5103</v>
      </c>
      <c r="S14" s="1">
        <v>1.3804999999999999E-4</v>
      </c>
      <c r="T14" s="1">
        <v>2.00427E-2</v>
      </c>
      <c r="U14" s="1">
        <v>-2.4811399999999999</v>
      </c>
      <c r="V14" s="1" t="s">
        <v>23</v>
      </c>
      <c r="W14" s="1">
        <f>ABS(IK_diagnostics_positions__3[[#This Row],[Column1]]-A13)</f>
        <v>3.7099999999998245E-4</v>
      </c>
      <c r="X14" s="1">
        <f>ABS(IK_diagnostics_positions__3[[#This Row],[Column2]]-B13)</f>
        <v>0</v>
      </c>
      <c r="Y14" s="1">
        <f>ABS(IK_diagnostics_positions__3[[#This Row],[Column3]]-C13)</f>
        <v>6.0000000000060005E-5</v>
      </c>
      <c r="Z14" s="1">
        <f>ABS(IK_diagnostics_positions__3[[#This Row],[Column4]]-D13)</f>
        <v>4.1999999999997595E-4</v>
      </c>
      <c r="AA14" s="1">
        <f>ABS(IK_diagnostics_positions__3[[#This Row],[Column5]]-E13)</f>
        <v>0</v>
      </c>
      <c r="AB14" s="1">
        <f>ABS(IK_diagnostics_positions__3[[#This Row],[Column6]]-F13)</f>
        <v>6.0400000000004894E-4</v>
      </c>
      <c r="AC14" s="1">
        <f>ABS(IK_diagnostics_positions__3[[#This Row],[Column7]]-G13)</f>
        <v>3.1599999999998296E-4</v>
      </c>
      <c r="AD14" s="1">
        <f>ABS(IK_diagnostics_positions__3[[#This Row],[Column8]]-H13)</f>
        <v>3.2200000000004447E-4</v>
      </c>
      <c r="AE14" s="1">
        <f>ABS(IK_diagnostics_positions__3[[#This Row],[Column9]]-I13)</f>
        <v>3.6000000000013799E-4</v>
      </c>
      <c r="AF14" s="1">
        <f>ABS(IK_diagnostics_positions__3[[#This Row],[Column10]]-J13)</f>
        <v>7.2533000000000016E-4</v>
      </c>
      <c r="AG14" s="1">
        <f>ABS(IK_diagnostics_positions__3[[#This Row],[Column11]]-K13)</f>
        <v>2.55099999999997E-3</v>
      </c>
      <c r="AH14" s="1">
        <f>ABS(IK_diagnostics_positions__3[[#This Row],[Column12]]-L13)</f>
        <v>9.9999999999988987E-5</v>
      </c>
      <c r="AI14" s="1">
        <f>ABS(IK_diagnostics_positions__3[[#This Row],[Column13]]-M13)</f>
        <v>4.709999999999992E-4</v>
      </c>
      <c r="AJ14" s="1">
        <f>ABS(IK_diagnostics_positions__3[[#This Row],[Column14]]-N13)</f>
        <v>1.5209999999999946E-3</v>
      </c>
      <c r="AK14" s="1">
        <f>ABS(IK_diagnostics_positions__3[[#This Row],[Column15]]-O13)</f>
        <v>2.9000000000012349E-4</v>
      </c>
      <c r="AL14" s="1">
        <f>ABS(IK_diagnostics_positions__3[[#This Row],[Column16]]-P13)</f>
        <v>1.0290000000000576E-3</v>
      </c>
      <c r="AM14" s="1">
        <f>ABS(IK_diagnostics_positions__3[[#This Row],[Column17]]-Q13)</f>
        <v>3.6999999999998145E-4</v>
      </c>
      <c r="AN14" s="1">
        <f>ABS(IK_diagnostics_positions__3[[#This Row],[Column18]]-R13)</f>
        <v>5.6000000000011596E-4</v>
      </c>
      <c r="AO14" s="1">
        <f>ABS(IK_diagnostics_positions__3[[#This Row],[Column19]]-S13)</f>
        <v>6.4909499999999992E-5</v>
      </c>
      <c r="AP14" s="1">
        <f>ABS(IK_diagnostics_positions__3[[#This Row],[Column20]]-T13)</f>
        <v>2.4344999999999992E-3</v>
      </c>
      <c r="AQ14" s="1">
        <f>ABS(IK_diagnostics_positions__3[[#This Row],[Column21]]-U13)</f>
        <v>5.9999999999948983E-5</v>
      </c>
      <c r="AU14" s="7">
        <f>IK_diagnostics_frames__4[[#This Row],[Column1]]+AU13</f>
        <v>392</v>
      </c>
      <c r="AV14">
        <f ca="1">AVERAGE(INDIRECT(ADDRESS($AU13+2, AV$1)):INDIRECT(ADDRESS($AU14+1, AV$1)))</f>
        <v>4.9103229999999994E-3</v>
      </c>
      <c r="AW14">
        <f ca="1">AVERAGE(INDIRECT(ADDRESS($AU13+2, AW$1)):INDIRECT(ADDRESS($AU14+1, AW$1)))</f>
        <v>2.1625167689999995E-2</v>
      </c>
      <c r="AX14">
        <f ca="1">AVERAGE(INDIRECT(ADDRESS($AU13+2, AX$1)):INDIRECT(ADDRESS($AU14+1, AX$1)))</f>
        <v>5.0068000000000057E-3</v>
      </c>
      <c r="AY14">
        <f ca="1">AVERAGE(INDIRECT(ADDRESS($AU13+2, AY$1)):INDIRECT(ADDRESS($AU14+1, AY$1)))</f>
        <v>6.4906999999999994E-3</v>
      </c>
      <c r="AZ14">
        <f ca="1">AVERAGE(INDIRECT(ADDRESS($AU13+2, AZ$1)):INDIRECT(ADDRESS($AU14+1, AZ$1)))</f>
        <v>4.2597336390000004E-2</v>
      </c>
      <c r="BA14">
        <f ca="1">AVERAGE(INDIRECT(ADDRESS($AU13+2, BA$1)):INDIRECT(ADDRESS($AU14+1, BA$1)))</f>
        <v>5.059999999999976E-3</v>
      </c>
      <c r="BB14">
        <f ca="1">AVERAGE(INDIRECT(ADDRESS($AU13+2, BB$1)):INDIRECT(ADDRESS($AU14+1, BB$1)))</f>
        <v>2.8605699999999994E-2</v>
      </c>
      <c r="BC14">
        <f ca="1">AVERAGE(INDIRECT(ADDRESS($AU13+2, BC$1)):INDIRECT(ADDRESS($AU14+1, BC$1)))</f>
        <v>4.730115E-2</v>
      </c>
      <c r="BD14">
        <f ca="1">AVERAGE(INDIRECT(ADDRESS($AU13+2, BD$1)):INDIRECT(ADDRESS($AU14+1, BD$1)))</f>
        <v>2.9567E-2</v>
      </c>
      <c r="BE14">
        <f ca="1">AVERAGE(INDIRECT(ADDRESS($AU13+2, BE$1)):INDIRECT(ADDRESS($AU14+1, BE$1)))</f>
        <v>4.7465464999999988E-3</v>
      </c>
      <c r="BF14">
        <f ca="1">AVERAGE(INDIRECT(ADDRESS($AU13+2, BF$1)):INDIRECT(ADDRESS($AU14+1, BF$1)))</f>
        <v>2.9451249999999991E-2</v>
      </c>
      <c r="BG14">
        <f ca="1">AVERAGE(INDIRECT(ADDRESS($AU13+2, BG$1)):INDIRECT(ADDRESS($AU14+1, BG$1)))</f>
        <v>2.2060500000000004E-2</v>
      </c>
      <c r="BH14">
        <f ca="1">AVERAGE(INDIRECT(ADDRESS($AU13+2, BH$1)):INDIRECT(ADDRESS($AU14+1, BH$1)))</f>
        <v>1.4740949999999997E-2</v>
      </c>
      <c r="BI14">
        <f ca="1">AVERAGE(INDIRECT(ADDRESS($AU13+2, BI$1)):INDIRECT(ADDRESS($AU14+1, BI$1)))</f>
        <v>3.858459999999999E-2</v>
      </c>
      <c r="BJ14">
        <f ca="1">AVERAGE(INDIRECT(ADDRESS($AU13+2, BJ$1)):INDIRECT(ADDRESS($AU14+1, BJ$1)))</f>
        <v>1.5168000000000004E-2</v>
      </c>
      <c r="BK14">
        <f ca="1">AVERAGE(INDIRECT(ADDRESS($AU13+2, BK$1)):INDIRECT(ADDRESS($AU14+1, BK$1)))</f>
        <v>1.9443250000000013E-2</v>
      </c>
      <c r="BL14">
        <f ca="1">AVERAGE(INDIRECT(ADDRESS($AU13+2, BL$1)):INDIRECT(ADDRESS($AU14+1, BL$1)))</f>
        <v>2.2832500000000006E-2</v>
      </c>
      <c r="BM14">
        <f ca="1">AVERAGE(INDIRECT(ADDRESS($AU13+2, BM$1)):INDIRECT(ADDRESS($AU14+1, BM$1)))</f>
        <v>8.874000000000026E-3</v>
      </c>
      <c r="BN14">
        <f ca="1">AVERAGE(INDIRECT(ADDRESS($AU13+2, BN$1)):INDIRECT(ADDRESS($AU14+1, BN$1)))</f>
        <v>1.0196428600000003E-2</v>
      </c>
      <c r="BO14">
        <f ca="1">AVERAGE(INDIRECT(ADDRESS($AU13+2, BO$1)):INDIRECT(ADDRESS($AU14+1, BO$1)))</f>
        <v>7.4702180500000021E-2</v>
      </c>
      <c r="BP14">
        <f ca="1">AVERAGE(INDIRECT(ADDRESS($AU13+2, BP$1)):INDIRECT(ADDRESS($AU14+1, BP$1)))</f>
        <v>1.059899999999998E-2</v>
      </c>
    </row>
    <row r="15" spans="1:68" x14ac:dyDescent="0.25">
      <c r="A15" s="1">
        <v>0.15846299999999999</v>
      </c>
      <c r="B15" s="1" t="s">
        <v>22</v>
      </c>
      <c r="C15" s="1">
        <v>-0.98736500000000005</v>
      </c>
      <c r="D15" s="1">
        <v>-0.83750899999999995</v>
      </c>
      <c r="E15" s="1" t="s">
        <v>22</v>
      </c>
      <c r="F15" s="1">
        <v>-0.89769399999999999</v>
      </c>
      <c r="G15" s="1">
        <v>-0.95966899999999999</v>
      </c>
      <c r="H15" s="1">
        <v>0.62356199999999995</v>
      </c>
      <c r="I15" s="1">
        <v>-1.66987</v>
      </c>
      <c r="J15" s="1">
        <v>-3.0031200000000002E-3</v>
      </c>
      <c r="K15" s="1">
        <v>0.82033</v>
      </c>
      <c r="L15" s="1">
        <v>-1.8845099999999999</v>
      </c>
      <c r="M15" s="1">
        <v>0.76073999999999997</v>
      </c>
      <c r="N15" s="1">
        <v>0.98971500000000001</v>
      </c>
      <c r="O15" s="1">
        <v>-2.5074100000000001</v>
      </c>
      <c r="P15" s="1">
        <v>-0.76199899999999998</v>
      </c>
      <c r="Q15" s="1">
        <v>1.00264</v>
      </c>
      <c r="R15" s="1">
        <v>-2.50956</v>
      </c>
      <c r="S15" s="2">
        <v>-1.8054600000000002E-5</v>
      </c>
      <c r="T15" s="1">
        <v>1.8205800000000001E-2</v>
      </c>
      <c r="U15" s="1">
        <v>-2.4816600000000002</v>
      </c>
      <c r="V15" s="1" t="s">
        <v>23</v>
      </c>
      <c r="W15" s="1">
        <f>ABS(IK_diagnostics_positions__3[[#This Row],[Column1]]-A14)</f>
        <v>3.2000000000004247E-5</v>
      </c>
      <c r="X15" s="1">
        <f>ABS(IK_diagnostics_positions__3[[#This Row],[Column2]]-B14)</f>
        <v>0</v>
      </c>
      <c r="Y15" s="1">
        <f>ABS(IK_diagnostics_positions__3[[#This Row],[Column3]]-C14)</f>
        <v>4.9999999999217337E-6</v>
      </c>
      <c r="Z15" s="1">
        <f>ABS(IK_diagnostics_positions__3[[#This Row],[Column4]]-D14)</f>
        <v>8.7000000000059252E-5</v>
      </c>
      <c r="AA15" s="1">
        <f>ABS(IK_diagnostics_positions__3[[#This Row],[Column5]]-E14)</f>
        <v>0</v>
      </c>
      <c r="AB15" s="1">
        <f>ABS(IK_diagnostics_positions__3[[#This Row],[Column6]]-F14)</f>
        <v>6.2399999999995792E-4</v>
      </c>
      <c r="AC15" s="1">
        <f>ABS(IK_diagnostics_positions__3[[#This Row],[Column7]]-G14)</f>
        <v>2.1999999999966491E-5</v>
      </c>
      <c r="AD15" s="1">
        <f>ABS(IK_diagnostics_positions__3[[#This Row],[Column8]]-H14)</f>
        <v>2.5100000000000122E-4</v>
      </c>
      <c r="AE15" s="1">
        <f>ABS(IK_diagnostics_positions__3[[#This Row],[Column9]]-I14)</f>
        <v>8.399999999999519E-4</v>
      </c>
      <c r="AF15" s="1">
        <f>ABS(IK_diagnostics_positions__3[[#This Row],[Column10]]-J14)</f>
        <v>4.2652999999999962E-4</v>
      </c>
      <c r="AG15" s="1">
        <f>ABS(IK_diagnostics_positions__3[[#This Row],[Column11]]-K14)</f>
        <v>2.4680000000000257E-3</v>
      </c>
      <c r="AH15" s="1">
        <f>ABS(IK_diagnostics_positions__3[[#This Row],[Column12]]-L14)</f>
        <v>3.300000000001635E-4</v>
      </c>
      <c r="AI15" s="1">
        <f>ABS(IK_diagnostics_positions__3[[#This Row],[Column13]]-M14)</f>
        <v>7.1399999999999242E-4</v>
      </c>
      <c r="AJ15" s="1">
        <f>ABS(IK_diagnostics_positions__3[[#This Row],[Column14]]-N14)</f>
        <v>9.9300000000002164E-4</v>
      </c>
      <c r="AK15" s="1">
        <f>ABS(IK_diagnostics_positions__3[[#This Row],[Column15]]-O14)</f>
        <v>1.4000000000002899E-4</v>
      </c>
      <c r="AL15" s="1">
        <f>ABS(IK_diagnostics_positions__3[[#This Row],[Column16]]-P14)</f>
        <v>7.4399999999996691E-4</v>
      </c>
      <c r="AM15" s="1">
        <f>ABS(IK_diagnostics_positions__3[[#This Row],[Column17]]-Q14)</f>
        <v>2.5999999999992696E-4</v>
      </c>
      <c r="AN15" s="1">
        <f>ABS(IK_diagnostics_positions__3[[#This Row],[Column18]]-R14)</f>
        <v>7.3999999999996291E-4</v>
      </c>
      <c r="AO15" s="1">
        <f>ABS(IK_diagnostics_positions__3[[#This Row],[Column19]]-S14)</f>
        <v>1.561046E-4</v>
      </c>
      <c r="AP15" s="1">
        <f>ABS(IK_diagnostics_positions__3[[#This Row],[Column20]]-T14)</f>
        <v>1.836899999999999E-3</v>
      </c>
      <c r="AQ15" s="1">
        <f>ABS(IK_diagnostics_positions__3[[#This Row],[Column21]]-U14)</f>
        <v>5.20000000000298E-4</v>
      </c>
      <c r="AU15" s="8">
        <f>IK_diagnostics_frames__4[[#This Row],[Column1]]+AU14</f>
        <v>407</v>
      </c>
      <c r="AV15">
        <f ca="1">AVERAGE(INDIRECT(ADDRESS($AU14+2, AV$1)):INDIRECT(ADDRESS($AU15+1, AV$1)))</f>
        <v>8.6841000000000019E-3</v>
      </c>
      <c r="AW15">
        <f ca="1">AVERAGE(INDIRECT(ADDRESS($AU14+2, AW$1)):INDIRECT(ADDRESS($AU15+1, AW$1)))</f>
        <v>2.7689666666666668E-2</v>
      </c>
      <c r="AX15">
        <f ca="1">AVERAGE(INDIRECT(ADDRESS($AU14+2, AX$1)):INDIRECT(ADDRESS($AU15+1, AX$1)))</f>
        <v>6.2869999999999983E-3</v>
      </c>
      <c r="AY15">
        <f ca="1">AVERAGE(INDIRECT(ADDRESS($AU14+2, AY$1)):INDIRECT(ADDRESS($AU15+1, AY$1)))</f>
        <v>7.8238000000000404E-3</v>
      </c>
      <c r="AZ15">
        <f ca="1">AVERAGE(INDIRECT(ADDRESS($AU14+2, AZ$1)):INDIRECT(ADDRESS($AU15+1, AZ$1)))</f>
        <v>4.7412733333333332E-2</v>
      </c>
      <c r="BA15">
        <f ca="1">AVERAGE(INDIRECT(ADDRESS($AU14+2, BA$1)):INDIRECT(ADDRESS($AU15+1, BA$1)))</f>
        <v>8.1899999999999942E-3</v>
      </c>
      <c r="BB15">
        <f ca="1">AVERAGE(INDIRECT(ADDRESS($AU14+2, BB$1)):INDIRECT(ADDRESS($AU15+1, BB$1)))</f>
        <v>4.1018266666666664E-2</v>
      </c>
      <c r="BC15">
        <f ca="1">AVERAGE(INDIRECT(ADDRESS($AU14+2, BC$1)):INDIRECT(ADDRESS($AU15+1, BC$1)))</f>
        <v>5.7942866666666669E-2</v>
      </c>
      <c r="BD15">
        <f ca="1">AVERAGE(INDIRECT(ADDRESS($AU14+2, BD$1)):INDIRECT(ADDRESS($AU15+1, BD$1)))</f>
        <v>7.5675333333333331E-2</v>
      </c>
      <c r="BE15">
        <f ca="1">AVERAGE(INDIRECT(ADDRESS($AU14+2, BE$1)):INDIRECT(ADDRESS($AU15+1, BE$1)))</f>
        <v>3.0729418000000001E-2</v>
      </c>
      <c r="BF15">
        <f ca="1">AVERAGE(INDIRECT(ADDRESS($AU14+2, BF$1)):INDIRECT(ADDRESS($AU15+1, BF$1)))</f>
        <v>5.6010733333333326E-2</v>
      </c>
      <c r="BG15">
        <f ca="1">AVERAGE(INDIRECT(ADDRESS($AU14+2, BG$1)):INDIRECT(ADDRESS($AU15+1, BG$1)))</f>
        <v>4.7362666666666678E-2</v>
      </c>
      <c r="BH15">
        <f ca="1">AVERAGE(INDIRECT(ADDRESS($AU14+2, BH$1)):INDIRECT(ADDRESS($AU15+1, BH$1)))</f>
        <v>5.7807799999999999E-2</v>
      </c>
      <c r="BI15">
        <f ca="1">AVERAGE(INDIRECT(ADDRESS($AU14+2, BI$1)):INDIRECT(ADDRESS($AU15+1, BI$1)))</f>
        <v>3.978386666666666E-2</v>
      </c>
      <c r="BJ15">
        <f ca="1">AVERAGE(INDIRECT(ADDRESS($AU14+2, BJ$1)):INDIRECT(ADDRESS($AU15+1, BJ$1)))</f>
        <v>7.5666666666666478E-3</v>
      </c>
      <c r="BK15">
        <f ca="1">AVERAGE(INDIRECT(ADDRESS($AU14+2, BK$1)):INDIRECT(ADDRESS($AU15+1, BK$1)))</f>
        <v>5.6197733333333333E-2</v>
      </c>
      <c r="BL15">
        <f ca="1">AVERAGE(INDIRECT(ADDRESS($AU14+2, BL$1)):INDIRECT(ADDRESS($AU15+1, BL$1)))</f>
        <v>2.866373333333334E-2</v>
      </c>
      <c r="BM15">
        <f ca="1">AVERAGE(INDIRECT(ADDRESS($AU14+2, BM$1)):INDIRECT(ADDRESS($AU15+1, BM$1)))</f>
        <v>3.6139333333333301E-2</v>
      </c>
      <c r="BN15">
        <f ca="1">AVERAGE(INDIRECT(ADDRESS($AU14+2, BN$1)):INDIRECT(ADDRESS($AU15+1, BN$1)))</f>
        <v>2.1486045333333339E-2</v>
      </c>
      <c r="BO15">
        <f ca="1">AVERAGE(INDIRECT(ADDRESS($AU14+2, BO$1)):INDIRECT(ADDRESS($AU15+1, BO$1)))</f>
        <v>4.9708924666666661E-2</v>
      </c>
      <c r="BP15">
        <f ca="1">AVERAGE(INDIRECT(ADDRESS($AU14+2, BP$1)):INDIRECT(ADDRESS($AU15+1, BP$1)))</f>
        <v>1.5564000000000029E-2</v>
      </c>
    </row>
    <row r="16" spans="1:68" x14ac:dyDescent="0.25">
      <c r="A16" s="1">
        <v>0.158614</v>
      </c>
      <c r="B16" s="1" t="s">
        <v>22</v>
      </c>
      <c r="C16" s="1">
        <v>-0.98734100000000002</v>
      </c>
      <c r="D16" s="1">
        <v>-0.83729699999999996</v>
      </c>
      <c r="E16" s="1" t="s">
        <v>22</v>
      </c>
      <c r="F16" s="1">
        <v>-0.89700199999999997</v>
      </c>
      <c r="G16" s="1">
        <v>-0.95958900000000003</v>
      </c>
      <c r="H16" s="1">
        <v>0.62382599999999999</v>
      </c>
      <c r="I16" s="1">
        <v>-1.6689400000000001</v>
      </c>
      <c r="J16" s="1">
        <v>-2.5194900000000001E-3</v>
      </c>
      <c r="K16" s="1">
        <v>0.81816</v>
      </c>
      <c r="L16" s="1">
        <v>-1.8839999999999999</v>
      </c>
      <c r="M16" s="1">
        <v>0.76036300000000001</v>
      </c>
      <c r="N16" s="1">
        <v>0.99089799999999995</v>
      </c>
      <c r="O16" s="1">
        <v>-2.5070399999999999</v>
      </c>
      <c r="P16" s="1">
        <v>-0.76109599999999999</v>
      </c>
      <c r="Q16" s="1">
        <v>1.0026999999999999</v>
      </c>
      <c r="R16" s="1">
        <v>-2.5089100000000002</v>
      </c>
      <c r="S16" s="1">
        <v>1.5271100000000001E-4</v>
      </c>
      <c r="T16" s="1">
        <v>1.67005E-2</v>
      </c>
      <c r="U16" s="1">
        <v>-2.48204</v>
      </c>
      <c r="V16" s="1" t="s">
        <v>23</v>
      </c>
      <c r="W16" s="1">
        <f>ABS(IK_diagnostics_positions__3[[#This Row],[Column1]]-A15)</f>
        <v>1.5100000000001224E-4</v>
      </c>
      <c r="X16" s="1">
        <f>ABS(IK_diagnostics_positions__3[[#This Row],[Column2]]-B15)</f>
        <v>0</v>
      </c>
      <c r="Y16" s="1">
        <f>ABS(IK_diagnostics_positions__3[[#This Row],[Column3]]-C15)</f>
        <v>2.4000000000024002E-5</v>
      </c>
      <c r="Z16" s="1">
        <f>ABS(IK_diagnostics_positions__3[[#This Row],[Column4]]-D15)</f>
        <v>2.1199999999998997E-4</v>
      </c>
      <c r="AA16" s="1">
        <f>ABS(IK_diagnostics_positions__3[[#This Row],[Column5]]-E15)</f>
        <v>0</v>
      </c>
      <c r="AB16" s="1">
        <f>ABS(IK_diagnostics_positions__3[[#This Row],[Column6]]-F15)</f>
        <v>6.9200000000002593E-4</v>
      </c>
      <c r="AC16" s="1">
        <f>ABS(IK_diagnostics_positions__3[[#This Row],[Column7]]-G15)</f>
        <v>7.9999999999968985E-5</v>
      </c>
      <c r="AD16" s="1">
        <f>ABS(IK_diagnostics_positions__3[[#This Row],[Column8]]-H15)</f>
        <v>2.6400000000004198E-4</v>
      </c>
      <c r="AE16" s="1">
        <f>ABS(IK_diagnostics_positions__3[[#This Row],[Column9]]-I15)</f>
        <v>9.2999999999987537E-4</v>
      </c>
      <c r="AF16" s="1">
        <f>ABS(IK_diagnostics_positions__3[[#This Row],[Column10]]-J15)</f>
        <v>4.8363000000000008E-4</v>
      </c>
      <c r="AG16" s="1">
        <f>ABS(IK_diagnostics_positions__3[[#This Row],[Column11]]-K15)</f>
        <v>2.1700000000000053E-3</v>
      </c>
      <c r="AH16" s="1">
        <f>ABS(IK_diagnostics_positions__3[[#This Row],[Column12]]-L15)</f>
        <v>5.1000000000001044E-4</v>
      </c>
      <c r="AI16" s="1">
        <f>ABS(IK_diagnostics_positions__3[[#This Row],[Column13]]-M15)</f>
        <v>3.769999999999607E-4</v>
      </c>
      <c r="AJ16" s="1">
        <f>ABS(IK_diagnostics_positions__3[[#This Row],[Column14]]-N15)</f>
        <v>1.1829999999999341E-3</v>
      </c>
      <c r="AK16" s="1">
        <f>ABS(IK_diagnostics_positions__3[[#This Row],[Column15]]-O15)</f>
        <v>3.700000000002035E-4</v>
      </c>
      <c r="AL16" s="1">
        <f>ABS(IK_diagnostics_positions__3[[#This Row],[Column16]]-P15)</f>
        <v>9.0299999999998715E-4</v>
      </c>
      <c r="AM16" s="1">
        <f>ABS(IK_diagnostics_positions__3[[#This Row],[Column17]]-Q15)</f>
        <v>5.9999999999948983E-5</v>
      </c>
      <c r="AN16" s="1">
        <f>ABS(IK_diagnostics_positions__3[[#This Row],[Column18]]-R15)</f>
        <v>6.4999999999981739E-4</v>
      </c>
      <c r="AO16" s="1">
        <f>ABS(IK_diagnostics_positions__3[[#This Row],[Column19]]-S15)</f>
        <v>1.7076560000000001E-4</v>
      </c>
      <c r="AP16" s="1">
        <f>ABS(IK_diagnostics_positions__3[[#This Row],[Column20]]-T15)</f>
        <v>1.5053000000000011E-3</v>
      </c>
      <c r="AQ16" s="1">
        <f>ABS(IK_diagnostics_positions__3[[#This Row],[Column21]]-U15)</f>
        <v>3.7999999999982492E-4</v>
      </c>
      <c r="AU16" s="7">
        <f>IK_diagnostics_frames__4[[#This Row],[Column1]]+AU15</f>
        <v>423</v>
      </c>
      <c r="AV16">
        <f ca="1">AVERAGE(INDIRECT(ADDRESS($AU15+2, AV$1)):INDIRECT(ADDRESS($AU16+1, AV$1)))</f>
        <v>1.279708125E-2</v>
      </c>
      <c r="AW16">
        <f ca="1">AVERAGE(INDIRECT(ADDRESS($AU15+2, AW$1)):INDIRECT(ADDRESS($AU16+1, AW$1)))</f>
        <v>5.0320374999999987E-2</v>
      </c>
      <c r="AX16">
        <f ca="1">AVERAGE(INDIRECT(ADDRESS($AU15+2, AX$1)):INDIRECT(ADDRESS($AU16+1, AX$1)))</f>
        <v>1.0802375000000003E-2</v>
      </c>
      <c r="AY16">
        <f ca="1">AVERAGE(INDIRECT(ADDRESS($AU15+2, AY$1)):INDIRECT(ADDRESS($AU16+1, AY$1)))</f>
        <v>7.5047500000000114E-3</v>
      </c>
      <c r="AZ16">
        <f ca="1">AVERAGE(INDIRECT(ADDRESS($AU15+2, AZ$1)):INDIRECT(ADDRESS($AU16+1, AZ$1)))</f>
        <v>7.0215562500000023E-2</v>
      </c>
      <c r="BA16">
        <f ca="1">AVERAGE(INDIRECT(ADDRESS($AU15+2, BA$1)):INDIRECT(ADDRESS($AU16+1, BA$1)))</f>
        <v>1.2391875000000011E-2</v>
      </c>
      <c r="BB16">
        <f ca="1">AVERAGE(INDIRECT(ADDRESS($AU15+2, BB$1)):INDIRECT(ADDRESS($AU16+1, BB$1)))</f>
        <v>1.6883249999999995E-2</v>
      </c>
      <c r="BC16">
        <f ca="1">AVERAGE(INDIRECT(ADDRESS($AU15+2, BC$1)):INDIRECT(ADDRESS($AU16+1, BC$1)))</f>
        <v>6.3543875E-2</v>
      </c>
      <c r="BD16">
        <f ca="1">AVERAGE(INDIRECT(ADDRESS($AU15+2, BD$1)):INDIRECT(ADDRESS($AU16+1, BD$1)))</f>
        <v>6.5000249999999996E-2</v>
      </c>
      <c r="BE16">
        <f ca="1">AVERAGE(INDIRECT(ADDRESS($AU15+2, BE$1)):INDIRECT(ADDRESS($AU16+1, BE$1)))</f>
        <v>2.6778975E-2</v>
      </c>
      <c r="BF16">
        <f ca="1">AVERAGE(INDIRECT(ADDRESS($AU15+2, BF$1)):INDIRECT(ADDRESS($AU16+1, BF$1)))</f>
        <v>4.14545625E-2</v>
      </c>
      <c r="BG16">
        <f ca="1">AVERAGE(INDIRECT(ADDRESS($AU15+2, BG$1)):INDIRECT(ADDRESS($AU16+1, BG$1)))</f>
        <v>5.2611249999999998E-2</v>
      </c>
      <c r="BH16">
        <f ca="1">AVERAGE(INDIRECT(ADDRESS($AU15+2, BH$1)):INDIRECT(ADDRESS($AU16+1, BH$1)))</f>
        <v>6.2509312499999997E-2</v>
      </c>
      <c r="BI16">
        <f ca="1">AVERAGE(INDIRECT(ADDRESS($AU15+2, BI$1)):INDIRECT(ADDRESS($AU16+1, BI$1)))</f>
        <v>2.6427500000000007E-2</v>
      </c>
      <c r="BJ16">
        <f ca="1">AVERAGE(INDIRECT(ADDRESS($AU15+2, BJ$1)):INDIRECT(ADDRESS($AU16+1, BJ$1)))</f>
        <v>1.6046249999999929E-2</v>
      </c>
      <c r="BK16">
        <f ca="1">AVERAGE(INDIRECT(ADDRESS($AU15+2, BK$1)):INDIRECT(ADDRESS($AU16+1, BK$1)))</f>
        <v>5.7472374999999999E-2</v>
      </c>
      <c r="BL16">
        <f ca="1">AVERAGE(INDIRECT(ADDRESS($AU15+2, BL$1)):INDIRECT(ADDRESS($AU16+1, BL$1)))</f>
        <v>1.9635937500000006E-2</v>
      </c>
      <c r="BM16">
        <f ca="1">AVERAGE(INDIRECT(ADDRESS($AU15+2, BM$1)):INDIRECT(ADDRESS($AU16+1, BM$1)))</f>
        <v>3.4979375000000007E-2</v>
      </c>
      <c r="BN16">
        <f ca="1">AVERAGE(INDIRECT(ADDRESS($AU15+2, BN$1)):INDIRECT(ADDRESS($AU16+1, BN$1)))</f>
        <v>1.88359748125E-2</v>
      </c>
      <c r="BO16">
        <f ca="1">AVERAGE(INDIRECT(ADDRESS($AU15+2, BO$1)):INDIRECT(ADDRESS($AU16+1, BO$1)))</f>
        <v>4.0991216249999997E-2</v>
      </c>
      <c r="BP16">
        <f ca="1">AVERAGE(INDIRECT(ADDRESS($AU15+2, BP$1)):INDIRECT(ADDRESS($AU16+1, BP$1)))</f>
        <v>2.0415625000000048E-2</v>
      </c>
    </row>
    <row r="17" spans="1:68" x14ac:dyDescent="0.25">
      <c r="A17" s="1">
        <v>0.15843599999999999</v>
      </c>
      <c r="B17" s="1" t="s">
        <v>22</v>
      </c>
      <c r="C17" s="1">
        <v>-0.98736900000000005</v>
      </c>
      <c r="D17" s="1">
        <v>-0.83742799999999995</v>
      </c>
      <c r="E17" s="1" t="s">
        <v>22</v>
      </c>
      <c r="F17" s="1">
        <v>-0.89651899999999995</v>
      </c>
      <c r="G17" s="1">
        <v>-0.95977599999999996</v>
      </c>
      <c r="H17" s="1">
        <v>0.62429199999999996</v>
      </c>
      <c r="I17" s="1">
        <v>-1.6680699999999999</v>
      </c>
      <c r="J17" s="1">
        <v>-2.2634899999999999E-3</v>
      </c>
      <c r="K17" s="1">
        <v>0.81595600000000001</v>
      </c>
      <c r="L17" s="1">
        <v>-1.8835599999999999</v>
      </c>
      <c r="M17" s="1">
        <v>0.75975000000000004</v>
      </c>
      <c r="N17" s="1">
        <v>0.99155300000000002</v>
      </c>
      <c r="O17" s="1">
        <v>-2.5068600000000001</v>
      </c>
      <c r="P17" s="1">
        <v>-0.76041199999999998</v>
      </c>
      <c r="Q17" s="1">
        <v>1.0027200000000001</v>
      </c>
      <c r="R17" s="1">
        <v>-2.5083199999999999</v>
      </c>
      <c r="S17" s="2">
        <v>7.6543499999999997E-5</v>
      </c>
      <c r="T17" s="1">
        <v>1.5297399999999999E-2</v>
      </c>
      <c r="U17" s="1">
        <v>-2.4826700000000002</v>
      </c>
      <c r="V17" s="1" t="s">
        <v>23</v>
      </c>
      <c r="W17" s="1">
        <f>ABS(IK_diagnostics_positions__3[[#This Row],[Column1]]-A16)</f>
        <v>1.7800000000001148E-4</v>
      </c>
      <c r="X17" s="1">
        <f>ABS(IK_diagnostics_positions__3[[#This Row],[Column2]]-B16)</f>
        <v>0</v>
      </c>
      <c r="Y17" s="1">
        <f>ABS(IK_diagnostics_positions__3[[#This Row],[Column3]]-C16)</f>
        <v>2.8000000000028002E-5</v>
      </c>
      <c r="Z17" s="1">
        <f>ABS(IK_diagnostics_positions__3[[#This Row],[Column4]]-D16)</f>
        <v>1.3099999999999223E-4</v>
      </c>
      <c r="AA17" s="1">
        <f>ABS(IK_diagnostics_positions__3[[#This Row],[Column5]]-E16)</f>
        <v>0</v>
      </c>
      <c r="AB17" s="1">
        <f>ABS(IK_diagnostics_positions__3[[#This Row],[Column6]]-F16)</f>
        <v>4.830000000000112E-4</v>
      </c>
      <c r="AC17" s="1">
        <f>ABS(IK_diagnostics_positions__3[[#This Row],[Column7]]-G16)</f>
        <v>1.8699999999993722E-4</v>
      </c>
      <c r="AD17" s="1">
        <f>ABS(IK_diagnostics_positions__3[[#This Row],[Column8]]-H16)</f>
        <v>4.6599999999996644E-4</v>
      </c>
      <c r="AE17" s="1">
        <f>ABS(IK_diagnostics_positions__3[[#This Row],[Column9]]-I16)</f>
        <v>8.7000000000014843E-4</v>
      </c>
      <c r="AF17" s="1">
        <f>ABS(IK_diagnostics_positions__3[[#This Row],[Column10]]-J16)</f>
        <v>2.5600000000000015E-4</v>
      </c>
      <c r="AG17" s="1">
        <f>ABS(IK_diagnostics_positions__3[[#This Row],[Column11]]-K16)</f>
        <v>2.2039999999999837E-3</v>
      </c>
      <c r="AH17" s="1">
        <f>ABS(IK_diagnostics_positions__3[[#This Row],[Column12]]-L16)</f>
        <v>4.3999999999999595E-4</v>
      </c>
      <c r="AI17" s="1">
        <f>ABS(IK_diagnostics_positions__3[[#This Row],[Column13]]-M16)</f>
        <v>6.1299999999997468E-4</v>
      </c>
      <c r="AJ17" s="1">
        <f>ABS(IK_diagnostics_positions__3[[#This Row],[Column14]]-N16)</f>
        <v>6.5500000000007219E-4</v>
      </c>
      <c r="AK17" s="1">
        <f>ABS(IK_diagnostics_positions__3[[#This Row],[Column15]]-O16)</f>
        <v>1.7999999999984695E-4</v>
      </c>
      <c r="AL17" s="1">
        <f>ABS(IK_diagnostics_positions__3[[#This Row],[Column16]]-P16)</f>
        <v>6.8400000000001793E-4</v>
      </c>
      <c r="AM17" s="1">
        <f>ABS(IK_diagnostics_positions__3[[#This Row],[Column17]]-Q16)</f>
        <v>2.0000000000131024E-5</v>
      </c>
      <c r="AN17" s="1">
        <f>ABS(IK_diagnostics_positions__3[[#This Row],[Column18]]-R16)</f>
        <v>5.900000000003125E-4</v>
      </c>
      <c r="AO17" s="1">
        <f>ABS(IK_diagnostics_positions__3[[#This Row],[Column19]]-S16)</f>
        <v>7.6167500000000012E-5</v>
      </c>
      <c r="AP17" s="1">
        <f>ABS(IK_diagnostics_positions__3[[#This Row],[Column20]]-T16)</f>
        <v>1.4031000000000009E-3</v>
      </c>
      <c r="AQ17" s="1">
        <f>ABS(IK_diagnostics_positions__3[[#This Row],[Column21]]-U16)</f>
        <v>6.3000000000013046E-4</v>
      </c>
      <c r="AU17" s="8">
        <f>IK_diagnostics_frames__4[[#This Row],[Column1]]+AU16</f>
        <v>434</v>
      </c>
      <c r="AV17">
        <f ca="1">AVERAGE(INDIRECT(ADDRESS($AU16+2, AV$1)):INDIRECT(ADDRESS($AU17+1, AV$1)))</f>
        <v>1.4424627272727274E-2</v>
      </c>
      <c r="AW17">
        <f ca="1">AVERAGE(INDIRECT(ADDRESS($AU16+2, AW$1)):INDIRECT(ADDRESS($AU17+1, AW$1)))</f>
        <v>4.2992416363636356E-2</v>
      </c>
      <c r="AX17">
        <f ca="1">AVERAGE(INDIRECT(ADDRESS($AU16+2, AX$1)):INDIRECT(ADDRESS($AU17+1, AX$1)))</f>
        <v>7.5127272727272768E-3</v>
      </c>
      <c r="AY17">
        <f ca="1">AVERAGE(INDIRECT(ADDRESS($AU16+2, AY$1)):INDIRECT(ADDRESS($AU17+1, AY$1)))</f>
        <v>8.7925454545454522E-3</v>
      </c>
      <c r="AZ17">
        <f ca="1">AVERAGE(INDIRECT(ADDRESS($AU16+2, AZ$1)):INDIRECT(ADDRESS($AU17+1, AZ$1)))</f>
        <v>7.1825079999999999E-2</v>
      </c>
      <c r="BA17">
        <f ca="1">AVERAGE(INDIRECT(ADDRESS($AU16+2, BA$1)):INDIRECT(ADDRESS($AU17+1, BA$1)))</f>
        <v>1.1943636363636349E-2</v>
      </c>
      <c r="BB17">
        <f ca="1">AVERAGE(INDIRECT(ADDRESS($AU16+2, BB$1)):INDIRECT(ADDRESS($AU17+1, BB$1)))</f>
        <v>3.0074818181818178E-2</v>
      </c>
      <c r="BC17">
        <f ca="1">AVERAGE(INDIRECT(ADDRESS($AU16+2, BC$1)):INDIRECT(ADDRESS($AU17+1, BC$1)))</f>
        <v>5.3127636363636356E-2</v>
      </c>
      <c r="BD17">
        <f ca="1">AVERAGE(INDIRECT(ADDRESS($AU16+2, BD$1)):INDIRECT(ADDRESS($AU17+1, BD$1)))</f>
        <v>5.6081818181818184E-2</v>
      </c>
      <c r="BE17">
        <f ca="1">AVERAGE(INDIRECT(ADDRESS($AU16+2, BE$1)):INDIRECT(ADDRESS($AU17+1, BE$1)))</f>
        <v>1.9699743636363634E-2</v>
      </c>
      <c r="BF17">
        <f ca="1">AVERAGE(INDIRECT(ADDRESS($AU16+2, BF$1)):INDIRECT(ADDRESS($AU17+1, BF$1)))</f>
        <v>1.8968909090909081E-2</v>
      </c>
      <c r="BG17">
        <f ca="1">AVERAGE(INDIRECT(ADDRESS($AU16+2, BG$1)):INDIRECT(ADDRESS($AU17+1, BG$1)))</f>
        <v>6.094363636363638E-2</v>
      </c>
      <c r="BH17">
        <f ca="1">AVERAGE(INDIRECT(ADDRESS($AU16+2, BH$1)):INDIRECT(ADDRESS($AU17+1, BH$1)))</f>
        <v>4.5755909090909097E-2</v>
      </c>
      <c r="BI17">
        <f ca="1">AVERAGE(INDIRECT(ADDRESS($AU16+2, BI$1)):INDIRECT(ADDRESS($AU17+1, BI$1)))</f>
        <v>7.3417363636363628E-2</v>
      </c>
      <c r="BJ17">
        <f ca="1">AVERAGE(INDIRECT(ADDRESS($AU16+2, BJ$1)):INDIRECT(ADDRESS($AU17+1, BJ$1)))</f>
        <v>1.6350909090909103E-2</v>
      </c>
      <c r="BK17">
        <f ca="1">AVERAGE(INDIRECT(ADDRESS($AU16+2, BK$1)):INDIRECT(ADDRESS($AU17+1, BK$1)))</f>
        <v>4.2947272727272744E-2</v>
      </c>
      <c r="BL17">
        <f ca="1">AVERAGE(INDIRECT(ADDRESS($AU16+2, BL$1)):INDIRECT(ADDRESS($AU17+1, BL$1)))</f>
        <v>2.8300909090909088E-2</v>
      </c>
      <c r="BM17">
        <f ca="1">AVERAGE(INDIRECT(ADDRESS($AU16+2, BM$1)):INDIRECT(ADDRESS($AU17+1, BM$1)))</f>
        <v>3.1933636363636358E-2</v>
      </c>
      <c r="BN17">
        <f ca="1">AVERAGE(INDIRECT(ADDRESS($AU16+2, BN$1)):INDIRECT(ADDRESS($AU17+1, BN$1)))</f>
        <v>1.0924178454545453E-2</v>
      </c>
      <c r="BO17">
        <f ca="1">AVERAGE(INDIRECT(ADDRESS($AU16+2, BO$1)):INDIRECT(ADDRESS($AU17+1, BO$1)))</f>
        <v>0.11638192545454545</v>
      </c>
      <c r="BP17">
        <f ca="1">AVERAGE(INDIRECT(ADDRESS($AU16+2, BP$1)):INDIRECT(ADDRESS($AU17+1, BP$1)))</f>
        <v>7.5109090909091236E-3</v>
      </c>
    </row>
    <row r="18" spans="1:68" x14ac:dyDescent="0.25">
      <c r="A18" s="1">
        <v>0.158224</v>
      </c>
      <c r="B18" s="1" t="s">
        <v>22</v>
      </c>
      <c r="C18" s="1">
        <v>-0.98740300000000003</v>
      </c>
      <c r="D18" s="1">
        <v>-0.83761200000000002</v>
      </c>
      <c r="E18" s="1" t="s">
        <v>22</v>
      </c>
      <c r="F18" s="1">
        <v>-0.89623699999999995</v>
      </c>
      <c r="G18" s="1">
        <v>-0.95991700000000002</v>
      </c>
      <c r="H18" s="1">
        <v>0.62498100000000001</v>
      </c>
      <c r="I18" s="1">
        <v>-1.6672400000000001</v>
      </c>
      <c r="J18" s="1">
        <v>-1.9564600000000001E-3</v>
      </c>
      <c r="K18" s="1">
        <v>0.81393400000000005</v>
      </c>
      <c r="L18" s="1">
        <v>-1.88313</v>
      </c>
      <c r="M18" s="1">
        <v>0.75927199999999995</v>
      </c>
      <c r="N18" s="1">
        <v>0.99212</v>
      </c>
      <c r="O18" s="1">
        <v>-2.50665</v>
      </c>
      <c r="P18" s="1">
        <v>-0.75964200000000004</v>
      </c>
      <c r="Q18" s="1">
        <v>1.0025599999999999</v>
      </c>
      <c r="R18" s="1">
        <v>-2.5078900000000002</v>
      </c>
      <c r="S18" s="1">
        <v>1.18958E-4</v>
      </c>
      <c r="T18" s="1">
        <v>1.4239099999999999E-2</v>
      </c>
      <c r="U18" s="1">
        <v>-2.48353</v>
      </c>
      <c r="V18" s="1" t="s">
        <v>23</v>
      </c>
      <c r="W18" s="1">
        <f>ABS(IK_diagnostics_positions__3[[#This Row],[Column1]]-A17)</f>
        <v>2.1199999999998997E-4</v>
      </c>
      <c r="X18" s="1">
        <f>ABS(IK_diagnostics_positions__3[[#This Row],[Column2]]-B17)</f>
        <v>0</v>
      </c>
      <c r="Y18" s="1">
        <f>ABS(IK_diagnostics_positions__3[[#This Row],[Column3]]-C17)</f>
        <v>3.3999999999978492E-5</v>
      </c>
      <c r="Z18" s="1">
        <f>ABS(IK_diagnostics_positions__3[[#This Row],[Column4]]-D17)</f>
        <v>1.8400000000007299E-4</v>
      </c>
      <c r="AA18" s="1">
        <f>ABS(IK_diagnostics_positions__3[[#This Row],[Column5]]-E17)</f>
        <v>0</v>
      </c>
      <c r="AB18" s="1">
        <f>ABS(IK_diagnostics_positions__3[[#This Row],[Column6]]-F17)</f>
        <v>2.8200000000000447E-4</v>
      </c>
      <c r="AC18" s="1">
        <f>ABS(IK_diagnostics_positions__3[[#This Row],[Column7]]-G17)</f>
        <v>1.4100000000005775E-4</v>
      </c>
      <c r="AD18" s="1">
        <f>ABS(IK_diagnostics_positions__3[[#This Row],[Column8]]-H17)</f>
        <v>6.8900000000005068E-4</v>
      </c>
      <c r="AE18" s="1">
        <f>ABS(IK_diagnostics_positions__3[[#This Row],[Column9]]-I17)</f>
        <v>8.2999999999988638E-4</v>
      </c>
      <c r="AF18" s="1">
        <f>ABS(IK_diagnostics_positions__3[[#This Row],[Column10]]-J17)</f>
        <v>3.070299999999998E-4</v>
      </c>
      <c r="AG18" s="1">
        <f>ABS(IK_diagnostics_positions__3[[#This Row],[Column11]]-K17)</f>
        <v>2.0219999999999683E-3</v>
      </c>
      <c r="AH18" s="1">
        <f>ABS(IK_diagnostics_positions__3[[#This Row],[Column12]]-L17)</f>
        <v>4.2999999999993044E-4</v>
      </c>
      <c r="AI18" s="1">
        <f>ABS(IK_diagnostics_positions__3[[#This Row],[Column13]]-M17)</f>
        <v>4.7800000000008946E-4</v>
      </c>
      <c r="AJ18" s="1">
        <f>ABS(IK_diagnostics_positions__3[[#This Row],[Column14]]-N17)</f>
        <v>5.6699999999998418E-4</v>
      </c>
      <c r="AK18" s="1">
        <f>ABS(IK_diagnostics_positions__3[[#This Row],[Column15]]-O17)</f>
        <v>2.1000000000004349E-4</v>
      </c>
      <c r="AL18" s="1">
        <f>ABS(IK_diagnostics_positions__3[[#This Row],[Column16]]-P17)</f>
        <v>7.699999999999374E-4</v>
      </c>
      <c r="AM18" s="1">
        <f>ABS(IK_diagnostics_positions__3[[#This Row],[Column17]]-Q17)</f>
        <v>1.6000000000016001E-4</v>
      </c>
      <c r="AN18" s="1">
        <f>ABS(IK_diagnostics_positions__3[[#This Row],[Column18]]-R17)</f>
        <v>4.2999999999970839E-4</v>
      </c>
      <c r="AO18" s="1">
        <f>ABS(IK_diagnostics_positions__3[[#This Row],[Column19]]-S17)</f>
        <v>4.2414499999999999E-5</v>
      </c>
      <c r="AP18" s="1">
        <f>ABS(IK_diagnostics_positions__3[[#This Row],[Column20]]-T17)</f>
        <v>1.0582999999999999E-3</v>
      </c>
      <c r="AQ18" s="1">
        <f>ABS(IK_diagnostics_positions__3[[#This Row],[Column21]]-U17)</f>
        <v>8.5999999999986088E-4</v>
      </c>
      <c r="AU18" s="7">
        <f>IK_diagnostics_frames__4[[#This Row],[Column1]]+AU17</f>
        <v>465</v>
      </c>
      <c r="AV18">
        <f ca="1">AVERAGE(INDIRECT(ADDRESS($AU17+2, AV$1)):INDIRECT(ADDRESS($AU18+1, AV$1)))</f>
        <v>5.0221806451612909E-3</v>
      </c>
      <c r="AW18">
        <f ca="1">AVERAGE(INDIRECT(ADDRESS($AU17+2, AW$1)):INDIRECT(ADDRESS($AU18+1, AW$1)))</f>
        <v>2.8261081870967746E-3</v>
      </c>
      <c r="AX18">
        <f ca="1">AVERAGE(INDIRECT(ADDRESS($AU17+2, AX$1)):INDIRECT(ADDRESS($AU18+1, AX$1)))</f>
        <v>1.6509677419354696E-4</v>
      </c>
      <c r="AY18">
        <f ca="1">AVERAGE(INDIRECT(ADDRESS($AU17+2, AY$1)):INDIRECT(ADDRESS($AU18+1, AY$1)))</f>
        <v>4.8714838709677435E-3</v>
      </c>
      <c r="AZ18">
        <f ca="1">AVERAGE(INDIRECT(ADDRESS($AU17+2, AZ$1)):INDIRECT(ADDRESS($AU18+1, AZ$1)))</f>
        <v>4.08297895483871E-3</v>
      </c>
      <c r="BA18">
        <f ca="1">AVERAGE(INDIRECT(ADDRESS($AU17+2, BA$1)):INDIRECT(ADDRESS($AU18+1, BA$1)))</f>
        <v>5.0383870967741877E-3</v>
      </c>
      <c r="BB18">
        <f ca="1">AVERAGE(INDIRECT(ADDRESS($AU17+2, BB$1)):INDIRECT(ADDRESS($AU18+1, BB$1)))</f>
        <v>3.3950645161290281E-3</v>
      </c>
      <c r="BC18">
        <f ca="1">AVERAGE(INDIRECT(ADDRESS($AU17+2, BC$1)):INDIRECT(ADDRESS($AU18+1, BC$1)))</f>
        <v>3.2933548387096743E-3</v>
      </c>
      <c r="BD18">
        <f ca="1">AVERAGE(INDIRECT(ADDRESS($AU17+2, BD$1)):INDIRECT(ADDRESS($AU18+1, BD$1)))</f>
        <v>1.6178387096774202E-2</v>
      </c>
      <c r="BE18">
        <f ca="1">AVERAGE(INDIRECT(ADDRESS($AU17+2, BE$1)):INDIRECT(ADDRESS($AU18+1, BE$1)))</f>
        <v>2.5383245161290321E-3</v>
      </c>
      <c r="BF18">
        <f ca="1">AVERAGE(INDIRECT(ADDRESS($AU17+2, BF$1)):INDIRECT(ADDRESS($AU18+1, BF$1)))</f>
        <v>1.7767548387096779E-2</v>
      </c>
      <c r="BG18">
        <f ca="1">AVERAGE(INDIRECT(ADDRESS($AU17+2, BG$1)):INDIRECT(ADDRESS($AU18+1, BG$1)))</f>
        <v>1.3101935483870956E-2</v>
      </c>
      <c r="BH18">
        <f ca="1">AVERAGE(INDIRECT(ADDRESS($AU17+2, BH$1)):INDIRECT(ADDRESS($AU18+1, BH$1)))</f>
        <v>1.1490000000000004E-2</v>
      </c>
      <c r="BI18">
        <f ca="1">AVERAGE(INDIRECT(ADDRESS($AU17+2, BI$1)):INDIRECT(ADDRESS($AU18+1, BI$1)))</f>
        <v>2.4984483870967741E-2</v>
      </c>
      <c r="BJ18">
        <f ca="1">AVERAGE(INDIRECT(ADDRESS($AU17+2, BJ$1)):INDIRECT(ADDRESS($AU18+1, BJ$1)))</f>
        <v>1.2026129032258045E-2</v>
      </c>
      <c r="BK18">
        <f ca="1">AVERAGE(INDIRECT(ADDRESS($AU17+2, BK$1)):INDIRECT(ADDRESS($AU18+1, BK$1)))</f>
        <v>1.0234709677419351E-2</v>
      </c>
      <c r="BL18">
        <f ca="1">AVERAGE(INDIRECT(ADDRESS($AU17+2, BL$1)):INDIRECT(ADDRESS($AU18+1, BL$1)))</f>
        <v>1.2349516129032245E-2</v>
      </c>
      <c r="BM18">
        <f ca="1">AVERAGE(INDIRECT(ADDRESS($AU17+2, BM$1)):INDIRECT(ADDRESS($AU18+1, BM$1)))</f>
        <v>4.3035483870967747E-3</v>
      </c>
      <c r="BN18">
        <f ca="1">AVERAGE(INDIRECT(ADDRESS($AU17+2, BN$1)):INDIRECT(ADDRESS($AU18+1, BN$1)))</f>
        <v>4.319867419354838E-3</v>
      </c>
      <c r="BO18">
        <f ca="1">AVERAGE(INDIRECT(ADDRESS($AU17+2, BO$1)):INDIRECT(ADDRESS($AU18+1, BO$1)))</f>
        <v>4.4484794193548387E-2</v>
      </c>
      <c r="BP18">
        <f ca="1">AVERAGE(INDIRECT(ADDRESS($AU17+2, BP$1)):INDIRECT(ADDRESS($AU18+1, BP$1)))</f>
        <v>9.4674193548387169E-3</v>
      </c>
    </row>
    <row r="19" spans="1:68" x14ac:dyDescent="0.25">
      <c r="A19" s="1">
        <v>0.15782299999999999</v>
      </c>
      <c r="B19" s="1" t="s">
        <v>22</v>
      </c>
      <c r="C19" s="1">
        <v>-0.98746699999999998</v>
      </c>
      <c r="D19" s="1">
        <v>-0.83798399999999995</v>
      </c>
      <c r="E19" s="1" t="s">
        <v>22</v>
      </c>
      <c r="F19" s="1">
        <v>-0.89599499999999999</v>
      </c>
      <c r="G19" s="1">
        <v>-0.96018300000000001</v>
      </c>
      <c r="H19" s="1">
        <v>0.62552799999999997</v>
      </c>
      <c r="I19" s="1">
        <v>-1.6665700000000001</v>
      </c>
      <c r="J19" s="1">
        <v>-1.8250899999999999E-3</v>
      </c>
      <c r="K19" s="1">
        <v>0.81206199999999995</v>
      </c>
      <c r="L19" s="1">
        <v>-1.8828</v>
      </c>
      <c r="M19" s="1">
        <v>0.75871900000000003</v>
      </c>
      <c r="N19" s="1">
        <v>0.992649</v>
      </c>
      <c r="O19" s="1">
        <v>-2.5064700000000002</v>
      </c>
      <c r="P19" s="1">
        <v>-0.75903200000000004</v>
      </c>
      <c r="Q19" s="1">
        <v>1.0026200000000001</v>
      </c>
      <c r="R19" s="1">
        <v>-2.5075599999999998</v>
      </c>
      <c r="S19" s="1">
        <v>1.09263E-4</v>
      </c>
      <c r="T19" s="1">
        <v>1.32058E-2</v>
      </c>
      <c r="U19" s="1">
        <v>-2.4843199999999999</v>
      </c>
      <c r="V19" s="1" t="s">
        <v>23</v>
      </c>
      <c r="W19" s="1">
        <f>ABS(IK_diagnostics_positions__3[[#This Row],[Column1]]-A18)</f>
        <v>4.0100000000001246E-4</v>
      </c>
      <c r="X19" s="1">
        <f>ABS(IK_diagnostics_positions__3[[#This Row],[Column2]]-B18)</f>
        <v>0</v>
      </c>
      <c r="Y19" s="1">
        <f>ABS(IK_diagnostics_positions__3[[#This Row],[Column3]]-C18)</f>
        <v>6.3999999999952983E-5</v>
      </c>
      <c r="Z19" s="1">
        <f>ABS(IK_diagnostics_positions__3[[#This Row],[Column4]]-D18)</f>
        <v>3.7199999999992794E-4</v>
      </c>
      <c r="AA19" s="1">
        <f>ABS(IK_diagnostics_positions__3[[#This Row],[Column5]]-E18)</f>
        <v>0</v>
      </c>
      <c r="AB19" s="1">
        <f>ABS(IK_diagnostics_positions__3[[#This Row],[Column6]]-F18)</f>
        <v>2.4199999999996447E-4</v>
      </c>
      <c r="AC19" s="1">
        <f>ABS(IK_diagnostics_positions__3[[#This Row],[Column7]]-G18)</f>
        <v>2.6599999999998847E-4</v>
      </c>
      <c r="AD19" s="1">
        <f>ABS(IK_diagnostics_positions__3[[#This Row],[Column8]]-H18)</f>
        <v>5.4699999999996418E-4</v>
      </c>
      <c r="AE19" s="1">
        <f>ABS(IK_diagnostics_positions__3[[#This Row],[Column9]]-I18)</f>
        <v>6.6999999999994841E-4</v>
      </c>
      <c r="AF19" s="1">
        <f>ABS(IK_diagnostics_positions__3[[#This Row],[Column10]]-J18)</f>
        <v>1.3137000000000023E-4</v>
      </c>
      <c r="AG19" s="1">
        <f>ABS(IK_diagnostics_positions__3[[#This Row],[Column11]]-K18)</f>
        <v>1.8720000000000958E-3</v>
      </c>
      <c r="AH19" s="1">
        <f>ABS(IK_diagnostics_positions__3[[#This Row],[Column12]]-L18)</f>
        <v>3.2999999999994145E-4</v>
      </c>
      <c r="AI19" s="1">
        <f>ABS(IK_diagnostics_positions__3[[#This Row],[Column13]]-M18)</f>
        <v>5.5299999999991467E-4</v>
      </c>
      <c r="AJ19" s="1">
        <f>ABS(IK_diagnostics_positions__3[[#This Row],[Column14]]-N18)</f>
        <v>5.2900000000000169E-4</v>
      </c>
      <c r="AK19" s="1">
        <f>ABS(IK_diagnostics_positions__3[[#This Row],[Column15]]-O18)</f>
        <v>1.7999999999984695E-4</v>
      </c>
      <c r="AL19" s="1">
        <f>ABS(IK_diagnostics_positions__3[[#This Row],[Column16]]-P18)</f>
        <v>6.0999999999999943E-4</v>
      </c>
      <c r="AM19" s="1">
        <f>ABS(IK_diagnostics_positions__3[[#This Row],[Column17]]-Q18)</f>
        <v>6.0000000000171028E-5</v>
      </c>
      <c r="AN19" s="1">
        <f>ABS(IK_diagnostics_positions__3[[#This Row],[Column18]]-R18)</f>
        <v>3.3000000000038554E-4</v>
      </c>
      <c r="AO19" s="1">
        <f>ABS(IK_diagnostics_positions__3[[#This Row],[Column19]]-S18)</f>
        <v>9.6949999999999944E-6</v>
      </c>
      <c r="AP19" s="1">
        <f>ABS(IK_diagnostics_positions__3[[#This Row],[Column20]]-T18)</f>
        <v>1.0332999999999991E-3</v>
      </c>
      <c r="AQ19" s="1">
        <f>ABS(IK_diagnostics_positions__3[[#This Row],[Column21]]-U18)</f>
        <v>7.8999999999984638E-4</v>
      </c>
      <c r="AU19" s="8">
        <f>IK_diagnostics_frames__4[[#This Row],[Column1]]+AU18</f>
        <v>476</v>
      </c>
      <c r="AV19">
        <f ca="1">AVERAGE(INDIRECT(ADDRESS($AU18+2, AV$1)):INDIRECT(ADDRESS($AU19+1, AV$1)))</f>
        <v>1.6018000000000001E-2</v>
      </c>
      <c r="AW19">
        <f ca="1">AVERAGE(INDIRECT(ADDRESS($AU18+2, AW$1)):INDIRECT(ADDRESS($AU19+1, AW$1)))</f>
        <v>4.557736727272727E-3</v>
      </c>
      <c r="AX19">
        <f ca="1">AVERAGE(INDIRECT(ADDRESS($AU18+2, AX$1)):INDIRECT(ADDRESS($AU19+1, AX$1)))</f>
        <v>3.6472727272727416E-4</v>
      </c>
      <c r="AY19">
        <f ca="1">AVERAGE(INDIRECT(ADDRESS($AU18+2, AY$1)):INDIRECT(ADDRESS($AU19+1, AY$1)))</f>
        <v>1.6166000000000003E-2</v>
      </c>
      <c r="AZ19">
        <f ca="1">AVERAGE(INDIRECT(ADDRESS($AU18+2, AZ$1)):INDIRECT(ADDRESS($AU19+1, AZ$1)))</f>
        <v>1.3517545454545456E-2</v>
      </c>
      <c r="BA19">
        <f ca="1">AVERAGE(INDIRECT(ADDRESS($AU18+2, BA$1)):INDIRECT(ADDRESS($AU19+1, BA$1)))</f>
        <v>2.5557090909090915E-2</v>
      </c>
      <c r="BB19">
        <f ca="1">AVERAGE(INDIRECT(ADDRESS($AU18+2, BB$1)):INDIRECT(ADDRESS($AU19+1, BB$1)))</f>
        <v>3.2314090909090903E-2</v>
      </c>
      <c r="BC19">
        <f ca="1">AVERAGE(INDIRECT(ADDRESS($AU18+2, BC$1)):INDIRECT(ADDRESS($AU19+1, BC$1)))</f>
        <v>2.0694909090909087E-2</v>
      </c>
      <c r="BD19">
        <f ca="1">AVERAGE(INDIRECT(ADDRESS($AU18+2, BD$1)):INDIRECT(ADDRESS($AU19+1, BD$1)))</f>
        <v>6.9071818181818179E-2</v>
      </c>
      <c r="BE19">
        <f ca="1">AVERAGE(INDIRECT(ADDRESS($AU18+2, BE$1)):INDIRECT(ADDRESS($AU19+1, BE$1)))</f>
        <v>2.8328921818181807E-2</v>
      </c>
      <c r="BF19">
        <f ca="1">AVERAGE(INDIRECT(ADDRESS($AU18+2, BF$1)):INDIRECT(ADDRESS($AU19+1, BF$1)))</f>
        <v>1.5463454545454553E-2</v>
      </c>
      <c r="BG19">
        <f ca="1">AVERAGE(INDIRECT(ADDRESS($AU18+2, BG$1)):INDIRECT(ADDRESS($AU19+1, BG$1)))</f>
        <v>6.2220909090909077E-2</v>
      </c>
      <c r="BH19">
        <f ca="1">AVERAGE(INDIRECT(ADDRESS($AU18+2, BH$1)):INDIRECT(ADDRESS($AU19+1, BH$1)))</f>
        <v>5.6765090909090897E-2</v>
      </c>
      <c r="BI19">
        <f ca="1">AVERAGE(INDIRECT(ADDRESS($AU18+2, BI$1)):INDIRECT(ADDRESS($AU19+1, BI$1)))</f>
        <v>7.0427545454545451E-2</v>
      </c>
      <c r="BJ19">
        <f ca="1">AVERAGE(INDIRECT(ADDRESS($AU18+2, BJ$1)):INDIRECT(ADDRESS($AU19+1, BJ$1)))</f>
        <v>1.497818181818192E-2</v>
      </c>
      <c r="BK19">
        <f ca="1">AVERAGE(INDIRECT(ADDRESS($AU18+2, BK$1)):INDIRECT(ADDRESS($AU19+1, BK$1)))</f>
        <v>4.7971090909090915E-2</v>
      </c>
      <c r="BL19">
        <f ca="1">AVERAGE(INDIRECT(ADDRESS($AU18+2, BL$1)):INDIRECT(ADDRESS($AU19+1, BL$1)))</f>
        <v>2.2219181818181822E-2</v>
      </c>
      <c r="BM19">
        <f ca="1">AVERAGE(INDIRECT(ADDRESS($AU18+2, BM$1)):INDIRECT(ADDRESS($AU19+1, BM$1)))</f>
        <v>3.6847272727272777E-2</v>
      </c>
      <c r="BN19">
        <f ca="1">AVERAGE(INDIRECT(ADDRESS($AU18+2, BN$1)):INDIRECT(ADDRESS($AU19+1, BN$1)))</f>
        <v>1.8476327272727272E-2</v>
      </c>
      <c r="BO19">
        <f ca="1">AVERAGE(INDIRECT(ADDRESS($AU18+2, BO$1)):INDIRECT(ADDRESS($AU19+1, BO$1)))</f>
        <v>0.10696410272727273</v>
      </c>
      <c r="BP19">
        <f ca="1">AVERAGE(INDIRECT(ADDRESS($AU18+2, BP$1)):INDIRECT(ADDRESS($AU19+1, BP$1)))</f>
        <v>3.1945454545453892E-3</v>
      </c>
    </row>
    <row r="20" spans="1:68" x14ac:dyDescent="0.25">
      <c r="A20" s="1">
        <v>0.15771199999999999</v>
      </c>
      <c r="B20" s="1" t="s">
        <v>22</v>
      </c>
      <c r="C20" s="1">
        <v>-0.98748499999999995</v>
      </c>
      <c r="D20" s="1">
        <v>-0.83806400000000003</v>
      </c>
      <c r="E20" s="1" t="s">
        <v>22</v>
      </c>
      <c r="F20" s="1">
        <v>-0.89567699999999995</v>
      </c>
      <c r="G20" s="1">
        <v>-0.96027300000000004</v>
      </c>
      <c r="H20" s="1">
        <v>0.62621199999999999</v>
      </c>
      <c r="I20" s="1">
        <v>-1.6656899999999999</v>
      </c>
      <c r="J20" s="1">
        <v>-1.57022E-3</v>
      </c>
      <c r="K20" s="1">
        <v>0.81049000000000004</v>
      </c>
      <c r="L20" s="1">
        <v>-1.8823300000000001</v>
      </c>
      <c r="M20" s="1">
        <v>0.75838899999999998</v>
      </c>
      <c r="N20" s="1">
        <v>0.99336999999999998</v>
      </c>
      <c r="O20" s="1">
        <v>-2.50604</v>
      </c>
      <c r="P20" s="1">
        <v>-0.75845600000000002</v>
      </c>
      <c r="Q20" s="1">
        <v>1.0026299999999999</v>
      </c>
      <c r="R20" s="1">
        <v>-2.5069900000000001</v>
      </c>
      <c r="S20" s="1">
        <v>2.40673E-4</v>
      </c>
      <c r="T20" s="1">
        <v>1.2559799999999999E-2</v>
      </c>
      <c r="U20" s="1">
        <v>-2.4850699999999999</v>
      </c>
      <c r="V20" s="1" t="s">
        <v>23</v>
      </c>
      <c r="W20" s="1">
        <f>ABS(IK_diagnostics_positions__3[[#This Row],[Column1]]-A19)</f>
        <v>1.1099999999999999E-4</v>
      </c>
      <c r="X20" s="1">
        <f>ABS(IK_diagnostics_positions__3[[#This Row],[Column2]]-B19)</f>
        <v>0</v>
      </c>
      <c r="Y20" s="1">
        <f>ABS(IK_diagnostics_positions__3[[#This Row],[Column3]]-C19)</f>
        <v>1.799999999996249E-5</v>
      </c>
      <c r="Z20" s="1">
        <f>ABS(IK_diagnostics_positions__3[[#This Row],[Column4]]-D19)</f>
        <v>8.0000000000080007E-5</v>
      </c>
      <c r="AA20" s="1">
        <f>ABS(IK_diagnostics_positions__3[[#This Row],[Column5]]-E19)</f>
        <v>0</v>
      </c>
      <c r="AB20" s="1">
        <f>ABS(IK_diagnostics_positions__3[[#This Row],[Column6]]-F19)</f>
        <v>3.1800000000004047E-4</v>
      </c>
      <c r="AC20" s="1">
        <f>ABS(IK_diagnostics_positions__3[[#This Row],[Column7]]-G19)</f>
        <v>9.0000000000034497E-5</v>
      </c>
      <c r="AD20" s="1">
        <f>ABS(IK_diagnostics_positions__3[[#This Row],[Column8]]-H19)</f>
        <v>6.8400000000001793E-4</v>
      </c>
      <c r="AE20" s="1">
        <f>ABS(IK_diagnostics_positions__3[[#This Row],[Column9]]-I19)</f>
        <v>8.8000000000021394E-4</v>
      </c>
      <c r="AF20" s="1">
        <f>ABS(IK_diagnostics_positions__3[[#This Row],[Column10]]-J19)</f>
        <v>2.5486999999999992E-4</v>
      </c>
      <c r="AG20" s="1">
        <f>ABS(IK_diagnostics_positions__3[[#This Row],[Column11]]-K19)</f>
        <v>1.5719999999999068E-3</v>
      </c>
      <c r="AH20" s="1">
        <f>ABS(IK_diagnostics_positions__3[[#This Row],[Column12]]-L19)</f>
        <v>4.6999999999997044E-4</v>
      </c>
      <c r="AI20" s="1">
        <f>ABS(IK_diagnostics_positions__3[[#This Row],[Column13]]-M19)</f>
        <v>3.3000000000005247E-4</v>
      </c>
      <c r="AJ20" s="1">
        <f>ABS(IK_diagnostics_positions__3[[#This Row],[Column14]]-N19)</f>
        <v>7.2099999999997166E-4</v>
      </c>
      <c r="AK20" s="1">
        <f>ABS(IK_diagnostics_positions__3[[#This Row],[Column15]]-O19)</f>
        <v>4.3000000000015248E-4</v>
      </c>
      <c r="AL20" s="1">
        <f>ABS(IK_diagnostics_positions__3[[#This Row],[Column16]]-P19)</f>
        <v>5.7600000000002094E-4</v>
      </c>
      <c r="AM20" s="1">
        <f>ABS(IK_diagnostics_positions__3[[#This Row],[Column17]]-Q19)</f>
        <v>9.9999999998434674E-6</v>
      </c>
      <c r="AN20" s="1">
        <f>ABS(IK_diagnostics_positions__3[[#This Row],[Column18]]-R19)</f>
        <v>5.6999999999973738E-4</v>
      </c>
      <c r="AO20" s="1">
        <f>ABS(IK_diagnostics_positions__3[[#This Row],[Column19]]-S19)</f>
        <v>1.3140999999999999E-4</v>
      </c>
      <c r="AP20" s="1">
        <f>ABS(IK_diagnostics_positions__3[[#This Row],[Column20]]-T19)</f>
        <v>6.4600000000000074E-4</v>
      </c>
      <c r="AQ20" s="1">
        <f>ABS(IK_diagnostics_positions__3[[#This Row],[Column21]]-U19)</f>
        <v>7.5000000000002842E-4</v>
      </c>
      <c r="AU20" s="7">
        <f>IK_diagnostics_frames__4[[#This Row],[Column1]]+AU19</f>
        <v>491</v>
      </c>
      <c r="AV20">
        <f ca="1">AVERAGE(INDIRECT(ADDRESS($AU19+2, AV$1)):INDIRECT(ADDRESS($AU20+1, AV$1)))</f>
        <v>5.751493333333333E-3</v>
      </c>
      <c r="AW20">
        <f ca="1">AVERAGE(INDIRECT(ADDRESS($AU19+2, AW$1)):INDIRECT(ADDRESS($AU20+1, AW$1)))</f>
        <v>2.5583619999999998E-2</v>
      </c>
      <c r="AX20">
        <f ca="1">AVERAGE(INDIRECT(ADDRESS($AU19+2, AX$1)):INDIRECT(ADDRESS($AU20+1, AX$1)))</f>
        <v>4.0472666666666679E-3</v>
      </c>
      <c r="AY20">
        <f ca="1">AVERAGE(INDIRECT(ADDRESS($AU19+2, AY$1)):INDIRECT(ADDRESS($AU20+1, AY$1)))</f>
        <v>1.2901733333333339E-2</v>
      </c>
      <c r="AZ20">
        <f ca="1">AVERAGE(INDIRECT(ADDRESS($AU19+2, AZ$1)):INDIRECT(ADDRESS($AU20+1, AZ$1)))</f>
        <v>4.0784933333333336E-2</v>
      </c>
      <c r="BA20">
        <f ca="1">AVERAGE(INDIRECT(ADDRESS($AU19+2, BA$1)):INDIRECT(ADDRESS($AU20+1, BA$1)))</f>
        <v>1.5424666666666687E-2</v>
      </c>
      <c r="BB20">
        <f ca="1">AVERAGE(INDIRECT(ADDRESS($AU19+2, BB$1)):INDIRECT(ADDRESS($AU20+1, BB$1)))</f>
        <v>2.9508599999999999E-2</v>
      </c>
      <c r="BC20">
        <f ca="1">AVERAGE(INDIRECT(ADDRESS($AU19+2, BC$1)):INDIRECT(ADDRESS($AU20+1, BC$1)))</f>
        <v>4.1060666666666662E-2</v>
      </c>
      <c r="BD20">
        <f ca="1">AVERAGE(INDIRECT(ADDRESS($AU19+2, BD$1)):INDIRECT(ADDRESS($AU20+1, BD$1)))</f>
        <v>7.0015466666666665E-2</v>
      </c>
      <c r="BE20">
        <f ca="1">AVERAGE(INDIRECT(ADDRESS($AU19+2, BE$1)):INDIRECT(ADDRESS($AU20+1, BE$1)))</f>
        <v>6.8191015066666671E-3</v>
      </c>
      <c r="BF20">
        <f ca="1">AVERAGE(INDIRECT(ADDRESS($AU19+2, BF$1)):INDIRECT(ADDRESS($AU20+1, BF$1)))</f>
        <v>5.6334933333333316E-2</v>
      </c>
      <c r="BG20">
        <f ca="1">AVERAGE(INDIRECT(ADDRESS($AU19+2, BG$1)):INDIRECT(ADDRESS($AU20+1, BG$1)))</f>
        <v>5.088666666666667E-2</v>
      </c>
      <c r="BH20">
        <f ca="1">AVERAGE(INDIRECT(ADDRESS($AU19+2, BH$1)):INDIRECT(ADDRESS($AU20+1, BH$1)))</f>
        <v>6.5758066666666656E-2</v>
      </c>
      <c r="BI20">
        <f ca="1">AVERAGE(INDIRECT(ADDRESS($AU19+2, BI$1)):INDIRECT(ADDRESS($AU20+1, BI$1)))</f>
        <v>3.7397666666666669E-2</v>
      </c>
      <c r="BJ20">
        <f ca="1">AVERAGE(INDIRECT(ADDRESS($AU19+2, BJ$1)):INDIRECT(ADDRESS($AU20+1, BJ$1)))</f>
        <v>1.4456666666666696E-2</v>
      </c>
      <c r="BK20">
        <f ca="1">AVERAGE(INDIRECT(ADDRESS($AU19+2, BK$1)):INDIRECT(ADDRESS($AU20+1, BK$1)))</f>
        <v>5.6142733333333333E-2</v>
      </c>
      <c r="BL20">
        <f ca="1">AVERAGE(INDIRECT(ADDRESS($AU19+2, BL$1)):INDIRECT(ADDRESS($AU20+1, BL$1)))</f>
        <v>1.9928066666666674E-2</v>
      </c>
      <c r="BM20">
        <f ca="1">AVERAGE(INDIRECT(ADDRESS($AU19+2, BM$1)):INDIRECT(ADDRESS($AU20+1, BM$1)))</f>
        <v>3.0195333333333352E-2</v>
      </c>
      <c r="BN20">
        <f ca="1">AVERAGE(INDIRECT(ADDRESS($AU19+2, BN$1)):INDIRECT(ADDRESS($AU20+1, BN$1)))</f>
        <v>1.59091874E-2</v>
      </c>
      <c r="BO20">
        <f ca="1">AVERAGE(INDIRECT(ADDRESS($AU19+2, BO$1)):INDIRECT(ADDRESS($AU20+1, BO$1)))</f>
        <v>4.9384565333333338E-2</v>
      </c>
      <c r="BP20">
        <f ca="1">AVERAGE(INDIRECT(ADDRESS($AU19+2, BP$1)):INDIRECT(ADDRESS($AU20+1, BP$1)))</f>
        <v>1.8547333333333339E-2</v>
      </c>
    </row>
    <row r="21" spans="1:68" x14ac:dyDescent="0.25">
      <c r="A21" s="1">
        <v>0.15723500000000001</v>
      </c>
      <c r="B21" s="1" t="s">
        <v>22</v>
      </c>
      <c r="C21" s="1">
        <v>-0.98756100000000002</v>
      </c>
      <c r="D21" s="1">
        <v>-0.83852400000000005</v>
      </c>
      <c r="E21" s="1" t="s">
        <v>22</v>
      </c>
      <c r="F21" s="1">
        <v>-0.89556100000000005</v>
      </c>
      <c r="G21" s="1">
        <v>-0.96065500000000004</v>
      </c>
      <c r="H21" s="1">
        <v>0.62683299999999997</v>
      </c>
      <c r="I21" s="1">
        <v>-1.6650799999999999</v>
      </c>
      <c r="J21" s="1">
        <v>-1.5682000000000001E-3</v>
      </c>
      <c r="K21" s="1">
        <v>0.80873300000000004</v>
      </c>
      <c r="L21" s="1">
        <v>-1.8820300000000001</v>
      </c>
      <c r="M21" s="1">
        <v>0.75774799999999998</v>
      </c>
      <c r="N21" s="1">
        <v>0.99359600000000003</v>
      </c>
      <c r="O21" s="1">
        <v>-2.5059399999999998</v>
      </c>
      <c r="P21" s="1">
        <v>-0.75813900000000001</v>
      </c>
      <c r="Q21" s="1">
        <v>1.00247</v>
      </c>
      <c r="R21" s="1">
        <v>-2.50658</v>
      </c>
      <c r="S21" s="2">
        <v>8.2011300000000005E-5</v>
      </c>
      <c r="T21" s="1">
        <v>1.16673E-2</v>
      </c>
      <c r="U21" s="1">
        <v>-2.4859200000000001</v>
      </c>
      <c r="V21" s="1" t="s">
        <v>23</v>
      </c>
      <c r="W21" s="1">
        <f>ABS(IK_diagnostics_positions__3[[#This Row],[Column1]]-A20)</f>
        <v>4.7699999999997744E-4</v>
      </c>
      <c r="X21" s="1">
        <f>ABS(IK_diagnostics_positions__3[[#This Row],[Column2]]-B20)</f>
        <v>0</v>
      </c>
      <c r="Y21" s="1">
        <f>ABS(IK_diagnostics_positions__3[[#This Row],[Column3]]-C20)</f>
        <v>7.6000000000076007E-5</v>
      </c>
      <c r="Z21" s="1">
        <f>ABS(IK_diagnostics_positions__3[[#This Row],[Column4]]-D20)</f>
        <v>4.6000000000001595E-4</v>
      </c>
      <c r="AA21" s="1">
        <f>ABS(IK_diagnostics_positions__3[[#This Row],[Column5]]-E20)</f>
        <v>0</v>
      </c>
      <c r="AB21" s="1">
        <f>ABS(IK_diagnostics_positions__3[[#This Row],[Column6]]-F20)</f>
        <v>1.1599999999989397E-4</v>
      </c>
      <c r="AC21" s="1">
        <f>ABS(IK_diagnostics_positions__3[[#This Row],[Column7]]-G20)</f>
        <v>3.8199999999999346E-4</v>
      </c>
      <c r="AD21" s="1">
        <f>ABS(IK_diagnostics_positions__3[[#This Row],[Column8]]-H20)</f>
        <v>6.2099999999998268E-4</v>
      </c>
      <c r="AE21" s="1">
        <f>ABS(IK_diagnostics_positions__3[[#This Row],[Column9]]-I20)</f>
        <v>6.0999999999999943E-4</v>
      </c>
      <c r="AF21" s="1">
        <f>ABS(IK_diagnostics_positions__3[[#This Row],[Column10]]-J20)</f>
        <v>2.0199999999999298E-6</v>
      </c>
      <c r="AG21" s="1">
        <f>ABS(IK_diagnostics_positions__3[[#This Row],[Column11]]-K20)</f>
        <v>1.7570000000000086E-3</v>
      </c>
      <c r="AH21" s="1">
        <f>ABS(IK_diagnostics_positions__3[[#This Row],[Column12]]-L20)</f>
        <v>2.9999999999996696E-4</v>
      </c>
      <c r="AI21" s="1">
        <f>ABS(IK_diagnostics_positions__3[[#This Row],[Column13]]-M20)</f>
        <v>6.4100000000000268E-4</v>
      </c>
      <c r="AJ21" s="1">
        <f>ABS(IK_diagnostics_positions__3[[#This Row],[Column14]]-N20)</f>
        <v>2.2600000000005949E-4</v>
      </c>
      <c r="AK21" s="1">
        <f>ABS(IK_diagnostics_positions__3[[#This Row],[Column15]]-O20)</f>
        <v>1.0000000000021103E-4</v>
      </c>
      <c r="AL21" s="1">
        <f>ABS(IK_diagnostics_positions__3[[#This Row],[Column16]]-P20)</f>
        <v>3.1700000000001172E-4</v>
      </c>
      <c r="AM21" s="1">
        <f>ABS(IK_diagnostics_positions__3[[#This Row],[Column17]]-Q20)</f>
        <v>1.5999999999993797E-4</v>
      </c>
      <c r="AN21" s="1">
        <f>ABS(IK_diagnostics_positions__3[[#This Row],[Column18]]-R20)</f>
        <v>4.1000000000002146E-4</v>
      </c>
      <c r="AO21" s="1">
        <f>ABS(IK_diagnostics_positions__3[[#This Row],[Column19]]-S20)</f>
        <v>1.5866170000000001E-4</v>
      </c>
      <c r="AP21" s="1">
        <f>ABS(IK_diagnostics_positions__3[[#This Row],[Column20]]-T20)</f>
        <v>8.924999999999992E-4</v>
      </c>
      <c r="AQ21" s="1">
        <f>ABS(IK_diagnostics_positions__3[[#This Row],[Column21]]-U20)</f>
        <v>8.5000000000023945E-4</v>
      </c>
      <c r="AU21" s="8">
        <f>IK_diagnostics_frames__4[[#This Row],[Column1]]+AU20</f>
        <v>662</v>
      </c>
      <c r="AV21">
        <f ca="1">AVERAGE(INDIRECT(ADDRESS($AU20+2, AV$1)):INDIRECT(ADDRESS($AU21+1, AV$1)))</f>
        <v>2.9053011695906431E-3</v>
      </c>
      <c r="AW21">
        <f ca="1">AVERAGE(INDIRECT(ADDRESS($AU20+2, AW$1)):INDIRECT(ADDRESS($AU21+1, AW$1)))</f>
        <v>2.2797391812865498E-3</v>
      </c>
      <c r="AX21">
        <f ca="1">AVERAGE(INDIRECT(ADDRESS($AU20+2, AX$1)):INDIRECT(ADDRESS($AU21+1, AX$1)))</f>
        <v>1.0310526315789471E-3</v>
      </c>
      <c r="AY21">
        <f ca="1">AVERAGE(INDIRECT(ADDRESS($AU20+2, AY$1)):INDIRECT(ADDRESS($AU21+1, AY$1)))</f>
        <v>3.9165730994152048E-3</v>
      </c>
      <c r="AZ21">
        <f ca="1">AVERAGE(INDIRECT(ADDRESS($AU20+2, AZ$1)):INDIRECT(ADDRESS($AU21+1, AZ$1)))</f>
        <v>5.4671719298245618E-3</v>
      </c>
      <c r="BA21">
        <f ca="1">AVERAGE(INDIRECT(ADDRESS($AU20+2, BA$1)):INDIRECT(ADDRESS($AU21+1, BA$1)))</f>
        <v>3.9644619883040929E-3</v>
      </c>
      <c r="BB21">
        <f ca="1">AVERAGE(INDIRECT(ADDRESS($AU20+2, BB$1)):INDIRECT(ADDRESS($AU21+1, BB$1)))</f>
        <v>4.2992514619883048E-3</v>
      </c>
      <c r="BC21">
        <f ca="1">AVERAGE(INDIRECT(ADDRESS($AU20+2, BC$1)):INDIRECT(ADDRESS($AU21+1, BC$1)))</f>
        <v>5.8901520467836274E-3</v>
      </c>
      <c r="BD21">
        <f ca="1">AVERAGE(INDIRECT(ADDRESS($AU20+2, BD$1)):INDIRECT(ADDRESS($AU21+1, BD$1)))</f>
        <v>2.2592982456140372E-3</v>
      </c>
      <c r="BE21">
        <f ca="1">AVERAGE(INDIRECT(ADDRESS($AU20+2, BE$1)):INDIRECT(ADDRESS($AU21+1, BE$1)))</f>
        <v>9.9658866198830344E-4</v>
      </c>
      <c r="BF21">
        <f ca="1">AVERAGE(INDIRECT(ADDRESS($AU20+2, BF$1)):INDIRECT(ADDRESS($AU21+1, BF$1)))</f>
        <v>3.1296198830409378E-3</v>
      </c>
      <c r="BG21">
        <f ca="1">AVERAGE(INDIRECT(ADDRESS($AU20+2, BG$1)):INDIRECT(ADDRESS($AU21+1, BG$1)))</f>
        <v>1.0343274853801135E-3</v>
      </c>
      <c r="BH21">
        <f ca="1">AVERAGE(INDIRECT(ADDRESS($AU20+2, BH$1)):INDIRECT(ADDRESS($AU21+1, BH$1)))</f>
        <v>7.8002923976607918E-4</v>
      </c>
      <c r="BI21">
        <f ca="1">AVERAGE(INDIRECT(ADDRESS($AU20+2, BI$1)):INDIRECT(ADDRESS($AU21+1, BI$1)))</f>
        <v>4.255573099415203E-3</v>
      </c>
      <c r="BJ21">
        <f ca="1">AVERAGE(INDIRECT(ADDRESS($AU20+2, BJ$1)):INDIRECT(ADDRESS($AU21+1, BJ$1)))</f>
        <v>4.2105263157894797E-3</v>
      </c>
      <c r="BK21">
        <f ca="1">AVERAGE(INDIRECT(ADDRESS($AU20+2, BK$1)):INDIRECT(ADDRESS($AU21+1, BK$1)))</f>
        <v>1.8046491228070232E-3</v>
      </c>
      <c r="BL21">
        <f ca="1">AVERAGE(INDIRECT(ADDRESS($AU20+2, BL$1)):INDIRECT(ADDRESS($AU21+1, BL$1)))</f>
        <v>3.6306198830409315E-3</v>
      </c>
      <c r="BM21">
        <f ca="1">AVERAGE(INDIRECT(ADDRESS($AU20+2, BM$1)):INDIRECT(ADDRESS($AU21+1, BM$1)))</f>
        <v>7.7444444444444858E-4</v>
      </c>
      <c r="BN21">
        <f ca="1">AVERAGE(INDIRECT(ADDRESS($AU20+2, BN$1)):INDIRECT(ADDRESS($AU21+1, BN$1)))</f>
        <v>3.8392928964912309E-3</v>
      </c>
      <c r="BO21">
        <f ca="1">AVERAGE(INDIRECT(ADDRESS($AU20+2, BO$1)):INDIRECT(ADDRESS($AU21+1, BO$1)))</f>
        <v>8.4829770175438666E-3</v>
      </c>
      <c r="BP21">
        <f ca="1">AVERAGE(INDIRECT(ADDRESS($AU20+2, BP$1)):INDIRECT(ADDRESS($AU21+1, BP$1)))</f>
        <v>3.3267836257310076E-3</v>
      </c>
    </row>
    <row r="22" spans="1:68" x14ac:dyDescent="0.25">
      <c r="A22" s="1">
        <v>0.15705</v>
      </c>
      <c r="B22" s="1" t="s">
        <v>22</v>
      </c>
      <c r="C22" s="1">
        <v>-0.987591</v>
      </c>
      <c r="D22" s="1">
        <v>-0.83869000000000005</v>
      </c>
      <c r="E22" s="1" t="s">
        <v>22</v>
      </c>
      <c r="F22" s="1">
        <v>-0.89538499999999999</v>
      </c>
      <c r="G22" s="1">
        <v>-0.96071499999999999</v>
      </c>
      <c r="H22" s="1">
        <v>0.62746599999999997</v>
      </c>
      <c r="I22" s="1">
        <v>-1.6644099999999999</v>
      </c>
      <c r="J22" s="1">
        <v>-1.2757199999999999E-3</v>
      </c>
      <c r="K22" s="1">
        <v>0.80710899999999997</v>
      </c>
      <c r="L22" s="1">
        <v>-1.88167</v>
      </c>
      <c r="M22" s="1">
        <v>0.75747600000000004</v>
      </c>
      <c r="N22" s="1">
        <v>0.993946</v>
      </c>
      <c r="O22" s="1">
        <v>-2.5056799999999999</v>
      </c>
      <c r="P22" s="1">
        <v>-0.75753700000000002</v>
      </c>
      <c r="Q22" s="1">
        <v>1.00237</v>
      </c>
      <c r="R22" s="1">
        <v>-2.5061200000000001</v>
      </c>
      <c r="S22" s="1">
        <v>1.84229E-4</v>
      </c>
      <c r="T22" s="1">
        <v>1.08684E-2</v>
      </c>
      <c r="U22" s="1">
        <v>-2.48665</v>
      </c>
      <c r="V22" s="1" t="s">
        <v>23</v>
      </c>
      <c r="W22" s="1">
        <f>ABS(IK_diagnostics_positions__3[[#This Row],[Column1]]-A21)</f>
        <v>1.8500000000001848E-4</v>
      </c>
      <c r="X22" s="1">
        <f>ABS(IK_diagnostics_positions__3[[#This Row],[Column2]]-B21)</f>
        <v>0</v>
      </c>
      <c r="Y22" s="1">
        <f>ABS(IK_diagnostics_positions__3[[#This Row],[Column3]]-C21)</f>
        <v>2.9999999999974492E-5</v>
      </c>
      <c r="Z22" s="1">
        <f>ABS(IK_diagnostics_positions__3[[#This Row],[Column4]]-D21)</f>
        <v>1.6599999999999948E-4</v>
      </c>
      <c r="AA22" s="1">
        <f>ABS(IK_diagnostics_positions__3[[#This Row],[Column5]]-E21)</f>
        <v>0</v>
      </c>
      <c r="AB22" s="1">
        <f>ABS(IK_diagnostics_positions__3[[#This Row],[Column6]]-F21)</f>
        <v>1.7600000000006499E-4</v>
      </c>
      <c r="AC22" s="1">
        <f>ABS(IK_diagnostics_positions__3[[#This Row],[Column7]]-G21)</f>
        <v>5.9999999999948983E-5</v>
      </c>
      <c r="AD22" s="1">
        <f>ABS(IK_diagnostics_positions__3[[#This Row],[Column8]]-H21)</f>
        <v>6.3299999999999468E-4</v>
      </c>
      <c r="AE22" s="1">
        <f>ABS(IK_diagnostics_positions__3[[#This Row],[Column9]]-I21)</f>
        <v>6.6999999999994841E-4</v>
      </c>
      <c r="AF22" s="1">
        <f>ABS(IK_diagnostics_positions__3[[#This Row],[Column10]]-J21)</f>
        <v>2.9248000000000013E-4</v>
      </c>
      <c r="AG22" s="1">
        <f>ABS(IK_diagnostics_positions__3[[#This Row],[Column11]]-K21)</f>
        <v>1.6240000000000698E-3</v>
      </c>
      <c r="AH22" s="1">
        <f>ABS(IK_diagnostics_positions__3[[#This Row],[Column12]]-L21)</f>
        <v>3.6000000000013799E-4</v>
      </c>
      <c r="AI22" s="1">
        <f>ABS(IK_diagnostics_positions__3[[#This Row],[Column13]]-M21)</f>
        <v>2.7199999999993896E-4</v>
      </c>
      <c r="AJ22" s="1">
        <f>ABS(IK_diagnostics_positions__3[[#This Row],[Column14]]-N21)</f>
        <v>3.4999999999996145E-4</v>
      </c>
      <c r="AK22" s="1">
        <f>ABS(IK_diagnostics_positions__3[[#This Row],[Column15]]-O21)</f>
        <v>2.5999999999992696E-4</v>
      </c>
      <c r="AL22" s="1">
        <f>ABS(IK_diagnostics_positions__3[[#This Row],[Column16]]-P21)</f>
        <v>6.0199999999999143E-4</v>
      </c>
      <c r="AM22" s="1">
        <f>ABS(IK_diagnostics_positions__3[[#This Row],[Column17]]-Q21)</f>
        <v>9.9999999999988987E-5</v>
      </c>
      <c r="AN22" s="1">
        <f>ABS(IK_diagnostics_positions__3[[#This Row],[Column18]]-R21)</f>
        <v>4.5999999999990493E-4</v>
      </c>
      <c r="AO22" s="1">
        <f>ABS(IK_diagnostics_positions__3[[#This Row],[Column19]]-S21)</f>
        <v>1.022177E-4</v>
      </c>
      <c r="AP22" s="1">
        <f>ABS(IK_diagnostics_positions__3[[#This Row],[Column20]]-T21)</f>
        <v>7.9889999999999996E-4</v>
      </c>
      <c r="AQ22" s="1">
        <f>ABS(IK_diagnostics_positions__3[[#This Row],[Column21]]-U21)</f>
        <v>7.299999999998974E-4</v>
      </c>
      <c r="AT22" t="s">
        <v>659</v>
      </c>
      <c r="AU22" s="7"/>
    </row>
    <row r="23" spans="1:68" x14ac:dyDescent="0.25">
      <c r="A23" s="1">
        <v>0.15690399999999999</v>
      </c>
      <c r="B23" s="1" t="s">
        <v>22</v>
      </c>
      <c r="C23" s="1">
        <v>-0.98761399999999999</v>
      </c>
      <c r="D23" s="1">
        <v>-0.83879499999999996</v>
      </c>
      <c r="E23" s="1" t="s">
        <v>22</v>
      </c>
      <c r="F23" s="1">
        <v>-0.89495899999999995</v>
      </c>
      <c r="G23" s="1">
        <v>-0.96084000000000003</v>
      </c>
      <c r="H23" s="1">
        <v>0.62806600000000001</v>
      </c>
      <c r="I23" s="1">
        <v>-1.6634899999999999</v>
      </c>
      <c r="J23" s="1">
        <v>-1.1394E-3</v>
      </c>
      <c r="K23" s="1">
        <v>0.80573099999999998</v>
      </c>
      <c r="L23" s="1">
        <v>-1.88123</v>
      </c>
      <c r="M23" s="1">
        <v>0.75692199999999998</v>
      </c>
      <c r="N23" s="1">
        <v>0.994564</v>
      </c>
      <c r="O23" s="1">
        <v>-2.5054799999999999</v>
      </c>
      <c r="P23" s="1">
        <v>-0.757046</v>
      </c>
      <c r="Q23" s="1">
        <v>1.00231</v>
      </c>
      <c r="R23" s="1">
        <v>-2.5057</v>
      </c>
      <c r="S23" s="2">
        <v>7.05197E-6</v>
      </c>
      <c r="T23" s="1">
        <v>1.0285900000000001E-2</v>
      </c>
      <c r="U23" s="1">
        <v>-2.48725</v>
      </c>
      <c r="V23" s="1" t="s">
        <v>23</v>
      </c>
      <c r="W23" s="1">
        <f>ABS(IK_diagnostics_positions__3[[#This Row],[Column1]]-A22)</f>
        <v>1.4600000000000724E-4</v>
      </c>
      <c r="X23" s="1">
        <f>ABS(IK_diagnostics_positions__3[[#This Row],[Column2]]-B22)</f>
        <v>0</v>
      </c>
      <c r="Y23" s="1">
        <f>ABS(IK_diagnostics_positions__3[[#This Row],[Column3]]-C22)</f>
        <v>2.2999999999995246E-5</v>
      </c>
      <c r="Z23" s="1">
        <f>ABS(IK_diagnostics_positions__3[[#This Row],[Column4]]-D22)</f>
        <v>1.0499999999991072E-4</v>
      </c>
      <c r="AA23" s="1">
        <f>ABS(IK_diagnostics_positions__3[[#This Row],[Column5]]-E22)</f>
        <v>0</v>
      </c>
      <c r="AB23" s="1">
        <f>ABS(IK_diagnostics_positions__3[[#This Row],[Column6]]-F22)</f>
        <v>4.2600000000003746E-4</v>
      </c>
      <c r="AC23" s="1">
        <f>ABS(IK_diagnostics_positions__3[[#This Row],[Column7]]-G22)</f>
        <v>1.2500000000004174E-4</v>
      </c>
      <c r="AD23" s="1">
        <f>ABS(IK_diagnostics_positions__3[[#This Row],[Column8]]-H22)</f>
        <v>6.0000000000004494E-4</v>
      </c>
      <c r="AE23" s="1">
        <f>ABS(IK_diagnostics_positions__3[[#This Row],[Column9]]-I22)</f>
        <v>9.200000000000319E-4</v>
      </c>
      <c r="AF23" s="1">
        <f>ABS(IK_diagnostics_positions__3[[#This Row],[Column10]]-J22)</f>
        <v>1.3631999999999989E-4</v>
      </c>
      <c r="AG23" s="1">
        <f>ABS(IK_diagnostics_positions__3[[#This Row],[Column11]]-K22)</f>
        <v>1.3779999999999903E-3</v>
      </c>
      <c r="AH23" s="1">
        <f>ABS(IK_diagnostics_positions__3[[#This Row],[Column12]]-L22)</f>
        <v>4.3999999999999595E-4</v>
      </c>
      <c r="AI23" s="1">
        <f>ABS(IK_diagnostics_positions__3[[#This Row],[Column13]]-M22)</f>
        <v>5.5400000000005445E-4</v>
      </c>
      <c r="AJ23" s="1">
        <f>ABS(IK_diagnostics_positions__3[[#This Row],[Column14]]-N22)</f>
        <v>6.1800000000000743E-4</v>
      </c>
      <c r="AK23" s="1">
        <f>ABS(IK_diagnostics_positions__3[[#This Row],[Column15]]-O22)</f>
        <v>1.9999999999997797E-4</v>
      </c>
      <c r="AL23" s="1">
        <f>ABS(IK_diagnostics_positions__3[[#This Row],[Column16]]-P22)</f>
        <v>4.910000000000192E-4</v>
      </c>
      <c r="AM23" s="1">
        <f>ABS(IK_diagnostics_positions__3[[#This Row],[Column17]]-Q22)</f>
        <v>5.9999999999948983E-5</v>
      </c>
      <c r="AN23" s="1">
        <f>ABS(IK_diagnostics_positions__3[[#This Row],[Column18]]-R22)</f>
        <v>4.2000000000008697E-4</v>
      </c>
      <c r="AO23" s="1">
        <f>ABS(IK_diagnostics_positions__3[[#This Row],[Column19]]-S22)</f>
        <v>1.7717703E-4</v>
      </c>
      <c r="AP23" s="1">
        <f>ABS(IK_diagnostics_positions__3[[#This Row],[Column20]]-T22)</f>
        <v>5.8249999999999968E-4</v>
      </c>
      <c r="AQ23" s="1">
        <f>ABS(IK_diagnostics_positions__3[[#This Row],[Column21]]-U22)</f>
        <v>5.9999999999993392E-4</v>
      </c>
      <c r="AT23">
        <f ca="1">AVERAGE(AV23:BP23)</f>
        <v>2.2262467668727692E-2</v>
      </c>
      <c r="AU23" s="8"/>
      <c r="AV23">
        <f ca="1">AVERAGE(AV2:AV21)</f>
        <v>8.5339457957262447E-3</v>
      </c>
      <c r="AW23">
        <f t="shared" ref="AW23:BP23" ca="1" si="0">AVERAGE(AW2:AW21)</f>
        <v>1.8787122152345962E-2</v>
      </c>
      <c r="AX23">
        <f t="shared" ca="1" si="0"/>
        <v>4.2353363166266174E-3</v>
      </c>
      <c r="AY23">
        <f t="shared" ca="1" si="0"/>
        <v>8.6147219159565247E-3</v>
      </c>
      <c r="AZ23">
        <f t="shared" ca="1" si="0"/>
        <v>3.1379060236303387E-2</v>
      </c>
      <c r="BA23">
        <f t="shared" ca="1" si="0"/>
        <v>1.1039588027112902E-2</v>
      </c>
      <c r="BB23">
        <f t="shared" ca="1" si="0"/>
        <v>1.6502066293765355E-2</v>
      </c>
      <c r="BC23">
        <f t="shared" ca="1" si="0"/>
        <v>3.3097039807826779E-2</v>
      </c>
      <c r="BD23">
        <f t="shared" ca="1" si="0"/>
        <v>3.8825302078767672E-2</v>
      </c>
      <c r="BE23">
        <f t="shared" ca="1" si="0"/>
        <v>1.287536693265128E-2</v>
      </c>
      <c r="BF23">
        <f t="shared" ca="1" si="0"/>
        <v>2.7594843282725757E-2</v>
      </c>
      <c r="BG23">
        <f t="shared" ca="1" si="0"/>
        <v>3.2559638112299956E-2</v>
      </c>
      <c r="BH23">
        <f t="shared" ca="1" si="0"/>
        <v>3.2526593542504624E-2</v>
      </c>
      <c r="BI23">
        <f t="shared" ca="1" si="0"/>
        <v>3.1598169895134337E-2</v>
      </c>
      <c r="BJ23">
        <f t="shared" ca="1" si="0"/>
        <v>1.3723420355380309E-2</v>
      </c>
      <c r="BK23">
        <f t="shared" ca="1" si="0"/>
        <v>3.0051756775371495E-2</v>
      </c>
      <c r="BL23">
        <f t="shared" ca="1" si="0"/>
        <v>1.6164189168765331E-2</v>
      </c>
      <c r="BM23">
        <f t="shared" ca="1" si="0"/>
        <v>2.1572740313080672E-2</v>
      </c>
      <c r="BN23">
        <f t="shared" ca="1" si="0"/>
        <v>1.1984179012284726E-2</v>
      </c>
      <c r="BO23">
        <f t="shared" ca="1" si="0"/>
        <v>5.0348182094189085E-2</v>
      </c>
      <c r="BP23">
        <f t="shared" ca="1" si="0"/>
        <v>1.549855893446255E-2</v>
      </c>
    </row>
    <row r="24" spans="1:68" x14ac:dyDescent="0.25">
      <c r="A24" s="1">
        <v>0.156387</v>
      </c>
      <c r="B24" s="1" t="s">
        <v>22</v>
      </c>
      <c r="C24" s="1">
        <v>-0.98769600000000002</v>
      </c>
      <c r="D24" s="1">
        <v>-0.83930099999999996</v>
      </c>
      <c r="E24" s="1" t="s">
        <v>22</v>
      </c>
      <c r="F24" s="1">
        <v>-0.89492899999999997</v>
      </c>
      <c r="G24" s="1">
        <v>-0.96117600000000003</v>
      </c>
      <c r="H24" s="1">
        <v>0.62868599999999997</v>
      </c>
      <c r="I24" s="1">
        <v>-1.6629799999999999</v>
      </c>
      <c r="J24" s="1">
        <v>-1.13612E-3</v>
      </c>
      <c r="K24" s="1">
        <v>0.80430999999999997</v>
      </c>
      <c r="L24" s="1">
        <v>-1.8808800000000001</v>
      </c>
      <c r="M24" s="1">
        <v>0.75652399999999997</v>
      </c>
      <c r="N24" s="1">
        <v>0.99473699999999998</v>
      </c>
      <c r="O24" s="1">
        <v>-2.5051299999999999</v>
      </c>
      <c r="P24" s="1">
        <v>-0.75660300000000003</v>
      </c>
      <c r="Q24" s="1">
        <v>1.00217</v>
      </c>
      <c r="R24" s="1">
        <v>-2.5054699999999999</v>
      </c>
      <c r="S24" s="1">
        <v>1.23392E-4</v>
      </c>
      <c r="T24" s="1">
        <v>9.69654E-3</v>
      </c>
      <c r="U24" s="1">
        <v>-2.4879899999999999</v>
      </c>
      <c r="V24" s="1" t="s">
        <v>23</v>
      </c>
      <c r="W24" s="1">
        <f>ABS(IK_diagnostics_positions__3[[#This Row],[Column1]]-A23)</f>
        <v>5.1699999999998969E-4</v>
      </c>
      <c r="X24" s="1">
        <f>ABS(IK_diagnostics_positions__3[[#This Row],[Column2]]-B23)</f>
        <v>0</v>
      </c>
      <c r="Y24" s="1">
        <f>ABS(IK_diagnostics_positions__3[[#This Row],[Column3]]-C23)</f>
        <v>8.2000000000026496E-5</v>
      </c>
      <c r="Z24" s="1">
        <f>ABS(IK_diagnostics_positions__3[[#This Row],[Column4]]-D23)</f>
        <v>5.0600000000000644E-4</v>
      </c>
      <c r="AA24" s="1">
        <f>ABS(IK_diagnostics_positions__3[[#This Row],[Column5]]-E23)</f>
        <v>0</v>
      </c>
      <c r="AB24" s="1">
        <f>ABS(IK_diagnostics_positions__3[[#This Row],[Column6]]-F23)</f>
        <v>2.9999999999974492E-5</v>
      </c>
      <c r="AC24" s="1">
        <f>ABS(IK_diagnostics_positions__3[[#This Row],[Column7]]-G23)</f>
        <v>3.3600000000000296E-4</v>
      </c>
      <c r="AD24" s="1">
        <f>ABS(IK_diagnostics_positions__3[[#This Row],[Column8]]-H23)</f>
        <v>6.1999999999995392E-4</v>
      </c>
      <c r="AE24" s="1">
        <f>ABS(IK_diagnostics_positions__3[[#This Row],[Column9]]-I23)</f>
        <v>5.1000000000001044E-4</v>
      </c>
      <c r="AF24" s="1">
        <f>ABS(IK_diagnostics_positions__3[[#This Row],[Column10]]-J23)</f>
        <v>3.2800000000000364E-6</v>
      </c>
      <c r="AG24" s="1">
        <f>ABS(IK_diagnostics_positions__3[[#This Row],[Column11]]-K23)</f>
        <v>1.4210000000000056E-3</v>
      </c>
      <c r="AH24" s="1">
        <f>ABS(IK_diagnostics_positions__3[[#This Row],[Column12]]-L23)</f>
        <v>3.4999999999985043E-4</v>
      </c>
      <c r="AI24" s="1">
        <f>ABS(IK_diagnostics_positions__3[[#This Row],[Column13]]-M23)</f>
        <v>3.9800000000000946E-4</v>
      </c>
      <c r="AJ24" s="1">
        <f>ABS(IK_diagnostics_positions__3[[#This Row],[Column14]]-N23)</f>
        <v>1.7299999999997873E-4</v>
      </c>
      <c r="AK24" s="1">
        <f>ABS(IK_diagnostics_positions__3[[#This Row],[Column15]]-O23)</f>
        <v>3.5000000000007248E-4</v>
      </c>
      <c r="AL24" s="1">
        <f>ABS(IK_diagnostics_positions__3[[#This Row],[Column16]]-P23)</f>
        <v>4.4299999999997119E-4</v>
      </c>
      <c r="AM24" s="1">
        <f>ABS(IK_diagnostics_positions__3[[#This Row],[Column17]]-Q23)</f>
        <v>1.4000000000002899E-4</v>
      </c>
      <c r="AN24" s="1">
        <f>ABS(IK_diagnostics_positions__3[[#This Row],[Column18]]-R23)</f>
        <v>2.3000000000017451E-4</v>
      </c>
      <c r="AO24" s="1">
        <f>ABS(IK_diagnostics_positions__3[[#This Row],[Column19]]-S23)</f>
        <v>1.1634003E-4</v>
      </c>
      <c r="AP24" s="1">
        <f>ABS(IK_diagnostics_positions__3[[#This Row],[Column20]]-T23)</f>
        <v>5.8936000000000058E-4</v>
      </c>
      <c r="AQ24" s="1">
        <f>ABS(IK_diagnostics_positions__3[[#This Row],[Column21]]-U23)</f>
        <v>7.3999999999996291E-4</v>
      </c>
    </row>
    <row r="25" spans="1:68" x14ac:dyDescent="0.25">
      <c r="A25" s="1">
        <v>0.156195</v>
      </c>
      <c r="B25" s="1" t="s">
        <v>22</v>
      </c>
      <c r="C25" s="1">
        <v>-0.98772599999999999</v>
      </c>
      <c r="D25" s="1">
        <v>-0.839472</v>
      </c>
      <c r="E25" s="1" t="s">
        <v>22</v>
      </c>
      <c r="F25" s="1">
        <v>-0.89473400000000003</v>
      </c>
      <c r="G25" s="1">
        <v>-0.96133100000000005</v>
      </c>
      <c r="H25" s="1">
        <v>0.62918600000000002</v>
      </c>
      <c r="I25" s="1">
        <v>-1.66238</v>
      </c>
      <c r="J25" s="1">
        <v>-1.0270500000000001E-3</v>
      </c>
      <c r="K25" s="1">
        <v>0.80296500000000004</v>
      </c>
      <c r="L25" s="1">
        <v>-1.88059</v>
      </c>
      <c r="M25" s="1">
        <v>0.75618600000000002</v>
      </c>
      <c r="N25" s="1">
        <v>0.99508600000000003</v>
      </c>
      <c r="O25" s="1">
        <v>-2.5048599999999999</v>
      </c>
      <c r="P25" s="1">
        <v>-0.75627599999999995</v>
      </c>
      <c r="Q25" s="1">
        <v>1.0019899999999999</v>
      </c>
      <c r="R25" s="1">
        <v>-2.50508</v>
      </c>
      <c r="S25" s="1">
        <v>2.7701199999999998E-4</v>
      </c>
      <c r="T25" s="1">
        <v>9.0722400000000005E-3</v>
      </c>
      <c r="U25" s="1">
        <v>-2.4886400000000002</v>
      </c>
      <c r="V25" s="1" t="s">
        <v>23</v>
      </c>
      <c r="W25" s="1">
        <f>ABS(IK_diagnostics_positions__3[[#This Row],[Column1]]-A24)</f>
        <v>1.9199999999999773E-4</v>
      </c>
      <c r="X25" s="1">
        <f>ABS(IK_diagnostics_positions__3[[#This Row],[Column2]]-B24)</f>
        <v>0</v>
      </c>
      <c r="Y25" s="1">
        <f>ABS(IK_diagnostics_positions__3[[#This Row],[Column3]]-C24)</f>
        <v>2.9999999999974492E-5</v>
      </c>
      <c r="Z25" s="1">
        <f>ABS(IK_diagnostics_positions__3[[#This Row],[Column4]]-D24)</f>
        <v>1.7100000000003224E-4</v>
      </c>
      <c r="AA25" s="1">
        <f>ABS(IK_diagnostics_positions__3[[#This Row],[Column5]]-E24)</f>
        <v>0</v>
      </c>
      <c r="AB25" s="1">
        <f>ABS(IK_diagnostics_positions__3[[#This Row],[Column6]]-F24)</f>
        <v>1.9499999999994522E-4</v>
      </c>
      <c r="AC25" s="1">
        <f>ABS(IK_diagnostics_positions__3[[#This Row],[Column7]]-G24)</f>
        <v>1.5500000000001624E-4</v>
      </c>
      <c r="AD25" s="1">
        <f>ABS(IK_diagnostics_positions__3[[#This Row],[Column8]]-H24)</f>
        <v>5.0000000000005596E-4</v>
      </c>
      <c r="AE25" s="1">
        <f>ABS(IK_diagnostics_positions__3[[#This Row],[Column9]]-I24)</f>
        <v>5.9999999999993392E-4</v>
      </c>
      <c r="AF25" s="1">
        <f>ABS(IK_diagnostics_positions__3[[#This Row],[Column10]]-J24)</f>
        <v>1.0906999999999996E-4</v>
      </c>
      <c r="AG25" s="1">
        <f>ABS(IK_diagnostics_positions__3[[#This Row],[Column11]]-K24)</f>
        <v>1.3449999999999296E-3</v>
      </c>
      <c r="AH25" s="1">
        <f>ABS(IK_diagnostics_positions__3[[#This Row],[Column12]]-L24)</f>
        <v>2.9000000000012349E-4</v>
      </c>
      <c r="AI25" s="1">
        <f>ABS(IK_diagnostics_positions__3[[#This Row],[Column13]]-M24)</f>
        <v>3.3799999999994945E-4</v>
      </c>
      <c r="AJ25" s="1">
        <f>ABS(IK_diagnostics_positions__3[[#This Row],[Column14]]-N24)</f>
        <v>3.4900000000004372E-4</v>
      </c>
      <c r="AK25" s="1">
        <f>ABS(IK_diagnostics_positions__3[[#This Row],[Column15]]-O24)</f>
        <v>2.6999999999999247E-4</v>
      </c>
      <c r="AL25" s="1">
        <f>ABS(IK_diagnostics_positions__3[[#This Row],[Column16]]-P24)</f>
        <v>3.2700000000007723E-4</v>
      </c>
      <c r="AM25" s="1">
        <f>ABS(IK_diagnostics_positions__3[[#This Row],[Column17]]-Q24)</f>
        <v>1.8000000000006899E-4</v>
      </c>
      <c r="AN25" s="1">
        <f>ABS(IK_diagnostics_positions__3[[#This Row],[Column18]]-R24)</f>
        <v>3.8999999999989043E-4</v>
      </c>
      <c r="AO25" s="1">
        <f>ABS(IK_diagnostics_positions__3[[#This Row],[Column19]]-S24)</f>
        <v>1.5361999999999998E-4</v>
      </c>
      <c r="AP25" s="1">
        <f>ABS(IK_diagnostics_positions__3[[#This Row],[Column20]]-T24)</f>
        <v>6.2429999999999951E-4</v>
      </c>
      <c r="AQ25" s="1">
        <f>ABS(IK_diagnostics_positions__3[[#This Row],[Column21]]-U24)</f>
        <v>6.5000000000026148E-4</v>
      </c>
    </row>
    <row r="26" spans="1:68" x14ac:dyDescent="0.25">
      <c r="A26" s="1">
        <v>0.155914</v>
      </c>
      <c r="B26" s="1" t="s">
        <v>22</v>
      </c>
      <c r="C26" s="1">
        <v>-0.98777099999999995</v>
      </c>
      <c r="D26" s="1">
        <v>-0.83974000000000004</v>
      </c>
      <c r="E26" s="1" t="s">
        <v>22</v>
      </c>
      <c r="F26" s="1">
        <v>-0.89464600000000005</v>
      </c>
      <c r="G26" s="1">
        <v>-0.96148299999999998</v>
      </c>
      <c r="H26" s="1">
        <v>0.62981100000000001</v>
      </c>
      <c r="I26" s="1">
        <v>-1.6617900000000001</v>
      </c>
      <c r="J26" s="1">
        <v>-8.7386400000000002E-4</v>
      </c>
      <c r="K26" s="1">
        <v>0.80171000000000003</v>
      </c>
      <c r="L26" s="1">
        <v>-1.8801600000000001</v>
      </c>
      <c r="M26" s="1">
        <v>0.75585999999999998</v>
      </c>
      <c r="N26" s="1">
        <v>0.99539800000000001</v>
      </c>
      <c r="O26" s="1">
        <v>-2.5045299999999999</v>
      </c>
      <c r="P26" s="1">
        <v>-0.75575300000000001</v>
      </c>
      <c r="Q26" s="1">
        <v>1.0018100000000001</v>
      </c>
      <c r="R26" s="1">
        <v>-2.50475</v>
      </c>
      <c r="S26" s="1">
        <v>1.60619E-4</v>
      </c>
      <c r="T26" s="1">
        <v>8.5713899999999999E-3</v>
      </c>
      <c r="U26" s="1">
        <v>-2.4891999999999999</v>
      </c>
      <c r="V26" s="1" t="s">
        <v>23</v>
      </c>
      <c r="W26" s="1">
        <f>ABS(IK_diagnostics_positions__3[[#This Row],[Column1]]-A25)</f>
        <v>2.8100000000000347E-4</v>
      </c>
      <c r="X26" s="1">
        <f>ABS(IK_diagnostics_positions__3[[#This Row],[Column2]]-B25)</f>
        <v>0</v>
      </c>
      <c r="Y26" s="1">
        <f>ABS(IK_diagnostics_positions__3[[#This Row],[Column3]]-C25)</f>
        <v>4.4999999999961737E-5</v>
      </c>
      <c r="Z26" s="1">
        <f>ABS(IK_diagnostics_positions__3[[#This Row],[Column4]]-D25)</f>
        <v>2.6800000000004598E-4</v>
      </c>
      <c r="AA26" s="1">
        <f>ABS(IK_diagnostics_positions__3[[#This Row],[Column5]]-E25)</f>
        <v>0</v>
      </c>
      <c r="AB26" s="1">
        <f>ABS(IK_diagnostics_positions__3[[#This Row],[Column6]]-F25)</f>
        <v>8.7999999999976986E-5</v>
      </c>
      <c r="AC26" s="1">
        <f>ABS(IK_diagnostics_positions__3[[#This Row],[Column7]]-G25)</f>
        <v>1.5199999999992997E-4</v>
      </c>
      <c r="AD26" s="1">
        <f>ABS(IK_diagnostics_positions__3[[#This Row],[Column8]]-H25)</f>
        <v>6.2499999999998668E-4</v>
      </c>
      <c r="AE26" s="1">
        <f>ABS(IK_diagnostics_positions__3[[#This Row],[Column9]]-I25)</f>
        <v>5.8999999999986841E-4</v>
      </c>
      <c r="AF26" s="1">
        <f>ABS(IK_diagnostics_positions__3[[#This Row],[Column10]]-J25)</f>
        <v>1.5318600000000003E-4</v>
      </c>
      <c r="AG26" s="1">
        <f>ABS(IK_diagnostics_positions__3[[#This Row],[Column11]]-K25)</f>
        <v>1.2550000000000061E-3</v>
      </c>
      <c r="AH26" s="1">
        <f>ABS(IK_diagnostics_positions__3[[#This Row],[Column12]]-L25)</f>
        <v>4.2999999999993044E-4</v>
      </c>
      <c r="AI26" s="1">
        <f>ABS(IK_diagnostics_positions__3[[#This Row],[Column13]]-M25)</f>
        <v>3.2600000000004847E-4</v>
      </c>
      <c r="AJ26" s="1">
        <f>ABS(IK_diagnostics_positions__3[[#This Row],[Column14]]-N25)</f>
        <v>3.1199999999997896E-4</v>
      </c>
      <c r="AK26" s="1">
        <f>ABS(IK_diagnostics_positions__3[[#This Row],[Column15]]-O25)</f>
        <v>3.2999999999994145E-4</v>
      </c>
      <c r="AL26" s="1">
        <f>ABS(IK_diagnostics_positions__3[[#This Row],[Column16]]-P25)</f>
        <v>5.2299999999994018E-4</v>
      </c>
      <c r="AM26" s="1">
        <f>ABS(IK_diagnostics_positions__3[[#This Row],[Column17]]-Q25)</f>
        <v>1.7999999999984695E-4</v>
      </c>
      <c r="AN26" s="1">
        <f>ABS(IK_diagnostics_positions__3[[#This Row],[Column18]]-R25)</f>
        <v>3.2999999999994145E-4</v>
      </c>
      <c r="AO26" s="1">
        <f>ABS(IK_diagnostics_positions__3[[#This Row],[Column19]]-S25)</f>
        <v>1.1639299999999998E-4</v>
      </c>
      <c r="AP26" s="1">
        <f>ABS(IK_diagnostics_positions__3[[#This Row],[Column20]]-T25)</f>
        <v>5.008500000000006E-4</v>
      </c>
      <c r="AQ26" s="1">
        <f>ABS(IK_diagnostics_positions__3[[#This Row],[Column21]]-U25)</f>
        <v>5.5999999999967187E-4</v>
      </c>
      <c r="AV26">
        <f ca="1">MAX(AV2:BP21)</f>
        <v>0.11638192545454545</v>
      </c>
    </row>
    <row r="27" spans="1:68" x14ac:dyDescent="0.25">
      <c r="A27" s="1">
        <v>0.15561</v>
      </c>
      <c r="B27" s="1" t="s">
        <v>22</v>
      </c>
      <c r="C27" s="1">
        <v>-0.987819</v>
      </c>
      <c r="D27" s="1">
        <v>-0.84003099999999997</v>
      </c>
      <c r="E27" s="1" t="s">
        <v>22</v>
      </c>
      <c r="F27" s="1">
        <v>-0.89455499999999999</v>
      </c>
      <c r="G27" s="1">
        <v>-0.96174000000000004</v>
      </c>
      <c r="H27" s="1">
        <v>0.63034900000000005</v>
      </c>
      <c r="I27" s="1">
        <v>-1.66127</v>
      </c>
      <c r="J27" s="1">
        <v>-8.7171799999999995E-4</v>
      </c>
      <c r="K27" s="1">
        <v>0.80054800000000004</v>
      </c>
      <c r="L27" s="1">
        <v>-1.87982</v>
      </c>
      <c r="M27" s="1">
        <v>0.75542399999999998</v>
      </c>
      <c r="N27" s="1">
        <v>0.995703</v>
      </c>
      <c r="O27" s="1">
        <v>-2.5042599999999999</v>
      </c>
      <c r="P27" s="1">
        <v>-0.75542500000000001</v>
      </c>
      <c r="Q27" s="1">
        <v>1.00169</v>
      </c>
      <c r="R27" s="1">
        <v>-2.50447</v>
      </c>
      <c r="S27" s="2">
        <v>8.4566899999999998E-5</v>
      </c>
      <c r="T27" s="1">
        <v>8.10373E-3</v>
      </c>
      <c r="U27" s="1">
        <v>-2.48976</v>
      </c>
      <c r="V27" s="1" t="s">
        <v>23</v>
      </c>
      <c r="W27" s="1">
        <f>ABS(IK_diagnostics_positions__3[[#This Row],[Column1]]-A26)</f>
        <v>3.0399999999999872E-4</v>
      </c>
      <c r="X27" s="1">
        <f>ABS(IK_diagnostics_positions__3[[#This Row],[Column2]]-B26)</f>
        <v>0</v>
      </c>
      <c r="Y27" s="1">
        <f>ABS(IK_diagnostics_positions__3[[#This Row],[Column3]]-C26)</f>
        <v>4.8000000000048004E-5</v>
      </c>
      <c r="Z27" s="1">
        <f>ABS(IK_diagnostics_positions__3[[#This Row],[Column4]]-D26)</f>
        <v>2.909999999999302E-4</v>
      </c>
      <c r="AA27" s="1">
        <f>ABS(IK_diagnostics_positions__3[[#This Row],[Column5]]-E26)</f>
        <v>0</v>
      </c>
      <c r="AB27" s="1">
        <f>ABS(IK_diagnostics_positions__3[[#This Row],[Column6]]-F26)</f>
        <v>9.1000000000063253E-5</v>
      </c>
      <c r="AC27" s="1">
        <f>ABS(IK_diagnostics_positions__3[[#This Row],[Column7]]-G26)</f>
        <v>2.5700000000006273E-4</v>
      </c>
      <c r="AD27" s="1">
        <f>ABS(IK_diagnostics_positions__3[[#This Row],[Column8]]-H26)</f>
        <v>5.3800000000003845E-4</v>
      </c>
      <c r="AE27" s="1">
        <f>ABS(IK_diagnostics_positions__3[[#This Row],[Column9]]-I26)</f>
        <v>5.2000000000007596E-4</v>
      </c>
      <c r="AF27" s="1">
        <f>ABS(IK_diagnostics_positions__3[[#This Row],[Column10]]-J26)</f>
        <v>2.1460000000000706E-6</v>
      </c>
      <c r="AG27" s="1">
        <f>ABS(IK_diagnostics_positions__3[[#This Row],[Column11]]-K26)</f>
        <v>1.1619999999999964E-3</v>
      </c>
      <c r="AH27" s="1">
        <f>ABS(IK_diagnostics_positions__3[[#This Row],[Column12]]-L26)</f>
        <v>3.4000000000000696E-4</v>
      </c>
      <c r="AI27" s="1">
        <f>ABS(IK_diagnostics_positions__3[[#This Row],[Column13]]-M26)</f>
        <v>4.3599999999999195E-4</v>
      </c>
      <c r="AJ27" s="1">
        <f>ABS(IK_diagnostics_positions__3[[#This Row],[Column14]]-N26)</f>
        <v>3.0499999999999972E-4</v>
      </c>
      <c r="AK27" s="1">
        <f>ABS(IK_diagnostics_positions__3[[#This Row],[Column15]]-O26)</f>
        <v>2.6999999999999247E-4</v>
      </c>
      <c r="AL27" s="1">
        <f>ABS(IK_diagnostics_positions__3[[#This Row],[Column16]]-P26)</f>
        <v>3.2799999999999496E-4</v>
      </c>
      <c r="AM27" s="1">
        <f>ABS(IK_diagnostics_positions__3[[#This Row],[Column17]]-Q26)</f>
        <v>1.2000000000012001E-4</v>
      </c>
      <c r="AN27" s="1">
        <f>ABS(IK_diagnostics_positions__3[[#This Row],[Column18]]-R26)</f>
        <v>2.8000000000005798E-4</v>
      </c>
      <c r="AO27" s="1">
        <f>ABS(IK_diagnostics_positions__3[[#This Row],[Column19]]-S26)</f>
        <v>7.6052100000000003E-5</v>
      </c>
      <c r="AP27" s="1">
        <f>ABS(IK_diagnostics_positions__3[[#This Row],[Column20]]-T26)</f>
        <v>4.6765999999999995E-4</v>
      </c>
      <c r="AQ27" s="1">
        <f>ABS(IK_diagnostics_positions__3[[#This Row],[Column21]]-U26)</f>
        <v>5.6000000000011596E-4</v>
      </c>
      <c r="AV27">
        <f ca="1">MIN(AV2:BP21)</f>
        <v>0</v>
      </c>
    </row>
    <row r="28" spans="1:68" x14ac:dyDescent="0.25">
      <c r="A28" s="1">
        <v>0.15538099999999999</v>
      </c>
      <c r="B28" s="1" t="s">
        <v>22</v>
      </c>
      <c r="C28" s="1">
        <v>-0.98785500000000004</v>
      </c>
      <c r="D28" s="1">
        <v>-0.84024900000000002</v>
      </c>
      <c r="E28" s="1" t="s">
        <v>22</v>
      </c>
      <c r="F28" s="1">
        <v>-0.89447299999999996</v>
      </c>
      <c r="G28" s="1">
        <v>-0.96189899999999995</v>
      </c>
      <c r="H28" s="1">
        <v>0.63077300000000003</v>
      </c>
      <c r="I28" s="1">
        <v>-1.6608499999999999</v>
      </c>
      <c r="J28" s="1">
        <v>-7.9631799999999996E-4</v>
      </c>
      <c r="K28" s="1">
        <v>0.79941700000000004</v>
      </c>
      <c r="L28" s="1">
        <v>-1.87957</v>
      </c>
      <c r="M28" s="1">
        <v>0.75502800000000003</v>
      </c>
      <c r="N28" s="1">
        <v>0.99596899999999999</v>
      </c>
      <c r="O28" s="1">
        <v>-2.5041500000000001</v>
      </c>
      <c r="P28" s="1">
        <v>-0.75513399999999997</v>
      </c>
      <c r="Q28" s="1">
        <v>1.0016099999999999</v>
      </c>
      <c r="R28" s="1">
        <v>-2.5041500000000001</v>
      </c>
      <c r="S28" s="1">
        <v>2.0661799999999999E-4</v>
      </c>
      <c r="T28" s="1">
        <v>7.5848699999999996E-3</v>
      </c>
      <c r="U28" s="1">
        <v>-2.49031</v>
      </c>
      <c r="V28" s="1" t="s">
        <v>23</v>
      </c>
      <c r="W28" s="1">
        <f>ABS(IK_diagnostics_positions__3[[#This Row],[Column1]]-A27)</f>
        <v>2.2900000000000698E-4</v>
      </c>
      <c r="X28" s="1">
        <f>ABS(IK_diagnostics_positions__3[[#This Row],[Column2]]-B27)</f>
        <v>0</v>
      </c>
      <c r="Y28" s="1">
        <f>ABS(IK_diagnostics_positions__3[[#This Row],[Column3]]-C27)</f>
        <v>3.6000000000036003E-5</v>
      </c>
      <c r="Z28" s="1">
        <f>ABS(IK_diagnostics_positions__3[[#This Row],[Column4]]-D27)</f>
        <v>2.1800000000005149E-4</v>
      </c>
      <c r="AA28" s="1">
        <f>ABS(IK_diagnostics_positions__3[[#This Row],[Column5]]-E27)</f>
        <v>0</v>
      </c>
      <c r="AB28" s="1">
        <f>ABS(IK_diagnostics_positions__3[[#This Row],[Column6]]-F27)</f>
        <v>8.2000000000026496E-5</v>
      </c>
      <c r="AC28" s="1">
        <f>ABS(IK_diagnostics_positions__3[[#This Row],[Column7]]-G27)</f>
        <v>1.5899999999990921E-4</v>
      </c>
      <c r="AD28" s="1">
        <f>ABS(IK_diagnostics_positions__3[[#This Row],[Column8]]-H27)</f>
        <v>4.2399999999997995E-4</v>
      </c>
      <c r="AE28" s="1">
        <f>ABS(IK_diagnostics_positions__3[[#This Row],[Column9]]-I27)</f>
        <v>4.2000000000008697E-4</v>
      </c>
      <c r="AF28" s="1">
        <f>ABS(IK_diagnostics_positions__3[[#This Row],[Column10]]-J27)</f>
        <v>7.539999999999999E-5</v>
      </c>
      <c r="AG28" s="1">
        <f>ABS(IK_diagnostics_positions__3[[#This Row],[Column11]]-K27)</f>
        <v>1.1309999999999931E-3</v>
      </c>
      <c r="AH28" s="1">
        <f>ABS(IK_diagnostics_positions__3[[#This Row],[Column12]]-L27)</f>
        <v>2.5000000000008349E-4</v>
      </c>
      <c r="AI28" s="1">
        <f>ABS(IK_diagnostics_positions__3[[#This Row],[Column13]]-M27)</f>
        <v>3.9599999999995195E-4</v>
      </c>
      <c r="AJ28" s="1">
        <f>ABS(IK_diagnostics_positions__3[[#This Row],[Column14]]-N27)</f>
        <v>2.6599999999998847E-4</v>
      </c>
      <c r="AK28" s="1">
        <f>ABS(IK_diagnostics_positions__3[[#This Row],[Column15]]-O27)</f>
        <v>1.0999999999983245E-4</v>
      </c>
      <c r="AL28" s="1">
        <f>ABS(IK_diagnostics_positions__3[[#This Row],[Column16]]-P27)</f>
        <v>2.9100000000004123E-4</v>
      </c>
      <c r="AM28" s="1">
        <f>ABS(IK_diagnostics_positions__3[[#This Row],[Column17]]-Q27)</f>
        <v>8.0000000000080007E-5</v>
      </c>
      <c r="AN28" s="1">
        <f>ABS(IK_diagnostics_positions__3[[#This Row],[Column18]]-R27)</f>
        <v>3.1999999999987594E-4</v>
      </c>
      <c r="AO28" s="1">
        <f>ABS(IK_diagnostics_positions__3[[#This Row],[Column19]]-S27)</f>
        <v>1.2205109999999999E-4</v>
      </c>
      <c r="AP28" s="1">
        <f>ABS(IK_diagnostics_positions__3[[#This Row],[Column20]]-T27)</f>
        <v>5.1886000000000033E-4</v>
      </c>
      <c r="AQ28" s="1">
        <f>ABS(IK_diagnostics_positions__3[[#This Row],[Column21]]-U27)</f>
        <v>5.5000000000005045E-4</v>
      </c>
    </row>
    <row r="29" spans="1:68" x14ac:dyDescent="0.25">
      <c r="A29" s="1">
        <v>0.155277</v>
      </c>
      <c r="B29" s="1" t="s">
        <v>22</v>
      </c>
      <c r="C29" s="1">
        <v>-0.98787100000000005</v>
      </c>
      <c r="D29" s="1">
        <v>-0.84034500000000001</v>
      </c>
      <c r="E29" s="1" t="s">
        <v>22</v>
      </c>
      <c r="F29" s="1">
        <v>-0.894397</v>
      </c>
      <c r="G29" s="1">
        <v>-0.96196700000000002</v>
      </c>
      <c r="H29" s="1">
        <v>0.63133499999999998</v>
      </c>
      <c r="I29" s="1">
        <v>-1.66031</v>
      </c>
      <c r="J29" s="1">
        <v>-6.2799500000000001E-4</v>
      </c>
      <c r="K29" s="1">
        <v>0.79830500000000004</v>
      </c>
      <c r="L29" s="1">
        <v>-1.8792800000000001</v>
      </c>
      <c r="M29" s="1">
        <v>0.75482199999999999</v>
      </c>
      <c r="N29" s="1">
        <v>0.99608699999999994</v>
      </c>
      <c r="O29" s="1">
        <v>-2.50393</v>
      </c>
      <c r="P29" s="1">
        <v>-0.75471999999999995</v>
      </c>
      <c r="Q29" s="1">
        <v>1.0016499999999999</v>
      </c>
      <c r="R29" s="1">
        <v>-2.5037799999999999</v>
      </c>
      <c r="S29" s="2">
        <v>3.2868399999999999E-5</v>
      </c>
      <c r="T29" s="1">
        <v>7.1079699999999999E-3</v>
      </c>
      <c r="U29" s="1">
        <v>-2.4908399999999999</v>
      </c>
      <c r="V29" s="1" t="s">
        <v>23</v>
      </c>
      <c r="W29" s="1">
        <f>ABS(IK_diagnostics_positions__3[[#This Row],[Column1]]-A28)</f>
        <v>1.0399999999999299E-4</v>
      </c>
      <c r="X29" s="1">
        <f>ABS(IK_diagnostics_positions__3[[#This Row],[Column2]]-B28)</f>
        <v>0</v>
      </c>
      <c r="Y29" s="1">
        <f>ABS(IK_diagnostics_positions__3[[#This Row],[Column3]]-C28)</f>
        <v>1.6000000000016001E-5</v>
      </c>
      <c r="Z29" s="1">
        <f>ABS(IK_diagnostics_positions__3[[#This Row],[Column4]]-D28)</f>
        <v>9.5999999999984986E-5</v>
      </c>
      <c r="AA29" s="1">
        <f>ABS(IK_diagnostics_positions__3[[#This Row],[Column5]]-E28)</f>
        <v>0</v>
      </c>
      <c r="AB29" s="1">
        <f>ABS(IK_diagnostics_positions__3[[#This Row],[Column6]]-F28)</f>
        <v>7.5999999999964984E-5</v>
      </c>
      <c r="AC29" s="1">
        <f>ABS(IK_diagnostics_positions__3[[#This Row],[Column7]]-G28)</f>
        <v>6.8000000000068006E-5</v>
      </c>
      <c r="AD29" s="1">
        <f>ABS(IK_diagnostics_positions__3[[#This Row],[Column8]]-H28)</f>
        <v>5.6199999999995143E-4</v>
      </c>
      <c r="AE29" s="1">
        <f>ABS(IK_diagnostics_positions__3[[#This Row],[Column9]]-I28)</f>
        <v>5.3999999999998494E-4</v>
      </c>
      <c r="AF29" s="1">
        <f>ABS(IK_diagnostics_positions__3[[#This Row],[Column10]]-J28)</f>
        <v>1.6832299999999995E-4</v>
      </c>
      <c r="AG29" s="1">
        <f>ABS(IK_diagnostics_positions__3[[#This Row],[Column11]]-K28)</f>
        <v>1.1120000000000019E-3</v>
      </c>
      <c r="AH29" s="1">
        <f>ABS(IK_diagnostics_positions__3[[#This Row],[Column12]]-L28)</f>
        <v>2.8999999999990145E-4</v>
      </c>
      <c r="AI29" s="1">
        <f>ABS(IK_diagnostics_positions__3[[#This Row],[Column13]]-M28)</f>
        <v>2.0600000000003948E-4</v>
      </c>
      <c r="AJ29" s="1">
        <f>ABS(IK_diagnostics_positions__3[[#This Row],[Column14]]-N28)</f>
        <v>1.1799999999995148E-4</v>
      </c>
      <c r="AK29" s="1">
        <f>ABS(IK_diagnostics_positions__3[[#This Row],[Column15]]-O28)</f>
        <v>2.20000000000109E-4</v>
      </c>
      <c r="AL29" s="1">
        <f>ABS(IK_diagnostics_positions__3[[#This Row],[Column16]]-P28)</f>
        <v>4.1400000000002546E-4</v>
      </c>
      <c r="AM29" s="1">
        <f>ABS(IK_diagnostics_positions__3[[#This Row],[Column17]]-Q28)</f>
        <v>4.0000000000040004E-5</v>
      </c>
      <c r="AN29" s="1">
        <f>ABS(IK_diagnostics_positions__3[[#This Row],[Column18]]-R28)</f>
        <v>3.700000000002035E-4</v>
      </c>
      <c r="AO29" s="1">
        <f>ABS(IK_diagnostics_positions__3[[#This Row],[Column19]]-S28)</f>
        <v>1.7374959999999999E-4</v>
      </c>
      <c r="AP29" s="1">
        <f>ABS(IK_diagnostics_positions__3[[#This Row],[Column20]]-T28)</f>
        <v>4.7689999999999972E-4</v>
      </c>
      <c r="AQ29" s="1">
        <f>ABS(IK_diagnostics_positions__3[[#This Row],[Column21]]-U28)</f>
        <v>5.2999999999991942E-4</v>
      </c>
    </row>
    <row r="30" spans="1:68" x14ac:dyDescent="0.25">
      <c r="A30" s="1">
        <v>0.15501899999999999</v>
      </c>
      <c r="B30" s="1" t="s">
        <v>22</v>
      </c>
      <c r="C30" s="1">
        <v>-0.98791099999999998</v>
      </c>
      <c r="D30" s="1">
        <v>-0.84058299999999997</v>
      </c>
      <c r="E30" s="1" t="s">
        <v>22</v>
      </c>
      <c r="F30" s="1">
        <v>-0.89422900000000005</v>
      </c>
      <c r="G30" s="1">
        <v>-0.96213599999999999</v>
      </c>
      <c r="H30" s="1">
        <v>0.63178500000000004</v>
      </c>
      <c r="I30" s="1">
        <v>-1.65978</v>
      </c>
      <c r="J30" s="1">
        <v>-6.0612000000000003E-4</v>
      </c>
      <c r="K30" s="1">
        <v>0.79734899999999997</v>
      </c>
      <c r="L30" s="1">
        <v>-1.8789800000000001</v>
      </c>
      <c r="M30" s="1">
        <v>0.75439999999999996</v>
      </c>
      <c r="N30" s="1">
        <v>0.99640700000000004</v>
      </c>
      <c r="O30" s="1">
        <v>-2.5037600000000002</v>
      </c>
      <c r="P30" s="1">
        <v>-0.75442699999999996</v>
      </c>
      <c r="Q30" s="1">
        <v>1.0014000000000001</v>
      </c>
      <c r="R30" s="1">
        <v>-2.5035799999999999</v>
      </c>
      <c r="S30" s="2">
        <v>1.75578E-5</v>
      </c>
      <c r="T30" s="1">
        <v>6.7374699999999997E-3</v>
      </c>
      <c r="U30" s="1">
        <v>-2.4912999999999998</v>
      </c>
      <c r="V30" s="1" t="s">
        <v>23</v>
      </c>
      <c r="W30" s="1">
        <f>ABS(IK_diagnostics_positions__3[[#This Row],[Column1]]-A29)</f>
        <v>2.5800000000000822E-4</v>
      </c>
      <c r="X30" s="1">
        <f>ABS(IK_diagnostics_positions__3[[#This Row],[Column2]]-B29)</f>
        <v>0</v>
      </c>
      <c r="Y30" s="1">
        <f>ABS(IK_diagnostics_positions__3[[#This Row],[Column3]]-C29)</f>
        <v>3.9999999999928981E-5</v>
      </c>
      <c r="Z30" s="1">
        <f>ABS(IK_diagnostics_positions__3[[#This Row],[Column4]]-D29)</f>
        <v>2.3799999999996047E-4</v>
      </c>
      <c r="AA30" s="1">
        <f>ABS(IK_diagnostics_positions__3[[#This Row],[Column5]]-E29)</f>
        <v>0</v>
      </c>
      <c r="AB30" s="1">
        <f>ABS(IK_diagnostics_positions__3[[#This Row],[Column6]]-F29)</f>
        <v>1.6799999999994597E-4</v>
      </c>
      <c r="AC30" s="1">
        <f>ABS(IK_diagnostics_positions__3[[#This Row],[Column7]]-G29)</f>
        <v>1.6899999999997473E-4</v>
      </c>
      <c r="AD30" s="1">
        <f>ABS(IK_diagnostics_positions__3[[#This Row],[Column8]]-H29)</f>
        <v>4.5000000000006146E-4</v>
      </c>
      <c r="AE30" s="1">
        <f>ABS(IK_diagnostics_positions__3[[#This Row],[Column9]]-I29)</f>
        <v>5.2999999999991942E-4</v>
      </c>
      <c r="AF30" s="1">
        <f>ABS(IK_diagnostics_positions__3[[#This Row],[Column10]]-J29)</f>
        <v>2.1874999999999976E-5</v>
      </c>
      <c r="AG30" s="1">
        <f>ABS(IK_diagnostics_positions__3[[#This Row],[Column11]]-K29)</f>
        <v>9.5600000000006791E-4</v>
      </c>
      <c r="AH30" s="1">
        <f>ABS(IK_diagnostics_positions__3[[#This Row],[Column12]]-L29)</f>
        <v>2.9999999999996696E-4</v>
      </c>
      <c r="AI30" s="1">
        <f>ABS(IK_diagnostics_positions__3[[#This Row],[Column13]]-M29)</f>
        <v>4.2200000000003346E-4</v>
      </c>
      <c r="AJ30" s="1">
        <f>ABS(IK_diagnostics_positions__3[[#This Row],[Column14]]-N29)</f>
        <v>3.2000000000009798E-4</v>
      </c>
      <c r="AK30" s="1">
        <f>ABS(IK_diagnostics_positions__3[[#This Row],[Column15]]-O29)</f>
        <v>1.6999999999978144E-4</v>
      </c>
      <c r="AL30" s="1">
        <f>ABS(IK_diagnostics_positions__3[[#This Row],[Column16]]-P29)</f>
        <v>2.9299999999998771E-4</v>
      </c>
      <c r="AM30" s="1">
        <f>ABS(IK_diagnostics_positions__3[[#This Row],[Column17]]-Q29)</f>
        <v>2.4999999999986144E-4</v>
      </c>
      <c r="AN30" s="1">
        <f>ABS(IK_diagnostics_positions__3[[#This Row],[Column18]]-R29)</f>
        <v>1.9999999999997797E-4</v>
      </c>
      <c r="AO30" s="1">
        <f>ABS(IK_diagnostics_positions__3[[#This Row],[Column19]]-S29)</f>
        <v>1.5310599999999999E-5</v>
      </c>
      <c r="AP30" s="1">
        <f>ABS(IK_diagnostics_positions__3[[#This Row],[Column20]]-T29)</f>
        <v>3.7050000000000017E-4</v>
      </c>
      <c r="AQ30" s="1">
        <f>ABS(IK_diagnostics_positions__3[[#This Row],[Column21]]-U29)</f>
        <v>4.5999999999990493E-4</v>
      </c>
    </row>
    <row r="31" spans="1:68" x14ac:dyDescent="0.25">
      <c r="A31" s="1">
        <v>9.0269699999999994E-2</v>
      </c>
      <c r="B31" s="1">
        <v>5.4547800000000002E-3</v>
      </c>
      <c r="C31" s="1">
        <v>-0.99590199999999995</v>
      </c>
      <c r="D31" s="1">
        <v>-0.90304600000000002</v>
      </c>
      <c r="E31" s="1">
        <v>5.5927399999999997E-3</v>
      </c>
      <c r="F31" s="1">
        <v>-1.1113299999999999</v>
      </c>
      <c r="G31" s="1">
        <v>-0.69744499999999998</v>
      </c>
      <c r="H31" s="1">
        <v>0.98297199999999996</v>
      </c>
      <c r="I31" s="1">
        <v>-1.1609100000000001</v>
      </c>
      <c r="J31" s="1">
        <v>0.178818</v>
      </c>
      <c r="K31" s="1">
        <v>0.635463</v>
      </c>
      <c r="L31" s="1">
        <v>-1.4946699999999999</v>
      </c>
      <c r="M31" s="1">
        <v>0.36975599999999997</v>
      </c>
      <c r="N31" s="1">
        <v>0.67339800000000005</v>
      </c>
      <c r="O31" s="1">
        <v>-2.4755400000000001</v>
      </c>
      <c r="P31" s="1">
        <v>-0.40985100000000002</v>
      </c>
      <c r="Q31" s="1">
        <v>0.87061299999999997</v>
      </c>
      <c r="R31" s="1">
        <v>-2.2680899999999999</v>
      </c>
      <c r="S31" s="1">
        <v>0.105448</v>
      </c>
      <c r="T31" s="1">
        <v>0.53973599999999999</v>
      </c>
      <c r="U31" s="1">
        <v>-2.4873699999999999</v>
      </c>
      <c r="V31" s="1" t="s">
        <v>23</v>
      </c>
      <c r="W31" s="1">
        <f>ABS(IK_diagnostics_positions__3[[#This Row],[Column1]]-A30)</f>
        <v>6.4749299999999996E-2</v>
      </c>
      <c r="X31" s="1">
        <f>ABS(IK_diagnostics_positions__3[[#This Row],[Column2]]-B30)</f>
        <v>5.4547800000000002E-3</v>
      </c>
      <c r="Y31" s="1">
        <f>ABS(IK_diagnostics_positions__3[[#This Row],[Column3]]-C30)</f>
        <v>7.9909999999999703E-3</v>
      </c>
      <c r="Z31" s="1">
        <f>ABS(IK_diagnostics_positions__3[[#This Row],[Column4]]-D30)</f>
        <v>6.2463000000000046E-2</v>
      </c>
      <c r="AA31" s="1">
        <f>ABS(IK_diagnostics_positions__3[[#This Row],[Column5]]-E30)</f>
        <v>5.5927399999999997E-3</v>
      </c>
      <c r="AB31" s="1">
        <f>ABS(IK_diagnostics_positions__3[[#This Row],[Column6]]-F30)</f>
        <v>0.21710099999999988</v>
      </c>
      <c r="AC31" s="1">
        <f>ABS(IK_diagnostics_positions__3[[#This Row],[Column7]]-G30)</f>
        <v>0.26469100000000001</v>
      </c>
      <c r="AD31" s="1">
        <f>ABS(IK_diagnostics_positions__3[[#This Row],[Column8]]-H30)</f>
        <v>0.35118699999999992</v>
      </c>
      <c r="AE31" s="1">
        <f>ABS(IK_diagnostics_positions__3[[#This Row],[Column9]]-I30)</f>
        <v>0.49886999999999992</v>
      </c>
      <c r="AF31" s="1">
        <f>ABS(IK_diagnostics_positions__3[[#This Row],[Column10]]-J30)</f>
        <v>0.17942411999999999</v>
      </c>
      <c r="AG31" s="1">
        <f>ABS(IK_diagnostics_positions__3[[#This Row],[Column11]]-K30)</f>
        <v>0.16188599999999997</v>
      </c>
      <c r="AH31" s="1">
        <f>ABS(IK_diagnostics_positions__3[[#This Row],[Column12]]-L30)</f>
        <v>0.38431000000000015</v>
      </c>
      <c r="AI31" s="1">
        <f>ABS(IK_diagnostics_positions__3[[#This Row],[Column13]]-M30)</f>
        <v>0.38464399999999999</v>
      </c>
      <c r="AJ31" s="1">
        <f>ABS(IK_diagnostics_positions__3[[#This Row],[Column14]]-N30)</f>
        <v>0.32300899999999999</v>
      </c>
      <c r="AK31" s="1">
        <f>ABS(IK_diagnostics_positions__3[[#This Row],[Column15]]-O30)</f>
        <v>2.8220000000000134E-2</v>
      </c>
      <c r="AL31" s="1">
        <f>ABS(IK_diagnostics_positions__3[[#This Row],[Column16]]-P30)</f>
        <v>0.34457599999999994</v>
      </c>
      <c r="AM31" s="1">
        <f>ABS(IK_diagnostics_positions__3[[#This Row],[Column17]]-Q30)</f>
        <v>0.1307870000000001</v>
      </c>
      <c r="AN31" s="1">
        <f>ABS(IK_diagnostics_positions__3[[#This Row],[Column18]]-R30)</f>
        <v>0.23548999999999998</v>
      </c>
      <c r="AO31" s="1">
        <f>ABS(IK_diagnostics_positions__3[[#This Row],[Column19]]-S30)</f>
        <v>0.1054304422</v>
      </c>
      <c r="AP31" s="1">
        <f>ABS(IK_diagnostics_positions__3[[#This Row],[Column20]]-T30)</f>
        <v>0.53299852999999997</v>
      </c>
      <c r="AQ31" s="1">
        <f>ABS(IK_diagnostics_positions__3[[#This Row],[Column21]]-U30)</f>
        <v>3.9299999999999891E-3</v>
      </c>
    </row>
    <row r="32" spans="1:68" x14ac:dyDescent="0.25">
      <c r="A32" s="1">
        <v>1.8610700000000001E-2</v>
      </c>
      <c r="B32" s="1">
        <v>4.7071599999999998E-2</v>
      </c>
      <c r="C32" s="1">
        <v>-0.99871799999999999</v>
      </c>
      <c r="D32" s="1">
        <v>-0.97102699999999997</v>
      </c>
      <c r="E32" s="1">
        <v>8.5414199999999996E-2</v>
      </c>
      <c r="F32" s="1">
        <v>-1.1370899999999999</v>
      </c>
      <c r="G32" s="1">
        <v>-0.75144999999999995</v>
      </c>
      <c r="H32" s="1">
        <v>1.0354099999999999</v>
      </c>
      <c r="I32" s="1">
        <v>-1.35911</v>
      </c>
      <c r="J32" s="1">
        <v>8.8444599999999998E-2</v>
      </c>
      <c r="K32" s="1">
        <v>0.58350900000000006</v>
      </c>
      <c r="L32" s="1">
        <v>-1.65971</v>
      </c>
      <c r="M32" s="1">
        <v>0.55116900000000002</v>
      </c>
      <c r="N32" s="1">
        <v>0.87985999999999998</v>
      </c>
      <c r="O32" s="1">
        <v>-2.4952100000000002</v>
      </c>
      <c r="P32" s="1">
        <v>-0.56733900000000004</v>
      </c>
      <c r="Q32" s="1">
        <v>0.86878200000000005</v>
      </c>
      <c r="R32" s="1">
        <v>-2.3586900000000002</v>
      </c>
      <c r="S32" s="1">
        <v>5.6477399999999997E-2</v>
      </c>
      <c r="T32" s="1">
        <v>0.17993200000000001</v>
      </c>
      <c r="U32" s="1">
        <v>-2.5741000000000001</v>
      </c>
      <c r="V32" s="1" t="s">
        <v>23</v>
      </c>
      <c r="W32" s="1">
        <f>ABS(IK_diagnostics_positions__3[[#This Row],[Column1]]-A31)</f>
        <v>7.1659E-2</v>
      </c>
      <c r="X32" s="1">
        <f>ABS(IK_diagnostics_positions__3[[#This Row],[Column2]]-B31)</f>
        <v>4.1616819999999999E-2</v>
      </c>
      <c r="Y32" s="1">
        <f>ABS(IK_diagnostics_positions__3[[#This Row],[Column3]]-C31)</f>
        <v>2.8160000000000407E-3</v>
      </c>
      <c r="Z32" s="1">
        <f>ABS(IK_diagnostics_positions__3[[#This Row],[Column4]]-D31)</f>
        <v>6.7980999999999958E-2</v>
      </c>
      <c r="AA32" s="1">
        <f>ABS(IK_diagnostics_positions__3[[#This Row],[Column5]]-E31)</f>
        <v>7.9821459999999997E-2</v>
      </c>
      <c r="AB32" s="1">
        <f>ABS(IK_diagnostics_positions__3[[#This Row],[Column6]]-F31)</f>
        <v>2.5760000000000005E-2</v>
      </c>
      <c r="AC32" s="1">
        <f>ABS(IK_diagnostics_positions__3[[#This Row],[Column7]]-G31)</f>
        <v>5.400499999999997E-2</v>
      </c>
      <c r="AD32" s="1">
        <f>ABS(IK_diagnostics_positions__3[[#This Row],[Column8]]-H31)</f>
        <v>5.2437999999999985E-2</v>
      </c>
      <c r="AE32" s="1">
        <f>ABS(IK_diagnostics_positions__3[[#This Row],[Column9]]-I31)</f>
        <v>0.19819999999999993</v>
      </c>
      <c r="AF32" s="1">
        <f>ABS(IK_diagnostics_positions__3[[#This Row],[Column10]]-J31)</f>
        <v>9.0373400000000007E-2</v>
      </c>
      <c r="AG32" s="1">
        <f>ABS(IK_diagnostics_positions__3[[#This Row],[Column11]]-K31)</f>
        <v>5.1953999999999945E-2</v>
      </c>
      <c r="AH32" s="1">
        <f>ABS(IK_diagnostics_positions__3[[#This Row],[Column12]]-L31)</f>
        <v>0.16504000000000008</v>
      </c>
      <c r="AI32" s="1">
        <f>ABS(IK_diagnostics_positions__3[[#This Row],[Column13]]-M31)</f>
        <v>0.18141300000000005</v>
      </c>
      <c r="AJ32" s="1">
        <f>ABS(IK_diagnostics_positions__3[[#This Row],[Column14]]-N31)</f>
        <v>0.20646199999999992</v>
      </c>
      <c r="AK32" s="1">
        <f>ABS(IK_diagnostics_positions__3[[#This Row],[Column15]]-O31)</f>
        <v>1.9670000000000076E-2</v>
      </c>
      <c r="AL32" s="1">
        <f>ABS(IK_diagnostics_positions__3[[#This Row],[Column16]]-P31)</f>
        <v>0.15748800000000002</v>
      </c>
      <c r="AM32" s="1">
        <f>ABS(IK_diagnostics_positions__3[[#This Row],[Column17]]-Q31)</f>
        <v>1.830999999999916E-3</v>
      </c>
      <c r="AN32" s="1">
        <f>ABS(IK_diagnostics_positions__3[[#This Row],[Column18]]-R31)</f>
        <v>9.0600000000000236E-2</v>
      </c>
      <c r="AO32" s="1">
        <f>ABS(IK_diagnostics_positions__3[[#This Row],[Column19]]-S31)</f>
        <v>4.8970600000000003E-2</v>
      </c>
      <c r="AP32" s="1">
        <f>ABS(IK_diagnostics_positions__3[[#This Row],[Column20]]-T31)</f>
        <v>0.35980400000000001</v>
      </c>
      <c r="AQ32" s="1">
        <f>ABS(IK_diagnostics_positions__3[[#This Row],[Column21]]-U31)</f>
        <v>8.6730000000000196E-2</v>
      </c>
    </row>
    <row r="33" spans="1:43" x14ac:dyDescent="0.25">
      <c r="A33" s="1">
        <v>-2.13568E-3</v>
      </c>
      <c r="B33" s="1">
        <v>0.105674</v>
      </c>
      <c r="C33" s="1">
        <v>-0.99439900000000003</v>
      </c>
      <c r="D33" s="1">
        <v>-0.98765199999999997</v>
      </c>
      <c r="E33" s="1">
        <v>0.182533</v>
      </c>
      <c r="F33" s="1">
        <v>-1.1455599999999999</v>
      </c>
      <c r="G33" s="1">
        <v>-0.758324</v>
      </c>
      <c r="H33" s="1">
        <v>1.10955</v>
      </c>
      <c r="I33" s="1">
        <v>-1.44228</v>
      </c>
      <c r="J33" s="1">
        <v>5.7906600000000003E-2</v>
      </c>
      <c r="K33" s="1">
        <v>0.61276600000000003</v>
      </c>
      <c r="L33" s="1">
        <v>-1.7371799999999999</v>
      </c>
      <c r="M33" s="1">
        <v>0.62917800000000002</v>
      </c>
      <c r="N33" s="1">
        <v>0.95453299999999996</v>
      </c>
      <c r="O33" s="1">
        <v>-2.4834000000000001</v>
      </c>
      <c r="P33" s="1">
        <v>-0.62370000000000003</v>
      </c>
      <c r="Q33" s="1">
        <v>0.92625999999999997</v>
      </c>
      <c r="R33" s="1">
        <v>-2.3983400000000001</v>
      </c>
      <c r="S33" s="1">
        <v>2.3891900000000001E-2</v>
      </c>
      <c r="T33" s="1">
        <v>6.0082900000000002E-2</v>
      </c>
      <c r="U33" s="1">
        <v>-2.5698799999999999</v>
      </c>
      <c r="V33" s="1" t="s">
        <v>23</v>
      </c>
      <c r="W33" s="1">
        <f>ABS(IK_diagnostics_positions__3[[#This Row],[Column1]]-A32)</f>
        <v>2.0746380000000002E-2</v>
      </c>
      <c r="X33" s="1">
        <f>ABS(IK_diagnostics_positions__3[[#This Row],[Column2]]-B32)</f>
        <v>5.8602400000000006E-2</v>
      </c>
      <c r="Y33" s="1">
        <f>ABS(IK_diagnostics_positions__3[[#This Row],[Column3]]-C32)</f>
        <v>4.3189999999999618E-3</v>
      </c>
      <c r="Z33" s="1">
        <f>ABS(IK_diagnostics_positions__3[[#This Row],[Column4]]-D32)</f>
        <v>1.6625000000000001E-2</v>
      </c>
      <c r="AA33" s="1">
        <f>ABS(IK_diagnostics_positions__3[[#This Row],[Column5]]-E32)</f>
        <v>9.7118800000000005E-2</v>
      </c>
      <c r="AB33" s="1">
        <f>ABS(IK_diagnostics_positions__3[[#This Row],[Column6]]-F32)</f>
        <v>8.4699999999999775E-3</v>
      </c>
      <c r="AC33" s="1">
        <f>ABS(IK_diagnostics_positions__3[[#This Row],[Column7]]-G32)</f>
        <v>6.8740000000000467E-3</v>
      </c>
      <c r="AD33" s="1">
        <f>ABS(IK_diagnostics_positions__3[[#This Row],[Column8]]-H32)</f>
        <v>7.4140000000000095E-2</v>
      </c>
      <c r="AE33" s="1">
        <f>ABS(IK_diagnostics_positions__3[[#This Row],[Column9]]-I32)</f>
        <v>8.3169999999999966E-2</v>
      </c>
      <c r="AF33" s="1">
        <f>ABS(IK_diagnostics_positions__3[[#This Row],[Column10]]-J32)</f>
        <v>3.0537999999999996E-2</v>
      </c>
      <c r="AG33" s="1">
        <f>ABS(IK_diagnostics_positions__3[[#This Row],[Column11]]-K32)</f>
        <v>2.9256999999999977E-2</v>
      </c>
      <c r="AH33" s="1">
        <f>ABS(IK_diagnostics_positions__3[[#This Row],[Column12]]-L32)</f>
        <v>7.7469999999999928E-2</v>
      </c>
      <c r="AI33" s="1">
        <f>ABS(IK_diagnostics_positions__3[[#This Row],[Column13]]-M32)</f>
        <v>7.8008999999999995E-2</v>
      </c>
      <c r="AJ33" s="1">
        <f>ABS(IK_diagnostics_positions__3[[#This Row],[Column14]]-N32)</f>
        <v>7.4672999999999989E-2</v>
      </c>
      <c r="AK33" s="1">
        <f>ABS(IK_diagnostics_positions__3[[#This Row],[Column15]]-O32)</f>
        <v>1.1810000000000098E-2</v>
      </c>
      <c r="AL33" s="1">
        <f>ABS(IK_diagnostics_positions__3[[#This Row],[Column16]]-P32)</f>
        <v>5.6360999999999994E-2</v>
      </c>
      <c r="AM33" s="1">
        <f>ABS(IK_diagnostics_positions__3[[#This Row],[Column17]]-Q32)</f>
        <v>5.7477999999999918E-2</v>
      </c>
      <c r="AN33" s="1">
        <f>ABS(IK_diagnostics_positions__3[[#This Row],[Column18]]-R32)</f>
        <v>3.9649999999999963E-2</v>
      </c>
      <c r="AO33" s="1">
        <f>ABS(IK_diagnostics_positions__3[[#This Row],[Column19]]-S32)</f>
        <v>3.2585499999999996E-2</v>
      </c>
      <c r="AP33" s="1">
        <f>ABS(IK_diagnostics_positions__3[[#This Row],[Column20]]-T32)</f>
        <v>0.11984910000000001</v>
      </c>
      <c r="AQ33" s="1">
        <f>ABS(IK_diagnostics_positions__3[[#This Row],[Column21]]-U32)</f>
        <v>4.2200000000001125E-3</v>
      </c>
    </row>
    <row r="34" spans="1:43" x14ac:dyDescent="0.25">
      <c r="A34" s="1">
        <v>-1.14631E-2</v>
      </c>
      <c r="B34" s="1">
        <v>0.1565</v>
      </c>
      <c r="C34" s="1">
        <v>-0.98761100000000002</v>
      </c>
      <c r="D34" s="1">
        <v>-0.99419199999999996</v>
      </c>
      <c r="E34" s="1">
        <v>0.24927199999999999</v>
      </c>
      <c r="F34" s="1">
        <v>-1.1477299999999999</v>
      </c>
      <c r="G34" s="1">
        <v>-0.76231499999999996</v>
      </c>
      <c r="H34" s="1">
        <v>1.1621900000000001</v>
      </c>
      <c r="I34" s="1">
        <v>-1.4836</v>
      </c>
      <c r="J34" s="1">
        <v>4.3150399999999998E-2</v>
      </c>
      <c r="K34" s="1">
        <v>0.64928900000000001</v>
      </c>
      <c r="L34" s="1">
        <v>-1.78051</v>
      </c>
      <c r="M34" s="1">
        <v>0.67171800000000004</v>
      </c>
      <c r="N34" s="1">
        <v>0.98270100000000005</v>
      </c>
      <c r="O34" s="1">
        <v>-2.4831699999999999</v>
      </c>
      <c r="P34" s="1">
        <v>-0.65750799999999998</v>
      </c>
      <c r="Q34" s="1">
        <v>0.95501499999999995</v>
      </c>
      <c r="R34" s="1">
        <v>-2.4251900000000002</v>
      </c>
      <c r="S34" s="1">
        <v>8.3289999999999996E-3</v>
      </c>
      <c r="T34" s="1">
        <v>1.4943700000000001E-2</v>
      </c>
      <c r="U34" s="1">
        <v>-2.5527700000000002</v>
      </c>
      <c r="V34" s="1" t="s">
        <v>23</v>
      </c>
      <c r="W34" s="1">
        <f>ABS(IK_diagnostics_positions__3[[#This Row],[Column1]]-A33)</f>
        <v>9.3274199999999995E-3</v>
      </c>
      <c r="X34" s="1">
        <f>ABS(IK_diagnostics_positions__3[[#This Row],[Column2]]-B33)</f>
        <v>5.0825999999999996E-2</v>
      </c>
      <c r="Y34" s="1">
        <f>ABS(IK_diagnostics_positions__3[[#This Row],[Column3]]-C33)</f>
        <v>6.7880000000000162E-3</v>
      </c>
      <c r="Z34" s="1">
        <f>ABS(IK_diagnostics_positions__3[[#This Row],[Column4]]-D33)</f>
        <v>6.5399999999999903E-3</v>
      </c>
      <c r="AA34" s="1">
        <f>ABS(IK_diagnostics_positions__3[[#This Row],[Column5]]-E33)</f>
        <v>6.6738999999999993E-2</v>
      </c>
      <c r="AB34" s="1">
        <f>ABS(IK_diagnostics_positions__3[[#This Row],[Column6]]-F33)</f>
        <v>2.1700000000000053E-3</v>
      </c>
      <c r="AC34" s="1">
        <f>ABS(IK_diagnostics_positions__3[[#This Row],[Column7]]-G33)</f>
        <v>3.9909999999999668E-3</v>
      </c>
      <c r="AD34" s="1">
        <f>ABS(IK_diagnostics_positions__3[[#This Row],[Column8]]-H33)</f>
        <v>5.264000000000002E-2</v>
      </c>
      <c r="AE34" s="1">
        <f>ABS(IK_diagnostics_positions__3[[#This Row],[Column9]]-I33)</f>
        <v>4.1320000000000023E-2</v>
      </c>
      <c r="AF34" s="1">
        <f>ABS(IK_diagnostics_positions__3[[#This Row],[Column10]]-J33)</f>
        <v>1.4756200000000004E-2</v>
      </c>
      <c r="AG34" s="1">
        <f>ABS(IK_diagnostics_positions__3[[#This Row],[Column11]]-K33)</f>
        <v>3.6522999999999972E-2</v>
      </c>
      <c r="AH34" s="1">
        <f>ABS(IK_diagnostics_positions__3[[#This Row],[Column12]]-L33)</f>
        <v>4.3330000000000091E-2</v>
      </c>
      <c r="AI34" s="1">
        <f>ABS(IK_diagnostics_positions__3[[#This Row],[Column13]]-M33)</f>
        <v>4.2540000000000022E-2</v>
      </c>
      <c r="AJ34" s="1">
        <f>ABS(IK_diagnostics_positions__3[[#This Row],[Column14]]-N33)</f>
        <v>2.8168000000000082E-2</v>
      </c>
      <c r="AK34" s="1">
        <f>ABS(IK_diagnostics_positions__3[[#This Row],[Column15]]-O33)</f>
        <v>2.3000000000017451E-4</v>
      </c>
      <c r="AL34" s="1">
        <f>ABS(IK_diagnostics_positions__3[[#This Row],[Column16]]-P33)</f>
        <v>3.3807999999999949E-2</v>
      </c>
      <c r="AM34" s="1">
        <f>ABS(IK_diagnostics_positions__3[[#This Row],[Column17]]-Q33)</f>
        <v>2.8754999999999975E-2</v>
      </c>
      <c r="AN34" s="1">
        <f>ABS(IK_diagnostics_positions__3[[#This Row],[Column18]]-R33)</f>
        <v>2.6850000000000041E-2</v>
      </c>
      <c r="AO34" s="1">
        <f>ABS(IK_diagnostics_positions__3[[#This Row],[Column19]]-S33)</f>
        <v>1.5562900000000001E-2</v>
      </c>
      <c r="AP34" s="1">
        <f>ABS(IK_diagnostics_positions__3[[#This Row],[Column20]]-T33)</f>
        <v>4.5139200000000004E-2</v>
      </c>
      <c r="AQ34" s="1">
        <f>ABS(IK_diagnostics_positions__3[[#This Row],[Column21]]-U33)</f>
        <v>1.7109999999999737E-2</v>
      </c>
    </row>
    <row r="35" spans="1:43" x14ac:dyDescent="0.25">
      <c r="A35" s="1">
        <v>-1.9970100000000001E-2</v>
      </c>
      <c r="B35" s="1">
        <v>0.18579000000000001</v>
      </c>
      <c r="C35" s="1">
        <v>-0.98238700000000001</v>
      </c>
      <c r="D35" s="1">
        <v>-1.00099</v>
      </c>
      <c r="E35" s="1">
        <v>0.28789700000000001</v>
      </c>
      <c r="F35" s="1">
        <v>-1.1472100000000001</v>
      </c>
      <c r="G35" s="1">
        <v>-0.77017800000000003</v>
      </c>
      <c r="H35" s="1">
        <v>1.19085</v>
      </c>
      <c r="I35" s="1">
        <v>-1.5097100000000001</v>
      </c>
      <c r="J35" s="1">
        <v>3.3972200000000001E-2</v>
      </c>
      <c r="K35" s="1">
        <v>0.67597700000000005</v>
      </c>
      <c r="L35" s="1">
        <v>-1.8067800000000001</v>
      </c>
      <c r="M35" s="1">
        <v>0.69419900000000001</v>
      </c>
      <c r="N35" s="1">
        <v>0.994259</v>
      </c>
      <c r="O35" s="1">
        <v>-2.4870700000000001</v>
      </c>
      <c r="P35" s="1">
        <v>-0.68153699999999995</v>
      </c>
      <c r="Q35" s="1">
        <v>0.96953800000000001</v>
      </c>
      <c r="R35" s="1">
        <v>-2.4407100000000002</v>
      </c>
      <c r="S35" s="1">
        <v>2.41442E-3</v>
      </c>
      <c r="T35" s="1">
        <v>-3.0884100000000002E-3</v>
      </c>
      <c r="U35" s="1">
        <v>-2.5401799999999999</v>
      </c>
      <c r="V35" s="1" t="s">
        <v>23</v>
      </c>
      <c r="W35" s="1">
        <f>ABS(IK_diagnostics_positions__3[[#This Row],[Column1]]-A34)</f>
        <v>8.5070000000000007E-3</v>
      </c>
      <c r="X35" s="1">
        <f>ABS(IK_diagnostics_positions__3[[#This Row],[Column2]]-B34)</f>
        <v>2.929000000000001E-2</v>
      </c>
      <c r="Y35" s="1">
        <f>ABS(IK_diagnostics_positions__3[[#This Row],[Column3]]-C34)</f>
        <v>5.2240000000000064E-3</v>
      </c>
      <c r="Z35" s="1">
        <f>ABS(IK_diagnostics_positions__3[[#This Row],[Column4]]-D34)</f>
        <v>6.7980000000000818E-3</v>
      </c>
      <c r="AA35" s="1">
        <f>ABS(IK_diagnostics_positions__3[[#This Row],[Column5]]-E34)</f>
        <v>3.862500000000002E-2</v>
      </c>
      <c r="AB35" s="1">
        <f>ABS(IK_diagnostics_positions__3[[#This Row],[Column6]]-F34)</f>
        <v>5.1999999999985391E-4</v>
      </c>
      <c r="AC35" s="1">
        <f>ABS(IK_diagnostics_positions__3[[#This Row],[Column7]]-G34)</f>
        <v>7.8630000000000644E-3</v>
      </c>
      <c r="AD35" s="1">
        <f>ABS(IK_diagnostics_positions__3[[#This Row],[Column8]]-H34)</f>
        <v>2.8659999999999908E-2</v>
      </c>
      <c r="AE35" s="1">
        <f>ABS(IK_diagnostics_positions__3[[#This Row],[Column9]]-I34)</f>
        <v>2.6110000000000078E-2</v>
      </c>
      <c r="AF35" s="1">
        <f>ABS(IK_diagnostics_positions__3[[#This Row],[Column10]]-J34)</f>
        <v>9.1781999999999975E-3</v>
      </c>
      <c r="AG35" s="1">
        <f>ABS(IK_diagnostics_positions__3[[#This Row],[Column11]]-K34)</f>
        <v>2.6688000000000045E-2</v>
      </c>
      <c r="AH35" s="1">
        <f>ABS(IK_diagnostics_positions__3[[#This Row],[Column12]]-L34)</f>
        <v>2.6270000000000016E-2</v>
      </c>
      <c r="AI35" s="1">
        <f>ABS(IK_diagnostics_positions__3[[#This Row],[Column13]]-M34)</f>
        <v>2.2480999999999973E-2</v>
      </c>
      <c r="AJ35" s="1">
        <f>ABS(IK_diagnostics_positions__3[[#This Row],[Column14]]-N34)</f>
        <v>1.1557999999999957E-2</v>
      </c>
      <c r="AK35" s="1">
        <f>ABS(IK_diagnostics_positions__3[[#This Row],[Column15]]-O34)</f>
        <v>3.9000000000002366E-3</v>
      </c>
      <c r="AL35" s="1">
        <f>ABS(IK_diagnostics_positions__3[[#This Row],[Column16]]-P34)</f>
        <v>2.4028999999999967E-2</v>
      </c>
      <c r="AM35" s="1">
        <f>ABS(IK_diagnostics_positions__3[[#This Row],[Column17]]-Q34)</f>
        <v>1.4523000000000064E-2</v>
      </c>
      <c r="AN35" s="1">
        <f>ABS(IK_diagnostics_positions__3[[#This Row],[Column18]]-R34)</f>
        <v>1.5519999999999978E-2</v>
      </c>
      <c r="AO35" s="1">
        <f>ABS(IK_diagnostics_positions__3[[#This Row],[Column19]]-S34)</f>
        <v>5.9145799999999991E-3</v>
      </c>
      <c r="AP35" s="1">
        <f>ABS(IK_diagnostics_positions__3[[#This Row],[Column20]]-T34)</f>
        <v>1.803211E-2</v>
      </c>
      <c r="AQ35" s="1">
        <f>ABS(IK_diagnostics_positions__3[[#This Row],[Column21]]-U34)</f>
        <v>1.2590000000000323E-2</v>
      </c>
    </row>
    <row r="36" spans="1:43" x14ac:dyDescent="0.25">
      <c r="A36" s="1">
        <v>-2.9038999999999999E-2</v>
      </c>
      <c r="B36" s="1">
        <v>0.21510799999999999</v>
      </c>
      <c r="C36" s="1">
        <v>-0.97615799999999997</v>
      </c>
      <c r="D36" s="1">
        <v>-1.0086900000000001</v>
      </c>
      <c r="E36" s="1">
        <v>0.31936500000000001</v>
      </c>
      <c r="F36" s="1">
        <v>-1.1476599999999999</v>
      </c>
      <c r="G36" s="1">
        <v>-0.77940699999999996</v>
      </c>
      <c r="H36" s="1">
        <v>1.2158599999999999</v>
      </c>
      <c r="I36" s="1">
        <v>-1.52677</v>
      </c>
      <c r="J36" s="1">
        <v>2.5002300000000002E-2</v>
      </c>
      <c r="K36" s="1">
        <v>0.70118100000000005</v>
      </c>
      <c r="L36" s="1">
        <v>-1.8234600000000001</v>
      </c>
      <c r="M36" s="1">
        <v>0.70784999999999998</v>
      </c>
      <c r="N36" s="1">
        <v>1.0004500000000001</v>
      </c>
      <c r="O36" s="1">
        <v>-2.4899100000000001</v>
      </c>
      <c r="P36" s="1">
        <v>-0.69766700000000004</v>
      </c>
      <c r="Q36" s="1">
        <v>0.98038800000000004</v>
      </c>
      <c r="R36" s="1">
        <v>-2.4557500000000001</v>
      </c>
      <c r="S36" s="1">
        <v>3.6357300000000001E-4</v>
      </c>
      <c r="T36" s="1">
        <v>-7.35128E-3</v>
      </c>
      <c r="U36" s="1">
        <v>-2.5287099999999998</v>
      </c>
      <c r="V36" s="1" t="s">
        <v>23</v>
      </c>
      <c r="W36" s="1">
        <f>ABS(IK_diagnostics_positions__3[[#This Row],[Column1]]-A35)</f>
        <v>9.0688999999999978E-3</v>
      </c>
      <c r="X36" s="1">
        <f>ABS(IK_diagnostics_positions__3[[#This Row],[Column2]]-B35)</f>
        <v>2.9317999999999983E-2</v>
      </c>
      <c r="Y36" s="1">
        <f>ABS(IK_diagnostics_positions__3[[#This Row],[Column3]]-C35)</f>
        <v>6.2290000000000401E-3</v>
      </c>
      <c r="Z36" s="1">
        <f>ABS(IK_diagnostics_positions__3[[#This Row],[Column4]]-D35)</f>
        <v>7.7000000000000401E-3</v>
      </c>
      <c r="AA36" s="1">
        <f>ABS(IK_diagnostics_positions__3[[#This Row],[Column5]]-E35)</f>
        <v>3.1467999999999996E-2</v>
      </c>
      <c r="AB36" s="1">
        <f>ABS(IK_diagnostics_positions__3[[#This Row],[Column6]]-F35)</f>
        <v>4.4999999999983942E-4</v>
      </c>
      <c r="AC36" s="1">
        <f>ABS(IK_diagnostics_positions__3[[#This Row],[Column7]]-G35)</f>
        <v>9.2289999999999317E-3</v>
      </c>
      <c r="AD36" s="1">
        <f>ABS(IK_diagnostics_positions__3[[#This Row],[Column8]]-H35)</f>
        <v>2.5009999999999977E-2</v>
      </c>
      <c r="AE36" s="1">
        <f>ABS(IK_diagnostics_positions__3[[#This Row],[Column9]]-I35)</f>
        <v>1.7059999999999853E-2</v>
      </c>
      <c r="AF36" s="1">
        <f>ABS(IK_diagnostics_positions__3[[#This Row],[Column10]]-J35)</f>
        <v>8.9698999999999994E-3</v>
      </c>
      <c r="AG36" s="1">
        <f>ABS(IK_diagnostics_positions__3[[#This Row],[Column11]]-K35)</f>
        <v>2.5204000000000004E-2</v>
      </c>
      <c r="AH36" s="1">
        <f>ABS(IK_diagnostics_positions__3[[#This Row],[Column12]]-L35)</f>
        <v>1.6680000000000028E-2</v>
      </c>
      <c r="AI36" s="1">
        <f>ABS(IK_diagnostics_positions__3[[#This Row],[Column13]]-M35)</f>
        <v>1.3650999999999969E-2</v>
      </c>
      <c r="AJ36" s="1">
        <f>ABS(IK_diagnostics_positions__3[[#This Row],[Column14]]-N35)</f>
        <v>6.1910000000000576E-3</v>
      </c>
      <c r="AK36" s="1">
        <f>ABS(IK_diagnostics_positions__3[[#This Row],[Column15]]-O35)</f>
        <v>2.8399999999999537E-3</v>
      </c>
      <c r="AL36" s="1">
        <f>ABS(IK_diagnostics_positions__3[[#This Row],[Column16]]-P35)</f>
        <v>1.6130000000000089E-2</v>
      </c>
      <c r="AM36" s="1">
        <f>ABS(IK_diagnostics_positions__3[[#This Row],[Column17]]-Q35)</f>
        <v>1.0850000000000026E-2</v>
      </c>
      <c r="AN36" s="1">
        <f>ABS(IK_diagnostics_positions__3[[#This Row],[Column18]]-R35)</f>
        <v>1.5039999999999942E-2</v>
      </c>
      <c r="AO36" s="1">
        <f>ABS(IK_diagnostics_positions__3[[#This Row],[Column19]]-S35)</f>
        <v>2.0508470000000002E-3</v>
      </c>
      <c r="AP36" s="1">
        <f>ABS(IK_diagnostics_positions__3[[#This Row],[Column20]]-T35)</f>
        <v>4.2628700000000002E-3</v>
      </c>
      <c r="AQ36" s="1">
        <f>ABS(IK_diagnostics_positions__3[[#This Row],[Column21]]-U35)</f>
        <v>1.1470000000000091E-2</v>
      </c>
    </row>
    <row r="37" spans="1:43" x14ac:dyDescent="0.25">
      <c r="A37" s="1">
        <v>-3.7870599999999997E-2</v>
      </c>
      <c r="B37" s="1">
        <v>0.233711</v>
      </c>
      <c r="C37" s="1">
        <v>-0.97156799999999999</v>
      </c>
      <c r="D37" s="1">
        <v>-1.01633</v>
      </c>
      <c r="E37" s="1">
        <v>0.34359499999999998</v>
      </c>
      <c r="F37" s="1">
        <v>-1.1463300000000001</v>
      </c>
      <c r="G37" s="1">
        <v>-0.78603999999999996</v>
      </c>
      <c r="H37" s="1">
        <v>1.23373</v>
      </c>
      <c r="I37" s="1">
        <v>-1.53955</v>
      </c>
      <c r="J37" s="1">
        <v>1.8815200000000001E-2</v>
      </c>
      <c r="K37" s="1">
        <v>0.71970800000000001</v>
      </c>
      <c r="L37" s="1">
        <v>-1.8361700000000001</v>
      </c>
      <c r="M37" s="1">
        <v>0.71835099999999996</v>
      </c>
      <c r="N37" s="1">
        <v>1.0013399999999999</v>
      </c>
      <c r="O37" s="1">
        <v>-2.4929299999999999</v>
      </c>
      <c r="P37" s="1">
        <v>-0.71031</v>
      </c>
      <c r="Q37" s="1">
        <v>0.98815399999999998</v>
      </c>
      <c r="R37" s="1">
        <v>-2.4657100000000001</v>
      </c>
      <c r="S37" s="1">
        <v>-7.4751699999999995E-4</v>
      </c>
      <c r="T37" s="1">
        <v>-8.42941E-3</v>
      </c>
      <c r="U37" s="1">
        <v>-2.5213299999999998</v>
      </c>
      <c r="V37" s="1" t="s">
        <v>23</v>
      </c>
      <c r="W37" s="1">
        <f>ABS(IK_diagnostics_positions__3[[#This Row],[Column1]]-A36)</f>
        <v>8.8315999999999985E-3</v>
      </c>
      <c r="X37" s="1">
        <f>ABS(IK_diagnostics_positions__3[[#This Row],[Column2]]-B36)</f>
        <v>1.8603000000000008E-2</v>
      </c>
      <c r="Y37" s="1">
        <f>ABS(IK_diagnostics_positions__3[[#This Row],[Column3]]-C36)</f>
        <v>4.589999999999983E-3</v>
      </c>
      <c r="Z37" s="1">
        <f>ABS(IK_diagnostics_positions__3[[#This Row],[Column4]]-D36)</f>
        <v>7.6399999999998691E-3</v>
      </c>
      <c r="AA37" s="1">
        <f>ABS(IK_diagnostics_positions__3[[#This Row],[Column5]]-E36)</f>
        <v>2.4229999999999974E-2</v>
      </c>
      <c r="AB37" s="1">
        <f>ABS(IK_diagnostics_positions__3[[#This Row],[Column6]]-F36)</f>
        <v>1.3299999999998313E-3</v>
      </c>
      <c r="AC37" s="1">
        <f>ABS(IK_diagnostics_positions__3[[#This Row],[Column7]]-G36)</f>
        <v>6.633E-3</v>
      </c>
      <c r="AD37" s="1">
        <f>ABS(IK_diagnostics_positions__3[[#This Row],[Column8]]-H36)</f>
        <v>1.7870000000000053E-2</v>
      </c>
      <c r="AE37" s="1">
        <f>ABS(IK_diagnostics_positions__3[[#This Row],[Column9]]-I36)</f>
        <v>1.2780000000000014E-2</v>
      </c>
      <c r="AF37" s="1">
        <f>ABS(IK_diagnostics_positions__3[[#This Row],[Column10]]-J36)</f>
        <v>6.1871000000000009E-3</v>
      </c>
      <c r="AG37" s="1">
        <f>ABS(IK_diagnostics_positions__3[[#This Row],[Column11]]-K36)</f>
        <v>1.852699999999996E-2</v>
      </c>
      <c r="AH37" s="1">
        <f>ABS(IK_diagnostics_positions__3[[#This Row],[Column12]]-L36)</f>
        <v>1.2709999999999999E-2</v>
      </c>
      <c r="AI37" s="1">
        <f>ABS(IK_diagnostics_positions__3[[#This Row],[Column13]]-M36)</f>
        <v>1.0500999999999983E-2</v>
      </c>
      <c r="AJ37" s="1">
        <f>ABS(IK_diagnostics_positions__3[[#This Row],[Column14]]-N36)</f>
        <v>8.8999999999983537E-4</v>
      </c>
      <c r="AK37" s="1">
        <f>ABS(IK_diagnostics_positions__3[[#This Row],[Column15]]-O36)</f>
        <v>3.0199999999998006E-3</v>
      </c>
      <c r="AL37" s="1">
        <f>ABS(IK_diagnostics_positions__3[[#This Row],[Column16]]-P36)</f>
        <v>1.264299999999996E-2</v>
      </c>
      <c r="AM37" s="1">
        <f>ABS(IK_diagnostics_positions__3[[#This Row],[Column17]]-Q36)</f>
        <v>7.7659999999999396E-3</v>
      </c>
      <c r="AN37" s="1">
        <f>ABS(IK_diagnostics_positions__3[[#This Row],[Column18]]-R36)</f>
        <v>9.9599999999999689E-3</v>
      </c>
      <c r="AO37" s="1">
        <f>ABS(IK_diagnostics_positions__3[[#This Row],[Column19]]-S36)</f>
        <v>1.1110899999999999E-3</v>
      </c>
      <c r="AP37" s="1">
        <f>ABS(IK_diagnostics_positions__3[[#This Row],[Column20]]-T36)</f>
        <v>1.0781300000000001E-3</v>
      </c>
      <c r="AQ37" s="1">
        <f>ABS(IK_diagnostics_positions__3[[#This Row],[Column21]]-U36)</f>
        <v>7.3799999999999422E-3</v>
      </c>
    </row>
    <row r="38" spans="1:43" x14ac:dyDescent="0.25">
      <c r="A38" s="1">
        <v>-4.0521500000000002E-2</v>
      </c>
      <c r="B38" s="1">
        <v>0.24671399999999999</v>
      </c>
      <c r="C38" s="1">
        <v>-0.96824100000000002</v>
      </c>
      <c r="D38" s="1">
        <v>-1.0187600000000001</v>
      </c>
      <c r="E38" s="1">
        <v>0.35707299999999997</v>
      </c>
      <c r="F38" s="1">
        <v>-1.1439600000000001</v>
      </c>
      <c r="G38" s="1">
        <v>-0.78980700000000004</v>
      </c>
      <c r="H38" s="1">
        <v>1.24349</v>
      </c>
      <c r="I38" s="1">
        <v>-1.54627</v>
      </c>
      <c r="J38" s="1">
        <v>1.6159099999999999E-2</v>
      </c>
      <c r="K38" s="1">
        <v>0.73250800000000005</v>
      </c>
      <c r="L38" s="1">
        <v>-1.8451299999999999</v>
      </c>
      <c r="M38" s="1">
        <v>0.72617799999999999</v>
      </c>
      <c r="N38" s="1">
        <v>1.00166</v>
      </c>
      <c r="O38" s="1">
        <v>-2.4958399999999998</v>
      </c>
      <c r="P38" s="1">
        <v>-0.71841999999999995</v>
      </c>
      <c r="Q38" s="1">
        <v>0.99094199999999999</v>
      </c>
      <c r="R38" s="1">
        <v>-2.4725100000000002</v>
      </c>
      <c r="S38" s="1">
        <v>-2.92107E-4</v>
      </c>
      <c r="T38" s="1">
        <v>-8.87311E-3</v>
      </c>
      <c r="U38" s="1">
        <v>-2.5160100000000001</v>
      </c>
      <c r="V38" s="1" t="s">
        <v>23</v>
      </c>
      <c r="W38" s="1">
        <f>ABS(IK_diagnostics_positions__3[[#This Row],[Column1]]-A37)</f>
        <v>2.6509000000000046E-3</v>
      </c>
      <c r="X38" s="1">
        <f>ABS(IK_diagnostics_positions__3[[#This Row],[Column2]]-B37)</f>
        <v>1.3002999999999987E-2</v>
      </c>
      <c r="Y38" s="1">
        <f>ABS(IK_diagnostics_positions__3[[#This Row],[Column3]]-C37)</f>
        <v>3.3269999999999689E-3</v>
      </c>
      <c r="Z38" s="1">
        <f>ABS(IK_diagnostics_positions__3[[#This Row],[Column4]]-D37)</f>
        <v>2.4300000000001543E-3</v>
      </c>
      <c r="AA38" s="1">
        <f>ABS(IK_diagnostics_positions__3[[#This Row],[Column5]]-E37)</f>
        <v>1.347799999999999E-2</v>
      </c>
      <c r="AB38" s="1">
        <f>ABS(IK_diagnostics_positions__3[[#This Row],[Column6]]-F37)</f>
        <v>2.3699999999999832E-3</v>
      </c>
      <c r="AC38" s="1">
        <f>ABS(IK_diagnostics_positions__3[[#This Row],[Column7]]-G37)</f>
        <v>3.7670000000000758E-3</v>
      </c>
      <c r="AD38" s="1">
        <f>ABS(IK_diagnostics_positions__3[[#This Row],[Column8]]-H37)</f>
        <v>9.7599999999999909E-3</v>
      </c>
      <c r="AE38" s="1">
        <f>ABS(IK_diagnostics_positions__3[[#This Row],[Column9]]-I37)</f>
        <v>6.7200000000000593E-3</v>
      </c>
      <c r="AF38" s="1">
        <f>ABS(IK_diagnostics_positions__3[[#This Row],[Column10]]-J37)</f>
        <v>2.6561000000000015E-3</v>
      </c>
      <c r="AG38" s="1">
        <f>ABS(IK_diagnostics_positions__3[[#This Row],[Column11]]-K37)</f>
        <v>1.2800000000000034E-2</v>
      </c>
      <c r="AH38" s="1">
        <f>ABS(IK_diagnostics_positions__3[[#This Row],[Column12]]-L37)</f>
        <v>8.959999999999857E-3</v>
      </c>
      <c r="AI38" s="1">
        <f>ABS(IK_diagnostics_positions__3[[#This Row],[Column13]]-M37)</f>
        <v>7.8270000000000284E-3</v>
      </c>
      <c r="AJ38" s="1">
        <f>ABS(IK_diagnostics_positions__3[[#This Row],[Column14]]-N37)</f>
        <v>3.2000000000009798E-4</v>
      </c>
      <c r="AK38" s="1">
        <f>ABS(IK_diagnostics_positions__3[[#This Row],[Column15]]-O37)</f>
        <v>2.9099999999999682E-3</v>
      </c>
      <c r="AL38" s="1">
        <f>ABS(IK_diagnostics_positions__3[[#This Row],[Column16]]-P37)</f>
        <v>8.1099999999999506E-3</v>
      </c>
      <c r="AM38" s="1">
        <f>ABS(IK_diagnostics_positions__3[[#This Row],[Column17]]-Q37)</f>
        <v>2.7880000000000127E-3</v>
      </c>
      <c r="AN38" s="1">
        <f>ABS(IK_diagnostics_positions__3[[#This Row],[Column18]]-R37)</f>
        <v>6.8000000000001393E-3</v>
      </c>
      <c r="AO38" s="1">
        <f>ABS(IK_diagnostics_positions__3[[#This Row],[Column19]]-S37)</f>
        <v>4.5540999999999995E-4</v>
      </c>
      <c r="AP38" s="1">
        <f>ABS(IK_diagnostics_positions__3[[#This Row],[Column20]]-T37)</f>
        <v>4.437E-4</v>
      </c>
      <c r="AQ38" s="1">
        <f>ABS(IK_diagnostics_positions__3[[#This Row],[Column21]]-U37)</f>
        <v>5.3199999999997694E-3</v>
      </c>
    </row>
    <row r="39" spans="1:43" x14ac:dyDescent="0.25">
      <c r="A39" s="1">
        <v>-4.2963300000000003E-2</v>
      </c>
      <c r="B39" s="1">
        <v>0.25695099999999998</v>
      </c>
      <c r="C39" s="1">
        <v>-0.96546900000000002</v>
      </c>
      <c r="D39" s="1">
        <v>-1.0210300000000001</v>
      </c>
      <c r="E39" s="1">
        <v>0.36868099999999998</v>
      </c>
      <c r="F39" s="1">
        <v>-1.1412800000000001</v>
      </c>
      <c r="G39" s="1">
        <v>-0.79320199999999996</v>
      </c>
      <c r="H39" s="1">
        <v>1.2522500000000001</v>
      </c>
      <c r="I39" s="1">
        <v>-1.5504199999999999</v>
      </c>
      <c r="J39" s="1">
        <v>1.33492E-2</v>
      </c>
      <c r="K39" s="1">
        <v>0.74347700000000005</v>
      </c>
      <c r="L39" s="1">
        <v>-1.8514600000000001</v>
      </c>
      <c r="M39" s="1">
        <v>0.73255499999999996</v>
      </c>
      <c r="N39" s="1">
        <v>1.0025900000000001</v>
      </c>
      <c r="O39" s="1">
        <v>-2.49613</v>
      </c>
      <c r="P39" s="1">
        <v>-0.72538199999999997</v>
      </c>
      <c r="Q39" s="1">
        <v>0.99367799999999995</v>
      </c>
      <c r="R39" s="1">
        <v>-2.4773000000000001</v>
      </c>
      <c r="S39" s="1">
        <v>-6.3942399999999998E-4</v>
      </c>
      <c r="T39" s="1">
        <v>-6.8756900000000003E-3</v>
      </c>
      <c r="U39" s="1">
        <v>-2.5123500000000001</v>
      </c>
      <c r="V39" s="1" t="s">
        <v>23</v>
      </c>
      <c r="W39" s="1">
        <f>ABS(IK_diagnostics_positions__3[[#This Row],[Column1]]-A38)</f>
        <v>2.4418000000000009E-3</v>
      </c>
      <c r="X39" s="1">
        <f>ABS(IK_diagnostics_positions__3[[#This Row],[Column2]]-B38)</f>
        <v>1.0236999999999996E-2</v>
      </c>
      <c r="Y39" s="1">
        <f>ABS(IK_diagnostics_positions__3[[#This Row],[Column3]]-C38)</f>
        <v>2.7719999999999967E-3</v>
      </c>
      <c r="Z39" s="1">
        <f>ABS(IK_diagnostics_positions__3[[#This Row],[Column4]]-D38)</f>
        <v>2.2699999999999942E-3</v>
      </c>
      <c r="AA39" s="1">
        <f>ABS(IK_diagnostics_positions__3[[#This Row],[Column5]]-E38)</f>
        <v>1.1608000000000007E-2</v>
      </c>
      <c r="AB39" s="1">
        <f>ABS(IK_diagnostics_positions__3[[#This Row],[Column6]]-F38)</f>
        <v>2.6800000000000157E-3</v>
      </c>
      <c r="AC39" s="1">
        <f>ABS(IK_diagnostics_positions__3[[#This Row],[Column7]]-G38)</f>
        <v>3.3949999999999259E-3</v>
      </c>
      <c r="AD39" s="1">
        <f>ABS(IK_diagnostics_positions__3[[#This Row],[Column8]]-H38)</f>
        <v>8.760000000000101E-3</v>
      </c>
      <c r="AE39" s="1">
        <f>ABS(IK_diagnostics_positions__3[[#This Row],[Column9]]-I38)</f>
        <v>4.149999999999876E-3</v>
      </c>
      <c r="AF39" s="1">
        <f>ABS(IK_diagnostics_positions__3[[#This Row],[Column10]]-J38)</f>
        <v>2.8098999999999989E-3</v>
      </c>
      <c r="AG39" s="1">
        <f>ABS(IK_diagnostics_positions__3[[#This Row],[Column11]]-K38)</f>
        <v>1.0969000000000007E-2</v>
      </c>
      <c r="AH39" s="1">
        <f>ABS(IK_diagnostics_positions__3[[#This Row],[Column12]]-L38)</f>
        <v>6.3300000000001688E-3</v>
      </c>
      <c r="AI39" s="1">
        <f>ABS(IK_diagnostics_positions__3[[#This Row],[Column13]]-M38)</f>
        <v>6.376999999999966E-3</v>
      </c>
      <c r="AJ39" s="1">
        <f>ABS(IK_diagnostics_positions__3[[#This Row],[Column14]]-N38)</f>
        <v>9.3000000000009742E-4</v>
      </c>
      <c r="AK39" s="1">
        <f>ABS(IK_diagnostics_positions__3[[#This Row],[Column15]]-O38)</f>
        <v>2.9000000000012349E-4</v>
      </c>
      <c r="AL39" s="1">
        <f>ABS(IK_diagnostics_positions__3[[#This Row],[Column16]]-P38)</f>
        <v>6.9620000000000237E-3</v>
      </c>
      <c r="AM39" s="1">
        <f>ABS(IK_diagnostics_positions__3[[#This Row],[Column17]]-Q38)</f>
        <v>2.7359999999999607E-3</v>
      </c>
      <c r="AN39" s="1">
        <f>ABS(IK_diagnostics_positions__3[[#This Row],[Column18]]-R38)</f>
        <v>4.7899999999998499E-3</v>
      </c>
      <c r="AO39" s="1">
        <f>ABS(IK_diagnostics_positions__3[[#This Row],[Column19]]-S38)</f>
        <v>3.4731699999999998E-4</v>
      </c>
      <c r="AP39" s="1">
        <f>ABS(IK_diagnostics_positions__3[[#This Row],[Column20]]-T38)</f>
        <v>1.9974199999999998E-3</v>
      </c>
      <c r="AQ39" s="1">
        <f>ABS(IK_diagnostics_positions__3[[#This Row],[Column21]]-U38)</f>
        <v>3.6599999999999966E-3</v>
      </c>
    </row>
    <row r="40" spans="1:43" x14ac:dyDescent="0.25">
      <c r="A40" s="1">
        <v>-4.36811E-2</v>
      </c>
      <c r="B40" s="1">
        <v>0.265185</v>
      </c>
      <c r="C40" s="1">
        <v>-0.96320799999999995</v>
      </c>
      <c r="D40" s="1">
        <v>-1.0217000000000001</v>
      </c>
      <c r="E40" s="1">
        <v>0.37800400000000001</v>
      </c>
      <c r="F40" s="1">
        <v>-1.13859</v>
      </c>
      <c r="G40" s="1">
        <v>-0.79474</v>
      </c>
      <c r="H40" s="1">
        <v>1.25908</v>
      </c>
      <c r="I40" s="1">
        <v>-1.5535600000000001</v>
      </c>
      <c r="J40" s="1">
        <v>1.15237E-2</v>
      </c>
      <c r="K40" s="1">
        <v>0.75131700000000001</v>
      </c>
      <c r="L40" s="1">
        <v>-1.85707</v>
      </c>
      <c r="M40" s="1">
        <v>0.73701300000000003</v>
      </c>
      <c r="N40" s="1">
        <v>1.0019800000000001</v>
      </c>
      <c r="O40" s="1">
        <v>-2.49803</v>
      </c>
      <c r="P40" s="1">
        <v>-0.73020499999999999</v>
      </c>
      <c r="Q40" s="1">
        <v>0.99434400000000001</v>
      </c>
      <c r="R40" s="1">
        <v>-2.4821900000000001</v>
      </c>
      <c r="S40" s="1">
        <v>-4.4360800000000001E-4</v>
      </c>
      <c r="T40" s="1">
        <v>-5.8877499999999998E-3</v>
      </c>
      <c r="U40" s="1">
        <v>-2.5101399999999998</v>
      </c>
      <c r="V40" s="1" t="s">
        <v>23</v>
      </c>
      <c r="W40" s="1">
        <f>ABS(IK_diagnostics_positions__3[[#This Row],[Column1]]-A39)</f>
        <v>7.1779999999999761E-4</v>
      </c>
      <c r="X40" s="1">
        <f>ABS(IK_diagnostics_positions__3[[#This Row],[Column2]]-B39)</f>
        <v>8.2340000000000191E-3</v>
      </c>
      <c r="Y40" s="1">
        <f>ABS(IK_diagnostics_positions__3[[#This Row],[Column3]]-C39)</f>
        <v>2.2610000000000685E-3</v>
      </c>
      <c r="Z40" s="1">
        <f>ABS(IK_diagnostics_positions__3[[#This Row],[Column4]]-D39)</f>
        <v>6.6999999999994841E-4</v>
      </c>
      <c r="AA40" s="1">
        <f>ABS(IK_diagnostics_positions__3[[#This Row],[Column5]]-E39)</f>
        <v>9.3230000000000257E-3</v>
      </c>
      <c r="AB40" s="1">
        <f>ABS(IK_diagnostics_positions__3[[#This Row],[Column6]]-F39)</f>
        <v>2.6900000000000812E-3</v>
      </c>
      <c r="AC40" s="1">
        <f>ABS(IK_diagnostics_positions__3[[#This Row],[Column7]]-G39)</f>
        <v>1.5380000000000393E-3</v>
      </c>
      <c r="AD40" s="1">
        <f>ABS(IK_diagnostics_positions__3[[#This Row],[Column8]]-H39)</f>
        <v>6.8299999999998917E-3</v>
      </c>
      <c r="AE40" s="1">
        <f>ABS(IK_diagnostics_positions__3[[#This Row],[Column9]]-I39)</f>
        <v>3.1400000000001427E-3</v>
      </c>
      <c r="AF40" s="1">
        <f>ABS(IK_diagnostics_positions__3[[#This Row],[Column10]]-J39)</f>
        <v>1.8255000000000007E-3</v>
      </c>
      <c r="AG40" s="1">
        <f>ABS(IK_diagnostics_positions__3[[#This Row],[Column11]]-K39)</f>
        <v>7.8399999999999581E-3</v>
      </c>
      <c r="AH40" s="1">
        <f>ABS(IK_diagnostics_positions__3[[#This Row],[Column12]]-L39)</f>
        <v>5.6099999999998929E-3</v>
      </c>
      <c r="AI40" s="1">
        <f>ABS(IK_diagnostics_positions__3[[#This Row],[Column13]]-M39)</f>
        <v>4.458000000000073E-3</v>
      </c>
      <c r="AJ40" s="1">
        <f>ABS(IK_diagnostics_positions__3[[#This Row],[Column14]]-N39)</f>
        <v>6.0999999999999943E-4</v>
      </c>
      <c r="AK40" s="1">
        <f>ABS(IK_diagnostics_positions__3[[#This Row],[Column15]]-O39)</f>
        <v>1.9000000000000128E-3</v>
      </c>
      <c r="AL40" s="1">
        <f>ABS(IK_diagnostics_positions__3[[#This Row],[Column16]]-P39)</f>
        <v>4.8230000000000217E-3</v>
      </c>
      <c r="AM40" s="1">
        <f>ABS(IK_diagnostics_positions__3[[#This Row],[Column17]]-Q39)</f>
        <v>6.6600000000005544E-4</v>
      </c>
      <c r="AN40" s="1">
        <f>ABS(IK_diagnostics_positions__3[[#This Row],[Column18]]-R39)</f>
        <v>4.890000000000061E-3</v>
      </c>
      <c r="AO40" s="1">
        <f>ABS(IK_diagnostics_positions__3[[#This Row],[Column19]]-S39)</f>
        <v>1.9581599999999997E-4</v>
      </c>
      <c r="AP40" s="1">
        <f>ABS(IK_diagnostics_positions__3[[#This Row],[Column20]]-T39)</f>
        <v>9.8794000000000052E-4</v>
      </c>
      <c r="AQ40" s="1">
        <f>ABS(IK_diagnostics_positions__3[[#This Row],[Column21]]-U39)</f>
        <v>2.2100000000002673E-3</v>
      </c>
    </row>
    <row r="41" spans="1:43" x14ac:dyDescent="0.25">
      <c r="A41" s="1">
        <v>-4.7077300000000002E-2</v>
      </c>
      <c r="B41" s="1">
        <v>0.27030500000000002</v>
      </c>
      <c r="C41" s="1">
        <v>-0.96162300000000001</v>
      </c>
      <c r="D41" s="1">
        <v>-1.02488</v>
      </c>
      <c r="E41" s="1">
        <v>0.38444699999999998</v>
      </c>
      <c r="F41" s="1">
        <v>-1.1373599999999999</v>
      </c>
      <c r="G41" s="1">
        <v>-0.79760799999999998</v>
      </c>
      <c r="H41" s="1">
        <v>1.2638499999999999</v>
      </c>
      <c r="I41" s="1">
        <v>-1.55569</v>
      </c>
      <c r="J41" s="1">
        <v>9.2372300000000008E-3</v>
      </c>
      <c r="K41" s="1">
        <v>0.75785800000000003</v>
      </c>
      <c r="L41" s="1">
        <v>-1.8606100000000001</v>
      </c>
      <c r="M41" s="1">
        <v>0.73949799999999999</v>
      </c>
      <c r="N41" s="1">
        <v>1.0017400000000001</v>
      </c>
      <c r="O41" s="1">
        <v>-2.4987599999999999</v>
      </c>
      <c r="P41" s="1">
        <v>-0.73430799999999996</v>
      </c>
      <c r="Q41" s="1">
        <v>0.99504800000000004</v>
      </c>
      <c r="R41" s="1">
        <v>-2.4858099999999999</v>
      </c>
      <c r="S41" s="1">
        <v>-3.8203599999999999E-4</v>
      </c>
      <c r="T41" s="1">
        <v>-4.3112599999999999E-3</v>
      </c>
      <c r="U41" s="1">
        <v>-2.5079199999999999</v>
      </c>
      <c r="V41" s="1" t="s">
        <v>23</v>
      </c>
      <c r="W41" s="1">
        <f>ABS(IK_diagnostics_positions__3[[#This Row],[Column1]]-A40)</f>
        <v>3.396200000000002E-3</v>
      </c>
      <c r="X41" s="1">
        <f>ABS(IK_diagnostics_positions__3[[#This Row],[Column2]]-B40)</f>
        <v>5.1200000000000134E-3</v>
      </c>
      <c r="Y41" s="1">
        <f>ABS(IK_diagnostics_positions__3[[#This Row],[Column3]]-C40)</f>
        <v>1.5849999999999476E-3</v>
      </c>
      <c r="Z41" s="1">
        <f>ABS(IK_diagnostics_positions__3[[#This Row],[Column4]]-D40)</f>
        <v>3.1799999999999606E-3</v>
      </c>
      <c r="AA41" s="1">
        <f>ABS(IK_diagnostics_positions__3[[#This Row],[Column5]]-E40)</f>
        <v>6.4429999999999765E-3</v>
      </c>
      <c r="AB41" s="1">
        <f>ABS(IK_diagnostics_positions__3[[#This Row],[Column6]]-F40)</f>
        <v>1.2300000000000644E-3</v>
      </c>
      <c r="AC41" s="1">
        <f>ABS(IK_diagnostics_positions__3[[#This Row],[Column7]]-G40)</f>
        <v>2.8679999999999817E-3</v>
      </c>
      <c r="AD41" s="1">
        <f>ABS(IK_diagnostics_positions__3[[#This Row],[Column8]]-H40)</f>
        <v>4.769999999999941E-3</v>
      </c>
      <c r="AE41" s="1">
        <f>ABS(IK_diagnostics_positions__3[[#This Row],[Column9]]-I40)</f>
        <v>2.1299999999999653E-3</v>
      </c>
      <c r="AF41" s="1">
        <f>ABS(IK_diagnostics_positions__3[[#This Row],[Column10]]-J40)</f>
        <v>2.2864699999999988E-3</v>
      </c>
      <c r="AG41" s="1">
        <f>ABS(IK_diagnostics_positions__3[[#This Row],[Column11]]-K40)</f>
        <v>6.541000000000019E-3</v>
      </c>
      <c r="AH41" s="1">
        <f>ABS(IK_diagnostics_positions__3[[#This Row],[Column12]]-L40)</f>
        <v>3.5400000000000986E-3</v>
      </c>
      <c r="AI41" s="1">
        <f>ABS(IK_diagnostics_positions__3[[#This Row],[Column13]]-M40)</f>
        <v>2.4849999999999595E-3</v>
      </c>
      <c r="AJ41" s="1">
        <f>ABS(IK_diagnostics_positions__3[[#This Row],[Column14]]-N40)</f>
        <v>2.4000000000001798E-4</v>
      </c>
      <c r="AK41" s="1">
        <f>ABS(IK_diagnostics_positions__3[[#This Row],[Column15]]-O40)</f>
        <v>7.299999999998974E-4</v>
      </c>
      <c r="AL41" s="1">
        <f>ABS(IK_diagnostics_positions__3[[#This Row],[Column16]]-P40)</f>
        <v>4.1029999999999678E-3</v>
      </c>
      <c r="AM41" s="1">
        <f>ABS(IK_diagnostics_positions__3[[#This Row],[Column17]]-Q40)</f>
        <v>7.0400000000003793E-4</v>
      </c>
      <c r="AN41" s="1">
        <f>ABS(IK_diagnostics_positions__3[[#This Row],[Column18]]-R40)</f>
        <v>3.6199999999997345E-3</v>
      </c>
      <c r="AO41" s="1">
        <f>ABS(IK_diagnostics_positions__3[[#This Row],[Column19]]-S40)</f>
        <v>6.1572000000000026E-5</v>
      </c>
      <c r="AP41" s="1">
        <f>ABS(IK_diagnostics_positions__3[[#This Row],[Column20]]-T40)</f>
        <v>1.5764899999999998E-3</v>
      </c>
      <c r="AQ41" s="1">
        <f>ABS(IK_diagnostics_positions__3[[#This Row],[Column21]]-U40)</f>
        <v>2.2199999999998887E-3</v>
      </c>
    </row>
    <row r="42" spans="1:43" x14ac:dyDescent="0.25">
      <c r="A42" s="1">
        <v>-4.8291100000000003E-2</v>
      </c>
      <c r="B42" s="1">
        <v>0.27376800000000001</v>
      </c>
      <c r="C42" s="1">
        <v>-0.96058299999999996</v>
      </c>
      <c r="D42" s="1">
        <v>-1.0259</v>
      </c>
      <c r="E42" s="1">
        <v>0.388872</v>
      </c>
      <c r="F42" s="1">
        <v>-1.13673</v>
      </c>
      <c r="G42" s="1">
        <v>-0.79910400000000004</v>
      </c>
      <c r="H42" s="1">
        <v>1.2674399999999999</v>
      </c>
      <c r="I42" s="1">
        <v>-1.5570600000000001</v>
      </c>
      <c r="J42" s="1">
        <v>7.3206399999999998E-3</v>
      </c>
      <c r="K42" s="1">
        <v>0.76157300000000006</v>
      </c>
      <c r="L42" s="1">
        <v>-1.8633</v>
      </c>
      <c r="M42" s="1">
        <v>0.74176900000000001</v>
      </c>
      <c r="N42" s="1">
        <v>1.00082</v>
      </c>
      <c r="O42" s="1">
        <v>-2.4983900000000001</v>
      </c>
      <c r="P42" s="1">
        <v>-0.73758900000000005</v>
      </c>
      <c r="Q42" s="1">
        <v>0.99625300000000006</v>
      </c>
      <c r="R42" s="1">
        <v>-2.4878200000000001</v>
      </c>
      <c r="S42" s="1">
        <v>-4.1691999999999999E-4</v>
      </c>
      <c r="T42" s="1">
        <v>-4.0125300000000003E-3</v>
      </c>
      <c r="U42" s="1">
        <v>-2.50658</v>
      </c>
      <c r="V42" s="1" t="s">
        <v>23</v>
      </c>
      <c r="W42" s="1">
        <f>ABS(IK_diagnostics_positions__3[[#This Row],[Column1]]-A41)</f>
        <v>1.213800000000001E-3</v>
      </c>
      <c r="X42" s="1">
        <f>ABS(IK_diagnostics_positions__3[[#This Row],[Column2]]-B41)</f>
        <v>3.4629999999999939E-3</v>
      </c>
      <c r="Y42" s="1">
        <f>ABS(IK_diagnostics_positions__3[[#This Row],[Column3]]-C41)</f>
        <v>1.0400000000000409E-3</v>
      </c>
      <c r="Z42" s="1">
        <f>ABS(IK_diagnostics_positions__3[[#This Row],[Column4]]-D41)</f>
        <v>1.0200000000000209E-3</v>
      </c>
      <c r="AA42" s="1">
        <f>ABS(IK_diagnostics_positions__3[[#This Row],[Column5]]-E41)</f>
        <v>4.4250000000000123E-3</v>
      </c>
      <c r="AB42" s="1">
        <f>ABS(IK_diagnostics_positions__3[[#This Row],[Column6]]-F41)</f>
        <v>6.2999999999990841E-4</v>
      </c>
      <c r="AC42" s="1">
        <f>ABS(IK_diagnostics_positions__3[[#This Row],[Column7]]-G41)</f>
        <v>1.4960000000000528E-3</v>
      </c>
      <c r="AD42" s="1">
        <f>ABS(IK_diagnostics_positions__3[[#This Row],[Column8]]-H41)</f>
        <v>3.5899999999999821E-3</v>
      </c>
      <c r="AE42" s="1">
        <f>ABS(IK_diagnostics_positions__3[[#This Row],[Column9]]-I41)</f>
        <v>1.3700000000000934E-3</v>
      </c>
      <c r="AF42" s="1">
        <f>ABS(IK_diagnostics_positions__3[[#This Row],[Column10]]-J41)</f>
        <v>1.916590000000001E-3</v>
      </c>
      <c r="AG42" s="1">
        <f>ABS(IK_diagnostics_positions__3[[#This Row],[Column11]]-K41)</f>
        <v>3.7150000000000238E-3</v>
      </c>
      <c r="AH42" s="1">
        <f>ABS(IK_diagnostics_positions__3[[#This Row],[Column12]]-L41)</f>
        <v>2.6899999999998592E-3</v>
      </c>
      <c r="AI42" s="1">
        <f>ABS(IK_diagnostics_positions__3[[#This Row],[Column13]]-M41)</f>
        <v>2.271000000000023E-3</v>
      </c>
      <c r="AJ42" s="1">
        <f>ABS(IK_diagnostics_positions__3[[#This Row],[Column14]]-N41)</f>
        <v>9.200000000000319E-4</v>
      </c>
      <c r="AK42" s="1">
        <f>ABS(IK_diagnostics_positions__3[[#This Row],[Column15]]-O41)</f>
        <v>3.6999999999975941E-4</v>
      </c>
      <c r="AL42" s="1">
        <f>ABS(IK_diagnostics_positions__3[[#This Row],[Column16]]-P41)</f>
        <v>3.2810000000000894E-3</v>
      </c>
      <c r="AM42" s="1">
        <f>ABS(IK_diagnostics_positions__3[[#This Row],[Column17]]-Q41)</f>
        <v>1.2050000000000116E-3</v>
      </c>
      <c r="AN42" s="1">
        <f>ABS(IK_diagnostics_positions__3[[#This Row],[Column18]]-R41)</f>
        <v>2.0100000000002893E-3</v>
      </c>
      <c r="AO42" s="1">
        <f>ABS(IK_diagnostics_positions__3[[#This Row],[Column19]]-S41)</f>
        <v>3.4884E-5</v>
      </c>
      <c r="AP42" s="1">
        <f>ABS(IK_diagnostics_positions__3[[#This Row],[Column20]]-T41)</f>
        <v>2.9872999999999966E-4</v>
      </c>
      <c r="AQ42" s="1">
        <f>ABS(IK_diagnostics_positions__3[[#This Row],[Column21]]-U41)</f>
        <v>1.3399999999998968E-3</v>
      </c>
    </row>
    <row r="43" spans="1:43" x14ac:dyDescent="0.25">
      <c r="A43" s="1">
        <v>-4.9381000000000001E-2</v>
      </c>
      <c r="B43" s="1">
        <v>0.27685799999999999</v>
      </c>
      <c r="C43" s="1">
        <v>-0.95964099999999997</v>
      </c>
      <c r="D43" s="1">
        <v>-1.0270600000000001</v>
      </c>
      <c r="E43" s="1">
        <v>0.392459</v>
      </c>
      <c r="F43" s="1">
        <v>-1.1350899999999999</v>
      </c>
      <c r="G43" s="1">
        <v>-0.80088499999999996</v>
      </c>
      <c r="H43" s="1">
        <v>1.26969</v>
      </c>
      <c r="I43" s="1">
        <v>-1.55853</v>
      </c>
      <c r="J43" s="1">
        <v>5.7385600000000002E-3</v>
      </c>
      <c r="K43" s="1">
        <v>0.764849</v>
      </c>
      <c r="L43" s="1">
        <v>-1.86592</v>
      </c>
      <c r="M43" s="1">
        <v>0.74329400000000001</v>
      </c>
      <c r="N43" s="1">
        <v>1.00071</v>
      </c>
      <c r="O43" s="1">
        <v>-2.4986799999999998</v>
      </c>
      <c r="P43" s="1">
        <v>-0.74004700000000001</v>
      </c>
      <c r="Q43" s="1">
        <v>0.99700900000000003</v>
      </c>
      <c r="R43" s="1">
        <v>-2.4903499999999998</v>
      </c>
      <c r="S43" s="1">
        <v>-6.4739599999999995E-4</v>
      </c>
      <c r="T43" s="1">
        <v>-3.7246900000000001E-3</v>
      </c>
      <c r="U43" s="1">
        <v>-2.5056500000000002</v>
      </c>
      <c r="V43" s="1" t="s">
        <v>23</v>
      </c>
      <c r="W43" s="1">
        <f>ABS(IK_diagnostics_positions__3[[#This Row],[Column1]]-A42)</f>
        <v>1.0898999999999978E-3</v>
      </c>
      <c r="X43" s="1">
        <f>ABS(IK_diagnostics_positions__3[[#This Row],[Column2]]-B42)</f>
        <v>3.0899999999999817E-3</v>
      </c>
      <c r="Y43" s="1">
        <f>ABS(IK_diagnostics_positions__3[[#This Row],[Column3]]-C42)</f>
        <v>9.4199999999999839E-4</v>
      </c>
      <c r="Z43" s="1">
        <f>ABS(IK_diagnostics_positions__3[[#This Row],[Column4]]-D42)</f>
        <v>1.1600000000000499E-3</v>
      </c>
      <c r="AA43" s="1">
        <f>ABS(IK_diagnostics_positions__3[[#This Row],[Column5]]-E42)</f>
        <v>3.5870000000000068E-3</v>
      </c>
      <c r="AB43" s="1">
        <f>ABS(IK_diagnostics_positions__3[[#This Row],[Column6]]-F42)</f>
        <v>1.6400000000000858E-3</v>
      </c>
      <c r="AC43" s="1">
        <f>ABS(IK_diagnostics_positions__3[[#This Row],[Column7]]-G42)</f>
        <v>1.7809999999999215E-3</v>
      </c>
      <c r="AD43" s="1">
        <f>ABS(IK_diagnostics_positions__3[[#This Row],[Column8]]-H42)</f>
        <v>2.2500000000000853E-3</v>
      </c>
      <c r="AE43" s="1">
        <f>ABS(IK_diagnostics_positions__3[[#This Row],[Column9]]-I42)</f>
        <v>1.4699999999998603E-3</v>
      </c>
      <c r="AF43" s="1">
        <f>ABS(IK_diagnostics_positions__3[[#This Row],[Column10]]-J42)</f>
        <v>1.5820799999999996E-3</v>
      </c>
      <c r="AG43" s="1">
        <f>ABS(IK_diagnostics_positions__3[[#This Row],[Column11]]-K42)</f>
        <v>3.2759999999999456E-3</v>
      </c>
      <c r="AH43" s="1">
        <f>ABS(IK_diagnostics_positions__3[[#This Row],[Column12]]-L42)</f>
        <v>2.6200000000000667E-3</v>
      </c>
      <c r="AI43" s="1">
        <f>ABS(IK_diagnostics_positions__3[[#This Row],[Column13]]-M42)</f>
        <v>1.5249999999999986E-3</v>
      </c>
      <c r="AJ43" s="1">
        <f>ABS(IK_diagnostics_positions__3[[#This Row],[Column14]]-N42)</f>
        <v>1.100000000000545E-4</v>
      </c>
      <c r="AK43" s="1">
        <f>ABS(IK_diagnostics_positions__3[[#This Row],[Column15]]-O42)</f>
        <v>2.899999999996794E-4</v>
      </c>
      <c r="AL43" s="1">
        <f>ABS(IK_diagnostics_positions__3[[#This Row],[Column16]]-P42)</f>
        <v>2.4579999999999602E-3</v>
      </c>
      <c r="AM43" s="1">
        <f>ABS(IK_diagnostics_positions__3[[#This Row],[Column17]]-Q42)</f>
        <v>7.5599999999997891E-4</v>
      </c>
      <c r="AN43" s="1">
        <f>ABS(IK_diagnostics_positions__3[[#This Row],[Column18]]-R42)</f>
        <v>2.5299999999996992E-3</v>
      </c>
      <c r="AO43" s="1">
        <f>ABS(IK_diagnostics_positions__3[[#This Row],[Column19]]-S42)</f>
        <v>2.3047599999999997E-4</v>
      </c>
      <c r="AP43" s="1">
        <f>ABS(IK_diagnostics_positions__3[[#This Row],[Column20]]-T42)</f>
        <v>2.8784000000000014E-4</v>
      </c>
      <c r="AQ43" s="1">
        <f>ABS(IK_diagnostics_positions__3[[#This Row],[Column21]]-U42)</f>
        <v>9.2999999999987537E-4</v>
      </c>
    </row>
    <row r="44" spans="1:43" x14ac:dyDescent="0.25">
      <c r="A44" s="1">
        <v>-5.1041200000000002E-2</v>
      </c>
      <c r="B44" s="1">
        <v>0.28026499999999999</v>
      </c>
      <c r="C44" s="1">
        <v>-0.958565</v>
      </c>
      <c r="D44" s="1">
        <v>-1.0286</v>
      </c>
      <c r="E44" s="1">
        <v>0.39647900000000003</v>
      </c>
      <c r="F44" s="1">
        <v>-1.1343000000000001</v>
      </c>
      <c r="G44" s="1">
        <v>-0.80207600000000001</v>
      </c>
      <c r="H44" s="1">
        <v>1.2728299999999999</v>
      </c>
      <c r="I44" s="1">
        <v>-1.5593900000000001</v>
      </c>
      <c r="J44" s="1">
        <v>4.6352700000000004E-3</v>
      </c>
      <c r="K44" s="1">
        <v>0.76849000000000001</v>
      </c>
      <c r="L44" s="1">
        <v>-1.86738</v>
      </c>
      <c r="M44" s="1">
        <v>0.74472300000000002</v>
      </c>
      <c r="N44" s="1">
        <v>1.0009600000000001</v>
      </c>
      <c r="O44" s="1">
        <v>-2.49844</v>
      </c>
      <c r="P44" s="1">
        <v>-0.741564</v>
      </c>
      <c r="Q44" s="1">
        <v>0.99811300000000003</v>
      </c>
      <c r="R44" s="1">
        <v>-2.4922499999999999</v>
      </c>
      <c r="S44" s="1">
        <v>-5.53668E-4</v>
      </c>
      <c r="T44" s="1">
        <v>-2.2185999999999998E-3</v>
      </c>
      <c r="U44" s="1">
        <v>-2.5045500000000001</v>
      </c>
      <c r="V44" s="1" t="s">
        <v>23</v>
      </c>
      <c r="W44" s="1">
        <f>ABS(IK_diagnostics_positions__3[[#This Row],[Column1]]-A43)</f>
        <v>1.6602000000000006E-3</v>
      </c>
      <c r="X44" s="1">
        <f>ABS(IK_diagnostics_positions__3[[#This Row],[Column2]]-B43)</f>
        <v>3.4069999999999934E-3</v>
      </c>
      <c r="Y44" s="1">
        <f>ABS(IK_diagnostics_positions__3[[#This Row],[Column3]]-C43)</f>
        <v>1.0759999999999659E-3</v>
      </c>
      <c r="Z44" s="1">
        <f>ABS(IK_diagnostics_positions__3[[#This Row],[Column4]]-D43)</f>
        <v>1.5399999999998748E-3</v>
      </c>
      <c r="AA44" s="1">
        <f>ABS(IK_diagnostics_positions__3[[#This Row],[Column5]]-E43)</f>
        <v>4.0200000000000236E-3</v>
      </c>
      <c r="AB44" s="1">
        <f>ABS(IK_diagnostics_positions__3[[#This Row],[Column6]]-F43)</f>
        <v>7.8999999999984638E-4</v>
      </c>
      <c r="AC44" s="1">
        <f>ABS(IK_diagnostics_positions__3[[#This Row],[Column7]]-G43)</f>
        <v>1.1910000000000531E-3</v>
      </c>
      <c r="AD44" s="1">
        <f>ABS(IK_diagnostics_positions__3[[#This Row],[Column8]]-H43)</f>
        <v>3.1399999999999206E-3</v>
      </c>
      <c r="AE44" s="1">
        <f>ABS(IK_diagnostics_positions__3[[#This Row],[Column9]]-I43)</f>
        <v>8.6000000000008292E-4</v>
      </c>
      <c r="AF44" s="1">
        <f>ABS(IK_diagnostics_positions__3[[#This Row],[Column10]]-J43)</f>
        <v>1.1032899999999998E-3</v>
      </c>
      <c r="AG44" s="1">
        <f>ABS(IK_diagnostics_positions__3[[#This Row],[Column11]]-K43)</f>
        <v>3.6410000000000053E-3</v>
      </c>
      <c r="AH44" s="1">
        <f>ABS(IK_diagnostics_positions__3[[#This Row],[Column12]]-L43)</f>
        <v>1.4600000000000168E-3</v>
      </c>
      <c r="AI44" s="1">
        <f>ABS(IK_diagnostics_positions__3[[#This Row],[Column13]]-M43)</f>
        <v>1.4290000000000136E-3</v>
      </c>
      <c r="AJ44" s="1">
        <f>ABS(IK_diagnostics_positions__3[[#This Row],[Column14]]-N43)</f>
        <v>2.5000000000008349E-4</v>
      </c>
      <c r="AK44" s="1">
        <f>ABS(IK_diagnostics_positions__3[[#This Row],[Column15]]-O43)</f>
        <v>2.3999999999979593E-4</v>
      </c>
      <c r="AL44" s="1">
        <f>ABS(IK_diagnostics_positions__3[[#This Row],[Column16]]-P43)</f>
        <v>1.5169999999999906E-3</v>
      </c>
      <c r="AM44" s="1">
        <f>ABS(IK_diagnostics_positions__3[[#This Row],[Column17]]-Q43)</f>
        <v>1.1039999999999939E-3</v>
      </c>
      <c r="AN44" s="1">
        <f>ABS(IK_diagnostics_positions__3[[#This Row],[Column18]]-R43)</f>
        <v>1.9000000000000128E-3</v>
      </c>
      <c r="AO44" s="1">
        <f>ABS(IK_diagnostics_positions__3[[#This Row],[Column19]]-S43)</f>
        <v>9.3727999999999954E-5</v>
      </c>
      <c r="AP44" s="1">
        <f>ABS(IK_diagnostics_positions__3[[#This Row],[Column20]]-T43)</f>
        <v>1.5060900000000003E-3</v>
      </c>
      <c r="AQ44" s="1">
        <f>ABS(IK_diagnostics_positions__3[[#This Row],[Column21]]-U43)</f>
        <v>1.1000000000001009E-3</v>
      </c>
    </row>
    <row r="45" spans="1:43" x14ac:dyDescent="0.25">
      <c r="A45" s="1">
        <v>1.4665299999999999E-2</v>
      </c>
      <c r="B45" s="1">
        <v>3.9598300000000001E-3</v>
      </c>
      <c r="C45" s="1">
        <v>-0.99988500000000002</v>
      </c>
      <c r="D45" s="1">
        <v>-0.92779500000000004</v>
      </c>
      <c r="E45" s="1">
        <v>3.92167E-2</v>
      </c>
      <c r="F45" s="1">
        <v>-1.3323400000000001</v>
      </c>
      <c r="G45" s="1">
        <v>-0.59747799999999995</v>
      </c>
      <c r="H45" s="1">
        <v>0.95937799999999995</v>
      </c>
      <c r="I45" s="1">
        <v>-1.12212</v>
      </c>
      <c r="J45" s="1">
        <v>0.106535</v>
      </c>
      <c r="K45" s="1">
        <v>0.35545100000000002</v>
      </c>
      <c r="L45" s="1">
        <v>-1.4958</v>
      </c>
      <c r="M45" s="1">
        <v>0.25158000000000003</v>
      </c>
      <c r="N45" s="1">
        <v>0.74421099999999996</v>
      </c>
      <c r="O45" s="1">
        <v>-2.4056500000000001</v>
      </c>
      <c r="P45" s="1">
        <v>-0.31453799999999998</v>
      </c>
      <c r="Q45" s="1">
        <v>0.87074200000000002</v>
      </c>
      <c r="R45" s="1">
        <v>-2.2422399999999998</v>
      </c>
      <c r="S45" s="1">
        <v>0.11914</v>
      </c>
      <c r="T45" s="1">
        <v>0.39723599999999998</v>
      </c>
      <c r="U45" s="1">
        <v>-2.49485</v>
      </c>
      <c r="V45" s="1" t="s">
        <v>23</v>
      </c>
      <c r="W45" s="1">
        <f>ABS(IK_diagnostics_positions__3[[#This Row],[Column1]]-A44)</f>
        <v>6.5706500000000001E-2</v>
      </c>
      <c r="X45" s="1">
        <f>ABS(IK_diagnostics_positions__3[[#This Row],[Column2]]-B44)</f>
        <v>0.27630516999999999</v>
      </c>
      <c r="Y45" s="1">
        <f>ABS(IK_diagnostics_positions__3[[#This Row],[Column3]]-C44)</f>
        <v>4.1320000000000023E-2</v>
      </c>
      <c r="Z45" s="1">
        <f>ABS(IK_diagnostics_positions__3[[#This Row],[Column4]]-D44)</f>
        <v>0.10080499999999992</v>
      </c>
      <c r="AA45" s="1">
        <f>ABS(IK_diagnostics_positions__3[[#This Row],[Column5]]-E44)</f>
        <v>0.35726230000000003</v>
      </c>
      <c r="AB45" s="1">
        <f>ABS(IK_diagnostics_positions__3[[#This Row],[Column6]]-F44)</f>
        <v>0.19803999999999999</v>
      </c>
      <c r="AC45" s="1">
        <f>ABS(IK_diagnostics_positions__3[[#This Row],[Column7]]-G44)</f>
        <v>0.20459800000000006</v>
      </c>
      <c r="AD45" s="1">
        <f>ABS(IK_diagnostics_positions__3[[#This Row],[Column8]]-H44)</f>
        <v>0.31345199999999995</v>
      </c>
      <c r="AE45" s="1">
        <f>ABS(IK_diagnostics_positions__3[[#This Row],[Column9]]-I44)</f>
        <v>0.43727000000000005</v>
      </c>
      <c r="AF45" s="1">
        <f>ABS(IK_diagnostics_positions__3[[#This Row],[Column10]]-J44)</f>
        <v>0.10189973000000001</v>
      </c>
      <c r="AG45" s="1">
        <f>ABS(IK_diagnostics_positions__3[[#This Row],[Column11]]-K44)</f>
        <v>0.41303899999999999</v>
      </c>
      <c r="AH45" s="1">
        <f>ABS(IK_diagnostics_positions__3[[#This Row],[Column12]]-L44)</f>
        <v>0.37158000000000002</v>
      </c>
      <c r="AI45" s="1">
        <f>ABS(IK_diagnostics_positions__3[[#This Row],[Column13]]-M44)</f>
        <v>0.493143</v>
      </c>
      <c r="AJ45" s="1">
        <f>ABS(IK_diagnostics_positions__3[[#This Row],[Column14]]-N44)</f>
        <v>0.25674900000000012</v>
      </c>
      <c r="AK45" s="1">
        <f>ABS(IK_diagnostics_positions__3[[#This Row],[Column15]]-O44)</f>
        <v>9.2789999999999928E-2</v>
      </c>
      <c r="AL45" s="1">
        <f>ABS(IK_diagnostics_positions__3[[#This Row],[Column16]]-P44)</f>
        <v>0.42702600000000002</v>
      </c>
      <c r="AM45" s="1">
        <f>ABS(IK_diagnostics_positions__3[[#This Row],[Column17]]-Q44)</f>
        <v>0.12737100000000001</v>
      </c>
      <c r="AN45" s="1">
        <f>ABS(IK_diagnostics_positions__3[[#This Row],[Column18]]-R44)</f>
        <v>0.25001000000000007</v>
      </c>
      <c r="AO45" s="1">
        <f>ABS(IK_diagnostics_positions__3[[#This Row],[Column19]]-S44)</f>
        <v>0.11969366799999999</v>
      </c>
      <c r="AP45" s="1">
        <f>ABS(IK_diagnostics_positions__3[[#This Row],[Column20]]-T44)</f>
        <v>0.39945459999999999</v>
      </c>
      <c r="AQ45" s="1">
        <f>ABS(IK_diagnostics_positions__3[[#This Row],[Column21]]-U44)</f>
        <v>9.7000000000000419E-3</v>
      </c>
    </row>
    <row r="46" spans="1:43" x14ac:dyDescent="0.25">
      <c r="A46" s="1">
        <v>-1.5943499999999999E-2</v>
      </c>
      <c r="B46" s="1">
        <v>9.85235E-2</v>
      </c>
      <c r="C46" s="1">
        <v>-0.99500699999999997</v>
      </c>
      <c r="D46" s="1">
        <v>-0.95109699999999997</v>
      </c>
      <c r="E46" s="1">
        <v>0.206818</v>
      </c>
      <c r="F46" s="1">
        <v>-1.33229</v>
      </c>
      <c r="G46" s="1">
        <v>-0.57264999999999999</v>
      </c>
      <c r="H46" s="1">
        <v>1.1321699999999999</v>
      </c>
      <c r="I46" s="1">
        <v>-1.3547899999999999</v>
      </c>
      <c r="J46" s="1">
        <v>5.7853000000000002E-2</v>
      </c>
      <c r="K46" s="1">
        <v>0.43226700000000001</v>
      </c>
      <c r="L46" s="1">
        <v>-1.6903600000000001</v>
      </c>
      <c r="M46" s="1">
        <v>0.51451899999999995</v>
      </c>
      <c r="N46" s="1">
        <v>0.92113</v>
      </c>
      <c r="O46" s="1">
        <v>-2.43364</v>
      </c>
      <c r="P46" s="1">
        <v>-0.51345799999999997</v>
      </c>
      <c r="Q46" s="1">
        <v>0.89700000000000002</v>
      </c>
      <c r="R46" s="1">
        <v>-2.3668399999999998</v>
      </c>
      <c r="S46" s="1">
        <v>2.73569E-2</v>
      </c>
      <c r="T46" s="1">
        <v>9.1372999999999996E-2</v>
      </c>
      <c r="U46" s="1">
        <v>-2.6299700000000001</v>
      </c>
      <c r="V46" s="1" t="s">
        <v>23</v>
      </c>
      <c r="W46" s="1">
        <f>ABS(IK_diagnostics_positions__3[[#This Row],[Column1]]-A45)</f>
        <v>3.0608799999999999E-2</v>
      </c>
      <c r="X46" s="1">
        <f>ABS(IK_diagnostics_positions__3[[#This Row],[Column2]]-B45)</f>
        <v>9.4563670000000002E-2</v>
      </c>
      <c r="Y46" s="1">
        <f>ABS(IK_diagnostics_positions__3[[#This Row],[Column3]]-C45)</f>
        <v>4.878000000000049E-3</v>
      </c>
      <c r="Z46" s="1">
        <f>ABS(IK_diagnostics_positions__3[[#This Row],[Column4]]-D45)</f>
        <v>2.3301999999999934E-2</v>
      </c>
      <c r="AA46" s="1">
        <f>ABS(IK_diagnostics_positions__3[[#This Row],[Column5]]-E45)</f>
        <v>0.16760130000000001</v>
      </c>
      <c r="AB46" s="1">
        <f>ABS(IK_diagnostics_positions__3[[#This Row],[Column6]]-F45)</f>
        <v>5.0000000000105516E-5</v>
      </c>
      <c r="AC46" s="1">
        <f>ABS(IK_diagnostics_positions__3[[#This Row],[Column7]]-G45)</f>
        <v>2.4827999999999961E-2</v>
      </c>
      <c r="AD46" s="1">
        <f>ABS(IK_diagnostics_positions__3[[#This Row],[Column8]]-H45)</f>
        <v>0.17279199999999995</v>
      </c>
      <c r="AE46" s="1">
        <f>ABS(IK_diagnostics_positions__3[[#This Row],[Column9]]-I45)</f>
        <v>0.23266999999999993</v>
      </c>
      <c r="AF46" s="1">
        <f>ABS(IK_diagnostics_positions__3[[#This Row],[Column10]]-J45)</f>
        <v>4.8682000000000003E-2</v>
      </c>
      <c r="AG46" s="1">
        <f>ABS(IK_diagnostics_positions__3[[#This Row],[Column11]]-K45)</f>
        <v>7.6815999999999995E-2</v>
      </c>
      <c r="AH46" s="1">
        <f>ABS(IK_diagnostics_positions__3[[#This Row],[Column12]]-L45)</f>
        <v>0.19456000000000007</v>
      </c>
      <c r="AI46" s="1">
        <f>ABS(IK_diagnostics_positions__3[[#This Row],[Column13]]-M45)</f>
        <v>0.26293899999999992</v>
      </c>
      <c r="AJ46" s="1">
        <f>ABS(IK_diagnostics_positions__3[[#This Row],[Column14]]-N45)</f>
        <v>0.17691900000000005</v>
      </c>
      <c r="AK46" s="1">
        <f>ABS(IK_diagnostics_positions__3[[#This Row],[Column15]]-O45)</f>
        <v>2.7989999999999959E-2</v>
      </c>
      <c r="AL46" s="1">
        <f>ABS(IK_diagnostics_positions__3[[#This Row],[Column16]]-P45)</f>
        <v>0.19891999999999999</v>
      </c>
      <c r="AM46" s="1">
        <f>ABS(IK_diagnostics_positions__3[[#This Row],[Column17]]-Q45)</f>
        <v>2.6258000000000004E-2</v>
      </c>
      <c r="AN46" s="1">
        <f>ABS(IK_diagnostics_positions__3[[#This Row],[Column18]]-R45)</f>
        <v>0.12460000000000004</v>
      </c>
      <c r="AO46" s="1">
        <f>ABS(IK_diagnostics_positions__3[[#This Row],[Column19]]-S45)</f>
        <v>9.1783099999999992E-2</v>
      </c>
      <c r="AP46" s="1">
        <f>ABS(IK_diagnostics_positions__3[[#This Row],[Column20]]-T45)</f>
        <v>0.305863</v>
      </c>
      <c r="AQ46" s="1">
        <f>ABS(IK_diagnostics_positions__3[[#This Row],[Column21]]-U45)</f>
        <v>0.13512000000000013</v>
      </c>
    </row>
    <row r="47" spans="1:43" x14ac:dyDescent="0.25">
      <c r="A47" s="1">
        <v>-3.06974E-2</v>
      </c>
      <c r="B47" s="1">
        <v>0.202457</v>
      </c>
      <c r="C47" s="1">
        <v>-0.97880999999999996</v>
      </c>
      <c r="D47" s="1">
        <v>-0.95820099999999997</v>
      </c>
      <c r="E47" s="1">
        <v>0.36868299999999998</v>
      </c>
      <c r="F47" s="1">
        <v>-1.3136300000000001</v>
      </c>
      <c r="G47" s="1">
        <v>-0.55717799999999995</v>
      </c>
      <c r="H47" s="1">
        <v>1.2731399999999999</v>
      </c>
      <c r="I47" s="1">
        <v>-1.4590399999999999</v>
      </c>
      <c r="J47" s="1">
        <v>4.3477700000000001E-2</v>
      </c>
      <c r="K47" s="1">
        <v>0.52867399999999998</v>
      </c>
      <c r="L47" s="1">
        <v>-1.7505599999999999</v>
      </c>
      <c r="M47" s="1">
        <v>0.605908</v>
      </c>
      <c r="N47" s="1">
        <v>0.98278299999999996</v>
      </c>
      <c r="O47" s="1">
        <v>-2.4415499999999999</v>
      </c>
      <c r="P47" s="1">
        <v>-0.58871499999999999</v>
      </c>
      <c r="Q47" s="1">
        <v>0.94338599999999995</v>
      </c>
      <c r="R47" s="1">
        <v>-2.4050500000000001</v>
      </c>
      <c r="S47" s="1">
        <v>-4.1161899999999996E-3</v>
      </c>
      <c r="T47" s="1">
        <v>4.59546E-3</v>
      </c>
      <c r="U47" s="1">
        <v>-2.6009000000000002</v>
      </c>
      <c r="V47" s="1" t="s">
        <v>23</v>
      </c>
      <c r="W47" s="1">
        <f>ABS(IK_diagnostics_positions__3[[#This Row],[Column1]]-A46)</f>
        <v>1.47539E-2</v>
      </c>
      <c r="X47" s="1">
        <f>ABS(IK_diagnostics_positions__3[[#This Row],[Column2]]-B46)</f>
        <v>0.1039335</v>
      </c>
      <c r="Y47" s="1">
        <f>ABS(IK_diagnostics_positions__3[[#This Row],[Column3]]-C46)</f>
        <v>1.6197000000000017E-2</v>
      </c>
      <c r="Z47" s="1">
        <f>ABS(IK_diagnostics_positions__3[[#This Row],[Column4]]-D46)</f>
        <v>7.1039999999999992E-3</v>
      </c>
      <c r="AA47" s="1">
        <f>ABS(IK_diagnostics_positions__3[[#This Row],[Column5]]-E46)</f>
        <v>0.16186499999999998</v>
      </c>
      <c r="AB47" s="1">
        <f>ABS(IK_diagnostics_positions__3[[#This Row],[Column6]]-F46)</f>
        <v>1.8659999999999899E-2</v>
      </c>
      <c r="AC47" s="1">
        <f>ABS(IK_diagnostics_positions__3[[#This Row],[Column7]]-G46)</f>
        <v>1.5472000000000041E-2</v>
      </c>
      <c r="AD47" s="1">
        <f>ABS(IK_diagnostics_positions__3[[#This Row],[Column8]]-H46)</f>
        <v>0.14097000000000004</v>
      </c>
      <c r="AE47" s="1">
        <f>ABS(IK_diagnostics_positions__3[[#This Row],[Column9]]-I46)</f>
        <v>0.10424999999999995</v>
      </c>
      <c r="AF47" s="1">
        <f>ABS(IK_diagnostics_positions__3[[#This Row],[Column10]]-J46)</f>
        <v>1.4375300000000001E-2</v>
      </c>
      <c r="AG47" s="1">
        <f>ABS(IK_diagnostics_positions__3[[#This Row],[Column11]]-K46)</f>
        <v>9.6406999999999965E-2</v>
      </c>
      <c r="AH47" s="1">
        <f>ABS(IK_diagnostics_positions__3[[#This Row],[Column12]]-L46)</f>
        <v>6.0199999999999809E-2</v>
      </c>
      <c r="AI47" s="1">
        <f>ABS(IK_diagnostics_positions__3[[#This Row],[Column13]]-M46)</f>
        <v>9.1389000000000054E-2</v>
      </c>
      <c r="AJ47" s="1">
        <f>ABS(IK_diagnostics_positions__3[[#This Row],[Column14]]-N46)</f>
        <v>6.1652999999999958E-2</v>
      </c>
      <c r="AK47" s="1">
        <f>ABS(IK_diagnostics_positions__3[[#This Row],[Column15]]-O46)</f>
        <v>7.9099999999998616E-3</v>
      </c>
      <c r="AL47" s="1">
        <f>ABS(IK_diagnostics_positions__3[[#This Row],[Column16]]-P46)</f>
        <v>7.5257000000000018E-2</v>
      </c>
      <c r="AM47" s="1">
        <f>ABS(IK_diagnostics_positions__3[[#This Row],[Column17]]-Q46)</f>
        <v>4.6385999999999927E-2</v>
      </c>
      <c r="AN47" s="1">
        <f>ABS(IK_diagnostics_positions__3[[#This Row],[Column18]]-R46)</f>
        <v>3.8210000000000299E-2</v>
      </c>
      <c r="AO47" s="1">
        <f>ABS(IK_diagnostics_positions__3[[#This Row],[Column19]]-S46)</f>
        <v>3.1473090000000002E-2</v>
      </c>
      <c r="AP47" s="1">
        <f>ABS(IK_diagnostics_positions__3[[#This Row],[Column20]]-T46)</f>
        <v>8.677754E-2</v>
      </c>
      <c r="AQ47" s="1">
        <f>ABS(IK_diagnostics_positions__3[[#This Row],[Column21]]-U46)</f>
        <v>2.9069999999999929E-2</v>
      </c>
    </row>
    <row r="48" spans="1:43" x14ac:dyDescent="0.25">
      <c r="A48" s="1">
        <v>-3.8607299999999997E-2</v>
      </c>
      <c r="B48" s="1">
        <v>0.270339</v>
      </c>
      <c r="C48" s="1">
        <v>-0.96199100000000004</v>
      </c>
      <c r="D48" s="1">
        <v>-0.96054899999999999</v>
      </c>
      <c r="E48" s="1">
        <v>0.46558300000000002</v>
      </c>
      <c r="F48" s="1">
        <v>-1.2965100000000001</v>
      </c>
      <c r="G48" s="1">
        <v>-0.55332400000000004</v>
      </c>
      <c r="H48" s="1">
        <v>1.35128</v>
      </c>
      <c r="I48" s="1">
        <v>-1.5194799999999999</v>
      </c>
      <c r="J48" s="1">
        <v>3.9015800000000003E-2</v>
      </c>
      <c r="K48" s="1">
        <v>0.589727</v>
      </c>
      <c r="L48" s="1">
        <v>-1.7824899999999999</v>
      </c>
      <c r="M48" s="1">
        <v>0.64673199999999997</v>
      </c>
      <c r="N48" s="1">
        <v>1.0040500000000001</v>
      </c>
      <c r="O48" s="1">
        <v>-2.46</v>
      </c>
      <c r="P48" s="1">
        <v>-0.62300199999999994</v>
      </c>
      <c r="Q48" s="1">
        <v>0.97220700000000004</v>
      </c>
      <c r="R48" s="1">
        <v>-2.4270399999999999</v>
      </c>
      <c r="S48" s="1">
        <v>-1.1842999999999999E-2</v>
      </c>
      <c r="T48" s="1">
        <v>-2.6569099999999998E-2</v>
      </c>
      <c r="U48" s="1">
        <v>-2.5683600000000002</v>
      </c>
      <c r="V48" s="1" t="s">
        <v>23</v>
      </c>
      <c r="W48" s="1">
        <f>ABS(IK_diagnostics_positions__3[[#This Row],[Column1]]-A47)</f>
        <v>7.9098999999999975E-3</v>
      </c>
      <c r="X48" s="1">
        <f>ABS(IK_diagnostics_positions__3[[#This Row],[Column2]]-B47)</f>
        <v>6.7881999999999998E-2</v>
      </c>
      <c r="Y48" s="1">
        <f>ABS(IK_diagnostics_positions__3[[#This Row],[Column3]]-C47)</f>
        <v>1.6818999999999917E-2</v>
      </c>
      <c r="Z48" s="1">
        <f>ABS(IK_diagnostics_positions__3[[#This Row],[Column4]]-D47)</f>
        <v>2.3480000000000167E-3</v>
      </c>
      <c r="AA48" s="1">
        <f>ABS(IK_diagnostics_positions__3[[#This Row],[Column5]]-E47)</f>
        <v>9.6900000000000042E-2</v>
      </c>
      <c r="AB48" s="1">
        <f>ABS(IK_diagnostics_positions__3[[#This Row],[Column6]]-F47)</f>
        <v>1.7120000000000024E-2</v>
      </c>
      <c r="AC48" s="1">
        <f>ABS(IK_diagnostics_positions__3[[#This Row],[Column7]]-G47)</f>
        <v>3.8539999999999131E-3</v>
      </c>
      <c r="AD48" s="1">
        <f>ABS(IK_diagnostics_positions__3[[#This Row],[Column8]]-H47)</f>
        <v>7.8140000000000098E-2</v>
      </c>
      <c r="AE48" s="1">
        <f>ABS(IK_diagnostics_positions__3[[#This Row],[Column9]]-I47)</f>
        <v>6.0440000000000049E-2</v>
      </c>
      <c r="AF48" s="1">
        <f>ABS(IK_diagnostics_positions__3[[#This Row],[Column10]]-J47)</f>
        <v>4.4618999999999978E-3</v>
      </c>
      <c r="AG48" s="1">
        <f>ABS(IK_diagnostics_positions__3[[#This Row],[Column11]]-K47)</f>
        <v>6.1053000000000024E-2</v>
      </c>
      <c r="AH48" s="1">
        <f>ABS(IK_diagnostics_positions__3[[#This Row],[Column12]]-L47)</f>
        <v>3.1930000000000014E-2</v>
      </c>
      <c r="AI48" s="1">
        <f>ABS(IK_diagnostics_positions__3[[#This Row],[Column13]]-M47)</f>
        <v>4.0823999999999971E-2</v>
      </c>
      <c r="AJ48" s="1">
        <f>ABS(IK_diagnostics_positions__3[[#This Row],[Column14]]-N47)</f>
        <v>2.1267000000000147E-2</v>
      </c>
      <c r="AK48" s="1">
        <f>ABS(IK_diagnostics_positions__3[[#This Row],[Column15]]-O47)</f>
        <v>1.8450000000000077E-2</v>
      </c>
      <c r="AL48" s="1">
        <f>ABS(IK_diagnostics_positions__3[[#This Row],[Column16]]-P47)</f>
        <v>3.4286999999999956E-2</v>
      </c>
      <c r="AM48" s="1">
        <f>ABS(IK_diagnostics_positions__3[[#This Row],[Column17]]-Q47)</f>
        <v>2.8821000000000097E-2</v>
      </c>
      <c r="AN48" s="1">
        <f>ABS(IK_diagnostics_positions__3[[#This Row],[Column18]]-R47)</f>
        <v>2.1989999999999732E-2</v>
      </c>
      <c r="AO48" s="1">
        <f>ABS(IK_diagnostics_positions__3[[#This Row],[Column19]]-S47)</f>
        <v>7.7268099999999998E-3</v>
      </c>
      <c r="AP48" s="1">
        <f>ABS(IK_diagnostics_positions__3[[#This Row],[Column20]]-T47)</f>
        <v>3.1164559999999997E-2</v>
      </c>
      <c r="AQ48" s="1">
        <f>ABS(IK_diagnostics_positions__3[[#This Row],[Column21]]-U47)</f>
        <v>3.2540000000000013E-2</v>
      </c>
    </row>
    <row r="49" spans="1:43" x14ac:dyDescent="0.25">
      <c r="A49" s="1">
        <v>-4.02449E-2</v>
      </c>
      <c r="B49" s="1">
        <v>0.312944</v>
      </c>
      <c r="C49" s="1">
        <v>-0.94891899999999996</v>
      </c>
      <c r="D49" s="1">
        <v>-0.95970699999999998</v>
      </c>
      <c r="E49" s="1">
        <v>0.52832900000000005</v>
      </c>
      <c r="F49" s="1">
        <v>-1.2778499999999999</v>
      </c>
      <c r="G49" s="1">
        <v>-0.55101299999999998</v>
      </c>
      <c r="H49" s="1">
        <v>1.3984099999999999</v>
      </c>
      <c r="I49" s="1">
        <v>-1.55341</v>
      </c>
      <c r="J49" s="1">
        <v>3.6213700000000001E-2</v>
      </c>
      <c r="K49" s="1">
        <v>0.62849600000000005</v>
      </c>
      <c r="L49" s="1">
        <v>-1.8031999999999999</v>
      </c>
      <c r="M49" s="1">
        <v>0.67131099999999999</v>
      </c>
      <c r="N49" s="1">
        <v>1.01278</v>
      </c>
      <c r="O49" s="1">
        <v>-2.4732599999999998</v>
      </c>
      <c r="P49" s="1">
        <v>-0.64666000000000001</v>
      </c>
      <c r="Q49" s="1">
        <v>0.98285</v>
      </c>
      <c r="R49" s="1">
        <v>-2.44204</v>
      </c>
      <c r="S49" s="1">
        <v>-1.32455E-2</v>
      </c>
      <c r="T49" s="1">
        <v>-3.5621399999999998E-2</v>
      </c>
      <c r="U49" s="1">
        <v>-2.5491899999999998</v>
      </c>
      <c r="V49" s="1" t="s">
        <v>23</v>
      </c>
      <c r="W49" s="1">
        <f>ABS(IK_diagnostics_positions__3[[#This Row],[Column1]]-A48)</f>
        <v>1.6376000000000029E-3</v>
      </c>
      <c r="X49" s="1">
        <f>ABS(IK_diagnostics_positions__3[[#This Row],[Column2]]-B48)</f>
        <v>4.2605000000000004E-2</v>
      </c>
      <c r="Y49" s="1">
        <f>ABS(IK_diagnostics_positions__3[[#This Row],[Column3]]-C48)</f>
        <v>1.3072000000000084E-2</v>
      </c>
      <c r="Z49" s="1">
        <f>ABS(IK_diagnostics_positions__3[[#This Row],[Column4]]-D48)</f>
        <v>8.4200000000000941E-4</v>
      </c>
      <c r="AA49" s="1">
        <f>ABS(IK_diagnostics_positions__3[[#This Row],[Column5]]-E48)</f>
        <v>6.2746000000000024E-2</v>
      </c>
      <c r="AB49" s="1">
        <f>ABS(IK_diagnostics_positions__3[[#This Row],[Column6]]-F48)</f>
        <v>1.8660000000000121E-2</v>
      </c>
      <c r="AC49" s="1">
        <f>ABS(IK_diagnostics_positions__3[[#This Row],[Column7]]-G48)</f>
        <v>2.311000000000063E-3</v>
      </c>
      <c r="AD49" s="1">
        <f>ABS(IK_diagnostics_positions__3[[#This Row],[Column8]]-H48)</f>
        <v>4.7129999999999894E-2</v>
      </c>
      <c r="AE49" s="1">
        <f>ABS(IK_diagnostics_positions__3[[#This Row],[Column9]]-I48)</f>
        <v>3.3930000000000016E-2</v>
      </c>
      <c r="AF49" s="1">
        <f>ABS(IK_diagnostics_positions__3[[#This Row],[Column10]]-J48)</f>
        <v>2.8021000000000018E-3</v>
      </c>
      <c r="AG49" s="1">
        <f>ABS(IK_diagnostics_positions__3[[#This Row],[Column11]]-K48)</f>
        <v>3.8769000000000053E-2</v>
      </c>
      <c r="AH49" s="1">
        <f>ABS(IK_diagnostics_positions__3[[#This Row],[Column12]]-L48)</f>
        <v>2.0710000000000006E-2</v>
      </c>
      <c r="AI49" s="1">
        <f>ABS(IK_diagnostics_positions__3[[#This Row],[Column13]]-M48)</f>
        <v>2.4579000000000018E-2</v>
      </c>
      <c r="AJ49" s="1">
        <f>ABS(IK_diagnostics_positions__3[[#This Row],[Column14]]-N48)</f>
        <v>8.7299999999999045E-3</v>
      </c>
      <c r="AK49" s="1">
        <f>ABS(IK_diagnostics_positions__3[[#This Row],[Column15]]-O48)</f>
        <v>1.3259999999999827E-2</v>
      </c>
      <c r="AL49" s="1">
        <f>ABS(IK_diagnostics_positions__3[[#This Row],[Column16]]-P48)</f>
        <v>2.3658000000000068E-2</v>
      </c>
      <c r="AM49" s="1">
        <f>ABS(IK_diagnostics_positions__3[[#This Row],[Column17]]-Q48)</f>
        <v>1.0642999999999958E-2</v>
      </c>
      <c r="AN49" s="1">
        <f>ABS(IK_diagnostics_positions__3[[#This Row],[Column18]]-R48)</f>
        <v>1.5000000000000124E-2</v>
      </c>
      <c r="AO49" s="1">
        <f>ABS(IK_diagnostics_positions__3[[#This Row],[Column19]]-S48)</f>
        <v>1.402500000000001E-3</v>
      </c>
      <c r="AP49" s="1">
        <f>ABS(IK_diagnostics_positions__3[[#This Row],[Column20]]-T48)</f>
        <v>9.0522999999999992E-3</v>
      </c>
      <c r="AQ49" s="1">
        <f>ABS(IK_diagnostics_positions__3[[#This Row],[Column21]]-U48)</f>
        <v>1.9170000000000353E-2</v>
      </c>
    </row>
    <row r="50" spans="1:43" x14ac:dyDescent="0.25">
      <c r="A50" s="1">
        <v>-4.5141899999999999E-2</v>
      </c>
      <c r="B50" s="1">
        <v>0.34401500000000002</v>
      </c>
      <c r="C50" s="1">
        <v>-0.93787799999999999</v>
      </c>
      <c r="D50" s="1">
        <v>-0.96204999999999996</v>
      </c>
      <c r="E50" s="1">
        <v>0.57036200000000004</v>
      </c>
      <c r="F50" s="1">
        <v>-1.26658</v>
      </c>
      <c r="G50" s="1">
        <v>-0.55562199999999995</v>
      </c>
      <c r="H50" s="1">
        <v>1.4301900000000001</v>
      </c>
      <c r="I50" s="1">
        <v>-1.5756300000000001</v>
      </c>
      <c r="J50" s="1">
        <v>3.0484199999999999E-2</v>
      </c>
      <c r="K50" s="1">
        <v>0.65664999999999996</v>
      </c>
      <c r="L50" s="1">
        <v>-1.8166899999999999</v>
      </c>
      <c r="M50" s="1">
        <v>0.68728299999999998</v>
      </c>
      <c r="N50" s="1">
        <v>1.01376</v>
      </c>
      <c r="O50" s="1">
        <v>-2.4808300000000001</v>
      </c>
      <c r="P50" s="1">
        <v>-0.66631300000000004</v>
      </c>
      <c r="Q50" s="1">
        <v>0.99026400000000003</v>
      </c>
      <c r="R50" s="1">
        <v>-2.4516499999999999</v>
      </c>
      <c r="S50" s="1">
        <v>-1.17401E-2</v>
      </c>
      <c r="T50" s="1">
        <v>-3.4560300000000002E-2</v>
      </c>
      <c r="U50" s="1">
        <v>-2.5381100000000001</v>
      </c>
      <c r="V50" s="1" t="s">
        <v>23</v>
      </c>
      <c r="W50" s="1">
        <f>ABS(IK_diagnostics_positions__3[[#This Row],[Column1]]-A49)</f>
        <v>4.8969999999999986E-3</v>
      </c>
      <c r="X50" s="1">
        <f>ABS(IK_diagnostics_positions__3[[#This Row],[Column2]]-B49)</f>
        <v>3.1071000000000015E-2</v>
      </c>
      <c r="Y50" s="1">
        <f>ABS(IK_diagnostics_positions__3[[#This Row],[Column3]]-C49)</f>
        <v>1.1040999999999968E-2</v>
      </c>
      <c r="Z50" s="1">
        <f>ABS(IK_diagnostics_positions__3[[#This Row],[Column4]]-D49)</f>
        <v>2.342999999999984E-3</v>
      </c>
      <c r="AA50" s="1">
        <f>ABS(IK_diagnostics_positions__3[[#This Row],[Column5]]-E49)</f>
        <v>4.2032999999999987E-2</v>
      </c>
      <c r="AB50" s="1">
        <f>ABS(IK_diagnostics_positions__3[[#This Row],[Column6]]-F49)</f>
        <v>1.1269999999999891E-2</v>
      </c>
      <c r="AC50" s="1">
        <f>ABS(IK_diagnostics_positions__3[[#This Row],[Column7]]-G49)</f>
        <v>4.6089999999999742E-3</v>
      </c>
      <c r="AD50" s="1">
        <f>ABS(IK_diagnostics_positions__3[[#This Row],[Column8]]-H49)</f>
        <v>3.1780000000000141E-2</v>
      </c>
      <c r="AE50" s="1">
        <f>ABS(IK_diagnostics_positions__3[[#This Row],[Column9]]-I49)</f>
        <v>2.2220000000000129E-2</v>
      </c>
      <c r="AF50" s="1">
        <f>ABS(IK_diagnostics_positions__3[[#This Row],[Column10]]-J49)</f>
        <v>5.729500000000002E-3</v>
      </c>
      <c r="AG50" s="1">
        <f>ABS(IK_diagnostics_positions__3[[#This Row],[Column11]]-K49)</f>
        <v>2.8153999999999901E-2</v>
      </c>
      <c r="AH50" s="1">
        <f>ABS(IK_diagnostics_positions__3[[#This Row],[Column12]]-L49)</f>
        <v>1.3490000000000002E-2</v>
      </c>
      <c r="AI50" s="1">
        <f>ABS(IK_diagnostics_positions__3[[#This Row],[Column13]]-M49)</f>
        <v>1.5971999999999986E-2</v>
      </c>
      <c r="AJ50" s="1">
        <f>ABS(IK_diagnostics_positions__3[[#This Row],[Column14]]-N49)</f>
        <v>9.7999999999998089E-4</v>
      </c>
      <c r="AK50" s="1">
        <f>ABS(IK_diagnostics_positions__3[[#This Row],[Column15]]-O49)</f>
        <v>7.5700000000002987E-3</v>
      </c>
      <c r="AL50" s="1">
        <f>ABS(IK_diagnostics_positions__3[[#This Row],[Column16]]-P49)</f>
        <v>1.9653000000000032E-2</v>
      </c>
      <c r="AM50" s="1">
        <f>ABS(IK_diagnostics_positions__3[[#This Row],[Column17]]-Q49)</f>
        <v>7.4140000000000317E-3</v>
      </c>
      <c r="AN50" s="1">
        <f>ABS(IK_diagnostics_positions__3[[#This Row],[Column18]]-R49)</f>
        <v>9.6099999999998964E-3</v>
      </c>
      <c r="AO50" s="1">
        <f>ABS(IK_diagnostics_positions__3[[#This Row],[Column19]]-S49)</f>
        <v>1.5054000000000005E-3</v>
      </c>
      <c r="AP50" s="1">
        <f>ABS(IK_diagnostics_positions__3[[#This Row],[Column20]]-T49)</f>
        <v>1.0610999999999954E-3</v>
      </c>
      <c r="AQ50" s="1">
        <f>ABS(IK_diagnostics_positions__3[[#This Row],[Column21]]-U49)</f>
        <v>1.1079999999999757E-2</v>
      </c>
    </row>
    <row r="51" spans="1:43" x14ac:dyDescent="0.25">
      <c r="A51" s="1">
        <v>-4.6341800000000002E-2</v>
      </c>
      <c r="B51" s="1">
        <v>0.36798500000000001</v>
      </c>
      <c r="C51" s="1">
        <v>-0.92867599999999995</v>
      </c>
      <c r="D51" s="1">
        <v>-0.96170100000000003</v>
      </c>
      <c r="E51" s="1">
        <v>0.59951500000000002</v>
      </c>
      <c r="F51" s="1">
        <v>-1.2580899999999999</v>
      </c>
      <c r="G51" s="1">
        <v>-0.56091800000000003</v>
      </c>
      <c r="H51" s="1">
        <v>1.4531099999999999</v>
      </c>
      <c r="I51" s="1">
        <v>-1.59087</v>
      </c>
      <c r="J51" s="1">
        <v>2.5096400000000001E-2</v>
      </c>
      <c r="K51" s="1">
        <v>0.67820800000000003</v>
      </c>
      <c r="L51" s="1">
        <v>-1.8277399999999999</v>
      </c>
      <c r="M51" s="1">
        <v>0.69905099999999998</v>
      </c>
      <c r="N51" s="1">
        <v>1.01397</v>
      </c>
      <c r="O51" s="1">
        <v>-2.4858099999999999</v>
      </c>
      <c r="P51" s="1">
        <v>-0.68096100000000004</v>
      </c>
      <c r="Q51" s="1">
        <v>0.993726</v>
      </c>
      <c r="R51" s="1">
        <v>-2.4617200000000001</v>
      </c>
      <c r="S51" s="1">
        <v>-9.3163099999999995E-3</v>
      </c>
      <c r="T51" s="1">
        <v>-3.1179499999999999E-2</v>
      </c>
      <c r="U51" s="1">
        <v>-2.53172</v>
      </c>
      <c r="V51" s="1" t="s">
        <v>23</v>
      </c>
      <c r="W51" s="1">
        <f>ABS(IK_diagnostics_positions__3[[#This Row],[Column1]]-A50)</f>
        <v>1.1999000000000037E-3</v>
      </c>
      <c r="X51" s="1">
        <f>ABS(IK_diagnostics_positions__3[[#This Row],[Column2]]-B50)</f>
        <v>2.3969999999999991E-2</v>
      </c>
      <c r="Y51" s="1">
        <f>ABS(IK_diagnostics_positions__3[[#This Row],[Column3]]-C50)</f>
        <v>9.2020000000000435E-3</v>
      </c>
      <c r="Z51" s="1">
        <f>ABS(IK_diagnostics_positions__3[[#This Row],[Column4]]-D50)</f>
        <v>3.489999999999327E-4</v>
      </c>
      <c r="AA51" s="1">
        <f>ABS(IK_diagnostics_positions__3[[#This Row],[Column5]]-E50)</f>
        <v>2.9152999999999984E-2</v>
      </c>
      <c r="AB51" s="1">
        <f>ABS(IK_diagnostics_positions__3[[#This Row],[Column6]]-F50)</f>
        <v>8.4900000000001086E-3</v>
      </c>
      <c r="AC51" s="1">
        <f>ABS(IK_diagnostics_positions__3[[#This Row],[Column7]]-G50)</f>
        <v>5.2960000000000784E-3</v>
      </c>
      <c r="AD51" s="1">
        <f>ABS(IK_diagnostics_positions__3[[#This Row],[Column8]]-H50)</f>
        <v>2.2919999999999829E-2</v>
      </c>
      <c r="AE51" s="1">
        <f>ABS(IK_diagnostics_positions__3[[#This Row],[Column9]]-I50)</f>
        <v>1.523999999999992E-2</v>
      </c>
      <c r="AF51" s="1">
        <f>ABS(IK_diagnostics_positions__3[[#This Row],[Column10]]-J50)</f>
        <v>5.3877999999999981E-3</v>
      </c>
      <c r="AG51" s="1">
        <f>ABS(IK_diagnostics_positions__3[[#This Row],[Column11]]-K50)</f>
        <v>2.1558000000000077E-2</v>
      </c>
      <c r="AH51" s="1">
        <f>ABS(IK_diagnostics_positions__3[[#This Row],[Column12]]-L50)</f>
        <v>1.1050000000000004E-2</v>
      </c>
      <c r="AI51" s="1">
        <f>ABS(IK_diagnostics_positions__3[[#This Row],[Column13]]-M50)</f>
        <v>1.1768000000000001E-2</v>
      </c>
      <c r="AJ51" s="1">
        <f>ABS(IK_diagnostics_positions__3[[#This Row],[Column14]]-N50)</f>
        <v>2.1000000000004349E-4</v>
      </c>
      <c r="AK51" s="1">
        <f>ABS(IK_diagnostics_positions__3[[#This Row],[Column15]]-O50)</f>
        <v>4.9799999999997624E-3</v>
      </c>
      <c r="AL51" s="1">
        <f>ABS(IK_diagnostics_positions__3[[#This Row],[Column16]]-P50)</f>
        <v>1.4647999999999994E-2</v>
      </c>
      <c r="AM51" s="1">
        <f>ABS(IK_diagnostics_positions__3[[#This Row],[Column17]]-Q50)</f>
        <v>3.4619999999999651E-3</v>
      </c>
      <c r="AN51" s="1">
        <f>ABS(IK_diagnostics_positions__3[[#This Row],[Column18]]-R50)</f>
        <v>1.0070000000000245E-2</v>
      </c>
      <c r="AO51" s="1">
        <f>ABS(IK_diagnostics_positions__3[[#This Row],[Column19]]-S50)</f>
        <v>2.4237900000000003E-3</v>
      </c>
      <c r="AP51" s="1">
        <f>ABS(IK_diagnostics_positions__3[[#This Row],[Column20]]-T50)</f>
        <v>3.3808000000000032E-3</v>
      </c>
      <c r="AQ51" s="1">
        <f>ABS(IK_diagnostics_positions__3[[#This Row],[Column21]]-U50)</f>
        <v>6.3900000000001178E-3</v>
      </c>
    </row>
    <row r="52" spans="1:43" x14ac:dyDescent="0.25">
      <c r="A52" s="1">
        <v>-4.6694199999999998E-2</v>
      </c>
      <c r="B52" s="1">
        <v>0.38538600000000001</v>
      </c>
      <c r="C52" s="1">
        <v>-0.92157299999999998</v>
      </c>
      <c r="D52" s="1">
        <v>-0.96156200000000003</v>
      </c>
      <c r="E52" s="1">
        <v>0.61998799999999998</v>
      </c>
      <c r="F52" s="1">
        <v>-1.25017</v>
      </c>
      <c r="G52" s="1">
        <v>-0.56709900000000002</v>
      </c>
      <c r="H52" s="1">
        <v>1.46943</v>
      </c>
      <c r="I52" s="1">
        <v>-1.60067</v>
      </c>
      <c r="J52" s="1">
        <v>2.1158900000000001E-2</v>
      </c>
      <c r="K52" s="1">
        <v>0.69509699999999996</v>
      </c>
      <c r="L52" s="1">
        <v>-1.8338300000000001</v>
      </c>
      <c r="M52" s="1">
        <v>0.70760800000000001</v>
      </c>
      <c r="N52" s="1">
        <v>1.01122</v>
      </c>
      <c r="O52" s="1">
        <v>-2.4886900000000001</v>
      </c>
      <c r="P52" s="1">
        <v>-0.69370100000000001</v>
      </c>
      <c r="Q52" s="1">
        <v>0.994089</v>
      </c>
      <c r="R52" s="1">
        <v>-2.4659499999999999</v>
      </c>
      <c r="S52" s="1">
        <v>-7.1398599999999996E-3</v>
      </c>
      <c r="T52" s="1">
        <v>-2.6826699999999998E-2</v>
      </c>
      <c r="U52" s="1">
        <v>-2.52522</v>
      </c>
      <c r="V52" s="1" t="s">
        <v>23</v>
      </c>
      <c r="W52" s="1">
        <f>ABS(IK_diagnostics_positions__3[[#This Row],[Column1]]-A51)</f>
        <v>3.5239999999999577E-4</v>
      </c>
      <c r="X52" s="1">
        <f>ABS(IK_diagnostics_positions__3[[#This Row],[Column2]]-B51)</f>
        <v>1.7401E-2</v>
      </c>
      <c r="Y52" s="1">
        <f>ABS(IK_diagnostics_positions__3[[#This Row],[Column3]]-C51)</f>
        <v>7.1029999999999704E-3</v>
      </c>
      <c r="Z52" s="1">
        <f>ABS(IK_diagnostics_positions__3[[#This Row],[Column4]]-D51)</f>
        <v>1.3900000000000023E-4</v>
      </c>
      <c r="AA52" s="1">
        <f>ABS(IK_diagnostics_positions__3[[#This Row],[Column5]]-E51)</f>
        <v>2.0472999999999963E-2</v>
      </c>
      <c r="AB52" s="1">
        <f>ABS(IK_diagnostics_positions__3[[#This Row],[Column6]]-F51)</f>
        <v>7.9199999999999271E-3</v>
      </c>
      <c r="AC52" s="1">
        <f>ABS(IK_diagnostics_positions__3[[#This Row],[Column7]]-G51)</f>
        <v>6.1809999999999921E-3</v>
      </c>
      <c r="AD52" s="1">
        <f>ABS(IK_diagnostics_positions__3[[#This Row],[Column8]]-H51)</f>
        <v>1.6320000000000112E-2</v>
      </c>
      <c r="AE52" s="1">
        <f>ABS(IK_diagnostics_positions__3[[#This Row],[Column9]]-I51)</f>
        <v>9.8000000000000309E-3</v>
      </c>
      <c r="AF52" s="1">
        <f>ABS(IK_diagnostics_positions__3[[#This Row],[Column10]]-J51)</f>
        <v>3.9375E-3</v>
      </c>
      <c r="AG52" s="1">
        <f>ABS(IK_diagnostics_positions__3[[#This Row],[Column11]]-K51)</f>
        <v>1.6888999999999932E-2</v>
      </c>
      <c r="AH52" s="1">
        <f>ABS(IK_diagnostics_positions__3[[#This Row],[Column12]]-L51)</f>
        <v>6.0900000000001508E-3</v>
      </c>
      <c r="AI52" s="1">
        <f>ABS(IK_diagnostics_positions__3[[#This Row],[Column13]]-M51)</f>
        <v>8.5570000000000368E-3</v>
      </c>
      <c r="AJ52" s="1">
        <f>ABS(IK_diagnostics_positions__3[[#This Row],[Column14]]-N51)</f>
        <v>2.7500000000000302E-3</v>
      </c>
      <c r="AK52" s="1">
        <f>ABS(IK_diagnostics_positions__3[[#This Row],[Column15]]-O51)</f>
        <v>2.8800000000002157E-3</v>
      </c>
      <c r="AL52" s="1">
        <f>ABS(IK_diagnostics_positions__3[[#This Row],[Column16]]-P51)</f>
        <v>1.2739999999999974E-2</v>
      </c>
      <c r="AM52" s="1">
        <f>ABS(IK_diagnostics_positions__3[[#This Row],[Column17]]-Q51)</f>
        <v>3.6300000000000221E-4</v>
      </c>
      <c r="AN52" s="1">
        <f>ABS(IK_diagnostics_positions__3[[#This Row],[Column18]]-R51)</f>
        <v>4.229999999999734E-3</v>
      </c>
      <c r="AO52" s="1">
        <f>ABS(IK_diagnostics_positions__3[[#This Row],[Column19]]-S51)</f>
        <v>2.1764499999999999E-3</v>
      </c>
      <c r="AP52" s="1">
        <f>ABS(IK_diagnostics_positions__3[[#This Row],[Column20]]-T51)</f>
        <v>4.3528000000000004E-3</v>
      </c>
      <c r="AQ52" s="1">
        <f>ABS(IK_diagnostics_positions__3[[#This Row],[Column21]]-U51)</f>
        <v>6.4999999999999503E-3</v>
      </c>
    </row>
    <row r="53" spans="1:43" x14ac:dyDescent="0.25">
      <c r="A53" s="1">
        <v>-4.9086100000000001E-2</v>
      </c>
      <c r="B53" s="1">
        <v>0.39924900000000002</v>
      </c>
      <c r="C53" s="1">
        <v>-0.91552800000000001</v>
      </c>
      <c r="D53" s="1">
        <v>-0.96286899999999997</v>
      </c>
      <c r="E53" s="1">
        <v>0.63788900000000004</v>
      </c>
      <c r="F53" s="1">
        <v>-1.24424</v>
      </c>
      <c r="G53" s="1">
        <v>-0.57246300000000006</v>
      </c>
      <c r="H53" s="1">
        <v>1.4830700000000001</v>
      </c>
      <c r="I53" s="1">
        <v>-1.60927</v>
      </c>
      <c r="J53" s="1">
        <v>1.8103500000000002E-2</v>
      </c>
      <c r="K53" s="1">
        <v>0.70979099999999995</v>
      </c>
      <c r="L53" s="1">
        <v>-1.84006</v>
      </c>
      <c r="M53" s="1">
        <v>0.71567400000000003</v>
      </c>
      <c r="N53" s="1">
        <v>1.01006</v>
      </c>
      <c r="O53" s="1">
        <v>-2.4906199999999998</v>
      </c>
      <c r="P53" s="1">
        <v>-0.70334799999999997</v>
      </c>
      <c r="Q53" s="1">
        <v>0.99509700000000001</v>
      </c>
      <c r="R53" s="1">
        <v>-2.4710200000000002</v>
      </c>
      <c r="S53" s="1">
        <v>-6.3656299999999997E-3</v>
      </c>
      <c r="T53" s="1">
        <v>-2.1240200000000001E-2</v>
      </c>
      <c r="U53" s="1">
        <v>-2.52196</v>
      </c>
      <c r="V53" s="1" t="s">
        <v>23</v>
      </c>
      <c r="W53" s="1">
        <f>ABS(IK_diagnostics_positions__3[[#This Row],[Column1]]-A52)</f>
        <v>2.3919000000000024E-3</v>
      </c>
      <c r="X53" s="1">
        <f>ABS(IK_diagnostics_positions__3[[#This Row],[Column2]]-B52)</f>
        <v>1.3863000000000014E-2</v>
      </c>
      <c r="Y53" s="1">
        <f>ABS(IK_diagnostics_positions__3[[#This Row],[Column3]]-C52)</f>
        <v>6.0449999999999671E-3</v>
      </c>
      <c r="Z53" s="1">
        <f>ABS(IK_diagnostics_positions__3[[#This Row],[Column4]]-D52)</f>
        <v>1.3069999999999471E-3</v>
      </c>
      <c r="AA53" s="1">
        <f>ABS(IK_diagnostics_positions__3[[#This Row],[Column5]]-E52)</f>
        <v>1.7901000000000056E-2</v>
      </c>
      <c r="AB53" s="1">
        <f>ABS(IK_diagnostics_positions__3[[#This Row],[Column6]]-F52)</f>
        <v>5.9299999999999908E-3</v>
      </c>
      <c r="AC53" s="1">
        <f>ABS(IK_diagnostics_positions__3[[#This Row],[Column7]]-G52)</f>
        <v>5.3640000000000354E-3</v>
      </c>
      <c r="AD53" s="1">
        <f>ABS(IK_diagnostics_positions__3[[#This Row],[Column8]]-H52)</f>
        <v>1.3640000000000096E-2</v>
      </c>
      <c r="AE53" s="1">
        <f>ABS(IK_diagnostics_positions__3[[#This Row],[Column9]]-I52)</f>
        <v>8.599999999999941E-3</v>
      </c>
      <c r="AF53" s="1">
        <f>ABS(IK_diagnostics_positions__3[[#This Row],[Column10]]-J52)</f>
        <v>3.0553999999999998E-3</v>
      </c>
      <c r="AG53" s="1">
        <f>ABS(IK_diagnostics_positions__3[[#This Row],[Column11]]-K52)</f>
        <v>1.4693999999999985E-2</v>
      </c>
      <c r="AH53" s="1">
        <f>ABS(IK_diagnostics_positions__3[[#This Row],[Column12]]-L52)</f>
        <v>6.2299999999999578E-3</v>
      </c>
      <c r="AI53" s="1">
        <f>ABS(IK_diagnostics_positions__3[[#This Row],[Column13]]-M52)</f>
        <v>8.0660000000000176E-3</v>
      </c>
      <c r="AJ53" s="1">
        <f>ABS(IK_diagnostics_positions__3[[#This Row],[Column14]]-N52)</f>
        <v>1.1600000000000499E-3</v>
      </c>
      <c r="AK53" s="1">
        <f>ABS(IK_diagnostics_positions__3[[#This Row],[Column15]]-O52)</f>
        <v>1.9299999999997652E-3</v>
      </c>
      <c r="AL53" s="1">
        <f>ABS(IK_diagnostics_positions__3[[#This Row],[Column16]]-P52)</f>
        <v>9.6469999999999612E-3</v>
      </c>
      <c r="AM53" s="1">
        <f>ABS(IK_diagnostics_positions__3[[#This Row],[Column17]]-Q52)</f>
        <v>1.0080000000000089E-3</v>
      </c>
      <c r="AN53" s="1">
        <f>ABS(IK_diagnostics_positions__3[[#This Row],[Column18]]-R52)</f>
        <v>5.070000000000352E-3</v>
      </c>
      <c r="AO53" s="1">
        <f>ABS(IK_diagnostics_positions__3[[#This Row],[Column19]]-S52)</f>
        <v>7.7422999999999988E-4</v>
      </c>
      <c r="AP53" s="1">
        <f>ABS(IK_diagnostics_positions__3[[#This Row],[Column20]]-T52)</f>
        <v>5.5864999999999977E-3</v>
      </c>
      <c r="AQ53" s="1">
        <f>ABS(IK_diagnostics_positions__3[[#This Row],[Column21]]-U52)</f>
        <v>3.2600000000000406E-3</v>
      </c>
    </row>
    <row r="54" spans="1:43" x14ac:dyDescent="0.25">
      <c r="A54" s="1">
        <v>-5.1249200000000002E-2</v>
      </c>
      <c r="B54" s="1">
        <v>0.41024899999999997</v>
      </c>
      <c r="C54" s="1">
        <v>-0.91053200000000001</v>
      </c>
      <c r="D54" s="1">
        <v>-0.96410799999999997</v>
      </c>
      <c r="E54" s="1">
        <v>0.65451899999999996</v>
      </c>
      <c r="F54" s="1">
        <v>-1.23767</v>
      </c>
      <c r="G54" s="1">
        <v>-0.57514699999999996</v>
      </c>
      <c r="H54" s="1">
        <v>1.4947299999999999</v>
      </c>
      <c r="I54" s="1">
        <v>-1.6154999999999999</v>
      </c>
      <c r="J54" s="1">
        <v>1.6020400000000001E-2</v>
      </c>
      <c r="K54" s="1">
        <v>0.72161699999999995</v>
      </c>
      <c r="L54" s="1">
        <v>-1.8453200000000001</v>
      </c>
      <c r="M54" s="1">
        <v>0.72257499999999997</v>
      </c>
      <c r="N54" s="1">
        <v>1.0086200000000001</v>
      </c>
      <c r="O54" s="1">
        <v>-2.4921600000000002</v>
      </c>
      <c r="P54" s="1">
        <v>-0.71113700000000002</v>
      </c>
      <c r="Q54" s="1">
        <v>0.99607000000000001</v>
      </c>
      <c r="R54" s="1">
        <v>-2.4745400000000002</v>
      </c>
      <c r="S54" s="1">
        <v>-5.5869500000000002E-3</v>
      </c>
      <c r="T54" s="1">
        <v>-1.7934100000000001E-2</v>
      </c>
      <c r="U54" s="1">
        <v>-2.5180699999999998</v>
      </c>
      <c r="V54" s="1" t="s">
        <v>23</v>
      </c>
      <c r="W54" s="1">
        <f>ABS(IK_diagnostics_positions__3[[#This Row],[Column1]]-A53)</f>
        <v>2.1631000000000011E-3</v>
      </c>
      <c r="X54" s="1">
        <f>ABS(IK_diagnostics_positions__3[[#This Row],[Column2]]-B53)</f>
        <v>1.0999999999999954E-2</v>
      </c>
      <c r="Y54" s="1">
        <f>ABS(IK_diagnostics_positions__3[[#This Row],[Column3]]-C53)</f>
        <v>4.9960000000000004E-3</v>
      </c>
      <c r="Z54" s="1">
        <f>ABS(IK_diagnostics_positions__3[[#This Row],[Column4]]-D53)</f>
        <v>1.2389999999999901E-3</v>
      </c>
      <c r="AA54" s="1">
        <f>ABS(IK_diagnostics_positions__3[[#This Row],[Column5]]-E53)</f>
        <v>1.6629999999999923E-2</v>
      </c>
      <c r="AB54" s="1">
        <f>ABS(IK_diagnostics_positions__3[[#This Row],[Column6]]-F53)</f>
        <v>6.5699999999999648E-3</v>
      </c>
      <c r="AC54" s="1">
        <f>ABS(IK_diagnostics_positions__3[[#This Row],[Column7]]-G53)</f>
        <v>2.6839999999999087E-3</v>
      </c>
      <c r="AD54" s="1">
        <f>ABS(IK_diagnostics_positions__3[[#This Row],[Column8]]-H53)</f>
        <v>1.1659999999999782E-2</v>
      </c>
      <c r="AE54" s="1">
        <f>ABS(IK_diagnostics_positions__3[[#This Row],[Column9]]-I53)</f>
        <v>6.2299999999999578E-3</v>
      </c>
      <c r="AF54" s="1">
        <f>ABS(IK_diagnostics_positions__3[[#This Row],[Column10]]-J53)</f>
        <v>2.0831000000000009E-3</v>
      </c>
      <c r="AG54" s="1">
        <f>ABS(IK_diagnostics_positions__3[[#This Row],[Column11]]-K53)</f>
        <v>1.1826000000000003E-2</v>
      </c>
      <c r="AH54" s="1">
        <f>ABS(IK_diagnostics_positions__3[[#This Row],[Column12]]-L53)</f>
        <v>5.2600000000000424E-3</v>
      </c>
      <c r="AI54" s="1">
        <f>ABS(IK_diagnostics_positions__3[[#This Row],[Column13]]-M53)</f>
        <v>6.900999999999935E-3</v>
      </c>
      <c r="AJ54" s="1">
        <f>ABS(IK_diagnostics_positions__3[[#This Row],[Column14]]-N53)</f>
        <v>1.4399999999998858E-3</v>
      </c>
      <c r="AK54" s="1">
        <f>ABS(IK_diagnostics_positions__3[[#This Row],[Column15]]-O53)</f>
        <v>1.5400000000003189E-3</v>
      </c>
      <c r="AL54" s="1">
        <f>ABS(IK_diagnostics_positions__3[[#This Row],[Column16]]-P53)</f>
        <v>7.7890000000000459E-3</v>
      </c>
      <c r="AM54" s="1">
        <f>ABS(IK_diagnostics_positions__3[[#This Row],[Column17]]-Q53)</f>
        <v>9.7300000000000164E-4</v>
      </c>
      <c r="AN54" s="1">
        <f>ABS(IK_diagnostics_positions__3[[#This Row],[Column18]]-R53)</f>
        <v>3.5199999999999676E-3</v>
      </c>
      <c r="AO54" s="1">
        <f>ABS(IK_diagnostics_positions__3[[#This Row],[Column19]]-S53)</f>
        <v>7.7867999999999948E-4</v>
      </c>
      <c r="AP54" s="1">
        <f>ABS(IK_diagnostics_positions__3[[#This Row],[Column20]]-T53)</f>
        <v>3.3060999999999993E-3</v>
      </c>
      <c r="AQ54" s="1">
        <f>ABS(IK_diagnostics_positions__3[[#This Row],[Column21]]-U53)</f>
        <v>3.8900000000001711E-3</v>
      </c>
    </row>
    <row r="55" spans="1:43" x14ac:dyDescent="0.25">
      <c r="A55" s="1">
        <v>-5.1163800000000002E-2</v>
      </c>
      <c r="B55" s="1">
        <v>0.41936800000000002</v>
      </c>
      <c r="C55" s="1">
        <v>-0.90637299999999998</v>
      </c>
      <c r="D55" s="1">
        <v>-0.96349499999999999</v>
      </c>
      <c r="E55" s="1">
        <v>0.66619200000000001</v>
      </c>
      <c r="F55" s="1">
        <v>-1.2330700000000001</v>
      </c>
      <c r="G55" s="1">
        <v>-0.57746699999999995</v>
      </c>
      <c r="H55" s="1">
        <v>1.5036</v>
      </c>
      <c r="I55" s="1">
        <v>-1.62002</v>
      </c>
      <c r="J55" s="1">
        <v>1.39163E-2</v>
      </c>
      <c r="K55" s="1">
        <v>0.73064600000000002</v>
      </c>
      <c r="L55" s="1">
        <v>-1.84982</v>
      </c>
      <c r="M55" s="1">
        <v>0.72719800000000001</v>
      </c>
      <c r="N55" s="1">
        <v>1.00586</v>
      </c>
      <c r="O55" s="1">
        <v>-2.4944000000000002</v>
      </c>
      <c r="P55" s="1">
        <v>-0.71761699999999995</v>
      </c>
      <c r="Q55" s="1">
        <v>0.99697499999999994</v>
      </c>
      <c r="R55" s="1">
        <v>-2.4774600000000002</v>
      </c>
      <c r="S55" s="1">
        <v>-4.8671699999999997E-3</v>
      </c>
      <c r="T55" s="1">
        <v>-1.5651999999999999E-2</v>
      </c>
      <c r="U55" s="1">
        <v>-2.5151699999999999</v>
      </c>
      <c r="V55" s="1" t="s">
        <v>23</v>
      </c>
      <c r="W55" s="1">
        <f>ABS(IK_diagnostics_positions__3[[#This Row],[Column1]]-A54)</f>
        <v>8.5399999999999365E-5</v>
      </c>
      <c r="X55" s="1">
        <f>ABS(IK_diagnostics_positions__3[[#This Row],[Column2]]-B54)</f>
        <v>9.1190000000000437E-3</v>
      </c>
      <c r="Y55" s="1">
        <f>ABS(IK_diagnostics_positions__3[[#This Row],[Column3]]-C54)</f>
        <v>4.1590000000000238E-3</v>
      </c>
      <c r="Z55" s="1">
        <f>ABS(IK_diagnostics_positions__3[[#This Row],[Column4]]-D54)</f>
        <v>6.1299999999997468E-4</v>
      </c>
      <c r="AA55" s="1">
        <f>ABS(IK_diagnostics_positions__3[[#This Row],[Column5]]-E54)</f>
        <v>1.1673000000000044E-2</v>
      </c>
      <c r="AB55" s="1">
        <f>ABS(IK_diagnostics_positions__3[[#This Row],[Column6]]-F54)</f>
        <v>4.5999999999999375E-3</v>
      </c>
      <c r="AC55" s="1">
        <f>ABS(IK_diagnostics_positions__3[[#This Row],[Column7]]-G54)</f>
        <v>2.3199999999999887E-3</v>
      </c>
      <c r="AD55" s="1">
        <f>ABS(IK_diagnostics_positions__3[[#This Row],[Column8]]-H54)</f>
        <v>8.8700000000001555E-3</v>
      </c>
      <c r="AE55" s="1">
        <f>ABS(IK_diagnostics_positions__3[[#This Row],[Column9]]-I54)</f>
        <v>4.5200000000000795E-3</v>
      </c>
      <c r="AF55" s="1">
        <f>ABS(IK_diagnostics_positions__3[[#This Row],[Column10]]-J54)</f>
        <v>2.1041000000000011E-3</v>
      </c>
      <c r="AG55" s="1">
        <f>ABS(IK_diagnostics_positions__3[[#This Row],[Column11]]-K54)</f>
        <v>9.0290000000000648E-3</v>
      </c>
      <c r="AH55" s="1">
        <f>ABS(IK_diagnostics_positions__3[[#This Row],[Column12]]-L54)</f>
        <v>4.4999999999999485E-3</v>
      </c>
      <c r="AI55" s="1">
        <f>ABS(IK_diagnostics_positions__3[[#This Row],[Column13]]-M54)</f>
        <v>4.6230000000000437E-3</v>
      </c>
      <c r="AJ55" s="1">
        <f>ABS(IK_diagnostics_positions__3[[#This Row],[Column14]]-N54)</f>
        <v>2.7600000000000957E-3</v>
      </c>
      <c r="AK55" s="1">
        <f>ABS(IK_diagnostics_positions__3[[#This Row],[Column15]]-O54)</f>
        <v>2.2400000000000198E-3</v>
      </c>
      <c r="AL55" s="1">
        <f>ABS(IK_diagnostics_positions__3[[#This Row],[Column16]]-P54)</f>
        <v>6.4799999999999303E-3</v>
      </c>
      <c r="AM55" s="1">
        <f>ABS(IK_diagnostics_positions__3[[#This Row],[Column17]]-Q54)</f>
        <v>9.0499999999993364E-4</v>
      </c>
      <c r="AN55" s="1">
        <f>ABS(IK_diagnostics_positions__3[[#This Row],[Column18]]-R54)</f>
        <v>2.9200000000000337E-3</v>
      </c>
      <c r="AO55" s="1">
        <f>ABS(IK_diagnostics_positions__3[[#This Row],[Column19]]-S54)</f>
        <v>7.1978000000000059E-4</v>
      </c>
      <c r="AP55" s="1">
        <f>ABS(IK_diagnostics_positions__3[[#This Row],[Column20]]-T54)</f>
        <v>2.2821000000000022E-3</v>
      </c>
      <c r="AQ55" s="1">
        <f>ABS(IK_diagnostics_positions__3[[#This Row],[Column21]]-U54)</f>
        <v>2.8999999999999027E-3</v>
      </c>
    </row>
    <row r="56" spans="1:43" x14ac:dyDescent="0.25">
      <c r="A56" s="1">
        <v>-5.0971700000000002E-2</v>
      </c>
      <c r="B56" s="1">
        <v>0.42636800000000002</v>
      </c>
      <c r="C56" s="1">
        <v>-0.90311300000000005</v>
      </c>
      <c r="D56" s="1">
        <v>-0.96289999999999998</v>
      </c>
      <c r="E56" s="1">
        <v>0.67462</v>
      </c>
      <c r="F56" s="1">
        <v>-1.2298500000000001</v>
      </c>
      <c r="G56" s="1">
        <v>-0.57950500000000005</v>
      </c>
      <c r="H56" s="1">
        <v>1.5106900000000001</v>
      </c>
      <c r="I56" s="1">
        <v>-1.6222700000000001</v>
      </c>
      <c r="J56" s="1">
        <v>1.1925399999999999E-2</v>
      </c>
      <c r="K56" s="1">
        <v>0.73837299999999995</v>
      </c>
      <c r="L56" s="1">
        <v>-1.8540700000000001</v>
      </c>
      <c r="M56" s="1">
        <v>0.73123400000000005</v>
      </c>
      <c r="N56" s="1">
        <v>1.00495</v>
      </c>
      <c r="O56" s="1">
        <v>-2.4955799999999999</v>
      </c>
      <c r="P56" s="1">
        <v>-0.722889</v>
      </c>
      <c r="Q56" s="1">
        <v>0.99738300000000002</v>
      </c>
      <c r="R56" s="1">
        <v>-2.4809399999999999</v>
      </c>
      <c r="S56" s="1">
        <v>-3.0096900000000002E-3</v>
      </c>
      <c r="T56" s="1">
        <v>-1.3391999999999999E-2</v>
      </c>
      <c r="U56" s="1">
        <v>-2.5133299999999998</v>
      </c>
      <c r="V56" s="1" t="s">
        <v>23</v>
      </c>
      <c r="W56" s="1">
        <f>ABS(IK_diagnostics_positions__3[[#This Row],[Column1]]-A55)</f>
        <v>1.921000000000006E-4</v>
      </c>
      <c r="X56" s="1">
        <f>ABS(IK_diagnostics_positions__3[[#This Row],[Column2]]-B55)</f>
        <v>7.0000000000000062E-3</v>
      </c>
      <c r="Y56" s="1">
        <f>ABS(IK_diagnostics_positions__3[[#This Row],[Column3]]-C55)</f>
        <v>3.2599999999999296E-3</v>
      </c>
      <c r="Z56" s="1">
        <f>ABS(IK_diagnostics_positions__3[[#This Row],[Column4]]-D55)</f>
        <v>5.9500000000001219E-4</v>
      </c>
      <c r="AA56" s="1">
        <f>ABS(IK_diagnostics_positions__3[[#This Row],[Column5]]-E55)</f>
        <v>8.4279999999999911E-3</v>
      </c>
      <c r="AB56" s="1">
        <f>ABS(IK_diagnostics_positions__3[[#This Row],[Column6]]-F55)</f>
        <v>3.2200000000000006E-3</v>
      </c>
      <c r="AC56" s="1">
        <f>ABS(IK_diagnostics_positions__3[[#This Row],[Column7]]-G55)</f>
        <v>2.0380000000000953E-3</v>
      </c>
      <c r="AD56" s="1">
        <f>ABS(IK_diagnostics_positions__3[[#This Row],[Column8]]-H55)</f>
        <v>7.0900000000000407E-3</v>
      </c>
      <c r="AE56" s="1">
        <f>ABS(IK_diagnostics_positions__3[[#This Row],[Column9]]-I55)</f>
        <v>2.2500000000000853E-3</v>
      </c>
      <c r="AF56" s="1">
        <f>ABS(IK_diagnostics_positions__3[[#This Row],[Column10]]-J55)</f>
        <v>1.9909000000000003E-3</v>
      </c>
      <c r="AG56" s="1">
        <f>ABS(IK_diagnostics_positions__3[[#This Row],[Column11]]-K55)</f>
        <v>7.7269999999999284E-3</v>
      </c>
      <c r="AH56" s="1">
        <f>ABS(IK_diagnostics_positions__3[[#This Row],[Column12]]-L55)</f>
        <v>4.250000000000087E-3</v>
      </c>
      <c r="AI56" s="1">
        <f>ABS(IK_diagnostics_positions__3[[#This Row],[Column13]]-M55)</f>
        <v>4.0360000000000396E-3</v>
      </c>
      <c r="AJ56" s="1">
        <f>ABS(IK_diagnostics_positions__3[[#This Row],[Column14]]-N55)</f>
        <v>9.0999999999996639E-4</v>
      </c>
      <c r="AK56" s="1">
        <f>ABS(IK_diagnostics_positions__3[[#This Row],[Column15]]-O55)</f>
        <v>1.1799999999997368E-3</v>
      </c>
      <c r="AL56" s="1">
        <f>ABS(IK_diagnostics_positions__3[[#This Row],[Column16]]-P55)</f>
        <v>5.2720000000000544E-3</v>
      </c>
      <c r="AM56" s="1">
        <f>ABS(IK_diagnostics_positions__3[[#This Row],[Column17]]-Q55)</f>
        <v>4.0800000000007497E-4</v>
      </c>
      <c r="AN56" s="1">
        <f>ABS(IK_diagnostics_positions__3[[#This Row],[Column18]]-R55)</f>
        <v>3.4799999999997056E-3</v>
      </c>
      <c r="AO56" s="1">
        <f>ABS(IK_diagnostics_positions__3[[#This Row],[Column19]]-S55)</f>
        <v>1.8574799999999995E-3</v>
      </c>
      <c r="AP56" s="1">
        <f>ABS(IK_diagnostics_positions__3[[#This Row],[Column20]]-T55)</f>
        <v>2.2599999999999999E-3</v>
      </c>
      <c r="AQ56" s="1">
        <f>ABS(IK_diagnostics_positions__3[[#This Row],[Column21]]-U55)</f>
        <v>1.8400000000000638E-3</v>
      </c>
    </row>
    <row r="57" spans="1:43" x14ac:dyDescent="0.25">
      <c r="A57" s="1">
        <v>-5.1221500000000003E-2</v>
      </c>
      <c r="B57" s="1">
        <v>0.43319299999999999</v>
      </c>
      <c r="C57" s="1">
        <v>-0.89984500000000001</v>
      </c>
      <c r="D57" s="1">
        <v>-0.96248900000000004</v>
      </c>
      <c r="E57" s="1">
        <v>0.68348600000000004</v>
      </c>
      <c r="F57" s="1">
        <v>-1.2268699999999999</v>
      </c>
      <c r="G57" s="1">
        <v>-0.58080399999999999</v>
      </c>
      <c r="H57" s="1">
        <v>1.5178</v>
      </c>
      <c r="I57" s="1">
        <v>-1.6246499999999999</v>
      </c>
      <c r="J57" s="1">
        <v>1.0054499999999999E-2</v>
      </c>
      <c r="K57" s="1">
        <v>0.74530200000000002</v>
      </c>
      <c r="L57" s="1">
        <v>-1.8573</v>
      </c>
      <c r="M57" s="1">
        <v>0.73428700000000002</v>
      </c>
      <c r="N57" s="1">
        <v>1.0044200000000001</v>
      </c>
      <c r="O57" s="1">
        <v>-2.4963199999999999</v>
      </c>
      <c r="P57" s="1">
        <v>-0.72749600000000003</v>
      </c>
      <c r="Q57" s="1">
        <v>0.99804999999999999</v>
      </c>
      <c r="R57" s="1">
        <v>-2.4835099999999999</v>
      </c>
      <c r="S57" s="1">
        <v>-2.6130599999999999E-3</v>
      </c>
      <c r="T57" s="1">
        <v>-1.0935500000000001E-2</v>
      </c>
      <c r="U57" s="1">
        <v>-2.5114700000000001</v>
      </c>
      <c r="V57" s="1" t="s">
        <v>23</v>
      </c>
      <c r="W57" s="1">
        <f>ABS(IK_diagnostics_positions__3[[#This Row],[Column1]]-A56)</f>
        <v>2.4980000000000141E-4</v>
      </c>
      <c r="X57" s="1">
        <f>ABS(IK_diagnostics_positions__3[[#This Row],[Column2]]-B56)</f>
        <v>6.82499999999997E-3</v>
      </c>
      <c r="Y57" s="1">
        <f>ABS(IK_diagnostics_positions__3[[#This Row],[Column3]]-C56)</f>
        <v>3.2680000000000486E-3</v>
      </c>
      <c r="Z57" s="1">
        <f>ABS(IK_diagnostics_positions__3[[#This Row],[Column4]]-D56)</f>
        <v>4.1099999999993919E-4</v>
      </c>
      <c r="AA57" s="1">
        <f>ABS(IK_diagnostics_positions__3[[#This Row],[Column5]]-E56)</f>
        <v>8.8660000000000405E-3</v>
      </c>
      <c r="AB57" s="1">
        <f>ABS(IK_diagnostics_positions__3[[#This Row],[Column6]]-F56)</f>
        <v>2.9800000000002047E-3</v>
      </c>
      <c r="AC57" s="1">
        <f>ABS(IK_diagnostics_positions__3[[#This Row],[Column7]]-G56)</f>
        <v>1.2989999999999391E-3</v>
      </c>
      <c r="AD57" s="1">
        <f>ABS(IK_diagnostics_positions__3[[#This Row],[Column8]]-H56)</f>
        <v>7.1099999999999497E-3</v>
      </c>
      <c r="AE57" s="1">
        <f>ABS(IK_diagnostics_positions__3[[#This Row],[Column9]]-I56)</f>
        <v>2.3799999999998267E-3</v>
      </c>
      <c r="AF57" s="1">
        <f>ABS(IK_diagnostics_positions__3[[#This Row],[Column10]]-J56)</f>
        <v>1.8709E-3</v>
      </c>
      <c r="AG57" s="1">
        <f>ABS(IK_diagnostics_positions__3[[#This Row],[Column11]]-K56)</f>
        <v>6.929000000000074E-3</v>
      </c>
      <c r="AH57" s="1">
        <f>ABS(IK_diagnostics_positions__3[[#This Row],[Column12]]-L56)</f>
        <v>3.2299999999998441E-3</v>
      </c>
      <c r="AI57" s="1">
        <f>ABS(IK_diagnostics_positions__3[[#This Row],[Column13]]-M56)</f>
        <v>3.0529999999999724E-3</v>
      </c>
      <c r="AJ57" s="1">
        <f>ABS(IK_diagnostics_positions__3[[#This Row],[Column14]]-N56)</f>
        <v>5.2999999999991942E-4</v>
      </c>
      <c r="AK57" s="1">
        <f>ABS(IK_diagnostics_positions__3[[#This Row],[Column15]]-O56)</f>
        <v>7.3999999999996291E-4</v>
      </c>
      <c r="AL57" s="1">
        <f>ABS(IK_diagnostics_positions__3[[#This Row],[Column16]]-P56)</f>
        <v>4.6070000000000277E-3</v>
      </c>
      <c r="AM57" s="1">
        <f>ABS(IK_diagnostics_positions__3[[#This Row],[Column17]]-Q56)</f>
        <v>6.6699999999997317E-4</v>
      </c>
      <c r="AN57" s="1">
        <f>ABS(IK_diagnostics_positions__3[[#This Row],[Column18]]-R56)</f>
        <v>2.5699999999999612E-3</v>
      </c>
      <c r="AO57" s="1">
        <f>ABS(IK_diagnostics_positions__3[[#This Row],[Column19]]-S56)</f>
        <v>3.9663000000000025E-4</v>
      </c>
      <c r="AP57" s="1">
        <f>ABS(IK_diagnostics_positions__3[[#This Row],[Column20]]-T56)</f>
        <v>2.4564999999999986E-3</v>
      </c>
      <c r="AQ57" s="1">
        <f>ABS(IK_diagnostics_positions__3[[#This Row],[Column21]]-U56)</f>
        <v>1.8599999999997507E-3</v>
      </c>
    </row>
    <row r="58" spans="1:43" x14ac:dyDescent="0.25">
      <c r="A58" s="1">
        <v>-5.2168800000000001E-2</v>
      </c>
      <c r="B58" s="1">
        <v>0.438444</v>
      </c>
      <c r="C58" s="1">
        <v>-0.89724300000000001</v>
      </c>
      <c r="D58" s="1">
        <v>-0.96292100000000003</v>
      </c>
      <c r="E58" s="1">
        <v>0.69028199999999995</v>
      </c>
      <c r="F58" s="1">
        <v>-1.2245200000000001</v>
      </c>
      <c r="G58" s="1">
        <v>-0.58267100000000005</v>
      </c>
      <c r="H58" s="1">
        <v>1.5233000000000001</v>
      </c>
      <c r="I58" s="1">
        <v>-1.6263799999999999</v>
      </c>
      <c r="J58" s="1">
        <v>8.4836500000000006E-3</v>
      </c>
      <c r="K58" s="1">
        <v>0.75124000000000002</v>
      </c>
      <c r="L58" s="1">
        <v>-1.85975</v>
      </c>
      <c r="M58" s="1">
        <v>0.73679700000000004</v>
      </c>
      <c r="N58" s="1">
        <v>1.00431</v>
      </c>
      <c r="O58" s="1">
        <v>-2.49655</v>
      </c>
      <c r="P58" s="1">
        <v>-0.73065000000000002</v>
      </c>
      <c r="Q58" s="1">
        <v>0.99797000000000002</v>
      </c>
      <c r="R58" s="1">
        <v>-2.4864899999999999</v>
      </c>
      <c r="S58" s="1">
        <v>-2.54389E-3</v>
      </c>
      <c r="T58" s="1">
        <v>-8.6202599999999994E-3</v>
      </c>
      <c r="U58" s="1">
        <v>-2.5097399999999999</v>
      </c>
      <c r="V58" s="1" t="s">
        <v>23</v>
      </c>
      <c r="W58" s="1">
        <f>ABS(IK_diagnostics_positions__3[[#This Row],[Column1]]-A57)</f>
        <v>9.4729999999999814E-4</v>
      </c>
      <c r="X58" s="1">
        <f>ABS(IK_diagnostics_positions__3[[#This Row],[Column2]]-B57)</f>
        <v>5.2510000000000057E-3</v>
      </c>
      <c r="Y58" s="1">
        <f>ABS(IK_diagnostics_positions__3[[#This Row],[Column3]]-C57)</f>
        <v>2.6019999999999932E-3</v>
      </c>
      <c r="Z58" s="1">
        <f>ABS(IK_diagnostics_positions__3[[#This Row],[Column4]]-D57)</f>
        <v>4.3199999999998795E-4</v>
      </c>
      <c r="AA58" s="1">
        <f>ABS(IK_diagnostics_positions__3[[#This Row],[Column5]]-E57)</f>
        <v>6.7959999999999132E-3</v>
      </c>
      <c r="AB58" s="1">
        <f>ABS(IK_diagnostics_positions__3[[#This Row],[Column6]]-F57)</f>
        <v>2.3499999999998522E-3</v>
      </c>
      <c r="AC58" s="1">
        <f>ABS(IK_diagnostics_positions__3[[#This Row],[Column7]]-G57)</f>
        <v>1.8670000000000631E-3</v>
      </c>
      <c r="AD58" s="1">
        <f>ABS(IK_diagnostics_positions__3[[#This Row],[Column8]]-H57)</f>
        <v>5.5000000000000604E-3</v>
      </c>
      <c r="AE58" s="1">
        <f>ABS(IK_diagnostics_positions__3[[#This Row],[Column9]]-I57)</f>
        <v>1.7300000000000093E-3</v>
      </c>
      <c r="AF58" s="1">
        <f>ABS(IK_diagnostics_positions__3[[#This Row],[Column10]]-J57)</f>
        <v>1.5708499999999986E-3</v>
      </c>
      <c r="AG58" s="1">
        <f>ABS(IK_diagnostics_positions__3[[#This Row],[Column11]]-K57)</f>
        <v>5.9379999999999988E-3</v>
      </c>
      <c r="AH58" s="1">
        <f>ABS(IK_diagnostics_positions__3[[#This Row],[Column12]]-L57)</f>
        <v>2.4500000000000632E-3</v>
      </c>
      <c r="AI58" s="1">
        <f>ABS(IK_diagnostics_positions__3[[#This Row],[Column13]]-M57)</f>
        <v>2.5100000000000122E-3</v>
      </c>
      <c r="AJ58" s="1">
        <f>ABS(IK_diagnostics_positions__3[[#This Row],[Column14]]-N57)</f>
        <v>1.100000000000545E-4</v>
      </c>
      <c r="AK58" s="1">
        <f>ABS(IK_diagnostics_positions__3[[#This Row],[Column15]]-O57)</f>
        <v>2.3000000000017451E-4</v>
      </c>
      <c r="AL58" s="1">
        <f>ABS(IK_diagnostics_positions__3[[#This Row],[Column16]]-P57)</f>
        <v>3.1539999999999901E-3</v>
      </c>
      <c r="AM58" s="1">
        <f>ABS(IK_diagnostics_positions__3[[#This Row],[Column17]]-Q57)</f>
        <v>7.9999999999968985E-5</v>
      </c>
      <c r="AN58" s="1">
        <f>ABS(IK_diagnostics_positions__3[[#This Row],[Column18]]-R57)</f>
        <v>2.9799999999999827E-3</v>
      </c>
      <c r="AO58" s="1">
        <f>ABS(IK_diagnostics_positions__3[[#This Row],[Column19]]-S57)</f>
        <v>6.9169999999999909E-5</v>
      </c>
      <c r="AP58" s="1">
        <f>ABS(IK_diagnostics_positions__3[[#This Row],[Column20]]-T57)</f>
        <v>2.3152400000000014E-3</v>
      </c>
      <c r="AQ58" s="1">
        <f>ABS(IK_diagnostics_positions__3[[#This Row],[Column21]]-U57)</f>
        <v>1.7300000000002314E-3</v>
      </c>
    </row>
    <row r="59" spans="1:43" x14ac:dyDescent="0.25">
      <c r="A59" s="1">
        <v>-5.28818E-2</v>
      </c>
      <c r="B59" s="1">
        <v>0.44252200000000003</v>
      </c>
      <c r="C59" s="1">
        <v>-0.89519700000000002</v>
      </c>
      <c r="D59" s="1">
        <v>-0.963113</v>
      </c>
      <c r="E59" s="1">
        <v>0.69482200000000005</v>
      </c>
      <c r="F59" s="1">
        <v>-1.22356</v>
      </c>
      <c r="G59" s="1">
        <v>-0.58459899999999998</v>
      </c>
      <c r="H59" s="1">
        <v>1.5269999999999999</v>
      </c>
      <c r="I59" s="1">
        <v>-1.6287799999999999</v>
      </c>
      <c r="J59" s="1">
        <v>6.89882E-3</v>
      </c>
      <c r="K59" s="1">
        <v>0.75519999999999998</v>
      </c>
      <c r="L59" s="1">
        <v>-1.86212</v>
      </c>
      <c r="M59" s="1">
        <v>0.738788</v>
      </c>
      <c r="N59" s="1">
        <v>1.00335</v>
      </c>
      <c r="O59" s="1">
        <v>-2.4967600000000001</v>
      </c>
      <c r="P59" s="1">
        <v>-0.73383399999999999</v>
      </c>
      <c r="Q59" s="1">
        <v>0.99812000000000001</v>
      </c>
      <c r="R59" s="1">
        <v>-2.4884599999999999</v>
      </c>
      <c r="S59" s="1">
        <v>-1.8365199999999999E-3</v>
      </c>
      <c r="T59" s="1">
        <v>-7.9019099999999998E-3</v>
      </c>
      <c r="U59" s="1">
        <v>-2.50834</v>
      </c>
      <c r="V59" s="1" t="s">
        <v>23</v>
      </c>
      <c r="W59" s="1">
        <f>ABS(IK_diagnostics_positions__3[[#This Row],[Column1]]-A58)</f>
        <v>7.1299999999999836E-4</v>
      </c>
      <c r="X59" s="1">
        <f>ABS(IK_diagnostics_positions__3[[#This Row],[Column2]]-B58)</f>
        <v>4.078000000000026E-3</v>
      </c>
      <c r="Y59" s="1">
        <f>ABS(IK_diagnostics_positions__3[[#This Row],[Column3]]-C58)</f>
        <v>2.0459999999999923E-3</v>
      </c>
      <c r="Z59" s="1">
        <f>ABS(IK_diagnostics_positions__3[[#This Row],[Column4]]-D58)</f>
        <v>1.9199999999996997E-4</v>
      </c>
      <c r="AA59" s="1">
        <f>ABS(IK_diagnostics_positions__3[[#This Row],[Column5]]-E58)</f>
        <v>4.5400000000000995E-3</v>
      </c>
      <c r="AB59" s="1">
        <f>ABS(IK_diagnostics_positions__3[[#This Row],[Column6]]-F58)</f>
        <v>9.6000000000007191E-4</v>
      </c>
      <c r="AC59" s="1">
        <f>ABS(IK_diagnostics_positions__3[[#This Row],[Column7]]-G58)</f>
        <v>1.9279999999999298E-3</v>
      </c>
      <c r="AD59" s="1">
        <f>ABS(IK_diagnostics_positions__3[[#This Row],[Column8]]-H58)</f>
        <v>3.6999999999998145E-3</v>
      </c>
      <c r="AE59" s="1">
        <f>ABS(IK_diagnostics_positions__3[[#This Row],[Column9]]-I58)</f>
        <v>2.3999999999999577E-3</v>
      </c>
      <c r="AF59" s="1">
        <f>ABS(IK_diagnostics_positions__3[[#This Row],[Column10]]-J58)</f>
        <v>1.5848300000000006E-3</v>
      </c>
      <c r="AG59" s="1">
        <f>ABS(IK_diagnostics_positions__3[[#This Row],[Column11]]-K58)</f>
        <v>3.9599999999999635E-3</v>
      </c>
      <c r="AH59" s="1">
        <f>ABS(IK_diagnostics_positions__3[[#This Row],[Column12]]-L58)</f>
        <v>2.3699999999999832E-3</v>
      </c>
      <c r="AI59" s="1">
        <f>ABS(IK_diagnostics_positions__3[[#This Row],[Column13]]-M58)</f>
        <v>1.990999999999965E-3</v>
      </c>
      <c r="AJ59" s="1">
        <f>ABS(IK_diagnostics_positions__3[[#This Row],[Column14]]-N58)</f>
        <v>9.6000000000007191E-4</v>
      </c>
      <c r="AK59" s="1">
        <f>ABS(IK_diagnostics_positions__3[[#This Row],[Column15]]-O58)</f>
        <v>2.1000000000004349E-4</v>
      </c>
      <c r="AL59" s="1">
        <f>ABS(IK_diagnostics_positions__3[[#This Row],[Column16]]-P58)</f>
        <v>3.1839999999999646E-3</v>
      </c>
      <c r="AM59" s="1">
        <f>ABS(IK_diagnostics_positions__3[[#This Row],[Column17]]-Q58)</f>
        <v>1.4999999999998348E-4</v>
      </c>
      <c r="AN59" s="1">
        <f>ABS(IK_diagnostics_positions__3[[#This Row],[Column18]]-R58)</f>
        <v>1.9700000000000273E-3</v>
      </c>
      <c r="AO59" s="1">
        <f>ABS(IK_diagnostics_positions__3[[#This Row],[Column19]]-S58)</f>
        <v>7.0737000000000013E-4</v>
      </c>
      <c r="AP59" s="1">
        <f>ABS(IK_diagnostics_positions__3[[#This Row],[Column20]]-T58)</f>
        <v>7.1834999999999954E-4</v>
      </c>
      <c r="AQ59" s="1">
        <f>ABS(IK_diagnostics_positions__3[[#This Row],[Column21]]-U58)</f>
        <v>1.3999999999998458E-3</v>
      </c>
    </row>
    <row r="60" spans="1:43" x14ac:dyDescent="0.25">
      <c r="A60" s="1">
        <v>-5.2685999999999997E-2</v>
      </c>
      <c r="B60" s="1">
        <v>0.44664199999999998</v>
      </c>
      <c r="C60" s="1">
        <v>-0.89315999999999995</v>
      </c>
      <c r="D60" s="1">
        <v>-0.96259899999999998</v>
      </c>
      <c r="E60" s="1">
        <v>0.69970100000000002</v>
      </c>
      <c r="F60" s="1">
        <v>-1.2218199999999999</v>
      </c>
      <c r="G60" s="1">
        <v>-0.58538100000000004</v>
      </c>
      <c r="H60" s="1">
        <v>1.53115</v>
      </c>
      <c r="I60" s="1">
        <v>-1.62974</v>
      </c>
      <c r="J60" s="1">
        <v>5.4388600000000002E-3</v>
      </c>
      <c r="K60" s="1">
        <v>0.75905800000000001</v>
      </c>
      <c r="L60" s="1">
        <v>-1.8638399999999999</v>
      </c>
      <c r="M60" s="1">
        <v>0.74036999999999997</v>
      </c>
      <c r="N60" s="1">
        <v>1.00267</v>
      </c>
      <c r="O60" s="1">
        <v>-2.4967100000000002</v>
      </c>
      <c r="P60" s="1">
        <v>-0.736425</v>
      </c>
      <c r="Q60" s="1">
        <v>0.99888999999999994</v>
      </c>
      <c r="R60" s="1">
        <v>-2.49003</v>
      </c>
      <c r="S60" s="1">
        <v>-2.3397499999999998E-3</v>
      </c>
      <c r="T60" s="1">
        <v>-6.6412700000000003E-3</v>
      </c>
      <c r="U60" s="1">
        <v>-2.5069900000000001</v>
      </c>
      <c r="V60" s="1" t="s">
        <v>23</v>
      </c>
      <c r="W60" s="1">
        <f>ABS(IK_diagnostics_positions__3[[#This Row],[Column1]]-A59)</f>
        <v>1.9580000000000292E-4</v>
      </c>
      <c r="X60" s="1">
        <f>ABS(IK_diagnostics_positions__3[[#This Row],[Column2]]-B59)</f>
        <v>4.119999999999957E-3</v>
      </c>
      <c r="Y60" s="1">
        <f>ABS(IK_diagnostics_positions__3[[#This Row],[Column3]]-C59)</f>
        <v>2.0370000000000665E-3</v>
      </c>
      <c r="Z60" s="1">
        <f>ABS(IK_diagnostics_positions__3[[#This Row],[Column4]]-D59)</f>
        <v>5.1400000000001445E-4</v>
      </c>
      <c r="AA60" s="1">
        <f>ABS(IK_diagnostics_positions__3[[#This Row],[Column5]]-E59)</f>
        <v>4.8789999999999667E-3</v>
      </c>
      <c r="AB60" s="1">
        <f>ABS(IK_diagnostics_positions__3[[#This Row],[Column6]]-F59)</f>
        <v>1.7400000000000748E-3</v>
      </c>
      <c r="AC60" s="1">
        <f>ABS(IK_diagnostics_positions__3[[#This Row],[Column7]]-G59)</f>
        <v>7.8200000000006042E-4</v>
      </c>
      <c r="AD60" s="1">
        <f>ABS(IK_diagnostics_positions__3[[#This Row],[Column8]]-H59)</f>
        <v>4.1500000000000981E-3</v>
      </c>
      <c r="AE60" s="1">
        <f>ABS(IK_diagnostics_positions__3[[#This Row],[Column9]]-I59)</f>
        <v>9.6000000000007191E-4</v>
      </c>
      <c r="AF60" s="1">
        <f>ABS(IK_diagnostics_positions__3[[#This Row],[Column10]]-J59)</f>
        <v>1.4599599999999997E-3</v>
      </c>
      <c r="AG60" s="1">
        <f>ABS(IK_diagnostics_positions__3[[#This Row],[Column11]]-K59)</f>
        <v>3.8580000000000281E-3</v>
      </c>
      <c r="AH60" s="1">
        <f>ABS(IK_diagnostics_positions__3[[#This Row],[Column12]]-L59)</f>
        <v>1.7199999999999438E-3</v>
      </c>
      <c r="AI60" s="1">
        <f>ABS(IK_diagnostics_positions__3[[#This Row],[Column13]]-M59)</f>
        <v>1.5819999999999723E-3</v>
      </c>
      <c r="AJ60" s="1">
        <f>ABS(IK_diagnostics_positions__3[[#This Row],[Column14]]-N59)</f>
        <v>6.8000000000001393E-4</v>
      </c>
      <c r="AK60" s="1">
        <f>ABS(IK_diagnostics_positions__3[[#This Row],[Column15]]-O59)</f>
        <v>4.9999999999883471E-5</v>
      </c>
      <c r="AL60" s="1">
        <f>ABS(IK_diagnostics_positions__3[[#This Row],[Column16]]-P59)</f>
        <v>2.59100000000001E-3</v>
      </c>
      <c r="AM60" s="1">
        <f>ABS(IK_diagnostics_positions__3[[#This Row],[Column17]]-Q59)</f>
        <v>7.699999999999374E-4</v>
      </c>
      <c r="AN60" s="1">
        <f>ABS(IK_diagnostics_positions__3[[#This Row],[Column18]]-R59)</f>
        <v>1.5700000000000713E-3</v>
      </c>
      <c r="AO60" s="1">
        <f>ABS(IK_diagnostics_positions__3[[#This Row],[Column19]]-S59)</f>
        <v>5.0322999999999991E-4</v>
      </c>
      <c r="AP60" s="1">
        <f>ABS(IK_diagnostics_positions__3[[#This Row],[Column20]]-T59)</f>
        <v>1.2606399999999995E-3</v>
      </c>
      <c r="AQ60" s="1">
        <f>ABS(IK_diagnostics_positions__3[[#This Row],[Column21]]-U59)</f>
        <v>1.3499999999999623E-3</v>
      </c>
    </row>
    <row r="61" spans="1:43" x14ac:dyDescent="0.25">
      <c r="A61" s="1">
        <v>-5.3342599999999997E-2</v>
      </c>
      <c r="B61" s="1">
        <v>0.448967</v>
      </c>
      <c r="C61" s="1">
        <v>-0.89195500000000005</v>
      </c>
      <c r="D61" s="1">
        <v>-0.96305700000000005</v>
      </c>
      <c r="E61" s="1">
        <v>0.70258900000000002</v>
      </c>
      <c r="F61" s="1">
        <v>-1.2207300000000001</v>
      </c>
      <c r="G61" s="1">
        <v>-0.58677299999999999</v>
      </c>
      <c r="H61" s="1">
        <v>1.53331</v>
      </c>
      <c r="I61" s="1">
        <v>-1.6309899999999999</v>
      </c>
      <c r="J61" s="1">
        <v>4.4774400000000001E-3</v>
      </c>
      <c r="K61" s="1">
        <v>0.761772</v>
      </c>
      <c r="L61" s="1">
        <v>-1.8658399999999999</v>
      </c>
      <c r="M61" s="1">
        <v>0.74146900000000004</v>
      </c>
      <c r="N61" s="1">
        <v>1.0025599999999999</v>
      </c>
      <c r="O61" s="1">
        <v>-2.4973999999999998</v>
      </c>
      <c r="P61" s="1">
        <v>-0.73884700000000003</v>
      </c>
      <c r="Q61" s="1">
        <v>0.99895299999999998</v>
      </c>
      <c r="R61" s="1">
        <v>-2.4913099999999999</v>
      </c>
      <c r="S61" s="1">
        <v>-9.7420099999999995E-4</v>
      </c>
      <c r="T61" s="1">
        <v>-6.1703900000000004E-3</v>
      </c>
      <c r="U61" s="1">
        <v>-2.5063399999999998</v>
      </c>
      <c r="V61" s="1" t="s">
        <v>23</v>
      </c>
      <c r="W61" s="1">
        <f>ABS(IK_diagnostics_positions__3[[#This Row],[Column1]]-A60)</f>
        <v>6.5660000000000024E-4</v>
      </c>
      <c r="X61" s="1">
        <f>ABS(IK_diagnostics_positions__3[[#This Row],[Column2]]-B60)</f>
        <v>2.3250000000000215E-3</v>
      </c>
      <c r="Y61" s="1">
        <f>ABS(IK_diagnostics_positions__3[[#This Row],[Column3]]-C60)</f>
        <v>1.2049999999999006E-3</v>
      </c>
      <c r="Z61" s="1">
        <f>ABS(IK_diagnostics_positions__3[[#This Row],[Column4]]-D60)</f>
        <v>4.5800000000006946E-4</v>
      </c>
      <c r="AA61" s="1">
        <f>ABS(IK_diagnostics_positions__3[[#This Row],[Column5]]-E60)</f>
        <v>2.8880000000000017E-3</v>
      </c>
      <c r="AB61" s="1">
        <f>ABS(IK_diagnostics_positions__3[[#This Row],[Column6]]-F60)</f>
        <v>1.0899999999998133E-3</v>
      </c>
      <c r="AC61" s="1">
        <f>ABS(IK_diagnostics_positions__3[[#This Row],[Column7]]-G60)</f>
        <v>1.3919999999999488E-3</v>
      </c>
      <c r="AD61" s="1">
        <f>ABS(IK_diagnostics_positions__3[[#This Row],[Column8]]-H60)</f>
        <v>2.1599999999999397E-3</v>
      </c>
      <c r="AE61" s="1">
        <f>ABS(IK_diagnostics_positions__3[[#This Row],[Column9]]-I60)</f>
        <v>1.2499999999999734E-3</v>
      </c>
      <c r="AF61" s="1">
        <f>ABS(IK_diagnostics_positions__3[[#This Row],[Column10]]-J60)</f>
        <v>9.6142000000000016E-4</v>
      </c>
      <c r="AG61" s="1">
        <f>ABS(IK_diagnostics_positions__3[[#This Row],[Column11]]-K60)</f>
        <v>2.7139999999999942E-3</v>
      </c>
      <c r="AH61" s="1">
        <f>ABS(IK_diagnostics_positions__3[[#This Row],[Column12]]-L60)</f>
        <v>2.0000000000000018E-3</v>
      </c>
      <c r="AI61" s="1">
        <f>ABS(IK_diagnostics_positions__3[[#This Row],[Column13]]-M60)</f>
        <v>1.0990000000000721E-3</v>
      </c>
      <c r="AJ61" s="1">
        <f>ABS(IK_diagnostics_positions__3[[#This Row],[Column14]]-N60)</f>
        <v>1.100000000000545E-4</v>
      </c>
      <c r="AK61" s="1">
        <f>ABS(IK_diagnostics_positions__3[[#This Row],[Column15]]-O60)</f>
        <v>6.8999999999963535E-4</v>
      </c>
      <c r="AL61" s="1">
        <f>ABS(IK_diagnostics_positions__3[[#This Row],[Column16]]-P60)</f>
        <v>2.4220000000000352E-3</v>
      </c>
      <c r="AM61" s="1">
        <f>ABS(IK_diagnostics_positions__3[[#This Row],[Column17]]-Q60)</f>
        <v>6.300000000003525E-5</v>
      </c>
      <c r="AN61" s="1">
        <f>ABS(IK_diagnostics_positions__3[[#This Row],[Column18]]-R60)</f>
        <v>1.2799999999999478E-3</v>
      </c>
      <c r="AO61" s="1">
        <f>ABS(IK_diagnostics_positions__3[[#This Row],[Column19]]-S60)</f>
        <v>1.3655489999999998E-3</v>
      </c>
      <c r="AP61" s="1">
        <f>ABS(IK_diagnostics_positions__3[[#This Row],[Column20]]-T60)</f>
        <v>4.7087999999999991E-4</v>
      </c>
      <c r="AQ61" s="1">
        <f>ABS(IK_diagnostics_positions__3[[#This Row],[Column21]]-U60)</f>
        <v>6.5000000000026148E-4</v>
      </c>
    </row>
    <row r="62" spans="1:43" x14ac:dyDescent="0.25">
      <c r="A62" s="1">
        <v>-5.2924600000000002E-2</v>
      </c>
      <c r="B62" s="1">
        <v>0.45217600000000002</v>
      </c>
      <c r="C62" s="1">
        <v>-0.89035699999999995</v>
      </c>
      <c r="D62" s="1">
        <v>-0.96231599999999995</v>
      </c>
      <c r="E62" s="1">
        <v>0.70715399999999995</v>
      </c>
      <c r="F62" s="1">
        <v>-1.21898</v>
      </c>
      <c r="G62" s="1">
        <v>-0.58680900000000003</v>
      </c>
      <c r="H62" s="1">
        <v>1.5368900000000001</v>
      </c>
      <c r="I62" s="1">
        <v>-1.6319399999999999</v>
      </c>
      <c r="J62" s="1">
        <v>4.1344199999999998E-3</v>
      </c>
      <c r="K62" s="1">
        <v>0.76513500000000001</v>
      </c>
      <c r="L62" s="1">
        <v>-1.8668499999999999</v>
      </c>
      <c r="M62" s="1">
        <v>0.74275500000000005</v>
      </c>
      <c r="N62" s="1">
        <v>1.0020800000000001</v>
      </c>
      <c r="O62" s="1">
        <v>-2.4979499999999999</v>
      </c>
      <c r="P62" s="1">
        <v>-0.74008499999999999</v>
      </c>
      <c r="Q62" s="1">
        <v>0.99898799999999999</v>
      </c>
      <c r="R62" s="1">
        <v>-2.4925099999999998</v>
      </c>
      <c r="S62" s="1">
        <v>-1.0440899999999999E-3</v>
      </c>
      <c r="T62" s="1">
        <v>-4.8180200000000001E-3</v>
      </c>
      <c r="U62" s="1">
        <v>-2.5049299999999999</v>
      </c>
      <c r="V62" s="1" t="s">
        <v>23</v>
      </c>
      <c r="W62" s="1">
        <f>ABS(IK_diagnostics_positions__3[[#This Row],[Column1]]-A61)</f>
        <v>4.1799999999999476E-4</v>
      </c>
      <c r="X62" s="1">
        <f>ABS(IK_diagnostics_positions__3[[#This Row],[Column2]]-B61)</f>
        <v>3.2090000000000174E-3</v>
      </c>
      <c r="Y62" s="1">
        <f>ABS(IK_diagnostics_positions__3[[#This Row],[Column3]]-C61)</f>
        <v>1.5980000000000993E-3</v>
      </c>
      <c r="Z62" s="1">
        <f>ABS(IK_diagnostics_positions__3[[#This Row],[Column4]]-D61)</f>
        <v>7.4100000000010269E-4</v>
      </c>
      <c r="AA62" s="1">
        <f>ABS(IK_diagnostics_positions__3[[#This Row],[Column5]]-E61)</f>
        <v>4.5649999999999302E-3</v>
      </c>
      <c r="AB62" s="1">
        <f>ABS(IK_diagnostics_positions__3[[#This Row],[Column6]]-F61)</f>
        <v>1.7500000000001403E-3</v>
      </c>
      <c r="AC62" s="1">
        <f>ABS(IK_diagnostics_positions__3[[#This Row],[Column7]]-G61)</f>
        <v>3.6000000000036003E-5</v>
      </c>
      <c r="AD62" s="1">
        <f>ABS(IK_diagnostics_positions__3[[#This Row],[Column8]]-H61)</f>
        <v>3.5800000000001386E-3</v>
      </c>
      <c r="AE62" s="1">
        <f>ABS(IK_diagnostics_positions__3[[#This Row],[Column9]]-I61)</f>
        <v>9.5000000000000639E-4</v>
      </c>
      <c r="AF62" s="1">
        <f>ABS(IK_diagnostics_positions__3[[#This Row],[Column10]]-J61)</f>
        <v>3.430200000000003E-4</v>
      </c>
      <c r="AG62" s="1">
        <f>ABS(IK_diagnostics_positions__3[[#This Row],[Column11]]-K61)</f>
        <v>3.3630000000000049E-3</v>
      </c>
      <c r="AH62" s="1">
        <f>ABS(IK_diagnostics_positions__3[[#This Row],[Column12]]-L61)</f>
        <v>1.0099999999999554E-3</v>
      </c>
      <c r="AI62" s="1">
        <f>ABS(IK_diagnostics_positions__3[[#This Row],[Column13]]-M61)</f>
        <v>1.2860000000000094E-3</v>
      </c>
      <c r="AJ62" s="1">
        <f>ABS(IK_diagnostics_positions__3[[#This Row],[Column14]]-N61)</f>
        <v>4.7999999999981391E-4</v>
      </c>
      <c r="AK62" s="1">
        <f>ABS(IK_diagnostics_positions__3[[#This Row],[Column15]]-O61)</f>
        <v>5.5000000000005045E-4</v>
      </c>
      <c r="AL62" s="1">
        <f>ABS(IK_diagnostics_positions__3[[#This Row],[Column16]]-P61)</f>
        <v>1.2379999999999614E-3</v>
      </c>
      <c r="AM62" s="1">
        <f>ABS(IK_diagnostics_positions__3[[#This Row],[Column17]]-Q61)</f>
        <v>3.5000000000007248E-5</v>
      </c>
      <c r="AN62" s="1">
        <f>ABS(IK_diagnostics_positions__3[[#This Row],[Column18]]-R61)</f>
        <v>1.1999999999998678E-3</v>
      </c>
      <c r="AO62" s="1">
        <f>ABS(IK_diagnostics_positions__3[[#This Row],[Column19]]-S61)</f>
        <v>6.9888999999999954E-5</v>
      </c>
      <c r="AP62" s="1">
        <f>ABS(IK_diagnostics_positions__3[[#This Row],[Column20]]-T61)</f>
        <v>1.3523700000000003E-3</v>
      </c>
      <c r="AQ62" s="1">
        <f>ABS(IK_diagnostics_positions__3[[#This Row],[Column21]]-U61)</f>
        <v>1.4099999999999113E-3</v>
      </c>
    </row>
    <row r="63" spans="1:43" x14ac:dyDescent="0.25">
      <c r="A63" s="1">
        <v>-5.3005400000000001E-2</v>
      </c>
      <c r="B63" s="1">
        <v>0.45427200000000001</v>
      </c>
      <c r="C63" s="1">
        <v>-0.88928499999999999</v>
      </c>
      <c r="D63" s="1">
        <v>-0.962175</v>
      </c>
      <c r="E63" s="1">
        <v>0.70973900000000001</v>
      </c>
      <c r="F63" s="1">
        <v>-1.21814</v>
      </c>
      <c r="G63" s="1">
        <v>-0.58740599999999998</v>
      </c>
      <c r="H63" s="1">
        <v>1.53891</v>
      </c>
      <c r="I63" s="1">
        <v>-1.63289</v>
      </c>
      <c r="J63" s="1">
        <v>3.5713300000000002E-3</v>
      </c>
      <c r="K63" s="1">
        <v>0.76727400000000001</v>
      </c>
      <c r="L63" s="1">
        <v>-1.86809</v>
      </c>
      <c r="M63" s="1">
        <v>0.74378299999999997</v>
      </c>
      <c r="N63" s="1">
        <v>1.0014000000000001</v>
      </c>
      <c r="O63" s="1">
        <v>-2.4983900000000001</v>
      </c>
      <c r="P63" s="1">
        <v>-0.74159799999999998</v>
      </c>
      <c r="Q63" s="1">
        <v>0.99904300000000001</v>
      </c>
      <c r="R63" s="1">
        <v>-2.4933999999999998</v>
      </c>
      <c r="S63" s="1">
        <v>-8.6916200000000004E-4</v>
      </c>
      <c r="T63" s="1">
        <v>-4.1750700000000003E-3</v>
      </c>
      <c r="U63" s="1">
        <v>-2.5043700000000002</v>
      </c>
      <c r="V63" s="1" t="s">
        <v>23</v>
      </c>
      <c r="W63" s="1">
        <f>ABS(IK_diagnostics_positions__3[[#This Row],[Column1]]-A62)</f>
        <v>8.0799999999998928E-5</v>
      </c>
      <c r="X63" s="1">
        <f>ABS(IK_diagnostics_positions__3[[#This Row],[Column2]]-B62)</f>
        <v>2.0959999999999868E-3</v>
      </c>
      <c r="Y63" s="1">
        <f>ABS(IK_diagnostics_positions__3[[#This Row],[Column3]]-C62)</f>
        <v>1.0719999999999619E-3</v>
      </c>
      <c r="Z63" s="1">
        <f>ABS(IK_diagnostics_positions__3[[#This Row],[Column4]]-D62)</f>
        <v>1.4099999999994672E-4</v>
      </c>
      <c r="AA63" s="1">
        <f>ABS(IK_diagnostics_positions__3[[#This Row],[Column5]]-E62)</f>
        <v>2.5850000000000595E-3</v>
      </c>
      <c r="AB63" s="1">
        <f>ABS(IK_diagnostics_positions__3[[#This Row],[Column6]]-F62)</f>
        <v>8.399999999999519E-4</v>
      </c>
      <c r="AC63" s="1">
        <f>ABS(IK_diagnostics_positions__3[[#This Row],[Column7]]-G62)</f>
        <v>5.9699999999995867E-4</v>
      </c>
      <c r="AD63" s="1">
        <f>ABS(IK_diagnostics_positions__3[[#This Row],[Column8]]-H62)</f>
        <v>2.0199999999999108E-3</v>
      </c>
      <c r="AE63" s="1">
        <f>ABS(IK_diagnostics_positions__3[[#This Row],[Column9]]-I62)</f>
        <v>9.5000000000000639E-4</v>
      </c>
      <c r="AF63" s="1">
        <f>ABS(IK_diagnostics_positions__3[[#This Row],[Column10]]-J62)</f>
        <v>5.630899999999996E-4</v>
      </c>
      <c r="AG63" s="1">
        <f>ABS(IK_diagnostics_positions__3[[#This Row],[Column11]]-K62)</f>
        <v>2.139000000000002E-3</v>
      </c>
      <c r="AH63" s="1">
        <f>ABS(IK_diagnostics_positions__3[[#This Row],[Column12]]-L62)</f>
        <v>1.2400000000001299E-3</v>
      </c>
      <c r="AI63" s="1">
        <f>ABS(IK_diagnostics_positions__3[[#This Row],[Column13]]-M62)</f>
        <v>1.0279999999999179E-3</v>
      </c>
      <c r="AJ63" s="1">
        <f>ABS(IK_diagnostics_positions__3[[#This Row],[Column14]]-N62)</f>
        <v>6.8000000000001393E-4</v>
      </c>
      <c r="AK63" s="1">
        <f>ABS(IK_diagnostics_positions__3[[#This Row],[Column15]]-O62)</f>
        <v>4.4000000000021799E-4</v>
      </c>
      <c r="AL63" s="1">
        <f>ABS(IK_diagnostics_positions__3[[#This Row],[Column16]]-P62)</f>
        <v>1.5129999999999866E-3</v>
      </c>
      <c r="AM63" s="1">
        <f>ABS(IK_diagnostics_positions__3[[#This Row],[Column17]]-Q62)</f>
        <v>5.5000000000027249E-5</v>
      </c>
      <c r="AN63" s="1">
        <f>ABS(IK_diagnostics_positions__3[[#This Row],[Column18]]-R62)</f>
        <v>8.9000000000005741E-4</v>
      </c>
      <c r="AO63" s="1">
        <f>ABS(IK_diagnostics_positions__3[[#This Row],[Column19]]-S62)</f>
        <v>1.7492799999999987E-4</v>
      </c>
      <c r="AP63" s="1">
        <f>ABS(IK_diagnostics_positions__3[[#This Row],[Column20]]-T62)</f>
        <v>6.4294999999999977E-4</v>
      </c>
      <c r="AQ63" s="1">
        <f>ABS(IK_diagnostics_positions__3[[#This Row],[Column21]]-U62)</f>
        <v>5.5999999999967187E-4</v>
      </c>
    </row>
    <row r="64" spans="1:43" x14ac:dyDescent="0.25">
      <c r="A64" s="1">
        <v>2.6634499999999999E-3</v>
      </c>
      <c r="B64" s="1" t="s">
        <v>22</v>
      </c>
      <c r="C64" s="1">
        <v>-0.999996</v>
      </c>
      <c r="D64" s="1">
        <v>-0.99664200000000003</v>
      </c>
      <c r="E64" s="1" t="s">
        <v>22</v>
      </c>
      <c r="F64" s="1">
        <v>-1.0372699999999999</v>
      </c>
      <c r="G64" s="1">
        <v>-0.99146199999999995</v>
      </c>
      <c r="H64" s="1">
        <v>0.97098399999999996</v>
      </c>
      <c r="I64" s="1">
        <v>-1.2763599999999999</v>
      </c>
      <c r="J64" s="1">
        <v>-7.4531100000000003E-2</v>
      </c>
      <c r="K64" s="1">
        <v>0.97545400000000004</v>
      </c>
      <c r="L64" s="1">
        <v>-1.6753800000000001</v>
      </c>
      <c r="M64" s="1">
        <v>0.67102200000000001</v>
      </c>
      <c r="N64" s="1">
        <v>0.58694400000000002</v>
      </c>
      <c r="O64" s="1">
        <v>-2.2168700000000001</v>
      </c>
      <c r="P64" s="1">
        <v>-0.58632799999999996</v>
      </c>
      <c r="Q64" s="1">
        <v>0.77290700000000001</v>
      </c>
      <c r="R64" s="1">
        <v>-2.5102699999999998</v>
      </c>
      <c r="S64" s="1">
        <v>-0.13692699999999999</v>
      </c>
      <c r="T64" s="1">
        <v>0.76585899999999996</v>
      </c>
      <c r="U64" s="1">
        <v>-2.65117</v>
      </c>
      <c r="V64" s="1" t="s">
        <v>23</v>
      </c>
      <c r="W64" s="1">
        <f>ABS(IK_diagnostics_positions__3[[#This Row],[Column1]]-A63)</f>
        <v>5.5668849999999999E-2</v>
      </c>
      <c r="X64" s="1">
        <f>ABS(IK_diagnostics_positions__3[[#This Row],[Column2]]-B63)</f>
        <v>0.45427200000000001</v>
      </c>
      <c r="Y64" s="1">
        <f>ABS(IK_diagnostics_positions__3[[#This Row],[Column3]]-C63)</f>
        <v>0.110711</v>
      </c>
      <c r="Z64" s="1">
        <f>ABS(IK_diagnostics_positions__3[[#This Row],[Column4]]-D63)</f>
        <v>3.4467000000000025E-2</v>
      </c>
      <c r="AA64" s="1">
        <f>ABS(IK_diagnostics_positions__3[[#This Row],[Column5]]-E63)</f>
        <v>0.70973900000000001</v>
      </c>
      <c r="AB64" s="1">
        <f>ABS(IK_diagnostics_positions__3[[#This Row],[Column6]]-F63)</f>
        <v>0.18087000000000009</v>
      </c>
      <c r="AC64" s="1">
        <f>ABS(IK_diagnostics_positions__3[[#This Row],[Column7]]-G63)</f>
        <v>0.40405599999999997</v>
      </c>
      <c r="AD64" s="1">
        <f>ABS(IK_diagnostics_positions__3[[#This Row],[Column8]]-H63)</f>
        <v>0.56792600000000004</v>
      </c>
      <c r="AE64" s="1">
        <f>ABS(IK_diagnostics_positions__3[[#This Row],[Column9]]-I63)</f>
        <v>0.35653000000000001</v>
      </c>
      <c r="AF64" s="1">
        <f>ABS(IK_diagnostics_positions__3[[#This Row],[Column10]]-J63)</f>
        <v>7.810243E-2</v>
      </c>
      <c r="AG64" s="1">
        <f>ABS(IK_diagnostics_positions__3[[#This Row],[Column11]]-K63)</f>
        <v>0.20818000000000003</v>
      </c>
      <c r="AH64" s="1">
        <f>ABS(IK_diagnostics_positions__3[[#This Row],[Column12]]-L63)</f>
        <v>0.19270999999999994</v>
      </c>
      <c r="AI64" s="1">
        <f>ABS(IK_diagnostics_positions__3[[#This Row],[Column13]]-M63)</f>
        <v>7.2760999999999965E-2</v>
      </c>
      <c r="AJ64" s="1">
        <f>ABS(IK_diagnostics_positions__3[[#This Row],[Column14]]-N63)</f>
        <v>0.41445600000000005</v>
      </c>
      <c r="AK64" s="1">
        <f>ABS(IK_diagnostics_positions__3[[#This Row],[Column15]]-O63)</f>
        <v>0.28151999999999999</v>
      </c>
      <c r="AL64" s="1">
        <f>ABS(IK_diagnostics_positions__3[[#This Row],[Column16]]-P63)</f>
        <v>0.15527000000000002</v>
      </c>
      <c r="AM64" s="1">
        <f>ABS(IK_diagnostics_positions__3[[#This Row],[Column17]]-Q63)</f>
        <v>0.226136</v>
      </c>
      <c r="AN64" s="1">
        <f>ABS(IK_diagnostics_positions__3[[#This Row],[Column18]]-R63)</f>
        <v>1.6869999999999941E-2</v>
      </c>
      <c r="AO64" s="1">
        <f>ABS(IK_diagnostics_positions__3[[#This Row],[Column19]]-S63)</f>
        <v>0.13605783799999999</v>
      </c>
      <c r="AP64" s="1">
        <f>ABS(IK_diagnostics_positions__3[[#This Row],[Column20]]-T63)</f>
        <v>0.7700340699999999</v>
      </c>
      <c r="AQ64" s="1">
        <f>ABS(IK_diagnostics_positions__3[[#This Row],[Column21]]-U63)</f>
        <v>0.14679999999999982</v>
      </c>
    </row>
    <row r="65" spans="1:43" x14ac:dyDescent="0.25">
      <c r="A65" s="1">
        <v>-9.9835400000000008E-3</v>
      </c>
      <c r="B65" s="1" t="s">
        <v>22</v>
      </c>
      <c r="C65" s="1">
        <v>-0.99995000000000001</v>
      </c>
      <c r="D65" s="1">
        <v>-1.0079899999999999</v>
      </c>
      <c r="E65" s="1">
        <v>4.5126100000000002E-2</v>
      </c>
      <c r="F65" s="1">
        <v>-0.95589400000000002</v>
      </c>
      <c r="G65" s="1">
        <v>-1.0059199999999999</v>
      </c>
      <c r="H65" s="1">
        <v>0.94568099999999999</v>
      </c>
      <c r="I65" s="1">
        <v>-1.39063</v>
      </c>
      <c r="J65" s="1">
        <v>-8.8793899999999995E-2</v>
      </c>
      <c r="K65" s="1">
        <v>0.86963199999999996</v>
      </c>
      <c r="L65" s="1">
        <v>-1.7819100000000001</v>
      </c>
      <c r="M65" s="1">
        <v>0.69308899999999996</v>
      </c>
      <c r="N65" s="1">
        <v>0.80606</v>
      </c>
      <c r="O65" s="1">
        <v>-2.4020899999999998</v>
      </c>
      <c r="P65" s="1">
        <v>-0.73748199999999997</v>
      </c>
      <c r="Q65" s="1">
        <v>0.85824800000000001</v>
      </c>
      <c r="R65" s="1">
        <v>-2.5428799999999998</v>
      </c>
      <c r="S65" s="1">
        <v>7.6509600000000001E-3</v>
      </c>
      <c r="T65" s="1">
        <v>0.318305</v>
      </c>
      <c r="U65" s="1">
        <v>-2.6106099999999999</v>
      </c>
      <c r="V65" s="1" t="s">
        <v>23</v>
      </c>
      <c r="W65" s="1">
        <f>ABS(IK_diagnostics_positions__3[[#This Row],[Column1]]-A64)</f>
        <v>1.264699E-2</v>
      </c>
      <c r="X65" s="1">
        <f>ABS(IK_diagnostics_positions__3[[#This Row],[Column2]]-B64)</f>
        <v>0</v>
      </c>
      <c r="Y65" s="1">
        <f>ABS(IK_diagnostics_positions__3[[#This Row],[Column3]]-C64)</f>
        <v>4.5999999999990493E-5</v>
      </c>
      <c r="Z65" s="1">
        <f>ABS(IK_diagnostics_positions__3[[#This Row],[Column4]]-D64)</f>
        <v>1.1347999999999914E-2</v>
      </c>
      <c r="AA65" s="1">
        <f>ABS(IK_diagnostics_positions__3[[#This Row],[Column5]]-E64)</f>
        <v>4.5126100000000002E-2</v>
      </c>
      <c r="AB65" s="1">
        <f>ABS(IK_diagnostics_positions__3[[#This Row],[Column6]]-F64)</f>
        <v>8.1375999999999893E-2</v>
      </c>
      <c r="AC65" s="1">
        <f>ABS(IK_diagnostics_positions__3[[#This Row],[Column7]]-G64)</f>
        <v>1.4457999999999971E-2</v>
      </c>
      <c r="AD65" s="1">
        <f>ABS(IK_diagnostics_positions__3[[#This Row],[Column8]]-H64)</f>
        <v>2.5302999999999964E-2</v>
      </c>
      <c r="AE65" s="1">
        <f>ABS(IK_diagnostics_positions__3[[#This Row],[Column9]]-I64)</f>
        <v>0.11427000000000009</v>
      </c>
      <c r="AF65" s="1">
        <f>ABS(IK_diagnostics_positions__3[[#This Row],[Column10]]-J64)</f>
        <v>1.4262799999999992E-2</v>
      </c>
      <c r="AG65" s="1">
        <f>ABS(IK_diagnostics_positions__3[[#This Row],[Column11]]-K64)</f>
        <v>0.10582200000000008</v>
      </c>
      <c r="AH65" s="1">
        <f>ABS(IK_diagnostics_positions__3[[#This Row],[Column12]]-L64)</f>
        <v>0.10653000000000001</v>
      </c>
      <c r="AI65" s="1">
        <f>ABS(IK_diagnostics_positions__3[[#This Row],[Column13]]-M64)</f>
        <v>2.2066999999999948E-2</v>
      </c>
      <c r="AJ65" s="1">
        <f>ABS(IK_diagnostics_positions__3[[#This Row],[Column14]]-N64)</f>
        <v>0.21911599999999998</v>
      </c>
      <c r="AK65" s="1">
        <f>ABS(IK_diagnostics_positions__3[[#This Row],[Column15]]-O64)</f>
        <v>0.18521999999999972</v>
      </c>
      <c r="AL65" s="1">
        <f>ABS(IK_diagnostics_positions__3[[#This Row],[Column16]]-P64)</f>
        <v>0.15115400000000001</v>
      </c>
      <c r="AM65" s="1">
        <f>ABS(IK_diagnostics_positions__3[[#This Row],[Column17]]-Q64)</f>
        <v>8.5341E-2</v>
      </c>
      <c r="AN65" s="1">
        <f>ABS(IK_diagnostics_positions__3[[#This Row],[Column18]]-R64)</f>
        <v>3.2610000000000028E-2</v>
      </c>
      <c r="AO65" s="1">
        <f>ABS(IK_diagnostics_positions__3[[#This Row],[Column19]]-S64)</f>
        <v>0.14457796000000001</v>
      </c>
      <c r="AP65" s="1">
        <f>ABS(IK_diagnostics_positions__3[[#This Row],[Column20]]-T64)</f>
        <v>0.44755399999999995</v>
      </c>
      <c r="AQ65" s="1">
        <f>ABS(IK_diagnostics_positions__3[[#This Row],[Column21]]-U64)</f>
        <v>4.0560000000000151E-2</v>
      </c>
    </row>
    <row r="66" spans="1:43" x14ac:dyDescent="0.25">
      <c r="A66" s="1">
        <v>1.47876E-2</v>
      </c>
      <c r="B66" s="1" t="s">
        <v>22</v>
      </c>
      <c r="C66" s="1">
        <v>-0.99989099999999997</v>
      </c>
      <c r="D66" s="1">
        <v>-0.98310699999999995</v>
      </c>
      <c r="E66" s="1">
        <v>3.7726799999999998E-2</v>
      </c>
      <c r="F66" s="1">
        <v>-0.94713800000000004</v>
      </c>
      <c r="G66" s="1">
        <v>-0.99785400000000002</v>
      </c>
      <c r="H66" s="1">
        <v>0.9204</v>
      </c>
      <c r="I66" s="1">
        <v>-1.41689</v>
      </c>
      <c r="J66" s="1">
        <v>-7.8868800000000003E-2</v>
      </c>
      <c r="K66" s="1">
        <v>0.87024400000000002</v>
      </c>
      <c r="L66" s="1">
        <v>-1.8079799999999999</v>
      </c>
      <c r="M66" s="1">
        <v>0.68574100000000004</v>
      </c>
      <c r="N66" s="1">
        <v>0.85030600000000001</v>
      </c>
      <c r="O66" s="1">
        <v>-2.4521700000000002</v>
      </c>
      <c r="P66" s="1">
        <v>-0.76187000000000005</v>
      </c>
      <c r="Q66" s="1">
        <v>0.95074599999999998</v>
      </c>
      <c r="R66" s="1">
        <v>-2.5339499999999999</v>
      </c>
      <c r="S66" s="1">
        <v>4.68996E-2</v>
      </c>
      <c r="T66" s="1">
        <v>0.20092699999999999</v>
      </c>
      <c r="U66" s="1">
        <v>-2.5402399999999998</v>
      </c>
      <c r="V66" s="1" t="s">
        <v>23</v>
      </c>
      <c r="W66" s="1">
        <f>ABS(IK_diagnostics_positions__3[[#This Row],[Column1]]-A65)</f>
        <v>2.4771140000000001E-2</v>
      </c>
      <c r="X66" s="1">
        <f>ABS(IK_diagnostics_positions__3[[#This Row],[Column2]]-B65)</f>
        <v>0</v>
      </c>
      <c r="Y66" s="1">
        <f>ABS(IK_diagnostics_positions__3[[#This Row],[Column3]]-C65)</f>
        <v>5.900000000003125E-5</v>
      </c>
      <c r="Z66" s="1">
        <f>ABS(IK_diagnostics_positions__3[[#This Row],[Column4]]-D65)</f>
        <v>2.4882999999999988E-2</v>
      </c>
      <c r="AA66" s="1">
        <f>ABS(IK_diagnostics_positions__3[[#This Row],[Column5]]-E65)</f>
        <v>7.3993000000000045E-3</v>
      </c>
      <c r="AB66" s="1">
        <f>ABS(IK_diagnostics_positions__3[[#This Row],[Column6]]-F65)</f>
        <v>8.755999999999986E-3</v>
      </c>
      <c r="AC66" s="1">
        <f>ABS(IK_diagnostics_positions__3[[#This Row],[Column7]]-G65)</f>
        <v>8.0659999999999066E-3</v>
      </c>
      <c r="AD66" s="1">
        <f>ABS(IK_diagnostics_positions__3[[#This Row],[Column8]]-H65)</f>
        <v>2.5280999999999998E-2</v>
      </c>
      <c r="AE66" s="1">
        <f>ABS(IK_diagnostics_positions__3[[#This Row],[Column9]]-I65)</f>
        <v>2.625999999999995E-2</v>
      </c>
      <c r="AF66" s="1">
        <f>ABS(IK_diagnostics_positions__3[[#This Row],[Column10]]-J65)</f>
        <v>9.9250999999999923E-3</v>
      </c>
      <c r="AG66" s="1">
        <f>ABS(IK_diagnostics_positions__3[[#This Row],[Column11]]-K65)</f>
        <v>6.1200000000005694E-4</v>
      </c>
      <c r="AH66" s="1">
        <f>ABS(IK_diagnostics_positions__3[[#This Row],[Column12]]-L65)</f>
        <v>2.6069999999999816E-2</v>
      </c>
      <c r="AI66" s="1">
        <f>ABS(IK_diagnostics_positions__3[[#This Row],[Column13]]-M65)</f>
        <v>7.3479999999999102E-3</v>
      </c>
      <c r="AJ66" s="1">
        <f>ABS(IK_diagnostics_positions__3[[#This Row],[Column14]]-N65)</f>
        <v>4.4246000000000008E-2</v>
      </c>
      <c r="AK66" s="1">
        <f>ABS(IK_diagnostics_positions__3[[#This Row],[Column15]]-O65)</f>
        <v>5.0080000000000346E-2</v>
      </c>
      <c r="AL66" s="1">
        <f>ABS(IK_diagnostics_positions__3[[#This Row],[Column16]]-P65)</f>
        <v>2.4388000000000076E-2</v>
      </c>
      <c r="AM66" s="1">
        <f>ABS(IK_diagnostics_positions__3[[#This Row],[Column17]]-Q65)</f>
        <v>9.2497999999999969E-2</v>
      </c>
      <c r="AN66" s="1">
        <f>ABS(IK_diagnostics_positions__3[[#This Row],[Column18]]-R65)</f>
        <v>8.9299999999998825E-3</v>
      </c>
      <c r="AO66" s="1">
        <f>ABS(IK_diagnostics_positions__3[[#This Row],[Column19]]-S65)</f>
        <v>3.9248640000000001E-2</v>
      </c>
      <c r="AP66" s="1">
        <f>ABS(IK_diagnostics_positions__3[[#This Row],[Column20]]-T65)</f>
        <v>0.11737800000000001</v>
      </c>
      <c r="AQ66" s="1">
        <f>ABS(IK_diagnostics_positions__3[[#This Row],[Column21]]-U65)</f>
        <v>7.0370000000000044E-2</v>
      </c>
    </row>
    <row r="67" spans="1:43" x14ac:dyDescent="0.25">
      <c r="A67" s="1">
        <v>3.3561199999999999E-2</v>
      </c>
      <c r="B67" s="1" t="s">
        <v>22</v>
      </c>
      <c r="C67" s="1">
        <v>-0.99943700000000002</v>
      </c>
      <c r="D67" s="1">
        <v>-0.96476700000000004</v>
      </c>
      <c r="E67" s="1">
        <v>3.1077400000000002E-2</v>
      </c>
      <c r="F67" s="1">
        <v>-0.950712</v>
      </c>
      <c r="G67" s="1">
        <v>-0.98328199999999999</v>
      </c>
      <c r="H67" s="1">
        <v>0.90273700000000001</v>
      </c>
      <c r="I67" s="1">
        <v>-1.4404699999999999</v>
      </c>
      <c r="J67" s="1">
        <v>-6.2963099999999994E-2</v>
      </c>
      <c r="K67" s="1">
        <v>0.87117800000000001</v>
      </c>
      <c r="L67" s="1">
        <v>-1.8303700000000001</v>
      </c>
      <c r="M67" s="1">
        <v>0.70009600000000005</v>
      </c>
      <c r="N67" s="1">
        <v>0.88634900000000005</v>
      </c>
      <c r="O67" s="1">
        <v>-2.4765199999999998</v>
      </c>
      <c r="P67" s="1">
        <v>-0.76905599999999996</v>
      </c>
      <c r="Q67" s="1">
        <v>0.98080100000000003</v>
      </c>
      <c r="R67" s="1">
        <v>-2.5299499999999999</v>
      </c>
      <c r="S67" s="1">
        <v>4.9100499999999998E-2</v>
      </c>
      <c r="T67" s="1">
        <v>0.14308199999999999</v>
      </c>
      <c r="U67" s="1">
        <v>-2.5066199999999998</v>
      </c>
      <c r="V67" s="1" t="s">
        <v>23</v>
      </c>
      <c r="W67" s="1">
        <f>ABS(IK_diagnostics_positions__3[[#This Row],[Column1]]-A66)</f>
        <v>1.8773600000000001E-2</v>
      </c>
      <c r="X67" s="1">
        <f>ABS(IK_diagnostics_positions__3[[#This Row],[Column2]]-B66)</f>
        <v>0</v>
      </c>
      <c r="Y67" s="1">
        <f>ABS(IK_diagnostics_positions__3[[#This Row],[Column3]]-C66)</f>
        <v>4.5399999999995444E-4</v>
      </c>
      <c r="Z67" s="1">
        <f>ABS(IK_diagnostics_positions__3[[#This Row],[Column4]]-D66)</f>
        <v>1.8339999999999912E-2</v>
      </c>
      <c r="AA67" s="1">
        <f>ABS(IK_diagnostics_positions__3[[#This Row],[Column5]]-E66)</f>
        <v>6.6493999999999963E-3</v>
      </c>
      <c r="AB67" s="1">
        <f>ABS(IK_diagnostics_positions__3[[#This Row],[Column6]]-F66)</f>
        <v>3.5739999999999661E-3</v>
      </c>
      <c r="AC67" s="1">
        <f>ABS(IK_diagnostics_positions__3[[#This Row],[Column7]]-G66)</f>
        <v>1.4572000000000029E-2</v>
      </c>
      <c r="AD67" s="1">
        <f>ABS(IK_diagnostics_positions__3[[#This Row],[Column8]]-H66)</f>
        <v>1.7662999999999984E-2</v>
      </c>
      <c r="AE67" s="1">
        <f>ABS(IK_diagnostics_positions__3[[#This Row],[Column9]]-I66)</f>
        <v>2.3579999999999934E-2</v>
      </c>
      <c r="AF67" s="1">
        <f>ABS(IK_diagnostics_positions__3[[#This Row],[Column10]]-J66)</f>
        <v>1.5905700000000009E-2</v>
      </c>
      <c r="AG67" s="1">
        <f>ABS(IK_diagnostics_positions__3[[#This Row],[Column11]]-K66)</f>
        <v>9.3399999999999039E-4</v>
      </c>
      <c r="AH67" s="1">
        <f>ABS(IK_diagnostics_positions__3[[#This Row],[Column12]]-L66)</f>
        <v>2.2390000000000132E-2</v>
      </c>
      <c r="AI67" s="1">
        <f>ABS(IK_diagnostics_positions__3[[#This Row],[Column13]]-M66)</f>
        <v>1.4355000000000007E-2</v>
      </c>
      <c r="AJ67" s="1">
        <f>ABS(IK_diagnostics_positions__3[[#This Row],[Column14]]-N66)</f>
        <v>3.6043000000000047E-2</v>
      </c>
      <c r="AK67" s="1">
        <f>ABS(IK_diagnostics_positions__3[[#This Row],[Column15]]-O66)</f>
        <v>2.434999999999965E-2</v>
      </c>
      <c r="AL67" s="1">
        <f>ABS(IK_diagnostics_positions__3[[#This Row],[Column16]]-P66)</f>
        <v>7.1859999999999147E-3</v>
      </c>
      <c r="AM67" s="1">
        <f>ABS(IK_diagnostics_positions__3[[#This Row],[Column17]]-Q66)</f>
        <v>3.0055000000000054E-2</v>
      </c>
      <c r="AN67" s="1">
        <f>ABS(IK_diagnostics_positions__3[[#This Row],[Column18]]-R66)</f>
        <v>4.0000000000000036E-3</v>
      </c>
      <c r="AO67" s="1">
        <f>ABS(IK_diagnostics_positions__3[[#This Row],[Column19]]-S66)</f>
        <v>2.2008999999999987E-3</v>
      </c>
      <c r="AP67" s="1">
        <f>ABS(IK_diagnostics_positions__3[[#This Row],[Column20]]-T66)</f>
        <v>5.7845000000000008E-2</v>
      </c>
      <c r="AQ67" s="1">
        <f>ABS(IK_diagnostics_positions__3[[#This Row],[Column21]]-U66)</f>
        <v>3.3619999999999983E-2</v>
      </c>
    </row>
    <row r="68" spans="1:43" x14ac:dyDescent="0.25">
      <c r="A68" s="1">
        <v>5.3855300000000002E-2</v>
      </c>
      <c r="B68" s="1" t="s">
        <v>22</v>
      </c>
      <c r="C68" s="1">
        <v>-0.99854900000000002</v>
      </c>
      <c r="D68" s="1">
        <v>-0.945214</v>
      </c>
      <c r="E68" s="1">
        <v>1.48136E-2</v>
      </c>
      <c r="F68" s="1">
        <v>-0.95803799999999995</v>
      </c>
      <c r="G68" s="1">
        <v>-0.96853699999999998</v>
      </c>
      <c r="H68" s="1">
        <v>0.88272899999999999</v>
      </c>
      <c r="I68" s="1">
        <v>-1.4541999999999999</v>
      </c>
      <c r="J68" s="1">
        <v>-4.8200300000000001E-2</v>
      </c>
      <c r="K68" s="1">
        <v>0.86604199999999998</v>
      </c>
      <c r="L68" s="1">
        <v>-1.84497</v>
      </c>
      <c r="M68" s="1">
        <v>0.713866</v>
      </c>
      <c r="N68" s="1">
        <v>0.91176800000000002</v>
      </c>
      <c r="O68" s="1">
        <v>-2.4908600000000001</v>
      </c>
      <c r="P68" s="1">
        <v>-0.76861699999999999</v>
      </c>
      <c r="Q68" s="1">
        <v>0.99215100000000001</v>
      </c>
      <c r="R68" s="1">
        <v>-2.5269499999999998</v>
      </c>
      <c r="S68" s="1">
        <v>4.1061500000000001E-2</v>
      </c>
      <c r="T68" s="1">
        <v>0.10868</v>
      </c>
      <c r="U68" s="1">
        <v>-2.4918399999999998</v>
      </c>
      <c r="V68" s="1" t="s">
        <v>23</v>
      </c>
      <c r="W68" s="1">
        <f>ABS(IK_diagnostics_positions__3[[#This Row],[Column1]]-A67)</f>
        <v>2.0294100000000002E-2</v>
      </c>
      <c r="X68" s="1">
        <f>ABS(IK_diagnostics_positions__3[[#This Row],[Column2]]-B67)</f>
        <v>0</v>
      </c>
      <c r="Y68" s="1">
        <f>ABS(IK_diagnostics_positions__3[[#This Row],[Column3]]-C67)</f>
        <v>8.879999999999999E-4</v>
      </c>
      <c r="Z68" s="1">
        <f>ABS(IK_diagnostics_positions__3[[#This Row],[Column4]]-D67)</f>
        <v>1.9553000000000043E-2</v>
      </c>
      <c r="AA68" s="1">
        <f>ABS(IK_diagnostics_positions__3[[#This Row],[Column5]]-E67)</f>
        <v>1.6263800000000002E-2</v>
      </c>
      <c r="AB68" s="1">
        <f>ABS(IK_diagnostics_positions__3[[#This Row],[Column6]]-F67)</f>
        <v>7.3259999999999437E-3</v>
      </c>
      <c r="AC68" s="1">
        <f>ABS(IK_diagnostics_positions__3[[#This Row],[Column7]]-G67)</f>
        <v>1.4745000000000008E-2</v>
      </c>
      <c r="AD68" s="1">
        <f>ABS(IK_diagnostics_positions__3[[#This Row],[Column8]]-H67)</f>
        <v>2.0008000000000026E-2</v>
      </c>
      <c r="AE68" s="1">
        <f>ABS(IK_diagnostics_positions__3[[#This Row],[Column9]]-I67)</f>
        <v>1.373000000000002E-2</v>
      </c>
      <c r="AF68" s="1">
        <f>ABS(IK_diagnostics_positions__3[[#This Row],[Column10]]-J67)</f>
        <v>1.4762799999999993E-2</v>
      </c>
      <c r="AG68" s="1">
        <f>ABS(IK_diagnostics_positions__3[[#This Row],[Column11]]-K67)</f>
        <v>5.1360000000000294E-3</v>
      </c>
      <c r="AH68" s="1">
        <f>ABS(IK_diagnostics_positions__3[[#This Row],[Column12]]-L67)</f>
        <v>1.4599999999999946E-2</v>
      </c>
      <c r="AI68" s="1">
        <f>ABS(IK_diagnostics_positions__3[[#This Row],[Column13]]-M67)</f>
        <v>1.3769999999999949E-2</v>
      </c>
      <c r="AJ68" s="1">
        <f>ABS(IK_diagnostics_positions__3[[#This Row],[Column14]]-N67)</f>
        <v>2.5418999999999969E-2</v>
      </c>
      <c r="AK68" s="1">
        <f>ABS(IK_diagnostics_positions__3[[#This Row],[Column15]]-O67)</f>
        <v>1.4340000000000241E-2</v>
      </c>
      <c r="AL68" s="1">
        <f>ABS(IK_diagnostics_positions__3[[#This Row],[Column16]]-P67)</f>
        <v>4.3899999999996719E-4</v>
      </c>
      <c r="AM68" s="1">
        <f>ABS(IK_diagnostics_positions__3[[#This Row],[Column17]]-Q67)</f>
        <v>1.1349999999999971E-2</v>
      </c>
      <c r="AN68" s="1">
        <f>ABS(IK_diagnostics_positions__3[[#This Row],[Column18]]-R67)</f>
        <v>3.0000000000001137E-3</v>
      </c>
      <c r="AO68" s="1">
        <f>ABS(IK_diagnostics_positions__3[[#This Row],[Column19]]-S67)</f>
        <v>8.0389999999999975E-3</v>
      </c>
      <c r="AP68" s="1">
        <f>ABS(IK_diagnostics_positions__3[[#This Row],[Column20]]-T67)</f>
        <v>3.4401999999999988E-2</v>
      </c>
      <c r="AQ68" s="1">
        <f>ABS(IK_diagnostics_positions__3[[#This Row],[Column21]]-U67)</f>
        <v>1.4780000000000015E-2</v>
      </c>
    </row>
    <row r="69" spans="1:43" x14ac:dyDescent="0.25">
      <c r="A69" s="1">
        <v>6.9976300000000005E-2</v>
      </c>
      <c r="B69" s="1" t="s">
        <v>22</v>
      </c>
      <c r="C69" s="1">
        <v>-0.99754900000000002</v>
      </c>
      <c r="D69" s="1">
        <v>-0.92952599999999996</v>
      </c>
      <c r="E69" s="2">
        <v>4.9248300000000001E-5</v>
      </c>
      <c r="F69" s="1">
        <v>-0.96600299999999995</v>
      </c>
      <c r="G69" s="1">
        <v>-0.95616699999999999</v>
      </c>
      <c r="H69" s="1">
        <v>0.86775500000000005</v>
      </c>
      <c r="I69" s="1">
        <v>-1.4623699999999999</v>
      </c>
      <c r="J69" s="1">
        <v>-3.6232899999999998E-2</v>
      </c>
      <c r="K69" s="1">
        <v>0.86065499999999995</v>
      </c>
      <c r="L69" s="1">
        <v>-1.8543700000000001</v>
      </c>
      <c r="M69" s="1">
        <v>0.72436800000000001</v>
      </c>
      <c r="N69" s="1">
        <v>0.929948</v>
      </c>
      <c r="O69" s="1">
        <v>-2.4998900000000002</v>
      </c>
      <c r="P69" s="1">
        <v>-0.76777399999999996</v>
      </c>
      <c r="Q69" s="1">
        <v>0.997753</v>
      </c>
      <c r="R69" s="1">
        <v>-2.5222500000000001</v>
      </c>
      <c r="S69" s="1">
        <v>3.3270099999999997E-2</v>
      </c>
      <c r="T69" s="1">
        <v>8.6939299999999997E-2</v>
      </c>
      <c r="U69" s="1">
        <v>-2.4840800000000001</v>
      </c>
      <c r="V69" s="1" t="s">
        <v>23</v>
      </c>
      <c r="W69" s="1">
        <f>ABS(IK_diagnostics_positions__3[[#This Row],[Column1]]-A68)</f>
        <v>1.6121000000000003E-2</v>
      </c>
      <c r="X69" s="1">
        <f>ABS(IK_diagnostics_positions__3[[#This Row],[Column2]]-B68)</f>
        <v>0</v>
      </c>
      <c r="Y69" s="1">
        <f>ABS(IK_diagnostics_positions__3[[#This Row],[Column3]]-C68)</f>
        <v>1.0000000000000009E-3</v>
      </c>
      <c r="Z69" s="1">
        <f>ABS(IK_diagnostics_positions__3[[#This Row],[Column4]]-D68)</f>
        <v>1.5688000000000035E-2</v>
      </c>
      <c r="AA69" s="1">
        <f>ABS(IK_diagnostics_positions__3[[#This Row],[Column5]]-E68)</f>
        <v>1.4764351699999999E-2</v>
      </c>
      <c r="AB69" s="1">
        <f>ABS(IK_diagnostics_positions__3[[#This Row],[Column6]]-F68)</f>
        <v>7.9649999999999999E-3</v>
      </c>
      <c r="AC69" s="1">
        <f>ABS(IK_diagnostics_positions__3[[#This Row],[Column7]]-G68)</f>
        <v>1.2369999999999992E-2</v>
      </c>
      <c r="AD69" s="1">
        <f>ABS(IK_diagnostics_positions__3[[#This Row],[Column8]]-H68)</f>
        <v>1.4973999999999932E-2</v>
      </c>
      <c r="AE69" s="1">
        <f>ABS(IK_diagnostics_positions__3[[#This Row],[Column9]]-I68)</f>
        <v>8.1700000000000106E-3</v>
      </c>
      <c r="AF69" s="1">
        <f>ABS(IK_diagnostics_positions__3[[#This Row],[Column10]]-J68)</f>
        <v>1.1967400000000003E-2</v>
      </c>
      <c r="AG69" s="1">
        <f>ABS(IK_diagnostics_positions__3[[#This Row],[Column11]]-K68)</f>
        <v>5.3870000000000307E-3</v>
      </c>
      <c r="AH69" s="1">
        <f>ABS(IK_diagnostics_positions__3[[#This Row],[Column12]]-L68)</f>
        <v>9.400000000000075E-3</v>
      </c>
      <c r="AI69" s="1">
        <f>ABS(IK_diagnostics_positions__3[[#This Row],[Column13]]-M68)</f>
        <v>1.0502000000000011E-2</v>
      </c>
      <c r="AJ69" s="1">
        <f>ABS(IK_diagnostics_positions__3[[#This Row],[Column14]]-N68)</f>
        <v>1.8179999999999974E-2</v>
      </c>
      <c r="AK69" s="1">
        <f>ABS(IK_diagnostics_positions__3[[#This Row],[Column15]]-O68)</f>
        <v>9.0300000000000935E-3</v>
      </c>
      <c r="AL69" s="1">
        <f>ABS(IK_diagnostics_positions__3[[#This Row],[Column16]]-P68)</f>
        <v>8.4300000000003816E-4</v>
      </c>
      <c r="AM69" s="1">
        <f>ABS(IK_diagnostics_positions__3[[#This Row],[Column17]]-Q68)</f>
        <v>5.6019999999999959E-3</v>
      </c>
      <c r="AN69" s="1">
        <f>ABS(IK_diagnostics_positions__3[[#This Row],[Column18]]-R68)</f>
        <v>4.6999999999997044E-3</v>
      </c>
      <c r="AO69" s="1">
        <f>ABS(IK_diagnostics_positions__3[[#This Row],[Column19]]-S68)</f>
        <v>7.7914000000000039E-3</v>
      </c>
      <c r="AP69" s="1">
        <f>ABS(IK_diagnostics_positions__3[[#This Row],[Column20]]-T68)</f>
        <v>2.1740700000000002E-2</v>
      </c>
      <c r="AQ69" s="1">
        <f>ABS(IK_diagnostics_positions__3[[#This Row],[Column21]]-U68)</f>
        <v>7.7599999999997671E-3</v>
      </c>
    </row>
    <row r="70" spans="1:43" x14ac:dyDescent="0.25">
      <c r="A70" s="1">
        <v>7.8131300000000001E-2</v>
      </c>
      <c r="B70" s="1" t="s">
        <v>22</v>
      </c>
      <c r="C70" s="1">
        <v>-0.99694300000000002</v>
      </c>
      <c r="D70" s="1">
        <v>-0.92145900000000003</v>
      </c>
      <c r="E70" s="2">
        <v>4.7976599999999996E-7</v>
      </c>
      <c r="F70" s="1">
        <v>-0.96831999999999996</v>
      </c>
      <c r="G70" s="1">
        <v>-0.94523999999999997</v>
      </c>
      <c r="H70" s="1">
        <v>0.86513300000000004</v>
      </c>
      <c r="I70" s="1">
        <v>-1.4693000000000001</v>
      </c>
      <c r="J70" s="1">
        <v>-2.5420700000000001E-2</v>
      </c>
      <c r="K70" s="1">
        <v>0.86001399999999995</v>
      </c>
      <c r="L70" s="1">
        <v>-1.86161</v>
      </c>
      <c r="M70" s="1">
        <v>0.73459099999999999</v>
      </c>
      <c r="N70" s="1">
        <v>0.94292299999999996</v>
      </c>
      <c r="O70" s="1">
        <v>-2.5062099999999998</v>
      </c>
      <c r="P70" s="1">
        <v>-0.76486699999999996</v>
      </c>
      <c r="Q70" s="1">
        <v>1.0011300000000001</v>
      </c>
      <c r="R70" s="1">
        <v>-2.5198700000000001</v>
      </c>
      <c r="S70" s="1">
        <v>2.5047699999999999E-2</v>
      </c>
      <c r="T70" s="1">
        <v>7.4266100000000002E-2</v>
      </c>
      <c r="U70" s="1">
        <v>-2.4780899999999999</v>
      </c>
      <c r="V70" s="1" t="s">
        <v>23</v>
      </c>
      <c r="W70" s="1">
        <f>ABS(IK_diagnostics_positions__3[[#This Row],[Column1]]-A69)</f>
        <v>8.1549999999999956E-3</v>
      </c>
      <c r="X70" s="1">
        <f>ABS(IK_diagnostics_positions__3[[#This Row],[Column2]]-B69)</f>
        <v>0</v>
      </c>
      <c r="Y70" s="1">
        <f>ABS(IK_diagnostics_positions__3[[#This Row],[Column3]]-C69)</f>
        <v>6.0599999999999543E-4</v>
      </c>
      <c r="Z70" s="1">
        <f>ABS(IK_diagnostics_positions__3[[#This Row],[Column4]]-D69)</f>
        <v>8.0669999999999353E-3</v>
      </c>
      <c r="AA70" s="1">
        <f>ABS(IK_diagnostics_positions__3[[#This Row],[Column5]]-E69)</f>
        <v>4.8768533999999999E-5</v>
      </c>
      <c r="AB70" s="1">
        <f>ABS(IK_diagnostics_positions__3[[#This Row],[Column6]]-F69)</f>
        <v>2.3170000000000135E-3</v>
      </c>
      <c r="AC70" s="1">
        <f>ABS(IK_diagnostics_positions__3[[#This Row],[Column7]]-G69)</f>
        <v>1.092700000000002E-2</v>
      </c>
      <c r="AD70" s="1">
        <f>ABS(IK_diagnostics_positions__3[[#This Row],[Column8]]-H69)</f>
        <v>2.6220000000000132E-3</v>
      </c>
      <c r="AE70" s="1">
        <f>ABS(IK_diagnostics_positions__3[[#This Row],[Column9]]-I69)</f>
        <v>6.9300000000001027E-3</v>
      </c>
      <c r="AF70" s="1">
        <f>ABS(IK_diagnostics_positions__3[[#This Row],[Column10]]-J69)</f>
        <v>1.0812199999999998E-2</v>
      </c>
      <c r="AG70" s="1">
        <f>ABS(IK_diagnostics_positions__3[[#This Row],[Column11]]-K69)</f>
        <v>6.4100000000000268E-4</v>
      </c>
      <c r="AH70" s="1">
        <f>ABS(IK_diagnostics_positions__3[[#This Row],[Column12]]-L69)</f>
        <v>7.2399999999999132E-3</v>
      </c>
      <c r="AI70" s="1">
        <f>ABS(IK_diagnostics_positions__3[[#This Row],[Column13]]-M69)</f>
        <v>1.0222999999999982E-2</v>
      </c>
      <c r="AJ70" s="1">
        <f>ABS(IK_diagnostics_positions__3[[#This Row],[Column14]]-N69)</f>
        <v>1.2974999999999959E-2</v>
      </c>
      <c r="AK70" s="1">
        <f>ABS(IK_diagnostics_positions__3[[#This Row],[Column15]]-O69)</f>
        <v>6.3199999999996592E-3</v>
      </c>
      <c r="AL70" s="1">
        <f>ABS(IK_diagnostics_positions__3[[#This Row],[Column16]]-P69)</f>
        <v>2.9069999999999929E-3</v>
      </c>
      <c r="AM70" s="1">
        <f>ABS(IK_diagnostics_positions__3[[#This Row],[Column17]]-Q69)</f>
        <v>3.3770000000000744E-3</v>
      </c>
      <c r="AN70" s="1">
        <f>ABS(IK_diagnostics_positions__3[[#This Row],[Column18]]-R69)</f>
        <v>2.3800000000000487E-3</v>
      </c>
      <c r="AO70" s="1">
        <f>ABS(IK_diagnostics_positions__3[[#This Row],[Column19]]-S69)</f>
        <v>8.2223999999999978E-3</v>
      </c>
      <c r="AP70" s="1">
        <f>ABS(IK_diagnostics_positions__3[[#This Row],[Column20]]-T69)</f>
        <v>1.2673199999999996E-2</v>
      </c>
      <c r="AQ70" s="1">
        <f>ABS(IK_diagnostics_positions__3[[#This Row],[Column21]]-U69)</f>
        <v>5.9900000000001619E-3</v>
      </c>
    </row>
    <row r="71" spans="1:43" x14ac:dyDescent="0.25">
      <c r="A71" s="1">
        <v>8.3068699999999995E-2</v>
      </c>
      <c r="B71" s="1" t="s">
        <v>22</v>
      </c>
      <c r="C71" s="1">
        <v>-0.99654399999999999</v>
      </c>
      <c r="D71" s="1">
        <v>-0.91659800000000002</v>
      </c>
      <c r="E71" s="1" t="s">
        <v>22</v>
      </c>
      <c r="F71" s="1">
        <v>-0.97073699999999996</v>
      </c>
      <c r="G71" s="1">
        <v>-0.93788800000000005</v>
      </c>
      <c r="H71" s="1">
        <v>0.86312999999999995</v>
      </c>
      <c r="I71" s="1">
        <v>-1.4752700000000001</v>
      </c>
      <c r="J71" s="1">
        <v>-1.7837200000000001E-2</v>
      </c>
      <c r="K71" s="1">
        <v>0.85859799999999997</v>
      </c>
      <c r="L71" s="1">
        <v>-1.86704</v>
      </c>
      <c r="M71" s="1">
        <v>0.741761</v>
      </c>
      <c r="N71" s="1">
        <v>0.95254700000000003</v>
      </c>
      <c r="O71" s="1">
        <v>-2.5106099999999998</v>
      </c>
      <c r="P71" s="1">
        <v>-0.76355700000000004</v>
      </c>
      <c r="Q71" s="1">
        <v>1.0018400000000001</v>
      </c>
      <c r="R71" s="1">
        <v>-2.5177200000000002</v>
      </c>
      <c r="S71" s="1">
        <v>1.86687E-2</v>
      </c>
      <c r="T71" s="1">
        <v>6.5106700000000003E-2</v>
      </c>
      <c r="U71" s="1">
        <v>-2.4745300000000001</v>
      </c>
      <c r="V71" s="1" t="s">
        <v>23</v>
      </c>
      <c r="W71" s="1">
        <f>ABS(IK_diagnostics_positions__3[[#This Row],[Column1]]-A70)</f>
        <v>4.9373999999999946E-3</v>
      </c>
      <c r="X71" s="1">
        <f>ABS(IK_diagnostics_positions__3[[#This Row],[Column2]]-B70)</f>
        <v>0</v>
      </c>
      <c r="Y71" s="1">
        <f>ABS(IK_diagnostics_positions__3[[#This Row],[Column3]]-C70)</f>
        <v>3.9900000000003821E-4</v>
      </c>
      <c r="Z71" s="1">
        <f>ABS(IK_diagnostics_positions__3[[#This Row],[Column4]]-D70)</f>
        <v>4.8610000000000042E-3</v>
      </c>
      <c r="AA71" s="1">
        <f>ABS(IK_diagnostics_positions__3[[#This Row],[Column5]]-E70)</f>
        <v>4.7976599999999996E-7</v>
      </c>
      <c r="AB71" s="1">
        <f>ABS(IK_diagnostics_positions__3[[#This Row],[Column6]]-F70)</f>
        <v>2.4170000000000025E-3</v>
      </c>
      <c r="AC71" s="1">
        <f>ABS(IK_diagnostics_positions__3[[#This Row],[Column7]]-G70)</f>
        <v>7.3519999999999142E-3</v>
      </c>
      <c r="AD71" s="1">
        <f>ABS(IK_diagnostics_positions__3[[#This Row],[Column8]]-H70)</f>
        <v>2.003000000000088E-3</v>
      </c>
      <c r="AE71" s="1">
        <f>ABS(IK_diagnostics_positions__3[[#This Row],[Column9]]-I70)</f>
        <v>5.9700000000000308E-3</v>
      </c>
      <c r="AF71" s="1">
        <f>ABS(IK_diagnostics_positions__3[[#This Row],[Column10]]-J70)</f>
        <v>7.5835E-3</v>
      </c>
      <c r="AG71" s="1">
        <f>ABS(IK_diagnostics_positions__3[[#This Row],[Column11]]-K70)</f>
        <v>1.4159999999999728E-3</v>
      </c>
      <c r="AH71" s="1">
        <f>ABS(IK_diagnostics_positions__3[[#This Row],[Column12]]-L70)</f>
        <v>5.4300000000000459E-3</v>
      </c>
      <c r="AI71" s="1">
        <f>ABS(IK_diagnostics_positions__3[[#This Row],[Column13]]-M70)</f>
        <v>7.1700000000000097E-3</v>
      </c>
      <c r="AJ71" s="1">
        <f>ABS(IK_diagnostics_positions__3[[#This Row],[Column14]]-N70)</f>
        <v>9.6240000000000769E-3</v>
      </c>
      <c r="AK71" s="1">
        <f>ABS(IK_diagnostics_positions__3[[#This Row],[Column15]]-O70)</f>
        <v>4.3999999999999595E-3</v>
      </c>
      <c r="AL71" s="1">
        <f>ABS(IK_diagnostics_positions__3[[#This Row],[Column16]]-P70)</f>
        <v>1.3099999999999223E-3</v>
      </c>
      <c r="AM71" s="1">
        <f>ABS(IK_diagnostics_positions__3[[#This Row],[Column17]]-Q70)</f>
        <v>7.0999999999998842E-4</v>
      </c>
      <c r="AN71" s="1">
        <f>ABS(IK_diagnostics_positions__3[[#This Row],[Column18]]-R70)</f>
        <v>2.1499999999998742E-3</v>
      </c>
      <c r="AO71" s="1">
        <f>ABS(IK_diagnostics_positions__3[[#This Row],[Column19]]-S70)</f>
        <v>6.3789999999999993E-3</v>
      </c>
      <c r="AP71" s="1">
        <f>ABS(IK_diagnostics_positions__3[[#This Row],[Column20]]-T70)</f>
        <v>9.1593999999999981E-3</v>
      </c>
      <c r="AQ71" s="1">
        <f>ABS(IK_diagnostics_positions__3[[#This Row],[Column21]]-U70)</f>
        <v>3.5599999999997856E-3</v>
      </c>
    </row>
    <row r="72" spans="1:43" x14ac:dyDescent="0.25">
      <c r="A72" s="1">
        <v>8.6305400000000004E-2</v>
      </c>
      <c r="B72" s="1" t="s">
        <v>22</v>
      </c>
      <c r="C72" s="1">
        <v>-0.99626899999999996</v>
      </c>
      <c r="D72" s="1">
        <v>-0.91343700000000005</v>
      </c>
      <c r="E72" s="1" t="s">
        <v>22</v>
      </c>
      <c r="F72" s="1">
        <v>-0.97358900000000004</v>
      </c>
      <c r="G72" s="1">
        <v>-0.932558</v>
      </c>
      <c r="H72" s="1">
        <v>0.86143000000000003</v>
      </c>
      <c r="I72" s="1">
        <v>-1.4811000000000001</v>
      </c>
      <c r="J72" s="1">
        <v>-1.18388E-2</v>
      </c>
      <c r="K72" s="1">
        <v>0.85665599999999997</v>
      </c>
      <c r="L72" s="1">
        <v>-1.8713</v>
      </c>
      <c r="M72" s="1">
        <v>0.747479</v>
      </c>
      <c r="N72" s="1">
        <v>0.95982400000000001</v>
      </c>
      <c r="O72" s="1">
        <v>-2.5137900000000002</v>
      </c>
      <c r="P72" s="1">
        <v>-0.76218900000000001</v>
      </c>
      <c r="Q72" s="1">
        <v>1.0017499999999999</v>
      </c>
      <c r="R72" s="1">
        <v>-2.5162200000000001</v>
      </c>
      <c r="S72" s="1">
        <v>1.4440100000000001E-2</v>
      </c>
      <c r="T72" s="1">
        <v>5.7837100000000002E-2</v>
      </c>
      <c r="U72" s="1">
        <v>-2.4723000000000002</v>
      </c>
      <c r="V72" s="1" t="s">
        <v>23</v>
      </c>
      <c r="W72" s="1">
        <f>ABS(IK_diagnostics_positions__3[[#This Row],[Column1]]-A71)</f>
        <v>3.236700000000009E-3</v>
      </c>
      <c r="X72" s="1">
        <f>ABS(IK_diagnostics_positions__3[[#This Row],[Column2]]-B71)</f>
        <v>0</v>
      </c>
      <c r="Y72" s="1">
        <f>ABS(IK_diagnostics_positions__3[[#This Row],[Column3]]-C71)</f>
        <v>2.7500000000002522E-4</v>
      </c>
      <c r="Z72" s="1">
        <f>ABS(IK_diagnostics_positions__3[[#This Row],[Column4]]-D71)</f>
        <v>3.1609999999999694E-3</v>
      </c>
      <c r="AA72" s="1">
        <f>ABS(IK_diagnostics_positions__3[[#This Row],[Column5]]-E71)</f>
        <v>0</v>
      </c>
      <c r="AB72" s="1">
        <f>ABS(IK_diagnostics_positions__3[[#This Row],[Column6]]-F71)</f>
        <v>2.8520000000000767E-3</v>
      </c>
      <c r="AC72" s="1">
        <f>ABS(IK_diagnostics_positions__3[[#This Row],[Column7]]-G71)</f>
        <v>5.3300000000000569E-3</v>
      </c>
      <c r="AD72" s="1">
        <f>ABS(IK_diagnostics_positions__3[[#This Row],[Column8]]-H71)</f>
        <v>1.6999999999999238E-3</v>
      </c>
      <c r="AE72" s="1">
        <f>ABS(IK_diagnostics_positions__3[[#This Row],[Column9]]-I71)</f>
        <v>5.8300000000000018E-3</v>
      </c>
      <c r="AF72" s="1">
        <f>ABS(IK_diagnostics_positions__3[[#This Row],[Column10]]-J71)</f>
        <v>5.998400000000001E-3</v>
      </c>
      <c r="AG72" s="1">
        <f>ABS(IK_diagnostics_positions__3[[#This Row],[Column11]]-K71)</f>
        <v>1.9419999999999993E-3</v>
      </c>
      <c r="AH72" s="1">
        <f>ABS(IK_diagnostics_positions__3[[#This Row],[Column12]]-L71)</f>
        <v>4.2599999999999305E-3</v>
      </c>
      <c r="AI72" s="1">
        <f>ABS(IK_diagnostics_positions__3[[#This Row],[Column13]]-M71)</f>
        <v>5.7180000000000009E-3</v>
      </c>
      <c r="AJ72" s="1">
        <f>ABS(IK_diagnostics_positions__3[[#This Row],[Column14]]-N71)</f>
        <v>7.2769999999999779E-3</v>
      </c>
      <c r="AK72" s="1">
        <f>ABS(IK_diagnostics_positions__3[[#This Row],[Column15]]-O71)</f>
        <v>3.1800000000004047E-3</v>
      </c>
      <c r="AL72" s="1">
        <f>ABS(IK_diagnostics_positions__3[[#This Row],[Column16]]-P71)</f>
        <v>1.3680000000000359E-3</v>
      </c>
      <c r="AM72" s="1">
        <f>ABS(IK_diagnostics_positions__3[[#This Row],[Column17]]-Q71)</f>
        <v>9.0000000000145519E-5</v>
      </c>
      <c r="AN72" s="1">
        <f>ABS(IK_diagnostics_positions__3[[#This Row],[Column18]]-R71)</f>
        <v>1.5000000000000568E-3</v>
      </c>
      <c r="AO72" s="1">
        <f>ABS(IK_diagnostics_positions__3[[#This Row],[Column19]]-S71)</f>
        <v>4.228599999999999E-3</v>
      </c>
      <c r="AP72" s="1">
        <f>ABS(IK_diagnostics_positions__3[[#This Row],[Column20]]-T71)</f>
        <v>7.2696000000000011E-3</v>
      </c>
      <c r="AQ72" s="1">
        <f>ABS(IK_diagnostics_positions__3[[#This Row],[Column21]]-U71)</f>
        <v>2.2299999999999542E-3</v>
      </c>
    </row>
    <row r="73" spans="1:43" x14ac:dyDescent="0.25">
      <c r="A73" s="1">
        <v>8.7159500000000001E-2</v>
      </c>
      <c r="B73" s="1" t="s">
        <v>22</v>
      </c>
      <c r="C73" s="1">
        <v>-0.99619400000000002</v>
      </c>
      <c r="D73" s="1">
        <v>-0.91264199999999995</v>
      </c>
      <c r="E73" s="1" t="s">
        <v>22</v>
      </c>
      <c r="F73" s="1">
        <v>-0.97628999999999999</v>
      </c>
      <c r="G73" s="1">
        <v>-0.92957900000000004</v>
      </c>
      <c r="H73" s="1">
        <v>0.86014699999999999</v>
      </c>
      <c r="I73" s="1">
        <v>-1.4860500000000001</v>
      </c>
      <c r="J73" s="1">
        <v>-7.9018500000000002E-3</v>
      </c>
      <c r="K73" s="1">
        <v>0.85433899999999996</v>
      </c>
      <c r="L73" s="1">
        <v>-1.8739699999999999</v>
      </c>
      <c r="M73" s="1">
        <v>0.75092099999999995</v>
      </c>
      <c r="N73" s="1">
        <v>0.96579899999999996</v>
      </c>
      <c r="O73" s="1">
        <v>-2.51566</v>
      </c>
      <c r="P73" s="1">
        <v>-0.76164699999999996</v>
      </c>
      <c r="Q73" s="1">
        <v>1.00203</v>
      </c>
      <c r="R73" s="1">
        <v>-2.5143200000000001</v>
      </c>
      <c r="S73" s="1">
        <v>1.0271799999999999E-2</v>
      </c>
      <c r="T73" s="1">
        <v>5.2352200000000002E-2</v>
      </c>
      <c r="U73" s="1">
        <v>-2.4710299999999998</v>
      </c>
      <c r="V73" s="1" t="s">
        <v>23</v>
      </c>
      <c r="W73" s="1">
        <f>ABS(IK_diagnostics_positions__3[[#This Row],[Column1]]-A72)</f>
        <v>8.5409999999999653E-4</v>
      </c>
      <c r="X73" s="1">
        <f>ABS(IK_diagnostics_positions__3[[#This Row],[Column2]]-B72)</f>
        <v>0</v>
      </c>
      <c r="Y73" s="1">
        <f>ABS(IK_diagnostics_positions__3[[#This Row],[Column3]]-C72)</f>
        <v>7.4999999999936229E-5</v>
      </c>
      <c r="Z73" s="1">
        <f>ABS(IK_diagnostics_positions__3[[#This Row],[Column4]]-D72)</f>
        <v>7.9500000000010118E-4</v>
      </c>
      <c r="AA73" s="1">
        <f>ABS(IK_diagnostics_positions__3[[#This Row],[Column5]]-E72)</f>
        <v>0</v>
      </c>
      <c r="AB73" s="1">
        <f>ABS(IK_diagnostics_positions__3[[#This Row],[Column6]]-F72)</f>
        <v>2.7009999999999534E-3</v>
      </c>
      <c r="AC73" s="1">
        <f>ABS(IK_diagnostics_positions__3[[#This Row],[Column7]]-G72)</f>
        <v>2.9789999999999539E-3</v>
      </c>
      <c r="AD73" s="1">
        <f>ABS(IK_diagnostics_positions__3[[#This Row],[Column8]]-H72)</f>
        <v>1.2830000000000341E-3</v>
      </c>
      <c r="AE73" s="1">
        <f>ABS(IK_diagnostics_positions__3[[#This Row],[Column9]]-I72)</f>
        <v>4.9500000000000099E-3</v>
      </c>
      <c r="AF73" s="1">
        <f>ABS(IK_diagnostics_positions__3[[#This Row],[Column10]]-J72)</f>
        <v>3.9369499999999998E-3</v>
      </c>
      <c r="AG73" s="1">
        <f>ABS(IK_diagnostics_positions__3[[#This Row],[Column11]]-K72)</f>
        <v>2.3170000000000135E-3</v>
      </c>
      <c r="AH73" s="1">
        <f>ABS(IK_diagnostics_positions__3[[#This Row],[Column12]]-L72)</f>
        <v>2.6699999999999502E-3</v>
      </c>
      <c r="AI73" s="1">
        <f>ABS(IK_diagnostics_positions__3[[#This Row],[Column13]]-M72)</f>
        <v>3.4419999999999451E-3</v>
      </c>
      <c r="AJ73" s="1">
        <f>ABS(IK_diagnostics_positions__3[[#This Row],[Column14]]-N72)</f>
        <v>5.9749999999999526E-3</v>
      </c>
      <c r="AK73" s="1">
        <f>ABS(IK_diagnostics_positions__3[[#This Row],[Column15]]-O72)</f>
        <v>1.8699999999998163E-3</v>
      </c>
      <c r="AL73" s="1">
        <f>ABS(IK_diagnostics_positions__3[[#This Row],[Column16]]-P72)</f>
        <v>5.4200000000004245E-4</v>
      </c>
      <c r="AM73" s="1">
        <f>ABS(IK_diagnostics_positions__3[[#This Row],[Column17]]-Q72)</f>
        <v>2.8000000000005798E-4</v>
      </c>
      <c r="AN73" s="1">
        <f>ABS(IK_diagnostics_positions__3[[#This Row],[Column18]]-R72)</f>
        <v>1.9000000000000128E-3</v>
      </c>
      <c r="AO73" s="1">
        <f>ABS(IK_diagnostics_positions__3[[#This Row],[Column19]]-S72)</f>
        <v>4.1683000000000015E-3</v>
      </c>
      <c r="AP73" s="1">
        <f>ABS(IK_diagnostics_positions__3[[#This Row],[Column20]]-T72)</f>
        <v>5.4849000000000009E-3</v>
      </c>
      <c r="AQ73" s="1">
        <f>ABS(IK_diagnostics_positions__3[[#This Row],[Column21]]-U72)</f>
        <v>1.2700000000003264E-3</v>
      </c>
    </row>
    <row r="74" spans="1:43" x14ac:dyDescent="0.25">
      <c r="A74" s="1">
        <v>8.7943800000000003E-2</v>
      </c>
      <c r="B74" s="1" t="s">
        <v>22</v>
      </c>
      <c r="C74" s="1">
        <v>-0.99612500000000004</v>
      </c>
      <c r="D74" s="1">
        <v>-0.91190599999999999</v>
      </c>
      <c r="E74" s="1" t="s">
        <v>22</v>
      </c>
      <c r="F74" s="1">
        <v>-0.97877800000000004</v>
      </c>
      <c r="G74" s="1">
        <v>-0.92728299999999997</v>
      </c>
      <c r="H74" s="1">
        <v>0.85891700000000004</v>
      </c>
      <c r="I74" s="1">
        <v>-1.4906600000000001</v>
      </c>
      <c r="J74" s="1">
        <v>-4.5479500000000003E-3</v>
      </c>
      <c r="K74" s="1">
        <v>0.85194800000000004</v>
      </c>
      <c r="L74" s="1">
        <v>-1.8760300000000001</v>
      </c>
      <c r="M74" s="1">
        <v>0.75409899999999996</v>
      </c>
      <c r="N74" s="1">
        <v>0.97065599999999996</v>
      </c>
      <c r="O74" s="1">
        <v>-2.5166300000000001</v>
      </c>
      <c r="P74" s="1">
        <v>-0.76086799999999999</v>
      </c>
      <c r="Q74" s="1">
        <v>1.0015400000000001</v>
      </c>
      <c r="R74" s="1">
        <v>-2.5129000000000001</v>
      </c>
      <c r="S74" s="1">
        <v>7.4077199999999996E-3</v>
      </c>
      <c r="T74" s="1">
        <v>4.8156900000000002E-2</v>
      </c>
      <c r="U74" s="1">
        <v>-2.4708199999999998</v>
      </c>
      <c r="V74" s="1" t="s">
        <v>23</v>
      </c>
      <c r="W74" s="1">
        <f>ABS(IK_diagnostics_positions__3[[#This Row],[Column1]]-A73)</f>
        <v>7.8430000000000166E-4</v>
      </c>
      <c r="X74" s="1">
        <f>ABS(IK_diagnostics_positions__3[[#This Row],[Column2]]-B73)</f>
        <v>0</v>
      </c>
      <c r="Y74" s="1">
        <f>ABS(IK_diagnostics_positions__3[[#This Row],[Column3]]-C73)</f>
        <v>6.8999999999985739E-5</v>
      </c>
      <c r="Z74" s="1">
        <f>ABS(IK_diagnostics_positions__3[[#This Row],[Column4]]-D73)</f>
        <v>7.3599999999995891E-4</v>
      </c>
      <c r="AA74" s="1">
        <f>ABS(IK_diagnostics_positions__3[[#This Row],[Column5]]-E73)</f>
        <v>0</v>
      </c>
      <c r="AB74" s="1">
        <f>ABS(IK_diagnostics_positions__3[[#This Row],[Column6]]-F73)</f>
        <v>2.4880000000000457E-3</v>
      </c>
      <c r="AC74" s="1">
        <f>ABS(IK_diagnostics_positions__3[[#This Row],[Column7]]-G73)</f>
        <v>2.2960000000000758E-3</v>
      </c>
      <c r="AD74" s="1">
        <f>ABS(IK_diagnostics_positions__3[[#This Row],[Column8]]-H73)</f>
        <v>1.2299999999999534E-3</v>
      </c>
      <c r="AE74" s="1">
        <f>ABS(IK_diagnostics_positions__3[[#This Row],[Column9]]-I73)</f>
        <v>4.610000000000003E-3</v>
      </c>
      <c r="AF74" s="1">
        <f>ABS(IK_diagnostics_positions__3[[#This Row],[Column10]]-J73)</f>
        <v>3.3538999999999999E-3</v>
      </c>
      <c r="AG74" s="1">
        <f>ABS(IK_diagnostics_positions__3[[#This Row],[Column11]]-K73)</f>
        <v>2.390999999999921E-3</v>
      </c>
      <c r="AH74" s="1">
        <f>ABS(IK_diagnostics_positions__3[[#This Row],[Column12]]-L73)</f>
        <v>2.0600000000001728E-3</v>
      </c>
      <c r="AI74" s="1">
        <f>ABS(IK_diagnostics_positions__3[[#This Row],[Column13]]-M73)</f>
        <v>3.1780000000000141E-3</v>
      </c>
      <c r="AJ74" s="1">
        <f>ABS(IK_diagnostics_positions__3[[#This Row],[Column14]]-N73)</f>
        <v>4.8570000000000002E-3</v>
      </c>
      <c r="AK74" s="1">
        <f>ABS(IK_diagnostics_positions__3[[#This Row],[Column15]]-O73)</f>
        <v>9.7000000000013742E-4</v>
      </c>
      <c r="AL74" s="1">
        <f>ABS(IK_diagnostics_positions__3[[#This Row],[Column16]]-P73)</f>
        <v>7.7899999999997416E-4</v>
      </c>
      <c r="AM74" s="1">
        <f>ABS(IK_diagnostics_positions__3[[#This Row],[Column17]]-Q73)</f>
        <v>4.8999999999987942E-4</v>
      </c>
      <c r="AN74" s="1">
        <f>ABS(IK_diagnostics_positions__3[[#This Row],[Column18]]-R73)</f>
        <v>1.4199999999999768E-3</v>
      </c>
      <c r="AO74" s="1">
        <f>ABS(IK_diagnostics_positions__3[[#This Row],[Column19]]-S73)</f>
        <v>2.8640799999999998E-3</v>
      </c>
      <c r="AP74" s="1">
        <f>ABS(IK_diagnostics_positions__3[[#This Row],[Column20]]-T73)</f>
        <v>4.195299999999999E-3</v>
      </c>
      <c r="AQ74" s="1">
        <f>ABS(IK_diagnostics_positions__3[[#This Row],[Column21]]-U73)</f>
        <v>2.1000000000004349E-4</v>
      </c>
    </row>
    <row r="75" spans="1:43" x14ac:dyDescent="0.25">
      <c r="A75" s="1">
        <v>8.7220300000000001E-2</v>
      </c>
      <c r="B75" s="1" t="s">
        <v>22</v>
      </c>
      <c r="C75" s="1">
        <v>-0.99618899999999999</v>
      </c>
      <c r="D75" s="1">
        <v>-0.91266899999999995</v>
      </c>
      <c r="E75" s="1" t="s">
        <v>22</v>
      </c>
      <c r="F75" s="1">
        <v>-0.98129699999999997</v>
      </c>
      <c r="G75" s="1">
        <v>-0.92615700000000001</v>
      </c>
      <c r="H75" s="1">
        <v>0.85785699999999998</v>
      </c>
      <c r="I75" s="1">
        <v>-1.49501</v>
      </c>
      <c r="J75" s="1">
        <v>-2.2167599999999999E-3</v>
      </c>
      <c r="K75" s="1">
        <v>0.84879099999999996</v>
      </c>
      <c r="L75" s="1">
        <v>-1.87744</v>
      </c>
      <c r="M75" s="1">
        <v>0.75610500000000003</v>
      </c>
      <c r="N75" s="1">
        <v>0.97393600000000002</v>
      </c>
      <c r="O75" s="1">
        <v>-2.5171999999999999</v>
      </c>
      <c r="P75" s="1">
        <v>-0.76012500000000005</v>
      </c>
      <c r="Q75" s="1">
        <v>1.00156</v>
      </c>
      <c r="R75" s="1">
        <v>-2.51166</v>
      </c>
      <c r="S75" s="1">
        <v>5.5495299999999996E-3</v>
      </c>
      <c r="T75" s="1">
        <v>4.3973600000000002E-2</v>
      </c>
      <c r="U75" s="1">
        <v>-2.4709099999999999</v>
      </c>
      <c r="V75" s="1" t="s">
        <v>23</v>
      </c>
      <c r="W75" s="1">
        <f>ABS(IK_diagnostics_positions__3[[#This Row],[Column1]]-A74)</f>
        <v>7.2350000000000192E-4</v>
      </c>
      <c r="X75" s="1">
        <f>ABS(IK_diagnostics_positions__3[[#This Row],[Column2]]-B74)</f>
        <v>0</v>
      </c>
      <c r="Y75" s="1">
        <f>ABS(IK_diagnostics_positions__3[[#This Row],[Column3]]-C74)</f>
        <v>6.3999999999952983E-5</v>
      </c>
      <c r="Z75" s="1">
        <f>ABS(IK_diagnostics_positions__3[[#This Row],[Column4]]-D74)</f>
        <v>7.6299999999995816E-4</v>
      </c>
      <c r="AA75" s="1">
        <f>ABS(IK_diagnostics_positions__3[[#This Row],[Column5]]-E74)</f>
        <v>0</v>
      </c>
      <c r="AB75" s="1">
        <f>ABS(IK_diagnostics_positions__3[[#This Row],[Column6]]-F74)</f>
        <v>2.518999999999938E-3</v>
      </c>
      <c r="AC75" s="1">
        <f>ABS(IK_diagnostics_positions__3[[#This Row],[Column7]]-G74)</f>
        <v>1.1259999999999604E-3</v>
      </c>
      <c r="AD75" s="1">
        <f>ABS(IK_diagnostics_positions__3[[#This Row],[Column8]]-H74)</f>
        <v>1.0600000000000609E-3</v>
      </c>
      <c r="AE75" s="1">
        <f>ABS(IK_diagnostics_positions__3[[#This Row],[Column9]]-I74)</f>
        <v>4.349999999999854E-3</v>
      </c>
      <c r="AF75" s="1">
        <f>ABS(IK_diagnostics_positions__3[[#This Row],[Column10]]-J74)</f>
        <v>2.3311900000000003E-3</v>
      </c>
      <c r="AG75" s="1">
        <f>ABS(IK_diagnostics_positions__3[[#This Row],[Column11]]-K74)</f>
        <v>3.1570000000000764E-3</v>
      </c>
      <c r="AH75" s="1">
        <f>ABS(IK_diagnostics_positions__3[[#This Row],[Column12]]-L74)</f>
        <v>1.4099999999999113E-3</v>
      </c>
      <c r="AI75" s="1">
        <f>ABS(IK_diagnostics_positions__3[[#This Row],[Column13]]-M74)</f>
        <v>2.0060000000000633E-3</v>
      </c>
      <c r="AJ75" s="1">
        <f>ABS(IK_diagnostics_positions__3[[#This Row],[Column14]]-N74)</f>
        <v>3.2800000000000606E-3</v>
      </c>
      <c r="AK75" s="1">
        <f>ABS(IK_diagnostics_positions__3[[#This Row],[Column15]]-O74)</f>
        <v>5.6999999999973738E-4</v>
      </c>
      <c r="AL75" s="1">
        <f>ABS(IK_diagnostics_positions__3[[#This Row],[Column16]]-P74)</f>
        <v>7.4299999999993815E-4</v>
      </c>
      <c r="AM75" s="1">
        <f>ABS(IK_diagnostics_positions__3[[#This Row],[Column17]]-Q74)</f>
        <v>1.9999999999908979E-5</v>
      </c>
      <c r="AN75" s="1">
        <f>ABS(IK_diagnostics_positions__3[[#This Row],[Column18]]-R74)</f>
        <v>1.2400000000001299E-3</v>
      </c>
      <c r="AO75" s="1">
        <f>ABS(IK_diagnostics_positions__3[[#This Row],[Column19]]-S74)</f>
        <v>1.85819E-3</v>
      </c>
      <c r="AP75" s="1">
        <f>ABS(IK_diagnostics_positions__3[[#This Row],[Column20]]-T74)</f>
        <v>4.1833000000000009E-3</v>
      </c>
      <c r="AQ75" s="1">
        <f>ABS(IK_diagnostics_positions__3[[#This Row],[Column21]]-U74)</f>
        <v>9.0000000000145519E-5</v>
      </c>
    </row>
    <row r="76" spans="1:43" x14ac:dyDescent="0.25">
      <c r="A76" s="1">
        <v>8.6009199999999994E-2</v>
      </c>
      <c r="B76" s="1" t="s">
        <v>22</v>
      </c>
      <c r="C76" s="1">
        <v>-0.99629400000000001</v>
      </c>
      <c r="D76" s="1">
        <v>-0.91391599999999995</v>
      </c>
      <c r="E76" s="1" t="s">
        <v>22</v>
      </c>
      <c r="F76" s="1">
        <v>-0.98402599999999996</v>
      </c>
      <c r="G76" s="1">
        <v>-0.92602799999999996</v>
      </c>
      <c r="H76" s="1">
        <v>0.85667899999999997</v>
      </c>
      <c r="I76" s="1">
        <v>-1.49973</v>
      </c>
      <c r="J76" s="1">
        <v>-6.45161E-4</v>
      </c>
      <c r="K76" s="1">
        <v>0.84587999999999997</v>
      </c>
      <c r="L76" s="1">
        <v>-1.8786099999999999</v>
      </c>
      <c r="M76" s="1">
        <v>0.75773699999999999</v>
      </c>
      <c r="N76" s="1">
        <v>0.97716800000000004</v>
      </c>
      <c r="O76" s="1">
        <v>-2.5170699999999999</v>
      </c>
      <c r="P76" s="1">
        <v>-0.75954100000000002</v>
      </c>
      <c r="Q76" s="1">
        <v>1.00136</v>
      </c>
      <c r="R76" s="1">
        <v>-2.5109900000000001</v>
      </c>
      <c r="S76" s="1">
        <v>3.9773400000000002E-3</v>
      </c>
      <c r="T76" s="1">
        <v>4.0663699999999997E-2</v>
      </c>
      <c r="U76" s="1">
        <v>-2.4715799999999999</v>
      </c>
      <c r="V76" s="1" t="s">
        <v>23</v>
      </c>
      <c r="W76" s="1">
        <f>ABS(IK_diagnostics_positions__3[[#This Row],[Column1]]-A75)</f>
        <v>1.2111000000000066E-3</v>
      </c>
      <c r="X76" s="1">
        <f>ABS(IK_diagnostics_positions__3[[#This Row],[Column2]]-B75)</f>
        <v>0</v>
      </c>
      <c r="Y76" s="1">
        <f>ABS(IK_diagnostics_positions__3[[#This Row],[Column3]]-C75)</f>
        <v>1.0500000000002174E-4</v>
      </c>
      <c r="Z76" s="1">
        <f>ABS(IK_diagnostics_positions__3[[#This Row],[Column4]]-D75)</f>
        <v>1.2469999999999981E-3</v>
      </c>
      <c r="AA76" s="1">
        <f>ABS(IK_diagnostics_positions__3[[#This Row],[Column5]]-E75)</f>
        <v>0</v>
      </c>
      <c r="AB76" s="1">
        <f>ABS(IK_diagnostics_positions__3[[#This Row],[Column6]]-F75)</f>
        <v>2.7289999999999814E-3</v>
      </c>
      <c r="AC76" s="1">
        <f>ABS(IK_diagnostics_positions__3[[#This Row],[Column7]]-G75)</f>
        <v>1.2900000000004574E-4</v>
      </c>
      <c r="AD76" s="1">
        <f>ABS(IK_diagnostics_positions__3[[#This Row],[Column8]]-H75)</f>
        <v>1.1780000000000124E-3</v>
      </c>
      <c r="AE76" s="1">
        <f>ABS(IK_diagnostics_positions__3[[#This Row],[Column9]]-I75)</f>
        <v>4.7200000000000575E-3</v>
      </c>
      <c r="AF76" s="1">
        <f>ABS(IK_diagnostics_positions__3[[#This Row],[Column10]]-J75)</f>
        <v>1.5715989999999999E-3</v>
      </c>
      <c r="AG76" s="1">
        <f>ABS(IK_diagnostics_positions__3[[#This Row],[Column11]]-K75)</f>
        <v>2.9109999999999969E-3</v>
      </c>
      <c r="AH76" s="1">
        <f>ABS(IK_diagnostics_positions__3[[#This Row],[Column12]]-L75)</f>
        <v>1.1699999999998933E-3</v>
      </c>
      <c r="AI76" s="1">
        <f>ABS(IK_diagnostics_positions__3[[#This Row],[Column13]]-M75)</f>
        <v>1.6319999999999668E-3</v>
      </c>
      <c r="AJ76" s="1">
        <f>ABS(IK_diagnostics_positions__3[[#This Row],[Column14]]-N75)</f>
        <v>3.2320000000000126E-3</v>
      </c>
      <c r="AK76" s="1">
        <f>ABS(IK_diagnostics_positions__3[[#This Row],[Column15]]-O75)</f>
        <v>1.2999999999996348E-4</v>
      </c>
      <c r="AL76" s="1">
        <f>ABS(IK_diagnostics_positions__3[[#This Row],[Column16]]-P75)</f>
        <v>5.8400000000002894E-4</v>
      </c>
      <c r="AM76" s="1">
        <f>ABS(IK_diagnostics_positions__3[[#This Row],[Column17]]-Q75)</f>
        <v>1.9999999999997797E-4</v>
      </c>
      <c r="AN76" s="1">
        <f>ABS(IK_diagnostics_positions__3[[#This Row],[Column18]]-R75)</f>
        <v>6.6999999999994841E-4</v>
      </c>
      <c r="AO76" s="1">
        <f>ABS(IK_diagnostics_positions__3[[#This Row],[Column19]]-S75)</f>
        <v>1.5721899999999994E-3</v>
      </c>
      <c r="AP76" s="1">
        <f>ABS(IK_diagnostics_positions__3[[#This Row],[Column20]]-T75)</f>
        <v>3.3099000000000045E-3</v>
      </c>
      <c r="AQ76" s="1">
        <f>ABS(IK_diagnostics_positions__3[[#This Row],[Column21]]-U75)</f>
        <v>6.6999999999994841E-4</v>
      </c>
    </row>
    <row r="77" spans="1:43" x14ac:dyDescent="0.25">
      <c r="A77" s="1">
        <v>8.4865599999999999E-2</v>
      </c>
      <c r="B77" s="1" t="s">
        <v>22</v>
      </c>
      <c r="C77" s="1">
        <v>-0.99639200000000006</v>
      </c>
      <c r="D77" s="1">
        <v>-0.91508</v>
      </c>
      <c r="E77" s="1" t="s">
        <v>22</v>
      </c>
      <c r="F77" s="1">
        <v>-0.98594999999999999</v>
      </c>
      <c r="G77" s="1">
        <v>-0.925813</v>
      </c>
      <c r="H77" s="1">
        <v>0.85566600000000004</v>
      </c>
      <c r="I77" s="1">
        <v>-1.5033700000000001</v>
      </c>
      <c r="J77" s="1">
        <v>7.9184800000000005E-4</v>
      </c>
      <c r="K77" s="1">
        <v>0.84282800000000002</v>
      </c>
      <c r="L77" s="1">
        <v>-1.8791800000000001</v>
      </c>
      <c r="M77" s="1">
        <v>0.75881299999999996</v>
      </c>
      <c r="N77" s="1">
        <v>0.97974499999999998</v>
      </c>
      <c r="O77" s="1">
        <v>-2.51688</v>
      </c>
      <c r="P77" s="1">
        <v>-0.758714</v>
      </c>
      <c r="Q77" s="1">
        <v>1.0014099999999999</v>
      </c>
      <c r="R77" s="1">
        <v>-2.5100600000000002</v>
      </c>
      <c r="S77" s="1">
        <v>2.8138999999999998E-3</v>
      </c>
      <c r="T77" s="1">
        <v>3.7492600000000001E-2</v>
      </c>
      <c r="U77" s="1">
        <v>-2.472</v>
      </c>
      <c r="V77" s="1" t="s">
        <v>23</v>
      </c>
      <c r="W77" s="1">
        <f>ABS(IK_diagnostics_positions__3[[#This Row],[Column1]]-A76)</f>
        <v>1.1435999999999946E-3</v>
      </c>
      <c r="X77" s="1">
        <f>ABS(IK_diagnostics_positions__3[[#This Row],[Column2]]-B76)</f>
        <v>0</v>
      </c>
      <c r="Y77" s="1">
        <f>ABS(IK_diagnostics_positions__3[[#This Row],[Column3]]-C76)</f>
        <v>9.8000000000042498E-5</v>
      </c>
      <c r="Z77" s="1">
        <f>ABS(IK_diagnostics_positions__3[[#This Row],[Column4]]-D76)</f>
        <v>1.1640000000000539E-3</v>
      </c>
      <c r="AA77" s="1">
        <f>ABS(IK_diagnostics_positions__3[[#This Row],[Column5]]-E76)</f>
        <v>0</v>
      </c>
      <c r="AB77" s="1">
        <f>ABS(IK_diagnostics_positions__3[[#This Row],[Column6]]-F76)</f>
        <v>1.9240000000000368E-3</v>
      </c>
      <c r="AC77" s="1">
        <f>ABS(IK_diagnostics_positions__3[[#This Row],[Column7]]-G76)</f>
        <v>2.1499999999996522E-4</v>
      </c>
      <c r="AD77" s="1">
        <f>ABS(IK_diagnostics_positions__3[[#This Row],[Column8]]-H76)</f>
        <v>1.0129999999999306E-3</v>
      </c>
      <c r="AE77" s="1">
        <f>ABS(IK_diagnostics_positions__3[[#This Row],[Column9]]-I76)</f>
        <v>3.6400000000000876E-3</v>
      </c>
      <c r="AF77" s="1">
        <f>ABS(IK_diagnostics_positions__3[[#This Row],[Column10]]-J76)</f>
        <v>1.4370089999999999E-3</v>
      </c>
      <c r="AG77" s="1">
        <f>ABS(IK_diagnostics_positions__3[[#This Row],[Column11]]-K76)</f>
        <v>3.0519999999999436E-3</v>
      </c>
      <c r="AH77" s="1">
        <f>ABS(IK_diagnostics_positions__3[[#This Row],[Column12]]-L76)</f>
        <v>5.7000000000018147E-4</v>
      </c>
      <c r="AI77" s="1">
        <f>ABS(IK_diagnostics_positions__3[[#This Row],[Column13]]-M76)</f>
        <v>1.0759999999999659E-3</v>
      </c>
      <c r="AJ77" s="1">
        <f>ABS(IK_diagnostics_positions__3[[#This Row],[Column14]]-N76)</f>
        <v>2.5769999999999404E-3</v>
      </c>
      <c r="AK77" s="1">
        <f>ABS(IK_diagnostics_positions__3[[#This Row],[Column15]]-O76)</f>
        <v>1.8999999999991246E-4</v>
      </c>
      <c r="AL77" s="1">
        <f>ABS(IK_diagnostics_positions__3[[#This Row],[Column16]]-P76)</f>
        <v>8.2700000000002216E-4</v>
      </c>
      <c r="AM77" s="1">
        <f>ABS(IK_diagnostics_positions__3[[#This Row],[Column17]]-Q76)</f>
        <v>4.9999999999883471E-5</v>
      </c>
      <c r="AN77" s="1">
        <f>ABS(IK_diagnostics_positions__3[[#This Row],[Column18]]-R76)</f>
        <v>9.2999999999987537E-4</v>
      </c>
      <c r="AO77" s="1">
        <f>ABS(IK_diagnostics_positions__3[[#This Row],[Column19]]-S76)</f>
        <v>1.1634400000000004E-3</v>
      </c>
      <c r="AP77" s="1">
        <f>ABS(IK_diagnostics_positions__3[[#This Row],[Column20]]-T76)</f>
        <v>3.1710999999999961E-3</v>
      </c>
      <c r="AQ77" s="1">
        <f>ABS(IK_diagnostics_positions__3[[#This Row],[Column21]]-U76)</f>
        <v>4.2000000000008697E-4</v>
      </c>
    </row>
    <row r="78" spans="1:43" x14ac:dyDescent="0.25">
      <c r="A78" s="1">
        <v>8.4048899999999996E-2</v>
      </c>
      <c r="B78" s="1" t="s">
        <v>22</v>
      </c>
      <c r="C78" s="1">
        <v>-0.99646199999999996</v>
      </c>
      <c r="D78" s="1">
        <v>-0.91591199999999995</v>
      </c>
      <c r="E78" s="1" t="s">
        <v>22</v>
      </c>
      <c r="F78" s="1">
        <v>-0.98758199999999996</v>
      </c>
      <c r="G78" s="1">
        <v>-0.92562800000000001</v>
      </c>
      <c r="H78" s="1">
        <v>0.85485299999999997</v>
      </c>
      <c r="I78" s="1">
        <v>-1.5063599999999999</v>
      </c>
      <c r="J78" s="1">
        <v>1.88321E-3</v>
      </c>
      <c r="K78" s="1">
        <v>0.83978299999999995</v>
      </c>
      <c r="L78" s="1">
        <v>-1.87985</v>
      </c>
      <c r="M78" s="1">
        <v>0.75942799999999999</v>
      </c>
      <c r="N78" s="1">
        <v>0.98187599999999997</v>
      </c>
      <c r="O78" s="1">
        <v>-2.5169800000000002</v>
      </c>
      <c r="P78" s="1">
        <v>-0.75803699999999996</v>
      </c>
      <c r="Q78" s="1">
        <v>1.00092</v>
      </c>
      <c r="R78" s="1">
        <v>-2.5095800000000001</v>
      </c>
      <c r="S78" s="1">
        <v>1.3729300000000001E-3</v>
      </c>
      <c r="T78" s="1">
        <v>3.48727E-2</v>
      </c>
      <c r="U78" s="1">
        <v>-2.4732500000000002</v>
      </c>
      <c r="V78" s="1" t="s">
        <v>23</v>
      </c>
      <c r="W78" s="1">
        <f>ABS(IK_diagnostics_positions__3[[#This Row],[Column1]]-A77)</f>
        <v>8.1670000000000353E-4</v>
      </c>
      <c r="X78" s="1">
        <f>ABS(IK_diagnostics_positions__3[[#This Row],[Column2]]-B77)</f>
        <v>0</v>
      </c>
      <c r="Y78" s="1">
        <f>ABS(IK_diagnostics_positions__3[[#This Row],[Column3]]-C77)</f>
        <v>6.9999999999903473E-5</v>
      </c>
      <c r="Z78" s="1">
        <f>ABS(IK_diagnostics_positions__3[[#This Row],[Column4]]-D77)</f>
        <v>8.319999999999439E-4</v>
      </c>
      <c r="AA78" s="1">
        <f>ABS(IK_diagnostics_positions__3[[#This Row],[Column5]]-E77)</f>
        <v>0</v>
      </c>
      <c r="AB78" s="1">
        <f>ABS(IK_diagnostics_positions__3[[#This Row],[Column6]]-F77)</f>
        <v>1.6319999999999668E-3</v>
      </c>
      <c r="AC78" s="1">
        <f>ABS(IK_diagnostics_positions__3[[#This Row],[Column7]]-G77)</f>
        <v>1.8499999999999073E-4</v>
      </c>
      <c r="AD78" s="1">
        <f>ABS(IK_diagnostics_positions__3[[#This Row],[Column8]]-H77)</f>
        <v>8.1300000000006367E-4</v>
      </c>
      <c r="AE78" s="1">
        <f>ABS(IK_diagnostics_positions__3[[#This Row],[Column9]]-I77)</f>
        <v>2.9899999999998261E-3</v>
      </c>
      <c r="AF78" s="1">
        <f>ABS(IK_diagnostics_positions__3[[#This Row],[Column10]]-J77)</f>
        <v>1.0913619999999998E-3</v>
      </c>
      <c r="AG78" s="1">
        <f>ABS(IK_diagnostics_positions__3[[#This Row],[Column11]]-K77)</f>
        <v>3.0450000000000754E-3</v>
      </c>
      <c r="AH78" s="1">
        <f>ABS(IK_diagnostics_positions__3[[#This Row],[Column12]]-L77)</f>
        <v>6.6999999999994841E-4</v>
      </c>
      <c r="AI78" s="1">
        <f>ABS(IK_diagnostics_positions__3[[#This Row],[Column13]]-M77)</f>
        <v>6.1500000000003219E-4</v>
      </c>
      <c r="AJ78" s="1">
        <f>ABS(IK_diagnostics_positions__3[[#This Row],[Column14]]-N77)</f>
        <v>2.130999999999994E-3</v>
      </c>
      <c r="AK78" s="1">
        <f>ABS(IK_diagnostics_positions__3[[#This Row],[Column15]]-O77)</f>
        <v>1.0000000000021103E-4</v>
      </c>
      <c r="AL78" s="1">
        <f>ABS(IK_diagnostics_positions__3[[#This Row],[Column16]]-P77)</f>
        <v>6.7700000000003868E-4</v>
      </c>
      <c r="AM78" s="1">
        <f>ABS(IK_diagnostics_positions__3[[#This Row],[Column17]]-Q77)</f>
        <v>4.8999999999987942E-4</v>
      </c>
      <c r="AN78" s="1">
        <f>ABS(IK_diagnostics_positions__3[[#This Row],[Column18]]-R77)</f>
        <v>4.8000000000003595E-4</v>
      </c>
      <c r="AO78" s="1">
        <f>ABS(IK_diagnostics_positions__3[[#This Row],[Column19]]-S77)</f>
        <v>1.4409699999999998E-3</v>
      </c>
      <c r="AP78" s="1">
        <f>ABS(IK_diagnostics_positions__3[[#This Row],[Column20]]-T77)</f>
        <v>2.6199000000000014E-3</v>
      </c>
      <c r="AQ78" s="1">
        <f>ABS(IK_diagnostics_positions__3[[#This Row],[Column21]]-U77)</f>
        <v>1.2500000000001954E-3</v>
      </c>
    </row>
    <row r="79" spans="1:43" x14ac:dyDescent="0.25">
      <c r="A79" s="1">
        <v>8.2324300000000003E-2</v>
      </c>
      <c r="B79" s="1" t="s">
        <v>22</v>
      </c>
      <c r="C79" s="1">
        <v>-0.99660599999999999</v>
      </c>
      <c r="D79" s="1">
        <v>-0.91765099999999999</v>
      </c>
      <c r="E79" s="1" t="s">
        <v>22</v>
      </c>
      <c r="F79" s="1">
        <v>-0.98954799999999998</v>
      </c>
      <c r="G79" s="1">
        <v>-0.92614399999999997</v>
      </c>
      <c r="H79" s="1">
        <v>0.85397999999999996</v>
      </c>
      <c r="I79" s="1">
        <v>-1.5097799999999999</v>
      </c>
      <c r="J79" s="1">
        <v>2.5627599999999999E-3</v>
      </c>
      <c r="K79" s="1">
        <v>0.836816</v>
      </c>
      <c r="L79" s="1">
        <v>-1.8802000000000001</v>
      </c>
      <c r="M79" s="1">
        <v>0.75958400000000004</v>
      </c>
      <c r="N79" s="1">
        <v>0.98389300000000002</v>
      </c>
      <c r="O79" s="1">
        <v>-2.5168200000000001</v>
      </c>
      <c r="P79" s="1">
        <v>-0.75765700000000002</v>
      </c>
      <c r="Q79" s="1">
        <v>1.0011099999999999</v>
      </c>
      <c r="R79" s="1">
        <v>-2.50875</v>
      </c>
      <c r="S79" s="1">
        <v>7.3028399999999999E-4</v>
      </c>
      <c r="T79" s="1">
        <v>3.2144100000000002E-2</v>
      </c>
      <c r="U79" s="1">
        <v>-2.4739200000000001</v>
      </c>
      <c r="V79" s="1" t="s">
        <v>23</v>
      </c>
      <c r="W79" s="1">
        <f>ABS(IK_diagnostics_positions__3[[#This Row],[Column1]]-A78)</f>
        <v>1.7245999999999928E-3</v>
      </c>
      <c r="X79" s="1">
        <f>ABS(IK_diagnostics_positions__3[[#This Row],[Column2]]-B78)</f>
        <v>0</v>
      </c>
      <c r="Y79" s="1">
        <f>ABS(IK_diagnostics_positions__3[[#This Row],[Column3]]-C78)</f>
        <v>1.4400000000003299E-4</v>
      </c>
      <c r="Z79" s="1">
        <f>ABS(IK_diagnostics_positions__3[[#This Row],[Column4]]-D78)</f>
        <v>1.7390000000000461E-3</v>
      </c>
      <c r="AA79" s="1">
        <f>ABS(IK_diagnostics_positions__3[[#This Row],[Column5]]-E78)</f>
        <v>0</v>
      </c>
      <c r="AB79" s="1">
        <f>ABS(IK_diagnostics_positions__3[[#This Row],[Column6]]-F78)</f>
        <v>1.9660000000000233E-3</v>
      </c>
      <c r="AC79" s="1">
        <f>ABS(IK_diagnostics_positions__3[[#This Row],[Column7]]-G78)</f>
        <v>5.1599999999996093E-4</v>
      </c>
      <c r="AD79" s="1">
        <f>ABS(IK_diagnostics_positions__3[[#This Row],[Column8]]-H78)</f>
        <v>8.7300000000001265E-4</v>
      </c>
      <c r="AE79" s="1">
        <f>ABS(IK_diagnostics_positions__3[[#This Row],[Column9]]-I78)</f>
        <v>3.4199999999999786E-3</v>
      </c>
      <c r="AF79" s="1">
        <f>ABS(IK_diagnostics_positions__3[[#This Row],[Column10]]-J78)</f>
        <v>6.795499999999999E-4</v>
      </c>
      <c r="AG79" s="1">
        <f>ABS(IK_diagnostics_positions__3[[#This Row],[Column11]]-K78)</f>
        <v>2.9669999999999419E-3</v>
      </c>
      <c r="AH79" s="1">
        <f>ABS(IK_diagnostics_positions__3[[#This Row],[Column12]]-L78)</f>
        <v>3.5000000000007248E-4</v>
      </c>
      <c r="AI79" s="1">
        <f>ABS(IK_diagnostics_positions__3[[#This Row],[Column13]]-M78)</f>
        <v>1.5600000000004499E-4</v>
      </c>
      <c r="AJ79" s="1">
        <f>ABS(IK_diagnostics_positions__3[[#This Row],[Column14]]-N78)</f>
        <v>2.0170000000000465E-3</v>
      </c>
      <c r="AK79" s="1">
        <f>ABS(IK_diagnostics_positions__3[[#This Row],[Column15]]-O78)</f>
        <v>1.6000000000016001E-4</v>
      </c>
      <c r="AL79" s="1">
        <f>ABS(IK_diagnostics_positions__3[[#This Row],[Column16]]-P78)</f>
        <v>3.7999999999993594E-4</v>
      </c>
      <c r="AM79" s="1">
        <f>ABS(IK_diagnostics_positions__3[[#This Row],[Column17]]-Q78)</f>
        <v>1.8999999999991246E-4</v>
      </c>
      <c r="AN79" s="1">
        <f>ABS(IK_diagnostics_positions__3[[#This Row],[Column18]]-R78)</f>
        <v>8.3000000000010843E-4</v>
      </c>
      <c r="AO79" s="1">
        <f>ABS(IK_diagnostics_positions__3[[#This Row],[Column19]]-S78)</f>
        <v>6.4264600000000008E-4</v>
      </c>
      <c r="AP79" s="1">
        <f>ABS(IK_diagnostics_positions__3[[#This Row],[Column20]]-T78)</f>
        <v>2.7285999999999977E-3</v>
      </c>
      <c r="AQ79" s="1">
        <f>ABS(IK_diagnostics_positions__3[[#This Row],[Column21]]-U78)</f>
        <v>6.6999999999994841E-4</v>
      </c>
    </row>
    <row r="80" spans="1:43" x14ac:dyDescent="0.25">
      <c r="A80" s="1">
        <v>8.0445699999999995E-2</v>
      </c>
      <c r="B80" s="1" t="s">
        <v>22</v>
      </c>
      <c r="C80" s="1">
        <v>-0.99675899999999995</v>
      </c>
      <c r="D80" s="1">
        <v>-0.91954199999999997</v>
      </c>
      <c r="E80" s="1" t="s">
        <v>22</v>
      </c>
      <c r="F80" s="1">
        <v>-0.99183699999999997</v>
      </c>
      <c r="G80" s="1">
        <v>-0.92689100000000002</v>
      </c>
      <c r="H80" s="1">
        <v>0.85336500000000004</v>
      </c>
      <c r="I80" s="1">
        <v>-1.5130999999999999</v>
      </c>
      <c r="J80" s="1">
        <v>2.98709E-3</v>
      </c>
      <c r="K80" s="1">
        <v>0.83407600000000004</v>
      </c>
      <c r="L80" s="1">
        <v>-1.88046</v>
      </c>
      <c r="M80" s="1">
        <v>0.759884</v>
      </c>
      <c r="N80" s="1">
        <v>0.98585699999999998</v>
      </c>
      <c r="O80" s="1">
        <v>-2.5161199999999999</v>
      </c>
      <c r="P80" s="1">
        <v>-0.75725100000000001</v>
      </c>
      <c r="Q80" s="1">
        <v>1.00092</v>
      </c>
      <c r="R80" s="1">
        <v>-2.5083099999999998</v>
      </c>
      <c r="S80" s="1">
        <v>2.22556E-4</v>
      </c>
      <c r="T80" s="1">
        <v>2.9845E-2</v>
      </c>
      <c r="U80" s="1">
        <v>-2.4747699999999999</v>
      </c>
      <c r="V80" s="1" t="s">
        <v>23</v>
      </c>
      <c r="W80" s="1">
        <f>ABS(IK_diagnostics_positions__3[[#This Row],[Column1]]-A79)</f>
        <v>1.878600000000008E-3</v>
      </c>
      <c r="X80" s="1">
        <f>ABS(IK_diagnostics_positions__3[[#This Row],[Column2]]-B79)</f>
        <v>0</v>
      </c>
      <c r="Y80" s="1">
        <f>ABS(IK_diagnostics_positions__3[[#This Row],[Column3]]-C79)</f>
        <v>1.5299999999995872E-4</v>
      </c>
      <c r="Z80" s="1">
        <f>ABS(IK_diagnostics_positions__3[[#This Row],[Column4]]-D79)</f>
        <v>1.890999999999976E-3</v>
      </c>
      <c r="AA80" s="1">
        <f>ABS(IK_diagnostics_positions__3[[#This Row],[Column5]]-E79)</f>
        <v>0</v>
      </c>
      <c r="AB80" s="1">
        <f>ABS(IK_diagnostics_positions__3[[#This Row],[Column6]]-F79)</f>
        <v>2.2889999999999855E-3</v>
      </c>
      <c r="AC80" s="1">
        <f>ABS(IK_diagnostics_positions__3[[#This Row],[Column7]]-G79)</f>
        <v>7.4700000000005318E-4</v>
      </c>
      <c r="AD80" s="1">
        <f>ABS(IK_diagnostics_positions__3[[#This Row],[Column8]]-H79)</f>
        <v>6.1499999999992117E-4</v>
      </c>
      <c r="AE80" s="1">
        <f>ABS(IK_diagnostics_positions__3[[#This Row],[Column9]]-I79)</f>
        <v>3.3199999999999896E-3</v>
      </c>
      <c r="AF80" s="1">
        <f>ABS(IK_diagnostics_positions__3[[#This Row],[Column10]]-J79)</f>
        <v>4.2433000000000011E-4</v>
      </c>
      <c r="AG80" s="1">
        <f>ABS(IK_diagnostics_positions__3[[#This Row],[Column11]]-K79)</f>
        <v>2.7399999999999647E-3</v>
      </c>
      <c r="AH80" s="1">
        <f>ABS(IK_diagnostics_positions__3[[#This Row],[Column12]]-L79)</f>
        <v>2.5999999999992696E-4</v>
      </c>
      <c r="AI80" s="1">
        <f>ABS(IK_diagnostics_positions__3[[#This Row],[Column13]]-M79)</f>
        <v>2.9999999999996696E-4</v>
      </c>
      <c r="AJ80" s="1">
        <f>ABS(IK_diagnostics_positions__3[[#This Row],[Column14]]-N79)</f>
        <v>1.9639999999999658E-3</v>
      </c>
      <c r="AK80" s="1">
        <f>ABS(IK_diagnostics_positions__3[[#This Row],[Column15]]-O79)</f>
        <v>7.0000000000014495E-4</v>
      </c>
      <c r="AL80" s="1">
        <f>ABS(IK_diagnostics_positions__3[[#This Row],[Column16]]-P79)</f>
        <v>4.0600000000001746E-4</v>
      </c>
      <c r="AM80" s="1">
        <f>ABS(IK_diagnostics_positions__3[[#This Row],[Column17]]-Q79)</f>
        <v>1.8999999999991246E-4</v>
      </c>
      <c r="AN80" s="1">
        <f>ABS(IK_diagnostics_positions__3[[#This Row],[Column18]]-R79)</f>
        <v>4.4000000000021799E-4</v>
      </c>
      <c r="AO80" s="1">
        <f>ABS(IK_diagnostics_positions__3[[#This Row],[Column19]]-S79)</f>
        <v>5.0772800000000004E-4</v>
      </c>
      <c r="AP80" s="1">
        <f>ABS(IK_diagnostics_positions__3[[#This Row],[Column20]]-T79)</f>
        <v>2.2991000000000018E-3</v>
      </c>
      <c r="AQ80" s="1">
        <f>ABS(IK_diagnostics_positions__3[[#This Row],[Column21]]-U79)</f>
        <v>8.4999999999979536E-4</v>
      </c>
    </row>
    <row r="81" spans="1:43" x14ac:dyDescent="0.25">
      <c r="A81" s="1">
        <v>7.8380400000000003E-2</v>
      </c>
      <c r="B81" s="1" t="s">
        <v>22</v>
      </c>
      <c r="C81" s="1">
        <v>-0.99692400000000003</v>
      </c>
      <c r="D81" s="1">
        <v>-0.92161499999999996</v>
      </c>
      <c r="E81" s="1" t="s">
        <v>22</v>
      </c>
      <c r="F81" s="1">
        <v>-0.99396300000000004</v>
      </c>
      <c r="G81" s="1">
        <v>-0.92754400000000004</v>
      </c>
      <c r="H81" s="1">
        <v>0.85287000000000002</v>
      </c>
      <c r="I81" s="1">
        <v>-1.5160499999999999</v>
      </c>
      <c r="J81" s="1">
        <v>3.3932300000000001E-3</v>
      </c>
      <c r="K81" s="1">
        <v>0.83096400000000004</v>
      </c>
      <c r="L81" s="1">
        <v>-1.8805799999999999</v>
      </c>
      <c r="M81" s="1">
        <v>0.75993200000000005</v>
      </c>
      <c r="N81" s="1">
        <v>0.98703200000000002</v>
      </c>
      <c r="O81" s="1">
        <v>-2.5156299999999998</v>
      </c>
      <c r="P81" s="1">
        <v>-0.75681699999999996</v>
      </c>
      <c r="Q81" s="1">
        <v>1.0008900000000001</v>
      </c>
      <c r="R81" s="1">
        <v>-2.5076399999999999</v>
      </c>
      <c r="S81" s="1">
        <v>-6.60241E-4</v>
      </c>
      <c r="T81" s="1">
        <v>2.7690200000000002E-2</v>
      </c>
      <c r="U81" s="1">
        <v>-2.4761700000000002</v>
      </c>
      <c r="V81" s="1" t="s">
        <v>23</v>
      </c>
      <c r="W81" s="1">
        <f>ABS(IK_diagnostics_positions__3[[#This Row],[Column1]]-A80)</f>
        <v>2.0652999999999921E-3</v>
      </c>
      <c r="X81" s="1">
        <f>ABS(IK_diagnostics_positions__3[[#This Row],[Column2]]-B80)</f>
        <v>0</v>
      </c>
      <c r="Y81" s="1">
        <f>ABS(IK_diagnostics_positions__3[[#This Row],[Column3]]-C80)</f>
        <v>1.6500000000008175E-4</v>
      </c>
      <c r="Z81" s="1">
        <f>ABS(IK_diagnostics_positions__3[[#This Row],[Column4]]-D80)</f>
        <v>2.0729999999999915E-3</v>
      </c>
      <c r="AA81" s="1">
        <f>ABS(IK_diagnostics_positions__3[[#This Row],[Column5]]-E80)</f>
        <v>0</v>
      </c>
      <c r="AB81" s="1">
        <f>ABS(IK_diagnostics_positions__3[[#This Row],[Column6]]-F80)</f>
        <v>2.1260000000000723E-3</v>
      </c>
      <c r="AC81" s="1">
        <f>ABS(IK_diagnostics_positions__3[[#This Row],[Column7]]-G80)</f>
        <v>6.5300000000001468E-4</v>
      </c>
      <c r="AD81" s="1">
        <f>ABS(IK_diagnostics_positions__3[[#This Row],[Column8]]-H80)</f>
        <v>4.950000000000232E-4</v>
      </c>
      <c r="AE81" s="1">
        <f>ABS(IK_diagnostics_positions__3[[#This Row],[Column9]]-I80)</f>
        <v>2.9500000000000082E-3</v>
      </c>
      <c r="AF81" s="1">
        <f>ABS(IK_diagnostics_positions__3[[#This Row],[Column10]]-J80)</f>
        <v>4.0614000000000015E-4</v>
      </c>
      <c r="AG81" s="1">
        <f>ABS(IK_diagnostics_positions__3[[#This Row],[Column11]]-K80)</f>
        <v>3.1120000000000037E-3</v>
      </c>
      <c r="AH81" s="1">
        <f>ABS(IK_diagnostics_positions__3[[#This Row],[Column12]]-L80)</f>
        <v>1.1999999999989797E-4</v>
      </c>
      <c r="AI81" s="1">
        <f>ABS(IK_diagnostics_positions__3[[#This Row],[Column13]]-M80)</f>
        <v>4.8000000000048004E-5</v>
      </c>
      <c r="AJ81" s="1">
        <f>ABS(IK_diagnostics_positions__3[[#This Row],[Column14]]-N80)</f>
        <v>1.1750000000000371E-3</v>
      </c>
      <c r="AK81" s="1">
        <f>ABS(IK_diagnostics_positions__3[[#This Row],[Column15]]-O80)</f>
        <v>4.9000000000010147E-4</v>
      </c>
      <c r="AL81" s="1">
        <f>ABS(IK_diagnostics_positions__3[[#This Row],[Column16]]-P80)</f>
        <v>4.3400000000004546E-4</v>
      </c>
      <c r="AM81" s="1">
        <f>ABS(IK_diagnostics_positions__3[[#This Row],[Column17]]-Q80)</f>
        <v>2.9999999999974492E-5</v>
      </c>
      <c r="AN81" s="1">
        <f>ABS(IK_diagnostics_positions__3[[#This Row],[Column18]]-R80)</f>
        <v>6.6999999999994841E-4</v>
      </c>
      <c r="AO81" s="1">
        <f>ABS(IK_diagnostics_positions__3[[#This Row],[Column19]]-S80)</f>
        <v>8.8279700000000005E-4</v>
      </c>
      <c r="AP81" s="1">
        <f>ABS(IK_diagnostics_positions__3[[#This Row],[Column20]]-T80)</f>
        <v>2.1547999999999984E-3</v>
      </c>
      <c r="AQ81" s="1">
        <f>ABS(IK_diagnostics_positions__3[[#This Row],[Column21]]-U80)</f>
        <v>1.4000000000002899E-3</v>
      </c>
    </row>
    <row r="82" spans="1:43" x14ac:dyDescent="0.25">
      <c r="A82" s="1">
        <v>7.6892699999999994E-2</v>
      </c>
      <c r="B82" s="1" t="s">
        <v>22</v>
      </c>
      <c r="C82" s="1">
        <v>-0.99703900000000001</v>
      </c>
      <c r="D82" s="1">
        <v>-0.92310599999999998</v>
      </c>
      <c r="E82" s="1" t="s">
        <v>22</v>
      </c>
      <c r="F82" s="1">
        <v>-0.99554699999999996</v>
      </c>
      <c r="G82" s="1">
        <v>-0.92807200000000001</v>
      </c>
      <c r="H82" s="1">
        <v>0.85214900000000005</v>
      </c>
      <c r="I82" s="1">
        <v>-1.5188200000000001</v>
      </c>
      <c r="J82" s="1">
        <v>3.9696699999999998E-3</v>
      </c>
      <c r="K82" s="1">
        <v>0.82823999999999998</v>
      </c>
      <c r="L82" s="1">
        <v>-1.88039</v>
      </c>
      <c r="M82" s="1">
        <v>0.76013900000000001</v>
      </c>
      <c r="N82" s="1">
        <v>0.988676</v>
      </c>
      <c r="O82" s="1">
        <v>-2.5147900000000001</v>
      </c>
      <c r="P82" s="1">
        <v>-0.755992</v>
      </c>
      <c r="Q82" s="1">
        <v>1.0009399999999999</v>
      </c>
      <c r="R82" s="1">
        <v>-2.5069900000000001</v>
      </c>
      <c r="S82" s="1">
        <v>-4.9072500000000002E-4</v>
      </c>
      <c r="T82" s="1">
        <v>2.5888399999999999E-2</v>
      </c>
      <c r="U82" s="1">
        <v>-2.47722</v>
      </c>
      <c r="V82" s="1" t="s">
        <v>23</v>
      </c>
      <c r="W82" s="1">
        <f>ABS(IK_diagnostics_positions__3[[#This Row],[Column1]]-A81)</f>
        <v>1.4877000000000085E-3</v>
      </c>
      <c r="X82" s="1">
        <f>ABS(IK_diagnostics_positions__3[[#This Row],[Column2]]-B81)</f>
        <v>0</v>
      </c>
      <c r="Y82" s="1">
        <f>ABS(IK_diagnostics_positions__3[[#This Row],[Column3]]-C81)</f>
        <v>1.1499999999997623E-4</v>
      </c>
      <c r="Z82" s="1">
        <f>ABS(IK_diagnostics_positions__3[[#This Row],[Column4]]-D81)</f>
        <v>1.4910000000000201E-3</v>
      </c>
      <c r="AA82" s="1">
        <f>ABS(IK_diagnostics_positions__3[[#This Row],[Column5]]-E81)</f>
        <v>0</v>
      </c>
      <c r="AB82" s="1">
        <f>ABS(IK_diagnostics_positions__3[[#This Row],[Column6]]-F81)</f>
        <v>1.5839999999999188E-3</v>
      </c>
      <c r="AC82" s="1">
        <f>ABS(IK_diagnostics_positions__3[[#This Row],[Column7]]-G81)</f>
        <v>5.2799999999997294E-4</v>
      </c>
      <c r="AD82" s="1">
        <f>ABS(IK_diagnostics_positions__3[[#This Row],[Column8]]-H81)</f>
        <v>7.2099999999997166E-4</v>
      </c>
      <c r="AE82" s="1">
        <f>ABS(IK_diagnostics_positions__3[[#This Row],[Column9]]-I81)</f>
        <v>2.7700000000001612E-3</v>
      </c>
      <c r="AF82" s="1">
        <f>ABS(IK_diagnostics_positions__3[[#This Row],[Column10]]-J81)</f>
        <v>5.7643999999999968E-4</v>
      </c>
      <c r="AG82" s="1">
        <f>ABS(IK_diagnostics_positions__3[[#This Row],[Column11]]-K81)</f>
        <v>2.7240000000000597E-3</v>
      </c>
      <c r="AH82" s="1">
        <f>ABS(IK_diagnostics_positions__3[[#This Row],[Column12]]-L81)</f>
        <v>1.8999999999991246E-4</v>
      </c>
      <c r="AI82" s="1">
        <f>ABS(IK_diagnostics_positions__3[[#This Row],[Column13]]-M81)</f>
        <v>2.0699999999995722E-4</v>
      </c>
      <c r="AJ82" s="1">
        <f>ABS(IK_diagnostics_positions__3[[#This Row],[Column14]]-N81)</f>
        <v>1.6439999999999788E-3</v>
      </c>
      <c r="AK82" s="1">
        <f>ABS(IK_diagnostics_positions__3[[#This Row],[Column15]]-O81)</f>
        <v>8.3999999999972985E-4</v>
      </c>
      <c r="AL82" s="1">
        <f>ABS(IK_diagnostics_positions__3[[#This Row],[Column16]]-P81)</f>
        <v>8.2499999999996465E-4</v>
      </c>
      <c r="AM82" s="1">
        <f>ABS(IK_diagnostics_positions__3[[#This Row],[Column17]]-Q81)</f>
        <v>4.9999999999883471E-5</v>
      </c>
      <c r="AN82" s="1">
        <f>ABS(IK_diagnostics_positions__3[[#This Row],[Column18]]-R81)</f>
        <v>6.4999999999981739E-4</v>
      </c>
      <c r="AO82" s="1">
        <f>ABS(IK_diagnostics_positions__3[[#This Row],[Column19]]-S81)</f>
        <v>1.6951599999999998E-4</v>
      </c>
      <c r="AP82" s="1">
        <f>ABS(IK_diagnostics_positions__3[[#This Row],[Column20]]-T81)</f>
        <v>1.8018000000000027E-3</v>
      </c>
      <c r="AQ82" s="1">
        <f>ABS(IK_diagnostics_positions__3[[#This Row],[Column21]]-U81)</f>
        <v>1.0499999999997733E-3</v>
      </c>
    </row>
    <row r="83" spans="1:43" x14ac:dyDescent="0.25">
      <c r="A83" s="1">
        <v>7.4451299999999998E-2</v>
      </c>
      <c r="B83" s="1" t="s">
        <v>22</v>
      </c>
      <c r="C83" s="1">
        <v>-0.99722500000000003</v>
      </c>
      <c r="D83" s="1">
        <v>-0.92554899999999996</v>
      </c>
      <c r="E83" s="1" t="s">
        <v>22</v>
      </c>
      <c r="F83" s="1">
        <v>-0.99705999999999995</v>
      </c>
      <c r="G83" s="1">
        <v>-0.92918299999999998</v>
      </c>
      <c r="H83" s="1">
        <v>0.85151100000000002</v>
      </c>
      <c r="I83" s="1">
        <v>-1.52138</v>
      </c>
      <c r="J83" s="1">
        <v>3.7856700000000001E-3</v>
      </c>
      <c r="K83" s="1">
        <v>0.82515799999999995</v>
      </c>
      <c r="L83" s="1">
        <v>-1.8803700000000001</v>
      </c>
      <c r="M83" s="1">
        <v>0.75975099999999995</v>
      </c>
      <c r="N83" s="1">
        <v>0.98909800000000003</v>
      </c>
      <c r="O83" s="1">
        <v>-2.5141200000000001</v>
      </c>
      <c r="P83" s="1">
        <v>-0.75598299999999996</v>
      </c>
      <c r="Q83" s="1">
        <v>1.00074</v>
      </c>
      <c r="R83" s="1">
        <v>-2.5064099999999998</v>
      </c>
      <c r="S83" s="1">
        <v>-1.22809E-3</v>
      </c>
      <c r="T83" s="1">
        <v>2.3632899999999998E-2</v>
      </c>
      <c r="U83" s="1">
        <v>-2.47831</v>
      </c>
      <c r="V83" s="1" t="s">
        <v>23</v>
      </c>
      <c r="W83" s="1">
        <f>ABS(IK_diagnostics_positions__3[[#This Row],[Column1]]-A82)</f>
        <v>2.4413999999999964E-3</v>
      </c>
      <c r="X83" s="1">
        <f>ABS(IK_diagnostics_positions__3[[#This Row],[Column2]]-B82)</f>
        <v>0</v>
      </c>
      <c r="Y83" s="1">
        <f>ABS(IK_diagnostics_positions__3[[#This Row],[Column3]]-C82)</f>
        <v>1.8600000000001948E-4</v>
      </c>
      <c r="Z83" s="1">
        <f>ABS(IK_diagnostics_positions__3[[#This Row],[Column4]]-D82)</f>
        <v>2.442999999999973E-3</v>
      </c>
      <c r="AA83" s="1">
        <f>ABS(IK_diagnostics_positions__3[[#This Row],[Column5]]-E82)</f>
        <v>0</v>
      </c>
      <c r="AB83" s="1">
        <f>ABS(IK_diagnostics_positions__3[[#This Row],[Column6]]-F82)</f>
        <v>1.5129999999999866E-3</v>
      </c>
      <c r="AC83" s="1">
        <f>ABS(IK_diagnostics_positions__3[[#This Row],[Column7]]-G82)</f>
        <v>1.1109999999999731E-3</v>
      </c>
      <c r="AD83" s="1">
        <f>ABS(IK_diagnostics_positions__3[[#This Row],[Column8]]-H82)</f>
        <v>6.3800000000002743E-4</v>
      </c>
      <c r="AE83" s="1">
        <f>ABS(IK_diagnostics_positions__3[[#This Row],[Column9]]-I82)</f>
        <v>2.5599999999998957E-3</v>
      </c>
      <c r="AF83" s="1">
        <f>ABS(IK_diagnostics_positions__3[[#This Row],[Column10]]-J82)</f>
        <v>1.839999999999997E-4</v>
      </c>
      <c r="AG83" s="1">
        <f>ABS(IK_diagnostics_positions__3[[#This Row],[Column11]]-K82)</f>
        <v>3.0820000000000292E-3</v>
      </c>
      <c r="AH83" s="1">
        <f>ABS(IK_diagnostics_positions__3[[#This Row],[Column12]]-L82)</f>
        <v>1.9999999999908979E-5</v>
      </c>
      <c r="AI83" s="1">
        <f>ABS(IK_diagnostics_positions__3[[#This Row],[Column13]]-M82)</f>
        <v>3.8800000000005497E-4</v>
      </c>
      <c r="AJ83" s="1">
        <f>ABS(IK_diagnostics_positions__3[[#This Row],[Column14]]-N82)</f>
        <v>4.2200000000003346E-4</v>
      </c>
      <c r="AK83" s="1">
        <f>ABS(IK_diagnostics_positions__3[[#This Row],[Column15]]-O82)</f>
        <v>6.6999999999994841E-4</v>
      </c>
      <c r="AL83" s="1">
        <f>ABS(IK_diagnostics_positions__3[[#This Row],[Column16]]-P82)</f>
        <v>9.0000000000367564E-6</v>
      </c>
      <c r="AM83" s="1">
        <f>ABS(IK_diagnostics_positions__3[[#This Row],[Column17]]-Q82)</f>
        <v>1.9999999999997797E-4</v>
      </c>
      <c r="AN83" s="1">
        <f>ABS(IK_diagnostics_positions__3[[#This Row],[Column18]]-R82)</f>
        <v>5.8000000000024698E-4</v>
      </c>
      <c r="AO83" s="1">
        <f>ABS(IK_diagnostics_positions__3[[#This Row],[Column19]]-S82)</f>
        <v>7.3736500000000003E-4</v>
      </c>
      <c r="AP83" s="1">
        <f>ABS(IK_diagnostics_positions__3[[#This Row],[Column20]]-T82)</f>
        <v>2.2555000000000006E-3</v>
      </c>
      <c r="AQ83" s="1">
        <f>ABS(IK_diagnostics_positions__3[[#This Row],[Column21]]-U82)</f>
        <v>1.0900000000000354E-3</v>
      </c>
    </row>
    <row r="84" spans="1:43" x14ac:dyDescent="0.25">
      <c r="A84" s="1">
        <v>7.2136099999999995E-2</v>
      </c>
      <c r="B84" s="1" t="s">
        <v>22</v>
      </c>
      <c r="C84" s="1">
        <v>-0.99739500000000003</v>
      </c>
      <c r="D84" s="1">
        <v>-0.92786299999999999</v>
      </c>
      <c r="E84" s="1" t="s">
        <v>22</v>
      </c>
      <c r="F84" s="1">
        <v>-0.99897400000000003</v>
      </c>
      <c r="G84" s="1">
        <v>-0.93032599999999999</v>
      </c>
      <c r="H84" s="1">
        <v>0.85093600000000003</v>
      </c>
      <c r="I84" s="1">
        <v>-1.52424</v>
      </c>
      <c r="J84" s="1">
        <v>3.7376900000000001E-3</v>
      </c>
      <c r="K84" s="1">
        <v>0.82251200000000002</v>
      </c>
      <c r="L84" s="1">
        <v>-1.8802099999999999</v>
      </c>
      <c r="M84" s="1">
        <v>0.75939999999999996</v>
      </c>
      <c r="N84" s="1">
        <v>0.990452</v>
      </c>
      <c r="O84" s="1">
        <v>-2.5132699999999999</v>
      </c>
      <c r="P84" s="1">
        <v>-0.75543099999999996</v>
      </c>
      <c r="Q84" s="1">
        <v>1.00075</v>
      </c>
      <c r="R84" s="1">
        <v>-2.5062199999999999</v>
      </c>
      <c r="S84" s="1">
        <v>-1.4722699999999999E-3</v>
      </c>
      <c r="T84" s="1">
        <v>2.20039E-2</v>
      </c>
      <c r="U84" s="1">
        <v>-2.4795099999999999</v>
      </c>
      <c r="V84" s="1" t="s">
        <v>23</v>
      </c>
      <c r="W84" s="1">
        <f>ABS(IK_diagnostics_positions__3[[#This Row],[Column1]]-A83)</f>
        <v>2.3152000000000034E-3</v>
      </c>
      <c r="X84" s="1">
        <f>ABS(IK_diagnostics_positions__3[[#This Row],[Column2]]-B83)</f>
        <v>0</v>
      </c>
      <c r="Y84" s="1">
        <f>ABS(IK_diagnostics_positions__3[[#This Row],[Column3]]-C83)</f>
        <v>1.7000000000000348E-4</v>
      </c>
      <c r="Z84" s="1">
        <f>ABS(IK_diagnostics_positions__3[[#This Row],[Column4]]-D83)</f>
        <v>2.3140000000000382E-3</v>
      </c>
      <c r="AA84" s="1">
        <f>ABS(IK_diagnostics_positions__3[[#This Row],[Column5]]-E83)</f>
        <v>0</v>
      </c>
      <c r="AB84" s="1">
        <f>ABS(IK_diagnostics_positions__3[[#This Row],[Column6]]-F83)</f>
        <v>1.9140000000000823E-3</v>
      </c>
      <c r="AC84" s="1">
        <f>ABS(IK_diagnostics_positions__3[[#This Row],[Column7]]-G83)</f>
        <v>1.1430000000000051E-3</v>
      </c>
      <c r="AD84" s="1">
        <f>ABS(IK_diagnostics_positions__3[[#This Row],[Column8]]-H83)</f>
        <v>5.7499999999999218E-4</v>
      </c>
      <c r="AE84" s="1">
        <f>ABS(IK_diagnostics_positions__3[[#This Row],[Column9]]-I83)</f>
        <v>2.8600000000000847E-3</v>
      </c>
      <c r="AF84" s="1">
        <f>ABS(IK_diagnostics_positions__3[[#This Row],[Column10]]-J83)</f>
        <v>4.7979999999999984E-5</v>
      </c>
      <c r="AG84" s="1">
        <f>ABS(IK_diagnostics_positions__3[[#This Row],[Column11]]-K83)</f>
        <v>2.6459999999999262E-3</v>
      </c>
      <c r="AH84" s="1">
        <f>ABS(IK_diagnostics_positions__3[[#This Row],[Column12]]-L83)</f>
        <v>1.6000000000016001E-4</v>
      </c>
      <c r="AI84" s="1">
        <f>ABS(IK_diagnostics_positions__3[[#This Row],[Column13]]-M83)</f>
        <v>3.5099999999999021E-4</v>
      </c>
      <c r="AJ84" s="1">
        <f>ABS(IK_diagnostics_positions__3[[#This Row],[Column14]]-N83)</f>
        <v>1.3539999999999663E-3</v>
      </c>
      <c r="AK84" s="1">
        <f>ABS(IK_diagnostics_positions__3[[#This Row],[Column15]]-O83)</f>
        <v>8.5000000000023945E-4</v>
      </c>
      <c r="AL84" s="1">
        <f>ABS(IK_diagnostics_positions__3[[#This Row],[Column16]]-P83)</f>
        <v>5.5199999999999694E-4</v>
      </c>
      <c r="AM84" s="1">
        <f>ABS(IK_diagnostics_positions__3[[#This Row],[Column17]]-Q83)</f>
        <v>1.0000000000065512E-5</v>
      </c>
      <c r="AN84" s="1">
        <f>ABS(IK_diagnostics_positions__3[[#This Row],[Column18]]-R83)</f>
        <v>1.8999999999991246E-4</v>
      </c>
      <c r="AO84" s="1">
        <f>ABS(IK_diagnostics_positions__3[[#This Row],[Column19]]-S83)</f>
        <v>2.4417999999999987E-4</v>
      </c>
      <c r="AP84" s="1">
        <f>ABS(IK_diagnostics_positions__3[[#This Row],[Column20]]-T83)</f>
        <v>1.6289999999999985E-3</v>
      </c>
      <c r="AQ84" s="1">
        <f>ABS(IK_diagnostics_positions__3[[#This Row],[Column21]]-U83)</f>
        <v>1.1999999999998678E-3</v>
      </c>
    </row>
    <row r="85" spans="1:43" x14ac:dyDescent="0.25">
      <c r="A85" s="1">
        <v>7.0112099999999997E-2</v>
      </c>
      <c r="B85" s="1" t="s">
        <v>22</v>
      </c>
      <c r="C85" s="1">
        <v>-0.99753899999999995</v>
      </c>
      <c r="D85" s="1">
        <v>-0.92988300000000002</v>
      </c>
      <c r="E85" s="1" t="s">
        <v>22</v>
      </c>
      <c r="F85" s="1">
        <v>-1.0007299999999999</v>
      </c>
      <c r="G85" s="1">
        <v>-0.93128599999999995</v>
      </c>
      <c r="H85" s="1">
        <v>0.85045400000000004</v>
      </c>
      <c r="I85" s="1">
        <v>-1.52678</v>
      </c>
      <c r="J85" s="1">
        <v>3.75706E-3</v>
      </c>
      <c r="K85" s="1">
        <v>0.81978399999999996</v>
      </c>
      <c r="L85" s="1">
        <v>-1.87999</v>
      </c>
      <c r="M85" s="1">
        <v>0.75905900000000004</v>
      </c>
      <c r="N85" s="1">
        <v>0.99130799999999997</v>
      </c>
      <c r="O85" s="1">
        <v>-2.5125199999999999</v>
      </c>
      <c r="P85" s="1">
        <v>-0.75489399999999995</v>
      </c>
      <c r="Q85" s="1">
        <v>1.0007299999999999</v>
      </c>
      <c r="R85" s="1">
        <v>-2.5058500000000001</v>
      </c>
      <c r="S85" s="1">
        <v>-1.59946E-3</v>
      </c>
      <c r="T85" s="1">
        <v>2.03027E-2</v>
      </c>
      <c r="U85" s="1">
        <v>-2.4806499999999998</v>
      </c>
      <c r="V85" s="1" t="s">
        <v>23</v>
      </c>
      <c r="W85" s="1">
        <f>ABS(IK_diagnostics_positions__3[[#This Row],[Column1]]-A84)</f>
        <v>2.023999999999998E-3</v>
      </c>
      <c r="X85" s="1">
        <f>ABS(IK_diagnostics_positions__3[[#This Row],[Column2]]-B84)</f>
        <v>0</v>
      </c>
      <c r="Y85" s="1">
        <f>ABS(IK_diagnostics_positions__3[[#This Row],[Column3]]-C84)</f>
        <v>1.4399999999992197E-4</v>
      </c>
      <c r="Z85" s="1">
        <f>ABS(IK_diagnostics_positions__3[[#This Row],[Column4]]-D84)</f>
        <v>2.0200000000000218E-3</v>
      </c>
      <c r="AA85" s="1">
        <f>ABS(IK_diagnostics_positions__3[[#This Row],[Column5]]-E84)</f>
        <v>0</v>
      </c>
      <c r="AB85" s="1">
        <f>ABS(IK_diagnostics_positions__3[[#This Row],[Column6]]-F84)</f>
        <v>1.7559999999998688E-3</v>
      </c>
      <c r="AC85" s="1">
        <f>ABS(IK_diagnostics_positions__3[[#This Row],[Column7]]-G84)</f>
        <v>9.5999999999996088E-4</v>
      </c>
      <c r="AD85" s="1">
        <f>ABS(IK_diagnostics_positions__3[[#This Row],[Column8]]-H84)</f>
        <v>4.8199999999998244E-4</v>
      </c>
      <c r="AE85" s="1">
        <f>ABS(IK_diagnostics_positions__3[[#This Row],[Column9]]-I84)</f>
        <v>2.5399999999999867E-3</v>
      </c>
      <c r="AF85" s="1">
        <f>ABS(IK_diagnostics_positions__3[[#This Row],[Column10]]-J84)</f>
        <v>1.9369999999999891E-5</v>
      </c>
      <c r="AG85" s="1">
        <f>ABS(IK_diagnostics_positions__3[[#This Row],[Column11]]-K84)</f>
        <v>2.7280000000000637E-3</v>
      </c>
      <c r="AH85" s="1">
        <f>ABS(IK_diagnostics_positions__3[[#This Row],[Column12]]-L84)</f>
        <v>2.1999999999988695E-4</v>
      </c>
      <c r="AI85" s="1">
        <f>ABS(IK_diagnostics_positions__3[[#This Row],[Column13]]-M84)</f>
        <v>3.409999999999247E-4</v>
      </c>
      <c r="AJ85" s="1">
        <f>ABS(IK_diagnostics_positions__3[[#This Row],[Column14]]-N84)</f>
        <v>8.559999999999679E-4</v>
      </c>
      <c r="AK85" s="1">
        <f>ABS(IK_diagnostics_positions__3[[#This Row],[Column15]]-O84)</f>
        <v>7.5000000000002842E-4</v>
      </c>
      <c r="AL85" s="1">
        <f>ABS(IK_diagnostics_positions__3[[#This Row],[Column16]]-P84)</f>
        <v>5.3700000000000969E-4</v>
      </c>
      <c r="AM85" s="1">
        <f>ABS(IK_diagnostics_positions__3[[#This Row],[Column17]]-Q84)</f>
        <v>2.0000000000131024E-5</v>
      </c>
      <c r="AN85" s="1">
        <f>ABS(IK_diagnostics_positions__3[[#This Row],[Column18]]-R84)</f>
        <v>3.6999999999975941E-4</v>
      </c>
      <c r="AO85" s="1">
        <f>ABS(IK_diagnostics_positions__3[[#This Row],[Column19]]-S84)</f>
        <v>1.2719000000000012E-4</v>
      </c>
      <c r="AP85" s="1">
        <f>ABS(IK_diagnostics_positions__3[[#This Row],[Column20]]-T84)</f>
        <v>1.7011999999999999E-3</v>
      </c>
      <c r="AQ85" s="1">
        <f>ABS(IK_diagnostics_positions__3[[#This Row],[Column21]]-U84)</f>
        <v>1.1399999999999189E-3</v>
      </c>
    </row>
    <row r="86" spans="1:43" x14ac:dyDescent="0.25">
      <c r="A86" s="1">
        <v>6.90471E-2</v>
      </c>
      <c r="B86" s="1" t="s">
        <v>22</v>
      </c>
      <c r="C86" s="1">
        <v>-0.99761299999999997</v>
      </c>
      <c r="D86" s="1">
        <v>-0.93094399999999999</v>
      </c>
      <c r="E86" s="1" t="s">
        <v>22</v>
      </c>
      <c r="F86" s="1">
        <v>-1.00183</v>
      </c>
      <c r="G86" s="1">
        <v>-0.93198199999999998</v>
      </c>
      <c r="H86" s="1">
        <v>0.84987100000000004</v>
      </c>
      <c r="I86" s="1">
        <v>-1.5288200000000001</v>
      </c>
      <c r="J86" s="1">
        <v>3.8133899999999998E-3</v>
      </c>
      <c r="K86" s="1">
        <v>0.81745800000000002</v>
      </c>
      <c r="L86" s="1">
        <v>-1.8798699999999999</v>
      </c>
      <c r="M86" s="1">
        <v>0.75843000000000005</v>
      </c>
      <c r="N86" s="1">
        <v>0.99244500000000002</v>
      </c>
      <c r="O86" s="1">
        <v>-2.51227</v>
      </c>
      <c r="P86" s="1">
        <v>-0.75460799999999995</v>
      </c>
      <c r="Q86" s="1">
        <v>1.00064</v>
      </c>
      <c r="R86" s="1">
        <v>-2.50536</v>
      </c>
      <c r="S86" s="1">
        <v>-1.65332E-3</v>
      </c>
      <c r="T86" s="1">
        <v>1.8820699999999999E-2</v>
      </c>
      <c r="U86" s="1">
        <v>-2.4816500000000001</v>
      </c>
      <c r="V86" s="1" t="s">
        <v>23</v>
      </c>
      <c r="W86" s="1">
        <f>ABS(IK_diagnostics_positions__3[[#This Row],[Column1]]-A85)</f>
        <v>1.0649999999999965E-3</v>
      </c>
      <c r="X86" s="1">
        <f>ABS(IK_diagnostics_positions__3[[#This Row],[Column2]]-B85)</f>
        <v>0</v>
      </c>
      <c r="Y86" s="1">
        <f>ABS(IK_diagnostics_positions__3[[#This Row],[Column3]]-C85)</f>
        <v>7.4000000000018495E-5</v>
      </c>
      <c r="Z86" s="1">
        <f>ABS(IK_diagnostics_positions__3[[#This Row],[Column4]]-D85)</f>
        <v>1.0609999999999786E-3</v>
      </c>
      <c r="AA86" s="1">
        <f>ABS(IK_diagnostics_positions__3[[#This Row],[Column5]]-E85)</f>
        <v>0</v>
      </c>
      <c r="AB86" s="1">
        <f>ABS(IK_diagnostics_positions__3[[#This Row],[Column6]]-F85)</f>
        <v>1.1000000000001009E-3</v>
      </c>
      <c r="AC86" s="1">
        <f>ABS(IK_diagnostics_positions__3[[#This Row],[Column7]]-G85)</f>
        <v>6.9600000000002993E-4</v>
      </c>
      <c r="AD86" s="1">
        <f>ABS(IK_diagnostics_positions__3[[#This Row],[Column8]]-H85)</f>
        <v>5.8300000000000018E-4</v>
      </c>
      <c r="AE86" s="1">
        <f>ABS(IK_diagnostics_positions__3[[#This Row],[Column9]]-I85)</f>
        <v>2.0400000000000418E-3</v>
      </c>
      <c r="AF86" s="1">
        <f>ABS(IK_diagnostics_positions__3[[#This Row],[Column10]]-J85)</f>
        <v>5.6329999999999835E-5</v>
      </c>
      <c r="AG86" s="1">
        <f>ABS(IK_diagnostics_positions__3[[#This Row],[Column11]]-K85)</f>
        <v>2.3259999999999392E-3</v>
      </c>
      <c r="AH86" s="1">
        <f>ABS(IK_diagnostics_positions__3[[#This Row],[Column12]]-L85)</f>
        <v>1.2000000000012001E-4</v>
      </c>
      <c r="AI86" s="1">
        <f>ABS(IK_diagnostics_positions__3[[#This Row],[Column13]]-M85)</f>
        <v>6.2899999999999068E-4</v>
      </c>
      <c r="AJ86" s="1">
        <f>ABS(IK_diagnostics_positions__3[[#This Row],[Column14]]-N85)</f>
        <v>1.1370000000000546E-3</v>
      </c>
      <c r="AK86" s="1">
        <f>ABS(IK_diagnostics_positions__3[[#This Row],[Column15]]-O85)</f>
        <v>2.4999999999986144E-4</v>
      </c>
      <c r="AL86" s="1">
        <f>ABS(IK_diagnostics_positions__3[[#This Row],[Column16]]-P85)</f>
        <v>2.8600000000000847E-4</v>
      </c>
      <c r="AM86" s="1">
        <f>ABS(IK_diagnostics_positions__3[[#This Row],[Column17]]-Q85)</f>
        <v>8.9999999999923475E-5</v>
      </c>
      <c r="AN86" s="1">
        <f>ABS(IK_diagnostics_positions__3[[#This Row],[Column18]]-R85)</f>
        <v>4.9000000000010147E-4</v>
      </c>
      <c r="AO86" s="1">
        <f>ABS(IK_diagnostics_positions__3[[#This Row],[Column19]]-S85)</f>
        <v>5.3859999999999976E-5</v>
      </c>
      <c r="AP86" s="1">
        <f>ABS(IK_diagnostics_positions__3[[#This Row],[Column20]]-T85)</f>
        <v>1.4820000000000007E-3</v>
      </c>
      <c r="AQ86" s="1">
        <f>ABS(IK_diagnostics_positions__3[[#This Row],[Column21]]-U85)</f>
        <v>1.000000000000334E-3</v>
      </c>
    </row>
    <row r="87" spans="1:43" x14ac:dyDescent="0.25">
      <c r="A87" s="1">
        <v>6.7087999999999995E-2</v>
      </c>
      <c r="B87" s="1" t="s">
        <v>22</v>
      </c>
      <c r="C87" s="1">
        <v>-0.99774700000000005</v>
      </c>
      <c r="D87" s="1">
        <v>-0.93289800000000001</v>
      </c>
      <c r="E87" s="1" t="s">
        <v>22</v>
      </c>
      <c r="F87" s="1">
        <v>-1.0031300000000001</v>
      </c>
      <c r="G87" s="1">
        <v>-0.93289699999999998</v>
      </c>
      <c r="H87" s="1">
        <v>0.84954399999999997</v>
      </c>
      <c r="I87" s="1">
        <v>-1.5306500000000001</v>
      </c>
      <c r="J87" s="1">
        <v>3.6012499999999999E-3</v>
      </c>
      <c r="K87" s="1">
        <v>0.81486899999999995</v>
      </c>
      <c r="L87" s="1">
        <v>-1.87961</v>
      </c>
      <c r="M87" s="1">
        <v>0.75800800000000002</v>
      </c>
      <c r="N87" s="1">
        <v>0.99268599999999996</v>
      </c>
      <c r="O87" s="1">
        <v>-2.5114700000000001</v>
      </c>
      <c r="P87" s="1">
        <v>-0.75437100000000001</v>
      </c>
      <c r="Q87" s="1">
        <v>1.00064</v>
      </c>
      <c r="R87" s="1">
        <v>-2.50488</v>
      </c>
      <c r="S87" s="1">
        <v>-1.79875E-3</v>
      </c>
      <c r="T87" s="1">
        <v>1.7196400000000001E-2</v>
      </c>
      <c r="U87" s="1">
        <v>-2.4826700000000002</v>
      </c>
      <c r="V87" s="1" t="s">
        <v>23</v>
      </c>
      <c r="W87" s="1">
        <f>ABS(IK_diagnostics_positions__3[[#This Row],[Column1]]-A86)</f>
        <v>1.9591000000000053E-3</v>
      </c>
      <c r="X87" s="1">
        <f>ABS(IK_diagnostics_positions__3[[#This Row],[Column2]]-B86)</f>
        <v>0</v>
      </c>
      <c r="Y87" s="1">
        <f>ABS(IK_diagnostics_positions__3[[#This Row],[Column3]]-C86)</f>
        <v>1.340000000000785E-4</v>
      </c>
      <c r="Z87" s="1">
        <f>ABS(IK_diagnostics_positions__3[[#This Row],[Column4]]-D86)</f>
        <v>1.9540000000000113E-3</v>
      </c>
      <c r="AA87" s="1">
        <f>ABS(IK_diagnostics_positions__3[[#This Row],[Column5]]-E86)</f>
        <v>0</v>
      </c>
      <c r="AB87" s="1">
        <f>ABS(IK_diagnostics_positions__3[[#This Row],[Column6]]-F86)</f>
        <v>1.3000000000000789E-3</v>
      </c>
      <c r="AC87" s="1">
        <f>ABS(IK_diagnostics_positions__3[[#This Row],[Column7]]-G86)</f>
        <v>9.1499999999999915E-4</v>
      </c>
      <c r="AD87" s="1">
        <f>ABS(IK_diagnostics_positions__3[[#This Row],[Column8]]-H86)</f>
        <v>3.2700000000007723E-4</v>
      </c>
      <c r="AE87" s="1">
        <f>ABS(IK_diagnostics_positions__3[[#This Row],[Column9]]-I86)</f>
        <v>1.8299999999999983E-3</v>
      </c>
      <c r="AF87" s="1">
        <f>ABS(IK_diagnostics_positions__3[[#This Row],[Column10]]-J86)</f>
        <v>2.1213999999999998E-4</v>
      </c>
      <c r="AG87" s="1">
        <f>ABS(IK_diagnostics_positions__3[[#This Row],[Column11]]-K86)</f>
        <v>2.5890000000000635E-3</v>
      </c>
      <c r="AH87" s="1">
        <f>ABS(IK_diagnostics_positions__3[[#This Row],[Column12]]-L86)</f>
        <v>2.5999999999992696E-4</v>
      </c>
      <c r="AI87" s="1">
        <f>ABS(IK_diagnostics_positions__3[[#This Row],[Column13]]-M86)</f>
        <v>4.2200000000003346E-4</v>
      </c>
      <c r="AJ87" s="1">
        <f>ABS(IK_diagnostics_positions__3[[#This Row],[Column14]]-N86)</f>
        <v>2.4099999999993571E-4</v>
      </c>
      <c r="AK87" s="1">
        <f>ABS(IK_diagnostics_positions__3[[#This Row],[Column15]]-O86)</f>
        <v>7.9999999999991189E-4</v>
      </c>
      <c r="AL87" s="1">
        <f>ABS(IK_diagnostics_positions__3[[#This Row],[Column16]]-P86)</f>
        <v>2.3699999999993171E-4</v>
      </c>
      <c r="AM87" s="1">
        <f>ABS(IK_diagnostics_positions__3[[#This Row],[Column17]]-Q86)</f>
        <v>0</v>
      </c>
      <c r="AN87" s="1">
        <f>ABS(IK_diagnostics_positions__3[[#This Row],[Column18]]-R86)</f>
        <v>4.8000000000003595E-4</v>
      </c>
      <c r="AO87" s="1">
        <f>ABS(IK_diagnostics_positions__3[[#This Row],[Column19]]-S86)</f>
        <v>1.4543E-4</v>
      </c>
      <c r="AP87" s="1">
        <f>ABS(IK_diagnostics_positions__3[[#This Row],[Column20]]-T86)</f>
        <v>1.6242999999999987E-3</v>
      </c>
      <c r="AQ87" s="1">
        <f>ABS(IK_diagnostics_positions__3[[#This Row],[Column21]]-U86)</f>
        <v>1.0200000000000209E-3</v>
      </c>
    </row>
    <row r="88" spans="1:43" x14ac:dyDescent="0.25">
      <c r="A88" s="1">
        <v>6.56413E-2</v>
      </c>
      <c r="B88" s="1" t="s">
        <v>22</v>
      </c>
      <c r="C88" s="1">
        <v>-0.99784300000000004</v>
      </c>
      <c r="D88" s="1">
        <v>-0.93433500000000003</v>
      </c>
      <c r="E88" s="1" t="s">
        <v>22</v>
      </c>
      <c r="F88" s="1">
        <v>-1.0046999999999999</v>
      </c>
      <c r="G88" s="1">
        <v>-0.93345199999999995</v>
      </c>
      <c r="H88" s="1">
        <v>0.84931000000000001</v>
      </c>
      <c r="I88" s="1">
        <v>-1.5325899999999999</v>
      </c>
      <c r="J88" s="1">
        <v>3.7519900000000002E-3</v>
      </c>
      <c r="K88" s="1">
        <v>0.81277500000000003</v>
      </c>
      <c r="L88" s="1">
        <v>-1.8794500000000001</v>
      </c>
      <c r="M88" s="1">
        <v>0.75780400000000003</v>
      </c>
      <c r="N88" s="1">
        <v>0.99374399999999996</v>
      </c>
      <c r="O88" s="1">
        <v>-2.51084</v>
      </c>
      <c r="P88" s="1">
        <v>-0.753942</v>
      </c>
      <c r="Q88" s="1">
        <v>1.0006900000000001</v>
      </c>
      <c r="R88" s="1">
        <v>-2.5044200000000001</v>
      </c>
      <c r="S88" s="1">
        <v>-1.7247499999999999E-3</v>
      </c>
      <c r="T88" s="1">
        <v>1.6150999999999999E-2</v>
      </c>
      <c r="U88" s="1">
        <v>-2.4839000000000002</v>
      </c>
      <c r="V88" s="1" t="s">
        <v>23</v>
      </c>
      <c r="W88" s="1">
        <f>ABS(IK_diagnostics_positions__3[[#This Row],[Column1]]-A87)</f>
        <v>1.4466999999999952E-3</v>
      </c>
      <c r="X88" s="1">
        <f>ABS(IK_diagnostics_positions__3[[#This Row],[Column2]]-B87)</f>
        <v>0</v>
      </c>
      <c r="Y88" s="1">
        <f>ABS(IK_diagnostics_positions__3[[#This Row],[Column3]]-C87)</f>
        <v>9.5999999999984986E-5</v>
      </c>
      <c r="Z88" s="1">
        <f>ABS(IK_diagnostics_positions__3[[#This Row],[Column4]]-D87)</f>
        <v>1.4370000000000216E-3</v>
      </c>
      <c r="AA88" s="1">
        <f>ABS(IK_diagnostics_positions__3[[#This Row],[Column5]]-E87)</f>
        <v>0</v>
      </c>
      <c r="AB88" s="1">
        <f>ABS(IK_diagnostics_positions__3[[#This Row],[Column6]]-F87)</f>
        <v>1.5699999999998493E-3</v>
      </c>
      <c r="AC88" s="1">
        <f>ABS(IK_diagnostics_positions__3[[#This Row],[Column7]]-G87)</f>
        <v>5.5499999999997218E-4</v>
      </c>
      <c r="AD88" s="1">
        <f>ABS(IK_diagnostics_positions__3[[#This Row],[Column8]]-H87)</f>
        <v>2.3399999999995647E-4</v>
      </c>
      <c r="AE88" s="1">
        <f>ABS(IK_diagnostics_positions__3[[#This Row],[Column9]]-I87)</f>
        <v>1.9399999999998307E-3</v>
      </c>
      <c r="AF88" s="1">
        <f>ABS(IK_diagnostics_positions__3[[#This Row],[Column10]]-J87)</f>
        <v>1.5074000000000034E-4</v>
      </c>
      <c r="AG88" s="1">
        <f>ABS(IK_diagnostics_positions__3[[#This Row],[Column11]]-K87)</f>
        <v>2.0939999999999293E-3</v>
      </c>
      <c r="AH88" s="1">
        <f>ABS(IK_diagnostics_positions__3[[#This Row],[Column12]]-L87)</f>
        <v>1.5999999999993797E-4</v>
      </c>
      <c r="AI88" s="1">
        <f>ABS(IK_diagnostics_positions__3[[#This Row],[Column13]]-M87)</f>
        <v>2.0399999999998197E-4</v>
      </c>
      <c r="AJ88" s="1">
        <f>ABS(IK_diagnostics_positions__3[[#This Row],[Column14]]-N87)</f>
        <v>1.0580000000000034E-3</v>
      </c>
      <c r="AK88" s="1">
        <f>ABS(IK_diagnostics_positions__3[[#This Row],[Column15]]-O87)</f>
        <v>6.3000000000013046E-4</v>
      </c>
      <c r="AL88" s="1">
        <f>ABS(IK_diagnostics_positions__3[[#This Row],[Column16]]-P87)</f>
        <v>4.290000000000127E-4</v>
      </c>
      <c r="AM88" s="1">
        <f>ABS(IK_diagnostics_positions__3[[#This Row],[Column17]]-Q87)</f>
        <v>5.0000000000105516E-5</v>
      </c>
      <c r="AN88" s="1">
        <f>ABS(IK_diagnostics_positions__3[[#This Row],[Column18]]-R87)</f>
        <v>4.5999999999990493E-4</v>
      </c>
      <c r="AO88" s="1">
        <f>ABS(IK_diagnostics_positions__3[[#This Row],[Column19]]-S87)</f>
        <v>7.4000000000000064E-5</v>
      </c>
      <c r="AP88" s="1">
        <f>ABS(IK_diagnostics_positions__3[[#This Row],[Column20]]-T87)</f>
        <v>1.0454000000000019E-3</v>
      </c>
      <c r="AQ88" s="1">
        <f>ABS(IK_diagnostics_positions__3[[#This Row],[Column21]]-U87)</f>
        <v>1.2300000000000644E-3</v>
      </c>
    </row>
    <row r="89" spans="1:43" x14ac:dyDescent="0.25">
      <c r="A89" s="1">
        <v>6.3819399999999998E-2</v>
      </c>
      <c r="B89" s="1" t="s">
        <v>22</v>
      </c>
      <c r="C89" s="1">
        <v>-0.99796099999999999</v>
      </c>
      <c r="D89" s="1">
        <v>-0.93614900000000001</v>
      </c>
      <c r="E89" s="1" t="s">
        <v>22</v>
      </c>
      <c r="F89" s="1">
        <v>-1.0059199999999999</v>
      </c>
      <c r="G89" s="1">
        <v>-0.93455600000000005</v>
      </c>
      <c r="H89" s="1">
        <v>0.84892299999999998</v>
      </c>
      <c r="I89" s="1">
        <v>-1.53443</v>
      </c>
      <c r="J89" s="1">
        <v>3.3385799999999998E-3</v>
      </c>
      <c r="K89" s="1">
        <v>0.81072100000000002</v>
      </c>
      <c r="L89" s="1">
        <v>-1.87924</v>
      </c>
      <c r="M89" s="1">
        <v>0.75726899999999997</v>
      </c>
      <c r="N89" s="1">
        <v>0.99434</v>
      </c>
      <c r="O89" s="1">
        <v>-2.5100199999999999</v>
      </c>
      <c r="P89" s="1">
        <v>-0.75385100000000005</v>
      </c>
      <c r="Q89" s="1">
        <v>1.0005500000000001</v>
      </c>
      <c r="R89" s="1">
        <v>-2.5042499999999999</v>
      </c>
      <c r="S89" s="1">
        <v>-1.8669800000000001E-3</v>
      </c>
      <c r="T89" s="1">
        <v>1.49138E-2</v>
      </c>
      <c r="U89" s="1">
        <v>-2.4847700000000001</v>
      </c>
      <c r="V89" s="1" t="s">
        <v>23</v>
      </c>
      <c r="W89" s="1">
        <f>ABS(IK_diagnostics_positions__3[[#This Row],[Column1]]-A88)</f>
        <v>1.8219000000000013E-3</v>
      </c>
      <c r="X89" s="1">
        <f>ABS(IK_diagnostics_positions__3[[#This Row],[Column2]]-B88)</f>
        <v>0</v>
      </c>
      <c r="Y89" s="1">
        <f>ABS(IK_diagnostics_positions__3[[#This Row],[Column3]]-C88)</f>
        <v>1.1799999999995148E-4</v>
      </c>
      <c r="Z89" s="1">
        <f>ABS(IK_diagnostics_positions__3[[#This Row],[Column4]]-D88)</f>
        <v>1.8139999999999823E-3</v>
      </c>
      <c r="AA89" s="1">
        <f>ABS(IK_diagnostics_positions__3[[#This Row],[Column5]]-E88)</f>
        <v>0</v>
      </c>
      <c r="AB89" s="1">
        <f>ABS(IK_diagnostics_positions__3[[#This Row],[Column6]]-F88)</f>
        <v>1.2199999999999989E-3</v>
      </c>
      <c r="AC89" s="1">
        <f>ABS(IK_diagnostics_positions__3[[#This Row],[Column7]]-G88)</f>
        <v>1.1040000000001049E-3</v>
      </c>
      <c r="AD89" s="1">
        <f>ABS(IK_diagnostics_positions__3[[#This Row],[Column8]]-H88)</f>
        <v>3.8700000000002621E-4</v>
      </c>
      <c r="AE89" s="1">
        <f>ABS(IK_diagnostics_positions__3[[#This Row],[Column9]]-I88)</f>
        <v>1.8400000000000638E-3</v>
      </c>
      <c r="AF89" s="1">
        <f>ABS(IK_diagnostics_positions__3[[#This Row],[Column10]]-J88)</f>
        <v>4.1341000000000034E-4</v>
      </c>
      <c r="AG89" s="1">
        <f>ABS(IK_diagnostics_positions__3[[#This Row],[Column11]]-K88)</f>
        <v>2.0540000000000003E-3</v>
      </c>
      <c r="AH89" s="1">
        <f>ABS(IK_diagnostics_positions__3[[#This Row],[Column12]]-L88)</f>
        <v>2.1000000000004349E-4</v>
      </c>
      <c r="AI89" s="1">
        <f>ABS(IK_diagnostics_positions__3[[#This Row],[Column13]]-M88)</f>
        <v>5.350000000000632E-4</v>
      </c>
      <c r="AJ89" s="1">
        <f>ABS(IK_diagnostics_positions__3[[#This Row],[Column14]]-N88)</f>
        <v>5.9600000000004094E-4</v>
      </c>
      <c r="AK89" s="1">
        <f>ABS(IK_diagnostics_positions__3[[#This Row],[Column15]]-O88)</f>
        <v>8.2000000000004292E-4</v>
      </c>
      <c r="AL89" s="1">
        <f>ABS(IK_diagnostics_positions__3[[#This Row],[Column16]]-P88)</f>
        <v>9.099999999995223E-5</v>
      </c>
      <c r="AM89" s="1">
        <f>ABS(IK_diagnostics_positions__3[[#This Row],[Column17]]-Q88)</f>
        <v>1.4000000000002899E-4</v>
      </c>
      <c r="AN89" s="1">
        <f>ABS(IK_diagnostics_positions__3[[#This Row],[Column18]]-R88)</f>
        <v>1.7000000000022553E-4</v>
      </c>
      <c r="AO89" s="1">
        <f>ABS(IK_diagnostics_positions__3[[#This Row],[Column19]]-S88)</f>
        <v>1.4223000000000013E-4</v>
      </c>
      <c r="AP89" s="1">
        <f>ABS(IK_diagnostics_positions__3[[#This Row],[Column20]]-T88)</f>
        <v>1.2371999999999991E-3</v>
      </c>
      <c r="AQ89" s="1">
        <f>ABS(IK_diagnostics_positions__3[[#This Row],[Column21]]-U88)</f>
        <v>8.6999999999992639E-4</v>
      </c>
    </row>
    <row r="90" spans="1:43" x14ac:dyDescent="0.25">
      <c r="A90" s="1">
        <v>6.2311999999999999E-2</v>
      </c>
      <c r="B90" s="1" t="s">
        <v>22</v>
      </c>
      <c r="C90" s="1">
        <v>-0.99805699999999997</v>
      </c>
      <c r="D90" s="1">
        <v>-0.93764499999999995</v>
      </c>
      <c r="E90" s="1" t="s">
        <v>22</v>
      </c>
      <c r="F90" s="1">
        <v>-1.0073399999999999</v>
      </c>
      <c r="G90" s="1">
        <v>-0.93525700000000001</v>
      </c>
      <c r="H90" s="1">
        <v>0.84851299999999996</v>
      </c>
      <c r="I90" s="1">
        <v>-1.53651</v>
      </c>
      <c r="J90" s="1">
        <v>3.3357700000000001E-3</v>
      </c>
      <c r="K90" s="1">
        <v>0.80868099999999998</v>
      </c>
      <c r="L90" s="1">
        <v>-1.87923</v>
      </c>
      <c r="M90" s="1">
        <v>0.75717599999999996</v>
      </c>
      <c r="N90" s="1">
        <v>0.99476900000000001</v>
      </c>
      <c r="O90" s="1">
        <v>-2.5093899999999998</v>
      </c>
      <c r="P90" s="1">
        <v>-0.75348999999999999</v>
      </c>
      <c r="Q90" s="1">
        <v>1.00038</v>
      </c>
      <c r="R90" s="1">
        <v>-2.5041000000000002</v>
      </c>
      <c r="S90" s="1">
        <v>-1.8962199999999999E-3</v>
      </c>
      <c r="T90" s="1">
        <v>1.3707199999999999E-2</v>
      </c>
      <c r="U90" s="1">
        <v>-2.4858500000000001</v>
      </c>
      <c r="V90" s="1" t="s">
        <v>23</v>
      </c>
      <c r="W90" s="1">
        <f>ABS(IK_diagnostics_positions__3[[#This Row],[Column1]]-A89)</f>
        <v>1.507399999999999E-3</v>
      </c>
      <c r="X90" s="1">
        <f>ABS(IK_diagnostics_positions__3[[#This Row],[Column2]]-B89)</f>
        <v>0</v>
      </c>
      <c r="Y90" s="1">
        <f>ABS(IK_diagnostics_positions__3[[#This Row],[Column3]]-C89)</f>
        <v>9.5999999999984986E-5</v>
      </c>
      <c r="Z90" s="1">
        <f>ABS(IK_diagnostics_positions__3[[#This Row],[Column4]]-D89)</f>
        <v>1.4959999999999418E-3</v>
      </c>
      <c r="AA90" s="1">
        <f>ABS(IK_diagnostics_positions__3[[#This Row],[Column5]]-E89)</f>
        <v>0</v>
      </c>
      <c r="AB90" s="1">
        <f>ABS(IK_diagnostics_positions__3[[#This Row],[Column6]]-F89)</f>
        <v>1.4199999999999768E-3</v>
      </c>
      <c r="AC90" s="1">
        <f>ABS(IK_diagnostics_positions__3[[#This Row],[Column7]]-G89)</f>
        <v>7.0099999999995166E-4</v>
      </c>
      <c r="AD90" s="1">
        <f>ABS(IK_diagnostics_positions__3[[#This Row],[Column8]]-H89)</f>
        <v>4.1000000000002146E-4</v>
      </c>
      <c r="AE90" s="1">
        <f>ABS(IK_diagnostics_positions__3[[#This Row],[Column9]]-I89)</f>
        <v>2.0800000000000818E-3</v>
      </c>
      <c r="AF90" s="1">
        <f>ABS(IK_diagnostics_positions__3[[#This Row],[Column10]]-J89)</f>
        <v>2.8099999999997918E-6</v>
      </c>
      <c r="AG90" s="1">
        <f>ABS(IK_diagnostics_positions__3[[#This Row],[Column11]]-K89)</f>
        <v>2.0400000000000418E-3</v>
      </c>
      <c r="AH90" s="1">
        <f>ABS(IK_diagnostics_positions__3[[#This Row],[Column12]]-L89)</f>
        <v>1.0000000000065512E-5</v>
      </c>
      <c r="AI90" s="1">
        <f>ABS(IK_diagnostics_positions__3[[#This Row],[Column13]]-M89)</f>
        <v>9.3000000000009742E-5</v>
      </c>
      <c r="AJ90" s="1">
        <f>ABS(IK_diagnostics_positions__3[[#This Row],[Column14]]-N89)</f>
        <v>4.290000000000127E-4</v>
      </c>
      <c r="AK90" s="1">
        <f>ABS(IK_diagnostics_positions__3[[#This Row],[Column15]]-O89)</f>
        <v>6.3000000000013046E-4</v>
      </c>
      <c r="AL90" s="1">
        <f>ABS(IK_diagnostics_positions__3[[#This Row],[Column16]]-P89)</f>
        <v>3.6100000000005572E-4</v>
      </c>
      <c r="AM90" s="1">
        <f>ABS(IK_diagnostics_positions__3[[#This Row],[Column17]]-Q89)</f>
        <v>1.7000000000000348E-4</v>
      </c>
      <c r="AN90" s="1">
        <f>ABS(IK_diagnostics_positions__3[[#This Row],[Column18]]-R89)</f>
        <v>1.4999999999965041E-4</v>
      </c>
      <c r="AO90" s="1">
        <f>ABS(IK_diagnostics_positions__3[[#This Row],[Column19]]-S89)</f>
        <v>2.9239999999999822E-5</v>
      </c>
      <c r="AP90" s="1">
        <f>ABS(IK_diagnostics_positions__3[[#This Row],[Column20]]-T89)</f>
        <v>1.2066000000000004E-3</v>
      </c>
      <c r="AQ90" s="1">
        <f>ABS(IK_diagnostics_positions__3[[#This Row],[Column21]]-U89)</f>
        <v>1.0799999999999699E-3</v>
      </c>
    </row>
    <row r="91" spans="1:43" x14ac:dyDescent="0.25">
      <c r="A91" s="1">
        <v>6.1250400000000003E-2</v>
      </c>
      <c r="B91" s="1" t="s">
        <v>22</v>
      </c>
      <c r="C91" s="1">
        <v>-0.99812199999999995</v>
      </c>
      <c r="D91" s="1">
        <v>-0.938697</v>
      </c>
      <c r="E91" s="1" t="s">
        <v>22</v>
      </c>
      <c r="F91" s="1">
        <v>-1.00837</v>
      </c>
      <c r="G91" s="1">
        <v>-0.93569999999999998</v>
      </c>
      <c r="H91" s="1">
        <v>0.84819</v>
      </c>
      <c r="I91" s="1">
        <v>-1.5380499999999999</v>
      </c>
      <c r="J91" s="1">
        <v>3.4413899999999999E-3</v>
      </c>
      <c r="K91" s="1">
        <v>0.80671400000000004</v>
      </c>
      <c r="L91" s="1">
        <v>-1.87907</v>
      </c>
      <c r="M91" s="1">
        <v>0.75700800000000001</v>
      </c>
      <c r="N91" s="1">
        <v>0.99520900000000001</v>
      </c>
      <c r="O91" s="1">
        <v>-2.5088400000000002</v>
      </c>
      <c r="P91" s="1">
        <v>-0.75307800000000003</v>
      </c>
      <c r="Q91" s="1">
        <v>1.00038</v>
      </c>
      <c r="R91" s="1">
        <v>-2.5037099999999999</v>
      </c>
      <c r="S91" s="1">
        <v>-1.80956E-3</v>
      </c>
      <c r="T91" s="1">
        <v>1.2577100000000001E-2</v>
      </c>
      <c r="U91" s="1">
        <v>-2.4867900000000001</v>
      </c>
      <c r="V91" s="1" t="s">
        <v>23</v>
      </c>
      <c r="W91" s="1">
        <f>ABS(IK_diagnostics_positions__3[[#This Row],[Column1]]-A90)</f>
        <v>1.0615999999999959E-3</v>
      </c>
      <c r="X91" s="1">
        <f>ABS(IK_diagnostics_positions__3[[#This Row],[Column2]]-B90)</f>
        <v>0</v>
      </c>
      <c r="Y91" s="1">
        <f>ABS(IK_diagnostics_positions__3[[#This Row],[Column3]]-C90)</f>
        <v>6.4999999999981739E-5</v>
      </c>
      <c r="Z91" s="1">
        <f>ABS(IK_diagnostics_positions__3[[#This Row],[Column4]]-D90)</f>
        <v>1.0520000000000529E-3</v>
      </c>
      <c r="AA91" s="1">
        <f>ABS(IK_diagnostics_positions__3[[#This Row],[Column5]]-E90)</f>
        <v>0</v>
      </c>
      <c r="AB91" s="1">
        <f>ABS(IK_diagnostics_positions__3[[#This Row],[Column6]]-F90)</f>
        <v>1.0300000000000864E-3</v>
      </c>
      <c r="AC91" s="1">
        <f>ABS(IK_diagnostics_positions__3[[#This Row],[Column7]]-G90)</f>
        <v>4.4299999999997119E-4</v>
      </c>
      <c r="AD91" s="1">
        <f>ABS(IK_diagnostics_positions__3[[#This Row],[Column8]]-H90)</f>
        <v>3.2299999999996221E-4</v>
      </c>
      <c r="AE91" s="1">
        <f>ABS(IK_diagnostics_positions__3[[#This Row],[Column9]]-I90)</f>
        <v>1.5399999999998748E-3</v>
      </c>
      <c r="AF91" s="1">
        <f>ABS(IK_diagnostics_positions__3[[#This Row],[Column10]]-J90)</f>
        <v>1.0561999999999985E-4</v>
      </c>
      <c r="AG91" s="1">
        <f>ABS(IK_diagnostics_positions__3[[#This Row],[Column11]]-K90)</f>
        <v>1.966999999999941E-3</v>
      </c>
      <c r="AH91" s="1">
        <f>ABS(IK_diagnostics_positions__3[[#This Row],[Column12]]-L90)</f>
        <v>1.5999999999993797E-4</v>
      </c>
      <c r="AI91" s="1">
        <f>ABS(IK_diagnostics_positions__3[[#This Row],[Column13]]-M90)</f>
        <v>1.6799999999994597E-4</v>
      </c>
      <c r="AJ91" s="1">
        <f>ABS(IK_diagnostics_positions__3[[#This Row],[Column14]]-N90)</f>
        <v>4.3999999999999595E-4</v>
      </c>
      <c r="AK91" s="1">
        <f>ABS(IK_diagnostics_positions__3[[#This Row],[Column15]]-O90)</f>
        <v>5.4999999999960636E-4</v>
      </c>
      <c r="AL91" s="1">
        <f>ABS(IK_diagnostics_positions__3[[#This Row],[Column16]]-P90)</f>
        <v>4.1199999999996795E-4</v>
      </c>
      <c r="AM91" s="1">
        <f>ABS(IK_diagnostics_positions__3[[#This Row],[Column17]]-Q90)</f>
        <v>0</v>
      </c>
      <c r="AN91" s="1">
        <f>ABS(IK_diagnostics_positions__3[[#This Row],[Column18]]-R90)</f>
        <v>3.9000000000033452E-4</v>
      </c>
      <c r="AO91" s="1">
        <f>ABS(IK_diagnostics_positions__3[[#This Row],[Column19]]-S90)</f>
        <v>8.6659999999999906E-5</v>
      </c>
      <c r="AP91" s="1">
        <f>ABS(IK_diagnostics_positions__3[[#This Row],[Column20]]-T90)</f>
        <v>1.1300999999999985E-3</v>
      </c>
      <c r="AQ91" s="1">
        <f>ABS(IK_diagnostics_positions__3[[#This Row],[Column21]]-U90)</f>
        <v>9.3999999999994088E-4</v>
      </c>
    </row>
    <row r="92" spans="1:43" x14ac:dyDescent="0.25">
      <c r="A92" s="1">
        <v>5.9918100000000002E-2</v>
      </c>
      <c r="B92" s="1" t="s">
        <v>22</v>
      </c>
      <c r="C92" s="1">
        <v>-0.99820299999999995</v>
      </c>
      <c r="D92" s="1">
        <v>-0.940021</v>
      </c>
      <c r="E92" s="1" t="s">
        <v>22</v>
      </c>
      <c r="F92" s="1">
        <v>-1.0092000000000001</v>
      </c>
      <c r="G92" s="1">
        <v>-0.93610899999999997</v>
      </c>
      <c r="H92" s="1">
        <v>0.84809299999999999</v>
      </c>
      <c r="I92" s="1">
        <v>-1.5390299999999999</v>
      </c>
      <c r="J92" s="1">
        <v>3.4118299999999998E-3</v>
      </c>
      <c r="K92" s="1">
        <v>0.805114</v>
      </c>
      <c r="L92" s="1">
        <v>-1.8788199999999999</v>
      </c>
      <c r="M92" s="1">
        <v>0.75646400000000003</v>
      </c>
      <c r="N92" s="1">
        <v>0.996139</v>
      </c>
      <c r="O92" s="1">
        <v>-2.5084399999999998</v>
      </c>
      <c r="P92" s="1">
        <v>-0.75282400000000005</v>
      </c>
      <c r="Q92" s="1">
        <v>1.00041</v>
      </c>
      <c r="R92" s="1">
        <v>-2.5032899999999998</v>
      </c>
      <c r="S92" s="1">
        <v>-1.8599000000000001E-3</v>
      </c>
      <c r="T92" s="1">
        <v>1.18195E-2</v>
      </c>
      <c r="U92" s="1">
        <v>-2.4876299999999998</v>
      </c>
      <c r="V92" s="1" t="s">
        <v>23</v>
      </c>
      <c r="W92" s="1">
        <f>ABS(IK_diagnostics_positions__3[[#This Row],[Column1]]-A91)</f>
        <v>1.3323000000000015E-3</v>
      </c>
      <c r="X92" s="1">
        <f>ABS(IK_diagnostics_positions__3[[#This Row],[Column2]]-B91)</f>
        <v>0</v>
      </c>
      <c r="Y92" s="1">
        <f>ABS(IK_diagnostics_positions__3[[#This Row],[Column3]]-C91)</f>
        <v>8.099999999999774E-5</v>
      </c>
      <c r="Z92" s="1">
        <f>ABS(IK_diagnostics_positions__3[[#This Row],[Column4]]-D91)</f>
        <v>1.3239999999999919E-3</v>
      </c>
      <c r="AA92" s="1">
        <f>ABS(IK_diagnostics_positions__3[[#This Row],[Column5]]-E91)</f>
        <v>0</v>
      </c>
      <c r="AB92" s="1">
        <f>ABS(IK_diagnostics_positions__3[[#This Row],[Column6]]-F91)</f>
        <v>8.3000000000010843E-4</v>
      </c>
      <c r="AC92" s="1">
        <f>ABS(IK_diagnostics_positions__3[[#This Row],[Column7]]-G91)</f>
        <v>4.089999999999927E-4</v>
      </c>
      <c r="AD92" s="1">
        <f>ABS(IK_diagnostics_positions__3[[#This Row],[Column8]]-H91)</f>
        <v>9.7000000000013742E-5</v>
      </c>
      <c r="AE92" s="1">
        <f>ABS(IK_diagnostics_positions__3[[#This Row],[Column9]]-I91)</f>
        <v>9.7999999999998089E-4</v>
      </c>
      <c r="AF92" s="1">
        <f>ABS(IK_diagnostics_positions__3[[#This Row],[Column10]]-J91)</f>
        <v>2.956000000000009E-5</v>
      </c>
      <c r="AG92" s="1">
        <f>ABS(IK_diagnostics_positions__3[[#This Row],[Column11]]-K91)</f>
        <v>1.6000000000000458E-3</v>
      </c>
      <c r="AH92" s="1">
        <f>ABS(IK_diagnostics_positions__3[[#This Row],[Column12]]-L91)</f>
        <v>2.5000000000008349E-4</v>
      </c>
      <c r="AI92" s="1">
        <f>ABS(IK_diagnostics_positions__3[[#This Row],[Column13]]-M91)</f>
        <v>5.4399999999998894E-4</v>
      </c>
      <c r="AJ92" s="1">
        <f>ABS(IK_diagnostics_positions__3[[#This Row],[Column14]]-N91)</f>
        <v>9.2999999999998639E-4</v>
      </c>
      <c r="AK92" s="1">
        <f>ABS(IK_diagnostics_positions__3[[#This Row],[Column15]]-O91)</f>
        <v>4.0000000000040004E-4</v>
      </c>
      <c r="AL92" s="1">
        <f>ABS(IK_diagnostics_positions__3[[#This Row],[Column16]]-P91)</f>
        <v>2.5399999999997647E-4</v>
      </c>
      <c r="AM92" s="1">
        <f>ABS(IK_diagnostics_positions__3[[#This Row],[Column17]]-Q91)</f>
        <v>2.9999999999974492E-5</v>
      </c>
      <c r="AN92" s="1">
        <f>ABS(IK_diagnostics_positions__3[[#This Row],[Column18]]-R91)</f>
        <v>4.2000000000008697E-4</v>
      </c>
      <c r="AO92" s="1">
        <f>ABS(IK_diagnostics_positions__3[[#This Row],[Column19]]-S91)</f>
        <v>5.0340000000000064E-5</v>
      </c>
      <c r="AP92" s="1">
        <f>ABS(IK_diagnostics_positions__3[[#This Row],[Column20]]-T91)</f>
        <v>7.5760000000000063E-4</v>
      </c>
      <c r="AQ92" s="1">
        <f>ABS(IK_diagnostics_positions__3[[#This Row],[Column21]]-U91)</f>
        <v>8.3999999999972985E-4</v>
      </c>
    </row>
    <row r="93" spans="1:43" x14ac:dyDescent="0.25">
      <c r="A93" s="1">
        <v>5.9022900000000003E-2</v>
      </c>
      <c r="B93" s="1" t="s">
        <v>22</v>
      </c>
      <c r="C93" s="1">
        <v>-0.99825699999999995</v>
      </c>
      <c r="D93" s="1">
        <v>-0.940909</v>
      </c>
      <c r="E93" s="1" t="s">
        <v>22</v>
      </c>
      <c r="F93" s="1">
        <v>-1.0099199999999999</v>
      </c>
      <c r="G93" s="1">
        <v>-0.93648900000000002</v>
      </c>
      <c r="H93" s="1">
        <v>0.84786700000000004</v>
      </c>
      <c r="I93" s="1">
        <v>-1.5401100000000001</v>
      </c>
      <c r="J93" s="1">
        <v>3.4110500000000001E-3</v>
      </c>
      <c r="K93" s="1">
        <v>0.80325299999999999</v>
      </c>
      <c r="L93" s="1">
        <v>-1.87863</v>
      </c>
      <c r="M93" s="1">
        <v>0.75621099999999997</v>
      </c>
      <c r="N93" s="1">
        <v>0.99621300000000002</v>
      </c>
      <c r="O93" s="1">
        <v>-2.5079600000000002</v>
      </c>
      <c r="P93" s="1">
        <v>-0.75253400000000004</v>
      </c>
      <c r="Q93" s="1">
        <v>1.0003</v>
      </c>
      <c r="R93" s="1">
        <v>-2.50291</v>
      </c>
      <c r="S93" s="1">
        <v>-1.9407700000000001E-3</v>
      </c>
      <c r="T93" s="1">
        <v>1.0628200000000001E-2</v>
      </c>
      <c r="U93" s="1">
        <v>-2.4883199999999999</v>
      </c>
      <c r="V93" s="1" t="s">
        <v>23</v>
      </c>
      <c r="W93" s="1">
        <f>ABS(IK_diagnostics_positions__3[[#This Row],[Column1]]-A92)</f>
        <v>8.9519999999999877E-4</v>
      </c>
      <c r="X93" s="1">
        <f>ABS(IK_diagnostics_positions__3[[#This Row],[Column2]]-B92)</f>
        <v>0</v>
      </c>
      <c r="Y93" s="1">
        <f>ABS(IK_diagnostics_positions__3[[#This Row],[Column3]]-C92)</f>
        <v>5.3999999999998494E-5</v>
      </c>
      <c r="Z93" s="1">
        <f>ABS(IK_diagnostics_positions__3[[#This Row],[Column4]]-D92)</f>
        <v>8.879999999999999E-4</v>
      </c>
      <c r="AA93" s="1">
        <f>ABS(IK_diagnostics_positions__3[[#This Row],[Column5]]-E92)</f>
        <v>0</v>
      </c>
      <c r="AB93" s="1">
        <f>ABS(IK_diagnostics_positions__3[[#This Row],[Column6]]-F92)</f>
        <v>7.1999999999983189E-4</v>
      </c>
      <c r="AC93" s="1">
        <f>ABS(IK_diagnostics_positions__3[[#This Row],[Column7]]-G92)</f>
        <v>3.8000000000004697E-4</v>
      </c>
      <c r="AD93" s="1">
        <f>ABS(IK_diagnostics_positions__3[[#This Row],[Column8]]-H92)</f>
        <v>2.2599999999994846E-4</v>
      </c>
      <c r="AE93" s="1">
        <f>ABS(IK_diagnostics_positions__3[[#This Row],[Column9]]-I92)</f>
        <v>1.0800000000001919E-3</v>
      </c>
      <c r="AF93" s="1">
        <f>ABS(IK_diagnostics_positions__3[[#This Row],[Column10]]-J92)</f>
        <v>7.7999999999970454E-7</v>
      </c>
      <c r="AG93" s="1">
        <f>ABS(IK_diagnostics_positions__3[[#This Row],[Column11]]-K92)</f>
        <v>1.8610000000000015E-3</v>
      </c>
      <c r="AH93" s="1">
        <f>ABS(IK_diagnostics_positions__3[[#This Row],[Column12]]-L92)</f>
        <v>1.8999999999991246E-4</v>
      </c>
      <c r="AI93" s="1">
        <f>ABS(IK_diagnostics_positions__3[[#This Row],[Column13]]-M92)</f>
        <v>2.5300000000005873E-4</v>
      </c>
      <c r="AJ93" s="1">
        <f>ABS(IK_diagnostics_positions__3[[#This Row],[Column14]]-N92)</f>
        <v>7.4000000000018495E-5</v>
      </c>
      <c r="AK93" s="1">
        <f>ABS(IK_diagnostics_positions__3[[#This Row],[Column15]]-O92)</f>
        <v>4.7999999999959186E-4</v>
      </c>
      <c r="AL93" s="1">
        <f>ABS(IK_diagnostics_positions__3[[#This Row],[Column16]]-P92)</f>
        <v>2.9000000000001247E-4</v>
      </c>
      <c r="AM93" s="1">
        <f>ABS(IK_diagnostics_positions__3[[#This Row],[Column17]]-Q92)</f>
        <v>1.100000000000545E-4</v>
      </c>
      <c r="AN93" s="1">
        <f>ABS(IK_diagnostics_positions__3[[#This Row],[Column18]]-R92)</f>
        <v>3.7999999999982492E-4</v>
      </c>
      <c r="AO93" s="1">
        <f>ABS(IK_diagnostics_positions__3[[#This Row],[Column19]]-S92)</f>
        <v>8.087000000000003E-5</v>
      </c>
      <c r="AP93" s="1">
        <f>ABS(IK_diagnostics_positions__3[[#This Row],[Column20]]-T92)</f>
        <v>1.1912999999999993E-3</v>
      </c>
      <c r="AQ93" s="1">
        <f>ABS(IK_diagnostics_positions__3[[#This Row],[Column21]]-U92)</f>
        <v>6.9000000000007944E-4</v>
      </c>
    </row>
    <row r="94" spans="1:43" x14ac:dyDescent="0.25">
      <c r="A94" s="1">
        <v>5.8125599999999999E-2</v>
      </c>
      <c r="B94" s="1" t="s">
        <v>22</v>
      </c>
      <c r="C94" s="1">
        <v>-0.998309</v>
      </c>
      <c r="D94" s="1">
        <v>-0.94179500000000005</v>
      </c>
      <c r="E94" s="1" t="s">
        <v>22</v>
      </c>
      <c r="F94" s="1">
        <v>-1.0109399999999999</v>
      </c>
      <c r="G94" s="1">
        <v>-0.93673799999999996</v>
      </c>
      <c r="H94" s="1">
        <v>0.84798700000000005</v>
      </c>
      <c r="I94" s="1">
        <v>-1.5409299999999999</v>
      </c>
      <c r="J94" s="1">
        <v>3.43531E-3</v>
      </c>
      <c r="K94" s="1">
        <v>0.80183400000000005</v>
      </c>
      <c r="L94" s="1">
        <v>-1.87849</v>
      </c>
      <c r="M94" s="1">
        <v>0.75595500000000004</v>
      </c>
      <c r="N94" s="1">
        <v>0.99657300000000004</v>
      </c>
      <c r="O94" s="1">
        <v>-2.5076100000000001</v>
      </c>
      <c r="P94" s="1">
        <v>-0.75232200000000005</v>
      </c>
      <c r="Q94" s="1">
        <v>1.00037</v>
      </c>
      <c r="R94" s="1">
        <v>-2.5025200000000001</v>
      </c>
      <c r="S94" s="1">
        <v>-1.7362899999999999E-3</v>
      </c>
      <c r="T94" s="1">
        <v>9.9767399999999996E-3</v>
      </c>
      <c r="U94" s="1">
        <v>-2.4891700000000001</v>
      </c>
      <c r="V94" s="1" t="s">
        <v>23</v>
      </c>
      <c r="W94" s="1">
        <f>ABS(IK_diagnostics_positions__3[[#This Row],[Column1]]-A93)</f>
        <v>8.9730000000000365E-4</v>
      </c>
      <c r="X94" s="1">
        <f>ABS(IK_diagnostics_positions__3[[#This Row],[Column2]]-B93)</f>
        <v>0</v>
      </c>
      <c r="Y94" s="1">
        <f>ABS(IK_diagnostics_positions__3[[#This Row],[Column3]]-C93)</f>
        <v>5.2000000000052005E-5</v>
      </c>
      <c r="Z94" s="1">
        <f>ABS(IK_diagnostics_positions__3[[#This Row],[Column4]]-D93)</f>
        <v>8.8600000000005341E-4</v>
      </c>
      <c r="AA94" s="1">
        <f>ABS(IK_diagnostics_positions__3[[#This Row],[Column5]]-E93)</f>
        <v>0</v>
      </c>
      <c r="AB94" s="1">
        <f>ABS(IK_diagnostics_positions__3[[#This Row],[Column6]]-F93)</f>
        <v>1.0200000000000209E-3</v>
      </c>
      <c r="AC94" s="1">
        <f>ABS(IK_diagnostics_positions__3[[#This Row],[Column7]]-G93)</f>
        <v>2.4899999999994371E-4</v>
      </c>
      <c r="AD94" s="1">
        <f>ABS(IK_diagnostics_positions__3[[#This Row],[Column8]]-H93)</f>
        <v>1.2000000000000899E-4</v>
      </c>
      <c r="AE94" s="1">
        <f>ABS(IK_diagnostics_positions__3[[#This Row],[Column9]]-I93)</f>
        <v>8.1999999999982087E-4</v>
      </c>
      <c r="AF94" s="1">
        <f>ABS(IK_diagnostics_positions__3[[#This Row],[Column10]]-J93)</f>
        <v>2.4259999999999907E-5</v>
      </c>
      <c r="AG94" s="1">
        <f>ABS(IK_diagnostics_positions__3[[#This Row],[Column11]]-K93)</f>
        <v>1.4189999999999481E-3</v>
      </c>
      <c r="AH94" s="1">
        <f>ABS(IK_diagnostics_positions__3[[#This Row],[Column12]]-L93)</f>
        <v>1.4000000000002899E-4</v>
      </c>
      <c r="AI94" s="1">
        <f>ABS(IK_diagnostics_positions__3[[#This Row],[Column13]]-M93)</f>
        <v>2.5599999999992296E-4</v>
      </c>
      <c r="AJ94" s="1">
        <f>ABS(IK_diagnostics_positions__3[[#This Row],[Column14]]-N93)</f>
        <v>3.6000000000002697E-4</v>
      </c>
      <c r="AK94" s="1">
        <f>ABS(IK_diagnostics_positions__3[[#This Row],[Column15]]-O93)</f>
        <v>3.5000000000007248E-4</v>
      </c>
      <c r="AL94" s="1">
        <f>ABS(IK_diagnostics_positions__3[[#This Row],[Column16]]-P93)</f>
        <v>2.1199999999998997E-4</v>
      </c>
      <c r="AM94" s="1">
        <f>ABS(IK_diagnostics_positions__3[[#This Row],[Column17]]-Q93)</f>
        <v>7.0000000000014495E-5</v>
      </c>
      <c r="AN94" s="1">
        <f>ABS(IK_diagnostics_positions__3[[#This Row],[Column18]]-R93)</f>
        <v>3.8999999999989043E-4</v>
      </c>
      <c r="AO94" s="1">
        <f>ABS(IK_diagnostics_positions__3[[#This Row],[Column19]]-S93)</f>
        <v>2.0448000000000016E-4</v>
      </c>
      <c r="AP94" s="1">
        <f>ABS(IK_diagnostics_positions__3[[#This Row],[Column20]]-T93)</f>
        <v>6.5146000000000127E-4</v>
      </c>
      <c r="AQ94" s="1">
        <f>ABS(IK_diagnostics_positions__3[[#This Row],[Column21]]-U93)</f>
        <v>8.5000000000023945E-4</v>
      </c>
    </row>
    <row r="95" spans="1:43" x14ac:dyDescent="0.25">
      <c r="A95" s="1">
        <v>5.7017199999999997E-2</v>
      </c>
      <c r="B95" s="1" t="s">
        <v>22</v>
      </c>
      <c r="C95" s="1">
        <v>-0.99837299999999995</v>
      </c>
      <c r="D95" s="1">
        <v>-0.94289199999999995</v>
      </c>
      <c r="E95" s="1" t="s">
        <v>22</v>
      </c>
      <c r="F95" s="1">
        <v>-1.0118799999999999</v>
      </c>
      <c r="G95" s="1">
        <v>-0.93720499999999995</v>
      </c>
      <c r="H95" s="1">
        <v>0.84802500000000003</v>
      </c>
      <c r="I95" s="1">
        <v>-1.5418099999999999</v>
      </c>
      <c r="J95" s="1">
        <v>3.30627E-3</v>
      </c>
      <c r="K95" s="1">
        <v>0.80049099999999995</v>
      </c>
      <c r="L95" s="1">
        <v>-1.8782300000000001</v>
      </c>
      <c r="M95" s="1">
        <v>0.755714</v>
      </c>
      <c r="N95" s="1">
        <v>0.99704700000000002</v>
      </c>
      <c r="O95" s="1">
        <v>-2.50692</v>
      </c>
      <c r="P95" s="1">
        <v>-0.75208900000000001</v>
      </c>
      <c r="Q95" s="1">
        <v>1.0004200000000001</v>
      </c>
      <c r="R95" s="1">
        <v>-2.5022500000000001</v>
      </c>
      <c r="S95" s="1">
        <v>-1.6802E-3</v>
      </c>
      <c r="T95" s="1">
        <v>9.3178199999999992E-3</v>
      </c>
      <c r="U95" s="1">
        <v>-2.4897999999999998</v>
      </c>
      <c r="V95" s="1" t="s">
        <v>23</v>
      </c>
      <c r="W95" s="1">
        <f>ABS(IK_diagnostics_positions__3[[#This Row],[Column1]]-A94)</f>
        <v>1.1084000000000024E-3</v>
      </c>
      <c r="X95" s="1">
        <f>ABS(IK_diagnostics_positions__3[[#This Row],[Column2]]-B94)</f>
        <v>0</v>
      </c>
      <c r="Y95" s="1">
        <f>ABS(IK_diagnostics_positions__3[[#This Row],[Column3]]-C94)</f>
        <v>6.3999999999952983E-5</v>
      </c>
      <c r="Z95" s="1">
        <f>ABS(IK_diagnostics_positions__3[[#This Row],[Column4]]-D94)</f>
        <v>1.0969999999999036E-3</v>
      </c>
      <c r="AA95" s="1">
        <f>ABS(IK_diagnostics_positions__3[[#This Row],[Column5]]-E94)</f>
        <v>0</v>
      </c>
      <c r="AB95" s="1">
        <f>ABS(IK_diagnostics_positions__3[[#This Row],[Column6]]-F94)</f>
        <v>9.3999999999994088E-4</v>
      </c>
      <c r="AC95" s="1">
        <f>ABS(IK_diagnostics_positions__3[[#This Row],[Column7]]-G94)</f>
        <v>4.669999999999952E-4</v>
      </c>
      <c r="AD95" s="1">
        <f>ABS(IK_diagnostics_positions__3[[#This Row],[Column8]]-H94)</f>
        <v>3.7999999999982492E-5</v>
      </c>
      <c r="AE95" s="1">
        <f>ABS(IK_diagnostics_positions__3[[#This Row],[Column9]]-I94)</f>
        <v>8.799999999999919E-4</v>
      </c>
      <c r="AF95" s="1">
        <f>ABS(IK_diagnostics_positions__3[[#This Row],[Column10]]-J94)</f>
        <v>1.2903999999999997E-4</v>
      </c>
      <c r="AG95" s="1">
        <f>ABS(IK_diagnostics_positions__3[[#This Row],[Column11]]-K94)</f>
        <v>1.3430000000000941E-3</v>
      </c>
      <c r="AH95" s="1">
        <f>ABS(IK_diagnostics_positions__3[[#This Row],[Column12]]-L94)</f>
        <v>2.5999999999992696E-4</v>
      </c>
      <c r="AI95" s="1">
        <f>ABS(IK_diagnostics_positions__3[[#This Row],[Column13]]-M94)</f>
        <v>2.4100000000004673E-4</v>
      </c>
      <c r="AJ95" s="1">
        <f>ABS(IK_diagnostics_positions__3[[#This Row],[Column14]]-N94)</f>
        <v>4.7399999999997444E-4</v>
      </c>
      <c r="AK95" s="1">
        <f>ABS(IK_diagnostics_positions__3[[#This Row],[Column15]]-O94)</f>
        <v>6.9000000000007944E-4</v>
      </c>
      <c r="AL95" s="1">
        <f>ABS(IK_diagnostics_positions__3[[#This Row],[Column16]]-P94)</f>
        <v>2.3300000000003873E-4</v>
      </c>
      <c r="AM95" s="1">
        <f>ABS(IK_diagnostics_positions__3[[#This Row],[Column17]]-Q94)</f>
        <v>5.0000000000105516E-5</v>
      </c>
      <c r="AN95" s="1">
        <f>ABS(IK_diagnostics_positions__3[[#This Row],[Column18]]-R94)</f>
        <v>2.6999999999999247E-4</v>
      </c>
      <c r="AO95" s="1">
        <f>ABS(IK_diagnostics_positions__3[[#This Row],[Column19]]-S94)</f>
        <v>5.6089999999999959E-5</v>
      </c>
      <c r="AP95" s="1">
        <f>ABS(IK_diagnostics_positions__3[[#This Row],[Column20]]-T94)</f>
        <v>6.5892000000000034E-4</v>
      </c>
      <c r="AQ95" s="1">
        <f>ABS(IK_diagnostics_positions__3[[#This Row],[Column21]]-U94)</f>
        <v>6.2999999999968637E-4</v>
      </c>
    </row>
    <row r="96" spans="1:43" x14ac:dyDescent="0.25">
      <c r="A96" s="1">
        <v>5.5774900000000002E-2</v>
      </c>
      <c r="B96" s="1" t="s">
        <v>22</v>
      </c>
      <c r="C96" s="1">
        <v>-0.99844299999999997</v>
      </c>
      <c r="D96" s="1">
        <v>-0.94412300000000005</v>
      </c>
      <c r="E96" s="1" t="s">
        <v>22</v>
      </c>
      <c r="F96" s="1">
        <v>-1.01274</v>
      </c>
      <c r="G96" s="1">
        <v>-0.93794100000000002</v>
      </c>
      <c r="H96" s="1">
        <v>0.84784899999999996</v>
      </c>
      <c r="I96" s="1">
        <v>-1.54294</v>
      </c>
      <c r="J96" s="1">
        <v>2.9402999999999999E-3</v>
      </c>
      <c r="K96" s="1">
        <v>0.79904799999999998</v>
      </c>
      <c r="L96" s="1">
        <v>-1.87815</v>
      </c>
      <c r="M96" s="1">
        <v>0.75525699999999996</v>
      </c>
      <c r="N96" s="1">
        <v>0.99713799999999997</v>
      </c>
      <c r="O96" s="1">
        <v>-2.5064600000000001</v>
      </c>
      <c r="P96" s="1">
        <v>-0.75190900000000005</v>
      </c>
      <c r="Q96" s="1">
        <v>1.0003</v>
      </c>
      <c r="R96" s="1">
        <v>-2.5024000000000002</v>
      </c>
      <c r="S96" s="1">
        <v>-1.77315E-3</v>
      </c>
      <c r="T96" s="1">
        <v>8.4146299999999993E-3</v>
      </c>
      <c r="U96" s="1">
        <v>-2.4904199999999999</v>
      </c>
      <c r="V96" s="1" t="s">
        <v>23</v>
      </c>
      <c r="W96" s="1">
        <f>ABS(IK_diagnostics_positions__3[[#This Row],[Column1]]-A95)</f>
        <v>1.2422999999999948E-3</v>
      </c>
      <c r="X96" s="1">
        <f>ABS(IK_diagnostics_positions__3[[#This Row],[Column2]]-B95)</f>
        <v>0</v>
      </c>
      <c r="Y96" s="1">
        <f>ABS(IK_diagnostics_positions__3[[#This Row],[Column3]]-C95)</f>
        <v>7.0000000000014495E-5</v>
      </c>
      <c r="Z96" s="1">
        <f>ABS(IK_diagnostics_positions__3[[#This Row],[Column4]]-D95)</f>
        <v>1.2310000000000931E-3</v>
      </c>
      <c r="AA96" s="1">
        <f>ABS(IK_diagnostics_positions__3[[#This Row],[Column5]]-E95)</f>
        <v>0</v>
      </c>
      <c r="AB96" s="1">
        <f>ABS(IK_diagnostics_positions__3[[#This Row],[Column6]]-F95)</f>
        <v>8.6000000000008292E-4</v>
      </c>
      <c r="AC96" s="1">
        <f>ABS(IK_diagnostics_positions__3[[#This Row],[Column7]]-G95)</f>
        <v>7.3600000000006993E-4</v>
      </c>
      <c r="AD96" s="1">
        <f>ABS(IK_diagnostics_positions__3[[#This Row],[Column8]]-H95)</f>
        <v>1.7600000000006499E-4</v>
      </c>
      <c r="AE96" s="1">
        <f>ABS(IK_diagnostics_positions__3[[#This Row],[Column9]]-I95)</f>
        <v>1.1300000000000754E-3</v>
      </c>
      <c r="AF96" s="1">
        <f>ABS(IK_diagnostics_positions__3[[#This Row],[Column10]]-J95)</f>
        <v>3.6597000000000018E-4</v>
      </c>
      <c r="AG96" s="1">
        <f>ABS(IK_diagnostics_positions__3[[#This Row],[Column11]]-K95)</f>
        <v>1.4429999999999721E-3</v>
      </c>
      <c r="AH96" s="1">
        <f>ABS(IK_diagnostics_positions__3[[#This Row],[Column12]]-L95)</f>
        <v>8.0000000000080007E-5</v>
      </c>
      <c r="AI96" s="1">
        <f>ABS(IK_diagnostics_positions__3[[#This Row],[Column13]]-M95)</f>
        <v>4.5700000000004071E-4</v>
      </c>
      <c r="AJ96" s="1">
        <f>ABS(IK_diagnostics_positions__3[[#This Row],[Column14]]-N95)</f>
        <v>9.099999999995223E-5</v>
      </c>
      <c r="AK96" s="1">
        <f>ABS(IK_diagnostics_positions__3[[#This Row],[Column15]]-O95)</f>
        <v>4.5999999999990493E-4</v>
      </c>
      <c r="AL96" s="1">
        <f>ABS(IK_diagnostics_positions__3[[#This Row],[Column16]]-P95)</f>
        <v>1.7999999999995797E-4</v>
      </c>
      <c r="AM96" s="1">
        <f>ABS(IK_diagnostics_positions__3[[#This Row],[Column17]]-Q95)</f>
        <v>1.2000000000012001E-4</v>
      </c>
      <c r="AN96" s="1">
        <f>ABS(IK_diagnostics_positions__3[[#This Row],[Column18]]-R95)</f>
        <v>1.500000000000945E-4</v>
      </c>
      <c r="AO96" s="1">
        <f>ABS(IK_diagnostics_positions__3[[#This Row],[Column19]]-S95)</f>
        <v>9.2950000000000064E-5</v>
      </c>
      <c r="AP96" s="1">
        <f>ABS(IK_diagnostics_positions__3[[#This Row],[Column20]]-T95)</f>
        <v>9.031899999999999E-4</v>
      </c>
      <c r="AQ96" s="1">
        <f>ABS(IK_diagnostics_positions__3[[#This Row],[Column21]]-U95)</f>
        <v>6.2000000000006494E-4</v>
      </c>
    </row>
    <row r="97" spans="1:43" x14ac:dyDescent="0.25">
      <c r="A97" s="1">
        <v>0.182001</v>
      </c>
      <c r="B97" s="1">
        <v>8.80838E-4</v>
      </c>
      <c r="C97" s="1">
        <v>-0.98329800000000001</v>
      </c>
      <c r="D97" s="1">
        <v>-0.76990199999999998</v>
      </c>
      <c r="E97" s="1">
        <v>1.3975999999999999E-3</v>
      </c>
      <c r="F97" s="1">
        <v>-1.2897000000000001</v>
      </c>
      <c r="G97" s="1">
        <v>-0.61729199999999995</v>
      </c>
      <c r="H97" s="1">
        <v>0.989541</v>
      </c>
      <c r="I97" s="1">
        <v>-1.27291</v>
      </c>
      <c r="J97" s="1">
        <v>0.22758700000000001</v>
      </c>
      <c r="K97" s="1">
        <v>0.51534100000000005</v>
      </c>
      <c r="L97" s="1">
        <v>-1.5205200000000001</v>
      </c>
      <c r="M97" s="1">
        <v>0.35086699999999998</v>
      </c>
      <c r="N97" s="1">
        <v>0.72810600000000003</v>
      </c>
      <c r="O97" s="1">
        <v>-2.4898199999999999</v>
      </c>
      <c r="P97" s="1">
        <v>-0.31059300000000001</v>
      </c>
      <c r="Q97" s="1">
        <v>0.82874499999999995</v>
      </c>
      <c r="R97" s="1">
        <v>-2.3029099999999998</v>
      </c>
      <c r="S97" s="1">
        <v>0.10126400000000001</v>
      </c>
      <c r="T97" s="1">
        <v>0.55738200000000004</v>
      </c>
      <c r="U97" s="1">
        <v>-2.5116200000000002</v>
      </c>
      <c r="V97" s="1" t="s">
        <v>23</v>
      </c>
      <c r="W97" s="1">
        <f>ABS(IK_diagnostics_positions__3[[#This Row],[Column1]]-A96)</f>
        <v>0.12622610000000001</v>
      </c>
      <c r="X97" s="1">
        <f>ABS(IK_diagnostics_positions__3[[#This Row],[Column2]]-B96)</f>
        <v>8.80838E-4</v>
      </c>
      <c r="Y97" s="1">
        <f>ABS(IK_diagnostics_positions__3[[#This Row],[Column3]]-C96)</f>
        <v>1.5144999999999964E-2</v>
      </c>
      <c r="Z97" s="1">
        <f>ABS(IK_diagnostics_positions__3[[#This Row],[Column4]]-D96)</f>
        <v>0.17422100000000007</v>
      </c>
      <c r="AA97" s="1">
        <f>ABS(IK_diagnostics_positions__3[[#This Row],[Column5]]-E96)</f>
        <v>1.3975999999999999E-3</v>
      </c>
      <c r="AB97" s="1">
        <f>ABS(IK_diagnostics_positions__3[[#This Row],[Column6]]-F96)</f>
        <v>0.27696000000000009</v>
      </c>
      <c r="AC97" s="1">
        <f>ABS(IK_diagnostics_positions__3[[#This Row],[Column7]]-G96)</f>
        <v>0.32064900000000007</v>
      </c>
      <c r="AD97" s="1">
        <f>ABS(IK_diagnostics_positions__3[[#This Row],[Column8]]-H96)</f>
        <v>0.14169200000000004</v>
      </c>
      <c r="AE97" s="1">
        <f>ABS(IK_diagnostics_positions__3[[#This Row],[Column9]]-I96)</f>
        <v>0.27002999999999999</v>
      </c>
      <c r="AF97" s="1">
        <f>ABS(IK_diagnostics_positions__3[[#This Row],[Column10]]-J96)</f>
        <v>0.2246467</v>
      </c>
      <c r="AG97" s="1">
        <f>ABS(IK_diagnostics_positions__3[[#This Row],[Column11]]-K96)</f>
        <v>0.28370699999999993</v>
      </c>
      <c r="AH97" s="1">
        <f>ABS(IK_diagnostics_positions__3[[#This Row],[Column12]]-L96)</f>
        <v>0.35762999999999989</v>
      </c>
      <c r="AI97" s="1">
        <f>ABS(IK_diagnostics_positions__3[[#This Row],[Column13]]-M96)</f>
        <v>0.40438999999999997</v>
      </c>
      <c r="AJ97" s="1">
        <f>ABS(IK_diagnostics_positions__3[[#This Row],[Column14]]-N96)</f>
        <v>0.26903199999999994</v>
      </c>
      <c r="AK97" s="1">
        <f>ABS(IK_diagnostics_positions__3[[#This Row],[Column15]]-O96)</f>
        <v>1.664000000000021E-2</v>
      </c>
      <c r="AL97" s="1">
        <f>ABS(IK_diagnostics_positions__3[[#This Row],[Column16]]-P96)</f>
        <v>0.44131600000000004</v>
      </c>
      <c r="AM97" s="1">
        <f>ABS(IK_diagnostics_positions__3[[#This Row],[Column17]]-Q96)</f>
        <v>0.17155500000000001</v>
      </c>
      <c r="AN97" s="1">
        <f>ABS(IK_diagnostics_positions__3[[#This Row],[Column18]]-R96)</f>
        <v>0.19949000000000039</v>
      </c>
      <c r="AO97" s="1">
        <f>ABS(IK_diagnostics_positions__3[[#This Row],[Column19]]-S96)</f>
        <v>0.10303715000000001</v>
      </c>
      <c r="AP97" s="1">
        <f>ABS(IK_diagnostics_positions__3[[#This Row],[Column20]]-T96)</f>
        <v>0.54896737000000007</v>
      </c>
      <c r="AQ97" s="1">
        <f>ABS(IK_diagnostics_positions__3[[#This Row],[Column21]]-U96)</f>
        <v>2.120000000000033E-2</v>
      </c>
    </row>
    <row r="98" spans="1:43" x14ac:dyDescent="0.25">
      <c r="A98" s="1">
        <v>9.8247500000000001E-2</v>
      </c>
      <c r="B98" s="1">
        <v>2.7092099999999998E-4</v>
      </c>
      <c r="C98" s="1">
        <v>-0.99516199999999999</v>
      </c>
      <c r="D98" s="1">
        <v>-0.86129699999999998</v>
      </c>
      <c r="E98" s="1">
        <v>0.118226</v>
      </c>
      <c r="F98" s="1">
        <v>-1.25082</v>
      </c>
      <c r="G98" s="1">
        <v>-0.59095200000000003</v>
      </c>
      <c r="H98" s="1">
        <v>1.0689500000000001</v>
      </c>
      <c r="I98" s="1">
        <v>-1.40259</v>
      </c>
      <c r="J98" s="1">
        <v>0.120574</v>
      </c>
      <c r="K98" s="1">
        <v>0.42192099999999999</v>
      </c>
      <c r="L98" s="1">
        <v>-1.6766099999999999</v>
      </c>
      <c r="M98" s="1">
        <v>0.54530900000000004</v>
      </c>
      <c r="N98" s="1">
        <v>0.89283000000000001</v>
      </c>
      <c r="O98" s="1">
        <v>-2.4498099999999998</v>
      </c>
      <c r="P98" s="1">
        <v>-0.51908299999999996</v>
      </c>
      <c r="Q98" s="1">
        <v>0.81927499999999998</v>
      </c>
      <c r="R98" s="1">
        <v>-2.3346</v>
      </c>
      <c r="S98" s="1">
        <v>2.9369699999999999E-2</v>
      </c>
      <c r="T98" s="1">
        <v>0.157581</v>
      </c>
      <c r="U98" s="1">
        <v>-2.63672</v>
      </c>
      <c r="V98" s="1" t="s">
        <v>23</v>
      </c>
      <c r="W98" s="1">
        <f>ABS(IK_diagnostics_positions__3[[#This Row],[Column1]]-A97)</f>
        <v>8.3753499999999995E-2</v>
      </c>
      <c r="X98" s="1">
        <f>ABS(IK_diagnostics_positions__3[[#This Row],[Column2]]-B97)</f>
        <v>6.0991699999999997E-4</v>
      </c>
      <c r="Y98" s="1">
        <f>ABS(IK_diagnostics_positions__3[[#This Row],[Column3]]-C97)</f>
        <v>1.1863999999999986E-2</v>
      </c>
      <c r="Z98" s="1">
        <f>ABS(IK_diagnostics_positions__3[[#This Row],[Column4]]-D97)</f>
        <v>9.1395000000000004E-2</v>
      </c>
      <c r="AA98" s="1">
        <f>ABS(IK_diagnostics_positions__3[[#This Row],[Column5]]-E97)</f>
        <v>0.1168284</v>
      </c>
      <c r="AB98" s="1">
        <f>ABS(IK_diagnostics_positions__3[[#This Row],[Column6]]-F97)</f>
        <v>3.8880000000000026E-2</v>
      </c>
      <c r="AC98" s="1">
        <f>ABS(IK_diagnostics_positions__3[[#This Row],[Column7]]-G97)</f>
        <v>2.6339999999999919E-2</v>
      </c>
      <c r="AD98" s="1">
        <f>ABS(IK_diagnostics_positions__3[[#This Row],[Column8]]-H97)</f>
        <v>7.9409000000000063E-2</v>
      </c>
      <c r="AE98" s="1">
        <f>ABS(IK_diagnostics_positions__3[[#This Row],[Column9]]-I97)</f>
        <v>0.12968000000000002</v>
      </c>
      <c r="AF98" s="1">
        <f>ABS(IK_diagnostics_positions__3[[#This Row],[Column10]]-J97)</f>
        <v>0.10701300000000001</v>
      </c>
      <c r="AG98" s="1">
        <f>ABS(IK_diagnostics_positions__3[[#This Row],[Column11]]-K97)</f>
        <v>9.3420000000000059E-2</v>
      </c>
      <c r="AH98" s="1">
        <f>ABS(IK_diagnostics_positions__3[[#This Row],[Column12]]-L97)</f>
        <v>0.15608999999999984</v>
      </c>
      <c r="AI98" s="1">
        <f>ABS(IK_diagnostics_positions__3[[#This Row],[Column13]]-M97)</f>
        <v>0.19444200000000006</v>
      </c>
      <c r="AJ98" s="1">
        <f>ABS(IK_diagnostics_positions__3[[#This Row],[Column14]]-N97)</f>
        <v>0.16472399999999998</v>
      </c>
      <c r="AK98" s="1">
        <f>ABS(IK_diagnostics_positions__3[[#This Row],[Column15]]-O97)</f>
        <v>4.0010000000000101E-2</v>
      </c>
      <c r="AL98" s="1">
        <f>ABS(IK_diagnostics_positions__3[[#This Row],[Column16]]-P97)</f>
        <v>0.20848999999999995</v>
      </c>
      <c r="AM98" s="1">
        <f>ABS(IK_diagnostics_positions__3[[#This Row],[Column17]]-Q97)</f>
        <v>9.4699999999999784E-3</v>
      </c>
      <c r="AN98" s="1">
        <f>ABS(IK_diagnostics_positions__3[[#This Row],[Column18]]-R97)</f>
        <v>3.1690000000000218E-2</v>
      </c>
      <c r="AO98" s="1">
        <f>ABS(IK_diagnostics_positions__3[[#This Row],[Column19]]-S97)</f>
        <v>7.1894300000000008E-2</v>
      </c>
      <c r="AP98" s="1">
        <f>ABS(IK_diagnostics_positions__3[[#This Row],[Column20]]-T97)</f>
        <v>0.39980100000000007</v>
      </c>
      <c r="AQ98" s="1">
        <f>ABS(IK_diagnostics_positions__3[[#This Row],[Column21]]-U97)</f>
        <v>0.12509999999999977</v>
      </c>
    </row>
    <row r="99" spans="1:43" x14ac:dyDescent="0.25">
      <c r="A99" s="1">
        <v>5.8423799999999998E-2</v>
      </c>
      <c r="B99" s="1">
        <v>0.106567</v>
      </c>
      <c r="C99" s="1">
        <v>-0.99258800000000003</v>
      </c>
      <c r="D99" s="1">
        <v>-0.89546199999999998</v>
      </c>
      <c r="E99" s="1">
        <v>0.29759799999999997</v>
      </c>
      <c r="F99" s="1">
        <v>-1.2241200000000001</v>
      </c>
      <c r="G99" s="1">
        <v>-0.57340000000000002</v>
      </c>
      <c r="H99" s="1">
        <v>1.2108300000000001</v>
      </c>
      <c r="I99" s="1">
        <v>-1.4736899999999999</v>
      </c>
      <c r="J99" s="1">
        <v>8.3160200000000004E-2</v>
      </c>
      <c r="K99" s="1">
        <v>0.50365099999999996</v>
      </c>
      <c r="L99" s="1">
        <v>-1.73603</v>
      </c>
      <c r="M99" s="1">
        <v>0.61823499999999998</v>
      </c>
      <c r="N99" s="1">
        <v>0.96594000000000002</v>
      </c>
      <c r="O99" s="1">
        <v>-2.44312</v>
      </c>
      <c r="P99" s="1">
        <v>-0.58255000000000001</v>
      </c>
      <c r="Q99" s="1">
        <v>0.90229000000000004</v>
      </c>
      <c r="R99" s="1">
        <v>-2.3668399999999998</v>
      </c>
      <c r="S99" s="1">
        <v>-4.7144700000000001E-3</v>
      </c>
      <c r="T99" s="1">
        <v>3.8362399999999998E-2</v>
      </c>
      <c r="U99" s="1">
        <v>-2.6168200000000001</v>
      </c>
      <c r="V99" s="1" t="s">
        <v>23</v>
      </c>
      <c r="W99" s="1">
        <f>ABS(IK_diagnostics_positions__3[[#This Row],[Column1]]-A98)</f>
        <v>3.9823700000000004E-2</v>
      </c>
      <c r="X99" s="1">
        <f>ABS(IK_diagnostics_positions__3[[#This Row],[Column2]]-B98)</f>
        <v>0.106296079</v>
      </c>
      <c r="Y99" s="1">
        <f>ABS(IK_diagnostics_positions__3[[#This Row],[Column3]]-C98)</f>
        <v>2.5739999999999652E-3</v>
      </c>
      <c r="Z99" s="1">
        <f>ABS(IK_diagnostics_positions__3[[#This Row],[Column4]]-D98)</f>
        <v>3.4165000000000001E-2</v>
      </c>
      <c r="AA99" s="1">
        <f>ABS(IK_diagnostics_positions__3[[#This Row],[Column5]]-E98)</f>
        <v>0.17937199999999998</v>
      </c>
      <c r="AB99" s="1">
        <f>ABS(IK_diagnostics_positions__3[[#This Row],[Column6]]-F98)</f>
        <v>2.6699999999999946E-2</v>
      </c>
      <c r="AC99" s="1">
        <f>ABS(IK_diagnostics_positions__3[[#This Row],[Column7]]-G98)</f>
        <v>1.7552000000000012E-2</v>
      </c>
      <c r="AD99" s="1">
        <f>ABS(IK_diagnostics_positions__3[[#This Row],[Column8]]-H98)</f>
        <v>0.14188000000000001</v>
      </c>
      <c r="AE99" s="1">
        <f>ABS(IK_diagnostics_positions__3[[#This Row],[Column9]]-I98)</f>
        <v>7.1099999999999941E-2</v>
      </c>
      <c r="AF99" s="1">
        <f>ABS(IK_diagnostics_positions__3[[#This Row],[Column10]]-J98)</f>
        <v>3.7413799999999997E-2</v>
      </c>
      <c r="AG99" s="1">
        <f>ABS(IK_diagnostics_positions__3[[#This Row],[Column11]]-K98)</f>
        <v>8.1729999999999969E-2</v>
      </c>
      <c r="AH99" s="1">
        <f>ABS(IK_diagnostics_positions__3[[#This Row],[Column12]]-L98)</f>
        <v>5.9420000000000028E-2</v>
      </c>
      <c r="AI99" s="1">
        <f>ABS(IK_diagnostics_positions__3[[#This Row],[Column13]]-M98)</f>
        <v>7.2925999999999935E-2</v>
      </c>
      <c r="AJ99" s="1">
        <f>ABS(IK_diagnostics_positions__3[[#This Row],[Column14]]-N98)</f>
        <v>7.3110000000000008E-2</v>
      </c>
      <c r="AK99" s="1">
        <f>ABS(IK_diagnostics_positions__3[[#This Row],[Column15]]-O98)</f>
        <v>6.6899999999998627E-3</v>
      </c>
      <c r="AL99" s="1">
        <f>ABS(IK_diagnostics_positions__3[[#This Row],[Column16]]-P98)</f>
        <v>6.3467000000000051E-2</v>
      </c>
      <c r="AM99" s="1">
        <f>ABS(IK_diagnostics_positions__3[[#This Row],[Column17]]-Q98)</f>
        <v>8.3015000000000061E-2</v>
      </c>
      <c r="AN99" s="1">
        <f>ABS(IK_diagnostics_positions__3[[#This Row],[Column18]]-R98)</f>
        <v>3.2239999999999824E-2</v>
      </c>
      <c r="AO99" s="1">
        <f>ABS(IK_diagnostics_positions__3[[#This Row],[Column19]]-S98)</f>
        <v>3.4084169999999997E-2</v>
      </c>
      <c r="AP99" s="1">
        <f>ABS(IK_diagnostics_positions__3[[#This Row],[Column20]]-T98)</f>
        <v>0.11921860000000001</v>
      </c>
      <c r="AQ99" s="1">
        <f>ABS(IK_diagnostics_positions__3[[#This Row],[Column21]]-U98)</f>
        <v>1.9899999999999807E-2</v>
      </c>
    </row>
    <row r="100" spans="1:43" x14ac:dyDescent="0.25">
      <c r="A100" s="1">
        <v>4.5342800000000003E-2</v>
      </c>
      <c r="B100" s="1">
        <v>0.19805300000000001</v>
      </c>
      <c r="C100" s="1">
        <v>-0.97914199999999996</v>
      </c>
      <c r="D100" s="1">
        <v>-0.90223299999999995</v>
      </c>
      <c r="E100" s="1">
        <v>0.41437400000000002</v>
      </c>
      <c r="F100" s="1">
        <v>-1.21431</v>
      </c>
      <c r="G100" s="1">
        <v>-0.56564499999999995</v>
      </c>
      <c r="H100" s="1">
        <v>1.3033399999999999</v>
      </c>
      <c r="I100" s="1">
        <v>-1.52488</v>
      </c>
      <c r="J100" s="1">
        <v>6.8254499999999996E-2</v>
      </c>
      <c r="K100" s="1">
        <v>0.570407</v>
      </c>
      <c r="L100" s="1">
        <v>-1.77183</v>
      </c>
      <c r="M100" s="1">
        <v>0.65314700000000003</v>
      </c>
      <c r="N100" s="1">
        <v>0.99838099999999996</v>
      </c>
      <c r="O100" s="1">
        <v>-2.4608500000000002</v>
      </c>
      <c r="P100" s="1">
        <v>-0.61455899999999997</v>
      </c>
      <c r="Q100" s="1">
        <v>0.94535999999999998</v>
      </c>
      <c r="R100" s="1">
        <v>-2.3988700000000001</v>
      </c>
      <c r="S100" s="1">
        <v>-1.7039700000000001E-2</v>
      </c>
      <c r="T100" s="1">
        <v>-4.8171899999999998E-3</v>
      </c>
      <c r="U100" s="1">
        <v>-2.5853700000000002</v>
      </c>
      <c r="V100" s="1" t="s">
        <v>23</v>
      </c>
      <c r="W100" s="1">
        <f>ABS(IK_diagnostics_positions__3[[#This Row],[Column1]]-A99)</f>
        <v>1.3080999999999995E-2</v>
      </c>
      <c r="X100" s="1">
        <f>ABS(IK_diagnostics_positions__3[[#This Row],[Column2]]-B99)</f>
        <v>9.1486000000000012E-2</v>
      </c>
      <c r="Y100" s="1">
        <f>ABS(IK_diagnostics_positions__3[[#This Row],[Column3]]-C99)</f>
        <v>1.3446000000000069E-2</v>
      </c>
      <c r="Z100" s="1">
        <f>ABS(IK_diagnostics_positions__3[[#This Row],[Column4]]-D99)</f>
        <v>6.7709999999999715E-3</v>
      </c>
      <c r="AA100" s="1">
        <f>ABS(IK_diagnostics_positions__3[[#This Row],[Column5]]-E99)</f>
        <v>0.11677600000000005</v>
      </c>
      <c r="AB100" s="1">
        <f>ABS(IK_diagnostics_positions__3[[#This Row],[Column6]]-F99)</f>
        <v>9.8100000000000964E-3</v>
      </c>
      <c r="AC100" s="1">
        <f>ABS(IK_diagnostics_positions__3[[#This Row],[Column7]]-G99)</f>
        <v>7.7550000000000674E-3</v>
      </c>
      <c r="AD100" s="1">
        <f>ABS(IK_diagnostics_positions__3[[#This Row],[Column8]]-H99)</f>
        <v>9.250999999999987E-2</v>
      </c>
      <c r="AE100" s="1">
        <f>ABS(IK_diagnostics_positions__3[[#This Row],[Column9]]-I99)</f>
        <v>5.1190000000000069E-2</v>
      </c>
      <c r="AF100" s="1">
        <f>ABS(IK_diagnostics_positions__3[[#This Row],[Column10]]-J99)</f>
        <v>1.4905700000000008E-2</v>
      </c>
      <c r="AG100" s="1">
        <f>ABS(IK_diagnostics_positions__3[[#This Row],[Column11]]-K99)</f>
        <v>6.6756000000000038E-2</v>
      </c>
      <c r="AH100" s="1">
        <f>ABS(IK_diagnostics_positions__3[[#This Row],[Column12]]-L99)</f>
        <v>3.5800000000000054E-2</v>
      </c>
      <c r="AI100" s="1">
        <f>ABS(IK_diagnostics_positions__3[[#This Row],[Column13]]-M99)</f>
        <v>3.4912000000000054E-2</v>
      </c>
      <c r="AJ100" s="1">
        <f>ABS(IK_diagnostics_positions__3[[#This Row],[Column14]]-N99)</f>
        <v>3.2440999999999942E-2</v>
      </c>
      <c r="AK100" s="1">
        <f>ABS(IK_diagnostics_positions__3[[#This Row],[Column15]]-O99)</f>
        <v>1.7730000000000246E-2</v>
      </c>
      <c r="AL100" s="1">
        <f>ABS(IK_diagnostics_positions__3[[#This Row],[Column16]]-P99)</f>
        <v>3.2008999999999954E-2</v>
      </c>
      <c r="AM100" s="1">
        <f>ABS(IK_diagnostics_positions__3[[#This Row],[Column17]]-Q99)</f>
        <v>4.3069999999999942E-2</v>
      </c>
      <c r="AN100" s="1">
        <f>ABS(IK_diagnostics_positions__3[[#This Row],[Column18]]-R99)</f>
        <v>3.2030000000000225E-2</v>
      </c>
      <c r="AO100" s="1">
        <f>ABS(IK_diagnostics_positions__3[[#This Row],[Column19]]-S99)</f>
        <v>1.2325230000000001E-2</v>
      </c>
      <c r="AP100" s="1">
        <f>ABS(IK_diagnostics_positions__3[[#This Row],[Column20]]-T99)</f>
        <v>4.3179589999999997E-2</v>
      </c>
      <c r="AQ100" s="1">
        <f>ABS(IK_diagnostics_positions__3[[#This Row],[Column21]]-U99)</f>
        <v>3.1449999999999978E-2</v>
      </c>
    </row>
    <row r="101" spans="1:43" x14ac:dyDescent="0.25">
      <c r="A101" s="1">
        <v>3.7878000000000002E-2</v>
      </c>
      <c r="B101" s="1">
        <v>0.248691</v>
      </c>
      <c r="C101" s="1">
        <v>-0.96784199999999998</v>
      </c>
      <c r="D101" s="1">
        <v>-0.90656999999999999</v>
      </c>
      <c r="E101" s="1">
        <v>0.47955999999999999</v>
      </c>
      <c r="F101" s="1">
        <v>-1.2017599999999999</v>
      </c>
      <c r="G101" s="1">
        <v>-0.56208999999999998</v>
      </c>
      <c r="H101" s="1">
        <v>1.3509500000000001</v>
      </c>
      <c r="I101" s="1">
        <v>-1.55105</v>
      </c>
      <c r="J101" s="1">
        <v>6.3735200000000006E-2</v>
      </c>
      <c r="K101" s="1">
        <v>0.60824500000000004</v>
      </c>
      <c r="L101" s="1">
        <v>-1.7892300000000001</v>
      </c>
      <c r="M101" s="1">
        <v>0.67774299999999998</v>
      </c>
      <c r="N101" s="1">
        <v>1.0052000000000001</v>
      </c>
      <c r="O101" s="1">
        <v>-2.4714499999999999</v>
      </c>
      <c r="P101" s="1">
        <v>-0.63726000000000005</v>
      </c>
      <c r="Q101" s="1">
        <v>0.96006800000000003</v>
      </c>
      <c r="R101" s="1">
        <v>-2.40957</v>
      </c>
      <c r="S101" s="1">
        <v>-1.7769400000000001E-2</v>
      </c>
      <c r="T101" s="1">
        <v>-2.1070999999999999E-2</v>
      </c>
      <c r="U101" s="1">
        <v>-2.56209</v>
      </c>
      <c r="V101" s="1" t="s">
        <v>23</v>
      </c>
      <c r="W101" s="1">
        <f>ABS(IK_diagnostics_positions__3[[#This Row],[Column1]]-A100)</f>
        <v>7.4648000000000006E-3</v>
      </c>
      <c r="X101" s="1">
        <f>ABS(IK_diagnostics_positions__3[[#This Row],[Column2]]-B100)</f>
        <v>5.0637999999999989E-2</v>
      </c>
      <c r="Y101" s="1">
        <f>ABS(IK_diagnostics_positions__3[[#This Row],[Column3]]-C100)</f>
        <v>1.1299999999999977E-2</v>
      </c>
      <c r="Z101" s="1">
        <f>ABS(IK_diagnostics_positions__3[[#This Row],[Column4]]-D100)</f>
        <v>4.3370000000000353E-3</v>
      </c>
      <c r="AA101" s="1">
        <f>ABS(IK_diagnostics_positions__3[[#This Row],[Column5]]-E100)</f>
        <v>6.5185999999999966E-2</v>
      </c>
      <c r="AB101" s="1">
        <f>ABS(IK_diagnostics_positions__3[[#This Row],[Column6]]-F100)</f>
        <v>1.2550000000000061E-2</v>
      </c>
      <c r="AC101" s="1">
        <f>ABS(IK_diagnostics_positions__3[[#This Row],[Column7]]-G100)</f>
        <v>3.5549999999999748E-3</v>
      </c>
      <c r="AD101" s="1">
        <f>ABS(IK_diagnostics_positions__3[[#This Row],[Column8]]-H100)</f>
        <v>4.7610000000000152E-2</v>
      </c>
      <c r="AE101" s="1">
        <f>ABS(IK_diagnostics_positions__3[[#This Row],[Column9]]-I100)</f>
        <v>2.6170000000000027E-2</v>
      </c>
      <c r="AF101" s="1">
        <f>ABS(IK_diagnostics_positions__3[[#This Row],[Column10]]-J100)</f>
        <v>4.51929999999999E-3</v>
      </c>
      <c r="AG101" s="1">
        <f>ABS(IK_diagnostics_positions__3[[#This Row],[Column11]]-K100)</f>
        <v>3.7838000000000038E-2</v>
      </c>
      <c r="AH101" s="1">
        <f>ABS(IK_diagnostics_positions__3[[#This Row],[Column12]]-L100)</f>
        <v>1.7400000000000082E-2</v>
      </c>
      <c r="AI101" s="1">
        <f>ABS(IK_diagnostics_positions__3[[#This Row],[Column13]]-M100)</f>
        <v>2.4595999999999951E-2</v>
      </c>
      <c r="AJ101" s="1">
        <f>ABS(IK_diagnostics_positions__3[[#This Row],[Column14]]-N100)</f>
        <v>6.8190000000001305E-3</v>
      </c>
      <c r="AK101" s="1">
        <f>ABS(IK_diagnostics_positions__3[[#This Row],[Column15]]-O100)</f>
        <v>1.0599999999999721E-2</v>
      </c>
      <c r="AL101" s="1">
        <f>ABS(IK_diagnostics_positions__3[[#This Row],[Column16]]-P100)</f>
        <v>2.2701000000000082E-2</v>
      </c>
      <c r="AM101" s="1">
        <f>ABS(IK_diagnostics_positions__3[[#This Row],[Column17]]-Q100)</f>
        <v>1.4708000000000054E-2</v>
      </c>
      <c r="AN101" s="1">
        <f>ABS(IK_diagnostics_positions__3[[#This Row],[Column18]]-R100)</f>
        <v>1.0699999999999932E-2</v>
      </c>
      <c r="AO101" s="1">
        <f>ABS(IK_diagnostics_positions__3[[#This Row],[Column19]]-S100)</f>
        <v>7.2969999999999979E-4</v>
      </c>
      <c r="AP101" s="1">
        <f>ABS(IK_diagnostics_positions__3[[#This Row],[Column20]]-T100)</f>
        <v>1.625381E-2</v>
      </c>
      <c r="AQ101" s="1">
        <f>ABS(IK_diagnostics_positions__3[[#This Row],[Column21]]-U100)</f>
        <v>2.3280000000000189E-2</v>
      </c>
    </row>
    <row r="102" spans="1:43" x14ac:dyDescent="0.25">
      <c r="A102" s="1">
        <v>2.9603899999999999E-2</v>
      </c>
      <c r="B102" s="1">
        <v>0.291076</v>
      </c>
      <c r="C102" s="1">
        <v>-0.95624200000000004</v>
      </c>
      <c r="D102" s="1">
        <v>-0.91233200000000003</v>
      </c>
      <c r="E102" s="1">
        <v>0.524285</v>
      </c>
      <c r="F102" s="1">
        <v>-1.19784</v>
      </c>
      <c r="G102" s="1">
        <v>-0.56608999999999998</v>
      </c>
      <c r="H102" s="1">
        <v>1.38595</v>
      </c>
      <c r="I102" s="1">
        <v>-1.5688599999999999</v>
      </c>
      <c r="J102" s="1">
        <v>5.3484499999999997E-2</v>
      </c>
      <c r="K102" s="1">
        <v>0.63755099999999998</v>
      </c>
      <c r="L102" s="1">
        <v>-1.8055699999999999</v>
      </c>
      <c r="M102" s="1">
        <v>0.68992799999999999</v>
      </c>
      <c r="N102" s="1">
        <v>1.01356</v>
      </c>
      <c r="O102" s="1">
        <v>-2.4790399999999999</v>
      </c>
      <c r="P102" s="1">
        <v>-0.65493400000000002</v>
      </c>
      <c r="Q102" s="1">
        <v>0.97175800000000001</v>
      </c>
      <c r="R102" s="1">
        <v>-2.4272200000000002</v>
      </c>
      <c r="S102" s="1">
        <v>-1.49027E-2</v>
      </c>
      <c r="T102" s="1">
        <v>-2.6931900000000002E-2</v>
      </c>
      <c r="U102" s="1">
        <v>-2.5497399999999999</v>
      </c>
      <c r="V102" s="1" t="s">
        <v>23</v>
      </c>
      <c r="W102" s="1">
        <f>ABS(IK_diagnostics_positions__3[[#This Row],[Column1]]-A101)</f>
        <v>8.274100000000003E-3</v>
      </c>
      <c r="X102" s="1">
        <f>ABS(IK_diagnostics_positions__3[[#This Row],[Column2]]-B101)</f>
        <v>4.2385000000000006E-2</v>
      </c>
      <c r="Y102" s="1">
        <f>ABS(IK_diagnostics_positions__3[[#This Row],[Column3]]-C101)</f>
        <v>1.1599999999999944E-2</v>
      </c>
      <c r="Z102" s="1">
        <f>ABS(IK_diagnostics_positions__3[[#This Row],[Column4]]-D101)</f>
        <v>5.7620000000000449E-3</v>
      </c>
      <c r="AA102" s="1">
        <f>ABS(IK_diagnostics_positions__3[[#This Row],[Column5]]-E101)</f>
        <v>4.4725000000000015E-2</v>
      </c>
      <c r="AB102" s="1">
        <f>ABS(IK_diagnostics_positions__3[[#This Row],[Column6]]-F101)</f>
        <v>3.9199999999999235E-3</v>
      </c>
      <c r="AC102" s="1">
        <f>ABS(IK_diagnostics_positions__3[[#This Row],[Column7]]-G101)</f>
        <v>4.0000000000000036E-3</v>
      </c>
      <c r="AD102" s="1">
        <f>ABS(IK_diagnostics_positions__3[[#This Row],[Column8]]-H101)</f>
        <v>3.499999999999992E-2</v>
      </c>
      <c r="AE102" s="1">
        <f>ABS(IK_diagnostics_positions__3[[#This Row],[Column9]]-I101)</f>
        <v>1.7809999999999881E-2</v>
      </c>
      <c r="AF102" s="1">
        <f>ABS(IK_diagnostics_positions__3[[#This Row],[Column10]]-J101)</f>
        <v>1.0250700000000008E-2</v>
      </c>
      <c r="AG102" s="1">
        <f>ABS(IK_diagnostics_positions__3[[#This Row],[Column11]]-K101)</f>
        <v>2.9305999999999943E-2</v>
      </c>
      <c r="AH102" s="1">
        <f>ABS(IK_diagnostics_positions__3[[#This Row],[Column12]]-L101)</f>
        <v>1.6339999999999799E-2</v>
      </c>
      <c r="AI102" s="1">
        <f>ABS(IK_diagnostics_positions__3[[#This Row],[Column13]]-M101)</f>
        <v>1.2185000000000001E-2</v>
      </c>
      <c r="AJ102" s="1">
        <f>ABS(IK_diagnostics_positions__3[[#This Row],[Column14]]-N101)</f>
        <v>8.359999999999923E-3</v>
      </c>
      <c r="AK102" s="1">
        <f>ABS(IK_diagnostics_positions__3[[#This Row],[Column15]]-O101)</f>
        <v>7.5899999999999856E-3</v>
      </c>
      <c r="AL102" s="1">
        <f>ABS(IK_diagnostics_positions__3[[#This Row],[Column16]]-P101)</f>
        <v>1.7673999999999968E-2</v>
      </c>
      <c r="AM102" s="1">
        <f>ABS(IK_diagnostics_positions__3[[#This Row],[Column17]]-Q101)</f>
        <v>1.1689999999999978E-2</v>
      </c>
      <c r="AN102" s="1">
        <f>ABS(IK_diagnostics_positions__3[[#This Row],[Column18]]-R101)</f>
        <v>1.7650000000000166E-2</v>
      </c>
      <c r="AO102" s="1">
        <f>ABS(IK_diagnostics_positions__3[[#This Row],[Column19]]-S101)</f>
        <v>2.8667000000000015E-3</v>
      </c>
      <c r="AP102" s="1">
        <f>ABS(IK_diagnostics_positions__3[[#This Row],[Column20]]-T101)</f>
        <v>5.8609000000000022E-3</v>
      </c>
      <c r="AQ102" s="1">
        <f>ABS(IK_diagnostics_positions__3[[#This Row],[Column21]]-U101)</f>
        <v>1.2350000000000083E-2</v>
      </c>
    </row>
    <row r="103" spans="1:43" x14ac:dyDescent="0.25">
      <c r="A103" s="1">
        <v>2.4661499999999999E-2</v>
      </c>
      <c r="B103" s="1">
        <v>0.31915399999999999</v>
      </c>
      <c r="C103" s="1">
        <v>-0.94738199999999995</v>
      </c>
      <c r="D103" s="1">
        <v>-0.91662900000000003</v>
      </c>
      <c r="E103" s="1">
        <v>0.55064000000000002</v>
      </c>
      <c r="F103" s="1">
        <v>-1.19312</v>
      </c>
      <c r="G103" s="1">
        <v>-0.57370200000000005</v>
      </c>
      <c r="H103" s="1">
        <v>1.40879</v>
      </c>
      <c r="I103" s="1">
        <v>-1.57518</v>
      </c>
      <c r="J103" s="1">
        <v>4.3783700000000002E-2</v>
      </c>
      <c r="K103" s="1">
        <v>0.66022199999999998</v>
      </c>
      <c r="L103" s="1">
        <v>-1.8167500000000001</v>
      </c>
      <c r="M103" s="1">
        <v>0.69915099999999997</v>
      </c>
      <c r="N103" s="1">
        <v>1.01353</v>
      </c>
      <c r="O103" s="1">
        <v>-2.4843299999999999</v>
      </c>
      <c r="P103" s="1">
        <v>-0.67184200000000005</v>
      </c>
      <c r="Q103" s="1">
        <v>0.98151100000000002</v>
      </c>
      <c r="R103" s="1">
        <v>-2.4369499999999999</v>
      </c>
      <c r="S103" s="1">
        <v>-1.4163800000000001E-2</v>
      </c>
      <c r="T103" s="1">
        <v>-2.8134599999999999E-2</v>
      </c>
      <c r="U103" s="1">
        <v>-2.5398000000000001</v>
      </c>
      <c r="V103" s="1" t="s">
        <v>23</v>
      </c>
      <c r="W103" s="1">
        <f>ABS(IK_diagnostics_positions__3[[#This Row],[Column1]]-A102)</f>
        <v>4.9423999999999996E-3</v>
      </c>
      <c r="X103" s="1">
        <f>ABS(IK_diagnostics_positions__3[[#This Row],[Column2]]-B102)</f>
        <v>2.8077999999999992E-2</v>
      </c>
      <c r="Y103" s="1">
        <f>ABS(IK_diagnostics_positions__3[[#This Row],[Column3]]-C102)</f>
        <v>8.86000000000009E-3</v>
      </c>
      <c r="Z103" s="1">
        <f>ABS(IK_diagnostics_positions__3[[#This Row],[Column4]]-D102)</f>
        <v>4.2969999999999953E-3</v>
      </c>
      <c r="AA103" s="1">
        <f>ABS(IK_diagnostics_positions__3[[#This Row],[Column5]]-E102)</f>
        <v>2.6355000000000017E-2</v>
      </c>
      <c r="AB103" s="1">
        <f>ABS(IK_diagnostics_positions__3[[#This Row],[Column6]]-F102)</f>
        <v>4.7200000000000575E-3</v>
      </c>
      <c r="AC103" s="1">
        <f>ABS(IK_diagnostics_positions__3[[#This Row],[Column7]]-G102)</f>
        <v>7.6120000000000632E-3</v>
      </c>
      <c r="AD103" s="1">
        <f>ABS(IK_diagnostics_positions__3[[#This Row],[Column8]]-H102)</f>
        <v>2.2839999999999971E-2</v>
      </c>
      <c r="AE103" s="1">
        <f>ABS(IK_diagnostics_positions__3[[#This Row],[Column9]]-I102)</f>
        <v>6.3200000000001033E-3</v>
      </c>
      <c r="AF103" s="1">
        <f>ABS(IK_diagnostics_positions__3[[#This Row],[Column10]]-J102)</f>
        <v>9.7007999999999955E-3</v>
      </c>
      <c r="AG103" s="1">
        <f>ABS(IK_diagnostics_positions__3[[#This Row],[Column11]]-K102)</f>
        <v>2.2670999999999997E-2</v>
      </c>
      <c r="AH103" s="1">
        <f>ABS(IK_diagnostics_positions__3[[#This Row],[Column12]]-L102)</f>
        <v>1.118000000000019E-2</v>
      </c>
      <c r="AI103" s="1">
        <f>ABS(IK_diagnostics_positions__3[[#This Row],[Column13]]-M102)</f>
        <v>9.2229999999999812E-3</v>
      </c>
      <c r="AJ103" s="1">
        <f>ABS(IK_diagnostics_positions__3[[#This Row],[Column14]]-N102)</f>
        <v>2.9999999999974492E-5</v>
      </c>
      <c r="AK103" s="1">
        <f>ABS(IK_diagnostics_positions__3[[#This Row],[Column15]]-O102)</f>
        <v>5.2900000000000169E-3</v>
      </c>
      <c r="AL103" s="1">
        <f>ABS(IK_diagnostics_positions__3[[#This Row],[Column16]]-P102)</f>
        <v>1.6908000000000034E-2</v>
      </c>
      <c r="AM103" s="1">
        <f>ABS(IK_diagnostics_positions__3[[#This Row],[Column17]]-Q102)</f>
        <v>9.7530000000000117E-3</v>
      </c>
      <c r="AN103" s="1">
        <f>ABS(IK_diagnostics_positions__3[[#This Row],[Column18]]-R102)</f>
        <v>9.7299999999997944E-3</v>
      </c>
      <c r="AO103" s="1">
        <f>ABS(IK_diagnostics_positions__3[[#This Row],[Column19]]-S102)</f>
        <v>7.3889999999999893E-4</v>
      </c>
      <c r="AP103" s="1">
        <f>ABS(IK_diagnostics_positions__3[[#This Row],[Column20]]-T102)</f>
        <v>1.2026999999999975E-3</v>
      </c>
      <c r="AQ103" s="1">
        <f>ABS(IK_diagnostics_positions__3[[#This Row],[Column21]]-U102)</f>
        <v>9.9399999999998379E-3</v>
      </c>
    </row>
    <row r="104" spans="1:43" x14ac:dyDescent="0.25">
      <c r="A104" s="1">
        <v>2.15774E-2</v>
      </c>
      <c r="B104" s="1">
        <v>0.348719</v>
      </c>
      <c r="C104" s="1">
        <v>-0.93697900000000001</v>
      </c>
      <c r="D104" s="1">
        <v>-0.918651</v>
      </c>
      <c r="E104" s="1">
        <v>0.57640100000000005</v>
      </c>
      <c r="F104" s="1">
        <v>-1.1902200000000001</v>
      </c>
      <c r="G104" s="1">
        <v>-0.57950199999999996</v>
      </c>
      <c r="H104" s="1">
        <v>1.4302900000000001</v>
      </c>
      <c r="I104" s="1">
        <v>-1.58501</v>
      </c>
      <c r="J104" s="1">
        <v>3.6524800000000003E-2</v>
      </c>
      <c r="K104" s="1">
        <v>0.68033500000000002</v>
      </c>
      <c r="L104" s="1">
        <v>-1.8260099999999999</v>
      </c>
      <c r="M104" s="1">
        <v>0.70737399999999995</v>
      </c>
      <c r="N104" s="1">
        <v>1.01156</v>
      </c>
      <c r="O104" s="1">
        <v>-2.4895200000000002</v>
      </c>
      <c r="P104" s="1">
        <v>-0.68475200000000003</v>
      </c>
      <c r="Q104" s="1">
        <v>0.98417500000000002</v>
      </c>
      <c r="R104" s="1">
        <v>-2.4484499999999998</v>
      </c>
      <c r="S104" s="1">
        <v>-1.0670499999999999E-2</v>
      </c>
      <c r="T104" s="1">
        <v>-2.5004700000000001E-2</v>
      </c>
      <c r="U104" s="1">
        <v>-2.5333000000000001</v>
      </c>
      <c r="V104" s="1" t="s">
        <v>23</v>
      </c>
      <c r="W104" s="1">
        <f>ABS(IK_diagnostics_positions__3[[#This Row],[Column1]]-A103)</f>
        <v>3.0840999999999993E-3</v>
      </c>
      <c r="X104" s="1">
        <f>ABS(IK_diagnostics_positions__3[[#This Row],[Column2]]-B103)</f>
        <v>2.9565000000000008E-2</v>
      </c>
      <c r="Y104" s="1">
        <f>ABS(IK_diagnostics_positions__3[[#This Row],[Column3]]-C103)</f>
        <v>1.040299999999994E-2</v>
      </c>
      <c r="Z104" s="1">
        <f>ABS(IK_diagnostics_positions__3[[#This Row],[Column4]]-D103)</f>
        <v>2.0219999999999683E-3</v>
      </c>
      <c r="AA104" s="1">
        <f>ABS(IK_diagnostics_positions__3[[#This Row],[Column5]]-E103)</f>
        <v>2.5761000000000034E-2</v>
      </c>
      <c r="AB104" s="1">
        <f>ABS(IK_diagnostics_positions__3[[#This Row],[Column6]]-F103)</f>
        <v>2.8999999999999027E-3</v>
      </c>
      <c r="AC104" s="1">
        <f>ABS(IK_diagnostics_positions__3[[#This Row],[Column7]]-G103)</f>
        <v>5.7999999999999163E-3</v>
      </c>
      <c r="AD104" s="1">
        <f>ABS(IK_diagnostics_positions__3[[#This Row],[Column8]]-H103)</f>
        <v>2.1500000000000075E-2</v>
      </c>
      <c r="AE104" s="1">
        <f>ABS(IK_diagnostics_positions__3[[#This Row],[Column9]]-I103)</f>
        <v>9.8300000000000054E-3</v>
      </c>
      <c r="AF104" s="1">
        <f>ABS(IK_diagnostics_positions__3[[#This Row],[Column10]]-J103)</f>
        <v>7.2588999999999987E-3</v>
      </c>
      <c r="AG104" s="1">
        <f>ABS(IK_diagnostics_positions__3[[#This Row],[Column11]]-K103)</f>
        <v>2.0113000000000048E-2</v>
      </c>
      <c r="AH104" s="1">
        <f>ABS(IK_diagnostics_positions__3[[#This Row],[Column12]]-L103)</f>
        <v>9.2599999999998239E-3</v>
      </c>
      <c r="AI104" s="1">
        <f>ABS(IK_diagnostics_positions__3[[#This Row],[Column13]]-M103)</f>
        <v>8.2229999999999803E-3</v>
      </c>
      <c r="AJ104" s="1">
        <f>ABS(IK_diagnostics_positions__3[[#This Row],[Column14]]-N103)</f>
        <v>1.9700000000000273E-3</v>
      </c>
      <c r="AK104" s="1">
        <f>ABS(IK_diagnostics_positions__3[[#This Row],[Column15]]-O103)</f>
        <v>5.19000000000025E-3</v>
      </c>
      <c r="AL104" s="1">
        <f>ABS(IK_diagnostics_positions__3[[#This Row],[Column16]]-P103)</f>
        <v>1.2909999999999977E-2</v>
      </c>
      <c r="AM104" s="1">
        <f>ABS(IK_diagnostics_positions__3[[#This Row],[Column17]]-Q103)</f>
        <v>2.6639999999999997E-3</v>
      </c>
      <c r="AN104" s="1">
        <f>ABS(IK_diagnostics_positions__3[[#This Row],[Column18]]-R103)</f>
        <v>1.1499999999999844E-2</v>
      </c>
      <c r="AO104" s="1">
        <f>ABS(IK_diagnostics_positions__3[[#This Row],[Column19]]-S103)</f>
        <v>3.4933000000000013E-3</v>
      </c>
      <c r="AP104" s="1">
        <f>ABS(IK_diagnostics_positions__3[[#This Row],[Column20]]-T103)</f>
        <v>3.129899999999998E-3</v>
      </c>
      <c r="AQ104" s="1">
        <f>ABS(IK_diagnostics_positions__3[[#This Row],[Column21]]-U103)</f>
        <v>6.4999999999999503E-3</v>
      </c>
    </row>
    <row r="105" spans="1:43" x14ac:dyDescent="0.25">
      <c r="A105" s="1">
        <v>1.4375600000000001E-2</v>
      </c>
      <c r="B105" s="1">
        <v>0.36798599999999998</v>
      </c>
      <c r="C105" s="1">
        <v>-0.92971999999999999</v>
      </c>
      <c r="D105" s="1">
        <v>-0.92461199999999999</v>
      </c>
      <c r="E105" s="1">
        <v>0.596306</v>
      </c>
      <c r="F105" s="1">
        <v>-1.18696</v>
      </c>
      <c r="G105" s="1">
        <v>-0.58560699999999999</v>
      </c>
      <c r="H105" s="1">
        <v>1.4461900000000001</v>
      </c>
      <c r="I105" s="1">
        <v>-1.5904</v>
      </c>
      <c r="J105" s="1">
        <v>2.8484599999999999E-2</v>
      </c>
      <c r="K105" s="1">
        <v>0.69490600000000002</v>
      </c>
      <c r="L105" s="1">
        <v>-1.8321799999999999</v>
      </c>
      <c r="M105" s="1">
        <v>0.71390699999999996</v>
      </c>
      <c r="N105" s="1">
        <v>1.0098100000000001</v>
      </c>
      <c r="O105" s="1">
        <v>-2.4887100000000002</v>
      </c>
      <c r="P105" s="1">
        <v>-0.69527700000000003</v>
      </c>
      <c r="Q105" s="1">
        <v>0.99004400000000004</v>
      </c>
      <c r="R105" s="1">
        <v>-2.4559299999999999</v>
      </c>
      <c r="S105" s="1">
        <v>-9.4945800000000007E-3</v>
      </c>
      <c r="T105" s="1">
        <v>-2.2984299999999999E-2</v>
      </c>
      <c r="U105" s="1">
        <v>-2.5272999999999999</v>
      </c>
      <c r="V105" s="1" t="s">
        <v>23</v>
      </c>
      <c r="W105" s="1">
        <f>ABS(IK_diagnostics_positions__3[[#This Row],[Column1]]-A104)</f>
        <v>7.2017999999999995E-3</v>
      </c>
      <c r="X105" s="1">
        <f>ABS(IK_diagnostics_positions__3[[#This Row],[Column2]]-B104)</f>
        <v>1.9266999999999979E-2</v>
      </c>
      <c r="Y105" s="1">
        <f>ABS(IK_diagnostics_positions__3[[#This Row],[Column3]]-C104)</f>
        <v>7.2590000000000154E-3</v>
      </c>
      <c r="Z105" s="1">
        <f>ABS(IK_diagnostics_positions__3[[#This Row],[Column4]]-D104)</f>
        <v>5.9609999999999941E-3</v>
      </c>
      <c r="AA105" s="1">
        <f>ABS(IK_diagnostics_positions__3[[#This Row],[Column5]]-E104)</f>
        <v>1.9904999999999951E-2</v>
      </c>
      <c r="AB105" s="1">
        <f>ABS(IK_diagnostics_positions__3[[#This Row],[Column6]]-F104)</f>
        <v>3.2600000000000406E-3</v>
      </c>
      <c r="AC105" s="1">
        <f>ABS(IK_diagnostics_positions__3[[#This Row],[Column7]]-G104)</f>
        <v>6.1050000000000271E-3</v>
      </c>
      <c r="AD105" s="1">
        <f>ABS(IK_diagnostics_positions__3[[#This Row],[Column8]]-H104)</f>
        <v>1.5900000000000025E-2</v>
      </c>
      <c r="AE105" s="1">
        <f>ABS(IK_diagnostics_positions__3[[#This Row],[Column9]]-I104)</f>
        <v>5.3900000000000059E-3</v>
      </c>
      <c r="AF105" s="1">
        <f>ABS(IK_diagnostics_positions__3[[#This Row],[Column10]]-J104)</f>
        <v>8.0402000000000043E-3</v>
      </c>
      <c r="AG105" s="1">
        <f>ABS(IK_diagnostics_positions__3[[#This Row],[Column11]]-K104)</f>
        <v>1.4571000000000001E-2</v>
      </c>
      <c r="AH105" s="1">
        <f>ABS(IK_diagnostics_positions__3[[#This Row],[Column12]]-L104)</f>
        <v>6.1700000000000088E-3</v>
      </c>
      <c r="AI105" s="1">
        <f>ABS(IK_diagnostics_positions__3[[#This Row],[Column13]]-M104)</f>
        <v>6.533000000000011E-3</v>
      </c>
      <c r="AJ105" s="1">
        <f>ABS(IK_diagnostics_positions__3[[#This Row],[Column14]]-N104)</f>
        <v>1.7499999999999183E-3</v>
      </c>
      <c r="AK105" s="1">
        <f>ABS(IK_diagnostics_positions__3[[#This Row],[Column15]]-O104)</f>
        <v>8.099999999999774E-4</v>
      </c>
      <c r="AL105" s="1">
        <f>ABS(IK_diagnostics_positions__3[[#This Row],[Column16]]-P104)</f>
        <v>1.0525000000000007E-2</v>
      </c>
      <c r="AM105" s="1">
        <f>ABS(IK_diagnostics_positions__3[[#This Row],[Column17]]-Q104)</f>
        <v>5.8690000000000131E-3</v>
      </c>
      <c r="AN105" s="1">
        <f>ABS(IK_diagnostics_positions__3[[#This Row],[Column18]]-R104)</f>
        <v>7.4800000000001532E-3</v>
      </c>
      <c r="AO105" s="1">
        <f>ABS(IK_diagnostics_positions__3[[#This Row],[Column19]]-S104)</f>
        <v>1.1759199999999987E-3</v>
      </c>
      <c r="AP105" s="1">
        <f>ABS(IK_diagnostics_positions__3[[#This Row],[Column20]]-T104)</f>
        <v>2.0204000000000021E-3</v>
      </c>
      <c r="AQ105" s="1">
        <f>ABS(IK_diagnostics_positions__3[[#This Row],[Column21]]-U104)</f>
        <v>6.0000000000002274E-3</v>
      </c>
    </row>
    <row r="106" spans="1:43" x14ac:dyDescent="0.25">
      <c r="A106" s="1">
        <v>1.1424500000000001E-2</v>
      </c>
      <c r="B106" s="1">
        <v>0.38249100000000003</v>
      </c>
      <c r="C106" s="1">
        <v>-0.92388800000000004</v>
      </c>
      <c r="D106" s="1">
        <v>-0.92680399999999996</v>
      </c>
      <c r="E106" s="1">
        <v>0.60944399999999999</v>
      </c>
      <c r="F106" s="1">
        <v>-1.1850799999999999</v>
      </c>
      <c r="G106" s="1">
        <v>-0.58960800000000002</v>
      </c>
      <c r="H106" s="1">
        <v>1.4576800000000001</v>
      </c>
      <c r="I106" s="1">
        <v>-1.5934900000000001</v>
      </c>
      <c r="J106" s="1">
        <v>2.3467399999999999E-2</v>
      </c>
      <c r="K106" s="1">
        <v>0.70665599999999995</v>
      </c>
      <c r="L106" s="1">
        <v>-1.83866</v>
      </c>
      <c r="M106" s="1">
        <v>0.71933199999999997</v>
      </c>
      <c r="N106" s="1">
        <v>1.00844</v>
      </c>
      <c r="O106" s="1">
        <v>-2.4903499999999998</v>
      </c>
      <c r="P106" s="1">
        <v>-0.70316699999999999</v>
      </c>
      <c r="Q106" s="1">
        <v>0.99127900000000002</v>
      </c>
      <c r="R106" s="1">
        <v>-2.4639500000000001</v>
      </c>
      <c r="S106" s="1">
        <v>-8.0814100000000007E-3</v>
      </c>
      <c r="T106" s="1">
        <v>-2.0808199999999999E-2</v>
      </c>
      <c r="U106" s="1">
        <v>-2.5240800000000001</v>
      </c>
      <c r="V106" s="1" t="s">
        <v>23</v>
      </c>
      <c r="W106" s="1">
        <f>ABS(IK_diagnostics_positions__3[[#This Row],[Column1]]-A105)</f>
        <v>2.9510999999999999E-3</v>
      </c>
      <c r="X106" s="1">
        <f>ABS(IK_diagnostics_positions__3[[#This Row],[Column2]]-B105)</f>
        <v>1.4505000000000046E-2</v>
      </c>
      <c r="Y106" s="1">
        <f>ABS(IK_diagnostics_positions__3[[#This Row],[Column3]]-C105)</f>
        <v>5.8319999999999483E-3</v>
      </c>
      <c r="Z106" s="1">
        <f>ABS(IK_diagnostics_positions__3[[#This Row],[Column4]]-D105)</f>
        <v>2.1919999999999717E-3</v>
      </c>
      <c r="AA106" s="1">
        <f>ABS(IK_diagnostics_positions__3[[#This Row],[Column5]]-E105)</f>
        <v>1.3137999999999983E-2</v>
      </c>
      <c r="AB106" s="1">
        <f>ABS(IK_diagnostics_positions__3[[#This Row],[Column6]]-F105)</f>
        <v>1.8800000000001038E-3</v>
      </c>
      <c r="AC106" s="1">
        <f>ABS(IK_diagnostics_positions__3[[#This Row],[Column7]]-G105)</f>
        <v>4.0010000000000323E-3</v>
      </c>
      <c r="AD106" s="1">
        <f>ABS(IK_diagnostics_positions__3[[#This Row],[Column8]]-H105)</f>
        <v>1.149E-2</v>
      </c>
      <c r="AE106" s="1">
        <f>ABS(IK_diagnostics_positions__3[[#This Row],[Column9]]-I105)</f>
        <v>3.0900000000000372E-3</v>
      </c>
      <c r="AF106" s="1">
        <f>ABS(IK_diagnostics_positions__3[[#This Row],[Column10]]-J105)</f>
        <v>5.0171999999999994E-3</v>
      </c>
      <c r="AG106" s="1">
        <f>ABS(IK_diagnostics_positions__3[[#This Row],[Column11]]-K105)</f>
        <v>1.1749999999999927E-2</v>
      </c>
      <c r="AH106" s="1">
        <f>ABS(IK_diagnostics_positions__3[[#This Row],[Column12]]-L105)</f>
        <v>6.4800000000000413E-3</v>
      </c>
      <c r="AI106" s="1">
        <f>ABS(IK_diagnostics_positions__3[[#This Row],[Column13]]-M105)</f>
        <v>5.4250000000000131E-3</v>
      </c>
      <c r="AJ106" s="1">
        <f>ABS(IK_diagnostics_positions__3[[#This Row],[Column14]]-N105)</f>
        <v>1.3700000000000934E-3</v>
      </c>
      <c r="AK106" s="1">
        <f>ABS(IK_diagnostics_positions__3[[#This Row],[Column15]]-O105)</f>
        <v>1.6399999999996417E-3</v>
      </c>
      <c r="AL106" s="1">
        <f>ABS(IK_diagnostics_positions__3[[#This Row],[Column16]]-P105)</f>
        <v>7.8899999999999526E-3</v>
      </c>
      <c r="AM106" s="1">
        <f>ABS(IK_diagnostics_positions__3[[#This Row],[Column17]]-Q105)</f>
        <v>1.2349999999999861E-3</v>
      </c>
      <c r="AN106" s="1">
        <f>ABS(IK_diagnostics_positions__3[[#This Row],[Column18]]-R105)</f>
        <v>8.0200000000001381E-3</v>
      </c>
      <c r="AO106" s="1">
        <f>ABS(IK_diagnostics_positions__3[[#This Row],[Column19]]-S105)</f>
        <v>1.4131700000000001E-3</v>
      </c>
      <c r="AP106" s="1">
        <f>ABS(IK_diagnostics_positions__3[[#This Row],[Column20]]-T105)</f>
        <v>2.1761000000000003E-3</v>
      </c>
      <c r="AQ106" s="1">
        <f>ABS(IK_diagnostics_positions__3[[#This Row],[Column21]]-U105)</f>
        <v>3.2199999999997786E-3</v>
      </c>
    </row>
    <row r="107" spans="1:43" x14ac:dyDescent="0.25">
      <c r="A107" s="1">
        <v>8.8307200000000002E-3</v>
      </c>
      <c r="B107" s="1">
        <v>0.396534</v>
      </c>
      <c r="C107" s="1">
        <v>-0.91797799999999996</v>
      </c>
      <c r="D107" s="1">
        <v>-0.92896100000000004</v>
      </c>
      <c r="E107" s="1">
        <v>0.62382099999999996</v>
      </c>
      <c r="F107" s="1">
        <v>-1.1804399999999999</v>
      </c>
      <c r="G107" s="1">
        <v>-0.59277599999999997</v>
      </c>
      <c r="H107" s="1">
        <v>1.4691099999999999</v>
      </c>
      <c r="I107" s="1">
        <v>-1.5957300000000001</v>
      </c>
      <c r="J107" s="1">
        <v>2.0074700000000001E-2</v>
      </c>
      <c r="K107" s="1">
        <v>0.71853599999999995</v>
      </c>
      <c r="L107" s="1">
        <v>-1.8428199999999999</v>
      </c>
      <c r="M107" s="1">
        <v>0.72431100000000004</v>
      </c>
      <c r="N107" s="1">
        <v>1.00684</v>
      </c>
      <c r="O107" s="1">
        <v>-2.4916200000000002</v>
      </c>
      <c r="P107" s="1">
        <v>-0.71079700000000001</v>
      </c>
      <c r="Q107" s="1">
        <v>0.99270000000000003</v>
      </c>
      <c r="R107" s="1">
        <v>-2.4678499999999999</v>
      </c>
      <c r="S107" s="1">
        <v>-3.9745800000000001E-3</v>
      </c>
      <c r="T107" s="1">
        <v>-1.6647100000000001E-2</v>
      </c>
      <c r="U107" s="1">
        <v>-2.52027</v>
      </c>
      <c r="V107" s="1" t="s">
        <v>23</v>
      </c>
      <c r="W107" s="1">
        <f>ABS(IK_diagnostics_positions__3[[#This Row],[Column1]]-A106)</f>
        <v>2.5937800000000004E-3</v>
      </c>
      <c r="X107" s="1">
        <f>ABS(IK_diagnostics_positions__3[[#This Row],[Column2]]-B106)</f>
        <v>1.4042999999999972E-2</v>
      </c>
      <c r="Y107" s="1">
        <f>ABS(IK_diagnostics_positions__3[[#This Row],[Column3]]-C106)</f>
        <v>5.9100000000000819E-3</v>
      </c>
      <c r="Z107" s="1">
        <f>ABS(IK_diagnostics_positions__3[[#This Row],[Column4]]-D106)</f>
        <v>2.1570000000000755E-3</v>
      </c>
      <c r="AA107" s="1">
        <f>ABS(IK_diagnostics_positions__3[[#This Row],[Column5]]-E106)</f>
        <v>1.4376999999999973E-2</v>
      </c>
      <c r="AB107" s="1">
        <f>ABS(IK_diagnostics_positions__3[[#This Row],[Column6]]-F106)</f>
        <v>4.6399999999999775E-3</v>
      </c>
      <c r="AC107" s="1">
        <f>ABS(IK_diagnostics_positions__3[[#This Row],[Column7]]-G106)</f>
        <v>3.1679999999999486E-3</v>
      </c>
      <c r="AD107" s="1">
        <f>ABS(IK_diagnostics_positions__3[[#This Row],[Column8]]-H106)</f>
        <v>1.1429999999999829E-2</v>
      </c>
      <c r="AE107" s="1">
        <f>ABS(IK_diagnostics_positions__3[[#This Row],[Column9]]-I106)</f>
        <v>2.2400000000000198E-3</v>
      </c>
      <c r="AF107" s="1">
        <f>ABS(IK_diagnostics_positions__3[[#This Row],[Column10]]-J106)</f>
        <v>3.3926999999999985E-3</v>
      </c>
      <c r="AG107" s="1">
        <f>ABS(IK_diagnostics_positions__3[[#This Row],[Column11]]-K106)</f>
        <v>1.1880000000000002E-2</v>
      </c>
      <c r="AH107" s="1">
        <f>ABS(IK_diagnostics_positions__3[[#This Row],[Column12]]-L106)</f>
        <v>4.1599999999999415E-3</v>
      </c>
      <c r="AI107" s="1">
        <f>ABS(IK_diagnostics_positions__3[[#This Row],[Column13]]-M106)</f>
        <v>4.9790000000000667E-3</v>
      </c>
      <c r="AJ107" s="1">
        <f>ABS(IK_diagnostics_positions__3[[#This Row],[Column14]]-N106)</f>
        <v>1.6000000000000458E-3</v>
      </c>
      <c r="AK107" s="1">
        <f>ABS(IK_diagnostics_positions__3[[#This Row],[Column15]]-O106)</f>
        <v>1.2700000000003264E-3</v>
      </c>
      <c r="AL107" s="1">
        <f>ABS(IK_diagnostics_positions__3[[#This Row],[Column16]]-P106)</f>
        <v>7.6300000000000257E-3</v>
      </c>
      <c r="AM107" s="1">
        <f>ABS(IK_diagnostics_positions__3[[#This Row],[Column17]]-Q106)</f>
        <v>1.4210000000000056E-3</v>
      </c>
      <c r="AN107" s="1">
        <f>ABS(IK_diagnostics_positions__3[[#This Row],[Column18]]-R106)</f>
        <v>3.8999999999997925E-3</v>
      </c>
      <c r="AO107" s="1">
        <f>ABS(IK_diagnostics_positions__3[[#This Row],[Column19]]-S106)</f>
        <v>4.1068300000000005E-3</v>
      </c>
      <c r="AP107" s="1">
        <f>ABS(IK_diagnostics_positions__3[[#This Row],[Column20]]-T106)</f>
        <v>4.1610999999999974E-3</v>
      </c>
      <c r="AQ107" s="1">
        <f>ABS(IK_diagnostics_positions__3[[#This Row],[Column21]]-U106)</f>
        <v>3.8100000000000911E-3</v>
      </c>
    </row>
    <row r="108" spans="1:43" x14ac:dyDescent="0.25">
      <c r="A108" s="1">
        <v>7.4117799999999998E-3</v>
      </c>
      <c r="B108" s="1">
        <v>0.40989700000000001</v>
      </c>
      <c r="C108" s="1">
        <v>-0.91210199999999997</v>
      </c>
      <c r="D108" s="1">
        <v>-0.92952100000000004</v>
      </c>
      <c r="E108" s="1">
        <v>0.63601399999999997</v>
      </c>
      <c r="F108" s="1">
        <v>-1.1786099999999999</v>
      </c>
      <c r="G108" s="1">
        <v>-0.59383300000000006</v>
      </c>
      <c r="H108" s="1">
        <v>1.4796499999999999</v>
      </c>
      <c r="I108" s="1">
        <v>-1.59765</v>
      </c>
      <c r="J108" s="1">
        <v>1.73677E-2</v>
      </c>
      <c r="K108" s="1">
        <v>0.72857899999999998</v>
      </c>
      <c r="L108" s="1">
        <v>-1.8472999999999999</v>
      </c>
      <c r="M108" s="1">
        <v>0.72873100000000002</v>
      </c>
      <c r="N108" s="1">
        <v>1.00603</v>
      </c>
      <c r="O108" s="1">
        <v>-2.4930400000000001</v>
      </c>
      <c r="P108" s="1">
        <v>-0.71624699999999997</v>
      </c>
      <c r="Q108" s="1">
        <v>0.99450300000000003</v>
      </c>
      <c r="R108" s="1">
        <v>-2.4726699999999999</v>
      </c>
      <c r="S108" s="1">
        <v>-3.72428E-3</v>
      </c>
      <c r="T108" s="1">
        <v>-1.35704E-2</v>
      </c>
      <c r="U108" s="1">
        <v>-2.5171999999999999</v>
      </c>
      <c r="V108" s="1" t="s">
        <v>23</v>
      </c>
      <c r="W108" s="1">
        <f>ABS(IK_diagnostics_positions__3[[#This Row],[Column1]]-A107)</f>
        <v>1.4189400000000005E-3</v>
      </c>
      <c r="X108" s="1">
        <f>ABS(IK_diagnostics_positions__3[[#This Row],[Column2]]-B107)</f>
        <v>1.3363000000000014E-2</v>
      </c>
      <c r="Y108" s="1">
        <f>ABS(IK_diagnostics_positions__3[[#This Row],[Column3]]-C107)</f>
        <v>5.8759999999999923E-3</v>
      </c>
      <c r="Z108" s="1">
        <f>ABS(IK_diagnostics_positions__3[[#This Row],[Column4]]-D107)</f>
        <v>5.6000000000000494E-4</v>
      </c>
      <c r="AA108" s="1">
        <f>ABS(IK_diagnostics_positions__3[[#This Row],[Column5]]-E107)</f>
        <v>1.2193000000000009E-2</v>
      </c>
      <c r="AB108" s="1">
        <f>ABS(IK_diagnostics_positions__3[[#This Row],[Column6]]-F107)</f>
        <v>1.8299999999999983E-3</v>
      </c>
      <c r="AC108" s="1">
        <f>ABS(IK_diagnostics_positions__3[[#This Row],[Column7]]-G107)</f>
        <v>1.0570000000000856E-3</v>
      </c>
      <c r="AD108" s="1">
        <f>ABS(IK_diagnostics_positions__3[[#This Row],[Column8]]-H107)</f>
        <v>1.0539999999999994E-2</v>
      </c>
      <c r="AE108" s="1">
        <f>ABS(IK_diagnostics_positions__3[[#This Row],[Column9]]-I107)</f>
        <v>1.9199999999999218E-3</v>
      </c>
      <c r="AF108" s="1">
        <f>ABS(IK_diagnostics_positions__3[[#This Row],[Column10]]-J107)</f>
        <v>2.7070000000000011E-3</v>
      </c>
      <c r="AG108" s="1">
        <f>ABS(IK_diagnostics_positions__3[[#This Row],[Column11]]-K107)</f>
        <v>1.0043000000000024E-2</v>
      </c>
      <c r="AH108" s="1">
        <f>ABS(IK_diagnostics_positions__3[[#This Row],[Column12]]-L107)</f>
        <v>4.4800000000000395E-3</v>
      </c>
      <c r="AI108" s="1">
        <f>ABS(IK_diagnostics_positions__3[[#This Row],[Column13]]-M107)</f>
        <v>4.4199999999999795E-3</v>
      </c>
      <c r="AJ108" s="1">
        <f>ABS(IK_diagnostics_positions__3[[#This Row],[Column14]]-N107)</f>
        <v>8.099999999999774E-4</v>
      </c>
      <c r="AK108" s="1">
        <f>ABS(IK_diagnostics_positions__3[[#This Row],[Column15]]-O107)</f>
        <v>1.4199999999999768E-3</v>
      </c>
      <c r="AL108" s="1">
        <f>ABS(IK_diagnostics_positions__3[[#This Row],[Column16]]-P107)</f>
        <v>5.4499999999999549E-3</v>
      </c>
      <c r="AM108" s="1">
        <f>ABS(IK_diagnostics_positions__3[[#This Row],[Column17]]-Q107)</f>
        <v>1.802999999999999E-3</v>
      </c>
      <c r="AN108" s="1">
        <f>ABS(IK_diagnostics_positions__3[[#This Row],[Column18]]-R107)</f>
        <v>4.8200000000000465E-3</v>
      </c>
      <c r="AO108" s="1">
        <f>ABS(IK_diagnostics_positions__3[[#This Row],[Column19]]-S107)</f>
        <v>2.5030000000000018E-4</v>
      </c>
      <c r="AP108" s="1">
        <f>ABS(IK_diagnostics_positions__3[[#This Row],[Column20]]-T107)</f>
        <v>3.0767000000000017E-3</v>
      </c>
      <c r="AQ108" s="1">
        <f>ABS(IK_diagnostics_positions__3[[#This Row],[Column21]]-U107)</f>
        <v>3.0700000000001282E-3</v>
      </c>
    </row>
    <row r="109" spans="1:43" x14ac:dyDescent="0.25">
      <c r="A109" s="1">
        <v>3.1157699999999999E-3</v>
      </c>
      <c r="B109" s="1">
        <v>0.41766599999999998</v>
      </c>
      <c r="C109" s="1">
        <v>-0.90859500000000004</v>
      </c>
      <c r="D109" s="1">
        <v>-0.93320999999999998</v>
      </c>
      <c r="E109" s="1">
        <v>0.64159699999999997</v>
      </c>
      <c r="F109" s="1">
        <v>-1.17906</v>
      </c>
      <c r="G109" s="1">
        <v>-0.59867700000000001</v>
      </c>
      <c r="H109" s="1">
        <v>1.4843900000000001</v>
      </c>
      <c r="I109" s="1">
        <v>-1.6007</v>
      </c>
      <c r="J109" s="1">
        <v>1.3929199999999999E-2</v>
      </c>
      <c r="K109" s="1">
        <v>0.73491600000000001</v>
      </c>
      <c r="L109" s="1">
        <v>-1.8516999999999999</v>
      </c>
      <c r="M109" s="1">
        <v>0.73134999999999994</v>
      </c>
      <c r="N109" s="1">
        <v>1.0054700000000001</v>
      </c>
      <c r="O109" s="1">
        <v>-2.4936600000000002</v>
      </c>
      <c r="P109" s="1">
        <v>-0.72223800000000005</v>
      </c>
      <c r="Q109" s="1">
        <v>0.993946</v>
      </c>
      <c r="R109" s="1">
        <v>-2.4769700000000001</v>
      </c>
      <c r="S109" s="1">
        <v>-2.33409E-3</v>
      </c>
      <c r="T109" s="1">
        <v>-1.24928E-2</v>
      </c>
      <c r="U109" s="1">
        <v>-2.5158700000000001</v>
      </c>
      <c r="V109" s="1" t="s">
        <v>23</v>
      </c>
      <c r="W109" s="1">
        <f>ABS(IK_diagnostics_positions__3[[#This Row],[Column1]]-A108)</f>
        <v>4.2960099999999994E-3</v>
      </c>
      <c r="X109" s="1">
        <f>ABS(IK_diagnostics_positions__3[[#This Row],[Column2]]-B108)</f>
        <v>7.7689999999999704E-3</v>
      </c>
      <c r="Y109" s="1">
        <f>ABS(IK_diagnostics_positions__3[[#This Row],[Column3]]-C108)</f>
        <v>3.5069999999999268E-3</v>
      </c>
      <c r="Z109" s="1">
        <f>ABS(IK_diagnostics_positions__3[[#This Row],[Column4]]-D108)</f>
        <v>3.6889999999999423E-3</v>
      </c>
      <c r="AA109" s="1">
        <f>ABS(IK_diagnostics_positions__3[[#This Row],[Column5]]-E108)</f>
        <v>5.5830000000000046E-3</v>
      </c>
      <c r="AB109" s="1">
        <f>ABS(IK_diagnostics_positions__3[[#This Row],[Column6]]-F108)</f>
        <v>4.5000000000006146E-4</v>
      </c>
      <c r="AC109" s="1">
        <f>ABS(IK_diagnostics_positions__3[[#This Row],[Column7]]-G108)</f>
        <v>4.8439999999999594E-3</v>
      </c>
      <c r="AD109" s="1">
        <f>ABS(IK_diagnostics_positions__3[[#This Row],[Column8]]-H108)</f>
        <v>4.7400000000001885E-3</v>
      </c>
      <c r="AE109" s="1">
        <f>ABS(IK_diagnostics_positions__3[[#This Row],[Column9]]-I108)</f>
        <v>3.0499999999999972E-3</v>
      </c>
      <c r="AF109" s="1">
        <f>ABS(IK_diagnostics_positions__3[[#This Row],[Column10]]-J108)</f>
        <v>3.4385000000000006E-3</v>
      </c>
      <c r="AG109" s="1">
        <f>ABS(IK_diagnostics_positions__3[[#This Row],[Column11]]-K108)</f>
        <v>6.337000000000037E-3</v>
      </c>
      <c r="AH109" s="1">
        <f>ABS(IK_diagnostics_positions__3[[#This Row],[Column12]]-L108)</f>
        <v>4.3999999999999595E-3</v>
      </c>
      <c r="AI109" s="1">
        <f>ABS(IK_diagnostics_positions__3[[#This Row],[Column13]]-M108)</f>
        <v>2.6189999999999269E-3</v>
      </c>
      <c r="AJ109" s="1">
        <f>ABS(IK_diagnostics_positions__3[[#This Row],[Column14]]-N108)</f>
        <v>5.5999999999989392E-4</v>
      </c>
      <c r="AK109" s="1">
        <f>ABS(IK_diagnostics_positions__3[[#This Row],[Column15]]-O108)</f>
        <v>6.2000000000006494E-4</v>
      </c>
      <c r="AL109" s="1">
        <f>ABS(IK_diagnostics_positions__3[[#This Row],[Column16]]-P108)</f>
        <v>5.9910000000000796E-3</v>
      </c>
      <c r="AM109" s="1">
        <f>ABS(IK_diagnostics_positions__3[[#This Row],[Column17]]-Q108)</f>
        <v>5.5700000000002969E-4</v>
      </c>
      <c r="AN109" s="1">
        <f>ABS(IK_diagnostics_positions__3[[#This Row],[Column18]]-R108)</f>
        <v>4.3000000000001926E-3</v>
      </c>
      <c r="AO109" s="1">
        <f>ABS(IK_diagnostics_positions__3[[#This Row],[Column19]]-S108)</f>
        <v>1.3901899999999999E-3</v>
      </c>
      <c r="AP109" s="1">
        <f>ABS(IK_diagnostics_positions__3[[#This Row],[Column20]]-T108)</f>
        <v>1.0775999999999997E-3</v>
      </c>
      <c r="AQ109" s="1">
        <f>ABS(IK_diagnostics_positions__3[[#This Row],[Column21]]-U108)</f>
        <v>1.3299999999998313E-3</v>
      </c>
    </row>
    <row r="110" spans="1:43" x14ac:dyDescent="0.25">
      <c r="A110" s="1">
        <v>1.6896999999999999E-3</v>
      </c>
      <c r="B110" s="1">
        <v>0.424153</v>
      </c>
      <c r="C110" s="1">
        <v>-0.90558899999999998</v>
      </c>
      <c r="D110" s="1">
        <v>-0.93469800000000003</v>
      </c>
      <c r="E110" s="1">
        <v>0.64877700000000005</v>
      </c>
      <c r="F110" s="1">
        <v>-1.17526</v>
      </c>
      <c r="G110" s="1">
        <v>-0.60064200000000001</v>
      </c>
      <c r="H110" s="1">
        <v>1.4902</v>
      </c>
      <c r="I110" s="1">
        <v>-1.60002</v>
      </c>
      <c r="J110" s="1">
        <v>1.1761799999999999E-2</v>
      </c>
      <c r="K110" s="1">
        <v>0.74155599999999999</v>
      </c>
      <c r="L110" s="1">
        <v>-1.85399</v>
      </c>
      <c r="M110" s="1">
        <v>0.73288699999999996</v>
      </c>
      <c r="N110" s="1">
        <v>1.0043299999999999</v>
      </c>
      <c r="O110" s="1">
        <v>-2.4950299999999999</v>
      </c>
      <c r="P110" s="1">
        <v>-0.72683799999999998</v>
      </c>
      <c r="Q110" s="1">
        <v>0.99558999999999997</v>
      </c>
      <c r="R110" s="1">
        <v>-2.47844</v>
      </c>
      <c r="S110" s="1">
        <v>-1.87755E-3</v>
      </c>
      <c r="T110" s="1">
        <v>-1.06032E-2</v>
      </c>
      <c r="U110" s="1">
        <v>-2.5128300000000001</v>
      </c>
      <c r="V110" s="1" t="s">
        <v>23</v>
      </c>
      <c r="W110" s="1">
        <f>ABS(IK_diagnostics_positions__3[[#This Row],[Column1]]-A109)</f>
        <v>1.42607E-3</v>
      </c>
      <c r="X110" s="1">
        <f>ABS(IK_diagnostics_positions__3[[#This Row],[Column2]]-B109)</f>
        <v>6.4870000000000205E-3</v>
      </c>
      <c r="Y110" s="1">
        <f>ABS(IK_diagnostics_positions__3[[#This Row],[Column3]]-C109)</f>
        <v>3.0060000000000642E-3</v>
      </c>
      <c r="Z110" s="1">
        <f>ABS(IK_diagnostics_positions__3[[#This Row],[Column4]]-D109)</f>
        <v>1.4880000000000448E-3</v>
      </c>
      <c r="AA110" s="1">
        <f>ABS(IK_diagnostics_positions__3[[#This Row],[Column5]]-E109)</f>
        <v>7.1800000000000752E-3</v>
      </c>
      <c r="AB110" s="1">
        <f>ABS(IK_diagnostics_positions__3[[#This Row],[Column6]]-F109)</f>
        <v>3.8000000000000256E-3</v>
      </c>
      <c r="AC110" s="1">
        <f>ABS(IK_diagnostics_positions__3[[#This Row],[Column7]]-G109)</f>
        <v>1.9649999999999945E-3</v>
      </c>
      <c r="AD110" s="1">
        <f>ABS(IK_diagnostics_positions__3[[#This Row],[Column8]]-H109)</f>
        <v>5.8099999999998708E-3</v>
      </c>
      <c r="AE110" s="1">
        <f>ABS(IK_diagnostics_positions__3[[#This Row],[Column9]]-I109)</f>
        <v>6.8000000000001393E-4</v>
      </c>
      <c r="AF110" s="1">
        <f>ABS(IK_diagnostics_positions__3[[#This Row],[Column10]]-J109)</f>
        <v>2.1673999999999999E-3</v>
      </c>
      <c r="AG110" s="1">
        <f>ABS(IK_diagnostics_positions__3[[#This Row],[Column11]]-K109)</f>
        <v>6.6399999999999793E-3</v>
      </c>
      <c r="AH110" s="1">
        <f>ABS(IK_diagnostics_positions__3[[#This Row],[Column12]]-L109)</f>
        <v>2.2900000000001253E-3</v>
      </c>
      <c r="AI110" s="1">
        <f>ABS(IK_diagnostics_positions__3[[#This Row],[Column13]]-M109)</f>
        <v>1.5370000000000106E-3</v>
      </c>
      <c r="AJ110" s="1">
        <f>ABS(IK_diagnostics_positions__3[[#This Row],[Column14]]-N109)</f>
        <v>1.1400000000001409E-3</v>
      </c>
      <c r="AK110" s="1">
        <f>ABS(IK_diagnostics_positions__3[[#This Row],[Column15]]-O109)</f>
        <v>1.3699999999996493E-3</v>
      </c>
      <c r="AL110" s="1">
        <f>ABS(IK_diagnostics_positions__3[[#This Row],[Column16]]-P109)</f>
        <v>4.5999999999999375E-3</v>
      </c>
      <c r="AM110" s="1">
        <f>ABS(IK_diagnostics_positions__3[[#This Row],[Column17]]-Q109)</f>
        <v>1.6439999999999788E-3</v>
      </c>
      <c r="AN110" s="1">
        <f>ABS(IK_diagnostics_positions__3[[#This Row],[Column18]]-R109)</f>
        <v>1.4699999999998603E-3</v>
      </c>
      <c r="AO110" s="1">
        <f>ABS(IK_diagnostics_positions__3[[#This Row],[Column19]]-S109)</f>
        <v>4.5654000000000007E-4</v>
      </c>
      <c r="AP110" s="1">
        <f>ABS(IK_diagnostics_positions__3[[#This Row],[Column20]]-T109)</f>
        <v>1.8896E-3</v>
      </c>
      <c r="AQ110" s="1">
        <f>ABS(IK_diagnostics_positions__3[[#This Row],[Column21]]-U109)</f>
        <v>3.0399999999999316E-3</v>
      </c>
    </row>
    <row r="111" spans="1:43" x14ac:dyDescent="0.25">
      <c r="A111" s="1">
        <v>1.6080900000000001E-4</v>
      </c>
      <c r="B111" s="1">
        <v>0.43107499999999999</v>
      </c>
      <c r="C111" s="1">
        <v>-0.90231600000000001</v>
      </c>
      <c r="D111" s="1">
        <v>-0.93548600000000004</v>
      </c>
      <c r="E111" s="1">
        <v>0.65646199999999999</v>
      </c>
      <c r="F111" s="1">
        <v>-1.17391</v>
      </c>
      <c r="G111" s="1">
        <v>-0.60082400000000002</v>
      </c>
      <c r="H111" s="1">
        <v>1.49597</v>
      </c>
      <c r="I111" s="1">
        <v>-1.6019600000000001</v>
      </c>
      <c r="J111" s="1">
        <v>1.06024E-2</v>
      </c>
      <c r="K111" s="1">
        <v>0.74703399999999998</v>
      </c>
      <c r="L111" s="1">
        <v>-1.8573900000000001</v>
      </c>
      <c r="M111" s="1">
        <v>0.73697900000000005</v>
      </c>
      <c r="N111" s="1">
        <v>1.00322</v>
      </c>
      <c r="O111" s="1">
        <v>-2.4951599999999998</v>
      </c>
      <c r="P111" s="1">
        <v>-0.72866799999999998</v>
      </c>
      <c r="Q111" s="1">
        <v>0.99673199999999995</v>
      </c>
      <c r="R111" s="1">
        <v>-2.4827900000000001</v>
      </c>
      <c r="S111" s="1">
        <v>-1.3977E-3</v>
      </c>
      <c r="T111" s="1">
        <v>-9.2204799999999996E-3</v>
      </c>
      <c r="U111" s="1">
        <v>-2.5115599999999998</v>
      </c>
      <c r="V111" s="1" t="s">
        <v>23</v>
      </c>
      <c r="W111" s="1">
        <f>ABS(IK_diagnostics_positions__3[[#This Row],[Column1]]-A110)</f>
        <v>1.5288909999999999E-3</v>
      </c>
      <c r="X111" s="1">
        <f>ABS(IK_diagnostics_positions__3[[#This Row],[Column2]]-B110)</f>
        <v>6.9219999999999837E-3</v>
      </c>
      <c r="Y111" s="1">
        <f>ABS(IK_diagnostics_positions__3[[#This Row],[Column3]]-C110)</f>
        <v>3.2729999999999704E-3</v>
      </c>
      <c r="Z111" s="1">
        <f>ABS(IK_diagnostics_positions__3[[#This Row],[Column4]]-D110)</f>
        <v>7.8800000000001091E-4</v>
      </c>
      <c r="AA111" s="1">
        <f>ABS(IK_diagnostics_positions__3[[#This Row],[Column5]]-E110)</f>
        <v>7.6849999999999419E-3</v>
      </c>
      <c r="AB111" s="1">
        <f>ABS(IK_diagnostics_positions__3[[#This Row],[Column6]]-F110)</f>
        <v>1.3499999999999623E-3</v>
      </c>
      <c r="AC111" s="1">
        <f>ABS(IK_diagnostics_positions__3[[#This Row],[Column7]]-G110)</f>
        <v>1.8200000000001548E-4</v>
      </c>
      <c r="AD111" s="1">
        <f>ABS(IK_diagnostics_positions__3[[#This Row],[Column8]]-H110)</f>
        <v>5.7700000000000529E-3</v>
      </c>
      <c r="AE111" s="1">
        <f>ABS(IK_diagnostics_positions__3[[#This Row],[Column9]]-I110)</f>
        <v>1.9400000000000528E-3</v>
      </c>
      <c r="AF111" s="1">
        <f>ABS(IK_diagnostics_positions__3[[#This Row],[Column10]]-J110)</f>
        <v>1.1593999999999997E-3</v>
      </c>
      <c r="AG111" s="1">
        <f>ABS(IK_diagnostics_positions__3[[#This Row],[Column11]]-K110)</f>
        <v>5.4779999999999829E-3</v>
      </c>
      <c r="AH111" s="1">
        <f>ABS(IK_diagnostics_positions__3[[#This Row],[Column12]]-L110)</f>
        <v>3.4000000000000696E-3</v>
      </c>
      <c r="AI111" s="1">
        <f>ABS(IK_diagnostics_positions__3[[#This Row],[Column13]]-M110)</f>
        <v>4.0920000000000956E-3</v>
      </c>
      <c r="AJ111" s="1">
        <f>ABS(IK_diagnostics_positions__3[[#This Row],[Column14]]-N110)</f>
        <v>1.1099999999999444E-3</v>
      </c>
      <c r="AK111" s="1">
        <f>ABS(IK_diagnostics_positions__3[[#This Row],[Column15]]-O110)</f>
        <v>1.2999999999996348E-4</v>
      </c>
      <c r="AL111" s="1">
        <f>ABS(IK_diagnostics_positions__3[[#This Row],[Column16]]-P110)</f>
        <v>1.8299999999999983E-3</v>
      </c>
      <c r="AM111" s="1">
        <f>ABS(IK_diagnostics_positions__3[[#This Row],[Column17]]-Q110)</f>
        <v>1.1419999999999764E-3</v>
      </c>
      <c r="AN111" s="1">
        <f>ABS(IK_diagnostics_positions__3[[#This Row],[Column18]]-R110)</f>
        <v>4.350000000000076E-3</v>
      </c>
      <c r="AO111" s="1">
        <f>ABS(IK_diagnostics_positions__3[[#This Row],[Column19]]-S110)</f>
        <v>4.7984999999999998E-4</v>
      </c>
      <c r="AP111" s="1">
        <f>ABS(IK_diagnostics_positions__3[[#This Row],[Column20]]-T110)</f>
        <v>1.3827200000000005E-3</v>
      </c>
      <c r="AQ111" s="1">
        <f>ABS(IK_diagnostics_positions__3[[#This Row],[Column21]]-U110)</f>
        <v>1.2700000000003264E-3</v>
      </c>
    </row>
    <row r="112" spans="1:43" x14ac:dyDescent="0.25">
      <c r="A112" s="1">
        <v>-3.5609500000000001E-4</v>
      </c>
      <c r="B112" s="1">
        <v>0.43774400000000002</v>
      </c>
      <c r="C112" s="1">
        <v>-0.89910000000000001</v>
      </c>
      <c r="D112" s="1">
        <v>-0.93599900000000003</v>
      </c>
      <c r="E112" s="1">
        <v>0.66224000000000005</v>
      </c>
      <c r="F112" s="1">
        <v>-1.1714500000000001</v>
      </c>
      <c r="G112" s="1">
        <v>-0.602356</v>
      </c>
      <c r="H112" s="1">
        <v>1.5005999999999999</v>
      </c>
      <c r="I112" s="1">
        <v>-1.6025400000000001</v>
      </c>
      <c r="J112" s="1">
        <v>8.15105E-3</v>
      </c>
      <c r="K112" s="1">
        <v>0.75137600000000004</v>
      </c>
      <c r="L112" s="1">
        <v>-1.8593500000000001</v>
      </c>
      <c r="M112" s="1">
        <v>0.73716199999999998</v>
      </c>
      <c r="N112" s="1">
        <v>1.00305</v>
      </c>
      <c r="O112" s="1">
        <v>-2.4958999999999998</v>
      </c>
      <c r="P112" s="1">
        <v>-0.73169899999999999</v>
      </c>
      <c r="Q112" s="1">
        <v>0.99748400000000004</v>
      </c>
      <c r="R112" s="1">
        <v>-2.48549</v>
      </c>
      <c r="S112" s="1">
        <v>-8.6713600000000001E-4</v>
      </c>
      <c r="T112" s="1">
        <v>-8.2551800000000009E-3</v>
      </c>
      <c r="U112" s="1">
        <v>-2.5096400000000001</v>
      </c>
      <c r="V112" s="1" t="s">
        <v>23</v>
      </c>
      <c r="W112" s="1">
        <f>ABS(IK_diagnostics_positions__3[[#This Row],[Column1]]-A111)</f>
        <v>5.16904E-4</v>
      </c>
      <c r="X112" s="1">
        <f>ABS(IK_diagnostics_positions__3[[#This Row],[Column2]]-B111)</f>
        <v>6.669000000000036E-3</v>
      </c>
      <c r="Y112" s="1">
        <f>ABS(IK_diagnostics_positions__3[[#This Row],[Column3]]-C111)</f>
        <v>3.2159999999999966E-3</v>
      </c>
      <c r="Z112" s="1">
        <f>ABS(IK_diagnostics_positions__3[[#This Row],[Column4]]-D111)</f>
        <v>5.1299999999998569E-4</v>
      </c>
      <c r="AA112" s="1">
        <f>ABS(IK_diagnostics_positions__3[[#This Row],[Column5]]-E111)</f>
        <v>5.7780000000000609E-3</v>
      </c>
      <c r="AB112" s="1">
        <f>ABS(IK_diagnostics_positions__3[[#This Row],[Column6]]-F111)</f>
        <v>2.4599999999999067E-3</v>
      </c>
      <c r="AC112" s="1">
        <f>ABS(IK_diagnostics_positions__3[[#This Row],[Column7]]-G111)</f>
        <v>1.5319999999999778E-3</v>
      </c>
      <c r="AD112" s="1">
        <f>ABS(IK_diagnostics_positions__3[[#This Row],[Column8]]-H111)</f>
        <v>4.629999999999912E-3</v>
      </c>
      <c r="AE112" s="1">
        <f>ABS(IK_diagnostics_positions__3[[#This Row],[Column9]]-I111)</f>
        <v>5.8000000000002494E-4</v>
      </c>
      <c r="AF112" s="1">
        <f>ABS(IK_diagnostics_positions__3[[#This Row],[Column10]]-J111)</f>
        <v>2.4513499999999997E-3</v>
      </c>
      <c r="AG112" s="1">
        <f>ABS(IK_diagnostics_positions__3[[#This Row],[Column11]]-K111)</f>
        <v>4.342000000000068E-3</v>
      </c>
      <c r="AH112" s="1">
        <f>ABS(IK_diagnostics_positions__3[[#This Row],[Column12]]-L111)</f>
        <v>1.9599999999999618E-3</v>
      </c>
      <c r="AI112" s="1">
        <f>ABS(IK_diagnostics_positions__3[[#This Row],[Column13]]-M111)</f>
        <v>1.8299999999993322E-4</v>
      </c>
      <c r="AJ112" s="1">
        <f>ABS(IK_diagnostics_positions__3[[#This Row],[Column14]]-N111)</f>
        <v>1.7000000000000348E-4</v>
      </c>
      <c r="AK112" s="1">
        <f>ABS(IK_diagnostics_positions__3[[#This Row],[Column15]]-O111)</f>
        <v>7.3999999999996291E-4</v>
      </c>
      <c r="AL112" s="1">
        <f>ABS(IK_diagnostics_positions__3[[#This Row],[Column16]]-P111)</f>
        <v>3.0310000000000059E-3</v>
      </c>
      <c r="AM112" s="1">
        <f>ABS(IK_diagnostics_positions__3[[#This Row],[Column17]]-Q111)</f>
        <v>7.5200000000008593E-4</v>
      </c>
      <c r="AN112" s="1">
        <f>ABS(IK_diagnostics_positions__3[[#This Row],[Column18]]-R111)</f>
        <v>2.6999999999999247E-3</v>
      </c>
      <c r="AO112" s="1">
        <f>ABS(IK_diagnostics_positions__3[[#This Row],[Column19]]-S111)</f>
        <v>5.3056399999999997E-4</v>
      </c>
      <c r="AP112" s="1">
        <f>ABS(IK_diagnostics_positions__3[[#This Row],[Column20]]-T111)</f>
        <v>9.652999999999988E-4</v>
      </c>
      <c r="AQ112" s="1">
        <f>ABS(IK_diagnostics_positions__3[[#This Row],[Column21]]-U111)</f>
        <v>1.9199999999996997E-3</v>
      </c>
    </row>
    <row r="113" spans="1:43" x14ac:dyDescent="0.25">
      <c r="A113" s="1">
        <v>-8.3742899999999999E-4</v>
      </c>
      <c r="B113" s="1">
        <v>0.44140600000000002</v>
      </c>
      <c r="C113" s="1">
        <v>-0.89730699999999997</v>
      </c>
      <c r="D113" s="1">
        <v>-0.93649199999999999</v>
      </c>
      <c r="E113" s="1">
        <v>0.66573000000000004</v>
      </c>
      <c r="F113" s="1">
        <v>-1.1697599999999999</v>
      </c>
      <c r="G113" s="1">
        <v>-0.60352499999999998</v>
      </c>
      <c r="H113" s="1">
        <v>1.5034000000000001</v>
      </c>
      <c r="I113" s="1">
        <v>-1.6026899999999999</v>
      </c>
      <c r="J113" s="1">
        <v>6.6561700000000003E-3</v>
      </c>
      <c r="K113" s="1">
        <v>0.75449999999999995</v>
      </c>
      <c r="L113" s="1">
        <v>-1.8611899999999999</v>
      </c>
      <c r="M113" s="1">
        <v>0.73809100000000005</v>
      </c>
      <c r="N113" s="1">
        <v>1.00292</v>
      </c>
      <c r="O113" s="1">
        <v>-2.4962499999999999</v>
      </c>
      <c r="P113" s="1">
        <v>-0.73450800000000005</v>
      </c>
      <c r="Q113" s="1">
        <v>0.99737500000000001</v>
      </c>
      <c r="R113" s="1">
        <v>-2.4870399999999999</v>
      </c>
      <c r="S113" s="1">
        <v>-6.94409E-4</v>
      </c>
      <c r="T113" s="1">
        <v>-7.4721600000000003E-3</v>
      </c>
      <c r="U113" s="1">
        <v>-2.5087600000000001</v>
      </c>
      <c r="V113" s="1" t="s">
        <v>23</v>
      </c>
      <c r="W113" s="1">
        <f>ABS(IK_diagnostics_positions__3[[#This Row],[Column1]]-A112)</f>
        <v>4.8133399999999998E-4</v>
      </c>
      <c r="X113" s="1">
        <f>ABS(IK_diagnostics_positions__3[[#This Row],[Column2]]-B112)</f>
        <v>3.6619999999999986E-3</v>
      </c>
      <c r="Y113" s="1">
        <f>ABS(IK_diagnostics_positions__3[[#This Row],[Column3]]-C112)</f>
        <v>1.7930000000000446E-3</v>
      </c>
      <c r="Z113" s="1">
        <f>ABS(IK_diagnostics_positions__3[[#This Row],[Column4]]-D112)</f>
        <v>4.9299999999996569E-4</v>
      </c>
      <c r="AA113" s="1">
        <f>ABS(IK_diagnostics_positions__3[[#This Row],[Column5]]-E112)</f>
        <v>3.4899999999999931E-3</v>
      </c>
      <c r="AB113" s="1">
        <f>ABS(IK_diagnostics_positions__3[[#This Row],[Column6]]-F112)</f>
        <v>1.6900000000001913E-3</v>
      </c>
      <c r="AC113" s="1">
        <f>ABS(IK_diagnostics_positions__3[[#This Row],[Column7]]-G112)</f>
        <v>1.1689999999999756E-3</v>
      </c>
      <c r="AD113" s="1">
        <f>ABS(IK_diagnostics_positions__3[[#This Row],[Column8]]-H112)</f>
        <v>2.8000000000001357E-3</v>
      </c>
      <c r="AE113" s="1">
        <f>ABS(IK_diagnostics_positions__3[[#This Row],[Column9]]-I112)</f>
        <v>1.4999999999987246E-4</v>
      </c>
      <c r="AF113" s="1">
        <f>ABS(IK_diagnostics_positions__3[[#This Row],[Column10]]-J112)</f>
        <v>1.4948799999999996E-3</v>
      </c>
      <c r="AG113" s="1">
        <f>ABS(IK_diagnostics_positions__3[[#This Row],[Column11]]-K112)</f>
        <v>3.1239999999999046E-3</v>
      </c>
      <c r="AH113" s="1">
        <f>ABS(IK_diagnostics_positions__3[[#This Row],[Column12]]-L112)</f>
        <v>1.8399999999998418E-3</v>
      </c>
      <c r="AI113" s="1">
        <f>ABS(IK_diagnostics_positions__3[[#This Row],[Column13]]-M112)</f>
        <v>9.2900000000006866E-4</v>
      </c>
      <c r="AJ113" s="1">
        <f>ABS(IK_diagnostics_positions__3[[#This Row],[Column14]]-N112)</f>
        <v>1.2999999999996348E-4</v>
      </c>
      <c r="AK113" s="1">
        <f>ABS(IK_diagnostics_positions__3[[#This Row],[Column15]]-O112)</f>
        <v>3.5000000000007248E-4</v>
      </c>
      <c r="AL113" s="1">
        <f>ABS(IK_diagnostics_positions__3[[#This Row],[Column16]]-P112)</f>
        <v>2.8090000000000614E-3</v>
      </c>
      <c r="AM113" s="1">
        <f>ABS(IK_diagnostics_positions__3[[#This Row],[Column17]]-Q112)</f>
        <v>1.0900000000002574E-4</v>
      </c>
      <c r="AN113" s="1">
        <f>ABS(IK_diagnostics_positions__3[[#This Row],[Column18]]-R112)</f>
        <v>1.5499999999999403E-3</v>
      </c>
      <c r="AO113" s="1">
        <f>ABS(IK_diagnostics_positions__3[[#This Row],[Column19]]-S112)</f>
        <v>1.7272700000000002E-4</v>
      </c>
      <c r="AP113" s="1">
        <f>ABS(IK_diagnostics_positions__3[[#This Row],[Column20]]-T112)</f>
        <v>7.8302000000000059E-4</v>
      </c>
      <c r="AQ113" s="1">
        <f>ABS(IK_diagnostics_positions__3[[#This Row],[Column21]]-U112)</f>
        <v>8.799999999999919E-4</v>
      </c>
    </row>
    <row r="114" spans="1:43" x14ac:dyDescent="0.25">
      <c r="A114" s="1">
        <v>-8.1211200000000003E-4</v>
      </c>
      <c r="B114" s="1">
        <v>0.44575399999999998</v>
      </c>
      <c r="C114" s="1">
        <v>-0.89515500000000003</v>
      </c>
      <c r="D114" s="1">
        <v>-0.93618599999999996</v>
      </c>
      <c r="E114" s="1">
        <v>0.67039300000000002</v>
      </c>
      <c r="F114" s="1">
        <v>-1.16831</v>
      </c>
      <c r="G114" s="1">
        <v>-0.60326599999999997</v>
      </c>
      <c r="H114" s="1">
        <v>1.50719</v>
      </c>
      <c r="I114" s="1">
        <v>-1.6029800000000001</v>
      </c>
      <c r="J114" s="1">
        <v>6.0029000000000002E-3</v>
      </c>
      <c r="K114" s="1">
        <v>0.75817199999999996</v>
      </c>
      <c r="L114" s="1">
        <v>-1.8632899999999999</v>
      </c>
      <c r="M114" s="1">
        <v>0.74055099999999996</v>
      </c>
      <c r="N114" s="1">
        <v>1.0019100000000001</v>
      </c>
      <c r="O114" s="1">
        <v>-2.4965600000000001</v>
      </c>
      <c r="P114" s="1">
        <v>-0.736151</v>
      </c>
      <c r="Q114" s="1">
        <v>0.99865400000000004</v>
      </c>
      <c r="R114" s="1">
        <v>-2.48889</v>
      </c>
      <c r="S114" s="1">
        <v>-9.4581400000000001E-4</v>
      </c>
      <c r="T114" s="1">
        <v>-6.2723199999999996E-3</v>
      </c>
      <c r="U114" s="1">
        <v>-2.5079400000000001</v>
      </c>
      <c r="V114" s="1" t="s">
        <v>23</v>
      </c>
      <c r="W114" s="1">
        <f>ABS(IK_diagnostics_positions__3[[#This Row],[Column1]]-A113)</f>
        <v>2.5316999999999961E-5</v>
      </c>
      <c r="X114" s="1">
        <f>ABS(IK_diagnostics_positions__3[[#This Row],[Column2]]-B113)</f>
        <v>4.347999999999963E-3</v>
      </c>
      <c r="Y114" s="1">
        <f>ABS(IK_diagnostics_positions__3[[#This Row],[Column3]]-C113)</f>
        <v>2.1519999999999317E-3</v>
      </c>
      <c r="Z114" s="1">
        <f>ABS(IK_diagnostics_positions__3[[#This Row],[Column4]]-D113)</f>
        <v>3.0600000000002847E-4</v>
      </c>
      <c r="AA114" s="1">
        <f>ABS(IK_diagnostics_positions__3[[#This Row],[Column5]]-E113)</f>
        <v>4.6629999999999727E-3</v>
      </c>
      <c r="AB114" s="1">
        <f>ABS(IK_diagnostics_positions__3[[#This Row],[Column6]]-F113)</f>
        <v>1.4499999999999513E-3</v>
      </c>
      <c r="AC114" s="1">
        <f>ABS(IK_diagnostics_positions__3[[#This Row],[Column7]]-G113)</f>
        <v>2.5900000000000922E-4</v>
      </c>
      <c r="AD114" s="1">
        <f>ABS(IK_diagnostics_positions__3[[#This Row],[Column8]]-H113)</f>
        <v>3.7899999999999601E-3</v>
      </c>
      <c r="AE114" s="1">
        <f>ABS(IK_diagnostics_positions__3[[#This Row],[Column9]]-I113)</f>
        <v>2.9000000000012349E-4</v>
      </c>
      <c r="AF114" s="1">
        <f>ABS(IK_diagnostics_positions__3[[#This Row],[Column10]]-J113)</f>
        <v>6.5327000000000007E-4</v>
      </c>
      <c r="AG114" s="1">
        <f>ABS(IK_diagnostics_positions__3[[#This Row],[Column11]]-K113)</f>
        <v>3.6720000000000086E-3</v>
      </c>
      <c r="AH114" s="1">
        <f>ABS(IK_diagnostics_positions__3[[#This Row],[Column12]]-L113)</f>
        <v>2.0999999999999908E-3</v>
      </c>
      <c r="AI114" s="1">
        <f>ABS(IK_diagnostics_positions__3[[#This Row],[Column13]]-M113)</f>
        <v>2.4599999999999067E-3</v>
      </c>
      <c r="AJ114" s="1">
        <f>ABS(IK_diagnostics_positions__3[[#This Row],[Column14]]-N113)</f>
        <v>1.0099999999999554E-3</v>
      </c>
      <c r="AK114" s="1">
        <f>ABS(IK_diagnostics_positions__3[[#This Row],[Column15]]-O113)</f>
        <v>3.1000000000025452E-4</v>
      </c>
      <c r="AL114" s="1">
        <f>ABS(IK_diagnostics_positions__3[[#This Row],[Column16]]-P113)</f>
        <v>1.6429999999999501E-3</v>
      </c>
      <c r="AM114" s="1">
        <f>ABS(IK_diagnostics_positions__3[[#This Row],[Column17]]-Q113)</f>
        <v>1.2790000000000301E-3</v>
      </c>
      <c r="AN114" s="1">
        <f>ABS(IK_diagnostics_positions__3[[#This Row],[Column18]]-R113)</f>
        <v>1.8500000000001293E-3</v>
      </c>
      <c r="AO114" s="1">
        <f>ABS(IK_diagnostics_positions__3[[#This Row],[Column19]]-S113)</f>
        <v>2.5140500000000001E-4</v>
      </c>
      <c r="AP114" s="1">
        <f>ABS(IK_diagnostics_positions__3[[#This Row],[Column20]]-T113)</f>
        <v>1.1998400000000006E-3</v>
      </c>
      <c r="AQ114" s="1">
        <f>ABS(IK_diagnostics_positions__3[[#This Row],[Column21]]-U113)</f>
        <v>8.2000000000004292E-4</v>
      </c>
    </row>
    <row r="115" spans="1:43" x14ac:dyDescent="0.25">
      <c r="A115" s="1">
        <v>-1.86349E-3</v>
      </c>
      <c r="B115" s="1">
        <v>0.44800200000000001</v>
      </c>
      <c r="C115" s="1">
        <v>-0.89402999999999999</v>
      </c>
      <c r="D115" s="1">
        <v>-0.93710899999999997</v>
      </c>
      <c r="E115" s="1">
        <v>0.67274900000000004</v>
      </c>
      <c r="F115" s="1">
        <v>-1.16754</v>
      </c>
      <c r="G115" s="1">
        <v>-0.60437799999999997</v>
      </c>
      <c r="H115" s="1">
        <v>1.5092300000000001</v>
      </c>
      <c r="I115" s="1">
        <v>-1.6029599999999999</v>
      </c>
      <c r="J115" s="1">
        <v>4.39143E-3</v>
      </c>
      <c r="K115" s="1">
        <v>0.76039900000000005</v>
      </c>
      <c r="L115" s="1">
        <v>-1.8649899999999999</v>
      </c>
      <c r="M115" s="1">
        <v>0.74127799999999999</v>
      </c>
      <c r="N115" s="1">
        <v>1.00169</v>
      </c>
      <c r="O115" s="1">
        <v>-2.49648</v>
      </c>
      <c r="P115" s="1">
        <v>-0.73850300000000002</v>
      </c>
      <c r="Q115" s="1">
        <v>0.99842299999999995</v>
      </c>
      <c r="R115" s="1">
        <v>-2.49065</v>
      </c>
      <c r="S115" s="1">
        <v>-1.008E-3</v>
      </c>
      <c r="T115" s="1">
        <v>-6.1527500000000002E-3</v>
      </c>
      <c r="U115" s="1">
        <v>-2.5071500000000002</v>
      </c>
      <c r="V115" s="1" t="s">
        <v>23</v>
      </c>
      <c r="W115" s="1">
        <f>ABS(IK_diagnostics_positions__3[[#This Row],[Column1]]-A114)</f>
        <v>1.0513779999999999E-3</v>
      </c>
      <c r="X115" s="1">
        <f>ABS(IK_diagnostics_positions__3[[#This Row],[Column2]]-B114)</f>
        <v>2.2480000000000278E-3</v>
      </c>
      <c r="Y115" s="1">
        <f>ABS(IK_diagnostics_positions__3[[#This Row],[Column3]]-C114)</f>
        <v>1.1250000000000426E-3</v>
      </c>
      <c r="Z115" s="1">
        <f>ABS(IK_diagnostics_positions__3[[#This Row],[Column4]]-D114)</f>
        <v>9.2300000000000715E-4</v>
      </c>
      <c r="AA115" s="1">
        <f>ABS(IK_diagnostics_positions__3[[#This Row],[Column5]]-E114)</f>
        <v>2.3560000000000247E-3</v>
      </c>
      <c r="AB115" s="1">
        <f>ABS(IK_diagnostics_positions__3[[#This Row],[Column6]]-F114)</f>
        <v>7.699999999999374E-4</v>
      </c>
      <c r="AC115" s="1">
        <f>ABS(IK_diagnostics_positions__3[[#This Row],[Column7]]-G114)</f>
        <v>1.1120000000000019E-3</v>
      </c>
      <c r="AD115" s="1">
        <f>ABS(IK_diagnostics_positions__3[[#This Row],[Column8]]-H114)</f>
        <v>2.0400000000000418E-3</v>
      </c>
      <c r="AE115" s="1">
        <f>ABS(IK_diagnostics_positions__3[[#This Row],[Column9]]-I114)</f>
        <v>2.0000000000131024E-5</v>
      </c>
      <c r="AF115" s="1">
        <f>ABS(IK_diagnostics_positions__3[[#This Row],[Column10]]-J114)</f>
        <v>1.6114700000000003E-3</v>
      </c>
      <c r="AG115" s="1">
        <f>ABS(IK_diagnostics_positions__3[[#This Row],[Column11]]-K114)</f>
        <v>2.22700000000009E-3</v>
      </c>
      <c r="AH115" s="1">
        <f>ABS(IK_diagnostics_positions__3[[#This Row],[Column12]]-L114)</f>
        <v>1.7000000000000348E-3</v>
      </c>
      <c r="AI115" s="1">
        <f>ABS(IK_diagnostics_positions__3[[#This Row],[Column13]]-M114)</f>
        <v>7.2700000000003318E-4</v>
      </c>
      <c r="AJ115" s="1">
        <f>ABS(IK_diagnostics_positions__3[[#This Row],[Column14]]-N114)</f>
        <v>2.20000000000109E-4</v>
      </c>
      <c r="AK115" s="1">
        <f>ABS(IK_diagnostics_positions__3[[#This Row],[Column15]]-O114)</f>
        <v>8.0000000000080007E-5</v>
      </c>
      <c r="AL115" s="1">
        <f>ABS(IK_diagnostics_positions__3[[#This Row],[Column16]]-P114)</f>
        <v>2.3520000000000207E-3</v>
      </c>
      <c r="AM115" s="1">
        <f>ABS(IK_diagnostics_positions__3[[#This Row],[Column17]]-Q114)</f>
        <v>2.3100000000009224E-4</v>
      </c>
      <c r="AN115" s="1">
        <f>ABS(IK_diagnostics_positions__3[[#This Row],[Column18]]-R114)</f>
        <v>1.7599999999999838E-3</v>
      </c>
      <c r="AO115" s="1">
        <f>ABS(IK_diagnostics_positions__3[[#This Row],[Column19]]-S114)</f>
        <v>6.218599999999999E-5</v>
      </c>
      <c r="AP115" s="1">
        <f>ABS(IK_diagnostics_positions__3[[#This Row],[Column20]]-T114)</f>
        <v>1.195699999999994E-4</v>
      </c>
      <c r="AQ115" s="1">
        <f>ABS(IK_diagnostics_positions__3[[#This Row],[Column21]]-U114)</f>
        <v>7.8999999999984638E-4</v>
      </c>
    </row>
    <row r="116" spans="1:43" x14ac:dyDescent="0.25">
      <c r="A116" s="1">
        <v>-1.9571200000000001E-3</v>
      </c>
      <c r="B116" s="1">
        <v>0.45081199999999999</v>
      </c>
      <c r="C116" s="1">
        <v>-0.89261699999999999</v>
      </c>
      <c r="D116" s="1">
        <v>-0.93716200000000005</v>
      </c>
      <c r="E116" s="1">
        <v>0.67616799999999999</v>
      </c>
      <c r="F116" s="1">
        <v>-1.1657599999999999</v>
      </c>
      <c r="G116" s="1">
        <v>-0.60458100000000004</v>
      </c>
      <c r="H116" s="1">
        <v>1.5117400000000001</v>
      </c>
      <c r="I116" s="1">
        <v>-1.60303</v>
      </c>
      <c r="J116" s="1">
        <v>4.0093699999999999E-3</v>
      </c>
      <c r="K116" s="1">
        <v>0.76326700000000003</v>
      </c>
      <c r="L116" s="1">
        <v>-1.8664799999999999</v>
      </c>
      <c r="M116" s="1">
        <v>0.74262700000000004</v>
      </c>
      <c r="N116" s="1">
        <v>1.0013099999999999</v>
      </c>
      <c r="O116" s="1">
        <v>-2.4971800000000002</v>
      </c>
      <c r="P116" s="1">
        <v>-0.739958</v>
      </c>
      <c r="Q116" s="1">
        <v>0.99828600000000001</v>
      </c>
      <c r="R116" s="1">
        <v>-2.492</v>
      </c>
      <c r="S116" s="1">
        <v>-8.4411399999999998E-4</v>
      </c>
      <c r="T116" s="1">
        <v>-5.38427E-3</v>
      </c>
      <c r="U116" s="1">
        <v>-2.5061300000000002</v>
      </c>
      <c r="V116" s="1" t="s">
        <v>23</v>
      </c>
      <c r="W116" s="1">
        <f>ABS(IK_diagnostics_positions__3[[#This Row],[Column1]]-A115)</f>
        <v>9.3630000000000145E-5</v>
      </c>
      <c r="X116" s="1">
        <f>ABS(IK_diagnostics_positions__3[[#This Row],[Column2]]-B115)</f>
        <v>2.8099999999999792E-3</v>
      </c>
      <c r="Y116" s="1">
        <f>ABS(IK_diagnostics_positions__3[[#This Row],[Column3]]-C115)</f>
        <v>1.4129999999999976E-3</v>
      </c>
      <c r="Z116" s="1">
        <f>ABS(IK_diagnostics_positions__3[[#This Row],[Column4]]-D115)</f>
        <v>5.300000000008076E-5</v>
      </c>
      <c r="AA116" s="1">
        <f>ABS(IK_diagnostics_positions__3[[#This Row],[Column5]]-E115)</f>
        <v>3.4189999999999499E-3</v>
      </c>
      <c r="AB116" s="1">
        <f>ABS(IK_diagnostics_positions__3[[#This Row],[Column6]]-F115)</f>
        <v>1.7800000000001148E-3</v>
      </c>
      <c r="AC116" s="1">
        <f>ABS(IK_diagnostics_positions__3[[#This Row],[Column7]]-G115)</f>
        <v>2.0300000000006424E-4</v>
      </c>
      <c r="AD116" s="1">
        <f>ABS(IK_diagnostics_positions__3[[#This Row],[Column8]]-H115)</f>
        <v>2.5100000000000122E-3</v>
      </c>
      <c r="AE116" s="1">
        <f>ABS(IK_diagnostics_positions__3[[#This Row],[Column9]]-I115)</f>
        <v>7.0000000000014495E-5</v>
      </c>
      <c r="AF116" s="1">
        <f>ABS(IK_diagnostics_positions__3[[#This Row],[Column10]]-J115)</f>
        <v>3.8206000000000004E-4</v>
      </c>
      <c r="AG116" s="1">
        <f>ABS(IK_diagnostics_positions__3[[#This Row],[Column11]]-K115)</f>
        <v>2.8679999999999817E-3</v>
      </c>
      <c r="AH116" s="1">
        <f>ABS(IK_diagnostics_positions__3[[#This Row],[Column12]]-L115)</f>
        <v>1.4899999999999913E-3</v>
      </c>
      <c r="AI116" s="1">
        <f>ABS(IK_diagnostics_positions__3[[#This Row],[Column13]]-M115)</f>
        <v>1.3490000000000446E-3</v>
      </c>
      <c r="AJ116" s="1">
        <f>ABS(IK_diagnostics_positions__3[[#This Row],[Column14]]-N115)</f>
        <v>3.8000000000004697E-4</v>
      </c>
      <c r="AK116" s="1">
        <f>ABS(IK_diagnostics_positions__3[[#This Row],[Column15]]-O115)</f>
        <v>7.0000000000014495E-4</v>
      </c>
      <c r="AL116" s="1">
        <f>ABS(IK_diagnostics_positions__3[[#This Row],[Column16]]-P115)</f>
        <v>1.4549999999999841E-3</v>
      </c>
      <c r="AM116" s="1">
        <f>ABS(IK_diagnostics_positions__3[[#This Row],[Column17]]-Q115)</f>
        <v>1.3699999999994272E-4</v>
      </c>
      <c r="AN116" s="1">
        <f>ABS(IK_diagnostics_positions__3[[#This Row],[Column18]]-R115)</f>
        <v>1.3499999999999623E-3</v>
      </c>
      <c r="AO116" s="1">
        <f>ABS(IK_diagnostics_positions__3[[#This Row],[Column19]]-S115)</f>
        <v>1.6388600000000002E-4</v>
      </c>
      <c r="AP116" s="1">
        <f>ABS(IK_diagnostics_positions__3[[#This Row],[Column20]]-T115)</f>
        <v>7.684800000000002E-4</v>
      </c>
      <c r="AQ116" s="1">
        <f>ABS(IK_diagnostics_positions__3[[#This Row],[Column21]]-U115)</f>
        <v>1.0200000000000209E-3</v>
      </c>
    </row>
    <row r="117" spans="1:43" x14ac:dyDescent="0.25">
      <c r="A117" s="1">
        <v>-2.26676E-3</v>
      </c>
      <c r="B117" s="1">
        <v>0.45330599999999999</v>
      </c>
      <c r="C117" s="1">
        <v>-0.89135200000000003</v>
      </c>
      <c r="D117" s="1">
        <v>-0.93731200000000003</v>
      </c>
      <c r="E117" s="1">
        <v>0.67967200000000005</v>
      </c>
      <c r="F117" s="1">
        <v>-1.1641999999999999</v>
      </c>
      <c r="G117" s="1">
        <v>-0.60428400000000004</v>
      </c>
      <c r="H117" s="1">
        <v>1.51437</v>
      </c>
      <c r="I117" s="1">
        <v>-1.6028</v>
      </c>
      <c r="J117" s="1">
        <v>3.6930399999999999E-3</v>
      </c>
      <c r="K117" s="1">
        <v>0.76593199999999995</v>
      </c>
      <c r="L117" s="1">
        <v>-1.86775</v>
      </c>
      <c r="M117" s="1">
        <v>0.743807</v>
      </c>
      <c r="N117" s="1">
        <v>1.0013399999999999</v>
      </c>
      <c r="O117" s="1">
        <v>-2.49769</v>
      </c>
      <c r="P117" s="1">
        <v>-0.741228</v>
      </c>
      <c r="Q117" s="1">
        <v>0.99892999999999998</v>
      </c>
      <c r="R117" s="1">
        <v>-2.4929000000000001</v>
      </c>
      <c r="S117" s="1">
        <v>-7.4490199999999998E-4</v>
      </c>
      <c r="T117" s="1">
        <v>-4.1419899999999999E-3</v>
      </c>
      <c r="U117" s="1">
        <v>-2.50569</v>
      </c>
      <c r="V117" s="1" t="s">
        <v>23</v>
      </c>
      <c r="W117" s="1">
        <f>ABS(IK_diagnostics_positions__3[[#This Row],[Column1]]-A116)</f>
        <v>3.0963999999999992E-4</v>
      </c>
      <c r="X117" s="1">
        <f>ABS(IK_diagnostics_positions__3[[#This Row],[Column2]]-B116)</f>
        <v>2.4939999999999962E-3</v>
      </c>
      <c r="Y117" s="1">
        <f>ABS(IK_diagnostics_positions__3[[#This Row],[Column3]]-C116)</f>
        <v>1.2649999999999606E-3</v>
      </c>
      <c r="Z117" s="1">
        <f>ABS(IK_diagnostics_positions__3[[#This Row],[Column4]]-D116)</f>
        <v>1.4999999999998348E-4</v>
      </c>
      <c r="AA117" s="1">
        <f>ABS(IK_diagnostics_positions__3[[#This Row],[Column5]]-E116)</f>
        <v>3.5040000000000626E-3</v>
      </c>
      <c r="AB117" s="1">
        <f>ABS(IK_diagnostics_positions__3[[#This Row],[Column6]]-F116)</f>
        <v>1.5600000000000058E-3</v>
      </c>
      <c r="AC117" s="1">
        <f>ABS(IK_diagnostics_positions__3[[#This Row],[Column7]]-G116)</f>
        <v>2.9699999999999172E-4</v>
      </c>
      <c r="AD117" s="1">
        <f>ABS(IK_diagnostics_positions__3[[#This Row],[Column8]]-H116)</f>
        <v>2.6299999999999102E-3</v>
      </c>
      <c r="AE117" s="1">
        <f>ABS(IK_diagnostics_positions__3[[#This Row],[Column9]]-I116)</f>
        <v>2.2999999999995246E-4</v>
      </c>
      <c r="AF117" s="1">
        <f>ABS(IK_diagnostics_positions__3[[#This Row],[Column10]]-J116)</f>
        <v>3.1633000000000008E-4</v>
      </c>
      <c r="AG117" s="1">
        <f>ABS(IK_diagnostics_positions__3[[#This Row],[Column11]]-K116)</f>
        <v>2.6649999999999174E-3</v>
      </c>
      <c r="AH117" s="1">
        <f>ABS(IK_diagnostics_positions__3[[#This Row],[Column12]]-L116)</f>
        <v>1.2700000000001044E-3</v>
      </c>
      <c r="AI117" s="1">
        <f>ABS(IK_diagnostics_positions__3[[#This Row],[Column13]]-M116)</f>
        <v>1.1799999999999589E-3</v>
      </c>
      <c r="AJ117" s="1">
        <f>ABS(IK_diagnostics_positions__3[[#This Row],[Column14]]-N116)</f>
        <v>2.9999999999974492E-5</v>
      </c>
      <c r="AK117" s="1">
        <f>ABS(IK_diagnostics_positions__3[[#This Row],[Column15]]-O116)</f>
        <v>5.099999999997884E-4</v>
      </c>
      <c r="AL117" s="1">
        <f>ABS(IK_diagnostics_positions__3[[#This Row],[Column16]]-P116)</f>
        <v>1.2699999999999934E-3</v>
      </c>
      <c r="AM117" s="1">
        <f>ABS(IK_diagnostics_positions__3[[#This Row],[Column17]]-Q116)</f>
        <v>6.4399999999997792E-4</v>
      </c>
      <c r="AN117" s="1">
        <f>ABS(IK_diagnostics_positions__3[[#This Row],[Column18]]-R116)</f>
        <v>9.0000000000012292E-4</v>
      </c>
      <c r="AO117" s="1">
        <f>ABS(IK_diagnostics_positions__3[[#This Row],[Column19]]-S116)</f>
        <v>9.9211999999999998E-5</v>
      </c>
      <c r="AP117" s="1">
        <f>ABS(IK_diagnostics_positions__3[[#This Row],[Column20]]-T116)</f>
        <v>1.2422800000000001E-3</v>
      </c>
      <c r="AQ117" s="1">
        <f>ABS(IK_diagnostics_positions__3[[#This Row],[Column21]]-U116)</f>
        <v>4.4000000000021799E-4</v>
      </c>
    </row>
    <row r="118" spans="1:43" x14ac:dyDescent="0.25">
      <c r="A118" s="1">
        <v>-2.6847400000000001E-3</v>
      </c>
      <c r="B118" s="1">
        <v>0.455818</v>
      </c>
      <c r="C118" s="1">
        <v>-0.890069</v>
      </c>
      <c r="D118" s="1">
        <v>-0.93759199999999998</v>
      </c>
      <c r="E118" s="1">
        <v>0.68301999999999996</v>
      </c>
      <c r="F118" s="1">
        <v>-1.1627000000000001</v>
      </c>
      <c r="G118" s="1">
        <v>-0.60416999999999998</v>
      </c>
      <c r="H118" s="1">
        <v>1.51668</v>
      </c>
      <c r="I118" s="1">
        <v>-1.60297</v>
      </c>
      <c r="J118" s="1">
        <v>3.4326299999999999E-3</v>
      </c>
      <c r="K118" s="1">
        <v>0.76831000000000005</v>
      </c>
      <c r="L118" s="1">
        <v>-1.86897</v>
      </c>
      <c r="M118" s="1">
        <v>0.74481699999999995</v>
      </c>
      <c r="N118" s="1">
        <v>1.0013799999999999</v>
      </c>
      <c r="O118" s="1">
        <v>-2.4982700000000002</v>
      </c>
      <c r="P118" s="1">
        <v>-0.74258500000000005</v>
      </c>
      <c r="Q118" s="1">
        <v>0.99913600000000002</v>
      </c>
      <c r="R118" s="1">
        <v>-2.4936099999999999</v>
      </c>
      <c r="S118" s="1">
        <v>-4.47594E-4</v>
      </c>
      <c r="T118" s="1">
        <v>-3.3875699999999999E-3</v>
      </c>
      <c r="U118" s="1">
        <v>-2.50495</v>
      </c>
      <c r="V118" s="1" t="s">
        <v>23</v>
      </c>
      <c r="W118" s="1">
        <f>ABS(IK_diagnostics_positions__3[[#This Row],[Column1]]-A117)</f>
        <v>4.1798000000000009E-4</v>
      </c>
      <c r="X118" s="1">
        <f>ABS(IK_diagnostics_positions__3[[#This Row],[Column2]]-B117)</f>
        <v>2.5120000000000142E-3</v>
      </c>
      <c r="Y118" s="1">
        <f>ABS(IK_diagnostics_positions__3[[#This Row],[Column3]]-C117)</f>
        <v>1.2830000000000341E-3</v>
      </c>
      <c r="Z118" s="1">
        <f>ABS(IK_diagnostics_positions__3[[#This Row],[Column4]]-D117)</f>
        <v>2.7999999999994696E-4</v>
      </c>
      <c r="AA118" s="1">
        <f>ABS(IK_diagnostics_positions__3[[#This Row],[Column5]]-E117)</f>
        <v>3.3479999999999066E-3</v>
      </c>
      <c r="AB118" s="1">
        <f>ABS(IK_diagnostics_positions__3[[#This Row],[Column6]]-F117)</f>
        <v>1.4999999999998348E-3</v>
      </c>
      <c r="AC118" s="1">
        <f>ABS(IK_diagnostics_positions__3[[#This Row],[Column7]]-G117)</f>
        <v>1.140000000000585E-4</v>
      </c>
      <c r="AD118" s="1">
        <f>ABS(IK_diagnostics_positions__3[[#This Row],[Column8]]-H117)</f>
        <v>2.3100000000000342E-3</v>
      </c>
      <c r="AE118" s="1">
        <f>ABS(IK_diagnostics_positions__3[[#This Row],[Column9]]-I117)</f>
        <v>1.7000000000000348E-4</v>
      </c>
      <c r="AF118" s="1">
        <f>ABS(IK_diagnostics_positions__3[[#This Row],[Column10]]-J117)</f>
        <v>2.6040999999999998E-4</v>
      </c>
      <c r="AG118" s="1">
        <f>ABS(IK_diagnostics_positions__3[[#This Row],[Column11]]-K117)</f>
        <v>2.3780000000001023E-3</v>
      </c>
      <c r="AH118" s="1">
        <f>ABS(IK_diagnostics_positions__3[[#This Row],[Column12]]-L117)</f>
        <v>1.2199999999999989E-3</v>
      </c>
      <c r="AI118" s="1">
        <f>ABS(IK_diagnostics_positions__3[[#This Row],[Column13]]-M117)</f>
        <v>1.0099999999999554E-3</v>
      </c>
      <c r="AJ118" s="1">
        <f>ABS(IK_diagnostics_positions__3[[#This Row],[Column14]]-N117)</f>
        <v>4.0000000000040004E-5</v>
      </c>
      <c r="AK118" s="1">
        <f>ABS(IK_diagnostics_positions__3[[#This Row],[Column15]]-O117)</f>
        <v>5.8000000000024698E-4</v>
      </c>
      <c r="AL118" s="1">
        <f>ABS(IK_diagnostics_positions__3[[#This Row],[Column16]]-P117)</f>
        <v>1.3570000000000526E-3</v>
      </c>
      <c r="AM118" s="1">
        <f>ABS(IK_diagnostics_positions__3[[#This Row],[Column17]]-Q117)</f>
        <v>2.0600000000003948E-4</v>
      </c>
      <c r="AN118" s="1">
        <f>ABS(IK_diagnostics_positions__3[[#This Row],[Column18]]-R117)</f>
        <v>7.0999999999976637E-4</v>
      </c>
      <c r="AO118" s="1">
        <f>ABS(IK_diagnostics_positions__3[[#This Row],[Column19]]-S117)</f>
        <v>2.9730799999999998E-4</v>
      </c>
      <c r="AP118" s="1">
        <f>ABS(IK_diagnostics_positions__3[[#This Row],[Column20]]-T117)</f>
        <v>7.5442E-4</v>
      </c>
      <c r="AQ118" s="1">
        <f>ABS(IK_diagnostics_positions__3[[#This Row],[Column21]]-U117)</f>
        <v>7.3999999999996291E-4</v>
      </c>
    </row>
    <row r="119" spans="1:43" x14ac:dyDescent="0.25">
      <c r="A119" s="1">
        <v>-2.2619799999999999E-2</v>
      </c>
      <c r="B119" s="1">
        <v>1.45325E-2</v>
      </c>
      <c r="C119" s="1">
        <v>-0.99963800000000003</v>
      </c>
      <c r="D119" s="1">
        <v>-1.0185</v>
      </c>
      <c r="E119" s="1">
        <v>1.6078499999999999E-2</v>
      </c>
      <c r="F119" s="1">
        <v>-1.0902700000000001</v>
      </c>
      <c r="G119" s="1">
        <v>-0.83143199999999995</v>
      </c>
      <c r="H119" s="1">
        <v>0.99712400000000001</v>
      </c>
      <c r="I119" s="1">
        <v>-1.1408199999999999</v>
      </c>
      <c r="J119" s="1">
        <v>4.70029E-2</v>
      </c>
      <c r="K119" s="1">
        <v>0.90724300000000002</v>
      </c>
      <c r="L119" s="1">
        <v>-1.61015</v>
      </c>
      <c r="M119" s="1">
        <v>0.61223399999999994</v>
      </c>
      <c r="N119" s="1">
        <v>0.516953</v>
      </c>
      <c r="O119" s="1">
        <v>-2.3369200000000001</v>
      </c>
      <c r="P119" s="1">
        <v>-0.54890099999999997</v>
      </c>
      <c r="Q119" s="1">
        <v>0.94980399999999998</v>
      </c>
      <c r="R119" s="1">
        <v>-2.41208</v>
      </c>
      <c r="S119" s="1">
        <v>4.7371499999999997E-2</v>
      </c>
      <c r="T119" s="1">
        <v>0.61916599999999999</v>
      </c>
      <c r="U119" s="1">
        <v>-2.5677599999999998</v>
      </c>
      <c r="V119" s="1" t="s">
        <v>23</v>
      </c>
      <c r="W119" s="1">
        <f>ABS(IK_diagnostics_positions__3[[#This Row],[Column1]]-A118)</f>
        <v>1.9935059999999998E-2</v>
      </c>
      <c r="X119" s="1">
        <f>ABS(IK_diagnostics_positions__3[[#This Row],[Column2]]-B118)</f>
        <v>0.4412855</v>
      </c>
      <c r="Y119" s="1">
        <f>ABS(IK_diagnostics_positions__3[[#This Row],[Column3]]-C118)</f>
        <v>0.10956900000000003</v>
      </c>
      <c r="Z119" s="1">
        <f>ABS(IK_diagnostics_positions__3[[#This Row],[Column4]]-D118)</f>
        <v>8.090799999999998E-2</v>
      </c>
      <c r="AA119" s="1">
        <f>ABS(IK_diagnostics_positions__3[[#This Row],[Column5]]-E118)</f>
        <v>0.66694149999999996</v>
      </c>
      <c r="AB119" s="1">
        <f>ABS(IK_diagnostics_positions__3[[#This Row],[Column6]]-F118)</f>
        <v>7.2429999999999994E-2</v>
      </c>
      <c r="AC119" s="1">
        <f>ABS(IK_diagnostics_positions__3[[#This Row],[Column7]]-G118)</f>
        <v>0.22726199999999996</v>
      </c>
      <c r="AD119" s="1">
        <f>ABS(IK_diagnostics_positions__3[[#This Row],[Column8]]-H118)</f>
        <v>0.51955600000000002</v>
      </c>
      <c r="AE119" s="1">
        <f>ABS(IK_diagnostics_positions__3[[#This Row],[Column9]]-I118)</f>
        <v>0.46215000000000006</v>
      </c>
      <c r="AF119" s="1">
        <f>ABS(IK_diagnostics_positions__3[[#This Row],[Column10]]-J118)</f>
        <v>4.3570270000000001E-2</v>
      </c>
      <c r="AG119" s="1">
        <f>ABS(IK_diagnostics_positions__3[[#This Row],[Column11]]-K118)</f>
        <v>0.13893299999999997</v>
      </c>
      <c r="AH119" s="1">
        <f>ABS(IK_diagnostics_positions__3[[#This Row],[Column12]]-L118)</f>
        <v>0.25882000000000005</v>
      </c>
      <c r="AI119" s="1">
        <f>ABS(IK_diagnostics_positions__3[[#This Row],[Column13]]-M118)</f>
        <v>0.13258300000000001</v>
      </c>
      <c r="AJ119" s="1">
        <f>ABS(IK_diagnostics_positions__3[[#This Row],[Column14]]-N118)</f>
        <v>0.48442699999999994</v>
      </c>
      <c r="AK119" s="1">
        <f>ABS(IK_diagnostics_positions__3[[#This Row],[Column15]]-O118)</f>
        <v>0.1613500000000001</v>
      </c>
      <c r="AL119" s="1">
        <f>ABS(IK_diagnostics_positions__3[[#This Row],[Column16]]-P118)</f>
        <v>0.19368400000000008</v>
      </c>
      <c r="AM119" s="1">
        <f>ABS(IK_diagnostics_positions__3[[#This Row],[Column17]]-Q118)</f>
        <v>4.9332000000000042E-2</v>
      </c>
      <c r="AN119" s="1">
        <f>ABS(IK_diagnostics_positions__3[[#This Row],[Column18]]-R118)</f>
        <v>8.152999999999988E-2</v>
      </c>
      <c r="AO119" s="1">
        <f>ABS(IK_diagnostics_positions__3[[#This Row],[Column19]]-S118)</f>
        <v>4.7819093999999999E-2</v>
      </c>
      <c r="AP119" s="1">
        <f>ABS(IK_diagnostics_positions__3[[#This Row],[Column20]]-T118)</f>
        <v>0.62255357</v>
      </c>
      <c r="AQ119" s="1">
        <f>ABS(IK_diagnostics_positions__3[[#This Row],[Column21]]-U118)</f>
        <v>6.280999999999981E-2</v>
      </c>
    </row>
    <row r="120" spans="1:43" x14ac:dyDescent="0.25">
      <c r="A120" s="1">
        <v>-4.4910199999999997E-2</v>
      </c>
      <c r="B120" s="1">
        <v>1.2950500000000001E-3</v>
      </c>
      <c r="C120" s="1">
        <v>-0.99899000000000004</v>
      </c>
      <c r="D120" s="1">
        <v>-1.0427200000000001</v>
      </c>
      <c r="E120" s="1">
        <v>1.50925E-3</v>
      </c>
      <c r="F120" s="1">
        <v>-1.06507</v>
      </c>
      <c r="G120" s="1">
        <v>-0.89219099999999996</v>
      </c>
      <c r="H120" s="1">
        <v>0.96975</v>
      </c>
      <c r="I120" s="1">
        <v>-1.2646900000000001</v>
      </c>
      <c r="J120" s="1">
        <v>-2.84336E-2</v>
      </c>
      <c r="K120" s="1">
        <v>0.89022400000000002</v>
      </c>
      <c r="L120" s="1">
        <v>-1.7622899999999999</v>
      </c>
      <c r="M120" s="1">
        <v>0.66732199999999997</v>
      </c>
      <c r="N120" s="1">
        <v>0.83366300000000004</v>
      </c>
      <c r="O120" s="1">
        <v>-2.4783400000000002</v>
      </c>
      <c r="P120" s="1">
        <v>-0.70791800000000005</v>
      </c>
      <c r="Q120" s="1">
        <v>0.93086100000000005</v>
      </c>
      <c r="R120" s="1">
        <v>-2.49485</v>
      </c>
      <c r="S120" s="1">
        <v>3.7187600000000001E-2</v>
      </c>
      <c r="T120" s="1">
        <v>0.24169499999999999</v>
      </c>
      <c r="U120" s="1">
        <v>-2.5206400000000002</v>
      </c>
      <c r="V120" s="1" t="s">
        <v>23</v>
      </c>
      <c r="W120" s="1">
        <f>ABS(IK_diagnostics_positions__3[[#This Row],[Column1]]-A119)</f>
        <v>2.2290399999999998E-2</v>
      </c>
      <c r="X120" s="1">
        <f>ABS(IK_diagnostics_positions__3[[#This Row],[Column2]]-B119)</f>
        <v>1.323745E-2</v>
      </c>
      <c r="Y120" s="1">
        <f>ABS(IK_diagnostics_positions__3[[#This Row],[Column3]]-C119)</f>
        <v>6.4799999999998192E-4</v>
      </c>
      <c r="Z120" s="1">
        <f>ABS(IK_diagnostics_positions__3[[#This Row],[Column4]]-D119)</f>
        <v>2.422000000000013E-2</v>
      </c>
      <c r="AA120" s="1">
        <f>ABS(IK_diagnostics_positions__3[[#This Row],[Column5]]-E119)</f>
        <v>1.4569249999999999E-2</v>
      </c>
      <c r="AB120" s="1">
        <f>ABS(IK_diagnostics_positions__3[[#This Row],[Column6]]-F119)</f>
        <v>2.5200000000000111E-2</v>
      </c>
      <c r="AC120" s="1">
        <f>ABS(IK_diagnostics_positions__3[[#This Row],[Column7]]-G119)</f>
        <v>6.0759000000000007E-2</v>
      </c>
      <c r="AD120" s="1">
        <f>ABS(IK_diagnostics_positions__3[[#This Row],[Column8]]-H119)</f>
        <v>2.7374000000000009E-2</v>
      </c>
      <c r="AE120" s="1">
        <f>ABS(IK_diagnostics_positions__3[[#This Row],[Column9]]-I119)</f>
        <v>0.12387000000000015</v>
      </c>
      <c r="AF120" s="1">
        <f>ABS(IK_diagnostics_positions__3[[#This Row],[Column10]]-J119)</f>
        <v>7.5436500000000004E-2</v>
      </c>
      <c r="AG120" s="1">
        <f>ABS(IK_diagnostics_positions__3[[#This Row],[Column11]]-K119)</f>
        <v>1.7019000000000006E-2</v>
      </c>
      <c r="AH120" s="1">
        <f>ABS(IK_diagnostics_positions__3[[#This Row],[Column12]]-L119)</f>
        <v>0.15213999999999994</v>
      </c>
      <c r="AI120" s="1">
        <f>ABS(IK_diagnostics_positions__3[[#This Row],[Column13]]-M119)</f>
        <v>5.5088000000000026E-2</v>
      </c>
      <c r="AJ120" s="1">
        <f>ABS(IK_diagnostics_positions__3[[#This Row],[Column14]]-N119)</f>
        <v>0.31671000000000005</v>
      </c>
      <c r="AK120" s="1">
        <f>ABS(IK_diagnostics_positions__3[[#This Row],[Column15]]-O119)</f>
        <v>0.1414200000000001</v>
      </c>
      <c r="AL120" s="1">
        <f>ABS(IK_diagnostics_positions__3[[#This Row],[Column16]]-P119)</f>
        <v>0.15901700000000007</v>
      </c>
      <c r="AM120" s="1">
        <f>ABS(IK_diagnostics_positions__3[[#This Row],[Column17]]-Q119)</f>
        <v>1.8942999999999932E-2</v>
      </c>
      <c r="AN120" s="1">
        <f>ABS(IK_diagnostics_positions__3[[#This Row],[Column18]]-R119)</f>
        <v>8.277000000000001E-2</v>
      </c>
      <c r="AO120" s="1">
        <f>ABS(IK_diagnostics_positions__3[[#This Row],[Column19]]-S119)</f>
        <v>1.0183899999999996E-2</v>
      </c>
      <c r="AP120" s="1">
        <f>ABS(IK_diagnostics_positions__3[[#This Row],[Column20]]-T119)</f>
        <v>0.377471</v>
      </c>
      <c r="AQ120" s="1">
        <f>ABS(IK_diagnostics_positions__3[[#This Row],[Column21]]-U119)</f>
        <v>4.7119999999999607E-2</v>
      </c>
    </row>
    <row r="121" spans="1:43" x14ac:dyDescent="0.25">
      <c r="A121" s="1">
        <v>-3.2443800000000002E-2</v>
      </c>
      <c r="B121" s="1">
        <v>2.5330399999999999E-4</v>
      </c>
      <c r="C121" s="1">
        <v>-0.99947399999999997</v>
      </c>
      <c r="D121" s="1">
        <v>-1.0295099999999999</v>
      </c>
      <c r="E121" s="1">
        <v>2.8088599999999999E-4</v>
      </c>
      <c r="F121" s="1">
        <v>-1.07605</v>
      </c>
      <c r="G121" s="1">
        <v>-0.88253899999999996</v>
      </c>
      <c r="H121" s="1">
        <v>0.96145099999999994</v>
      </c>
      <c r="I121" s="1">
        <v>-1.30962</v>
      </c>
      <c r="J121" s="1">
        <v>-2.3166099999999998E-2</v>
      </c>
      <c r="K121" s="1">
        <v>0.91206200000000004</v>
      </c>
      <c r="L121" s="1">
        <v>-1.8185800000000001</v>
      </c>
      <c r="M121" s="1">
        <v>0.70387599999999995</v>
      </c>
      <c r="N121" s="1">
        <v>0.88520600000000005</v>
      </c>
      <c r="O121" s="1">
        <v>-2.5046400000000002</v>
      </c>
      <c r="P121" s="1">
        <v>-0.73998699999999995</v>
      </c>
      <c r="Q121" s="1">
        <v>0.97362700000000002</v>
      </c>
      <c r="R121" s="1">
        <v>-2.5131100000000002</v>
      </c>
      <c r="S121" s="1">
        <v>3.2972700000000001E-2</v>
      </c>
      <c r="T121" s="1">
        <v>0.15817200000000001</v>
      </c>
      <c r="U121" s="1">
        <v>-2.4731700000000001</v>
      </c>
      <c r="V121" s="1" t="s">
        <v>23</v>
      </c>
      <c r="W121" s="1">
        <f>ABS(IK_diagnostics_positions__3[[#This Row],[Column1]]-A120)</f>
        <v>1.2466399999999996E-2</v>
      </c>
      <c r="X121" s="1">
        <f>ABS(IK_diagnostics_positions__3[[#This Row],[Column2]]-B120)</f>
        <v>1.0417460000000001E-3</v>
      </c>
      <c r="Y121" s="1">
        <f>ABS(IK_diagnostics_positions__3[[#This Row],[Column3]]-C120)</f>
        <v>4.8399999999992893E-4</v>
      </c>
      <c r="Z121" s="1">
        <f>ABS(IK_diagnostics_positions__3[[#This Row],[Column4]]-D120)</f>
        <v>1.3210000000000166E-2</v>
      </c>
      <c r="AA121" s="1">
        <f>ABS(IK_diagnostics_positions__3[[#This Row],[Column5]]-E120)</f>
        <v>1.228364E-3</v>
      </c>
      <c r="AB121" s="1">
        <f>ABS(IK_diagnostics_positions__3[[#This Row],[Column6]]-F120)</f>
        <v>1.097999999999999E-2</v>
      </c>
      <c r="AC121" s="1">
        <f>ABS(IK_diagnostics_positions__3[[#This Row],[Column7]]-G120)</f>
        <v>9.6519999999999939E-3</v>
      </c>
      <c r="AD121" s="1">
        <f>ABS(IK_diagnostics_positions__3[[#This Row],[Column8]]-H120)</f>
        <v>8.2990000000000563E-3</v>
      </c>
      <c r="AE121" s="1">
        <f>ABS(IK_diagnostics_positions__3[[#This Row],[Column9]]-I120)</f>
        <v>4.4929999999999914E-2</v>
      </c>
      <c r="AF121" s="1">
        <f>ABS(IK_diagnostics_positions__3[[#This Row],[Column10]]-J120)</f>
        <v>5.2675000000000013E-3</v>
      </c>
      <c r="AG121" s="1">
        <f>ABS(IK_diagnostics_positions__3[[#This Row],[Column11]]-K120)</f>
        <v>2.1838000000000024E-2</v>
      </c>
      <c r="AH121" s="1">
        <f>ABS(IK_diagnostics_positions__3[[#This Row],[Column12]]-L120)</f>
        <v>5.6290000000000173E-2</v>
      </c>
      <c r="AI121" s="1">
        <f>ABS(IK_diagnostics_positions__3[[#This Row],[Column13]]-M120)</f>
        <v>3.6553999999999975E-2</v>
      </c>
      <c r="AJ121" s="1">
        <f>ABS(IK_diagnostics_positions__3[[#This Row],[Column14]]-N120)</f>
        <v>5.1543000000000005E-2</v>
      </c>
      <c r="AK121" s="1">
        <f>ABS(IK_diagnostics_positions__3[[#This Row],[Column15]]-O120)</f>
        <v>2.629999999999999E-2</v>
      </c>
      <c r="AL121" s="1">
        <f>ABS(IK_diagnostics_positions__3[[#This Row],[Column16]]-P120)</f>
        <v>3.2068999999999903E-2</v>
      </c>
      <c r="AM121" s="1">
        <f>ABS(IK_diagnostics_positions__3[[#This Row],[Column17]]-Q120)</f>
        <v>4.2765999999999971E-2</v>
      </c>
      <c r="AN121" s="1">
        <f>ABS(IK_diagnostics_positions__3[[#This Row],[Column18]]-R120)</f>
        <v>1.8260000000000165E-2</v>
      </c>
      <c r="AO121" s="1">
        <f>ABS(IK_diagnostics_positions__3[[#This Row],[Column19]]-S120)</f>
        <v>4.2149000000000006E-3</v>
      </c>
      <c r="AP121" s="1">
        <f>ABS(IK_diagnostics_positions__3[[#This Row],[Column20]]-T120)</f>
        <v>8.3522999999999986E-2</v>
      </c>
      <c r="AQ121" s="1">
        <f>ABS(IK_diagnostics_positions__3[[#This Row],[Column21]]-U120)</f>
        <v>4.7470000000000123E-2</v>
      </c>
    </row>
    <row r="122" spans="1:43" x14ac:dyDescent="0.25">
      <c r="A122" s="1">
        <v>-2.3191799999999999E-2</v>
      </c>
      <c r="B122" s="1" t="s">
        <v>22</v>
      </c>
      <c r="C122" s="1">
        <v>-0.99973100000000004</v>
      </c>
      <c r="D122" s="1">
        <v>-1.0192099999999999</v>
      </c>
      <c r="E122" s="1" t="s">
        <v>22</v>
      </c>
      <c r="F122" s="1">
        <v>-1.0889200000000001</v>
      </c>
      <c r="G122" s="1">
        <v>-0.87055099999999996</v>
      </c>
      <c r="H122" s="1">
        <v>0.95731100000000002</v>
      </c>
      <c r="I122" s="1">
        <v>-1.3368199999999999</v>
      </c>
      <c r="J122" s="1">
        <v>-1.49692E-2</v>
      </c>
      <c r="K122" s="1">
        <v>0.92422700000000002</v>
      </c>
      <c r="L122" s="1">
        <v>-1.8534299999999999</v>
      </c>
      <c r="M122" s="1">
        <v>0.73110699999999995</v>
      </c>
      <c r="N122" s="1">
        <v>0.91394399999999998</v>
      </c>
      <c r="O122" s="1">
        <v>-2.5192100000000002</v>
      </c>
      <c r="P122" s="1">
        <v>-0.75662799999999997</v>
      </c>
      <c r="Q122" s="1">
        <v>0.99037399999999998</v>
      </c>
      <c r="R122" s="1">
        <v>-2.52094</v>
      </c>
      <c r="S122" s="1">
        <v>2.19928E-2</v>
      </c>
      <c r="T122" s="1">
        <v>0.126474</v>
      </c>
      <c r="U122" s="1">
        <v>-2.4552800000000001</v>
      </c>
      <c r="V122" s="1" t="s">
        <v>23</v>
      </c>
      <c r="W122" s="1">
        <f>ABS(IK_diagnostics_positions__3[[#This Row],[Column1]]-A121)</f>
        <v>9.2520000000000033E-3</v>
      </c>
      <c r="X122" s="1">
        <f>ABS(IK_diagnostics_positions__3[[#This Row],[Column2]]-B121)</f>
        <v>2.5330399999999999E-4</v>
      </c>
      <c r="Y122" s="1">
        <f>ABS(IK_diagnostics_positions__3[[#This Row],[Column3]]-C121)</f>
        <v>2.5700000000006273E-4</v>
      </c>
      <c r="Z122" s="1">
        <f>ABS(IK_diagnostics_positions__3[[#This Row],[Column4]]-D121)</f>
        <v>1.0299999999999976E-2</v>
      </c>
      <c r="AA122" s="1">
        <f>ABS(IK_diagnostics_positions__3[[#This Row],[Column5]]-E121)</f>
        <v>2.8088599999999999E-4</v>
      </c>
      <c r="AB122" s="1">
        <f>ABS(IK_diagnostics_positions__3[[#This Row],[Column6]]-F121)</f>
        <v>1.2870000000000159E-2</v>
      </c>
      <c r="AC122" s="1">
        <f>ABS(IK_diagnostics_positions__3[[#This Row],[Column7]]-G121)</f>
        <v>1.1987999999999999E-2</v>
      </c>
      <c r="AD122" s="1">
        <f>ABS(IK_diagnostics_positions__3[[#This Row],[Column8]]-H121)</f>
        <v>4.1399999999999215E-3</v>
      </c>
      <c r="AE122" s="1">
        <f>ABS(IK_diagnostics_positions__3[[#This Row],[Column9]]-I121)</f>
        <v>2.7199999999999891E-2</v>
      </c>
      <c r="AF122" s="1">
        <f>ABS(IK_diagnostics_positions__3[[#This Row],[Column10]]-J121)</f>
        <v>8.1968999999999983E-3</v>
      </c>
      <c r="AG122" s="1">
        <f>ABS(IK_diagnostics_positions__3[[#This Row],[Column11]]-K121)</f>
        <v>1.2164999999999981E-2</v>
      </c>
      <c r="AH122" s="1">
        <f>ABS(IK_diagnostics_positions__3[[#This Row],[Column12]]-L121)</f>
        <v>3.4849999999999826E-2</v>
      </c>
      <c r="AI122" s="1">
        <f>ABS(IK_diagnostics_positions__3[[#This Row],[Column13]]-M121)</f>
        <v>2.7231000000000005E-2</v>
      </c>
      <c r="AJ122" s="1">
        <f>ABS(IK_diagnostics_positions__3[[#This Row],[Column14]]-N121)</f>
        <v>2.873799999999993E-2</v>
      </c>
      <c r="AK122" s="1">
        <f>ABS(IK_diagnostics_positions__3[[#This Row],[Column15]]-O121)</f>
        <v>1.4569999999999972E-2</v>
      </c>
      <c r="AL122" s="1">
        <f>ABS(IK_diagnostics_positions__3[[#This Row],[Column16]]-P121)</f>
        <v>1.6641000000000017E-2</v>
      </c>
      <c r="AM122" s="1">
        <f>ABS(IK_diagnostics_positions__3[[#This Row],[Column17]]-Q121)</f>
        <v>1.6746999999999956E-2</v>
      </c>
      <c r="AN122" s="1">
        <f>ABS(IK_diagnostics_positions__3[[#This Row],[Column18]]-R121)</f>
        <v>7.8299999999997816E-3</v>
      </c>
      <c r="AO122" s="1">
        <f>ABS(IK_diagnostics_positions__3[[#This Row],[Column19]]-S121)</f>
        <v>1.0979900000000001E-2</v>
      </c>
      <c r="AP122" s="1">
        <f>ABS(IK_diagnostics_positions__3[[#This Row],[Column20]]-T121)</f>
        <v>3.1698000000000004E-2</v>
      </c>
      <c r="AQ122" s="1">
        <f>ABS(IK_diagnostics_positions__3[[#This Row],[Column21]]-U121)</f>
        <v>1.7889999999999961E-2</v>
      </c>
    </row>
    <row r="123" spans="1:43" x14ac:dyDescent="0.25">
      <c r="A123" s="1">
        <v>-1.7659299999999999E-2</v>
      </c>
      <c r="B123" s="1" t="s">
        <v>22</v>
      </c>
      <c r="C123" s="1">
        <v>-0.99984399999999996</v>
      </c>
      <c r="D123" s="1">
        <v>-1.0129699999999999</v>
      </c>
      <c r="E123" s="1" t="s">
        <v>22</v>
      </c>
      <c r="F123" s="1">
        <v>-1.09653</v>
      </c>
      <c r="G123" s="1">
        <v>-0.86194099999999996</v>
      </c>
      <c r="H123" s="1">
        <v>0.95432899999999998</v>
      </c>
      <c r="I123" s="1">
        <v>-1.3543000000000001</v>
      </c>
      <c r="J123" s="1">
        <v>-7.9169900000000005E-3</v>
      </c>
      <c r="K123" s="1">
        <v>0.93032599999999999</v>
      </c>
      <c r="L123" s="1">
        <v>-1.87398</v>
      </c>
      <c r="M123" s="1">
        <v>0.75062499999999999</v>
      </c>
      <c r="N123" s="1">
        <v>0.92923699999999998</v>
      </c>
      <c r="O123" s="1">
        <v>-2.5256099999999999</v>
      </c>
      <c r="P123" s="1">
        <v>-0.76528300000000005</v>
      </c>
      <c r="Q123" s="1">
        <v>0.99585699999999999</v>
      </c>
      <c r="R123" s="1">
        <v>-2.5236800000000001</v>
      </c>
      <c r="S123" s="1">
        <v>1.43526E-2</v>
      </c>
      <c r="T123" s="1">
        <v>0.11125599999999999</v>
      </c>
      <c r="U123" s="1">
        <v>-2.4472399999999999</v>
      </c>
      <c r="V123" s="1" t="s">
        <v>23</v>
      </c>
      <c r="W123" s="1">
        <f>ABS(IK_diagnostics_positions__3[[#This Row],[Column1]]-A122)</f>
        <v>5.5324999999999992E-3</v>
      </c>
      <c r="X123" s="1">
        <f>ABS(IK_diagnostics_positions__3[[#This Row],[Column2]]-B122)</f>
        <v>0</v>
      </c>
      <c r="Y123" s="1">
        <f>ABS(IK_diagnostics_positions__3[[#This Row],[Column3]]-C122)</f>
        <v>1.1299999999991872E-4</v>
      </c>
      <c r="Z123" s="1">
        <f>ABS(IK_diagnostics_positions__3[[#This Row],[Column4]]-D122)</f>
        <v>6.2400000000000233E-3</v>
      </c>
      <c r="AA123" s="1">
        <f>ABS(IK_diagnostics_positions__3[[#This Row],[Column5]]-E122)</f>
        <v>0</v>
      </c>
      <c r="AB123" s="1">
        <f>ABS(IK_diagnostics_positions__3[[#This Row],[Column6]]-F122)</f>
        <v>7.6099999999998946E-3</v>
      </c>
      <c r="AC123" s="1">
        <f>ABS(IK_diagnostics_positions__3[[#This Row],[Column7]]-G122)</f>
        <v>8.6100000000000065E-3</v>
      </c>
      <c r="AD123" s="1">
        <f>ABS(IK_diagnostics_positions__3[[#This Row],[Column8]]-H122)</f>
        <v>2.9820000000000402E-3</v>
      </c>
      <c r="AE123" s="1">
        <f>ABS(IK_diagnostics_positions__3[[#This Row],[Column9]]-I122)</f>
        <v>1.7480000000000162E-2</v>
      </c>
      <c r="AF123" s="1">
        <f>ABS(IK_diagnostics_positions__3[[#This Row],[Column10]]-J122)</f>
        <v>7.0522099999999997E-3</v>
      </c>
      <c r="AG123" s="1">
        <f>ABS(IK_diagnostics_positions__3[[#This Row],[Column11]]-K122)</f>
        <v>6.0989999999999656E-3</v>
      </c>
      <c r="AH123" s="1">
        <f>ABS(IK_diagnostics_positions__3[[#This Row],[Column12]]-L122)</f>
        <v>2.0550000000000068E-2</v>
      </c>
      <c r="AI123" s="1">
        <f>ABS(IK_diagnostics_positions__3[[#This Row],[Column13]]-M122)</f>
        <v>1.9518000000000035E-2</v>
      </c>
      <c r="AJ123" s="1">
        <f>ABS(IK_diagnostics_positions__3[[#This Row],[Column14]]-N122)</f>
        <v>1.5293000000000001E-2</v>
      </c>
      <c r="AK123" s="1">
        <f>ABS(IK_diagnostics_positions__3[[#This Row],[Column15]]-O122)</f>
        <v>6.3999999999997392E-3</v>
      </c>
      <c r="AL123" s="1">
        <f>ABS(IK_diagnostics_positions__3[[#This Row],[Column16]]-P122)</f>
        <v>8.6550000000000793E-3</v>
      </c>
      <c r="AM123" s="1">
        <f>ABS(IK_diagnostics_positions__3[[#This Row],[Column17]]-Q122)</f>
        <v>5.4830000000000156E-3</v>
      </c>
      <c r="AN123" s="1">
        <f>ABS(IK_diagnostics_positions__3[[#This Row],[Column18]]-R122)</f>
        <v>2.7400000000001867E-3</v>
      </c>
      <c r="AO123" s="1">
        <f>ABS(IK_diagnostics_positions__3[[#This Row],[Column19]]-S122)</f>
        <v>7.6401999999999998E-3</v>
      </c>
      <c r="AP123" s="1">
        <f>ABS(IK_diagnostics_positions__3[[#This Row],[Column20]]-T122)</f>
        <v>1.5218000000000009E-2</v>
      </c>
      <c r="AQ123" s="1">
        <f>ABS(IK_diagnostics_positions__3[[#This Row],[Column21]]-U122)</f>
        <v>8.0400000000002692E-3</v>
      </c>
    </row>
    <row r="124" spans="1:43" x14ac:dyDescent="0.25">
      <c r="A124" s="1">
        <v>-1.6688999999999999E-2</v>
      </c>
      <c r="B124" s="1" t="s">
        <v>22</v>
      </c>
      <c r="C124" s="1">
        <v>-0.999861</v>
      </c>
      <c r="D124" s="1">
        <v>-1.01139</v>
      </c>
      <c r="E124" s="1" t="s">
        <v>22</v>
      </c>
      <c r="F124" s="1">
        <v>-1.1026199999999999</v>
      </c>
      <c r="G124" s="1">
        <v>-0.85706099999999996</v>
      </c>
      <c r="H124" s="1">
        <v>0.95225400000000004</v>
      </c>
      <c r="I124" s="1">
        <v>-1.36605</v>
      </c>
      <c r="J124" s="1">
        <v>-3.1282900000000002E-3</v>
      </c>
      <c r="K124" s="1">
        <v>0.93357500000000004</v>
      </c>
      <c r="L124" s="1">
        <v>-1.8861000000000001</v>
      </c>
      <c r="M124" s="1">
        <v>0.76290199999999997</v>
      </c>
      <c r="N124" s="1">
        <v>0.938967</v>
      </c>
      <c r="O124" s="1">
        <v>-2.52888</v>
      </c>
      <c r="P124" s="1">
        <v>-0.77004700000000004</v>
      </c>
      <c r="Q124" s="1">
        <v>0.99835700000000005</v>
      </c>
      <c r="R124" s="1">
        <v>-2.5245600000000001</v>
      </c>
      <c r="S124" s="1">
        <v>9.4909E-3</v>
      </c>
      <c r="T124" s="1">
        <v>0.10359500000000001</v>
      </c>
      <c r="U124" s="1">
        <v>-2.4437500000000001</v>
      </c>
      <c r="V124" s="1" t="s">
        <v>23</v>
      </c>
      <c r="W124" s="1">
        <f>ABS(IK_diagnostics_positions__3[[#This Row],[Column1]]-A123)</f>
        <v>9.7030000000000033E-4</v>
      </c>
      <c r="X124" s="1">
        <f>ABS(IK_diagnostics_positions__3[[#This Row],[Column2]]-B123)</f>
        <v>0</v>
      </c>
      <c r="Y124" s="1">
        <f>ABS(IK_diagnostics_positions__3[[#This Row],[Column3]]-C123)</f>
        <v>1.7000000000044757E-5</v>
      </c>
      <c r="Z124" s="1">
        <f>ABS(IK_diagnostics_positions__3[[#This Row],[Column4]]-D123)</f>
        <v>1.5799999999999148E-3</v>
      </c>
      <c r="AA124" s="1">
        <f>ABS(IK_diagnostics_positions__3[[#This Row],[Column5]]-E123)</f>
        <v>0</v>
      </c>
      <c r="AB124" s="1">
        <f>ABS(IK_diagnostics_positions__3[[#This Row],[Column6]]-F123)</f>
        <v>6.0899999999999288E-3</v>
      </c>
      <c r="AC124" s="1">
        <f>ABS(IK_diagnostics_positions__3[[#This Row],[Column7]]-G123)</f>
        <v>4.8799999999999955E-3</v>
      </c>
      <c r="AD124" s="1">
        <f>ABS(IK_diagnostics_positions__3[[#This Row],[Column8]]-H123)</f>
        <v>2.074999999999938E-3</v>
      </c>
      <c r="AE124" s="1">
        <f>ABS(IK_diagnostics_positions__3[[#This Row],[Column9]]-I123)</f>
        <v>1.1749999999999927E-2</v>
      </c>
      <c r="AF124" s="1">
        <f>ABS(IK_diagnostics_positions__3[[#This Row],[Column10]]-J123)</f>
        <v>4.7886999999999999E-3</v>
      </c>
      <c r="AG124" s="1">
        <f>ABS(IK_diagnostics_positions__3[[#This Row],[Column11]]-K123)</f>
        <v>3.2490000000000574E-3</v>
      </c>
      <c r="AH124" s="1">
        <f>ABS(IK_diagnostics_positions__3[[#This Row],[Column12]]-L123)</f>
        <v>1.2120000000000131E-2</v>
      </c>
      <c r="AI124" s="1">
        <f>ABS(IK_diagnostics_positions__3[[#This Row],[Column13]]-M123)</f>
        <v>1.2276999999999982E-2</v>
      </c>
      <c r="AJ124" s="1">
        <f>ABS(IK_diagnostics_positions__3[[#This Row],[Column14]]-N123)</f>
        <v>9.7300000000000164E-3</v>
      </c>
      <c r="AK124" s="1">
        <f>ABS(IK_diagnostics_positions__3[[#This Row],[Column15]]-O123)</f>
        <v>3.2700000000001062E-3</v>
      </c>
      <c r="AL124" s="1">
        <f>ABS(IK_diagnostics_positions__3[[#This Row],[Column16]]-P123)</f>
        <v>4.7639999999999905E-3</v>
      </c>
      <c r="AM124" s="1">
        <f>ABS(IK_diagnostics_positions__3[[#This Row],[Column17]]-Q123)</f>
        <v>2.5000000000000577E-3</v>
      </c>
      <c r="AN124" s="1">
        <f>ABS(IK_diagnostics_positions__3[[#This Row],[Column18]]-R123)</f>
        <v>8.799999999999919E-4</v>
      </c>
      <c r="AO124" s="1">
        <f>ABS(IK_diagnostics_positions__3[[#This Row],[Column19]]-S123)</f>
        <v>4.8617E-3</v>
      </c>
      <c r="AP124" s="1">
        <f>ABS(IK_diagnostics_positions__3[[#This Row],[Column20]]-T123)</f>
        <v>7.6609999999999873E-3</v>
      </c>
      <c r="AQ124" s="1">
        <f>ABS(IK_diagnostics_positions__3[[#This Row],[Column21]]-U123)</f>
        <v>3.4899999999997711E-3</v>
      </c>
    </row>
    <row r="125" spans="1:43" x14ac:dyDescent="0.25">
      <c r="A125" s="1">
        <v>-1.7142899999999999E-2</v>
      </c>
      <c r="B125" s="1" t="s">
        <v>22</v>
      </c>
      <c r="C125" s="1">
        <v>-0.99985299999999999</v>
      </c>
      <c r="D125" s="1">
        <v>-1.01159</v>
      </c>
      <c r="E125" s="1" t="s">
        <v>22</v>
      </c>
      <c r="F125" s="1">
        <v>-1.10511</v>
      </c>
      <c r="G125" s="1">
        <v>-0.85529999999999995</v>
      </c>
      <c r="H125" s="1">
        <v>0.95032899999999998</v>
      </c>
      <c r="I125" s="1">
        <v>-1.3742700000000001</v>
      </c>
      <c r="J125" s="1">
        <v>-7.8624499999999998E-4</v>
      </c>
      <c r="K125" s="1">
        <v>0.93442700000000001</v>
      </c>
      <c r="L125" s="1">
        <v>-1.8934599999999999</v>
      </c>
      <c r="M125" s="1">
        <v>0.76924899999999996</v>
      </c>
      <c r="N125" s="1">
        <v>0.94401100000000004</v>
      </c>
      <c r="O125" s="1">
        <v>-2.53139</v>
      </c>
      <c r="P125" s="1">
        <v>-0.77340100000000001</v>
      </c>
      <c r="Q125" s="1">
        <v>0.99936400000000003</v>
      </c>
      <c r="R125" s="1">
        <v>-2.5249999999999999</v>
      </c>
      <c r="S125" s="1">
        <v>6.3284600000000002E-3</v>
      </c>
      <c r="T125" s="1">
        <v>9.8664500000000002E-2</v>
      </c>
      <c r="U125" s="1">
        <v>-2.4424999999999999</v>
      </c>
      <c r="V125" s="1" t="s">
        <v>23</v>
      </c>
      <c r="W125" s="1">
        <f>ABS(IK_diagnostics_positions__3[[#This Row],[Column1]]-A124)</f>
        <v>4.5390000000000014E-4</v>
      </c>
      <c r="X125" s="1">
        <f>ABS(IK_diagnostics_positions__3[[#This Row],[Column2]]-B124)</f>
        <v>0</v>
      </c>
      <c r="Y125" s="1">
        <f>ABS(IK_diagnostics_positions__3[[#This Row],[Column3]]-C124)</f>
        <v>8.0000000000080007E-6</v>
      </c>
      <c r="Z125" s="1">
        <f>ABS(IK_diagnostics_positions__3[[#This Row],[Column4]]-D124)</f>
        <v>1.9999999999997797E-4</v>
      </c>
      <c r="AA125" s="1">
        <f>ABS(IK_diagnostics_positions__3[[#This Row],[Column5]]-E124)</f>
        <v>0</v>
      </c>
      <c r="AB125" s="1">
        <f>ABS(IK_diagnostics_positions__3[[#This Row],[Column6]]-F124)</f>
        <v>2.4900000000001032E-3</v>
      </c>
      <c r="AC125" s="1">
        <f>ABS(IK_diagnostics_positions__3[[#This Row],[Column7]]-G124)</f>
        <v>1.7610000000000126E-3</v>
      </c>
      <c r="AD125" s="1">
        <f>ABS(IK_diagnostics_positions__3[[#This Row],[Column8]]-H124)</f>
        <v>1.9250000000000655E-3</v>
      </c>
      <c r="AE125" s="1">
        <f>ABS(IK_diagnostics_positions__3[[#This Row],[Column9]]-I124)</f>
        <v>8.2200000000001161E-3</v>
      </c>
      <c r="AF125" s="1">
        <f>ABS(IK_diagnostics_positions__3[[#This Row],[Column10]]-J124)</f>
        <v>2.3420450000000001E-3</v>
      </c>
      <c r="AG125" s="1">
        <f>ABS(IK_diagnostics_positions__3[[#This Row],[Column11]]-K124)</f>
        <v>8.519999999999639E-4</v>
      </c>
      <c r="AH125" s="1">
        <f>ABS(IK_diagnostics_positions__3[[#This Row],[Column12]]-L124)</f>
        <v>7.3599999999998111E-3</v>
      </c>
      <c r="AI125" s="1">
        <f>ABS(IK_diagnostics_positions__3[[#This Row],[Column13]]-M124)</f>
        <v>6.3469999999999915E-3</v>
      </c>
      <c r="AJ125" s="1">
        <f>ABS(IK_diagnostics_positions__3[[#This Row],[Column14]]-N124)</f>
        <v>5.0440000000000484E-3</v>
      </c>
      <c r="AK125" s="1">
        <f>ABS(IK_diagnostics_positions__3[[#This Row],[Column15]]-O124)</f>
        <v>2.5100000000000122E-3</v>
      </c>
      <c r="AL125" s="1">
        <f>ABS(IK_diagnostics_positions__3[[#This Row],[Column16]]-P124)</f>
        <v>3.3539999999999681E-3</v>
      </c>
      <c r="AM125" s="1">
        <f>ABS(IK_diagnostics_positions__3[[#This Row],[Column17]]-Q124)</f>
        <v>1.0069999999999801E-3</v>
      </c>
      <c r="AN125" s="1">
        <f>ABS(IK_diagnostics_positions__3[[#This Row],[Column18]]-R124)</f>
        <v>4.3999999999977391E-4</v>
      </c>
      <c r="AO125" s="1">
        <f>ABS(IK_diagnostics_positions__3[[#This Row],[Column19]]-S124)</f>
        <v>3.1624399999999999E-3</v>
      </c>
      <c r="AP125" s="1">
        <f>ABS(IK_diagnostics_positions__3[[#This Row],[Column20]]-T124)</f>
        <v>4.9305000000000043E-3</v>
      </c>
      <c r="AQ125" s="1">
        <f>ABS(IK_diagnostics_positions__3[[#This Row],[Column21]]-U124)</f>
        <v>1.2500000000001954E-3</v>
      </c>
    </row>
    <row r="126" spans="1:43" x14ac:dyDescent="0.25">
      <c r="A126" s="1">
        <v>-1.7808999999999998E-2</v>
      </c>
      <c r="B126" s="1" t="s">
        <v>22</v>
      </c>
      <c r="C126" s="1">
        <v>-0.99984099999999998</v>
      </c>
      <c r="D126" s="1">
        <v>-1.0121100000000001</v>
      </c>
      <c r="E126" s="1" t="s">
        <v>22</v>
      </c>
      <c r="F126" s="1">
        <v>-1.10649</v>
      </c>
      <c r="G126" s="1">
        <v>-0.85421199999999997</v>
      </c>
      <c r="H126" s="1">
        <v>0.94885799999999998</v>
      </c>
      <c r="I126" s="1">
        <v>-1.3798699999999999</v>
      </c>
      <c r="J126" s="1">
        <v>1.17016E-3</v>
      </c>
      <c r="K126" s="1">
        <v>0.93442099999999995</v>
      </c>
      <c r="L126" s="1">
        <v>-1.89767</v>
      </c>
      <c r="M126" s="1">
        <v>0.77329999999999999</v>
      </c>
      <c r="N126" s="1">
        <v>0.94756600000000002</v>
      </c>
      <c r="O126" s="1">
        <v>-2.5329999999999999</v>
      </c>
      <c r="P126" s="1">
        <v>-0.77499899999999999</v>
      </c>
      <c r="Q126" s="1">
        <v>0.99979499999999999</v>
      </c>
      <c r="R126" s="1">
        <v>-2.5247899999999999</v>
      </c>
      <c r="S126" s="1">
        <v>4.2085600000000001E-3</v>
      </c>
      <c r="T126" s="1">
        <v>9.5620800000000006E-2</v>
      </c>
      <c r="U126" s="1">
        <v>-2.4420999999999999</v>
      </c>
      <c r="V126" s="1" t="s">
        <v>23</v>
      </c>
      <c r="W126" s="1">
        <f>ABS(IK_diagnostics_positions__3[[#This Row],[Column1]]-A125)</f>
        <v>6.6609999999999933E-4</v>
      </c>
      <c r="X126" s="1">
        <f>ABS(IK_diagnostics_positions__3[[#This Row],[Column2]]-B125)</f>
        <v>0</v>
      </c>
      <c r="Y126" s="1">
        <f>ABS(IK_diagnostics_positions__3[[#This Row],[Column3]]-C125)</f>
        <v>1.2000000000012001E-5</v>
      </c>
      <c r="Z126" s="1">
        <f>ABS(IK_diagnostics_positions__3[[#This Row],[Column4]]-D125)</f>
        <v>5.2000000000007596E-4</v>
      </c>
      <c r="AA126" s="1">
        <f>ABS(IK_diagnostics_positions__3[[#This Row],[Column5]]-E125)</f>
        <v>0</v>
      </c>
      <c r="AB126" s="1">
        <f>ABS(IK_diagnostics_positions__3[[#This Row],[Column6]]-F125)</f>
        <v>1.3799999999999368E-3</v>
      </c>
      <c r="AC126" s="1">
        <f>ABS(IK_diagnostics_positions__3[[#This Row],[Column7]]-G125)</f>
        <v>1.0879999999999779E-3</v>
      </c>
      <c r="AD126" s="1">
        <f>ABS(IK_diagnostics_positions__3[[#This Row],[Column8]]-H125)</f>
        <v>1.4710000000000001E-3</v>
      </c>
      <c r="AE126" s="1">
        <f>ABS(IK_diagnostics_positions__3[[#This Row],[Column9]]-I125)</f>
        <v>5.5999999999998273E-3</v>
      </c>
      <c r="AF126" s="1">
        <f>ABS(IK_diagnostics_positions__3[[#This Row],[Column10]]-J125)</f>
        <v>1.956405E-3</v>
      </c>
      <c r="AG126" s="1">
        <f>ABS(IK_diagnostics_positions__3[[#This Row],[Column11]]-K125)</f>
        <v>6.0000000000615117E-6</v>
      </c>
      <c r="AH126" s="1">
        <f>ABS(IK_diagnostics_positions__3[[#This Row],[Column12]]-L125)</f>
        <v>4.210000000000047E-3</v>
      </c>
      <c r="AI126" s="1">
        <f>ABS(IK_diagnostics_positions__3[[#This Row],[Column13]]-M125)</f>
        <v>4.0510000000000268E-3</v>
      </c>
      <c r="AJ126" s="1">
        <f>ABS(IK_diagnostics_positions__3[[#This Row],[Column14]]-N125)</f>
        <v>3.5549999999999748E-3</v>
      </c>
      <c r="AK126" s="1">
        <f>ABS(IK_diagnostics_positions__3[[#This Row],[Column15]]-O125)</f>
        <v>1.6099999999998893E-3</v>
      </c>
      <c r="AL126" s="1">
        <f>ABS(IK_diagnostics_positions__3[[#This Row],[Column16]]-P125)</f>
        <v>1.5979999999999883E-3</v>
      </c>
      <c r="AM126" s="1">
        <f>ABS(IK_diagnostics_positions__3[[#This Row],[Column17]]-Q125)</f>
        <v>4.3099999999995919E-4</v>
      </c>
      <c r="AN126" s="1">
        <f>ABS(IK_diagnostics_positions__3[[#This Row],[Column18]]-R125)</f>
        <v>2.1000000000004349E-4</v>
      </c>
      <c r="AO126" s="1">
        <f>ABS(IK_diagnostics_positions__3[[#This Row],[Column19]]-S125)</f>
        <v>2.1199000000000001E-3</v>
      </c>
      <c r="AP126" s="1">
        <f>ABS(IK_diagnostics_positions__3[[#This Row],[Column20]]-T125)</f>
        <v>3.0436999999999964E-3</v>
      </c>
      <c r="AQ126" s="1">
        <f>ABS(IK_diagnostics_positions__3[[#This Row],[Column21]]-U125)</f>
        <v>3.9999999999995595E-4</v>
      </c>
    </row>
    <row r="127" spans="1:43" x14ac:dyDescent="0.25">
      <c r="A127" s="1">
        <v>-1.9652599999999999E-2</v>
      </c>
      <c r="B127" s="1" t="s">
        <v>22</v>
      </c>
      <c r="C127" s="1">
        <v>-0.999807</v>
      </c>
      <c r="D127" s="1">
        <v>-1.0139499999999999</v>
      </c>
      <c r="E127" s="1" t="s">
        <v>22</v>
      </c>
      <c r="F127" s="1">
        <v>-1.10643</v>
      </c>
      <c r="G127" s="1">
        <v>-0.855043</v>
      </c>
      <c r="H127" s="1">
        <v>0.94730800000000004</v>
      </c>
      <c r="I127" s="1">
        <v>-1.38456</v>
      </c>
      <c r="J127" s="1">
        <v>2.0235800000000001E-3</v>
      </c>
      <c r="K127" s="1">
        <v>0.93367500000000003</v>
      </c>
      <c r="L127" s="1">
        <v>-1.89958</v>
      </c>
      <c r="M127" s="1">
        <v>0.77534999999999998</v>
      </c>
      <c r="N127" s="1">
        <v>0.94989199999999996</v>
      </c>
      <c r="O127" s="1">
        <v>-2.5333800000000002</v>
      </c>
      <c r="P127" s="1">
        <v>-0.77582799999999996</v>
      </c>
      <c r="Q127" s="1">
        <v>1.0000199999999999</v>
      </c>
      <c r="R127" s="1">
        <v>-2.5245199999999999</v>
      </c>
      <c r="S127" s="1">
        <v>3.71295E-3</v>
      </c>
      <c r="T127" s="1">
        <v>9.3031799999999998E-2</v>
      </c>
      <c r="U127" s="1">
        <v>-2.4411700000000001</v>
      </c>
      <c r="V127" s="1" t="s">
        <v>23</v>
      </c>
      <c r="W127" s="1">
        <f>ABS(IK_diagnostics_positions__3[[#This Row],[Column1]]-A126)</f>
        <v>1.8436000000000008E-3</v>
      </c>
      <c r="X127" s="1">
        <f>ABS(IK_diagnostics_positions__3[[#This Row],[Column2]]-B126)</f>
        <v>0</v>
      </c>
      <c r="Y127" s="1">
        <f>ABS(IK_diagnostics_positions__3[[#This Row],[Column3]]-C126)</f>
        <v>3.3999999999978492E-5</v>
      </c>
      <c r="Z127" s="1">
        <f>ABS(IK_diagnostics_positions__3[[#This Row],[Column4]]-D126)</f>
        <v>1.8399999999998418E-3</v>
      </c>
      <c r="AA127" s="1">
        <f>ABS(IK_diagnostics_positions__3[[#This Row],[Column5]]-E126)</f>
        <v>0</v>
      </c>
      <c r="AB127" s="1">
        <f>ABS(IK_diagnostics_positions__3[[#This Row],[Column6]]-F126)</f>
        <v>5.9999999999948983E-5</v>
      </c>
      <c r="AC127" s="1">
        <f>ABS(IK_diagnostics_positions__3[[#This Row],[Column7]]-G126)</f>
        <v>8.3100000000002616E-4</v>
      </c>
      <c r="AD127" s="1">
        <f>ABS(IK_diagnostics_positions__3[[#This Row],[Column8]]-H126)</f>
        <v>1.5499999999999403E-3</v>
      </c>
      <c r="AE127" s="1">
        <f>ABS(IK_diagnostics_positions__3[[#This Row],[Column9]]-I126)</f>
        <v>4.690000000000083E-3</v>
      </c>
      <c r="AF127" s="1">
        <f>ABS(IK_diagnostics_positions__3[[#This Row],[Column10]]-J126)</f>
        <v>8.5342000000000013E-4</v>
      </c>
      <c r="AG127" s="1">
        <f>ABS(IK_diagnostics_positions__3[[#This Row],[Column11]]-K126)</f>
        <v>7.459999999999134E-4</v>
      </c>
      <c r="AH127" s="1">
        <f>ABS(IK_diagnostics_positions__3[[#This Row],[Column12]]-L126)</f>
        <v>1.9100000000000783E-3</v>
      </c>
      <c r="AI127" s="1">
        <f>ABS(IK_diagnostics_positions__3[[#This Row],[Column13]]-M126)</f>
        <v>2.0499999999999963E-3</v>
      </c>
      <c r="AJ127" s="1">
        <f>ABS(IK_diagnostics_positions__3[[#This Row],[Column14]]-N126)</f>
        <v>2.3259999999999392E-3</v>
      </c>
      <c r="AK127" s="1">
        <f>ABS(IK_diagnostics_positions__3[[#This Row],[Column15]]-O126)</f>
        <v>3.8000000000026901E-4</v>
      </c>
      <c r="AL127" s="1">
        <f>ABS(IK_diagnostics_positions__3[[#This Row],[Column16]]-P126)</f>
        <v>8.2899999999996865E-4</v>
      </c>
      <c r="AM127" s="1">
        <f>ABS(IK_diagnostics_positions__3[[#This Row],[Column17]]-Q126)</f>
        <v>2.2499999999991971E-4</v>
      </c>
      <c r="AN127" s="1">
        <f>ABS(IK_diagnostics_positions__3[[#This Row],[Column18]]-R126)</f>
        <v>2.6999999999999247E-4</v>
      </c>
      <c r="AO127" s="1">
        <f>ABS(IK_diagnostics_positions__3[[#This Row],[Column19]]-S126)</f>
        <v>4.9561000000000006E-4</v>
      </c>
      <c r="AP127" s="1">
        <f>ABS(IK_diagnostics_positions__3[[#This Row],[Column20]]-T126)</f>
        <v>2.589000000000008E-3</v>
      </c>
      <c r="AQ127" s="1">
        <f>ABS(IK_diagnostics_positions__3[[#This Row],[Column21]]-U126)</f>
        <v>9.2999999999987537E-4</v>
      </c>
    </row>
    <row r="128" spans="1:43" x14ac:dyDescent="0.25">
      <c r="A128" s="1">
        <v>-2.2542900000000001E-2</v>
      </c>
      <c r="B128" s="1" t="s">
        <v>22</v>
      </c>
      <c r="C128" s="1">
        <v>-0.99974600000000002</v>
      </c>
      <c r="D128" s="1">
        <v>-1.01681</v>
      </c>
      <c r="E128" s="1" t="s">
        <v>22</v>
      </c>
      <c r="F128" s="1">
        <v>-1.10667</v>
      </c>
      <c r="G128" s="1">
        <v>-0.85613499999999998</v>
      </c>
      <c r="H128" s="1">
        <v>0.945967</v>
      </c>
      <c r="I128" s="1">
        <v>-1.3883300000000001</v>
      </c>
      <c r="J128" s="1">
        <v>2.7086699999999998E-3</v>
      </c>
      <c r="K128" s="1">
        <v>0.93228100000000003</v>
      </c>
      <c r="L128" s="1">
        <v>-1.90038</v>
      </c>
      <c r="M128" s="1">
        <v>0.77630900000000003</v>
      </c>
      <c r="N128" s="1">
        <v>0.95144899999999999</v>
      </c>
      <c r="O128" s="1">
        <v>-2.5337700000000001</v>
      </c>
      <c r="P128" s="1">
        <v>-0.776034</v>
      </c>
      <c r="Q128" s="1">
        <v>1.00014</v>
      </c>
      <c r="R128" s="1">
        <v>-2.5240499999999999</v>
      </c>
      <c r="S128" s="1">
        <v>3.08771E-3</v>
      </c>
      <c r="T128" s="1">
        <v>9.1342599999999996E-2</v>
      </c>
      <c r="U128" s="1">
        <v>-2.4415200000000001</v>
      </c>
      <c r="V128" s="1" t="s">
        <v>23</v>
      </c>
      <c r="W128" s="1">
        <f>ABS(IK_diagnostics_positions__3[[#This Row],[Column1]]-A127)</f>
        <v>2.8903000000000019E-3</v>
      </c>
      <c r="X128" s="1">
        <f>ABS(IK_diagnostics_positions__3[[#This Row],[Column2]]-B127)</f>
        <v>0</v>
      </c>
      <c r="Y128" s="1">
        <f>ABS(IK_diagnostics_positions__3[[#This Row],[Column3]]-C127)</f>
        <v>6.0999999999977739E-5</v>
      </c>
      <c r="Z128" s="1">
        <f>ABS(IK_diagnostics_positions__3[[#This Row],[Column4]]-D127)</f>
        <v>2.8600000000000847E-3</v>
      </c>
      <c r="AA128" s="1">
        <f>ABS(IK_diagnostics_positions__3[[#This Row],[Column5]]-E127)</f>
        <v>0</v>
      </c>
      <c r="AB128" s="1">
        <f>ABS(IK_diagnostics_positions__3[[#This Row],[Column6]]-F127)</f>
        <v>2.4000000000001798E-4</v>
      </c>
      <c r="AC128" s="1">
        <f>ABS(IK_diagnostics_positions__3[[#This Row],[Column7]]-G127)</f>
        <v>1.0919999999999819E-3</v>
      </c>
      <c r="AD128" s="1">
        <f>ABS(IK_diagnostics_positions__3[[#This Row],[Column8]]-H127)</f>
        <v>1.3410000000000366E-3</v>
      </c>
      <c r="AE128" s="1">
        <f>ABS(IK_diagnostics_positions__3[[#This Row],[Column9]]-I127)</f>
        <v>3.7700000000000511E-3</v>
      </c>
      <c r="AF128" s="1">
        <f>ABS(IK_diagnostics_positions__3[[#This Row],[Column10]]-J127)</f>
        <v>6.8508999999999974E-4</v>
      </c>
      <c r="AG128" s="1">
        <f>ABS(IK_diagnostics_positions__3[[#This Row],[Column11]]-K127)</f>
        <v>1.3940000000000063E-3</v>
      </c>
      <c r="AH128" s="1">
        <f>ABS(IK_diagnostics_positions__3[[#This Row],[Column12]]-L127)</f>
        <v>7.9999999999991189E-4</v>
      </c>
      <c r="AI128" s="1">
        <f>ABS(IK_diagnostics_positions__3[[#This Row],[Column13]]-M127)</f>
        <v>9.5900000000004315E-4</v>
      </c>
      <c r="AJ128" s="1">
        <f>ABS(IK_diagnostics_positions__3[[#This Row],[Column14]]-N127)</f>
        <v>1.5570000000000306E-3</v>
      </c>
      <c r="AK128" s="1">
        <f>ABS(IK_diagnostics_positions__3[[#This Row],[Column15]]-O127)</f>
        <v>3.8999999999989043E-4</v>
      </c>
      <c r="AL128" s="1">
        <f>ABS(IK_diagnostics_positions__3[[#This Row],[Column16]]-P127)</f>
        <v>2.0600000000003948E-4</v>
      </c>
      <c r="AM128" s="1">
        <f>ABS(IK_diagnostics_positions__3[[#This Row],[Column17]]-Q127)</f>
        <v>1.2000000000012001E-4</v>
      </c>
      <c r="AN128" s="1">
        <f>ABS(IK_diagnostics_positions__3[[#This Row],[Column18]]-R127)</f>
        <v>4.6999999999997044E-4</v>
      </c>
      <c r="AO128" s="1">
        <f>ABS(IK_diagnostics_positions__3[[#This Row],[Column19]]-S127)</f>
        <v>6.2524E-4</v>
      </c>
      <c r="AP128" s="1">
        <f>ABS(IK_diagnostics_positions__3[[#This Row],[Column20]]-T127)</f>
        <v>1.6892000000000018E-3</v>
      </c>
      <c r="AQ128" s="1">
        <f>ABS(IK_diagnostics_positions__3[[#This Row],[Column21]]-U127)</f>
        <v>3.5000000000007248E-4</v>
      </c>
    </row>
    <row r="129" spans="1:43" x14ac:dyDescent="0.25">
      <c r="A129" s="1">
        <v>-2.5768099999999999E-2</v>
      </c>
      <c r="B129" s="1" t="s">
        <v>22</v>
      </c>
      <c r="C129" s="1">
        <v>-0.999668</v>
      </c>
      <c r="D129" s="1">
        <v>-1.01997</v>
      </c>
      <c r="E129" s="1" t="s">
        <v>22</v>
      </c>
      <c r="F129" s="1">
        <v>-1.1071899999999999</v>
      </c>
      <c r="G129" s="1">
        <v>-0.85763999999999996</v>
      </c>
      <c r="H129" s="1">
        <v>0.94469000000000003</v>
      </c>
      <c r="I129" s="1">
        <v>-1.3921600000000001</v>
      </c>
      <c r="J129" s="1">
        <v>3.3606299999999999E-3</v>
      </c>
      <c r="K129" s="1">
        <v>0.93031299999999995</v>
      </c>
      <c r="L129" s="1">
        <v>-1.90056</v>
      </c>
      <c r="M129" s="1">
        <v>0.77656700000000001</v>
      </c>
      <c r="N129" s="1">
        <v>0.95242899999999997</v>
      </c>
      <c r="O129" s="1">
        <v>-2.5343300000000002</v>
      </c>
      <c r="P129" s="1">
        <v>-0.775621</v>
      </c>
      <c r="Q129" s="1">
        <v>1.00027</v>
      </c>
      <c r="R129" s="1">
        <v>-2.5236999999999998</v>
      </c>
      <c r="S129" s="1">
        <v>2.0181800000000001E-3</v>
      </c>
      <c r="T129" s="1">
        <v>8.93732E-2</v>
      </c>
      <c r="U129" s="1">
        <v>-2.4416899999999999</v>
      </c>
      <c r="V129" s="1" t="s">
        <v>23</v>
      </c>
      <c r="W129" s="1">
        <f>ABS(IK_diagnostics_positions__3[[#This Row],[Column1]]-A128)</f>
        <v>3.2251999999999975E-3</v>
      </c>
      <c r="X129" s="1">
        <f>ABS(IK_diagnostics_positions__3[[#This Row],[Column2]]-B128)</f>
        <v>0</v>
      </c>
      <c r="Y129" s="1">
        <f>ABS(IK_diagnostics_positions__3[[#This Row],[Column3]]-C128)</f>
        <v>7.8000000000022496E-5</v>
      </c>
      <c r="Z129" s="1">
        <f>ABS(IK_diagnostics_positions__3[[#This Row],[Column4]]-D128)</f>
        <v>3.1600000000000517E-3</v>
      </c>
      <c r="AA129" s="1">
        <f>ABS(IK_diagnostics_positions__3[[#This Row],[Column5]]-E128)</f>
        <v>0</v>
      </c>
      <c r="AB129" s="1">
        <f>ABS(IK_diagnostics_positions__3[[#This Row],[Column6]]-F128)</f>
        <v>5.1999999999985391E-4</v>
      </c>
      <c r="AC129" s="1">
        <f>ABS(IK_diagnostics_positions__3[[#This Row],[Column7]]-G128)</f>
        <v>1.5049999999999786E-3</v>
      </c>
      <c r="AD129" s="1">
        <f>ABS(IK_diagnostics_positions__3[[#This Row],[Column8]]-H128)</f>
        <v>1.2769999999999726E-3</v>
      </c>
      <c r="AE129" s="1">
        <f>ABS(IK_diagnostics_positions__3[[#This Row],[Column9]]-I128)</f>
        <v>3.8300000000000001E-3</v>
      </c>
      <c r="AF129" s="1">
        <f>ABS(IK_diagnostics_positions__3[[#This Row],[Column10]]-J128)</f>
        <v>6.5196000000000004E-4</v>
      </c>
      <c r="AG129" s="1">
        <f>ABS(IK_diagnostics_positions__3[[#This Row],[Column11]]-K128)</f>
        <v>1.9680000000000808E-3</v>
      </c>
      <c r="AH129" s="1">
        <f>ABS(IK_diagnostics_positions__3[[#This Row],[Column12]]-L128)</f>
        <v>1.8000000000006899E-4</v>
      </c>
      <c r="AI129" s="1">
        <f>ABS(IK_diagnostics_positions__3[[#This Row],[Column13]]-M128)</f>
        <v>2.5799999999998047E-4</v>
      </c>
      <c r="AJ129" s="1">
        <f>ABS(IK_diagnostics_positions__3[[#This Row],[Column14]]-N128)</f>
        <v>9.7999999999998089E-4</v>
      </c>
      <c r="AK129" s="1">
        <f>ABS(IK_diagnostics_positions__3[[#This Row],[Column15]]-O128)</f>
        <v>5.6000000000011596E-4</v>
      </c>
      <c r="AL129" s="1">
        <f>ABS(IK_diagnostics_positions__3[[#This Row],[Column16]]-P128)</f>
        <v>4.129999999999967E-4</v>
      </c>
      <c r="AM129" s="1">
        <f>ABS(IK_diagnostics_positions__3[[#This Row],[Column17]]-Q128)</f>
        <v>1.2999999999996348E-4</v>
      </c>
      <c r="AN129" s="1">
        <f>ABS(IK_diagnostics_positions__3[[#This Row],[Column18]]-R128)</f>
        <v>3.5000000000007248E-4</v>
      </c>
      <c r="AO129" s="1">
        <f>ABS(IK_diagnostics_positions__3[[#This Row],[Column19]]-S128)</f>
        <v>1.06953E-3</v>
      </c>
      <c r="AP129" s="1">
        <f>ABS(IK_diagnostics_positions__3[[#This Row],[Column20]]-T128)</f>
        <v>1.9693999999999962E-3</v>
      </c>
      <c r="AQ129" s="1">
        <f>ABS(IK_diagnostics_positions__3[[#This Row],[Column21]]-U128)</f>
        <v>1.6999999999978144E-4</v>
      </c>
    </row>
    <row r="130" spans="1:43" x14ac:dyDescent="0.25">
      <c r="A130" s="1">
        <v>-2.8911099999999999E-2</v>
      </c>
      <c r="B130" s="1" t="s">
        <v>22</v>
      </c>
      <c r="C130" s="1">
        <v>-0.99958199999999997</v>
      </c>
      <c r="D130" s="1">
        <v>-1.0230900000000001</v>
      </c>
      <c r="E130" s="1" t="s">
        <v>22</v>
      </c>
      <c r="F130" s="1">
        <v>-1.1072900000000001</v>
      </c>
      <c r="G130" s="1">
        <v>-0.85910500000000001</v>
      </c>
      <c r="H130" s="1">
        <v>0.94325999999999999</v>
      </c>
      <c r="I130" s="1">
        <v>-1.39602</v>
      </c>
      <c r="J130" s="1">
        <v>4.1890699999999996E-3</v>
      </c>
      <c r="K130" s="1">
        <v>0.92838500000000002</v>
      </c>
      <c r="L130" s="1">
        <v>-1.9005000000000001</v>
      </c>
      <c r="M130" s="1">
        <v>0.77706900000000001</v>
      </c>
      <c r="N130" s="1">
        <v>0.95395700000000005</v>
      </c>
      <c r="O130" s="1">
        <v>-2.5345399999999998</v>
      </c>
      <c r="P130" s="1">
        <v>-0.77512599999999998</v>
      </c>
      <c r="Q130" s="1">
        <v>1.0004299999999999</v>
      </c>
      <c r="R130" s="1">
        <v>-2.52298</v>
      </c>
      <c r="S130" s="1">
        <v>2.1361100000000001E-3</v>
      </c>
      <c r="T130" s="1">
        <v>8.7846300000000002E-2</v>
      </c>
      <c r="U130" s="1">
        <v>-2.44225</v>
      </c>
      <c r="V130" s="1" t="s">
        <v>23</v>
      </c>
      <c r="W130" s="1">
        <f>ABS(IK_diagnostics_positions__3[[#This Row],[Column1]]-A129)</f>
        <v>3.143E-3</v>
      </c>
      <c r="X130" s="1">
        <f>ABS(IK_diagnostics_positions__3[[#This Row],[Column2]]-B129)</f>
        <v>0</v>
      </c>
      <c r="Y130" s="1">
        <f>ABS(IK_diagnostics_positions__3[[#This Row],[Column3]]-C129)</f>
        <v>8.6000000000030496E-5</v>
      </c>
      <c r="Z130" s="1">
        <f>ABS(IK_diagnostics_positions__3[[#This Row],[Column4]]-D129)</f>
        <v>3.1200000000000117E-3</v>
      </c>
      <c r="AA130" s="1">
        <f>ABS(IK_diagnostics_positions__3[[#This Row],[Column5]]-E129)</f>
        <v>0</v>
      </c>
      <c r="AB130" s="1">
        <f>ABS(IK_diagnostics_positions__3[[#This Row],[Column6]]-F129)</f>
        <v>1.0000000000021103E-4</v>
      </c>
      <c r="AC130" s="1">
        <f>ABS(IK_diagnostics_positions__3[[#This Row],[Column7]]-G129)</f>
        <v>1.4650000000000496E-3</v>
      </c>
      <c r="AD130" s="1">
        <f>ABS(IK_diagnostics_positions__3[[#This Row],[Column8]]-H129)</f>
        <v>1.4300000000000423E-3</v>
      </c>
      <c r="AE130" s="1">
        <f>ABS(IK_diagnostics_positions__3[[#This Row],[Column9]]-I129)</f>
        <v>3.8599999999999746E-3</v>
      </c>
      <c r="AF130" s="1">
        <f>ABS(IK_diagnostics_positions__3[[#This Row],[Column10]]-J129)</f>
        <v>8.2843999999999973E-4</v>
      </c>
      <c r="AG130" s="1">
        <f>ABS(IK_diagnostics_positions__3[[#This Row],[Column11]]-K129)</f>
        <v>1.9279999999999298E-3</v>
      </c>
      <c r="AH130" s="1">
        <f>ABS(IK_diagnostics_positions__3[[#This Row],[Column12]]-L129)</f>
        <v>5.9999999999948983E-5</v>
      </c>
      <c r="AI130" s="1">
        <f>ABS(IK_diagnostics_positions__3[[#This Row],[Column13]]-M129)</f>
        <v>5.0200000000000244E-4</v>
      </c>
      <c r="AJ130" s="1">
        <f>ABS(IK_diagnostics_positions__3[[#This Row],[Column14]]-N129)</f>
        <v>1.5280000000000848E-3</v>
      </c>
      <c r="AK130" s="1">
        <f>ABS(IK_diagnostics_positions__3[[#This Row],[Column15]]-O129)</f>
        <v>2.099999999995994E-4</v>
      </c>
      <c r="AL130" s="1">
        <f>ABS(IK_diagnostics_positions__3[[#This Row],[Column16]]-P129)</f>
        <v>4.950000000000232E-4</v>
      </c>
      <c r="AM130" s="1">
        <f>ABS(IK_diagnostics_positions__3[[#This Row],[Column17]]-Q129)</f>
        <v>1.5999999999993797E-4</v>
      </c>
      <c r="AN130" s="1">
        <f>ABS(IK_diagnostics_positions__3[[#This Row],[Column18]]-R129)</f>
        <v>7.1999999999983189E-4</v>
      </c>
      <c r="AO130" s="1">
        <f>ABS(IK_diagnostics_positions__3[[#This Row],[Column19]]-S129)</f>
        <v>1.1793000000000003E-4</v>
      </c>
      <c r="AP130" s="1">
        <f>ABS(IK_diagnostics_positions__3[[#This Row],[Column20]]-T129)</f>
        <v>1.5268999999999977E-3</v>
      </c>
      <c r="AQ130" s="1">
        <f>ABS(IK_diagnostics_positions__3[[#This Row],[Column21]]-U129)</f>
        <v>5.6000000000011596E-4</v>
      </c>
    </row>
    <row r="131" spans="1:43" x14ac:dyDescent="0.25">
      <c r="A131" s="1">
        <v>-3.4121699999999998E-2</v>
      </c>
      <c r="B131" s="1" t="s">
        <v>22</v>
      </c>
      <c r="C131" s="1">
        <v>-0.99941800000000003</v>
      </c>
      <c r="D131" s="1">
        <v>-1.0282</v>
      </c>
      <c r="E131" s="1" t="s">
        <v>22</v>
      </c>
      <c r="F131" s="1">
        <v>-1.1081000000000001</v>
      </c>
      <c r="G131" s="1">
        <v>-0.86231800000000003</v>
      </c>
      <c r="H131" s="1">
        <v>0.94181000000000004</v>
      </c>
      <c r="I131" s="1">
        <v>-1.4004700000000001</v>
      </c>
      <c r="J131" s="1">
        <v>3.9872500000000003E-3</v>
      </c>
      <c r="K131" s="1">
        <v>0.92577399999999999</v>
      </c>
      <c r="L131" s="1">
        <v>-1.8997299999999999</v>
      </c>
      <c r="M131" s="1">
        <v>0.77664</v>
      </c>
      <c r="N131" s="1">
        <v>0.95472299999999999</v>
      </c>
      <c r="O131" s="1">
        <v>-2.53389</v>
      </c>
      <c r="P131" s="1">
        <v>-0.77483199999999997</v>
      </c>
      <c r="Q131" s="1">
        <v>1.0001800000000001</v>
      </c>
      <c r="R131" s="1">
        <v>-2.5225399999999998</v>
      </c>
      <c r="S131" s="1">
        <v>1.51078E-3</v>
      </c>
      <c r="T131" s="1">
        <v>8.6013599999999996E-2</v>
      </c>
      <c r="U131" s="1">
        <v>-2.4426800000000002</v>
      </c>
      <c r="V131" s="1" t="s">
        <v>23</v>
      </c>
      <c r="W131" s="1">
        <f>ABS(IK_diagnostics_positions__3[[#This Row],[Column1]]-A130)</f>
        <v>5.2105999999999993E-3</v>
      </c>
      <c r="X131" s="1">
        <f>ABS(IK_diagnostics_positions__3[[#This Row],[Column2]]-B130)</f>
        <v>0</v>
      </c>
      <c r="Y131" s="1">
        <f>ABS(IK_diagnostics_positions__3[[#This Row],[Column3]]-C130)</f>
        <v>1.6399999999994197E-4</v>
      </c>
      <c r="Z131" s="1">
        <f>ABS(IK_diagnostics_positions__3[[#This Row],[Column4]]-D130)</f>
        <v>5.1099999999999479E-3</v>
      </c>
      <c r="AA131" s="1">
        <f>ABS(IK_diagnostics_positions__3[[#This Row],[Column5]]-E130)</f>
        <v>0</v>
      </c>
      <c r="AB131" s="1">
        <f>ABS(IK_diagnostics_positions__3[[#This Row],[Column6]]-F130)</f>
        <v>8.099999999999774E-4</v>
      </c>
      <c r="AC131" s="1">
        <f>ABS(IK_diagnostics_positions__3[[#This Row],[Column7]]-G130)</f>
        <v>3.2130000000000214E-3</v>
      </c>
      <c r="AD131" s="1">
        <f>ABS(IK_diagnostics_positions__3[[#This Row],[Column8]]-H130)</f>
        <v>1.4499999999999513E-3</v>
      </c>
      <c r="AE131" s="1">
        <f>ABS(IK_diagnostics_positions__3[[#This Row],[Column9]]-I130)</f>
        <v>4.450000000000065E-3</v>
      </c>
      <c r="AF131" s="1">
        <f>ABS(IK_diagnostics_positions__3[[#This Row],[Column10]]-J130)</f>
        <v>2.0181999999999926E-4</v>
      </c>
      <c r="AG131" s="1">
        <f>ABS(IK_diagnostics_positions__3[[#This Row],[Column11]]-K130)</f>
        <v>2.61100000000003E-3</v>
      </c>
      <c r="AH131" s="1">
        <f>ABS(IK_diagnostics_positions__3[[#This Row],[Column12]]-L130)</f>
        <v>7.7000000000015945E-4</v>
      </c>
      <c r="AI131" s="1">
        <f>ABS(IK_diagnostics_positions__3[[#This Row],[Column13]]-M130)</f>
        <v>4.290000000000127E-4</v>
      </c>
      <c r="AJ131" s="1">
        <f>ABS(IK_diagnostics_positions__3[[#This Row],[Column14]]-N130)</f>
        <v>7.659999999999334E-4</v>
      </c>
      <c r="AK131" s="1">
        <f>ABS(IK_diagnostics_positions__3[[#This Row],[Column15]]-O130)</f>
        <v>6.4999999999981739E-4</v>
      </c>
      <c r="AL131" s="1">
        <f>ABS(IK_diagnostics_positions__3[[#This Row],[Column16]]-P130)</f>
        <v>2.9400000000001647E-4</v>
      </c>
      <c r="AM131" s="1">
        <f>ABS(IK_diagnostics_positions__3[[#This Row],[Column17]]-Q130)</f>
        <v>2.4999999999986144E-4</v>
      </c>
      <c r="AN131" s="1">
        <f>ABS(IK_diagnostics_positions__3[[#This Row],[Column18]]-R130)</f>
        <v>4.4000000000021799E-4</v>
      </c>
      <c r="AO131" s="1">
        <f>ABS(IK_diagnostics_positions__3[[#This Row],[Column19]]-S130)</f>
        <v>6.2533000000000011E-4</v>
      </c>
      <c r="AP131" s="1">
        <f>ABS(IK_diagnostics_positions__3[[#This Row],[Column20]]-T130)</f>
        <v>1.8327000000000065E-3</v>
      </c>
      <c r="AQ131" s="1">
        <f>ABS(IK_diagnostics_positions__3[[#This Row],[Column21]]-U130)</f>
        <v>4.3000000000015248E-4</v>
      </c>
    </row>
    <row r="132" spans="1:43" x14ac:dyDescent="0.25">
      <c r="A132" s="1">
        <v>-3.82575E-2</v>
      </c>
      <c r="B132" s="1" t="s">
        <v>22</v>
      </c>
      <c r="C132" s="1">
        <v>-0.99926800000000005</v>
      </c>
      <c r="D132" s="1">
        <v>-1.0322800000000001</v>
      </c>
      <c r="E132" s="1" t="s">
        <v>22</v>
      </c>
      <c r="F132" s="1">
        <v>-1.1084400000000001</v>
      </c>
      <c r="G132" s="1">
        <v>-0.86398600000000003</v>
      </c>
      <c r="H132" s="1">
        <v>0.94047099999999995</v>
      </c>
      <c r="I132" s="1">
        <v>-1.4037200000000001</v>
      </c>
      <c r="J132" s="1">
        <v>4.9018300000000002E-3</v>
      </c>
      <c r="K132" s="1">
        <v>0.92312000000000005</v>
      </c>
      <c r="L132" s="1">
        <v>-1.8984300000000001</v>
      </c>
      <c r="M132" s="1">
        <v>0.77615299999999998</v>
      </c>
      <c r="N132" s="1">
        <v>0.95607399999999998</v>
      </c>
      <c r="O132" s="1">
        <v>-2.5341</v>
      </c>
      <c r="P132" s="1">
        <v>-0.77335600000000004</v>
      </c>
      <c r="Q132" s="1">
        <v>1.0015099999999999</v>
      </c>
      <c r="R132" s="1">
        <v>-2.5214599999999998</v>
      </c>
      <c r="S132" s="1">
        <v>9.5534700000000005E-4</v>
      </c>
      <c r="T132" s="1">
        <v>8.4468299999999996E-2</v>
      </c>
      <c r="U132" s="1">
        <v>-2.4430800000000001</v>
      </c>
      <c r="V132" s="1" t="s">
        <v>23</v>
      </c>
      <c r="W132" s="1">
        <f>ABS(IK_diagnostics_positions__3[[#This Row],[Column1]]-A131)</f>
        <v>4.135800000000002E-3</v>
      </c>
      <c r="X132" s="1">
        <f>ABS(IK_diagnostics_positions__3[[#This Row],[Column2]]-B131)</f>
        <v>0</v>
      </c>
      <c r="Y132" s="1">
        <f>ABS(IK_diagnostics_positions__3[[#This Row],[Column3]]-C131)</f>
        <v>1.4999999999998348E-4</v>
      </c>
      <c r="Z132" s="1">
        <f>ABS(IK_diagnostics_positions__3[[#This Row],[Column4]]-D131)</f>
        <v>4.0800000000000836E-3</v>
      </c>
      <c r="AA132" s="1">
        <f>ABS(IK_diagnostics_positions__3[[#This Row],[Column5]]-E131)</f>
        <v>0</v>
      </c>
      <c r="AB132" s="1">
        <f>ABS(IK_diagnostics_positions__3[[#This Row],[Column6]]-F131)</f>
        <v>3.4000000000000696E-4</v>
      </c>
      <c r="AC132" s="1">
        <f>ABS(IK_diagnostics_positions__3[[#This Row],[Column7]]-G131)</f>
        <v>1.6680000000000028E-3</v>
      </c>
      <c r="AD132" s="1">
        <f>ABS(IK_diagnostics_positions__3[[#This Row],[Column8]]-H131)</f>
        <v>1.3390000000000901E-3</v>
      </c>
      <c r="AE132" s="1">
        <f>ABS(IK_diagnostics_positions__3[[#This Row],[Column9]]-I131)</f>
        <v>3.2499999999999751E-3</v>
      </c>
      <c r="AF132" s="1">
        <f>ABS(IK_diagnostics_positions__3[[#This Row],[Column10]]-J131)</f>
        <v>9.1457999999999991E-4</v>
      </c>
      <c r="AG132" s="1">
        <f>ABS(IK_diagnostics_positions__3[[#This Row],[Column11]]-K131)</f>
        <v>2.6539999999999342E-3</v>
      </c>
      <c r="AH132" s="1">
        <f>ABS(IK_diagnostics_positions__3[[#This Row],[Column12]]-L131)</f>
        <v>1.2999999999998568E-3</v>
      </c>
      <c r="AI132" s="1">
        <f>ABS(IK_diagnostics_positions__3[[#This Row],[Column13]]-M131)</f>
        <v>4.870000000000152E-4</v>
      </c>
      <c r="AJ132" s="1">
        <f>ABS(IK_diagnostics_positions__3[[#This Row],[Column14]]-N131)</f>
        <v>1.3509999999999911E-3</v>
      </c>
      <c r="AK132" s="1">
        <f>ABS(IK_diagnostics_positions__3[[#This Row],[Column15]]-O131)</f>
        <v>2.1000000000004349E-4</v>
      </c>
      <c r="AL132" s="1">
        <f>ABS(IK_diagnostics_positions__3[[#This Row],[Column16]]-P131)</f>
        <v>1.4759999999999218E-3</v>
      </c>
      <c r="AM132" s="1">
        <f>ABS(IK_diagnostics_positions__3[[#This Row],[Column17]]-Q131)</f>
        <v>1.3299999999998313E-3</v>
      </c>
      <c r="AN132" s="1">
        <f>ABS(IK_diagnostics_positions__3[[#This Row],[Column18]]-R131)</f>
        <v>1.0799999999999699E-3</v>
      </c>
      <c r="AO132" s="1">
        <f>ABS(IK_diagnostics_positions__3[[#This Row],[Column19]]-S131)</f>
        <v>5.5543299999999993E-4</v>
      </c>
      <c r="AP132" s="1">
        <f>ABS(IK_diagnostics_positions__3[[#This Row],[Column20]]-T131)</f>
        <v>1.5452999999999995E-3</v>
      </c>
      <c r="AQ132" s="1">
        <f>ABS(IK_diagnostics_positions__3[[#This Row],[Column21]]-U131)</f>
        <v>3.9999999999995595E-4</v>
      </c>
    </row>
    <row r="133" spans="1:43" x14ac:dyDescent="0.25">
      <c r="A133" s="1">
        <v>-4.3556699999999997E-2</v>
      </c>
      <c r="B133" s="1" t="s">
        <v>22</v>
      </c>
      <c r="C133" s="1">
        <v>-0.99905100000000002</v>
      </c>
      <c r="D133" s="1">
        <v>-1.03745</v>
      </c>
      <c r="E133" s="1" t="s">
        <v>22</v>
      </c>
      <c r="F133" s="1">
        <v>-1.10944</v>
      </c>
      <c r="G133" s="1">
        <v>-0.86642300000000005</v>
      </c>
      <c r="H133" s="1">
        <v>0.939137</v>
      </c>
      <c r="I133" s="1">
        <v>-1.4073899999999999</v>
      </c>
      <c r="J133" s="1">
        <v>5.19061E-3</v>
      </c>
      <c r="K133" s="1">
        <v>0.92011100000000001</v>
      </c>
      <c r="L133" s="1">
        <v>-1.8972100000000001</v>
      </c>
      <c r="M133" s="1">
        <v>0.77537599999999995</v>
      </c>
      <c r="N133" s="1">
        <v>0.95710600000000001</v>
      </c>
      <c r="O133" s="1">
        <v>-2.53396</v>
      </c>
      <c r="P133" s="1">
        <v>-0.77247600000000005</v>
      </c>
      <c r="Q133" s="1">
        <v>1.00081</v>
      </c>
      <c r="R133" s="1">
        <v>-2.5206900000000001</v>
      </c>
      <c r="S133" s="1">
        <v>1.4986999999999999E-3</v>
      </c>
      <c r="T133" s="1">
        <v>8.2900600000000005E-2</v>
      </c>
      <c r="U133" s="1">
        <v>-2.44408</v>
      </c>
      <c r="V133" s="1" t="s">
        <v>23</v>
      </c>
      <c r="W133" s="1">
        <f>ABS(IK_diagnostics_positions__3[[#This Row],[Column1]]-A132)</f>
        <v>5.299199999999997E-3</v>
      </c>
      <c r="X133" s="1">
        <f>ABS(IK_diagnostics_positions__3[[#This Row],[Column2]]-B132)</f>
        <v>0</v>
      </c>
      <c r="Y133" s="1">
        <f>ABS(IK_diagnostics_positions__3[[#This Row],[Column3]]-C132)</f>
        <v>2.1700000000002273E-4</v>
      </c>
      <c r="Z133" s="1">
        <f>ABS(IK_diagnostics_positions__3[[#This Row],[Column4]]-D132)</f>
        <v>5.1699999999998969E-3</v>
      </c>
      <c r="AA133" s="1">
        <f>ABS(IK_diagnostics_positions__3[[#This Row],[Column5]]-E132)</f>
        <v>0</v>
      </c>
      <c r="AB133" s="1">
        <f>ABS(IK_diagnostics_positions__3[[#This Row],[Column6]]-F132)</f>
        <v>9.9999999999988987E-4</v>
      </c>
      <c r="AC133" s="1">
        <f>ABS(IK_diagnostics_positions__3[[#This Row],[Column7]]-G132)</f>
        <v>2.4370000000000225E-3</v>
      </c>
      <c r="AD133" s="1">
        <f>ABS(IK_diagnostics_positions__3[[#This Row],[Column8]]-H132)</f>
        <v>1.3339999999999463E-3</v>
      </c>
      <c r="AE133" s="1">
        <f>ABS(IK_diagnostics_positions__3[[#This Row],[Column9]]-I132)</f>
        <v>3.6699999999998401E-3</v>
      </c>
      <c r="AF133" s="1">
        <f>ABS(IK_diagnostics_positions__3[[#This Row],[Column10]]-J132)</f>
        <v>2.8877999999999977E-4</v>
      </c>
      <c r="AG133" s="1">
        <f>ABS(IK_diagnostics_positions__3[[#This Row],[Column11]]-K132)</f>
        <v>3.0090000000000394E-3</v>
      </c>
      <c r="AH133" s="1">
        <f>ABS(IK_diagnostics_positions__3[[#This Row],[Column12]]-L132)</f>
        <v>1.2199999999999989E-3</v>
      </c>
      <c r="AI133" s="1">
        <f>ABS(IK_diagnostics_positions__3[[#This Row],[Column13]]-M132)</f>
        <v>7.7700000000002767E-4</v>
      </c>
      <c r="AJ133" s="1">
        <f>ABS(IK_diagnostics_positions__3[[#This Row],[Column14]]-N132)</f>
        <v>1.0320000000000329E-3</v>
      </c>
      <c r="AK133" s="1">
        <f>ABS(IK_diagnostics_positions__3[[#This Row],[Column15]]-O132)</f>
        <v>1.4000000000002899E-4</v>
      </c>
      <c r="AL133" s="1">
        <f>ABS(IK_diagnostics_positions__3[[#This Row],[Column16]]-P132)</f>
        <v>8.799999999999919E-4</v>
      </c>
      <c r="AM133" s="1">
        <f>ABS(IK_diagnostics_positions__3[[#This Row],[Column17]]-Q132)</f>
        <v>6.9999999999992291E-4</v>
      </c>
      <c r="AN133" s="1">
        <f>ABS(IK_diagnostics_positions__3[[#This Row],[Column18]]-R132)</f>
        <v>7.6999999999971536E-4</v>
      </c>
      <c r="AO133" s="1">
        <f>ABS(IK_diagnostics_positions__3[[#This Row],[Column19]]-S132)</f>
        <v>5.4335299999999989E-4</v>
      </c>
      <c r="AP133" s="1">
        <f>ABS(IK_diagnostics_positions__3[[#This Row],[Column20]]-T132)</f>
        <v>1.5676999999999913E-3</v>
      </c>
      <c r="AQ133" s="1">
        <f>ABS(IK_diagnostics_positions__3[[#This Row],[Column21]]-U132)</f>
        <v>9.9999999999988987E-4</v>
      </c>
    </row>
    <row r="134" spans="1:43" x14ac:dyDescent="0.25">
      <c r="A134" s="1">
        <v>-4.7743800000000003E-2</v>
      </c>
      <c r="B134" s="1" t="s">
        <v>22</v>
      </c>
      <c r="C134" s="1">
        <v>-0.99885999999999997</v>
      </c>
      <c r="D134" s="1">
        <v>-1.0415300000000001</v>
      </c>
      <c r="E134" s="1" t="s">
        <v>22</v>
      </c>
      <c r="F134" s="1">
        <v>-1.1102099999999999</v>
      </c>
      <c r="G134" s="1">
        <v>-0.86837200000000003</v>
      </c>
      <c r="H134" s="1">
        <v>0.93797600000000003</v>
      </c>
      <c r="I134" s="1">
        <v>-1.4105700000000001</v>
      </c>
      <c r="J134" s="1">
        <v>5.8561000000000004E-3</v>
      </c>
      <c r="K134" s="1">
        <v>0.91681199999999996</v>
      </c>
      <c r="L134" s="1">
        <v>-1.8956299999999999</v>
      </c>
      <c r="M134" s="1">
        <v>0.77468700000000001</v>
      </c>
      <c r="N134" s="1">
        <v>0.95799900000000004</v>
      </c>
      <c r="O134" s="1">
        <v>-2.5337499999999999</v>
      </c>
      <c r="P134" s="1">
        <v>-0.77087099999999997</v>
      </c>
      <c r="Q134" s="1">
        <v>1.00101</v>
      </c>
      <c r="R134" s="1">
        <v>-2.5198100000000001</v>
      </c>
      <c r="S134" s="1">
        <v>1.4054E-3</v>
      </c>
      <c r="T134" s="1">
        <v>8.1280500000000006E-2</v>
      </c>
      <c r="U134" s="1">
        <v>-2.4450500000000002</v>
      </c>
      <c r="V134" s="1" t="s">
        <v>23</v>
      </c>
      <c r="W134" s="1">
        <f>ABS(IK_diagnostics_positions__3[[#This Row],[Column1]]-A133)</f>
        <v>4.1871000000000061E-3</v>
      </c>
      <c r="X134" s="1">
        <f>ABS(IK_diagnostics_positions__3[[#This Row],[Column2]]-B133)</f>
        <v>0</v>
      </c>
      <c r="Y134" s="1">
        <f>ABS(IK_diagnostics_positions__3[[#This Row],[Column3]]-C133)</f>
        <v>1.9100000000005224E-4</v>
      </c>
      <c r="Z134" s="1">
        <f>ABS(IK_diagnostics_positions__3[[#This Row],[Column4]]-D133)</f>
        <v>4.0800000000000836E-3</v>
      </c>
      <c r="AA134" s="1">
        <f>ABS(IK_diagnostics_positions__3[[#This Row],[Column5]]-E133)</f>
        <v>0</v>
      </c>
      <c r="AB134" s="1">
        <f>ABS(IK_diagnostics_positions__3[[#This Row],[Column6]]-F133)</f>
        <v>7.699999999999374E-4</v>
      </c>
      <c r="AC134" s="1">
        <f>ABS(IK_diagnostics_positions__3[[#This Row],[Column7]]-G133)</f>
        <v>1.9489999999999785E-3</v>
      </c>
      <c r="AD134" s="1">
        <f>ABS(IK_diagnostics_positions__3[[#This Row],[Column8]]-H133)</f>
        <v>1.1609999999999676E-3</v>
      </c>
      <c r="AE134" s="1">
        <f>ABS(IK_diagnostics_positions__3[[#This Row],[Column9]]-I133)</f>
        <v>3.1800000000001827E-3</v>
      </c>
      <c r="AF134" s="1">
        <f>ABS(IK_diagnostics_positions__3[[#This Row],[Column10]]-J133)</f>
        <v>6.6549000000000035E-4</v>
      </c>
      <c r="AG134" s="1">
        <f>ABS(IK_diagnostics_positions__3[[#This Row],[Column11]]-K133)</f>
        <v>3.2990000000000519E-3</v>
      </c>
      <c r="AH134" s="1">
        <f>ABS(IK_diagnostics_positions__3[[#This Row],[Column12]]-L133)</f>
        <v>1.5800000000001369E-3</v>
      </c>
      <c r="AI134" s="1">
        <f>ABS(IK_diagnostics_positions__3[[#This Row],[Column13]]-M133)</f>
        <v>6.8899999999993966E-4</v>
      </c>
      <c r="AJ134" s="1">
        <f>ABS(IK_diagnostics_positions__3[[#This Row],[Column14]]-N133)</f>
        <v>8.9300000000003266E-4</v>
      </c>
      <c r="AK134" s="1">
        <f>ABS(IK_diagnostics_positions__3[[#This Row],[Column15]]-O133)</f>
        <v>2.1000000000004349E-4</v>
      </c>
      <c r="AL134" s="1">
        <f>ABS(IK_diagnostics_positions__3[[#This Row],[Column16]]-P133)</f>
        <v>1.6050000000000786E-3</v>
      </c>
      <c r="AM134" s="1">
        <f>ABS(IK_diagnostics_positions__3[[#This Row],[Column17]]-Q133)</f>
        <v>1.9999999999997797E-4</v>
      </c>
      <c r="AN134" s="1">
        <f>ABS(IK_diagnostics_positions__3[[#This Row],[Column18]]-R133)</f>
        <v>8.799999999999919E-4</v>
      </c>
      <c r="AO134" s="1">
        <f>ABS(IK_diagnostics_positions__3[[#This Row],[Column19]]-S133)</f>
        <v>9.3299999999999937E-5</v>
      </c>
      <c r="AP134" s="1">
        <f>ABS(IK_diagnostics_positions__3[[#This Row],[Column20]]-T133)</f>
        <v>1.6200999999999993E-3</v>
      </c>
      <c r="AQ134" s="1">
        <f>ABS(IK_diagnostics_positions__3[[#This Row],[Column21]]-U133)</f>
        <v>9.7000000000013742E-4</v>
      </c>
    </row>
    <row r="135" spans="1:43" x14ac:dyDescent="0.25">
      <c r="A135" s="1">
        <v>-5.1725500000000001E-2</v>
      </c>
      <c r="B135" s="1" t="s">
        <v>22</v>
      </c>
      <c r="C135" s="1">
        <v>-0.99866100000000002</v>
      </c>
      <c r="D135" s="1">
        <v>-1.04545</v>
      </c>
      <c r="E135" s="1" t="s">
        <v>22</v>
      </c>
      <c r="F135" s="1">
        <v>-1.1105</v>
      </c>
      <c r="G135" s="1">
        <v>-0.87002000000000002</v>
      </c>
      <c r="H135" s="1">
        <v>0.93656099999999998</v>
      </c>
      <c r="I135" s="1">
        <v>-1.41394</v>
      </c>
      <c r="J135" s="1">
        <v>6.6143900000000004E-3</v>
      </c>
      <c r="K135" s="1">
        <v>0.91375499999999998</v>
      </c>
      <c r="L135" s="1">
        <v>-1.89455</v>
      </c>
      <c r="M135" s="1">
        <v>0.77412999999999998</v>
      </c>
      <c r="N135" s="1">
        <v>0.95984700000000001</v>
      </c>
      <c r="O135" s="1">
        <v>-2.5339299999999998</v>
      </c>
      <c r="P135" s="1">
        <v>-0.76993400000000001</v>
      </c>
      <c r="Q135" s="1">
        <v>1.0007200000000001</v>
      </c>
      <c r="R135" s="1">
        <v>-2.51858</v>
      </c>
      <c r="S135" s="1">
        <v>2.2187499999999998E-3</v>
      </c>
      <c r="T135" s="1">
        <v>7.9220100000000002E-2</v>
      </c>
      <c r="U135" s="1">
        <v>-2.4454899999999999</v>
      </c>
      <c r="V135" s="1" t="s">
        <v>23</v>
      </c>
      <c r="W135" s="1">
        <f>ABS(IK_diagnostics_positions__3[[#This Row],[Column1]]-A134)</f>
        <v>3.9816999999999977E-3</v>
      </c>
      <c r="X135" s="1">
        <f>ABS(IK_diagnostics_positions__3[[#This Row],[Column2]]-B134)</f>
        <v>0</v>
      </c>
      <c r="Y135" s="1">
        <f>ABS(IK_diagnostics_positions__3[[#This Row],[Column3]]-C134)</f>
        <v>1.9899999999994922E-4</v>
      </c>
      <c r="Z135" s="1">
        <f>ABS(IK_diagnostics_positions__3[[#This Row],[Column4]]-D134)</f>
        <v>3.9199999999999235E-3</v>
      </c>
      <c r="AA135" s="1">
        <f>ABS(IK_diagnostics_positions__3[[#This Row],[Column5]]-E134)</f>
        <v>0</v>
      </c>
      <c r="AB135" s="1">
        <f>ABS(IK_diagnostics_positions__3[[#This Row],[Column6]]-F134)</f>
        <v>2.9000000000012349E-4</v>
      </c>
      <c r="AC135" s="1">
        <f>ABS(IK_diagnostics_positions__3[[#This Row],[Column7]]-G134)</f>
        <v>1.6479999999999828E-3</v>
      </c>
      <c r="AD135" s="1">
        <f>ABS(IK_diagnostics_positions__3[[#This Row],[Column8]]-H134)</f>
        <v>1.4150000000000551E-3</v>
      </c>
      <c r="AE135" s="1">
        <f>ABS(IK_diagnostics_positions__3[[#This Row],[Column9]]-I134)</f>
        <v>3.3699999999998731E-3</v>
      </c>
      <c r="AF135" s="1">
        <f>ABS(IK_diagnostics_positions__3[[#This Row],[Column10]]-J134)</f>
        <v>7.5829000000000001E-4</v>
      </c>
      <c r="AG135" s="1">
        <f>ABS(IK_diagnostics_positions__3[[#This Row],[Column11]]-K134)</f>
        <v>3.0569999999999764E-3</v>
      </c>
      <c r="AH135" s="1">
        <f>ABS(IK_diagnostics_positions__3[[#This Row],[Column12]]-L134)</f>
        <v>1.0799999999999699E-3</v>
      </c>
      <c r="AI135" s="1">
        <f>ABS(IK_diagnostics_positions__3[[#This Row],[Column13]]-M134)</f>
        <v>5.5700000000002969E-4</v>
      </c>
      <c r="AJ135" s="1">
        <f>ABS(IK_diagnostics_positions__3[[#This Row],[Column14]]-N134)</f>
        <v>1.8479999999999608E-3</v>
      </c>
      <c r="AK135" s="1">
        <f>ABS(IK_diagnostics_positions__3[[#This Row],[Column15]]-O134)</f>
        <v>1.7999999999984695E-4</v>
      </c>
      <c r="AL135" s="1">
        <f>ABS(IK_diagnostics_positions__3[[#This Row],[Column16]]-P134)</f>
        <v>9.3699999999996564E-4</v>
      </c>
      <c r="AM135" s="1">
        <f>ABS(IK_diagnostics_positions__3[[#This Row],[Column17]]-Q134)</f>
        <v>2.8999999999990145E-4</v>
      </c>
      <c r="AN135" s="1">
        <f>ABS(IK_diagnostics_positions__3[[#This Row],[Column18]]-R134)</f>
        <v>1.2300000000000644E-3</v>
      </c>
      <c r="AO135" s="1">
        <f>ABS(IK_diagnostics_positions__3[[#This Row],[Column19]]-S134)</f>
        <v>8.1334999999999979E-4</v>
      </c>
      <c r="AP135" s="1">
        <f>ABS(IK_diagnostics_positions__3[[#This Row],[Column20]]-T134)</f>
        <v>2.0604000000000039E-3</v>
      </c>
      <c r="AQ135" s="1">
        <f>ABS(IK_diagnostics_positions__3[[#This Row],[Column21]]-U134)</f>
        <v>4.3999999999977391E-4</v>
      </c>
    </row>
    <row r="136" spans="1:43" x14ac:dyDescent="0.25">
      <c r="A136" s="1">
        <v>-5.5819500000000001E-2</v>
      </c>
      <c r="B136" s="1" t="s">
        <v>22</v>
      </c>
      <c r="C136" s="1">
        <v>-0.99844100000000002</v>
      </c>
      <c r="D136" s="1">
        <v>-1.04949</v>
      </c>
      <c r="E136" s="1" t="s">
        <v>22</v>
      </c>
      <c r="F136" s="1">
        <v>-1.1107899999999999</v>
      </c>
      <c r="G136" s="1">
        <v>-0.87170400000000003</v>
      </c>
      <c r="H136" s="1">
        <v>0.93542199999999998</v>
      </c>
      <c r="I136" s="1">
        <v>-1.4163699999999999</v>
      </c>
      <c r="J136" s="1">
        <v>7.0776900000000002E-3</v>
      </c>
      <c r="K136" s="1">
        <v>0.90981000000000001</v>
      </c>
      <c r="L136" s="1">
        <v>-1.8929</v>
      </c>
      <c r="M136" s="1">
        <v>0.77300599999999997</v>
      </c>
      <c r="N136" s="1">
        <v>0.960619</v>
      </c>
      <c r="O136" s="1">
        <v>-2.53382</v>
      </c>
      <c r="P136" s="1">
        <v>-0.76835299999999995</v>
      </c>
      <c r="Q136" s="1">
        <v>1.0007600000000001</v>
      </c>
      <c r="R136" s="1">
        <v>-2.5177499999999999</v>
      </c>
      <c r="S136" s="1">
        <v>1.8617900000000001E-3</v>
      </c>
      <c r="T136" s="1">
        <v>7.7132599999999996E-2</v>
      </c>
      <c r="U136" s="1">
        <v>-2.4466399999999999</v>
      </c>
      <c r="V136" s="1" t="s">
        <v>23</v>
      </c>
      <c r="W136" s="1">
        <f>ABS(IK_diagnostics_positions__3[[#This Row],[Column1]]-A135)</f>
        <v>4.0940000000000004E-3</v>
      </c>
      <c r="X136" s="1">
        <f>ABS(IK_diagnostics_positions__3[[#This Row],[Column2]]-B135)</f>
        <v>0</v>
      </c>
      <c r="Y136" s="1">
        <f>ABS(IK_diagnostics_positions__3[[#This Row],[Column3]]-C135)</f>
        <v>2.1999999999999797E-4</v>
      </c>
      <c r="Z136" s="1">
        <f>ABS(IK_diagnostics_positions__3[[#This Row],[Column4]]-D135)</f>
        <v>4.0400000000000436E-3</v>
      </c>
      <c r="AA136" s="1">
        <f>ABS(IK_diagnostics_positions__3[[#This Row],[Column5]]-E135)</f>
        <v>0</v>
      </c>
      <c r="AB136" s="1">
        <f>ABS(IK_diagnostics_positions__3[[#This Row],[Column6]]-F135)</f>
        <v>2.8999999999990145E-4</v>
      </c>
      <c r="AC136" s="1">
        <f>ABS(IK_diagnostics_positions__3[[#This Row],[Column7]]-G135)</f>
        <v>1.6840000000000188E-3</v>
      </c>
      <c r="AD136" s="1">
        <f>ABS(IK_diagnostics_positions__3[[#This Row],[Column8]]-H135)</f>
        <v>1.1390000000000011E-3</v>
      </c>
      <c r="AE136" s="1">
        <f>ABS(IK_diagnostics_positions__3[[#This Row],[Column9]]-I135)</f>
        <v>2.4299999999999322E-3</v>
      </c>
      <c r="AF136" s="1">
        <f>ABS(IK_diagnostics_positions__3[[#This Row],[Column10]]-J135)</f>
        <v>4.6329999999999982E-4</v>
      </c>
      <c r="AG136" s="1">
        <f>ABS(IK_diagnostics_positions__3[[#This Row],[Column11]]-K135)</f>
        <v>3.9449999999999763E-3</v>
      </c>
      <c r="AH136" s="1">
        <f>ABS(IK_diagnostics_positions__3[[#This Row],[Column12]]-L135)</f>
        <v>1.6499999999999293E-3</v>
      </c>
      <c r="AI136" s="1">
        <f>ABS(IK_diagnostics_positions__3[[#This Row],[Column13]]-M135)</f>
        <v>1.1240000000000139E-3</v>
      </c>
      <c r="AJ136" s="1">
        <f>ABS(IK_diagnostics_positions__3[[#This Row],[Column14]]-N135)</f>
        <v>7.7199999999999491E-4</v>
      </c>
      <c r="AK136" s="1">
        <f>ABS(IK_diagnostics_positions__3[[#This Row],[Column15]]-O135)</f>
        <v>1.0999999999983245E-4</v>
      </c>
      <c r="AL136" s="1">
        <f>ABS(IK_diagnostics_positions__3[[#This Row],[Column16]]-P135)</f>
        <v>1.5810000000000546E-3</v>
      </c>
      <c r="AM136" s="1">
        <f>ABS(IK_diagnostics_positions__3[[#This Row],[Column17]]-Q135)</f>
        <v>4.0000000000040004E-5</v>
      </c>
      <c r="AN136" s="1">
        <f>ABS(IK_diagnostics_positions__3[[#This Row],[Column18]]-R135)</f>
        <v>8.3000000000010843E-4</v>
      </c>
      <c r="AO136" s="1">
        <f>ABS(IK_diagnostics_positions__3[[#This Row],[Column19]]-S135)</f>
        <v>3.569599999999997E-4</v>
      </c>
      <c r="AP136" s="1">
        <f>ABS(IK_diagnostics_positions__3[[#This Row],[Column20]]-T135)</f>
        <v>2.087500000000006E-3</v>
      </c>
      <c r="AQ136" s="1">
        <f>ABS(IK_diagnostics_positions__3[[#This Row],[Column21]]-U135)</f>
        <v>1.1499999999999844E-3</v>
      </c>
    </row>
    <row r="137" spans="1:43" x14ac:dyDescent="0.25">
      <c r="A137" s="1">
        <v>-6.0643000000000002E-2</v>
      </c>
      <c r="B137" s="1" t="s">
        <v>22</v>
      </c>
      <c r="C137" s="1">
        <v>-0.99816000000000005</v>
      </c>
      <c r="D137" s="1">
        <v>-1.0541100000000001</v>
      </c>
      <c r="E137" s="1" t="s">
        <v>22</v>
      </c>
      <c r="F137" s="1">
        <v>-1.11229</v>
      </c>
      <c r="G137" s="1">
        <v>-0.87437600000000004</v>
      </c>
      <c r="H137" s="1">
        <v>0.93421399999999999</v>
      </c>
      <c r="I137" s="1">
        <v>-1.42041</v>
      </c>
      <c r="J137" s="1">
        <v>7.2534699999999997E-3</v>
      </c>
      <c r="K137" s="1">
        <v>0.90610000000000002</v>
      </c>
      <c r="L137" s="1">
        <v>-1.8915200000000001</v>
      </c>
      <c r="M137" s="1">
        <v>0.77168599999999998</v>
      </c>
      <c r="N137" s="1">
        <v>0.96243999999999996</v>
      </c>
      <c r="O137" s="1">
        <v>-2.5337499999999999</v>
      </c>
      <c r="P137" s="1">
        <v>-0.76738700000000004</v>
      </c>
      <c r="Q137" s="1">
        <v>1.0002800000000001</v>
      </c>
      <c r="R137" s="1">
        <v>-2.5168699999999999</v>
      </c>
      <c r="S137" s="1">
        <v>1.3706600000000001E-3</v>
      </c>
      <c r="T137" s="1">
        <v>7.4877600000000002E-2</v>
      </c>
      <c r="U137" s="1">
        <v>-2.4474200000000002</v>
      </c>
      <c r="V137" s="1" t="s">
        <v>23</v>
      </c>
      <c r="W137" s="1">
        <f>ABS(IK_diagnostics_positions__3[[#This Row],[Column1]]-A136)</f>
        <v>4.8235000000000014E-3</v>
      </c>
      <c r="X137" s="1">
        <f>ABS(IK_diagnostics_positions__3[[#This Row],[Column2]]-B136)</f>
        <v>0</v>
      </c>
      <c r="Y137" s="1">
        <f>ABS(IK_diagnostics_positions__3[[#This Row],[Column3]]-C136)</f>
        <v>2.8099999999997571E-4</v>
      </c>
      <c r="Z137" s="1">
        <f>ABS(IK_diagnostics_positions__3[[#This Row],[Column4]]-D136)</f>
        <v>4.6200000000000685E-3</v>
      </c>
      <c r="AA137" s="1">
        <f>ABS(IK_diagnostics_positions__3[[#This Row],[Column5]]-E136)</f>
        <v>0</v>
      </c>
      <c r="AB137" s="1">
        <f>ABS(IK_diagnostics_positions__3[[#This Row],[Column6]]-F136)</f>
        <v>1.5000000000000568E-3</v>
      </c>
      <c r="AC137" s="1">
        <f>ABS(IK_diagnostics_positions__3[[#This Row],[Column7]]-G136)</f>
        <v>2.6720000000000077E-3</v>
      </c>
      <c r="AD137" s="1">
        <f>ABS(IK_diagnostics_positions__3[[#This Row],[Column8]]-H136)</f>
        <v>1.2079999999999869E-3</v>
      </c>
      <c r="AE137" s="1">
        <f>ABS(IK_diagnostics_positions__3[[#This Row],[Column9]]-I136)</f>
        <v>4.0400000000000436E-3</v>
      </c>
      <c r="AF137" s="1">
        <f>ABS(IK_diagnostics_positions__3[[#This Row],[Column10]]-J136)</f>
        <v>1.7577999999999951E-4</v>
      </c>
      <c r="AG137" s="1">
        <f>ABS(IK_diagnostics_positions__3[[#This Row],[Column11]]-K136)</f>
        <v>3.7099999999999911E-3</v>
      </c>
      <c r="AH137" s="1">
        <f>ABS(IK_diagnostics_positions__3[[#This Row],[Column12]]-L136)</f>
        <v>1.3799999999999368E-3</v>
      </c>
      <c r="AI137" s="1">
        <f>ABS(IK_diagnostics_positions__3[[#This Row],[Column13]]-M136)</f>
        <v>1.3199999999999878E-3</v>
      </c>
      <c r="AJ137" s="1">
        <f>ABS(IK_diagnostics_positions__3[[#This Row],[Column14]]-N136)</f>
        <v>1.8209999999999615E-3</v>
      </c>
      <c r="AK137" s="1">
        <f>ABS(IK_diagnostics_positions__3[[#This Row],[Column15]]-O136)</f>
        <v>7.0000000000014495E-5</v>
      </c>
      <c r="AL137" s="1">
        <f>ABS(IK_diagnostics_positions__3[[#This Row],[Column16]]-P136)</f>
        <v>9.6599999999991137E-4</v>
      </c>
      <c r="AM137" s="1">
        <f>ABS(IK_diagnostics_positions__3[[#This Row],[Column17]]-Q136)</f>
        <v>4.8000000000003595E-4</v>
      </c>
      <c r="AN137" s="1">
        <f>ABS(IK_diagnostics_positions__3[[#This Row],[Column18]]-R136)</f>
        <v>8.799999999999919E-4</v>
      </c>
      <c r="AO137" s="1">
        <f>ABS(IK_diagnostics_positions__3[[#This Row],[Column19]]-S136)</f>
        <v>4.9113E-4</v>
      </c>
      <c r="AP137" s="1">
        <f>ABS(IK_diagnostics_positions__3[[#This Row],[Column20]]-T136)</f>
        <v>2.2549999999999931E-3</v>
      </c>
      <c r="AQ137" s="1">
        <f>ABS(IK_diagnostics_positions__3[[#This Row],[Column21]]-U136)</f>
        <v>7.8000000000022496E-4</v>
      </c>
    </row>
    <row r="138" spans="1:43" x14ac:dyDescent="0.25">
      <c r="A138" s="1">
        <v>-6.5930199999999994E-2</v>
      </c>
      <c r="B138" s="1" t="s">
        <v>22</v>
      </c>
      <c r="C138" s="1">
        <v>-0.99782400000000004</v>
      </c>
      <c r="D138" s="1">
        <v>-1.05911</v>
      </c>
      <c r="E138" s="1" t="s">
        <v>22</v>
      </c>
      <c r="F138" s="1">
        <v>-1.1144499999999999</v>
      </c>
      <c r="G138" s="1">
        <v>-0.87664399999999998</v>
      </c>
      <c r="H138" s="1">
        <v>0.93297699999999995</v>
      </c>
      <c r="I138" s="1">
        <v>-1.4247099999999999</v>
      </c>
      <c r="J138" s="1">
        <v>7.7133200000000001E-3</v>
      </c>
      <c r="K138" s="1">
        <v>0.90185999999999999</v>
      </c>
      <c r="L138" s="1">
        <v>-1.8904799999999999</v>
      </c>
      <c r="M138" s="1">
        <v>0.77113299999999996</v>
      </c>
      <c r="N138" s="1">
        <v>0.96359600000000001</v>
      </c>
      <c r="O138" s="1">
        <v>-2.5334300000000001</v>
      </c>
      <c r="P138" s="1">
        <v>-0.76641899999999996</v>
      </c>
      <c r="Q138" s="1">
        <v>1.0005299999999999</v>
      </c>
      <c r="R138" s="1">
        <v>-2.5157699999999998</v>
      </c>
      <c r="S138" s="1">
        <v>1.03954E-3</v>
      </c>
      <c r="T138" s="1">
        <v>7.2044399999999995E-2</v>
      </c>
      <c r="U138" s="1">
        <v>-2.44848</v>
      </c>
      <c r="V138" s="1" t="s">
        <v>23</v>
      </c>
      <c r="W138" s="1">
        <f>ABS(IK_diagnostics_positions__3[[#This Row],[Column1]]-A137)</f>
        <v>5.2871999999999919E-3</v>
      </c>
      <c r="X138" s="1">
        <f>ABS(IK_diagnostics_positions__3[[#This Row],[Column2]]-B137)</f>
        <v>0</v>
      </c>
      <c r="Y138" s="1">
        <f>ABS(IK_diagnostics_positions__3[[#This Row],[Column3]]-C137)</f>
        <v>3.3600000000000296E-4</v>
      </c>
      <c r="Z138" s="1">
        <f>ABS(IK_diagnostics_positions__3[[#This Row],[Column4]]-D137)</f>
        <v>4.9999999999998934E-3</v>
      </c>
      <c r="AA138" s="1">
        <f>ABS(IK_diagnostics_positions__3[[#This Row],[Column5]]-E137)</f>
        <v>0</v>
      </c>
      <c r="AB138" s="1">
        <f>ABS(IK_diagnostics_positions__3[[#This Row],[Column6]]-F137)</f>
        <v>2.1599999999999397E-3</v>
      </c>
      <c r="AC138" s="1">
        <f>ABS(IK_diagnostics_positions__3[[#This Row],[Column7]]-G137)</f>
        <v>2.2679999999999367E-3</v>
      </c>
      <c r="AD138" s="1">
        <f>ABS(IK_diagnostics_positions__3[[#This Row],[Column8]]-H137)</f>
        <v>1.2370000000000436E-3</v>
      </c>
      <c r="AE138" s="1">
        <f>ABS(IK_diagnostics_positions__3[[#This Row],[Column9]]-I137)</f>
        <v>4.2999999999999705E-3</v>
      </c>
      <c r="AF138" s="1">
        <f>ABS(IK_diagnostics_positions__3[[#This Row],[Column10]]-J137)</f>
        <v>4.5985000000000036E-4</v>
      </c>
      <c r="AG138" s="1">
        <f>ABS(IK_diagnostics_positions__3[[#This Row],[Column11]]-K137)</f>
        <v>4.2400000000000215E-3</v>
      </c>
      <c r="AH138" s="1">
        <f>ABS(IK_diagnostics_positions__3[[#This Row],[Column12]]-L137)</f>
        <v>1.0400000000001519E-3</v>
      </c>
      <c r="AI138" s="1">
        <f>ABS(IK_diagnostics_positions__3[[#This Row],[Column13]]-M137)</f>
        <v>5.5300000000002569E-4</v>
      </c>
      <c r="AJ138" s="1">
        <f>ABS(IK_diagnostics_positions__3[[#This Row],[Column14]]-N137)</f>
        <v>1.1560000000000459E-3</v>
      </c>
      <c r="AK138" s="1">
        <f>ABS(IK_diagnostics_positions__3[[#This Row],[Column15]]-O137)</f>
        <v>3.1999999999987594E-4</v>
      </c>
      <c r="AL138" s="1">
        <f>ABS(IK_diagnostics_positions__3[[#This Row],[Column16]]-P137)</f>
        <v>9.6800000000007991E-4</v>
      </c>
      <c r="AM138" s="1">
        <f>ABS(IK_diagnostics_positions__3[[#This Row],[Column17]]-Q137)</f>
        <v>2.4999999999986144E-4</v>
      </c>
      <c r="AN138" s="1">
        <f>ABS(IK_diagnostics_positions__3[[#This Row],[Column18]]-R137)</f>
        <v>1.1000000000001009E-3</v>
      </c>
      <c r="AO138" s="1">
        <f>ABS(IK_diagnostics_positions__3[[#This Row],[Column19]]-S137)</f>
        <v>3.3112000000000007E-4</v>
      </c>
      <c r="AP138" s="1">
        <f>ABS(IK_diagnostics_positions__3[[#This Row],[Column20]]-T137)</f>
        <v>2.8332000000000079E-3</v>
      </c>
      <c r="AQ138" s="1">
        <f>ABS(IK_diagnostics_positions__3[[#This Row],[Column21]]-U137)</f>
        <v>1.0599999999998388E-3</v>
      </c>
    </row>
    <row r="139" spans="1:43" x14ac:dyDescent="0.25">
      <c r="A139" s="1">
        <v>-7.1943900000000005E-2</v>
      </c>
      <c r="B139" s="1" t="s">
        <v>22</v>
      </c>
      <c r="C139" s="1">
        <v>-0.99740899999999999</v>
      </c>
      <c r="D139" s="1">
        <v>-1.0648500000000001</v>
      </c>
      <c r="E139" s="1" t="s">
        <v>22</v>
      </c>
      <c r="F139" s="1">
        <v>-1.1163000000000001</v>
      </c>
      <c r="G139" s="1">
        <v>-0.87902000000000002</v>
      </c>
      <c r="H139" s="1">
        <v>0.93168899999999999</v>
      </c>
      <c r="I139" s="1">
        <v>-1.4284300000000001</v>
      </c>
      <c r="J139" s="1">
        <v>7.8539300000000003E-3</v>
      </c>
      <c r="K139" s="1">
        <v>0.897837</v>
      </c>
      <c r="L139" s="1">
        <v>-1.8892</v>
      </c>
      <c r="M139" s="1">
        <v>0.77030699999999996</v>
      </c>
      <c r="N139" s="1">
        <v>0.96561300000000005</v>
      </c>
      <c r="O139" s="1">
        <v>-2.53268</v>
      </c>
      <c r="P139" s="1">
        <v>-0.76527400000000001</v>
      </c>
      <c r="Q139" s="1">
        <v>1.00064</v>
      </c>
      <c r="R139" s="1">
        <v>-2.5150600000000001</v>
      </c>
      <c r="S139" s="1">
        <v>8.0285600000000001E-4</v>
      </c>
      <c r="T139" s="1">
        <v>6.9515300000000002E-2</v>
      </c>
      <c r="U139" s="1">
        <v>-2.4494099999999999</v>
      </c>
      <c r="V139" s="1" t="s">
        <v>23</v>
      </c>
      <c r="W139" s="1">
        <f>ABS(IK_diagnostics_positions__3[[#This Row],[Column1]]-A138)</f>
        <v>6.0137000000000107E-3</v>
      </c>
      <c r="X139" s="1">
        <f>ABS(IK_diagnostics_positions__3[[#This Row],[Column2]]-B138)</f>
        <v>0</v>
      </c>
      <c r="Y139" s="1">
        <f>ABS(IK_diagnostics_positions__3[[#This Row],[Column3]]-C138)</f>
        <v>4.1500000000005421E-4</v>
      </c>
      <c r="Z139" s="1">
        <f>ABS(IK_diagnostics_positions__3[[#This Row],[Column4]]-D138)</f>
        <v>5.7400000000000784E-3</v>
      </c>
      <c r="AA139" s="1">
        <f>ABS(IK_diagnostics_positions__3[[#This Row],[Column5]]-E138)</f>
        <v>0</v>
      </c>
      <c r="AB139" s="1">
        <f>ABS(IK_diagnostics_positions__3[[#This Row],[Column6]]-F138)</f>
        <v>1.8500000000001293E-3</v>
      </c>
      <c r="AC139" s="1">
        <f>ABS(IK_diagnostics_positions__3[[#This Row],[Column7]]-G138)</f>
        <v>2.3760000000000447E-3</v>
      </c>
      <c r="AD139" s="1">
        <f>ABS(IK_diagnostics_positions__3[[#This Row],[Column8]]-H138)</f>
        <v>1.2879999999999558E-3</v>
      </c>
      <c r="AE139" s="1">
        <f>ABS(IK_diagnostics_positions__3[[#This Row],[Column9]]-I138)</f>
        <v>3.7200000000001676E-3</v>
      </c>
      <c r="AF139" s="1">
        <f>ABS(IK_diagnostics_positions__3[[#This Row],[Column10]]-J138)</f>
        <v>1.4061000000000021E-4</v>
      </c>
      <c r="AG139" s="1">
        <f>ABS(IK_diagnostics_positions__3[[#This Row],[Column11]]-K138)</f>
        <v>4.0229999999999988E-3</v>
      </c>
      <c r="AH139" s="1">
        <f>ABS(IK_diagnostics_positions__3[[#This Row],[Column12]]-L138)</f>
        <v>1.2799999999999478E-3</v>
      </c>
      <c r="AI139" s="1">
        <f>ABS(IK_diagnostics_positions__3[[#This Row],[Column13]]-M138)</f>
        <v>8.2599999999999341E-4</v>
      </c>
      <c r="AJ139" s="1">
        <f>ABS(IK_diagnostics_positions__3[[#This Row],[Column14]]-N138)</f>
        <v>2.0170000000000465E-3</v>
      </c>
      <c r="AK139" s="1">
        <f>ABS(IK_diagnostics_positions__3[[#This Row],[Column15]]-O138)</f>
        <v>7.5000000000002842E-4</v>
      </c>
      <c r="AL139" s="1">
        <f>ABS(IK_diagnostics_positions__3[[#This Row],[Column16]]-P138)</f>
        <v>1.1449999999999516E-3</v>
      </c>
      <c r="AM139" s="1">
        <f>ABS(IK_diagnostics_positions__3[[#This Row],[Column17]]-Q138)</f>
        <v>1.100000000000545E-4</v>
      </c>
      <c r="AN139" s="1">
        <f>ABS(IK_diagnostics_positions__3[[#This Row],[Column18]]-R138)</f>
        <v>7.0999999999976637E-4</v>
      </c>
      <c r="AO139" s="1">
        <f>ABS(IK_diagnostics_positions__3[[#This Row],[Column19]]-S138)</f>
        <v>2.3668400000000003E-4</v>
      </c>
      <c r="AP139" s="1">
        <f>ABS(IK_diagnostics_positions__3[[#This Row],[Column20]]-T138)</f>
        <v>2.5290999999999925E-3</v>
      </c>
      <c r="AQ139" s="1">
        <f>ABS(IK_diagnostics_positions__3[[#This Row],[Column21]]-U138)</f>
        <v>9.2999999999987537E-4</v>
      </c>
    </row>
    <row r="140" spans="1:43" x14ac:dyDescent="0.25">
      <c r="A140" s="1">
        <v>-7.7532799999999999E-2</v>
      </c>
      <c r="B140" s="1" t="s">
        <v>22</v>
      </c>
      <c r="C140" s="1">
        <v>-0.99699000000000004</v>
      </c>
      <c r="D140" s="1">
        <v>-1.07013</v>
      </c>
      <c r="E140" s="1" t="s">
        <v>22</v>
      </c>
      <c r="F140" s="1">
        <v>-1.11846</v>
      </c>
      <c r="G140" s="1">
        <v>-0.881019</v>
      </c>
      <c r="H140" s="1">
        <v>0.93066599999999999</v>
      </c>
      <c r="I140" s="1">
        <v>-1.4316599999999999</v>
      </c>
      <c r="J140" s="1">
        <v>8.3382100000000004E-3</v>
      </c>
      <c r="K140" s="1">
        <v>0.89302700000000002</v>
      </c>
      <c r="L140" s="1">
        <v>-1.88733</v>
      </c>
      <c r="M140" s="1">
        <v>0.76927900000000005</v>
      </c>
      <c r="N140" s="1">
        <v>0.96697900000000003</v>
      </c>
      <c r="O140" s="1">
        <v>-2.5319199999999999</v>
      </c>
      <c r="P140" s="1">
        <v>-0.76332100000000003</v>
      </c>
      <c r="Q140" s="1">
        <v>1.0011099999999999</v>
      </c>
      <c r="R140" s="1">
        <v>-2.5141100000000001</v>
      </c>
      <c r="S140" s="1">
        <v>8.5770300000000002E-4</v>
      </c>
      <c r="T140" s="1">
        <v>6.70626E-2</v>
      </c>
      <c r="U140" s="1">
        <v>-2.4510000000000001</v>
      </c>
      <c r="V140" s="1" t="s">
        <v>23</v>
      </c>
      <c r="W140" s="1">
        <f>ABS(IK_diagnostics_positions__3[[#This Row],[Column1]]-A139)</f>
        <v>5.5888999999999939E-3</v>
      </c>
      <c r="X140" s="1">
        <f>ABS(IK_diagnostics_positions__3[[#This Row],[Column2]]-B139)</f>
        <v>0</v>
      </c>
      <c r="Y140" s="1">
        <f>ABS(IK_diagnostics_positions__3[[#This Row],[Column3]]-C139)</f>
        <v>4.1899999999994719E-4</v>
      </c>
      <c r="Z140" s="1">
        <f>ABS(IK_diagnostics_positions__3[[#This Row],[Column4]]-D139)</f>
        <v>5.2799999999999514E-3</v>
      </c>
      <c r="AA140" s="1">
        <f>ABS(IK_diagnostics_positions__3[[#This Row],[Column5]]-E139)</f>
        <v>0</v>
      </c>
      <c r="AB140" s="1">
        <f>ABS(IK_diagnostics_positions__3[[#This Row],[Column6]]-F139)</f>
        <v>2.1599999999999397E-3</v>
      </c>
      <c r="AC140" s="1">
        <f>ABS(IK_diagnostics_positions__3[[#This Row],[Column7]]-G139)</f>
        <v>1.998999999999973E-3</v>
      </c>
      <c r="AD140" s="1">
        <f>ABS(IK_diagnostics_positions__3[[#This Row],[Column8]]-H139)</f>
        <v>1.0229999999999961E-3</v>
      </c>
      <c r="AE140" s="1">
        <f>ABS(IK_diagnostics_positions__3[[#This Row],[Column9]]-I139)</f>
        <v>3.2299999999998441E-3</v>
      </c>
      <c r="AF140" s="1">
        <f>ABS(IK_diagnostics_positions__3[[#This Row],[Column10]]-J139)</f>
        <v>4.8428000000000013E-4</v>
      </c>
      <c r="AG140" s="1">
        <f>ABS(IK_diagnostics_positions__3[[#This Row],[Column11]]-K139)</f>
        <v>4.809999999999981E-3</v>
      </c>
      <c r="AH140" s="1">
        <f>ABS(IK_diagnostics_positions__3[[#This Row],[Column12]]-L139)</f>
        <v>1.8700000000000383E-3</v>
      </c>
      <c r="AI140" s="1">
        <f>ABS(IK_diagnostics_positions__3[[#This Row],[Column13]]-M139)</f>
        <v>1.0279999999999179E-3</v>
      </c>
      <c r="AJ140" s="1">
        <f>ABS(IK_diagnostics_positions__3[[#This Row],[Column14]]-N139)</f>
        <v>1.3659999999999783E-3</v>
      </c>
      <c r="AK140" s="1">
        <f>ABS(IK_diagnostics_positions__3[[#This Row],[Column15]]-O139)</f>
        <v>7.6000000000009393E-4</v>
      </c>
      <c r="AL140" s="1">
        <f>ABS(IK_diagnostics_positions__3[[#This Row],[Column16]]-P139)</f>
        <v>1.9529999999999825E-3</v>
      </c>
      <c r="AM140" s="1">
        <f>ABS(IK_diagnostics_positions__3[[#This Row],[Column17]]-Q139)</f>
        <v>4.6999999999997044E-4</v>
      </c>
      <c r="AN140" s="1">
        <f>ABS(IK_diagnostics_positions__3[[#This Row],[Column18]]-R139)</f>
        <v>9.5000000000000639E-4</v>
      </c>
      <c r="AO140" s="1">
        <f>ABS(IK_diagnostics_positions__3[[#This Row],[Column19]]-S139)</f>
        <v>5.4847000000000012E-5</v>
      </c>
      <c r="AP140" s="1">
        <f>ABS(IK_diagnostics_positions__3[[#This Row],[Column20]]-T139)</f>
        <v>2.4527000000000021E-3</v>
      </c>
      <c r="AQ140" s="1">
        <f>ABS(IK_diagnostics_positions__3[[#This Row],[Column21]]-U139)</f>
        <v>1.5900000000002024E-3</v>
      </c>
    </row>
    <row r="141" spans="1:43" x14ac:dyDescent="0.25">
      <c r="A141" s="1">
        <v>-8.3529800000000001E-2</v>
      </c>
      <c r="B141" s="1" t="s">
        <v>22</v>
      </c>
      <c r="C141" s="1">
        <v>-0.99650499999999997</v>
      </c>
      <c r="D141" s="1">
        <v>-1.07576</v>
      </c>
      <c r="E141" s="1" t="s">
        <v>22</v>
      </c>
      <c r="F141" s="1">
        <v>-1.1208899999999999</v>
      </c>
      <c r="G141" s="1">
        <v>-0.88325200000000004</v>
      </c>
      <c r="H141" s="1">
        <v>0.92955900000000002</v>
      </c>
      <c r="I141" s="1">
        <v>-1.4353</v>
      </c>
      <c r="J141" s="1">
        <v>8.5201900000000004E-3</v>
      </c>
      <c r="K141" s="1">
        <v>0.88788299999999998</v>
      </c>
      <c r="L141" s="1">
        <v>-1.8858600000000001</v>
      </c>
      <c r="M141" s="1">
        <v>0.76813900000000002</v>
      </c>
      <c r="N141" s="1">
        <v>0.96803300000000003</v>
      </c>
      <c r="O141" s="1">
        <v>-2.5312800000000002</v>
      </c>
      <c r="P141" s="1">
        <v>-0.76239100000000004</v>
      </c>
      <c r="Q141" s="1">
        <v>1.0004</v>
      </c>
      <c r="R141" s="1">
        <v>-2.5127899999999999</v>
      </c>
      <c r="S141" s="1">
        <v>4.7099199999999999E-4</v>
      </c>
      <c r="T141" s="1">
        <v>6.3934900000000003E-2</v>
      </c>
      <c r="U141" s="1">
        <v>-2.4524699999999999</v>
      </c>
      <c r="V141" s="1" t="s">
        <v>23</v>
      </c>
      <c r="W141" s="1">
        <f>ABS(IK_diagnostics_positions__3[[#This Row],[Column1]]-A140)</f>
        <v>5.9970000000000023E-3</v>
      </c>
      <c r="X141" s="1">
        <f>ABS(IK_diagnostics_positions__3[[#This Row],[Column2]]-B140)</f>
        <v>0</v>
      </c>
      <c r="Y141" s="1">
        <f>ABS(IK_diagnostics_positions__3[[#This Row],[Column3]]-C140)</f>
        <v>4.8500000000006871E-4</v>
      </c>
      <c r="Z141" s="1">
        <f>ABS(IK_diagnostics_positions__3[[#This Row],[Column4]]-D140)</f>
        <v>5.6300000000000239E-3</v>
      </c>
      <c r="AA141" s="1">
        <f>ABS(IK_diagnostics_positions__3[[#This Row],[Column5]]-E140)</f>
        <v>0</v>
      </c>
      <c r="AB141" s="1">
        <f>ABS(IK_diagnostics_positions__3[[#This Row],[Column6]]-F140)</f>
        <v>2.4299999999999322E-3</v>
      </c>
      <c r="AC141" s="1">
        <f>ABS(IK_diagnostics_positions__3[[#This Row],[Column7]]-G140)</f>
        <v>2.2330000000000405E-3</v>
      </c>
      <c r="AD141" s="1">
        <f>ABS(IK_diagnostics_positions__3[[#This Row],[Column8]]-H140)</f>
        <v>1.1069999999999691E-3</v>
      </c>
      <c r="AE141" s="1">
        <f>ABS(IK_diagnostics_positions__3[[#This Row],[Column9]]-I140)</f>
        <v>3.6400000000000876E-3</v>
      </c>
      <c r="AF141" s="1">
        <f>ABS(IK_diagnostics_positions__3[[#This Row],[Column10]]-J140)</f>
        <v>1.8197999999999999E-4</v>
      </c>
      <c r="AG141" s="1">
        <f>ABS(IK_diagnostics_positions__3[[#This Row],[Column11]]-K140)</f>
        <v>5.1440000000000374E-3</v>
      </c>
      <c r="AH141" s="1">
        <f>ABS(IK_diagnostics_positions__3[[#This Row],[Column12]]-L140)</f>
        <v>1.4699999999998603E-3</v>
      </c>
      <c r="AI141" s="1">
        <f>ABS(IK_diagnostics_positions__3[[#This Row],[Column13]]-M140)</f>
        <v>1.1400000000000299E-3</v>
      </c>
      <c r="AJ141" s="1">
        <f>ABS(IK_diagnostics_positions__3[[#This Row],[Column14]]-N140)</f>
        <v>1.0539999999999994E-3</v>
      </c>
      <c r="AK141" s="1">
        <f>ABS(IK_diagnostics_positions__3[[#This Row],[Column15]]-O140)</f>
        <v>6.3999999999975188E-4</v>
      </c>
      <c r="AL141" s="1">
        <f>ABS(IK_diagnostics_positions__3[[#This Row],[Column16]]-P140)</f>
        <v>9.2999999999998639E-4</v>
      </c>
      <c r="AM141" s="1">
        <f>ABS(IK_diagnostics_positions__3[[#This Row],[Column17]]-Q140)</f>
        <v>7.0999999999998842E-4</v>
      </c>
      <c r="AN141" s="1">
        <f>ABS(IK_diagnostics_positions__3[[#This Row],[Column18]]-R140)</f>
        <v>1.3200000000002099E-3</v>
      </c>
      <c r="AO141" s="1">
        <f>ABS(IK_diagnostics_positions__3[[#This Row],[Column19]]-S140)</f>
        <v>3.8671100000000003E-4</v>
      </c>
      <c r="AP141" s="1">
        <f>ABS(IK_diagnostics_positions__3[[#This Row],[Column20]]-T140)</f>
        <v>3.1276999999999971E-3</v>
      </c>
      <c r="AQ141" s="1">
        <f>ABS(IK_diagnostics_positions__3[[#This Row],[Column21]]-U140)</f>
        <v>1.4699999999998603E-3</v>
      </c>
    </row>
    <row r="142" spans="1:43" x14ac:dyDescent="0.25">
      <c r="A142" s="1">
        <v>-8.8947600000000002E-2</v>
      </c>
      <c r="B142" s="1" t="s">
        <v>22</v>
      </c>
      <c r="C142" s="1">
        <v>-0.99603600000000003</v>
      </c>
      <c r="D142" s="1">
        <v>-1.08073</v>
      </c>
      <c r="E142" s="1" t="s">
        <v>22</v>
      </c>
      <c r="F142" s="1">
        <v>-1.1239699999999999</v>
      </c>
      <c r="G142" s="1">
        <v>-0.88518600000000003</v>
      </c>
      <c r="H142" s="1">
        <v>0.92869800000000002</v>
      </c>
      <c r="I142" s="1">
        <v>-1.43906</v>
      </c>
      <c r="J142" s="1">
        <v>9.0007200000000002E-3</v>
      </c>
      <c r="K142" s="1">
        <v>0.88319700000000001</v>
      </c>
      <c r="L142" s="1">
        <v>-1.8844399999999999</v>
      </c>
      <c r="M142" s="1">
        <v>0.76749599999999996</v>
      </c>
      <c r="N142" s="1">
        <v>0.97003099999999998</v>
      </c>
      <c r="O142" s="1">
        <v>-2.5303100000000001</v>
      </c>
      <c r="P142" s="1">
        <v>-0.76094200000000001</v>
      </c>
      <c r="Q142" s="1">
        <v>1.0003</v>
      </c>
      <c r="R142" s="1">
        <v>-2.5117099999999999</v>
      </c>
      <c r="S142" s="2">
        <v>-8.0756799999999999E-5</v>
      </c>
      <c r="T142" s="1">
        <v>6.1259500000000001E-2</v>
      </c>
      <c r="U142" s="1">
        <v>-2.4539399999999998</v>
      </c>
      <c r="V142" s="1" t="s">
        <v>23</v>
      </c>
      <c r="W142" s="1">
        <f>ABS(IK_diagnostics_positions__3[[#This Row],[Column1]]-A141)</f>
        <v>5.4178000000000004E-3</v>
      </c>
      <c r="X142" s="1">
        <f>ABS(IK_diagnostics_positions__3[[#This Row],[Column2]]-B141)</f>
        <v>0</v>
      </c>
      <c r="Y142" s="1">
        <f>ABS(IK_diagnostics_positions__3[[#This Row],[Column3]]-C141)</f>
        <v>4.6899999999994169E-4</v>
      </c>
      <c r="Z142" s="1">
        <f>ABS(IK_diagnostics_positions__3[[#This Row],[Column4]]-D141)</f>
        <v>4.9699999999999189E-3</v>
      </c>
      <c r="AA142" s="1">
        <f>ABS(IK_diagnostics_positions__3[[#This Row],[Column5]]-E141)</f>
        <v>0</v>
      </c>
      <c r="AB142" s="1">
        <f>ABS(IK_diagnostics_positions__3[[#This Row],[Column6]]-F141)</f>
        <v>3.0799999999999716E-3</v>
      </c>
      <c r="AC142" s="1">
        <f>ABS(IK_diagnostics_positions__3[[#This Row],[Column7]]-G141)</f>
        <v>1.9339999999999913E-3</v>
      </c>
      <c r="AD142" s="1">
        <f>ABS(IK_diagnostics_positions__3[[#This Row],[Column8]]-H141)</f>
        <v>8.6100000000000065E-4</v>
      </c>
      <c r="AE142" s="1">
        <f>ABS(IK_diagnostics_positions__3[[#This Row],[Column9]]-I141)</f>
        <v>3.7599999999999856E-3</v>
      </c>
      <c r="AF142" s="1">
        <f>ABS(IK_diagnostics_positions__3[[#This Row],[Column10]]-J141)</f>
        <v>4.8052999999999985E-4</v>
      </c>
      <c r="AG142" s="1">
        <f>ABS(IK_diagnostics_positions__3[[#This Row],[Column11]]-K141)</f>
        <v>4.685999999999968E-3</v>
      </c>
      <c r="AH142" s="1">
        <f>ABS(IK_diagnostics_positions__3[[#This Row],[Column12]]-L141)</f>
        <v>1.4200000000001989E-3</v>
      </c>
      <c r="AI142" s="1">
        <f>ABS(IK_diagnostics_positions__3[[#This Row],[Column13]]-M141)</f>
        <v>6.4300000000006019E-4</v>
      </c>
      <c r="AJ142" s="1">
        <f>ABS(IK_diagnostics_positions__3[[#This Row],[Column14]]-N141)</f>
        <v>1.9979999999999443E-3</v>
      </c>
      <c r="AK142" s="1">
        <f>ABS(IK_diagnostics_positions__3[[#This Row],[Column15]]-O141)</f>
        <v>9.7000000000013742E-4</v>
      </c>
      <c r="AL142" s="1">
        <f>ABS(IK_diagnostics_positions__3[[#This Row],[Column16]]-P141)</f>
        <v>1.4490000000000336E-3</v>
      </c>
      <c r="AM142" s="1">
        <f>ABS(IK_diagnostics_positions__3[[#This Row],[Column17]]-Q141)</f>
        <v>9.9999999999988987E-5</v>
      </c>
      <c r="AN142" s="1">
        <f>ABS(IK_diagnostics_positions__3[[#This Row],[Column18]]-R141)</f>
        <v>1.0799999999999699E-3</v>
      </c>
      <c r="AO142" s="1">
        <f>ABS(IK_diagnostics_positions__3[[#This Row],[Column19]]-S141)</f>
        <v>5.5174879999999996E-4</v>
      </c>
      <c r="AP142" s="1">
        <f>ABS(IK_diagnostics_positions__3[[#This Row],[Column20]]-T141)</f>
        <v>2.6754000000000014E-3</v>
      </c>
      <c r="AQ142" s="1">
        <f>ABS(IK_diagnostics_positions__3[[#This Row],[Column21]]-U141)</f>
        <v>1.4699999999998603E-3</v>
      </c>
    </row>
    <row r="143" spans="1:43" x14ac:dyDescent="0.25">
      <c r="A143" s="1">
        <v>-9.4358700000000004E-2</v>
      </c>
      <c r="B143" s="1" t="s">
        <v>22</v>
      </c>
      <c r="C143" s="1">
        <v>-0.99553800000000003</v>
      </c>
      <c r="D143" s="1">
        <v>-1.08582</v>
      </c>
      <c r="E143" s="1" t="s">
        <v>22</v>
      </c>
      <c r="F143" s="1">
        <v>-1.1259699999999999</v>
      </c>
      <c r="G143" s="1">
        <v>-0.88672399999999996</v>
      </c>
      <c r="H143" s="1">
        <v>0.92749000000000004</v>
      </c>
      <c r="I143" s="1">
        <v>-1.4423999999999999</v>
      </c>
      <c r="J143" s="1">
        <v>9.4585399999999997E-3</v>
      </c>
      <c r="K143" s="1">
        <v>0.87808900000000001</v>
      </c>
      <c r="L143" s="1">
        <v>-1.8833299999999999</v>
      </c>
      <c r="M143" s="1">
        <v>0.766212</v>
      </c>
      <c r="N143" s="1">
        <v>0.97185500000000002</v>
      </c>
      <c r="O143" s="1">
        <v>-2.5302699999999998</v>
      </c>
      <c r="P143" s="1">
        <v>-0.75972300000000004</v>
      </c>
      <c r="Q143" s="1">
        <v>0.99973900000000004</v>
      </c>
      <c r="R143" s="1">
        <v>-2.5106700000000002</v>
      </c>
      <c r="S143" s="1">
        <v>-3.0424400000000001E-4</v>
      </c>
      <c r="T143" s="1">
        <v>5.8140999999999998E-2</v>
      </c>
      <c r="U143" s="1">
        <v>-2.4556800000000001</v>
      </c>
      <c r="V143" s="1" t="s">
        <v>23</v>
      </c>
      <c r="W143" s="1">
        <f>ABS(IK_diagnostics_positions__3[[#This Row],[Column1]]-A142)</f>
        <v>5.411100000000002E-3</v>
      </c>
      <c r="X143" s="1">
        <f>ABS(IK_diagnostics_positions__3[[#This Row],[Column2]]-B142)</f>
        <v>0</v>
      </c>
      <c r="Y143" s="1">
        <f>ABS(IK_diagnostics_positions__3[[#This Row],[Column3]]-C142)</f>
        <v>4.9799999999999844E-4</v>
      </c>
      <c r="Z143" s="1">
        <f>ABS(IK_diagnostics_positions__3[[#This Row],[Column4]]-D142)</f>
        <v>5.0900000000000389E-3</v>
      </c>
      <c r="AA143" s="1">
        <f>ABS(IK_diagnostics_positions__3[[#This Row],[Column5]]-E142)</f>
        <v>0</v>
      </c>
      <c r="AB143" s="1">
        <f>ABS(IK_diagnostics_positions__3[[#This Row],[Column6]]-F142)</f>
        <v>2.0000000000000018E-3</v>
      </c>
      <c r="AC143" s="1">
        <f>ABS(IK_diagnostics_positions__3[[#This Row],[Column7]]-G142)</f>
        <v>1.5379999999999283E-3</v>
      </c>
      <c r="AD143" s="1">
        <f>ABS(IK_diagnostics_positions__3[[#This Row],[Column8]]-H142)</f>
        <v>1.2079999999999869E-3</v>
      </c>
      <c r="AE143" s="1">
        <f>ABS(IK_diagnostics_positions__3[[#This Row],[Column9]]-I142)</f>
        <v>3.3399999999998986E-3</v>
      </c>
      <c r="AF143" s="1">
        <f>ABS(IK_diagnostics_positions__3[[#This Row],[Column10]]-J142)</f>
        <v>4.5781999999999941E-4</v>
      </c>
      <c r="AG143" s="1">
        <f>ABS(IK_diagnostics_positions__3[[#This Row],[Column11]]-K142)</f>
        <v>5.1080000000000014E-3</v>
      </c>
      <c r="AH143" s="1">
        <f>ABS(IK_diagnostics_positions__3[[#This Row],[Column12]]-L142)</f>
        <v>1.1099999999999444E-3</v>
      </c>
      <c r="AI143" s="1">
        <f>ABS(IK_diagnostics_positions__3[[#This Row],[Column13]]-M142)</f>
        <v>1.2839999999999518E-3</v>
      </c>
      <c r="AJ143" s="1">
        <f>ABS(IK_diagnostics_positions__3[[#This Row],[Column14]]-N142)</f>
        <v>1.8240000000000478E-3</v>
      </c>
      <c r="AK143" s="1">
        <f>ABS(IK_diagnostics_positions__3[[#This Row],[Column15]]-O142)</f>
        <v>4.0000000000262048E-5</v>
      </c>
      <c r="AL143" s="1">
        <f>ABS(IK_diagnostics_positions__3[[#This Row],[Column16]]-P142)</f>
        <v>1.2189999999999701E-3</v>
      </c>
      <c r="AM143" s="1">
        <f>ABS(IK_diagnostics_positions__3[[#This Row],[Column17]]-Q142)</f>
        <v>5.6099999999992267E-4</v>
      </c>
      <c r="AN143" s="1">
        <f>ABS(IK_diagnostics_positions__3[[#This Row],[Column18]]-R142)</f>
        <v>1.0399999999997078E-3</v>
      </c>
      <c r="AO143" s="1">
        <f>ABS(IK_diagnostics_positions__3[[#This Row],[Column19]]-S142)</f>
        <v>2.2348720000000001E-4</v>
      </c>
      <c r="AP143" s="1">
        <f>ABS(IK_diagnostics_positions__3[[#This Row],[Column20]]-T142)</f>
        <v>3.1185000000000032E-3</v>
      </c>
      <c r="AQ143" s="1">
        <f>ABS(IK_diagnostics_positions__3[[#This Row],[Column21]]-U142)</f>
        <v>1.7400000000002969E-3</v>
      </c>
    </row>
    <row r="144" spans="1:43" x14ac:dyDescent="0.25">
      <c r="A144" s="1">
        <v>-0.100091</v>
      </c>
      <c r="B144" s="1" t="s">
        <v>22</v>
      </c>
      <c r="C144" s="1">
        <v>-0.99497800000000003</v>
      </c>
      <c r="D144" s="1">
        <v>-1.09093</v>
      </c>
      <c r="E144" s="1" t="s">
        <v>22</v>
      </c>
      <c r="F144" s="1">
        <v>-1.12999</v>
      </c>
      <c r="G144" s="1">
        <v>-0.88881100000000002</v>
      </c>
      <c r="H144" s="1">
        <v>0.926763</v>
      </c>
      <c r="I144" s="1">
        <v>-1.4466300000000001</v>
      </c>
      <c r="J144" s="1">
        <v>9.4891799999999998E-3</v>
      </c>
      <c r="K144" s="1">
        <v>0.873533</v>
      </c>
      <c r="L144" s="1">
        <v>-1.8827799999999999</v>
      </c>
      <c r="M144" s="1">
        <v>0.76556000000000002</v>
      </c>
      <c r="N144" s="1">
        <v>0.97377400000000003</v>
      </c>
      <c r="O144" s="1">
        <v>-2.5295399999999999</v>
      </c>
      <c r="P144" s="1">
        <v>-0.75861299999999998</v>
      </c>
      <c r="Q144" s="1">
        <v>1.00044</v>
      </c>
      <c r="R144" s="1">
        <v>-2.5104000000000002</v>
      </c>
      <c r="S144" s="1">
        <v>-5.0745900000000004E-4</v>
      </c>
      <c r="T144" s="1">
        <v>5.5242300000000001E-2</v>
      </c>
      <c r="U144" s="1">
        <v>-2.45749</v>
      </c>
      <c r="V144" s="1" t="s">
        <v>23</v>
      </c>
      <c r="W144" s="1">
        <f>ABS(IK_diagnostics_positions__3[[#This Row],[Column1]]-A143)</f>
        <v>5.7322999999999957E-3</v>
      </c>
      <c r="X144" s="1">
        <f>ABS(IK_diagnostics_positions__3[[#This Row],[Column2]]-B143)</f>
        <v>0</v>
      </c>
      <c r="Y144" s="1">
        <f>ABS(IK_diagnostics_positions__3[[#This Row],[Column3]]-C143)</f>
        <v>5.6000000000000494E-4</v>
      </c>
      <c r="Z144" s="1">
        <f>ABS(IK_diagnostics_positions__3[[#This Row],[Column4]]-D143)</f>
        <v>5.1099999999999479E-3</v>
      </c>
      <c r="AA144" s="1">
        <f>ABS(IK_diagnostics_positions__3[[#This Row],[Column5]]-E143)</f>
        <v>0</v>
      </c>
      <c r="AB144" s="1">
        <f>ABS(IK_diagnostics_positions__3[[#This Row],[Column6]]-F143)</f>
        <v>4.0200000000001346E-3</v>
      </c>
      <c r="AC144" s="1">
        <f>ABS(IK_diagnostics_positions__3[[#This Row],[Column7]]-G143)</f>
        <v>2.087000000000061E-3</v>
      </c>
      <c r="AD144" s="1">
        <f>ABS(IK_diagnostics_positions__3[[#This Row],[Column8]]-H143)</f>
        <v>7.2700000000003318E-4</v>
      </c>
      <c r="AE144" s="1">
        <f>ABS(IK_diagnostics_positions__3[[#This Row],[Column9]]-I143)</f>
        <v>4.2300000000001781E-3</v>
      </c>
      <c r="AF144" s="1">
        <f>ABS(IK_diagnostics_positions__3[[#This Row],[Column10]]-J143)</f>
        <v>3.0640000000000181E-5</v>
      </c>
      <c r="AG144" s="1">
        <f>ABS(IK_diagnostics_positions__3[[#This Row],[Column11]]-K143)</f>
        <v>4.5560000000000045E-3</v>
      </c>
      <c r="AH144" s="1">
        <f>ABS(IK_diagnostics_positions__3[[#This Row],[Column12]]-L143)</f>
        <v>5.5000000000005045E-4</v>
      </c>
      <c r="AI144" s="1">
        <f>ABS(IK_diagnostics_positions__3[[#This Row],[Column13]]-M143)</f>
        <v>6.5199999999998592E-4</v>
      </c>
      <c r="AJ144" s="1">
        <f>ABS(IK_diagnostics_positions__3[[#This Row],[Column14]]-N143)</f>
        <v>1.919000000000004E-3</v>
      </c>
      <c r="AK144" s="1">
        <f>ABS(IK_diagnostics_positions__3[[#This Row],[Column15]]-O143)</f>
        <v>7.299999999998974E-4</v>
      </c>
      <c r="AL144" s="1">
        <f>ABS(IK_diagnostics_positions__3[[#This Row],[Column16]]-P143)</f>
        <v>1.1100000000000554E-3</v>
      </c>
      <c r="AM144" s="1">
        <f>ABS(IK_diagnostics_positions__3[[#This Row],[Column17]]-Q143)</f>
        <v>7.0099999999995166E-4</v>
      </c>
      <c r="AN144" s="1">
        <f>ABS(IK_diagnostics_positions__3[[#This Row],[Column18]]-R143)</f>
        <v>2.6999999999999247E-4</v>
      </c>
      <c r="AO144" s="1">
        <f>ABS(IK_diagnostics_positions__3[[#This Row],[Column19]]-S143)</f>
        <v>2.0321500000000003E-4</v>
      </c>
      <c r="AP144" s="1">
        <f>ABS(IK_diagnostics_positions__3[[#This Row],[Column20]]-T143)</f>
        <v>2.8986999999999971E-3</v>
      </c>
      <c r="AQ144" s="1">
        <f>ABS(IK_diagnostics_positions__3[[#This Row],[Column21]]-U143)</f>
        <v>1.8099999999998673E-3</v>
      </c>
    </row>
    <row r="145" spans="1:43" x14ac:dyDescent="0.25">
      <c r="A145" s="1">
        <v>-0.104661</v>
      </c>
      <c r="B145" s="1" t="s">
        <v>22</v>
      </c>
      <c r="C145" s="1">
        <v>-0.99450799999999995</v>
      </c>
      <c r="D145" s="1">
        <v>-1.0950800000000001</v>
      </c>
      <c r="E145" s="1" t="s">
        <v>22</v>
      </c>
      <c r="F145" s="1">
        <v>-1.1325799999999999</v>
      </c>
      <c r="G145" s="1">
        <v>-0.89025900000000002</v>
      </c>
      <c r="H145" s="1">
        <v>0.926037</v>
      </c>
      <c r="I145" s="1">
        <v>-1.4496</v>
      </c>
      <c r="J145" s="1">
        <v>9.8190299999999994E-3</v>
      </c>
      <c r="K145" s="1">
        <v>0.868537</v>
      </c>
      <c r="L145" s="1">
        <v>-1.8815200000000001</v>
      </c>
      <c r="M145" s="1">
        <v>0.76483100000000004</v>
      </c>
      <c r="N145" s="1">
        <v>0.97541599999999995</v>
      </c>
      <c r="O145" s="1">
        <v>-2.5284599999999999</v>
      </c>
      <c r="P145" s="1">
        <v>-0.75764699999999996</v>
      </c>
      <c r="Q145" s="1">
        <v>1.0004500000000001</v>
      </c>
      <c r="R145" s="1">
        <v>-2.5088900000000001</v>
      </c>
      <c r="S145" s="1">
        <v>-3.3011800000000001E-4</v>
      </c>
      <c r="T145" s="1">
        <v>5.2551199999999999E-2</v>
      </c>
      <c r="U145" s="1">
        <v>-2.4594999999999998</v>
      </c>
      <c r="V145" s="1" t="s">
        <v>23</v>
      </c>
      <c r="W145" s="1">
        <f>ABS(IK_diagnostics_positions__3[[#This Row],[Column1]]-A144)</f>
        <v>4.5700000000000046E-3</v>
      </c>
      <c r="X145" s="1">
        <f>ABS(IK_diagnostics_positions__3[[#This Row],[Column2]]-B144)</f>
        <v>0</v>
      </c>
      <c r="Y145" s="1">
        <f>ABS(IK_diagnostics_positions__3[[#This Row],[Column3]]-C144)</f>
        <v>4.7000000000008146E-4</v>
      </c>
      <c r="Z145" s="1">
        <f>ABS(IK_diagnostics_positions__3[[#This Row],[Column4]]-D144)</f>
        <v>4.1500000000000981E-3</v>
      </c>
      <c r="AA145" s="1">
        <f>ABS(IK_diagnostics_positions__3[[#This Row],[Column5]]-E144)</f>
        <v>0</v>
      </c>
      <c r="AB145" s="1">
        <f>ABS(IK_diagnostics_positions__3[[#This Row],[Column6]]-F144)</f>
        <v>2.5899999999998702E-3</v>
      </c>
      <c r="AC145" s="1">
        <f>ABS(IK_diagnostics_positions__3[[#This Row],[Column7]]-G144)</f>
        <v>1.4480000000000048E-3</v>
      </c>
      <c r="AD145" s="1">
        <f>ABS(IK_diagnostics_positions__3[[#This Row],[Column8]]-H144)</f>
        <v>7.2600000000000442E-4</v>
      </c>
      <c r="AE145" s="1">
        <f>ABS(IK_diagnostics_positions__3[[#This Row],[Column9]]-I144)</f>
        <v>2.9699999999999172E-3</v>
      </c>
      <c r="AF145" s="1">
        <f>ABS(IK_diagnostics_positions__3[[#This Row],[Column10]]-J144)</f>
        <v>3.2984999999999959E-4</v>
      </c>
      <c r="AG145" s="1">
        <f>ABS(IK_diagnostics_positions__3[[#This Row],[Column11]]-K144)</f>
        <v>4.9960000000000004E-3</v>
      </c>
      <c r="AH145" s="1">
        <f>ABS(IK_diagnostics_positions__3[[#This Row],[Column12]]-L144)</f>
        <v>1.2599999999998168E-3</v>
      </c>
      <c r="AI145" s="1">
        <f>ABS(IK_diagnostics_positions__3[[#This Row],[Column13]]-M144)</f>
        <v>7.2899999999997966E-4</v>
      </c>
      <c r="AJ145" s="1">
        <f>ABS(IK_diagnostics_positions__3[[#This Row],[Column14]]-N144)</f>
        <v>1.6419999999999213E-3</v>
      </c>
      <c r="AK145" s="1">
        <f>ABS(IK_diagnostics_positions__3[[#This Row],[Column15]]-O144)</f>
        <v>1.0799999999999699E-3</v>
      </c>
      <c r="AL145" s="1">
        <f>ABS(IK_diagnostics_positions__3[[#This Row],[Column16]]-P144)</f>
        <v>9.660000000000224E-4</v>
      </c>
      <c r="AM145" s="1">
        <f>ABS(IK_diagnostics_positions__3[[#This Row],[Column17]]-Q144)</f>
        <v>1.0000000000065512E-5</v>
      </c>
      <c r="AN145" s="1">
        <f>ABS(IK_diagnostics_positions__3[[#This Row],[Column18]]-R144)</f>
        <v>1.5100000000001224E-3</v>
      </c>
      <c r="AO145" s="1">
        <f>ABS(IK_diagnostics_positions__3[[#This Row],[Column19]]-S144)</f>
        <v>1.7734100000000002E-4</v>
      </c>
      <c r="AP145" s="1">
        <f>ABS(IK_diagnostics_positions__3[[#This Row],[Column20]]-T144)</f>
        <v>2.6911000000000018E-3</v>
      </c>
      <c r="AQ145" s="1">
        <f>ABS(IK_diagnostics_positions__3[[#This Row],[Column21]]-U144)</f>
        <v>2.0099999999998452E-3</v>
      </c>
    </row>
    <row r="146" spans="1:43" x14ac:dyDescent="0.25">
      <c r="A146" s="1">
        <v>-0.11014</v>
      </c>
      <c r="B146" s="1" t="s">
        <v>22</v>
      </c>
      <c r="C146" s="1">
        <v>-0.99391600000000002</v>
      </c>
      <c r="D146" s="1">
        <v>-1.09995</v>
      </c>
      <c r="E146" s="1" t="s">
        <v>22</v>
      </c>
      <c r="F146" s="1">
        <v>-1.1363300000000001</v>
      </c>
      <c r="G146" s="1">
        <v>-0.89139199999999996</v>
      </c>
      <c r="H146" s="1">
        <v>0.925512</v>
      </c>
      <c r="I146" s="1">
        <v>-1.45245</v>
      </c>
      <c r="J146" s="1">
        <v>1.0085200000000001E-2</v>
      </c>
      <c r="K146" s="1">
        <v>0.863479</v>
      </c>
      <c r="L146" s="1">
        <v>-1.8808100000000001</v>
      </c>
      <c r="M146" s="1">
        <v>0.76415200000000005</v>
      </c>
      <c r="N146" s="1">
        <v>0.97682000000000002</v>
      </c>
      <c r="O146" s="1">
        <v>-2.5277599999999998</v>
      </c>
      <c r="P146" s="1">
        <v>-0.75656800000000002</v>
      </c>
      <c r="Q146" s="1">
        <v>1.0005500000000001</v>
      </c>
      <c r="R146" s="1">
        <v>-2.50807</v>
      </c>
      <c r="S146" s="1">
        <v>-6.9437000000000003E-4</v>
      </c>
      <c r="T146" s="1">
        <v>4.93959E-2</v>
      </c>
      <c r="U146" s="1">
        <v>-2.4614600000000002</v>
      </c>
      <c r="V146" s="1" t="s">
        <v>23</v>
      </c>
      <c r="W146" s="1">
        <f>ABS(IK_diagnostics_positions__3[[#This Row],[Column1]]-A145)</f>
        <v>5.4789999999999978E-3</v>
      </c>
      <c r="X146" s="1">
        <f>ABS(IK_diagnostics_positions__3[[#This Row],[Column2]]-B145)</f>
        <v>0</v>
      </c>
      <c r="Y146" s="1">
        <f>ABS(IK_diagnostics_positions__3[[#This Row],[Column3]]-C145)</f>
        <v>5.9199999999992592E-4</v>
      </c>
      <c r="Z146" s="1">
        <f>ABS(IK_diagnostics_positions__3[[#This Row],[Column4]]-D145)</f>
        <v>4.8699999999999299E-3</v>
      </c>
      <c r="AA146" s="1">
        <f>ABS(IK_diagnostics_positions__3[[#This Row],[Column5]]-E145)</f>
        <v>0</v>
      </c>
      <c r="AB146" s="1">
        <f>ABS(IK_diagnostics_positions__3[[#This Row],[Column6]]-F145)</f>
        <v>3.7500000000001421E-3</v>
      </c>
      <c r="AC146" s="1">
        <f>ABS(IK_diagnostics_positions__3[[#This Row],[Column7]]-G145)</f>
        <v>1.1329999999999396E-3</v>
      </c>
      <c r="AD146" s="1">
        <f>ABS(IK_diagnostics_positions__3[[#This Row],[Column8]]-H145)</f>
        <v>5.2499999999999769E-4</v>
      </c>
      <c r="AE146" s="1">
        <f>ABS(IK_diagnostics_positions__3[[#This Row],[Column9]]-I145)</f>
        <v>2.8500000000000192E-3</v>
      </c>
      <c r="AF146" s="1">
        <f>ABS(IK_diagnostics_positions__3[[#This Row],[Column10]]-J145)</f>
        <v>2.6617000000000134E-4</v>
      </c>
      <c r="AG146" s="1">
        <f>ABS(IK_diagnostics_positions__3[[#This Row],[Column11]]-K145)</f>
        <v>5.0580000000000069E-3</v>
      </c>
      <c r="AH146" s="1">
        <f>ABS(IK_diagnostics_positions__3[[#This Row],[Column12]]-L145)</f>
        <v>7.0999999999998842E-4</v>
      </c>
      <c r="AI146" s="1">
        <f>ABS(IK_diagnostics_positions__3[[#This Row],[Column13]]-M145)</f>
        <v>6.7899999999998517E-4</v>
      </c>
      <c r="AJ146" s="1">
        <f>ABS(IK_diagnostics_positions__3[[#This Row],[Column14]]-N145)</f>
        <v>1.4040000000000719E-3</v>
      </c>
      <c r="AK146" s="1">
        <f>ABS(IK_diagnostics_positions__3[[#This Row],[Column15]]-O145)</f>
        <v>7.0000000000014495E-4</v>
      </c>
      <c r="AL146" s="1">
        <f>ABS(IK_diagnostics_positions__3[[#This Row],[Column16]]-P145)</f>
        <v>1.0789999999999411E-3</v>
      </c>
      <c r="AM146" s="1">
        <f>ABS(IK_diagnostics_positions__3[[#This Row],[Column17]]-Q145)</f>
        <v>9.9999999999988987E-5</v>
      </c>
      <c r="AN146" s="1">
        <f>ABS(IK_diagnostics_positions__3[[#This Row],[Column18]]-R145)</f>
        <v>8.2000000000004292E-4</v>
      </c>
      <c r="AO146" s="1">
        <f>ABS(IK_diagnostics_positions__3[[#This Row],[Column19]]-S145)</f>
        <v>3.6425200000000002E-4</v>
      </c>
      <c r="AP146" s="1">
        <f>ABS(IK_diagnostics_positions__3[[#This Row],[Column20]]-T145)</f>
        <v>3.1552999999999998E-3</v>
      </c>
      <c r="AQ146" s="1">
        <f>ABS(IK_diagnostics_positions__3[[#This Row],[Column21]]-U145)</f>
        <v>1.9600000000004059E-3</v>
      </c>
    </row>
    <row r="147" spans="1:43" x14ac:dyDescent="0.25">
      <c r="A147" s="1">
        <v>-0.115519</v>
      </c>
      <c r="B147" s="1" t="s">
        <v>22</v>
      </c>
      <c r="C147" s="1">
        <v>-0.99330499999999999</v>
      </c>
      <c r="D147" s="1">
        <v>-1.1047899999999999</v>
      </c>
      <c r="E147" s="1" t="s">
        <v>22</v>
      </c>
      <c r="F147" s="1">
        <v>-1.1393899999999999</v>
      </c>
      <c r="G147" s="1">
        <v>-0.89298500000000003</v>
      </c>
      <c r="H147" s="1">
        <v>0.92494900000000002</v>
      </c>
      <c r="I147" s="1">
        <v>-1.4550000000000001</v>
      </c>
      <c r="J147" s="1">
        <v>1.0009000000000001E-2</v>
      </c>
      <c r="K147" s="1">
        <v>0.85852200000000001</v>
      </c>
      <c r="L147" s="1">
        <v>-1.8794900000000001</v>
      </c>
      <c r="M147" s="1">
        <v>0.76311200000000001</v>
      </c>
      <c r="N147" s="1">
        <v>0.97872199999999998</v>
      </c>
      <c r="O147" s="1">
        <v>-2.5263200000000001</v>
      </c>
      <c r="P147" s="1">
        <v>-0.75568299999999999</v>
      </c>
      <c r="Q147" s="1">
        <v>0.99995699999999998</v>
      </c>
      <c r="R147" s="1">
        <v>-2.5069499999999998</v>
      </c>
      <c r="S147" s="1">
        <v>-9.3862000000000004E-4</v>
      </c>
      <c r="T147" s="1">
        <v>4.6515300000000002E-2</v>
      </c>
      <c r="U147" s="1">
        <v>-2.4630299999999998</v>
      </c>
      <c r="V147" s="1" t="s">
        <v>23</v>
      </c>
      <c r="W147" s="1">
        <f>ABS(IK_diagnostics_positions__3[[#This Row],[Column1]]-A146)</f>
        <v>5.3789999999999949E-3</v>
      </c>
      <c r="X147" s="1">
        <f>ABS(IK_diagnostics_positions__3[[#This Row],[Column2]]-B146)</f>
        <v>0</v>
      </c>
      <c r="Y147" s="1">
        <f>ABS(IK_diagnostics_positions__3[[#This Row],[Column3]]-C146)</f>
        <v>6.1100000000002819E-4</v>
      </c>
      <c r="Z147" s="1">
        <f>ABS(IK_diagnostics_positions__3[[#This Row],[Column4]]-D146)</f>
        <v>4.8399999999999554E-3</v>
      </c>
      <c r="AA147" s="1">
        <f>ABS(IK_diagnostics_positions__3[[#This Row],[Column5]]-E146)</f>
        <v>0</v>
      </c>
      <c r="AB147" s="1">
        <f>ABS(IK_diagnostics_positions__3[[#This Row],[Column6]]-F146)</f>
        <v>3.0599999999998406E-3</v>
      </c>
      <c r="AC147" s="1">
        <f>ABS(IK_diagnostics_positions__3[[#This Row],[Column7]]-G146)</f>
        <v>1.5930000000000666E-3</v>
      </c>
      <c r="AD147" s="1">
        <f>ABS(IK_diagnostics_positions__3[[#This Row],[Column8]]-H146)</f>
        <v>5.6299999999998018E-4</v>
      </c>
      <c r="AE147" s="1">
        <f>ABS(IK_diagnostics_positions__3[[#This Row],[Column9]]-I146)</f>
        <v>2.5500000000000522E-3</v>
      </c>
      <c r="AF147" s="1">
        <f>ABS(IK_diagnostics_positions__3[[#This Row],[Column10]]-J146)</f>
        <v>7.6200000000000226E-5</v>
      </c>
      <c r="AG147" s="1">
        <f>ABS(IK_diagnostics_positions__3[[#This Row],[Column11]]-K146)</f>
        <v>4.9569999999999892E-3</v>
      </c>
      <c r="AH147" s="1">
        <f>ABS(IK_diagnostics_positions__3[[#This Row],[Column12]]-L146)</f>
        <v>1.3199999999999878E-3</v>
      </c>
      <c r="AI147" s="1">
        <f>ABS(IK_diagnostics_positions__3[[#This Row],[Column13]]-M146)</f>
        <v>1.0400000000000409E-3</v>
      </c>
      <c r="AJ147" s="1">
        <f>ABS(IK_diagnostics_positions__3[[#This Row],[Column14]]-N146)</f>
        <v>1.9019999999999593E-3</v>
      </c>
      <c r="AK147" s="1">
        <f>ABS(IK_diagnostics_positions__3[[#This Row],[Column15]]-O146)</f>
        <v>1.4399999999996638E-3</v>
      </c>
      <c r="AL147" s="1">
        <f>ABS(IK_diagnostics_positions__3[[#This Row],[Column16]]-P146)</f>
        <v>8.8500000000002466E-4</v>
      </c>
      <c r="AM147" s="1">
        <f>ABS(IK_diagnostics_positions__3[[#This Row],[Column17]]-Q146)</f>
        <v>5.930000000000657E-4</v>
      </c>
      <c r="AN147" s="1">
        <f>ABS(IK_diagnostics_positions__3[[#This Row],[Column18]]-R146)</f>
        <v>1.1200000000002319E-3</v>
      </c>
      <c r="AO147" s="1">
        <f>ABS(IK_diagnostics_positions__3[[#This Row],[Column19]]-S146)</f>
        <v>2.4425E-4</v>
      </c>
      <c r="AP147" s="1">
        <f>ABS(IK_diagnostics_positions__3[[#This Row],[Column20]]-T146)</f>
        <v>2.8805999999999971E-3</v>
      </c>
      <c r="AQ147" s="1">
        <f>ABS(IK_diagnostics_positions__3[[#This Row],[Column21]]-U146)</f>
        <v>1.5699999999996272E-3</v>
      </c>
    </row>
    <row r="148" spans="1:43" x14ac:dyDescent="0.25">
      <c r="A148" s="1">
        <v>-0.120166</v>
      </c>
      <c r="B148" s="1" t="s">
        <v>22</v>
      </c>
      <c r="C148" s="1">
        <v>-0.99275400000000003</v>
      </c>
      <c r="D148" s="1">
        <v>-1.10886</v>
      </c>
      <c r="E148" s="1" t="s">
        <v>22</v>
      </c>
      <c r="F148" s="1">
        <v>-1.1426799999999999</v>
      </c>
      <c r="G148" s="1">
        <v>-0.89430100000000001</v>
      </c>
      <c r="H148" s="1">
        <v>0.924485</v>
      </c>
      <c r="I148" s="1">
        <v>-1.4577800000000001</v>
      </c>
      <c r="J148" s="1">
        <v>9.9782900000000008E-3</v>
      </c>
      <c r="K148" s="1">
        <v>0.85350300000000001</v>
      </c>
      <c r="L148" s="1">
        <v>-1.8787799999999999</v>
      </c>
      <c r="M148" s="1">
        <v>0.76226000000000005</v>
      </c>
      <c r="N148" s="1">
        <v>0.98006000000000004</v>
      </c>
      <c r="O148" s="1">
        <v>-2.52535</v>
      </c>
      <c r="P148" s="1">
        <v>-0.75488999999999995</v>
      </c>
      <c r="Q148" s="1">
        <v>0.99975800000000004</v>
      </c>
      <c r="R148" s="1">
        <v>-2.5061499999999999</v>
      </c>
      <c r="S148" s="1">
        <v>-1.21155E-3</v>
      </c>
      <c r="T148" s="1">
        <v>4.3557199999999997E-2</v>
      </c>
      <c r="U148" s="1">
        <v>-2.4651800000000001</v>
      </c>
      <c r="V148" s="1" t="s">
        <v>23</v>
      </c>
      <c r="W148" s="1">
        <f>ABS(IK_diagnostics_positions__3[[#This Row],[Column1]]-A147)</f>
        <v>4.6469999999999984E-3</v>
      </c>
      <c r="X148" s="1">
        <f>ABS(IK_diagnostics_positions__3[[#This Row],[Column2]]-B147)</f>
        <v>0</v>
      </c>
      <c r="Y148" s="1">
        <f>ABS(IK_diagnostics_positions__3[[#This Row],[Column3]]-C147)</f>
        <v>5.5099999999996818E-4</v>
      </c>
      <c r="Z148" s="1">
        <f>ABS(IK_diagnostics_positions__3[[#This Row],[Column4]]-D147)</f>
        <v>4.070000000000018E-3</v>
      </c>
      <c r="AA148" s="1">
        <f>ABS(IK_diagnostics_positions__3[[#This Row],[Column5]]-E147)</f>
        <v>0</v>
      </c>
      <c r="AB148" s="1">
        <f>ABS(IK_diagnostics_positions__3[[#This Row],[Column6]]-F147)</f>
        <v>3.2900000000000151E-3</v>
      </c>
      <c r="AC148" s="1">
        <f>ABS(IK_diagnostics_positions__3[[#This Row],[Column7]]-G147)</f>
        <v>1.3159999999999838E-3</v>
      </c>
      <c r="AD148" s="1">
        <f>ABS(IK_diagnostics_positions__3[[#This Row],[Column8]]-H147)</f>
        <v>4.6400000000001995E-4</v>
      </c>
      <c r="AE148" s="1">
        <f>ABS(IK_diagnostics_positions__3[[#This Row],[Column9]]-I147)</f>
        <v>2.7800000000000047E-3</v>
      </c>
      <c r="AF148" s="1">
        <f>ABS(IK_diagnostics_positions__3[[#This Row],[Column10]]-J147)</f>
        <v>3.0709999999999765E-5</v>
      </c>
      <c r="AG148" s="1">
        <f>ABS(IK_diagnostics_positions__3[[#This Row],[Column11]]-K147)</f>
        <v>5.0189999999999957E-3</v>
      </c>
      <c r="AH148" s="1">
        <f>ABS(IK_diagnostics_positions__3[[#This Row],[Column12]]-L147)</f>
        <v>7.1000000000021046E-4</v>
      </c>
      <c r="AI148" s="1">
        <f>ABS(IK_diagnostics_positions__3[[#This Row],[Column13]]-M147)</f>
        <v>8.519999999999639E-4</v>
      </c>
      <c r="AJ148" s="1">
        <f>ABS(IK_diagnostics_positions__3[[#This Row],[Column14]]-N147)</f>
        <v>1.3380000000000614E-3</v>
      </c>
      <c r="AK148" s="1">
        <f>ABS(IK_diagnostics_positions__3[[#This Row],[Column15]]-O147)</f>
        <v>9.7000000000013742E-4</v>
      </c>
      <c r="AL148" s="1">
        <f>ABS(IK_diagnostics_positions__3[[#This Row],[Column16]]-P147)</f>
        <v>7.9300000000004367E-4</v>
      </c>
      <c r="AM148" s="1">
        <f>ABS(IK_diagnostics_positions__3[[#This Row],[Column17]]-Q147)</f>
        <v>1.9899999999994922E-4</v>
      </c>
      <c r="AN148" s="1">
        <f>ABS(IK_diagnostics_positions__3[[#This Row],[Column18]]-R147)</f>
        <v>7.9999999999991189E-4</v>
      </c>
      <c r="AO148" s="1">
        <f>ABS(IK_diagnostics_positions__3[[#This Row],[Column19]]-S147)</f>
        <v>2.7293E-4</v>
      </c>
      <c r="AP148" s="1">
        <f>ABS(IK_diagnostics_positions__3[[#This Row],[Column20]]-T147)</f>
        <v>2.9581000000000052E-3</v>
      </c>
      <c r="AQ148" s="1">
        <f>ABS(IK_diagnostics_positions__3[[#This Row],[Column21]]-U147)</f>
        <v>2.1500000000003183E-3</v>
      </c>
    </row>
    <row r="149" spans="1:43" x14ac:dyDescent="0.25">
      <c r="A149" s="1">
        <v>-0.12454800000000001</v>
      </c>
      <c r="B149" s="1" t="s">
        <v>22</v>
      </c>
      <c r="C149" s="1">
        <v>-0.99221400000000004</v>
      </c>
      <c r="D149" s="1">
        <v>-1.11269</v>
      </c>
      <c r="E149" s="1" t="s">
        <v>22</v>
      </c>
      <c r="F149" s="1">
        <v>-1.14574</v>
      </c>
      <c r="G149" s="1">
        <v>-0.89583900000000005</v>
      </c>
      <c r="H149" s="1">
        <v>0.92396299999999998</v>
      </c>
      <c r="I149" s="1">
        <v>-1.4608099999999999</v>
      </c>
      <c r="J149" s="1">
        <v>9.85253E-3</v>
      </c>
      <c r="K149" s="1">
        <v>0.84877000000000002</v>
      </c>
      <c r="L149" s="1">
        <v>-1.8780300000000001</v>
      </c>
      <c r="M149" s="1">
        <v>0.76170800000000005</v>
      </c>
      <c r="N149" s="1">
        <v>0.98154300000000005</v>
      </c>
      <c r="O149" s="1">
        <v>-2.5238499999999999</v>
      </c>
      <c r="P149" s="1">
        <v>-0.75421000000000005</v>
      </c>
      <c r="Q149" s="1">
        <v>0.99942600000000004</v>
      </c>
      <c r="R149" s="1">
        <v>-2.5053299999999998</v>
      </c>
      <c r="S149" s="1">
        <v>-1.16968E-3</v>
      </c>
      <c r="T149" s="1">
        <v>4.0569399999999999E-2</v>
      </c>
      <c r="U149" s="1">
        <v>-2.4668299999999999</v>
      </c>
      <c r="V149" s="1" t="s">
        <v>23</v>
      </c>
      <c r="W149" s="1">
        <f>ABS(IK_diagnostics_positions__3[[#This Row],[Column1]]-A148)</f>
        <v>4.3820000000000109E-3</v>
      </c>
      <c r="X149" s="1">
        <f>ABS(IK_diagnostics_positions__3[[#This Row],[Column2]]-B148)</f>
        <v>0</v>
      </c>
      <c r="Y149" s="1">
        <f>ABS(IK_diagnostics_positions__3[[#This Row],[Column3]]-C148)</f>
        <v>5.3999999999998494E-4</v>
      </c>
      <c r="Z149" s="1">
        <f>ABS(IK_diagnostics_positions__3[[#This Row],[Column4]]-D148)</f>
        <v>3.8300000000000001E-3</v>
      </c>
      <c r="AA149" s="1">
        <f>ABS(IK_diagnostics_positions__3[[#This Row],[Column5]]-E148)</f>
        <v>0</v>
      </c>
      <c r="AB149" s="1">
        <f>ABS(IK_diagnostics_positions__3[[#This Row],[Column6]]-F148)</f>
        <v>3.0600000000000627E-3</v>
      </c>
      <c r="AC149" s="1">
        <f>ABS(IK_diagnostics_positions__3[[#This Row],[Column7]]-G148)</f>
        <v>1.5380000000000393E-3</v>
      </c>
      <c r="AD149" s="1">
        <f>ABS(IK_diagnostics_positions__3[[#This Row],[Column8]]-H148)</f>
        <v>5.2200000000002245E-4</v>
      </c>
      <c r="AE149" s="1">
        <f>ABS(IK_diagnostics_positions__3[[#This Row],[Column9]]-I148)</f>
        <v>3.0299999999998661E-3</v>
      </c>
      <c r="AF149" s="1">
        <f>ABS(IK_diagnostics_positions__3[[#This Row],[Column10]]-J148)</f>
        <v>1.257600000000008E-4</v>
      </c>
      <c r="AG149" s="1">
        <f>ABS(IK_diagnostics_positions__3[[#This Row],[Column11]]-K148)</f>
        <v>4.7329999999999872E-3</v>
      </c>
      <c r="AH149" s="1">
        <f>ABS(IK_diagnostics_positions__3[[#This Row],[Column12]]-L148)</f>
        <v>7.4999999999980638E-4</v>
      </c>
      <c r="AI149" s="1">
        <f>ABS(IK_diagnostics_positions__3[[#This Row],[Column13]]-M148)</f>
        <v>5.5199999999999694E-4</v>
      </c>
      <c r="AJ149" s="1">
        <f>ABS(IK_diagnostics_positions__3[[#This Row],[Column14]]-N148)</f>
        <v>1.4830000000000121E-3</v>
      </c>
      <c r="AK149" s="1">
        <f>ABS(IK_diagnostics_positions__3[[#This Row],[Column15]]-O148)</f>
        <v>1.5000000000000568E-3</v>
      </c>
      <c r="AL149" s="1">
        <f>ABS(IK_diagnostics_positions__3[[#This Row],[Column16]]-P148)</f>
        <v>6.799999999999029E-4</v>
      </c>
      <c r="AM149" s="1">
        <f>ABS(IK_diagnostics_positions__3[[#This Row],[Column17]]-Q148)</f>
        <v>3.3199999999999896E-4</v>
      </c>
      <c r="AN149" s="1">
        <f>ABS(IK_diagnostics_positions__3[[#This Row],[Column18]]-R148)</f>
        <v>8.2000000000004292E-4</v>
      </c>
      <c r="AO149" s="1">
        <f>ABS(IK_diagnostics_positions__3[[#This Row],[Column19]]-S148)</f>
        <v>4.1870000000000058E-5</v>
      </c>
      <c r="AP149" s="1">
        <f>ABS(IK_diagnostics_positions__3[[#This Row],[Column20]]-T148)</f>
        <v>2.9877999999999988E-3</v>
      </c>
      <c r="AQ149" s="1">
        <f>ABS(IK_diagnostics_positions__3[[#This Row],[Column21]]-U148)</f>
        <v>1.6499999999997073E-3</v>
      </c>
    </row>
    <row r="150" spans="1:43" x14ac:dyDescent="0.25">
      <c r="A150" s="1">
        <v>-0.12920200000000001</v>
      </c>
      <c r="B150" s="1" t="s">
        <v>22</v>
      </c>
      <c r="C150" s="1">
        <v>-0.991618</v>
      </c>
      <c r="D150" s="1">
        <v>-1.1167400000000001</v>
      </c>
      <c r="E150" s="1" t="s">
        <v>22</v>
      </c>
      <c r="F150" s="1">
        <v>-1.14899</v>
      </c>
      <c r="G150" s="1">
        <v>-0.89687399999999995</v>
      </c>
      <c r="H150" s="1">
        <v>0.92366400000000004</v>
      </c>
      <c r="I150" s="1">
        <v>-1.4628399999999999</v>
      </c>
      <c r="J150" s="1">
        <v>9.6214999999999998E-3</v>
      </c>
      <c r="K150" s="1">
        <v>0.84394199999999997</v>
      </c>
      <c r="L150" s="1">
        <v>-1.8774599999999999</v>
      </c>
      <c r="M150" s="1">
        <v>0.76074699999999995</v>
      </c>
      <c r="N150" s="1">
        <v>0.983101</v>
      </c>
      <c r="O150" s="1">
        <v>-2.52278</v>
      </c>
      <c r="P150" s="1">
        <v>-0.75354500000000002</v>
      </c>
      <c r="Q150" s="1">
        <v>0.99993799999999999</v>
      </c>
      <c r="R150" s="1">
        <v>-2.5045500000000001</v>
      </c>
      <c r="S150" s="1">
        <v>-1.8452399999999999E-3</v>
      </c>
      <c r="T150" s="1">
        <v>3.7690500000000002E-2</v>
      </c>
      <c r="U150" s="1">
        <v>-2.4689199999999998</v>
      </c>
      <c r="V150" s="1" t="s">
        <v>23</v>
      </c>
      <c r="W150" s="1">
        <f>ABS(IK_diagnostics_positions__3[[#This Row],[Column1]]-A149)</f>
        <v>4.6540000000000054E-3</v>
      </c>
      <c r="X150" s="1">
        <f>ABS(IK_diagnostics_positions__3[[#This Row],[Column2]]-B149)</f>
        <v>0</v>
      </c>
      <c r="Y150" s="1">
        <f>ABS(IK_diagnostics_positions__3[[#This Row],[Column3]]-C149)</f>
        <v>5.9600000000004094E-4</v>
      </c>
      <c r="Z150" s="1">
        <f>ABS(IK_diagnostics_positions__3[[#This Row],[Column4]]-D149)</f>
        <v>4.0500000000001091E-3</v>
      </c>
      <c r="AA150" s="1">
        <f>ABS(IK_diagnostics_positions__3[[#This Row],[Column5]]-E149)</f>
        <v>0</v>
      </c>
      <c r="AB150" s="1">
        <f>ABS(IK_diagnostics_positions__3[[#This Row],[Column6]]-F149)</f>
        <v>3.2499999999999751E-3</v>
      </c>
      <c r="AC150" s="1">
        <f>ABS(IK_diagnostics_positions__3[[#This Row],[Column7]]-G149)</f>
        <v>1.0349999999998971E-3</v>
      </c>
      <c r="AD150" s="1">
        <f>ABS(IK_diagnostics_positions__3[[#This Row],[Column8]]-H149)</f>
        <v>2.989999999999382E-4</v>
      </c>
      <c r="AE150" s="1">
        <f>ABS(IK_diagnostics_positions__3[[#This Row],[Column9]]-I149)</f>
        <v>2.0299999999999763E-3</v>
      </c>
      <c r="AF150" s="1">
        <f>ABS(IK_diagnostics_positions__3[[#This Row],[Column10]]-J149)</f>
        <v>2.3103000000000012E-4</v>
      </c>
      <c r="AG150" s="1">
        <f>ABS(IK_diagnostics_positions__3[[#This Row],[Column11]]-K149)</f>
        <v>4.8280000000000545E-3</v>
      </c>
      <c r="AH150" s="1">
        <f>ABS(IK_diagnostics_positions__3[[#This Row],[Column12]]-L149)</f>
        <v>5.7000000000018147E-4</v>
      </c>
      <c r="AI150" s="1">
        <f>ABS(IK_diagnostics_positions__3[[#This Row],[Column13]]-M149)</f>
        <v>9.6100000000010066E-4</v>
      </c>
      <c r="AJ150" s="1">
        <f>ABS(IK_diagnostics_positions__3[[#This Row],[Column14]]-N149)</f>
        <v>1.5579999999999483E-3</v>
      </c>
      <c r="AK150" s="1">
        <f>ABS(IK_diagnostics_positions__3[[#This Row],[Column15]]-O149)</f>
        <v>1.0699999999999044E-3</v>
      </c>
      <c r="AL150" s="1">
        <f>ABS(IK_diagnostics_positions__3[[#This Row],[Column16]]-P149)</f>
        <v>6.6500000000002668E-4</v>
      </c>
      <c r="AM150" s="1">
        <f>ABS(IK_diagnostics_positions__3[[#This Row],[Column17]]-Q149)</f>
        <v>5.1199999999995693E-4</v>
      </c>
      <c r="AN150" s="1">
        <f>ABS(IK_diagnostics_positions__3[[#This Row],[Column18]]-R149)</f>
        <v>7.7999999999978087E-4</v>
      </c>
      <c r="AO150" s="1">
        <f>ABS(IK_diagnostics_positions__3[[#This Row],[Column19]]-S149)</f>
        <v>6.7555999999999996E-4</v>
      </c>
      <c r="AP150" s="1">
        <f>ABS(IK_diagnostics_positions__3[[#This Row],[Column20]]-T149)</f>
        <v>2.8788999999999967E-3</v>
      </c>
      <c r="AQ150" s="1">
        <f>ABS(IK_diagnostics_positions__3[[#This Row],[Column21]]-U149)</f>
        <v>2.0899999999999253E-3</v>
      </c>
    </row>
    <row r="151" spans="1:43" x14ac:dyDescent="0.25">
      <c r="A151" s="1">
        <v>-0.13381699999999999</v>
      </c>
      <c r="B151" s="1" t="s">
        <v>22</v>
      </c>
      <c r="C151" s="1">
        <v>-0.99100600000000005</v>
      </c>
      <c r="D151" s="1">
        <v>-1.12077</v>
      </c>
      <c r="E151" s="1" t="s">
        <v>22</v>
      </c>
      <c r="F151" s="1">
        <v>-1.15202</v>
      </c>
      <c r="G151" s="1">
        <v>-0.89803599999999995</v>
      </c>
      <c r="H151" s="1">
        <v>0.92311299999999996</v>
      </c>
      <c r="I151" s="1">
        <v>-1.4654700000000001</v>
      </c>
      <c r="J151" s="1">
        <v>9.52041E-3</v>
      </c>
      <c r="K151" s="1">
        <v>0.83940000000000003</v>
      </c>
      <c r="L151" s="1">
        <v>-1.87697</v>
      </c>
      <c r="M151" s="1">
        <v>0.76017599999999996</v>
      </c>
      <c r="N151" s="1">
        <v>0.984958</v>
      </c>
      <c r="O151" s="1">
        <v>-2.5214300000000001</v>
      </c>
      <c r="P151" s="1">
        <v>-0.75278</v>
      </c>
      <c r="Q151" s="1">
        <v>0.99970899999999996</v>
      </c>
      <c r="R151" s="1">
        <v>-2.5040300000000002</v>
      </c>
      <c r="S151" s="1">
        <v>-1.33489E-3</v>
      </c>
      <c r="T151" s="1">
        <v>3.4896999999999997E-2</v>
      </c>
      <c r="U151" s="1">
        <v>-2.4708199999999998</v>
      </c>
      <c r="V151" s="1" t="s">
        <v>23</v>
      </c>
      <c r="W151" s="1">
        <f>ABS(IK_diagnostics_positions__3[[#This Row],[Column1]]-A150)</f>
        <v>4.6149999999999802E-3</v>
      </c>
      <c r="X151" s="1">
        <f>ABS(IK_diagnostics_positions__3[[#This Row],[Column2]]-B150)</f>
        <v>0</v>
      </c>
      <c r="Y151" s="1">
        <f>ABS(IK_diagnostics_positions__3[[#This Row],[Column3]]-C150)</f>
        <v>6.1199999999994592E-4</v>
      </c>
      <c r="Z151" s="1">
        <f>ABS(IK_diagnostics_positions__3[[#This Row],[Column4]]-D150)</f>
        <v>4.029999999999978E-3</v>
      </c>
      <c r="AA151" s="1">
        <f>ABS(IK_diagnostics_positions__3[[#This Row],[Column5]]-E150)</f>
        <v>0</v>
      </c>
      <c r="AB151" s="1">
        <f>ABS(IK_diagnostics_positions__3[[#This Row],[Column6]]-F150)</f>
        <v>3.0300000000000882E-3</v>
      </c>
      <c r="AC151" s="1">
        <f>ABS(IK_diagnostics_positions__3[[#This Row],[Column7]]-G150)</f>
        <v>1.1619999999999964E-3</v>
      </c>
      <c r="AD151" s="1">
        <f>ABS(IK_diagnostics_positions__3[[#This Row],[Column8]]-H150)</f>
        <v>5.510000000000792E-4</v>
      </c>
      <c r="AE151" s="1">
        <f>ABS(IK_diagnostics_positions__3[[#This Row],[Column9]]-I150)</f>
        <v>2.6300000000001322E-3</v>
      </c>
      <c r="AF151" s="1">
        <f>ABS(IK_diagnostics_positions__3[[#This Row],[Column10]]-J150)</f>
        <v>1.0108999999999986E-4</v>
      </c>
      <c r="AG151" s="1">
        <f>ABS(IK_diagnostics_positions__3[[#This Row],[Column11]]-K150)</f>
        <v>4.541999999999935E-3</v>
      </c>
      <c r="AH151" s="1">
        <f>ABS(IK_diagnostics_positions__3[[#This Row],[Column12]]-L150)</f>
        <v>4.8999999999987942E-4</v>
      </c>
      <c r="AI151" s="1">
        <f>ABS(IK_diagnostics_positions__3[[#This Row],[Column13]]-M150)</f>
        <v>5.7099999999998818E-4</v>
      </c>
      <c r="AJ151" s="1">
        <f>ABS(IK_diagnostics_positions__3[[#This Row],[Column14]]-N150)</f>
        <v>1.8569999999999975E-3</v>
      </c>
      <c r="AK151" s="1">
        <f>ABS(IK_diagnostics_positions__3[[#This Row],[Column15]]-O150)</f>
        <v>1.3499999999999623E-3</v>
      </c>
      <c r="AL151" s="1">
        <f>ABS(IK_diagnostics_positions__3[[#This Row],[Column16]]-P150)</f>
        <v>7.6500000000001567E-4</v>
      </c>
      <c r="AM151" s="1">
        <f>ABS(IK_diagnostics_positions__3[[#This Row],[Column17]]-Q150)</f>
        <v>2.2900000000003473E-4</v>
      </c>
      <c r="AN151" s="1">
        <f>ABS(IK_diagnostics_positions__3[[#This Row],[Column18]]-R150)</f>
        <v>5.1999999999985391E-4</v>
      </c>
      <c r="AO151" s="1">
        <f>ABS(IK_diagnostics_positions__3[[#This Row],[Column19]]-S150)</f>
        <v>5.1034999999999991E-4</v>
      </c>
      <c r="AP151" s="1">
        <f>ABS(IK_diagnostics_positions__3[[#This Row],[Column20]]-T150)</f>
        <v>2.7935000000000043E-3</v>
      </c>
      <c r="AQ151" s="1">
        <f>ABS(IK_diagnostics_positions__3[[#This Row],[Column21]]-U150)</f>
        <v>1.9000000000000128E-3</v>
      </c>
    </row>
    <row r="152" spans="1:43" x14ac:dyDescent="0.25">
      <c r="A152" s="1">
        <v>-0.137734</v>
      </c>
      <c r="B152" s="1" t="s">
        <v>22</v>
      </c>
      <c r="C152" s="1">
        <v>-0.99046900000000004</v>
      </c>
      <c r="D152" s="1">
        <v>-1.12422</v>
      </c>
      <c r="E152" s="1" t="s">
        <v>22</v>
      </c>
      <c r="F152" s="1">
        <v>-1.1543300000000001</v>
      </c>
      <c r="G152" s="1">
        <v>-0.89893900000000004</v>
      </c>
      <c r="H152" s="1">
        <v>0.92251899999999998</v>
      </c>
      <c r="I152" s="1">
        <v>-1.4677100000000001</v>
      </c>
      <c r="J152" s="1">
        <v>9.4023300000000004E-3</v>
      </c>
      <c r="K152" s="1">
        <v>0.83516299999999999</v>
      </c>
      <c r="L152" s="1">
        <v>-1.8767199999999999</v>
      </c>
      <c r="M152" s="1">
        <v>0.75960899999999998</v>
      </c>
      <c r="N152" s="1">
        <v>0.98677899999999996</v>
      </c>
      <c r="O152" s="1">
        <v>-2.5203000000000002</v>
      </c>
      <c r="P152" s="1">
        <v>-0.75271200000000005</v>
      </c>
      <c r="Q152" s="1">
        <v>0.99956800000000001</v>
      </c>
      <c r="R152" s="1">
        <v>-2.5029400000000002</v>
      </c>
      <c r="S152" s="1">
        <v>-8.4330099999999997E-4</v>
      </c>
      <c r="T152" s="1">
        <v>3.2329499999999997E-2</v>
      </c>
      <c r="U152" s="1">
        <v>-2.4728300000000001</v>
      </c>
      <c r="V152" s="1" t="s">
        <v>23</v>
      </c>
      <c r="W152" s="1">
        <f>ABS(IK_diagnostics_positions__3[[#This Row],[Column1]]-A151)</f>
        <v>3.9170000000000038E-3</v>
      </c>
      <c r="X152" s="1">
        <f>ABS(IK_diagnostics_positions__3[[#This Row],[Column2]]-B151)</f>
        <v>0</v>
      </c>
      <c r="Y152" s="1">
        <f>ABS(IK_diagnostics_positions__3[[#This Row],[Column3]]-C151)</f>
        <v>5.3700000000000969E-4</v>
      </c>
      <c r="Z152" s="1">
        <f>ABS(IK_diagnostics_positions__3[[#This Row],[Column4]]-D151)</f>
        <v>3.4499999999999531E-3</v>
      </c>
      <c r="AA152" s="1">
        <f>ABS(IK_diagnostics_positions__3[[#This Row],[Column5]]-E151)</f>
        <v>0</v>
      </c>
      <c r="AB152" s="1">
        <f>ABS(IK_diagnostics_positions__3[[#This Row],[Column6]]-F151)</f>
        <v>2.3100000000000342E-3</v>
      </c>
      <c r="AC152" s="1">
        <f>ABS(IK_diagnostics_positions__3[[#This Row],[Column7]]-G151)</f>
        <v>9.0300000000009817E-4</v>
      </c>
      <c r="AD152" s="1">
        <f>ABS(IK_diagnostics_positions__3[[#This Row],[Column8]]-H151)</f>
        <v>5.9399999999998343E-4</v>
      </c>
      <c r="AE152" s="1">
        <f>ABS(IK_diagnostics_positions__3[[#This Row],[Column9]]-I151)</f>
        <v>2.2400000000000198E-3</v>
      </c>
      <c r="AF152" s="1">
        <f>ABS(IK_diagnostics_positions__3[[#This Row],[Column10]]-J151)</f>
        <v>1.1807999999999957E-4</v>
      </c>
      <c r="AG152" s="1">
        <f>ABS(IK_diagnostics_positions__3[[#This Row],[Column11]]-K151)</f>
        <v>4.2370000000000463E-3</v>
      </c>
      <c r="AH152" s="1">
        <f>ABS(IK_diagnostics_positions__3[[#This Row],[Column12]]-L151)</f>
        <v>2.5000000000008349E-4</v>
      </c>
      <c r="AI152" s="1">
        <f>ABS(IK_diagnostics_positions__3[[#This Row],[Column13]]-M151)</f>
        <v>5.6699999999998418E-4</v>
      </c>
      <c r="AJ152" s="1">
        <f>ABS(IK_diagnostics_positions__3[[#This Row],[Column14]]-N151)</f>
        <v>1.8209999999999615E-3</v>
      </c>
      <c r="AK152" s="1">
        <f>ABS(IK_diagnostics_positions__3[[#This Row],[Column15]]-O151)</f>
        <v>1.1299999999998533E-3</v>
      </c>
      <c r="AL152" s="1">
        <f>ABS(IK_diagnostics_positions__3[[#This Row],[Column16]]-P151)</f>
        <v>6.7999999999956984E-5</v>
      </c>
      <c r="AM152" s="1">
        <f>ABS(IK_diagnostics_positions__3[[#This Row],[Column17]]-Q151)</f>
        <v>1.4099999999994672E-4</v>
      </c>
      <c r="AN152" s="1">
        <f>ABS(IK_diagnostics_positions__3[[#This Row],[Column18]]-R151)</f>
        <v>1.0900000000000354E-3</v>
      </c>
      <c r="AO152" s="1">
        <f>ABS(IK_diagnostics_positions__3[[#This Row],[Column19]]-S151)</f>
        <v>4.9158900000000007E-4</v>
      </c>
      <c r="AP152" s="1">
        <f>ABS(IK_diagnostics_positions__3[[#This Row],[Column20]]-T151)</f>
        <v>2.5675000000000003E-3</v>
      </c>
      <c r="AQ152" s="1">
        <f>ABS(IK_diagnostics_positions__3[[#This Row],[Column21]]-U151)</f>
        <v>2.0100000000002893E-3</v>
      </c>
    </row>
    <row r="153" spans="1:43" x14ac:dyDescent="0.25">
      <c r="A153" s="1">
        <v>-0.14199100000000001</v>
      </c>
      <c r="B153" s="1" t="s">
        <v>22</v>
      </c>
      <c r="C153" s="1">
        <v>-0.98986799999999997</v>
      </c>
      <c r="D153" s="1">
        <v>-1.12792</v>
      </c>
      <c r="E153" s="1" t="s">
        <v>22</v>
      </c>
      <c r="F153" s="1">
        <v>-1.1570100000000001</v>
      </c>
      <c r="G153" s="1">
        <v>-0.90007499999999996</v>
      </c>
      <c r="H153" s="1">
        <v>0.92211399999999999</v>
      </c>
      <c r="I153" s="1">
        <v>-1.4697199999999999</v>
      </c>
      <c r="J153" s="1">
        <v>8.9935699999999993E-3</v>
      </c>
      <c r="K153" s="1">
        <v>0.830654</v>
      </c>
      <c r="L153" s="1">
        <v>-1.8762099999999999</v>
      </c>
      <c r="M153" s="1">
        <v>0.758996</v>
      </c>
      <c r="N153" s="1">
        <v>0.98752899999999999</v>
      </c>
      <c r="O153" s="1">
        <v>-2.51877</v>
      </c>
      <c r="P153" s="1">
        <v>-0.75185500000000005</v>
      </c>
      <c r="Q153" s="1">
        <v>0.99942600000000004</v>
      </c>
      <c r="R153" s="1">
        <v>-2.5028000000000001</v>
      </c>
      <c r="S153" s="1">
        <v>-1.42224E-3</v>
      </c>
      <c r="T153" s="1">
        <v>2.9703500000000001E-2</v>
      </c>
      <c r="U153" s="1">
        <v>-2.47485</v>
      </c>
      <c r="V153" s="1" t="s">
        <v>23</v>
      </c>
      <c r="W153" s="1">
        <f>ABS(IK_diagnostics_positions__3[[#This Row],[Column1]]-A152)</f>
        <v>4.2570000000000108E-3</v>
      </c>
      <c r="X153" s="1">
        <f>ABS(IK_diagnostics_positions__3[[#This Row],[Column2]]-B152)</f>
        <v>0</v>
      </c>
      <c r="Y153" s="1">
        <f>ABS(IK_diagnostics_positions__3[[#This Row],[Column3]]-C152)</f>
        <v>6.010000000000737E-4</v>
      </c>
      <c r="Z153" s="1">
        <f>ABS(IK_diagnostics_positions__3[[#This Row],[Column4]]-D152)</f>
        <v>3.7000000000000366E-3</v>
      </c>
      <c r="AA153" s="1">
        <f>ABS(IK_diagnostics_positions__3[[#This Row],[Column5]]-E152)</f>
        <v>0</v>
      </c>
      <c r="AB153" s="1">
        <f>ABS(IK_diagnostics_positions__3[[#This Row],[Column6]]-F152)</f>
        <v>2.6800000000000157E-3</v>
      </c>
      <c r="AC153" s="1">
        <f>ABS(IK_diagnostics_positions__3[[#This Row],[Column7]]-G152)</f>
        <v>1.1359999999999149E-3</v>
      </c>
      <c r="AD153" s="1">
        <f>ABS(IK_diagnostics_positions__3[[#This Row],[Column8]]-H152)</f>
        <v>4.049999999999887E-4</v>
      </c>
      <c r="AE153" s="1">
        <f>ABS(IK_diagnostics_positions__3[[#This Row],[Column9]]-I152)</f>
        <v>2.0099999999998452E-3</v>
      </c>
      <c r="AF153" s="1">
        <f>ABS(IK_diagnostics_positions__3[[#This Row],[Column10]]-J152)</f>
        <v>4.0876000000000107E-4</v>
      </c>
      <c r="AG153" s="1">
        <f>ABS(IK_diagnostics_positions__3[[#This Row],[Column11]]-K152)</f>
        <v>4.5089999999999852E-3</v>
      </c>
      <c r="AH153" s="1">
        <f>ABS(IK_diagnostics_positions__3[[#This Row],[Column12]]-L152)</f>
        <v>5.1000000000001044E-4</v>
      </c>
      <c r="AI153" s="1">
        <f>ABS(IK_diagnostics_positions__3[[#This Row],[Column13]]-M152)</f>
        <v>6.1299999999997468E-4</v>
      </c>
      <c r="AJ153" s="1">
        <f>ABS(IK_diagnostics_positions__3[[#This Row],[Column14]]-N152)</f>
        <v>7.5000000000002842E-4</v>
      </c>
      <c r="AK153" s="1">
        <f>ABS(IK_diagnostics_positions__3[[#This Row],[Column15]]-O152)</f>
        <v>1.5300000000002534E-3</v>
      </c>
      <c r="AL153" s="1">
        <f>ABS(IK_diagnostics_positions__3[[#This Row],[Column16]]-P152)</f>
        <v>8.5699999999999665E-4</v>
      </c>
      <c r="AM153" s="1">
        <f>ABS(IK_diagnostics_positions__3[[#This Row],[Column17]]-Q152)</f>
        <v>1.4199999999997548E-4</v>
      </c>
      <c r="AN153" s="1">
        <f>ABS(IK_diagnostics_positions__3[[#This Row],[Column18]]-R152)</f>
        <v>1.4000000000002899E-4</v>
      </c>
      <c r="AO153" s="1">
        <f>ABS(IK_diagnostics_positions__3[[#This Row],[Column19]]-S152)</f>
        <v>5.7893899999999999E-4</v>
      </c>
      <c r="AP153" s="1">
        <f>ABS(IK_diagnostics_positions__3[[#This Row],[Column20]]-T152)</f>
        <v>2.6259999999999964E-3</v>
      </c>
      <c r="AQ153" s="1">
        <f>ABS(IK_diagnostics_positions__3[[#This Row],[Column21]]-U152)</f>
        <v>2.0199999999999108E-3</v>
      </c>
    </row>
    <row r="154" spans="1:43" x14ac:dyDescent="0.25">
      <c r="A154" s="1">
        <v>-0.14566899999999999</v>
      </c>
      <c r="B154" s="1" t="s">
        <v>22</v>
      </c>
      <c r="C154" s="1">
        <v>-0.98933300000000002</v>
      </c>
      <c r="D154" s="1">
        <v>-1.1310899999999999</v>
      </c>
      <c r="E154" s="1" t="s">
        <v>22</v>
      </c>
      <c r="F154" s="1">
        <v>-1.1594599999999999</v>
      </c>
      <c r="G154" s="1">
        <v>-0.90092899999999998</v>
      </c>
      <c r="H154" s="1">
        <v>0.921651</v>
      </c>
      <c r="I154" s="1">
        <v>-1.47184</v>
      </c>
      <c r="J154" s="1">
        <v>8.7478799999999995E-3</v>
      </c>
      <c r="K154" s="1">
        <v>0.82657800000000003</v>
      </c>
      <c r="L154" s="1">
        <v>-1.8761300000000001</v>
      </c>
      <c r="M154" s="1">
        <v>0.75851800000000003</v>
      </c>
      <c r="N154" s="1">
        <v>0.98858199999999996</v>
      </c>
      <c r="O154" s="1">
        <v>-2.51769</v>
      </c>
      <c r="P154" s="1">
        <v>-0.75151199999999996</v>
      </c>
      <c r="Q154" s="1">
        <v>0.99915799999999999</v>
      </c>
      <c r="R154" s="1">
        <v>-2.5024000000000002</v>
      </c>
      <c r="S154" s="1">
        <v>-1.54086E-3</v>
      </c>
      <c r="T154" s="1">
        <v>2.6959400000000001E-2</v>
      </c>
      <c r="U154" s="1">
        <v>-2.47655</v>
      </c>
      <c r="V154" s="1" t="s">
        <v>23</v>
      </c>
      <c r="W154" s="1">
        <f>ABS(IK_diagnostics_positions__3[[#This Row],[Column1]]-A153)</f>
        <v>3.6779999999999868E-3</v>
      </c>
      <c r="X154" s="1">
        <f>ABS(IK_diagnostics_positions__3[[#This Row],[Column2]]-B153)</f>
        <v>0</v>
      </c>
      <c r="Y154" s="1">
        <f>ABS(IK_diagnostics_positions__3[[#This Row],[Column3]]-C153)</f>
        <v>5.3499999999995218E-4</v>
      </c>
      <c r="Z154" s="1">
        <f>ABS(IK_diagnostics_positions__3[[#This Row],[Column4]]-D153)</f>
        <v>3.1699999999998951E-3</v>
      </c>
      <c r="AA154" s="1">
        <f>ABS(IK_diagnostics_positions__3[[#This Row],[Column5]]-E153)</f>
        <v>0</v>
      </c>
      <c r="AB154" s="1">
        <f>ABS(IK_diagnostics_positions__3[[#This Row],[Column6]]-F153)</f>
        <v>2.4499999999998412E-3</v>
      </c>
      <c r="AC154" s="1">
        <f>ABS(IK_diagnostics_positions__3[[#This Row],[Column7]]-G153)</f>
        <v>8.5400000000002141E-4</v>
      </c>
      <c r="AD154" s="1">
        <f>ABS(IK_diagnostics_positions__3[[#This Row],[Column8]]-H153)</f>
        <v>4.629999999999912E-4</v>
      </c>
      <c r="AE154" s="1">
        <f>ABS(IK_diagnostics_positions__3[[#This Row],[Column9]]-I153)</f>
        <v>2.1200000000001218E-3</v>
      </c>
      <c r="AF154" s="1">
        <f>ABS(IK_diagnostics_positions__3[[#This Row],[Column10]]-J153)</f>
        <v>2.456899999999998E-4</v>
      </c>
      <c r="AG154" s="1">
        <f>ABS(IK_diagnostics_positions__3[[#This Row],[Column11]]-K153)</f>
        <v>4.0759999999999685E-3</v>
      </c>
      <c r="AH154" s="1">
        <f>ABS(IK_diagnostics_positions__3[[#This Row],[Column12]]-L153)</f>
        <v>7.9999999999857963E-5</v>
      </c>
      <c r="AI154" s="1">
        <f>ABS(IK_diagnostics_positions__3[[#This Row],[Column13]]-M153)</f>
        <v>4.7799999999997844E-4</v>
      </c>
      <c r="AJ154" s="1">
        <f>ABS(IK_diagnostics_positions__3[[#This Row],[Column14]]-N153)</f>
        <v>1.0529999999999706E-3</v>
      </c>
      <c r="AK154" s="1">
        <f>ABS(IK_diagnostics_positions__3[[#This Row],[Column15]]-O153)</f>
        <v>1.0799999999999699E-3</v>
      </c>
      <c r="AL154" s="1">
        <f>ABS(IK_diagnostics_positions__3[[#This Row],[Column16]]-P153)</f>
        <v>3.4300000000009323E-4</v>
      </c>
      <c r="AM154" s="1">
        <f>ABS(IK_diagnostics_positions__3[[#This Row],[Column17]]-Q153)</f>
        <v>2.6800000000004598E-4</v>
      </c>
      <c r="AN154" s="1">
        <f>ABS(IK_diagnostics_positions__3[[#This Row],[Column18]]-R153)</f>
        <v>3.9999999999995595E-4</v>
      </c>
      <c r="AO154" s="1">
        <f>ABS(IK_diagnostics_positions__3[[#This Row],[Column19]]-S153)</f>
        <v>1.1862000000000005E-4</v>
      </c>
      <c r="AP154" s="1">
        <f>ABS(IK_diagnostics_positions__3[[#This Row],[Column20]]-T153)</f>
        <v>2.7440999999999993E-3</v>
      </c>
      <c r="AQ154" s="1">
        <f>ABS(IK_diagnostics_positions__3[[#This Row],[Column21]]-U153)</f>
        <v>1.7000000000000348E-3</v>
      </c>
    </row>
    <row r="155" spans="1:43" x14ac:dyDescent="0.25">
      <c r="A155" s="1">
        <v>-0.148644</v>
      </c>
      <c r="B155" s="1" t="s">
        <v>22</v>
      </c>
      <c r="C155" s="1">
        <v>-0.98889099999999996</v>
      </c>
      <c r="D155" s="1">
        <v>-1.13357</v>
      </c>
      <c r="E155" s="1" t="s">
        <v>22</v>
      </c>
      <c r="F155" s="1">
        <v>-1.16184</v>
      </c>
      <c r="G155" s="1">
        <v>-0.90184600000000004</v>
      </c>
      <c r="H155" s="1">
        <v>0.92146099999999997</v>
      </c>
      <c r="I155" s="1">
        <v>-1.47363</v>
      </c>
      <c r="J155" s="1">
        <v>8.3472700000000004E-3</v>
      </c>
      <c r="K155" s="1">
        <v>0.82294800000000001</v>
      </c>
      <c r="L155" s="1">
        <v>-1.8759300000000001</v>
      </c>
      <c r="M155" s="1">
        <v>0.75779700000000005</v>
      </c>
      <c r="N155" s="1">
        <v>0.98991700000000005</v>
      </c>
      <c r="O155" s="1">
        <v>-2.5165899999999999</v>
      </c>
      <c r="P155" s="1">
        <v>-0.75088500000000002</v>
      </c>
      <c r="Q155" s="1">
        <v>0.99974399999999997</v>
      </c>
      <c r="R155" s="1">
        <v>-2.5022799999999998</v>
      </c>
      <c r="S155" s="1">
        <v>-1.6450900000000001E-3</v>
      </c>
      <c r="T155" s="1">
        <v>2.4928700000000002E-2</v>
      </c>
      <c r="U155" s="1">
        <v>-2.4784799999999998</v>
      </c>
      <c r="V155" s="1" t="s">
        <v>23</v>
      </c>
      <c r="W155" s="1">
        <f>ABS(IK_diagnostics_positions__3[[#This Row],[Column1]]-A154)</f>
        <v>2.9750000000000054E-3</v>
      </c>
      <c r="X155" s="1">
        <f>ABS(IK_diagnostics_positions__3[[#This Row],[Column2]]-B154)</f>
        <v>0</v>
      </c>
      <c r="Y155" s="1">
        <f>ABS(IK_diagnostics_positions__3[[#This Row],[Column3]]-C154)</f>
        <v>4.4200000000005346E-4</v>
      </c>
      <c r="Z155" s="1">
        <f>ABS(IK_diagnostics_positions__3[[#This Row],[Column4]]-D154)</f>
        <v>2.4800000000000377E-3</v>
      </c>
      <c r="AA155" s="1">
        <f>ABS(IK_diagnostics_positions__3[[#This Row],[Column5]]-E154)</f>
        <v>0</v>
      </c>
      <c r="AB155" s="1">
        <f>ABS(IK_diagnostics_positions__3[[#This Row],[Column6]]-F154)</f>
        <v>2.3800000000000487E-3</v>
      </c>
      <c r="AC155" s="1">
        <f>ABS(IK_diagnostics_positions__3[[#This Row],[Column7]]-G154)</f>
        <v>9.1700000000005666E-4</v>
      </c>
      <c r="AD155" s="1">
        <f>ABS(IK_diagnostics_positions__3[[#This Row],[Column8]]-H154)</f>
        <v>1.9000000000002348E-4</v>
      </c>
      <c r="AE155" s="1">
        <f>ABS(IK_diagnostics_positions__3[[#This Row],[Column9]]-I154)</f>
        <v>1.7899999999999583E-3</v>
      </c>
      <c r="AF155" s="1">
        <f>ABS(IK_diagnostics_positions__3[[#This Row],[Column10]]-J154)</f>
        <v>4.0060999999999916E-4</v>
      </c>
      <c r="AG155" s="1">
        <f>ABS(IK_diagnostics_positions__3[[#This Row],[Column11]]-K154)</f>
        <v>3.6300000000000221E-3</v>
      </c>
      <c r="AH155" s="1">
        <f>ABS(IK_diagnostics_positions__3[[#This Row],[Column12]]-L154)</f>
        <v>1.9999999999997797E-4</v>
      </c>
      <c r="AI155" s="1">
        <f>ABS(IK_diagnostics_positions__3[[#This Row],[Column13]]-M154)</f>
        <v>7.2099999999997166E-4</v>
      </c>
      <c r="AJ155" s="1">
        <f>ABS(IK_diagnostics_positions__3[[#This Row],[Column14]]-N154)</f>
        <v>1.3350000000000861E-3</v>
      </c>
      <c r="AK155" s="1">
        <f>ABS(IK_diagnostics_positions__3[[#This Row],[Column15]]-O154)</f>
        <v>1.1000000000001009E-3</v>
      </c>
      <c r="AL155" s="1">
        <f>ABS(IK_diagnostics_positions__3[[#This Row],[Column16]]-P154)</f>
        <v>6.2699999999993317E-4</v>
      </c>
      <c r="AM155" s="1">
        <f>ABS(IK_diagnostics_positions__3[[#This Row],[Column17]]-Q154)</f>
        <v>5.8599999999997543E-4</v>
      </c>
      <c r="AN155" s="1">
        <f>ABS(IK_diagnostics_positions__3[[#This Row],[Column18]]-R154)</f>
        <v>1.2000000000034206E-4</v>
      </c>
      <c r="AO155" s="1">
        <f>ABS(IK_diagnostics_positions__3[[#This Row],[Column19]]-S154)</f>
        <v>1.0423000000000008E-4</v>
      </c>
      <c r="AP155" s="1">
        <f>ABS(IK_diagnostics_positions__3[[#This Row],[Column20]]-T154)</f>
        <v>2.0306999999999999E-3</v>
      </c>
      <c r="AQ155" s="1">
        <f>ABS(IK_diagnostics_positions__3[[#This Row],[Column21]]-U154)</f>
        <v>1.9299999999997652E-3</v>
      </c>
    </row>
    <row r="156" spans="1:43" x14ac:dyDescent="0.25">
      <c r="A156" s="1">
        <v>-0.15146999999999999</v>
      </c>
      <c r="B156" s="1" t="s">
        <v>22</v>
      </c>
      <c r="C156" s="1">
        <v>-0.98846199999999995</v>
      </c>
      <c r="D156" s="1">
        <v>-1.1359399999999999</v>
      </c>
      <c r="E156" s="1" t="s">
        <v>22</v>
      </c>
      <c r="F156" s="1">
        <v>-1.1639999999999999</v>
      </c>
      <c r="G156" s="1">
        <v>-0.90268000000000004</v>
      </c>
      <c r="H156" s="1">
        <v>0.92118</v>
      </c>
      <c r="I156" s="1">
        <v>-1.4754700000000001</v>
      </c>
      <c r="J156" s="1">
        <v>8.0146200000000001E-3</v>
      </c>
      <c r="K156" s="1">
        <v>0.81928599999999996</v>
      </c>
      <c r="L156" s="1">
        <v>-1.8757900000000001</v>
      </c>
      <c r="M156" s="1">
        <v>0.75745399999999996</v>
      </c>
      <c r="N156" s="1">
        <v>0.990533</v>
      </c>
      <c r="O156" s="1">
        <v>-2.5153300000000001</v>
      </c>
      <c r="P156" s="1">
        <v>-0.75064299999999995</v>
      </c>
      <c r="Q156" s="1">
        <v>0.99933099999999997</v>
      </c>
      <c r="R156" s="1">
        <v>-2.5019100000000001</v>
      </c>
      <c r="S156" s="1">
        <v>-1.52495E-3</v>
      </c>
      <c r="T156" s="1">
        <v>2.2645200000000001E-2</v>
      </c>
      <c r="U156" s="1">
        <v>-2.4801700000000002</v>
      </c>
      <c r="V156" s="1" t="s">
        <v>23</v>
      </c>
      <c r="W156" s="1">
        <f>ABS(IK_diagnostics_positions__3[[#This Row],[Column1]]-A155)</f>
        <v>2.8259999999999952E-3</v>
      </c>
      <c r="X156" s="1">
        <f>ABS(IK_diagnostics_positions__3[[#This Row],[Column2]]-B155)</f>
        <v>0</v>
      </c>
      <c r="Y156" s="1">
        <f>ABS(IK_diagnostics_positions__3[[#This Row],[Column3]]-C155)</f>
        <v>4.290000000000127E-4</v>
      </c>
      <c r="Z156" s="1">
        <f>ABS(IK_diagnostics_positions__3[[#This Row],[Column4]]-D155)</f>
        <v>2.3699999999999832E-3</v>
      </c>
      <c r="AA156" s="1">
        <f>ABS(IK_diagnostics_positions__3[[#This Row],[Column5]]-E155)</f>
        <v>0</v>
      </c>
      <c r="AB156" s="1">
        <f>ABS(IK_diagnostics_positions__3[[#This Row],[Column6]]-F155)</f>
        <v>2.1599999999999397E-3</v>
      </c>
      <c r="AC156" s="1">
        <f>ABS(IK_diagnostics_positions__3[[#This Row],[Column7]]-G155)</f>
        <v>8.3400000000000141E-4</v>
      </c>
      <c r="AD156" s="1">
        <f>ABS(IK_diagnostics_positions__3[[#This Row],[Column8]]-H155)</f>
        <v>2.8099999999997571E-4</v>
      </c>
      <c r="AE156" s="1">
        <f>ABS(IK_diagnostics_positions__3[[#This Row],[Column9]]-I155)</f>
        <v>1.8400000000000638E-3</v>
      </c>
      <c r="AF156" s="1">
        <f>ABS(IK_diagnostics_positions__3[[#This Row],[Column10]]-J155)</f>
        <v>3.3265000000000031E-4</v>
      </c>
      <c r="AG156" s="1">
        <f>ABS(IK_diagnostics_positions__3[[#This Row],[Column11]]-K155)</f>
        <v>3.6620000000000541E-3</v>
      </c>
      <c r="AH156" s="1">
        <f>ABS(IK_diagnostics_positions__3[[#This Row],[Column12]]-L155)</f>
        <v>1.4000000000002899E-4</v>
      </c>
      <c r="AI156" s="1">
        <f>ABS(IK_diagnostics_positions__3[[#This Row],[Column13]]-M155)</f>
        <v>3.4300000000009323E-4</v>
      </c>
      <c r="AJ156" s="1">
        <f>ABS(IK_diagnostics_positions__3[[#This Row],[Column14]]-N155)</f>
        <v>6.1599999999994992E-4</v>
      </c>
      <c r="AK156" s="1">
        <f>ABS(IK_diagnostics_positions__3[[#This Row],[Column15]]-O155)</f>
        <v>1.2599999999998168E-3</v>
      </c>
      <c r="AL156" s="1">
        <f>ABS(IK_diagnostics_positions__3[[#This Row],[Column16]]-P155)</f>
        <v>2.4200000000007549E-4</v>
      </c>
      <c r="AM156" s="1">
        <f>ABS(IK_diagnostics_positions__3[[#This Row],[Column17]]-Q155)</f>
        <v>4.129999999999967E-4</v>
      </c>
      <c r="AN156" s="1">
        <f>ABS(IK_diagnostics_positions__3[[#This Row],[Column18]]-R155)</f>
        <v>3.6999999999975941E-4</v>
      </c>
      <c r="AO156" s="1">
        <f>ABS(IK_diagnostics_positions__3[[#This Row],[Column19]]-S155)</f>
        <v>1.2014000000000013E-4</v>
      </c>
      <c r="AP156" s="1">
        <f>ABS(IK_diagnostics_positions__3[[#This Row],[Column20]]-T155)</f>
        <v>2.2835000000000008E-3</v>
      </c>
      <c r="AQ156" s="1">
        <f>ABS(IK_diagnostics_positions__3[[#This Row],[Column21]]-U155)</f>
        <v>1.6900000000004134E-3</v>
      </c>
    </row>
    <row r="157" spans="1:43" x14ac:dyDescent="0.25">
      <c r="A157" s="1">
        <v>-0.15476500000000001</v>
      </c>
      <c r="B157" s="1" t="s">
        <v>22</v>
      </c>
      <c r="C157" s="1">
        <v>-0.98795100000000002</v>
      </c>
      <c r="D157" s="1">
        <v>-1.1388499999999999</v>
      </c>
      <c r="E157" s="1" t="s">
        <v>22</v>
      </c>
      <c r="F157" s="1">
        <v>-1.1656500000000001</v>
      </c>
      <c r="G157" s="1">
        <v>-0.90378599999999998</v>
      </c>
      <c r="H157" s="1">
        <v>0.92079299999999997</v>
      </c>
      <c r="I157" s="1">
        <v>-1.47692</v>
      </c>
      <c r="J157" s="1">
        <v>7.3425199999999999E-3</v>
      </c>
      <c r="K157" s="1">
        <v>0.81596199999999997</v>
      </c>
      <c r="L157" s="1">
        <v>-1.8754900000000001</v>
      </c>
      <c r="M157" s="1">
        <v>0.756637</v>
      </c>
      <c r="N157" s="1">
        <v>0.99167700000000003</v>
      </c>
      <c r="O157" s="1">
        <v>-2.5139900000000002</v>
      </c>
      <c r="P157" s="1">
        <v>-0.75054299999999996</v>
      </c>
      <c r="Q157" s="1">
        <v>0.99917699999999998</v>
      </c>
      <c r="R157" s="1">
        <v>-2.50162</v>
      </c>
      <c r="S157" s="1">
        <v>-1.66708E-3</v>
      </c>
      <c r="T157" s="1">
        <v>2.0642299999999999E-2</v>
      </c>
      <c r="U157" s="1">
        <v>-2.4816099999999999</v>
      </c>
      <c r="V157" s="1" t="s">
        <v>23</v>
      </c>
      <c r="W157" s="1">
        <f>ABS(IK_diagnostics_positions__3[[#This Row],[Column1]]-A156)</f>
        <v>3.2950000000000201E-3</v>
      </c>
      <c r="X157" s="1">
        <f>ABS(IK_diagnostics_positions__3[[#This Row],[Column2]]-B156)</f>
        <v>0</v>
      </c>
      <c r="Y157" s="1">
        <f>ABS(IK_diagnostics_positions__3[[#This Row],[Column3]]-C156)</f>
        <v>5.1099999999992818E-4</v>
      </c>
      <c r="Z157" s="1">
        <f>ABS(IK_diagnostics_positions__3[[#This Row],[Column4]]-D156)</f>
        <v>2.9099999999999682E-3</v>
      </c>
      <c r="AA157" s="1">
        <f>ABS(IK_diagnostics_positions__3[[#This Row],[Column5]]-E156)</f>
        <v>0</v>
      </c>
      <c r="AB157" s="1">
        <f>ABS(IK_diagnostics_positions__3[[#This Row],[Column6]]-F156)</f>
        <v>1.6500000000001513E-3</v>
      </c>
      <c r="AC157" s="1">
        <f>ABS(IK_diagnostics_positions__3[[#This Row],[Column7]]-G156)</f>
        <v>1.1059999999999404E-3</v>
      </c>
      <c r="AD157" s="1">
        <f>ABS(IK_diagnostics_positions__3[[#This Row],[Column8]]-H156)</f>
        <v>3.8700000000002621E-4</v>
      </c>
      <c r="AE157" s="1">
        <f>ABS(IK_diagnostics_positions__3[[#This Row],[Column9]]-I156)</f>
        <v>1.4499999999999513E-3</v>
      </c>
      <c r="AF157" s="1">
        <f>ABS(IK_diagnostics_positions__3[[#This Row],[Column10]]-J156)</f>
        <v>6.7210000000000013E-4</v>
      </c>
      <c r="AG157" s="1">
        <f>ABS(IK_diagnostics_positions__3[[#This Row],[Column11]]-K156)</f>
        <v>3.3239999999999936E-3</v>
      </c>
      <c r="AH157" s="1">
        <f>ABS(IK_diagnostics_positions__3[[#This Row],[Column12]]-L156)</f>
        <v>2.9999999999996696E-4</v>
      </c>
      <c r="AI157" s="1">
        <f>ABS(IK_diagnostics_positions__3[[#This Row],[Column13]]-M156)</f>
        <v>8.1699999999995665E-4</v>
      </c>
      <c r="AJ157" s="1">
        <f>ABS(IK_diagnostics_positions__3[[#This Row],[Column14]]-N156)</f>
        <v>1.1440000000000339E-3</v>
      </c>
      <c r="AK157" s="1">
        <f>ABS(IK_diagnostics_positions__3[[#This Row],[Column15]]-O156)</f>
        <v>1.3399999999998968E-3</v>
      </c>
      <c r="AL157" s="1">
        <f>ABS(IK_diagnostics_positions__3[[#This Row],[Column16]]-P156)</f>
        <v>9.9999999999988987E-5</v>
      </c>
      <c r="AM157" s="1">
        <f>ABS(IK_diagnostics_positions__3[[#This Row],[Column17]]-Q156)</f>
        <v>1.5399999999998748E-4</v>
      </c>
      <c r="AN157" s="1">
        <f>ABS(IK_diagnostics_positions__3[[#This Row],[Column18]]-R156)</f>
        <v>2.9000000000012349E-4</v>
      </c>
      <c r="AO157" s="1">
        <f>ABS(IK_diagnostics_positions__3[[#This Row],[Column19]]-S156)</f>
        <v>1.4213000000000008E-4</v>
      </c>
      <c r="AP157" s="1">
        <f>ABS(IK_diagnostics_positions__3[[#This Row],[Column20]]-T156)</f>
        <v>2.0029000000000019E-3</v>
      </c>
      <c r="AQ157" s="1">
        <f>ABS(IK_diagnostics_positions__3[[#This Row],[Column21]]-U156)</f>
        <v>1.4399999999996638E-3</v>
      </c>
    </row>
    <row r="158" spans="1:43" x14ac:dyDescent="0.25">
      <c r="A158" s="1">
        <v>-0.157415</v>
      </c>
      <c r="B158" s="1" t="s">
        <v>22</v>
      </c>
      <c r="C158" s="1">
        <v>-0.98753199999999997</v>
      </c>
      <c r="D158" s="1">
        <v>-1.1411500000000001</v>
      </c>
      <c r="E158" s="1" t="s">
        <v>22</v>
      </c>
      <c r="F158" s="1">
        <v>-1.1671800000000001</v>
      </c>
      <c r="G158" s="1">
        <v>-0.90438300000000005</v>
      </c>
      <c r="H158" s="1">
        <v>0.92053799999999997</v>
      </c>
      <c r="I158" s="1">
        <v>-1.4779100000000001</v>
      </c>
      <c r="J158" s="1">
        <v>6.9498399999999997E-3</v>
      </c>
      <c r="K158" s="1">
        <v>0.81270699999999996</v>
      </c>
      <c r="L158" s="1">
        <v>-1.87521</v>
      </c>
      <c r="M158" s="1">
        <v>0.75602400000000003</v>
      </c>
      <c r="N158" s="1">
        <v>0.99243700000000001</v>
      </c>
      <c r="O158" s="1">
        <v>-2.5128499999999998</v>
      </c>
      <c r="P158" s="1">
        <v>-0.75038099999999996</v>
      </c>
      <c r="Q158" s="1">
        <v>0.99926400000000004</v>
      </c>
      <c r="R158" s="1">
        <v>-2.50102</v>
      </c>
      <c r="S158" s="1">
        <v>-1.81733E-3</v>
      </c>
      <c r="T158" s="1">
        <v>1.8801999999999999E-2</v>
      </c>
      <c r="U158" s="1">
        <v>-2.48319</v>
      </c>
      <c r="V158" s="1" t="s">
        <v>23</v>
      </c>
      <c r="W158" s="1">
        <f>ABS(IK_diagnostics_positions__3[[#This Row],[Column1]]-A157)</f>
        <v>2.6499999999999857E-3</v>
      </c>
      <c r="X158" s="1">
        <f>ABS(IK_diagnostics_positions__3[[#This Row],[Column2]]-B157)</f>
        <v>0</v>
      </c>
      <c r="Y158" s="1">
        <f>ABS(IK_diagnostics_positions__3[[#This Row],[Column3]]-C157)</f>
        <v>4.1900000000005821E-4</v>
      </c>
      <c r="Z158" s="1">
        <f>ABS(IK_diagnostics_positions__3[[#This Row],[Column4]]-D157)</f>
        <v>2.3000000000001908E-3</v>
      </c>
      <c r="AA158" s="1">
        <f>ABS(IK_diagnostics_positions__3[[#This Row],[Column5]]-E157)</f>
        <v>0</v>
      </c>
      <c r="AB158" s="1">
        <f>ABS(IK_diagnostics_positions__3[[#This Row],[Column6]]-F157)</f>
        <v>1.5300000000000313E-3</v>
      </c>
      <c r="AC158" s="1">
        <f>ABS(IK_diagnostics_positions__3[[#This Row],[Column7]]-G157)</f>
        <v>5.970000000000697E-4</v>
      </c>
      <c r="AD158" s="1">
        <f>ABS(IK_diagnostics_positions__3[[#This Row],[Column8]]-H157)</f>
        <v>2.5500000000000522E-4</v>
      </c>
      <c r="AE158" s="1">
        <f>ABS(IK_diagnostics_positions__3[[#This Row],[Column9]]-I157)</f>
        <v>9.900000000000464E-4</v>
      </c>
      <c r="AF158" s="1">
        <f>ABS(IK_diagnostics_positions__3[[#This Row],[Column10]]-J157)</f>
        <v>3.9268000000000029E-4</v>
      </c>
      <c r="AG158" s="1">
        <f>ABS(IK_diagnostics_positions__3[[#This Row],[Column11]]-K157)</f>
        <v>3.2550000000000079E-3</v>
      </c>
      <c r="AH158" s="1">
        <f>ABS(IK_diagnostics_positions__3[[#This Row],[Column12]]-L157)</f>
        <v>2.8000000000005798E-4</v>
      </c>
      <c r="AI158" s="1">
        <f>ABS(IK_diagnostics_positions__3[[#This Row],[Column13]]-M157)</f>
        <v>6.1299999999997468E-4</v>
      </c>
      <c r="AJ158" s="1">
        <f>ABS(IK_diagnostics_positions__3[[#This Row],[Column14]]-N157)</f>
        <v>7.5999999999998291E-4</v>
      </c>
      <c r="AK158" s="1">
        <f>ABS(IK_diagnostics_positions__3[[#This Row],[Column15]]-O157)</f>
        <v>1.1400000000003629E-3</v>
      </c>
      <c r="AL158" s="1">
        <f>ABS(IK_diagnostics_positions__3[[#This Row],[Column16]]-P157)</f>
        <v>1.6199999999999548E-4</v>
      </c>
      <c r="AM158" s="1">
        <f>ABS(IK_diagnostics_positions__3[[#This Row],[Column17]]-Q157)</f>
        <v>8.7000000000059252E-5</v>
      </c>
      <c r="AN158" s="1">
        <f>ABS(IK_diagnostics_positions__3[[#This Row],[Column18]]-R157)</f>
        <v>5.9999999999993392E-4</v>
      </c>
      <c r="AO158" s="1">
        <f>ABS(IK_diagnostics_positions__3[[#This Row],[Column19]]-S157)</f>
        <v>1.5024999999999999E-4</v>
      </c>
      <c r="AP158" s="1">
        <f>ABS(IK_diagnostics_positions__3[[#This Row],[Column20]]-T157)</f>
        <v>1.8402999999999996E-3</v>
      </c>
      <c r="AQ158" s="1">
        <f>ABS(IK_diagnostics_positions__3[[#This Row],[Column21]]-U157)</f>
        <v>1.5800000000001369E-3</v>
      </c>
    </row>
    <row r="159" spans="1:43" x14ac:dyDescent="0.25">
      <c r="A159" s="1">
        <v>-0.15996099999999999</v>
      </c>
      <c r="B159" s="1" t="s">
        <v>22</v>
      </c>
      <c r="C159" s="1">
        <v>-0.98712299999999997</v>
      </c>
      <c r="D159" s="1">
        <v>-1.14334</v>
      </c>
      <c r="E159" s="1" t="s">
        <v>22</v>
      </c>
      <c r="F159" s="1">
        <v>-1.16869</v>
      </c>
      <c r="G159" s="1">
        <v>-0.90521700000000005</v>
      </c>
      <c r="H159" s="1">
        <v>0.92032999999999998</v>
      </c>
      <c r="I159" s="1">
        <v>-1.47899</v>
      </c>
      <c r="J159" s="1">
        <v>6.3387199999999999E-3</v>
      </c>
      <c r="K159" s="1">
        <v>0.80994200000000005</v>
      </c>
      <c r="L159" s="1">
        <v>-1.87507</v>
      </c>
      <c r="M159" s="1">
        <v>0.75535799999999997</v>
      </c>
      <c r="N159" s="1">
        <v>0.99330399999999996</v>
      </c>
      <c r="O159" s="1">
        <v>-2.5117400000000001</v>
      </c>
      <c r="P159" s="1">
        <v>-0.75025200000000003</v>
      </c>
      <c r="Q159" s="1">
        <v>0.99951900000000005</v>
      </c>
      <c r="R159" s="1">
        <v>-2.50088</v>
      </c>
      <c r="S159" s="1">
        <v>-1.3865399999999999E-3</v>
      </c>
      <c r="T159" s="1">
        <v>1.7161099999999999E-2</v>
      </c>
      <c r="U159" s="1">
        <v>-2.4845299999999999</v>
      </c>
      <c r="V159" s="1" t="s">
        <v>23</v>
      </c>
      <c r="W159" s="1">
        <f>ABS(IK_diagnostics_positions__3[[#This Row],[Column1]]-A158)</f>
        <v>2.5459999999999927E-3</v>
      </c>
      <c r="X159" s="1">
        <f>ABS(IK_diagnostics_positions__3[[#This Row],[Column2]]-B158)</f>
        <v>0</v>
      </c>
      <c r="Y159" s="1">
        <f>ABS(IK_diagnostics_positions__3[[#This Row],[Column3]]-C158)</f>
        <v>4.089999999999927E-4</v>
      </c>
      <c r="Z159" s="1">
        <f>ABS(IK_diagnostics_positions__3[[#This Row],[Column4]]-D158)</f>
        <v>2.1899999999999142E-3</v>
      </c>
      <c r="AA159" s="1">
        <f>ABS(IK_diagnostics_positions__3[[#This Row],[Column5]]-E158)</f>
        <v>0</v>
      </c>
      <c r="AB159" s="1">
        <f>ABS(IK_diagnostics_positions__3[[#This Row],[Column6]]-F158)</f>
        <v>1.5099999999999003E-3</v>
      </c>
      <c r="AC159" s="1">
        <f>ABS(IK_diagnostics_positions__3[[#This Row],[Column7]]-G158)</f>
        <v>8.3400000000000141E-4</v>
      </c>
      <c r="AD159" s="1">
        <f>ABS(IK_diagnostics_positions__3[[#This Row],[Column8]]-H158)</f>
        <v>2.0799999999998597E-4</v>
      </c>
      <c r="AE159" s="1">
        <f>ABS(IK_diagnostics_positions__3[[#This Row],[Column9]]-I158)</f>
        <v>1.0799999999999699E-3</v>
      </c>
      <c r="AF159" s="1">
        <f>ABS(IK_diagnostics_positions__3[[#This Row],[Column10]]-J158)</f>
        <v>6.1111999999999972E-4</v>
      </c>
      <c r="AG159" s="1">
        <f>ABS(IK_diagnostics_positions__3[[#This Row],[Column11]]-K158)</f>
        <v>2.7649999999999064E-3</v>
      </c>
      <c r="AH159" s="1">
        <f>ABS(IK_diagnostics_positions__3[[#This Row],[Column12]]-L158)</f>
        <v>1.4000000000002899E-4</v>
      </c>
      <c r="AI159" s="1">
        <f>ABS(IK_diagnostics_positions__3[[#This Row],[Column13]]-M158)</f>
        <v>6.6600000000005544E-4</v>
      </c>
      <c r="AJ159" s="1">
        <f>ABS(IK_diagnostics_positions__3[[#This Row],[Column14]]-N158)</f>
        <v>8.6699999999995114E-4</v>
      </c>
      <c r="AK159" s="1">
        <f>ABS(IK_diagnostics_positions__3[[#This Row],[Column15]]-O158)</f>
        <v>1.1099999999997223E-3</v>
      </c>
      <c r="AL159" s="1">
        <f>ABS(IK_diagnostics_positions__3[[#This Row],[Column16]]-P158)</f>
        <v>1.2899999999993472E-4</v>
      </c>
      <c r="AM159" s="1">
        <f>ABS(IK_diagnostics_positions__3[[#This Row],[Column17]]-Q158)</f>
        <v>2.5500000000000522E-4</v>
      </c>
      <c r="AN159" s="1">
        <f>ABS(IK_diagnostics_positions__3[[#This Row],[Column18]]-R158)</f>
        <v>1.4000000000002899E-4</v>
      </c>
      <c r="AO159" s="1">
        <f>ABS(IK_diagnostics_positions__3[[#This Row],[Column19]]-S158)</f>
        <v>4.3079000000000012E-4</v>
      </c>
      <c r="AP159" s="1">
        <f>ABS(IK_diagnostics_positions__3[[#This Row],[Column20]]-T158)</f>
        <v>1.6409000000000007E-3</v>
      </c>
      <c r="AQ159" s="1">
        <f>ABS(IK_diagnostics_positions__3[[#This Row],[Column21]]-U158)</f>
        <v>1.3399999999998968E-3</v>
      </c>
    </row>
    <row r="160" spans="1:43" x14ac:dyDescent="0.25">
      <c r="A160" s="1">
        <v>-0.16227</v>
      </c>
      <c r="B160" s="1" t="s">
        <v>22</v>
      </c>
      <c r="C160" s="1">
        <v>-0.98674600000000001</v>
      </c>
      <c r="D160" s="1">
        <v>-1.1452500000000001</v>
      </c>
      <c r="E160" s="1" t="s">
        <v>22</v>
      </c>
      <c r="F160" s="1">
        <v>-1.17045</v>
      </c>
      <c r="G160" s="1">
        <v>-0.90581400000000001</v>
      </c>
      <c r="H160" s="1">
        <v>0.92012300000000002</v>
      </c>
      <c r="I160" s="1">
        <v>-1.4803599999999999</v>
      </c>
      <c r="J160" s="1">
        <v>5.9674400000000001E-3</v>
      </c>
      <c r="K160" s="1">
        <v>0.80727400000000005</v>
      </c>
      <c r="L160" s="1">
        <v>-1.87523</v>
      </c>
      <c r="M160" s="1">
        <v>0.75497999999999998</v>
      </c>
      <c r="N160" s="1">
        <v>0.99384700000000004</v>
      </c>
      <c r="O160" s="1">
        <v>-2.5109699999999999</v>
      </c>
      <c r="P160" s="1">
        <v>-0.75003200000000003</v>
      </c>
      <c r="Q160" s="1">
        <v>0.99950700000000003</v>
      </c>
      <c r="R160" s="1">
        <v>-2.5009399999999999</v>
      </c>
      <c r="S160" s="1">
        <v>-1.49025E-3</v>
      </c>
      <c r="T160" s="1">
        <v>1.55412E-2</v>
      </c>
      <c r="U160" s="1">
        <v>-2.4860500000000001</v>
      </c>
      <c r="V160" s="1" t="s">
        <v>23</v>
      </c>
      <c r="W160" s="1">
        <f>ABS(IK_diagnostics_positions__3[[#This Row],[Column1]]-A159)</f>
        <v>2.3090000000000055E-3</v>
      </c>
      <c r="X160" s="1">
        <f>ABS(IK_diagnostics_positions__3[[#This Row],[Column2]]-B159)</f>
        <v>0</v>
      </c>
      <c r="Y160" s="1">
        <f>ABS(IK_diagnostics_positions__3[[#This Row],[Column3]]-C159)</f>
        <v>3.769999999999607E-4</v>
      </c>
      <c r="Z160" s="1">
        <f>ABS(IK_diagnostics_positions__3[[#This Row],[Column4]]-D159)</f>
        <v>1.9100000000000783E-3</v>
      </c>
      <c r="AA160" s="1">
        <f>ABS(IK_diagnostics_positions__3[[#This Row],[Column5]]-E159)</f>
        <v>0</v>
      </c>
      <c r="AB160" s="1">
        <f>ABS(IK_diagnostics_positions__3[[#This Row],[Column6]]-F159)</f>
        <v>1.7599999999999838E-3</v>
      </c>
      <c r="AC160" s="1">
        <f>ABS(IK_diagnostics_positions__3[[#This Row],[Column7]]-G159)</f>
        <v>5.9699999999995867E-4</v>
      </c>
      <c r="AD160" s="1">
        <f>ABS(IK_diagnostics_positions__3[[#This Row],[Column8]]-H159)</f>
        <v>2.0699999999995722E-4</v>
      </c>
      <c r="AE160" s="1">
        <f>ABS(IK_diagnostics_positions__3[[#This Row],[Column9]]-I159)</f>
        <v>1.3699999999998713E-3</v>
      </c>
      <c r="AF160" s="1">
        <f>ABS(IK_diagnostics_positions__3[[#This Row],[Column10]]-J159)</f>
        <v>3.7127999999999987E-4</v>
      </c>
      <c r="AG160" s="1">
        <f>ABS(IK_diagnostics_positions__3[[#This Row],[Column11]]-K159)</f>
        <v>2.6680000000000037E-3</v>
      </c>
      <c r="AH160" s="1">
        <f>ABS(IK_diagnostics_positions__3[[#This Row],[Column12]]-L159)</f>
        <v>1.5999999999993797E-4</v>
      </c>
      <c r="AI160" s="1">
        <f>ABS(IK_diagnostics_positions__3[[#This Row],[Column13]]-M159)</f>
        <v>3.7799999999998946E-4</v>
      </c>
      <c r="AJ160" s="1">
        <f>ABS(IK_diagnostics_positions__3[[#This Row],[Column14]]-N159)</f>
        <v>5.430000000000712E-4</v>
      </c>
      <c r="AK160" s="1">
        <f>ABS(IK_diagnostics_positions__3[[#This Row],[Column15]]-O159)</f>
        <v>7.7000000000015945E-4</v>
      </c>
      <c r="AL160" s="1">
        <f>ABS(IK_diagnostics_positions__3[[#This Row],[Column16]]-P159)</f>
        <v>2.1999999999999797E-4</v>
      </c>
      <c r="AM160" s="1">
        <f>ABS(IK_diagnostics_positions__3[[#This Row],[Column17]]-Q159)</f>
        <v>1.2000000000012001E-5</v>
      </c>
      <c r="AN160" s="1">
        <f>ABS(IK_diagnostics_positions__3[[#This Row],[Column18]]-R159)</f>
        <v>5.9999999999948983E-5</v>
      </c>
      <c r="AO160" s="1">
        <f>ABS(IK_diagnostics_positions__3[[#This Row],[Column19]]-S159)</f>
        <v>1.0371000000000013E-4</v>
      </c>
      <c r="AP160" s="1">
        <f>ABS(IK_diagnostics_positions__3[[#This Row],[Column20]]-T159)</f>
        <v>1.6198999999999988E-3</v>
      </c>
      <c r="AQ160" s="1">
        <f>ABS(IK_diagnostics_positions__3[[#This Row],[Column21]]-U159)</f>
        <v>1.5200000000001879E-3</v>
      </c>
    </row>
    <row r="161" spans="1:43" x14ac:dyDescent="0.25">
      <c r="A161" s="1">
        <v>-0.16398199999999999</v>
      </c>
      <c r="B161" s="1" t="s">
        <v>22</v>
      </c>
      <c r="C161" s="1">
        <v>-0.98646299999999998</v>
      </c>
      <c r="D161" s="1">
        <v>-1.1466700000000001</v>
      </c>
      <c r="E161" s="1" t="s">
        <v>22</v>
      </c>
      <c r="F161" s="1">
        <v>-1.17174</v>
      </c>
      <c r="G161" s="1">
        <v>-0.90601699999999996</v>
      </c>
      <c r="H161" s="1">
        <v>0.92000300000000002</v>
      </c>
      <c r="I161" s="1">
        <v>-1.48106</v>
      </c>
      <c r="J161" s="1">
        <v>5.7705600000000001E-3</v>
      </c>
      <c r="K161" s="1">
        <v>0.80491599999999996</v>
      </c>
      <c r="L161" s="1">
        <v>-1.87527</v>
      </c>
      <c r="M161" s="1">
        <v>0.75479499999999999</v>
      </c>
      <c r="N161" s="1">
        <v>0.99460300000000001</v>
      </c>
      <c r="O161" s="1">
        <v>-2.5100699999999998</v>
      </c>
      <c r="P161" s="1">
        <v>-0.74965599999999999</v>
      </c>
      <c r="Q161" s="1">
        <v>0.99953700000000001</v>
      </c>
      <c r="R161" s="1">
        <v>-2.5009299999999999</v>
      </c>
      <c r="S161" s="1">
        <v>-1.1832699999999999E-3</v>
      </c>
      <c r="T161" s="1">
        <v>1.40319E-2</v>
      </c>
      <c r="U161" s="1">
        <v>-2.48719</v>
      </c>
      <c r="V161" s="1" t="s">
        <v>23</v>
      </c>
      <c r="W161" s="1">
        <f>ABS(IK_diagnostics_positions__3[[#This Row],[Column1]]-A160)</f>
        <v>1.7119999999999913E-3</v>
      </c>
      <c r="X161" s="1">
        <f>ABS(IK_diagnostics_positions__3[[#This Row],[Column2]]-B160)</f>
        <v>0</v>
      </c>
      <c r="Y161" s="1">
        <f>ABS(IK_diagnostics_positions__3[[#This Row],[Column3]]-C160)</f>
        <v>2.8300000000003322E-4</v>
      </c>
      <c r="Z161" s="1">
        <f>ABS(IK_diagnostics_positions__3[[#This Row],[Column4]]-D160)</f>
        <v>1.4199999999999768E-3</v>
      </c>
      <c r="AA161" s="1">
        <f>ABS(IK_diagnostics_positions__3[[#This Row],[Column5]]-E160)</f>
        <v>0</v>
      </c>
      <c r="AB161" s="1">
        <f>ABS(IK_diagnostics_positions__3[[#This Row],[Column6]]-F160)</f>
        <v>1.2900000000000134E-3</v>
      </c>
      <c r="AC161" s="1">
        <f>ABS(IK_diagnostics_positions__3[[#This Row],[Column7]]-G160)</f>
        <v>2.0299999999995322E-4</v>
      </c>
      <c r="AD161" s="1">
        <f>ABS(IK_diagnostics_positions__3[[#This Row],[Column8]]-H160)</f>
        <v>1.2000000000000899E-4</v>
      </c>
      <c r="AE161" s="1">
        <f>ABS(IK_diagnostics_positions__3[[#This Row],[Column9]]-I160)</f>
        <v>7.0000000000014495E-4</v>
      </c>
      <c r="AF161" s="1">
        <f>ABS(IK_diagnostics_positions__3[[#This Row],[Column10]]-J160)</f>
        <v>1.9687999999999997E-4</v>
      </c>
      <c r="AG161" s="1">
        <f>ABS(IK_diagnostics_positions__3[[#This Row],[Column11]]-K160)</f>
        <v>2.3580000000000823E-3</v>
      </c>
      <c r="AH161" s="1">
        <f>ABS(IK_diagnostics_positions__3[[#This Row],[Column12]]-L160)</f>
        <v>4.0000000000040004E-5</v>
      </c>
      <c r="AI161" s="1">
        <f>ABS(IK_diagnostics_positions__3[[#This Row],[Column13]]-M160)</f>
        <v>1.8499999999999073E-4</v>
      </c>
      <c r="AJ161" s="1">
        <f>ABS(IK_diagnostics_positions__3[[#This Row],[Column14]]-N160)</f>
        <v>7.5599999999997891E-4</v>
      </c>
      <c r="AK161" s="1">
        <f>ABS(IK_diagnostics_positions__3[[#This Row],[Column15]]-O160)</f>
        <v>9.0000000000012292E-4</v>
      </c>
      <c r="AL161" s="1">
        <f>ABS(IK_diagnostics_positions__3[[#This Row],[Column16]]-P160)</f>
        <v>3.7600000000004297E-4</v>
      </c>
      <c r="AM161" s="1">
        <f>ABS(IK_diagnostics_positions__3[[#This Row],[Column17]]-Q160)</f>
        <v>2.9999999999974492E-5</v>
      </c>
      <c r="AN161" s="1">
        <f>ABS(IK_diagnostics_positions__3[[#This Row],[Column18]]-R160)</f>
        <v>1.0000000000065512E-5</v>
      </c>
      <c r="AO161" s="1">
        <f>ABS(IK_diagnostics_positions__3[[#This Row],[Column19]]-S160)</f>
        <v>3.069800000000001E-4</v>
      </c>
      <c r="AP161" s="1">
        <f>ABS(IK_diagnostics_positions__3[[#This Row],[Column20]]-T160)</f>
        <v>1.5092999999999999E-3</v>
      </c>
      <c r="AQ161" s="1">
        <f>ABS(IK_diagnostics_positions__3[[#This Row],[Column21]]-U160)</f>
        <v>1.1399999999999189E-3</v>
      </c>
    </row>
    <row r="162" spans="1:43" x14ac:dyDescent="0.25">
      <c r="A162" s="1">
        <v>-0.16612399999999999</v>
      </c>
      <c r="B162" s="1" t="s">
        <v>22</v>
      </c>
      <c r="C162" s="1">
        <v>-0.98610500000000001</v>
      </c>
      <c r="D162" s="1">
        <v>-1.1485099999999999</v>
      </c>
      <c r="E162" s="1" t="s">
        <v>22</v>
      </c>
      <c r="F162" s="1">
        <v>-1.17296</v>
      </c>
      <c r="G162" s="1">
        <v>-0.90689200000000003</v>
      </c>
      <c r="H162" s="1">
        <v>0.91983700000000002</v>
      </c>
      <c r="I162" s="1">
        <v>-1.4820199999999999</v>
      </c>
      <c r="J162" s="1">
        <v>5.0195500000000002E-3</v>
      </c>
      <c r="K162" s="1">
        <v>0.80277799999999999</v>
      </c>
      <c r="L162" s="1">
        <v>-1.8753599999999999</v>
      </c>
      <c r="M162" s="1">
        <v>0.75410699999999997</v>
      </c>
      <c r="N162" s="1">
        <v>0.99528799999999995</v>
      </c>
      <c r="O162" s="1">
        <v>-2.5092400000000001</v>
      </c>
      <c r="P162" s="1">
        <v>-0.75006099999999998</v>
      </c>
      <c r="Q162" s="1">
        <v>0.99950799999999995</v>
      </c>
      <c r="R162" s="1">
        <v>-2.5007799999999998</v>
      </c>
      <c r="S162" s="1">
        <v>-1.3192799999999999E-3</v>
      </c>
      <c r="T162" s="1">
        <v>1.2785599999999999E-2</v>
      </c>
      <c r="U162" s="1">
        <v>-2.4884400000000002</v>
      </c>
      <c r="V162" s="1" t="s">
        <v>23</v>
      </c>
      <c r="W162" s="1">
        <f>ABS(IK_diagnostics_positions__3[[#This Row],[Column1]]-A161)</f>
        <v>2.142000000000005E-3</v>
      </c>
      <c r="X162" s="1">
        <f>ABS(IK_diagnostics_positions__3[[#This Row],[Column2]]-B161)</f>
        <v>0</v>
      </c>
      <c r="Y162" s="1">
        <f>ABS(IK_diagnostics_positions__3[[#This Row],[Column3]]-C161)</f>
        <v>3.5799999999996945E-4</v>
      </c>
      <c r="Z162" s="1">
        <f>ABS(IK_diagnostics_positions__3[[#This Row],[Column4]]-D161)</f>
        <v>1.8399999999998418E-3</v>
      </c>
      <c r="AA162" s="1">
        <f>ABS(IK_diagnostics_positions__3[[#This Row],[Column5]]-E161)</f>
        <v>0</v>
      </c>
      <c r="AB162" s="1">
        <f>ABS(IK_diagnostics_positions__3[[#This Row],[Column6]]-F161)</f>
        <v>1.2199999999999989E-3</v>
      </c>
      <c r="AC162" s="1">
        <f>ABS(IK_diagnostics_positions__3[[#This Row],[Column7]]-G161)</f>
        <v>8.7500000000007017E-4</v>
      </c>
      <c r="AD162" s="1">
        <f>ABS(IK_diagnostics_positions__3[[#This Row],[Column8]]-H161)</f>
        <v>1.6599999999999948E-4</v>
      </c>
      <c r="AE162" s="1">
        <f>ABS(IK_diagnostics_positions__3[[#This Row],[Column9]]-I161)</f>
        <v>9.5999999999984986E-4</v>
      </c>
      <c r="AF162" s="1">
        <f>ABS(IK_diagnostics_positions__3[[#This Row],[Column10]]-J161)</f>
        <v>7.5100999999999987E-4</v>
      </c>
      <c r="AG162" s="1">
        <f>ABS(IK_diagnostics_positions__3[[#This Row],[Column11]]-K161)</f>
        <v>2.1379999999999733E-3</v>
      </c>
      <c r="AH162" s="1">
        <f>ABS(IK_diagnostics_positions__3[[#This Row],[Column12]]-L161)</f>
        <v>8.9999999999923475E-5</v>
      </c>
      <c r="AI162" s="1">
        <f>ABS(IK_diagnostics_positions__3[[#This Row],[Column13]]-M161)</f>
        <v>6.8800000000002193E-4</v>
      </c>
      <c r="AJ162" s="1">
        <f>ABS(IK_diagnostics_positions__3[[#This Row],[Column14]]-N161)</f>
        <v>6.8499999999993566E-4</v>
      </c>
      <c r="AK162" s="1">
        <f>ABS(IK_diagnostics_positions__3[[#This Row],[Column15]]-O161)</f>
        <v>8.2999999999966434E-4</v>
      </c>
      <c r="AL162" s="1">
        <f>ABS(IK_diagnostics_positions__3[[#This Row],[Column16]]-P161)</f>
        <v>4.049999999999887E-4</v>
      </c>
      <c r="AM162" s="1">
        <f>ABS(IK_diagnostics_positions__3[[#This Row],[Column17]]-Q161)</f>
        <v>2.9000000000056758E-5</v>
      </c>
      <c r="AN162" s="1">
        <f>ABS(IK_diagnostics_positions__3[[#This Row],[Column18]]-R161)</f>
        <v>1.500000000000945E-4</v>
      </c>
      <c r="AO162" s="1">
        <f>ABS(IK_diagnostics_positions__3[[#This Row],[Column19]]-S161)</f>
        <v>1.3600999999999999E-4</v>
      </c>
      <c r="AP162" s="1">
        <f>ABS(IK_diagnostics_positions__3[[#This Row],[Column20]]-T161)</f>
        <v>1.2463000000000005E-3</v>
      </c>
      <c r="AQ162" s="1">
        <f>ABS(IK_diagnostics_positions__3[[#This Row],[Column21]]-U161)</f>
        <v>1.2500000000001954E-3</v>
      </c>
    </row>
    <row r="163" spans="1:43" x14ac:dyDescent="0.25">
      <c r="A163" s="1">
        <v>-0.16797799999999999</v>
      </c>
      <c r="B163" s="1" t="s">
        <v>22</v>
      </c>
      <c r="C163" s="1">
        <v>-0.98579099999999997</v>
      </c>
      <c r="D163" s="1">
        <v>-1.15011</v>
      </c>
      <c r="E163" s="1" t="s">
        <v>22</v>
      </c>
      <c r="F163" s="1">
        <v>-1.17397</v>
      </c>
      <c r="G163" s="1">
        <v>-0.90750399999999998</v>
      </c>
      <c r="H163" s="1">
        <v>0.91961700000000002</v>
      </c>
      <c r="I163" s="1">
        <v>-1.48292</v>
      </c>
      <c r="J163" s="1">
        <v>4.6014799999999998E-3</v>
      </c>
      <c r="K163" s="1">
        <v>0.80073099999999997</v>
      </c>
      <c r="L163" s="1">
        <v>-1.8752500000000001</v>
      </c>
      <c r="M163" s="1">
        <v>0.753853</v>
      </c>
      <c r="N163" s="1">
        <v>0.99585199999999996</v>
      </c>
      <c r="O163" s="1">
        <v>-2.50814</v>
      </c>
      <c r="P163" s="1">
        <v>-0.74998200000000004</v>
      </c>
      <c r="Q163" s="1">
        <v>0.99959699999999996</v>
      </c>
      <c r="R163" s="1">
        <v>-2.5005999999999999</v>
      </c>
      <c r="S163" s="1">
        <v>-1.25957E-3</v>
      </c>
      <c r="T163" s="1">
        <v>1.1580099999999999E-2</v>
      </c>
      <c r="U163" s="1">
        <v>-2.48942</v>
      </c>
      <c r="V163" s="1" t="s">
        <v>23</v>
      </c>
      <c r="W163" s="1">
        <f>ABS(IK_diagnostics_positions__3[[#This Row],[Column1]]-A162)</f>
        <v>1.8539999999999945E-3</v>
      </c>
      <c r="X163" s="1">
        <f>ABS(IK_diagnostics_positions__3[[#This Row],[Column2]]-B162)</f>
        <v>0</v>
      </c>
      <c r="Y163" s="1">
        <f>ABS(IK_diagnostics_positions__3[[#This Row],[Column3]]-C162)</f>
        <v>3.1400000000003647E-4</v>
      </c>
      <c r="Z163" s="1">
        <f>ABS(IK_diagnostics_positions__3[[#This Row],[Column4]]-D162)</f>
        <v>1.6000000000000458E-3</v>
      </c>
      <c r="AA163" s="1">
        <f>ABS(IK_diagnostics_positions__3[[#This Row],[Column5]]-E162)</f>
        <v>0</v>
      </c>
      <c r="AB163" s="1">
        <f>ABS(IK_diagnostics_positions__3[[#This Row],[Column6]]-F162)</f>
        <v>1.0099999999999554E-3</v>
      </c>
      <c r="AC163" s="1">
        <f>ABS(IK_diagnostics_positions__3[[#This Row],[Column7]]-G162)</f>
        <v>6.1199999999994592E-4</v>
      </c>
      <c r="AD163" s="1">
        <f>ABS(IK_diagnostics_positions__3[[#This Row],[Column8]]-H162)</f>
        <v>2.1999999999999797E-4</v>
      </c>
      <c r="AE163" s="1">
        <f>ABS(IK_diagnostics_positions__3[[#This Row],[Column9]]-I162)</f>
        <v>9.0000000000012292E-4</v>
      </c>
      <c r="AF163" s="1">
        <f>ABS(IK_diagnostics_positions__3[[#This Row],[Column10]]-J162)</f>
        <v>4.1807000000000042E-4</v>
      </c>
      <c r="AG163" s="1">
        <f>ABS(IK_diagnostics_positions__3[[#This Row],[Column11]]-K162)</f>
        <v>2.047000000000021E-3</v>
      </c>
      <c r="AH163" s="1">
        <f>ABS(IK_diagnostics_positions__3[[#This Row],[Column12]]-L162)</f>
        <v>1.0999999999983245E-4</v>
      </c>
      <c r="AI163" s="1">
        <f>ABS(IK_diagnostics_positions__3[[#This Row],[Column13]]-M162)</f>
        <v>2.5399999999997647E-4</v>
      </c>
      <c r="AJ163" s="1">
        <f>ABS(IK_diagnostics_positions__3[[#This Row],[Column14]]-N162)</f>
        <v>5.6400000000000894E-4</v>
      </c>
      <c r="AK163" s="1">
        <f>ABS(IK_diagnostics_positions__3[[#This Row],[Column15]]-O162)</f>
        <v>1.1000000000001009E-3</v>
      </c>
      <c r="AL163" s="1">
        <f>ABS(IK_diagnostics_positions__3[[#This Row],[Column16]]-P162)</f>
        <v>7.8999999999940229E-5</v>
      </c>
      <c r="AM163" s="1">
        <f>ABS(IK_diagnostics_positions__3[[#This Row],[Column17]]-Q162)</f>
        <v>8.9000000000005741E-5</v>
      </c>
      <c r="AN163" s="1">
        <f>ABS(IK_diagnostics_positions__3[[#This Row],[Column18]]-R162)</f>
        <v>1.7999999999984695E-4</v>
      </c>
      <c r="AO163" s="1">
        <f>ABS(IK_diagnostics_positions__3[[#This Row],[Column19]]-S162)</f>
        <v>5.9709999999999928E-5</v>
      </c>
      <c r="AP163" s="1">
        <f>ABS(IK_diagnostics_positions__3[[#This Row],[Column20]]-T162)</f>
        <v>1.2055E-3</v>
      </c>
      <c r="AQ163" s="1">
        <f>ABS(IK_diagnostics_positions__3[[#This Row],[Column21]]-U162)</f>
        <v>9.7999999999975884E-4</v>
      </c>
    </row>
    <row r="164" spans="1:43" x14ac:dyDescent="0.25">
      <c r="A164" s="1">
        <v>-0.169544</v>
      </c>
      <c r="B164" s="1" t="s">
        <v>22</v>
      </c>
      <c r="C164" s="1">
        <v>-0.98552300000000004</v>
      </c>
      <c r="D164" s="1">
        <v>-1.1514200000000001</v>
      </c>
      <c r="E164" s="1" t="s">
        <v>22</v>
      </c>
      <c r="F164" s="1">
        <v>-1.1750499999999999</v>
      </c>
      <c r="G164" s="1">
        <v>-0.90813200000000005</v>
      </c>
      <c r="H164" s="1">
        <v>0.91948700000000005</v>
      </c>
      <c r="I164" s="1">
        <v>-1.48384</v>
      </c>
      <c r="J164" s="1">
        <v>4.1114100000000002E-3</v>
      </c>
      <c r="K164" s="1">
        <v>0.79879900000000004</v>
      </c>
      <c r="L164" s="1">
        <v>-1.87531</v>
      </c>
      <c r="M164" s="1">
        <v>0.75339199999999995</v>
      </c>
      <c r="N164" s="1">
        <v>0.99621499999999996</v>
      </c>
      <c r="O164" s="1">
        <v>-2.50745</v>
      </c>
      <c r="P164" s="1">
        <v>-0.75011799999999995</v>
      </c>
      <c r="Q164" s="1">
        <v>0.99937200000000004</v>
      </c>
      <c r="R164" s="1">
        <v>-2.5005299999999999</v>
      </c>
      <c r="S164" s="1">
        <v>-1.2142500000000001E-3</v>
      </c>
      <c r="T164" s="1">
        <v>1.0373500000000001E-2</v>
      </c>
      <c r="U164" s="1">
        <v>-2.4904099999999998</v>
      </c>
      <c r="V164" s="1" t="s">
        <v>23</v>
      </c>
      <c r="W164" s="1">
        <f>ABS(IK_diagnostics_positions__3[[#This Row],[Column1]]-A163)</f>
        <v>1.5660000000000118E-3</v>
      </c>
      <c r="X164" s="1">
        <f>ABS(IK_diagnostics_positions__3[[#This Row],[Column2]]-B163)</f>
        <v>0</v>
      </c>
      <c r="Y164" s="1">
        <f>ABS(IK_diagnostics_positions__3[[#This Row],[Column3]]-C163)</f>
        <v>2.6799999999993496E-4</v>
      </c>
      <c r="Z164" s="1">
        <f>ABS(IK_diagnostics_positions__3[[#This Row],[Column4]]-D163)</f>
        <v>1.3100000000001444E-3</v>
      </c>
      <c r="AA164" s="1">
        <f>ABS(IK_diagnostics_positions__3[[#This Row],[Column5]]-E163)</f>
        <v>0</v>
      </c>
      <c r="AB164" s="1">
        <f>ABS(IK_diagnostics_positions__3[[#This Row],[Column6]]-F163)</f>
        <v>1.0799999999999699E-3</v>
      </c>
      <c r="AC164" s="1">
        <f>ABS(IK_diagnostics_positions__3[[#This Row],[Column7]]-G163)</f>
        <v>6.2800000000007294E-4</v>
      </c>
      <c r="AD164" s="1">
        <f>ABS(IK_diagnostics_positions__3[[#This Row],[Column8]]-H163)</f>
        <v>1.2999999999996348E-4</v>
      </c>
      <c r="AE164" s="1">
        <f>ABS(IK_diagnostics_positions__3[[#This Row],[Column9]]-I163)</f>
        <v>9.200000000000319E-4</v>
      </c>
      <c r="AF164" s="1">
        <f>ABS(IK_diagnostics_positions__3[[#This Row],[Column10]]-J163)</f>
        <v>4.9006999999999957E-4</v>
      </c>
      <c r="AG164" s="1">
        <f>ABS(IK_diagnostics_positions__3[[#This Row],[Column11]]-K163)</f>
        <v>1.9319999999999338E-3</v>
      </c>
      <c r="AH164" s="1">
        <f>ABS(IK_diagnostics_positions__3[[#This Row],[Column12]]-L163)</f>
        <v>5.9999999999948983E-5</v>
      </c>
      <c r="AI164" s="1">
        <f>ABS(IK_diagnostics_positions__3[[#This Row],[Column13]]-M163)</f>
        <v>4.6100000000004471E-4</v>
      </c>
      <c r="AJ164" s="1">
        <f>ABS(IK_diagnostics_positions__3[[#This Row],[Column14]]-N163)</f>
        <v>3.6300000000000221E-4</v>
      </c>
      <c r="AK164" s="1">
        <f>ABS(IK_diagnostics_positions__3[[#This Row],[Column15]]-O163)</f>
        <v>6.9000000000007944E-4</v>
      </c>
      <c r="AL164" s="1">
        <f>ABS(IK_diagnostics_positions__3[[#This Row],[Column16]]-P163)</f>
        <v>1.3599999999991397E-4</v>
      </c>
      <c r="AM164" s="1">
        <f>ABS(IK_diagnostics_positions__3[[#This Row],[Column17]]-Q163)</f>
        <v>2.2499999999991971E-4</v>
      </c>
      <c r="AN164" s="1">
        <f>ABS(IK_diagnostics_positions__3[[#This Row],[Column18]]-R163)</f>
        <v>7.0000000000014495E-5</v>
      </c>
      <c r="AO164" s="1">
        <f>ABS(IK_diagnostics_positions__3[[#This Row],[Column19]]-S163)</f>
        <v>4.5319999999999952E-5</v>
      </c>
      <c r="AP164" s="1">
        <f>ABS(IK_diagnostics_positions__3[[#This Row],[Column20]]-T163)</f>
        <v>1.2065999999999986E-3</v>
      </c>
      <c r="AQ164" s="1">
        <f>ABS(IK_diagnostics_positions__3[[#This Row],[Column21]]-U163)</f>
        <v>9.8999999999982435E-4</v>
      </c>
    </row>
    <row r="165" spans="1:43" x14ac:dyDescent="0.25">
      <c r="A165" s="1">
        <v>-3.4521E-3</v>
      </c>
      <c r="B165" s="1" t="s">
        <v>22</v>
      </c>
      <c r="C165" s="1">
        <v>-0.99999400000000005</v>
      </c>
      <c r="D165" s="1">
        <v>-0.98241199999999995</v>
      </c>
      <c r="E165" s="2">
        <v>1.5514100000000001E-5</v>
      </c>
      <c r="F165" s="1">
        <v>-1.2040500000000001</v>
      </c>
      <c r="G165" s="1">
        <v>-0.99293699999999996</v>
      </c>
      <c r="H165" s="1">
        <v>0.94599500000000003</v>
      </c>
      <c r="I165" s="1">
        <v>-1.5281</v>
      </c>
      <c r="J165" s="1">
        <v>-2.46117E-2</v>
      </c>
      <c r="K165" s="1">
        <v>1.1124499999999999</v>
      </c>
      <c r="L165" s="1">
        <v>-1.71421</v>
      </c>
      <c r="M165" s="1">
        <v>0.58749700000000005</v>
      </c>
      <c r="N165" s="1">
        <v>0.55920700000000001</v>
      </c>
      <c r="O165" s="1">
        <v>-2.2792300000000001</v>
      </c>
      <c r="P165" s="1">
        <v>-0.58254499999999998</v>
      </c>
      <c r="Q165" s="1">
        <v>0.79876999999999998</v>
      </c>
      <c r="R165" s="1">
        <v>-2.4825300000000001</v>
      </c>
      <c r="S165" s="1">
        <v>-0.182171</v>
      </c>
      <c r="T165" s="1">
        <v>0.77662100000000001</v>
      </c>
      <c r="U165" s="1">
        <v>-2.6428600000000002</v>
      </c>
      <c r="V165" s="1" t="s">
        <v>23</v>
      </c>
      <c r="W165" s="1">
        <f>ABS(IK_diagnostics_positions__3[[#This Row],[Column1]]-A164)</f>
        <v>0.16609189999999999</v>
      </c>
      <c r="X165" s="1">
        <f>ABS(IK_diagnostics_positions__3[[#This Row],[Column2]]-B164)</f>
        <v>0</v>
      </c>
      <c r="Y165" s="1">
        <f>ABS(IK_diagnostics_positions__3[[#This Row],[Column3]]-C164)</f>
        <v>1.4471000000000012E-2</v>
      </c>
      <c r="Z165" s="1">
        <f>ABS(IK_diagnostics_positions__3[[#This Row],[Column4]]-D164)</f>
        <v>0.16900800000000016</v>
      </c>
      <c r="AA165" s="1">
        <f>ABS(IK_diagnostics_positions__3[[#This Row],[Column5]]-E164)</f>
        <v>1.5514100000000001E-5</v>
      </c>
      <c r="AB165" s="1">
        <f>ABS(IK_diagnostics_positions__3[[#This Row],[Column6]]-F164)</f>
        <v>2.9000000000000137E-2</v>
      </c>
      <c r="AC165" s="1">
        <f>ABS(IK_diagnostics_positions__3[[#This Row],[Column7]]-G164)</f>
        <v>8.4804999999999908E-2</v>
      </c>
      <c r="AD165" s="1">
        <f>ABS(IK_diagnostics_positions__3[[#This Row],[Column8]]-H164)</f>
        <v>2.6507999999999976E-2</v>
      </c>
      <c r="AE165" s="1">
        <f>ABS(IK_diagnostics_positions__3[[#This Row],[Column9]]-I164)</f>
        <v>4.4259999999999966E-2</v>
      </c>
      <c r="AF165" s="1">
        <f>ABS(IK_diagnostics_positions__3[[#This Row],[Column10]]-J164)</f>
        <v>2.872311E-2</v>
      </c>
      <c r="AG165" s="1">
        <f>ABS(IK_diagnostics_positions__3[[#This Row],[Column11]]-K164)</f>
        <v>0.3136509999999999</v>
      </c>
      <c r="AH165" s="1">
        <f>ABS(IK_diagnostics_positions__3[[#This Row],[Column12]]-L164)</f>
        <v>0.16110000000000002</v>
      </c>
      <c r="AI165" s="1">
        <f>ABS(IK_diagnostics_positions__3[[#This Row],[Column13]]-M164)</f>
        <v>0.1658949999999999</v>
      </c>
      <c r="AJ165" s="1">
        <f>ABS(IK_diagnostics_positions__3[[#This Row],[Column14]]-N164)</f>
        <v>0.43700799999999995</v>
      </c>
      <c r="AK165" s="1">
        <f>ABS(IK_diagnostics_positions__3[[#This Row],[Column15]]-O164)</f>
        <v>0.22821999999999987</v>
      </c>
      <c r="AL165" s="1">
        <f>ABS(IK_diagnostics_positions__3[[#This Row],[Column16]]-P164)</f>
        <v>0.16757299999999997</v>
      </c>
      <c r="AM165" s="1">
        <f>ABS(IK_diagnostics_positions__3[[#This Row],[Column17]]-Q164)</f>
        <v>0.20060200000000006</v>
      </c>
      <c r="AN165" s="1">
        <f>ABS(IK_diagnostics_positions__3[[#This Row],[Column18]]-R164)</f>
        <v>1.7999999999999794E-2</v>
      </c>
      <c r="AO165" s="1">
        <f>ABS(IK_diagnostics_positions__3[[#This Row],[Column19]]-S164)</f>
        <v>0.18095675</v>
      </c>
      <c r="AP165" s="1">
        <f>ABS(IK_diagnostics_positions__3[[#This Row],[Column20]]-T164)</f>
        <v>0.76624749999999997</v>
      </c>
      <c r="AQ165" s="1">
        <f>ABS(IK_diagnostics_positions__3[[#This Row],[Column21]]-U164)</f>
        <v>0.15245000000000042</v>
      </c>
    </row>
    <row r="166" spans="1:43" x14ac:dyDescent="0.25">
      <c r="A166" s="1">
        <v>-1.1826E-3</v>
      </c>
      <c r="B166" s="1" t="s">
        <v>22</v>
      </c>
      <c r="C166" s="1">
        <v>-0.99999899999999997</v>
      </c>
      <c r="D166" s="1">
        <v>-0.99741900000000006</v>
      </c>
      <c r="E166" s="1">
        <v>5.6287300000000002E-3</v>
      </c>
      <c r="F166" s="1">
        <v>-1.0865</v>
      </c>
      <c r="G166" s="1">
        <v>-1.03376</v>
      </c>
      <c r="H166" s="1">
        <v>0.80682500000000001</v>
      </c>
      <c r="I166" s="1">
        <v>-1.6837899999999999</v>
      </c>
      <c r="J166" s="1">
        <v>-6.5552799999999994E-2</v>
      </c>
      <c r="K166" s="1">
        <v>1.00403</v>
      </c>
      <c r="L166" s="1">
        <v>-1.83769</v>
      </c>
      <c r="M166" s="1">
        <v>0.71778299999999995</v>
      </c>
      <c r="N166" s="1">
        <v>0.79531700000000005</v>
      </c>
      <c r="O166" s="1">
        <v>-2.4232</v>
      </c>
      <c r="P166" s="1">
        <v>-0.72786399999999996</v>
      </c>
      <c r="Q166" s="1">
        <v>0.82450800000000002</v>
      </c>
      <c r="R166" s="1">
        <v>-2.5650900000000001</v>
      </c>
      <c r="S166" s="1">
        <v>-3.3542200000000001E-2</v>
      </c>
      <c r="T166" s="1">
        <v>0.406057</v>
      </c>
      <c r="U166" s="1">
        <v>-2.6385700000000001</v>
      </c>
      <c r="V166" s="1" t="s">
        <v>23</v>
      </c>
      <c r="W166" s="1">
        <f>ABS(IK_diagnostics_positions__3[[#This Row],[Column1]]-A165)</f>
        <v>2.2694999999999998E-3</v>
      </c>
      <c r="X166" s="1">
        <f>ABS(IK_diagnostics_positions__3[[#This Row],[Column2]]-B165)</f>
        <v>0</v>
      </c>
      <c r="Y166" s="1">
        <f>ABS(IK_diagnostics_positions__3[[#This Row],[Column3]]-C165)</f>
        <v>4.9999999999217337E-6</v>
      </c>
      <c r="Z166" s="1">
        <f>ABS(IK_diagnostics_positions__3[[#This Row],[Column4]]-D165)</f>
        <v>1.5007000000000104E-2</v>
      </c>
      <c r="AA166" s="1">
        <f>ABS(IK_diagnostics_positions__3[[#This Row],[Column5]]-E165)</f>
        <v>5.6132159000000003E-3</v>
      </c>
      <c r="AB166" s="1">
        <f>ABS(IK_diagnostics_positions__3[[#This Row],[Column6]]-F165)</f>
        <v>0.11755000000000004</v>
      </c>
      <c r="AC166" s="1">
        <f>ABS(IK_diagnostics_positions__3[[#This Row],[Column7]]-G165)</f>
        <v>4.0823000000000054E-2</v>
      </c>
      <c r="AD166" s="1">
        <f>ABS(IK_diagnostics_positions__3[[#This Row],[Column8]]-H165)</f>
        <v>0.13917000000000002</v>
      </c>
      <c r="AE166" s="1">
        <f>ABS(IK_diagnostics_positions__3[[#This Row],[Column9]]-I165)</f>
        <v>0.15568999999999988</v>
      </c>
      <c r="AF166" s="1">
        <f>ABS(IK_diagnostics_positions__3[[#This Row],[Column10]]-J165)</f>
        <v>4.0941099999999994E-2</v>
      </c>
      <c r="AG166" s="1">
        <f>ABS(IK_diagnostics_positions__3[[#This Row],[Column11]]-K165)</f>
        <v>0.10841999999999996</v>
      </c>
      <c r="AH166" s="1">
        <f>ABS(IK_diagnostics_positions__3[[#This Row],[Column12]]-L165)</f>
        <v>0.12348000000000003</v>
      </c>
      <c r="AI166" s="1">
        <f>ABS(IK_diagnostics_positions__3[[#This Row],[Column13]]-M165)</f>
        <v>0.1302859999999999</v>
      </c>
      <c r="AJ166" s="1">
        <f>ABS(IK_diagnostics_positions__3[[#This Row],[Column14]]-N165)</f>
        <v>0.23611000000000004</v>
      </c>
      <c r="AK166" s="1">
        <f>ABS(IK_diagnostics_positions__3[[#This Row],[Column15]]-O165)</f>
        <v>0.14396999999999993</v>
      </c>
      <c r="AL166" s="1">
        <f>ABS(IK_diagnostics_positions__3[[#This Row],[Column16]]-P165)</f>
        <v>0.14531899999999998</v>
      </c>
      <c r="AM166" s="1">
        <f>ABS(IK_diagnostics_positions__3[[#This Row],[Column17]]-Q165)</f>
        <v>2.5738000000000039E-2</v>
      </c>
      <c r="AN166" s="1">
        <f>ABS(IK_diagnostics_positions__3[[#This Row],[Column18]]-R165)</f>
        <v>8.2559999999999967E-2</v>
      </c>
      <c r="AO166" s="1">
        <f>ABS(IK_diagnostics_positions__3[[#This Row],[Column19]]-S165)</f>
        <v>0.14862880000000001</v>
      </c>
      <c r="AP166" s="1">
        <f>ABS(IK_diagnostics_positions__3[[#This Row],[Column20]]-T165)</f>
        <v>0.370564</v>
      </c>
      <c r="AQ166" s="1">
        <f>ABS(IK_diagnostics_positions__3[[#This Row],[Column21]]-U165)</f>
        <v>4.290000000000127E-3</v>
      </c>
    </row>
    <row r="167" spans="1:43" x14ac:dyDescent="0.25">
      <c r="A167" s="1">
        <v>-3.0902999999999998E-3</v>
      </c>
      <c r="B167" s="1" t="s">
        <v>22</v>
      </c>
      <c r="C167" s="1">
        <v>-0.99999499999999997</v>
      </c>
      <c r="D167" s="1">
        <v>-1.00177</v>
      </c>
      <c r="E167" s="1">
        <v>4.24275E-2</v>
      </c>
      <c r="F167" s="1">
        <v>-1.0289600000000001</v>
      </c>
      <c r="G167" s="1">
        <v>-1.0323500000000001</v>
      </c>
      <c r="H167" s="1">
        <v>0.77136000000000005</v>
      </c>
      <c r="I167" s="1">
        <v>-1.71286</v>
      </c>
      <c r="J167" s="1">
        <v>-5.0514299999999998E-2</v>
      </c>
      <c r="K167" s="1">
        <v>0.908138</v>
      </c>
      <c r="L167" s="1">
        <v>-1.84433</v>
      </c>
      <c r="M167" s="1">
        <v>0.73712200000000005</v>
      </c>
      <c r="N167" s="1">
        <v>0.88159299999999996</v>
      </c>
      <c r="O167" s="1">
        <v>-2.4599000000000002</v>
      </c>
      <c r="P167" s="1">
        <v>-0.767953</v>
      </c>
      <c r="Q167" s="1">
        <v>0.90985400000000005</v>
      </c>
      <c r="R167" s="1">
        <v>-2.54095</v>
      </c>
      <c r="S167" s="1">
        <v>1.05963E-3</v>
      </c>
      <c r="T167" s="1">
        <v>0.222803</v>
      </c>
      <c r="U167" s="1">
        <v>-2.5707300000000002</v>
      </c>
      <c r="V167" s="1" t="s">
        <v>23</v>
      </c>
      <c r="W167" s="1">
        <f>ABS(IK_diagnostics_positions__3[[#This Row],[Column1]]-A166)</f>
        <v>1.9076999999999998E-3</v>
      </c>
      <c r="X167" s="1">
        <f>ABS(IK_diagnostics_positions__3[[#This Row],[Column2]]-B166)</f>
        <v>0</v>
      </c>
      <c r="Y167" s="1">
        <f>ABS(IK_diagnostics_positions__3[[#This Row],[Column3]]-C166)</f>
        <v>4.0000000000040004E-6</v>
      </c>
      <c r="Z167" s="1">
        <f>ABS(IK_diagnostics_positions__3[[#This Row],[Column4]]-D166)</f>
        <v>4.3509999999999938E-3</v>
      </c>
      <c r="AA167" s="1">
        <f>ABS(IK_diagnostics_positions__3[[#This Row],[Column5]]-E166)</f>
        <v>3.6798770000000001E-2</v>
      </c>
      <c r="AB167" s="1">
        <f>ABS(IK_diagnostics_positions__3[[#This Row],[Column6]]-F166)</f>
        <v>5.7539999999999925E-2</v>
      </c>
      <c r="AC167" s="1">
        <f>ABS(IK_diagnostics_positions__3[[#This Row],[Column7]]-G166)</f>
        <v>1.4099999999999113E-3</v>
      </c>
      <c r="AD167" s="1">
        <f>ABS(IK_diagnostics_positions__3[[#This Row],[Column8]]-H166)</f>
        <v>3.5464999999999969E-2</v>
      </c>
      <c r="AE167" s="1">
        <f>ABS(IK_diagnostics_positions__3[[#This Row],[Column9]]-I166)</f>
        <v>2.9070000000000151E-2</v>
      </c>
      <c r="AF167" s="1">
        <f>ABS(IK_diagnostics_positions__3[[#This Row],[Column10]]-J166)</f>
        <v>1.5038499999999996E-2</v>
      </c>
      <c r="AG167" s="1">
        <f>ABS(IK_diagnostics_positions__3[[#This Row],[Column11]]-K166)</f>
        <v>9.5891999999999977E-2</v>
      </c>
      <c r="AH167" s="1">
        <f>ABS(IK_diagnostics_positions__3[[#This Row],[Column12]]-L166)</f>
        <v>6.6399999999999793E-3</v>
      </c>
      <c r="AI167" s="1">
        <f>ABS(IK_diagnostics_positions__3[[#This Row],[Column13]]-M166)</f>
        <v>1.9339000000000106E-2</v>
      </c>
      <c r="AJ167" s="1">
        <f>ABS(IK_diagnostics_positions__3[[#This Row],[Column14]]-N166)</f>
        <v>8.6275999999999908E-2</v>
      </c>
      <c r="AK167" s="1">
        <f>ABS(IK_diagnostics_positions__3[[#This Row],[Column15]]-O166)</f>
        <v>3.6700000000000177E-2</v>
      </c>
      <c r="AL167" s="1">
        <f>ABS(IK_diagnostics_positions__3[[#This Row],[Column16]]-P166)</f>
        <v>4.0089000000000041E-2</v>
      </c>
      <c r="AM167" s="1">
        <f>ABS(IK_diagnostics_positions__3[[#This Row],[Column17]]-Q166)</f>
        <v>8.5346000000000033E-2</v>
      </c>
      <c r="AN167" s="1">
        <f>ABS(IK_diagnostics_positions__3[[#This Row],[Column18]]-R166)</f>
        <v>2.414000000000005E-2</v>
      </c>
      <c r="AO167" s="1">
        <f>ABS(IK_diagnostics_positions__3[[#This Row],[Column19]]-S166)</f>
        <v>3.460183E-2</v>
      </c>
      <c r="AP167" s="1">
        <f>ABS(IK_diagnostics_positions__3[[#This Row],[Column20]]-T166)</f>
        <v>0.183254</v>
      </c>
      <c r="AQ167" s="1">
        <f>ABS(IK_diagnostics_positions__3[[#This Row],[Column21]]-U166)</f>
        <v>6.78399999999999E-2</v>
      </c>
    </row>
    <row r="168" spans="1:43" x14ac:dyDescent="0.25">
      <c r="A168" s="1">
        <v>1.06459E-2</v>
      </c>
      <c r="B168" s="1" t="s">
        <v>22</v>
      </c>
      <c r="C168" s="1">
        <v>-0.99994300000000003</v>
      </c>
      <c r="D168" s="1">
        <v>-0.98824400000000001</v>
      </c>
      <c r="E168" s="1">
        <v>4.632E-2</v>
      </c>
      <c r="F168" s="1">
        <v>-1.0085200000000001</v>
      </c>
      <c r="G168" s="1">
        <v>-1.0283500000000001</v>
      </c>
      <c r="H168" s="1">
        <v>0.73022200000000004</v>
      </c>
      <c r="I168" s="1">
        <v>-1.73699</v>
      </c>
      <c r="J168" s="1">
        <v>-4.7178999999999999E-2</v>
      </c>
      <c r="K168" s="1">
        <v>0.88039500000000004</v>
      </c>
      <c r="L168" s="1">
        <v>-1.8584799999999999</v>
      </c>
      <c r="M168" s="1">
        <v>0.74469700000000005</v>
      </c>
      <c r="N168" s="1">
        <v>0.90429400000000004</v>
      </c>
      <c r="O168" s="1">
        <v>-2.4687000000000001</v>
      </c>
      <c r="P168" s="1">
        <v>-0.77991900000000003</v>
      </c>
      <c r="Q168" s="1">
        <v>0.95279599999999998</v>
      </c>
      <c r="R168" s="1">
        <v>-2.5351300000000001</v>
      </c>
      <c r="S168" s="1">
        <v>1.1953200000000001E-2</v>
      </c>
      <c r="T168" s="1">
        <v>0.152027</v>
      </c>
      <c r="U168" s="1">
        <v>-2.5411100000000002</v>
      </c>
      <c r="V168" s="1" t="s">
        <v>23</v>
      </c>
      <c r="W168" s="1">
        <f>ABS(IK_diagnostics_positions__3[[#This Row],[Column1]]-A167)</f>
        <v>1.37362E-2</v>
      </c>
      <c r="X168" s="1">
        <f>ABS(IK_diagnostics_positions__3[[#This Row],[Column2]]-B167)</f>
        <v>0</v>
      </c>
      <c r="Y168" s="1">
        <f>ABS(IK_diagnostics_positions__3[[#This Row],[Column3]]-C167)</f>
        <v>5.1999999999940982E-5</v>
      </c>
      <c r="Z168" s="1">
        <f>ABS(IK_diagnostics_positions__3[[#This Row],[Column4]]-D167)</f>
        <v>1.3526000000000038E-2</v>
      </c>
      <c r="AA168" s="1">
        <f>ABS(IK_diagnostics_positions__3[[#This Row],[Column5]]-E167)</f>
        <v>3.8925000000000001E-3</v>
      </c>
      <c r="AB168" s="1">
        <f>ABS(IK_diagnostics_positions__3[[#This Row],[Column6]]-F167)</f>
        <v>2.0440000000000014E-2</v>
      </c>
      <c r="AC168" s="1">
        <f>ABS(IK_diagnostics_positions__3[[#This Row],[Column7]]-G167)</f>
        <v>4.0000000000000036E-3</v>
      </c>
      <c r="AD168" s="1">
        <f>ABS(IK_diagnostics_positions__3[[#This Row],[Column8]]-H167)</f>
        <v>4.1138000000000008E-2</v>
      </c>
      <c r="AE168" s="1">
        <f>ABS(IK_diagnostics_positions__3[[#This Row],[Column9]]-I167)</f>
        <v>2.4129999999999985E-2</v>
      </c>
      <c r="AF168" s="1">
        <f>ABS(IK_diagnostics_positions__3[[#This Row],[Column10]]-J167)</f>
        <v>3.3352999999999994E-3</v>
      </c>
      <c r="AG168" s="1">
        <f>ABS(IK_diagnostics_positions__3[[#This Row],[Column11]]-K167)</f>
        <v>2.7742999999999962E-2</v>
      </c>
      <c r="AH168" s="1">
        <f>ABS(IK_diagnostics_positions__3[[#This Row],[Column12]]-L167)</f>
        <v>1.4149999999999885E-2</v>
      </c>
      <c r="AI168" s="1">
        <f>ABS(IK_diagnostics_positions__3[[#This Row],[Column13]]-M167)</f>
        <v>7.5749999999999984E-3</v>
      </c>
      <c r="AJ168" s="1">
        <f>ABS(IK_diagnostics_positions__3[[#This Row],[Column14]]-N167)</f>
        <v>2.2701000000000082E-2</v>
      </c>
      <c r="AK168" s="1">
        <f>ABS(IK_diagnostics_positions__3[[#This Row],[Column15]]-O167)</f>
        <v>8.799999999999919E-3</v>
      </c>
      <c r="AL168" s="1">
        <f>ABS(IK_diagnostics_positions__3[[#This Row],[Column16]]-P167)</f>
        <v>1.1966000000000032E-2</v>
      </c>
      <c r="AM168" s="1">
        <f>ABS(IK_diagnostics_positions__3[[#This Row],[Column17]]-Q167)</f>
        <v>4.2941999999999925E-2</v>
      </c>
      <c r="AN168" s="1">
        <f>ABS(IK_diagnostics_positions__3[[#This Row],[Column18]]-R167)</f>
        <v>5.8199999999999363E-3</v>
      </c>
      <c r="AO168" s="1">
        <f>ABS(IK_diagnostics_positions__3[[#This Row],[Column19]]-S167)</f>
        <v>1.089357E-2</v>
      </c>
      <c r="AP168" s="1">
        <f>ABS(IK_diagnostics_positions__3[[#This Row],[Column20]]-T167)</f>
        <v>7.0776000000000006E-2</v>
      </c>
      <c r="AQ168" s="1">
        <f>ABS(IK_diagnostics_positions__3[[#This Row],[Column21]]-U167)</f>
        <v>2.961999999999998E-2</v>
      </c>
    </row>
    <row r="169" spans="1:43" x14ac:dyDescent="0.25">
      <c r="A169" s="1">
        <v>2.5920100000000001E-2</v>
      </c>
      <c r="B169" s="1" t="s">
        <v>22</v>
      </c>
      <c r="C169" s="1">
        <v>-0.999664</v>
      </c>
      <c r="D169" s="1">
        <v>-0.97320099999999998</v>
      </c>
      <c r="E169" s="1">
        <v>4.1825000000000001E-2</v>
      </c>
      <c r="F169" s="1">
        <v>-0.99678599999999995</v>
      </c>
      <c r="G169" s="1">
        <v>-1.0204899999999999</v>
      </c>
      <c r="H169" s="1">
        <v>0.69680900000000001</v>
      </c>
      <c r="I169" s="1">
        <v>-1.75095</v>
      </c>
      <c r="J169" s="1">
        <v>-4.1287699999999997E-2</v>
      </c>
      <c r="K169" s="1">
        <v>0.86262099999999997</v>
      </c>
      <c r="L169" s="1">
        <v>-1.86782</v>
      </c>
      <c r="M169" s="1">
        <v>0.74947799999999998</v>
      </c>
      <c r="N169" s="1">
        <v>0.92695899999999998</v>
      </c>
      <c r="O169" s="1">
        <v>-2.47655</v>
      </c>
      <c r="P169" s="1">
        <v>-0.78163899999999997</v>
      </c>
      <c r="Q169" s="1">
        <v>0.97432300000000005</v>
      </c>
      <c r="R169" s="1">
        <v>-2.5306999999999999</v>
      </c>
      <c r="S169" s="1">
        <v>1.41648E-2</v>
      </c>
      <c r="T169" s="1">
        <v>0.110069</v>
      </c>
      <c r="U169" s="1">
        <v>-2.5240200000000002</v>
      </c>
      <c r="V169" s="1" t="s">
        <v>23</v>
      </c>
      <c r="W169" s="1">
        <f>ABS(IK_diagnostics_positions__3[[#This Row],[Column1]]-A168)</f>
        <v>1.5274200000000002E-2</v>
      </c>
      <c r="X169" s="1">
        <f>ABS(IK_diagnostics_positions__3[[#This Row],[Column2]]-B168)</f>
        <v>0</v>
      </c>
      <c r="Y169" s="1">
        <f>ABS(IK_diagnostics_positions__3[[#This Row],[Column3]]-C168)</f>
        <v>2.7900000000002922E-4</v>
      </c>
      <c r="Z169" s="1">
        <f>ABS(IK_diagnostics_positions__3[[#This Row],[Column4]]-D168)</f>
        <v>1.5043000000000029E-2</v>
      </c>
      <c r="AA169" s="1">
        <f>ABS(IK_diagnostics_positions__3[[#This Row],[Column5]]-E168)</f>
        <v>4.494999999999999E-3</v>
      </c>
      <c r="AB169" s="1">
        <f>ABS(IK_diagnostics_positions__3[[#This Row],[Column6]]-F168)</f>
        <v>1.1734000000000133E-2</v>
      </c>
      <c r="AC169" s="1">
        <f>ABS(IK_diagnostics_positions__3[[#This Row],[Column7]]-G168)</f>
        <v>7.8600000000002002E-3</v>
      </c>
      <c r="AD169" s="1">
        <f>ABS(IK_diagnostics_positions__3[[#This Row],[Column8]]-H168)</f>
        <v>3.3413000000000026E-2</v>
      </c>
      <c r="AE169" s="1">
        <f>ABS(IK_diagnostics_positions__3[[#This Row],[Column9]]-I168)</f>
        <v>1.3959999999999972E-2</v>
      </c>
      <c r="AF169" s="1">
        <f>ABS(IK_diagnostics_positions__3[[#This Row],[Column10]]-J168)</f>
        <v>5.8913000000000021E-3</v>
      </c>
      <c r="AG169" s="1">
        <f>ABS(IK_diagnostics_positions__3[[#This Row],[Column11]]-K168)</f>
        <v>1.7774000000000068E-2</v>
      </c>
      <c r="AH169" s="1">
        <f>ABS(IK_diagnostics_positions__3[[#This Row],[Column12]]-L168)</f>
        <v>9.340000000000126E-3</v>
      </c>
      <c r="AI169" s="1">
        <f>ABS(IK_diagnostics_positions__3[[#This Row],[Column13]]-M168)</f>
        <v>4.7809999999999242E-3</v>
      </c>
      <c r="AJ169" s="1">
        <f>ABS(IK_diagnostics_positions__3[[#This Row],[Column14]]-N168)</f>
        <v>2.2664999999999935E-2</v>
      </c>
      <c r="AK169" s="1">
        <f>ABS(IK_diagnostics_positions__3[[#This Row],[Column15]]-O168)</f>
        <v>7.8499999999999126E-3</v>
      </c>
      <c r="AL169" s="1">
        <f>ABS(IK_diagnostics_positions__3[[#This Row],[Column16]]-P168)</f>
        <v>1.7199999999999438E-3</v>
      </c>
      <c r="AM169" s="1">
        <f>ABS(IK_diagnostics_positions__3[[#This Row],[Column17]]-Q168)</f>
        <v>2.1527000000000074E-2</v>
      </c>
      <c r="AN169" s="1">
        <f>ABS(IK_diagnostics_positions__3[[#This Row],[Column18]]-R168)</f>
        <v>4.430000000000156E-3</v>
      </c>
      <c r="AO169" s="1">
        <f>ABS(IK_diagnostics_positions__3[[#This Row],[Column19]]-S168)</f>
        <v>2.2115999999999993E-3</v>
      </c>
      <c r="AP169" s="1">
        <f>ABS(IK_diagnostics_positions__3[[#This Row],[Column20]]-T168)</f>
        <v>4.1957999999999995E-2</v>
      </c>
      <c r="AQ169" s="1">
        <f>ABS(IK_diagnostics_positions__3[[#This Row],[Column21]]-U168)</f>
        <v>1.709000000000005E-2</v>
      </c>
    </row>
    <row r="170" spans="1:43" x14ac:dyDescent="0.25">
      <c r="A170" s="1">
        <v>4.2463099999999997E-2</v>
      </c>
      <c r="B170" s="1" t="s">
        <v>22</v>
      </c>
      <c r="C170" s="1">
        <v>-0.99909800000000004</v>
      </c>
      <c r="D170" s="1">
        <v>-0.95702799999999999</v>
      </c>
      <c r="E170" s="1">
        <v>3.10116E-2</v>
      </c>
      <c r="F170" s="1">
        <v>-0.99158100000000005</v>
      </c>
      <c r="G170" s="1">
        <v>-1.0121500000000001</v>
      </c>
      <c r="H170" s="1">
        <v>0.66711100000000001</v>
      </c>
      <c r="I170" s="1">
        <v>-1.76122</v>
      </c>
      <c r="J170" s="1">
        <v>-3.49702E-2</v>
      </c>
      <c r="K170" s="1">
        <v>0.84767499999999996</v>
      </c>
      <c r="L170" s="1">
        <v>-1.87313</v>
      </c>
      <c r="M170" s="1">
        <v>0.75022599999999995</v>
      </c>
      <c r="N170" s="1">
        <v>0.94441900000000001</v>
      </c>
      <c r="O170" s="1">
        <v>-2.4847700000000001</v>
      </c>
      <c r="P170" s="1">
        <v>-0.77850900000000001</v>
      </c>
      <c r="Q170" s="1">
        <v>0.98410299999999995</v>
      </c>
      <c r="R170" s="1">
        <v>-2.5277599999999998</v>
      </c>
      <c r="S170" s="1">
        <v>1.25104E-2</v>
      </c>
      <c r="T170" s="1">
        <v>8.0785800000000005E-2</v>
      </c>
      <c r="U170" s="1">
        <v>-2.51315</v>
      </c>
      <c r="V170" s="1" t="s">
        <v>23</v>
      </c>
      <c r="W170" s="1">
        <f>ABS(IK_diagnostics_positions__3[[#This Row],[Column1]]-A169)</f>
        <v>1.6542999999999995E-2</v>
      </c>
      <c r="X170" s="1">
        <f>ABS(IK_diagnostics_positions__3[[#This Row],[Column2]]-B169)</f>
        <v>0</v>
      </c>
      <c r="Y170" s="1">
        <f>ABS(IK_diagnostics_positions__3[[#This Row],[Column3]]-C169)</f>
        <v>5.6599999999995543E-4</v>
      </c>
      <c r="Z170" s="1">
        <f>ABS(IK_diagnostics_positions__3[[#This Row],[Column4]]-D169)</f>
        <v>1.6172999999999993E-2</v>
      </c>
      <c r="AA170" s="1">
        <f>ABS(IK_diagnostics_positions__3[[#This Row],[Column5]]-E169)</f>
        <v>1.0813400000000001E-2</v>
      </c>
      <c r="AB170" s="1">
        <f>ABS(IK_diagnostics_positions__3[[#This Row],[Column6]]-F169)</f>
        <v>5.2049999999999041E-3</v>
      </c>
      <c r="AC170" s="1">
        <f>ABS(IK_diagnostics_positions__3[[#This Row],[Column7]]-G169)</f>
        <v>8.339999999999792E-3</v>
      </c>
      <c r="AD170" s="1">
        <f>ABS(IK_diagnostics_positions__3[[#This Row],[Column8]]-H169)</f>
        <v>2.9698000000000002E-2</v>
      </c>
      <c r="AE170" s="1">
        <f>ABS(IK_diagnostics_positions__3[[#This Row],[Column9]]-I169)</f>
        <v>1.0270000000000001E-2</v>
      </c>
      <c r="AF170" s="1">
        <f>ABS(IK_diagnostics_positions__3[[#This Row],[Column10]]-J169)</f>
        <v>6.3174999999999967E-3</v>
      </c>
      <c r="AG170" s="1">
        <f>ABS(IK_diagnostics_positions__3[[#This Row],[Column11]]-K169)</f>
        <v>1.4946000000000015E-2</v>
      </c>
      <c r="AH170" s="1">
        <f>ABS(IK_diagnostics_positions__3[[#This Row],[Column12]]-L169)</f>
        <v>5.3099999999999259E-3</v>
      </c>
      <c r="AI170" s="1">
        <f>ABS(IK_diagnostics_positions__3[[#This Row],[Column13]]-M169)</f>
        <v>7.4799999999997091E-4</v>
      </c>
      <c r="AJ170" s="1">
        <f>ABS(IK_diagnostics_positions__3[[#This Row],[Column14]]-N169)</f>
        <v>1.7460000000000031E-2</v>
      </c>
      <c r="AK170" s="1">
        <f>ABS(IK_diagnostics_positions__3[[#This Row],[Column15]]-O169)</f>
        <v>8.2200000000001161E-3</v>
      </c>
      <c r="AL170" s="1">
        <f>ABS(IK_diagnostics_positions__3[[#This Row],[Column16]]-P169)</f>
        <v>3.1299999999999661E-3</v>
      </c>
      <c r="AM170" s="1">
        <f>ABS(IK_diagnostics_positions__3[[#This Row],[Column17]]-Q169)</f>
        <v>9.7799999999998999E-3</v>
      </c>
      <c r="AN170" s="1">
        <f>ABS(IK_diagnostics_positions__3[[#This Row],[Column18]]-R169)</f>
        <v>2.9400000000001647E-3</v>
      </c>
      <c r="AO170" s="1">
        <f>ABS(IK_diagnostics_positions__3[[#This Row],[Column19]]-S169)</f>
        <v>1.6544000000000003E-3</v>
      </c>
      <c r="AP170" s="1">
        <f>ABS(IK_diagnostics_positions__3[[#This Row],[Column20]]-T169)</f>
        <v>2.9283199999999995E-2</v>
      </c>
      <c r="AQ170" s="1">
        <f>ABS(IK_diagnostics_positions__3[[#This Row],[Column21]]-U169)</f>
        <v>1.0870000000000157E-2</v>
      </c>
    </row>
    <row r="171" spans="1:43" x14ac:dyDescent="0.25">
      <c r="A171" s="1">
        <v>5.7945200000000002E-2</v>
      </c>
      <c r="B171" s="1" t="s">
        <v>22</v>
      </c>
      <c r="C171" s="1">
        <v>-0.99831999999999999</v>
      </c>
      <c r="D171" s="1">
        <v>-0.94184100000000004</v>
      </c>
      <c r="E171" s="1">
        <v>1.86185E-2</v>
      </c>
      <c r="F171" s="1">
        <v>-0.98937200000000003</v>
      </c>
      <c r="G171" s="1">
        <v>-1.00305</v>
      </c>
      <c r="H171" s="1">
        <v>0.64364600000000005</v>
      </c>
      <c r="I171" s="1">
        <v>-1.7675700000000001</v>
      </c>
      <c r="J171" s="1">
        <v>-2.7472300000000002E-2</v>
      </c>
      <c r="K171" s="1">
        <v>0.83490500000000001</v>
      </c>
      <c r="L171" s="1">
        <v>-1.8756299999999999</v>
      </c>
      <c r="M171" s="1">
        <v>0.75217699999999998</v>
      </c>
      <c r="N171" s="1">
        <v>0.95841900000000002</v>
      </c>
      <c r="O171" s="1">
        <v>-2.4895399999999999</v>
      </c>
      <c r="P171" s="1">
        <v>-0.77408600000000005</v>
      </c>
      <c r="Q171" s="1">
        <v>0.99106899999999998</v>
      </c>
      <c r="R171" s="1">
        <v>-2.5223</v>
      </c>
      <c r="S171" s="1">
        <v>1.04242E-2</v>
      </c>
      <c r="T171" s="1">
        <v>6.00826E-2</v>
      </c>
      <c r="U171" s="1">
        <v>-2.5066700000000002</v>
      </c>
      <c r="V171" s="1" t="s">
        <v>23</v>
      </c>
      <c r="W171" s="1">
        <f>ABS(IK_diagnostics_positions__3[[#This Row],[Column1]]-A170)</f>
        <v>1.5482100000000006E-2</v>
      </c>
      <c r="X171" s="1">
        <f>ABS(IK_diagnostics_positions__3[[#This Row],[Column2]]-B170)</f>
        <v>0</v>
      </c>
      <c r="Y171" s="1">
        <f>ABS(IK_diagnostics_positions__3[[#This Row],[Column3]]-C170)</f>
        <v>7.7800000000005642E-4</v>
      </c>
      <c r="Z171" s="1">
        <f>ABS(IK_diagnostics_positions__3[[#This Row],[Column4]]-D170)</f>
        <v>1.5186999999999951E-2</v>
      </c>
      <c r="AA171" s="1">
        <f>ABS(IK_diagnostics_positions__3[[#This Row],[Column5]]-E170)</f>
        <v>1.2393100000000001E-2</v>
      </c>
      <c r="AB171" s="1">
        <f>ABS(IK_diagnostics_positions__3[[#This Row],[Column6]]-F170)</f>
        <v>2.2090000000000165E-3</v>
      </c>
      <c r="AC171" s="1">
        <f>ABS(IK_diagnostics_positions__3[[#This Row],[Column7]]-G170)</f>
        <v>9.100000000000108E-3</v>
      </c>
      <c r="AD171" s="1">
        <f>ABS(IK_diagnostics_positions__3[[#This Row],[Column8]]-H170)</f>
        <v>2.3464999999999958E-2</v>
      </c>
      <c r="AE171" s="1">
        <f>ABS(IK_diagnostics_positions__3[[#This Row],[Column9]]-I170)</f>
        <v>6.3500000000000778E-3</v>
      </c>
      <c r="AF171" s="1">
        <f>ABS(IK_diagnostics_positions__3[[#This Row],[Column10]]-J170)</f>
        <v>7.4978999999999983E-3</v>
      </c>
      <c r="AG171" s="1">
        <f>ABS(IK_diagnostics_positions__3[[#This Row],[Column11]]-K170)</f>
        <v>1.2769999999999948E-2</v>
      </c>
      <c r="AH171" s="1">
        <f>ABS(IK_diagnostics_positions__3[[#This Row],[Column12]]-L170)</f>
        <v>2.4999999999999467E-3</v>
      </c>
      <c r="AI171" s="1">
        <f>ABS(IK_diagnostics_positions__3[[#This Row],[Column13]]-M170)</f>
        <v>1.951000000000036E-3</v>
      </c>
      <c r="AJ171" s="1">
        <f>ABS(IK_diagnostics_positions__3[[#This Row],[Column14]]-N170)</f>
        <v>1.4000000000000012E-2</v>
      </c>
      <c r="AK171" s="1">
        <f>ABS(IK_diagnostics_positions__3[[#This Row],[Column15]]-O170)</f>
        <v>4.7699999999997189E-3</v>
      </c>
      <c r="AL171" s="1">
        <f>ABS(IK_diagnostics_positions__3[[#This Row],[Column16]]-P170)</f>
        <v>4.4229999999999547E-3</v>
      </c>
      <c r="AM171" s="1">
        <f>ABS(IK_diagnostics_positions__3[[#This Row],[Column17]]-Q170)</f>
        <v>6.9660000000000277E-3</v>
      </c>
      <c r="AN171" s="1">
        <f>ABS(IK_diagnostics_positions__3[[#This Row],[Column18]]-R170)</f>
        <v>5.4599999999997983E-3</v>
      </c>
      <c r="AO171" s="1">
        <f>ABS(IK_diagnostics_positions__3[[#This Row],[Column19]]-S170)</f>
        <v>2.0861999999999999E-3</v>
      </c>
      <c r="AP171" s="1">
        <f>ABS(IK_diagnostics_positions__3[[#This Row],[Column20]]-T170)</f>
        <v>2.0703200000000005E-2</v>
      </c>
      <c r="AQ171" s="1">
        <f>ABS(IK_diagnostics_positions__3[[#This Row],[Column21]]-U170)</f>
        <v>6.4799999999998192E-3</v>
      </c>
    </row>
    <row r="172" spans="1:43" x14ac:dyDescent="0.25">
      <c r="A172" s="1">
        <v>7.0537600000000006E-2</v>
      </c>
      <c r="B172" s="1" t="s">
        <v>22</v>
      </c>
      <c r="C172" s="1">
        <v>-0.99750899999999998</v>
      </c>
      <c r="D172" s="1">
        <v>-0.92942100000000005</v>
      </c>
      <c r="E172" s="1">
        <v>4.6705499999999999E-3</v>
      </c>
      <c r="F172" s="1">
        <v>-0.98967099999999997</v>
      </c>
      <c r="G172" s="1">
        <v>-0.99583600000000005</v>
      </c>
      <c r="H172" s="1">
        <v>0.623726</v>
      </c>
      <c r="I172" s="1">
        <v>-1.7722</v>
      </c>
      <c r="J172" s="1">
        <v>-2.1479499999999999E-2</v>
      </c>
      <c r="K172" s="1">
        <v>0.82303800000000005</v>
      </c>
      <c r="L172" s="1">
        <v>-1.87663</v>
      </c>
      <c r="M172" s="1">
        <v>0.75246000000000002</v>
      </c>
      <c r="N172" s="1">
        <v>0.96860500000000005</v>
      </c>
      <c r="O172" s="1">
        <v>-2.4929299999999999</v>
      </c>
      <c r="P172" s="1">
        <v>-0.76978500000000005</v>
      </c>
      <c r="Q172" s="1">
        <v>0.99428099999999997</v>
      </c>
      <c r="R172" s="1">
        <v>-2.5175000000000001</v>
      </c>
      <c r="S172" s="1">
        <v>7.6474999999999998E-3</v>
      </c>
      <c r="T172" s="1">
        <v>4.4248000000000003E-2</v>
      </c>
      <c r="U172" s="1">
        <v>-2.5032399999999999</v>
      </c>
      <c r="V172" s="1" t="s">
        <v>23</v>
      </c>
      <c r="W172" s="1">
        <f>ABS(IK_diagnostics_positions__3[[#This Row],[Column1]]-A171)</f>
        <v>1.2592400000000004E-2</v>
      </c>
      <c r="X172" s="1">
        <f>ABS(IK_diagnostics_positions__3[[#This Row],[Column2]]-B171)</f>
        <v>0</v>
      </c>
      <c r="Y172" s="1">
        <f>ABS(IK_diagnostics_positions__3[[#This Row],[Column3]]-C171)</f>
        <v>8.1100000000000616E-4</v>
      </c>
      <c r="Z172" s="1">
        <f>ABS(IK_diagnostics_positions__3[[#This Row],[Column4]]-D171)</f>
        <v>1.2419999999999987E-2</v>
      </c>
      <c r="AA172" s="1">
        <f>ABS(IK_diagnostics_positions__3[[#This Row],[Column5]]-E171)</f>
        <v>1.3947950000000001E-2</v>
      </c>
      <c r="AB172" s="1">
        <f>ABS(IK_diagnostics_positions__3[[#This Row],[Column6]]-F171)</f>
        <v>2.989999999999382E-4</v>
      </c>
      <c r="AC172" s="1">
        <f>ABS(IK_diagnostics_positions__3[[#This Row],[Column7]]-G171)</f>
        <v>7.2139999999999427E-3</v>
      </c>
      <c r="AD172" s="1">
        <f>ABS(IK_diagnostics_positions__3[[#This Row],[Column8]]-H171)</f>
        <v>1.9920000000000049E-2</v>
      </c>
      <c r="AE172" s="1">
        <f>ABS(IK_diagnostics_positions__3[[#This Row],[Column9]]-I171)</f>
        <v>4.629999999999912E-3</v>
      </c>
      <c r="AF172" s="1">
        <f>ABS(IK_diagnostics_positions__3[[#This Row],[Column10]]-J171)</f>
        <v>5.992800000000003E-3</v>
      </c>
      <c r="AG172" s="1">
        <f>ABS(IK_diagnostics_positions__3[[#This Row],[Column11]]-K171)</f>
        <v>1.1866999999999961E-2</v>
      </c>
      <c r="AH172" s="1">
        <f>ABS(IK_diagnostics_positions__3[[#This Row],[Column12]]-L171)</f>
        <v>1.0000000000001119E-3</v>
      </c>
      <c r="AI172" s="1">
        <f>ABS(IK_diagnostics_positions__3[[#This Row],[Column13]]-M171)</f>
        <v>2.8300000000003322E-4</v>
      </c>
      <c r="AJ172" s="1">
        <f>ABS(IK_diagnostics_positions__3[[#This Row],[Column14]]-N171)</f>
        <v>1.0186000000000028E-2</v>
      </c>
      <c r="AK172" s="1">
        <f>ABS(IK_diagnostics_positions__3[[#This Row],[Column15]]-O171)</f>
        <v>3.3900000000000041E-3</v>
      </c>
      <c r="AL172" s="1">
        <f>ABS(IK_diagnostics_positions__3[[#This Row],[Column16]]-P171)</f>
        <v>4.3009999999999993E-3</v>
      </c>
      <c r="AM172" s="1">
        <f>ABS(IK_diagnostics_positions__3[[#This Row],[Column17]]-Q171)</f>
        <v>3.2119999999999926E-3</v>
      </c>
      <c r="AN172" s="1">
        <f>ABS(IK_diagnostics_positions__3[[#This Row],[Column18]]-R171)</f>
        <v>4.7999999999999154E-3</v>
      </c>
      <c r="AO172" s="1">
        <f>ABS(IK_diagnostics_positions__3[[#This Row],[Column19]]-S171)</f>
        <v>2.7767E-3</v>
      </c>
      <c r="AP172" s="1">
        <f>ABS(IK_diagnostics_positions__3[[#This Row],[Column20]]-T171)</f>
        <v>1.5834599999999997E-2</v>
      </c>
      <c r="AQ172" s="1">
        <f>ABS(IK_diagnostics_positions__3[[#This Row],[Column21]]-U171)</f>
        <v>3.4300000000002662E-3</v>
      </c>
    </row>
    <row r="173" spans="1:43" x14ac:dyDescent="0.25">
      <c r="A173" s="1">
        <v>7.8647800000000004E-2</v>
      </c>
      <c r="B173" s="1" t="s">
        <v>22</v>
      </c>
      <c r="C173" s="1">
        <v>-0.99690199999999995</v>
      </c>
      <c r="D173" s="1">
        <v>-0.92130999999999996</v>
      </c>
      <c r="E173" s="1">
        <v>9.2655999999999999E-4</v>
      </c>
      <c r="F173" s="1">
        <v>-0.98778200000000005</v>
      </c>
      <c r="G173" s="1">
        <v>-0.990039</v>
      </c>
      <c r="H173" s="1">
        <v>0.61484499999999997</v>
      </c>
      <c r="I173" s="1">
        <v>-1.7741499999999999</v>
      </c>
      <c r="J173" s="1">
        <v>-1.6039000000000001E-2</v>
      </c>
      <c r="K173" s="1">
        <v>0.81641699999999995</v>
      </c>
      <c r="L173" s="1">
        <v>-1.8775599999999999</v>
      </c>
      <c r="M173" s="1">
        <v>0.75311600000000001</v>
      </c>
      <c r="N173" s="1">
        <v>0.97580999999999996</v>
      </c>
      <c r="O173" s="1">
        <v>-2.4964300000000001</v>
      </c>
      <c r="P173" s="1">
        <v>-0.76566599999999996</v>
      </c>
      <c r="Q173" s="1">
        <v>0.99726899999999996</v>
      </c>
      <c r="R173" s="1">
        <v>-2.51424</v>
      </c>
      <c r="S173" s="1">
        <v>5.1496199999999997E-3</v>
      </c>
      <c r="T173" s="1">
        <v>3.3864699999999998E-2</v>
      </c>
      <c r="U173" s="1">
        <v>-2.49979</v>
      </c>
      <c r="V173" s="1" t="s">
        <v>23</v>
      </c>
      <c r="W173" s="1">
        <f>ABS(IK_diagnostics_positions__3[[#This Row],[Column1]]-A172)</f>
        <v>8.110199999999998E-3</v>
      </c>
      <c r="X173" s="1">
        <f>ABS(IK_diagnostics_positions__3[[#This Row],[Column2]]-B172)</f>
        <v>0</v>
      </c>
      <c r="Y173" s="1">
        <f>ABS(IK_diagnostics_positions__3[[#This Row],[Column3]]-C172)</f>
        <v>6.0700000000002419E-4</v>
      </c>
      <c r="Z173" s="1">
        <f>ABS(IK_diagnostics_positions__3[[#This Row],[Column4]]-D172)</f>
        <v>8.1110000000000904E-3</v>
      </c>
      <c r="AA173" s="1">
        <f>ABS(IK_diagnostics_positions__3[[#This Row],[Column5]]-E172)</f>
        <v>3.74399E-3</v>
      </c>
      <c r="AB173" s="1">
        <f>ABS(IK_diagnostics_positions__3[[#This Row],[Column6]]-F172)</f>
        <v>1.8889999999999185E-3</v>
      </c>
      <c r="AC173" s="1">
        <f>ABS(IK_diagnostics_positions__3[[#This Row],[Column7]]-G172)</f>
        <v>5.7970000000000521E-3</v>
      </c>
      <c r="AD173" s="1">
        <f>ABS(IK_diagnostics_positions__3[[#This Row],[Column8]]-H172)</f>
        <v>8.8810000000000278E-3</v>
      </c>
      <c r="AE173" s="1">
        <f>ABS(IK_diagnostics_positions__3[[#This Row],[Column9]]-I172)</f>
        <v>1.9499999999998963E-3</v>
      </c>
      <c r="AF173" s="1">
        <f>ABS(IK_diagnostics_positions__3[[#This Row],[Column10]]-J172)</f>
        <v>5.4404999999999974E-3</v>
      </c>
      <c r="AG173" s="1">
        <f>ABS(IK_diagnostics_positions__3[[#This Row],[Column11]]-K172)</f>
        <v>6.621000000000099E-3</v>
      </c>
      <c r="AH173" s="1">
        <f>ABS(IK_diagnostics_positions__3[[#This Row],[Column12]]-L172)</f>
        <v>9.2999999999987537E-4</v>
      </c>
      <c r="AI173" s="1">
        <f>ABS(IK_diagnostics_positions__3[[#This Row],[Column13]]-M172)</f>
        <v>6.5599999999998992E-4</v>
      </c>
      <c r="AJ173" s="1">
        <f>ABS(IK_diagnostics_positions__3[[#This Row],[Column14]]-N172)</f>
        <v>7.2049999999999059E-3</v>
      </c>
      <c r="AK173" s="1">
        <f>ABS(IK_diagnostics_positions__3[[#This Row],[Column15]]-O172)</f>
        <v>3.5000000000002807E-3</v>
      </c>
      <c r="AL173" s="1">
        <f>ABS(IK_diagnostics_positions__3[[#This Row],[Column16]]-P172)</f>
        <v>4.1190000000000948E-3</v>
      </c>
      <c r="AM173" s="1">
        <f>ABS(IK_diagnostics_positions__3[[#This Row],[Column17]]-Q172)</f>
        <v>2.9879999999999907E-3</v>
      </c>
      <c r="AN173" s="1">
        <f>ABS(IK_diagnostics_positions__3[[#This Row],[Column18]]-R172)</f>
        <v>3.2600000000000406E-3</v>
      </c>
      <c r="AO173" s="1">
        <f>ABS(IK_diagnostics_positions__3[[#This Row],[Column19]]-S172)</f>
        <v>2.4978800000000001E-3</v>
      </c>
      <c r="AP173" s="1">
        <f>ABS(IK_diagnostics_positions__3[[#This Row],[Column20]]-T172)</f>
        <v>1.0383300000000005E-2</v>
      </c>
      <c r="AQ173" s="1">
        <f>ABS(IK_diagnostics_positions__3[[#This Row],[Column21]]-U172)</f>
        <v>3.4499999999999531E-3</v>
      </c>
    </row>
    <row r="174" spans="1:43" x14ac:dyDescent="0.25">
      <c r="A174" s="1">
        <v>8.3573099999999997E-2</v>
      </c>
      <c r="B174" s="1" t="s">
        <v>22</v>
      </c>
      <c r="C174" s="1">
        <v>-0.996502</v>
      </c>
      <c r="D174" s="1">
        <v>-0.91637599999999997</v>
      </c>
      <c r="E174" s="1" t="s">
        <v>22</v>
      </c>
      <c r="F174" s="1">
        <v>-0.98642700000000005</v>
      </c>
      <c r="G174" s="1">
        <v>-0.98548599999999997</v>
      </c>
      <c r="H174" s="1">
        <v>0.61013899999999999</v>
      </c>
      <c r="I174" s="1">
        <v>-1.7757000000000001</v>
      </c>
      <c r="J174" s="1">
        <v>-1.1450399999999999E-2</v>
      </c>
      <c r="K174" s="1">
        <v>0.81211199999999995</v>
      </c>
      <c r="L174" s="1">
        <v>-1.87799</v>
      </c>
      <c r="M174" s="1">
        <v>0.75389700000000004</v>
      </c>
      <c r="N174" s="1">
        <v>0.98128499999999996</v>
      </c>
      <c r="O174" s="1">
        <v>-2.4989699999999999</v>
      </c>
      <c r="P174" s="1">
        <v>-0.76205400000000001</v>
      </c>
      <c r="Q174" s="1">
        <v>0.99897599999999998</v>
      </c>
      <c r="R174" s="1">
        <v>-2.5117600000000002</v>
      </c>
      <c r="S174" s="1">
        <v>3.6655699999999999E-3</v>
      </c>
      <c r="T174" s="1">
        <v>2.6685899999999999E-2</v>
      </c>
      <c r="U174" s="1">
        <v>-2.4967600000000001</v>
      </c>
      <c r="V174" s="1" t="s">
        <v>23</v>
      </c>
      <c r="W174" s="1">
        <f>ABS(IK_diagnostics_positions__3[[#This Row],[Column1]]-A173)</f>
        <v>4.9252999999999936E-3</v>
      </c>
      <c r="X174" s="1">
        <f>ABS(IK_diagnostics_positions__3[[#This Row],[Column2]]-B173)</f>
        <v>0</v>
      </c>
      <c r="Y174" s="1">
        <f>ABS(IK_diagnostics_positions__3[[#This Row],[Column3]]-C173)</f>
        <v>3.9999999999995595E-4</v>
      </c>
      <c r="Z174" s="1">
        <f>ABS(IK_diagnostics_positions__3[[#This Row],[Column4]]-D173)</f>
        <v>4.9339999999999939E-3</v>
      </c>
      <c r="AA174" s="1">
        <f>ABS(IK_diagnostics_positions__3[[#This Row],[Column5]]-E173)</f>
        <v>9.2655999999999999E-4</v>
      </c>
      <c r="AB174" s="1">
        <f>ABS(IK_diagnostics_positions__3[[#This Row],[Column6]]-F173)</f>
        <v>1.3549999999999951E-3</v>
      </c>
      <c r="AC174" s="1">
        <f>ABS(IK_diagnostics_positions__3[[#This Row],[Column7]]-G173)</f>
        <v>4.5530000000000292E-3</v>
      </c>
      <c r="AD174" s="1">
        <f>ABS(IK_diagnostics_positions__3[[#This Row],[Column8]]-H173)</f>
        <v>4.705999999999988E-3</v>
      </c>
      <c r="AE174" s="1">
        <f>ABS(IK_diagnostics_positions__3[[#This Row],[Column9]]-I173)</f>
        <v>1.5500000000001624E-3</v>
      </c>
      <c r="AF174" s="1">
        <f>ABS(IK_diagnostics_positions__3[[#This Row],[Column10]]-J173)</f>
        <v>4.5886000000000017E-3</v>
      </c>
      <c r="AG174" s="1">
        <f>ABS(IK_diagnostics_positions__3[[#This Row],[Column11]]-K173)</f>
        <v>4.3050000000000033E-3</v>
      </c>
      <c r="AH174" s="1">
        <f>ABS(IK_diagnostics_positions__3[[#This Row],[Column12]]-L173)</f>
        <v>4.3000000000015248E-4</v>
      </c>
      <c r="AI174" s="1">
        <f>ABS(IK_diagnostics_positions__3[[#This Row],[Column13]]-M173)</f>
        <v>7.8100000000003167E-4</v>
      </c>
      <c r="AJ174" s="1">
        <f>ABS(IK_diagnostics_positions__3[[#This Row],[Column14]]-N173)</f>
        <v>5.4750000000000076E-3</v>
      </c>
      <c r="AK174" s="1">
        <f>ABS(IK_diagnostics_positions__3[[#This Row],[Column15]]-O173)</f>
        <v>2.5399999999997647E-3</v>
      </c>
      <c r="AL174" s="1">
        <f>ABS(IK_diagnostics_positions__3[[#This Row],[Column16]]-P173)</f>
        <v>3.6119999999999486E-3</v>
      </c>
      <c r="AM174" s="1">
        <f>ABS(IK_diagnostics_positions__3[[#This Row],[Column17]]-Q173)</f>
        <v>1.7070000000000141E-3</v>
      </c>
      <c r="AN174" s="1">
        <f>ABS(IK_diagnostics_positions__3[[#This Row],[Column18]]-R173)</f>
        <v>2.4799999999998157E-3</v>
      </c>
      <c r="AO174" s="1">
        <f>ABS(IK_diagnostics_positions__3[[#This Row],[Column19]]-S173)</f>
        <v>1.4840499999999998E-3</v>
      </c>
      <c r="AP174" s="1">
        <f>ABS(IK_diagnostics_positions__3[[#This Row],[Column20]]-T173)</f>
        <v>7.1787999999999991E-3</v>
      </c>
      <c r="AQ174" s="1">
        <f>ABS(IK_diagnostics_positions__3[[#This Row],[Column21]]-U173)</f>
        <v>3.0299999999998661E-3</v>
      </c>
    </row>
    <row r="175" spans="1:43" x14ac:dyDescent="0.25">
      <c r="A175" s="1">
        <v>8.6862700000000001E-2</v>
      </c>
      <c r="B175" s="1" t="s">
        <v>22</v>
      </c>
      <c r="C175" s="1">
        <v>-0.99621999999999999</v>
      </c>
      <c r="D175" s="1">
        <v>-0.913076</v>
      </c>
      <c r="E175" s="1" t="s">
        <v>22</v>
      </c>
      <c r="F175" s="1">
        <v>-0.98510699999999995</v>
      </c>
      <c r="G175" s="1">
        <v>-0.98228700000000002</v>
      </c>
      <c r="H175" s="1">
        <v>0.60702500000000004</v>
      </c>
      <c r="I175" s="1">
        <v>-1.77677</v>
      </c>
      <c r="J175" s="1">
        <v>-8.1872899999999998E-3</v>
      </c>
      <c r="K175" s="1">
        <v>0.80888800000000005</v>
      </c>
      <c r="L175" s="1">
        <v>-1.87866</v>
      </c>
      <c r="M175" s="1">
        <v>0.75468100000000005</v>
      </c>
      <c r="N175" s="1">
        <v>0.98570599999999997</v>
      </c>
      <c r="O175" s="1">
        <v>-2.5005700000000002</v>
      </c>
      <c r="P175" s="1">
        <v>-0.76014300000000001</v>
      </c>
      <c r="Q175" s="1">
        <v>1.00017</v>
      </c>
      <c r="R175" s="1">
        <v>-2.5095100000000001</v>
      </c>
      <c r="S175" s="1">
        <v>2.4851000000000001E-3</v>
      </c>
      <c r="T175" s="1">
        <v>2.1088699999999998E-2</v>
      </c>
      <c r="U175" s="1">
        <v>-2.4944999999999999</v>
      </c>
      <c r="V175" s="1" t="s">
        <v>23</v>
      </c>
      <c r="W175" s="1">
        <f>ABS(IK_diagnostics_positions__3[[#This Row],[Column1]]-A174)</f>
        <v>3.2896000000000036E-3</v>
      </c>
      <c r="X175" s="1">
        <f>ABS(IK_diagnostics_positions__3[[#This Row],[Column2]]-B174)</f>
        <v>0</v>
      </c>
      <c r="Y175" s="1">
        <f>ABS(IK_diagnostics_positions__3[[#This Row],[Column3]]-C174)</f>
        <v>2.8200000000000447E-4</v>
      </c>
      <c r="Z175" s="1">
        <f>ABS(IK_diagnostics_positions__3[[#This Row],[Column4]]-D174)</f>
        <v>3.2999999999999696E-3</v>
      </c>
      <c r="AA175" s="1">
        <f>ABS(IK_diagnostics_positions__3[[#This Row],[Column5]]-E174)</f>
        <v>0</v>
      </c>
      <c r="AB175" s="1">
        <f>ABS(IK_diagnostics_positions__3[[#This Row],[Column6]]-F174)</f>
        <v>1.3200000000000989E-3</v>
      </c>
      <c r="AC175" s="1">
        <f>ABS(IK_diagnostics_positions__3[[#This Row],[Column7]]-G174)</f>
        <v>3.1989999999999519E-3</v>
      </c>
      <c r="AD175" s="1">
        <f>ABS(IK_diagnostics_positions__3[[#This Row],[Column8]]-H174)</f>
        <v>3.1139999999999501E-3</v>
      </c>
      <c r="AE175" s="1">
        <f>ABS(IK_diagnostics_positions__3[[#This Row],[Column9]]-I174)</f>
        <v>1.0699999999999044E-3</v>
      </c>
      <c r="AF175" s="1">
        <f>ABS(IK_diagnostics_positions__3[[#This Row],[Column10]]-J174)</f>
        <v>3.2631099999999996E-3</v>
      </c>
      <c r="AG175" s="1">
        <f>ABS(IK_diagnostics_positions__3[[#This Row],[Column11]]-K174)</f>
        <v>3.2239999999998936E-3</v>
      </c>
      <c r="AH175" s="1">
        <f>ABS(IK_diagnostics_positions__3[[#This Row],[Column12]]-L174)</f>
        <v>6.6999999999994841E-4</v>
      </c>
      <c r="AI175" s="1">
        <f>ABS(IK_diagnostics_positions__3[[#This Row],[Column13]]-M174)</f>
        <v>7.8400000000000691E-4</v>
      </c>
      <c r="AJ175" s="1">
        <f>ABS(IK_diagnostics_positions__3[[#This Row],[Column14]]-N174)</f>
        <v>4.4210000000000083E-3</v>
      </c>
      <c r="AK175" s="1">
        <f>ABS(IK_diagnostics_positions__3[[#This Row],[Column15]]-O174)</f>
        <v>1.6000000000002679E-3</v>
      </c>
      <c r="AL175" s="1">
        <f>ABS(IK_diagnostics_positions__3[[#This Row],[Column16]]-P174)</f>
        <v>1.910999999999996E-3</v>
      </c>
      <c r="AM175" s="1">
        <f>ABS(IK_diagnostics_positions__3[[#This Row],[Column17]]-Q174)</f>
        <v>1.1940000000000284E-3</v>
      </c>
      <c r="AN175" s="1">
        <f>ABS(IK_diagnostics_positions__3[[#This Row],[Column18]]-R174)</f>
        <v>2.2500000000000853E-3</v>
      </c>
      <c r="AO175" s="1">
        <f>ABS(IK_diagnostics_positions__3[[#This Row],[Column19]]-S174)</f>
        <v>1.1804699999999999E-3</v>
      </c>
      <c r="AP175" s="1">
        <f>ABS(IK_diagnostics_positions__3[[#This Row],[Column20]]-T174)</f>
        <v>5.5972000000000001E-3</v>
      </c>
      <c r="AQ175" s="1">
        <f>ABS(IK_diagnostics_positions__3[[#This Row],[Column21]]-U174)</f>
        <v>2.2600000000001508E-3</v>
      </c>
    </row>
    <row r="176" spans="1:43" x14ac:dyDescent="0.25">
      <c r="A176" s="1">
        <v>8.8886099999999996E-2</v>
      </c>
      <c r="B176" s="1" t="s">
        <v>22</v>
      </c>
      <c r="C176" s="1">
        <v>-0.99604199999999998</v>
      </c>
      <c r="D176" s="1">
        <v>-0.91104300000000005</v>
      </c>
      <c r="E176" s="1" t="s">
        <v>22</v>
      </c>
      <c r="F176" s="1">
        <v>-0.98414699999999999</v>
      </c>
      <c r="G176" s="1">
        <v>-0.98052899999999998</v>
      </c>
      <c r="H176" s="1">
        <v>0.60518899999999998</v>
      </c>
      <c r="I176" s="1">
        <v>-1.77719</v>
      </c>
      <c r="J176" s="1">
        <v>-6.24275E-3</v>
      </c>
      <c r="K176" s="1">
        <v>0.80611699999999997</v>
      </c>
      <c r="L176" s="1">
        <v>-1.87914</v>
      </c>
      <c r="M176" s="1">
        <v>0.75469600000000003</v>
      </c>
      <c r="N176" s="1">
        <v>0.98877199999999998</v>
      </c>
      <c r="O176" s="1">
        <v>-2.5017299999999998</v>
      </c>
      <c r="P176" s="1">
        <v>-0.75869600000000004</v>
      </c>
      <c r="Q176" s="1">
        <v>1.00101</v>
      </c>
      <c r="R176" s="1">
        <v>-2.5082900000000001</v>
      </c>
      <c r="S176" s="1">
        <v>1.4589799999999999E-3</v>
      </c>
      <c r="T176" s="1">
        <v>1.6911900000000001E-2</v>
      </c>
      <c r="U176" s="1">
        <v>-2.49322</v>
      </c>
      <c r="V176" s="1" t="s">
        <v>23</v>
      </c>
      <c r="W176" s="1">
        <f>ABS(IK_diagnostics_positions__3[[#This Row],[Column1]]-A175)</f>
        <v>2.0233999999999946E-3</v>
      </c>
      <c r="X176" s="1">
        <f>ABS(IK_diagnostics_positions__3[[#This Row],[Column2]]-B175)</f>
        <v>0</v>
      </c>
      <c r="Y176" s="1">
        <f>ABS(IK_diagnostics_positions__3[[#This Row],[Column3]]-C175)</f>
        <v>1.7800000000001148E-4</v>
      </c>
      <c r="Z176" s="1">
        <f>ABS(IK_diagnostics_positions__3[[#This Row],[Column4]]-D175)</f>
        <v>2.0329999999999515E-3</v>
      </c>
      <c r="AA176" s="1">
        <f>ABS(IK_diagnostics_positions__3[[#This Row],[Column5]]-E175)</f>
        <v>0</v>
      </c>
      <c r="AB176" s="1">
        <f>ABS(IK_diagnostics_positions__3[[#This Row],[Column6]]-F175)</f>
        <v>9.5999999999996088E-4</v>
      </c>
      <c r="AC176" s="1">
        <f>ABS(IK_diagnostics_positions__3[[#This Row],[Column7]]-G175)</f>
        <v>1.7580000000000373E-3</v>
      </c>
      <c r="AD176" s="1">
        <f>ABS(IK_diagnostics_positions__3[[#This Row],[Column8]]-H175)</f>
        <v>1.8360000000000598E-3</v>
      </c>
      <c r="AE176" s="1">
        <f>ABS(IK_diagnostics_positions__3[[#This Row],[Column9]]-I175)</f>
        <v>4.2000000000008697E-4</v>
      </c>
      <c r="AF176" s="1">
        <f>ABS(IK_diagnostics_positions__3[[#This Row],[Column10]]-J175)</f>
        <v>1.9445399999999998E-3</v>
      </c>
      <c r="AG176" s="1">
        <f>ABS(IK_diagnostics_positions__3[[#This Row],[Column11]]-K175)</f>
        <v>2.771000000000079E-3</v>
      </c>
      <c r="AH176" s="1">
        <f>ABS(IK_diagnostics_positions__3[[#This Row],[Column12]]-L175)</f>
        <v>4.8000000000003595E-4</v>
      </c>
      <c r="AI176" s="1">
        <f>ABS(IK_diagnostics_positions__3[[#This Row],[Column13]]-M175)</f>
        <v>1.4999999999987246E-5</v>
      </c>
      <c r="AJ176" s="1">
        <f>ABS(IK_diagnostics_positions__3[[#This Row],[Column14]]-N175)</f>
        <v>3.0660000000000132E-3</v>
      </c>
      <c r="AK176" s="1">
        <f>ABS(IK_diagnostics_positions__3[[#This Row],[Column15]]-O175)</f>
        <v>1.1599999999996058E-3</v>
      </c>
      <c r="AL176" s="1">
        <f>ABS(IK_diagnostics_positions__3[[#This Row],[Column16]]-P175)</f>
        <v>1.4469999999999761E-3</v>
      </c>
      <c r="AM176" s="1">
        <f>ABS(IK_diagnostics_positions__3[[#This Row],[Column17]]-Q175)</f>
        <v>8.399999999999519E-4</v>
      </c>
      <c r="AN176" s="1">
        <f>ABS(IK_diagnostics_positions__3[[#This Row],[Column18]]-R175)</f>
        <v>1.2199999999999989E-3</v>
      </c>
      <c r="AO176" s="1">
        <f>ABS(IK_diagnostics_positions__3[[#This Row],[Column19]]-S175)</f>
        <v>1.0261200000000002E-3</v>
      </c>
      <c r="AP176" s="1">
        <f>ABS(IK_diagnostics_positions__3[[#This Row],[Column20]]-T175)</f>
        <v>4.1767999999999979E-3</v>
      </c>
      <c r="AQ176" s="1">
        <f>ABS(IK_diagnostics_positions__3[[#This Row],[Column21]]-U175)</f>
        <v>1.2799999999999478E-3</v>
      </c>
    </row>
    <row r="177" spans="1:43" x14ac:dyDescent="0.25">
      <c r="A177" s="1">
        <v>9.0236300000000005E-2</v>
      </c>
      <c r="B177" s="1" t="s">
        <v>22</v>
      </c>
      <c r="C177" s="1">
        <v>-0.99592000000000003</v>
      </c>
      <c r="D177" s="1">
        <v>-0.90968899999999997</v>
      </c>
      <c r="E177" s="1" t="s">
        <v>22</v>
      </c>
      <c r="F177" s="1">
        <v>-0.98366600000000004</v>
      </c>
      <c r="G177" s="1">
        <v>-0.97893799999999997</v>
      </c>
      <c r="H177" s="1">
        <v>0.60416300000000001</v>
      </c>
      <c r="I177" s="1">
        <v>-1.7775099999999999</v>
      </c>
      <c r="J177" s="1">
        <v>-4.3635999999999996E-3</v>
      </c>
      <c r="K177" s="1">
        <v>0.80368799999999996</v>
      </c>
      <c r="L177" s="1">
        <v>-1.8794599999999999</v>
      </c>
      <c r="M177" s="1">
        <v>0.75507500000000005</v>
      </c>
      <c r="N177" s="1">
        <v>0.991008</v>
      </c>
      <c r="O177" s="1">
        <v>-2.5024899999999999</v>
      </c>
      <c r="P177" s="1">
        <v>-0.75736499999999995</v>
      </c>
      <c r="Q177" s="1">
        <v>1.0013799999999999</v>
      </c>
      <c r="R177" s="1">
        <v>-2.5070800000000002</v>
      </c>
      <c r="S177" s="1">
        <v>7.1297199999999998E-4</v>
      </c>
      <c r="T177" s="1">
        <v>1.366E-2</v>
      </c>
      <c r="U177" s="1">
        <v>-2.4925099999999998</v>
      </c>
      <c r="V177" s="1" t="s">
        <v>23</v>
      </c>
      <c r="W177" s="1">
        <f>ABS(IK_diagnostics_positions__3[[#This Row],[Column1]]-A176)</f>
        <v>1.3502000000000097E-3</v>
      </c>
      <c r="X177" s="1">
        <f>ABS(IK_diagnostics_positions__3[[#This Row],[Column2]]-B176)</f>
        <v>0</v>
      </c>
      <c r="Y177" s="1">
        <f>ABS(IK_diagnostics_positions__3[[#This Row],[Column3]]-C176)</f>
        <v>1.2199999999995548E-4</v>
      </c>
      <c r="Z177" s="1">
        <f>ABS(IK_diagnostics_positions__3[[#This Row],[Column4]]-D176)</f>
        <v>1.3540000000000774E-3</v>
      </c>
      <c r="AA177" s="1">
        <f>ABS(IK_diagnostics_positions__3[[#This Row],[Column5]]-E176)</f>
        <v>0</v>
      </c>
      <c r="AB177" s="1">
        <f>ABS(IK_diagnostics_positions__3[[#This Row],[Column6]]-F176)</f>
        <v>4.8099999999995369E-4</v>
      </c>
      <c r="AC177" s="1">
        <f>ABS(IK_diagnostics_positions__3[[#This Row],[Column7]]-G176)</f>
        <v>1.5910000000000091E-3</v>
      </c>
      <c r="AD177" s="1">
        <f>ABS(IK_diagnostics_positions__3[[#This Row],[Column8]]-H176)</f>
        <v>1.0259999999999714E-3</v>
      </c>
      <c r="AE177" s="1">
        <f>ABS(IK_diagnostics_positions__3[[#This Row],[Column9]]-I176)</f>
        <v>3.1999999999987594E-4</v>
      </c>
      <c r="AF177" s="1">
        <f>ABS(IK_diagnostics_positions__3[[#This Row],[Column10]]-J176)</f>
        <v>1.8791500000000004E-3</v>
      </c>
      <c r="AG177" s="1">
        <f>ABS(IK_diagnostics_positions__3[[#This Row],[Column11]]-K176)</f>
        <v>2.4290000000000145E-3</v>
      </c>
      <c r="AH177" s="1">
        <f>ABS(IK_diagnostics_positions__3[[#This Row],[Column12]]-L176)</f>
        <v>3.1999999999987594E-4</v>
      </c>
      <c r="AI177" s="1">
        <f>ABS(IK_diagnostics_positions__3[[#This Row],[Column13]]-M176)</f>
        <v>3.7900000000001821E-4</v>
      </c>
      <c r="AJ177" s="1">
        <f>ABS(IK_diagnostics_positions__3[[#This Row],[Column14]]-N176)</f>
        <v>2.2360000000000158E-3</v>
      </c>
      <c r="AK177" s="1">
        <f>ABS(IK_diagnostics_positions__3[[#This Row],[Column15]]-O176)</f>
        <v>7.6000000000009393E-4</v>
      </c>
      <c r="AL177" s="1">
        <f>ABS(IK_diagnostics_positions__3[[#This Row],[Column16]]-P176)</f>
        <v>1.3310000000000821E-3</v>
      </c>
      <c r="AM177" s="1">
        <f>ABS(IK_diagnostics_positions__3[[#This Row],[Column17]]-Q176)</f>
        <v>3.6999999999998145E-4</v>
      </c>
      <c r="AN177" s="1">
        <f>ABS(IK_diagnostics_positions__3[[#This Row],[Column18]]-R176)</f>
        <v>1.2099999999999334E-3</v>
      </c>
      <c r="AO177" s="1">
        <f>ABS(IK_diagnostics_positions__3[[#This Row],[Column19]]-S176)</f>
        <v>7.4600799999999994E-4</v>
      </c>
      <c r="AP177" s="1">
        <f>ABS(IK_diagnostics_positions__3[[#This Row],[Column20]]-T176)</f>
        <v>3.2519000000000003E-3</v>
      </c>
      <c r="AQ177" s="1">
        <f>ABS(IK_diagnostics_positions__3[[#This Row],[Column21]]-U176)</f>
        <v>7.1000000000021046E-4</v>
      </c>
    </row>
    <row r="178" spans="1:43" x14ac:dyDescent="0.25">
      <c r="A178" s="1">
        <v>9.1435500000000003E-2</v>
      </c>
      <c r="B178" s="1" t="s">
        <v>22</v>
      </c>
      <c r="C178" s="1">
        <v>-0.995811</v>
      </c>
      <c r="D178" s="1">
        <v>-0.90848499999999999</v>
      </c>
      <c r="E178" s="1" t="s">
        <v>22</v>
      </c>
      <c r="F178" s="1">
        <v>-0.98317500000000002</v>
      </c>
      <c r="G178" s="1">
        <v>-0.97780699999999998</v>
      </c>
      <c r="H178" s="1">
        <v>0.60376799999999997</v>
      </c>
      <c r="I178" s="1">
        <v>-1.77732</v>
      </c>
      <c r="J178" s="1">
        <v>-2.9635999999999998E-3</v>
      </c>
      <c r="K178" s="1">
        <v>0.80183300000000002</v>
      </c>
      <c r="L178" s="1">
        <v>-1.87954</v>
      </c>
      <c r="M178" s="1">
        <v>0.75513600000000003</v>
      </c>
      <c r="N178" s="1">
        <v>0.99309700000000001</v>
      </c>
      <c r="O178" s="1">
        <v>-2.5030000000000001</v>
      </c>
      <c r="P178" s="1">
        <v>-0.75646500000000005</v>
      </c>
      <c r="Q178" s="1">
        <v>1.00146</v>
      </c>
      <c r="R178" s="1">
        <v>-2.5059499999999999</v>
      </c>
      <c r="S178" s="1">
        <v>2.1471700000000001E-4</v>
      </c>
      <c r="T178" s="1">
        <v>1.14898E-2</v>
      </c>
      <c r="U178" s="1">
        <v>-2.4921899999999999</v>
      </c>
      <c r="V178" s="1" t="s">
        <v>23</v>
      </c>
      <c r="W178" s="1">
        <f>ABS(IK_diagnostics_positions__3[[#This Row],[Column1]]-A177)</f>
        <v>1.1991999999999975E-3</v>
      </c>
      <c r="X178" s="1">
        <f>ABS(IK_diagnostics_positions__3[[#This Row],[Column2]]-B177)</f>
        <v>0</v>
      </c>
      <c r="Y178" s="1">
        <f>ABS(IK_diagnostics_positions__3[[#This Row],[Column3]]-C177)</f>
        <v>1.0900000000002574E-4</v>
      </c>
      <c r="Z178" s="1">
        <f>ABS(IK_diagnostics_positions__3[[#This Row],[Column4]]-D177)</f>
        <v>1.2039999999999829E-3</v>
      </c>
      <c r="AA178" s="1">
        <f>ABS(IK_diagnostics_positions__3[[#This Row],[Column5]]-E177)</f>
        <v>0</v>
      </c>
      <c r="AB178" s="1">
        <f>ABS(IK_diagnostics_positions__3[[#This Row],[Column6]]-F177)</f>
        <v>4.910000000000192E-4</v>
      </c>
      <c r="AC178" s="1">
        <f>ABS(IK_diagnostics_positions__3[[#This Row],[Column7]]-G177)</f>
        <v>1.1309999999999931E-3</v>
      </c>
      <c r="AD178" s="1">
        <f>ABS(IK_diagnostics_positions__3[[#This Row],[Column8]]-H177)</f>
        <v>3.9500000000003421E-4</v>
      </c>
      <c r="AE178" s="1">
        <f>ABS(IK_diagnostics_positions__3[[#This Row],[Column9]]-I177)</f>
        <v>1.8999999999991246E-4</v>
      </c>
      <c r="AF178" s="1">
        <f>ABS(IK_diagnostics_positions__3[[#This Row],[Column10]]-J177)</f>
        <v>1.3999999999999998E-3</v>
      </c>
      <c r="AG178" s="1">
        <f>ABS(IK_diagnostics_positions__3[[#This Row],[Column11]]-K177)</f>
        <v>1.85499999999994E-3</v>
      </c>
      <c r="AH178" s="1">
        <f>ABS(IK_diagnostics_positions__3[[#This Row],[Column12]]-L177)</f>
        <v>8.0000000000080007E-5</v>
      </c>
      <c r="AI178" s="1">
        <f>ABS(IK_diagnostics_positions__3[[#This Row],[Column13]]-M177)</f>
        <v>6.0999999999977739E-5</v>
      </c>
      <c r="AJ178" s="1">
        <f>ABS(IK_diagnostics_positions__3[[#This Row],[Column14]]-N177)</f>
        <v>2.0890000000000075E-3</v>
      </c>
      <c r="AK178" s="1">
        <f>ABS(IK_diagnostics_positions__3[[#This Row],[Column15]]-O177)</f>
        <v>5.1000000000023249E-4</v>
      </c>
      <c r="AL178" s="1">
        <f>ABS(IK_diagnostics_positions__3[[#This Row],[Column16]]-P177)</f>
        <v>8.9999999999990088E-4</v>
      </c>
      <c r="AM178" s="1">
        <f>ABS(IK_diagnostics_positions__3[[#This Row],[Column17]]-Q177)</f>
        <v>8.0000000000080007E-5</v>
      </c>
      <c r="AN178" s="1">
        <f>ABS(IK_diagnostics_positions__3[[#This Row],[Column18]]-R177)</f>
        <v>1.1300000000002974E-3</v>
      </c>
      <c r="AO178" s="1">
        <f>ABS(IK_diagnostics_positions__3[[#This Row],[Column19]]-S177)</f>
        <v>4.9825499999999997E-4</v>
      </c>
      <c r="AP178" s="1">
        <f>ABS(IK_diagnostics_positions__3[[#This Row],[Column20]]-T177)</f>
        <v>2.1702000000000006E-3</v>
      </c>
      <c r="AQ178" s="1">
        <f>ABS(IK_diagnostics_positions__3[[#This Row],[Column21]]-U177)</f>
        <v>3.1999999999987594E-4</v>
      </c>
    </row>
    <row r="179" spans="1:43" x14ac:dyDescent="0.25">
      <c r="A179" s="1">
        <v>9.1907900000000001E-2</v>
      </c>
      <c r="B179" s="1" t="s">
        <v>22</v>
      </c>
      <c r="C179" s="1">
        <v>-0.99576799999999999</v>
      </c>
      <c r="D179" s="1">
        <v>-0.90800899999999996</v>
      </c>
      <c r="E179" s="1" t="s">
        <v>22</v>
      </c>
      <c r="F179" s="1">
        <v>-0.98287199999999997</v>
      </c>
      <c r="G179" s="1">
        <v>-0.97722699999999996</v>
      </c>
      <c r="H179" s="1">
        <v>0.60378500000000002</v>
      </c>
      <c r="I179" s="1">
        <v>-1.77701</v>
      </c>
      <c r="J179" s="1">
        <v>-2.0512299999999998E-3</v>
      </c>
      <c r="K179" s="1">
        <v>0.80007300000000003</v>
      </c>
      <c r="L179" s="1">
        <v>-1.8794999999999999</v>
      </c>
      <c r="M179" s="1">
        <v>0.75509199999999999</v>
      </c>
      <c r="N179" s="1">
        <v>0.994452</v>
      </c>
      <c r="O179" s="1">
        <v>-2.5031599999999998</v>
      </c>
      <c r="P179" s="1">
        <v>-0.75569299999999995</v>
      </c>
      <c r="Q179" s="1">
        <v>1.0015099999999999</v>
      </c>
      <c r="R179" s="1">
        <v>-2.50515</v>
      </c>
      <c r="S179" s="1">
        <v>-1.0691700000000001E-4</v>
      </c>
      <c r="T179" s="1">
        <v>9.7184200000000002E-3</v>
      </c>
      <c r="U179" s="1">
        <v>-2.4921500000000001</v>
      </c>
      <c r="V179" s="1" t="s">
        <v>23</v>
      </c>
      <c r="W179" s="1">
        <f>ABS(IK_diagnostics_positions__3[[#This Row],[Column1]]-A178)</f>
        <v>4.7239999999999782E-4</v>
      </c>
      <c r="X179" s="1">
        <f>ABS(IK_diagnostics_positions__3[[#This Row],[Column2]]-B178)</f>
        <v>0</v>
      </c>
      <c r="Y179" s="1">
        <f>ABS(IK_diagnostics_positions__3[[#This Row],[Column3]]-C178)</f>
        <v>4.3000000000015248E-5</v>
      </c>
      <c r="Z179" s="1">
        <f>ABS(IK_diagnostics_positions__3[[#This Row],[Column4]]-D178)</f>
        <v>4.7600000000003195E-4</v>
      </c>
      <c r="AA179" s="1">
        <f>ABS(IK_diagnostics_positions__3[[#This Row],[Column5]]-E178)</f>
        <v>0</v>
      </c>
      <c r="AB179" s="1">
        <f>ABS(IK_diagnostics_positions__3[[#This Row],[Column6]]-F178)</f>
        <v>3.0300000000005323E-4</v>
      </c>
      <c r="AC179" s="1">
        <f>ABS(IK_diagnostics_positions__3[[#This Row],[Column7]]-G178)</f>
        <v>5.8000000000002494E-4</v>
      </c>
      <c r="AD179" s="1">
        <f>ABS(IK_diagnostics_positions__3[[#This Row],[Column8]]-H178)</f>
        <v>1.7000000000044757E-5</v>
      </c>
      <c r="AE179" s="1">
        <f>ABS(IK_diagnostics_positions__3[[#This Row],[Column9]]-I178)</f>
        <v>3.1000000000003247E-4</v>
      </c>
      <c r="AF179" s="1">
        <f>ABS(IK_diagnostics_positions__3[[#This Row],[Column10]]-J178)</f>
        <v>9.1237000000000002E-4</v>
      </c>
      <c r="AG179" s="1">
        <f>ABS(IK_diagnostics_positions__3[[#This Row],[Column11]]-K178)</f>
        <v>1.7599999999999838E-3</v>
      </c>
      <c r="AH179" s="1">
        <f>ABS(IK_diagnostics_positions__3[[#This Row],[Column12]]-L178)</f>
        <v>4.0000000000040004E-5</v>
      </c>
      <c r="AI179" s="1">
        <f>ABS(IK_diagnostics_positions__3[[#This Row],[Column13]]-M178)</f>
        <v>4.4000000000044004E-5</v>
      </c>
      <c r="AJ179" s="1">
        <f>ABS(IK_diagnostics_positions__3[[#This Row],[Column14]]-N178)</f>
        <v>1.3549999999999951E-3</v>
      </c>
      <c r="AK179" s="1">
        <f>ABS(IK_diagnostics_positions__3[[#This Row],[Column15]]-O178)</f>
        <v>1.5999999999971593E-4</v>
      </c>
      <c r="AL179" s="1">
        <f>ABS(IK_diagnostics_positions__3[[#This Row],[Column16]]-P178)</f>
        <v>7.7200000000010593E-4</v>
      </c>
      <c r="AM179" s="1">
        <f>ABS(IK_diagnostics_positions__3[[#This Row],[Column17]]-Q178)</f>
        <v>4.9999999999883471E-5</v>
      </c>
      <c r="AN179" s="1">
        <f>ABS(IK_diagnostics_positions__3[[#This Row],[Column18]]-R178)</f>
        <v>7.9999999999991189E-4</v>
      </c>
      <c r="AO179" s="1">
        <f>ABS(IK_diagnostics_positions__3[[#This Row],[Column19]]-S178)</f>
        <v>3.21634E-4</v>
      </c>
      <c r="AP179" s="1">
        <f>ABS(IK_diagnostics_positions__3[[#This Row],[Column20]]-T178)</f>
        <v>1.7713799999999995E-3</v>
      </c>
      <c r="AQ179" s="1">
        <f>ABS(IK_diagnostics_positions__3[[#This Row],[Column21]]-U178)</f>
        <v>3.9999999999817959E-5</v>
      </c>
    </row>
    <row r="180" spans="1:43" x14ac:dyDescent="0.25">
      <c r="A180" s="1">
        <v>9.2253100000000005E-2</v>
      </c>
      <c r="B180" s="1" t="s">
        <v>22</v>
      </c>
      <c r="C180" s="1">
        <v>-0.99573599999999995</v>
      </c>
      <c r="D180" s="1">
        <v>-0.90766199999999997</v>
      </c>
      <c r="E180" s="1" t="s">
        <v>22</v>
      </c>
      <c r="F180" s="1">
        <v>-0.98273299999999997</v>
      </c>
      <c r="G180" s="1">
        <v>-0.97677700000000001</v>
      </c>
      <c r="H180" s="1">
        <v>0.60393399999999997</v>
      </c>
      <c r="I180" s="1">
        <v>-1.77677</v>
      </c>
      <c r="J180" s="1">
        <v>-1.2772700000000001E-3</v>
      </c>
      <c r="K180" s="1">
        <v>0.79849099999999995</v>
      </c>
      <c r="L180" s="1">
        <v>-1.87947</v>
      </c>
      <c r="M180" s="1">
        <v>0.75502599999999997</v>
      </c>
      <c r="N180" s="1">
        <v>0.99550400000000006</v>
      </c>
      <c r="O180" s="1">
        <v>-2.50332</v>
      </c>
      <c r="P180" s="1">
        <v>-0.75502100000000005</v>
      </c>
      <c r="Q180" s="1">
        <v>1.00156</v>
      </c>
      <c r="R180" s="1">
        <v>-2.50448</v>
      </c>
      <c r="S180" s="1">
        <v>-3.2120899999999998E-4</v>
      </c>
      <c r="T180" s="1">
        <v>8.2394500000000006E-3</v>
      </c>
      <c r="U180" s="1">
        <v>-2.4922499999999999</v>
      </c>
      <c r="V180" s="1" t="s">
        <v>23</v>
      </c>
      <c r="W180" s="1">
        <f>ABS(IK_diagnostics_positions__3[[#This Row],[Column1]]-A179)</f>
        <v>3.4520000000000384E-4</v>
      </c>
      <c r="X180" s="1">
        <f>ABS(IK_diagnostics_positions__3[[#This Row],[Column2]]-B179)</f>
        <v>0</v>
      </c>
      <c r="Y180" s="1">
        <f>ABS(IK_diagnostics_positions__3[[#This Row],[Column3]]-C179)</f>
        <v>3.2000000000032003E-5</v>
      </c>
      <c r="Z180" s="1">
        <f>ABS(IK_diagnostics_positions__3[[#This Row],[Column4]]-D179)</f>
        <v>3.4699999999998621E-4</v>
      </c>
      <c r="AA180" s="1">
        <f>ABS(IK_diagnostics_positions__3[[#This Row],[Column5]]-E179)</f>
        <v>0</v>
      </c>
      <c r="AB180" s="1">
        <f>ABS(IK_diagnostics_positions__3[[#This Row],[Column6]]-F179)</f>
        <v>1.3900000000000023E-4</v>
      </c>
      <c r="AC180" s="1">
        <f>ABS(IK_diagnostics_positions__3[[#This Row],[Column7]]-G179)</f>
        <v>4.4999999999995044E-4</v>
      </c>
      <c r="AD180" s="1">
        <f>ABS(IK_diagnostics_positions__3[[#This Row],[Column8]]-H179)</f>
        <v>1.4899999999995472E-4</v>
      </c>
      <c r="AE180" s="1">
        <f>ABS(IK_diagnostics_positions__3[[#This Row],[Column9]]-I179)</f>
        <v>2.4000000000001798E-4</v>
      </c>
      <c r="AF180" s="1">
        <f>ABS(IK_diagnostics_positions__3[[#This Row],[Column10]]-J179)</f>
        <v>7.7395999999999975E-4</v>
      </c>
      <c r="AG180" s="1">
        <f>ABS(IK_diagnostics_positions__3[[#This Row],[Column11]]-K179)</f>
        <v>1.5820000000000833E-3</v>
      </c>
      <c r="AH180" s="1">
        <f>ABS(IK_diagnostics_positions__3[[#This Row],[Column12]]-L179)</f>
        <v>2.9999999999974492E-5</v>
      </c>
      <c r="AI180" s="1">
        <f>ABS(IK_diagnostics_positions__3[[#This Row],[Column13]]-M179)</f>
        <v>6.6000000000010495E-5</v>
      </c>
      <c r="AJ180" s="1">
        <f>ABS(IK_diagnostics_positions__3[[#This Row],[Column14]]-N179)</f>
        <v>1.0520000000000529E-3</v>
      </c>
      <c r="AK180" s="1">
        <f>ABS(IK_diagnostics_positions__3[[#This Row],[Column15]]-O179)</f>
        <v>1.6000000000016001E-4</v>
      </c>
      <c r="AL180" s="1">
        <f>ABS(IK_diagnostics_positions__3[[#This Row],[Column16]]-P179)</f>
        <v>6.719999999998949E-4</v>
      </c>
      <c r="AM180" s="1">
        <f>ABS(IK_diagnostics_positions__3[[#This Row],[Column17]]-Q179)</f>
        <v>5.0000000000105516E-5</v>
      </c>
      <c r="AN180" s="1">
        <f>ABS(IK_diagnostics_positions__3[[#This Row],[Column18]]-R179)</f>
        <v>6.6999999999994841E-4</v>
      </c>
      <c r="AO180" s="1">
        <f>ABS(IK_diagnostics_positions__3[[#This Row],[Column19]]-S179)</f>
        <v>2.1429199999999999E-4</v>
      </c>
      <c r="AP180" s="1">
        <f>ABS(IK_diagnostics_positions__3[[#This Row],[Column20]]-T179)</f>
        <v>1.4789699999999996E-3</v>
      </c>
      <c r="AQ180" s="1">
        <f>ABS(IK_diagnostics_positions__3[[#This Row],[Column21]]-U179)</f>
        <v>9.9999999999766942E-5</v>
      </c>
    </row>
    <row r="181" spans="1:43" x14ac:dyDescent="0.25">
      <c r="A181" s="1">
        <v>9.2385200000000001E-2</v>
      </c>
      <c r="B181" s="1" t="s">
        <v>22</v>
      </c>
      <c r="C181" s="1">
        <v>-0.99572300000000002</v>
      </c>
      <c r="D181" s="1">
        <v>-0.907528</v>
      </c>
      <c r="E181" s="1" t="s">
        <v>22</v>
      </c>
      <c r="F181" s="1">
        <v>-0.98257499999999998</v>
      </c>
      <c r="G181" s="1">
        <v>-0.97667599999999999</v>
      </c>
      <c r="H181" s="1">
        <v>0.60418099999999997</v>
      </c>
      <c r="I181" s="1">
        <v>-1.7764200000000001</v>
      </c>
      <c r="J181" s="1">
        <v>-8.8864599999999999E-4</v>
      </c>
      <c r="K181" s="1">
        <v>0.79713100000000003</v>
      </c>
      <c r="L181" s="1">
        <v>-1.8794200000000001</v>
      </c>
      <c r="M181" s="1">
        <v>0.75473699999999999</v>
      </c>
      <c r="N181" s="1">
        <v>0.99628499999999998</v>
      </c>
      <c r="O181" s="1">
        <v>-2.5034100000000001</v>
      </c>
      <c r="P181" s="1">
        <v>-0.75464100000000001</v>
      </c>
      <c r="Q181" s="1">
        <v>1.00162</v>
      </c>
      <c r="R181" s="1">
        <v>-2.5039500000000001</v>
      </c>
      <c r="S181" s="1">
        <v>-5.1066000000000002E-4</v>
      </c>
      <c r="T181" s="1">
        <v>7.0452099999999997E-3</v>
      </c>
      <c r="U181" s="1">
        <v>-2.49241</v>
      </c>
      <c r="V181" s="1" t="s">
        <v>23</v>
      </c>
      <c r="W181" s="1">
        <f>ABS(IK_diagnostics_positions__3[[#This Row],[Column1]]-A180)</f>
        <v>1.3209999999999611E-4</v>
      </c>
      <c r="X181" s="1">
        <f>ABS(IK_diagnostics_positions__3[[#This Row],[Column2]]-B180)</f>
        <v>0</v>
      </c>
      <c r="Y181" s="1">
        <f>ABS(IK_diagnostics_positions__3[[#This Row],[Column3]]-C180)</f>
        <v>1.2999999999929734E-5</v>
      </c>
      <c r="Z181" s="1">
        <f>ABS(IK_diagnostics_positions__3[[#This Row],[Column4]]-D180)</f>
        <v>1.3399999999996748E-4</v>
      </c>
      <c r="AA181" s="1">
        <f>ABS(IK_diagnostics_positions__3[[#This Row],[Column5]]-E180)</f>
        <v>0</v>
      </c>
      <c r="AB181" s="1">
        <f>ABS(IK_diagnostics_positions__3[[#This Row],[Column6]]-F180)</f>
        <v>1.5799999999999148E-4</v>
      </c>
      <c r="AC181" s="1">
        <f>ABS(IK_diagnostics_positions__3[[#This Row],[Column7]]-G180)</f>
        <v>1.0100000000001774E-4</v>
      </c>
      <c r="AD181" s="1">
        <f>ABS(IK_diagnostics_positions__3[[#This Row],[Column8]]-H180)</f>
        <v>2.4699999999999722E-4</v>
      </c>
      <c r="AE181" s="1">
        <f>ABS(IK_diagnostics_positions__3[[#This Row],[Column9]]-I180)</f>
        <v>3.4999999999985043E-4</v>
      </c>
      <c r="AF181" s="1">
        <f>ABS(IK_diagnostics_positions__3[[#This Row],[Column10]]-J180)</f>
        <v>3.8862400000000007E-4</v>
      </c>
      <c r="AG181" s="1">
        <f>ABS(IK_diagnostics_positions__3[[#This Row],[Column11]]-K180)</f>
        <v>1.3599999999999168E-3</v>
      </c>
      <c r="AH181" s="1">
        <f>ABS(IK_diagnostics_positions__3[[#This Row],[Column12]]-L180)</f>
        <v>4.9999999999883471E-5</v>
      </c>
      <c r="AI181" s="1">
        <f>ABS(IK_diagnostics_positions__3[[#This Row],[Column13]]-M180)</f>
        <v>2.8899999999998371E-4</v>
      </c>
      <c r="AJ181" s="1">
        <f>ABS(IK_diagnostics_positions__3[[#This Row],[Column14]]-N180)</f>
        <v>7.8099999999992065E-4</v>
      </c>
      <c r="AK181" s="1">
        <f>ABS(IK_diagnostics_positions__3[[#This Row],[Column15]]-O180)</f>
        <v>9.0000000000145519E-5</v>
      </c>
      <c r="AL181" s="1">
        <f>ABS(IK_diagnostics_positions__3[[#This Row],[Column16]]-P180)</f>
        <v>3.8000000000004697E-4</v>
      </c>
      <c r="AM181" s="1">
        <f>ABS(IK_diagnostics_positions__3[[#This Row],[Column17]]-Q180)</f>
        <v>5.9999999999948983E-5</v>
      </c>
      <c r="AN181" s="1">
        <f>ABS(IK_diagnostics_positions__3[[#This Row],[Column18]]-R180)</f>
        <v>5.2999999999991942E-4</v>
      </c>
      <c r="AO181" s="1">
        <f>ABS(IK_diagnostics_positions__3[[#This Row],[Column19]]-S180)</f>
        <v>1.8945100000000004E-4</v>
      </c>
      <c r="AP181" s="1">
        <f>ABS(IK_diagnostics_positions__3[[#This Row],[Column20]]-T180)</f>
        <v>1.1942400000000009E-3</v>
      </c>
      <c r="AQ181" s="1">
        <f>ABS(IK_diagnostics_positions__3[[#This Row],[Column21]]-U180)</f>
        <v>1.6000000000016001E-4</v>
      </c>
    </row>
    <row r="182" spans="1:43" x14ac:dyDescent="0.25">
      <c r="A182" s="1">
        <v>-4.8853199999999999E-2</v>
      </c>
      <c r="B182" s="1">
        <v>3.6135999999999998E-3</v>
      </c>
      <c r="C182" s="1">
        <v>-0.99879899999999999</v>
      </c>
      <c r="D182" s="1">
        <v>-1.0459700000000001</v>
      </c>
      <c r="E182" s="1">
        <v>7.8366300000000007E-3</v>
      </c>
      <c r="F182" s="1">
        <v>-0.923064</v>
      </c>
      <c r="G182" s="1">
        <v>-1.0116000000000001</v>
      </c>
      <c r="H182" s="1">
        <v>0.98435600000000001</v>
      </c>
      <c r="I182" s="1">
        <v>-1.1357299999999999</v>
      </c>
      <c r="J182" s="1">
        <v>-0.149726</v>
      </c>
      <c r="K182" s="1">
        <v>0.95433299999999999</v>
      </c>
      <c r="L182" s="1">
        <v>-1.6419699999999999</v>
      </c>
      <c r="M182" s="1">
        <v>0.60914900000000005</v>
      </c>
      <c r="N182" s="1">
        <v>0.57708199999999998</v>
      </c>
      <c r="O182" s="1">
        <v>-2.1728100000000001</v>
      </c>
      <c r="P182" s="1">
        <v>-0.62626899999999996</v>
      </c>
      <c r="Q182" s="1">
        <v>0.84426100000000004</v>
      </c>
      <c r="R182" s="1">
        <v>-2.5142099999999998</v>
      </c>
      <c r="S182" s="1">
        <v>-0.121563</v>
      </c>
      <c r="T182" s="1">
        <v>0.59141200000000005</v>
      </c>
      <c r="U182" s="1">
        <v>-2.5733700000000002</v>
      </c>
      <c r="V182" s="1" t="s">
        <v>23</v>
      </c>
      <c r="W182" s="1">
        <f>ABS(IK_diagnostics_positions__3[[#This Row],[Column1]]-A181)</f>
        <v>0.14123839999999999</v>
      </c>
      <c r="X182" s="1">
        <f>ABS(IK_diagnostics_positions__3[[#This Row],[Column2]]-B181)</f>
        <v>3.6135999999999998E-3</v>
      </c>
      <c r="Y182" s="1">
        <f>ABS(IK_diagnostics_positions__3[[#This Row],[Column3]]-C181)</f>
        <v>3.0759999999999676E-3</v>
      </c>
      <c r="Z182" s="1">
        <f>ABS(IK_diagnostics_positions__3[[#This Row],[Column4]]-D181)</f>
        <v>0.13844200000000007</v>
      </c>
      <c r="AA182" s="1">
        <f>ABS(IK_diagnostics_positions__3[[#This Row],[Column5]]-E181)</f>
        <v>7.8366300000000007E-3</v>
      </c>
      <c r="AB182" s="1">
        <f>ABS(IK_diagnostics_positions__3[[#This Row],[Column6]]-F181)</f>
        <v>5.9510999999999981E-2</v>
      </c>
      <c r="AC182" s="1">
        <f>ABS(IK_diagnostics_positions__3[[#This Row],[Column7]]-G181)</f>
        <v>3.4924000000000066E-2</v>
      </c>
      <c r="AD182" s="1">
        <f>ABS(IK_diagnostics_positions__3[[#This Row],[Column8]]-H181)</f>
        <v>0.38017500000000004</v>
      </c>
      <c r="AE182" s="1">
        <f>ABS(IK_diagnostics_positions__3[[#This Row],[Column9]]-I181)</f>
        <v>0.6406900000000002</v>
      </c>
      <c r="AF182" s="1">
        <f>ABS(IK_diagnostics_positions__3[[#This Row],[Column10]]-J181)</f>
        <v>0.14883735400000001</v>
      </c>
      <c r="AG182" s="1">
        <f>ABS(IK_diagnostics_positions__3[[#This Row],[Column11]]-K181)</f>
        <v>0.15720199999999995</v>
      </c>
      <c r="AH182" s="1">
        <f>ABS(IK_diagnostics_positions__3[[#This Row],[Column12]]-L181)</f>
        <v>0.23745000000000016</v>
      </c>
      <c r="AI182" s="1">
        <f>ABS(IK_diagnostics_positions__3[[#This Row],[Column13]]-M181)</f>
        <v>0.14558799999999994</v>
      </c>
      <c r="AJ182" s="1">
        <f>ABS(IK_diagnostics_positions__3[[#This Row],[Column14]]-N181)</f>
        <v>0.41920299999999999</v>
      </c>
      <c r="AK182" s="1">
        <f>ABS(IK_diagnostics_positions__3[[#This Row],[Column15]]-O181)</f>
        <v>0.3306</v>
      </c>
      <c r="AL182" s="1">
        <f>ABS(IK_diagnostics_positions__3[[#This Row],[Column16]]-P181)</f>
        <v>0.12837200000000004</v>
      </c>
      <c r="AM182" s="1">
        <f>ABS(IK_diagnostics_positions__3[[#This Row],[Column17]]-Q181)</f>
        <v>0.15735899999999992</v>
      </c>
      <c r="AN182" s="1">
        <f>ABS(IK_diagnostics_positions__3[[#This Row],[Column18]]-R181)</f>
        <v>1.0259999999999714E-2</v>
      </c>
      <c r="AO182" s="1">
        <f>ABS(IK_diagnostics_positions__3[[#This Row],[Column19]]-S181)</f>
        <v>0.12105234000000001</v>
      </c>
      <c r="AP182" s="1">
        <f>ABS(IK_diagnostics_positions__3[[#This Row],[Column20]]-T181)</f>
        <v>0.58436679000000002</v>
      </c>
      <c r="AQ182" s="1">
        <f>ABS(IK_diagnostics_positions__3[[#This Row],[Column21]]-U181)</f>
        <v>8.0960000000000143E-2</v>
      </c>
    </row>
    <row r="183" spans="1:43" x14ac:dyDescent="0.25">
      <c r="A183" s="1">
        <v>-2.7789300000000002E-3</v>
      </c>
      <c r="B183" s="1">
        <v>1.6628500000000001E-4</v>
      </c>
      <c r="C183" s="1">
        <v>-0.999996</v>
      </c>
      <c r="D183" s="1">
        <v>-1.00118</v>
      </c>
      <c r="E183" s="1">
        <v>1.5735099999999999E-4</v>
      </c>
      <c r="F183" s="1">
        <v>-0.943496</v>
      </c>
      <c r="G183" s="1">
        <v>-0.93224200000000002</v>
      </c>
      <c r="H183" s="1">
        <v>0.954847</v>
      </c>
      <c r="I183" s="1">
        <v>-1.2330000000000001</v>
      </c>
      <c r="J183" s="1">
        <v>-0.100009</v>
      </c>
      <c r="K183" s="1">
        <v>0.89320600000000006</v>
      </c>
      <c r="L183" s="1">
        <v>-1.78399</v>
      </c>
      <c r="M183" s="1">
        <v>0.67369299999999999</v>
      </c>
      <c r="N183" s="1">
        <v>0.85172999999999999</v>
      </c>
      <c r="O183" s="1">
        <v>-2.4161800000000002</v>
      </c>
      <c r="P183" s="1">
        <v>-0.72808799999999996</v>
      </c>
      <c r="Q183" s="1">
        <v>0.91485399999999995</v>
      </c>
      <c r="R183" s="1">
        <v>-2.5618400000000001</v>
      </c>
      <c r="S183" s="1">
        <v>2.9259500000000001E-3</v>
      </c>
      <c r="T183" s="1">
        <v>0.24362200000000001</v>
      </c>
      <c r="U183" s="1">
        <v>-2.53728</v>
      </c>
      <c r="V183" s="1" t="s">
        <v>23</v>
      </c>
      <c r="W183" s="1">
        <f>ABS(IK_diagnostics_positions__3[[#This Row],[Column1]]-A182)</f>
        <v>4.6074270000000001E-2</v>
      </c>
      <c r="X183" s="1">
        <f>ABS(IK_diagnostics_positions__3[[#This Row],[Column2]]-B182)</f>
        <v>3.4473149999999998E-3</v>
      </c>
      <c r="Y183" s="1">
        <f>ABS(IK_diagnostics_positions__3[[#This Row],[Column3]]-C182)</f>
        <v>1.1970000000000036E-3</v>
      </c>
      <c r="Z183" s="1">
        <f>ABS(IK_diagnostics_positions__3[[#This Row],[Column4]]-D182)</f>
        <v>4.4790000000000108E-2</v>
      </c>
      <c r="AA183" s="1">
        <f>ABS(IK_diagnostics_positions__3[[#This Row],[Column5]]-E182)</f>
        <v>7.6792790000000007E-3</v>
      </c>
      <c r="AB183" s="1">
        <f>ABS(IK_diagnostics_positions__3[[#This Row],[Column6]]-F182)</f>
        <v>2.0432000000000006E-2</v>
      </c>
      <c r="AC183" s="1">
        <f>ABS(IK_diagnostics_positions__3[[#This Row],[Column7]]-G182)</f>
        <v>7.935800000000004E-2</v>
      </c>
      <c r="AD183" s="1">
        <f>ABS(IK_diagnostics_positions__3[[#This Row],[Column8]]-H182)</f>
        <v>2.9509000000000007E-2</v>
      </c>
      <c r="AE183" s="1">
        <f>ABS(IK_diagnostics_positions__3[[#This Row],[Column9]]-I182)</f>
        <v>9.727000000000019E-2</v>
      </c>
      <c r="AF183" s="1">
        <f>ABS(IK_diagnostics_positions__3[[#This Row],[Column10]]-J182)</f>
        <v>4.9716999999999997E-2</v>
      </c>
      <c r="AG183" s="1">
        <f>ABS(IK_diagnostics_positions__3[[#This Row],[Column11]]-K182)</f>
        <v>6.1126999999999931E-2</v>
      </c>
      <c r="AH183" s="1">
        <f>ABS(IK_diagnostics_positions__3[[#This Row],[Column12]]-L182)</f>
        <v>0.14202000000000004</v>
      </c>
      <c r="AI183" s="1">
        <f>ABS(IK_diagnostics_positions__3[[#This Row],[Column13]]-M182)</f>
        <v>6.4543999999999935E-2</v>
      </c>
      <c r="AJ183" s="1">
        <f>ABS(IK_diagnostics_positions__3[[#This Row],[Column14]]-N182)</f>
        <v>0.274648</v>
      </c>
      <c r="AK183" s="1">
        <f>ABS(IK_diagnostics_positions__3[[#This Row],[Column15]]-O182)</f>
        <v>0.24337000000000009</v>
      </c>
      <c r="AL183" s="1">
        <f>ABS(IK_diagnostics_positions__3[[#This Row],[Column16]]-P182)</f>
        <v>0.10181899999999999</v>
      </c>
      <c r="AM183" s="1">
        <f>ABS(IK_diagnostics_positions__3[[#This Row],[Column17]]-Q182)</f>
        <v>7.0592999999999906E-2</v>
      </c>
      <c r="AN183" s="1">
        <f>ABS(IK_diagnostics_positions__3[[#This Row],[Column18]]-R182)</f>
        <v>4.7630000000000283E-2</v>
      </c>
      <c r="AO183" s="1">
        <f>ABS(IK_diagnostics_positions__3[[#This Row],[Column19]]-S182)</f>
        <v>0.12448895</v>
      </c>
      <c r="AP183" s="1">
        <f>ABS(IK_diagnostics_positions__3[[#This Row],[Column20]]-T182)</f>
        <v>0.34779000000000004</v>
      </c>
      <c r="AQ183" s="1">
        <f>ABS(IK_diagnostics_positions__3[[#This Row],[Column21]]-U182)</f>
        <v>3.6090000000000177E-2</v>
      </c>
    </row>
    <row r="184" spans="1:43" x14ac:dyDescent="0.25">
      <c r="A184" s="1">
        <v>2.9554E-2</v>
      </c>
      <c r="B184" s="1" t="s">
        <v>22</v>
      </c>
      <c r="C184" s="1">
        <v>-0.99956299999999998</v>
      </c>
      <c r="D184" s="1">
        <v>-0.96938199999999997</v>
      </c>
      <c r="E184" s="1" t="s">
        <v>22</v>
      </c>
      <c r="F184" s="1">
        <v>-0.95344300000000004</v>
      </c>
      <c r="G184" s="1">
        <v>-0.89432999999999996</v>
      </c>
      <c r="H184" s="1">
        <v>0.94572100000000003</v>
      </c>
      <c r="I184" s="1">
        <v>-1.2696400000000001</v>
      </c>
      <c r="J184" s="1">
        <v>-6.2694700000000006E-2</v>
      </c>
      <c r="K184" s="1">
        <v>0.90321399999999996</v>
      </c>
      <c r="L184" s="1">
        <v>-1.8233299999999999</v>
      </c>
      <c r="M184" s="1">
        <v>0.69564300000000001</v>
      </c>
      <c r="N184" s="1">
        <v>0.88756999999999997</v>
      </c>
      <c r="O184" s="1">
        <v>-2.4750000000000001</v>
      </c>
      <c r="P184" s="1">
        <v>-0.74980500000000005</v>
      </c>
      <c r="Q184" s="1">
        <v>0.97593700000000005</v>
      </c>
      <c r="R184" s="1">
        <v>-2.54623</v>
      </c>
      <c r="S184" s="1">
        <v>2.6194800000000001E-2</v>
      </c>
      <c r="T184" s="1">
        <v>0.15598899999999999</v>
      </c>
      <c r="U184" s="1">
        <v>-2.4819300000000002</v>
      </c>
      <c r="V184" s="1" t="s">
        <v>23</v>
      </c>
      <c r="W184" s="1">
        <f>ABS(IK_diagnostics_positions__3[[#This Row],[Column1]]-A183)</f>
        <v>3.2332930000000003E-2</v>
      </c>
      <c r="X184" s="1">
        <f>ABS(IK_diagnostics_positions__3[[#This Row],[Column2]]-B183)</f>
        <v>1.6628500000000001E-4</v>
      </c>
      <c r="Y184" s="1">
        <f>ABS(IK_diagnostics_positions__3[[#This Row],[Column3]]-C183)</f>
        <v>4.330000000000167E-4</v>
      </c>
      <c r="Z184" s="1">
        <f>ABS(IK_diagnostics_positions__3[[#This Row],[Column4]]-D183)</f>
        <v>3.1797999999999993E-2</v>
      </c>
      <c r="AA184" s="1">
        <f>ABS(IK_diagnostics_positions__3[[#This Row],[Column5]]-E183)</f>
        <v>1.5735099999999999E-4</v>
      </c>
      <c r="AB184" s="1">
        <f>ABS(IK_diagnostics_positions__3[[#This Row],[Column6]]-F183)</f>
        <v>9.9470000000000391E-3</v>
      </c>
      <c r="AC184" s="1">
        <f>ABS(IK_diagnostics_positions__3[[#This Row],[Column7]]-G183)</f>
        <v>3.7912000000000057E-2</v>
      </c>
      <c r="AD184" s="1">
        <f>ABS(IK_diagnostics_positions__3[[#This Row],[Column8]]-H183)</f>
        <v>9.1259999999999675E-3</v>
      </c>
      <c r="AE184" s="1">
        <f>ABS(IK_diagnostics_positions__3[[#This Row],[Column9]]-I183)</f>
        <v>3.6640000000000006E-2</v>
      </c>
      <c r="AF184" s="1">
        <f>ABS(IK_diagnostics_positions__3[[#This Row],[Column10]]-J183)</f>
        <v>3.7314299999999995E-2</v>
      </c>
      <c r="AG184" s="1">
        <f>ABS(IK_diagnostics_positions__3[[#This Row],[Column11]]-K183)</f>
        <v>1.0007999999999906E-2</v>
      </c>
      <c r="AH184" s="1">
        <f>ABS(IK_diagnostics_positions__3[[#This Row],[Column12]]-L183)</f>
        <v>3.9339999999999931E-2</v>
      </c>
      <c r="AI184" s="1">
        <f>ABS(IK_diagnostics_positions__3[[#This Row],[Column13]]-M183)</f>
        <v>2.1950000000000025E-2</v>
      </c>
      <c r="AJ184" s="1">
        <f>ABS(IK_diagnostics_positions__3[[#This Row],[Column14]]-N183)</f>
        <v>3.5839999999999983E-2</v>
      </c>
      <c r="AK184" s="1">
        <f>ABS(IK_diagnostics_positions__3[[#This Row],[Column15]]-O183)</f>
        <v>5.8819999999999872E-2</v>
      </c>
      <c r="AL184" s="1">
        <f>ABS(IK_diagnostics_positions__3[[#This Row],[Column16]]-P183)</f>
        <v>2.1717000000000097E-2</v>
      </c>
      <c r="AM184" s="1">
        <f>ABS(IK_diagnostics_positions__3[[#This Row],[Column17]]-Q183)</f>
        <v>6.1083000000000109E-2</v>
      </c>
      <c r="AN184" s="1">
        <f>ABS(IK_diagnostics_positions__3[[#This Row],[Column18]]-R183)</f>
        <v>1.5610000000000124E-2</v>
      </c>
      <c r="AO184" s="1">
        <f>ABS(IK_diagnostics_positions__3[[#This Row],[Column19]]-S183)</f>
        <v>2.3268850000000001E-2</v>
      </c>
      <c r="AP184" s="1">
        <f>ABS(IK_diagnostics_positions__3[[#This Row],[Column20]]-T183)</f>
        <v>8.7633000000000016E-2</v>
      </c>
      <c r="AQ184" s="1">
        <f>ABS(IK_diagnostics_positions__3[[#This Row],[Column21]]-U183)</f>
        <v>5.5349999999999788E-2</v>
      </c>
    </row>
    <row r="185" spans="1:43" x14ac:dyDescent="0.25">
      <c r="A185" s="1">
        <v>5.1951900000000002E-2</v>
      </c>
      <c r="B185" s="1" t="s">
        <v>22</v>
      </c>
      <c r="C185" s="1">
        <v>-0.99865000000000004</v>
      </c>
      <c r="D185" s="1">
        <v>-0.94749799999999995</v>
      </c>
      <c r="E185" s="1" t="s">
        <v>22</v>
      </c>
      <c r="F185" s="1">
        <v>-0.965472</v>
      </c>
      <c r="G185" s="1">
        <v>-0.86566200000000004</v>
      </c>
      <c r="H185" s="1">
        <v>0.94095300000000004</v>
      </c>
      <c r="I185" s="1">
        <v>-1.2939700000000001</v>
      </c>
      <c r="J185" s="1">
        <v>-3.6044699999999999E-2</v>
      </c>
      <c r="K185" s="1">
        <v>0.91230999999999995</v>
      </c>
      <c r="L185" s="1">
        <v>-1.8515699999999999</v>
      </c>
      <c r="M185" s="1">
        <v>0.72113400000000005</v>
      </c>
      <c r="N185" s="1">
        <v>0.912246</v>
      </c>
      <c r="O185" s="1">
        <v>-2.5047700000000002</v>
      </c>
      <c r="P185" s="1">
        <v>-0.75979099999999999</v>
      </c>
      <c r="Q185" s="1">
        <v>0.99457899999999999</v>
      </c>
      <c r="R185" s="1">
        <v>-2.5367099999999998</v>
      </c>
      <c r="S185" s="1">
        <v>2.4337899999999999E-2</v>
      </c>
      <c r="T185" s="1">
        <v>0.122707</v>
      </c>
      <c r="U185" s="1">
        <v>-2.4622099999999998</v>
      </c>
      <c r="V185" s="1" t="s">
        <v>23</v>
      </c>
      <c r="W185" s="1">
        <f>ABS(IK_diagnostics_positions__3[[#This Row],[Column1]]-A184)</f>
        <v>2.2397900000000002E-2</v>
      </c>
      <c r="X185" s="1">
        <f>ABS(IK_diagnostics_positions__3[[#This Row],[Column2]]-B184)</f>
        <v>0</v>
      </c>
      <c r="Y185" s="1">
        <f>ABS(IK_diagnostics_positions__3[[#This Row],[Column3]]-C184)</f>
        <v>9.1299999999994164E-4</v>
      </c>
      <c r="Z185" s="1">
        <f>ABS(IK_diagnostics_positions__3[[#This Row],[Column4]]-D184)</f>
        <v>2.1884000000000015E-2</v>
      </c>
      <c r="AA185" s="1">
        <f>ABS(IK_diagnostics_positions__3[[#This Row],[Column5]]-E184)</f>
        <v>0</v>
      </c>
      <c r="AB185" s="1">
        <f>ABS(IK_diagnostics_positions__3[[#This Row],[Column6]]-F184)</f>
        <v>1.2028999999999956E-2</v>
      </c>
      <c r="AC185" s="1">
        <f>ABS(IK_diagnostics_positions__3[[#This Row],[Column7]]-G184)</f>
        <v>2.8667999999999916E-2</v>
      </c>
      <c r="AD185" s="1">
        <f>ABS(IK_diagnostics_positions__3[[#This Row],[Column8]]-H184)</f>
        <v>4.7679999999999945E-3</v>
      </c>
      <c r="AE185" s="1">
        <f>ABS(IK_diagnostics_positions__3[[#This Row],[Column9]]-I184)</f>
        <v>2.4329999999999963E-2</v>
      </c>
      <c r="AF185" s="1">
        <f>ABS(IK_diagnostics_positions__3[[#This Row],[Column10]]-J184)</f>
        <v>2.6650000000000007E-2</v>
      </c>
      <c r="AG185" s="1">
        <f>ABS(IK_diagnostics_positions__3[[#This Row],[Column11]]-K184)</f>
        <v>9.095999999999993E-3</v>
      </c>
      <c r="AH185" s="1">
        <f>ABS(IK_diagnostics_positions__3[[#This Row],[Column12]]-L184)</f>
        <v>2.8240000000000043E-2</v>
      </c>
      <c r="AI185" s="1">
        <f>ABS(IK_diagnostics_positions__3[[#This Row],[Column13]]-M184)</f>
        <v>2.5491000000000041E-2</v>
      </c>
      <c r="AJ185" s="1">
        <f>ABS(IK_diagnostics_positions__3[[#This Row],[Column14]]-N184)</f>
        <v>2.4676000000000031E-2</v>
      </c>
      <c r="AK185" s="1">
        <f>ABS(IK_diagnostics_positions__3[[#This Row],[Column15]]-O184)</f>
        <v>2.9770000000000074E-2</v>
      </c>
      <c r="AL185" s="1">
        <f>ABS(IK_diagnostics_positions__3[[#This Row],[Column16]]-P184)</f>
        <v>9.9859999999999394E-3</v>
      </c>
      <c r="AM185" s="1">
        <f>ABS(IK_diagnostics_positions__3[[#This Row],[Column17]]-Q184)</f>
        <v>1.8641999999999936E-2</v>
      </c>
      <c r="AN185" s="1">
        <f>ABS(IK_diagnostics_positions__3[[#This Row],[Column18]]-R184)</f>
        <v>9.520000000000195E-3</v>
      </c>
      <c r="AO185" s="1">
        <f>ABS(IK_diagnostics_positions__3[[#This Row],[Column19]]-S184)</f>
        <v>1.8569000000000016E-3</v>
      </c>
      <c r="AP185" s="1">
        <f>ABS(IK_diagnostics_positions__3[[#This Row],[Column20]]-T184)</f>
        <v>3.3281999999999992E-2</v>
      </c>
      <c r="AQ185" s="1">
        <f>ABS(IK_diagnostics_positions__3[[#This Row],[Column21]]-U184)</f>
        <v>1.9720000000000404E-2</v>
      </c>
    </row>
    <row r="186" spans="1:43" x14ac:dyDescent="0.25">
      <c r="A186" s="1">
        <v>6.2921099999999994E-2</v>
      </c>
      <c r="B186" s="1" t="s">
        <v>22</v>
      </c>
      <c r="C186" s="1">
        <v>-0.99801899999999999</v>
      </c>
      <c r="D186" s="1">
        <v>-0.93678399999999995</v>
      </c>
      <c r="E186" s="1" t="s">
        <v>22</v>
      </c>
      <c r="F186" s="1">
        <v>-0.97374899999999998</v>
      </c>
      <c r="G186" s="1">
        <v>-0.85131900000000005</v>
      </c>
      <c r="H186" s="1">
        <v>0.93751099999999998</v>
      </c>
      <c r="I186" s="1">
        <v>-1.31105</v>
      </c>
      <c r="J186" s="1">
        <v>-2.08519E-2</v>
      </c>
      <c r="K186" s="1">
        <v>0.91825100000000004</v>
      </c>
      <c r="L186" s="1">
        <v>-1.86778</v>
      </c>
      <c r="M186" s="1">
        <v>0.73938499999999996</v>
      </c>
      <c r="N186" s="1">
        <v>0.92843799999999999</v>
      </c>
      <c r="O186" s="1">
        <v>-2.51735</v>
      </c>
      <c r="P186" s="1">
        <v>-0.76507199999999997</v>
      </c>
      <c r="Q186" s="1">
        <v>0.99810100000000002</v>
      </c>
      <c r="R186" s="1">
        <v>-2.5309200000000001</v>
      </c>
      <c r="S186" s="1">
        <v>1.8890199999999999E-2</v>
      </c>
      <c r="T186" s="1">
        <v>0.106918</v>
      </c>
      <c r="U186" s="1">
        <v>-2.4510100000000001</v>
      </c>
      <c r="V186" s="1" t="s">
        <v>23</v>
      </c>
      <c r="W186" s="1">
        <f>ABS(IK_diagnostics_positions__3[[#This Row],[Column1]]-A185)</f>
        <v>1.0969199999999991E-2</v>
      </c>
      <c r="X186" s="1">
        <f>ABS(IK_diagnostics_positions__3[[#This Row],[Column2]]-B185)</f>
        <v>0</v>
      </c>
      <c r="Y186" s="1">
        <f>ABS(IK_diagnostics_positions__3[[#This Row],[Column3]]-C185)</f>
        <v>6.3100000000004819E-4</v>
      </c>
      <c r="Z186" s="1">
        <f>ABS(IK_diagnostics_positions__3[[#This Row],[Column4]]-D185)</f>
        <v>1.0714000000000001E-2</v>
      </c>
      <c r="AA186" s="1">
        <f>ABS(IK_diagnostics_positions__3[[#This Row],[Column5]]-E185)</f>
        <v>0</v>
      </c>
      <c r="AB186" s="1">
        <f>ABS(IK_diagnostics_positions__3[[#This Row],[Column6]]-F185)</f>
        <v>8.2769999999999788E-3</v>
      </c>
      <c r="AC186" s="1">
        <f>ABS(IK_diagnostics_positions__3[[#This Row],[Column7]]-G185)</f>
        <v>1.4342999999999995E-2</v>
      </c>
      <c r="AD186" s="1">
        <f>ABS(IK_diagnostics_positions__3[[#This Row],[Column8]]-H185)</f>
        <v>3.4420000000000561E-3</v>
      </c>
      <c r="AE186" s="1">
        <f>ABS(IK_diagnostics_positions__3[[#This Row],[Column9]]-I185)</f>
        <v>1.7079999999999984E-2</v>
      </c>
      <c r="AF186" s="1">
        <f>ABS(IK_diagnostics_positions__3[[#This Row],[Column10]]-J185)</f>
        <v>1.5192799999999999E-2</v>
      </c>
      <c r="AG186" s="1">
        <f>ABS(IK_diagnostics_positions__3[[#This Row],[Column11]]-K185)</f>
        <v>5.9410000000000851E-3</v>
      </c>
      <c r="AH186" s="1">
        <f>ABS(IK_diagnostics_positions__3[[#This Row],[Column12]]-L185)</f>
        <v>1.6210000000000058E-2</v>
      </c>
      <c r="AI186" s="1">
        <f>ABS(IK_diagnostics_positions__3[[#This Row],[Column13]]-M185)</f>
        <v>1.8250999999999906E-2</v>
      </c>
      <c r="AJ186" s="1">
        <f>ABS(IK_diagnostics_positions__3[[#This Row],[Column14]]-N185)</f>
        <v>1.6191999999999984E-2</v>
      </c>
      <c r="AK186" s="1">
        <f>ABS(IK_diagnostics_positions__3[[#This Row],[Column15]]-O185)</f>
        <v>1.2579999999999814E-2</v>
      </c>
      <c r="AL186" s="1">
        <f>ABS(IK_diagnostics_positions__3[[#This Row],[Column16]]-P185)</f>
        <v>5.2809999999999802E-3</v>
      </c>
      <c r="AM186" s="1">
        <f>ABS(IK_diagnostics_positions__3[[#This Row],[Column17]]-Q185)</f>
        <v>3.5220000000000251E-3</v>
      </c>
      <c r="AN186" s="1">
        <f>ABS(IK_diagnostics_positions__3[[#This Row],[Column18]]-R185)</f>
        <v>5.7899999999997398E-3</v>
      </c>
      <c r="AO186" s="1">
        <f>ABS(IK_diagnostics_positions__3[[#This Row],[Column19]]-S185)</f>
        <v>5.4476999999999998E-3</v>
      </c>
      <c r="AP186" s="1">
        <f>ABS(IK_diagnostics_positions__3[[#This Row],[Column20]]-T185)</f>
        <v>1.5788999999999997E-2</v>
      </c>
      <c r="AQ186" s="1">
        <f>ABS(IK_diagnostics_positions__3[[#This Row],[Column21]]-U185)</f>
        <v>1.1199999999999655E-2</v>
      </c>
    </row>
    <row r="187" spans="1:43" x14ac:dyDescent="0.25">
      <c r="A187" s="1">
        <v>6.7012199999999994E-2</v>
      </c>
      <c r="B187" s="1" t="s">
        <v>22</v>
      </c>
      <c r="C187" s="1">
        <v>-0.99775199999999997</v>
      </c>
      <c r="D187" s="1">
        <v>-0.93284800000000001</v>
      </c>
      <c r="E187" s="1" t="s">
        <v>22</v>
      </c>
      <c r="F187" s="1">
        <v>-0.98105500000000001</v>
      </c>
      <c r="G187" s="1">
        <v>-0.84392299999999998</v>
      </c>
      <c r="H187" s="1">
        <v>0.93457699999999999</v>
      </c>
      <c r="I187" s="1">
        <v>-1.32552</v>
      </c>
      <c r="J187" s="1">
        <v>-1.1213799999999999E-2</v>
      </c>
      <c r="K187" s="1">
        <v>0.92109200000000002</v>
      </c>
      <c r="L187" s="1">
        <v>-1.87907</v>
      </c>
      <c r="M187" s="1">
        <v>0.75256900000000004</v>
      </c>
      <c r="N187" s="1">
        <v>0.938195</v>
      </c>
      <c r="O187" s="1">
        <v>-2.5243199999999999</v>
      </c>
      <c r="P187" s="1">
        <v>-0.76813100000000001</v>
      </c>
      <c r="Q187" s="1">
        <v>0.99970700000000001</v>
      </c>
      <c r="R187" s="1">
        <v>-2.5278299999999998</v>
      </c>
      <c r="S187" s="1">
        <v>1.32783E-2</v>
      </c>
      <c r="T187" s="1">
        <v>9.8955199999999993E-2</v>
      </c>
      <c r="U187" s="1">
        <v>-2.4478300000000002</v>
      </c>
      <c r="V187" s="1" t="s">
        <v>23</v>
      </c>
      <c r="W187" s="1">
        <f>ABS(IK_diagnostics_positions__3[[#This Row],[Column1]]-A186)</f>
        <v>4.0911000000000003E-3</v>
      </c>
      <c r="X187" s="1">
        <f>ABS(IK_diagnostics_positions__3[[#This Row],[Column2]]-B186)</f>
        <v>0</v>
      </c>
      <c r="Y187" s="1">
        <f>ABS(IK_diagnostics_positions__3[[#This Row],[Column3]]-C186)</f>
        <v>2.6700000000001722E-4</v>
      </c>
      <c r="Z187" s="1">
        <f>ABS(IK_diagnostics_positions__3[[#This Row],[Column4]]-D186)</f>
        <v>3.9359999999999395E-3</v>
      </c>
      <c r="AA187" s="1">
        <f>ABS(IK_diagnostics_positions__3[[#This Row],[Column5]]-E186)</f>
        <v>0</v>
      </c>
      <c r="AB187" s="1">
        <f>ABS(IK_diagnostics_positions__3[[#This Row],[Column6]]-F186)</f>
        <v>7.3060000000000347E-3</v>
      </c>
      <c r="AC187" s="1">
        <f>ABS(IK_diagnostics_positions__3[[#This Row],[Column7]]-G186)</f>
        <v>7.3960000000000692E-3</v>
      </c>
      <c r="AD187" s="1">
        <f>ABS(IK_diagnostics_positions__3[[#This Row],[Column8]]-H186)</f>
        <v>2.9339999999999922E-3</v>
      </c>
      <c r="AE187" s="1">
        <f>ABS(IK_diagnostics_positions__3[[#This Row],[Column9]]-I186)</f>
        <v>1.4469999999999983E-2</v>
      </c>
      <c r="AF187" s="1">
        <f>ABS(IK_diagnostics_positions__3[[#This Row],[Column10]]-J186)</f>
        <v>9.6381000000000001E-3</v>
      </c>
      <c r="AG187" s="1">
        <f>ABS(IK_diagnostics_positions__3[[#This Row],[Column11]]-K186)</f>
        <v>2.8409999999999824E-3</v>
      </c>
      <c r="AH187" s="1">
        <f>ABS(IK_diagnostics_positions__3[[#This Row],[Column12]]-L186)</f>
        <v>1.1290000000000022E-2</v>
      </c>
      <c r="AI187" s="1">
        <f>ABS(IK_diagnostics_positions__3[[#This Row],[Column13]]-M186)</f>
        <v>1.3184000000000085E-2</v>
      </c>
      <c r="AJ187" s="1">
        <f>ABS(IK_diagnostics_positions__3[[#This Row],[Column14]]-N186)</f>
        <v>9.7570000000000157E-3</v>
      </c>
      <c r="AK187" s="1">
        <f>ABS(IK_diagnostics_positions__3[[#This Row],[Column15]]-O186)</f>
        <v>6.9699999999999207E-3</v>
      </c>
      <c r="AL187" s="1">
        <f>ABS(IK_diagnostics_positions__3[[#This Row],[Column16]]-P186)</f>
        <v>3.0590000000000339E-3</v>
      </c>
      <c r="AM187" s="1">
        <f>ABS(IK_diagnostics_positions__3[[#This Row],[Column17]]-Q186)</f>
        <v>1.6059999999999963E-3</v>
      </c>
      <c r="AN187" s="1">
        <f>ABS(IK_diagnostics_positions__3[[#This Row],[Column18]]-R186)</f>
        <v>3.0900000000002592E-3</v>
      </c>
      <c r="AO187" s="1">
        <f>ABS(IK_diagnostics_positions__3[[#This Row],[Column19]]-S186)</f>
        <v>5.6118999999999995E-3</v>
      </c>
      <c r="AP187" s="1">
        <f>ABS(IK_diagnostics_positions__3[[#This Row],[Column20]]-T186)</f>
        <v>7.962800000000006E-3</v>
      </c>
      <c r="AQ187" s="1">
        <f>ABS(IK_diagnostics_positions__3[[#This Row],[Column21]]-U186)</f>
        <v>3.1799999999999606E-3</v>
      </c>
    </row>
    <row r="188" spans="1:43" x14ac:dyDescent="0.25">
      <c r="A188" s="1">
        <v>6.8083500000000005E-2</v>
      </c>
      <c r="B188" s="1" t="s">
        <v>22</v>
      </c>
      <c r="C188" s="1">
        <v>-0.99768000000000001</v>
      </c>
      <c r="D188" s="1">
        <v>-0.93186000000000002</v>
      </c>
      <c r="E188" s="1" t="s">
        <v>22</v>
      </c>
      <c r="F188" s="1">
        <v>-0.98700299999999996</v>
      </c>
      <c r="G188" s="1">
        <v>-0.84120300000000003</v>
      </c>
      <c r="H188" s="1">
        <v>0.93191900000000005</v>
      </c>
      <c r="I188" s="1">
        <v>-1.33816</v>
      </c>
      <c r="J188" s="1">
        <v>-5.3709700000000001E-3</v>
      </c>
      <c r="K188" s="1">
        <v>0.92278899999999997</v>
      </c>
      <c r="L188" s="1">
        <v>-1.88707</v>
      </c>
      <c r="M188" s="1">
        <v>0.76164200000000004</v>
      </c>
      <c r="N188" s="1">
        <v>0.94563399999999997</v>
      </c>
      <c r="O188" s="1">
        <v>-2.5282900000000001</v>
      </c>
      <c r="P188" s="1">
        <v>-0.76969100000000001</v>
      </c>
      <c r="Q188" s="1">
        <v>1.00013</v>
      </c>
      <c r="R188" s="1">
        <v>-2.52725</v>
      </c>
      <c r="S188" s="1">
        <v>1.02509E-2</v>
      </c>
      <c r="T188" s="1">
        <v>9.3760599999999999E-2</v>
      </c>
      <c r="U188" s="1">
        <v>-2.4460500000000001</v>
      </c>
      <c r="V188" s="1" t="s">
        <v>23</v>
      </c>
      <c r="W188" s="1">
        <f>ABS(IK_diagnostics_positions__3[[#This Row],[Column1]]-A187)</f>
        <v>1.0713000000000111E-3</v>
      </c>
      <c r="X188" s="1">
        <f>ABS(IK_diagnostics_positions__3[[#This Row],[Column2]]-B187)</f>
        <v>0</v>
      </c>
      <c r="Y188" s="1">
        <f>ABS(IK_diagnostics_positions__3[[#This Row],[Column3]]-C187)</f>
        <v>7.1999999999960984E-5</v>
      </c>
      <c r="Z188" s="1">
        <f>ABS(IK_diagnostics_positions__3[[#This Row],[Column4]]-D187)</f>
        <v>9.8799999999998889E-4</v>
      </c>
      <c r="AA188" s="1">
        <f>ABS(IK_diagnostics_positions__3[[#This Row],[Column5]]-E187)</f>
        <v>0</v>
      </c>
      <c r="AB188" s="1">
        <f>ABS(IK_diagnostics_positions__3[[#This Row],[Column6]]-F187)</f>
        <v>5.9479999999999533E-3</v>
      </c>
      <c r="AC188" s="1">
        <f>ABS(IK_diagnostics_positions__3[[#This Row],[Column7]]-G187)</f>
        <v>2.7199999999999447E-3</v>
      </c>
      <c r="AD188" s="1">
        <f>ABS(IK_diagnostics_positions__3[[#This Row],[Column8]]-H187)</f>
        <v>2.6579999999999382E-3</v>
      </c>
      <c r="AE188" s="1">
        <f>ABS(IK_diagnostics_positions__3[[#This Row],[Column9]]-I187)</f>
        <v>1.2639999999999985E-2</v>
      </c>
      <c r="AF188" s="1">
        <f>ABS(IK_diagnostics_positions__3[[#This Row],[Column10]]-J187)</f>
        <v>5.8428299999999994E-3</v>
      </c>
      <c r="AG188" s="1">
        <f>ABS(IK_diagnostics_positions__3[[#This Row],[Column11]]-K187)</f>
        <v>1.6969999999999485E-3</v>
      </c>
      <c r="AH188" s="1">
        <f>ABS(IK_diagnostics_positions__3[[#This Row],[Column12]]-L187)</f>
        <v>8.0000000000000071E-3</v>
      </c>
      <c r="AI188" s="1">
        <f>ABS(IK_diagnostics_positions__3[[#This Row],[Column13]]-M187)</f>
        <v>9.0729999999999977E-3</v>
      </c>
      <c r="AJ188" s="1">
        <f>ABS(IK_diagnostics_positions__3[[#This Row],[Column14]]-N187)</f>
        <v>7.4389999999999734E-3</v>
      </c>
      <c r="AK188" s="1">
        <f>ABS(IK_diagnostics_positions__3[[#This Row],[Column15]]-O187)</f>
        <v>3.9700000000002511E-3</v>
      </c>
      <c r="AL188" s="1">
        <f>ABS(IK_diagnostics_positions__3[[#This Row],[Column16]]-P187)</f>
        <v>1.5600000000000058E-3</v>
      </c>
      <c r="AM188" s="1">
        <f>ABS(IK_diagnostics_positions__3[[#This Row],[Column17]]-Q187)</f>
        <v>4.2299999999995119E-4</v>
      </c>
      <c r="AN188" s="1">
        <f>ABS(IK_diagnostics_positions__3[[#This Row],[Column18]]-R187)</f>
        <v>5.799999999998029E-4</v>
      </c>
      <c r="AO188" s="1">
        <f>ABS(IK_diagnostics_positions__3[[#This Row],[Column19]]-S187)</f>
        <v>3.0273999999999995E-3</v>
      </c>
      <c r="AP188" s="1">
        <f>ABS(IK_diagnostics_positions__3[[#This Row],[Column20]]-T187)</f>
        <v>5.1945999999999937E-3</v>
      </c>
      <c r="AQ188" s="1">
        <f>ABS(IK_diagnostics_positions__3[[#This Row],[Column21]]-U187)</f>
        <v>1.7800000000001148E-3</v>
      </c>
    </row>
    <row r="189" spans="1:43" x14ac:dyDescent="0.25">
      <c r="A189" s="1">
        <v>6.7226800000000003E-2</v>
      </c>
      <c r="B189" s="1" t="s">
        <v>22</v>
      </c>
      <c r="C189" s="1">
        <v>-0.99773800000000001</v>
      </c>
      <c r="D189" s="1">
        <v>-0.93273499999999998</v>
      </c>
      <c r="E189" s="1" t="s">
        <v>22</v>
      </c>
      <c r="F189" s="1">
        <v>-0.98894300000000002</v>
      </c>
      <c r="G189" s="1">
        <v>-0.84093099999999998</v>
      </c>
      <c r="H189" s="1">
        <v>0.92903400000000003</v>
      </c>
      <c r="I189" s="1">
        <v>-1.34737</v>
      </c>
      <c r="J189" s="1">
        <v>-2.0657800000000001E-3</v>
      </c>
      <c r="K189" s="1">
        <v>0.92236099999999999</v>
      </c>
      <c r="L189" s="1">
        <v>-1.89167</v>
      </c>
      <c r="M189" s="1">
        <v>0.76643300000000003</v>
      </c>
      <c r="N189" s="1">
        <v>0.94959899999999997</v>
      </c>
      <c r="O189" s="1">
        <v>-2.5309400000000002</v>
      </c>
      <c r="P189" s="1">
        <v>-0.77180000000000004</v>
      </c>
      <c r="Q189" s="1">
        <v>0.99989799999999995</v>
      </c>
      <c r="R189" s="1">
        <v>-2.5253100000000002</v>
      </c>
      <c r="S189" s="1">
        <v>7.4902500000000004E-3</v>
      </c>
      <c r="T189" s="1">
        <v>8.9544700000000005E-2</v>
      </c>
      <c r="U189" s="1">
        <v>-2.4451299999999998</v>
      </c>
      <c r="V189" s="1" t="s">
        <v>23</v>
      </c>
      <c r="W189" s="1">
        <f>ABS(IK_diagnostics_positions__3[[#This Row],[Column1]]-A188)</f>
        <v>8.567000000000019E-4</v>
      </c>
      <c r="X189" s="1">
        <f>ABS(IK_diagnostics_positions__3[[#This Row],[Column2]]-B188)</f>
        <v>0</v>
      </c>
      <c r="Y189" s="1">
        <f>ABS(IK_diagnostics_positions__3[[#This Row],[Column3]]-C188)</f>
        <v>5.8000000000002494E-5</v>
      </c>
      <c r="Z189" s="1">
        <f>ABS(IK_diagnostics_positions__3[[#This Row],[Column4]]-D188)</f>
        <v>8.7499999999995914E-4</v>
      </c>
      <c r="AA189" s="1">
        <f>ABS(IK_diagnostics_positions__3[[#This Row],[Column5]]-E188)</f>
        <v>0</v>
      </c>
      <c r="AB189" s="1">
        <f>ABS(IK_diagnostics_positions__3[[#This Row],[Column6]]-F188)</f>
        <v>1.9400000000000528E-3</v>
      </c>
      <c r="AC189" s="1">
        <f>ABS(IK_diagnostics_positions__3[[#This Row],[Column7]]-G188)</f>
        <v>2.7200000000004998E-4</v>
      </c>
      <c r="AD189" s="1">
        <f>ABS(IK_diagnostics_positions__3[[#This Row],[Column8]]-H188)</f>
        <v>2.8850000000000264E-3</v>
      </c>
      <c r="AE189" s="1">
        <f>ABS(IK_diagnostics_positions__3[[#This Row],[Column9]]-I188)</f>
        <v>9.2099999999999405E-3</v>
      </c>
      <c r="AF189" s="1">
        <f>ABS(IK_diagnostics_positions__3[[#This Row],[Column10]]-J188)</f>
        <v>3.30519E-3</v>
      </c>
      <c r="AG189" s="1">
        <f>ABS(IK_diagnostics_positions__3[[#This Row],[Column11]]-K188)</f>
        <v>4.2799999999998395E-4</v>
      </c>
      <c r="AH189" s="1">
        <f>ABS(IK_diagnostics_positions__3[[#This Row],[Column12]]-L188)</f>
        <v>4.5999999999999375E-3</v>
      </c>
      <c r="AI189" s="1">
        <f>ABS(IK_diagnostics_positions__3[[#This Row],[Column13]]-M188)</f>
        <v>4.7909999999999897E-3</v>
      </c>
      <c r="AJ189" s="1">
        <f>ABS(IK_diagnostics_positions__3[[#This Row],[Column14]]-N188)</f>
        <v>3.9649999999999963E-3</v>
      </c>
      <c r="AK189" s="1">
        <f>ABS(IK_diagnostics_positions__3[[#This Row],[Column15]]-O188)</f>
        <v>2.6500000000000412E-3</v>
      </c>
      <c r="AL189" s="1">
        <f>ABS(IK_diagnostics_positions__3[[#This Row],[Column16]]-P188)</f>
        <v>2.1090000000000275E-3</v>
      </c>
      <c r="AM189" s="1">
        <f>ABS(IK_diagnostics_positions__3[[#This Row],[Column17]]-Q188)</f>
        <v>2.3200000000000998E-4</v>
      </c>
      <c r="AN189" s="1">
        <f>ABS(IK_diagnostics_positions__3[[#This Row],[Column18]]-R188)</f>
        <v>1.9399999999998307E-3</v>
      </c>
      <c r="AO189" s="1">
        <f>ABS(IK_diagnostics_positions__3[[#This Row],[Column19]]-S188)</f>
        <v>2.7606499999999999E-3</v>
      </c>
      <c r="AP189" s="1">
        <f>ABS(IK_diagnostics_positions__3[[#This Row],[Column20]]-T188)</f>
        <v>4.2158999999999947E-3</v>
      </c>
      <c r="AQ189" s="1">
        <f>ABS(IK_diagnostics_positions__3[[#This Row],[Column21]]-U188)</f>
        <v>9.2000000000025395E-4</v>
      </c>
    </row>
    <row r="190" spans="1:43" x14ac:dyDescent="0.25">
      <c r="A190" s="1">
        <v>6.6201599999999999E-2</v>
      </c>
      <c r="B190" s="1" t="s">
        <v>22</v>
      </c>
      <c r="C190" s="1">
        <v>-0.99780599999999997</v>
      </c>
      <c r="D190" s="1">
        <v>-0.93377699999999997</v>
      </c>
      <c r="E190" s="1" t="s">
        <v>22</v>
      </c>
      <c r="F190" s="1">
        <v>-0.99120799999999998</v>
      </c>
      <c r="G190" s="1">
        <v>-0.84124900000000002</v>
      </c>
      <c r="H190" s="1">
        <v>0.92704699999999995</v>
      </c>
      <c r="I190" s="1">
        <v>-1.35456</v>
      </c>
      <c r="J190" s="1">
        <v>2.1815300000000001E-4</v>
      </c>
      <c r="K190" s="1">
        <v>0.92168600000000001</v>
      </c>
      <c r="L190" s="1">
        <v>-1.8948400000000001</v>
      </c>
      <c r="M190" s="1">
        <v>0.76979299999999995</v>
      </c>
      <c r="N190" s="1">
        <v>0.95223999999999998</v>
      </c>
      <c r="O190" s="1">
        <v>-2.53267</v>
      </c>
      <c r="P190" s="1">
        <v>-0.77273800000000004</v>
      </c>
      <c r="Q190" s="1">
        <v>1.00003</v>
      </c>
      <c r="R190" s="1">
        <v>-2.5244399999999998</v>
      </c>
      <c r="S190" s="1">
        <v>5.6093200000000001E-3</v>
      </c>
      <c r="T190" s="1">
        <v>8.6581500000000006E-2</v>
      </c>
      <c r="U190" s="1">
        <v>-2.4449000000000001</v>
      </c>
      <c r="V190" s="1" t="s">
        <v>23</v>
      </c>
      <c r="W190" s="1">
        <f>ABS(IK_diagnostics_positions__3[[#This Row],[Column1]]-A189)</f>
        <v>1.0252000000000039E-3</v>
      </c>
      <c r="X190" s="1">
        <f>ABS(IK_diagnostics_positions__3[[#This Row],[Column2]]-B189)</f>
        <v>0</v>
      </c>
      <c r="Y190" s="1">
        <f>ABS(IK_diagnostics_positions__3[[#This Row],[Column3]]-C189)</f>
        <v>6.7999999999956984E-5</v>
      </c>
      <c r="Z190" s="1">
        <f>ABS(IK_diagnostics_positions__3[[#This Row],[Column4]]-D189)</f>
        <v>1.0419999999999874E-3</v>
      </c>
      <c r="AA190" s="1">
        <f>ABS(IK_diagnostics_positions__3[[#This Row],[Column5]]-E189)</f>
        <v>0</v>
      </c>
      <c r="AB190" s="1">
        <f>ABS(IK_diagnostics_positions__3[[#This Row],[Column6]]-F189)</f>
        <v>2.2649999999999615E-3</v>
      </c>
      <c r="AC190" s="1">
        <f>ABS(IK_diagnostics_positions__3[[#This Row],[Column7]]-G189)</f>
        <v>3.1800000000004047E-4</v>
      </c>
      <c r="AD190" s="1">
        <f>ABS(IK_diagnostics_positions__3[[#This Row],[Column8]]-H189)</f>
        <v>1.987000000000072E-3</v>
      </c>
      <c r="AE190" s="1">
        <f>ABS(IK_diagnostics_positions__3[[#This Row],[Column9]]-I189)</f>
        <v>7.1900000000000297E-3</v>
      </c>
      <c r="AF190" s="1">
        <f>ABS(IK_diagnostics_positions__3[[#This Row],[Column10]]-J189)</f>
        <v>2.2839330000000001E-3</v>
      </c>
      <c r="AG190" s="1">
        <f>ABS(IK_diagnostics_positions__3[[#This Row],[Column11]]-K189)</f>
        <v>6.7499999999998117E-4</v>
      </c>
      <c r="AH190" s="1">
        <f>ABS(IK_diagnostics_positions__3[[#This Row],[Column12]]-L189)</f>
        <v>3.1700000000001172E-3</v>
      </c>
      <c r="AI190" s="1">
        <f>ABS(IK_diagnostics_positions__3[[#This Row],[Column13]]-M189)</f>
        <v>3.3599999999999186E-3</v>
      </c>
      <c r="AJ190" s="1">
        <f>ABS(IK_diagnostics_positions__3[[#This Row],[Column14]]-N189)</f>
        <v>2.6410000000000045E-3</v>
      </c>
      <c r="AK190" s="1">
        <f>ABS(IK_diagnostics_positions__3[[#This Row],[Column15]]-O189)</f>
        <v>1.7299999999997873E-3</v>
      </c>
      <c r="AL190" s="1">
        <f>ABS(IK_diagnostics_positions__3[[#This Row],[Column16]]-P189)</f>
        <v>9.3799999999999439E-4</v>
      </c>
      <c r="AM190" s="1">
        <f>ABS(IK_diagnostics_positions__3[[#This Row],[Column17]]-Q189)</f>
        <v>1.3200000000002099E-4</v>
      </c>
      <c r="AN190" s="1">
        <f>ABS(IK_diagnostics_positions__3[[#This Row],[Column18]]-R189)</f>
        <v>8.7000000000037048E-4</v>
      </c>
      <c r="AO190" s="1">
        <f>ABS(IK_diagnostics_positions__3[[#This Row],[Column19]]-S189)</f>
        <v>1.8809300000000003E-3</v>
      </c>
      <c r="AP190" s="1">
        <f>ABS(IK_diagnostics_positions__3[[#This Row],[Column20]]-T189)</f>
        <v>2.9631999999999992E-3</v>
      </c>
      <c r="AQ190" s="1">
        <f>ABS(IK_diagnostics_positions__3[[#This Row],[Column21]]-U189)</f>
        <v>2.2999999999973042E-4</v>
      </c>
    </row>
    <row r="191" spans="1:43" x14ac:dyDescent="0.25">
      <c r="A191" s="1">
        <v>6.3706299999999993E-2</v>
      </c>
      <c r="B191" s="1" t="s">
        <v>22</v>
      </c>
      <c r="C191" s="1">
        <v>-0.99796899999999999</v>
      </c>
      <c r="D191" s="1">
        <v>-0.93628100000000003</v>
      </c>
      <c r="E191" s="1" t="s">
        <v>22</v>
      </c>
      <c r="F191" s="1">
        <v>-0.99301600000000001</v>
      </c>
      <c r="G191" s="1">
        <v>-0.843024</v>
      </c>
      <c r="H191" s="1">
        <v>0.92517499999999997</v>
      </c>
      <c r="I191" s="1">
        <v>-1.3609199999999999</v>
      </c>
      <c r="J191" s="1">
        <v>1.64843E-3</v>
      </c>
      <c r="K191" s="1">
        <v>0.92050500000000002</v>
      </c>
      <c r="L191" s="1">
        <v>-1.89618</v>
      </c>
      <c r="M191" s="1">
        <v>0.77179699999999996</v>
      </c>
      <c r="N191" s="1">
        <v>0.95449899999999999</v>
      </c>
      <c r="O191" s="1">
        <v>-2.5331399999999999</v>
      </c>
      <c r="P191" s="1">
        <v>-0.77304200000000001</v>
      </c>
      <c r="Q191" s="1">
        <v>0.99967300000000003</v>
      </c>
      <c r="R191" s="1">
        <v>-2.5235500000000002</v>
      </c>
      <c r="S191" s="1">
        <v>4.6915200000000002E-3</v>
      </c>
      <c r="T191" s="1">
        <v>8.4512400000000001E-2</v>
      </c>
      <c r="U191" s="1">
        <v>-2.4449200000000002</v>
      </c>
      <c r="V191" s="1" t="s">
        <v>23</v>
      </c>
      <c r="W191" s="1">
        <f>ABS(IK_diagnostics_positions__3[[#This Row],[Column1]]-A190)</f>
        <v>2.4953000000000058E-3</v>
      </c>
      <c r="X191" s="1">
        <f>ABS(IK_diagnostics_positions__3[[#This Row],[Column2]]-B190)</f>
        <v>0</v>
      </c>
      <c r="Y191" s="1">
        <f>ABS(IK_diagnostics_positions__3[[#This Row],[Column3]]-C190)</f>
        <v>1.6300000000002424E-4</v>
      </c>
      <c r="Z191" s="1">
        <f>ABS(IK_diagnostics_positions__3[[#This Row],[Column4]]-D190)</f>
        <v>2.5040000000000617E-3</v>
      </c>
      <c r="AA191" s="1">
        <f>ABS(IK_diagnostics_positions__3[[#This Row],[Column5]]-E190)</f>
        <v>0</v>
      </c>
      <c r="AB191" s="1">
        <f>ABS(IK_diagnostics_positions__3[[#This Row],[Column6]]-F190)</f>
        <v>1.8080000000000318E-3</v>
      </c>
      <c r="AC191" s="1">
        <f>ABS(IK_diagnostics_positions__3[[#This Row],[Column7]]-G190)</f>
        <v>1.774999999999971E-3</v>
      </c>
      <c r="AD191" s="1">
        <f>ABS(IK_diagnostics_positions__3[[#This Row],[Column8]]-H190)</f>
        <v>1.8719999999999848E-3</v>
      </c>
      <c r="AE191" s="1">
        <f>ABS(IK_diagnostics_positions__3[[#This Row],[Column9]]-I190)</f>
        <v>6.3599999999999213E-3</v>
      </c>
      <c r="AF191" s="1">
        <f>ABS(IK_diagnostics_positions__3[[#This Row],[Column10]]-J190)</f>
        <v>1.430277E-3</v>
      </c>
      <c r="AG191" s="1">
        <f>ABS(IK_diagnostics_positions__3[[#This Row],[Column11]]-K190)</f>
        <v>1.1809999999999876E-3</v>
      </c>
      <c r="AH191" s="1">
        <f>ABS(IK_diagnostics_positions__3[[#This Row],[Column12]]-L190)</f>
        <v>1.3399999999998968E-3</v>
      </c>
      <c r="AI191" s="1">
        <f>ABS(IK_diagnostics_positions__3[[#This Row],[Column13]]-M190)</f>
        <v>2.0040000000000058E-3</v>
      </c>
      <c r="AJ191" s="1">
        <f>ABS(IK_diagnostics_positions__3[[#This Row],[Column14]]-N190)</f>
        <v>2.259000000000011E-3</v>
      </c>
      <c r="AK191" s="1">
        <f>ABS(IK_diagnostics_positions__3[[#This Row],[Column15]]-O190)</f>
        <v>4.6999999999997044E-4</v>
      </c>
      <c r="AL191" s="1">
        <f>ABS(IK_diagnostics_positions__3[[#This Row],[Column16]]-P190)</f>
        <v>3.0399999999997096E-4</v>
      </c>
      <c r="AM191" s="1">
        <f>ABS(IK_diagnostics_positions__3[[#This Row],[Column17]]-Q190)</f>
        <v>3.569999999999407E-4</v>
      </c>
      <c r="AN191" s="1">
        <f>ABS(IK_diagnostics_positions__3[[#This Row],[Column18]]-R190)</f>
        <v>8.8999999999961332E-4</v>
      </c>
      <c r="AO191" s="1">
        <f>ABS(IK_diagnostics_positions__3[[#This Row],[Column19]]-S190)</f>
        <v>9.1779999999999987E-4</v>
      </c>
      <c r="AP191" s="1">
        <f>ABS(IK_diagnostics_positions__3[[#This Row],[Column20]]-T190)</f>
        <v>2.0691000000000043E-3</v>
      </c>
      <c r="AQ191" s="1">
        <f>ABS(IK_diagnostics_positions__3[[#This Row],[Column21]]-U190)</f>
        <v>2.0000000000131024E-5</v>
      </c>
    </row>
    <row r="192" spans="1:43" x14ac:dyDescent="0.25">
      <c r="A192" s="1">
        <v>6.0385399999999999E-2</v>
      </c>
      <c r="B192" s="1" t="s">
        <v>22</v>
      </c>
      <c r="C192" s="1">
        <v>-0.99817500000000003</v>
      </c>
      <c r="D192" s="1">
        <v>-0.93960999999999995</v>
      </c>
      <c r="E192" s="1" t="s">
        <v>22</v>
      </c>
      <c r="F192" s="1">
        <v>-0.99511799999999995</v>
      </c>
      <c r="G192" s="1">
        <v>-0.84536299999999998</v>
      </c>
      <c r="H192" s="1">
        <v>0.92341799999999996</v>
      </c>
      <c r="I192" s="1">
        <v>-1.3671599999999999</v>
      </c>
      <c r="J192" s="1">
        <v>2.4619099999999999E-3</v>
      </c>
      <c r="K192" s="1">
        <v>0.91910000000000003</v>
      </c>
      <c r="L192" s="1">
        <v>-1.8974200000000001</v>
      </c>
      <c r="M192" s="1">
        <v>0.77291200000000004</v>
      </c>
      <c r="N192" s="1">
        <v>0.95642099999999997</v>
      </c>
      <c r="O192" s="1">
        <v>-2.53383</v>
      </c>
      <c r="P192" s="1">
        <v>-0.77327900000000005</v>
      </c>
      <c r="Q192" s="1">
        <v>1.0001</v>
      </c>
      <c r="R192" s="1">
        <v>-2.52325</v>
      </c>
      <c r="S192" s="1">
        <v>3.9845100000000001E-3</v>
      </c>
      <c r="T192" s="1">
        <v>8.2433199999999998E-2</v>
      </c>
      <c r="U192" s="1">
        <v>-2.4451299999999998</v>
      </c>
      <c r="V192" s="1" t="s">
        <v>23</v>
      </c>
      <c r="W192" s="1">
        <f>ABS(IK_diagnostics_positions__3[[#This Row],[Column1]]-A191)</f>
        <v>3.3208999999999947E-3</v>
      </c>
      <c r="X192" s="1">
        <f>ABS(IK_diagnostics_positions__3[[#This Row],[Column2]]-B191)</f>
        <v>0</v>
      </c>
      <c r="Y192" s="1">
        <f>ABS(IK_diagnostics_positions__3[[#This Row],[Column3]]-C191)</f>
        <v>2.0600000000003948E-4</v>
      </c>
      <c r="Z192" s="1">
        <f>ABS(IK_diagnostics_positions__3[[#This Row],[Column4]]-D191)</f>
        <v>3.3289999999999154E-3</v>
      </c>
      <c r="AA192" s="1">
        <f>ABS(IK_diagnostics_positions__3[[#This Row],[Column5]]-E191)</f>
        <v>0</v>
      </c>
      <c r="AB192" s="1">
        <f>ABS(IK_diagnostics_positions__3[[#This Row],[Column6]]-F191)</f>
        <v>2.1019999999999373E-3</v>
      </c>
      <c r="AC192" s="1">
        <f>ABS(IK_diagnostics_positions__3[[#This Row],[Column7]]-G191)</f>
        <v>2.33899999999998E-3</v>
      </c>
      <c r="AD192" s="1">
        <f>ABS(IK_diagnostics_positions__3[[#This Row],[Column8]]-H191)</f>
        <v>1.7570000000000086E-3</v>
      </c>
      <c r="AE192" s="1">
        <f>ABS(IK_diagnostics_positions__3[[#This Row],[Column9]]-I191)</f>
        <v>6.2400000000000233E-3</v>
      </c>
      <c r="AF192" s="1">
        <f>ABS(IK_diagnostics_positions__3[[#This Row],[Column10]]-J191)</f>
        <v>8.1347999999999989E-4</v>
      </c>
      <c r="AG192" s="1">
        <f>ABS(IK_diagnostics_positions__3[[#This Row],[Column11]]-K191)</f>
        <v>1.4049999999999896E-3</v>
      </c>
      <c r="AH192" s="1">
        <f>ABS(IK_diagnostics_positions__3[[#This Row],[Column12]]-L191)</f>
        <v>1.2400000000001299E-3</v>
      </c>
      <c r="AI192" s="1">
        <f>ABS(IK_diagnostics_positions__3[[#This Row],[Column13]]-M191)</f>
        <v>1.1150000000000881E-3</v>
      </c>
      <c r="AJ192" s="1">
        <f>ABS(IK_diagnostics_positions__3[[#This Row],[Column14]]-N191)</f>
        <v>1.9219999999999793E-3</v>
      </c>
      <c r="AK192" s="1">
        <f>ABS(IK_diagnostics_positions__3[[#This Row],[Column15]]-O191)</f>
        <v>6.9000000000007944E-4</v>
      </c>
      <c r="AL192" s="1">
        <f>ABS(IK_diagnostics_positions__3[[#This Row],[Column16]]-P191)</f>
        <v>2.3700000000004273E-4</v>
      </c>
      <c r="AM192" s="1">
        <f>ABS(IK_diagnostics_positions__3[[#This Row],[Column17]]-Q191)</f>
        <v>4.2699999999995519E-4</v>
      </c>
      <c r="AN192" s="1">
        <f>ABS(IK_diagnostics_positions__3[[#This Row],[Column18]]-R191)</f>
        <v>3.00000000000189E-4</v>
      </c>
      <c r="AO192" s="1">
        <f>ABS(IK_diagnostics_positions__3[[#This Row],[Column19]]-S191)</f>
        <v>7.070100000000001E-4</v>
      </c>
      <c r="AP192" s="1">
        <f>ABS(IK_diagnostics_positions__3[[#This Row],[Column20]]-T191)</f>
        <v>2.0792000000000033E-3</v>
      </c>
      <c r="AQ192" s="1">
        <f>ABS(IK_diagnostics_positions__3[[#This Row],[Column21]]-U191)</f>
        <v>2.099999999995994E-4</v>
      </c>
    </row>
    <row r="193" spans="1:43" x14ac:dyDescent="0.25">
      <c r="A193" s="1">
        <v>5.7513099999999998E-2</v>
      </c>
      <c r="B193" s="1" t="s">
        <v>22</v>
      </c>
      <c r="C193" s="1">
        <v>-0.99834500000000004</v>
      </c>
      <c r="D193" s="1">
        <v>-0.94248600000000005</v>
      </c>
      <c r="E193" s="1" t="s">
        <v>22</v>
      </c>
      <c r="F193" s="1">
        <v>-0.99688500000000002</v>
      </c>
      <c r="G193" s="1">
        <v>-0.84748299999999999</v>
      </c>
      <c r="H193" s="1">
        <v>0.92188800000000004</v>
      </c>
      <c r="I193" s="1">
        <v>-1.3725099999999999</v>
      </c>
      <c r="J193" s="1">
        <v>3.45737E-3</v>
      </c>
      <c r="K193" s="1">
        <v>0.91733299999999995</v>
      </c>
      <c r="L193" s="1">
        <v>-1.8977599999999999</v>
      </c>
      <c r="M193" s="1">
        <v>0.77386200000000005</v>
      </c>
      <c r="N193" s="1">
        <v>0.95782400000000001</v>
      </c>
      <c r="O193" s="1">
        <v>-2.5340199999999999</v>
      </c>
      <c r="P193" s="1">
        <v>-0.77304700000000004</v>
      </c>
      <c r="Q193" s="1">
        <v>1.00024</v>
      </c>
      <c r="R193" s="1">
        <v>-2.5223900000000001</v>
      </c>
      <c r="S193" s="1">
        <v>3.4646299999999998E-3</v>
      </c>
      <c r="T193" s="1">
        <v>8.0584600000000006E-2</v>
      </c>
      <c r="U193" s="1">
        <v>-2.4453399999999998</v>
      </c>
      <c r="V193" s="1" t="s">
        <v>23</v>
      </c>
      <c r="W193" s="1">
        <f>ABS(IK_diagnostics_positions__3[[#This Row],[Column1]]-A192)</f>
        <v>2.8723000000000012E-3</v>
      </c>
      <c r="X193" s="1">
        <f>ABS(IK_diagnostics_positions__3[[#This Row],[Column2]]-B192)</f>
        <v>0</v>
      </c>
      <c r="Y193" s="1">
        <f>ABS(IK_diagnostics_positions__3[[#This Row],[Column3]]-C192)</f>
        <v>1.7000000000000348E-4</v>
      </c>
      <c r="Z193" s="1">
        <f>ABS(IK_diagnostics_positions__3[[#This Row],[Column4]]-D192)</f>
        <v>2.8760000000001007E-3</v>
      </c>
      <c r="AA193" s="1">
        <f>ABS(IK_diagnostics_positions__3[[#This Row],[Column5]]-E192)</f>
        <v>0</v>
      </c>
      <c r="AB193" s="1">
        <f>ABS(IK_diagnostics_positions__3[[#This Row],[Column6]]-F192)</f>
        <v>1.7670000000000741E-3</v>
      </c>
      <c r="AC193" s="1">
        <f>ABS(IK_diagnostics_positions__3[[#This Row],[Column7]]-G192)</f>
        <v>2.1200000000000108E-3</v>
      </c>
      <c r="AD193" s="1">
        <f>ABS(IK_diagnostics_positions__3[[#This Row],[Column8]]-H192)</f>
        <v>1.5299999999999203E-3</v>
      </c>
      <c r="AE193" s="1">
        <f>ABS(IK_diagnostics_positions__3[[#This Row],[Column9]]-I192)</f>
        <v>5.3499999999999659E-3</v>
      </c>
      <c r="AF193" s="1">
        <f>ABS(IK_diagnostics_positions__3[[#This Row],[Column10]]-J192)</f>
        <v>9.9546000000000009E-4</v>
      </c>
      <c r="AG193" s="1">
        <f>ABS(IK_diagnostics_positions__3[[#This Row],[Column11]]-K192)</f>
        <v>1.7670000000000741E-3</v>
      </c>
      <c r="AH193" s="1">
        <f>ABS(IK_diagnostics_positions__3[[#This Row],[Column12]]-L192)</f>
        <v>3.3999999999978492E-4</v>
      </c>
      <c r="AI193" s="1">
        <f>ABS(IK_diagnostics_positions__3[[#This Row],[Column13]]-M192)</f>
        <v>9.5000000000000639E-4</v>
      </c>
      <c r="AJ193" s="1">
        <f>ABS(IK_diagnostics_positions__3[[#This Row],[Column14]]-N192)</f>
        <v>1.4030000000000431E-3</v>
      </c>
      <c r="AK193" s="1">
        <f>ABS(IK_diagnostics_positions__3[[#This Row],[Column15]]-O192)</f>
        <v>1.8999999999991246E-4</v>
      </c>
      <c r="AL193" s="1">
        <f>ABS(IK_diagnostics_positions__3[[#This Row],[Column16]]-P192)</f>
        <v>2.3200000000000998E-4</v>
      </c>
      <c r="AM193" s="1">
        <f>ABS(IK_diagnostics_positions__3[[#This Row],[Column17]]-Q192)</f>
        <v>1.4000000000002899E-4</v>
      </c>
      <c r="AN193" s="1">
        <f>ABS(IK_diagnostics_positions__3[[#This Row],[Column18]]-R192)</f>
        <v>8.5999999999986088E-4</v>
      </c>
      <c r="AO193" s="1">
        <f>ABS(IK_diagnostics_positions__3[[#This Row],[Column19]]-S192)</f>
        <v>5.1988000000000034E-4</v>
      </c>
      <c r="AP193" s="1">
        <f>ABS(IK_diagnostics_positions__3[[#This Row],[Column20]]-T192)</f>
        <v>1.8485999999999919E-3</v>
      </c>
      <c r="AQ193" s="1">
        <f>ABS(IK_diagnostics_positions__3[[#This Row],[Column21]]-U192)</f>
        <v>2.1000000000004349E-4</v>
      </c>
    </row>
    <row r="194" spans="1:43" x14ac:dyDescent="0.25">
      <c r="A194" s="1">
        <v>5.3814000000000001E-2</v>
      </c>
      <c r="B194" s="1" t="s">
        <v>22</v>
      </c>
      <c r="C194" s="1">
        <v>-0.99855099999999997</v>
      </c>
      <c r="D194" s="1">
        <v>-0.94618599999999997</v>
      </c>
      <c r="E194" s="1" t="s">
        <v>22</v>
      </c>
      <c r="F194" s="1">
        <v>-0.99818200000000001</v>
      </c>
      <c r="G194" s="1">
        <v>-0.85009699999999999</v>
      </c>
      <c r="H194" s="1">
        <v>0.92035400000000001</v>
      </c>
      <c r="I194" s="1">
        <v>-1.3772800000000001</v>
      </c>
      <c r="J194" s="1">
        <v>3.9252000000000002E-3</v>
      </c>
      <c r="K194" s="1">
        <v>0.91518299999999997</v>
      </c>
      <c r="L194" s="1">
        <v>-1.8974899999999999</v>
      </c>
      <c r="M194" s="1">
        <v>0.77387700000000004</v>
      </c>
      <c r="N194" s="1">
        <v>0.95890200000000003</v>
      </c>
      <c r="O194" s="1">
        <v>-2.53409</v>
      </c>
      <c r="P194" s="1">
        <v>-0.77234400000000003</v>
      </c>
      <c r="Q194" s="1">
        <v>1.00021</v>
      </c>
      <c r="R194" s="1">
        <v>-2.5221300000000002</v>
      </c>
      <c r="S194" s="1">
        <v>2.9949500000000001E-3</v>
      </c>
      <c r="T194" s="1">
        <v>7.9067299999999993E-2</v>
      </c>
      <c r="U194" s="1">
        <v>-2.44604</v>
      </c>
      <c r="V194" s="1" t="s">
        <v>23</v>
      </c>
      <c r="W194" s="1">
        <f>ABS(IK_diagnostics_positions__3[[#This Row],[Column1]]-A193)</f>
        <v>3.6990999999999968E-3</v>
      </c>
      <c r="X194" s="1">
        <f>ABS(IK_diagnostics_positions__3[[#This Row],[Column2]]-B193)</f>
        <v>0</v>
      </c>
      <c r="Y194" s="1">
        <f>ABS(IK_diagnostics_positions__3[[#This Row],[Column3]]-C193)</f>
        <v>2.0599999999992846E-4</v>
      </c>
      <c r="Z194" s="1">
        <f>ABS(IK_diagnostics_positions__3[[#This Row],[Column4]]-D193)</f>
        <v>3.6999999999999256E-3</v>
      </c>
      <c r="AA194" s="1">
        <f>ABS(IK_diagnostics_positions__3[[#This Row],[Column5]]-E193)</f>
        <v>0</v>
      </c>
      <c r="AB194" s="1">
        <f>ABS(IK_diagnostics_positions__3[[#This Row],[Column6]]-F193)</f>
        <v>1.2969999999999926E-3</v>
      </c>
      <c r="AC194" s="1">
        <f>ABS(IK_diagnostics_positions__3[[#This Row],[Column7]]-G193)</f>
        <v>2.6140000000000052E-3</v>
      </c>
      <c r="AD194" s="1">
        <f>ABS(IK_diagnostics_positions__3[[#This Row],[Column8]]-H193)</f>
        <v>1.5340000000000353E-3</v>
      </c>
      <c r="AE194" s="1">
        <f>ABS(IK_diagnostics_positions__3[[#This Row],[Column9]]-I193)</f>
        <v>4.770000000000163E-3</v>
      </c>
      <c r="AF194" s="1">
        <f>ABS(IK_diagnostics_positions__3[[#This Row],[Column10]]-J193)</f>
        <v>4.6783000000000024E-4</v>
      </c>
      <c r="AG194" s="1">
        <f>ABS(IK_diagnostics_positions__3[[#This Row],[Column11]]-K193)</f>
        <v>2.1499999999999853E-3</v>
      </c>
      <c r="AH194" s="1">
        <f>ABS(IK_diagnostics_positions__3[[#This Row],[Column12]]-L193)</f>
        <v>2.6999999999999247E-4</v>
      </c>
      <c r="AI194" s="1">
        <f>ABS(IK_diagnostics_positions__3[[#This Row],[Column13]]-M193)</f>
        <v>1.4999999999987246E-5</v>
      </c>
      <c r="AJ194" s="1">
        <f>ABS(IK_diagnostics_positions__3[[#This Row],[Column14]]-N193)</f>
        <v>1.0780000000000234E-3</v>
      </c>
      <c r="AK194" s="1">
        <f>ABS(IK_diagnostics_positions__3[[#This Row],[Column15]]-O193)</f>
        <v>7.0000000000014495E-5</v>
      </c>
      <c r="AL194" s="1">
        <f>ABS(IK_diagnostics_positions__3[[#This Row],[Column16]]-P193)</f>
        <v>7.0300000000000917E-4</v>
      </c>
      <c r="AM194" s="1">
        <f>ABS(IK_diagnostics_positions__3[[#This Row],[Column17]]-Q193)</f>
        <v>2.9999999999974492E-5</v>
      </c>
      <c r="AN194" s="1">
        <f>ABS(IK_diagnostics_positions__3[[#This Row],[Column18]]-R193)</f>
        <v>2.5999999999992696E-4</v>
      </c>
      <c r="AO194" s="1">
        <f>ABS(IK_diagnostics_positions__3[[#This Row],[Column19]]-S193)</f>
        <v>4.6967999999999966E-4</v>
      </c>
      <c r="AP194" s="1">
        <f>ABS(IK_diagnostics_positions__3[[#This Row],[Column20]]-T193)</f>
        <v>1.5173000000000131E-3</v>
      </c>
      <c r="AQ194" s="1">
        <f>ABS(IK_diagnostics_positions__3[[#This Row],[Column21]]-U193)</f>
        <v>7.0000000000014495E-4</v>
      </c>
    </row>
    <row r="195" spans="1:43" x14ac:dyDescent="0.25">
      <c r="A195" s="1">
        <v>5.0092900000000003E-2</v>
      </c>
      <c r="B195" s="1" t="s">
        <v>22</v>
      </c>
      <c r="C195" s="1">
        <v>-0.99874499999999999</v>
      </c>
      <c r="D195" s="1">
        <v>-0.94990699999999995</v>
      </c>
      <c r="E195" s="1" t="s">
        <v>22</v>
      </c>
      <c r="F195" s="1">
        <v>-0.99949500000000002</v>
      </c>
      <c r="G195" s="1">
        <v>-0.85299400000000003</v>
      </c>
      <c r="H195" s="1">
        <v>0.91882200000000003</v>
      </c>
      <c r="I195" s="1">
        <v>-1.38208</v>
      </c>
      <c r="J195" s="1">
        <v>4.3497099999999997E-3</v>
      </c>
      <c r="K195" s="1">
        <v>0.91288499999999995</v>
      </c>
      <c r="L195" s="1">
        <v>-1.89679</v>
      </c>
      <c r="M195" s="1">
        <v>0.77393900000000004</v>
      </c>
      <c r="N195" s="1">
        <v>0.95997600000000005</v>
      </c>
      <c r="O195" s="1">
        <v>-2.5335899999999998</v>
      </c>
      <c r="P195" s="1">
        <v>-0.77202499999999996</v>
      </c>
      <c r="Q195" s="1">
        <v>1.0004500000000001</v>
      </c>
      <c r="R195" s="1">
        <v>-2.52095</v>
      </c>
      <c r="S195" s="1">
        <v>2.35505E-3</v>
      </c>
      <c r="T195" s="1">
        <v>7.7323100000000006E-2</v>
      </c>
      <c r="U195" s="1">
        <v>-2.4461900000000001</v>
      </c>
      <c r="V195" s="1" t="s">
        <v>23</v>
      </c>
      <c r="W195" s="1">
        <f>ABS(IK_diagnostics_positions__3[[#This Row],[Column1]]-A194)</f>
        <v>3.721099999999998E-3</v>
      </c>
      <c r="X195" s="1">
        <f>ABS(IK_diagnostics_positions__3[[#This Row],[Column2]]-B194)</f>
        <v>0</v>
      </c>
      <c r="Y195" s="1">
        <f>ABS(IK_diagnostics_positions__3[[#This Row],[Column3]]-C194)</f>
        <v>1.9400000000002748E-4</v>
      </c>
      <c r="Z195" s="1">
        <f>ABS(IK_diagnostics_positions__3[[#This Row],[Column4]]-D194)</f>
        <v>3.7209999999999743E-3</v>
      </c>
      <c r="AA195" s="1">
        <f>ABS(IK_diagnostics_positions__3[[#This Row],[Column5]]-E194)</f>
        <v>0</v>
      </c>
      <c r="AB195" s="1">
        <f>ABS(IK_diagnostics_positions__3[[#This Row],[Column6]]-F194)</f>
        <v>1.3130000000000086E-3</v>
      </c>
      <c r="AC195" s="1">
        <f>ABS(IK_diagnostics_positions__3[[#This Row],[Column7]]-G194)</f>
        <v>2.8970000000000384E-3</v>
      </c>
      <c r="AD195" s="1">
        <f>ABS(IK_diagnostics_positions__3[[#This Row],[Column8]]-H194)</f>
        <v>1.5319999999999778E-3</v>
      </c>
      <c r="AE195" s="1">
        <f>ABS(IK_diagnostics_positions__3[[#This Row],[Column9]]-I194)</f>
        <v>4.7999999999999154E-3</v>
      </c>
      <c r="AF195" s="1">
        <f>ABS(IK_diagnostics_positions__3[[#This Row],[Column10]]-J194)</f>
        <v>4.2450999999999947E-4</v>
      </c>
      <c r="AG195" s="1">
        <f>ABS(IK_diagnostics_positions__3[[#This Row],[Column11]]-K194)</f>
        <v>2.2980000000000222E-3</v>
      </c>
      <c r="AH195" s="1">
        <f>ABS(IK_diagnostics_positions__3[[#This Row],[Column12]]-L194)</f>
        <v>6.9999999999992291E-4</v>
      </c>
      <c r="AI195" s="1">
        <f>ABS(IK_diagnostics_positions__3[[#This Row],[Column13]]-M194)</f>
        <v>6.2000000000006494E-5</v>
      </c>
      <c r="AJ195" s="1">
        <f>ABS(IK_diagnostics_positions__3[[#This Row],[Column14]]-N194)</f>
        <v>1.0740000000000194E-3</v>
      </c>
      <c r="AK195" s="1">
        <f>ABS(IK_diagnostics_positions__3[[#This Row],[Column15]]-O194)</f>
        <v>5.0000000000016698E-4</v>
      </c>
      <c r="AL195" s="1">
        <f>ABS(IK_diagnostics_positions__3[[#This Row],[Column16]]-P194)</f>
        <v>3.1900000000006923E-4</v>
      </c>
      <c r="AM195" s="1">
        <f>ABS(IK_diagnostics_positions__3[[#This Row],[Column17]]-Q194)</f>
        <v>2.4000000000001798E-4</v>
      </c>
      <c r="AN195" s="1">
        <f>ABS(IK_diagnostics_positions__3[[#This Row],[Column18]]-R194)</f>
        <v>1.1800000000001809E-3</v>
      </c>
      <c r="AO195" s="1">
        <f>ABS(IK_diagnostics_positions__3[[#This Row],[Column19]]-S194)</f>
        <v>6.399000000000001E-4</v>
      </c>
      <c r="AP195" s="1">
        <f>ABS(IK_diagnostics_positions__3[[#This Row],[Column20]]-T194)</f>
        <v>1.7441999999999874E-3</v>
      </c>
      <c r="AQ195" s="1">
        <f>ABS(IK_diagnostics_positions__3[[#This Row],[Column21]]-U194)</f>
        <v>1.500000000000945E-4</v>
      </c>
    </row>
    <row r="196" spans="1:43" x14ac:dyDescent="0.25">
      <c r="A196" s="1">
        <v>4.6912599999999999E-2</v>
      </c>
      <c r="B196" s="1" t="s">
        <v>22</v>
      </c>
      <c r="C196" s="1">
        <v>-0.99889899999999998</v>
      </c>
      <c r="D196" s="1">
        <v>-0.95308499999999996</v>
      </c>
      <c r="E196" s="1" t="s">
        <v>22</v>
      </c>
      <c r="F196" s="1">
        <v>-1.00125</v>
      </c>
      <c r="G196" s="1">
        <v>-0.85532699999999995</v>
      </c>
      <c r="H196" s="1">
        <v>0.91757100000000003</v>
      </c>
      <c r="I196" s="1">
        <v>-1.3866099999999999</v>
      </c>
      <c r="J196" s="1">
        <v>4.94671E-3</v>
      </c>
      <c r="K196" s="1">
        <v>0.91088000000000002</v>
      </c>
      <c r="L196" s="1">
        <v>-1.8964000000000001</v>
      </c>
      <c r="M196" s="1">
        <v>0.77375899999999997</v>
      </c>
      <c r="N196" s="1">
        <v>0.96163600000000005</v>
      </c>
      <c r="O196" s="1">
        <v>-2.5338599999999998</v>
      </c>
      <c r="P196" s="1">
        <v>-0.771123</v>
      </c>
      <c r="Q196" s="1">
        <v>1.00017</v>
      </c>
      <c r="R196" s="1">
        <v>-2.5207000000000002</v>
      </c>
      <c r="S196" s="1">
        <v>2.0245800000000002E-3</v>
      </c>
      <c r="T196" s="1">
        <v>7.6224100000000003E-2</v>
      </c>
      <c r="U196" s="1">
        <v>-2.4471699999999998</v>
      </c>
      <c r="V196" s="1" t="s">
        <v>23</v>
      </c>
      <c r="W196" s="1">
        <f>ABS(IK_diagnostics_positions__3[[#This Row],[Column1]]-A195)</f>
        <v>3.180300000000004E-3</v>
      </c>
      <c r="X196" s="1">
        <f>ABS(IK_diagnostics_positions__3[[#This Row],[Column2]]-B195)</f>
        <v>0</v>
      </c>
      <c r="Y196" s="1">
        <f>ABS(IK_diagnostics_positions__3[[#This Row],[Column3]]-C195)</f>
        <v>1.5399999999998748E-4</v>
      </c>
      <c r="Z196" s="1">
        <f>ABS(IK_diagnostics_positions__3[[#This Row],[Column4]]-D195)</f>
        <v>3.1780000000000141E-3</v>
      </c>
      <c r="AA196" s="1">
        <f>ABS(IK_diagnostics_positions__3[[#This Row],[Column5]]-E195)</f>
        <v>0</v>
      </c>
      <c r="AB196" s="1">
        <f>ABS(IK_diagnostics_positions__3[[#This Row],[Column6]]-F195)</f>
        <v>1.754999999999951E-3</v>
      </c>
      <c r="AC196" s="1">
        <f>ABS(IK_diagnostics_positions__3[[#This Row],[Column7]]-G195)</f>
        <v>2.3329999999999185E-3</v>
      </c>
      <c r="AD196" s="1">
        <f>ABS(IK_diagnostics_positions__3[[#This Row],[Column8]]-H195)</f>
        <v>1.2510000000000021E-3</v>
      </c>
      <c r="AE196" s="1">
        <f>ABS(IK_diagnostics_positions__3[[#This Row],[Column9]]-I195)</f>
        <v>4.529999999999923E-3</v>
      </c>
      <c r="AF196" s="1">
        <f>ABS(IK_diagnostics_positions__3[[#This Row],[Column10]]-J195)</f>
        <v>5.9700000000000031E-4</v>
      </c>
      <c r="AG196" s="1">
        <f>ABS(IK_diagnostics_positions__3[[#This Row],[Column11]]-K195)</f>
        <v>2.0049999999999235E-3</v>
      </c>
      <c r="AH196" s="1">
        <f>ABS(IK_diagnostics_positions__3[[#This Row],[Column12]]-L195)</f>
        <v>3.8999999999989043E-4</v>
      </c>
      <c r="AI196" s="1">
        <f>ABS(IK_diagnostics_positions__3[[#This Row],[Column13]]-M195)</f>
        <v>1.8000000000006899E-4</v>
      </c>
      <c r="AJ196" s="1">
        <f>ABS(IK_diagnostics_positions__3[[#This Row],[Column14]]-N195)</f>
        <v>1.6599999999999948E-3</v>
      </c>
      <c r="AK196" s="1">
        <f>ABS(IK_diagnostics_positions__3[[#This Row],[Column15]]-O195)</f>
        <v>2.6999999999999247E-4</v>
      </c>
      <c r="AL196" s="1">
        <f>ABS(IK_diagnostics_positions__3[[#This Row],[Column16]]-P195)</f>
        <v>9.0199999999995839E-4</v>
      </c>
      <c r="AM196" s="1">
        <f>ABS(IK_diagnostics_positions__3[[#This Row],[Column17]]-Q195)</f>
        <v>2.8000000000005798E-4</v>
      </c>
      <c r="AN196" s="1">
        <f>ABS(IK_diagnostics_positions__3[[#This Row],[Column18]]-R195)</f>
        <v>2.4999999999986144E-4</v>
      </c>
      <c r="AO196" s="1">
        <f>ABS(IK_diagnostics_positions__3[[#This Row],[Column19]]-S195)</f>
        <v>3.3046999999999981E-4</v>
      </c>
      <c r="AP196" s="1">
        <f>ABS(IK_diagnostics_positions__3[[#This Row],[Column20]]-T195)</f>
        <v>1.0990000000000028E-3</v>
      </c>
      <c r="AQ196" s="1">
        <f>ABS(IK_diagnostics_positions__3[[#This Row],[Column21]]-U195)</f>
        <v>9.7999999999975884E-4</v>
      </c>
    </row>
    <row r="197" spans="1:43" x14ac:dyDescent="0.25">
      <c r="A197" s="1">
        <v>4.26589E-2</v>
      </c>
      <c r="B197" s="1" t="s">
        <v>22</v>
      </c>
      <c r="C197" s="1">
        <v>-0.99909000000000003</v>
      </c>
      <c r="D197" s="1">
        <v>-0.95733000000000001</v>
      </c>
      <c r="E197" s="1" t="s">
        <v>22</v>
      </c>
      <c r="F197" s="1">
        <v>-1.0037100000000001</v>
      </c>
      <c r="G197" s="1">
        <v>-0.85823000000000005</v>
      </c>
      <c r="H197" s="1">
        <v>0.91641300000000003</v>
      </c>
      <c r="I197" s="1">
        <v>-1.3914899999999999</v>
      </c>
      <c r="J197" s="1">
        <v>5.4405299999999998E-3</v>
      </c>
      <c r="K197" s="1">
        <v>0.908335</v>
      </c>
      <c r="L197" s="1">
        <v>-1.8954800000000001</v>
      </c>
      <c r="M197" s="1">
        <v>0.77352100000000001</v>
      </c>
      <c r="N197" s="1">
        <v>0.96295799999999998</v>
      </c>
      <c r="O197" s="1">
        <v>-2.5335000000000001</v>
      </c>
      <c r="P197" s="1">
        <v>-0.76990499999999995</v>
      </c>
      <c r="Q197" s="1">
        <v>1.0001599999999999</v>
      </c>
      <c r="R197" s="1">
        <v>-2.5203000000000002</v>
      </c>
      <c r="S197" s="1">
        <v>2.4359199999999998E-3</v>
      </c>
      <c r="T197" s="1">
        <v>7.4571399999999996E-2</v>
      </c>
      <c r="U197" s="1">
        <v>-2.4475899999999999</v>
      </c>
      <c r="V197" s="1" t="s">
        <v>23</v>
      </c>
      <c r="W197" s="1">
        <f>ABS(IK_diagnostics_positions__3[[#This Row],[Column1]]-A196)</f>
        <v>4.2536999999999991E-3</v>
      </c>
      <c r="X197" s="1">
        <f>ABS(IK_diagnostics_positions__3[[#This Row],[Column2]]-B196)</f>
        <v>0</v>
      </c>
      <c r="Y197" s="1">
        <f>ABS(IK_diagnostics_positions__3[[#This Row],[Column3]]-C196)</f>
        <v>1.9100000000005224E-4</v>
      </c>
      <c r="Z197" s="1">
        <f>ABS(IK_diagnostics_positions__3[[#This Row],[Column4]]-D196)</f>
        <v>4.2450000000000543E-3</v>
      </c>
      <c r="AA197" s="1">
        <f>ABS(IK_diagnostics_positions__3[[#This Row],[Column5]]-E196)</f>
        <v>0</v>
      </c>
      <c r="AB197" s="1">
        <f>ABS(IK_diagnostics_positions__3[[#This Row],[Column6]]-F196)</f>
        <v>2.4600000000001288E-3</v>
      </c>
      <c r="AC197" s="1">
        <f>ABS(IK_diagnostics_positions__3[[#This Row],[Column7]]-G196)</f>
        <v>2.9030000000000999E-3</v>
      </c>
      <c r="AD197" s="1">
        <f>ABS(IK_diagnostics_positions__3[[#This Row],[Column8]]-H196)</f>
        <v>1.1579999999999924E-3</v>
      </c>
      <c r="AE197" s="1">
        <f>ABS(IK_diagnostics_positions__3[[#This Row],[Column9]]-I196)</f>
        <v>4.8799999999999955E-3</v>
      </c>
      <c r="AF197" s="1">
        <f>ABS(IK_diagnostics_positions__3[[#This Row],[Column10]]-J196)</f>
        <v>4.9381999999999985E-4</v>
      </c>
      <c r="AG197" s="1">
        <f>ABS(IK_diagnostics_positions__3[[#This Row],[Column11]]-K196)</f>
        <v>2.5450000000000195E-3</v>
      </c>
      <c r="AH197" s="1">
        <f>ABS(IK_diagnostics_positions__3[[#This Row],[Column12]]-L196)</f>
        <v>9.200000000000319E-4</v>
      </c>
      <c r="AI197" s="1">
        <f>ABS(IK_diagnostics_positions__3[[#This Row],[Column13]]-M196)</f>
        <v>2.3799999999996047E-4</v>
      </c>
      <c r="AJ197" s="1">
        <f>ABS(IK_diagnostics_positions__3[[#This Row],[Column14]]-N196)</f>
        <v>1.3219999999999343E-3</v>
      </c>
      <c r="AK197" s="1">
        <f>ABS(IK_diagnostics_positions__3[[#This Row],[Column15]]-O196)</f>
        <v>3.599999999996939E-4</v>
      </c>
      <c r="AL197" s="1">
        <f>ABS(IK_diagnostics_positions__3[[#This Row],[Column16]]-P196)</f>
        <v>1.2180000000000524E-3</v>
      </c>
      <c r="AM197" s="1">
        <f>ABS(IK_diagnostics_positions__3[[#This Row],[Column17]]-Q196)</f>
        <v>1.0000000000065512E-5</v>
      </c>
      <c r="AN197" s="1">
        <f>ABS(IK_diagnostics_positions__3[[#This Row],[Column18]]-R196)</f>
        <v>3.9999999999995595E-4</v>
      </c>
      <c r="AO197" s="1">
        <f>ABS(IK_diagnostics_positions__3[[#This Row],[Column19]]-S196)</f>
        <v>4.1133999999999962E-4</v>
      </c>
      <c r="AP197" s="1">
        <f>ABS(IK_diagnostics_positions__3[[#This Row],[Column20]]-T196)</f>
        <v>1.6527000000000069E-3</v>
      </c>
      <c r="AQ197" s="1">
        <f>ABS(IK_diagnostics_positions__3[[#This Row],[Column21]]-U196)</f>
        <v>4.2000000000008697E-4</v>
      </c>
    </row>
    <row r="198" spans="1:43" x14ac:dyDescent="0.25">
      <c r="A198" s="1">
        <v>3.8173800000000001E-2</v>
      </c>
      <c r="B198" s="1" t="s">
        <v>22</v>
      </c>
      <c r="C198" s="1">
        <v>-0.99927100000000002</v>
      </c>
      <c r="D198" s="1">
        <v>-0.96180200000000005</v>
      </c>
      <c r="E198" s="1" t="s">
        <v>22</v>
      </c>
      <c r="F198" s="1">
        <v>-1.00617</v>
      </c>
      <c r="G198" s="1">
        <v>-0.861591</v>
      </c>
      <c r="H198" s="1">
        <v>0.915126</v>
      </c>
      <c r="I198" s="1">
        <v>-1.3966799999999999</v>
      </c>
      <c r="J198" s="1">
        <v>5.3060700000000004E-3</v>
      </c>
      <c r="K198" s="1">
        <v>0.90518100000000001</v>
      </c>
      <c r="L198" s="1">
        <v>-1.89507</v>
      </c>
      <c r="M198" s="1">
        <v>0.77280800000000005</v>
      </c>
      <c r="N198" s="1">
        <v>0.96330000000000005</v>
      </c>
      <c r="O198" s="1">
        <v>-2.53348</v>
      </c>
      <c r="P198" s="1">
        <v>-0.769648</v>
      </c>
      <c r="Q198" s="1">
        <v>0.99999499999999997</v>
      </c>
      <c r="R198" s="1">
        <v>-2.5199400000000001</v>
      </c>
      <c r="S198" s="1">
        <v>1.8975000000000001E-3</v>
      </c>
      <c r="T198" s="1">
        <v>7.2174600000000005E-2</v>
      </c>
      <c r="U198" s="1">
        <v>-2.4483199999999998</v>
      </c>
      <c r="V198" s="1" t="s">
        <v>23</v>
      </c>
      <c r="W198" s="1">
        <f>ABS(IK_diagnostics_positions__3[[#This Row],[Column1]]-A197)</f>
        <v>4.4850999999999988E-3</v>
      </c>
      <c r="X198" s="1">
        <f>ABS(IK_diagnostics_positions__3[[#This Row],[Column2]]-B197)</f>
        <v>0</v>
      </c>
      <c r="Y198" s="1">
        <f>ABS(IK_diagnostics_positions__3[[#This Row],[Column3]]-C197)</f>
        <v>1.8099999999998673E-4</v>
      </c>
      <c r="Z198" s="1">
        <f>ABS(IK_diagnostics_positions__3[[#This Row],[Column4]]-D197)</f>
        <v>4.4720000000000315E-3</v>
      </c>
      <c r="AA198" s="1">
        <f>ABS(IK_diagnostics_positions__3[[#This Row],[Column5]]-E197)</f>
        <v>0</v>
      </c>
      <c r="AB198" s="1">
        <f>ABS(IK_diagnostics_positions__3[[#This Row],[Column6]]-F197)</f>
        <v>2.4599999999999067E-3</v>
      </c>
      <c r="AC198" s="1">
        <f>ABS(IK_diagnostics_positions__3[[#This Row],[Column7]]-G197)</f>
        <v>3.3609999999999474E-3</v>
      </c>
      <c r="AD198" s="1">
        <f>ABS(IK_diagnostics_positions__3[[#This Row],[Column8]]-H197)</f>
        <v>1.2870000000000381E-3</v>
      </c>
      <c r="AE198" s="1">
        <f>ABS(IK_diagnostics_positions__3[[#This Row],[Column9]]-I197)</f>
        <v>5.1900000000000279E-3</v>
      </c>
      <c r="AF198" s="1">
        <f>ABS(IK_diagnostics_positions__3[[#This Row],[Column10]]-J197)</f>
        <v>1.3445999999999944E-4</v>
      </c>
      <c r="AG198" s="1">
        <f>ABS(IK_diagnostics_positions__3[[#This Row],[Column11]]-K197)</f>
        <v>3.1539999999999901E-3</v>
      </c>
      <c r="AH198" s="1">
        <f>ABS(IK_diagnostics_positions__3[[#This Row],[Column12]]-L197)</f>
        <v>4.1000000000002146E-4</v>
      </c>
      <c r="AI198" s="1">
        <f>ABS(IK_diagnostics_positions__3[[#This Row],[Column13]]-M197)</f>
        <v>7.1299999999996366E-4</v>
      </c>
      <c r="AJ198" s="1">
        <f>ABS(IK_diagnostics_positions__3[[#This Row],[Column14]]-N197)</f>
        <v>3.4200000000006447E-4</v>
      </c>
      <c r="AK198" s="1">
        <f>ABS(IK_diagnostics_positions__3[[#This Row],[Column15]]-O197)</f>
        <v>2.0000000000131024E-5</v>
      </c>
      <c r="AL198" s="1">
        <f>ABS(IK_diagnostics_positions__3[[#This Row],[Column16]]-P197)</f>
        <v>2.5699999999995171E-4</v>
      </c>
      <c r="AM198" s="1">
        <f>ABS(IK_diagnostics_positions__3[[#This Row],[Column17]]-Q197)</f>
        <v>1.6499999999997073E-4</v>
      </c>
      <c r="AN198" s="1">
        <f>ABS(IK_diagnostics_positions__3[[#This Row],[Column18]]-R197)</f>
        <v>3.6000000000013799E-4</v>
      </c>
      <c r="AO198" s="1">
        <f>ABS(IK_diagnostics_positions__3[[#This Row],[Column19]]-S197)</f>
        <v>5.3841999999999974E-4</v>
      </c>
      <c r="AP198" s="1">
        <f>ABS(IK_diagnostics_positions__3[[#This Row],[Column20]]-T197)</f>
        <v>2.3967999999999906E-3</v>
      </c>
      <c r="AQ198" s="1">
        <f>ABS(IK_diagnostics_positions__3[[#This Row],[Column21]]-U197)</f>
        <v>7.299999999998974E-4</v>
      </c>
    </row>
    <row r="199" spans="1:43" x14ac:dyDescent="0.25">
      <c r="A199" s="1">
        <v>3.4047300000000003E-2</v>
      </c>
      <c r="B199" s="1" t="s">
        <v>22</v>
      </c>
      <c r="C199" s="1">
        <v>-0.99941999999999998</v>
      </c>
      <c r="D199" s="1">
        <v>-0.96591000000000005</v>
      </c>
      <c r="E199" s="1" t="s">
        <v>22</v>
      </c>
      <c r="F199" s="1">
        <v>-1.00861</v>
      </c>
      <c r="G199" s="1">
        <v>-0.863846</v>
      </c>
      <c r="H199" s="1">
        <v>0.91424099999999997</v>
      </c>
      <c r="I199" s="1">
        <v>-1.4007099999999999</v>
      </c>
      <c r="J199" s="1">
        <v>5.98103E-3</v>
      </c>
      <c r="K199" s="1">
        <v>0.90212099999999995</v>
      </c>
      <c r="L199" s="1">
        <v>-1.89392</v>
      </c>
      <c r="M199" s="1">
        <v>0.77241099999999996</v>
      </c>
      <c r="N199" s="1">
        <v>0.96417699999999995</v>
      </c>
      <c r="O199" s="1">
        <v>-2.5332499999999998</v>
      </c>
      <c r="P199" s="1">
        <v>-0.76888800000000002</v>
      </c>
      <c r="Q199" s="1">
        <v>1.0004999999999999</v>
      </c>
      <c r="R199" s="1">
        <v>-2.5183399999999998</v>
      </c>
      <c r="S199" s="1">
        <v>1.62138E-3</v>
      </c>
      <c r="T199" s="1">
        <v>7.0577799999999996E-2</v>
      </c>
      <c r="U199" s="1">
        <v>-2.44936</v>
      </c>
      <c r="V199" s="1" t="s">
        <v>23</v>
      </c>
      <c r="W199" s="1">
        <f>ABS(IK_diagnostics_positions__3[[#This Row],[Column1]]-A198)</f>
        <v>4.1264999999999982E-3</v>
      </c>
      <c r="X199" s="1">
        <f>ABS(IK_diagnostics_positions__3[[#This Row],[Column2]]-B198)</f>
        <v>0</v>
      </c>
      <c r="Y199" s="1">
        <f>ABS(IK_diagnostics_positions__3[[#This Row],[Column3]]-C198)</f>
        <v>1.4899999999995472E-4</v>
      </c>
      <c r="Z199" s="1">
        <f>ABS(IK_diagnostics_positions__3[[#This Row],[Column4]]-D198)</f>
        <v>4.1080000000000005E-3</v>
      </c>
      <c r="AA199" s="1">
        <f>ABS(IK_diagnostics_positions__3[[#This Row],[Column5]]-E198)</f>
        <v>0</v>
      </c>
      <c r="AB199" s="1">
        <f>ABS(IK_diagnostics_positions__3[[#This Row],[Column6]]-F198)</f>
        <v>2.4399999999999977E-3</v>
      </c>
      <c r="AC199" s="1">
        <f>ABS(IK_diagnostics_positions__3[[#This Row],[Column7]]-G198)</f>
        <v>2.255000000000007E-3</v>
      </c>
      <c r="AD199" s="1">
        <f>ABS(IK_diagnostics_positions__3[[#This Row],[Column8]]-H198)</f>
        <v>8.8500000000002466E-4</v>
      </c>
      <c r="AE199" s="1">
        <f>ABS(IK_diagnostics_positions__3[[#This Row],[Column9]]-I198)</f>
        <v>4.029999999999978E-3</v>
      </c>
      <c r="AF199" s="1">
        <f>ABS(IK_diagnostics_positions__3[[#This Row],[Column10]]-J198)</f>
        <v>6.7495999999999962E-4</v>
      </c>
      <c r="AG199" s="1">
        <f>ABS(IK_diagnostics_positions__3[[#This Row],[Column11]]-K198)</f>
        <v>3.0600000000000627E-3</v>
      </c>
      <c r="AH199" s="1">
        <f>ABS(IK_diagnostics_positions__3[[#This Row],[Column12]]-L198)</f>
        <v>1.1499999999999844E-3</v>
      </c>
      <c r="AI199" s="1">
        <f>ABS(IK_diagnostics_positions__3[[#This Row],[Column13]]-M198)</f>
        <v>3.9700000000009172E-4</v>
      </c>
      <c r="AJ199" s="1">
        <f>ABS(IK_diagnostics_positions__3[[#This Row],[Column14]]-N198)</f>
        <v>8.7699999999990563E-4</v>
      </c>
      <c r="AK199" s="1">
        <f>ABS(IK_diagnostics_positions__3[[#This Row],[Column15]]-O198)</f>
        <v>2.3000000000017451E-4</v>
      </c>
      <c r="AL199" s="1">
        <f>ABS(IK_diagnostics_positions__3[[#This Row],[Column16]]-P198)</f>
        <v>7.5999999999998291E-4</v>
      </c>
      <c r="AM199" s="1">
        <f>ABS(IK_diagnostics_positions__3[[#This Row],[Column17]]-Q198)</f>
        <v>5.0499999999997769E-4</v>
      </c>
      <c r="AN199" s="1">
        <f>ABS(IK_diagnostics_positions__3[[#This Row],[Column18]]-R198)</f>
        <v>1.6000000000002679E-3</v>
      </c>
      <c r="AO199" s="1">
        <f>ABS(IK_diagnostics_positions__3[[#This Row],[Column19]]-S198)</f>
        <v>2.7612000000000014E-4</v>
      </c>
      <c r="AP199" s="1">
        <f>ABS(IK_diagnostics_positions__3[[#This Row],[Column20]]-T198)</f>
        <v>1.5968000000000093E-3</v>
      </c>
      <c r="AQ199" s="1">
        <f>ABS(IK_diagnostics_positions__3[[#This Row],[Column21]]-U198)</f>
        <v>1.0400000000001519E-3</v>
      </c>
    </row>
    <row r="200" spans="1:43" x14ac:dyDescent="0.25">
      <c r="A200" s="1">
        <v>2.8748200000000002E-2</v>
      </c>
      <c r="B200" s="1" t="s">
        <v>22</v>
      </c>
      <c r="C200" s="1">
        <v>-0.999587</v>
      </c>
      <c r="D200" s="1">
        <v>-0.97118300000000002</v>
      </c>
      <c r="E200" s="1" t="s">
        <v>22</v>
      </c>
      <c r="F200" s="1">
        <v>-1.0113099999999999</v>
      </c>
      <c r="G200" s="1">
        <v>-0.86724999999999997</v>
      </c>
      <c r="H200" s="1">
        <v>0.91299799999999998</v>
      </c>
      <c r="I200" s="1">
        <v>-1.40581</v>
      </c>
      <c r="J200" s="1">
        <v>5.8443000000000002E-3</v>
      </c>
      <c r="K200" s="1">
        <v>0.89914700000000003</v>
      </c>
      <c r="L200" s="1">
        <v>-1.89316</v>
      </c>
      <c r="M200" s="1">
        <v>0.77168899999999996</v>
      </c>
      <c r="N200" s="1">
        <v>0.96569099999999997</v>
      </c>
      <c r="O200" s="1">
        <v>-2.53274</v>
      </c>
      <c r="P200" s="1">
        <v>-0.76853800000000005</v>
      </c>
      <c r="Q200" s="1">
        <v>1.0005999999999999</v>
      </c>
      <c r="R200" s="1">
        <v>-2.51769</v>
      </c>
      <c r="S200" s="1">
        <v>1.3252800000000001E-3</v>
      </c>
      <c r="T200" s="1">
        <v>6.8621199999999993E-2</v>
      </c>
      <c r="U200" s="1">
        <v>-2.4501200000000001</v>
      </c>
      <c r="V200" s="1" t="s">
        <v>23</v>
      </c>
      <c r="W200" s="1">
        <f>ABS(IK_diagnostics_positions__3[[#This Row],[Column1]]-A199)</f>
        <v>5.299100000000001E-3</v>
      </c>
      <c r="X200" s="1">
        <f>ABS(IK_diagnostics_positions__3[[#This Row],[Column2]]-B199)</f>
        <v>0</v>
      </c>
      <c r="Y200" s="1">
        <f>ABS(IK_diagnostics_positions__3[[#This Row],[Column3]]-C199)</f>
        <v>1.6700000000002824E-4</v>
      </c>
      <c r="Z200" s="1">
        <f>ABS(IK_diagnostics_positions__3[[#This Row],[Column4]]-D199)</f>
        <v>5.2729999999999722E-3</v>
      </c>
      <c r="AA200" s="1">
        <f>ABS(IK_diagnostics_positions__3[[#This Row],[Column5]]-E199)</f>
        <v>0</v>
      </c>
      <c r="AB200" s="1">
        <f>ABS(IK_diagnostics_positions__3[[#This Row],[Column6]]-F199)</f>
        <v>2.6999999999999247E-3</v>
      </c>
      <c r="AC200" s="1">
        <f>ABS(IK_diagnostics_positions__3[[#This Row],[Column7]]-G199)</f>
        <v>3.4039999999999626E-3</v>
      </c>
      <c r="AD200" s="1">
        <f>ABS(IK_diagnostics_positions__3[[#This Row],[Column8]]-H199)</f>
        <v>1.2429999999999941E-3</v>
      </c>
      <c r="AE200" s="1">
        <f>ABS(IK_diagnostics_positions__3[[#This Row],[Column9]]-I199)</f>
        <v>5.1000000000001044E-3</v>
      </c>
      <c r="AF200" s="1">
        <f>ABS(IK_diagnostics_positions__3[[#This Row],[Column10]]-J199)</f>
        <v>1.3672999999999984E-4</v>
      </c>
      <c r="AG200" s="1">
        <f>ABS(IK_diagnostics_positions__3[[#This Row],[Column11]]-K199)</f>
        <v>2.9739999999999212E-3</v>
      </c>
      <c r="AH200" s="1">
        <f>ABS(IK_diagnostics_positions__3[[#This Row],[Column12]]-L199)</f>
        <v>7.6000000000009393E-4</v>
      </c>
      <c r="AI200" s="1">
        <f>ABS(IK_diagnostics_positions__3[[#This Row],[Column13]]-M199)</f>
        <v>7.2200000000000042E-4</v>
      </c>
      <c r="AJ200" s="1">
        <f>ABS(IK_diagnostics_positions__3[[#This Row],[Column14]]-N199)</f>
        <v>1.5140000000000153E-3</v>
      </c>
      <c r="AK200" s="1">
        <f>ABS(IK_diagnostics_positions__3[[#This Row],[Column15]]-O199)</f>
        <v>5.099999999997884E-4</v>
      </c>
      <c r="AL200" s="1">
        <f>ABS(IK_diagnostics_positions__3[[#This Row],[Column16]]-P199)</f>
        <v>3.4999999999996145E-4</v>
      </c>
      <c r="AM200" s="1">
        <f>ABS(IK_diagnostics_positions__3[[#This Row],[Column17]]-Q199)</f>
        <v>9.9999999999988987E-5</v>
      </c>
      <c r="AN200" s="1">
        <f>ABS(IK_diagnostics_positions__3[[#This Row],[Column18]]-R199)</f>
        <v>6.4999999999981739E-4</v>
      </c>
      <c r="AO200" s="1">
        <f>ABS(IK_diagnostics_positions__3[[#This Row],[Column19]]-S199)</f>
        <v>2.9609999999999988E-4</v>
      </c>
      <c r="AP200" s="1">
        <f>ABS(IK_diagnostics_positions__3[[#This Row],[Column20]]-T199)</f>
        <v>1.9566000000000028E-3</v>
      </c>
      <c r="AQ200" s="1">
        <f>ABS(IK_diagnostics_positions__3[[#This Row],[Column21]]-U199)</f>
        <v>7.6000000000009393E-4</v>
      </c>
    </row>
    <row r="201" spans="1:43" x14ac:dyDescent="0.25">
      <c r="A201" s="1">
        <v>2.43699E-2</v>
      </c>
      <c r="B201" s="1" t="s">
        <v>22</v>
      </c>
      <c r="C201" s="1">
        <v>-0.99970300000000001</v>
      </c>
      <c r="D201" s="1">
        <v>-0.97552899999999998</v>
      </c>
      <c r="E201" s="1" t="s">
        <v>22</v>
      </c>
      <c r="F201" s="1">
        <v>-1.0139</v>
      </c>
      <c r="G201" s="1">
        <v>-0.870139</v>
      </c>
      <c r="H201" s="1">
        <v>0.91195000000000004</v>
      </c>
      <c r="I201" s="1">
        <v>-1.4104300000000001</v>
      </c>
      <c r="J201" s="1">
        <v>6.2570600000000001E-3</v>
      </c>
      <c r="K201" s="1">
        <v>0.89546700000000001</v>
      </c>
      <c r="L201" s="1">
        <v>-1.89174</v>
      </c>
      <c r="M201" s="1">
        <v>0.77110199999999995</v>
      </c>
      <c r="N201" s="1">
        <v>0.96655899999999995</v>
      </c>
      <c r="O201" s="1">
        <v>-2.5320200000000002</v>
      </c>
      <c r="P201" s="1">
        <v>-0.76685300000000001</v>
      </c>
      <c r="Q201" s="1">
        <v>0.99976200000000004</v>
      </c>
      <c r="R201" s="1">
        <v>-2.5173800000000002</v>
      </c>
      <c r="S201" s="1">
        <v>1.20765E-3</v>
      </c>
      <c r="T201" s="1">
        <v>6.6304299999999997E-2</v>
      </c>
      <c r="U201" s="1">
        <v>-2.4507300000000001</v>
      </c>
      <c r="V201" s="1" t="s">
        <v>23</v>
      </c>
      <c r="W201" s="1">
        <f>ABS(IK_diagnostics_positions__3[[#This Row],[Column1]]-A200)</f>
        <v>4.3783000000000016E-3</v>
      </c>
      <c r="X201" s="1">
        <f>ABS(IK_diagnostics_positions__3[[#This Row],[Column2]]-B200)</f>
        <v>0</v>
      </c>
      <c r="Y201" s="1">
        <f>ABS(IK_diagnostics_positions__3[[#This Row],[Column3]]-C200)</f>
        <v>1.1600000000000499E-4</v>
      </c>
      <c r="Z201" s="1">
        <f>ABS(IK_diagnostics_positions__3[[#This Row],[Column4]]-D200)</f>
        <v>4.345999999999961E-3</v>
      </c>
      <c r="AA201" s="1">
        <f>ABS(IK_diagnostics_positions__3[[#This Row],[Column5]]-E200)</f>
        <v>0</v>
      </c>
      <c r="AB201" s="1">
        <f>ABS(IK_diagnostics_positions__3[[#This Row],[Column6]]-F200)</f>
        <v>2.5900000000000922E-3</v>
      </c>
      <c r="AC201" s="1">
        <f>ABS(IK_diagnostics_positions__3[[#This Row],[Column7]]-G200)</f>
        <v>2.8890000000000304E-3</v>
      </c>
      <c r="AD201" s="1">
        <f>ABS(IK_diagnostics_positions__3[[#This Row],[Column8]]-H200)</f>
        <v>1.0479999999999379E-3</v>
      </c>
      <c r="AE201" s="1">
        <f>ABS(IK_diagnostics_positions__3[[#This Row],[Column9]]-I200)</f>
        <v>4.6200000000000685E-3</v>
      </c>
      <c r="AF201" s="1">
        <f>ABS(IK_diagnostics_positions__3[[#This Row],[Column10]]-J200)</f>
        <v>4.1275999999999986E-4</v>
      </c>
      <c r="AG201" s="1">
        <f>ABS(IK_diagnostics_positions__3[[#This Row],[Column11]]-K200)</f>
        <v>3.6800000000000166E-3</v>
      </c>
      <c r="AH201" s="1">
        <f>ABS(IK_diagnostics_positions__3[[#This Row],[Column12]]-L200)</f>
        <v>1.4199999999999768E-3</v>
      </c>
      <c r="AI201" s="1">
        <f>ABS(IK_diagnostics_positions__3[[#This Row],[Column13]]-M200)</f>
        <v>5.8700000000000419E-4</v>
      </c>
      <c r="AJ201" s="1">
        <f>ABS(IK_diagnostics_positions__3[[#This Row],[Column14]]-N200)</f>
        <v>8.679999999999799E-4</v>
      </c>
      <c r="AK201" s="1">
        <f>ABS(IK_diagnostics_positions__3[[#This Row],[Column15]]-O200)</f>
        <v>7.1999999999983189E-4</v>
      </c>
      <c r="AL201" s="1">
        <f>ABS(IK_diagnostics_positions__3[[#This Row],[Column16]]-P200)</f>
        <v>1.6850000000000476E-3</v>
      </c>
      <c r="AM201" s="1">
        <f>ABS(IK_diagnostics_positions__3[[#This Row],[Column17]]-Q200)</f>
        <v>8.3799999999989438E-4</v>
      </c>
      <c r="AN201" s="1">
        <f>ABS(IK_diagnostics_positions__3[[#This Row],[Column18]]-R200)</f>
        <v>3.0999999999981043E-4</v>
      </c>
      <c r="AO201" s="1">
        <f>ABS(IK_diagnostics_positions__3[[#This Row],[Column19]]-S200)</f>
        <v>1.1763000000000008E-4</v>
      </c>
      <c r="AP201" s="1">
        <f>ABS(IK_diagnostics_positions__3[[#This Row],[Column20]]-T200)</f>
        <v>2.3168999999999967E-3</v>
      </c>
      <c r="AQ201" s="1">
        <f>ABS(IK_diagnostics_positions__3[[#This Row],[Column21]]-U200)</f>
        <v>6.0999999999999943E-4</v>
      </c>
    </row>
    <row r="202" spans="1:43" x14ac:dyDescent="0.25">
      <c r="A202" s="1">
        <v>1.9439600000000001E-2</v>
      </c>
      <c r="B202" s="1" t="s">
        <v>22</v>
      </c>
      <c r="C202" s="1">
        <v>-0.99981100000000001</v>
      </c>
      <c r="D202" s="1">
        <v>-0.98042099999999999</v>
      </c>
      <c r="E202" s="1" t="s">
        <v>22</v>
      </c>
      <c r="F202" s="1">
        <v>-1.01651</v>
      </c>
      <c r="G202" s="1">
        <v>-0.87302299999999999</v>
      </c>
      <c r="H202" s="1">
        <v>0.91099600000000003</v>
      </c>
      <c r="I202" s="1">
        <v>-1.4147000000000001</v>
      </c>
      <c r="J202" s="1">
        <v>6.2701700000000003E-3</v>
      </c>
      <c r="K202" s="1">
        <v>0.89233799999999996</v>
      </c>
      <c r="L202" s="1">
        <v>-1.8906099999999999</v>
      </c>
      <c r="M202" s="1">
        <v>0.770177</v>
      </c>
      <c r="N202" s="1">
        <v>0.96864300000000003</v>
      </c>
      <c r="O202" s="1">
        <v>-2.5314100000000002</v>
      </c>
      <c r="P202" s="1">
        <v>-0.76629999999999998</v>
      </c>
      <c r="Q202" s="1">
        <v>1.0004599999999999</v>
      </c>
      <c r="R202" s="1">
        <v>-2.51627</v>
      </c>
      <c r="S202" s="1">
        <v>7.8322699999999995E-4</v>
      </c>
      <c r="T202" s="1">
        <v>6.4822599999999994E-2</v>
      </c>
      <c r="U202" s="1">
        <v>-2.4520300000000002</v>
      </c>
      <c r="V202" s="1" t="s">
        <v>23</v>
      </c>
      <c r="W202" s="1">
        <f>ABS(IK_diagnostics_positions__3[[#This Row],[Column1]]-A201)</f>
        <v>4.9302999999999986E-3</v>
      </c>
      <c r="X202" s="1">
        <f>ABS(IK_diagnostics_positions__3[[#This Row],[Column2]]-B201)</f>
        <v>0</v>
      </c>
      <c r="Y202" s="1">
        <f>ABS(IK_diagnostics_positions__3[[#This Row],[Column3]]-C201)</f>
        <v>1.0799999999999699E-4</v>
      </c>
      <c r="Z202" s="1">
        <f>ABS(IK_diagnostics_positions__3[[#This Row],[Column4]]-D201)</f>
        <v>4.8920000000000075E-3</v>
      </c>
      <c r="AA202" s="1">
        <f>ABS(IK_diagnostics_positions__3[[#This Row],[Column5]]-E201)</f>
        <v>0</v>
      </c>
      <c r="AB202" s="1">
        <f>ABS(IK_diagnostics_positions__3[[#This Row],[Column6]]-F201)</f>
        <v>2.6100000000000012E-3</v>
      </c>
      <c r="AC202" s="1">
        <f>ABS(IK_diagnostics_positions__3[[#This Row],[Column7]]-G201)</f>
        <v>2.8839999999999977E-3</v>
      </c>
      <c r="AD202" s="1">
        <f>ABS(IK_diagnostics_positions__3[[#This Row],[Column8]]-H201)</f>
        <v>9.540000000000104E-4</v>
      </c>
      <c r="AE202" s="1">
        <f>ABS(IK_diagnostics_positions__3[[#This Row],[Column9]]-I201)</f>
        <v>4.269999999999996E-3</v>
      </c>
      <c r="AF202" s="1">
        <f>ABS(IK_diagnostics_positions__3[[#This Row],[Column10]]-J201)</f>
        <v>1.3110000000000205E-5</v>
      </c>
      <c r="AG202" s="1">
        <f>ABS(IK_diagnostics_positions__3[[#This Row],[Column11]]-K201)</f>
        <v>3.1290000000000484E-3</v>
      </c>
      <c r="AH202" s="1">
        <f>ABS(IK_diagnostics_positions__3[[#This Row],[Column12]]-L201)</f>
        <v>1.1300000000000754E-3</v>
      </c>
      <c r="AI202" s="1">
        <f>ABS(IK_diagnostics_positions__3[[#This Row],[Column13]]-M201)</f>
        <v>9.2499999999995364E-4</v>
      </c>
      <c r="AJ202" s="1">
        <f>ABS(IK_diagnostics_positions__3[[#This Row],[Column14]]-N201)</f>
        <v>2.0840000000000858E-3</v>
      </c>
      <c r="AK202" s="1">
        <f>ABS(IK_diagnostics_positions__3[[#This Row],[Column15]]-O201)</f>
        <v>6.0999999999999943E-4</v>
      </c>
      <c r="AL202" s="1">
        <f>ABS(IK_diagnostics_positions__3[[#This Row],[Column16]]-P201)</f>
        <v>5.5300000000002569E-4</v>
      </c>
      <c r="AM202" s="1">
        <f>ABS(IK_diagnostics_positions__3[[#This Row],[Column17]]-Q201)</f>
        <v>6.9799999999986539E-4</v>
      </c>
      <c r="AN202" s="1">
        <f>ABS(IK_diagnostics_positions__3[[#This Row],[Column18]]-R201)</f>
        <v>1.1100000000001664E-3</v>
      </c>
      <c r="AO202" s="1">
        <f>ABS(IK_diagnostics_positions__3[[#This Row],[Column19]]-S201)</f>
        <v>4.2442300000000005E-4</v>
      </c>
      <c r="AP202" s="1">
        <f>ABS(IK_diagnostics_positions__3[[#This Row],[Column20]]-T201)</f>
        <v>1.4817000000000025E-3</v>
      </c>
      <c r="AQ202" s="1">
        <f>ABS(IK_diagnostics_positions__3[[#This Row],[Column21]]-U201)</f>
        <v>1.3000000000000789E-3</v>
      </c>
    </row>
    <row r="203" spans="1:43" x14ac:dyDescent="0.25">
      <c r="A203" s="1">
        <v>1.56075E-2</v>
      </c>
      <c r="B203" s="1" t="s">
        <v>22</v>
      </c>
      <c r="C203" s="1">
        <v>-0.99987800000000004</v>
      </c>
      <c r="D203" s="1">
        <v>-0.98418700000000003</v>
      </c>
      <c r="E203" s="1" t="s">
        <v>22</v>
      </c>
      <c r="F203" s="1">
        <v>-1.02013</v>
      </c>
      <c r="G203" s="1">
        <v>-0.875143</v>
      </c>
      <c r="H203" s="1">
        <v>0.91043099999999999</v>
      </c>
      <c r="I203" s="1">
        <v>-1.41916</v>
      </c>
      <c r="J203" s="1">
        <v>7.1072000000000001E-3</v>
      </c>
      <c r="K203" s="1">
        <v>0.88849800000000001</v>
      </c>
      <c r="L203" s="1">
        <v>-1.8894299999999999</v>
      </c>
      <c r="M203" s="1">
        <v>0.76954500000000003</v>
      </c>
      <c r="N203" s="1">
        <v>0.96984700000000001</v>
      </c>
      <c r="O203" s="1">
        <v>-2.5313500000000002</v>
      </c>
      <c r="P203" s="1">
        <v>-0.76480800000000004</v>
      </c>
      <c r="Q203" s="1">
        <v>1.00068</v>
      </c>
      <c r="R203" s="1">
        <v>-2.51518</v>
      </c>
      <c r="S203" s="1">
        <v>1.1225E-3</v>
      </c>
      <c r="T203" s="1">
        <v>6.2406299999999998E-2</v>
      </c>
      <c r="U203" s="1">
        <v>-2.4529299999999998</v>
      </c>
      <c r="V203" s="1" t="s">
        <v>23</v>
      </c>
      <c r="W203" s="1">
        <f>ABS(IK_diagnostics_positions__3[[#This Row],[Column1]]-A202)</f>
        <v>3.8321000000000015E-3</v>
      </c>
      <c r="X203" s="1">
        <f>ABS(IK_diagnostics_positions__3[[#This Row],[Column2]]-B202)</f>
        <v>0</v>
      </c>
      <c r="Y203" s="1">
        <f>ABS(IK_diagnostics_positions__3[[#This Row],[Column3]]-C202)</f>
        <v>6.700000000003925E-5</v>
      </c>
      <c r="Z203" s="1">
        <f>ABS(IK_diagnostics_positions__3[[#This Row],[Column4]]-D202)</f>
        <v>3.7660000000000471E-3</v>
      </c>
      <c r="AA203" s="1">
        <f>ABS(IK_diagnostics_positions__3[[#This Row],[Column5]]-E202)</f>
        <v>0</v>
      </c>
      <c r="AB203" s="1">
        <f>ABS(IK_diagnostics_positions__3[[#This Row],[Column6]]-F202)</f>
        <v>3.6199999999999566E-3</v>
      </c>
      <c r="AC203" s="1">
        <f>ABS(IK_diagnostics_positions__3[[#This Row],[Column7]]-G202)</f>
        <v>2.1200000000000108E-3</v>
      </c>
      <c r="AD203" s="1">
        <f>ABS(IK_diagnostics_positions__3[[#This Row],[Column8]]-H202)</f>
        <v>5.6500000000003769E-4</v>
      </c>
      <c r="AE203" s="1">
        <f>ABS(IK_diagnostics_positions__3[[#This Row],[Column9]]-I202)</f>
        <v>4.4599999999999085E-3</v>
      </c>
      <c r="AF203" s="1">
        <f>ABS(IK_diagnostics_positions__3[[#This Row],[Column10]]-J202)</f>
        <v>8.3702999999999989E-4</v>
      </c>
      <c r="AG203" s="1">
        <f>ABS(IK_diagnostics_positions__3[[#This Row],[Column11]]-K202)</f>
        <v>3.8399999999999546E-3</v>
      </c>
      <c r="AH203" s="1">
        <f>ABS(IK_diagnostics_positions__3[[#This Row],[Column12]]-L202)</f>
        <v>1.1799999999999589E-3</v>
      </c>
      <c r="AI203" s="1">
        <f>ABS(IK_diagnostics_positions__3[[#This Row],[Column13]]-M202)</f>
        <v>6.3199999999996592E-4</v>
      </c>
      <c r="AJ203" s="1">
        <f>ABS(IK_diagnostics_positions__3[[#This Row],[Column14]]-N202)</f>
        <v>1.2039999999999829E-3</v>
      </c>
      <c r="AK203" s="1">
        <f>ABS(IK_diagnostics_positions__3[[#This Row],[Column15]]-O202)</f>
        <v>5.9999999999948983E-5</v>
      </c>
      <c r="AL203" s="1">
        <f>ABS(IK_diagnostics_positions__3[[#This Row],[Column16]]-P202)</f>
        <v>1.4919999999999378E-3</v>
      </c>
      <c r="AM203" s="1">
        <f>ABS(IK_diagnostics_positions__3[[#This Row],[Column17]]-Q202)</f>
        <v>2.20000000000109E-4</v>
      </c>
      <c r="AN203" s="1">
        <f>ABS(IK_diagnostics_positions__3[[#This Row],[Column18]]-R202)</f>
        <v>1.0900000000000354E-3</v>
      </c>
      <c r="AO203" s="1">
        <f>ABS(IK_diagnostics_positions__3[[#This Row],[Column19]]-S202)</f>
        <v>3.3927300000000007E-4</v>
      </c>
      <c r="AP203" s="1">
        <f>ABS(IK_diagnostics_positions__3[[#This Row],[Column20]]-T202)</f>
        <v>2.4162999999999962E-3</v>
      </c>
      <c r="AQ203" s="1">
        <f>ABS(IK_diagnostics_positions__3[[#This Row],[Column21]]-U202)</f>
        <v>8.9999999999967883E-4</v>
      </c>
    </row>
    <row r="204" spans="1:43" x14ac:dyDescent="0.25">
      <c r="A204" s="1">
        <v>1.14862E-2</v>
      </c>
      <c r="B204" s="1" t="s">
        <v>22</v>
      </c>
      <c r="C204" s="1">
        <v>-0.99993399999999999</v>
      </c>
      <c r="D204" s="1">
        <v>-0.988236</v>
      </c>
      <c r="E204" s="1" t="s">
        <v>22</v>
      </c>
      <c r="F204" s="1">
        <v>-1.02349</v>
      </c>
      <c r="G204" s="1">
        <v>-0.87803399999999998</v>
      </c>
      <c r="H204" s="1">
        <v>0.90981599999999996</v>
      </c>
      <c r="I204" s="1">
        <v>-1.4236</v>
      </c>
      <c r="J204" s="1">
        <v>6.93941E-3</v>
      </c>
      <c r="K204" s="1">
        <v>0.88474900000000001</v>
      </c>
      <c r="L204" s="1">
        <v>-1.8885700000000001</v>
      </c>
      <c r="M204" s="1">
        <v>0.76876100000000003</v>
      </c>
      <c r="N204" s="1">
        <v>0.97071399999999997</v>
      </c>
      <c r="O204" s="1">
        <v>-2.5306299999999999</v>
      </c>
      <c r="P204" s="1">
        <v>-0.76446599999999998</v>
      </c>
      <c r="Q204" s="1">
        <v>0.99936899999999995</v>
      </c>
      <c r="R204" s="1">
        <v>-2.51451</v>
      </c>
      <c r="S204" s="1">
        <v>1.5662599999999999E-4</v>
      </c>
      <c r="T204" s="1">
        <v>6.0271400000000003E-2</v>
      </c>
      <c r="U204" s="1">
        <v>-2.4544199999999998</v>
      </c>
      <c r="V204" s="1" t="s">
        <v>23</v>
      </c>
      <c r="W204" s="1">
        <f>ABS(IK_diagnostics_positions__3[[#This Row],[Column1]]-A203)</f>
        <v>4.1212999999999996E-3</v>
      </c>
      <c r="X204" s="1">
        <f>ABS(IK_diagnostics_positions__3[[#This Row],[Column2]]-B203)</f>
        <v>0</v>
      </c>
      <c r="Y204" s="1">
        <f>ABS(IK_diagnostics_positions__3[[#This Row],[Column3]]-C203)</f>
        <v>5.5999999999944983E-5</v>
      </c>
      <c r="Z204" s="1">
        <f>ABS(IK_diagnostics_positions__3[[#This Row],[Column4]]-D203)</f>
        <v>4.0489999999999693E-3</v>
      </c>
      <c r="AA204" s="1">
        <f>ABS(IK_diagnostics_positions__3[[#This Row],[Column5]]-E203)</f>
        <v>0</v>
      </c>
      <c r="AB204" s="1">
        <f>ABS(IK_diagnostics_positions__3[[#This Row],[Column6]]-F203)</f>
        <v>3.3600000000000296E-3</v>
      </c>
      <c r="AC204" s="1">
        <f>ABS(IK_diagnostics_positions__3[[#This Row],[Column7]]-G203)</f>
        <v>2.8909999999999769E-3</v>
      </c>
      <c r="AD204" s="1">
        <f>ABS(IK_diagnostics_positions__3[[#This Row],[Column8]]-H203)</f>
        <v>6.1500000000003219E-4</v>
      </c>
      <c r="AE204" s="1">
        <f>ABS(IK_diagnostics_positions__3[[#This Row],[Column9]]-I203)</f>
        <v>4.4399999999999995E-3</v>
      </c>
      <c r="AF204" s="1">
        <f>ABS(IK_diagnostics_positions__3[[#This Row],[Column10]]-J203)</f>
        <v>1.6779000000000013E-4</v>
      </c>
      <c r="AG204" s="1">
        <f>ABS(IK_diagnostics_positions__3[[#This Row],[Column11]]-K203)</f>
        <v>3.7490000000000023E-3</v>
      </c>
      <c r="AH204" s="1">
        <f>ABS(IK_diagnostics_positions__3[[#This Row],[Column12]]-L203)</f>
        <v>8.5999999999986088E-4</v>
      </c>
      <c r="AI204" s="1">
        <f>ABS(IK_diagnostics_positions__3[[#This Row],[Column13]]-M203)</f>
        <v>7.8400000000000691E-4</v>
      </c>
      <c r="AJ204" s="1">
        <f>ABS(IK_diagnostics_positions__3[[#This Row],[Column14]]-N203)</f>
        <v>8.6699999999995114E-4</v>
      </c>
      <c r="AK204" s="1">
        <f>ABS(IK_diagnostics_positions__3[[#This Row],[Column15]]-O203)</f>
        <v>7.2000000000027597E-4</v>
      </c>
      <c r="AL204" s="1">
        <f>ABS(IK_diagnostics_positions__3[[#This Row],[Column16]]-P203)</f>
        <v>3.4200000000006447E-4</v>
      </c>
      <c r="AM204" s="1">
        <f>ABS(IK_diagnostics_positions__3[[#This Row],[Column17]]-Q203)</f>
        <v>1.3110000000000621E-3</v>
      </c>
      <c r="AN204" s="1">
        <f>ABS(IK_diagnostics_positions__3[[#This Row],[Column18]]-R203)</f>
        <v>6.6999999999994841E-4</v>
      </c>
      <c r="AO204" s="1">
        <f>ABS(IK_diagnostics_positions__3[[#This Row],[Column19]]-S203)</f>
        <v>9.6587400000000003E-4</v>
      </c>
      <c r="AP204" s="1">
        <f>ABS(IK_diagnostics_positions__3[[#This Row],[Column20]]-T203)</f>
        <v>2.1348999999999951E-3</v>
      </c>
      <c r="AQ204" s="1">
        <f>ABS(IK_diagnostics_positions__3[[#This Row],[Column21]]-U203)</f>
        <v>1.4899999999999913E-3</v>
      </c>
    </row>
    <row r="205" spans="1:43" x14ac:dyDescent="0.25">
      <c r="A205" s="1">
        <v>7.2199200000000003E-3</v>
      </c>
      <c r="B205" s="1" t="s">
        <v>22</v>
      </c>
      <c r="C205" s="1">
        <v>-0.99997400000000003</v>
      </c>
      <c r="D205" s="1">
        <v>-0.99241900000000005</v>
      </c>
      <c r="E205" s="1" t="s">
        <v>22</v>
      </c>
      <c r="F205" s="1">
        <v>-1.02685</v>
      </c>
      <c r="G205" s="1">
        <v>-0.87997000000000003</v>
      </c>
      <c r="H205" s="1">
        <v>0.90890599999999999</v>
      </c>
      <c r="I205" s="1">
        <v>-1.4283999999999999</v>
      </c>
      <c r="J205" s="1">
        <v>7.8563699999999997E-3</v>
      </c>
      <c r="K205" s="1">
        <v>0.88063499999999995</v>
      </c>
      <c r="L205" s="1">
        <v>-1.88771</v>
      </c>
      <c r="M205" s="1">
        <v>0.76863300000000001</v>
      </c>
      <c r="N205" s="1">
        <v>0.97211199999999998</v>
      </c>
      <c r="O205" s="1">
        <v>-2.5302500000000001</v>
      </c>
      <c r="P205" s="1">
        <v>-0.76270400000000005</v>
      </c>
      <c r="Q205" s="1">
        <v>1.0004200000000001</v>
      </c>
      <c r="R205" s="1">
        <v>-2.5137200000000002</v>
      </c>
      <c r="S205" s="1">
        <v>5.74932E-4</v>
      </c>
      <c r="T205" s="1">
        <v>5.7673099999999998E-2</v>
      </c>
      <c r="U205" s="1">
        <v>-2.4557600000000002</v>
      </c>
      <c r="V205" s="1" t="s">
        <v>23</v>
      </c>
      <c r="W205" s="1">
        <f>ABS(IK_diagnostics_positions__3[[#This Row],[Column1]]-A204)</f>
        <v>4.2662799999999999E-3</v>
      </c>
      <c r="X205" s="1">
        <f>ABS(IK_diagnostics_positions__3[[#This Row],[Column2]]-B204)</f>
        <v>0</v>
      </c>
      <c r="Y205" s="1">
        <f>ABS(IK_diagnostics_positions__3[[#This Row],[Column3]]-C204)</f>
        <v>4.0000000000040004E-5</v>
      </c>
      <c r="Z205" s="1">
        <f>ABS(IK_diagnostics_positions__3[[#This Row],[Column4]]-D204)</f>
        <v>4.1830000000000478E-3</v>
      </c>
      <c r="AA205" s="1">
        <f>ABS(IK_diagnostics_positions__3[[#This Row],[Column5]]-E204)</f>
        <v>0</v>
      </c>
      <c r="AB205" s="1">
        <f>ABS(IK_diagnostics_positions__3[[#This Row],[Column6]]-F204)</f>
        <v>3.3600000000000296E-3</v>
      </c>
      <c r="AC205" s="1">
        <f>ABS(IK_diagnostics_positions__3[[#This Row],[Column7]]-G204)</f>
        <v>1.9360000000000488E-3</v>
      </c>
      <c r="AD205" s="1">
        <f>ABS(IK_diagnostics_positions__3[[#This Row],[Column8]]-H204)</f>
        <v>9.0999999999996639E-4</v>
      </c>
      <c r="AE205" s="1">
        <f>ABS(IK_diagnostics_positions__3[[#This Row],[Column9]]-I204)</f>
        <v>4.7999999999999154E-3</v>
      </c>
      <c r="AF205" s="1">
        <f>ABS(IK_diagnostics_positions__3[[#This Row],[Column10]]-J204)</f>
        <v>9.1695999999999965E-4</v>
      </c>
      <c r="AG205" s="1">
        <f>ABS(IK_diagnostics_positions__3[[#This Row],[Column11]]-K204)</f>
        <v>4.1140000000000621E-3</v>
      </c>
      <c r="AH205" s="1">
        <f>ABS(IK_diagnostics_positions__3[[#This Row],[Column12]]-L204)</f>
        <v>8.6000000000008292E-4</v>
      </c>
      <c r="AI205" s="1">
        <f>ABS(IK_diagnostics_positions__3[[#This Row],[Column13]]-M204)</f>
        <v>1.2800000000001699E-4</v>
      </c>
      <c r="AJ205" s="1">
        <f>ABS(IK_diagnostics_positions__3[[#This Row],[Column14]]-N204)</f>
        <v>1.3980000000000103E-3</v>
      </c>
      <c r="AK205" s="1">
        <f>ABS(IK_diagnostics_positions__3[[#This Row],[Column15]]-O204)</f>
        <v>3.7999999999982492E-4</v>
      </c>
      <c r="AL205" s="1">
        <f>ABS(IK_diagnostics_positions__3[[#This Row],[Column16]]-P204)</f>
        <v>1.7619999999999303E-3</v>
      </c>
      <c r="AM205" s="1">
        <f>ABS(IK_diagnostics_positions__3[[#This Row],[Column17]]-Q204)</f>
        <v>1.0510000000001352E-3</v>
      </c>
      <c r="AN205" s="1">
        <f>ABS(IK_diagnostics_positions__3[[#This Row],[Column18]]-R204)</f>
        <v>7.8999999999984638E-4</v>
      </c>
      <c r="AO205" s="1">
        <f>ABS(IK_diagnostics_positions__3[[#This Row],[Column19]]-S204)</f>
        <v>4.1830600000000002E-4</v>
      </c>
      <c r="AP205" s="1">
        <f>ABS(IK_diagnostics_positions__3[[#This Row],[Column20]]-T204)</f>
        <v>2.5983000000000048E-3</v>
      </c>
      <c r="AQ205" s="1">
        <f>ABS(IK_diagnostics_positions__3[[#This Row],[Column21]]-U204)</f>
        <v>1.3400000000003409E-3</v>
      </c>
    </row>
    <row r="206" spans="1:43" x14ac:dyDescent="0.25">
      <c r="A206" s="1">
        <v>2.5053800000000002E-3</v>
      </c>
      <c r="B206" s="1" t="s">
        <v>22</v>
      </c>
      <c r="C206" s="1">
        <v>-0.99999700000000002</v>
      </c>
      <c r="D206" s="1">
        <v>-0.99703799999999998</v>
      </c>
      <c r="E206" s="1" t="s">
        <v>22</v>
      </c>
      <c r="F206" s="1">
        <v>-1.0302100000000001</v>
      </c>
      <c r="G206" s="1">
        <v>-0.88227100000000003</v>
      </c>
      <c r="H206" s="1">
        <v>0.90830200000000005</v>
      </c>
      <c r="I206" s="1">
        <v>-1.4324699999999999</v>
      </c>
      <c r="J206" s="1">
        <v>8.1278099999999992E-3</v>
      </c>
      <c r="K206" s="1">
        <v>0.87656800000000001</v>
      </c>
      <c r="L206" s="1">
        <v>-1.8865499999999999</v>
      </c>
      <c r="M206" s="1">
        <v>0.76783400000000002</v>
      </c>
      <c r="N206" s="1">
        <v>0.97346699999999997</v>
      </c>
      <c r="O206" s="1">
        <v>-2.52955</v>
      </c>
      <c r="P206" s="1">
        <v>-0.76202700000000001</v>
      </c>
      <c r="Q206" s="1">
        <v>1.0005299999999999</v>
      </c>
      <c r="R206" s="1">
        <v>-2.5122399999999998</v>
      </c>
      <c r="S206" s="1">
        <v>3.28444E-4</v>
      </c>
      <c r="T206" s="1">
        <v>5.5658899999999997E-2</v>
      </c>
      <c r="U206" s="1">
        <v>-2.4575499999999999</v>
      </c>
      <c r="V206" s="1" t="s">
        <v>23</v>
      </c>
      <c r="W206" s="1">
        <f>ABS(IK_diagnostics_positions__3[[#This Row],[Column1]]-A205)</f>
        <v>4.7145399999999997E-3</v>
      </c>
      <c r="X206" s="1">
        <f>ABS(IK_diagnostics_positions__3[[#This Row],[Column2]]-B205)</f>
        <v>0</v>
      </c>
      <c r="Y206" s="1">
        <f>ABS(IK_diagnostics_positions__3[[#This Row],[Column3]]-C205)</f>
        <v>2.2999999999995246E-5</v>
      </c>
      <c r="Z206" s="1">
        <f>ABS(IK_diagnostics_positions__3[[#This Row],[Column4]]-D205)</f>
        <v>4.6189999999999287E-3</v>
      </c>
      <c r="AA206" s="1">
        <f>ABS(IK_diagnostics_positions__3[[#This Row],[Column5]]-E205)</f>
        <v>0</v>
      </c>
      <c r="AB206" s="1">
        <f>ABS(IK_diagnostics_positions__3[[#This Row],[Column6]]-F205)</f>
        <v>3.3600000000000296E-3</v>
      </c>
      <c r="AC206" s="1">
        <f>ABS(IK_diagnostics_positions__3[[#This Row],[Column7]]-G205)</f>
        <v>2.3009999999999975E-3</v>
      </c>
      <c r="AD206" s="1">
        <f>ABS(IK_diagnostics_positions__3[[#This Row],[Column8]]-H205)</f>
        <v>6.0399999999993792E-4</v>
      </c>
      <c r="AE206" s="1">
        <f>ABS(IK_diagnostics_positions__3[[#This Row],[Column9]]-I205)</f>
        <v>4.070000000000018E-3</v>
      </c>
      <c r="AF206" s="1">
        <f>ABS(IK_diagnostics_positions__3[[#This Row],[Column10]]-J205)</f>
        <v>2.7143999999999953E-4</v>
      </c>
      <c r="AG206" s="1">
        <f>ABS(IK_diagnostics_positions__3[[#This Row],[Column11]]-K205)</f>
        <v>4.0669999999999318E-3</v>
      </c>
      <c r="AH206" s="1">
        <f>ABS(IK_diagnostics_positions__3[[#This Row],[Column12]]-L205)</f>
        <v>1.1600000000000499E-3</v>
      </c>
      <c r="AI206" s="1">
        <f>ABS(IK_diagnostics_positions__3[[#This Row],[Column13]]-M205)</f>
        <v>7.9899999999999416E-4</v>
      </c>
      <c r="AJ206" s="1">
        <f>ABS(IK_diagnostics_positions__3[[#This Row],[Column14]]-N205)</f>
        <v>1.3549999999999951E-3</v>
      </c>
      <c r="AK206" s="1">
        <f>ABS(IK_diagnostics_positions__3[[#This Row],[Column15]]-O205)</f>
        <v>7.0000000000014495E-4</v>
      </c>
      <c r="AL206" s="1">
        <f>ABS(IK_diagnostics_positions__3[[#This Row],[Column16]]-P205)</f>
        <v>6.7700000000003868E-4</v>
      </c>
      <c r="AM206" s="1">
        <f>ABS(IK_diagnostics_positions__3[[#This Row],[Column17]]-Q205)</f>
        <v>1.0999999999983245E-4</v>
      </c>
      <c r="AN206" s="1">
        <f>ABS(IK_diagnostics_positions__3[[#This Row],[Column18]]-R205)</f>
        <v>1.4800000000003699E-3</v>
      </c>
      <c r="AO206" s="1">
        <f>ABS(IK_diagnostics_positions__3[[#This Row],[Column19]]-S205)</f>
        <v>2.46488E-4</v>
      </c>
      <c r="AP206" s="1">
        <f>ABS(IK_diagnostics_positions__3[[#This Row],[Column20]]-T205)</f>
        <v>2.0142000000000007E-3</v>
      </c>
      <c r="AQ206" s="1">
        <f>ABS(IK_diagnostics_positions__3[[#This Row],[Column21]]-U205)</f>
        <v>1.7899999999997362E-3</v>
      </c>
    </row>
    <row r="207" spans="1:43" x14ac:dyDescent="0.25">
      <c r="A207" s="1">
        <v>-2.2646599999999999E-3</v>
      </c>
      <c r="B207" s="1" t="s">
        <v>22</v>
      </c>
      <c r="C207" s="1">
        <v>-0.99999700000000002</v>
      </c>
      <c r="D207" s="1">
        <v>-1.0017</v>
      </c>
      <c r="E207" s="1" t="s">
        <v>22</v>
      </c>
      <c r="F207" s="1">
        <v>-1.03349</v>
      </c>
      <c r="G207" s="1">
        <v>-0.88490599999999997</v>
      </c>
      <c r="H207" s="1">
        <v>0.90757100000000002</v>
      </c>
      <c r="I207" s="1">
        <v>-1.43682</v>
      </c>
      <c r="J207" s="1">
        <v>8.0170599999999995E-3</v>
      </c>
      <c r="K207" s="1">
        <v>0.872228</v>
      </c>
      <c r="L207" s="1">
        <v>-1.8856299999999999</v>
      </c>
      <c r="M207" s="1">
        <v>0.76674900000000001</v>
      </c>
      <c r="N207" s="1">
        <v>0.97474799999999995</v>
      </c>
      <c r="O207" s="1">
        <v>-2.5289199999999998</v>
      </c>
      <c r="P207" s="1">
        <v>-0.76102700000000001</v>
      </c>
      <c r="Q207" s="1">
        <v>1.0004299999999999</v>
      </c>
      <c r="R207" s="1">
        <v>-2.5118399999999999</v>
      </c>
      <c r="S207" s="2">
        <v>-2.8312200000000001E-7</v>
      </c>
      <c r="T207" s="1">
        <v>5.2801800000000003E-2</v>
      </c>
      <c r="U207" s="1">
        <v>-2.4587599999999998</v>
      </c>
      <c r="V207" s="1" t="s">
        <v>23</v>
      </c>
      <c r="W207" s="1">
        <f>ABS(IK_diagnostics_positions__3[[#This Row],[Column1]]-A206)</f>
        <v>4.7700399999999997E-3</v>
      </c>
      <c r="X207" s="1">
        <f>ABS(IK_diagnostics_positions__3[[#This Row],[Column2]]-B206)</f>
        <v>0</v>
      </c>
      <c r="Y207" s="1">
        <f>ABS(IK_diagnostics_positions__3[[#This Row],[Column3]]-C206)</f>
        <v>0</v>
      </c>
      <c r="Z207" s="1">
        <f>ABS(IK_diagnostics_positions__3[[#This Row],[Column4]]-D206)</f>
        <v>4.662000000000055E-3</v>
      </c>
      <c r="AA207" s="1">
        <f>ABS(IK_diagnostics_positions__3[[#This Row],[Column5]]-E206)</f>
        <v>0</v>
      </c>
      <c r="AB207" s="1">
        <f>ABS(IK_diagnostics_positions__3[[#This Row],[Column6]]-F206)</f>
        <v>3.2799999999999496E-3</v>
      </c>
      <c r="AC207" s="1">
        <f>ABS(IK_diagnostics_positions__3[[#This Row],[Column7]]-G206)</f>
        <v>2.6349999999999429E-3</v>
      </c>
      <c r="AD207" s="1">
        <f>ABS(IK_diagnostics_positions__3[[#This Row],[Column8]]-H206)</f>
        <v>7.3100000000003718E-4</v>
      </c>
      <c r="AE207" s="1">
        <f>ABS(IK_diagnostics_positions__3[[#This Row],[Column9]]-I206)</f>
        <v>4.350000000000076E-3</v>
      </c>
      <c r="AF207" s="1">
        <f>ABS(IK_diagnostics_positions__3[[#This Row],[Column10]]-J206)</f>
        <v>1.1074999999999974E-4</v>
      </c>
      <c r="AG207" s="1">
        <f>ABS(IK_diagnostics_positions__3[[#This Row],[Column11]]-K206)</f>
        <v>4.3400000000000105E-3</v>
      </c>
      <c r="AH207" s="1">
        <f>ABS(IK_diagnostics_positions__3[[#This Row],[Column12]]-L206)</f>
        <v>9.200000000000319E-4</v>
      </c>
      <c r="AI207" s="1">
        <f>ABS(IK_diagnostics_positions__3[[#This Row],[Column13]]-M206)</f>
        <v>1.0850000000000026E-3</v>
      </c>
      <c r="AJ207" s="1">
        <f>ABS(IK_diagnostics_positions__3[[#This Row],[Column14]]-N206)</f>
        <v>1.2809999999999766E-3</v>
      </c>
      <c r="AK207" s="1">
        <f>ABS(IK_diagnostics_positions__3[[#This Row],[Column15]]-O206)</f>
        <v>6.3000000000013046E-4</v>
      </c>
      <c r="AL207" s="1">
        <f>ABS(IK_diagnostics_positions__3[[#This Row],[Column16]]-P206)</f>
        <v>1.0000000000000009E-3</v>
      </c>
      <c r="AM207" s="1">
        <f>ABS(IK_diagnostics_positions__3[[#This Row],[Column17]]-Q206)</f>
        <v>9.9999999999988987E-5</v>
      </c>
      <c r="AN207" s="1">
        <f>ABS(IK_diagnostics_positions__3[[#This Row],[Column18]]-R206)</f>
        <v>3.9999999999995595E-4</v>
      </c>
      <c r="AO207" s="1">
        <f>ABS(IK_diagnostics_positions__3[[#This Row],[Column19]]-S206)</f>
        <v>3.2872712200000001E-4</v>
      </c>
      <c r="AP207" s="1">
        <f>ABS(IK_diagnostics_positions__3[[#This Row],[Column20]]-T206)</f>
        <v>2.8570999999999944E-3</v>
      </c>
      <c r="AQ207" s="1">
        <f>ABS(IK_diagnostics_positions__3[[#This Row],[Column21]]-U206)</f>
        <v>1.2099999999999334E-3</v>
      </c>
    </row>
    <row r="208" spans="1:43" x14ac:dyDescent="0.25">
      <c r="A208" s="1">
        <v>-6.5292099999999997E-3</v>
      </c>
      <c r="B208" s="1" t="s">
        <v>22</v>
      </c>
      <c r="C208" s="1">
        <v>-0.99997899999999995</v>
      </c>
      <c r="D208" s="1">
        <v>-1.0058400000000001</v>
      </c>
      <c r="E208" s="1" t="s">
        <v>22</v>
      </c>
      <c r="F208" s="1">
        <v>-1.03715</v>
      </c>
      <c r="G208" s="1">
        <v>-0.88722199999999996</v>
      </c>
      <c r="H208" s="1">
        <v>0.90717700000000001</v>
      </c>
      <c r="I208" s="1">
        <v>-1.4408300000000001</v>
      </c>
      <c r="J208" s="1">
        <v>8.1176800000000004E-3</v>
      </c>
      <c r="K208" s="1">
        <v>0.86784899999999998</v>
      </c>
      <c r="L208" s="1">
        <v>-1.8844799999999999</v>
      </c>
      <c r="M208" s="1">
        <v>0.76588100000000003</v>
      </c>
      <c r="N208" s="1">
        <v>0.97614199999999995</v>
      </c>
      <c r="O208" s="1">
        <v>-2.5279600000000002</v>
      </c>
      <c r="P208" s="1">
        <v>-0.75999899999999998</v>
      </c>
      <c r="Q208" s="1">
        <v>1.0001899999999999</v>
      </c>
      <c r="R208" s="1">
        <v>-2.5109599999999999</v>
      </c>
      <c r="S208" s="1">
        <v>-2.59936E-4</v>
      </c>
      <c r="T208" s="1">
        <v>5.0323699999999999E-2</v>
      </c>
      <c r="U208" s="1">
        <v>-2.4603100000000002</v>
      </c>
      <c r="V208" s="1" t="s">
        <v>23</v>
      </c>
      <c r="W208" s="1">
        <f>ABS(IK_diagnostics_positions__3[[#This Row],[Column1]]-A207)</f>
        <v>4.2645499999999998E-3</v>
      </c>
      <c r="X208" s="1">
        <f>ABS(IK_diagnostics_positions__3[[#This Row],[Column2]]-B207)</f>
        <v>0</v>
      </c>
      <c r="Y208" s="1">
        <f>ABS(IK_diagnostics_positions__3[[#This Row],[Column3]]-C207)</f>
        <v>1.8000000000073513E-5</v>
      </c>
      <c r="Z208" s="1">
        <f>ABS(IK_diagnostics_positions__3[[#This Row],[Column4]]-D207)</f>
        <v>4.1400000000000325E-3</v>
      </c>
      <c r="AA208" s="1">
        <f>ABS(IK_diagnostics_positions__3[[#This Row],[Column5]]-E207)</f>
        <v>0</v>
      </c>
      <c r="AB208" s="1">
        <f>ABS(IK_diagnostics_positions__3[[#This Row],[Column6]]-F207)</f>
        <v>3.6599999999999966E-3</v>
      </c>
      <c r="AC208" s="1">
        <f>ABS(IK_diagnostics_positions__3[[#This Row],[Column7]]-G207)</f>
        <v>2.3159999999999847E-3</v>
      </c>
      <c r="AD208" s="1">
        <f>ABS(IK_diagnostics_positions__3[[#This Row],[Column8]]-H207)</f>
        <v>3.9400000000000546E-4</v>
      </c>
      <c r="AE208" s="1">
        <f>ABS(IK_diagnostics_positions__3[[#This Row],[Column9]]-I207)</f>
        <v>4.0100000000000691E-3</v>
      </c>
      <c r="AF208" s="1">
        <f>ABS(IK_diagnostics_positions__3[[#This Row],[Column10]]-J207)</f>
        <v>1.0062000000000092E-4</v>
      </c>
      <c r="AG208" s="1">
        <f>ABS(IK_diagnostics_positions__3[[#This Row],[Column11]]-K207)</f>
        <v>4.3790000000000218E-3</v>
      </c>
      <c r="AH208" s="1">
        <f>ABS(IK_diagnostics_positions__3[[#This Row],[Column12]]-L207)</f>
        <v>1.1499999999999844E-3</v>
      </c>
      <c r="AI208" s="1">
        <f>ABS(IK_diagnostics_positions__3[[#This Row],[Column13]]-M207)</f>
        <v>8.679999999999799E-4</v>
      </c>
      <c r="AJ208" s="1">
        <f>ABS(IK_diagnostics_positions__3[[#This Row],[Column14]]-N207)</f>
        <v>1.3940000000000063E-3</v>
      </c>
      <c r="AK208" s="1">
        <f>ABS(IK_diagnostics_positions__3[[#This Row],[Column15]]-O207)</f>
        <v>9.5999999999962782E-4</v>
      </c>
      <c r="AL208" s="1">
        <f>ABS(IK_diagnostics_positions__3[[#This Row],[Column16]]-P207)</f>
        <v>1.0280000000000289E-3</v>
      </c>
      <c r="AM208" s="1">
        <f>ABS(IK_diagnostics_positions__3[[#This Row],[Column17]]-Q207)</f>
        <v>2.4000000000001798E-4</v>
      </c>
      <c r="AN208" s="1">
        <f>ABS(IK_diagnostics_positions__3[[#This Row],[Column18]]-R207)</f>
        <v>8.799999999999919E-4</v>
      </c>
      <c r="AO208" s="1">
        <f>ABS(IK_diagnostics_positions__3[[#This Row],[Column19]]-S207)</f>
        <v>2.5965287799999999E-4</v>
      </c>
      <c r="AP208" s="1">
        <f>ABS(IK_diagnostics_positions__3[[#This Row],[Column20]]-T207)</f>
        <v>2.4781000000000039E-3</v>
      </c>
      <c r="AQ208" s="1">
        <f>ABS(IK_diagnostics_positions__3[[#This Row],[Column21]]-U207)</f>
        <v>1.5500000000003844E-3</v>
      </c>
    </row>
    <row r="209" spans="1:43" x14ac:dyDescent="0.25">
      <c r="A209" s="1">
        <v>-1.11737E-2</v>
      </c>
      <c r="B209" s="1" t="s">
        <v>22</v>
      </c>
      <c r="C209" s="1">
        <v>-0.99993799999999999</v>
      </c>
      <c r="D209" s="1">
        <v>-1.0103500000000001</v>
      </c>
      <c r="E209" s="1" t="s">
        <v>22</v>
      </c>
      <c r="F209" s="1">
        <v>-1.0404199999999999</v>
      </c>
      <c r="G209" s="1">
        <v>-0.88942100000000002</v>
      </c>
      <c r="H209" s="1">
        <v>0.90656300000000001</v>
      </c>
      <c r="I209" s="1">
        <v>-1.4448000000000001</v>
      </c>
      <c r="J209" s="1">
        <v>8.1579700000000005E-3</v>
      </c>
      <c r="K209" s="1">
        <v>0.86378500000000003</v>
      </c>
      <c r="L209" s="1">
        <v>-1.88357</v>
      </c>
      <c r="M209" s="1">
        <v>0.76525200000000004</v>
      </c>
      <c r="N209" s="1">
        <v>0.97794300000000001</v>
      </c>
      <c r="O209" s="1">
        <v>-2.5268299999999999</v>
      </c>
      <c r="P209" s="1">
        <v>-0.75914700000000002</v>
      </c>
      <c r="Q209" s="1">
        <v>1.0002200000000001</v>
      </c>
      <c r="R209" s="1">
        <v>-2.51017</v>
      </c>
      <c r="S209" s="2">
        <v>-9.7688299999999998E-5</v>
      </c>
      <c r="T209" s="1">
        <v>4.7731700000000002E-2</v>
      </c>
      <c r="U209" s="1">
        <v>-2.46149</v>
      </c>
      <c r="V209" s="1" t="s">
        <v>23</v>
      </c>
      <c r="W209" s="1">
        <f>ABS(IK_diagnostics_positions__3[[#This Row],[Column1]]-A208)</f>
        <v>4.6444900000000003E-3</v>
      </c>
      <c r="X209" s="1">
        <f>ABS(IK_diagnostics_positions__3[[#This Row],[Column2]]-B208)</f>
        <v>0</v>
      </c>
      <c r="Y209" s="1">
        <f>ABS(IK_diagnostics_positions__3[[#This Row],[Column3]]-C208)</f>
        <v>4.0999999999957737E-5</v>
      </c>
      <c r="Z209" s="1">
        <f>ABS(IK_diagnostics_positions__3[[#This Row],[Column4]]-D208)</f>
        <v>4.510000000000014E-3</v>
      </c>
      <c r="AA209" s="1">
        <f>ABS(IK_diagnostics_positions__3[[#This Row],[Column5]]-E208)</f>
        <v>0</v>
      </c>
      <c r="AB209" s="1">
        <f>ABS(IK_diagnostics_positions__3[[#This Row],[Column6]]-F208)</f>
        <v>3.2699999999998841E-3</v>
      </c>
      <c r="AC209" s="1">
        <f>ABS(IK_diagnostics_positions__3[[#This Row],[Column7]]-G208)</f>
        <v>2.199000000000062E-3</v>
      </c>
      <c r="AD209" s="1">
        <f>ABS(IK_diagnostics_positions__3[[#This Row],[Column8]]-H208)</f>
        <v>6.1400000000000343E-4</v>
      </c>
      <c r="AE209" s="1">
        <f>ABS(IK_diagnostics_positions__3[[#This Row],[Column9]]-I208)</f>
        <v>3.9700000000000291E-3</v>
      </c>
      <c r="AF209" s="1">
        <f>ABS(IK_diagnostics_positions__3[[#This Row],[Column10]]-J208)</f>
        <v>4.0290000000000117E-5</v>
      </c>
      <c r="AG209" s="1">
        <f>ABS(IK_diagnostics_positions__3[[#This Row],[Column11]]-K208)</f>
        <v>4.0639999999999565E-3</v>
      </c>
      <c r="AH209" s="1">
        <f>ABS(IK_diagnostics_positions__3[[#This Row],[Column12]]-L208)</f>
        <v>9.0999999999996639E-4</v>
      </c>
      <c r="AI209" s="1">
        <f>ABS(IK_diagnostics_positions__3[[#This Row],[Column13]]-M208)</f>
        <v>6.2899999999999068E-4</v>
      </c>
      <c r="AJ209" s="1">
        <f>ABS(IK_diagnostics_positions__3[[#This Row],[Column14]]-N208)</f>
        <v>1.8010000000000526E-3</v>
      </c>
      <c r="AK209" s="1">
        <f>ABS(IK_diagnostics_positions__3[[#This Row],[Column15]]-O208)</f>
        <v>1.1300000000002974E-3</v>
      </c>
      <c r="AL209" s="1">
        <f>ABS(IK_diagnostics_positions__3[[#This Row],[Column16]]-P208)</f>
        <v>8.519999999999639E-4</v>
      </c>
      <c r="AM209" s="1">
        <f>ABS(IK_diagnostics_positions__3[[#This Row],[Column17]]-Q208)</f>
        <v>3.0000000000196536E-5</v>
      </c>
      <c r="AN209" s="1">
        <f>ABS(IK_diagnostics_positions__3[[#This Row],[Column18]]-R208)</f>
        <v>7.8999999999984638E-4</v>
      </c>
      <c r="AO209" s="1">
        <f>ABS(IK_diagnostics_positions__3[[#This Row],[Column19]]-S208)</f>
        <v>1.6224769999999999E-4</v>
      </c>
      <c r="AP209" s="1">
        <f>ABS(IK_diagnostics_positions__3[[#This Row],[Column20]]-T208)</f>
        <v>2.5919999999999971E-3</v>
      </c>
      <c r="AQ209" s="1">
        <f>ABS(IK_diagnostics_positions__3[[#This Row],[Column21]]-U208)</f>
        <v>1.1799999999997368E-3</v>
      </c>
    </row>
    <row r="210" spans="1:43" x14ac:dyDescent="0.25">
      <c r="A210" s="1">
        <v>-1.5945500000000001E-2</v>
      </c>
      <c r="B210" s="1" t="s">
        <v>22</v>
      </c>
      <c r="C210" s="1">
        <v>-0.99987300000000001</v>
      </c>
      <c r="D210" s="1">
        <v>-1.01498</v>
      </c>
      <c r="E210" s="1" t="s">
        <v>22</v>
      </c>
      <c r="F210" s="1">
        <v>-1.04373</v>
      </c>
      <c r="G210" s="1">
        <v>-0.89140200000000003</v>
      </c>
      <c r="H210" s="1">
        <v>0.90619899999999998</v>
      </c>
      <c r="I210" s="1">
        <v>-1.4481200000000001</v>
      </c>
      <c r="J210" s="1">
        <v>8.0697500000000005E-3</v>
      </c>
      <c r="K210" s="1">
        <v>0.85913399999999995</v>
      </c>
      <c r="L210" s="1">
        <v>-1.88256</v>
      </c>
      <c r="M210" s="1">
        <v>0.76407999999999998</v>
      </c>
      <c r="N210" s="1">
        <v>0.97911899999999996</v>
      </c>
      <c r="O210" s="1">
        <v>-2.52603</v>
      </c>
      <c r="P210" s="1">
        <v>-0.75833499999999998</v>
      </c>
      <c r="Q210" s="1">
        <v>1.00041</v>
      </c>
      <c r="R210" s="1">
        <v>-2.5091899999999998</v>
      </c>
      <c r="S210" s="1">
        <v>-8.2280099999999996E-4</v>
      </c>
      <c r="T210" s="1">
        <v>4.5074200000000002E-2</v>
      </c>
      <c r="U210" s="1">
        <v>-2.4632700000000001</v>
      </c>
      <c r="V210" s="1" t="s">
        <v>23</v>
      </c>
      <c r="W210" s="1">
        <f>ABS(IK_diagnostics_positions__3[[#This Row],[Column1]]-A209)</f>
        <v>4.7718000000000014E-3</v>
      </c>
      <c r="X210" s="1">
        <f>ABS(IK_diagnostics_positions__3[[#This Row],[Column2]]-B209)</f>
        <v>0</v>
      </c>
      <c r="Y210" s="1">
        <f>ABS(IK_diagnostics_positions__3[[#This Row],[Column3]]-C209)</f>
        <v>6.4999999999981739E-5</v>
      </c>
      <c r="Z210" s="1">
        <f>ABS(IK_diagnostics_positions__3[[#This Row],[Column4]]-D209)</f>
        <v>4.629999999999912E-3</v>
      </c>
      <c r="AA210" s="1">
        <f>ABS(IK_diagnostics_positions__3[[#This Row],[Column5]]-E209)</f>
        <v>0</v>
      </c>
      <c r="AB210" s="1">
        <f>ABS(IK_diagnostics_positions__3[[#This Row],[Column6]]-F209)</f>
        <v>3.3100000000001462E-3</v>
      </c>
      <c r="AC210" s="1">
        <f>ABS(IK_diagnostics_positions__3[[#This Row],[Column7]]-G209)</f>
        <v>1.9810000000000105E-3</v>
      </c>
      <c r="AD210" s="1">
        <f>ABS(IK_diagnostics_positions__3[[#This Row],[Column8]]-H209)</f>
        <v>3.6400000000003097E-4</v>
      </c>
      <c r="AE210" s="1">
        <f>ABS(IK_diagnostics_positions__3[[#This Row],[Column9]]-I209)</f>
        <v>3.3199999999999896E-3</v>
      </c>
      <c r="AF210" s="1">
        <f>ABS(IK_diagnostics_positions__3[[#This Row],[Column10]]-J209)</f>
        <v>8.8219999999999965E-5</v>
      </c>
      <c r="AG210" s="1">
        <f>ABS(IK_diagnostics_positions__3[[#This Row],[Column11]]-K209)</f>
        <v>4.6510000000000717E-3</v>
      </c>
      <c r="AH210" s="1">
        <f>ABS(IK_diagnostics_positions__3[[#This Row],[Column12]]-L209)</f>
        <v>1.0099999999999554E-3</v>
      </c>
      <c r="AI210" s="1">
        <f>ABS(IK_diagnostics_positions__3[[#This Row],[Column13]]-M209)</f>
        <v>1.1720000000000619E-3</v>
      </c>
      <c r="AJ210" s="1">
        <f>ABS(IK_diagnostics_positions__3[[#This Row],[Column14]]-N209)</f>
        <v>1.1759999999999549E-3</v>
      </c>
      <c r="AK210" s="1">
        <f>ABS(IK_diagnostics_positions__3[[#This Row],[Column15]]-O209)</f>
        <v>7.9999999999991189E-4</v>
      </c>
      <c r="AL210" s="1">
        <f>ABS(IK_diagnostics_positions__3[[#This Row],[Column16]]-P209)</f>
        <v>8.1200000000003492E-4</v>
      </c>
      <c r="AM210" s="1">
        <f>ABS(IK_diagnostics_positions__3[[#This Row],[Column17]]-Q209)</f>
        <v>1.8999999999991246E-4</v>
      </c>
      <c r="AN210" s="1">
        <f>ABS(IK_diagnostics_positions__3[[#This Row],[Column18]]-R209)</f>
        <v>9.8000000000020293E-4</v>
      </c>
      <c r="AO210" s="1">
        <f>ABS(IK_diagnostics_positions__3[[#This Row],[Column19]]-S209)</f>
        <v>7.251127E-4</v>
      </c>
      <c r="AP210" s="1">
        <f>ABS(IK_diagnostics_positions__3[[#This Row],[Column20]]-T209)</f>
        <v>2.6575000000000001E-3</v>
      </c>
      <c r="AQ210" s="1">
        <f>ABS(IK_diagnostics_positions__3[[#This Row],[Column21]]-U209)</f>
        <v>1.7800000000001148E-3</v>
      </c>
    </row>
    <row r="211" spans="1:43" x14ac:dyDescent="0.25">
      <c r="A211" s="1">
        <v>-1.9676900000000001E-2</v>
      </c>
      <c r="B211" s="1" t="s">
        <v>22</v>
      </c>
      <c r="C211" s="1">
        <v>-0.99980599999999997</v>
      </c>
      <c r="D211" s="1">
        <v>-1.01858</v>
      </c>
      <c r="E211" s="1" t="s">
        <v>22</v>
      </c>
      <c r="F211" s="1">
        <v>-1.04667</v>
      </c>
      <c r="G211" s="1">
        <v>-0.89271</v>
      </c>
      <c r="H211" s="1">
        <v>0.90552200000000005</v>
      </c>
      <c r="I211" s="1">
        <v>-1.4518599999999999</v>
      </c>
      <c r="J211" s="1">
        <v>8.5062999999999996E-3</v>
      </c>
      <c r="K211" s="1">
        <v>0.85519100000000003</v>
      </c>
      <c r="L211" s="1">
        <v>-1.8823000000000001</v>
      </c>
      <c r="M211" s="1">
        <v>0.76399600000000001</v>
      </c>
      <c r="N211" s="1">
        <v>0.98098600000000002</v>
      </c>
      <c r="O211" s="1">
        <v>-2.5252699999999999</v>
      </c>
      <c r="P211" s="1">
        <v>-0.757239</v>
      </c>
      <c r="Q211" s="1">
        <v>1.00023</v>
      </c>
      <c r="R211" s="1">
        <v>-2.50888</v>
      </c>
      <c r="S211" s="1">
        <v>-2.8416100000000001E-4</v>
      </c>
      <c r="T211" s="1">
        <v>4.2814100000000001E-2</v>
      </c>
      <c r="U211" s="1">
        <v>-2.4653700000000001</v>
      </c>
      <c r="V211" s="1" t="s">
        <v>23</v>
      </c>
      <c r="W211" s="1">
        <f>ABS(IK_diagnostics_positions__3[[#This Row],[Column1]]-A210)</f>
        <v>3.7313999999999993E-3</v>
      </c>
      <c r="X211" s="1">
        <f>ABS(IK_diagnostics_positions__3[[#This Row],[Column2]]-B210)</f>
        <v>0</v>
      </c>
      <c r="Y211" s="1">
        <f>ABS(IK_diagnostics_positions__3[[#This Row],[Column3]]-C210)</f>
        <v>6.700000000003925E-5</v>
      </c>
      <c r="Z211" s="1">
        <f>ABS(IK_diagnostics_positions__3[[#This Row],[Column4]]-D210)</f>
        <v>3.6000000000000476E-3</v>
      </c>
      <c r="AA211" s="1">
        <f>ABS(IK_diagnostics_positions__3[[#This Row],[Column5]]-E210)</f>
        <v>0</v>
      </c>
      <c r="AB211" s="1">
        <f>ABS(IK_diagnostics_positions__3[[#This Row],[Column6]]-F210)</f>
        <v>2.9399999999999427E-3</v>
      </c>
      <c r="AC211" s="1">
        <f>ABS(IK_diagnostics_positions__3[[#This Row],[Column7]]-G210)</f>
        <v>1.3079999999999758E-3</v>
      </c>
      <c r="AD211" s="1">
        <f>ABS(IK_diagnostics_positions__3[[#This Row],[Column8]]-H210)</f>
        <v>6.7699999999992766E-4</v>
      </c>
      <c r="AE211" s="1">
        <f>ABS(IK_diagnostics_positions__3[[#This Row],[Column9]]-I210)</f>
        <v>3.7399999999998546E-3</v>
      </c>
      <c r="AF211" s="1">
        <f>ABS(IK_diagnostics_positions__3[[#This Row],[Column10]]-J210)</f>
        <v>4.3654999999999909E-4</v>
      </c>
      <c r="AG211" s="1">
        <f>ABS(IK_diagnostics_positions__3[[#This Row],[Column11]]-K210)</f>
        <v>3.9429999999999188E-3</v>
      </c>
      <c r="AH211" s="1">
        <f>ABS(IK_diagnostics_positions__3[[#This Row],[Column12]]-L210)</f>
        <v>2.5999999999992696E-4</v>
      </c>
      <c r="AI211" s="1">
        <f>ABS(IK_diagnostics_positions__3[[#This Row],[Column13]]-M210)</f>
        <v>8.3999999999972985E-5</v>
      </c>
      <c r="AJ211" s="1">
        <f>ABS(IK_diagnostics_positions__3[[#This Row],[Column14]]-N210)</f>
        <v>1.8670000000000631E-3</v>
      </c>
      <c r="AK211" s="1">
        <f>ABS(IK_diagnostics_positions__3[[#This Row],[Column15]]-O210)</f>
        <v>7.6000000000009393E-4</v>
      </c>
      <c r="AL211" s="1">
        <f>ABS(IK_diagnostics_positions__3[[#This Row],[Column16]]-P210)</f>
        <v>1.0959999999999859E-3</v>
      </c>
      <c r="AM211" s="1">
        <f>ABS(IK_diagnostics_positions__3[[#This Row],[Column17]]-Q210)</f>
        <v>1.8000000000006899E-4</v>
      </c>
      <c r="AN211" s="1">
        <f>ABS(IK_diagnostics_positions__3[[#This Row],[Column18]]-R210)</f>
        <v>3.0999999999981043E-4</v>
      </c>
      <c r="AO211" s="1">
        <f>ABS(IK_diagnostics_positions__3[[#This Row],[Column19]]-S210)</f>
        <v>5.3863999999999995E-4</v>
      </c>
      <c r="AP211" s="1">
        <f>ABS(IK_diagnostics_positions__3[[#This Row],[Column20]]-T210)</f>
        <v>2.260100000000001E-3</v>
      </c>
      <c r="AQ211" s="1">
        <f>ABS(IK_diagnostics_positions__3[[#This Row],[Column21]]-U210)</f>
        <v>2.0999999999999908E-3</v>
      </c>
    </row>
    <row r="212" spans="1:43" x14ac:dyDescent="0.25">
      <c r="A212" s="1">
        <v>-2.43051E-2</v>
      </c>
      <c r="B212" s="1" t="s">
        <v>22</v>
      </c>
      <c r="C212" s="1">
        <v>-0.99970499999999995</v>
      </c>
      <c r="D212" s="1">
        <v>-1.02301</v>
      </c>
      <c r="E212" s="1" t="s">
        <v>22</v>
      </c>
      <c r="F212" s="1">
        <v>-1.05067</v>
      </c>
      <c r="G212" s="1">
        <v>-0.89453899999999997</v>
      </c>
      <c r="H212" s="1">
        <v>0.90546199999999999</v>
      </c>
      <c r="I212" s="1">
        <v>-1.45519</v>
      </c>
      <c r="J212" s="1">
        <v>8.5066599999999992E-3</v>
      </c>
      <c r="K212" s="1">
        <v>0.85062800000000005</v>
      </c>
      <c r="L212" s="1">
        <v>-1.8812199999999999</v>
      </c>
      <c r="M212" s="1">
        <v>0.76341800000000004</v>
      </c>
      <c r="N212" s="1">
        <v>0.98196300000000003</v>
      </c>
      <c r="O212" s="1">
        <v>-2.5237599999999998</v>
      </c>
      <c r="P212" s="1">
        <v>-0.75629199999999996</v>
      </c>
      <c r="Q212" s="1">
        <v>1.00047</v>
      </c>
      <c r="R212" s="1">
        <v>-2.5078200000000002</v>
      </c>
      <c r="S212" s="1">
        <v>-8.6090699999999995E-4</v>
      </c>
      <c r="T212" s="1">
        <v>4.02396E-2</v>
      </c>
      <c r="U212" s="1">
        <v>-2.4670399999999999</v>
      </c>
      <c r="V212" s="1" t="s">
        <v>23</v>
      </c>
      <c r="W212" s="1">
        <f>ABS(IK_diagnostics_positions__3[[#This Row],[Column1]]-A211)</f>
        <v>4.628199999999999E-3</v>
      </c>
      <c r="X212" s="1">
        <f>ABS(IK_diagnostics_positions__3[[#This Row],[Column2]]-B211)</f>
        <v>0</v>
      </c>
      <c r="Y212" s="1">
        <f>ABS(IK_diagnostics_positions__3[[#This Row],[Column3]]-C211)</f>
        <v>1.0100000000001774E-4</v>
      </c>
      <c r="Z212" s="1">
        <f>ABS(IK_diagnostics_positions__3[[#This Row],[Column4]]-D211)</f>
        <v>4.429999999999934E-3</v>
      </c>
      <c r="AA212" s="1">
        <f>ABS(IK_diagnostics_positions__3[[#This Row],[Column5]]-E211)</f>
        <v>0</v>
      </c>
      <c r="AB212" s="1">
        <f>ABS(IK_diagnostics_positions__3[[#This Row],[Column6]]-F211)</f>
        <v>4.0000000000000036E-3</v>
      </c>
      <c r="AC212" s="1">
        <f>ABS(IK_diagnostics_positions__3[[#This Row],[Column7]]-G211)</f>
        <v>1.8289999999999695E-3</v>
      </c>
      <c r="AD212" s="1">
        <f>ABS(IK_diagnostics_positions__3[[#This Row],[Column8]]-H211)</f>
        <v>6.0000000000060005E-5</v>
      </c>
      <c r="AE212" s="1">
        <f>ABS(IK_diagnostics_positions__3[[#This Row],[Column9]]-I211)</f>
        <v>3.3300000000000551E-3</v>
      </c>
      <c r="AF212" s="1">
        <f>ABS(IK_diagnostics_positions__3[[#This Row],[Column10]]-J211)</f>
        <v>3.5999999999959675E-7</v>
      </c>
      <c r="AG212" s="1">
        <f>ABS(IK_diagnostics_positions__3[[#This Row],[Column11]]-K211)</f>
        <v>4.5629999999999837E-3</v>
      </c>
      <c r="AH212" s="1">
        <f>ABS(IK_diagnostics_positions__3[[#This Row],[Column12]]-L211)</f>
        <v>1.0800000000001919E-3</v>
      </c>
      <c r="AI212" s="1">
        <f>ABS(IK_diagnostics_positions__3[[#This Row],[Column13]]-M211)</f>
        <v>5.7799999999996743E-4</v>
      </c>
      <c r="AJ212" s="1">
        <f>ABS(IK_diagnostics_positions__3[[#This Row],[Column14]]-N211)</f>
        <v>9.7700000000000564E-4</v>
      </c>
      <c r="AK212" s="1">
        <f>ABS(IK_diagnostics_positions__3[[#This Row],[Column15]]-O211)</f>
        <v>1.5100000000001224E-3</v>
      </c>
      <c r="AL212" s="1">
        <f>ABS(IK_diagnostics_positions__3[[#This Row],[Column16]]-P211)</f>
        <v>9.4700000000003115E-4</v>
      </c>
      <c r="AM212" s="1">
        <f>ABS(IK_diagnostics_positions__3[[#This Row],[Column17]]-Q211)</f>
        <v>2.4000000000001798E-4</v>
      </c>
      <c r="AN212" s="1">
        <f>ABS(IK_diagnostics_positions__3[[#This Row],[Column18]]-R211)</f>
        <v>1.0599999999998388E-3</v>
      </c>
      <c r="AO212" s="1">
        <f>ABS(IK_diagnostics_positions__3[[#This Row],[Column19]]-S211)</f>
        <v>5.7674599999999994E-4</v>
      </c>
      <c r="AP212" s="1">
        <f>ABS(IK_diagnostics_positions__3[[#This Row],[Column20]]-T211)</f>
        <v>2.5745000000000004E-3</v>
      </c>
      <c r="AQ212" s="1">
        <f>ABS(IK_diagnostics_positions__3[[#This Row],[Column21]]-U211)</f>
        <v>1.6699999999998383E-3</v>
      </c>
    </row>
    <row r="213" spans="1:43" x14ac:dyDescent="0.25">
      <c r="A213" s="1">
        <v>-2.8281199999999999E-2</v>
      </c>
      <c r="B213" s="1" t="s">
        <v>22</v>
      </c>
      <c r="C213" s="1">
        <v>-0.99960000000000004</v>
      </c>
      <c r="D213" s="1">
        <v>-1.0268200000000001</v>
      </c>
      <c r="E213" s="1" t="s">
        <v>22</v>
      </c>
      <c r="F213" s="1">
        <v>-1.05372</v>
      </c>
      <c r="G213" s="1">
        <v>-0.89678500000000005</v>
      </c>
      <c r="H213" s="1">
        <v>0.90497099999999997</v>
      </c>
      <c r="I213" s="1">
        <v>-1.4588399999999999</v>
      </c>
      <c r="J213" s="1">
        <v>8.0483599999999992E-3</v>
      </c>
      <c r="K213" s="1">
        <v>0.84609599999999996</v>
      </c>
      <c r="L213" s="1">
        <v>-1.8805099999999999</v>
      </c>
      <c r="M213" s="1">
        <v>0.76234900000000005</v>
      </c>
      <c r="N213" s="1">
        <v>0.98306499999999997</v>
      </c>
      <c r="O213" s="1">
        <v>-2.5226000000000002</v>
      </c>
      <c r="P213" s="1">
        <v>-0.75621499999999997</v>
      </c>
      <c r="Q213" s="1">
        <v>0.99983299999999997</v>
      </c>
      <c r="R213" s="1">
        <v>-2.5068199999999998</v>
      </c>
      <c r="S213" s="1">
        <v>-1.64981E-3</v>
      </c>
      <c r="T213" s="1">
        <v>3.7211300000000003E-2</v>
      </c>
      <c r="U213" s="1">
        <v>-2.4683999999999999</v>
      </c>
      <c r="V213" s="1" t="s">
        <v>23</v>
      </c>
      <c r="W213" s="1">
        <f>ABS(IK_diagnostics_positions__3[[#This Row],[Column1]]-A212)</f>
        <v>3.9760999999999998E-3</v>
      </c>
      <c r="X213" s="1">
        <f>ABS(IK_diagnostics_positions__3[[#This Row],[Column2]]-B212)</f>
        <v>0</v>
      </c>
      <c r="Y213" s="1">
        <f>ABS(IK_diagnostics_positions__3[[#This Row],[Column3]]-C212)</f>
        <v>1.0499999999991072E-4</v>
      </c>
      <c r="Z213" s="1">
        <f>ABS(IK_diagnostics_positions__3[[#This Row],[Column4]]-D212)</f>
        <v>3.8100000000000911E-3</v>
      </c>
      <c r="AA213" s="1">
        <f>ABS(IK_diagnostics_positions__3[[#This Row],[Column5]]-E212)</f>
        <v>0</v>
      </c>
      <c r="AB213" s="1">
        <f>ABS(IK_diagnostics_positions__3[[#This Row],[Column6]]-F212)</f>
        <v>3.0499999999999972E-3</v>
      </c>
      <c r="AC213" s="1">
        <f>ABS(IK_diagnostics_positions__3[[#This Row],[Column7]]-G212)</f>
        <v>2.2460000000000813E-3</v>
      </c>
      <c r="AD213" s="1">
        <f>ABS(IK_diagnostics_positions__3[[#This Row],[Column8]]-H212)</f>
        <v>4.910000000000192E-4</v>
      </c>
      <c r="AE213" s="1">
        <f>ABS(IK_diagnostics_positions__3[[#This Row],[Column9]]-I212)</f>
        <v>3.6499999999999311E-3</v>
      </c>
      <c r="AF213" s="1">
        <f>ABS(IK_diagnostics_positions__3[[#This Row],[Column10]]-J212)</f>
        <v>4.5830000000000003E-4</v>
      </c>
      <c r="AG213" s="1">
        <f>ABS(IK_diagnostics_positions__3[[#This Row],[Column11]]-K212)</f>
        <v>4.5320000000000915E-3</v>
      </c>
      <c r="AH213" s="1">
        <f>ABS(IK_diagnostics_positions__3[[#This Row],[Column12]]-L212)</f>
        <v>7.0999999999998842E-4</v>
      </c>
      <c r="AI213" s="1">
        <f>ABS(IK_diagnostics_positions__3[[#This Row],[Column13]]-M212)</f>
        <v>1.0689999999999866E-3</v>
      </c>
      <c r="AJ213" s="1">
        <f>ABS(IK_diagnostics_positions__3[[#This Row],[Column14]]-N212)</f>
        <v>1.1019999999999364E-3</v>
      </c>
      <c r="AK213" s="1">
        <f>ABS(IK_diagnostics_positions__3[[#This Row],[Column15]]-O212)</f>
        <v>1.1599999999996058E-3</v>
      </c>
      <c r="AL213" s="1">
        <f>ABS(IK_diagnostics_positions__3[[#This Row],[Column16]]-P212)</f>
        <v>7.699999999999374E-5</v>
      </c>
      <c r="AM213" s="1">
        <f>ABS(IK_diagnostics_positions__3[[#This Row],[Column17]]-Q212)</f>
        <v>6.3699999999999868E-4</v>
      </c>
      <c r="AN213" s="1">
        <f>ABS(IK_diagnostics_positions__3[[#This Row],[Column18]]-R212)</f>
        <v>1.000000000000334E-3</v>
      </c>
      <c r="AO213" s="1">
        <f>ABS(IK_diagnostics_positions__3[[#This Row],[Column19]]-S212)</f>
        <v>7.8890300000000009E-4</v>
      </c>
      <c r="AP213" s="1">
        <f>ABS(IK_diagnostics_positions__3[[#This Row],[Column20]]-T212)</f>
        <v>3.0282999999999977E-3</v>
      </c>
      <c r="AQ213" s="1">
        <f>ABS(IK_diagnostics_positions__3[[#This Row],[Column21]]-U212)</f>
        <v>1.3600000000000279E-3</v>
      </c>
    </row>
    <row r="214" spans="1:43" x14ac:dyDescent="0.25">
      <c r="A214" s="1">
        <v>-3.2682099999999999E-2</v>
      </c>
      <c r="B214" s="1" t="s">
        <v>22</v>
      </c>
      <c r="C214" s="1">
        <v>-0.99946599999999997</v>
      </c>
      <c r="D214" s="1">
        <v>-1.03102</v>
      </c>
      <c r="E214" s="1" t="s">
        <v>22</v>
      </c>
      <c r="F214" s="1">
        <v>-1.0571200000000001</v>
      </c>
      <c r="G214" s="1">
        <v>-0.89849900000000005</v>
      </c>
      <c r="H214" s="1">
        <v>0.90463300000000002</v>
      </c>
      <c r="I214" s="1">
        <v>-1.4621900000000001</v>
      </c>
      <c r="J214" s="1">
        <v>7.9600199999999999E-3</v>
      </c>
      <c r="K214" s="1">
        <v>0.84180699999999997</v>
      </c>
      <c r="L214" s="1">
        <v>-1.87978</v>
      </c>
      <c r="M214" s="1">
        <v>0.76149100000000003</v>
      </c>
      <c r="N214" s="1">
        <v>0.98478399999999999</v>
      </c>
      <c r="O214" s="1">
        <v>-2.5214599999999998</v>
      </c>
      <c r="P214" s="1">
        <v>-0.755104</v>
      </c>
      <c r="Q214" s="1">
        <v>1.0000500000000001</v>
      </c>
      <c r="R214" s="1">
        <v>-2.50644</v>
      </c>
      <c r="S214" s="1">
        <v>-1.4284600000000001E-3</v>
      </c>
      <c r="T214" s="1">
        <v>3.4748500000000002E-2</v>
      </c>
      <c r="U214" s="1">
        <v>-2.47018</v>
      </c>
      <c r="V214" s="1" t="s">
        <v>23</v>
      </c>
      <c r="W214" s="1">
        <f>ABS(IK_diagnostics_positions__3[[#This Row],[Column1]]-A213)</f>
        <v>4.4008999999999993E-3</v>
      </c>
      <c r="X214" s="1">
        <f>ABS(IK_diagnostics_positions__3[[#This Row],[Column2]]-B213)</f>
        <v>0</v>
      </c>
      <c r="Y214" s="1">
        <f>ABS(IK_diagnostics_positions__3[[#This Row],[Column3]]-C213)</f>
        <v>1.340000000000785E-4</v>
      </c>
      <c r="Z214" s="1">
        <f>ABS(IK_diagnostics_positions__3[[#This Row],[Column4]]-D213)</f>
        <v>4.1999999999999815E-3</v>
      </c>
      <c r="AA214" s="1">
        <f>ABS(IK_diagnostics_positions__3[[#This Row],[Column5]]-E213)</f>
        <v>0</v>
      </c>
      <c r="AB214" s="1">
        <f>ABS(IK_diagnostics_positions__3[[#This Row],[Column6]]-F213)</f>
        <v>3.4000000000000696E-3</v>
      </c>
      <c r="AC214" s="1">
        <f>ABS(IK_diagnostics_positions__3[[#This Row],[Column7]]-G213)</f>
        <v>1.7139999999999933E-3</v>
      </c>
      <c r="AD214" s="1">
        <f>ABS(IK_diagnostics_positions__3[[#This Row],[Column8]]-H213)</f>
        <v>3.3799999999994945E-4</v>
      </c>
      <c r="AE214" s="1">
        <f>ABS(IK_diagnostics_positions__3[[#This Row],[Column9]]-I213)</f>
        <v>3.3500000000001862E-3</v>
      </c>
      <c r="AF214" s="1">
        <f>ABS(IK_diagnostics_positions__3[[#This Row],[Column10]]-J213)</f>
        <v>8.8339999999999252E-5</v>
      </c>
      <c r="AG214" s="1">
        <f>ABS(IK_diagnostics_positions__3[[#This Row],[Column11]]-K213)</f>
        <v>4.2889999999999873E-3</v>
      </c>
      <c r="AH214" s="1">
        <f>ABS(IK_diagnostics_positions__3[[#This Row],[Column12]]-L213)</f>
        <v>7.299999999998974E-4</v>
      </c>
      <c r="AI214" s="1">
        <f>ABS(IK_diagnostics_positions__3[[#This Row],[Column13]]-M213)</f>
        <v>8.5800000000002541E-4</v>
      </c>
      <c r="AJ214" s="1">
        <f>ABS(IK_diagnostics_positions__3[[#This Row],[Column14]]-N213)</f>
        <v>1.7190000000000261E-3</v>
      </c>
      <c r="AK214" s="1">
        <f>ABS(IK_diagnostics_positions__3[[#This Row],[Column15]]-O213)</f>
        <v>1.1400000000003629E-3</v>
      </c>
      <c r="AL214" s="1">
        <f>ABS(IK_diagnostics_positions__3[[#This Row],[Column16]]-P213)</f>
        <v>1.1109999999999731E-3</v>
      </c>
      <c r="AM214" s="1">
        <f>ABS(IK_diagnostics_positions__3[[#This Row],[Column17]]-Q213)</f>
        <v>2.1700000000013375E-4</v>
      </c>
      <c r="AN214" s="1">
        <f>ABS(IK_diagnostics_positions__3[[#This Row],[Column18]]-R213)</f>
        <v>3.7999999999982492E-4</v>
      </c>
      <c r="AO214" s="1">
        <f>ABS(IK_diagnostics_positions__3[[#This Row],[Column19]]-S213)</f>
        <v>2.2134999999999993E-4</v>
      </c>
      <c r="AP214" s="1">
        <f>ABS(IK_diagnostics_positions__3[[#This Row],[Column20]]-T213)</f>
        <v>2.4628000000000011E-3</v>
      </c>
      <c r="AQ214" s="1">
        <f>ABS(IK_diagnostics_positions__3[[#This Row],[Column21]]-U213)</f>
        <v>1.7800000000001148E-3</v>
      </c>
    </row>
    <row r="215" spans="1:43" x14ac:dyDescent="0.25">
      <c r="A215" s="1">
        <v>-3.62554E-2</v>
      </c>
      <c r="B215" s="1" t="s">
        <v>22</v>
      </c>
      <c r="C215" s="1">
        <v>-0.99934299999999998</v>
      </c>
      <c r="D215" s="1">
        <v>-1.0344</v>
      </c>
      <c r="E215" s="1" t="s">
        <v>22</v>
      </c>
      <c r="F215" s="1">
        <v>-1.0602</v>
      </c>
      <c r="G215" s="1">
        <v>-0.90008699999999997</v>
      </c>
      <c r="H215" s="1">
        <v>0.90420900000000004</v>
      </c>
      <c r="I215" s="1">
        <v>-1.4656199999999999</v>
      </c>
      <c r="J215" s="1">
        <v>7.8367599999999999E-3</v>
      </c>
      <c r="K215" s="1">
        <v>0.83790299999999995</v>
      </c>
      <c r="L215" s="1">
        <v>-1.87948</v>
      </c>
      <c r="M215" s="1">
        <v>0.76112299999999999</v>
      </c>
      <c r="N215" s="1">
        <v>0.98633899999999997</v>
      </c>
      <c r="O215" s="1">
        <v>-2.5202</v>
      </c>
      <c r="P215" s="1">
        <v>-0.75464399999999998</v>
      </c>
      <c r="Q215" s="1">
        <v>1.0002500000000001</v>
      </c>
      <c r="R215" s="1">
        <v>-2.5057900000000002</v>
      </c>
      <c r="S215" s="1">
        <v>-1.51268E-3</v>
      </c>
      <c r="T215" s="1">
        <v>3.2120700000000002E-2</v>
      </c>
      <c r="U215" s="1">
        <v>-2.4716200000000002</v>
      </c>
      <c r="V215" s="1" t="s">
        <v>23</v>
      </c>
      <c r="W215" s="1">
        <f>ABS(IK_diagnostics_positions__3[[#This Row],[Column1]]-A214)</f>
        <v>3.5733000000000015E-3</v>
      </c>
      <c r="X215" s="1">
        <f>ABS(IK_diagnostics_positions__3[[#This Row],[Column2]]-B214)</f>
        <v>0</v>
      </c>
      <c r="Y215" s="1">
        <f>ABS(IK_diagnostics_positions__3[[#This Row],[Column3]]-C214)</f>
        <v>1.2299999999998423E-4</v>
      </c>
      <c r="Z215" s="1">
        <f>ABS(IK_diagnostics_positions__3[[#This Row],[Column4]]-D214)</f>
        <v>3.3799999999999386E-3</v>
      </c>
      <c r="AA215" s="1">
        <f>ABS(IK_diagnostics_positions__3[[#This Row],[Column5]]-E214)</f>
        <v>0</v>
      </c>
      <c r="AB215" s="1">
        <f>ABS(IK_diagnostics_positions__3[[#This Row],[Column6]]-F214)</f>
        <v>3.0799999999999716E-3</v>
      </c>
      <c r="AC215" s="1">
        <f>ABS(IK_diagnostics_positions__3[[#This Row],[Column7]]-G214)</f>
        <v>1.5879999999999228E-3</v>
      </c>
      <c r="AD215" s="1">
        <f>ABS(IK_diagnostics_positions__3[[#This Row],[Column8]]-H214)</f>
        <v>4.2399999999997995E-4</v>
      </c>
      <c r="AE215" s="1">
        <f>ABS(IK_diagnostics_positions__3[[#This Row],[Column9]]-I214)</f>
        <v>3.4299999999998221E-3</v>
      </c>
      <c r="AF215" s="1">
        <f>ABS(IK_diagnostics_positions__3[[#This Row],[Column10]]-J214)</f>
        <v>1.2326000000000004E-4</v>
      </c>
      <c r="AG215" s="1">
        <f>ABS(IK_diagnostics_positions__3[[#This Row],[Column11]]-K214)</f>
        <v>3.9040000000000186E-3</v>
      </c>
      <c r="AH215" s="1">
        <f>ABS(IK_diagnostics_positions__3[[#This Row],[Column12]]-L214)</f>
        <v>2.9999999999996696E-4</v>
      </c>
      <c r="AI215" s="1">
        <f>ABS(IK_diagnostics_positions__3[[#This Row],[Column13]]-M214)</f>
        <v>3.6800000000003497E-4</v>
      </c>
      <c r="AJ215" s="1">
        <f>ABS(IK_diagnostics_positions__3[[#This Row],[Column14]]-N214)</f>
        <v>1.5549999999999731E-3</v>
      </c>
      <c r="AK215" s="1">
        <f>ABS(IK_diagnostics_positions__3[[#This Row],[Column15]]-O214)</f>
        <v>1.2599999999998168E-3</v>
      </c>
      <c r="AL215" s="1">
        <f>ABS(IK_diagnostics_positions__3[[#This Row],[Column16]]-P214)</f>
        <v>4.6000000000001595E-4</v>
      </c>
      <c r="AM215" s="1">
        <f>ABS(IK_diagnostics_positions__3[[#This Row],[Column17]]-Q214)</f>
        <v>1.9999999999997797E-4</v>
      </c>
      <c r="AN215" s="1">
        <f>ABS(IK_diagnostics_positions__3[[#This Row],[Column18]]-R214)</f>
        <v>6.4999999999981739E-4</v>
      </c>
      <c r="AO215" s="1">
        <f>ABS(IK_diagnostics_positions__3[[#This Row],[Column19]]-S214)</f>
        <v>8.4219999999999868E-5</v>
      </c>
      <c r="AP215" s="1">
        <f>ABS(IK_diagnostics_positions__3[[#This Row],[Column20]]-T214)</f>
        <v>2.6277999999999996E-3</v>
      </c>
      <c r="AQ215" s="1">
        <f>ABS(IK_diagnostics_positions__3[[#This Row],[Column21]]-U214)</f>
        <v>1.4400000000001079E-3</v>
      </c>
    </row>
    <row r="216" spans="1:43" x14ac:dyDescent="0.25">
      <c r="A216" s="1">
        <v>-3.98325E-2</v>
      </c>
      <c r="B216" s="1" t="s">
        <v>22</v>
      </c>
      <c r="C216" s="1">
        <v>-0.99920600000000004</v>
      </c>
      <c r="D216" s="1">
        <v>-1.0377799999999999</v>
      </c>
      <c r="E216" s="1" t="s">
        <v>22</v>
      </c>
      <c r="F216" s="1">
        <v>-1.06324</v>
      </c>
      <c r="G216" s="1">
        <v>-0.90136000000000005</v>
      </c>
      <c r="H216" s="1">
        <v>0.90385499999999996</v>
      </c>
      <c r="I216" s="1">
        <v>-1.46875</v>
      </c>
      <c r="J216" s="1">
        <v>7.8484999999999996E-3</v>
      </c>
      <c r="K216" s="1">
        <v>0.83352700000000002</v>
      </c>
      <c r="L216" s="1">
        <v>-1.8791100000000001</v>
      </c>
      <c r="M216" s="1">
        <v>0.76058599999999998</v>
      </c>
      <c r="N216" s="1">
        <v>0.98716499999999996</v>
      </c>
      <c r="O216" s="1">
        <v>-2.51925</v>
      </c>
      <c r="P216" s="1">
        <v>-0.75376600000000005</v>
      </c>
      <c r="Q216" s="1">
        <v>1.0001599999999999</v>
      </c>
      <c r="R216" s="1">
        <v>-2.50535</v>
      </c>
      <c r="S216" s="1">
        <v>-1.36969E-3</v>
      </c>
      <c r="T216" s="1">
        <v>2.95436E-2</v>
      </c>
      <c r="U216" s="1">
        <v>-2.4736899999999999</v>
      </c>
      <c r="V216" s="1" t="s">
        <v>23</v>
      </c>
      <c r="W216" s="1">
        <f>ABS(IK_diagnostics_positions__3[[#This Row],[Column1]]-A215)</f>
        <v>3.5770999999999997E-3</v>
      </c>
      <c r="X216" s="1">
        <f>ABS(IK_diagnostics_positions__3[[#This Row],[Column2]]-B215)</f>
        <v>0</v>
      </c>
      <c r="Y216" s="1">
        <f>ABS(IK_diagnostics_positions__3[[#This Row],[Column3]]-C215)</f>
        <v>1.3699999999994272E-4</v>
      </c>
      <c r="Z216" s="1">
        <f>ABS(IK_diagnostics_positions__3[[#This Row],[Column4]]-D215)</f>
        <v>3.3799999999999386E-3</v>
      </c>
      <c r="AA216" s="1">
        <f>ABS(IK_diagnostics_positions__3[[#This Row],[Column5]]-E215)</f>
        <v>0</v>
      </c>
      <c r="AB216" s="1">
        <f>ABS(IK_diagnostics_positions__3[[#This Row],[Column6]]-F215)</f>
        <v>3.0399999999999316E-3</v>
      </c>
      <c r="AC216" s="1">
        <f>ABS(IK_diagnostics_positions__3[[#This Row],[Column7]]-G215)</f>
        <v>1.2730000000000796E-3</v>
      </c>
      <c r="AD216" s="1">
        <f>ABS(IK_diagnostics_positions__3[[#This Row],[Column8]]-H215)</f>
        <v>3.5400000000007648E-4</v>
      </c>
      <c r="AE216" s="1">
        <f>ABS(IK_diagnostics_positions__3[[#This Row],[Column9]]-I215)</f>
        <v>3.1300000000000772E-3</v>
      </c>
      <c r="AF216" s="1">
        <f>ABS(IK_diagnostics_positions__3[[#This Row],[Column10]]-J215)</f>
        <v>1.1739999999999667E-5</v>
      </c>
      <c r="AG216" s="1">
        <f>ABS(IK_diagnostics_positions__3[[#This Row],[Column11]]-K215)</f>
        <v>4.3759999999999355E-3</v>
      </c>
      <c r="AH216" s="1">
        <f>ABS(IK_diagnostics_positions__3[[#This Row],[Column12]]-L215)</f>
        <v>3.6999999999998145E-4</v>
      </c>
      <c r="AI216" s="1">
        <f>ABS(IK_diagnostics_positions__3[[#This Row],[Column13]]-M215)</f>
        <v>5.3700000000000969E-4</v>
      </c>
      <c r="AJ216" s="1">
        <f>ABS(IK_diagnostics_positions__3[[#This Row],[Column14]]-N215)</f>
        <v>8.2599999999999341E-4</v>
      </c>
      <c r="AK216" s="1">
        <f>ABS(IK_diagnostics_positions__3[[#This Row],[Column15]]-O215)</f>
        <v>9.5000000000000639E-4</v>
      </c>
      <c r="AL216" s="1">
        <f>ABS(IK_diagnostics_positions__3[[#This Row],[Column16]]-P215)</f>
        <v>8.7799999999993439E-4</v>
      </c>
      <c r="AM216" s="1">
        <f>ABS(IK_diagnostics_positions__3[[#This Row],[Column17]]-Q215)</f>
        <v>9.0000000000145519E-5</v>
      </c>
      <c r="AN216" s="1">
        <f>ABS(IK_diagnostics_positions__3[[#This Row],[Column18]]-R215)</f>
        <v>4.4000000000021799E-4</v>
      </c>
      <c r="AO216" s="1">
        <f>ABS(IK_diagnostics_positions__3[[#This Row],[Column19]]-S215)</f>
        <v>1.4298999999999996E-4</v>
      </c>
      <c r="AP216" s="1">
        <f>ABS(IK_diagnostics_positions__3[[#This Row],[Column20]]-T215)</f>
        <v>2.5771000000000023E-3</v>
      </c>
      <c r="AQ216" s="1">
        <f>ABS(IK_diagnostics_positions__3[[#This Row],[Column21]]-U215)</f>
        <v>2.0699999999997942E-3</v>
      </c>
    </row>
    <row r="217" spans="1:43" x14ac:dyDescent="0.25">
      <c r="A217" s="1">
        <v>-4.3619900000000003E-2</v>
      </c>
      <c r="B217" s="1" t="s">
        <v>22</v>
      </c>
      <c r="C217" s="1">
        <v>-0.99904800000000005</v>
      </c>
      <c r="D217" s="1">
        <v>-1.04142</v>
      </c>
      <c r="E217" s="1" t="s">
        <v>22</v>
      </c>
      <c r="F217" s="1">
        <v>-1.0653699999999999</v>
      </c>
      <c r="G217" s="1">
        <v>-0.90273800000000004</v>
      </c>
      <c r="H217" s="1">
        <v>0.90334000000000003</v>
      </c>
      <c r="I217" s="1">
        <v>-1.47126</v>
      </c>
      <c r="J217" s="1">
        <v>7.6837499999999996E-3</v>
      </c>
      <c r="K217" s="1">
        <v>0.82974000000000003</v>
      </c>
      <c r="L217" s="1">
        <v>-1.8783399999999999</v>
      </c>
      <c r="M217" s="1">
        <v>0.75973599999999997</v>
      </c>
      <c r="N217" s="1">
        <v>0.988622</v>
      </c>
      <c r="O217" s="1">
        <v>-2.5180099999999999</v>
      </c>
      <c r="P217" s="1">
        <v>-0.75303900000000001</v>
      </c>
      <c r="Q217" s="1">
        <v>1.00014</v>
      </c>
      <c r="R217" s="1">
        <v>-2.5046499999999998</v>
      </c>
      <c r="S217" s="1">
        <v>-1.4278800000000001E-3</v>
      </c>
      <c r="T217" s="1">
        <v>2.7486400000000001E-2</v>
      </c>
      <c r="U217" s="1">
        <v>-2.47526</v>
      </c>
      <c r="V217" s="1" t="s">
        <v>23</v>
      </c>
      <c r="W217" s="1">
        <f>ABS(IK_diagnostics_positions__3[[#This Row],[Column1]]-A216)</f>
        <v>3.7874000000000033E-3</v>
      </c>
      <c r="X217" s="1">
        <f>ABS(IK_diagnostics_positions__3[[#This Row],[Column2]]-B216)</f>
        <v>0</v>
      </c>
      <c r="Y217" s="1">
        <f>ABS(IK_diagnostics_positions__3[[#This Row],[Column3]]-C216)</f>
        <v>1.5799999999999148E-4</v>
      </c>
      <c r="Z217" s="1">
        <f>ABS(IK_diagnostics_positions__3[[#This Row],[Column4]]-D216)</f>
        <v>3.6400000000000876E-3</v>
      </c>
      <c r="AA217" s="1">
        <f>ABS(IK_diagnostics_positions__3[[#This Row],[Column5]]-E216)</f>
        <v>0</v>
      </c>
      <c r="AB217" s="1">
        <f>ABS(IK_diagnostics_positions__3[[#This Row],[Column6]]-F216)</f>
        <v>2.1299999999999653E-3</v>
      </c>
      <c r="AC217" s="1">
        <f>ABS(IK_diagnostics_positions__3[[#This Row],[Column7]]-G216)</f>
        <v>1.3779999999999903E-3</v>
      </c>
      <c r="AD217" s="1">
        <f>ABS(IK_diagnostics_positions__3[[#This Row],[Column8]]-H216)</f>
        <v>5.1499999999993218E-4</v>
      </c>
      <c r="AE217" s="1">
        <f>ABS(IK_diagnostics_positions__3[[#This Row],[Column9]]-I216)</f>
        <v>2.5100000000000122E-3</v>
      </c>
      <c r="AF217" s="1">
        <f>ABS(IK_diagnostics_positions__3[[#This Row],[Column10]]-J216)</f>
        <v>1.6474999999999997E-4</v>
      </c>
      <c r="AG217" s="1">
        <f>ABS(IK_diagnostics_positions__3[[#This Row],[Column11]]-K216)</f>
        <v>3.7869999999999848E-3</v>
      </c>
      <c r="AH217" s="1">
        <f>ABS(IK_diagnostics_positions__3[[#This Row],[Column12]]-L216)</f>
        <v>7.7000000000015945E-4</v>
      </c>
      <c r="AI217" s="1">
        <f>ABS(IK_diagnostics_positions__3[[#This Row],[Column13]]-M216)</f>
        <v>8.5000000000001741E-4</v>
      </c>
      <c r="AJ217" s="1">
        <f>ABS(IK_diagnostics_positions__3[[#This Row],[Column14]]-N216)</f>
        <v>1.4570000000000416E-3</v>
      </c>
      <c r="AK217" s="1">
        <f>ABS(IK_diagnostics_positions__3[[#This Row],[Column15]]-O216)</f>
        <v>1.2400000000001299E-3</v>
      </c>
      <c r="AL217" s="1">
        <f>ABS(IK_diagnostics_positions__3[[#This Row],[Column16]]-P216)</f>
        <v>7.2700000000003318E-4</v>
      </c>
      <c r="AM217" s="1">
        <f>ABS(IK_diagnostics_positions__3[[#This Row],[Column17]]-Q216)</f>
        <v>1.9999999999908979E-5</v>
      </c>
      <c r="AN217" s="1">
        <f>ABS(IK_diagnostics_positions__3[[#This Row],[Column18]]-R216)</f>
        <v>7.0000000000014495E-4</v>
      </c>
      <c r="AO217" s="1">
        <f>ABS(IK_diagnostics_positions__3[[#This Row],[Column19]]-S216)</f>
        <v>5.8190000000000065E-5</v>
      </c>
      <c r="AP217" s="1">
        <f>ABS(IK_diagnostics_positions__3[[#This Row],[Column20]]-T216)</f>
        <v>2.0571999999999986E-3</v>
      </c>
      <c r="AQ217" s="1">
        <f>ABS(IK_diagnostics_positions__3[[#This Row],[Column21]]-U216)</f>
        <v>1.5700000000000713E-3</v>
      </c>
    </row>
    <row r="218" spans="1:43" x14ac:dyDescent="0.25">
      <c r="A218" s="1">
        <v>-4.6546299999999999E-2</v>
      </c>
      <c r="B218" s="1" t="s">
        <v>22</v>
      </c>
      <c r="C218" s="1">
        <v>-0.99891600000000003</v>
      </c>
      <c r="D218" s="1">
        <v>-1.0442100000000001</v>
      </c>
      <c r="E218" s="1" t="s">
        <v>22</v>
      </c>
      <c r="F218" s="1">
        <v>-1.06718</v>
      </c>
      <c r="G218" s="1">
        <v>-0.90434499999999995</v>
      </c>
      <c r="H218" s="1">
        <v>0.90309300000000003</v>
      </c>
      <c r="I218" s="1">
        <v>-1.4732099999999999</v>
      </c>
      <c r="J218" s="1">
        <v>6.7521300000000003E-3</v>
      </c>
      <c r="K218" s="1">
        <v>0.82664400000000005</v>
      </c>
      <c r="L218" s="1">
        <v>-1.87825</v>
      </c>
      <c r="M218" s="1">
        <v>0.75880700000000001</v>
      </c>
      <c r="N218" s="1">
        <v>0.98970000000000002</v>
      </c>
      <c r="O218" s="1">
        <v>-2.5168599999999999</v>
      </c>
      <c r="P218" s="1">
        <v>-0.75328700000000004</v>
      </c>
      <c r="Q218" s="1">
        <v>0.99984200000000001</v>
      </c>
      <c r="R218" s="1">
        <v>-2.5046200000000001</v>
      </c>
      <c r="S218" s="1">
        <v>-1.71546E-3</v>
      </c>
      <c r="T218" s="1">
        <v>2.5479100000000001E-2</v>
      </c>
      <c r="U218" s="1">
        <v>-2.4766300000000001</v>
      </c>
      <c r="V218" s="1" t="s">
        <v>23</v>
      </c>
      <c r="W218" s="1">
        <f>ABS(IK_diagnostics_positions__3[[#This Row],[Column1]]-A217)</f>
        <v>2.9263999999999957E-3</v>
      </c>
      <c r="X218" s="1">
        <f>ABS(IK_diagnostics_positions__3[[#This Row],[Column2]]-B217)</f>
        <v>0</v>
      </c>
      <c r="Y218" s="1">
        <f>ABS(IK_diagnostics_positions__3[[#This Row],[Column3]]-C217)</f>
        <v>1.3200000000002099E-4</v>
      </c>
      <c r="Z218" s="1">
        <f>ABS(IK_diagnostics_positions__3[[#This Row],[Column4]]-D217)</f>
        <v>2.7900000000000702E-3</v>
      </c>
      <c r="AA218" s="1">
        <f>ABS(IK_diagnostics_positions__3[[#This Row],[Column5]]-E217)</f>
        <v>0</v>
      </c>
      <c r="AB218" s="1">
        <f>ABS(IK_diagnostics_positions__3[[#This Row],[Column6]]-F217)</f>
        <v>1.8100000000000893E-3</v>
      </c>
      <c r="AC218" s="1">
        <f>ABS(IK_diagnostics_positions__3[[#This Row],[Column7]]-G217)</f>
        <v>1.6069999999999141E-3</v>
      </c>
      <c r="AD218" s="1">
        <f>ABS(IK_diagnostics_positions__3[[#This Row],[Column8]]-H217)</f>
        <v>2.4699999999999722E-4</v>
      </c>
      <c r="AE218" s="1">
        <f>ABS(IK_diagnostics_positions__3[[#This Row],[Column9]]-I217)</f>
        <v>1.9499999999998963E-3</v>
      </c>
      <c r="AF218" s="1">
        <f>ABS(IK_diagnostics_positions__3[[#This Row],[Column10]]-J217)</f>
        <v>9.3161999999999932E-4</v>
      </c>
      <c r="AG218" s="1">
        <f>ABS(IK_diagnostics_positions__3[[#This Row],[Column11]]-K217)</f>
        <v>3.0959999999999877E-3</v>
      </c>
      <c r="AH218" s="1">
        <f>ABS(IK_diagnostics_positions__3[[#This Row],[Column12]]-L217)</f>
        <v>8.9999999999923475E-5</v>
      </c>
      <c r="AI218" s="1">
        <f>ABS(IK_diagnostics_positions__3[[#This Row],[Column13]]-M217)</f>
        <v>9.2899999999995764E-4</v>
      </c>
      <c r="AJ218" s="1">
        <f>ABS(IK_diagnostics_positions__3[[#This Row],[Column14]]-N217)</f>
        <v>1.0780000000000234E-3</v>
      </c>
      <c r="AK218" s="1">
        <f>ABS(IK_diagnostics_positions__3[[#This Row],[Column15]]-O217)</f>
        <v>1.1499999999999844E-3</v>
      </c>
      <c r="AL218" s="1">
        <f>ABS(IK_diagnostics_positions__3[[#This Row],[Column16]]-P217)</f>
        <v>2.4800000000002598E-4</v>
      </c>
      <c r="AM218" s="1">
        <f>ABS(IK_diagnostics_positions__3[[#This Row],[Column17]]-Q217)</f>
        <v>2.9800000000002047E-4</v>
      </c>
      <c r="AN218" s="1">
        <f>ABS(IK_diagnostics_positions__3[[#This Row],[Column18]]-R217)</f>
        <v>2.9999999999752447E-5</v>
      </c>
      <c r="AO218" s="1">
        <f>ABS(IK_diagnostics_positions__3[[#This Row],[Column19]]-S217)</f>
        <v>2.8757999999999995E-4</v>
      </c>
      <c r="AP218" s="1">
        <f>ABS(IK_diagnostics_positions__3[[#This Row],[Column20]]-T217)</f>
        <v>2.0073000000000001E-3</v>
      </c>
      <c r="AQ218" s="1">
        <f>ABS(IK_diagnostics_positions__3[[#This Row],[Column21]]-U217)</f>
        <v>1.3700000000000934E-3</v>
      </c>
    </row>
    <row r="219" spans="1:43" x14ac:dyDescent="0.25">
      <c r="A219" s="1">
        <v>-4.9486700000000002E-2</v>
      </c>
      <c r="B219" s="1" t="s">
        <v>22</v>
      </c>
      <c r="C219" s="1">
        <v>-0.99877499999999997</v>
      </c>
      <c r="D219" s="1">
        <v>-1.04697</v>
      </c>
      <c r="E219" s="1" t="s">
        <v>22</v>
      </c>
      <c r="F219" s="1">
        <v>-1.06962</v>
      </c>
      <c r="G219" s="1">
        <v>-0.90510000000000002</v>
      </c>
      <c r="H219" s="1">
        <v>0.903007</v>
      </c>
      <c r="I219" s="1">
        <v>-1.4751399999999999</v>
      </c>
      <c r="J219" s="1">
        <v>6.6453199999999997E-3</v>
      </c>
      <c r="K219" s="1">
        <v>0.82302299999999995</v>
      </c>
      <c r="L219" s="1">
        <v>-1.8780399999999999</v>
      </c>
      <c r="M219" s="1">
        <v>0.75838099999999997</v>
      </c>
      <c r="N219" s="1">
        <v>0.99066699999999996</v>
      </c>
      <c r="O219" s="1">
        <v>-2.5158399999999999</v>
      </c>
      <c r="P219" s="1">
        <v>-0.75281100000000001</v>
      </c>
      <c r="Q219" s="1">
        <v>1.0003</v>
      </c>
      <c r="R219" s="1">
        <v>-2.5039699999999998</v>
      </c>
      <c r="S219" s="1">
        <v>-1.6443199999999999E-3</v>
      </c>
      <c r="T219" s="1">
        <v>2.3413400000000001E-2</v>
      </c>
      <c r="U219" s="1">
        <v>-2.4784999999999999</v>
      </c>
      <c r="V219" s="1" t="s">
        <v>23</v>
      </c>
      <c r="W219" s="1">
        <f>ABS(IK_diagnostics_positions__3[[#This Row],[Column1]]-A218)</f>
        <v>2.9404000000000027E-3</v>
      </c>
      <c r="X219" s="1">
        <f>ABS(IK_diagnostics_positions__3[[#This Row],[Column2]]-B218)</f>
        <v>0</v>
      </c>
      <c r="Y219" s="1">
        <f>ABS(IK_diagnostics_positions__3[[#This Row],[Column3]]-C218)</f>
        <v>1.4100000000005775E-4</v>
      </c>
      <c r="Z219" s="1">
        <f>ABS(IK_diagnostics_positions__3[[#This Row],[Column4]]-D218)</f>
        <v>2.7599999999998737E-3</v>
      </c>
      <c r="AA219" s="1">
        <f>ABS(IK_diagnostics_positions__3[[#This Row],[Column5]]-E218)</f>
        <v>0</v>
      </c>
      <c r="AB219" s="1">
        <f>ABS(IK_diagnostics_positions__3[[#This Row],[Column6]]-F218)</f>
        <v>2.4399999999999977E-3</v>
      </c>
      <c r="AC219" s="1">
        <f>ABS(IK_diagnostics_positions__3[[#This Row],[Column7]]-G218)</f>
        <v>7.5500000000006118E-4</v>
      </c>
      <c r="AD219" s="1">
        <f>ABS(IK_diagnostics_positions__3[[#This Row],[Column8]]-H218)</f>
        <v>8.6000000000030496E-5</v>
      </c>
      <c r="AE219" s="1">
        <f>ABS(IK_diagnostics_positions__3[[#This Row],[Column9]]-I218)</f>
        <v>1.9299999999999873E-3</v>
      </c>
      <c r="AF219" s="1">
        <f>ABS(IK_diagnostics_positions__3[[#This Row],[Column10]]-J218)</f>
        <v>1.0681000000000059E-4</v>
      </c>
      <c r="AG219" s="1">
        <f>ABS(IK_diagnostics_positions__3[[#This Row],[Column11]]-K218)</f>
        <v>3.6210000000000964E-3</v>
      </c>
      <c r="AH219" s="1">
        <f>ABS(IK_diagnostics_positions__3[[#This Row],[Column12]]-L218)</f>
        <v>2.1000000000004349E-4</v>
      </c>
      <c r="AI219" s="1">
        <f>ABS(IK_diagnostics_positions__3[[#This Row],[Column13]]-M218)</f>
        <v>4.2600000000003746E-4</v>
      </c>
      <c r="AJ219" s="1">
        <f>ABS(IK_diagnostics_positions__3[[#This Row],[Column14]]-N218)</f>
        <v>9.6699999999994013E-4</v>
      </c>
      <c r="AK219" s="1">
        <f>ABS(IK_diagnostics_positions__3[[#This Row],[Column15]]-O218)</f>
        <v>1.0200000000000209E-3</v>
      </c>
      <c r="AL219" s="1">
        <f>ABS(IK_diagnostics_positions__3[[#This Row],[Column16]]-P218)</f>
        <v>4.7600000000003195E-4</v>
      </c>
      <c r="AM219" s="1">
        <f>ABS(IK_diagnostics_positions__3[[#This Row],[Column17]]-Q218)</f>
        <v>4.5799999999995844E-4</v>
      </c>
      <c r="AN219" s="1">
        <f>ABS(IK_diagnostics_positions__3[[#This Row],[Column18]]-R218)</f>
        <v>6.5000000000026148E-4</v>
      </c>
      <c r="AO219" s="1">
        <f>ABS(IK_diagnostics_positions__3[[#This Row],[Column19]]-S218)</f>
        <v>7.1140000000000135E-5</v>
      </c>
      <c r="AP219" s="1">
        <f>ABS(IK_diagnostics_positions__3[[#This Row],[Column20]]-T218)</f>
        <v>2.0657000000000002E-3</v>
      </c>
      <c r="AQ219" s="1">
        <f>ABS(IK_diagnostics_positions__3[[#This Row],[Column21]]-U218)</f>
        <v>1.8699999999998163E-3</v>
      </c>
    </row>
    <row r="220" spans="1:43" x14ac:dyDescent="0.25">
      <c r="A220" s="1">
        <v>-5.2754000000000002E-2</v>
      </c>
      <c r="B220" s="1" t="s">
        <v>22</v>
      </c>
      <c r="C220" s="1">
        <v>-0.99860800000000005</v>
      </c>
      <c r="D220" s="1">
        <v>-1.0500499999999999</v>
      </c>
      <c r="E220" s="1" t="s">
        <v>22</v>
      </c>
      <c r="F220" s="1">
        <v>-1.07209</v>
      </c>
      <c r="G220" s="1">
        <v>-0.90606900000000001</v>
      </c>
      <c r="H220" s="1">
        <v>0.90297400000000005</v>
      </c>
      <c r="I220" s="1">
        <v>-1.47695</v>
      </c>
      <c r="J220" s="1">
        <v>6.3981400000000001E-3</v>
      </c>
      <c r="K220" s="1">
        <v>0.81969700000000001</v>
      </c>
      <c r="L220" s="1">
        <v>-1.8775299999999999</v>
      </c>
      <c r="M220" s="1">
        <v>0.75795800000000002</v>
      </c>
      <c r="N220" s="1">
        <v>0.99155499999999996</v>
      </c>
      <c r="O220" s="1">
        <v>-2.5144199999999999</v>
      </c>
      <c r="P220" s="1">
        <v>-0.752386</v>
      </c>
      <c r="Q220" s="1">
        <v>1.0002599999999999</v>
      </c>
      <c r="R220" s="1">
        <v>-2.5033500000000002</v>
      </c>
      <c r="S220" s="1">
        <v>-1.60436E-3</v>
      </c>
      <c r="T220" s="1">
        <v>2.1768300000000001E-2</v>
      </c>
      <c r="U220" s="1">
        <v>-2.4802300000000002</v>
      </c>
      <c r="V220" s="1" t="s">
        <v>23</v>
      </c>
      <c r="W220" s="1">
        <f>ABS(IK_diagnostics_positions__3[[#This Row],[Column1]]-A219)</f>
        <v>3.2673000000000008E-3</v>
      </c>
      <c r="X220" s="1">
        <f>ABS(IK_diagnostics_positions__3[[#This Row],[Column2]]-B219)</f>
        <v>0</v>
      </c>
      <c r="Y220" s="1">
        <f>ABS(IK_diagnostics_positions__3[[#This Row],[Column3]]-C219)</f>
        <v>1.6699999999991721E-4</v>
      </c>
      <c r="Z220" s="1">
        <f>ABS(IK_diagnostics_positions__3[[#This Row],[Column4]]-D219)</f>
        <v>3.0799999999999716E-3</v>
      </c>
      <c r="AA220" s="1">
        <f>ABS(IK_diagnostics_positions__3[[#This Row],[Column5]]-E219)</f>
        <v>0</v>
      </c>
      <c r="AB220" s="1">
        <f>ABS(IK_diagnostics_positions__3[[#This Row],[Column6]]-F219)</f>
        <v>2.4699999999999722E-3</v>
      </c>
      <c r="AC220" s="1">
        <f>ABS(IK_diagnostics_positions__3[[#This Row],[Column7]]-G219)</f>
        <v>9.6899999999999764E-4</v>
      </c>
      <c r="AD220" s="1">
        <f>ABS(IK_diagnostics_positions__3[[#This Row],[Column8]]-H219)</f>
        <v>3.2999999999949736E-5</v>
      </c>
      <c r="AE220" s="1">
        <f>ABS(IK_diagnostics_positions__3[[#This Row],[Column9]]-I219)</f>
        <v>1.8100000000000893E-3</v>
      </c>
      <c r="AF220" s="1">
        <f>ABS(IK_diagnostics_positions__3[[#This Row],[Column10]]-J219)</f>
        <v>2.4717999999999962E-4</v>
      </c>
      <c r="AG220" s="1">
        <f>ABS(IK_diagnostics_positions__3[[#This Row],[Column11]]-K219)</f>
        <v>3.3259999999999401E-3</v>
      </c>
      <c r="AH220" s="1">
        <f>ABS(IK_diagnostics_positions__3[[#This Row],[Column12]]-L219)</f>
        <v>5.1000000000001044E-4</v>
      </c>
      <c r="AI220" s="1">
        <f>ABS(IK_diagnostics_positions__3[[#This Row],[Column13]]-M219)</f>
        <v>4.2299999999995119E-4</v>
      </c>
      <c r="AJ220" s="1">
        <f>ABS(IK_diagnostics_positions__3[[#This Row],[Column14]]-N219)</f>
        <v>8.879999999999999E-4</v>
      </c>
      <c r="AK220" s="1">
        <f>ABS(IK_diagnostics_positions__3[[#This Row],[Column15]]-O219)</f>
        <v>1.4199999999999768E-3</v>
      </c>
      <c r="AL220" s="1">
        <f>ABS(IK_diagnostics_positions__3[[#This Row],[Column16]]-P219)</f>
        <v>4.250000000000087E-4</v>
      </c>
      <c r="AM220" s="1">
        <f>ABS(IK_diagnostics_positions__3[[#This Row],[Column17]]-Q219)</f>
        <v>4.0000000000040004E-5</v>
      </c>
      <c r="AN220" s="1">
        <f>ABS(IK_diagnostics_positions__3[[#This Row],[Column18]]-R219)</f>
        <v>6.1999999999962085E-4</v>
      </c>
      <c r="AO220" s="1">
        <f>ABS(IK_diagnostics_positions__3[[#This Row],[Column19]]-S219)</f>
        <v>3.9959999999999909E-5</v>
      </c>
      <c r="AP220" s="1">
        <f>ABS(IK_diagnostics_positions__3[[#This Row],[Column20]]-T219)</f>
        <v>1.6451E-3</v>
      </c>
      <c r="AQ220" s="1">
        <f>ABS(IK_diagnostics_positions__3[[#This Row],[Column21]]-U219)</f>
        <v>1.7300000000002314E-3</v>
      </c>
    </row>
    <row r="221" spans="1:43" x14ac:dyDescent="0.25">
      <c r="A221" s="1">
        <v>-5.5907199999999997E-2</v>
      </c>
      <c r="B221" s="1" t="s">
        <v>22</v>
      </c>
      <c r="C221" s="1">
        <v>-0.99843599999999999</v>
      </c>
      <c r="D221" s="1">
        <v>-1.05307</v>
      </c>
      <c r="E221" s="1" t="s">
        <v>22</v>
      </c>
      <c r="F221" s="1">
        <v>-1.0737699999999999</v>
      </c>
      <c r="G221" s="1">
        <v>-0.90724300000000002</v>
      </c>
      <c r="H221" s="1">
        <v>0.90249299999999999</v>
      </c>
      <c r="I221" s="1">
        <v>-1.4790399999999999</v>
      </c>
      <c r="J221" s="1">
        <v>5.9131399999999999E-3</v>
      </c>
      <c r="K221" s="1">
        <v>0.81635599999999997</v>
      </c>
      <c r="L221" s="1">
        <v>-1.8774500000000001</v>
      </c>
      <c r="M221" s="1">
        <v>0.75722800000000001</v>
      </c>
      <c r="N221" s="1">
        <v>0.99228300000000003</v>
      </c>
      <c r="O221" s="1">
        <v>-2.5135100000000001</v>
      </c>
      <c r="P221" s="1">
        <v>-0.75228899999999999</v>
      </c>
      <c r="Q221" s="1">
        <v>0.999722</v>
      </c>
      <c r="R221" s="1">
        <v>-2.5031500000000002</v>
      </c>
      <c r="S221" s="1">
        <v>-1.45243E-3</v>
      </c>
      <c r="T221" s="1">
        <v>1.9775500000000001E-2</v>
      </c>
      <c r="U221" s="1">
        <v>-2.4819399999999998</v>
      </c>
      <c r="V221" s="1" t="s">
        <v>23</v>
      </c>
      <c r="W221" s="1">
        <f>ABS(IK_diagnostics_positions__3[[#This Row],[Column1]]-A220)</f>
        <v>3.1531999999999949E-3</v>
      </c>
      <c r="X221" s="1">
        <f>ABS(IK_diagnostics_positions__3[[#This Row],[Column2]]-B220)</f>
        <v>0</v>
      </c>
      <c r="Y221" s="1">
        <f>ABS(IK_diagnostics_positions__3[[#This Row],[Column3]]-C220)</f>
        <v>1.7200000000006099E-4</v>
      </c>
      <c r="Z221" s="1">
        <f>ABS(IK_diagnostics_positions__3[[#This Row],[Column4]]-D220)</f>
        <v>3.0200000000000227E-3</v>
      </c>
      <c r="AA221" s="1">
        <f>ABS(IK_diagnostics_positions__3[[#This Row],[Column5]]-E220)</f>
        <v>0</v>
      </c>
      <c r="AB221" s="1">
        <f>ABS(IK_diagnostics_positions__3[[#This Row],[Column6]]-F220)</f>
        <v>1.6799999999999038E-3</v>
      </c>
      <c r="AC221" s="1">
        <f>ABS(IK_diagnostics_positions__3[[#This Row],[Column7]]-G220)</f>
        <v>1.1740000000000084E-3</v>
      </c>
      <c r="AD221" s="1">
        <f>ABS(IK_diagnostics_positions__3[[#This Row],[Column8]]-H220)</f>
        <v>4.8100000000006471E-4</v>
      </c>
      <c r="AE221" s="1">
        <f>ABS(IK_diagnostics_positions__3[[#This Row],[Column9]]-I220)</f>
        <v>2.0899999999999253E-3</v>
      </c>
      <c r="AF221" s="1">
        <f>ABS(IK_diagnostics_positions__3[[#This Row],[Column10]]-J220)</f>
        <v>4.8500000000000019E-4</v>
      </c>
      <c r="AG221" s="1">
        <f>ABS(IK_diagnostics_positions__3[[#This Row],[Column11]]-K220)</f>
        <v>3.3410000000000384E-3</v>
      </c>
      <c r="AH221" s="1">
        <f>ABS(IK_diagnostics_positions__3[[#This Row],[Column12]]-L220)</f>
        <v>7.9999999999857963E-5</v>
      </c>
      <c r="AI221" s="1">
        <f>ABS(IK_diagnostics_positions__3[[#This Row],[Column13]]-M220)</f>
        <v>7.3000000000000842E-4</v>
      </c>
      <c r="AJ221" s="1">
        <f>ABS(IK_diagnostics_positions__3[[#This Row],[Column14]]-N220)</f>
        <v>7.2800000000006193E-4</v>
      </c>
      <c r="AK221" s="1">
        <f>ABS(IK_diagnostics_positions__3[[#This Row],[Column15]]-O220)</f>
        <v>9.0999999999974435E-4</v>
      </c>
      <c r="AL221" s="1">
        <f>ABS(IK_diagnostics_positions__3[[#This Row],[Column16]]-P220)</f>
        <v>9.7000000000013742E-5</v>
      </c>
      <c r="AM221" s="1">
        <f>ABS(IK_diagnostics_positions__3[[#This Row],[Column17]]-Q220)</f>
        <v>5.3799999999992743E-4</v>
      </c>
      <c r="AN221" s="1">
        <f>ABS(IK_diagnostics_positions__3[[#This Row],[Column18]]-R220)</f>
        <v>1.9999999999997797E-4</v>
      </c>
      <c r="AO221" s="1">
        <f>ABS(IK_diagnostics_positions__3[[#This Row],[Column19]]-S220)</f>
        <v>1.5192999999999999E-4</v>
      </c>
      <c r="AP221" s="1">
        <f>ABS(IK_diagnostics_positions__3[[#This Row],[Column20]]-T220)</f>
        <v>1.9927999999999994E-3</v>
      </c>
      <c r="AQ221" s="1">
        <f>ABS(IK_diagnostics_positions__3[[#This Row],[Column21]]-U220)</f>
        <v>1.7099999999996562E-3</v>
      </c>
    </row>
    <row r="222" spans="1:43" x14ac:dyDescent="0.25">
      <c r="A222" s="1">
        <v>-5.8181999999999998E-2</v>
      </c>
      <c r="B222" s="1" t="s">
        <v>22</v>
      </c>
      <c r="C222" s="1">
        <v>-0.99830600000000003</v>
      </c>
      <c r="D222" s="1">
        <v>-1.0552299999999999</v>
      </c>
      <c r="E222" s="1" t="s">
        <v>22</v>
      </c>
      <c r="F222" s="1">
        <v>-1.0750500000000001</v>
      </c>
      <c r="G222" s="1">
        <v>-0.90827599999999997</v>
      </c>
      <c r="H222" s="1">
        <v>0.90213500000000002</v>
      </c>
      <c r="I222" s="1">
        <v>-1.48071</v>
      </c>
      <c r="J222" s="1">
        <v>5.5244600000000001E-3</v>
      </c>
      <c r="K222" s="1">
        <v>0.81345500000000004</v>
      </c>
      <c r="L222" s="1">
        <v>-1.87707</v>
      </c>
      <c r="M222" s="1">
        <v>0.75672499999999998</v>
      </c>
      <c r="N222" s="1">
        <v>0.99285699999999999</v>
      </c>
      <c r="O222" s="1">
        <v>-2.5123000000000002</v>
      </c>
      <c r="P222" s="1">
        <v>-0.75203900000000001</v>
      </c>
      <c r="Q222" s="1">
        <v>0.99991600000000003</v>
      </c>
      <c r="R222" s="1">
        <v>-2.50264</v>
      </c>
      <c r="S222" s="1">
        <v>-1.52502E-3</v>
      </c>
      <c r="T222" s="1">
        <v>1.8168400000000001E-2</v>
      </c>
      <c r="U222" s="1">
        <v>-2.4832700000000001</v>
      </c>
      <c r="V222" s="1" t="s">
        <v>23</v>
      </c>
      <c r="W222" s="1">
        <f>ABS(IK_diagnostics_positions__3[[#This Row],[Column1]]-A221)</f>
        <v>2.2748000000000004E-3</v>
      </c>
      <c r="X222" s="1">
        <f>ABS(IK_diagnostics_positions__3[[#This Row],[Column2]]-B221)</f>
        <v>0</v>
      </c>
      <c r="Y222" s="1">
        <f>ABS(IK_diagnostics_positions__3[[#This Row],[Column3]]-C221)</f>
        <v>1.2999999999996348E-4</v>
      </c>
      <c r="Z222" s="1">
        <f>ABS(IK_diagnostics_positions__3[[#This Row],[Column4]]-D221)</f>
        <v>2.1599999999999397E-3</v>
      </c>
      <c r="AA222" s="1">
        <f>ABS(IK_diagnostics_positions__3[[#This Row],[Column5]]-E221)</f>
        <v>0</v>
      </c>
      <c r="AB222" s="1">
        <f>ABS(IK_diagnostics_positions__3[[#This Row],[Column6]]-F221)</f>
        <v>1.2800000000001699E-3</v>
      </c>
      <c r="AC222" s="1">
        <f>ABS(IK_diagnostics_positions__3[[#This Row],[Column7]]-G221)</f>
        <v>1.0329999999999506E-3</v>
      </c>
      <c r="AD222" s="1">
        <f>ABS(IK_diagnostics_positions__3[[#This Row],[Column8]]-H221)</f>
        <v>3.5799999999996945E-4</v>
      </c>
      <c r="AE222" s="1">
        <f>ABS(IK_diagnostics_positions__3[[#This Row],[Column9]]-I221)</f>
        <v>1.6700000000000603E-3</v>
      </c>
      <c r="AF222" s="1">
        <f>ABS(IK_diagnostics_positions__3[[#This Row],[Column10]]-J221)</f>
        <v>3.8867999999999975E-4</v>
      </c>
      <c r="AG222" s="1">
        <f>ABS(IK_diagnostics_positions__3[[#This Row],[Column11]]-K221)</f>
        <v>2.9009999999999314E-3</v>
      </c>
      <c r="AH222" s="1">
        <f>ABS(IK_diagnostics_positions__3[[#This Row],[Column12]]-L221)</f>
        <v>3.8000000000004697E-4</v>
      </c>
      <c r="AI222" s="1">
        <f>ABS(IK_diagnostics_positions__3[[#This Row],[Column13]]-M221)</f>
        <v>5.030000000000312E-4</v>
      </c>
      <c r="AJ222" s="1">
        <f>ABS(IK_diagnostics_positions__3[[#This Row],[Column14]]-N221)</f>
        <v>5.7399999999996343E-4</v>
      </c>
      <c r="AK222" s="1">
        <f>ABS(IK_diagnostics_positions__3[[#This Row],[Column15]]-O221)</f>
        <v>1.2099999999999334E-3</v>
      </c>
      <c r="AL222" s="1">
        <f>ABS(IK_diagnostics_positions__3[[#This Row],[Column16]]-P221)</f>
        <v>2.4999999999997247E-4</v>
      </c>
      <c r="AM222" s="1">
        <f>ABS(IK_diagnostics_positions__3[[#This Row],[Column17]]-Q221)</f>
        <v>1.9400000000002748E-4</v>
      </c>
      <c r="AN222" s="1">
        <f>ABS(IK_diagnostics_positions__3[[#This Row],[Column18]]-R221)</f>
        <v>5.1000000000023249E-4</v>
      </c>
      <c r="AO222" s="1">
        <f>ABS(IK_diagnostics_positions__3[[#This Row],[Column19]]-S221)</f>
        <v>7.2589999999999981E-5</v>
      </c>
      <c r="AP222" s="1">
        <f>ABS(IK_diagnostics_positions__3[[#This Row],[Column20]]-T221)</f>
        <v>1.6071000000000002E-3</v>
      </c>
      <c r="AQ222" s="1">
        <f>ABS(IK_diagnostics_positions__3[[#This Row],[Column21]]-U221)</f>
        <v>1.3300000000002754E-3</v>
      </c>
    </row>
    <row r="223" spans="1:43" x14ac:dyDescent="0.25">
      <c r="A223" s="1">
        <v>-6.0666200000000003E-2</v>
      </c>
      <c r="B223" s="1" t="s">
        <v>22</v>
      </c>
      <c r="C223" s="1">
        <v>-0.99815799999999999</v>
      </c>
      <c r="D223" s="1">
        <v>-1.0575600000000001</v>
      </c>
      <c r="E223" s="1" t="s">
        <v>22</v>
      </c>
      <c r="F223" s="1">
        <v>-1.0768599999999999</v>
      </c>
      <c r="G223" s="1">
        <v>-0.90921099999999999</v>
      </c>
      <c r="H223" s="1">
        <v>0.90188100000000004</v>
      </c>
      <c r="I223" s="1">
        <v>-1.48258</v>
      </c>
      <c r="J223" s="1">
        <v>5.2021699999999999E-3</v>
      </c>
      <c r="K223" s="1">
        <v>0.81061799999999995</v>
      </c>
      <c r="L223" s="1">
        <v>-1.8769400000000001</v>
      </c>
      <c r="M223" s="1">
        <v>0.75610500000000003</v>
      </c>
      <c r="N223" s="1">
        <v>0.99367399999999995</v>
      </c>
      <c r="O223" s="1">
        <v>-2.5114700000000001</v>
      </c>
      <c r="P223" s="1">
        <v>-0.75167899999999999</v>
      </c>
      <c r="Q223" s="1">
        <v>0.99971299999999996</v>
      </c>
      <c r="R223" s="1">
        <v>-2.5025300000000001</v>
      </c>
      <c r="S223" s="1">
        <v>-1.34947E-3</v>
      </c>
      <c r="T223" s="1">
        <v>1.6400600000000001E-2</v>
      </c>
      <c r="U223" s="1">
        <v>-2.4845299999999999</v>
      </c>
      <c r="V223" s="1" t="s">
        <v>23</v>
      </c>
      <c r="W223" s="1">
        <f>ABS(IK_diagnostics_positions__3[[#This Row],[Column1]]-A222)</f>
        <v>2.4842000000000058E-3</v>
      </c>
      <c r="X223" s="1">
        <f>ABS(IK_diagnostics_positions__3[[#This Row],[Column2]]-B222)</f>
        <v>0</v>
      </c>
      <c r="Y223" s="1">
        <f>ABS(IK_diagnostics_positions__3[[#This Row],[Column3]]-C222)</f>
        <v>1.4800000000003699E-4</v>
      </c>
      <c r="Z223" s="1">
        <f>ABS(IK_diagnostics_positions__3[[#This Row],[Column4]]-D222)</f>
        <v>2.3300000000001653E-3</v>
      </c>
      <c r="AA223" s="1">
        <f>ABS(IK_diagnostics_positions__3[[#This Row],[Column5]]-E222)</f>
        <v>0</v>
      </c>
      <c r="AB223" s="1">
        <f>ABS(IK_diagnostics_positions__3[[#This Row],[Column6]]-F222)</f>
        <v>1.8099999999998673E-3</v>
      </c>
      <c r="AC223" s="1">
        <f>ABS(IK_diagnostics_positions__3[[#This Row],[Column7]]-G222)</f>
        <v>9.3500000000001915E-4</v>
      </c>
      <c r="AD223" s="1">
        <f>ABS(IK_diagnostics_positions__3[[#This Row],[Column8]]-H222)</f>
        <v>2.5399999999997647E-4</v>
      </c>
      <c r="AE223" s="1">
        <f>ABS(IK_diagnostics_positions__3[[#This Row],[Column9]]-I222)</f>
        <v>1.8700000000000383E-3</v>
      </c>
      <c r="AF223" s="1">
        <f>ABS(IK_diagnostics_positions__3[[#This Row],[Column10]]-J222)</f>
        <v>3.2229000000000025E-4</v>
      </c>
      <c r="AG223" s="1">
        <f>ABS(IK_diagnostics_positions__3[[#This Row],[Column11]]-K222)</f>
        <v>2.8370000000000895E-3</v>
      </c>
      <c r="AH223" s="1">
        <f>ABS(IK_diagnostics_positions__3[[#This Row],[Column12]]-L222)</f>
        <v>1.2999999999996348E-4</v>
      </c>
      <c r="AI223" s="1">
        <f>ABS(IK_diagnostics_positions__3[[#This Row],[Column13]]-M222)</f>
        <v>6.1999999999995392E-4</v>
      </c>
      <c r="AJ223" s="1">
        <f>ABS(IK_diagnostics_positions__3[[#This Row],[Column14]]-N222)</f>
        <v>8.1699999999995665E-4</v>
      </c>
      <c r="AK223" s="1">
        <f>ABS(IK_diagnostics_positions__3[[#This Row],[Column15]]-O222)</f>
        <v>8.3000000000010843E-4</v>
      </c>
      <c r="AL223" s="1">
        <f>ABS(IK_diagnostics_positions__3[[#This Row],[Column16]]-P222)</f>
        <v>3.6000000000002697E-4</v>
      </c>
      <c r="AM223" s="1">
        <f>ABS(IK_diagnostics_positions__3[[#This Row],[Column17]]-Q222)</f>
        <v>2.0300000000006424E-4</v>
      </c>
      <c r="AN223" s="1">
        <f>ABS(IK_diagnostics_positions__3[[#This Row],[Column18]]-R222)</f>
        <v>1.0999999999983245E-4</v>
      </c>
      <c r="AO223" s="1">
        <f>ABS(IK_diagnostics_positions__3[[#This Row],[Column19]]-S222)</f>
        <v>1.7555000000000001E-4</v>
      </c>
      <c r="AP223" s="1">
        <f>ABS(IK_diagnostics_positions__3[[#This Row],[Column20]]-T222)</f>
        <v>1.7677999999999999E-3</v>
      </c>
      <c r="AQ223" s="1">
        <f>ABS(IK_diagnostics_positions__3[[#This Row],[Column21]]-U222)</f>
        <v>1.2599999999998168E-3</v>
      </c>
    </row>
    <row r="224" spans="1:43" x14ac:dyDescent="0.25">
      <c r="A224" s="1">
        <v>-6.2827499999999994E-2</v>
      </c>
      <c r="B224" s="1" t="s">
        <v>22</v>
      </c>
      <c r="C224" s="1">
        <v>-0.99802400000000002</v>
      </c>
      <c r="D224" s="1">
        <v>-1.0596099999999999</v>
      </c>
      <c r="E224" s="1" t="s">
        <v>22</v>
      </c>
      <c r="F224" s="1">
        <v>-1.0781400000000001</v>
      </c>
      <c r="G224" s="1">
        <v>-0.90989200000000003</v>
      </c>
      <c r="H224" s="1">
        <v>0.90165099999999998</v>
      </c>
      <c r="I224" s="1">
        <v>-1.48387</v>
      </c>
      <c r="J224" s="1">
        <v>4.9837800000000002E-3</v>
      </c>
      <c r="K224" s="1">
        <v>0.80814699999999995</v>
      </c>
      <c r="L224" s="1">
        <v>-1.87662</v>
      </c>
      <c r="M224" s="1">
        <v>0.75575199999999998</v>
      </c>
      <c r="N224" s="1">
        <v>0.994367</v>
      </c>
      <c r="O224" s="1">
        <v>-2.5104000000000002</v>
      </c>
      <c r="P224" s="1">
        <v>-0.75136000000000003</v>
      </c>
      <c r="Q224" s="1">
        <v>0.99960700000000002</v>
      </c>
      <c r="R224" s="1">
        <v>-2.5021499999999999</v>
      </c>
      <c r="S224" s="1">
        <v>-1.3912900000000001E-3</v>
      </c>
      <c r="T224" s="1">
        <v>1.5103699999999999E-2</v>
      </c>
      <c r="U224" s="1">
        <v>-2.48576</v>
      </c>
      <c r="V224" s="1" t="s">
        <v>23</v>
      </c>
      <c r="W224" s="1">
        <f>ABS(IK_diagnostics_positions__3[[#This Row],[Column1]]-A223)</f>
        <v>2.161299999999991E-3</v>
      </c>
      <c r="X224" s="1">
        <f>ABS(IK_diagnostics_positions__3[[#This Row],[Column2]]-B223)</f>
        <v>0</v>
      </c>
      <c r="Y224" s="1">
        <f>ABS(IK_diagnostics_positions__3[[#This Row],[Column3]]-C223)</f>
        <v>1.3399999999996748E-4</v>
      </c>
      <c r="Z224" s="1">
        <f>ABS(IK_diagnostics_positions__3[[#This Row],[Column4]]-D223)</f>
        <v>2.0499999999998852E-3</v>
      </c>
      <c r="AA224" s="1">
        <f>ABS(IK_diagnostics_positions__3[[#This Row],[Column5]]-E223)</f>
        <v>0</v>
      </c>
      <c r="AB224" s="1">
        <f>ABS(IK_diagnostics_positions__3[[#This Row],[Column6]]-F223)</f>
        <v>1.2800000000001699E-3</v>
      </c>
      <c r="AC224" s="1">
        <f>ABS(IK_diagnostics_positions__3[[#This Row],[Column7]]-G223)</f>
        <v>6.8100000000004268E-4</v>
      </c>
      <c r="AD224" s="1">
        <f>ABS(IK_diagnostics_positions__3[[#This Row],[Column8]]-H223)</f>
        <v>2.3000000000006349E-4</v>
      </c>
      <c r="AE224" s="1">
        <f>ABS(IK_diagnostics_positions__3[[#This Row],[Column9]]-I223)</f>
        <v>1.2900000000000134E-3</v>
      </c>
      <c r="AF224" s="1">
        <f>ABS(IK_diagnostics_positions__3[[#This Row],[Column10]]-J223)</f>
        <v>2.1838999999999973E-4</v>
      </c>
      <c r="AG224" s="1">
        <f>ABS(IK_diagnostics_positions__3[[#This Row],[Column11]]-K223)</f>
        <v>2.471000000000001E-3</v>
      </c>
      <c r="AH224" s="1">
        <f>ABS(IK_diagnostics_positions__3[[#This Row],[Column12]]-L223)</f>
        <v>3.2000000000009798E-4</v>
      </c>
      <c r="AI224" s="1">
        <f>ABS(IK_diagnostics_positions__3[[#This Row],[Column13]]-M223)</f>
        <v>3.5300000000004772E-4</v>
      </c>
      <c r="AJ224" s="1">
        <f>ABS(IK_diagnostics_positions__3[[#This Row],[Column14]]-N223)</f>
        <v>6.9300000000005468E-4</v>
      </c>
      <c r="AK224" s="1">
        <f>ABS(IK_diagnostics_positions__3[[#This Row],[Column15]]-O223)</f>
        <v>1.0699999999999044E-3</v>
      </c>
      <c r="AL224" s="1">
        <f>ABS(IK_diagnostics_positions__3[[#This Row],[Column16]]-P223)</f>
        <v>3.1899999999995821E-4</v>
      </c>
      <c r="AM224" s="1">
        <f>ABS(IK_diagnostics_positions__3[[#This Row],[Column17]]-Q223)</f>
        <v>1.0599999999993948E-4</v>
      </c>
      <c r="AN224" s="1">
        <f>ABS(IK_diagnostics_positions__3[[#This Row],[Column18]]-R223)</f>
        <v>3.8000000000026901E-4</v>
      </c>
      <c r="AO224" s="1">
        <f>ABS(IK_diagnostics_positions__3[[#This Row],[Column19]]-S223)</f>
        <v>4.1820000000000138E-5</v>
      </c>
      <c r="AP224" s="1">
        <f>ABS(IK_diagnostics_positions__3[[#This Row],[Column20]]-T223)</f>
        <v>1.2969000000000019E-3</v>
      </c>
      <c r="AQ224" s="1">
        <f>ABS(IK_diagnostics_positions__3[[#This Row],[Column21]]-U223)</f>
        <v>1.2300000000000644E-3</v>
      </c>
    </row>
    <row r="225" spans="1:43" x14ac:dyDescent="0.25">
      <c r="A225" s="1">
        <v>-6.49507E-2</v>
      </c>
      <c r="B225" s="1" t="s">
        <v>22</v>
      </c>
      <c r="C225" s="1">
        <v>-0.99788900000000003</v>
      </c>
      <c r="D225" s="1">
        <v>-1.0616000000000001</v>
      </c>
      <c r="E225" s="1" t="s">
        <v>22</v>
      </c>
      <c r="F225" s="1">
        <v>-1.0797300000000001</v>
      </c>
      <c r="G225" s="1">
        <v>-0.91074600000000006</v>
      </c>
      <c r="H225" s="1">
        <v>0.90141700000000002</v>
      </c>
      <c r="I225" s="1">
        <v>-1.4855499999999999</v>
      </c>
      <c r="J225" s="1">
        <v>4.6018400000000003E-3</v>
      </c>
      <c r="K225" s="1">
        <v>0.80574599999999996</v>
      </c>
      <c r="L225" s="1">
        <v>-1.87669</v>
      </c>
      <c r="M225" s="1">
        <v>0.75523200000000001</v>
      </c>
      <c r="N225" s="1">
        <v>0.99499400000000005</v>
      </c>
      <c r="O225" s="1">
        <v>-2.5097299999999998</v>
      </c>
      <c r="P225" s="1">
        <v>-0.75122800000000001</v>
      </c>
      <c r="Q225" s="1">
        <v>0.99975599999999998</v>
      </c>
      <c r="R225" s="1">
        <v>-2.5020500000000001</v>
      </c>
      <c r="S225" s="1">
        <v>-1.53392E-3</v>
      </c>
      <c r="T225" s="1">
        <v>1.3641199999999999E-2</v>
      </c>
      <c r="U225" s="1">
        <v>-2.4870399999999999</v>
      </c>
      <c r="V225" s="1" t="s">
        <v>23</v>
      </c>
      <c r="W225" s="1">
        <f>ABS(IK_diagnostics_positions__3[[#This Row],[Column1]]-A224)</f>
        <v>2.1232000000000056E-3</v>
      </c>
      <c r="X225" s="1">
        <f>ABS(IK_diagnostics_positions__3[[#This Row],[Column2]]-B224)</f>
        <v>0</v>
      </c>
      <c r="Y225" s="1">
        <f>ABS(IK_diagnostics_positions__3[[#This Row],[Column3]]-C224)</f>
        <v>1.3499999999999623E-4</v>
      </c>
      <c r="Z225" s="1">
        <f>ABS(IK_diagnostics_positions__3[[#This Row],[Column4]]-D224)</f>
        <v>1.9900000000001583E-3</v>
      </c>
      <c r="AA225" s="1">
        <f>ABS(IK_diagnostics_positions__3[[#This Row],[Column5]]-E224)</f>
        <v>0</v>
      </c>
      <c r="AB225" s="1">
        <f>ABS(IK_diagnostics_positions__3[[#This Row],[Column6]]-F224)</f>
        <v>1.5899999999999803E-3</v>
      </c>
      <c r="AC225" s="1">
        <f>ABS(IK_diagnostics_positions__3[[#This Row],[Column7]]-G224)</f>
        <v>8.5400000000002141E-4</v>
      </c>
      <c r="AD225" s="1">
        <f>ABS(IK_diagnostics_positions__3[[#This Row],[Column8]]-H224)</f>
        <v>2.3399999999995647E-4</v>
      </c>
      <c r="AE225" s="1">
        <f>ABS(IK_diagnostics_positions__3[[#This Row],[Column9]]-I224)</f>
        <v>1.6799999999999038E-3</v>
      </c>
      <c r="AF225" s="1">
        <f>ABS(IK_diagnostics_positions__3[[#This Row],[Column10]]-J224)</f>
        <v>3.8193999999999988E-4</v>
      </c>
      <c r="AG225" s="1">
        <f>ABS(IK_diagnostics_positions__3[[#This Row],[Column11]]-K224)</f>
        <v>2.4009999999999865E-3</v>
      </c>
      <c r="AH225" s="1">
        <f>ABS(IK_diagnostics_positions__3[[#This Row],[Column12]]-L224)</f>
        <v>7.0000000000014495E-5</v>
      </c>
      <c r="AI225" s="1">
        <f>ABS(IK_diagnostics_positions__3[[#This Row],[Column13]]-M224)</f>
        <v>5.1999999999996493E-4</v>
      </c>
      <c r="AJ225" s="1">
        <f>ABS(IK_diagnostics_positions__3[[#This Row],[Column14]]-N224)</f>
        <v>6.2700000000004419E-4</v>
      </c>
      <c r="AK225" s="1">
        <f>ABS(IK_diagnostics_positions__3[[#This Row],[Column15]]-O224)</f>
        <v>6.700000000003925E-4</v>
      </c>
      <c r="AL225" s="1">
        <f>ABS(IK_diagnostics_positions__3[[#This Row],[Column16]]-P224)</f>
        <v>1.3200000000002099E-4</v>
      </c>
      <c r="AM225" s="1">
        <f>ABS(IK_diagnostics_positions__3[[#This Row],[Column17]]-Q224)</f>
        <v>1.4899999999995472E-4</v>
      </c>
      <c r="AN225" s="1">
        <f>ABS(IK_diagnostics_positions__3[[#This Row],[Column18]]-R224)</f>
        <v>9.9999999999766942E-5</v>
      </c>
      <c r="AO225" s="1">
        <f>ABS(IK_diagnostics_positions__3[[#This Row],[Column19]]-S224)</f>
        <v>1.4262999999999993E-4</v>
      </c>
      <c r="AP225" s="1">
        <f>ABS(IK_diagnostics_positions__3[[#This Row],[Column20]]-T224)</f>
        <v>1.4625000000000003E-3</v>
      </c>
      <c r="AQ225" s="1">
        <f>ABS(IK_diagnostics_positions__3[[#This Row],[Column21]]-U224)</f>
        <v>1.2799999999999478E-3</v>
      </c>
    </row>
    <row r="226" spans="1:43" x14ac:dyDescent="0.25">
      <c r="A226" s="1">
        <v>-6.6622899999999999E-2</v>
      </c>
      <c r="B226" s="1" t="s">
        <v>22</v>
      </c>
      <c r="C226" s="1">
        <v>-0.99777800000000005</v>
      </c>
      <c r="D226" s="1">
        <v>-1.06318</v>
      </c>
      <c r="E226" s="1" t="s">
        <v>22</v>
      </c>
      <c r="F226" s="1">
        <v>-1.0806899999999999</v>
      </c>
      <c r="G226" s="1">
        <v>-0.91132299999999999</v>
      </c>
      <c r="H226" s="1">
        <v>0.90119199999999999</v>
      </c>
      <c r="I226" s="1">
        <v>-1.48664</v>
      </c>
      <c r="J226" s="1">
        <v>4.3906600000000002E-3</v>
      </c>
      <c r="K226" s="1">
        <v>0.80360799999999999</v>
      </c>
      <c r="L226" s="1">
        <v>-1.8764400000000001</v>
      </c>
      <c r="M226" s="1">
        <v>0.75499899999999998</v>
      </c>
      <c r="N226" s="1">
        <v>0.99557399999999996</v>
      </c>
      <c r="O226" s="1">
        <v>-2.5086900000000001</v>
      </c>
      <c r="P226" s="1">
        <v>-0.75112199999999996</v>
      </c>
      <c r="Q226" s="1">
        <v>0.99948599999999999</v>
      </c>
      <c r="R226" s="1">
        <v>-2.5016099999999999</v>
      </c>
      <c r="S226" s="1">
        <v>-1.5499000000000001E-3</v>
      </c>
      <c r="T226" s="1">
        <v>1.2432E-2</v>
      </c>
      <c r="U226" s="1">
        <v>-2.488</v>
      </c>
      <c r="V226" s="1" t="s">
        <v>23</v>
      </c>
      <c r="W226" s="1">
        <f>ABS(IK_diagnostics_positions__3[[#This Row],[Column1]]-A225)</f>
        <v>1.6721999999999987E-3</v>
      </c>
      <c r="X226" s="1">
        <f>ABS(IK_diagnostics_positions__3[[#This Row],[Column2]]-B225)</f>
        <v>0</v>
      </c>
      <c r="Y226" s="1">
        <f>ABS(IK_diagnostics_positions__3[[#This Row],[Column3]]-C225)</f>
        <v>1.1099999999997223E-4</v>
      </c>
      <c r="Z226" s="1">
        <f>ABS(IK_diagnostics_positions__3[[#This Row],[Column4]]-D225)</f>
        <v>1.5799999999999148E-3</v>
      </c>
      <c r="AA226" s="1">
        <f>ABS(IK_diagnostics_positions__3[[#This Row],[Column5]]-E225)</f>
        <v>0</v>
      </c>
      <c r="AB226" s="1">
        <f>ABS(IK_diagnostics_positions__3[[#This Row],[Column6]]-F225)</f>
        <v>9.5999999999984986E-4</v>
      </c>
      <c r="AC226" s="1">
        <f>ABS(IK_diagnostics_positions__3[[#This Row],[Column7]]-G225)</f>
        <v>5.7699999999993867E-4</v>
      </c>
      <c r="AD226" s="1">
        <f>ABS(IK_diagnostics_positions__3[[#This Row],[Column8]]-H225)</f>
        <v>2.2500000000003073E-4</v>
      </c>
      <c r="AE226" s="1">
        <f>ABS(IK_diagnostics_positions__3[[#This Row],[Column9]]-I225)</f>
        <v>1.0900000000000354E-3</v>
      </c>
      <c r="AF226" s="1">
        <f>ABS(IK_diagnostics_positions__3[[#This Row],[Column10]]-J225)</f>
        <v>2.1118000000000005E-4</v>
      </c>
      <c r="AG226" s="1">
        <f>ABS(IK_diagnostics_positions__3[[#This Row],[Column11]]-K225)</f>
        <v>2.1379999999999733E-3</v>
      </c>
      <c r="AH226" s="1">
        <f>ABS(IK_diagnostics_positions__3[[#This Row],[Column12]]-L225)</f>
        <v>2.4999999999986144E-4</v>
      </c>
      <c r="AI226" s="1">
        <f>ABS(IK_diagnostics_positions__3[[#This Row],[Column13]]-M225)</f>
        <v>2.3300000000003873E-4</v>
      </c>
      <c r="AJ226" s="1">
        <f>ABS(IK_diagnostics_positions__3[[#This Row],[Column14]]-N225)</f>
        <v>5.7999999999991392E-4</v>
      </c>
      <c r="AK226" s="1">
        <f>ABS(IK_diagnostics_positions__3[[#This Row],[Column15]]-O225)</f>
        <v>1.0399999999997078E-3</v>
      </c>
      <c r="AL226" s="1">
        <f>ABS(IK_diagnostics_positions__3[[#This Row],[Column16]]-P225)</f>
        <v>1.060000000000505E-4</v>
      </c>
      <c r="AM226" s="1">
        <f>ABS(IK_diagnostics_positions__3[[#This Row],[Column17]]-Q225)</f>
        <v>2.6999999999999247E-4</v>
      </c>
      <c r="AN226" s="1">
        <f>ABS(IK_diagnostics_positions__3[[#This Row],[Column18]]-R225)</f>
        <v>4.4000000000021799E-4</v>
      </c>
      <c r="AO226" s="1">
        <f>ABS(IK_diagnostics_positions__3[[#This Row],[Column19]]-S225)</f>
        <v>1.5980000000000074E-5</v>
      </c>
      <c r="AP226" s="1">
        <f>ABS(IK_diagnostics_positions__3[[#This Row],[Column20]]-T225)</f>
        <v>1.2091999999999988E-3</v>
      </c>
      <c r="AQ226" s="1">
        <f>ABS(IK_diagnostics_positions__3[[#This Row],[Column21]]-U225)</f>
        <v>9.6000000000007191E-4</v>
      </c>
    </row>
    <row r="227" spans="1:43" x14ac:dyDescent="0.25">
      <c r="A227" s="1">
        <v>-6.8415500000000004E-2</v>
      </c>
      <c r="B227" s="1" t="s">
        <v>22</v>
      </c>
      <c r="C227" s="1">
        <v>-0.99765700000000002</v>
      </c>
      <c r="D227" s="1">
        <v>-1.06484</v>
      </c>
      <c r="E227" s="1" t="s">
        <v>22</v>
      </c>
      <c r="F227" s="1">
        <v>-1.0822000000000001</v>
      </c>
      <c r="G227" s="1">
        <v>-0.91195800000000005</v>
      </c>
      <c r="H227" s="1">
        <v>0.90107800000000005</v>
      </c>
      <c r="I227" s="1">
        <v>-1.4880199999999999</v>
      </c>
      <c r="J227" s="1">
        <v>4.0820199999999996E-3</v>
      </c>
      <c r="K227" s="1">
        <v>0.80157400000000001</v>
      </c>
      <c r="L227" s="1">
        <v>-1.8765700000000001</v>
      </c>
      <c r="M227" s="1">
        <v>0.75465499999999996</v>
      </c>
      <c r="N227" s="1">
        <v>0.99597199999999997</v>
      </c>
      <c r="O227" s="1">
        <v>-2.5081099999999998</v>
      </c>
      <c r="P227" s="1">
        <v>-0.75099099999999996</v>
      </c>
      <c r="Q227" s="1">
        <v>0.99989499999999998</v>
      </c>
      <c r="R227" s="1">
        <v>-2.50149</v>
      </c>
      <c r="S227" s="1">
        <v>-1.5340799999999999E-3</v>
      </c>
      <c r="T227" s="1">
        <v>1.12003E-2</v>
      </c>
      <c r="U227" s="1">
        <v>-2.4891700000000001</v>
      </c>
      <c r="V227" s="1" t="s">
        <v>23</v>
      </c>
      <c r="W227" s="1">
        <f>ABS(IK_diagnostics_positions__3[[#This Row],[Column1]]-A226)</f>
        <v>1.7926000000000053E-3</v>
      </c>
      <c r="X227" s="1">
        <f>ABS(IK_diagnostics_positions__3[[#This Row],[Column2]]-B226)</f>
        <v>0</v>
      </c>
      <c r="Y227" s="1">
        <f>ABS(IK_diagnostics_positions__3[[#This Row],[Column3]]-C226)</f>
        <v>1.2100000000003774E-4</v>
      </c>
      <c r="Z227" s="1">
        <f>ABS(IK_diagnostics_positions__3[[#This Row],[Column4]]-D226)</f>
        <v>1.6599999999999948E-3</v>
      </c>
      <c r="AA227" s="1">
        <f>ABS(IK_diagnostics_positions__3[[#This Row],[Column5]]-E226)</f>
        <v>0</v>
      </c>
      <c r="AB227" s="1">
        <f>ABS(IK_diagnostics_positions__3[[#This Row],[Column6]]-F226)</f>
        <v>1.5100000000001224E-3</v>
      </c>
      <c r="AC227" s="1">
        <f>ABS(IK_diagnostics_positions__3[[#This Row],[Column7]]-G226)</f>
        <v>6.3500000000005219E-4</v>
      </c>
      <c r="AD227" s="1">
        <f>ABS(IK_diagnostics_positions__3[[#This Row],[Column8]]-H226)</f>
        <v>1.1399999999994748E-4</v>
      </c>
      <c r="AE227" s="1">
        <f>ABS(IK_diagnostics_positions__3[[#This Row],[Column9]]-I226)</f>
        <v>1.3799999999999368E-3</v>
      </c>
      <c r="AF227" s="1">
        <f>ABS(IK_diagnostics_positions__3[[#This Row],[Column10]]-J226)</f>
        <v>3.0864000000000065E-4</v>
      </c>
      <c r="AG227" s="1">
        <f>ABS(IK_diagnostics_positions__3[[#This Row],[Column11]]-K226)</f>
        <v>2.0339999999999803E-3</v>
      </c>
      <c r="AH227" s="1">
        <f>ABS(IK_diagnostics_positions__3[[#This Row],[Column12]]-L226)</f>
        <v>1.2999999999996348E-4</v>
      </c>
      <c r="AI227" s="1">
        <f>ABS(IK_diagnostics_positions__3[[#This Row],[Column13]]-M226)</f>
        <v>3.4400000000001096E-4</v>
      </c>
      <c r="AJ227" s="1">
        <f>ABS(IK_diagnostics_positions__3[[#This Row],[Column14]]-N226)</f>
        <v>3.9800000000000946E-4</v>
      </c>
      <c r="AK227" s="1">
        <f>ABS(IK_diagnostics_positions__3[[#This Row],[Column15]]-O226)</f>
        <v>5.8000000000024698E-4</v>
      </c>
      <c r="AL227" s="1">
        <f>ABS(IK_diagnostics_positions__3[[#This Row],[Column16]]-P226)</f>
        <v>1.3099999999999223E-4</v>
      </c>
      <c r="AM227" s="1">
        <f>ABS(IK_diagnostics_positions__3[[#This Row],[Column17]]-Q226)</f>
        <v>4.089999999999927E-4</v>
      </c>
      <c r="AN227" s="1">
        <f>ABS(IK_diagnostics_positions__3[[#This Row],[Column18]]-R226)</f>
        <v>1.1999999999989797E-4</v>
      </c>
      <c r="AO227" s="1">
        <f>ABS(IK_diagnostics_positions__3[[#This Row],[Column19]]-S226)</f>
        <v>1.5820000000000157E-5</v>
      </c>
      <c r="AP227" s="1">
        <f>ABS(IK_diagnostics_positions__3[[#This Row],[Column20]]-T226)</f>
        <v>1.2317000000000005E-3</v>
      </c>
      <c r="AQ227" s="1">
        <f>ABS(IK_diagnostics_positions__3[[#This Row],[Column21]]-U226)</f>
        <v>1.1700000000001154E-3</v>
      </c>
    </row>
    <row r="228" spans="1:43" x14ac:dyDescent="0.25">
      <c r="A228" s="1">
        <v>-6.9888800000000001E-2</v>
      </c>
      <c r="B228" s="1" t="s">
        <v>22</v>
      </c>
      <c r="C228" s="1">
        <v>-0.99755499999999997</v>
      </c>
      <c r="D228" s="1">
        <v>-1.0662</v>
      </c>
      <c r="E228" s="1" t="s">
        <v>22</v>
      </c>
      <c r="F228" s="1">
        <v>-1.0833900000000001</v>
      </c>
      <c r="G228" s="1">
        <v>-0.91260399999999997</v>
      </c>
      <c r="H228" s="1">
        <v>0.90094399999999997</v>
      </c>
      <c r="I228" s="1">
        <v>-1.4892300000000001</v>
      </c>
      <c r="J228" s="1">
        <v>3.82191E-3</v>
      </c>
      <c r="K228" s="1">
        <v>0.79974100000000004</v>
      </c>
      <c r="L228" s="1">
        <v>-1.87643</v>
      </c>
      <c r="M228" s="1">
        <v>0.75429999999999997</v>
      </c>
      <c r="N228" s="1">
        <v>0.99655800000000005</v>
      </c>
      <c r="O228" s="1">
        <v>-2.5073300000000001</v>
      </c>
      <c r="P228" s="1">
        <v>-0.75061900000000004</v>
      </c>
      <c r="Q228" s="1">
        <v>0.99971200000000005</v>
      </c>
      <c r="R228" s="1">
        <v>-2.5015900000000002</v>
      </c>
      <c r="S228" s="1">
        <v>-1.2125599999999999E-3</v>
      </c>
      <c r="T228" s="1">
        <v>1.0125500000000001E-2</v>
      </c>
      <c r="U228" s="1">
        <v>-2.4900099999999998</v>
      </c>
      <c r="V228" s="1" t="s">
        <v>23</v>
      </c>
      <c r="W228" s="1">
        <f>ABS(IK_diagnostics_positions__3[[#This Row],[Column1]]-A227)</f>
        <v>1.4732999999999968E-3</v>
      </c>
      <c r="X228" s="1">
        <f>ABS(IK_diagnostics_positions__3[[#This Row],[Column2]]-B227)</f>
        <v>0</v>
      </c>
      <c r="Y228" s="1">
        <f>ABS(IK_diagnostics_positions__3[[#This Row],[Column3]]-C227)</f>
        <v>1.020000000000465E-4</v>
      </c>
      <c r="Z228" s="1">
        <f>ABS(IK_diagnostics_positions__3[[#This Row],[Column4]]-D227)</f>
        <v>1.3600000000000279E-3</v>
      </c>
      <c r="AA228" s="1">
        <f>ABS(IK_diagnostics_positions__3[[#This Row],[Column5]]-E227)</f>
        <v>0</v>
      </c>
      <c r="AB228" s="1">
        <f>ABS(IK_diagnostics_positions__3[[#This Row],[Column6]]-F227)</f>
        <v>1.1900000000000244E-3</v>
      </c>
      <c r="AC228" s="1">
        <f>ABS(IK_diagnostics_positions__3[[#This Row],[Column7]]-G227)</f>
        <v>6.4599999999992441E-4</v>
      </c>
      <c r="AD228" s="1">
        <f>ABS(IK_diagnostics_positions__3[[#This Row],[Column8]]-H227)</f>
        <v>1.340000000000785E-4</v>
      </c>
      <c r="AE228" s="1">
        <f>ABS(IK_diagnostics_positions__3[[#This Row],[Column9]]-I227)</f>
        <v>1.2100000000001554E-3</v>
      </c>
      <c r="AF228" s="1">
        <f>ABS(IK_diagnostics_positions__3[[#This Row],[Column10]]-J227)</f>
        <v>2.601099999999996E-4</v>
      </c>
      <c r="AG228" s="1">
        <f>ABS(IK_diagnostics_positions__3[[#This Row],[Column11]]-K227)</f>
        <v>1.8329999999999735E-3</v>
      </c>
      <c r="AH228" s="1">
        <f>ABS(IK_diagnostics_positions__3[[#This Row],[Column12]]-L227)</f>
        <v>1.4000000000002899E-4</v>
      </c>
      <c r="AI228" s="1">
        <f>ABS(IK_diagnostics_positions__3[[#This Row],[Column13]]-M227)</f>
        <v>3.5499999999999421E-4</v>
      </c>
      <c r="AJ228" s="1">
        <f>ABS(IK_diagnostics_positions__3[[#This Row],[Column14]]-N227)</f>
        <v>5.8600000000008645E-4</v>
      </c>
      <c r="AK228" s="1">
        <f>ABS(IK_diagnostics_positions__3[[#This Row],[Column15]]-O227)</f>
        <v>7.7999999999978087E-4</v>
      </c>
      <c r="AL228" s="1">
        <f>ABS(IK_diagnostics_positions__3[[#This Row],[Column16]]-P227)</f>
        <v>3.7199999999992794E-4</v>
      </c>
      <c r="AM228" s="1">
        <f>ABS(IK_diagnostics_positions__3[[#This Row],[Column17]]-Q227)</f>
        <v>1.8299999999993322E-4</v>
      </c>
      <c r="AN228" s="1">
        <f>ABS(IK_diagnostics_positions__3[[#This Row],[Column18]]-R227)</f>
        <v>1.0000000000021103E-4</v>
      </c>
      <c r="AO228" s="1">
        <f>ABS(IK_diagnostics_positions__3[[#This Row],[Column19]]-S227)</f>
        <v>3.2152000000000005E-4</v>
      </c>
      <c r="AP228" s="1">
        <f>ABS(IK_diagnostics_positions__3[[#This Row],[Column20]]-T227)</f>
        <v>1.074799999999999E-3</v>
      </c>
      <c r="AQ228" s="1">
        <f>ABS(IK_diagnostics_positions__3[[#This Row],[Column21]]-U227)</f>
        <v>8.3999999999972985E-4</v>
      </c>
    </row>
    <row r="229" spans="1:43" x14ac:dyDescent="0.25">
      <c r="A229" s="1">
        <v>-7.11648E-2</v>
      </c>
      <c r="B229" s="1" t="s">
        <v>22</v>
      </c>
      <c r="C229" s="1">
        <v>-0.99746500000000005</v>
      </c>
      <c r="D229" s="1">
        <v>-1.0673699999999999</v>
      </c>
      <c r="E229" s="1" t="s">
        <v>22</v>
      </c>
      <c r="F229" s="1">
        <v>-1.08449</v>
      </c>
      <c r="G229" s="1">
        <v>-0.91297300000000003</v>
      </c>
      <c r="H229" s="1">
        <v>0.90083800000000003</v>
      </c>
      <c r="I229" s="1">
        <v>-1.4902599999999999</v>
      </c>
      <c r="J229" s="1">
        <v>3.6808800000000001E-3</v>
      </c>
      <c r="K229" s="1">
        <v>0.79806699999999997</v>
      </c>
      <c r="L229" s="1">
        <v>-1.8765000000000001</v>
      </c>
      <c r="M229" s="1">
        <v>0.75400400000000001</v>
      </c>
      <c r="N229" s="1">
        <v>0.99687599999999998</v>
      </c>
      <c r="O229" s="1">
        <v>-2.5069699999999999</v>
      </c>
      <c r="P229" s="1">
        <v>-0.75077099999999997</v>
      </c>
      <c r="Q229" s="1">
        <v>0.99981299999999995</v>
      </c>
      <c r="R229" s="1">
        <v>-2.50108</v>
      </c>
      <c r="S229" s="1">
        <v>-9.4059299999999998E-4</v>
      </c>
      <c r="T229" s="1">
        <v>9.2099899999999995E-3</v>
      </c>
      <c r="U229" s="1">
        <v>-2.4910600000000001</v>
      </c>
      <c r="V229" s="1" t="s">
        <v>23</v>
      </c>
      <c r="W229" s="1">
        <f>ABS(IK_diagnostics_positions__3[[#This Row],[Column1]]-A228)</f>
        <v>1.2759999999999994E-3</v>
      </c>
      <c r="X229" s="1">
        <f>ABS(IK_diagnostics_positions__3[[#This Row],[Column2]]-B228)</f>
        <v>0</v>
      </c>
      <c r="Y229" s="1">
        <f>ABS(IK_diagnostics_positions__3[[#This Row],[Column3]]-C228)</f>
        <v>8.9999999999923475E-5</v>
      </c>
      <c r="Z229" s="1">
        <f>ABS(IK_diagnostics_positions__3[[#This Row],[Column4]]-D228)</f>
        <v>1.1699999999998933E-3</v>
      </c>
      <c r="AA229" s="1">
        <f>ABS(IK_diagnostics_positions__3[[#This Row],[Column5]]-E228)</f>
        <v>0</v>
      </c>
      <c r="AB229" s="1">
        <f>ABS(IK_diagnostics_positions__3[[#This Row],[Column6]]-F228)</f>
        <v>1.0999999999998789E-3</v>
      </c>
      <c r="AC229" s="1">
        <f>ABS(IK_diagnostics_positions__3[[#This Row],[Column7]]-G228)</f>
        <v>3.6900000000006372E-4</v>
      </c>
      <c r="AD229" s="1">
        <f>ABS(IK_diagnostics_positions__3[[#This Row],[Column8]]-H228)</f>
        <v>1.0599999999993948E-4</v>
      </c>
      <c r="AE229" s="1">
        <f>ABS(IK_diagnostics_positions__3[[#This Row],[Column9]]-I228)</f>
        <v>1.0299999999998644E-3</v>
      </c>
      <c r="AF229" s="1">
        <f>ABS(IK_diagnostics_positions__3[[#This Row],[Column10]]-J228)</f>
        <v>1.4102999999999989E-4</v>
      </c>
      <c r="AG229" s="1">
        <f>ABS(IK_diagnostics_positions__3[[#This Row],[Column11]]-K228)</f>
        <v>1.6740000000000643E-3</v>
      </c>
      <c r="AH229" s="1">
        <f>ABS(IK_diagnostics_positions__3[[#This Row],[Column12]]-L228)</f>
        <v>7.0000000000014495E-5</v>
      </c>
      <c r="AI229" s="1">
        <f>ABS(IK_diagnostics_positions__3[[#This Row],[Column13]]-M228)</f>
        <v>2.9599999999996296E-4</v>
      </c>
      <c r="AJ229" s="1">
        <f>ABS(IK_diagnostics_positions__3[[#This Row],[Column14]]-N228)</f>
        <v>3.1799999999992945E-4</v>
      </c>
      <c r="AK229" s="1">
        <f>ABS(IK_diagnostics_positions__3[[#This Row],[Column15]]-O228)</f>
        <v>3.6000000000013799E-4</v>
      </c>
      <c r="AL229" s="1">
        <f>ABS(IK_diagnostics_positions__3[[#This Row],[Column16]]-P228)</f>
        <v>1.5199999999992997E-4</v>
      </c>
      <c r="AM229" s="1">
        <f>ABS(IK_diagnostics_positions__3[[#This Row],[Column17]]-Q228)</f>
        <v>1.0099999999990672E-4</v>
      </c>
      <c r="AN229" s="1">
        <f>ABS(IK_diagnostics_positions__3[[#This Row],[Column18]]-R228)</f>
        <v>5.1000000000023249E-4</v>
      </c>
      <c r="AO229" s="1">
        <f>ABS(IK_diagnostics_positions__3[[#This Row],[Column19]]-S228)</f>
        <v>2.7196699999999991E-4</v>
      </c>
      <c r="AP229" s="1">
        <f>ABS(IK_diagnostics_positions__3[[#This Row],[Column20]]-T228)</f>
        <v>9.1551000000000132E-4</v>
      </c>
      <c r="AQ229" s="1">
        <f>ABS(IK_diagnostics_positions__3[[#This Row],[Column21]]-U228)</f>
        <v>1.0500000000002174E-3</v>
      </c>
    </row>
    <row r="230" spans="1:43" x14ac:dyDescent="0.25">
      <c r="A230" s="1">
        <v>3.2660000000000002E-2</v>
      </c>
      <c r="B230" s="1" t="s">
        <v>22</v>
      </c>
      <c r="C230" s="1">
        <v>-0.99946699999999999</v>
      </c>
      <c r="D230" s="1">
        <v>-0.96054399999999995</v>
      </c>
      <c r="E230" s="1" t="s">
        <v>22</v>
      </c>
      <c r="F230" s="1">
        <v>-1.11585</v>
      </c>
      <c r="G230" s="1">
        <v>-1.0306900000000001</v>
      </c>
      <c r="H230" s="1">
        <v>0.97812900000000003</v>
      </c>
      <c r="I230" s="1">
        <v>-1.31166</v>
      </c>
      <c r="J230" s="1">
        <v>-0.12545500000000001</v>
      </c>
      <c r="K230" s="1">
        <v>1.0493399999999999</v>
      </c>
      <c r="L230" s="1">
        <v>-1.7305600000000001</v>
      </c>
      <c r="M230" s="1">
        <v>0.606294</v>
      </c>
      <c r="N230" s="1">
        <v>0.60547099999999998</v>
      </c>
      <c r="O230" s="1">
        <v>-2.2477800000000001</v>
      </c>
      <c r="P230" s="1">
        <v>-0.69546699999999995</v>
      </c>
      <c r="Q230" s="1">
        <v>0.91358600000000001</v>
      </c>
      <c r="R230" s="1">
        <v>-2.5409000000000002</v>
      </c>
      <c r="S230" s="1">
        <v>-5.4202899999999998E-2</v>
      </c>
      <c r="T230" s="1">
        <v>0.62679099999999999</v>
      </c>
      <c r="U230" s="1">
        <v>-2.63409</v>
      </c>
      <c r="V230" s="1" t="s">
        <v>23</v>
      </c>
      <c r="W230" s="1">
        <f>ABS(IK_diagnostics_positions__3[[#This Row],[Column1]]-A229)</f>
        <v>0.10382479999999999</v>
      </c>
      <c r="X230" s="1">
        <f>ABS(IK_diagnostics_positions__3[[#This Row],[Column2]]-B229)</f>
        <v>0</v>
      </c>
      <c r="Y230" s="1">
        <f>ABS(IK_diagnostics_positions__3[[#This Row],[Column3]]-C229)</f>
        <v>2.0019999999999483E-3</v>
      </c>
      <c r="Z230" s="1">
        <f>ABS(IK_diagnostics_positions__3[[#This Row],[Column4]]-D229)</f>
        <v>0.10682599999999998</v>
      </c>
      <c r="AA230" s="1">
        <f>ABS(IK_diagnostics_positions__3[[#This Row],[Column5]]-E229)</f>
        <v>0</v>
      </c>
      <c r="AB230" s="1">
        <f>ABS(IK_diagnostics_positions__3[[#This Row],[Column6]]-F229)</f>
        <v>3.1360000000000054E-2</v>
      </c>
      <c r="AC230" s="1">
        <f>ABS(IK_diagnostics_positions__3[[#This Row],[Column7]]-G229)</f>
        <v>0.11771700000000007</v>
      </c>
      <c r="AD230" s="1">
        <f>ABS(IK_diagnostics_positions__3[[#This Row],[Column8]]-H229)</f>
        <v>7.7290999999999999E-2</v>
      </c>
      <c r="AE230" s="1">
        <f>ABS(IK_diagnostics_positions__3[[#This Row],[Column9]]-I229)</f>
        <v>0.17859999999999987</v>
      </c>
      <c r="AF230" s="1">
        <f>ABS(IK_diagnostics_positions__3[[#This Row],[Column10]]-J229)</f>
        <v>0.12913588000000001</v>
      </c>
      <c r="AG230" s="1">
        <f>ABS(IK_diagnostics_positions__3[[#This Row],[Column11]]-K229)</f>
        <v>0.25127299999999997</v>
      </c>
      <c r="AH230" s="1">
        <f>ABS(IK_diagnostics_positions__3[[#This Row],[Column12]]-L229)</f>
        <v>0.14593999999999996</v>
      </c>
      <c r="AI230" s="1">
        <f>ABS(IK_diagnostics_positions__3[[#This Row],[Column13]]-M229)</f>
        <v>0.14771000000000001</v>
      </c>
      <c r="AJ230" s="1">
        <f>ABS(IK_diagnostics_positions__3[[#This Row],[Column14]]-N229)</f>
        <v>0.391405</v>
      </c>
      <c r="AK230" s="1">
        <f>ABS(IK_diagnostics_positions__3[[#This Row],[Column15]]-O229)</f>
        <v>0.25918999999999981</v>
      </c>
      <c r="AL230" s="1">
        <f>ABS(IK_diagnostics_positions__3[[#This Row],[Column16]]-P229)</f>
        <v>5.530400000000002E-2</v>
      </c>
      <c r="AM230" s="1">
        <f>ABS(IK_diagnostics_positions__3[[#This Row],[Column17]]-Q229)</f>
        <v>8.6226999999999943E-2</v>
      </c>
      <c r="AN230" s="1">
        <f>ABS(IK_diagnostics_positions__3[[#This Row],[Column18]]-R229)</f>
        <v>3.9820000000000189E-2</v>
      </c>
      <c r="AO230" s="1">
        <f>ABS(IK_diagnostics_positions__3[[#This Row],[Column19]]-S229)</f>
        <v>5.3262306999999995E-2</v>
      </c>
      <c r="AP230" s="1">
        <f>ABS(IK_diagnostics_positions__3[[#This Row],[Column20]]-T229)</f>
        <v>0.61758100999999999</v>
      </c>
      <c r="AQ230" s="1">
        <f>ABS(IK_diagnostics_positions__3[[#This Row],[Column21]]-U229)</f>
        <v>0.14302999999999999</v>
      </c>
    </row>
    <row r="231" spans="1:43" x14ac:dyDescent="0.25">
      <c r="A231" s="1">
        <v>5.9296300000000003E-2</v>
      </c>
      <c r="B231" s="1" t="s">
        <v>22</v>
      </c>
      <c r="C231" s="1">
        <v>-0.99824000000000002</v>
      </c>
      <c r="D231" s="1">
        <v>-0.93743500000000002</v>
      </c>
      <c r="E231" s="1">
        <v>1.0361199999999999E-2</v>
      </c>
      <c r="F231" s="1">
        <v>-1.07836</v>
      </c>
      <c r="G231" s="1">
        <v>-0.97770299999999999</v>
      </c>
      <c r="H231" s="1">
        <v>0.96332300000000004</v>
      </c>
      <c r="I231" s="1">
        <v>-1.3787700000000001</v>
      </c>
      <c r="J231" s="1">
        <v>-8.7193999999999994E-2</v>
      </c>
      <c r="K231" s="1">
        <v>0.96894599999999997</v>
      </c>
      <c r="L231" s="1">
        <v>-1.8337000000000001</v>
      </c>
      <c r="M231" s="1">
        <v>0.69626100000000002</v>
      </c>
      <c r="N231" s="1">
        <v>0.83537799999999995</v>
      </c>
      <c r="O231" s="1">
        <v>-2.44062</v>
      </c>
      <c r="P231" s="1">
        <v>-0.76741199999999998</v>
      </c>
      <c r="Q231" s="1">
        <v>0.92638200000000004</v>
      </c>
      <c r="R231" s="1">
        <v>-2.5654699999999999</v>
      </c>
      <c r="S231" s="1">
        <v>3.3795699999999998E-2</v>
      </c>
      <c r="T231" s="1">
        <v>0.26419599999999999</v>
      </c>
      <c r="U231" s="1">
        <v>-2.5327600000000001</v>
      </c>
      <c r="V231" s="1" t="s">
        <v>23</v>
      </c>
      <c r="W231" s="1">
        <f>ABS(IK_diagnostics_positions__3[[#This Row],[Column1]]-A230)</f>
        <v>2.6636300000000002E-2</v>
      </c>
      <c r="X231" s="1">
        <f>ABS(IK_diagnostics_positions__3[[#This Row],[Column2]]-B230)</f>
        <v>0</v>
      </c>
      <c r="Y231" s="1">
        <f>ABS(IK_diagnostics_positions__3[[#This Row],[Column3]]-C230)</f>
        <v>1.2269999999999781E-3</v>
      </c>
      <c r="Z231" s="1">
        <f>ABS(IK_diagnostics_positions__3[[#This Row],[Column4]]-D230)</f>
        <v>2.3108999999999935E-2</v>
      </c>
      <c r="AA231" s="1">
        <f>ABS(IK_diagnostics_positions__3[[#This Row],[Column5]]-E230)</f>
        <v>1.0361199999999999E-2</v>
      </c>
      <c r="AB231" s="1">
        <f>ABS(IK_diagnostics_positions__3[[#This Row],[Column6]]-F230)</f>
        <v>3.7490000000000023E-2</v>
      </c>
      <c r="AC231" s="1">
        <f>ABS(IK_diagnostics_positions__3[[#This Row],[Column7]]-G230)</f>
        <v>5.2987000000000117E-2</v>
      </c>
      <c r="AD231" s="1">
        <f>ABS(IK_diagnostics_positions__3[[#This Row],[Column8]]-H230)</f>
        <v>1.4805999999999986E-2</v>
      </c>
      <c r="AE231" s="1">
        <f>ABS(IK_diagnostics_positions__3[[#This Row],[Column9]]-I230)</f>
        <v>6.7110000000000003E-2</v>
      </c>
      <c r="AF231" s="1">
        <f>ABS(IK_diagnostics_positions__3[[#This Row],[Column10]]-J230)</f>
        <v>3.8261000000000017E-2</v>
      </c>
      <c r="AG231" s="1">
        <f>ABS(IK_diagnostics_positions__3[[#This Row],[Column11]]-K230)</f>
        <v>8.0393999999999965E-2</v>
      </c>
      <c r="AH231" s="1">
        <f>ABS(IK_diagnostics_positions__3[[#This Row],[Column12]]-L230)</f>
        <v>0.10314000000000001</v>
      </c>
      <c r="AI231" s="1">
        <f>ABS(IK_diagnostics_positions__3[[#This Row],[Column13]]-M230)</f>
        <v>8.9967000000000019E-2</v>
      </c>
      <c r="AJ231" s="1">
        <f>ABS(IK_diagnostics_positions__3[[#This Row],[Column14]]-N230)</f>
        <v>0.22990699999999997</v>
      </c>
      <c r="AK231" s="1">
        <f>ABS(IK_diagnostics_positions__3[[#This Row],[Column15]]-O230)</f>
        <v>0.1928399999999999</v>
      </c>
      <c r="AL231" s="1">
        <f>ABS(IK_diagnostics_positions__3[[#This Row],[Column16]]-P230)</f>
        <v>7.1945000000000037E-2</v>
      </c>
      <c r="AM231" s="1">
        <f>ABS(IK_diagnostics_positions__3[[#This Row],[Column17]]-Q230)</f>
        <v>1.279600000000003E-2</v>
      </c>
      <c r="AN231" s="1">
        <f>ABS(IK_diagnostics_positions__3[[#This Row],[Column18]]-R230)</f>
        <v>2.4569999999999759E-2</v>
      </c>
      <c r="AO231" s="1">
        <f>ABS(IK_diagnostics_positions__3[[#This Row],[Column19]]-S230)</f>
        <v>8.7998599999999996E-2</v>
      </c>
      <c r="AP231" s="1">
        <f>ABS(IK_diagnostics_positions__3[[#This Row],[Column20]]-T230)</f>
        <v>0.362595</v>
      </c>
      <c r="AQ231" s="1">
        <f>ABS(IK_diagnostics_positions__3[[#This Row],[Column21]]-U230)</f>
        <v>0.10132999999999992</v>
      </c>
    </row>
    <row r="232" spans="1:43" x14ac:dyDescent="0.25">
      <c r="A232" s="1">
        <v>8.3289100000000005E-2</v>
      </c>
      <c r="B232" s="1" t="s">
        <v>22</v>
      </c>
      <c r="C232" s="1">
        <v>-0.99652499999999999</v>
      </c>
      <c r="D232" s="1">
        <v>-0.91363700000000003</v>
      </c>
      <c r="E232" s="1">
        <v>6.4244300000000001E-3</v>
      </c>
      <c r="F232" s="1">
        <v>-1.0746100000000001</v>
      </c>
      <c r="G232" s="1">
        <v>-0.93532099999999996</v>
      </c>
      <c r="H232" s="1">
        <v>0.95449899999999999</v>
      </c>
      <c r="I232" s="1">
        <v>-1.39192</v>
      </c>
      <c r="J232" s="1">
        <v>-5.5375199999999999E-2</v>
      </c>
      <c r="K232" s="1">
        <v>0.93698599999999999</v>
      </c>
      <c r="L232" s="1">
        <v>-1.8666700000000001</v>
      </c>
      <c r="M232" s="1">
        <v>0.72977899999999996</v>
      </c>
      <c r="N232" s="1">
        <v>0.90357200000000004</v>
      </c>
      <c r="O232" s="1">
        <v>-2.4850699999999999</v>
      </c>
      <c r="P232" s="1">
        <v>-0.78420599999999996</v>
      </c>
      <c r="Q232" s="1">
        <v>0.97065699999999999</v>
      </c>
      <c r="R232" s="1">
        <v>-2.5505300000000002</v>
      </c>
      <c r="S232" s="1">
        <v>2.53531E-2</v>
      </c>
      <c r="T232" s="1">
        <v>0.152887</v>
      </c>
      <c r="U232" s="1">
        <v>-2.48203</v>
      </c>
      <c r="V232" s="1" t="s">
        <v>23</v>
      </c>
      <c r="W232" s="1">
        <f>ABS(IK_diagnostics_positions__3[[#This Row],[Column1]]-A231)</f>
        <v>2.3992800000000002E-2</v>
      </c>
      <c r="X232" s="1">
        <f>ABS(IK_diagnostics_positions__3[[#This Row],[Column2]]-B231)</f>
        <v>0</v>
      </c>
      <c r="Y232" s="1">
        <f>ABS(IK_diagnostics_positions__3[[#This Row],[Column3]]-C231)</f>
        <v>1.7150000000000221E-3</v>
      </c>
      <c r="Z232" s="1">
        <f>ABS(IK_diagnostics_positions__3[[#This Row],[Column4]]-D231)</f>
        <v>2.3797999999999986E-2</v>
      </c>
      <c r="AA232" s="1">
        <f>ABS(IK_diagnostics_positions__3[[#This Row],[Column5]]-E231)</f>
        <v>3.9367699999999992E-3</v>
      </c>
      <c r="AB232" s="1">
        <f>ABS(IK_diagnostics_positions__3[[#This Row],[Column6]]-F231)</f>
        <v>3.7499999999999201E-3</v>
      </c>
      <c r="AC232" s="1">
        <f>ABS(IK_diagnostics_positions__3[[#This Row],[Column7]]-G231)</f>
        <v>4.2382000000000031E-2</v>
      </c>
      <c r="AD232" s="1">
        <f>ABS(IK_diagnostics_positions__3[[#This Row],[Column8]]-H231)</f>
        <v>8.824000000000054E-3</v>
      </c>
      <c r="AE232" s="1">
        <f>ABS(IK_diagnostics_positions__3[[#This Row],[Column9]]-I231)</f>
        <v>1.3149999999999995E-2</v>
      </c>
      <c r="AF232" s="1">
        <f>ABS(IK_diagnostics_positions__3[[#This Row],[Column10]]-J231)</f>
        <v>3.1818799999999994E-2</v>
      </c>
      <c r="AG232" s="1">
        <f>ABS(IK_diagnostics_positions__3[[#This Row],[Column11]]-K231)</f>
        <v>3.1959999999999988E-2</v>
      </c>
      <c r="AH232" s="1">
        <f>ABS(IK_diagnostics_positions__3[[#This Row],[Column12]]-L231)</f>
        <v>3.2969999999999944E-2</v>
      </c>
      <c r="AI232" s="1">
        <f>ABS(IK_diagnostics_positions__3[[#This Row],[Column13]]-M231)</f>
        <v>3.3517999999999937E-2</v>
      </c>
      <c r="AJ232" s="1">
        <f>ABS(IK_diagnostics_positions__3[[#This Row],[Column14]]-N231)</f>
        <v>6.8194000000000088E-2</v>
      </c>
      <c r="AK232" s="1">
        <f>ABS(IK_diagnostics_positions__3[[#This Row],[Column15]]-O231)</f>
        <v>4.4449999999999878E-2</v>
      </c>
      <c r="AL232" s="1">
        <f>ABS(IK_diagnostics_positions__3[[#This Row],[Column16]]-P231)</f>
        <v>1.6793999999999976E-2</v>
      </c>
      <c r="AM232" s="1">
        <f>ABS(IK_diagnostics_positions__3[[#This Row],[Column17]]-Q231)</f>
        <v>4.4274999999999953E-2</v>
      </c>
      <c r="AN232" s="1">
        <f>ABS(IK_diagnostics_positions__3[[#This Row],[Column18]]-R231)</f>
        <v>1.4939999999999731E-2</v>
      </c>
      <c r="AO232" s="1">
        <f>ABS(IK_diagnostics_positions__3[[#This Row],[Column19]]-S231)</f>
        <v>8.442599999999998E-3</v>
      </c>
      <c r="AP232" s="1">
        <f>ABS(IK_diagnostics_positions__3[[#This Row],[Column20]]-T231)</f>
        <v>0.11130899999999999</v>
      </c>
      <c r="AQ232" s="1">
        <f>ABS(IK_diagnostics_positions__3[[#This Row],[Column21]]-U231)</f>
        <v>5.0730000000000164E-2</v>
      </c>
    </row>
    <row r="233" spans="1:43" x14ac:dyDescent="0.25">
      <c r="A233" s="1">
        <v>0.106809</v>
      </c>
      <c r="B233" s="1" t="s">
        <v>22</v>
      </c>
      <c r="C233" s="1">
        <v>-0.99428000000000005</v>
      </c>
      <c r="D233" s="1">
        <v>-0.889621</v>
      </c>
      <c r="E233" s="2">
        <v>8.8734700000000003E-5</v>
      </c>
      <c r="F233" s="1">
        <v>-1.0787</v>
      </c>
      <c r="G233" s="1">
        <v>-0.90743399999999996</v>
      </c>
      <c r="H233" s="1">
        <v>0.94762599999999997</v>
      </c>
      <c r="I233" s="1">
        <v>-1.39785</v>
      </c>
      <c r="J233" s="1">
        <v>-3.4666799999999998E-2</v>
      </c>
      <c r="K233" s="1">
        <v>0.93742400000000004</v>
      </c>
      <c r="L233" s="1">
        <v>-1.88588</v>
      </c>
      <c r="M233" s="1">
        <v>0.752081</v>
      </c>
      <c r="N233" s="1">
        <v>0.91702600000000001</v>
      </c>
      <c r="O233" s="1">
        <v>-2.5028199999999998</v>
      </c>
      <c r="P233" s="1">
        <v>-0.78761099999999995</v>
      </c>
      <c r="Q233" s="1">
        <v>0.99343999999999999</v>
      </c>
      <c r="R233" s="1">
        <v>-2.5415800000000002</v>
      </c>
      <c r="S233" s="1">
        <v>2.0606099999999999E-2</v>
      </c>
      <c r="T233" s="1">
        <v>0.12181</v>
      </c>
      <c r="U233" s="1">
        <v>-2.46183</v>
      </c>
      <c r="V233" s="1" t="s">
        <v>23</v>
      </c>
      <c r="W233" s="1">
        <f>ABS(IK_diagnostics_positions__3[[#This Row],[Column1]]-A232)</f>
        <v>2.3519899999999996E-2</v>
      </c>
      <c r="X233" s="1">
        <f>ABS(IK_diagnostics_positions__3[[#This Row],[Column2]]-B232)</f>
        <v>0</v>
      </c>
      <c r="Y233" s="1">
        <f>ABS(IK_diagnostics_positions__3[[#This Row],[Column3]]-C232)</f>
        <v>2.2449999999999415E-3</v>
      </c>
      <c r="Z233" s="1">
        <f>ABS(IK_diagnostics_positions__3[[#This Row],[Column4]]-D232)</f>
        <v>2.4016000000000037E-2</v>
      </c>
      <c r="AA233" s="1">
        <f>ABS(IK_diagnostics_positions__3[[#This Row],[Column5]]-E232)</f>
        <v>6.3356953000000002E-3</v>
      </c>
      <c r="AB233" s="1">
        <f>ABS(IK_diagnostics_positions__3[[#This Row],[Column6]]-F232)</f>
        <v>4.089999999999927E-3</v>
      </c>
      <c r="AC233" s="1">
        <f>ABS(IK_diagnostics_positions__3[[#This Row],[Column7]]-G232)</f>
        <v>2.7886999999999995E-2</v>
      </c>
      <c r="AD233" s="1">
        <f>ABS(IK_diagnostics_positions__3[[#This Row],[Column8]]-H232)</f>
        <v>6.873000000000018E-3</v>
      </c>
      <c r="AE233" s="1">
        <f>ABS(IK_diagnostics_positions__3[[#This Row],[Column9]]-I232)</f>
        <v>5.9299999999999908E-3</v>
      </c>
      <c r="AF233" s="1">
        <f>ABS(IK_diagnostics_positions__3[[#This Row],[Column10]]-J232)</f>
        <v>2.0708400000000002E-2</v>
      </c>
      <c r="AG233" s="1">
        <f>ABS(IK_diagnostics_positions__3[[#This Row],[Column11]]-K232)</f>
        <v>4.3800000000004946E-4</v>
      </c>
      <c r="AH233" s="1">
        <f>ABS(IK_diagnostics_positions__3[[#This Row],[Column12]]-L232)</f>
        <v>1.9209999999999949E-2</v>
      </c>
      <c r="AI233" s="1">
        <f>ABS(IK_diagnostics_positions__3[[#This Row],[Column13]]-M232)</f>
        <v>2.2302000000000044E-2</v>
      </c>
      <c r="AJ233" s="1">
        <f>ABS(IK_diagnostics_positions__3[[#This Row],[Column14]]-N232)</f>
        <v>1.3453999999999966E-2</v>
      </c>
      <c r="AK233" s="1">
        <f>ABS(IK_diagnostics_positions__3[[#This Row],[Column15]]-O232)</f>
        <v>1.7749999999999932E-2</v>
      </c>
      <c r="AL233" s="1">
        <f>ABS(IK_diagnostics_positions__3[[#This Row],[Column16]]-P232)</f>
        <v>3.4049999999999914E-3</v>
      </c>
      <c r="AM233" s="1">
        <f>ABS(IK_diagnostics_positions__3[[#This Row],[Column17]]-Q232)</f>
        <v>2.2782999999999998E-2</v>
      </c>
      <c r="AN233" s="1">
        <f>ABS(IK_diagnostics_positions__3[[#This Row],[Column18]]-R232)</f>
        <v>8.9500000000000135E-3</v>
      </c>
      <c r="AO233" s="1">
        <f>ABS(IK_diagnostics_positions__3[[#This Row],[Column19]]-S232)</f>
        <v>4.7470000000000012E-3</v>
      </c>
      <c r="AP233" s="1">
        <f>ABS(IK_diagnostics_positions__3[[#This Row],[Column20]]-T232)</f>
        <v>3.1076999999999994E-2</v>
      </c>
      <c r="AQ233" s="1">
        <f>ABS(IK_diagnostics_positions__3[[#This Row],[Column21]]-U232)</f>
        <v>2.0199999999999996E-2</v>
      </c>
    </row>
    <row r="234" spans="1:43" x14ac:dyDescent="0.25">
      <c r="A234" s="1">
        <v>0.118635</v>
      </c>
      <c r="B234" s="1" t="s">
        <v>22</v>
      </c>
      <c r="C234" s="1">
        <v>-0.99293799999999999</v>
      </c>
      <c r="D234" s="1">
        <v>-0.87748199999999998</v>
      </c>
      <c r="E234" s="1" t="s">
        <v>22</v>
      </c>
      <c r="F234" s="1">
        <v>-1.0809800000000001</v>
      </c>
      <c r="G234" s="1">
        <v>-0.89051499999999995</v>
      </c>
      <c r="H234" s="1">
        <v>0.94662299999999999</v>
      </c>
      <c r="I234" s="1">
        <v>-1.40306</v>
      </c>
      <c r="J234" s="1">
        <v>-2.24847E-2</v>
      </c>
      <c r="K234" s="1">
        <v>0.94117200000000001</v>
      </c>
      <c r="L234" s="1">
        <v>-1.89954</v>
      </c>
      <c r="M234" s="1">
        <v>0.76562399999999997</v>
      </c>
      <c r="N234" s="1">
        <v>0.92925000000000002</v>
      </c>
      <c r="O234" s="1">
        <v>-2.5149599999999999</v>
      </c>
      <c r="P234" s="1">
        <v>-0.78957200000000005</v>
      </c>
      <c r="Q234" s="1">
        <v>1.00092</v>
      </c>
      <c r="R234" s="1">
        <v>-2.5382899999999999</v>
      </c>
      <c r="S234" s="1">
        <v>1.36472E-2</v>
      </c>
      <c r="T234" s="1">
        <v>0.109291</v>
      </c>
      <c r="U234" s="1">
        <v>-2.4533100000000001</v>
      </c>
      <c r="V234" s="1" t="s">
        <v>23</v>
      </c>
      <c r="W234" s="1">
        <f>ABS(IK_diagnostics_positions__3[[#This Row],[Column1]]-A233)</f>
        <v>1.1826000000000003E-2</v>
      </c>
      <c r="X234" s="1">
        <f>ABS(IK_diagnostics_positions__3[[#This Row],[Column2]]-B233)</f>
        <v>0</v>
      </c>
      <c r="Y234" s="1">
        <f>ABS(IK_diagnostics_positions__3[[#This Row],[Column3]]-C233)</f>
        <v>1.3420000000000654E-3</v>
      </c>
      <c r="Z234" s="1">
        <f>ABS(IK_diagnostics_positions__3[[#This Row],[Column4]]-D233)</f>
        <v>1.2139000000000011E-2</v>
      </c>
      <c r="AA234" s="1">
        <f>ABS(IK_diagnostics_positions__3[[#This Row],[Column5]]-E233)</f>
        <v>8.8734700000000003E-5</v>
      </c>
      <c r="AB234" s="1">
        <f>ABS(IK_diagnostics_positions__3[[#This Row],[Column6]]-F233)</f>
        <v>2.2800000000000598E-3</v>
      </c>
      <c r="AC234" s="1">
        <f>ABS(IK_diagnostics_positions__3[[#This Row],[Column7]]-G233)</f>
        <v>1.6919000000000017E-2</v>
      </c>
      <c r="AD234" s="1">
        <f>ABS(IK_diagnostics_positions__3[[#This Row],[Column8]]-H233)</f>
        <v>1.0029999999999761E-3</v>
      </c>
      <c r="AE234" s="1">
        <f>ABS(IK_diagnostics_positions__3[[#This Row],[Column9]]-I233)</f>
        <v>5.2099999999999369E-3</v>
      </c>
      <c r="AF234" s="1">
        <f>ABS(IK_diagnostics_positions__3[[#This Row],[Column10]]-J233)</f>
        <v>1.2182099999999998E-2</v>
      </c>
      <c r="AG234" s="1">
        <f>ABS(IK_diagnostics_positions__3[[#This Row],[Column11]]-K233)</f>
        <v>3.7479999999999736E-3</v>
      </c>
      <c r="AH234" s="1">
        <f>ABS(IK_diagnostics_positions__3[[#This Row],[Column12]]-L233)</f>
        <v>1.3660000000000005E-2</v>
      </c>
      <c r="AI234" s="1">
        <f>ABS(IK_diagnostics_positions__3[[#This Row],[Column13]]-M233)</f>
        <v>1.3542999999999972E-2</v>
      </c>
      <c r="AJ234" s="1">
        <f>ABS(IK_diagnostics_positions__3[[#This Row],[Column14]]-N233)</f>
        <v>1.2224000000000013E-2</v>
      </c>
      <c r="AK234" s="1">
        <f>ABS(IK_diagnostics_positions__3[[#This Row],[Column15]]-O233)</f>
        <v>1.214000000000004E-2</v>
      </c>
      <c r="AL234" s="1">
        <f>ABS(IK_diagnostics_positions__3[[#This Row],[Column16]]-P233)</f>
        <v>1.9610000000001016E-3</v>
      </c>
      <c r="AM234" s="1">
        <f>ABS(IK_diagnostics_positions__3[[#This Row],[Column17]]-Q233)</f>
        <v>7.4800000000000422E-3</v>
      </c>
      <c r="AN234" s="1">
        <f>ABS(IK_diagnostics_positions__3[[#This Row],[Column18]]-R233)</f>
        <v>3.2900000000002372E-3</v>
      </c>
      <c r="AO234" s="1">
        <f>ABS(IK_diagnostics_positions__3[[#This Row],[Column19]]-S233)</f>
        <v>6.9588999999999988E-3</v>
      </c>
      <c r="AP234" s="1">
        <f>ABS(IK_diagnostics_positions__3[[#This Row],[Column20]]-T233)</f>
        <v>1.2519000000000002E-2</v>
      </c>
      <c r="AQ234" s="1">
        <f>ABS(IK_diagnostics_positions__3[[#This Row],[Column21]]-U233)</f>
        <v>8.519999999999861E-3</v>
      </c>
    </row>
    <row r="235" spans="1:43" x14ac:dyDescent="0.25">
      <c r="A235" s="1">
        <v>0.12620300000000001</v>
      </c>
      <c r="B235" s="1" t="s">
        <v>22</v>
      </c>
      <c r="C235" s="1">
        <v>-0.992004</v>
      </c>
      <c r="D235" s="1">
        <v>-0.86992100000000006</v>
      </c>
      <c r="E235" s="1" t="s">
        <v>22</v>
      </c>
      <c r="F235" s="1">
        <v>-1.07996</v>
      </c>
      <c r="G235" s="1">
        <v>-0.88034599999999996</v>
      </c>
      <c r="H235" s="1">
        <v>0.94508300000000001</v>
      </c>
      <c r="I235" s="1">
        <v>-1.40663</v>
      </c>
      <c r="J235" s="1">
        <v>-1.4652E-2</v>
      </c>
      <c r="K235" s="1">
        <v>0.94332300000000002</v>
      </c>
      <c r="L235" s="1">
        <v>-1.9072</v>
      </c>
      <c r="M235" s="1">
        <v>0.77481500000000003</v>
      </c>
      <c r="N235" s="1">
        <v>0.93746799999999997</v>
      </c>
      <c r="O235" s="1">
        <v>-2.5209600000000001</v>
      </c>
      <c r="P235" s="1">
        <v>-0.78981299999999999</v>
      </c>
      <c r="Q235" s="1">
        <v>1.0012099999999999</v>
      </c>
      <c r="R235" s="1">
        <v>-2.5363000000000002</v>
      </c>
      <c r="S235" s="1">
        <v>9.5883199999999991E-3</v>
      </c>
      <c r="T235" s="1">
        <v>0.102321</v>
      </c>
      <c r="U235" s="1">
        <v>-2.4476900000000001</v>
      </c>
      <c r="V235" s="1" t="s">
        <v>23</v>
      </c>
      <c r="W235" s="1">
        <f>ABS(IK_diagnostics_positions__3[[#This Row],[Column1]]-A234)</f>
        <v>7.5680000000000053E-3</v>
      </c>
      <c r="X235" s="1">
        <f>ABS(IK_diagnostics_positions__3[[#This Row],[Column2]]-B234)</f>
        <v>0</v>
      </c>
      <c r="Y235" s="1">
        <f>ABS(IK_diagnostics_positions__3[[#This Row],[Column3]]-C234)</f>
        <v>9.3399999999999039E-4</v>
      </c>
      <c r="Z235" s="1">
        <f>ABS(IK_diagnostics_positions__3[[#This Row],[Column4]]-D234)</f>
        <v>7.5609999999999289E-3</v>
      </c>
      <c r="AA235" s="1">
        <f>ABS(IK_diagnostics_positions__3[[#This Row],[Column5]]-E234)</f>
        <v>0</v>
      </c>
      <c r="AB235" s="1">
        <f>ABS(IK_diagnostics_positions__3[[#This Row],[Column6]]-F234)</f>
        <v>1.0200000000000209E-3</v>
      </c>
      <c r="AC235" s="1">
        <f>ABS(IK_diagnostics_positions__3[[#This Row],[Column7]]-G234)</f>
        <v>1.0168999999999984E-2</v>
      </c>
      <c r="AD235" s="1">
        <f>ABS(IK_diagnostics_positions__3[[#This Row],[Column8]]-H234)</f>
        <v>1.5399999999999858E-3</v>
      </c>
      <c r="AE235" s="1">
        <f>ABS(IK_diagnostics_positions__3[[#This Row],[Column9]]-I234)</f>
        <v>3.5700000000000731E-3</v>
      </c>
      <c r="AF235" s="1">
        <f>ABS(IK_diagnostics_positions__3[[#This Row],[Column10]]-J234)</f>
        <v>7.8326999999999997E-3</v>
      </c>
      <c r="AG235" s="1">
        <f>ABS(IK_diagnostics_positions__3[[#This Row],[Column11]]-K234)</f>
        <v>2.151000000000014E-3</v>
      </c>
      <c r="AH235" s="1">
        <f>ABS(IK_diagnostics_positions__3[[#This Row],[Column12]]-L234)</f>
        <v>7.6600000000000001E-3</v>
      </c>
      <c r="AI235" s="1">
        <f>ABS(IK_diagnostics_positions__3[[#This Row],[Column13]]-M234)</f>
        <v>9.1910000000000602E-3</v>
      </c>
      <c r="AJ235" s="1">
        <f>ABS(IK_diagnostics_positions__3[[#This Row],[Column14]]-N234)</f>
        <v>8.2179999999999476E-3</v>
      </c>
      <c r="AK235" s="1">
        <f>ABS(IK_diagnostics_positions__3[[#This Row],[Column15]]-O234)</f>
        <v>6.0000000000002274E-3</v>
      </c>
      <c r="AL235" s="1">
        <f>ABS(IK_diagnostics_positions__3[[#This Row],[Column16]]-P234)</f>
        <v>2.4099999999993571E-4</v>
      </c>
      <c r="AM235" s="1">
        <f>ABS(IK_diagnostics_positions__3[[#This Row],[Column17]]-Q234)</f>
        <v>2.8999999999990145E-4</v>
      </c>
      <c r="AN235" s="1">
        <f>ABS(IK_diagnostics_positions__3[[#This Row],[Column18]]-R234)</f>
        <v>1.9899999999997142E-3</v>
      </c>
      <c r="AO235" s="1">
        <f>ABS(IK_diagnostics_positions__3[[#This Row],[Column19]]-S234)</f>
        <v>4.0588800000000008E-3</v>
      </c>
      <c r="AP235" s="1">
        <f>ABS(IK_diagnostics_positions__3[[#This Row],[Column20]]-T234)</f>
        <v>6.970000000000004E-3</v>
      </c>
      <c r="AQ235" s="1">
        <f>ABS(IK_diagnostics_positions__3[[#This Row],[Column21]]-U234)</f>
        <v>5.6199999999999584E-3</v>
      </c>
    </row>
    <row r="236" spans="1:43" x14ac:dyDescent="0.25">
      <c r="A236" s="1">
        <v>0.13058400000000001</v>
      </c>
      <c r="B236" s="1" t="s">
        <v>22</v>
      </c>
      <c r="C236" s="1">
        <v>-0.99143700000000001</v>
      </c>
      <c r="D236" s="1">
        <v>-0.86561500000000002</v>
      </c>
      <c r="E236" s="1" t="s">
        <v>22</v>
      </c>
      <c r="F236" s="1">
        <v>-1.0785400000000001</v>
      </c>
      <c r="G236" s="1">
        <v>-0.87450099999999997</v>
      </c>
      <c r="H236" s="1">
        <v>0.94371300000000002</v>
      </c>
      <c r="I236" s="1">
        <v>-1.4091800000000001</v>
      </c>
      <c r="J236" s="1">
        <v>-9.9951599999999995E-3</v>
      </c>
      <c r="K236" s="1">
        <v>0.943886</v>
      </c>
      <c r="L236" s="1">
        <v>-1.9117999999999999</v>
      </c>
      <c r="M236" s="1">
        <v>0.78065099999999998</v>
      </c>
      <c r="N236" s="1">
        <v>0.94192299999999995</v>
      </c>
      <c r="O236" s="1">
        <v>-2.52407</v>
      </c>
      <c r="P236" s="1">
        <v>-0.79027899999999995</v>
      </c>
      <c r="Q236" s="1">
        <v>1.0015099999999999</v>
      </c>
      <c r="R236" s="1">
        <v>-2.53457</v>
      </c>
      <c r="S236" s="1">
        <v>6.5341399999999999E-3</v>
      </c>
      <c r="T236" s="1">
        <v>9.7875199999999996E-2</v>
      </c>
      <c r="U236" s="1">
        <v>-2.4447100000000002</v>
      </c>
      <c r="V236" s="1" t="s">
        <v>23</v>
      </c>
      <c r="W236" s="1">
        <f>ABS(IK_diagnostics_positions__3[[#This Row],[Column1]]-A235)</f>
        <v>4.380999999999996E-3</v>
      </c>
      <c r="X236" s="1">
        <f>ABS(IK_diagnostics_positions__3[[#This Row],[Column2]]-B235)</f>
        <v>0</v>
      </c>
      <c r="Y236" s="1">
        <f>ABS(IK_diagnostics_positions__3[[#This Row],[Column3]]-C235)</f>
        <v>5.6699999999998418E-4</v>
      </c>
      <c r="Z236" s="1">
        <f>ABS(IK_diagnostics_positions__3[[#This Row],[Column4]]-D235)</f>
        <v>4.306000000000032E-3</v>
      </c>
      <c r="AA236" s="1">
        <f>ABS(IK_diagnostics_positions__3[[#This Row],[Column5]]-E235)</f>
        <v>0</v>
      </c>
      <c r="AB236" s="1">
        <f>ABS(IK_diagnostics_positions__3[[#This Row],[Column6]]-F235)</f>
        <v>1.4199999999999768E-3</v>
      </c>
      <c r="AC236" s="1">
        <f>ABS(IK_diagnostics_positions__3[[#This Row],[Column7]]-G235)</f>
        <v>5.8449999999999891E-3</v>
      </c>
      <c r="AD236" s="1">
        <f>ABS(IK_diagnostics_positions__3[[#This Row],[Column8]]-H235)</f>
        <v>1.3699999999999823E-3</v>
      </c>
      <c r="AE236" s="1">
        <f>ABS(IK_diagnostics_positions__3[[#This Row],[Column9]]-I235)</f>
        <v>2.5500000000000522E-3</v>
      </c>
      <c r="AF236" s="1">
        <f>ABS(IK_diagnostics_positions__3[[#This Row],[Column10]]-J235)</f>
        <v>4.6568400000000006E-3</v>
      </c>
      <c r="AG236" s="1">
        <f>ABS(IK_diagnostics_positions__3[[#This Row],[Column11]]-K235)</f>
        <v>5.6299999999998018E-4</v>
      </c>
      <c r="AH236" s="1">
        <f>ABS(IK_diagnostics_positions__3[[#This Row],[Column12]]-L235)</f>
        <v>4.5999999999999375E-3</v>
      </c>
      <c r="AI236" s="1">
        <f>ABS(IK_diagnostics_positions__3[[#This Row],[Column13]]-M235)</f>
        <v>5.8359999999999523E-3</v>
      </c>
      <c r="AJ236" s="1">
        <f>ABS(IK_diagnostics_positions__3[[#This Row],[Column14]]-N235)</f>
        <v>4.4549999999999867E-3</v>
      </c>
      <c r="AK236" s="1">
        <f>ABS(IK_diagnostics_positions__3[[#This Row],[Column15]]-O235)</f>
        <v>3.1099999999999461E-3</v>
      </c>
      <c r="AL236" s="1">
        <f>ABS(IK_diagnostics_positions__3[[#This Row],[Column16]]-P235)</f>
        <v>4.6599999999996644E-4</v>
      </c>
      <c r="AM236" s="1">
        <f>ABS(IK_diagnostics_positions__3[[#This Row],[Column17]]-Q235)</f>
        <v>2.9999999999996696E-4</v>
      </c>
      <c r="AN236" s="1">
        <f>ABS(IK_diagnostics_positions__3[[#This Row],[Column18]]-R235)</f>
        <v>1.7300000000002314E-3</v>
      </c>
      <c r="AO236" s="1">
        <f>ABS(IK_diagnostics_positions__3[[#This Row],[Column19]]-S235)</f>
        <v>3.0541799999999992E-3</v>
      </c>
      <c r="AP236" s="1">
        <f>ABS(IK_diagnostics_positions__3[[#This Row],[Column20]]-T235)</f>
        <v>4.4457999999999998E-3</v>
      </c>
      <c r="AQ236" s="1">
        <f>ABS(IK_diagnostics_positions__3[[#This Row],[Column21]]-U235)</f>
        <v>2.9799999999999827E-3</v>
      </c>
    </row>
    <row r="237" spans="1:43" x14ac:dyDescent="0.25">
      <c r="A237" s="1">
        <v>0.131027</v>
      </c>
      <c r="B237" s="1" t="s">
        <v>22</v>
      </c>
      <c r="C237" s="1">
        <v>-0.99137900000000001</v>
      </c>
      <c r="D237" s="1">
        <v>-0.86526899999999995</v>
      </c>
      <c r="E237" s="1" t="s">
        <v>22</v>
      </c>
      <c r="F237" s="1">
        <v>-1.0773699999999999</v>
      </c>
      <c r="G237" s="1">
        <v>-0.87237399999999998</v>
      </c>
      <c r="H237" s="1">
        <v>0.94244099999999997</v>
      </c>
      <c r="I237" s="1">
        <v>-1.4116599999999999</v>
      </c>
      <c r="J237" s="1">
        <v>-7.7690499999999996E-3</v>
      </c>
      <c r="K237" s="1">
        <v>0.94402799999999998</v>
      </c>
      <c r="L237" s="1">
        <v>-1.91411</v>
      </c>
      <c r="M237" s="1">
        <v>0.78286599999999995</v>
      </c>
      <c r="N237" s="1">
        <v>0.94530999999999998</v>
      </c>
      <c r="O237" s="1">
        <v>-2.5264000000000002</v>
      </c>
      <c r="P237" s="1">
        <v>-0.79015999999999997</v>
      </c>
      <c r="Q237" s="1">
        <v>1.00139</v>
      </c>
      <c r="R237" s="1">
        <v>-2.5342500000000001</v>
      </c>
      <c r="S237" s="1">
        <v>4.5670600000000004E-3</v>
      </c>
      <c r="T237" s="1">
        <v>9.58672E-2</v>
      </c>
      <c r="U237" s="1">
        <v>-2.4437099999999998</v>
      </c>
      <c r="V237" s="1" t="s">
        <v>23</v>
      </c>
      <c r="W237" s="1">
        <f>ABS(IK_diagnostics_positions__3[[#This Row],[Column1]]-A236)</f>
        <v>4.4299999999999895E-4</v>
      </c>
      <c r="X237" s="1">
        <f>ABS(IK_diagnostics_positions__3[[#This Row],[Column2]]-B236)</f>
        <v>0</v>
      </c>
      <c r="Y237" s="1">
        <f>ABS(IK_diagnostics_positions__3[[#This Row],[Column3]]-C236)</f>
        <v>5.8000000000002494E-5</v>
      </c>
      <c r="Z237" s="1">
        <f>ABS(IK_diagnostics_positions__3[[#This Row],[Column4]]-D236)</f>
        <v>3.4600000000006848E-4</v>
      </c>
      <c r="AA237" s="1">
        <f>ABS(IK_diagnostics_positions__3[[#This Row],[Column5]]-E236)</f>
        <v>0</v>
      </c>
      <c r="AB237" s="1">
        <f>ABS(IK_diagnostics_positions__3[[#This Row],[Column6]]-F236)</f>
        <v>1.1700000000001154E-3</v>
      </c>
      <c r="AC237" s="1">
        <f>ABS(IK_diagnostics_positions__3[[#This Row],[Column7]]-G236)</f>
        <v>2.12699999999999E-3</v>
      </c>
      <c r="AD237" s="1">
        <f>ABS(IK_diagnostics_positions__3[[#This Row],[Column8]]-H236)</f>
        <v>1.2720000000000509E-3</v>
      </c>
      <c r="AE237" s="1">
        <f>ABS(IK_diagnostics_positions__3[[#This Row],[Column9]]-I236)</f>
        <v>2.4799999999998157E-3</v>
      </c>
      <c r="AF237" s="1">
        <f>ABS(IK_diagnostics_positions__3[[#This Row],[Column10]]-J236)</f>
        <v>2.2261099999999999E-3</v>
      </c>
      <c r="AG237" s="1">
        <f>ABS(IK_diagnostics_positions__3[[#This Row],[Column11]]-K236)</f>
        <v>1.4199999999997548E-4</v>
      </c>
      <c r="AH237" s="1">
        <f>ABS(IK_diagnostics_positions__3[[#This Row],[Column12]]-L236)</f>
        <v>2.3100000000000342E-3</v>
      </c>
      <c r="AI237" s="1">
        <f>ABS(IK_diagnostics_positions__3[[#This Row],[Column13]]-M236)</f>
        <v>2.214999999999967E-3</v>
      </c>
      <c r="AJ237" s="1">
        <f>ABS(IK_diagnostics_positions__3[[#This Row],[Column14]]-N236)</f>
        <v>3.3870000000000289E-3</v>
      </c>
      <c r="AK237" s="1">
        <f>ABS(IK_diagnostics_positions__3[[#This Row],[Column15]]-O236)</f>
        <v>2.3300000000001653E-3</v>
      </c>
      <c r="AL237" s="1">
        <f>ABS(IK_diagnostics_positions__3[[#This Row],[Column16]]-P236)</f>
        <v>1.1899999999998023E-4</v>
      </c>
      <c r="AM237" s="1">
        <f>ABS(IK_diagnostics_positions__3[[#This Row],[Column17]]-Q236)</f>
        <v>1.1999999999989797E-4</v>
      </c>
      <c r="AN237" s="1">
        <f>ABS(IK_diagnostics_positions__3[[#This Row],[Column18]]-R236)</f>
        <v>3.1999999999987594E-4</v>
      </c>
      <c r="AO237" s="1">
        <f>ABS(IK_diagnostics_positions__3[[#This Row],[Column19]]-S236)</f>
        <v>1.9670799999999995E-3</v>
      </c>
      <c r="AP237" s="1">
        <f>ABS(IK_diagnostics_positions__3[[#This Row],[Column20]]-T236)</f>
        <v>2.0079999999999959E-3</v>
      </c>
      <c r="AQ237" s="1">
        <f>ABS(IK_diagnostics_positions__3[[#This Row],[Column21]]-U236)</f>
        <v>1.000000000000334E-3</v>
      </c>
    </row>
    <row r="238" spans="1:43" x14ac:dyDescent="0.25">
      <c r="A238" s="1">
        <v>0.13245999999999999</v>
      </c>
      <c r="B238" s="1" t="s">
        <v>22</v>
      </c>
      <c r="C238" s="1">
        <v>-0.99118799999999996</v>
      </c>
      <c r="D238" s="1">
        <v>-0.86405500000000002</v>
      </c>
      <c r="E238" s="1" t="s">
        <v>22</v>
      </c>
      <c r="F238" s="1">
        <v>-1.0746100000000001</v>
      </c>
      <c r="G238" s="1">
        <v>-0.870668</v>
      </c>
      <c r="H238" s="1">
        <v>0.94091899999999995</v>
      </c>
      <c r="I238" s="1">
        <v>-1.4131800000000001</v>
      </c>
      <c r="J238" s="1">
        <v>-5.8276100000000004E-3</v>
      </c>
      <c r="K238" s="1">
        <v>0.943689</v>
      </c>
      <c r="L238" s="1">
        <v>-1.9152199999999999</v>
      </c>
      <c r="M238" s="1">
        <v>0.78494699999999995</v>
      </c>
      <c r="N238" s="1">
        <v>0.947797</v>
      </c>
      <c r="O238" s="1">
        <v>-2.5273099999999999</v>
      </c>
      <c r="P238" s="1">
        <v>-0.78992399999999996</v>
      </c>
      <c r="Q238" s="1">
        <v>1.0013099999999999</v>
      </c>
      <c r="R238" s="1">
        <v>-2.5331800000000002</v>
      </c>
      <c r="S238" s="1">
        <v>3.0523199999999999E-3</v>
      </c>
      <c r="T238" s="1">
        <v>9.41216E-2</v>
      </c>
      <c r="U238" s="1">
        <v>-2.4426199999999998</v>
      </c>
      <c r="V238" s="1" t="s">
        <v>23</v>
      </c>
      <c r="W238" s="1">
        <f>ABS(IK_diagnostics_positions__3[[#This Row],[Column1]]-A237)</f>
        <v>1.4329999999999898E-3</v>
      </c>
      <c r="X238" s="1">
        <f>ABS(IK_diagnostics_positions__3[[#This Row],[Column2]]-B237)</f>
        <v>0</v>
      </c>
      <c r="Y238" s="1">
        <f>ABS(IK_diagnostics_positions__3[[#This Row],[Column3]]-C237)</f>
        <v>1.9100000000005224E-4</v>
      </c>
      <c r="Z238" s="1">
        <f>ABS(IK_diagnostics_positions__3[[#This Row],[Column4]]-D237)</f>
        <v>1.2139999999999374E-3</v>
      </c>
      <c r="AA238" s="1">
        <f>ABS(IK_diagnostics_positions__3[[#This Row],[Column5]]-E237)</f>
        <v>0</v>
      </c>
      <c r="AB238" s="1">
        <f>ABS(IK_diagnostics_positions__3[[#This Row],[Column6]]-F237)</f>
        <v>2.7599999999998737E-3</v>
      </c>
      <c r="AC238" s="1">
        <f>ABS(IK_diagnostics_positions__3[[#This Row],[Column7]]-G237)</f>
        <v>1.7059999999999853E-3</v>
      </c>
      <c r="AD238" s="1">
        <f>ABS(IK_diagnostics_positions__3[[#This Row],[Column8]]-H237)</f>
        <v>1.5220000000000233E-3</v>
      </c>
      <c r="AE238" s="1">
        <f>ABS(IK_diagnostics_positions__3[[#This Row],[Column9]]-I237)</f>
        <v>1.5200000000001879E-3</v>
      </c>
      <c r="AF238" s="1">
        <f>ABS(IK_diagnostics_positions__3[[#This Row],[Column10]]-J237)</f>
        <v>1.9414399999999991E-3</v>
      </c>
      <c r="AG238" s="1">
        <f>ABS(IK_diagnostics_positions__3[[#This Row],[Column11]]-K237)</f>
        <v>3.3899999999997821E-4</v>
      </c>
      <c r="AH238" s="1">
        <f>ABS(IK_diagnostics_positions__3[[#This Row],[Column12]]-L237)</f>
        <v>1.1099999999999444E-3</v>
      </c>
      <c r="AI238" s="1">
        <f>ABS(IK_diagnostics_positions__3[[#This Row],[Column13]]-M237)</f>
        <v>2.0809999999999995E-3</v>
      </c>
      <c r="AJ238" s="1">
        <f>ABS(IK_diagnostics_positions__3[[#This Row],[Column14]]-N237)</f>
        <v>2.487000000000017E-3</v>
      </c>
      <c r="AK238" s="1">
        <f>ABS(IK_diagnostics_positions__3[[#This Row],[Column15]]-O237)</f>
        <v>9.0999999999974435E-4</v>
      </c>
      <c r="AL238" s="1">
        <f>ABS(IK_diagnostics_positions__3[[#This Row],[Column16]]-P237)</f>
        <v>2.3600000000001398E-4</v>
      </c>
      <c r="AM238" s="1">
        <f>ABS(IK_diagnostics_positions__3[[#This Row],[Column17]]-Q237)</f>
        <v>8.0000000000080007E-5</v>
      </c>
      <c r="AN238" s="1">
        <f>ABS(IK_diagnostics_positions__3[[#This Row],[Column18]]-R237)</f>
        <v>1.0699999999999044E-3</v>
      </c>
      <c r="AO238" s="1">
        <f>ABS(IK_diagnostics_positions__3[[#This Row],[Column19]]-S237)</f>
        <v>1.5147400000000005E-3</v>
      </c>
      <c r="AP238" s="1">
        <f>ABS(IK_diagnostics_positions__3[[#This Row],[Column20]]-T237)</f>
        <v>1.7455999999999999E-3</v>
      </c>
      <c r="AQ238" s="1">
        <f>ABS(IK_diagnostics_positions__3[[#This Row],[Column21]]-U237)</f>
        <v>1.0900000000000354E-3</v>
      </c>
    </row>
    <row r="239" spans="1:43" x14ac:dyDescent="0.25">
      <c r="A239" s="1">
        <v>0.133162</v>
      </c>
      <c r="B239" s="1" t="s">
        <v>22</v>
      </c>
      <c r="C239" s="1">
        <v>-0.99109400000000003</v>
      </c>
      <c r="D239" s="1">
        <v>-0.86358999999999997</v>
      </c>
      <c r="E239" s="1" t="s">
        <v>22</v>
      </c>
      <c r="F239" s="1">
        <v>-1.0716300000000001</v>
      </c>
      <c r="G239" s="1">
        <v>-0.86987999999999999</v>
      </c>
      <c r="H239" s="1">
        <v>0.93915300000000002</v>
      </c>
      <c r="I239" s="1">
        <v>-1.4150700000000001</v>
      </c>
      <c r="J239" s="1">
        <v>-4.32366E-3</v>
      </c>
      <c r="K239" s="1">
        <v>0.94282500000000002</v>
      </c>
      <c r="L239" s="1">
        <v>-1.91587</v>
      </c>
      <c r="M239" s="1">
        <v>0.78617899999999996</v>
      </c>
      <c r="N239" s="1">
        <v>0.94938199999999995</v>
      </c>
      <c r="O239" s="1">
        <v>-2.5282900000000001</v>
      </c>
      <c r="P239" s="1">
        <v>-0.78951899999999997</v>
      </c>
      <c r="Q239" s="1">
        <v>1.00101</v>
      </c>
      <c r="R239" s="1">
        <v>-2.5323799999999999</v>
      </c>
      <c r="S239" s="1">
        <v>2.7082199999999999E-3</v>
      </c>
      <c r="T239" s="1">
        <v>9.2428999999999997E-2</v>
      </c>
      <c r="U239" s="1">
        <v>-2.44197</v>
      </c>
      <c r="V239" s="1" t="s">
        <v>23</v>
      </c>
      <c r="W239" s="1">
        <f>ABS(IK_diagnostics_positions__3[[#This Row],[Column1]]-A238)</f>
        <v>7.0200000000000817E-4</v>
      </c>
      <c r="X239" s="1">
        <f>ABS(IK_diagnostics_positions__3[[#This Row],[Column2]]-B238)</f>
        <v>0</v>
      </c>
      <c r="Y239" s="1">
        <f>ABS(IK_diagnostics_positions__3[[#This Row],[Column3]]-C238)</f>
        <v>9.3999999999927475E-5</v>
      </c>
      <c r="Z239" s="1">
        <f>ABS(IK_diagnostics_positions__3[[#This Row],[Column4]]-D238)</f>
        <v>4.6500000000004871E-4</v>
      </c>
      <c r="AA239" s="1">
        <f>ABS(IK_diagnostics_positions__3[[#This Row],[Column5]]-E238)</f>
        <v>0</v>
      </c>
      <c r="AB239" s="1">
        <f>ABS(IK_diagnostics_positions__3[[#This Row],[Column6]]-F238)</f>
        <v>2.9799999999999827E-3</v>
      </c>
      <c r="AC239" s="1">
        <f>ABS(IK_diagnostics_positions__3[[#This Row],[Column7]]-G238)</f>
        <v>7.8800000000001091E-4</v>
      </c>
      <c r="AD239" s="1">
        <f>ABS(IK_diagnostics_positions__3[[#This Row],[Column8]]-H238)</f>
        <v>1.7659999999999343E-3</v>
      </c>
      <c r="AE239" s="1">
        <f>ABS(IK_diagnostics_positions__3[[#This Row],[Column9]]-I238)</f>
        <v>1.8899999999999473E-3</v>
      </c>
      <c r="AF239" s="1">
        <f>ABS(IK_diagnostics_positions__3[[#This Row],[Column10]]-J238)</f>
        <v>1.5039500000000004E-3</v>
      </c>
      <c r="AG239" s="1">
        <f>ABS(IK_diagnostics_positions__3[[#This Row],[Column11]]-K238)</f>
        <v>8.639999999999759E-4</v>
      </c>
      <c r="AH239" s="1">
        <f>ABS(IK_diagnostics_positions__3[[#This Row],[Column12]]-L238)</f>
        <v>6.5000000000003944E-4</v>
      </c>
      <c r="AI239" s="1">
        <f>ABS(IK_diagnostics_positions__3[[#This Row],[Column13]]-M238)</f>
        <v>1.2320000000000109E-3</v>
      </c>
      <c r="AJ239" s="1">
        <f>ABS(IK_diagnostics_positions__3[[#This Row],[Column14]]-N238)</f>
        <v>1.5849999999999476E-3</v>
      </c>
      <c r="AK239" s="1">
        <f>ABS(IK_diagnostics_positions__3[[#This Row],[Column15]]-O238)</f>
        <v>9.8000000000020293E-4</v>
      </c>
      <c r="AL239" s="1">
        <f>ABS(IK_diagnostics_positions__3[[#This Row],[Column16]]-P238)</f>
        <v>4.049999999999887E-4</v>
      </c>
      <c r="AM239" s="1">
        <f>ABS(IK_diagnostics_positions__3[[#This Row],[Column17]]-Q238)</f>
        <v>2.9999999999996696E-4</v>
      </c>
      <c r="AN239" s="1">
        <f>ABS(IK_diagnostics_positions__3[[#This Row],[Column18]]-R238)</f>
        <v>8.0000000000035598E-4</v>
      </c>
      <c r="AO239" s="1">
        <f>ABS(IK_diagnostics_positions__3[[#This Row],[Column19]]-S238)</f>
        <v>3.4409999999999996E-4</v>
      </c>
      <c r="AP239" s="1">
        <f>ABS(IK_diagnostics_positions__3[[#This Row],[Column20]]-T238)</f>
        <v>1.6926000000000024E-3</v>
      </c>
      <c r="AQ239" s="1">
        <f>ABS(IK_diagnostics_positions__3[[#This Row],[Column21]]-U238)</f>
        <v>6.4999999999981739E-4</v>
      </c>
    </row>
    <row r="240" spans="1:43" x14ac:dyDescent="0.25">
      <c r="A240" s="1">
        <v>0.133381</v>
      </c>
      <c r="B240" s="1" t="s">
        <v>22</v>
      </c>
      <c r="C240" s="1">
        <v>-0.99106499999999997</v>
      </c>
      <c r="D240" s="1">
        <v>-0.86359799999999998</v>
      </c>
      <c r="E240" s="1" t="s">
        <v>22</v>
      </c>
      <c r="F240" s="1">
        <v>-1.06874</v>
      </c>
      <c r="G240" s="1">
        <v>-0.86973</v>
      </c>
      <c r="H240" s="1">
        <v>0.93766799999999995</v>
      </c>
      <c r="I240" s="1">
        <v>-1.41622</v>
      </c>
      <c r="J240" s="1">
        <v>-3.3235000000000001E-3</v>
      </c>
      <c r="K240" s="1">
        <v>0.94190300000000005</v>
      </c>
      <c r="L240" s="1">
        <v>-1.91554</v>
      </c>
      <c r="M240" s="1">
        <v>0.78635600000000005</v>
      </c>
      <c r="N240" s="1">
        <v>0.95078799999999997</v>
      </c>
      <c r="O240" s="1">
        <v>-2.5289999999999999</v>
      </c>
      <c r="P240" s="1">
        <v>-0.78871800000000003</v>
      </c>
      <c r="Q240" s="1">
        <v>1.00101</v>
      </c>
      <c r="R240" s="1">
        <v>-2.5317099999999999</v>
      </c>
      <c r="S240" s="1">
        <v>1.9821000000000001E-3</v>
      </c>
      <c r="T240" s="1">
        <v>9.1956700000000002E-2</v>
      </c>
      <c r="U240" s="1">
        <v>-2.44238</v>
      </c>
      <c r="V240" s="1" t="s">
        <v>23</v>
      </c>
      <c r="W240" s="1">
        <f>ABS(IK_diagnostics_positions__3[[#This Row],[Column1]]-A239)</f>
        <v>2.1899999999999697E-4</v>
      </c>
      <c r="X240" s="1">
        <f>ABS(IK_diagnostics_positions__3[[#This Row],[Column2]]-B239)</f>
        <v>0</v>
      </c>
      <c r="Y240" s="1">
        <f>ABS(IK_diagnostics_positions__3[[#This Row],[Column3]]-C239)</f>
        <v>2.9000000000056758E-5</v>
      </c>
      <c r="Z240" s="1">
        <f>ABS(IK_diagnostics_positions__3[[#This Row],[Column4]]-D239)</f>
        <v>8.0000000000080007E-6</v>
      </c>
      <c r="AA240" s="1">
        <f>ABS(IK_diagnostics_positions__3[[#This Row],[Column5]]-E239)</f>
        <v>0</v>
      </c>
      <c r="AB240" s="1">
        <f>ABS(IK_diagnostics_positions__3[[#This Row],[Column6]]-F239)</f>
        <v>2.8900000000000592E-3</v>
      </c>
      <c r="AC240" s="1">
        <f>ABS(IK_diagnostics_positions__3[[#This Row],[Column7]]-G239)</f>
        <v>1.4999999999998348E-4</v>
      </c>
      <c r="AD240" s="1">
        <f>ABS(IK_diagnostics_positions__3[[#This Row],[Column8]]-H239)</f>
        <v>1.4850000000000696E-3</v>
      </c>
      <c r="AE240" s="1">
        <f>ABS(IK_diagnostics_positions__3[[#This Row],[Column9]]-I239)</f>
        <v>1.1499999999999844E-3</v>
      </c>
      <c r="AF240" s="1">
        <f>ABS(IK_diagnostics_positions__3[[#This Row],[Column10]]-J239)</f>
        <v>1.0001599999999999E-3</v>
      </c>
      <c r="AG240" s="1">
        <f>ABS(IK_diagnostics_positions__3[[#This Row],[Column11]]-K239)</f>
        <v>9.2199999999997839E-4</v>
      </c>
      <c r="AH240" s="1">
        <f>ABS(IK_diagnostics_positions__3[[#This Row],[Column12]]-L239)</f>
        <v>3.2999999999994145E-4</v>
      </c>
      <c r="AI240" s="1">
        <f>ABS(IK_diagnostics_positions__3[[#This Row],[Column13]]-M239)</f>
        <v>1.7700000000009375E-4</v>
      </c>
      <c r="AJ240" s="1">
        <f>ABS(IK_diagnostics_positions__3[[#This Row],[Column14]]-N239)</f>
        <v>1.4060000000000183E-3</v>
      </c>
      <c r="AK240" s="1">
        <f>ABS(IK_diagnostics_positions__3[[#This Row],[Column15]]-O239)</f>
        <v>7.0999999999976637E-4</v>
      </c>
      <c r="AL240" s="1">
        <f>ABS(IK_diagnostics_positions__3[[#This Row],[Column16]]-P239)</f>
        <v>8.0099999999994065E-4</v>
      </c>
      <c r="AM240" s="1">
        <f>ABS(IK_diagnostics_positions__3[[#This Row],[Column17]]-Q239)</f>
        <v>0</v>
      </c>
      <c r="AN240" s="1">
        <f>ABS(IK_diagnostics_positions__3[[#This Row],[Column18]]-R239)</f>
        <v>6.6999999999994841E-4</v>
      </c>
      <c r="AO240" s="1">
        <f>ABS(IK_diagnostics_positions__3[[#This Row],[Column19]]-S239)</f>
        <v>7.261199999999998E-4</v>
      </c>
      <c r="AP240" s="1">
        <f>ABS(IK_diagnostics_positions__3[[#This Row],[Column20]]-T239)</f>
        <v>4.7229999999999495E-4</v>
      </c>
      <c r="AQ240" s="1">
        <f>ABS(IK_diagnostics_positions__3[[#This Row],[Column21]]-U239)</f>
        <v>4.1000000000002146E-4</v>
      </c>
    </row>
    <row r="241" spans="1:43" x14ac:dyDescent="0.25">
      <c r="A241" s="1">
        <v>0.132301</v>
      </c>
      <c r="B241" s="1" t="s">
        <v>22</v>
      </c>
      <c r="C241" s="1">
        <v>-0.99121000000000004</v>
      </c>
      <c r="D241" s="1">
        <v>-0.86489199999999999</v>
      </c>
      <c r="E241" s="1" t="s">
        <v>22</v>
      </c>
      <c r="F241" s="1">
        <v>-1.06609</v>
      </c>
      <c r="G241" s="1">
        <v>-0.87045399999999995</v>
      </c>
      <c r="H241" s="1">
        <v>0.936033</v>
      </c>
      <c r="I241" s="1">
        <v>-1.4179600000000001</v>
      </c>
      <c r="J241" s="1">
        <v>-2.7889600000000001E-3</v>
      </c>
      <c r="K241" s="1">
        <v>0.94047899999999995</v>
      </c>
      <c r="L241" s="1">
        <v>-1.91509</v>
      </c>
      <c r="M241" s="1">
        <v>0.78639400000000004</v>
      </c>
      <c r="N241" s="1">
        <v>0.95144499999999999</v>
      </c>
      <c r="O241" s="1">
        <v>-2.52915</v>
      </c>
      <c r="P241" s="1">
        <v>-0.78831799999999996</v>
      </c>
      <c r="Q241" s="1">
        <v>1.00098</v>
      </c>
      <c r="R241" s="1">
        <v>-2.5309499999999998</v>
      </c>
      <c r="S241" s="1">
        <v>1.5494599999999999E-3</v>
      </c>
      <c r="T241" s="1">
        <v>9.0746599999999997E-2</v>
      </c>
      <c r="U241" s="1">
        <v>-2.4422799999999998</v>
      </c>
      <c r="V241" s="1" t="s">
        <v>23</v>
      </c>
      <c r="W241" s="1">
        <f>ABS(IK_diagnostics_positions__3[[#This Row],[Column1]]-A240)</f>
        <v>1.0799999999999976E-3</v>
      </c>
      <c r="X241" s="1">
        <f>ABS(IK_diagnostics_positions__3[[#This Row],[Column2]]-B240)</f>
        <v>0</v>
      </c>
      <c r="Y241" s="1">
        <f>ABS(IK_diagnostics_positions__3[[#This Row],[Column3]]-C240)</f>
        <v>1.4500000000006175E-4</v>
      </c>
      <c r="Z241" s="1">
        <f>ABS(IK_diagnostics_positions__3[[#This Row],[Column4]]-D240)</f>
        <v>1.2940000000000174E-3</v>
      </c>
      <c r="AA241" s="1">
        <f>ABS(IK_diagnostics_positions__3[[#This Row],[Column5]]-E240)</f>
        <v>0</v>
      </c>
      <c r="AB241" s="1">
        <f>ABS(IK_diagnostics_positions__3[[#This Row],[Column6]]-F240)</f>
        <v>2.6500000000000412E-3</v>
      </c>
      <c r="AC241" s="1">
        <f>ABS(IK_diagnostics_positions__3[[#This Row],[Column7]]-G240)</f>
        <v>7.2399999999994691E-4</v>
      </c>
      <c r="AD241" s="1">
        <f>ABS(IK_diagnostics_positions__3[[#This Row],[Column8]]-H240)</f>
        <v>1.6349999999999421E-3</v>
      </c>
      <c r="AE241" s="1">
        <f>ABS(IK_diagnostics_positions__3[[#This Row],[Column9]]-I240)</f>
        <v>1.7400000000000748E-3</v>
      </c>
      <c r="AF241" s="1">
        <f>ABS(IK_diagnostics_positions__3[[#This Row],[Column10]]-J240)</f>
        <v>5.3454000000000002E-4</v>
      </c>
      <c r="AG241" s="1">
        <f>ABS(IK_diagnostics_positions__3[[#This Row],[Column11]]-K240)</f>
        <v>1.4240000000000919E-3</v>
      </c>
      <c r="AH241" s="1">
        <f>ABS(IK_diagnostics_positions__3[[#This Row],[Column12]]-L240)</f>
        <v>4.5000000000006146E-4</v>
      </c>
      <c r="AI241" s="1">
        <f>ABS(IK_diagnostics_positions__3[[#This Row],[Column13]]-M240)</f>
        <v>3.7999999999982492E-5</v>
      </c>
      <c r="AJ241" s="1">
        <f>ABS(IK_diagnostics_positions__3[[#This Row],[Column14]]-N240)</f>
        <v>6.5700000000001868E-4</v>
      </c>
      <c r="AK241" s="1">
        <f>ABS(IK_diagnostics_positions__3[[#This Row],[Column15]]-O240)</f>
        <v>1.500000000000945E-4</v>
      </c>
      <c r="AL241" s="1">
        <f>ABS(IK_diagnostics_positions__3[[#This Row],[Column16]]-P240)</f>
        <v>4.0000000000006697E-4</v>
      </c>
      <c r="AM241" s="1">
        <f>ABS(IK_diagnostics_positions__3[[#This Row],[Column17]]-Q240)</f>
        <v>2.9999999999974492E-5</v>
      </c>
      <c r="AN241" s="1">
        <f>ABS(IK_diagnostics_positions__3[[#This Row],[Column18]]-R240)</f>
        <v>7.6000000000009393E-4</v>
      </c>
      <c r="AO241" s="1">
        <f>ABS(IK_diagnostics_positions__3[[#This Row],[Column19]]-S240)</f>
        <v>4.3264000000000019E-4</v>
      </c>
      <c r="AP241" s="1">
        <f>ABS(IK_diagnostics_positions__3[[#This Row],[Column20]]-T240)</f>
        <v>1.2101000000000056E-3</v>
      </c>
      <c r="AQ241" s="1">
        <f>ABS(IK_diagnostics_positions__3[[#This Row],[Column21]]-U240)</f>
        <v>1.0000000000021103E-4</v>
      </c>
    </row>
    <row r="242" spans="1:43" x14ac:dyDescent="0.25">
      <c r="A242" s="1">
        <v>0.130992</v>
      </c>
      <c r="B242" s="1" t="s">
        <v>22</v>
      </c>
      <c r="C242" s="1">
        <v>-0.99138300000000001</v>
      </c>
      <c r="D242" s="1">
        <v>-0.86641199999999996</v>
      </c>
      <c r="E242" s="1" t="s">
        <v>22</v>
      </c>
      <c r="F242" s="1">
        <v>-1.06338</v>
      </c>
      <c r="G242" s="1">
        <v>-0.87151599999999996</v>
      </c>
      <c r="H242" s="1">
        <v>0.93434099999999998</v>
      </c>
      <c r="I242" s="1">
        <v>-1.4197299999999999</v>
      </c>
      <c r="J242" s="1">
        <v>-2.4395599999999999E-3</v>
      </c>
      <c r="K242" s="1">
        <v>0.938859</v>
      </c>
      <c r="L242" s="1">
        <v>-1.91438</v>
      </c>
      <c r="M242" s="1">
        <v>0.78593400000000002</v>
      </c>
      <c r="N242" s="1">
        <v>0.951905</v>
      </c>
      <c r="O242" s="1">
        <v>-2.5294400000000001</v>
      </c>
      <c r="P242" s="1">
        <v>-0.78724400000000005</v>
      </c>
      <c r="Q242" s="1">
        <v>1.0006699999999999</v>
      </c>
      <c r="R242" s="1">
        <v>-2.53104</v>
      </c>
      <c r="S242" s="1">
        <v>1.8602899999999999E-3</v>
      </c>
      <c r="T242" s="1">
        <v>8.95484E-2</v>
      </c>
      <c r="U242" s="1">
        <v>-2.4422600000000001</v>
      </c>
      <c r="V242" s="1" t="s">
        <v>23</v>
      </c>
      <c r="W242" s="1">
        <f>ABS(IK_diagnostics_positions__3[[#This Row],[Column1]]-A241)</f>
        <v>1.3090000000000046E-3</v>
      </c>
      <c r="X242" s="1">
        <f>ABS(IK_diagnostics_positions__3[[#This Row],[Column2]]-B241)</f>
        <v>0</v>
      </c>
      <c r="Y242" s="1">
        <f>ABS(IK_diagnostics_positions__3[[#This Row],[Column3]]-C241)</f>
        <v>1.7299999999997873E-4</v>
      </c>
      <c r="Z242" s="1">
        <f>ABS(IK_diagnostics_positions__3[[#This Row],[Column4]]-D241)</f>
        <v>1.5199999999999658E-3</v>
      </c>
      <c r="AA242" s="1">
        <f>ABS(IK_diagnostics_positions__3[[#This Row],[Column5]]-E241)</f>
        <v>0</v>
      </c>
      <c r="AB242" s="1">
        <f>ABS(IK_diagnostics_positions__3[[#This Row],[Column6]]-F241)</f>
        <v>2.7099999999999902E-3</v>
      </c>
      <c r="AC242" s="1">
        <f>ABS(IK_diagnostics_positions__3[[#This Row],[Column7]]-G241)</f>
        <v>1.0620000000000074E-3</v>
      </c>
      <c r="AD242" s="1">
        <f>ABS(IK_diagnostics_positions__3[[#This Row],[Column8]]-H241)</f>
        <v>1.6920000000000268E-3</v>
      </c>
      <c r="AE242" s="1">
        <f>ABS(IK_diagnostics_positions__3[[#This Row],[Column9]]-I241)</f>
        <v>1.7699999999998273E-3</v>
      </c>
      <c r="AF242" s="1">
        <f>ABS(IK_diagnostics_positions__3[[#This Row],[Column10]]-J241)</f>
        <v>3.4940000000000014E-4</v>
      </c>
      <c r="AG242" s="1">
        <f>ABS(IK_diagnostics_positions__3[[#This Row],[Column11]]-K241)</f>
        <v>1.6199999999999548E-3</v>
      </c>
      <c r="AH242" s="1">
        <f>ABS(IK_diagnostics_positions__3[[#This Row],[Column12]]-L241)</f>
        <v>7.0999999999998842E-4</v>
      </c>
      <c r="AI242" s="1">
        <f>ABS(IK_diagnostics_positions__3[[#This Row],[Column13]]-M241)</f>
        <v>4.6000000000001595E-4</v>
      </c>
      <c r="AJ242" s="1">
        <f>ABS(IK_diagnostics_positions__3[[#This Row],[Column14]]-N241)</f>
        <v>4.6000000000001595E-4</v>
      </c>
      <c r="AK242" s="1">
        <f>ABS(IK_diagnostics_positions__3[[#This Row],[Column15]]-O241)</f>
        <v>2.9000000000012349E-4</v>
      </c>
      <c r="AL242" s="1">
        <f>ABS(IK_diagnostics_positions__3[[#This Row],[Column16]]-P241)</f>
        <v>1.0739999999999084E-3</v>
      </c>
      <c r="AM242" s="1">
        <f>ABS(IK_diagnostics_positions__3[[#This Row],[Column17]]-Q241)</f>
        <v>3.1000000000003247E-4</v>
      </c>
      <c r="AN242" s="1">
        <f>ABS(IK_diagnostics_positions__3[[#This Row],[Column18]]-R241)</f>
        <v>9.0000000000145519E-5</v>
      </c>
      <c r="AO242" s="1">
        <f>ABS(IK_diagnostics_positions__3[[#This Row],[Column19]]-S241)</f>
        <v>3.1083E-4</v>
      </c>
      <c r="AP242" s="1">
        <f>ABS(IK_diagnostics_positions__3[[#This Row],[Column20]]-T241)</f>
        <v>1.1981999999999965E-3</v>
      </c>
      <c r="AQ242" s="1">
        <f>ABS(IK_diagnostics_positions__3[[#This Row],[Column21]]-U241)</f>
        <v>1.9999999999686935E-5</v>
      </c>
    </row>
    <row r="243" spans="1:43" x14ac:dyDescent="0.25">
      <c r="A243" s="1">
        <v>0.12942600000000001</v>
      </c>
      <c r="B243" s="1" t="s">
        <v>22</v>
      </c>
      <c r="C243" s="1">
        <v>-0.99158900000000005</v>
      </c>
      <c r="D243" s="1">
        <v>-0.86815100000000001</v>
      </c>
      <c r="E243" s="1" t="s">
        <v>22</v>
      </c>
      <c r="F243" s="1">
        <v>-1.06115</v>
      </c>
      <c r="G243" s="1">
        <v>-0.87302299999999999</v>
      </c>
      <c r="H243" s="1">
        <v>0.93261899999999998</v>
      </c>
      <c r="I243" s="1">
        <v>-1.42198</v>
      </c>
      <c r="J243" s="1">
        <v>-2.3233899999999998E-3</v>
      </c>
      <c r="K243" s="1">
        <v>0.93746799999999997</v>
      </c>
      <c r="L243" s="1">
        <v>-1.91377</v>
      </c>
      <c r="M243" s="1">
        <v>0.78550900000000001</v>
      </c>
      <c r="N243" s="1">
        <v>0.95294999999999996</v>
      </c>
      <c r="O243" s="1">
        <v>-2.5294599999999998</v>
      </c>
      <c r="P243" s="1">
        <v>-0.78678700000000001</v>
      </c>
      <c r="Q243" s="1">
        <v>1.0008600000000001</v>
      </c>
      <c r="R243" s="1">
        <v>-2.5306999999999999</v>
      </c>
      <c r="S243" s="1">
        <v>1.2786200000000001E-3</v>
      </c>
      <c r="T243" s="1">
        <v>8.8844500000000007E-2</v>
      </c>
      <c r="U243" s="1">
        <v>-2.4427500000000002</v>
      </c>
      <c r="V243" s="1" t="s">
        <v>23</v>
      </c>
      <c r="W243" s="1">
        <f>ABS(IK_diagnostics_positions__3[[#This Row],[Column1]]-A242)</f>
        <v>1.5659999999999841E-3</v>
      </c>
      <c r="X243" s="1">
        <f>ABS(IK_diagnostics_positions__3[[#This Row],[Column2]]-B242)</f>
        <v>0</v>
      </c>
      <c r="Y243" s="1">
        <f>ABS(IK_diagnostics_positions__3[[#This Row],[Column3]]-C242)</f>
        <v>2.0600000000003948E-4</v>
      </c>
      <c r="Z243" s="1">
        <f>ABS(IK_diagnostics_positions__3[[#This Row],[Column4]]-D242)</f>
        <v>1.7390000000000461E-3</v>
      </c>
      <c r="AA243" s="1">
        <f>ABS(IK_diagnostics_positions__3[[#This Row],[Column5]]-E242)</f>
        <v>0</v>
      </c>
      <c r="AB243" s="1">
        <f>ABS(IK_diagnostics_positions__3[[#This Row],[Column6]]-F242)</f>
        <v>2.2299999999999542E-3</v>
      </c>
      <c r="AC243" s="1">
        <f>ABS(IK_diagnostics_positions__3[[#This Row],[Column7]]-G242)</f>
        <v>1.5070000000000361E-3</v>
      </c>
      <c r="AD243" s="1">
        <f>ABS(IK_diagnostics_positions__3[[#This Row],[Column8]]-H242)</f>
        <v>1.7220000000000013E-3</v>
      </c>
      <c r="AE243" s="1">
        <f>ABS(IK_diagnostics_positions__3[[#This Row],[Column9]]-I242)</f>
        <v>2.2500000000000853E-3</v>
      </c>
      <c r="AF243" s="1">
        <f>ABS(IK_diagnostics_positions__3[[#This Row],[Column10]]-J242)</f>
        <v>1.1617000000000008E-4</v>
      </c>
      <c r="AG243" s="1">
        <f>ABS(IK_diagnostics_positions__3[[#This Row],[Column11]]-K242)</f>
        <v>1.3910000000000311E-3</v>
      </c>
      <c r="AH243" s="1">
        <f>ABS(IK_diagnostics_positions__3[[#This Row],[Column12]]-L242)</f>
        <v>6.0999999999999943E-4</v>
      </c>
      <c r="AI243" s="1">
        <f>ABS(IK_diagnostics_positions__3[[#This Row],[Column13]]-M242)</f>
        <v>4.250000000000087E-4</v>
      </c>
      <c r="AJ243" s="1">
        <f>ABS(IK_diagnostics_positions__3[[#This Row],[Column14]]-N242)</f>
        <v>1.0449999999999626E-3</v>
      </c>
      <c r="AK243" s="1">
        <f>ABS(IK_diagnostics_positions__3[[#This Row],[Column15]]-O242)</f>
        <v>1.9999999999686935E-5</v>
      </c>
      <c r="AL243" s="1">
        <f>ABS(IK_diagnostics_positions__3[[#This Row],[Column16]]-P242)</f>
        <v>4.5700000000004071E-4</v>
      </c>
      <c r="AM243" s="1">
        <f>ABS(IK_diagnostics_positions__3[[#This Row],[Column17]]-Q242)</f>
        <v>1.9000000000013451E-4</v>
      </c>
      <c r="AN243" s="1">
        <f>ABS(IK_diagnostics_positions__3[[#This Row],[Column18]]-R242)</f>
        <v>3.4000000000000696E-4</v>
      </c>
      <c r="AO243" s="1">
        <f>ABS(IK_diagnostics_positions__3[[#This Row],[Column19]]-S242)</f>
        <v>5.8166999999999984E-4</v>
      </c>
      <c r="AP243" s="1">
        <f>ABS(IK_diagnostics_positions__3[[#This Row],[Column20]]-T242)</f>
        <v>7.0389999999999342E-4</v>
      </c>
      <c r="AQ243" s="1">
        <f>ABS(IK_diagnostics_positions__3[[#This Row],[Column21]]-U242)</f>
        <v>4.9000000000010147E-4</v>
      </c>
    </row>
    <row r="244" spans="1:43" x14ac:dyDescent="0.25">
      <c r="A244" s="1">
        <v>0.12848799999999999</v>
      </c>
      <c r="B244" s="1" t="s">
        <v>22</v>
      </c>
      <c r="C244" s="1">
        <v>-0.99171100000000001</v>
      </c>
      <c r="D244" s="1">
        <v>-0.86924900000000005</v>
      </c>
      <c r="E244" s="1" t="s">
        <v>22</v>
      </c>
      <c r="F244" s="1">
        <v>-1.0589500000000001</v>
      </c>
      <c r="G244" s="1">
        <v>-0.87387899999999996</v>
      </c>
      <c r="H244" s="1">
        <v>0.93126699999999996</v>
      </c>
      <c r="I244" s="1">
        <v>-1.42326</v>
      </c>
      <c r="J244" s="1">
        <v>-1.6366799999999999E-3</v>
      </c>
      <c r="K244" s="1">
        <v>0.93606299999999998</v>
      </c>
      <c r="L244" s="1">
        <v>-1.91231</v>
      </c>
      <c r="M244" s="1">
        <v>0.78507000000000005</v>
      </c>
      <c r="N244" s="1">
        <v>0.95403400000000005</v>
      </c>
      <c r="O244" s="1">
        <v>-2.5293700000000001</v>
      </c>
      <c r="P244" s="1">
        <v>-0.78571000000000002</v>
      </c>
      <c r="Q244" s="1">
        <v>1.0009999999999999</v>
      </c>
      <c r="R244" s="1">
        <v>-2.5295700000000001</v>
      </c>
      <c r="S244" s="1">
        <v>1.17443E-3</v>
      </c>
      <c r="T244" s="1">
        <v>8.8550599999999993E-2</v>
      </c>
      <c r="U244" s="1">
        <v>-2.4430700000000001</v>
      </c>
      <c r="V244" s="1" t="s">
        <v>23</v>
      </c>
      <c r="W244" s="1">
        <f>ABS(IK_diagnostics_positions__3[[#This Row],[Column1]]-A243)</f>
        <v>9.3800000000002215E-4</v>
      </c>
      <c r="X244" s="1">
        <f>ABS(IK_diagnostics_positions__3[[#This Row],[Column2]]-B243)</f>
        <v>0</v>
      </c>
      <c r="Y244" s="1">
        <f>ABS(IK_diagnostics_positions__3[[#This Row],[Column3]]-C243)</f>
        <v>1.2199999999995548E-4</v>
      </c>
      <c r="Z244" s="1">
        <f>ABS(IK_diagnostics_positions__3[[#This Row],[Column4]]-D243)</f>
        <v>1.0980000000000434E-3</v>
      </c>
      <c r="AA244" s="1">
        <f>ABS(IK_diagnostics_positions__3[[#This Row],[Column5]]-E243)</f>
        <v>0</v>
      </c>
      <c r="AB244" s="1">
        <f>ABS(IK_diagnostics_positions__3[[#This Row],[Column6]]-F243)</f>
        <v>2.1999999999999797E-3</v>
      </c>
      <c r="AC244" s="1">
        <f>ABS(IK_diagnostics_positions__3[[#This Row],[Column7]]-G243)</f>
        <v>8.559999999999679E-4</v>
      </c>
      <c r="AD244" s="1">
        <f>ABS(IK_diagnostics_positions__3[[#This Row],[Column8]]-H243)</f>
        <v>1.3520000000000199E-3</v>
      </c>
      <c r="AE244" s="1">
        <f>ABS(IK_diagnostics_positions__3[[#This Row],[Column9]]-I243)</f>
        <v>1.2799999999999478E-3</v>
      </c>
      <c r="AF244" s="1">
        <f>ABS(IK_diagnostics_positions__3[[#This Row],[Column10]]-J243)</f>
        <v>6.8670999999999988E-4</v>
      </c>
      <c r="AG244" s="1">
        <f>ABS(IK_diagnostics_positions__3[[#This Row],[Column11]]-K243)</f>
        <v>1.4049999999999896E-3</v>
      </c>
      <c r="AH244" s="1">
        <f>ABS(IK_diagnostics_positions__3[[#This Row],[Column12]]-L243)</f>
        <v>1.4600000000000168E-3</v>
      </c>
      <c r="AI244" s="1">
        <f>ABS(IK_diagnostics_positions__3[[#This Row],[Column13]]-M243)</f>
        <v>4.3899999999996719E-4</v>
      </c>
      <c r="AJ244" s="1">
        <f>ABS(IK_diagnostics_positions__3[[#This Row],[Column14]]-N243)</f>
        <v>1.0840000000000849E-3</v>
      </c>
      <c r="AK244" s="1">
        <f>ABS(IK_diagnostics_positions__3[[#This Row],[Column15]]-O243)</f>
        <v>8.999999999970143E-5</v>
      </c>
      <c r="AL244" s="1">
        <f>ABS(IK_diagnostics_positions__3[[#This Row],[Column16]]-P243)</f>
        <v>1.0769999999999946E-3</v>
      </c>
      <c r="AM244" s="1">
        <f>ABS(IK_diagnostics_positions__3[[#This Row],[Column17]]-Q243)</f>
        <v>1.3999999999980695E-4</v>
      </c>
      <c r="AN244" s="1">
        <f>ABS(IK_diagnostics_positions__3[[#This Row],[Column18]]-R243)</f>
        <v>1.1299999999998533E-3</v>
      </c>
      <c r="AO244" s="1">
        <f>ABS(IK_diagnostics_positions__3[[#This Row],[Column19]]-S243)</f>
        <v>1.041900000000001E-4</v>
      </c>
      <c r="AP244" s="1">
        <f>ABS(IK_diagnostics_positions__3[[#This Row],[Column20]]-T243)</f>
        <v>2.9390000000001359E-4</v>
      </c>
      <c r="AQ244" s="1">
        <f>ABS(IK_diagnostics_positions__3[[#This Row],[Column21]]-U243)</f>
        <v>3.1999999999987594E-4</v>
      </c>
    </row>
    <row r="245" spans="1:43" x14ac:dyDescent="0.25">
      <c r="A245" s="1">
        <v>0.12778999999999999</v>
      </c>
      <c r="B245" s="1" t="s">
        <v>22</v>
      </c>
      <c r="C245" s="1">
        <v>-0.99180100000000004</v>
      </c>
      <c r="D245" s="1">
        <v>-0.87012599999999996</v>
      </c>
      <c r="E245" s="1" t="s">
        <v>22</v>
      </c>
      <c r="F245" s="1">
        <v>-1.0563400000000001</v>
      </c>
      <c r="G245" s="1">
        <v>-0.87417599999999995</v>
      </c>
      <c r="H245" s="1">
        <v>0.92966599999999999</v>
      </c>
      <c r="I245" s="1">
        <v>-1.42472</v>
      </c>
      <c r="J245" s="1">
        <v>-7.4470000000000005E-4</v>
      </c>
      <c r="K245" s="1">
        <v>0.93386400000000003</v>
      </c>
      <c r="L245" s="1">
        <v>-1.9116500000000001</v>
      </c>
      <c r="M245" s="1">
        <v>0.78462699999999996</v>
      </c>
      <c r="N245" s="1">
        <v>0.95385500000000001</v>
      </c>
      <c r="O245" s="1">
        <v>-2.5303499999999999</v>
      </c>
      <c r="P245" s="1">
        <v>-0.78505199999999997</v>
      </c>
      <c r="Q245" s="1">
        <v>1.0011300000000001</v>
      </c>
      <c r="R245" s="1">
        <v>-2.5283600000000002</v>
      </c>
      <c r="S245" s="1">
        <v>8.0982600000000004E-4</v>
      </c>
      <c r="T245" s="1">
        <v>8.6833400000000005E-2</v>
      </c>
      <c r="U245" s="1">
        <v>-2.44319</v>
      </c>
      <c r="V245" s="1" t="s">
        <v>23</v>
      </c>
      <c r="W245" s="1">
        <f>ABS(IK_diagnostics_positions__3[[#This Row],[Column1]]-A244)</f>
        <v>6.9800000000000417E-4</v>
      </c>
      <c r="X245" s="1">
        <f>ABS(IK_diagnostics_positions__3[[#This Row],[Column2]]-B244)</f>
        <v>0</v>
      </c>
      <c r="Y245" s="1">
        <f>ABS(IK_diagnostics_positions__3[[#This Row],[Column3]]-C244)</f>
        <v>9.0000000000034497E-5</v>
      </c>
      <c r="Z245" s="1">
        <f>ABS(IK_diagnostics_positions__3[[#This Row],[Column4]]-D244)</f>
        <v>8.7699999999990563E-4</v>
      </c>
      <c r="AA245" s="1">
        <f>ABS(IK_diagnostics_positions__3[[#This Row],[Column5]]-E244)</f>
        <v>0</v>
      </c>
      <c r="AB245" s="1">
        <f>ABS(IK_diagnostics_positions__3[[#This Row],[Column6]]-F244)</f>
        <v>2.6100000000000012E-3</v>
      </c>
      <c r="AC245" s="1">
        <f>ABS(IK_diagnostics_positions__3[[#This Row],[Column7]]-G244)</f>
        <v>2.9699999999999172E-4</v>
      </c>
      <c r="AD245" s="1">
        <f>ABS(IK_diagnostics_positions__3[[#This Row],[Column8]]-H244)</f>
        <v>1.6009999999999636E-3</v>
      </c>
      <c r="AE245" s="1">
        <f>ABS(IK_diagnostics_positions__3[[#This Row],[Column9]]-I244)</f>
        <v>1.4600000000000168E-3</v>
      </c>
      <c r="AF245" s="1">
        <f>ABS(IK_diagnostics_positions__3[[#This Row],[Column10]]-J244)</f>
        <v>8.919799999999999E-4</v>
      </c>
      <c r="AG245" s="1">
        <f>ABS(IK_diagnostics_positions__3[[#This Row],[Column11]]-K244)</f>
        <v>2.198999999999951E-3</v>
      </c>
      <c r="AH245" s="1">
        <f>ABS(IK_diagnostics_positions__3[[#This Row],[Column12]]-L244)</f>
        <v>6.599999999998829E-4</v>
      </c>
      <c r="AI245" s="1">
        <f>ABS(IK_diagnostics_positions__3[[#This Row],[Column13]]-M244)</f>
        <v>4.4300000000008222E-4</v>
      </c>
      <c r="AJ245" s="1">
        <f>ABS(IK_diagnostics_positions__3[[#This Row],[Column14]]-N244)</f>
        <v>1.7900000000004024E-4</v>
      </c>
      <c r="AK245" s="1">
        <f>ABS(IK_diagnostics_positions__3[[#This Row],[Column15]]-O244)</f>
        <v>9.7999999999975884E-4</v>
      </c>
      <c r="AL245" s="1">
        <f>ABS(IK_diagnostics_positions__3[[#This Row],[Column16]]-P244)</f>
        <v>6.5800000000004744E-4</v>
      </c>
      <c r="AM245" s="1">
        <f>ABS(IK_diagnostics_positions__3[[#This Row],[Column17]]-Q244)</f>
        <v>1.3000000000018552E-4</v>
      </c>
      <c r="AN245" s="1">
        <f>ABS(IK_diagnostics_positions__3[[#This Row],[Column18]]-R244)</f>
        <v>1.2099999999999334E-3</v>
      </c>
      <c r="AO245" s="1">
        <f>ABS(IK_diagnostics_positions__3[[#This Row],[Column19]]-S244)</f>
        <v>3.6460399999999993E-4</v>
      </c>
      <c r="AP245" s="1">
        <f>ABS(IK_diagnostics_positions__3[[#This Row],[Column20]]-T244)</f>
        <v>1.7171999999999882E-3</v>
      </c>
      <c r="AQ245" s="1">
        <f>ABS(IK_diagnostics_positions__3[[#This Row],[Column21]]-U244)</f>
        <v>1.1999999999989797E-4</v>
      </c>
    </row>
    <row r="246" spans="1:43" x14ac:dyDescent="0.25">
      <c r="A246" s="1">
        <v>0.12585299999999999</v>
      </c>
      <c r="B246" s="1" t="s">
        <v>22</v>
      </c>
      <c r="C246" s="1">
        <v>-0.99204899999999996</v>
      </c>
      <c r="D246" s="1">
        <v>-0.87217500000000003</v>
      </c>
      <c r="E246" s="1" t="s">
        <v>22</v>
      </c>
      <c r="F246" s="1">
        <v>-1.0548200000000001</v>
      </c>
      <c r="G246" s="1">
        <v>-0.87632399999999999</v>
      </c>
      <c r="H246" s="1">
        <v>0.92786900000000005</v>
      </c>
      <c r="I246" s="1">
        <v>-1.4277</v>
      </c>
      <c r="J246" s="1">
        <v>-7.30395E-4</v>
      </c>
      <c r="K246" s="1">
        <v>0.93192799999999998</v>
      </c>
      <c r="L246" s="1">
        <v>-1.91073</v>
      </c>
      <c r="M246" s="1">
        <v>0.78397700000000003</v>
      </c>
      <c r="N246" s="1">
        <v>0.95452300000000001</v>
      </c>
      <c r="O246" s="1">
        <v>-2.5301900000000002</v>
      </c>
      <c r="P246" s="1">
        <v>-0.78410899999999994</v>
      </c>
      <c r="Q246" s="1">
        <v>1.0010699999999999</v>
      </c>
      <c r="R246" s="1">
        <v>-2.5284200000000001</v>
      </c>
      <c r="S246" s="1">
        <v>8.7901899999999998E-4</v>
      </c>
      <c r="T246" s="1">
        <v>8.5522200000000007E-2</v>
      </c>
      <c r="U246" s="1">
        <v>-2.4432700000000001</v>
      </c>
      <c r="V246" s="1" t="s">
        <v>23</v>
      </c>
      <c r="W246" s="1">
        <f>ABS(IK_diagnostics_positions__3[[#This Row],[Column1]]-A245)</f>
        <v>1.9369999999999943E-3</v>
      </c>
      <c r="X246" s="1">
        <f>ABS(IK_diagnostics_positions__3[[#This Row],[Column2]]-B245)</f>
        <v>0</v>
      </c>
      <c r="Y246" s="1">
        <f>ABS(IK_diagnostics_positions__3[[#This Row],[Column3]]-C245)</f>
        <v>2.4799999999991496E-4</v>
      </c>
      <c r="Z246" s="1">
        <f>ABS(IK_diagnostics_positions__3[[#This Row],[Column4]]-D245)</f>
        <v>2.0490000000000785E-3</v>
      </c>
      <c r="AA246" s="1">
        <f>ABS(IK_diagnostics_positions__3[[#This Row],[Column5]]-E245)</f>
        <v>0</v>
      </c>
      <c r="AB246" s="1">
        <f>ABS(IK_diagnostics_positions__3[[#This Row],[Column6]]-F245)</f>
        <v>1.5199999999999658E-3</v>
      </c>
      <c r="AC246" s="1">
        <f>ABS(IK_diagnostics_positions__3[[#This Row],[Column7]]-G245)</f>
        <v>2.1480000000000388E-3</v>
      </c>
      <c r="AD246" s="1">
        <f>ABS(IK_diagnostics_positions__3[[#This Row],[Column8]]-H245)</f>
        <v>1.7969999999999375E-3</v>
      </c>
      <c r="AE246" s="1">
        <f>ABS(IK_diagnostics_positions__3[[#This Row],[Column9]]-I245)</f>
        <v>2.9799999999999827E-3</v>
      </c>
      <c r="AF246" s="1">
        <f>ABS(IK_diagnostics_positions__3[[#This Row],[Column10]]-J245)</f>
        <v>1.4305000000000047E-5</v>
      </c>
      <c r="AG246" s="1">
        <f>ABS(IK_diagnostics_positions__3[[#This Row],[Column11]]-K245)</f>
        <v>1.9360000000000488E-3</v>
      </c>
      <c r="AH246" s="1">
        <f>ABS(IK_diagnostics_positions__3[[#This Row],[Column12]]-L245)</f>
        <v>9.200000000000319E-4</v>
      </c>
      <c r="AI246" s="1">
        <f>ABS(IK_diagnostics_positions__3[[#This Row],[Column13]]-M245)</f>
        <v>6.4999999999992841E-4</v>
      </c>
      <c r="AJ246" s="1">
        <f>ABS(IK_diagnostics_positions__3[[#This Row],[Column14]]-N245)</f>
        <v>6.6800000000000193E-4</v>
      </c>
      <c r="AK246" s="1">
        <f>ABS(IK_diagnostics_positions__3[[#This Row],[Column15]]-O245)</f>
        <v>1.5999999999971593E-4</v>
      </c>
      <c r="AL246" s="1">
        <f>ABS(IK_diagnostics_positions__3[[#This Row],[Column16]]-P245)</f>
        <v>9.4300000000002715E-4</v>
      </c>
      <c r="AM246" s="1">
        <f>ABS(IK_diagnostics_positions__3[[#This Row],[Column17]]-Q245)</f>
        <v>6.0000000000171028E-5</v>
      </c>
      <c r="AN246" s="1">
        <f>ABS(IK_diagnostics_positions__3[[#This Row],[Column18]]-R245)</f>
        <v>5.9999999999948983E-5</v>
      </c>
      <c r="AO246" s="1">
        <f>ABS(IK_diagnostics_positions__3[[#This Row],[Column19]]-S245)</f>
        <v>6.9192999999999946E-5</v>
      </c>
      <c r="AP246" s="1">
        <f>ABS(IK_diagnostics_positions__3[[#This Row],[Column20]]-T245)</f>
        <v>1.3111999999999985E-3</v>
      </c>
      <c r="AQ246" s="1">
        <f>ABS(IK_diagnostics_positions__3[[#This Row],[Column21]]-U245)</f>
        <v>8.0000000000080007E-5</v>
      </c>
    </row>
    <row r="247" spans="1:43" x14ac:dyDescent="0.25">
      <c r="A247" s="1">
        <v>0.123738</v>
      </c>
      <c r="B247" s="1" t="s">
        <v>22</v>
      </c>
      <c r="C247" s="1">
        <v>-0.99231499999999995</v>
      </c>
      <c r="D247" s="1">
        <v>-0.87443400000000004</v>
      </c>
      <c r="E247" s="1" t="s">
        <v>22</v>
      </c>
      <c r="F247" s="1">
        <v>-1.05274</v>
      </c>
      <c r="G247" s="1">
        <v>-0.87829900000000005</v>
      </c>
      <c r="H247" s="1">
        <v>0.92582699999999996</v>
      </c>
      <c r="I247" s="1">
        <v>-1.4306700000000001</v>
      </c>
      <c r="J247" s="1">
        <v>-6.4837900000000003E-4</v>
      </c>
      <c r="K247" s="1">
        <v>0.93011600000000005</v>
      </c>
      <c r="L247" s="1">
        <v>-1.90995</v>
      </c>
      <c r="M247" s="1">
        <v>0.78317499999999995</v>
      </c>
      <c r="N247" s="1">
        <v>0.95589500000000005</v>
      </c>
      <c r="O247" s="1">
        <v>-2.5304000000000002</v>
      </c>
      <c r="P247" s="1">
        <v>-0.78345699999999996</v>
      </c>
      <c r="Q247" s="1">
        <v>1.00102</v>
      </c>
      <c r="R247" s="1">
        <v>-2.5281600000000002</v>
      </c>
      <c r="S247" s="1">
        <v>1.25741E-3</v>
      </c>
      <c r="T247" s="1">
        <v>8.4392999999999996E-2</v>
      </c>
      <c r="U247" s="1">
        <v>-2.4435699999999998</v>
      </c>
      <c r="V247" s="1" t="s">
        <v>23</v>
      </c>
      <c r="W247" s="1">
        <f>ABS(IK_diagnostics_positions__3[[#This Row],[Column1]]-A246)</f>
        <v>2.1149999999999919E-3</v>
      </c>
      <c r="X247" s="1">
        <f>ABS(IK_diagnostics_positions__3[[#This Row],[Column2]]-B246)</f>
        <v>0</v>
      </c>
      <c r="Y247" s="1">
        <f>ABS(IK_diagnostics_positions__3[[#This Row],[Column3]]-C246)</f>
        <v>2.6599999999998847E-4</v>
      </c>
      <c r="Z247" s="1">
        <f>ABS(IK_diagnostics_positions__3[[#This Row],[Column4]]-D246)</f>
        <v>2.259000000000011E-3</v>
      </c>
      <c r="AA247" s="1">
        <f>ABS(IK_diagnostics_positions__3[[#This Row],[Column5]]-E246)</f>
        <v>0</v>
      </c>
      <c r="AB247" s="1">
        <f>ABS(IK_diagnostics_positions__3[[#This Row],[Column6]]-F246)</f>
        <v>2.0800000000000818E-3</v>
      </c>
      <c r="AC247" s="1">
        <f>ABS(IK_diagnostics_positions__3[[#This Row],[Column7]]-G246)</f>
        <v>1.97500000000006E-3</v>
      </c>
      <c r="AD247" s="1">
        <f>ABS(IK_diagnostics_positions__3[[#This Row],[Column8]]-H246)</f>
        <v>2.0420000000000993E-3</v>
      </c>
      <c r="AE247" s="1">
        <f>ABS(IK_diagnostics_positions__3[[#This Row],[Column9]]-I246)</f>
        <v>2.9700000000001392E-3</v>
      </c>
      <c r="AF247" s="1">
        <f>ABS(IK_diagnostics_positions__3[[#This Row],[Column10]]-J246)</f>
        <v>8.2015999999999968E-5</v>
      </c>
      <c r="AG247" s="1">
        <f>ABS(IK_diagnostics_positions__3[[#This Row],[Column11]]-K246)</f>
        <v>1.8119999999999248E-3</v>
      </c>
      <c r="AH247" s="1">
        <f>ABS(IK_diagnostics_positions__3[[#This Row],[Column12]]-L246)</f>
        <v>7.8000000000000291E-4</v>
      </c>
      <c r="AI247" s="1">
        <f>ABS(IK_diagnostics_positions__3[[#This Row],[Column13]]-M246)</f>
        <v>8.0200000000008043E-4</v>
      </c>
      <c r="AJ247" s="1">
        <f>ABS(IK_diagnostics_positions__3[[#This Row],[Column14]]-N246)</f>
        <v>1.3720000000000399E-3</v>
      </c>
      <c r="AK247" s="1">
        <f>ABS(IK_diagnostics_positions__3[[#This Row],[Column15]]-O246)</f>
        <v>2.1000000000004349E-4</v>
      </c>
      <c r="AL247" s="1">
        <f>ABS(IK_diagnostics_positions__3[[#This Row],[Column16]]-P246)</f>
        <v>6.5199999999998592E-4</v>
      </c>
      <c r="AM247" s="1">
        <f>ABS(IK_diagnostics_positions__3[[#This Row],[Column17]]-Q246)</f>
        <v>4.9999999999883471E-5</v>
      </c>
      <c r="AN247" s="1">
        <f>ABS(IK_diagnostics_positions__3[[#This Row],[Column18]]-R246)</f>
        <v>2.5999999999992696E-4</v>
      </c>
      <c r="AO247" s="1">
        <f>ABS(IK_diagnostics_positions__3[[#This Row],[Column19]]-S246)</f>
        <v>3.7839100000000006E-4</v>
      </c>
      <c r="AP247" s="1">
        <f>ABS(IK_diagnostics_positions__3[[#This Row],[Column20]]-T246)</f>
        <v>1.1292000000000108E-3</v>
      </c>
      <c r="AQ247" s="1">
        <f>ABS(IK_diagnostics_positions__3[[#This Row],[Column21]]-U246)</f>
        <v>2.9999999999974492E-4</v>
      </c>
    </row>
    <row r="248" spans="1:43" x14ac:dyDescent="0.25">
      <c r="A248" s="1">
        <v>0.12214700000000001</v>
      </c>
      <c r="B248" s="1" t="s">
        <v>22</v>
      </c>
      <c r="C248" s="1">
        <v>-0.99251199999999995</v>
      </c>
      <c r="D248" s="1">
        <v>-0.87612599999999996</v>
      </c>
      <c r="E248" s="1" t="s">
        <v>22</v>
      </c>
      <c r="F248" s="1">
        <v>-1.0512699999999999</v>
      </c>
      <c r="G248" s="1">
        <v>-0.87932600000000005</v>
      </c>
      <c r="H248" s="1">
        <v>0.92446099999999998</v>
      </c>
      <c r="I248" s="1">
        <v>-1.4325300000000001</v>
      </c>
      <c r="J248" s="1">
        <v>3.1501100000000002E-4</v>
      </c>
      <c r="K248" s="1">
        <v>0.92779800000000001</v>
      </c>
      <c r="L248" s="1">
        <v>-1.9081600000000001</v>
      </c>
      <c r="M248" s="1">
        <v>0.78299399999999997</v>
      </c>
      <c r="N248" s="1">
        <v>0.95633199999999996</v>
      </c>
      <c r="O248" s="1">
        <v>-2.5299299999999998</v>
      </c>
      <c r="P248" s="1">
        <v>-0.78195800000000004</v>
      </c>
      <c r="Q248" s="1">
        <v>1.00064</v>
      </c>
      <c r="R248" s="1">
        <v>-2.5268199999999998</v>
      </c>
      <c r="S248" s="1">
        <v>6.18726E-4</v>
      </c>
      <c r="T248" s="1">
        <v>8.3181900000000003E-2</v>
      </c>
      <c r="U248" s="1">
        <v>-2.44353</v>
      </c>
      <c r="V248" s="1" t="s">
        <v>23</v>
      </c>
      <c r="W248" s="1">
        <f>ABS(IK_diagnostics_positions__3[[#This Row],[Column1]]-A247)</f>
        <v>1.5909999999999952E-3</v>
      </c>
      <c r="X248" s="1">
        <f>ABS(IK_diagnostics_positions__3[[#This Row],[Column2]]-B247)</f>
        <v>0</v>
      </c>
      <c r="Y248" s="1">
        <f>ABS(IK_diagnostics_positions__3[[#This Row],[Column3]]-C247)</f>
        <v>1.9700000000000273E-4</v>
      </c>
      <c r="Z248" s="1">
        <f>ABS(IK_diagnostics_positions__3[[#This Row],[Column4]]-D247)</f>
        <v>1.6919999999999158E-3</v>
      </c>
      <c r="AA248" s="1">
        <f>ABS(IK_diagnostics_positions__3[[#This Row],[Column5]]-E247)</f>
        <v>0</v>
      </c>
      <c r="AB248" s="1">
        <f>ABS(IK_diagnostics_positions__3[[#This Row],[Column6]]-F247)</f>
        <v>1.4700000000000824E-3</v>
      </c>
      <c r="AC248" s="1">
        <f>ABS(IK_diagnostics_positions__3[[#This Row],[Column7]]-G247)</f>
        <v>1.0270000000000001E-3</v>
      </c>
      <c r="AD248" s="1">
        <f>ABS(IK_diagnostics_positions__3[[#This Row],[Column8]]-H247)</f>
        <v>1.3659999999999783E-3</v>
      </c>
      <c r="AE248" s="1">
        <f>ABS(IK_diagnostics_positions__3[[#This Row],[Column9]]-I247)</f>
        <v>1.8599999999999728E-3</v>
      </c>
      <c r="AF248" s="1">
        <f>ABS(IK_diagnostics_positions__3[[#This Row],[Column10]]-J247)</f>
        <v>9.6339000000000006E-4</v>
      </c>
      <c r="AG248" s="1">
        <f>ABS(IK_diagnostics_positions__3[[#This Row],[Column11]]-K247)</f>
        <v>2.3180000000000422E-3</v>
      </c>
      <c r="AH248" s="1">
        <f>ABS(IK_diagnostics_positions__3[[#This Row],[Column12]]-L247)</f>
        <v>1.7899999999999583E-3</v>
      </c>
      <c r="AI248" s="1">
        <f>ABS(IK_diagnostics_positions__3[[#This Row],[Column13]]-M247)</f>
        <v>1.8099999999998673E-4</v>
      </c>
      <c r="AJ248" s="1">
        <f>ABS(IK_diagnostics_positions__3[[#This Row],[Column14]]-N247)</f>
        <v>4.3699999999990968E-4</v>
      </c>
      <c r="AK248" s="1">
        <f>ABS(IK_diagnostics_positions__3[[#This Row],[Column15]]-O247)</f>
        <v>4.7000000000041453E-4</v>
      </c>
      <c r="AL248" s="1">
        <f>ABS(IK_diagnostics_positions__3[[#This Row],[Column16]]-P247)</f>
        <v>1.4989999999999171E-3</v>
      </c>
      <c r="AM248" s="1">
        <f>ABS(IK_diagnostics_positions__3[[#This Row],[Column17]]-Q247)</f>
        <v>3.8000000000004697E-4</v>
      </c>
      <c r="AN248" s="1">
        <f>ABS(IK_diagnostics_positions__3[[#This Row],[Column18]]-R247)</f>
        <v>1.3400000000003409E-3</v>
      </c>
      <c r="AO248" s="1">
        <f>ABS(IK_diagnostics_positions__3[[#This Row],[Column19]]-S247)</f>
        <v>6.3868400000000004E-4</v>
      </c>
      <c r="AP248" s="1">
        <f>ABS(IK_diagnostics_positions__3[[#This Row],[Column20]]-T247)</f>
        <v>1.2110999999999927E-3</v>
      </c>
      <c r="AQ248" s="1">
        <f>ABS(IK_diagnostics_positions__3[[#This Row],[Column21]]-U247)</f>
        <v>3.9999999999817959E-5</v>
      </c>
    </row>
    <row r="249" spans="1:43" x14ac:dyDescent="0.25">
      <c r="A249" s="1">
        <v>0.119976</v>
      </c>
      <c r="B249" s="1" t="s">
        <v>22</v>
      </c>
      <c r="C249" s="1">
        <v>-0.99277700000000002</v>
      </c>
      <c r="D249" s="1">
        <v>-0.87839800000000001</v>
      </c>
      <c r="E249" s="1" t="s">
        <v>22</v>
      </c>
      <c r="F249" s="1">
        <v>-1.0497799999999999</v>
      </c>
      <c r="G249" s="1">
        <v>-0.88126099999999996</v>
      </c>
      <c r="H249" s="1">
        <v>0.92256300000000002</v>
      </c>
      <c r="I249" s="1">
        <v>-1.4356100000000001</v>
      </c>
      <c r="J249" s="1">
        <v>5.7446999999999999E-4</v>
      </c>
      <c r="K249" s="1">
        <v>0.92532400000000004</v>
      </c>
      <c r="L249" s="1">
        <v>-1.90716</v>
      </c>
      <c r="M249" s="1">
        <v>0.78178700000000001</v>
      </c>
      <c r="N249" s="1">
        <v>0.95699599999999996</v>
      </c>
      <c r="O249" s="1">
        <v>-2.5306199999999999</v>
      </c>
      <c r="P249" s="1">
        <v>-0.78110100000000005</v>
      </c>
      <c r="Q249" s="1">
        <v>1.00057</v>
      </c>
      <c r="R249" s="1">
        <v>-2.5262899999999999</v>
      </c>
      <c r="S249" s="1">
        <v>7.9051399999999997E-4</v>
      </c>
      <c r="T249" s="1">
        <v>8.1671499999999994E-2</v>
      </c>
      <c r="U249" s="1">
        <v>-2.4440499999999998</v>
      </c>
      <c r="V249" s="1" t="s">
        <v>23</v>
      </c>
      <c r="W249" s="1">
        <f>ABS(IK_diagnostics_positions__3[[#This Row],[Column1]]-A248)</f>
        <v>2.1710000000000063E-3</v>
      </c>
      <c r="X249" s="1">
        <f>ABS(IK_diagnostics_positions__3[[#This Row],[Column2]]-B248)</f>
        <v>0</v>
      </c>
      <c r="Y249" s="1">
        <f>ABS(IK_diagnostics_positions__3[[#This Row],[Column3]]-C248)</f>
        <v>2.6500000000007073E-4</v>
      </c>
      <c r="Z249" s="1">
        <f>ABS(IK_diagnostics_positions__3[[#This Row],[Column4]]-D248)</f>
        <v>2.2720000000000518E-3</v>
      </c>
      <c r="AA249" s="1">
        <f>ABS(IK_diagnostics_positions__3[[#This Row],[Column5]]-E248)</f>
        <v>0</v>
      </c>
      <c r="AB249" s="1">
        <f>ABS(IK_diagnostics_positions__3[[#This Row],[Column6]]-F248)</f>
        <v>1.4899999999999913E-3</v>
      </c>
      <c r="AC249" s="1">
        <f>ABS(IK_diagnostics_positions__3[[#This Row],[Column7]]-G248)</f>
        <v>1.934999999999909E-3</v>
      </c>
      <c r="AD249" s="1">
        <f>ABS(IK_diagnostics_positions__3[[#This Row],[Column8]]-H248)</f>
        <v>1.8979999999999553E-3</v>
      </c>
      <c r="AE249" s="1">
        <f>ABS(IK_diagnostics_positions__3[[#This Row],[Column9]]-I248)</f>
        <v>3.0799999999999716E-3</v>
      </c>
      <c r="AF249" s="1">
        <f>ABS(IK_diagnostics_positions__3[[#This Row],[Column10]]-J248)</f>
        <v>2.5945899999999997E-4</v>
      </c>
      <c r="AG249" s="1">
        <f>ABS(IK_diagnostics_positions__3[[#This Row],[Column11]]-K248)</f>
        <v>2.4739999999999762E-3</v>
      </c>
      <c r="AH249" s="1">
        <f>ABS(IK_diagnostics_positions__3[[#This Row],[Column12]]-L248)</f>
        <v>1.0000000000001119E-3</v>
      </c>
      <c r="AI249" s="1">
        <f>ABS(IK_diagnostics_positions__3[[#This Row],[Column13]]-M248)</f>
        <v>1.2069999999999581E-3</v>
      </c>
      <c r="AJ249" s="1">
        <f>ABS(IK_diagnostics_positions__3[[#This Row],[Column14]]-N248)</f>
        <v>6.6399999999999793E-4</v>
      </c>
      <c r="AK249" s="1">
        <f>ABS(IK_diagnostics_positions__3[[#This Row],[Column15]]-O248)</f>
        <v>6.9000000000007944E-4</v>
      </c>
      <c r="AL249" s="1">
        <f>ABS(IK_diagnostics_positions__3[[#This Row],[Column16]]-P248)</f>
        <v>8.5699999999999665E-4</v>
      </c>
      <c r="AM249" s="1">
        <f>ABS(IK_diagnostics_positions__3[[#This Row],[Column17]]-Q248)</f>
        <v>7.0000000000014495E-5</v>
      </c>
      <c r="AN249" s="1">
        <f>ABS(IK_diagnostics_positions__3[[#This Row],[Column18]]-R248)</f>
        <v>5.2999999999991942E-4</v>
      </c>
      <c r="AO249" s="1">
        <f>ABS(IK_diagnostics_positions__3[[#This Row],[Column19]]-S248)</f>
        <v>1.7178799999999998E-4</v>
      </c>
      <c r="AP249" s="1">
        <f>ABS(IK_diagnostics_positions__3[[#This Row],[Column20]]-T248)</f>
        <v>1.510400000000009E-3</v>
      </c>
      <c r="AQ249" s="1">
        <f>ABS(IK_diagnostics_positions__3[[#This Row],[Column21]]-U248)</f>
        <v>5.1999999999985391E-4</v>
      </c>
    </row>
    <row r="250" spans="1:43" x14ac:dyDescent="0.25">
      <c r="A250" s="1">
        <v>0.11776399999999999</v>
      </c>
      <c r="B250" s="1" t="s">
        <v>22</v>
      </c>
      <c r="C250" s="1">
        <v>-0.99304199999999998</v>
      </c>
      <c r="D250" s="1">
        <v>-0.88068599999999997</v>
      </c>
      <c r="E250" s="1" t="s">
        <v>22</v>
      </c>
      <c r="F250" s="1">
        <v>-1.0486899999999999</v>
      </c>
      <c r="G250" s="1">
        <v>-0.88314499999999996</v>
      </c>
      <c r="H250" s="1">
        <v>0.92104699999999995</v>
      </c>
      <c r="I250" s="1">
        <v>-1.4381299999999999</v>
      </c>
      <c r="J250" s="1">
        <v>8.8739400000000001E-4</v>
      </c>
      <c r="K250" s="1">
        <v>0.92286900000000005</v>
      </c>
      <c r="L250" s="1">
        <v>-1.9055599999999999</v>
      </c>
      <c r="M250" s="1">
        <v>0.78091699999999997</v>
      </c>
      <c r="N250" s="1">
        <v>0.95783600000000002</v>
      </c>
      <c r="O250" s="1">
        <v>-2.5303200000000001</v>
      </c>
      <c r="P250" s="1">
        <v>-0.77964699999999998</v>
      </c>
      <c r="Q250" s="1">
        <v>1.0012300000000001</v>
      </c>
      <c r="R250" s="1">
        <v>-2.5257399999999999</v>
      </c>
      <c r="S250" s="1">
        <v>8.3002399999999995E-4</v>
      </c>
      <c r="T250" s="1">
        <v>8.0579799999999993E-2</v>
      </c>
      <c r="U250" s="1">
        <v>-2.4445800000000002</v>
      </c>
      <c r="V250" s="1" t="s">
        <v>23</v>
      </c>
      <c r="W250" s="1">
        <f>ABS(IK_diagnostics_positions__3[[#This Row],[Column1]]-A249)</f>
        <v>2.2120000000000056E-3</v>
      </c>
      <c r="X250" s="1">
        <f>ABS(IK_diagnostics_positions__3[[#This Row],[Column2]]-B249)</f>
        <v>0</v>
      </c>
      <c r="Y250" s="1">
        <f>ABS(IK_diagnostics_positions__3[[#This Row],[Column3]]-C249)</f>
        <v>2.6499999999995971E-4</v>
      </c>
      <c r="Z250" s="1">
        <f>ABS(IK_diagnostics_positions__3[[#This Row],[Column4]]-D249)</f>
        <v>2.2879999999999567E-3</v>
      </c>
      <c r="AA250" s="1">
        <f>ABS(IK_diagnostics_positions__3[[#This Row],[Column5]]-E249)</f>
        <v>0</v>
      </c>
      <c r="AB250" s="1">
        <f>ABS(IK_diagnostics_positions__3[[#This Row],[Column6]]-F249)</f>
        <v>1.0900000000000354E-3</v>
      </c>
      <c r="AC250" s="1">
        <f>ABS(IK_diagnostics_positions__3[[#This Row],[Column7]]-G249)</f>
        <v>1.8839999999999968E-3</v>
      </c>
      <c r="AD250" s="1">
        <f>ABS(IK_diagnostics_positions__3[[#This Row],[Column8]]-H249)</f>
        <v>1.5160000000000728E-3</v>
      </c>
      <c r="AE250" s="1">
        <f>ABS(IK_diagnostics_positions__3[[#This Row],[Column9]]-I249)</f>
        <v>2.5199999999998557E-3</v>
      </c>
      <c r="AF250" s="1">
        <f>ABS(IK_diagnostics_positions__3[[#This Row],[Column10]]-J249)</f>
        <v>3.1292400000000001E-4</v>
      </c>
      <c r="AG250" s="1">
        <f>ABS(IK_diagnostics_positions__3[[#This Row],[Column11]]-K249)</f>
        <v>2.454999999999985E-3</v>
      </c>
      <c r="AH250" s="1">
        <f>ABS(IK_diagnostics_positions__3[[#This Row],[Column12]]-L249)</f>
        <v>1.6000000000000458E-3</v>
      </c>
      <c r="AI250" s="1">
        <f>ABS(IK_diagnostics_positions__3[[#This Row],[Column13]]-M249)</f>
        <v>8.7000000000003741E-4</v>
      </c>
      <c r="AJ250" s="1">
        <f>ABS(IK_diagnostics_positions__3[[#This Row],[Column14]]-N249)</f>
        <v>8.4000000000006292E-4</v>
      </c>
      <c r="AK250" s="1">
        <f>ABS(IK_diagnostics_positions__3[[#This Row],[Column15]]-O249)</f>
        <v>2.9999999999974492E-4</v>
      </c>
      <c r="AL250" s="1">
        <f>ABS(IK_diagnostics_positions__3[[#This Row],[Column16]]-P249)</f>
        <v>1.4540000000000664E-3</v>
      </c>
      <c r="AM250" s="1">
        <f>ABS(IK_diagnostics_positions__3[[#This Row],[Column17]]-Q249)</f>
        <v>6.6000000000010495E-4</v>
      </c>
      <c r="AN250" s="1">
        <f>ABS(IK_diagnostics_positions__3[[#This Row],[Column18]]-R249)</f>
        <v>5.5000000000005045E-4</v>
      </c>
      <c r="AO250" s="1">
        <f>ABS(IK_diagnostics_positions__3[[#This Row],[Column19]]-S249)</f>
        <v>3.9509999999999979E-5</v>
      </c>
      <c r="AP250" s="1">
        <f>ABS(IK_diagnostics_positions__3[[#This Row],[Column20]]-T249)</f>
        <v>1.091700000000001E-3</v>
      </c>
      <c r="AQ250" s="1">
        <f>ABS(IK_diagnostics_positions__3[[#This Row],[Column21]]-U249)</f>
        <v>5.3000000000036351E-4</v>
      </c>
    </row>
    <row r="251" spans="1:43" x14ac:dyDescent="0.25">
      <c r="A251" s="1">
        <v>0.115053</v>
      </c>
      <c r="B251" s="1" t="s">
        <v>22</v>
      </c>
      <c r="C251" s="1">
        <v>-0.99335899999999999</v>
      </c>
      <c r="D251" s="1">
        <v>-0.883463</v>
      </c>
      <c r="E251" s="1" t="s">
        <v>22</v>
      </c>
      <c r="F251" s="1">
        <v>-1.04782</v>
      </c>
      <c r="G251" s="1">
        <v>-0.88572399999999996</v>
      </c>
      <c r="H251" s="1">
        <v>0.91916500000000001</v>
      </c>
      <c r="I251" s="1">
        <v>-1.4416899999999999</v>
      </c>
      <c r="J251" s="1">
        <v>9.0134099999999995E-4</v>
      </c>
      <c r="K251" s="1">
        <v>0.92020100000000005</v>
      </c>
      <c r="L251" s="1">
        <v>-1.90418</v>
      </c>
      <c r="M251" s="1">
        <v>0.780003</v>
      </c>
      <c r="N251" s="1">
        <v>0.95875600000000005</v>
      </c>
      <c r="O251" s="1">
        <v>-2.52989</v>
      </c>
      <c r="P251" s="1">
        <v>-0.77864500000000003</v>
      </c>
      <c r="Q251" s="1">
        <v>1.0011000000000001</v>
      </c>
      <c r="R251" s="1">
        <v>-2.5252699999999999</v>
      </c>
      <c r="S251" s="1">
        <v>1.03875E-3</v>
      </c>
      <c r="T251" s="1">
        <v>7.9309199999999996E-2</v>
      </c>
      <c r="U251" s="1">
        <v>-2.4453800000000001</v>
      </c>
      <c r="V251" s="1" t="s">
        <v>23</v>
      </c>
      <c r="W251" s="1">
        <f>ABS(IK_diagnostics_positions__3[[#This Row],[Column1]]-A250)</f>
        <v>2.7109999999999912E-3</v>
      </c>
      <c r="X251" s="1">
        <f>ABS(IK_diagnostics_positions__3[[#This Row],[Column2]]-B250)</f>
        <v>0</v>
      </c>
      <c r="Y251" s="1">
        <f>ABS(IK_diagnostics_positions__3[[#This Row],[Column3]]-C250)</f>
        <v>3.1700000000001172E-4</v>
      </c>
      <c r="Z251" s="1">
        <f>ABS(IK_diagnostics_positions__3[[#This Row],[Column4]]-D250)</f>
        <v>2.7770000000000294E-3</v>
      </c>
      <c r="AA251" s="1">
        <f>ABS(IK_diagnostics_positions__3[[#This Row],[Column5]]-E250)</f>
        <v>0</v>
      </c>
      <c r="AB251" s="1">
        <f>ABS(IK_diagnostics_positions__3[[#This Row],[Column6]]-F250)</f>
        <v>8.6999999999992639E-4</v>
      </c>
      <c r="AC251" s="1">
        <f>ABS(IK_diagnostics_positions__3[[#This Row],[Column7]]-G250)</f>
        <v>2.578999999999998E-3</v>
      </c>
      <c r="AD251" s="1">
        <f>ABS(IK_diagnostics_positions__3[[#This Row],[Column8]]-H250)</f>
        <v>1.8819999999999393E-3</v>
      </c>
      <c r="AE251" s="1">
        <f>ABS(IK_diagnostics_positions__3[[#This Row],[Column9]]-I250)</f>
        <v>3.5600000000000076E-3</v>
      </c>
      <c r="AF251" s="1">
        <f>ABS(IK_diagnostics_positions__3[[#This Row],[Column10]]-J250)</f>
        <v>1.3946999999999939E-5</v>
      </c>
      <c r="AG251" s="1">
        <f>ABS(IK_diagnostics_positions__3[[#This Row],[Column11]]-K250)</f>
        <v>2.6680000000000037E-3</v>
      </c>
      <c r="AH251" s="1">
        <f>ABS(IK_diagnostics_positions__3[[#This Row],[Column12]]-L250)</f>
        <v>1.3799999999999368E-3</v>
      </c>
      <c r="AI251" s="1">
        <f>ABS(IK_diagnostics_positions__3[[#This Row],[Column13]]-M250)</f>
        <v>9.1399999999997039E-4</v>
      </c>
      <c r="AJ251" s="1">
        <f>ABS(IK_diagnostics_positions__3[[#This Row],[Column14]]-N250)</f>
        <v>9.200000000000319E-4</v>
      </c>
      <c r="AK251" s="1">
        <f>ABS(IK_diagnostics_positions__3[[#This Row],[Column15]]-O250)</f>
        <v>4.3000000000015248E-4</v>
      </c>
      <c r="AL251" s="1">
        <f>ABS(IK_diagnostics_positions__3[[#This Row],[Column16]]-P250)</f>
        <v>1.0019999999999474E-3</v>
      </c>
      <c r="AM251" s="1">
        <f>ABS(IK_diagnostics_positions__3[[#This Row],[Column17]]-Q250)</f>
        <v>1.2999999999996348E-4</v>
      </c>
      <c r="AN251" s="1">
        <f>ABS(IK_diagnostics_positions__3[[#This Row],[Column18]]-R250)</f>
        <v>4.6999999999997044E-4</v>
      </c>
      <c r="AO251" s="1">
        <f>ABS(IK_diagnostics_positions__3[[#This Row],[Column19]]-S250)</f>
        <v>2.0872600000000001E-4</v>
      </c>
      <c r="AP251" s="1">
        <f>ABS(IK_diagnostics_positions__3[[#This Row],[Column20]]-T250)</f>
        <v>1.2705999999999967E-3</v>
      </c>
      <c r="AQ251" s="1">
        <f>ABS(IK_diagnostics_positions__3[[#This Row],[Column21]]-U250)</f>
        <v>7.9999999999991189E-4</v>
      </c>
    </row>
    <row r="252" spans="1:43" x14ac:dyDescent="0.25">
      <c r="A252" s="1">
        <v>0.11239</v>
      </c>
      <c r="B252" s="1" t="s">
        <v>22</v>
      </c>
      <c r="C252" s="1">
        <v>-0.99366399999999999</v>
      </c>
      <c r="D252" s="1">
        <v>-0.88619099999999995</v>
      </c>
      <c r="E252" s="1" t="s">
        <v>22</v>
      </c>
      <c r="F252" s="1">
        <v>-1.04691</v>
      </c>
      <c r="G252" s="1">
        <v>-0.88766500000000004</v>
      </c>
      <c r="H252" s="1">
        <v>0.91735100000000003</v>
      </c>
      <c r="I252" s="1">
        <v>-1.44499</v>
      </c>
      <c r="J252" s="1">
        <v>1.4520900000000001E-3</v>
      </c>
      <c r="K252" s="1">
        <v>0.91737599999999997</v>
      </c>
      <c r="L252" s="1">
        <v>-1.90266</v>
      </c>
      <c r="M252" s="1">
        <v>0.77938099999999999</v>
      </c>
      <c r="N252" s="1">
        <v>0.95972400000000002</v>
      </c>
      <c r="O252" s="1">
        <v>-2.5295899999999998</v>
      </c>
      <c r="P252" s="1">
        <v>-0.777115</v>
      </c>
      <c r="Q252" s="1">
        <v>1.00065</v>
      </c>
      <c r="R252" s="1">
        <v>-2.52468</v>
      </c>
      <c r="S252" s="1">
        <v>1.10148E-3</v>
      </c>
      <c r="T252" s="1">
        <v>7.7765299999999996E-2</v>
      </c>
      <c r="U252" s="1">
        <v>-2.4458500000000001</v>
      </c>
      <c r="V252" s="1" t="s">
        <v>23</v>
      </c>
      <c r="W252" s="1">
        <f>ABS(IK_diagnostics_positions__3[[#This Row],[Column1]]-A251)</f>
        <v>2.6629999999999987E-3</v>
      </c>
      <c r="X252" s="1">
        <f>ABS(IK_diagnostics_positions__3[[#This Row],[Column2]]-B251)</f>
        <v>0</v>
      </c>
      <c r="Y252" s="1">
        <f>ABS(IK_diagnostics_positions__3[[#This Row],[Column3]]-C251)</f>
        <v>3.0499999999999972E-4</v>
      </c>
      <c r="Z252" s="1">
        <f>ABS(IK_diagnostics_positions__3[[#This Row],[Column4]]-D251)</f>
        <v>2.7279999999999527E-3</v>
      </c>
      <c r="AA252" s="1">
        <f>ABS(IK_diagnostics_positions__3[[#This Row],[Column5]]-E251)</f>
        <v>0</v>
      </c>
      <c r="AB252" s="1">
        <f>ABS(IK_diagnostics_positions__3[[#This Row],[Column6]]-F251)</f>
        <v>9.0999999999996639E-4</v>
      </c>
      <c r="AC252" s="1">
        <f>ABS(IK_diagnostics_positions__3[[#This Row],[Column7]]-G251)</f>
        <v>1.9410000000000815E-3</v>
      </c>
      <c r="AD252" s="1">
        <f>ABS(IK_diagnostics_positions__3[[#This Row],[Column8]]-H251)</f>
        <v>1.8139999999999823E-3</v>
      </c>
      <c r="AE252" s="1">
        <f>ABS(IK_diagnostics_positions__3[[#This Row],[Column9]]-I251)</f>
        <v>3.3000000000000806E-3</v>
      </c>
      <c r="AF252" s="1">
        <f>ABS(IK_diagnostics_positions__3[[#This Row],[Column10]]-J251)</f>
        <v>5.5074900000000012E-4</v>
      </c>
      <c r="AG252" s="1">
        <f>ABS(IK_diagnostics_positions__3[[#This Row],[Column11]]-K251)</f>
        <v>2.8250000000000774E-3</v>
      </c>
      <c r="AH252" s="1">
        <f>ABS(IK_diagnostics_positions__3[[#This Row],[Column12]]-L251)</f>
        <v>1.5199999999999658E-3</v>
      </c>
      <c r="AI252" s="1">
        <f>ABS(IK_diagnostics_positions__3[[#This Row],[Column13]]-M251)</f>
        <v>6.2200000000001143E-4</v>
      </c>
      <c r="AJ252" s="1">
        <f>ABS(IK_diagnostics_positions__3[[#This Row],[Column14]]-N251)</f>
        <v>9.6799999999996889E-4</v>
      </c>
      <c r="AK252" s="1">
        <f>ABS(IK_diagnostics_positions__3[[#This Row],[Column15]]-O251)</f>
        <v>3.00000000000189E-4</v>
      </c>
      <c r="AL252" s="1">
        <f>ABS(IK_diagnostics_positions__3[[#This Row],[Column16]]-P251)</f>
        <v>1.5300000000000313E-3</v>
      </c>
      <c r="AM252" s="1">
        <f>ABS(IK_diagnostics_positions__3[[#This Row],[Column17]]-Q251)</f>
        <v>4.5000000000006146E-4</v>
      </c>
      <c r="AN252" s="1">
        <f>ABS(IK_diagnostics_positions__3[[#This Row],[Column18]]-R251)</f>
        <v>5.8999999999986841E-4</v>
      </c>
      <c r="AO252" s="1">
        <f>ABS(IK_diagnostics_positions__3[[#This Row],[Column19]]-S251)</f>
        <v>6.2729999999999991E-5</v>
      </c>
      <c r="AP252" s="1">
        <f>ABS(IK_diagnostics_positions__3[[#This Row],[Column20]]-T251)</f>
        <v>1.5439000000000008E-3</v>
      </c>
      <c r="AQ252" s="1">
        <f>ABS(IK_diagnostics_positions__3[[#This Row],[Column21]]-U251)</f>
        <v>4.6999999999997044E-4</v>
      </c>
    </row>
    <row r="253" spans="1:43" x14ac:dyDescent="0.25">
      <c r="A253" s="1">
        <v>0.11035300000000001</v>
      </c>
      <c r="B253" s="1" t="s">
        <v>22</v>
      </c>
      <c r="C253" s="1">
        <v>-0.993892</v>
      </c>
      <c r="D253" s="1">
        <v>-0.88833200000000001</v>
      </c>
      <c r="E253" s="1" t="s">
        <v>22</v>
      </c>
      <c r="F253" s="1">
        <v>-1.0451600000000001</v>
      </c>
      <c r="G253" s="1">
        <v>-0.8891</v>
      </c>
      <c r="H253" s="1">
        <v>0.91553799999999996</v>
      </c>
      <c r="I253" s="1">
        <v>-1.44739</v>
      </c>
      <c r="J253" s="1">
        <v>1.9552100000000002E-3</v>
      </c>
      <c r="K253" s="1">
        <v>0.91400999999999999</v>
      </c>
      <c r="L253" s="1">
        <v>-1.9012800000000001</v>
      </c>
      <c r="M253" s="1">
        <v>0.77825500000000003</v>
      </c>
      <c r="N253" s="1">
        <v>0.96030199999999999</v>
      </c>
      <c r="O253" s="1">
        <v>-2.5299399999999999</v>
      </c>
      <c r="P253" s="1">
        <v>-0.77620400000000001</v>
      </c>
      <c r="Q253" s="1">
        <v>1.0006200000000001</v>
      </c>
      <c r="R253" s="1">
        <v>-2.5233500000000002</v>
      </c>
      <c r="S253" s="1">
        <v>1.0828700000000001E-3</v>
      </c>
      <c r="T253" s="1">
        <v>7.5978799999999999E-2</v>
      </c>
      <c r="U253" s="1">
        <v>-2.4468999999999999</v>
      </c>
      <c r="V253" s="1" t="s">
        <v>23</v>
      </c>
      <c r="W253" s="1">
        <f>ABS(IK_diagnostics_positions__3[[#This Row],[Column1]]-A252)</f>
        <v>2.0369999999999971E-3</v>
      </c>
      <c r="X253" s="1">
        <f>ABS(IK_diagnostics_positions__3[[#This Row],[Column2]]-B252)</f>
        <v>0</v>
      </c>
      <c r="Y253" s="1">
        <f>ABS(IK_diagnostics_positions__3[[#This Row],[Column3]]-C252)</f>
        <v>2.2800000000000598E-4</v>
      </c>
      <c r="Z253" s="1">
        <f>ABS(IK_diagnostics_positions__3[[#This Row],[Column4]]-D252)</f>
        <v>2.1410000000000595E-3</v>
      </c>
      <c r="AA253" s="1">
        <f>ABS(IK_diagnostics_positions__3[[#This Row],[Column5]]-E252)</f>
        <v>0</v>
      </c>
      <c r="AB253" s="1">
        <f>ABS(IK_diagnostics_positions__3[[#This Row],[Column6]]-F252)</f>
        <v>1.7499999999999183E-3</v>
      </c>
      <c r="AC253" s="1">
        <f>ABS(IK_diagnostics_positions__3[[#This Row],[Column7]]-G252)</f>
        <v>1.4349999999999641E-3</v>
      </c>
      <c r="AD253" s="1">
        <f>ABS(IK_diagnostics_positions__3[[#This Row],[Column8]]-H252)</f>
        <v>1.8130000000000646E-3</v>
      </c>
      <c r="AE253" s="1">
        <f>ABS(IK_diagnostics_positions__3[[#This Row],[Column9]]-I252)</f>
        <v>2.3999999999999577E-3</v>
      </c>
      <c r="AF253" s="1">
        <f>ABS(IK_diagnostics_positions__3[[#This Row],[Column10]]-J252)</f>
        <v>5.0312000000000013E-4</v>
      </c>
      <c r="AG253" s="1">
        <f>ABS(IK_diagnostics_positions__3[[#This Row],[Column11]]-K252)</f>
        <v>3.3659999999999801E-3</v>
      </c>
      <c r="AH253" s="1">
        <f>ABS(IK_diagnostics_positions__3[[#This Row],[Column12]]-L252)</f>
        <v>1.3799999999999368E-3</v>
      </c>
      <c r="AI253" s="1">
        <f>ABS(IK_diagnostics_positions__3[[#This Row],[Column13]]-M252)</f>
        <v>1.1259999999999604E-3</v>
      </c>
      <c r="AJ253" s="1">
        <f>ABS(IK_diagnostics_positions__3[[#This Row],[Column14]]-N252)</f>
        <v>5.7799999999996743E-4</v>
      </c>
      <c r="AK253" s="1">
        <f>ABS(IK_diagnostics_positions__3[[#This Row],[Column15]]-O252)</f>
        <v>3.5000000000007248E-4</v>
      </c>
      <c r="AL253" s="1">
        <f>ABS(IK_diagnostics_positions__3[[#This Row],[Column16]]-P252)</f>
        <v>9.1099999999999515E-4</v>
      </c>
      <c r="AM253" s="1">
        <f>ABS(IK_diagnostics_positions__3[[#This Row],[Column17]]-Q252)</f>
        <v>2.9999999999974492E-5</v>
      </c>
      <c r="AN253" s="1">
        <f>ABS(IK_diagnostics_positions__3[[#This Row],[Column18]]-R252)</f>
        <v>1.3299999999998313E-3</v>
      </c>
      <c r="AO253" s="1">
        <f>ABS(IK_diagnostics_positions__3[[#This Row],[Column19]]-S252)</f>
        <v>1.8609999999999851E-5</v>
      </c>
      <c r="AP253" s="1">
        <f>ABS(IK_diagnostics_positions__3[[#This Row],[Column20]]-T252)</f>
        <v>1.7864999999999964E-3</v>
      </c>
      <c r="AQ253" s="1">
        <f>ABS(IK_diagnostics_positions__3[[#This Row],[Column21]]-U252)</f>
        <v>1.0499999999997733E-3</v>
      </c>
    </row>
    <row r="254" spans="1:43" x14ac:dyDescent="0.25">
      <c r="A254" s="1">
        <v>0.107805</v>
      </c>
      <c r="B254" s="1" t="s">
        <v>22</v>
      </c>
      <c r="C254" s="1">
        <v>-0.99417199999999994</v>
      </c>
      <c r="D254" s="1">
        <v>-0.89092899999999997</v>
      </c>
      <c r="E254" s="1" t="s">
        <v>22</v>
      </c>
      <c r="F254" s="1">
        <v>-1.04447</v>
      </c>
      <c r="G254" s="1">
        <v>-0.89157900000000001</v>
      </c>
      <c r="H254" s="1">
        <v>0.91368899999999997</v>
      </c>
      <c r="I254" s="1">
        <v>-1.4508799999999999</v>
      </c>
      <c r="J254" s="1">
        <v>2.1082800000000001E-3</v>
      </c>
      <c r="K254" s="1">
        <v>0.91092499999999998</v>
      </c>
      <c r="L254" s="1">
        <v>-1.8995599999999999</v>
      </c>
      <c r="M254" s="1">
        <v>0.77690599999999999</v>
      </c>
      <c r="N254" s="1">
        <v>0.96176399999999995</v>
      </c>
      <c r="O254" s="1">
        <v>-2.5297200000000002</v>
      </c>
      <c r="P254" s="1">
        <v>-0.77532699999999999</v>
      </c>
      <c r="Q254" s="1">
        <v>1.0008999999999999</v>
      </c>
      <c r="R254" s="1">
        <v>-2.5220600000000002</v>
      </c>
      <c r="S254" s="1">
        <v>1.11585E-3</v>
      </c>
      <c r="T254" s="1">
        <v>7.4280799999999994E-2</v>
      </c>
      <c r="U254" s="1">
        <v>-2.4473099999999999</v>
      </c>
      <c r="V254" s="1" t="s">
        <v>23</v>
      </c>
      <c r="W254" s="1">
        <f>ABS(IK_diagnostics_positions__3[[#This Row],[Column1]]-A253)</f>
        <v>2.5480000000000086E-3</v>
      </c>
      <c r="X254" s="1">
        <f>ABS(IK_diagnostics_positions__3[[#This Row],[Column2]]-B253)</f>
        <v>0</v>
      </c>
      <c r="Y254" s="1">
        <f>ABS(IK_diagnostics_positions__3[[#This Row],[Column3]]-C253)</f>
        <v>2.7999999999994696E-4</v>
      </c>
      <c r="Z254" s="1">
        <f>ABS(IK_diagnostics_positions__3[[#This Row],[Column4]]-D253)</f>
        <v>2.5969999999999605E-3</v>
      </c>
      <c r="AA254" s="1">
        <f>ABS(IK_diagnostics_positions__3[[#This Row],[Column5]]-E253)</f>
        <v>0</v>
      </c>
      <c r="AB254" s="1">
        <f>ABS(IK_diagnostics_positions__3[[#This Row],[Column6]]-F253)</f>
        <v>6.9000000000007944E-4</v>
      </c>
      <c r="AC254" s="1">
        <f>ABS(IK_diagnostics_positions__3[[#This Row],[Column7]]-G253)</f>
        <v>2.479000000000009E-3</v>
      </c>
      <c r="AD254" s="1">
        <f>ABS(IK_diagnostics_positions__3[[#This Row],[Column8]]-H253)</f>
        <v>1.8489999999999895E-3</v>
      </c>
      <c r="AE254" s="1">
        <f>ABS(IK_diagnostics_positions__3[[#This Row],[Column9]]-I253)</f>
        <v>3.4899999999999931E-3</v>
      </c>
      <c r="AF254" s="1">
        <f>ABS(IK_diagnostics_positions__3[[#This Row],[Column10]]-J253)</f>
        <v>1.5306999999999994E-4</v>
      </c>
      <c r="AG254" s="1">
        <f>ABS(IK_diagnostics_positions__3[[#This Row],[Column11]]-K253)</f>
        <v>3.0850000000000044E-3</v>
      </c>
      <c r="AH254" s="1">
        <f>ABS(IK_diagnostics_positions__3[[#This Row],[Column12]]-L253)</f>
        <v>1.7200000000001658E-3</v>
      </c>
      <c r="AI254" s="1">
        <f>ABS(IK_diagnostics_positions__3[[#This Row],[Column13]]-M253)</f>
        <v>1.3490000000000446E-3</v>
      </c>
      <c r="AJ254" s="1">
        <f>ABS(IK_diagnostics_positions__3[[#This Row],[Column14]]-N253)</f>
        <v>1.4619999999999633E-3</v>
      </c>
      <c r="AK254" s="1">
        <f>ABS(IK_diagnostics_positions__3[[#This Row],[Column15]]-O253)</f>
        <v>2.1999999999966491E-4</v>
      </c>
      <c r="AL254" s="1">
        <f>ABS(IK_diagnostics_positions__3[[#This Row],[Column16]]-P253)</f>
        <v>8.7700000000001666E-4</v>
      </c>
      <c r="AM254" s="1">
        <f>ABS(IK_diagnostics_positions__3[[#This Row],[Column17]]-Q253)</f>
        <v>2.7999999999983594E-4</v>
      </c>
      <c r="AN254" s="1">
        <f>ABS(IK_diagnostics_positions__3[[#This Row],[Column18]]-R253)</f>
        <v>1.2900000000000134E-3</v>
      </c>
      <c r="AO254" s="1">
        <f>ABS(IK_diagnostics_positions__3[[#This Row],[Column19]]-S253)</f>
        <v>3.2979999999999945E-5</v>
      </c>
      <c r="AP254" s="1">
        <f>ABS(IK_diagnostics_positions__3[[#This Row],[Column20]]-T253)</f>
        <v>1.6980000000000051E-3</v>
      </c>
      <c r="AQ254" s="1">
        <f>ABS(IK_diagnostics_positions__3[[#This Row],[Column21]]-U253)</f>
        <v>4.1000000000002146E-4</v>
      </c>
    </row>
    <row r="255" spans="1:43" x14ac:dyDescent="0.25">
      <c r="A255" s="1">
        <v>0.1047</v>
      </c>
      <c r="B255" s="1" t="s">
        <v>22</v>
      </c>
      <c r="C255" s="1">
        <v>-0.99450400000000005</v>
      </c>
      <c r="D255" s="1">
        <v>-0.894065</v>
      </c>
      <c r="E255" s="1" t="s">
        <v>22</v>
      </c>
      <c r="F255" s="1">
        <v>-1.0441800000000001</v>
      </c>
      <c r="G255" s="1">
        <v>-0.89391699999999996</v>
      </c>
      <c r="H255" s="1">
        <v>0.91162200000000004</v>
      </c>
      <c r="I255" s="1">
        <v>-1.4552099999999999</v>
      </c>
      <c r="J255" s="1">
        <v>2.39581E-3</v>
      </c>
      <c r="K255" s="1">
        <v>0.90748399999999996</v>
      </c>
      <c r="L255" s="1">
        <v>-1.8986099999999999</v>
      </c>
      <c r="M255" s="1">
        <v>0.77623299999999995</v>
      </c>
      <c r="N255" s="1">
        <v>0.962839</v>
      </c>
      <c r="O255" s="1">
        <v>-2.5295700000000001</v>
      </c>
      <c r="P255" s="1">
        <v>-0.77404399999999995</v>
      </c>
      <c r="Q255" s="1">
        <v>1.00081</v>
      </c>
      <c r="R255" s="1">
        <v>-2.5218500000000001</v>
      </c>
      <c r="S255" s="1">
        <v>1.0793700000000001E-3</v>
      </c>
      <c r="T255" s="1">
        <v>7.22077E-2</v>
      </c>
      <c r="U255" s="1">
        <v>-2.4484400000000002</v>
      </c>
      <c r="V255" s="1" t="s">
        <v>23</v>
      </c>
      <c r="W255" s="1">
        <f>ABS(IK_diagnostics_positions__3[[#This Row],[Column1]]-A254)</f>
        <v>3.1049999999999967E-3</v>
      </c>
      <c r="X255" s="1">
        <f>ABS(IK_diagnostics_positions__3[[#This Row],[Column2]]-B254)</f>
        <v>0</v>
      </c>
      <c r="Y255" s="1">
        <f>ABS(IK_diagnostics_positions__3[[#This Row],[Column3]]-C254)</f>
        <v>3.3200000000010998E-4</v>
      </c>
      <c r="Z255" s="1">
        <f>ABS(IK_diagnostics_positions__3[[#This Row],[Column4]]-D254)</f>
        <v>3.1360000000000277E-3</v>
      </c>
      <c r="AA255" s="1">
        <f>ABS(IK_diagnostics_positions__3[[#This Row],[Column5]]-E254)</f>
        <v>0</v>
      </c>
      <c r="AB255" s="1">
        <f>ABS(IK_diagnostics_positions__3[[#This Row],[Column6]]-F254)</f>
        <v>2.8999999999990145E-4</v>
      </c>
      <c r="AC255" s="1">
        <f>ABS(IK_diagnostics_positions__3[[#This Row],[Column7]]-G254)</f>
        <v>2.3379999999999512E-3</v>
      </c>
      <c r="AD255" s="1">
        <f>ABS(IK_diagnostics_positions__3[[#This Row],[Column8]]-H254)</f>
        <v>2.06699999999993E-3</v>
      </c>
      <c r="AE255" s="1">
        <f>ABS(IK_diagnostics_positions__3[[#This Row],[Column9]]-I254)</f>
        <v>4.329999999999945E-3</v>
      </c>
      <c r="AF255" s="1">
        <f>ABS(IK_diagnostics_positions__3[[#This Row],[Column10]]-J254)</f>
        <v>2.8752999999999982E-4</v>
      </c>
      <c r="AG255" s="1">
        <f>ABS(IK_diagnostics_positions__3[[#This Row],[Column11]]-K254)</f>
        <v>3.4410000000000274E-3</v>
      </c>
      <c r="AH255" s="1">
        <f>ABS(IK_diagnostics_positions__3[[#This Row],[Column12]]-L254)</f>
        <v>9.5000000000000639E-4</v>
      </c>
      <c r="AI255" s="1">
        <f>ABS(IK_diagnostics_positions__3[[#This Row],[Column13]]-M254)</f>
        <v>6.7300000000003468E-4</v>
      </c>
      <c r="AJ255" s="1">
        <f>ABS(IK_diagnostics_positions__3[[#This Row],[Column14]]-N254)</f>
        <v>1.0750000000000481E-3</v>
      </c>
      <c r="AK255" s="1">
        <f>ABS(IK_diagnostics_positions__3[[#This Row],[Column15]]-O254)</f>
        <v>1.500000000000945E-4</v>
      </c>
      <c r="AL255" s="1">
        <f>ABS(IK_diagnostics_positions__3[[#This Row],[Column16]]-P254)</f>
        <v>1.2830000000000341E-3</v>
      </c>
      <c r="AM255" s="1">
        <f>ABS(IK_diagnostics_positions__3[[#This Row],[Column17]]-Q254)</f>
        <v>8.9999999999923475E-5</v>
      </c>
      <c r="AN255" s="1">
        <f>ABS(IK_diagnostics_positions__3[[#This Row],[Column18]]-R254)</f>
        <v>2.1000000000004349E-4</v>
      </c>
      <c r="AO255" s="1">
        <f>ABS(IK_diagnostics_positions__3[[#This Row],[Column19]]-S254)</f>
        <v>3.6479999999999976E-5</v>
      </c>
      <c r="AP255" s="1">
        <f>ABS(IK_diagnostics_positions__3[[#This Row],[Column20]]-T254)</f>
        <v>2.0730999999999944E-3</v>
      </c>
      <c r="AQ255" s="1">
        <f>ABS(IK_diagnostics_positions__3[[#This Row],[Column21]]-U254)</f>
        <v>1.1300000000002974E-3</v>
      </c>
    </row>
    <row r="256" spans="1:43" x14ac:dyDescent="0.25">
      <c r="A256" s="1">
        <v>0.10187</v>
      </c>
      <c r="B256" s="1" t="s">
        <v>22</v>
      </c>
      <c r="C256" s="1">
        <v>-0.99479799999999996</v>
      </c>
      <c r="D256" s="1">
        <v>-0.89692499999999997</v>
      </c>
      <c r="E256" s="1" t="s">
        <v>22</v>
      </c>
      <c r="F256" s="1">
        <v>-1.0438700000000001</v>
      </c>
      <c r="G256" s="1">
        <v>-0.89637199999999995</v>
      </c>
      <c r="H256" s="1">
        <v>0.90979500000000002</v>
      </c>
      <c r="I256" s="1">
        <v>-1.4589300000000001</v>
      </c>
      <c r="J256" s="1">
        <v>2.5056000000000002E-3</v>
      </c>
      <c r="K256" s="1">
        <v>0.90446599999999999</v>
      </c>
      <c r="L256" s="1">
        <v>-1.8971</v>
      </c>
      <c r="M256" s="1">
        <v>0.77541499999999997</v>
      </c>
      <c r="N256" s="1">
        <v>0.96484800000000004</v>
      </c>
      <c r="O256" s="1">
        <v>-2.52874</v>
      </c>
      <c r="P256" s="1">
        <v>-0.773003</v>
      </c>
      <c r="Q256" s="1">
        <v>1.0006299999999999</v>
      </c>
      <c r="R256" s="1">
        <v>-2.5210699999999999</v>
      </c>
      <c r="S256" s="1">
        <v>7.1459300000000002E-4</v>
      </c>
      <c r="T256" s="1">
        <v>7.0619000000000001E-2</v>
      </c>
      <c r="U256" s="1">
        <v>-2.44909</v>
      </c>
      <c r="V256" s="1" t="s">
        <v>23</v>
      </c>
      <c r="W256" s="1">
        <f>ABS(IK_diagnostics_positions__3[[#This Row],[Column1]]-A255)</f>
        <v>2.8299999999999992E-3</v>
      </c>
      <c r="X256" s="1">
        <f>ABS(IK_diagnostics_positions__3[[#This Row],[Column2]]-B255)</f>
        <v>0</v>
      </c>
      <c r="Y256" s="1">
        <f>ABS(IK_diagnostics_positions__3[[#This Row],[Column3]]-C255)</f>
        <v>2.9399999999990545E-4</v>
      </c>
      <c r="Z256" s="1">
        <f>ABS(IK_diagnostics_positions__3[[#This Row],[Column4]]-D255)</f>
        <v>2.8599999999999737E-3</v>
      </c>
      <c r="AA256" s="1">
        <f>ABS(IK_diagnostics_positions__3[[#This Row],[Column5]]-E255)</f>
        <v>0</v>
      </c>
      <c r="AB256" s="1">
        <f>ABS(IK_diagnostics_positions__3[[#This Row],[Column6]]-F255)</f>
        <v>3.1000000000003247E-4</v>
      </c>
      <c r="AC256" s="1">
        <f>ABS(IK_diagnostics_positions__3[[#This Row],[Column7]]-G255)</f>
        <v>2.454999999999985E-3</v>
      </c>
      <c r="AD256" s="1">
        <f>ABS(IK_diagnostics_positions__3[[#This Row],[Column8]]-H255)</f>
        <v>1.8270000000000231E-3</v>
      </c>
      <c r="AE256" s="1">
        <f>ABS(IK_diagnostics_positions__3[[#This Row],[Column9]]-I255)</f>
        <v>3.7200000000001676E-3</v>
      </c>
      <c r="AF256" s="1">
        <f>ABS(IK_diagnostics_positions__3[[#This Row],[Column10]]-J255)</f>
        <v>1.0979000000000023E-4</v>
      </c>
      <c r="AG256" s="1">
        <f>ABS(IK_diagnostics_positions__3[[#This Row],[Column11]]-K255)</f>
        <v>3.0179999999999652E-3</v>
      </c>
      <c r="AH256" s="1">
        <f>ABS(IK_diagnostics_positions__3[[#This Row],[Column12]]-L255)</f>
        <v>1.5099999999999003E-3</v>
      </c>
      <c r="AI256" s="1">
        <f>ABS(IK_diagnostics_positions__3[[#This Row],[Column13]]-M255)</f>
        <v>8.1799999999998541E-4</v>
      </c>
      <c r="AJ256" s="1">
        <f>ABS(IK_diagnostics_positions__3[[#This Row],[Column14]]-N255)</f>
        <v>2.0090000000000385E-3</v>
      </c>
      <c r="AK256" s="1">
        <f>ABS(IK_diagnostics_positions__3[[#This Row],[Column15]]-O255)</f>
        <v>8.3000000000010843E-4</v>
      </c>
      <c r="AL256" s="1">
        <f>ABS(IK_diagnostics_positions__3[[#This Row],[Column16]]-P255)</f>
        <v>1.0409999999999586E-3</v>
      </c>
      <c r="AM256" s="1">
        <f>ABS(IK_diagnostics_positions__3[[#This Row],[Column17]]-Q255)</f>
        <v>1.8000000000006899E-4</v>
      </c>
      <c r="AN256" s="1">
        <f>ABS(IK_diagnostics_positions__3[[#This Row],[Column18]]-R255)</f>
        <v>7.8000000000022496E-4</v>
      </c>
      <c r="AO256" s="1">
        <f>ABS(IK_diagnostics_positions__3[[#This Row],[Column19]]-S255)</f>
        <v>3.6477700000000005E-4</v>
      </c>
      <c r="AP256" s="1">
        <f>ABS(IK_diagnostics_positions__3[[#This Row],[Column20]]-T255)</f>
        <v>1.5886999999999984E-3</v>
      </c>
      <c r="AQ256" s="1">
        <f>ABS(IK_diagnostics_positions__3[[#This Row],[Column21]]-U255)</f>
        <v>6.4999999999981739E-4</v>
      </c>
    </row>
    <row r="257" spans="1:43" x14ac:dyDescent="0.25">
      <c r="A257" s="1">
        <v>9.8703200000000005E-2</v>
      </c>
      <c r="B257" s="1" t="s">
        <v>22</v>
      </c>
      <c r="C257" s="1">
        <v>-0.99511700000000003</v>
      </c>
      <c r="D257" s="1">
        <v>-0.90006600000000003</v>
      </c>
      <c r="E257" s="1" t="s">
        <v>22</v>
      </c>
      <c r="F257" s="1">
        <v>-1.0447200000000001</v>
      </c>
      <c r="G257" s="1">
        <v>-0.89749800000000002</v>
      </c>
      <c r="H257" s="1">
        <v>0.90868700000000002</v>
      </c>
      <c r="I257" s="1">
        <v>-1.4621900000000001</v>
      </c>
      <c r="J257" s="1">
        <v>3.5795599999999999E-3</v>
      </c>
      <c r="K257" s="1">
        <v>0.90042800000000001</v>
      </c>
      <c r="L257" s="1">
        <v>-1.89577</v>
      </c>
      <c r="M257" s="1">
        <v>0.77486500000000003</v>
      </c>
      <c r="N257" s="1">
        <v>0.96512200000000004</v>
      </c>
      <c r="O257" s="1">
        <v>-2.5289600000000001</v>
      </c>
      <c r="P257" s="1">
        <v>-0.77069100000000001</v>
      </c>
      <c r="Q257" s="1">
        <v>1.00105</v>
      </c>
      <c r="R257" s="1">
        <v>-2.5205799999999998</v>
      </c>
      <c r="S257" s="1">
        <v>3.9455300000000002E-4</v>
      </c>
      <c r="T257" s="1">
        <v>6.8066199999999993E-2</v>
      </c>
      <c r="U257" s="1">
        <v>-2.4500000000000002</v>
      </c>
      <c r="V257" s="1" t="s">
        <v>23</v>
      </c>
      <c r="W257" s="1">
        <f>ABS(IK_diagnostics_positions__3[[#This Row],[Column1]]-A256)</f>
        <v>3.1667999999999974E-3</v>
      </c>
      <c r="X257" s="1">
        <f>ABS(IK_diagnostics_positions__3[[#This Row],[Column2]]-B256)</f>
        <v>0</v>
      </c>
      <c r="Y257" s="1">
        <f>ABS(IK_diagnostics_positions__3[[#This Row],[Column3]]-C256)</f>
        <v>3.1900000000006923E-4</v>
      </c>
      <c r="Z257" s="1">
        <f>ABS(IK_diagnostics_positions__3[[#This Row],[Column4]]-D256)</f>
        <v>3.1410000000000604E-3</v>
      </c>
      <c r="AA257" s="1">
        <f>ABS(IK_diagnostics_positions__3[[#This Row],[Column5]]-E256)</f>
        <v>0</v>
      </c>
      <c r="AB257" s="1">
        <f>ABS(IK_diagnostics_positions__3[[#This Row],[Column6]]-F256)</f>
        <v>8.5000000000001741E-4</v>
      </c>
      <c r="AC257" s="1">
        <f>ABS(IK_diagnostics_positions__3[[#This Row],[Column7]]-G256)</f>
        <v>1.1260000000000714E-3</v>
      </c>
      <c r="AD257" s="1">
        <f>ABS(IK_diagnostics_positions__3[[#This Row],[Column8]]-H256)</f>
        <v>1.1079999999999979E-3</v>
      </c>
      <c r="AE257" s="1">
        <f>ABS(IK_diagnostics_positions__3[[#This Row],[Column9]]-I256)</f>
        <v>3.2600000000000406E-3</v>
      </c>
      <c r="AF257" s="1">
        <f>ABS(IK_diagnostics_positions__3[[#This Row],[Column10]]-J256)</f>
        <v>1.0739599999999997E-3</v>
      </c>
      <c r="AG257" s="1">
        <f>ABS(IK_diagnostics_positions__3[[#This Row],[Column11]]-K256)</f>
        <v>4.037999999999986E-3</v>
      </c>
      <c r="AH257" s="1">
        <f>ABS(IK_diagnostics_positions__3[[#This Row],[Column12]]-L256)</f>
        <v>1.3300000000000534E-3</v>
      </c>
      <c r="AI257" s="1">
        <f>ABS(IK_diagnostics_positions__3[[#This Row],[Column13]]-M256)</f>
        <v>5.4999999999993943E-4</v>
      </c>
      <c r="AJ257" s="1">
        <f>ABS(IK_diagnostics_positions__3[[#This Row],[Column14]]-N256)</f>
        <v>2.7399999999999647E-4</v>
      </c>
      <c r="AK257" s="1">
        <f>ABS(IK_diagnostics_positions__3[[#This Row],[Column15]]-O256)</f>
        <v>2.20000000000109E-4</v>
      </c>
      <c r="AL257" s="1">
        <f>ABS(IK_diagnostics_positions__3[[#This Row],[Column16]]-P256)</f>
        <v>2.3119999999999807E-3</v>
      </c>
      <c r="AM257" s="1">
        <f>ABS(IK_diagnostics_positions__3[[#This Row],[Column17]]-Q256)</f>
        <v>4.2000000000008697E-4</v>
      </c>
      <c r="AN257" s="1">
        <f>ABS(IK_diagnostics_positions__3[[#This Row],[Column18]]-R256)</f>
        <v>4.9000000000010147E-4</v>
      </c>
      <c r="AO257" s="1">
        <f>ABS(IK_diagnostics_positions__3[[#This Row],[Column19]]-S256)</f>
        <v>3.2004000000000001E-4</v>
      </c>
      <c r="AP257" s="1">
        <f>ABS(IK_diagnostics_positions__3[[#This Row],[Column20]]-T256)</f>
        <v>2.5528000000000078E-3</v>
      </c>
      <c r="AQ257" s="1">
        <f>ABS(IK_diagnostics_positions__3[[#This Row],[Column21]]-U256)</f>
        <v>9.1000000000018844E-4</v>
      </c>
    </row>
    <row r="258" spans="1:43" x14ac:dyDescent="0.25">
      <c r="A258" s="1">
        <v>9.5905799999999999E-2</v>
      </c>
      <c r="B258" s="1" t="s">
        <v>22</v>
      </c>
      <c r="C258" s="1">
        <v>-0.99539</v>
      </c>
      <c r="D258" s="1">
        <v>-0.90286900000000003</v>
      </c>
      <c r="E258" s="1" t="s">
        <v>22</v>
      </c>
      <c r="F258" s="1">
        <v>-1.04488</v>
      </c>
      <c r="G258" s="1">
        <v>-0.899841</v>
      </c>
      <c r="H258" s="1">
        <v>0.90708200000000005</v>
      </c>
      <c r="I258" s="1">
        <v>-1.4658199999999999</v>
      </c>
      <c r="J258" s="1">
        <v>3.8260199999999999E-3</v>
      </c>
      <c r="K258" s="1">
        <v>0.89666900000000005</v>
      </c>
      <c r="L258" s="1">
        <v>-1.8939299999999999</v>
      </c>
      <c r="M258" s="1">
        <v>0.77355499999999999</v>
      </c>
      <c r="N258" s="1">
        <v>0.96702900000000003</v>
      </c>
      <c r="O258" s="1">
        <v>-2.52841</v>
      </c>
      <c r="P258" s="1">
        <v>-0.76970000000000005</v>
      </c>
      <c r="Q258" s="1">
        <v>1.00048</v>
      </c>
      <c r="R258" s="1">
        <v>-2.5191400000000002</v>
      </c>
      <c r="S258" s="1">
        <v>7.8456800000000003E-4</v>
      </c>
      <c r="T258" s="1">
        <v>6.5795999999999993E-2</v>
      </c>
      <c r="U258" s="1">
        <v>-2.4503900000000001</v>
      </c>
      <c r="V258" s="1" t="s">
        <v>23</v>
      </c>
      <c r="W258" s="1">
        <f>ABS(IK_diagnostics_positions__3[[#This Row],[Column1]]-A257)</f>
        <v>2.7974000000000054E-3</v>
      </c>
      <c r="X258" s="1">
        <f>ABS(IK_diagnostics_positions__3[[#This Row],[Column2]]-B257)</f>
        <v>0</v>
      </c>
      <c r="Y258" s="1">
        <f>ABS(IK_diagnostics_positions__3[[#This Row],[Column3]]-C257)</f>
        <v>2.7299999999996771E-4</v>
      </c>
      <c r="Z258" s="1">
        <f>ABS(IK_diagnostics_positions__3[[#This Row],[Column4]]-D257)</f>
        <v>2.8029999999999999E-3</v>
      </c>
      <c r="AA258" s="1">
        <f>ABS(IK_diagnostics_positions__3[[#This Row],[Column5]]-E257)</f>
        <v>0</v>
      </c>
      <c r="AB258" s="1">
        <f>ABS(IK_diagnostics_positions__3[[#This Row],[Column6]]-F257)</f>
        <v>1.5999999999993797E-4</v>
      </c>
      <c r="AC258" s="1">
        <f>ABS(IK_diagnostics_positions__3[[#This Row],[Column7]]-G257)</f>
        <v>2.342999999999984E-3</v>
      </c>
      <c r="AD258" s="1">
        <f>ABS(IK_diagnostics_positions__3[[#This Row],[Column8]]-H257)</f>
        <v>1.6049999999999676E-3</v>
      </c>
      <c r="AE258" s="1">
        <f>ABS(IK_diagnostics_positions__3[[#This Row],[Column9]]-I257)</f>
        <v>3.6299999999998001E-3</v>
      </c>
      <c r="AF258" s="1">
        <f>ABS(IK_diagnostics_positions__3[[#This Row],[Column10]]-J257)</f>
        <v>2.4646E-4</v>
      </c>
      <c r="AG258" s="1">
        <f>ABS(IK_diagnostics_positions__3[[#This Row],[Column11]]-K257)</f>
        <v>3.7589999999999568E-3</v>
      </c>
      <c r="AH258" s="1">
        <f>ABS(IK_diagnostics_positions__3[[#This Row],[Column12]]-L257)</f>
        <v>1.8400000000000638E-3</v>
      </c>
      <c r="AI258" s="1">
        <f>ABS(IK_diagnostics_positions__3[[#This Row],[Column13]]-M257)</f>
        <v>1.3100000000000334E-3</v>
      </c>
      <c r="AJ258" s="1">
        <f>ABS(IK_diagnostics_positions__3[[#This Row],[Column14]]-N257)</f>
        <v>1.906999999999992E-3</v>
      </c>
      <c r="AK258" s="1">
        <f>ABS(IK_diagnostics_positions__3[[#This Row],[Column15]]-O257)</f>
        <v>5.5000000000005045E-4</v>
      </c>
      <c r="AL258" s="1">
        <f>ABS(IK_diagnostics_positions__3[[#This Row],[Column16]]-P257)</f>
        <v>9.9099999999996413E-4</v>
      </c>
      <c r="AM258" s="1">
        <f>ABS(IK_diagnostics_positions__3[[#This Row],[Column17]]-Q257)</f>
        <v>5.6999999999995943E-4</v>
      </c>
      <c r="AN258" s="1">
        <f>ABS(IK_diagnostics_positions__3[[#This Row],[Column18]]-R257)</f>
        <v>1.4399999999996638E-3</v>
      </c>
      <c r="AO258" s="1">
        <f>ABS(IK_diagnostics_positions__3[[#This Row],[Column19]]-S257)</f>
        <v>3.9001500000000001E-4</v>
      </c>
      <c r="AP258" s="1">
        <f>ABS(IK_diagnostics_positions__3[[#This Row],[Column20]]-T257)</f>
        <v>2.2702E-3</v>
      </c>
      <c r="AQ258" s="1">
        <f>ABS(IK_diagnostics_positions__3[[#This Row],[Column21]]-U257)</f>
        <v>3.8999999999989043E-4</v>
      </c>
    </row>
    <row r="259" spans="1:43" x14ac:dyDescent="0.25">
      <c r="A259" s="1">
        <v>9.3310500000000005E-2</v>
      </c>
      <c r="B259" s="1" t="s">
        <v>22</v>
      </c>
      <c r="C259" s="1">
        <v>-0.99563699999999999</v>
      </c>
      <c r="D259" s="1">
        <v>-0.90546300000000002</v>
      </c>
      <c r="E259" s="1" t="s">
        <v>22</v>
      </c>
      <c r="F259" s="1">
        <v>-1.04515</v>
      </c>
      <c r="G259" s="1">
        <v>-0.90115500000000004</v>
      </c>
      <c r="H259" s="1">
        <v>0.905752</v>
      </c>
      <c r="I259" s="1">
        <v>-1.4689300000000001</v>
      </c>
      <c r="J259" s="1">
        <v>4.5475400000000001E-3</v>
      </c>
      <c r="K259" s="1">
        <v>0.89290199999999997</v>
      </c>
      <c r="L259" s="1">
        <v>-1.8926499999999999</v>
      </c>
      <c r="M259" s="1">
        <v>0.77250200000000002</v>
      </c>
      <c r="N259" s="1">
        <v>0.96871600000000002</v>
      </c>
      <c r="O259" s="1">
        <v>-2.5286499999999998</v>
      </c>
      <c r="P259" s="1">
        <v>-0.76851499999999995</v>
      </c>
      <c r="Q259" s="1">
        <v>1.0004200000000001</v>
      </c>
      <c r="R259" s="1">
        <v>-2.5177999999999998</v>
      </c>
      <c r="S259" s="1">
        <v>-1.41829E-4</v>
      </c>
      <c r="T259" s="1">
        <v>6.4042399999999999E-2</v>
      </c>
      <c r="U259" s="1">
        <v>-2.4520900000000001</v>
      </c>
      <c r="V259" s="1" t="s">
        <v>23</v>
      </c>
      <c r="W259" s="1">
        <f>ABS(IK_diagnostics_positions__3[[#This Row],[Column1]]-A258)</f>
        <v>2.5952999999999948E-3</v>
      </c>
      <c r="X259" s="1">
        <f>ABS(IK_diagnostics_positions__3[[#This Row],[Column2]]-B258)</f>
        <v>0</v>
      </c>
      <c r="Y259" s="1">
        <f>ABS(IK_diagnostics_positions__3[[#This Row],[Column3]]-C258)</f>
        <v>2.4699999999999722E-4</v>
      </c>
      <c r="Z259" s="1">
        <f>ABS(IK_diagnostics_positions__3[[#This Row],[Column4]]-D258)</f>
        <v>2.5939999999999852E-3</v>
      </c>
      <c r="AA259" s="1">
        <f>ABS(IK_diagnostics_positions__3[[#This Row],[Column5]]-E258)</f>
        <v>0</v>
      </c>
      <c r="AB259" s="1">
        <f>ABS(IK_diagnostics_positions__3[[#This Row],[Column6]]-F258)</f>
        <v>2.6999999999999247E-4</v>
      </c>
      <c r="AC259" s="1">
        <f>ABS(IK_diagnostics_positions__3[[#This Row],[Column7]]-G258)</f>
        <v>1.3140000000000374E-3</v>
      </c>
      <c r="AD259" s="1">
        <f>ABS(IK_diagnostics_positions__3[[#This Row],[Column8]]-H258)</f>
        <v>1.3300000000000534E-3</v>
      </c>
      <c r="AE259" s="1">
        <f>ABS(IK_diagnostics_positions__3[[#This Row],[Column9]]-I258)</f>
        <v>3.1100000000001682E-3</v>
      </c>
      <c r="AF259" s="1">
        <f>ABS(IK_diagnostics_positions__3[[#This Row],[Column10]]-J258)</f>
        <v>7.2152000000000023E-4</v>
      </c>
      <c r="AG259" s="1">
        <f>ABS(IK_diagnostics_positions__3[[#This Row],[Column11]]-K258)</f>
        <v>3.7670000000000758E-3</v>
      </c>
      <c r="AH259" s="1">
        <f>ABS(IK_diagnostics_positions__3[[#This Row],[Column12]]-L258)</f>
        <v>1.2799999999999478E-3</v>
      </c>
      <c r="AI259" s="1">
        <f>ABS(IK_diagnostics_positions__3[[#This Row],[Column13]]-M258)</f>
        <v>1.0529999999999706E-3</v>
      </c>
      <c r="AJ259" s="1">
        <f>ABS(IK_diagnostics_positions__3[[#This Row],[Column14]]-N258)</f>
        <v>1.6869999999999941E-3</v>
      </c>
      <c r="AK259" s="1">
        <f>ABS(IK_diagnostics_positions__3[[#This Row],[Column15]]-O258)</f>
        <v>2.3999999999979593E-4</v>
      </c>
      <c r="AL259" s="1">
        <f>ABS(IK_diagnostics_positions__3[[#This Row],[Column16]]-P258)</f>
        <v>1.1850000000001026E-3</v>
      </c>
      <c r="AM259" s="1">
        <f>ABS(IK_diagnostics_positions__3[[#This Row],[Column17]]-Q258)</f>
        <v>5.9999999999948983E-5</v>
      </c>
      <c r="AN259" s="1">
        <f>ABS(IK_diagnostics_positions__3[[#This Row],[Column18]]-R258)</f>
        <v>1.3400000000003409E-3</v>
      </c>
      <c r="AO259" s="1">
        <f>ABS(IK_diagnostics_positions__3[[#This Row],[Column19]]-S258)</f>
        <v>9.2639700000000003E-4</v>
      </c>
      <c r="AP259" s="1">
        <f>ABS(IK_diagnostics_positions__3[[#This Row],[Column20]]-T258)</f>
        <v>1.7535999999999941E-3</v>
      </c>
      <c r="AQ259" s="1">
        <f>ABS(IK_diagnostics_positions__3[[#This Row],[Column21]]-U258)</f>
        <v>1.7000000000000348E-3</v>
      </c>
    </row>
    <row r="260" spans="1:43" x14ac:dyDescent="0.25">
      <c r="A260" s="1">
        <v>9.0019799999999997E-2</v>
      </c>
      <c r="B260" s="1" t="s">
        <v>22</v>
      </c>
      <c r="C260" s="1">
        <v>-0.99594000000000005</v>
      </c>
      <c r="D260" s="1">
        <v>-0.90872699999999995</v>
      </c>
      <c r="E260" s="1" t="s">
        <v>22</v>
      </c>
      <c r="F260" s="1">
        <v>-1.04599</v>
      </c>
      <c r="G260" s="1">
        <v>-0.90285400000000005</v>
      </c>
      <c r="H260" s="1">
        <v>0.90418100000000001</v>
      </c>
      <c r="I260" s="1">
        <v>-1.4731000000000001</v>
      </c>
      <c r="J260" s="1">
        <v>5.1611699999999996E-3</v>
      </c>
      <c r="K260" s="1">
        <v>0.88861699999999999</v>
      </c>
      <c r="L260" s="1">
        <v>-1.89175</v>
      </c>
      <c r="M260" s="1">
        <v>0.77225200000000005</v>
      </c>
      <c r="N260" s="1">
        <v>0.96951699999999996</v>
      </c>
      <c r="O260" s="1">
        <v>-2.5281699999999998</v>
      </c>
      <c r="P260" s="1">
        <v>-0.76720299999999997</v>
      </c>
      <c r="Q260" s="1">
        <v>1.0008900000000001</v>
      </c>
      <c r="R260" s="1">
        <v>-2.5169299999999999</v>
      </c>
      <c r="S260" s="2">
        <v>9.2744799999999993E-5</v>
      </c>
      <c r="T260" s="1">
        <v>6.1127000000000001E-2</v>
      </c>
      <c r="U260" s="1">
        <v>-2.4532099999999999</v>
      </c>
      <c r="V260" s="1" t="s">
        <v>23</v>
      </c>
      <c r="W260" s="1">
        <f>ABS(IK_diagnostics_positions__3[[#This Row],[Column1]]-A259)</f>
        <v>3.2907000000000075E-3</v>
      </c>
      <c r="X260" s="1">
        <f>ABS(IK_diagnostics_positions__3[[#This Row],[Column2]]-B259)</f>
        <v>0</v>
      </c>
      <c r="Y260" s="1">
        <f>ABS(IK_diagnostics_positions__3[[#This Row],[Column3]]-C259)</f>
        <v>3.0300000000005323E-4</v>
      </c>
      <c r="Z260" s="1">
        <f>ABS(IK_diagnostics_positions__3[[#This Row],[Column4]]-D259)</f>
        <v>3.2639999999999336E-3</v>
      </c>
      <c r="AA260" s="1">
        <f>ABS(IK_diagnostics_positions__3[[#This Row],[Column5]]-E259)</f>
        <v>0</v>
      </c>
      <c r="AB260" s="1">
        <f>ABS(IK_diagnostics_positions__3[[#This Row],[Column6]]-F259)</f>
        <v>8.399999999999519E-4</v>
      </c>
      <c r="AC260" s="1">
        <f>ABS(IK_diagnostics_positions__3[[#This Row],[Column7]]-G259)</f>
        <v>1.6990000000000061E-3</v>
      </c>
      <c r="AD260" s="1">
        <f>ABS(IK_diagnostics_positions__3[[#This Row],[Column8]]-H259)</f>
        <v>1.5709999999999891E-3</v>
      </c>
      <c r="AE260" s="1">
        <f>ABS(IK_diagnostics_positions__3[[#This Row],[Column9]]-I259)</f>
        <v>4.170000000000007E-3</v>
      </c>
      <c r="AF260" s="1">
        <f>ABS(IK_diagnostics_positions__3[[#This Row],[Column10]]-J259)</f>
        <v>6.1362999999999956E-4</v>
      </c>
      <c r="AG260" s="1">
        <f>ABS(IK_diagnostics_positions__3[[#This Row],[Column11]]-K259)</f>
        <v>4.2849999999999833E-3</v>
      </c>
      <c r="AH260" s="1">
        <f>ABS(IK_diagnostics_positions__3[[#This Row],[Column12]]-L259)</f>
        <v>8.9999999999990088E-4</v>
      </c>
      <c r="AI260" s="1">
        <f>ABS(IK_diagnostics_positions__3[[#This Row],[Column13]]-M259)</f>
        <v>2.4999999999997247E-4</v>
      </c>
      <c r="AJ260" s="1">
        <f>ABS(IK_diagnostics_positions__3[[#This Row],[Column14]]-N259)</f>
        <v>8.0099999999994065E-4</v>
      </c>
      <c r="AK260" s="1">
        <f>ABS(IK_diagnostics_positions__3[[#This Row],[Column15]]-O259)</f>
        <v>4.8000000000003595E-4</v>
      </c>
      <c r="AL260" s="1">
        <f>ABS(IK_diagnostics_positions__3[[#This Row],[Column16]]-P259)</f>
        <v>1.3119999999999798E-3</v>
      </c>
      <c r="AM260" s="1">
        <f>ABS(IK_diagnostics_positions__3[[#This Row],[Column17]]-Q259)</f>
        <v>4.6999999999997044E-4</v>
      </c>
      <c r="AN260" s="1">
        <f>ABS(IK_diagnostics_positions__3[[#This Row],[Column18]]-R259)</f>
        <v>8.6999999999992639E-4</v>
      </c>
      <c r="AO260" s="1">
        <f>ABS(IK_diagnostics_positions__3[[#This Row],[Column19]]-S259)</f>
        <v>2.3457379999999999E-4</v>
      </c>
      <c r="AP260" s="1">
        <f>ABS(IK_diagnostics_positions__3[[#This Row],[Column20]]-T259)</f>
        <v>2.9153999999999985E-3</v>
      </c>
      <c r="AQ260" s="1">
        <f>ABS(IK_diagnostics_positions__3[[#This Row],[Column21]]-U259)</f>
        <v>1.1199999999997878E-3</v>
      </c>
    </row>
    <row r="261" spans="1:43" x14ac:dyDescent="0.25">
      <c r="A261" s="1">
        <v>8.6089600000000002E-2</v>
      </c>
      <c r="B261" s="1" t="s">
        <v>22</v>
      </c>
      <c r="C261" s="1">
        <v>-0.99628700000000003</v>
      </c>
      <c r="D261" s="1">
        <v>-0.91267200000000004</v>
      </c>
      <c r="E261" s="1" t="s">
        <v>22</v>
      </c>
      <c r="F261" s="1">
        <v>-1.0460400000000001</v>
      </c>
      <c r="G261" s="1">
        <v>-0.90551199999999998</v>
      </c>
      <c r="H261" s="1">
        <v>0.90246899999999997</v>
      </c>
      <c r="I261" s="1">
        <v>-1.4767399999999999</v>
      </c>
      <c r="J261" s="1">
        <v>4.8642800000000003E-3</v>
      </c>
      <c r="K261" s="1">
        <v>0.884571</v>
      </c>
      <c r="L261" s="1">
        <v>-1.8901300000000001</v>
      </c>
      <c r="M261" s="1">
        <v>0.77081</v>
      </c>
      <c r="N261" s="1">
        <v>0.97113899999999997</v>
      </c>
      <c r="O261" s="1">
        <v>-2.52718</v>
      </c>
      <c r="P261" s="1">
        <v>-0.76621600000000001</v>
      </c>
      <c r="Q261" s="1">
        <v>1.00082</v>
      </c>
      <c r="R261" s="1">
        <v>-2.5161699999999998</v>
      </c>
      <c r="S261" s="1">
        <v>-2.15381E-4</v>
      </c>
      <c r="T261" s="1">
        <v>5.8892699999999999E-2</v>
      </c>
      <c r="U261" s="1">
        <v>-2.45425</v>
      </c>
      <c r="V261" s="1" t="s">
        <v>23</v>
      </c>
      <c r="W261" s="1">
        <f>ABS(IK_diagnostics_positions__3[[#This Row],[Column1]]-A260)</f>
        <v>3.9301999999999948E-3</v>
      </c>
      <c r="X261" s="1">
        <f>ABS(IK_diagnostics_positions__3[[#This Row],[Column2]]-B260)</f>
        <v>0</v>
      </c>
      <c r="Y261" s="1">
        <f>ABS(IK_diagnostics_positions__3[[#This Row],[Column3]]-C260)</f>
        <v>3.4699999999998621E-4</v>
      </c>
      <c r="Z261" s="1">
        <f>ABS(IK_diagnostics_positions__3[[#This Row],[Column4]]-D260)</f>
        <v>3.9450000000000873E-3</v>
      </c>
      <c r="AA261" s="1">
        <f>ABS(IK_diagnostics_positions__3[[#This Row],[Column5]]-E260)</f>
        <v>0</v>
      </c>
      <c r="AB261" s="1">
        <f>ABS(IK_diagnostics_positions__3[[#This Row],[Column6]]-F260)</f>
        <v>5.0000000000105516E-5</v>
      </c>
      <c r="AC261" s="1">
        <f>ABS(IK_diagnostics_positions__3[[#This Row],[Column7]]-G260)</f>
        <v>2.6579999999999382E-3</v>
      </c>
      <c r="AD261" s="1">
        <f>ABS(IK_diagnostics_positions__3[[#This Row],[Column8]]-H260)</f>
        <v>1.7120000000000468E-3</v>
      </c>
      <c r="AE261" s="1">
        <f>ABS(IK_diagnostics_positions__3[[#This Row],[Column9]]-I260)</f>
        <v>3.6399999999998656E-3</v>
      </c>
      <c r="AF261" s="1">
        <f>ABS(IK_diagnostics_positions__3[[#This Row],[Column10]]-J260)</f>
        <v>2.9688999999999931E-4</v>
      </c>
      <c r="AG261" s="1">
        <f>ABS(IK_diagnostics_positions__3[[#This Row],[Column11]]-K260)</f>
        <v>4.045999999999994E-3</v>
      </c>
      <c r="AH261" s="1">
        <f>ABS(IK_diagnostics_positions__3[[#This Row],[Column12]]-L260)</f>
        <v>1.6199999999999548E-3</v>
      </c>
      <c r="AI261" s="1">
        <f>ABS(IK_diagnostics_positions__3[[#This Row],[Column13]]-M260)</f>
        <v>1.4420000000000543E-3</v>
      </c>
      <c r="AJ261" s="1">
        <f>ABS(IK_diagnostics_positions__3[[#This Row],[Column14]]-N260)</f>
        <v>1.6220000000000123E-3</v>
      </c>
      <c r="AK261" s="1">
        <f>ABS(IK_diagnostics_positions__3[[#This Row],[Column15]]-O260)</f>
        <v>9.8999999999982435E-4</v>
      </c>
      <c r="AL261" s="1">
        <f>ABS(IK_diagnostics_positions__3[[#This Row],[Column16]]-P260)</f>
        <v>9.8699999999996013E-4</v>
      </c>
      <c r="AM261" s="1">
        <f>ABS(IK_diagnostics_positions__3[[#This Row],[Column17]]-Q260)</f>
        <v>7.0000000000014495E-5</v>
      </c>
      <c r="AN261" s="1">
        <f>ABS(IK_diagnostics_positions__3[[#This Row],[Column18]]-R260)</f>
        <v>7.6000000000009393E-4</v>
      </c>
      <c r="AO261" s="1">
        <f>ABS(IK_diagnostics_positions__3[[#This Row],[Column19]]-S260)</f>
        <v>3.0812579999999997E-4</v>
      </c>
      <c r="AP261" s="1">
        <f>ABS(IK_diagnostics_positions__3[[#This Row],[Column20]]-T260)</f>
        <v>2.2343000000000016E-3</v>
      </c>
      <c r="AQ261" s="1">
        <f>ABS(IK_diagnostics_positions__3[[#This Row],[Column21]]-U260)</f>
        <v>1.0400000000001519E-3</v>
      </c>
    </row>
    <row r="262" spans="1:43" x14ac:dyDescent="0.25">
      <c r="A262" s="1">
        <v>8.2687099999999999E-2</v>
      </c>
      <c r="B262" s="1" t="s">
        <v>22</v>
      </c>
      <c r="C262" s="1">
        <v>-0.99657600000000002</v>
      </c>
      <c r="D262" s="1">
        <v>-0.91606200000000004</v>
      </c>
      <c r="E262" s="1" t="s">
        <v>22</v>
      </c>
      <c r="F262" s="1">
        <v>-1.04657</v>
      </c>
      <c r="G262" s="1">
        <v>-0.90729400000000004</v>
      </c>
      <c r="H262" s="1">
        <v>0.90097700000000003</v>
      </c>
      <c r="I262" s="1">
        <v>-1.4803500000000001</v>
      </c>
      <c r="J262" s="1">
        <v>5.1372099999999997E-3</v>
      </c>
      <c r="K262" s="1">
        <v>0.88022900000000004</v>
      </c>
      <c r="L262" s="1">
        <v>-1.8890499999999999</v>
      </c>
      <c r="M262" s="1">
        <v>0.76978199999999997</v>
      </c>
      <c r="N262" s="1">
        <v>0.97232600000000002</v>
      </c>
      <c r="O262" s="1">
        <v>-2.5268899999999999</v>
      </c>
      <c r="P262" s="1">
        <v>-0.76539599999999997</v>
      </c>
      <c r="Q262" s="1">
        <v>1.00064</v>
      </c>
      <c r="R262" s="1">
        <v>-2.51498</v>
      </c>
      <c r="S262" s="1">
        <v>-6.2188499999999997E-4</v>
      </c>
      <c r="T262" s="1">
        <v>5.6416899999999999E-2</v>
      </c>
      <c r="U262" s="1">
        <v>-2.4558900000000001</v>
      </c>
      <c r="V262" s="1" t="s">
        <v>23</v>
      </c>
      <c r="W262" s="1">
        <f>ABS(IK_diagnostics_positions__3[[#This Row],[Column1]]-A261)</f>
        <v>3.4025000000000027E-3</v>
      </c>
      <c r="X262" s="1">
        <f>ABS(IK_diagnostics_positions__3[[#This Row],[Column2]]-B261)</f>
        <v>0</v>
      </c>
      <c r="Y262" s="1">
        <f>ABS(IK_diagnostics_positions__3[[#This Row],[Column3]]-C261)</f>
        <v>2.8899999999998371E-4</v>
      </c>
      <c r="Z262" s="1">
        <f>ABS(IK_diagnostics_positions__3[[#This Row],[Column4]]-D261)</f>
        <v>3.3900000000000041E-3</v>
      </c>
      <c r="AA262" s="1">
        <f>ABS(IK_diagnostics_positions__3[[#This Row],[Column5]]-E261)</f>
        <v>0</v>
      </c>
      <c r="AB262" s="1">
        <f>ABS(IK_diagnostics_positions__3[[#This Row],[Column6]]-F261)</f>
        <v>5.2999999999991942E-4</v>
      </c>
      <c r="AC262" s="1">
        <f>ABS(IK_diagnostics_positions__3[[#This Row],[Column7]]-G261)</f>
        <v>1.7820000000000613E-3</v>
      </c>
      <c r="AD262" s="1">
        <f>ABS(IK_diagnostics_positions__3[[#This Row],[Column8]]-H261)</f>
        <v>1.4919999999999378E-3</v>
      </c>
      <c r="AE262" s="1">
        <f>ABS(IK_diagnostics_positions__3[[#This Row],[Column9]]-I261)</f>
        <v>3.6100000000001131E-3</v>
      </c>
      <c r="AF262" s="1">
        <f>ABS(IK_diagnostics_positions__3[[#This Row],[Column10]]-J261)</f>
        <v>2.7292999999999935E-4</v>
      </c>
      <c r="AG262" s="1">
        <f>ABS(IK_diagnostics_positions__3[[#This Row],[Column11]]-K261)</f>
        <v>4.341999999999957E-3</v>
      </c>
      <c r="AH262" s="1">
        <f>ABS(IK_diagnostics_positions__3[[#This Row],[Column12]]-L261)</f>
        <v>1.0800000000001919E-3</v>
      </c>
      <c r="AI262" s="1">
        <f>ABS(IK_diagnostics_positions__3[[#This Row],[Column13]]-M261)</f>
        <v>1.0280000000000289E-3</v>
      </c>
      <c r="AJ262" s="1">
        <f>ABS(IK_diagnostics_positions__3[[#This Row],[Column14]]-N261)</f>
        <v>1.1870000000000491E-3</v>
      </c>
      <c r="AK262" s="1">
        <f>ABS(IK_diagnostics_positions__3[[#This Row],[Column15]]-O261)</f>
        <v>2.9000000000012349E-4</v>
      </c>
      <c r="AL262" s="1">
        <f>ABS(IK_diagnostics_positions__3[[#This Row],[Column16]]-P261)</f>
        <v>8.2000000000004292E-4</v>
      </c>
      <c r="AM262" s="1">
        <f>ABS(IK_diagnostics_positions__3[[#This Row],[Column17]]-Q261)</f>
        <v>1.8000000000006899E-4</v>
      </c>
      <c r="AN262" s="1">
        <f>ABS(IK_diagnostics_positions__3[[#This Row],[Column18]]-R261)</f>
        <v>1.1899999999998023E-3</v>
      </c>
      <c r="AO262" s="1">
        <f>ABS(IK_diagnostics_positions__3[[#This Row],[Column19]]-S261)</f>
        <v>4.0650399999999997E-4</v>
      </c>
      <c r="AP262" s="1">
        <f>ABS(IK_diagnostics_positions__3[[#This Row],[Column20]]-T261)</f>
        <v>2.4758000000000002E-3</v>
      </c>
      <c r="AQ262" s="1">
        <f>ABS(IK_diagnostics_positions__3[[#This Row],[Column21]]-U261)</f>
        <v>1.6400000000000858E-3</v>
      </c>
    </row>
    <row r="263" spans="1:43" x14ac:dyDescent="0.25">
      <c r="A263" s="1">
        <v>7.8565099999999999E-2</v>
      </c>
      <c r="B263" s="1" t="s">
        <v>22</v>
      </c>
      <c r="C263" s="1">
        <v>-0.99690900000000005</v>
      </c>
      <c r="D263" s="1">
        <v>-0.92014799999999997</v>
      </c>
      <c r="E263" s="1" t="s">
        <v>22</v>
      </c>
      <c r="F263" s="1">
        <v>-1.0476300000000001</v>
      </c>
      <c r="G263" s="1">
        <v>-0.91003199999999995</v>
      </c>
      <c r="H263" s="1">
        <v>0.89923299999999995</v>
      </c>
      <c r="I263" s="1">
        <v>-1.48498</v>
      </c>
      <c r="J263" s="1">
        <v>4.9086199999999998E-3</v>
      </c>
      <c r="K263" s="1">
        <v>0.87601600000000002</v>
      </c>
      <c r="L263" s="1">
        <v>-1.8878999999999999</v>
      </c>
      <c r="M263" s="1">
        <v>0.76885800000000004</v>
      </c>
      <c r="N263" s="1">
        <v>0.97427299999999994</v>
      </c>
      <c r="O263" s="1">
        <v>-2.5256500000000002</v>
      </c>
      <c r="P263" s="1">
        <v>-0.76453700000000002</v>
      </c>
      <c r="Q263" s="1">
        <v>1.00044</v>
      </c>
      <c r="R263" s="1">
        <v>-2.51437</v>
      </c>
      <c r="S263" s="1">
        <v>-3.3316800000000001E-4</v>
      </c>
      <c r="T263" s="1">
        <v>5.39363E-2</v>
      </c>
      <c r="U263" s="1">
        <v>-2.4572500000000002</v>
      </c>
      <c r="V263" s="1" t="s">
        <v>23</v>
      </c>
      <c r="W263" s="1">
        <f>ABS(IK_diagnostics_positions__3[[#This Row],[Column1]]-A262)</f>
        <v>4.1220000000000007E-3</v>
      </c>
      <c r="X263" s="1">
        <f>ABS(IK_diagnostics_positions__3[[#This Row],[Column2]]-B262)</f>
        <v>0</v>
      </c>
      <c r="Y263" s="1">
        <f>ABS(IK_diagnostics_positions__3[[#This Row],[Column3]]-C262)</f>
        <v>3.3300000000002772E-4</v>
      </c>
      <c r="Z263" s="1">
        <f>ABS(IK_diagnostics_positions__3[[#This Row],[Column4]]-D262)</f>
        <v>4.085999999999923E-3</v>
      </c>
      <c r="AA263" s="1">
        <f>ABS(IK_diagnostics_positions__3[[#This Row],[Column5]]-E262)</f>
        <v>0</v>
      </c>
      <c r="AB263" s="1">
        <f>ABS(IK_diagnostics_positions__3[[#This Row],[Column6]]-F262)</f>
        <v>1.0600000000000609E-3</v>
      </c>
      <c r="AC263" s="1">
        <f>ABS(IK_diagnostics_positions__3[[#This Row],[Column7]]-G262)</f>
        <v>2.7379999999999072E-3</v>
      </c>
      <c r="AD263" s="1">
        <f>ABS(IK_diagnostics_positions__3[[#This Row],[Column8]]-H262)</f>
        <v>1.7440000000000788E-3</v>
      </c>
      <c r="AE263" s="1">
        <f>ABS(IK_diagnostics_positions__3[[#This Row],[Column9]]-I262)</f>
        <v>4.629999999999912E-3</v>
      </c>
      <c r="AF263" s="1">
        <f>ABS(IK_diagnostics_positions__3[[#This Row],[Column10]]-J262)</f>
        <v>2.2858999999999987E-4</v>
      </c>
      <c r="AG263" s="1">
        <f>ABS(IK_diagnostics_positions__3[[#This Row],[Column11]]-K262)</f>
        <v>4.2130000000000223E-3</v>
      </c>
      <c r="AH263" s="1">
        <f>ABS(IK_diagnostics_positions__3[[#This Row],[Column12]]-L262)</f>
        <v>1.1499999999999844E-3</v>
      </c>
      <c r="AI263" s="1">
        <f>ABS(IK_diagnostics_positions__3[[#This Row],[Column13]]-M262)</f>
        <v>9.2399999999992488E-4</v>
      </c>
      <c r="AJ263" s="1">
        <f>ABS(IK_diagnostics_positions__3[[#This Row],[Column14]]-N262)</f>
        <v>1.946999999999921E-3</v>
      </c>
      <c r="AK263" s="1">
        <f>ABS(IK_diagnostics_positions__3[[#This Row],[Column15]]-O262)</f>
        <v>1.2399999999996858E-3</v>
      </c>
      <c r="AL263" s="1">
        <f>ABS(IK_diagnostics_positions__3[[#This Row],[Column16]]-P262)</f>
        <v>8.5899999999994314E-4</v>
      </c>
      <c r="AM263" s="1">
        <f>ABS(IK_diagnostics_positions__3[[#This Row],[Column17]]-Q262)</f>
        <v>1.9999999999997797E-4</v>
      </c>
      <c r="AN263" s="1">
        <f>ABS(IK_diagnostics_positions__3[[#This Row],[Column18]]-R262)</f>
        <v>6.0999999999999943E-4</v>
      </c>
      <c r="AO263" s="1">
        <f>ABS(IK_diagnostics_positions__3[[#This Row],[Column19]]-S262)</f>
        <v>2.8871699999999997E-4</v>
      </c>
      <c r="AP263" s="1">
        <f>ABS(IK_diagnostics_positions__3[[#This Row],[Column20]]-T262)</f>
        <v>2.4805999999999995E-3</v>
      </c>
      <c r="AQ263" s="1">
        <f>ABS(IK_diagnostics_positions__3[[#This Row],[Column21]]-U262)</f>
        <v>1.3600000000000279E-3</v>
      </c>
    </row>
    <row r="264" spans="1:43" x14ac:dyDescent="0.25">
      <c r="A264" s="1">
        <v>7.6057700000000006E-2</v>
      </c>
      <c r="B264" s="1" t="s">
        <v>22</v>
      </c>
      <c r="C264" s="1">
        <v>-0.99710299999999996</v>
      </c>
      <c r="D264" s="1">
        <v>-0.92263200000000001</v>
      </c>
      <c r="E264" s="1" t="s">
        <v>22</v>
      </c>
      <c r="F264" s="1">
        <v>-1.0482800000000001</v>
      </c>
      <c r="G264" s="1">
        <v>-0.91106200000000004</v>
      </c>
      <c r="H264" s="1">
        <v>0.89786699999999997</v>
      </c>
      <c r="I264" s="1">
        <v>-1.4883999999999999</v>
      </c>
      <c r="J264" s="1">
        <v>5.6122500000000001E-3</v>
      </c>
      <c r="K264" s="1">
        <v>0.87166399999999999</v>
      </c>
      <c r="L264" s="1">
        <v>-1.88717</v>
      </c>
      <c r="M264" s="1">
        <v>0.76838700000000004</v>
      </c>
      <c r="N264" s="1">
        <v>0.97553999999999996</v>
      </c>
      <c r="O264" s="1">
        <v>-2.5254400000000001</v>
      </c>
      <c r="P264" s="1">
        <v>-0.76342299999999996</v>
      </c>
      <c r="Q264" s="1">
        <v>1.0005599999999999</v>
      </c>
      <c r="R264" s="1">
        <v>-2.5132500000000002</v>
      </c>
      <c r="S264" s="1">
        <v>-6.6485999999999997E-4</v>
      </c>
      <c r="T264" s="1">
        <v>5.1308800000000002E-2</v>
      </c>
      <c r="U264" s="1">
        <v>-2.45899</v>
      </c>
      <c r="V264" s="1" t="s">
        <v>23</v>
      </c>
      <c r="W264" s="1">
        <f>ABS(IK_diagnostics_positions__3[[#This Row],[Column1]]-A263)</f>
        <v>2.507399999999993E-3</v>
      </c>
      <c r="X264" s="1">
        <f>ABS(IK_diagnostics_positions__3[[#This Row],[Column2]]-B263)</f>
        <v>0</v>
      </c>
      <c r="Y264" s="1">
        <f>ABS(IK_diagnostics_positions__3[[#This Row],[Column3]]-C263)</f>
        <v>1.9399999999991646E-4</v>
      </c>
      <c r="Z264" s="1">
        <f>ABS(IK_diagnostics_positions__3[[#This Row],[Column4]]-D263)</f>
        <v>2.4840000000000417E-3</v>
      </c>
      <c r="AA264" s="1">
        <f>ABS(IK_diagnostics_positions__3[[#This Row],[Column5]]-E263)</f>
        <v>0</v>
      </c>
      <c r="AB264" s="1">
        <f>ABS(IK_diagnostics_positions__3[[#This Row],[Column6]]-F263)</f>
        <v>6.5000000000003944E-4</v>
      </c>
      <c r="AC264" s="1">
        <f>ABS(IK_diagnostics_positions__3[[#This Row],[Column7]]-G263)</f>
        <v>1.0300000000000864E-3</v>
      </c>
      <c r="AD264" s="1">
        <f>ABS(IK_diagnostics_positions__3[[#This Row],[Column8]]-H263)</f>
        <v>1.3659999999999783E-3</v>
      </c>
      <c r="AE264" s="1">
        <f>ABS(IK_diagnostics_positions__3[[#This Row],[Column9]]-I263)</f>
        <v>3.4199999999999786E-3</v>
      </c>
      <c r="AF264" s="1">
        <f>ABS(IK_diagnostics_positions__3[[#This Row],[Column10]]-J263)</f>
        <v>7.0363000000000023E-4</v>
      </c>
      <c r="AG264" s="1">
        <f>ABS(IK_diagnostics_positions__3[[#This Row],[Column11]]-K263)</f>
        <v>4.3520000000000225E-3</v>
      </c>
      <c r="AH264" s="1">
        <f>ABS(IK_diagnostics_positions__3[[#This Row],[Column12]]-L263)</f>
        <v>7.299999999998974E-4</v>
      </c>
      <c r="AI264" s="1">
        <f>ABS(IK_diagnostics_positions__3[[#This Row],[Column13]]-M263)</f>
        <v>4.709999999999992E-4</v>
      </c>
      <c r="AJ264" s="1">
        <f>ABS(IK_diagnostics_positions__3[[#This Row],[Column14]]-N263)</f>
        <v>1.2670000000000181E-3</v>
      </c>
      <c r="AK264" s="1">
        <f>ABS(IK_diagnostics_positions__3[[#This Row],[Column15]]-O263)</f>
        <v>2.1000000000004349E-4</v>
      </c>
      <c r="AL264" s="1">
        <f>ABS(IK_diagnostics_positions__3[[#This Row],[Column16]]-P263)</f>
        <v>1.1140000000000594E-3</v>
      </c>
      <c r="AM264" s="1">
        <f>ABS(IK_diagnostics_positions__3[[#This Row],[Column17]]-Q263)</f>
        <v>1.1999999999989797E-4</v>
      </c>
      <c r="AN264" s="1">
        <f>ABS(IK_diagnostics_positions__3[[#This Row],[Column18]]-R263)</f>
        <v>1.1199999999997878E-3</v>
      </c>
      <c r="AO264" s="1">
        <f>ABS(IK_diagnostics_positions__3[[#This Row],[Column19]]-S263)</f>
        <v>3.3169199999999997E-4</v>
      </c>
      <c r="AP264" s="1">
        <f>ABS(IK_diagnostics_positions__3[[#This Row],[Column20]]-T263)</f>
        <v>2.6274999999999979E-3</v>
      </c>
      <c r="AQ264" s="1">
        <f>ABS(IK_diagnostics_positions__3[[#This Row],[Column21]]-U263)</f>
        <v>1.7399999999998528E-3</v>
      </c>
    </row>
    <row r="265" spans="1:43" x14ac:dyDescent="0.25">
      <c r="A265" s="1">
        <v>7.3540400000000006E-2</v>
      </c>
      <c r="B265" s="1" t="s">
        <v>22</v>
      </c>
      <c r="C265" s="1">
        <v>-0.99729199999999996</v>
      </c>
      <c r="D265" s="1">
        <v>-0.92507300000000003</v>
      </c>
      <c r="E265" s="1" t="s">
        <v>22</v>
      </c>
      <c r="F265" s="1">
        <v>-1.0499400000000001</v>
      </c>
      <c r="G265" s="1">
        <v>-0.91202499999999997</v>
      </c>
      <c r="H265" s="1">
        <v>0.89714700000000003</v>
      </c>
      <c r="I265" s="1">
        <v>-1.4914799999999999</v>
      </c>
      <c r="J265" s="1">
        <v>6.3623200000000003E-3</v>
      </c>
      <c r="K265" s="1">
        <v>0.86712</v>
      </c>
      <c r="L265" s="1">
        <v>-1.88602</v>
      </c>
      <c r="M265" s="1">
        <v>0.76767799999999997</v>
      </c>
      <c r="N265" s="1">
        <v>0.97681799999999996</v>
      </c>
      <c r="O265" s="1">
        <v>-2.5250499999999998</v>
      </c>
      <c r="P265" s="1">
        <v>-0.76211099999999998</v>
      </c>
      <c r="Q265" s="1">
        <v>1.0006600000000001</v>
      </c>
      <c r="R265" s="1">
        <v>-2.5118100000000001</v>
      </c>
      <c r="S265" s="1">
        <v>-1.5184E-3</v>
      </c>
      <c r="T265" s="1">
        <v>4.9055700000000001E-2</v>
      </c>
      <c r="U265" s="1">
        <v>-2.46109</v>
      </c>
      <c r="V265" s="1" t="s">
        <v>23</v>
      </c>
      <c r="W265" s="1">
        <f>ABS(IK_diagnostics_positions__3[[#This Row],[Column1]]-A264)</f>
        <v>2.5173000000000001E-3</v>
      </c>
      <c r="X265" s="1">
        <f>ABS(IK_diagnostics_positions__3[[#This Row],[Column2]]-B264)</f>
        <v>0</v>
      </c>
      <c r="Y265" s="1">
        <f>ABS(IK_diagnostics_positions__3[[#This Row],[Column3]]-C264)</f>
        <v>1.8899999999999473E-4</v>
      </c>
      <c r="Z265" s="1">
        <f>ABS(IK_diagnostics_positions__3[[#This Row],[Column4]]-D264)</f>
        <v>2.4410000000000265E-3</v>
      </c>
      <c r="AA265" s="1">
        <f>ABS(IK_diagnostics_positions__3[[#This Row],[Column5]]-E264)</f>
        <v>0</v>
      </c>
      <c r="AB265" s="1">
        <f>ABS(IK_diagnostics_positions__3[[#This Row],[Column6]]-F264)</f>
        <v>1.6599999999999948E-3</v>
      </c>
      <c r="AC265" s="1">
        <f>ABS(IK_diagnostics_positions__3[[#This Row],[Column7]]-G264)</f>
        <v>9.6299999999993613E-4</v>
      </c>
      <c r="AD265" s="1">
        <f>ABS(IK_diagnostics_positions__3[[#This Row],[Column8]]-H264)</f>
        <v>7.1999999999994291E-4</v>
      </c>
      <c r="AE265" s="1">
        <f>ABS(IK_diagnostics_positions__3[[#This Row],[Column9]]-I264)</f>
        <v>3.0799999999999716E-3</v>
      </c>
      <c r="AF265" s="1">
        <f>ABS(IK_diagnostics_positions__3[[#This Row],[Column10]]-J264)</f>
        <v>7.5007000000000025E-4</v>
      </c>
      <c r="AG265" s="1">
        <f>ABS(IK_diagnostics_positions__3[[#This Row],[Column11]]-K264)</f>
        <v>4.5439999999999925E-3</v>
      </c>
      <c r="AH265" s="1">
        <f>ABS(IK_diagnostics_positions__3[[#This Row],[Column12]]-L264)</f>
        <v>1.1499999999999844E-3</v>
      </c>
      <c r="AI265" s="1">
        <f>ABS(IK_diagnostics_positions__3[[#This Row],[Column13]]-M264)</f>
        <v>7.0900000000007068E-4</v>
      </c>
      <c r="AJ265" s="1">
        <f>ABS(IK_diagnostics_positions__3[[#This Row],[Column14]]-N264)</f>
        <v>1.2780000000000014E-3</v>
      </c>
      <c r="AK265" s="1">
        <f>ABS(IK_diagnostics_positions__3[[#This Row],[Column15]]-O264)</f>
        <v>3.9000000000033452E-4</v>
      </c>
      <c r="AL265" s="1">
        <f>ABS(IK_diagnostics_positions__3[[#This Row],[Column16]]-P264)</f>
        <v>1.3119999999999798E-3</v>
      </c>
      <c r="AM265" s="1">
        <f>ABS(IK_diagnostics_positions__3[[#This Row],[Column17]]-Q264)</f>
        <v>1.0000000000021103E-4</v>
      </c>
      <c r="AN265" s="1">
        <f>ABS(IK_diagnostics_positions__3[[#This Row],[Column18]]-R264)</f>
        <v>1.4400000000001079E-3</v>
      </c>
      <c r="AO265" s="1">
        <f>ABS(IK_diagnostics_positions__3[[#This Row],[Column19]]-S264)</f>
        <v>8.5354000000000007E-4</v>
      </c>
      <c r="AP265" s="1">
        <f>ABS(IK_diagnostics_positions__3[[#This Row],[Column20]]-T264)</f>
        <v>2.2531000000000009E-3</v>
      </c>
      <c r="AQ265" s="1">
        <f>ABS(IK_diagnostics_positions__3[[#This Row],[Column21]]-U264)</f>
        <v>2.0999999999999908E-3</v>
      </c>
    </row>
    <row r="266" spans="1:43" x14ac:dyDescent="0.25">
      <c r="A266" s="1">
        <v>6.9510500000000003E-2</v>
      </c>
      <c r="B266" s="1" t="s">
        <v>22</v>
      </c>
      <c r="C266" s="1">
        <v>-0.99758100000000005</v>
      </c>
      <c r="D266" s="1">
        <v>-0.92903000000000002</v>
      </c>
      <c r="E266" s="1" t="s">
        <v>22</v>
      </c>
      <c r="F266" s="1">
        <v>-1.05159</v>
      </c>
      <c r="G266" s="1">
        <v>-0.91443300000000005</v>
      </c>
      <c r="H266" s="1">
        <v>0.896011</v>
      </c>
      <c r="I266" s="1">
        <v>-1.4953799999999999</v>
      </c>
      <c r="J266" s="1">
        <v>6.0253099999999999E-3</v>
      </c>
      <c r="K266" s="1">
        <v>0.86253500000000005</v>
      </c>
      <c r="L266" s="1">
        <v>-1.88479</v>
      </c>
      <c r="M266" s="1">
        <v>0.766517</v>
      </c>
      <c r="N266" s="1">
        <v>0.97815799999999997</v>
      </c>
      <c r="O266" s="1">
        <v>-2.5237599999999998</v>
      </c>
      <c r="P266" s="1">
        <v>-0.76108299999999995</v>
      </c>
      <c r="Q266" s="1">
        <v>1.00014</v>
      </c>
      <c r="R266" s="1">
        <v>-2.5113699999999999</v>
      </c>
      <c r="S266" s="1">
        <v>-1.02965E-3</v>
      </c>
      <c r="T266" s="1">
        <v>4.6088900000000002E-2</v>
      </c>
      <c r="U266" s="1">
        <v>-2.4621599999999999</v>
      </c>
      <c r="V266" s="1" t="s">
        <v>23</v>
      </c>
      <c r="W266" s="1">
        <f>ABS(IK_diagnostics_positions__3[[#This Row],[Column1]]-A265)</f>
        <v>4.0299000000000029E-3</v>
      </c>
      <c r="X266" s="1">
        <f>ABS(IK_diagnostics_positions__3[[#This Row],[Column2]]-B265)</f>
        <v>0</v>
      </c>
      <c r="Y266" s="1">
        <f>ABS(IK_diagnostics_positions__3[[#This Row],[Column3]]-C265)</f>
        <v>2.8900000000009474E-4</v>
      </c>
      <c r="Z266" s="1">
        <f>ABS(IK_diagnostics_positions__3[[#This Row],[Column4]]-D265)</f>
        <v>3.9569999999999883E-3</v>
      </c>
      <c r="AA266" s="1">
        <f>ABS(IK_diagnostics_positions__3[[#This Row],[Column5]]-E265)</f>
        <v>0</v>
      </c>
      <c r="AB266" s="1">
        <f>ABS(IK_diagnostics_positions__3[[#This Row],[Column6]]-F265)</f>
        <v>1.6499999999999293E-3</v>
      </c>
      <c r="AC266" s="1">
        <f>ABS(IK_diagnostics_positions__3[[#This Row],[Column7]]-G265)</f>
        <v>2.4080000000000767E-3</v>
      </c>
      <c r="AD266" s="1">
        <f>ABS(IK_diagnostics_positions__3[[#This Row],[Column8]]-H265)</f>
        <v>1.1360000000000259E-3</v>
      </c>
      <c r="AE266" s="1">
        <f>ABS(IK_diagnostics_positions__3[[#This Row],[Column9]]-I265)</f>
        <v>3.9000000000000146E-3</v>
      </c>
      <c r="AF266" s="1">
        <f>ABS(IK_diagnostics_positions__3[[#This Row],[Column10]]-J265)</f>
        <v>3.3701000000000043E-4</v>
      </c>
      <c r="AG266" s="1">
        <f>ABS(IK_diagnostics_positions__3[[#This Row],[Column11]]-K265)</f>
        <v>4.5849999999999502E-3</v>
      </c>
      <c r="AH266" s="1">
        <f>ABS(IK_diagnostics_positions__3[[#This Row],[Column12]]-L265)</f>
        <v>1.2300000000000644E-3</v>
      </c>
      <c r="AI266" s="1">
        <f>ABS(IK_diagnostics_positions__3[[#This Row],[Column13]]-M265)</f>
        <v>1.1609999999999676E-3</v>
      </c>
      <c r="AJ266" s="1">
        <f>ABS(IK_diagnostics_positions__3[[#This Row],[Column14]]-N265)</f>
        <v>1.3400000000000079E-3</v>
      </c>
      <c r="AK266" s="1">
        <f>ABS(IK_diagnostics_positions__3[[#This Row],[Column15]]-O265)</f>
        <v>1.2900000000000134E-3</v>
      </c>
      <c r="AL266" s="1">
        <f>ABS(IK_diagnostics_positions__3[[#This Row],[Column16]]-P265)</f>
        <v>1.0280000000000289E-3</v>
      </c>
      <c r="AM266" s="1">
        <f>ABS(IK_diagnostics_positions__3[[#This Row],[Column17]]-Q265)</f>
        <v>5.2000000000007596E-4</v>
      </c>
      <c r="AN266" s="1">
        <f>ABS(IK_diagnostics_positions__3[[#This Row],[Column18]]-R265)</f>
        <v>4.4000000000021799E-4</v>
      </c>
      <c r="AO266" s="1">
        <f>ABS(IK_diagnostics_positions__3[[#This Row],[Column19]]-S265)</f>
        <v>4.8875000000000004E-4</v>
      </c>
      <c r="AP266" s="1">
        <f>ABS(IK_diagnostics_positions__3[[#This Row],[Column20]]-T265)</f>
        <v>2.9667999999999986E-3</v>
      </c>
      <c r="AQ266" s="1">
        <f>ABS(IK_diagnostics_positions__3[[#This Row],[Column21]]-U265)</f>
        <v>1.0699999999999044E-3</v>
      </c>
    </row>
    <row r="267" spans="1:43" x14ac:dyDescent="0.25">
      <c r="A267" s="1">
        <v>6.6113900000000003E-2</v>
      </c>
      <c r="B267" s="1" t="s">
        <v>22</v>
      </c>
      <c r="C267" s="1">
        <v>-0.99781200000000003</v>
      </c>
      <c r="D267" s="1">
        <v>-0.93230999999999997</v>
      </c>
      <c r="E267" s="1" t="s">
        <v>22</v>
      </c>
      <c r="F267" s="1">
        <v>-1.0539400000000001</v>
      </c>
      <c r="G267" s="1">
        <v>-0.91661599999999999</v>
      </c>
      <c r="H267" s="1">
        <v>0.89483500000000005</v>
      </c>
      <c r="I267" s="1">
        <v>-1.5000599999999999</v>
      </c>
      <c r="J267" s="1">
        <v>5.9860299999999998E-3</v>
      </c>
      <c r="K267" s="1">
        <v>0.85797699999999999</v>
      </c>
      <c r="L267" s="1">
        <v>-1.8840399999999999</v>
      </c>
      <c r="M267" s="1">
        <v>0.76577499999999998</v>
      </c>
      <c r="N267" s="1">
        <v>0.97974399999999995</v>
      </c>
      <c r="O267" s="1">
        <v>-2.52271</v>
      </c>
      <c r="P267" s="1">
        <v>-0.75989099999999998</v>
      </c>
      <c r="Q267" s="1">
        <v>0.999973</v>
      </c>
      <c r="R267" s="1">
        <v>-2.5111599999999998</v>
      </c>
      <c r="S267" s="1">
        <v>-1.41147E-3</v>
      </c>
      <c r="T267" s="1">
        <v>4.3232600000000003E-2</v>
      </c>
      <c r="U267" s="1">
        <v>-2.4638200000000001</v>
      </c>
      <c r="V267" s="1" t="s">
        <v>23</v>
      </c>
      <c r="W267" s="1">
        <f>ABS(IK_diagnostics_positions__3[[#This Row],[Column1]]-A266)</f>
        <v>3.3965999999999996E-3</v>
      </c>
      <c r="X267" s="1">
        <f>ABS(IK_diagnostics_positions__3[[#This Row],[Column2]]-B266)</f>
        <v>0</v>
      </c>
      <c r="Y267" s="1">
        <f>ABS(IK_diagnostics_positions__3[[#This Row],[Column3]]-C266)</f>
        <v>2.3099999999998122E-4</v>
      </c>
      <c r="Z267" s="1">
        <f>ABS(IK_diagnostics_positions__3[[#This Row],[Column4]]-D266)</f>
        <v>3.2799999999999496E-3</v>
      </c>
      <c r="AA267" s="1">
        <f>ABS(IK_diagnostics_positions__3[[#This Row],[Column5]]-E266)</f>
        <v>0</v>
      </c>
      <c r="AB267" s="1">
        <f>ABS(IK_diagnostics_positions__3[[#This Row],[Column6]]-F266)</f>
        <v>2.3500000000000743E-3</v>
      </c>
      <c r="AC267" s="1">
        <f>ABS(IK_diagnostics_positions__3[[#This Row],[Column7]]-G266)</f>
        <v>2.182999999999935E-3</v>
      </c>
      <c r="AD267" s="1">
        <f>ABS(IK_diagnostics_positions__3[[#This Row],[Column8]]-H266)</f>
        <v>1.1759999999999549E-3</v>
      </c>
      <c r="AE267" s="1">
        <f>ABS(IK_diagnostics_positions__3[[#This Row],[Column9]]-I266)</f>
        <v>4.6800000000000175E-3</v>
      </c>
      <c r="AF267" s="1">
        <f>ABS(IK_diagnostics_positions__3[[#This Row],[Column10]]-J266)</f>
        <v>3.9280000000000044E-5</v>
      </c>
      <c r="AG267" s="1">
        <f>ABS(IK_diagnostics_positions__3[[#This Row],[Column11]]-K266)</f>
        <v>4.558000000000062E-3</v>
      </c>
      <c r="AH267" s="1">
        <f>ABS(IK_diagnostics_positions__3[[#This Row],[Column12]]-L266)</f>
        <v>7.5000000000002842E-4</v>
      </c>
      <c r="AI267" s="1">
        <f>ABS(IK_diagnostics_positions__3[[#This Row],[Column13]]-M266)</f>
        <v>7.4200000000002042E-4</v>
      </c>
      <c r="AJ267" s="1">
        <f>ABS(IK_diagnostics_positions__3[[#This Row],[Column14]]-N266)</f>
        <v>1.5859999999999763E-3</v>
      </c>
      <c r="AK267" s="1">
        <f>ABS(IK_diagnostics_positions__3[[#This Row],[Column15]]-O266)</f>
        <v>1.0499999999997733E-3</v>
      </c>
      <c r="AL267" s="1">
        <f>ABS(IK_diagnostics_positions__3[[#This Row],[Column16]]-P266)</f>
        <v>1.1919999999999709E-3</v>
      </c>
      <c r="AM267" s="1">
        <f>ABS(IK_diagnostics_positions__3[[#This Row],[Column17]]-Q266)</f>
        <v>1.6700000000002824E-4</v>
      </c>
      <c r="AN267" s="1">
        <f>ABS(IK_diagnostics_positions__3[[#This Row],[Column18]]-R266)</f>
        <v>2.1000000000004349E-4</v>
      </c>
      <c r="AO267" s="1">
        <f>ABS(IK_diagnostics_positions__3[[#This Row],[Column19]]-S266)</f>
        <v>3.8181999999999995E-4</v>
      </c>
      <c r="AP267" s="1">
        <f>ABS(IK_diagnostics_positions__3[[#This Row],[Column20]]-T266)</f>
        <v>2.8562999999999991E-3</v>
      </c>
      <c r="AQ267" s="1">
        <f>ABS(IK_diagnostics_positions__3[[#This Row],[Column21]]-U266)</f>
        <v>1.6600000000002169E-3</v>
      </c>
    </row>
    <row r="268" spans="1:43" x14ac:dyDescent="0.25">
      <c r="A268" s="1">
        <v>6.2188800000000002E-2</v>
      </c>
      <c r="B268" s="1" t="s">
        <v>22</v>
      </c>
      <c r="C268" s="1">
        <v>-0.99806399999999995</v>
      </c>
      <c r="D268" s="1">
        <v>-0.93611800000000001</v>
      </c>
      <c r="E268" s="1" t="s">
        <v>22</v>
      </c>
      <c r="F268" s="1">
        <v>-1.05623</v>
      </c>
      <c r="G268" s="1">
        <v>-0.91837800000000003</v>
      </c>
      <c r="H268" s="1">
        <v>0.89402599999999999</v>
      </c>
      <c r="I268" s="1">
        <v>-1.5038899999999999</v>
      </c>
      <c r="J268" s="1">
        <v>6.0123800000000003E-3</v>
      </c>
      <c r="K268" s="1">
        <v>0.85373100000000002</v>
      </c>
      <c r="L268" s="1">
        <v>-1.8832100000000001</v>
      </c>
      <c r="M268" s="1">
        <v>0.76512999999999998</v>
      </c>
      <c r="N268" s="1">
        <v>0.98152899999999998</v>
      </c>
      <c r="O268" s="1">
        <v>-2.52149</v>
      </c>
      <c r="P268" s="1">
        <v>-0.75909000000000004</v>
      </c>
      <c r="Q268" s="1">
        <v>1.0004500000000001</v>
      </c>
      <c r="R268" s="1">
        <v>-2.5101800000000001</v>
      </c>
      <c r="S268" s="1">
        <v>-1.3514899999999999E-3</v>
      </c>
      <c r="T268" s="1">
        <v>4.0825800000000002E-2</v>
      </c>
      <c r="U268" s="1">
        <v>-2.46556</v>
      </c>
      <c r="V268" s="1" t="s">
        <v>23</v>
      </c>
      <c r="W268" s="1">
        <f>ABS(IK_diagnostics_positions__3[[#This Row],[Column1]]-A267)</f>
        <v>3.9251000000000008E-3</v>
      </c>
      <c r="X268" s="1">
        <f>ABS(IK_diagnostics_positions__3[[#This Row],[Column2]]-B267)</f>
        <v>0</v>
      </c>
      <c r="Y268" s="1">
        <f>ABS(IK_diagnostics_positions__3[[#This Row],[Column3]]-C267)</f>
        <v>2.5199999999991896E-4</v>
      </c>
      <c r="Z268" s="1">
        <f>ABS(IK_diagnostics_positions__3[[#This Row],[Column4]]-D267)</f>
        <v>3.8080000000000336E-3</v>
      </c>
      <c r="AA268" s="1">
        <f>ABS(IK_diagnostics_positions__3[[#This Row],[Column5]]-E267)</f>
        <v>0</v>
      </c>
      <c r="AB268" s="1">
        <f>ABS(IK_diagnostics_positions__3[[#This Row],[Column6]]-F267)</f>
        <v>2.2899999999999032E-3</v>
      </c>
      <c r="AC268" s="1">
        <f>ABS(IK_diagnostics_positions__3[[#This Row],[Column7]]-G267)</f>
        <v>1.7620000000000413E-3</v>
      </c>
      <c r="AD268" s="1">
        <f>ABS(IK_diagnostics_positions__3[[#This Row],[Column8]]-H267)</f>
        <v>8.0900000000005967E-4</v>
      </c>
      <c r="AE268" s="1">
        <f>ABS(IK_diagnostics_positions__3[[#This Row],[Column9]]-I267)</f>
        <v>3.8300000000000001E-3</v>
      </c>
      <c r="AF268" s="1">
        <f>ABS(IK_diagnostics_positions__3[[#This Row],[Column10]]-J267)</f>
        <v>2.6350000000000505E-5</v>
      </c>
      <c r="AG268" s="1">
        <f>ABS(IK_diagnostics_positions__3[[#This Row],[Column11]]-K267)</f>
        <v>4.245999999999972E-3</v>
      </c>
      <c r="AH268" s="1">
        <f>ABS(IK_diagnostics_positions__3[[#This Row],[Column12]]-L267)</f>
        <v>8.2999999999988638E-4</v>
      </c>
      <c r="AI268" s="1">
        <f>ABS(IK_diagnostics_positions__3[[#This Row],[Column13]]-M267)</f>
        <v>6.4500000000000668E-4</v>
      </c>
      <c r="AJ268" s="1">
        <f>ABS(IK_diagnostics_positions__3[[#This Row],[Column14]]-N267)</f>
        <v>1.7850000000000366E-3</v>
      </c>
      <c r="AK268" s="1">
        <f>ABS(IK_diagnostics_positions__3[[#This Row],[Column15]]-O267)</f>
        <v>1.2199999999999989E-3</v>
      </c>
      <c r="AL268" s="1">
        <f>ABS(IK_diagnostics_positions__3[[#This Row],[Column16]]-P267)</f>
        <v>8.0099999999994065E-4</v>
      </c>
      <c r="AM268" s="1">
        <f>ABS(IK_diagnostics_positions__3[[#This Row],[Column17]]-Q267)</f>
        <v>4.7700000000006071E-4</v>
      </c>
      <c r="AN268" s="1">
        <f>ABS(IK_diagnostics_positions__3[[#This Row],[Column18]]-R267)</f>
        <v>9.7999999999975884E-4</v>
      </c>
      <c r="AO268" s="1">
        <f>ABS(IK_diagnostics_positions__3[[#This Row],[Column19]]-S267)</f>
        <v>5.9980000000000059E-5</v>
      </c>
      <c r="AP268" s="1">
        <f>ABS(IK_diagnostics_positions__3[[#This Row],[Column20]]-T267)</f>
        <v>2.4068000000000006E-3</v>
      </c>
      <c r="AQ268" s="1">
        <f>ABS(IK_diagnostics_positions__3[[#This Row],[Column21]]-U267)</f>
        <v>1.7399999999998528E-3</v>
      </c>
    </row>
    <row r="269" spans="1:43" x14ac:dyDescent="0.25">
      <c r="A269" s="1">
        <v>5.8463300000000003E-2</v>
      </c>
      <c r="B269" s="1" t="s">
        <v>22</v>
      </c>
      <c r="C269" s="1">
        <v>-0.99829000000000001</v>
      </c>
      <c r="D269" s="1">
        <v>-0.93969899999999995</v>
      </c>
      <c r="E269" s="1" t="s">
        <v>22</v>
      </c>
      <c r="F269" s="1">
        <v>-1.05888</v>
      </c>
      <c r="G269" s="1">
        <v>-0.92018999999999995</v>
      </c>
      <c r="H269" s="1">
        <v>0.89339900000000005</v>
      </c>
      <c r="I269" s="1">
        <v>-1.50773</v>
      </c>
      <c r="J269" s="1">
        <v>5.8061500000000004E-3</v>
      </c>
      <c r="K269" s="1">
        <v>0.84936800000000001</v>
      </c>
      <c r="L269" s="1">
        <v>-1.8826799999999999</v>
      </c>
      <c r="M269" s="1">
        <v>0.76409000000000005</v>
      </c>
      <c r="N269" s="1">
        <v>0.98295999999999994</v>
      </c>
      <c r="O269" s="1">
        <v>-2.5207700000000002</v>
      </c>
      <c r="P269" s="1">
        <v>-0.75879799999999997</v>
      </c>
      <c r="Q269" s="1">
        <v>1.0004599999999999</v>
      </c>
      <c r="R269" s="1">
        <v>-2.50922</v>
      </c>
      <c r="S269" s="1">
        <v>-1.7869299999999999E-3</v>
      </c>
      <c r="T269" s="1">
        <v>3.8021899999999997E-2</v>
      </c>
      <c r="U269" s="1">
        <v>-2.4672000000000001</v>
      </c>
      <c r="V269" s="1" t="s">
        <v>23</v>
      </c>
      <c r="W269" s="1">
        <f>ABS(IK_diagnostics_positions__3[[#This Row],[Column1]]-A268)</f>
        <v>3.7254999999999996E-3</v>
      </c>
      <c r="X269" s="1">
        <f>ABS(IK_diagnostics_positions__3[[#This Row],[Column2]]-B268)</f>
        <v>0</v>
      </c>
      <c r="Y269" s="1">
        <f>ABS(IK_diagnostics_positions__3[[#This Row],[Column3]]-C268)</f>
        <v>2.2600000000005949E-4</v>
      </c>
      <c r="Z269" s="1">
        <f>ABS(IK_diagnostics_positions__3[[#This Row],[Column4]]-D268)</f>
        <v>3.5809999999999453E-3</v>
      </c>
      <c r="AA269" s="1">
        <f>ABS(IK_diagnostics_positions__3[[#This Row],[Column5]]-E268)</f>
        <v>0</v>
      </c>
      <c r="AB269" s="1">
        <f>ABS(IK_diagnostics_positions__3[[#This Row],[Column6]]-F268)</f>
        <v>2.6500000000000412E-3</v>
      </c>
      <c r="AC269" s="1">
        <f>ABS(IK_diagnostics_positions__3[[#This Row],[Column7]]-G268)</f>
        <v>1.8119999999999248E-3</v>
      </c>
      <c r="AD269" s="1">
        <f>ABS(IK_diagnostics_positions__3[[#This Row],[Column8]]-H268)</f>
        <v>6.2699999999993317E-4</v>
      </c>
      <c r="AE269" s="1">
        <f>ABS(IK_diagnostics_positions__3[[#This Row],[Column9]]-I268)</f>
        <v>3.8400000000000656E-3</v>
      </c>
      <c r="AF269" s="1">
        <f>ABS(IK_diagnostics_positions__3[[#This Row],[Column10]]-J268)</f>
        <v>2.0622999999999996E-4</v>
      </c>
      <c r="AG269" s="1">
        <f>ABS(IK_diagnostics_positions__3[[#This Row],[Column11]]-K268)</f>
        <v>4.3630000000000058E-3</v>
      </c>
      <c r="AH269" s="1">
        <f>ABS(IK_diagnostics_positions__3[[#This Row],[Column12]]-L268)</f>
        <v>5.3000000000014147E-4</v>
      </c>
      <c r="AI269" s="1">
        <f>ABS(IK_diagnostics_positions__3[[#This Row],[Column13]]-M268)</f>
        <v>1.0399999999999299E-3</v>
      </c>
      <c r="AJ269" s="1">
        <f>ABS(IK_diagnostics_positions__3[[#This Row],[Column14]]-N268)</f>
        <v>1.4309999999999601E-3</v>
      </c>
      <c r="AK269" s="1">
        <f>ABS(IK_diagnostics_positions__3[[#This Row],[Column15]]-O268)</f>
        <v>7.1999999999983189E-4</v>
      </c>
      <c r="AL269" s="1">
        <f>ABS(IK_diagnostics_positions__3[[#This Row],[Column16]]-P268)</f>
        <v>2.9200000000006998E-4</v>
      </c>
      <c r="AM269" s="1">
        <f>ABS(IK_diagnostics_positions__3[[#This Row],[Column17]]-Q268)</f>
        <v>9.9999999998434674E-6</v>
      </c>
      <c r="AN269" s="1">
        <f>ABS(IK_diagnostics_positions__3[[#This Row],[Column18]]-R268)</f>
        <v>9.6000000000007191E-4</v>
      </c>
      <c r="AO269" s="1">
        <f>ABS(IK_diagnostics_positions__3[[#This Row],[Column19]]-S268)</f>
        <v>4.3544000000000005E-4</v>
      </c>
      <c r="AP269" s="1">
        <f>ABS(IK_diagnostics_positions__3[[#This Row],[Column20]]-T268)</f>
        <v>2.803900000000005E-3</v>
      </c>
      <c r="AQ269" s="1">
        <f>ABS(IK_diagnostics_positions__3[[#This Row],[Column21]]-U268)</f>
        <v>1.6400000000000858E-3</v>
      </c>
    </row>
    <row r="270" spans="1:43" x14ac:dyDescent="0.25">
      <c r="A270" s="1">
        <v>5.5221699999999999E-2</v>
      </c>
      <c r="B270" s="1" t="s">
        <v>22</v>
      </c>
      <c r="C270" s="1">
        <v>-0.99847399999999997</v>
      </c>
      <c r="D270" s="1">
        <v>-0.942805</v>
      </c>
      <c r="E270" s="1" t="s">
        <v>22</v>
      </c>
      <c r="F270" s="1">
        <v>-1.0612699999999999</v>
      </c>
      <c r="G270" s="1">
        <v>-0.92147199999999996</v>
      </c>
      <c r="H270" s="1">
        <v>0.89267399999999997</v>
      </c>
      <c r="I270" s="1">
        <v>-1.51146</v>
      </c>
      <c r="J270" s="1">
        <v>6.0451599999999999E-3</v>
      </c>
      <c r="K270" s="1">
        <v>0.84490399999999999</v>
      </c>
      <c r="L270" s="1">
        <v>-1.88218</v>
      </c>
      <c r="M270" s="1">
        <v>0.76336300000000001</v>
      </c>
      <c r="N270" s="1">
        <v>0.984352</v>
      </c>
      <c r="O270" s="1">
        <v>-2.5201600000000002</v>
      </c>
      <c r="P270" s="1">
        <v>-0.75793699999999997</v>
      </c>
      <c r="Q270" s="1">
        <v>1.0004599999999999</v>
      </c>
      <c r="R270" s="1">
        <v>-2.5083899999999999</v>
      </c>
      <c r="S270" s="1">
        <v>-1.76333E-3</v>
      </c>
      <c r="T270" s="1">
        <v>3.5307199999999997E-2</v>
      </c>
      <c r="U270" s="1">
        <v>-2.4691100000000001</v>
      </c>
      <c r="V270" s="1" t="s">
        <v>23</v>
      </c>
      <c r="W270" s="1">
        <f>ABS(IK_diagnostics_positions__3[[#This Row],[Column1]]-A269)</f>
        <v>3.2416000000000042E-3</v>
      </c>
      <c r="X270" s="1">
        <f>ABS(IK_diagnostics_positions__3[[#This Row],[Column2]]-B269)</f>
        <v>0</v>
      </c>
      <c r="Y270" s="1">
        <f>ABS(IK_diagnostics_positions__3[[#This Row],[Column3]]-C269)</f>
        <v>1.8399999999996197E-4</v>
      </c>
      <c r="Z270" s="1">
        <f>ABS(IK_diagnostics_positions__3[[#This Row],[Column4]]-D269)</f>
        <v>3.1060000000000532E-3</v>
      </c>
      <c r="AA270" s="1">
        <f>ABS(IK_diagnostics_positions__3[[#This Row],[Column5]]-E269)</f>
        <v>0</v>
      </c>
      <c r="AB270" s="1">
        <f>ABS(IK_diagnostics_positions__3[[#This Row],[Column6]]-F269)</f>
        <v>2.3899999999998922E-3</v>
      </c>
      <c r="AC270" s="1">
        <f>ABS(IK_diagnostics_positions__3[[#This Row],[Column7]]-G269)</f>
        <v>1.2820000000000054E-3</v>
      </c>
      <c r="AD270" s="1">
        <f>ABS(IK_diagnostics_positions__3[[#This Row],[Column8]]-H269)</f>
        <v>7.2500000000008669E-4</v>
      </c>
      <c r="AE270" s="1">
        <f>ABS(IK_diagnostics_positions__3[[#This Row],[Column9]]-I269)</f>
        <v>3.7300000000000111E-3</v>
      </c>
      <c r="AF270" s="1">
        <f>ABS(IK_diagnostics_positions__3[[#This Row],[Column10]]-J269)</f>
        <v>2.3900999999999957E-4</v>
      </c>
      <c r="AG270" s="1">
        <f>ABS(IK_diagnostics_positions__3[[#This Row],[Column11]]-K269)</f>
        <v>4.4640000000000235E-3</v>
      </c>
      <c r="AH270" s="1">
        <f>ABS(IK_diagnostics_positions__3[[#This Row],[Column12]]-L269)</f>
        <v>4.9999999999994493E-4</v>
      </c>
      <c r="AI270" s="1">
        <f>ABS(IK_diagnostics_positions__3[[#This Row],[Column13]]-M269)</f>
        <v>7.2700000000003318E-4</v>
      </c>
      <c r="AJ270" s="1">
        <f>ABS(IK_diagnostics_positions__3[[#This Row],[Column14]]-N269)</f>
        <v>1.3920000000000599E-3</v>
      </c>
      <c r="AK270" s="1">
        <f>ABS(IK_diagnostics_positions__3[[#This Row],[Column15]]-O269)</f>
        <v>6.0999999999999943E-4</v>
      </c>
      <c r="AL270" s="1">
        <f>ABS(IK_diagnostics_positions__3[[#This Row],[Column16]]-P269)</f>
        <v>8.6100000000000065E-4</v>
      </c>
      <c r="AM270" s="1">
        <f>ABS(IK_diagnostics_positions__3[[#This Row],[Column17]]-Q269)</f>
        <v>0</v>
      </c>
      <c r="AN270" s="1">
        <f>ABS(IK_diagnostics_positions__3[[#This Row],[Column18]]-R269)</f>
        <v>8.3000000000010843E-4</v>
      </c>
      <c r="AO270" s="1">
        <f>ABS(IK_diagnostics_positions__3[[#This Row],[Column19]]-S269)</f>
        <v>2.3599999999999923E-5</v>
      </c>
      <c r="AP270" s="1">
        <f>ABS(IK_diagnostics_positions__3[[#This Row],[Column20]]-T269)</f>
        <v>2.7147000000000004E-3</v>
      </c>
      <c r="AQ270" s="1">
        <f>ABS(IK_diagnostics_positions__3[[#This Row],[Column21]]-U269)</f>
        <v>1.9100000000000783E-3</v>
      </c>
    </row>
    <row r="271" spans="1:43" x14ac:dyDescent="0.25">
      <c r="A271" s="1">
        <v>5.1656100000000003E-2</v>
      </c>
      <c r="B271" s="1" t="s">
        <v>22</v>
      </c>
      <c r="C271" s="1">
        <v>-0.99866500000000002</v>
      </c>
      <c r="D271" s="1">
        <v>-0.94624799999999998</v>
      </c>
      <c r="E271" s="1" t="s">
        <v>22</v>
      </c>
      <c r="F271" s="1">
        <v>-1.0633699999999999</v>
      </c>
      <c r="G271" s="1">
        <v>-0.92317400000000005</v>
      </c>
      <c r="H271" s="1">
        <v>0.89179399999999998</v>
      </c>
      <c r="I271" s="1">
        <v>-1.51522</v>
      </c>
      <c r="J271" s="1">
        <v>5.85645E-3</v>
      </c>
      <c r="K271" s="1">
        <v>0.84064700000000003</v>
      </c>
      <c r="L271" s="1">
        <v>-1.88167</v>
      </c>
      <c r="M271" s="1">
        <v>0.76275400000000004</v>
      </c>
      <c r="N271" s="1">
        <v>0.98552600000000001</v>
      </c>
      <c r="O271" s="1">
        <v>-2.5189499999999998</v>
      </c>
      <c r="P271" s="1">
        <v>-0.75705299999999998</v>
      </c>
      <c r="Q271" s="1">
        <v>1.0002899999999999</v>
      </c>
      <c r="R271" s="1">
        <v>-2.5081600000000002</v>
      </c>
      <c r="S271" s="1">
        <v>-1.8115500000000001E-3</v>
      </c>
      <c r="T271" s="1">
        <v>3.26742E-2</v>
      </c>
      <c r="U271" s="1">
        <v>-2.4708399999999999</v>
      </c>
      <c r="V271" s="1" t="s">
        <v>23</v>
      </c>
      <c r="W271" s="1">
        <f>ABS(IK_diagnostics_positions__3[[#This Row],[Column1]]-A270)</f>
        <v>3.5655999999999952E-3</v>
      </c>
      <c r="X271" s="1">
        <f>ABS(IK_diagnostics_positions__3[[#This Row],[Column2]]-B270)</f>
        <v>0</v>
      </c>
      <c r="Y271" s="1">
        <f>ABS(IK_diagnostics_positions__3[[#This Row],[Column3]]-C270)</f>
        <v>1.9100000000005224E-4</v>
      </c>
      <c r="Z271" s="1">
        <f>ABS(IK_diagnostics_positions__3[[#This Row],[Column4]]-D270)</f>
        <v>3.4429999999999739E-3</v>
      </c>
      <c r="AA271" s="1">
        <f>ABS(IK_diagnostics_positions__3[[#This Row],[Column5]]-E270)</f>
        <v>0</v>
      </c>
      <c r="AB271" s="1">
        <f>ABS(IK_diagnostics_positions__3[[#This Row],[Column6]]-F270)</f>
        <v>2.0999999999999908E-3</v>
      </c>
      <c r="AC271" s="1">
        <f>ABS(IK_diagnostics_positions__3[[#This Row],[Column7]]-G270)</f>
        <v>1.7020000000000923E-3</v>
      </c>
      <c r="AD271" s="1">
        <f>ABS(IK_diagnostics_positions__3[[#This Row],[Column8]]-H270)</f>
        <v>8.799999999999919E-4</v>
      </c>
      <c r="AE271" s="1">
        <f>ABS(IK_diagnostics_positions__3[[#This Row],[Column9]]-I270)</f>
        <v>3.7599999999999856E-3</v>
      </c>
      <c r="AF271" s="1">
        <f>ABS(IK_diagnostics_positions__3[[#This Row],[Column10]]-J270)</f>
        <v>1.8870999999999992E-4</v>
      </c>
      <c r="AG271" s="1">
        <f>ABS(IK_diagnostics_positions__3[[#This Row],[Column11]]-K270)</f>
        <v>4.2569999999999553E-3</v>
      </c>
      <c r="AH271" s="1">
        <f>ABS(IK_diagnostics_positions__3[[#This Row],[Column12]]-L270)</f>
        <v>5.1000000000001044E-4</v>
      </c>
      <c r="AI271" s="1">
        <f>ABS(IK_diagnostics_positions__3[[#This Row],[Column13]]-M270)</f>
        <v>6.0899999999997068E-4</v>
      </c>
      <c r="AJ271" s="1">
        <f>ABS(IK_diagnostics_positions__3[[#This Row],[Column14]]-N270)</f>
        <v>1.1740000000000084E-3</v>
      </c>
      <c r="AK271" s="1">
        <f>ABS(IK_diagnostics_positions__3[[#This Row],[Column15]]-O270)</f>
        <v>1.2100000000003774E-3</v>
      </c>
      <c r="AL271" s="1">
        <f>ABS(IK_diagnostics_positions__3[[#This Row],[Column16]]-P270)</f>
        <v>8.839999999999959E-4</v>
      </c>
      <c r="AM271" s="1">
        <f>ABS(IK_diagnostics_positions__3[[#This Row],[Column17]]-Q270)</f>
        <v>1.7000000000000348E-4</v>
      </c>
      <c r="AN271" s="1">
        <f>ABS(IK_diagnostics_positions__3[[#This Row],[Column18]]-R270)</f>
        <v>2.2999999999973042E-4</v>
      </c>
      <c r="AO271" s="1">
        <f>ABS(IK_diagnostics_positions__3[[#This Row],[Column19]]-S270)</f>
        <v>4.8220000000000077E-5</v>
      </c>
      <c r="AP271" s="1">
        <f>ABS(IK_diagnostics_positions__3[[#This Row],[Column20]]-T270)</f>
        <v>2.6329999999999965E-3</v>
      </c>
      <c r="AQ271" s="1">
        <f>ABS(IK_diagnostics_positions__3[[#This Row],[Column21]]-U270)</f>
        <v>1.7299999999997873E-3</v>
      </c>
    </row>
    <row r="272" spans="1:43" x14ac:dyDescent="0.25">
      <c r="A272" s="1">
        <v>4.82888E-2</v>
      </c>
      <c r="B272" s="1" t="s">
        <v>22</v>
      </c>
      <c r="C272" s="1">
        <v>-0.99883299999999997</v>
      </c>
      <c r="D272" s="1">
        <v>-0.94952099999999995</v>
      </c>
      <c r="E272" s="1" t="s">
        <v>22</v>
      </c>
      <c r="F272" s="1">
        <v>-1.06498</v>
      </c>
      <c r="G272" s="1">
        <v>-0.92445900000000003</v>
      </c>
      <c r="H272" s="1">
        <v>0.89119300000000001</v>
      </c>
      <c r="I272" s="1">
        <v>-1.5179100000000001</v>
      </c>
      <c r="J272" s="1">
        <v>5.5634400000000002E-3</v>
      </c>
      <c r="K272" s="1">
        <v>0.83684199999999997</v>
      </c>
      <c r="L272" s="1">
        <v>-1.8813800000000001</v>
      </c>
      <c r="M272" s="1">
        <v>0.76194099999999998</v>
      </c>
      <c r="N272" s="1">
        <v>0.98702800000000002</v>
      </c>
      <c r="O272" s="1">
        <v>-2.5180400000000001</v>
      </c>
      <c r="P272" s="1">
        <v>-0.75664699999999996</v>
      </c>
      <c r="Q272" s="1">
        <v>1.00044</v>
      </c>
      <c r="R272" s="1">
        <v>-2.5076900000000002</v>
      </c>
      <c r="S272" s="1">
        <v>-1.9907599999999998E-3</v>
      </c>
      <c r="T272" s="1">
        <v>3.06675E-2</v>
      </c>
      <c r="U272" s="1">
        <v>-2.4730099999999999</v>
      </c>
      <c r="V272" s="1" t="s">
        <v>23</v>
      </c>
      <c r="W272" s="1">
        <f>ABS(IK_diagnostics_positions__3[[#This Row],[Column1]]-A271)</f>
        <v>3.3673000000000036E-3</v>
      </c>
      <c r="X272" s="1">
        <f>ABS(IK_diagnostics_positions__3[[#This Row],[Column2]]-B271)</f>
        <v>0</v>
      </c>
      <c r="Y272" s="1">
        <f>ABS(IK_diagnostics_positions__3[[#This Row],[Column3]]-C271)</f>
        <v>1.6799999999994597E-4</v>
      </c>
      <c r="Z272" s="1">
        <f>ABS(IK_diagnostics_positions__3[[#This Row],[Column4]]-D271)</f>
        <v>3.2729999999999704E-3</v>
      </c>
      <c r="AA272" s="1">
        <f>ABS(IK_diagnostics_positions__3[[#This Row],[Column5]]-E271)</f>
        <v>0</v>
      </c>
      <c r="AB272" s="1">
        <f>ABS(IK_diagnostics_positions__3[[#This Row],[Column6]]-F271)</f>
        <v>1.6100000000001113E-3</v>
      </c>
      <c r="AC272" s="1">
        <f>ABS(IK_diagnostics_positions__3[[#This Row],[Column7]]-G271)</f>
        <v>1.2849999999999806E-3</v>
      </c>
      <c r="AD272" s="1">
        <f>ABS(IK_diagnostics_positions__3[[#This Row],[Column8]]-H271)</f>
        <v>6.0099999999996268E-4</v>
      </c>
      <c r="AE272" s="1">
        <f>ABS(IK_diagnostics_positions__3[[#This Row],[Column9]]-I271)</f>
        <v>2.6900000000000812E-3</v>
      </c>
      <c r="AF272" s="1">
        <f>ABS(IK_diagnostics_positions__3[[#This Row],[Column10]]-J271)</f>
        <v>2.930099999999998E-4</v>
      </c>
      <c r="AG272" s="1">
        <f>ABS(IK_diagnostics_positions__3[[#This Row],[Column11]]-K271)</f>
        <v>3.8050000000000583E-3</v>
      </c>
      <c r="AH272" s="1">
        <f>ABS(IK_diagnostics_positions__3[[#This Row],[Column12]]-L271)</f>
        <v>2.8999999999990145E-4</v>
      </c>
      <c r="AI272" s="1">
        <f>ABS(IK_diagnostics_positions__3[[#This Row],[Column13]]-M271)</f>
        <v>8.1300000000006367E-4</v>
      </c>
      <c r="AJ272" s="1">
        <f>ABS(IK_diagnostics_positions__3[[#This Row],[Column14]]-N271)</f>
        <v>1.5020000000000033E-3</v>
      </c>
      <c r="AK272" s="1">
        <f>ABS(IK_diagnostics_positions__3[[#This Row],[Column15]]-O271)</f>
        <v>9.0999999999974435E-4</v>
      </c>
      <c r="AL272" s="1">
        <f>ABS(IK_diagnostics_positions__3[[#This Row],[Column16]]-P271)</f>
        <v>4.0600000000001746E-4</v>
      </c>
      <c r="AM272" s="1">
        <f>ABS(IK_diagnostics_positions__3[[#This Row],[Column17]]-Q271)</f>
        <v>1.500000000000945E-4</v>
      </c>
      <c r="AN272" s="1">
        <f>ABS(IK_diagnostics_positions__3[[#This Row],[Column18]]-R271)</f>
        <v>4.6999999999997044E-4</v>
      </c>
      <c r="AO272" s="1">
        <f>ABS(IK_diagnostics_positions__3[[#This Row],[Column19]]-S271)</f>
        <v>1.7920999999999974E-4</v>
      </c>
      <c r="AP272" s="1">
        <f>ABS(IK_diagnostics_positions__3[[#This Row],[Column20]]-T271)</f>
        <v>2.0067000000000002E-3</v>
      </c>
      <c r="AQ272" s="1">
        <f>ABS(IK_diagnostics_positions__3[[#This Row],[Column21]]-U271)</f>
        <v>2.1700000000000053E-3</v>
      </c>
    </row>
    <row r="273" spans="1:43" x14ac:dyDescent="0.25">
      <c r="A273" s="1">
        <v>4.5271600000000002E-2</v>
      </c>
      <c r="B273" s="1" t="s">
        <v>22</v>
      </c>
      <c r="C273" s="1">
        <v>-0.99897499999999995</v>
      </c>
      <c r="D273" s="1">
        <v>-0.95239499999999999</v>
      </c>
      <c r="E273" s="1" t="s">
        <v>22</v>
      </c>
      <c r="F273" s="1">
        <v>-1.06725</v>
      </c>
      <c r="G273" s="1">
        <v>-0.92586599999999997</v>
      </c>
      <c r="H273" s="1">
        <v>0.89076100000000002</v>
      </c>
      <c r="I273" s="1">
        <v>-1.52094</v>
      </c>
      <c r="J273" s="1">
        <v>5.44065E-3</v>
      </c>
      <c r="K273" s="1">
        <v>0.832955</v>
      </c>
      <c r="L273" s="1">
        <v>-1.88056</v>
      </c>
      <c r="M273" s="1">
        <v>0.76132599999999995</v>
      </c>
      <c r="N273" s="1">
        <v>0.98806899999999998</v>
      </c>
      <c r="O273" s="1">
        <v>-2.5166300000000001</v>
      </c>
      <c r="P273" s="1">
        <v>-0.75586699999999996</v>
      </c>
      <c r="Q273" s="1">
        <v>1.0007600000000001</v>
      </c>
      <c r="R273" s="1">
        <v>-2.5068600000000001</v>
      </c>
      <c r="S273" s="1">
        <v>-2.0342099999999998E-3</v>
      </c>
      <c r="T273" s="1">
        <v>2.8370300000000001E-2</v>
      </c>
      <c r="U273" s="1">
        <v>-2.4743499999999998</v>
      </c>
      <c r="V273" s="1" t="s">
        <v>23</v>
      </c>
      <c r="W273" s="1">
        <f>ABS(IK_diagnostics_positions__3[[#This Row],[Column1]]-A272)</f>
        <v>3.0171999999999977E-3</v>
      </c>
      <c r="X273" s="1">
        <f>ABS(IK_diagnostics_positions__3[[#This Row],[Column2]]-B272)</f>
        <v>0</v>
      </c>
      <c r="Y273" s="1">
        <f>ABS(IK_diagnostics_positions__3[[#This Row],[Column3]]-C272)</f>
        <v>1.4199999999997548E-4</v>
      </c>
      <c r="Z273" s="1">
        <f>ABS(IK_diagnostics_positions__3[[#This Row],[Column4]]-D272)</f>
        <v>2.8740000000000432E-3</v>
      </c>
      <c r="AA273" s="1">
        <f>ABS(IK_diagnostics_positions__3[[#This Row],[Column5]]-E272)</f>
        <v>0</v>
      </c>
      <c r="AB273" s="1">
        <f>ABS(IK_diagnostics_positions__3[[#This Row],[Column6]]-F272)</f>
        <v>2.2699999999999942E-3</v>
      </c>
      <c r="AC273" s="1">
        <f>ABS(IK_diagnostics_positions__3[[#This Row],[Column7]]-G272)</f>
        <v>1.4069999999999361E-3</v>
      </c>
      <c r="AD273" s="1">
        <f>ABS(IK_diagnostics_positions__3[[#This Row],[Column8]]-H272)</f>
        <v>4.3199999999998795E-4</v>
      </c>
      <c r="AE273" s="1">
        <f>ABS(IK_diagnostics_positions__3[[#This Row],[Column9]]-I272)</f>
        <v>3.0299999999998661E-3</v>
      </c>
      <c r="AF273" s="1">
        <f>ABS(IK_diagnostics_positions__3[[#This Row],[Column10]]-J272)</f>
        <v>1.2279000000000023E-4</v>
      </c>
      <c r="AG273" s="1">
        <f>ABS(IK_diagnostics_positions__3[[#This Row],[Column11]]-K272)</f>
        <v>3.8869999999999738E-3</v>
      </c>
      <c r="AH273" s="1">
        <f>ABS(IK_diagnostics_positions__3[[#This Row],[Column12]]-L272)</f>
        <v>8.2000000000004292E-4</v>
      </c>
      <c r="AI273" s="1">
        <f>ABS(IK_diagnostics_positions__3[[#This Row],[Column13]]-M272)</f>
        <v>6.1500000000003219E-4</v>
      </c>
      <c r="AJ273" s="1">
        <f>ABS(IK_diagnostics_positions__3[[#This Row],[Column14]]-N272)</f>
        <v>1.0409999999999586E-3</v>
      </c>
      <c r="AK273" s="1">
        <f>ABS(IK_diagnostics_positions__3[[#This Row],[Column15]]-O272)</f>
        <v>1.4099999999999113E-3</v>
      </c>
      <c r="AL273" s="1">
        <f>ABS(IK_diagnostics_positions__3[[#This Row],[Column16]]-P272)</f>
        <v>7.8000000000000291E-4</v>
      </c>
      <c r="AM273" s="1">
        <f>ABS(IK_diagnostics_positions__3[[#This Row],[Column17]]-Q272)</f>
        <v>3.2000000000009798E-4</v>
      </c>
      <c r="AN273" s="1">
        <f>ABS(IK_diagnostics_positions__3[[#This Row],[Column18]]-R272)</f>
        <v>8.3000000000010843E-4</v>
      </c>
      <c r="AO273" s="1">
        <f>ABS(IK_diagnostics_positions__3[[#This Row],[Column19]]-S272)</f>
        <v>4.3449999999999999E-5</v>
      </c>
      <c r="AP273" s="1">
        <f>ABS(IK_diagnostics_positions__3[[#This Row],[Column20]]-T272)</f>
        <v>2.2971999999999992E-3</v>
      </c>
      <c r="AQ273" s="1">
        <f>ABS(IK_diagnostics_positions__3[[#This Row],[Column21]]-U272)</f>
        <v>1.3399999999998968E-3</v>
      </c>
    </row>
    <row r="274" spans="1:43" x14ac:dyDescent="0.25">
      <c r="A274" s="1">
        <v>4.3020000000000003E-2</v>
      </c>
      <c r="B274" s="1" t="s">
        <v>22</v>
      </c>
      <c r="C274" s="1">
        <v>-0.99907400000000002</v>
      </c>
      <c r="D274" s="1">
        <v>-0.95454300000000003</v>
      </c>
      <c r="E274" s="1" t="s">
        <v>22</v>
      </c>
      <c r="F274" s="1">
        <v>-1.0688500000000001</v>
      </c>
      <c r="G274" s="1">
        <v>-0.92665500000000001</v>
      </c>
      <c r="H274" s="1">
        <v>0.89017999999999997</v>
      </c>
      <c r="I274" s="1">
        <v>-1.5236099999999999</v>
      </c>
      <c r="J274" s="1">
        <v>5.5910899999999999E-3</v>
      </c>
      <c r="K274" s="1">
        <v>0.82930300000000001</v>
      </c>
      <c r="L274" s="1">
        <v>-1.8802700000000001</v>
      </c>
      <c r="M274" s="1">
        <v>0.76107999999999998</v>
      </c>
      <c r="N274" s="1">
        <v>0.98885999999999996</v>
      </c>
      <c r="O274" s="1">
        <v>-2.5157099999999999</v>
      </c>
      <c r="P274" s="1">
        <v>-0.75515900000000002</v>
      </c>
      <c r="Q274" s="1">
        <v>1.00081</v>
      </c>
      <c r="R274" s="1">
        <v>-2.5062500000000001</v>
      </c>
      <c r="S274" s="1">
        <v>-1.7868700000000001E-3</v>
      </c>
      <c r="T274" s="1">
        <v>2.5962200000000001E-2</v>
      </c>
      <c r="U274" s="1">
        <v>-2.4757500000000001</v>
      </c>
      <c r="V274" s="1" t="s">
        <v>23</v>
      </c>
      <c r="W274" s="1">
        <f>ABS(IK_diagnostics_positions__3[[#This Row],[Column1]]-A273)</f>
        <v>2.2515999999999994E-3</v>
      </c>
      <c r="X274" s="1">
        <f>ABS(IK_diagnostics_positions__3[[#This Row],[Column2]]-B273)</f>
        <v>0</v>
      </c>
      <c r="Y274" s="1">
        <f>ABS(IK_diagnostics_positions__3[[#This Row],[Column3]]-C273)</f>
        <v>9.9000000000071253E-5</v>
      </c>
      <c r="Z274" s="1">
        <f>ABS(IK_diagnostics_positions__3[[#This Row],[Column4]]-D273)</f>
        <v>2.1480000000000388E-3</v>
      </c>
      <c r="AA274" s="1">
        <f>ABS(IK_diagnostics_positions__3[[#This Row],[Column5]]-E273)</f>
        <v>0</v>
      </c>
      <c r="AB274" s="1">
        <f>ABS(IK_diagnostics_positions__3[[#This Row],[Column6]]-F273)</f>
        <v>1.6000000000000458E-3</v>
      </c>
      <c r="AC274" s="1">
        <f>ABS(IK_diagnostics_positions__3[[#This Row],[Column7]]-G273)</f>
        <v>7.8900000000003967E-4</v>
      </c>
      <c r="AD274" s="1">
        <f>ABS(IK_diagnostics_positions__3[[#This Row],[Column8]]-H273)</f>
        <v>5.810000000000537E-4</v>
      </c>
      <c r="AE274" s="1">
        <f>ABS(IK_diagnostics_positions__3[[#This Row],[Column9]]-I273)</f>
        <v>2.6699999999999502E-3</v>
      </c>
      <c r="AF274" s="1">
        <f>ABS(IK_diagnostics_positions__3[[#This Row],[Column10]]-J273)</f>
        <v>1.5043999999999995E-4</v>
      </c>
      <c r="AG274" s="1">
        <f>ABS(IK_diagnostics_positions__3[[#This Row],[Column11]]-K273)</f>
        <v>3.6519999999999886E-3</v>
      </c>
      <c r="AH274" s="1">
        <f>ABS(IK_diagnostics_positions__3[[#This Row],[Column12]]-L273)</f>
        <v>2.8999999999990145E-4</v>
      </c>
      <c r="AI274" s="1">
        <f>ABS(IK_diagnostics_positions__3[[#This Row],[Column13]]-M273)</f>
        <v>2.4599999999996847E-4</v>
      </c>
      <c r="AJ274" s="1">
        <f>ABS(IK_diagnostics_positions__3[[#This Row],[Column14]]-N273)</f>
        <v>7.9099999999998616E-4</v>
      </c>
      <c r="AK274" s="1">
        <f>ABS(IK_diagnostics_positions__3[[#This Row],[Column15]]-O273)</f>
        <v>9.2000000000025395E-4</v>
      </c>
      <c r="AL274" s="1">
        <f>ABS(IK_diagnostics_positions__3[[#This Row],[Column16]]-P273)</f>
        <v>7.0799999999993091E-4</v>
      </c>
      <c r="AM274" s="1">
        <f>ABS(IK_diagnostics_positions__3[[#This Row],[Column17]]-Q273)</f>
        <v>4.9999999999883471E-5</v>
      </c>
      <c r="AN274" s="1">
        <f>ABS(IK_diagnostics_positions__3[[#This Row],[Column18]]-R273)</f>
        <v>6.0999999999999943E-4</v>
      </c>
      <c r="AO274" s="1">
        <f>ABS(IK_diagnostics_positions__3[[#This Row],[Column19]]-S273)</f>
        <v>2.4733999999999976E-4</v>
      </c>
      <c r="AP274" s="1">
        <f>ABS(IK_diagnostics_positions__3[[#This Row],[Column20]]-T273)</f>
        <v>2.4080999999999998E-3</v>
      </c>
      <c r="AQ274" s="1">
        <f>ABS(IK_diagnostics_positions__3[[#This Row],[Column21]]-U273)</f>
        <v>1.4000000000002899E-3</v>
      </c>
    </row>
    <row r="275" spans="1:43" x14ac:dyDescent="0.25">
      <c r="A275" s="1">
        <v>4.054E-2</v>
      </c>
      <c r="B275" s="1" t="s">
        <v>22</v>
      </c>
      <c r="C275" s="1">
        <v>-0.99917800000000001</v>
      </c>
      <c r="D275" s="1">
        <v>-0.95690900000000001</v>
      </c>
      <c r="E275" s="1" t="s">
        <v>22</v>
      </c>
      <c r="F275" s="1">
        <v>-1.07056</v>
      </c>
      <c r="G275" s="1">
        <v>-0.92766199999999999</v>
      </c>
      <c r="H275" s="1">
        <v>0.88973500000000005</v>
      </c>
      <c r="I275" s="1">
        <v>-1.5261</v>
      </c>
      <c r="J275" s="1">
        <v>5.4706299999999998E-3</v>
      </c>
      <c r="K275" s="1">
        <v>0.825901</v>
      </c>
      <c r="L275" s="1">
        <v>-1.87992</v>
      </c>
      <c r="M275" s="1">
        <v>0.76044299999999998</v>
      </c>
      <c r="N275" s="1">
        <v>0.98989799999999994</v>
      </c>
      <c r="O275" s="1">
        <v>-2.51484</v>
      </c>
      <c r="P275" s="1">
        <v>-0.75467399999999996</v>
      </c>
      <c r="Q275" s="1">
        <v>1.00075</v>
      </c>
      <c r="R275" s="1">
        <v>-2.5057100000000001</v>
      </c>
      <c r="S275" s="1">
        <v>-1.7190899999999999E-3</v>
      </c>
      <c r="T275" s="1">
        <v>2.3964900000000001E-2</v>
      </c>
      <c r="U275" s="1">
        <v>-2.47729</v>
      </c>
      <c r="V275" s="1" t="s">
        <v>23</v>
      </c>
      <c r="W275" s="1">
        <f>ABS(IK_diagnostics_positions__3[[#This Row],[Column1]]-A274)</f>
        <v>2.480000000000003E-3</v>
      </c>
      <c r="X275" s="1">
        <f>ABS(IK_diagnostics_positions__3[[#This Row],[Column2]]-B274)</f>
        <v>0</v>
      </c>
      <c r="Y275" s="1">
        <f>ABS(IK_diagnostics_positions__3[[#This Row],[Column3]]-C274)</f>
        <v>1.0399999999999299E-4</v>
      </c>
      <c r="Z275" s="1">
        <f>ABS(IK_diagnostics_positions__3[[#This Row],[Column4]]-D274)</f>
        <v>2.3659999999999792E-3</v>
      </c>
      <c r="AA275" s="1">
        <f>ABS(IK_diagnostics_positions__3[[#This Row],[Column5]]-E274)</f>
        <v>0</v>
      </c>
      <c r="AB275" s="1">
        <f>ABS(IK_diagnostics_positions__3[[#This Row],[Column6]]-F274)</f>
        <v>1.7099999999998783E-3</v>
      </c>
      <c r="AC275" s="1">
        <f>ABS(IK_diagnostics_positions__3[[#This Row],[Column7]]-G274)</f>
        <v>1.0069999999999801E-3</v>
      </c>
      <c r="AD275" s="1">
        <f>ABS(IK_diagnostics_positions__3[[#This Row],[Column8]]-H274)</f>
        <v>4.4499999999991768E-4</v>
      </c>
      <c r="AE275" s="1">
        <f>ABS(IK_diagnostics_positions__3[[#This Row],[Column9]]-I274)</f>
        <v>2.4900000000001032E-3</v>
      </c>
      <c r="AF275" s="1">
        <f>ABS(IK_diagnostics_positions__3[[#This Row],[Column10]]-J274)</f>
        <v>1.2046000000000018E-4</v>
      </c>
      <c r="AG275" s="1">
        <f>ABS(IK_diagnostics_positions__3[[#This Row],[Column11]]-K274)</f>
        <v>3.4020000000000161E-3</v>
      </c>
      <c r="AH275" s="1">
        <f>ABS(IK_diagnostics_positions__3[[#This Row],[Column12]]-L274)</f>
        <v>3.5000000000007248E-4</v>
      </c>
      <c r="AI275" s="1">
        <f>ABS(IK_diagnostics_positions__3[[#This Row],[Column13]]-M274)</f>
        <v>6.3699999999999868E-4</v>
      </c>
      <c r="AJ275" s="1">
        <f>ABS(IK_diagnostics_positions__3[[#This Row],[Column14]]-N274)</f>
        <v>1.0379999999999834E-3</v>
      </c>
      <c r="AK275" s="1">
        <f>ABS(IK_diagnostics_positions__3[[#This Row],[Column15]]-O274)</f>
        <v>8.6999999999992639E-4</v>
      </c>
      <c r="AL275" s="1">
        <f>ABS(IK_diagnostics_positions__3[[#This Row],[Column16]]-P274)</f>
        <v>4.8500000000006871E-4</v>
      </c>
      <c r="AM275" s="1">
        <f>ABS(IK_diagnostics_positions__3[[#This Row],[Column17]]-Q274)</f>
        <v>5.9999999999948983E-5</v>
      </c>
      <c r="AN275" s="1">
        <f>ABS(IK_diagnostics_positions__3[[#This Row],[Column18]]-R274)</f>
        <v>5.3999999999998494E-4</v>
      </c>
      <c r="AO275" s="1">
        <f>ABS(IK_diagnostics_positions__3[[#This Row],[Column19]]-S274)</f>
        <v>6.778000000000014E-5</v>
      </c>
      <c r="AP275" s="1">
        <f>ABS(IK_diagnostics_positions__3[[#This Row],[Column20]]-T274)</f>
        <v>1.9973000000000005E-3</v>
      </c>
      <c r="AQ275" s="1">
        <f>ABS(IK_diagnostics_positions__3[[#This Row],[Column21]]-U274)</f>
        <v>1.5399999999998748E-3</v>
      </c>
    </row>
    <row r="276" spans="1:43" x14ac:dyDescent="0.25">
      <c r="A276" s="1">
        <v>3.9127099999999998E-2</v>
      </c>
      <c r="B276" s="1" t="s">
        <v>22</v>
      </c>
      <c r="C276" s="1">
        <v>-0.99923399999999996</v>
      </c>
      <c r="D276" s="1">
        <v>-0.95818800000000004</v>
      </c>
      <c r="E276" s="1" t="s">
        <v>22</v>
      </c>
      <c r="F276" s="1">
        <v>-1.07247</v>
      </c>
      <c r="G276" s="1">
        <v>-0.92825599999999997</v>
      </c>
      <c r="H276" s="1">
        <v>0.88944199999999995</v>
      </c>
      <c r="I276" s="1">
        <v>-1.52854</v>
      </c>
      <c r="J276" s="1">
        <v>5.64498E-3</v>
      </c>
      <c r="K276" s="1">
        <v>0.82264300000000001</v>
      </c>
      <c r="L276" s="1">
        <v>-1.8797699999999999</v>
      </c>
      <c r="M276" s="1">
        <v>0.75975099999999995</v>
      </c>
      <c r="N276" s="1">
        <v>0.99113799999999996</v>
      </c>
      <c r="O276" s="1">
        <v>-2.5145400000000002</v>
      </c>
      <c r="P276" s="1">
        <v>-0.75410200000000005</v>
      </c>
      <c r="Q276" s="1">
        <v>1.0003599999999999</v>
      </c>
      <c r="R276" s="1">
        <v>-2.5052300000000001</v>
      </c>
      <c r="S276" s="1">
        <v>-1.9605199999999999E-3</v>
      </c>
      <c r="T276" s="1">
        <v>2.2073499999999999E-2</v>
      </c>
      <c r="U276" s="1">
        <v>-2.4789599999999998</v>
      </c>
      <c r="V276" s="1" t="s">
        <v>23</v>
      </c>
      <c r="W276" s="1">
        <f>ABS(IK_diagnostics_positions__3[[#This Row],[Column1]]-A275)</f>
        <v>1.4129000000000017E-3</v>
      </c>
      <c r="X276" s="1">
        <f>ABS(IK_diagnostics_positions__3[[#This Row],[Column2]]-B275)</f>
        <v>0</v>
      </c>
      <c r="Y276" s="1">
        <f>ABS(IK_diagnostics_positions__3[[#This Row],[Column3]]-C275)</f>
        <v>5.5999999999944983E-5</v>
      </c>
      <c r="Z276" s="1">
        <f>ABS(IK_diagnostics_positions__3[[#This Row],[Column4]]-D275)</f>
        <v>1.2790000000000301E-3</v>
      </c>
      <c r="AA276" s="1">
        <f>ABS(IK_diagnostics_positions__3[[#This Row],[Column5]]-E275)</f>
        <v>0</v>
      </c>
      <c r="AB276" s="1">
        <f>ABS(IK_diagnostics_positions__3[[#This Row],[Column6]]-F275)</f>
        <v>1.9100000000000783E-3</v>
      </c>
      <c r="AC276" s="1">
        <f>ABS(IK_diagnostics_positions__3[[#This Row],[Column7]]-G275)</f>
        <v>5.9399999999998343E-4</v>
      </c>
      <c r="AD276" s="1">
        <f>ABS(IK_diagnostics_positions__3[[#This Row],[Column8]]-H275)</f>
        <v>2.9300000000009874E-4</v>
      </c>
      <c r="AE276" s="1">
        <f>ABS(IK_diagnostics_positions__3[[#This Row],[Column9]]-I275)</f>
        <v>2.4399999999999977E-3</v>
      </c>
      <c r="AF276" s="1">
        <f>ABS(IK_diagnostics_positions__3[[#This Row],[Column10]]-J275)</f>
        <v>1.743500000000002E-4</v>
      </c>
      <c r="AG276" s="1">
        <f>ABS(IK_diagnostics_positions__3[[#This Row],[Column11]]-K275)</f>
        <v>3.2579999999999831E-3</v>
      </c>
      <c r="AH276" s="1">
        <f>ABS(IK_diagnostics_positions__3[[#This Row],[Column12]]-L275)</f>
        <v>1.500000000000945E-4</v>
      </c>
      <c r="AI276" s="1">
        <f>ABS(IK_diagnostics_positions__3[[#This Row],[Column13]]-M275)</f>
        <v>6.9200000000002593E-4</v>
      </c>
      <c r="AJ276" s="1">
        <f>ABS(IK_diagnostics_positions__3[[#This Row],[Column14]]-N275)</f>
        <v>1.2400000000000189E-3</v>
      </c>
      <c r="AK276" s="1">
        <f>ABS(IK_diagnostics_positions__3[[#This Row],[Column15]]-O275)</f>
        <v>2.9999999999974492E-4</v>
      </c>
      <c r="AL276" s="1">
        <f>ABS(IK_diagnostics_positions__3[[#This Row],[Column16]]-P275)</f>
        <v>5.7199999999990592E-4</v>
      </c>
      <c r="AM276" s="1">
        <f>ABS(IK_diagnostics_positions__3[[#This Row],[Column17]]-Q275)</f>
        <v>3.9000000000011248E-4</v>
      </c>
      <c r="AN276" s="1">
        <f>ABS(IK_diagnostics_positions__3[[#This Row],[Column18]]-R275)</f>
        <v>4.8000000000003595E-4</v>
      </c>
      <c r="AO276" s="1">
        <f>ABS(IK_diagnostics_positions__3[[#This Row],[Column19]]-S275)</f>
        <v>2.4142999999999994E-4</v>
      </c>
      <c r="AP276" s="1">
        <f>ABS(IK_diagnostics_positions__3[[#This Row],[Column20]]-T275)</f>
        <v>1.8914000000000014E-3</v>
      </c>
      <c r="AQ276" s="1">
        <f>ABS(IK_diagnostics_positions__3[[#This Row],[Column21]]-U275)</f>
        <v>1.6699999999998383E-3</v>
      </c>
    </row>
    <row r="277" spans="1:43" x14ac:dyDescent="0.25">
      <c r="A277" s="1">
        <v>3.6103799999999998E-2</v>
      </c>
      <c r="B277" s="1" t="s">
        <v>22</v>
      </c>
      <c r="C277" s="1">
        <v>-0.99934800000000001</v>
      </c>
      <c r="D277" s="1">
        <v>-0.96109100000000003</v>
      </c>
      <c r="E277" s="1" t="s">
        <v>22</v>
      </c>
      <c r="F277" s="1">
        <v>-1.0742</v>
      </c>
      <c r="G277" s="1">
        <v>-0.92983700000000002</v>
      </c>
      <c r="H277" s="1">
        <v>0.88910299999999998</v>
      </c>
      <c r="I277" s="1">
        <v>-1.53084</v>
      </c>
      <c r="J277" s="1">
        <v>5.0006499999999997E-3</v>
      </c>
      <c r="K277" s="1">
        <v>0.81963799999999998</v>
      </c>
      <c r="L277" s="1">
        <v>-1.87906</v>
      </c>
      <c r="M277" s="1">
        <v>0.75907199999999997</v>
      </c>
      <c r="N277" s="1">
        <v>0.99226999999999999</v>
      </c>
      <c r="O277" s="1">
        <v>-2.51275</v>
      </c>
      <c r="P277" s="1">
        <v>-0.75391300000000006</v>
      </c>
      <c r="Q277" s="1">
        <v>0.99998399999999998</v>
      </c>
      <c r="R277" s="1">
        <v>-2.5047799999999998</v>
      </c>
      <c r="S277" s="1">
        <v>-1.9362800000000001E-3</v>
      </c>
      <c r="T277" s="1">
        <v>2.04891E-2</v>
      </c>
      <c r="U277" s="1">
        <v>-2.4801500000000001</v>
      </c>
      <c r="V277" s="1" t="s">
        <v>23</v>
      </c>
      <c r="W277" s="1">
        <f>ABS(IK_diagnostics_positions__3[[#This Row],[Column1]]-A276)</f>
        <v>3.0232999999999996E-3</v>
      </c>
      <c r="X277" s="1">
        <f>ABS(IK_diagnostics_positions__3[[#This Row],[Column2]]-B276)</f>
        <v>0</v>
      </c>
      <c r="Y277" s="1">
        <f>ABS(IK_diagnostics_positions__3[[#This Row],[Column3]]-C276)</f>
        <v>1.140000000000585E-4</v>
      </c>
      <c r="Z277" s="1">
        <f>ABS(IK_diagnostics_positions__3[[#This Row],[Column4]]-D276)</f>
        <v>2.9029999999999889E-3</v>
      </c>
      <c r="AA277" s="1">
        <f>ABS(IK_diagnostics_positions__3[[#This Row],[Column5]]-E276)</f>
        <v>0</v>
      </c>
      <c r="AB277" s="1">
        <f>ABS(IK_diagnostics_positions__3[[#This Row],[Column6]]-F276)</f>
        <v>1.7300000000000093E-3</v>
      </c>
      <c r="AC277" s="1">
        <f>ABS(IK_diagnostics_positions__3[[#This Row],[Column7]]-G276)</f>
        <v>1.5810000000000546E-3</v>
      </c>
      <c r="AD277" s="1">
        <f>ABS(IK_diagnostics_positions__3[[#This Row],[Column8]]-H276)</f>
        <v>3.3899999999997821E-4</v>
      </c>
      <c r="AE277" s="1">
        <f>ABS(IK_diagnostics_positions__3[[#This Row],[Column9]]-I276)</f>
        <v>2.2999999999999687E-3</v>
      </c>
      <c r="AF277" s="1">
        <f>ABS(IK_diagnostics_positions__3[[#This Row],[Column10]]-J276)</f>
        <v>6.4433000000000025E-4</v>
      </c>
      <c r="AG277" s="1">
        <f>ABS(IK_diagnostics_positions__3[[#This Row],[Column11]]-K276)</f>
        <v>3.0050000000000354E-3</v>
      </c>
      <c r="AH277" s="1">
        <f>ABS(IK_diagnostics_positions__3[[#This Row],[Column12]]-L276)</f>
        <v>7.0999999999998842E-4</v>
      </c>
      <c r="AI277" s="1">
        <f>ABS(IK_diagnostics_positions__3[[#This Row],[Column13]]-M276)</f>
        <v>6.7899999999998517E-4</v>
      </c>
      <c r="AJ277" s="1">
        <f>ABS(IK_diagnostics_positions__3[[#This Row],[Column14]]-N276)</f>
        <v>1.1320000000000219E-3</v>
      </c>
      <c r="AK277" s="1">
        <f>ABS(IK_diagnostics_positions__3[[#This Row],[Column15]]-O276)</f>
        <v>1.7900000000001803E-3</v>
      </c>
      <c r="AL277" s="1">
        <f>ABS(IK_diagnostics_positions__3[[#This Row],[Column16]]-P276)</f>
        <v>1.8899999999999473E-4</v>
      </c>
      <c r="AM277" s="1">
        <f>ABS(IK_diagnostics_positions__3[[#This Row],[Column17]]-Q276)</f>
        <v>3.7599999999993194E-4</v>
      </c>
      <c r="AN277" s="1">
        <f>ABS(IK_diagnostics_positions__3[[#This Row],[Column18]]-R276)</f>
        <v>4.5000000000028351E-4</v>
      </c>
      <c r="AO277" s="1">
        <f>ABS(IK_diagnostics_positions__3[[#This Row],[Column19]]-S276)</f>
        <v>2.4239999999999809E-5</v>
      </c>
      <c r="AP277" s="1">
        <f>ABS(IK_diagnostics_positions__3[[#This Row],[Column20]]-T276)</f>
        <v>1.5843999999999997E-3</v>
      </c>
      <c r="AQ277" s="1">
        <f>ABS(IK_diagnostics_positions__3[[#This Row],[Column21]]-U276)</f>
        <v>1.1900000000002464E-3</v>
      </c>
    </row>
    <row r="278" spans="1:43" x14ac:dyDescent="0.25">
      <c r="A278" s="1">
        <v>3.4664899999999998E-2</v>
      </c>
      <c r="B278" s="1" t="s">
        <v>22</v>
      </c>
      <c r="C278" s="1">
        <v>-0.99939900000000004</v>
      </c>
      <c r="D278" s="1">
        <v>-0.96241299999999996</v>
      </c>
      <c r="E278" s="1" t="s">
        <v>22</v>
      </c>
      <c r="F278" s="1">
        <v>-1.07579</v>
      </c>
      <c r="G278" s="1">
        <v>-0.93038600000000005</v>
      </c>
      <c r="H278" s="1">
        <v>0.88891900000000001</v>
      </c>
      <c r="I278" s="1">
        <v>-1.53274</v>
      </c>
      <c r="J278" s="1">
        <v>4.9626799999999997E-3</v>
      </c>
      <c r="K278" s="1">
        <v>0.81676800000000005</v>
      </c>
      <c r="L278" s="1">
        <v>-1.87903</v>
      </c>
      <c r="M278" s="1">
        <v>0.75881299999999996</v>
      </c>
      <c r="N278" s="1">
        <v>0.99276600000000004</v>
      </c>
      <c r="O278" s="1">
        <v>-2.51206</v>
      </c>
      <c r="P278" s="1">
        <v>-0.75354900000000002</v>
      </c>
      <c r="Q278" s="1">
        <v>1.0001800000000001</v>
      </c>
      <c r="R278" s="1">
        <v>-2.5043500000000001</v>
      </c>
      <c r="S278" s="1">
        <v>-2.1345499999999998E-3</v>
      </c>
      <c r="T278" s="1">
        <v>1.8573599999999999E-2</v>
      </c>
      <c r="U278" s="1">
        <v>-2.4813900000000002</v>
      </c>
      <c r="V278" s="1" t="s">
        <v>23</v>
      </c>
      <c r="W278" s="1">
        <f>ABS(IK_diagnostics_positions__3[[#This Row],[Column1]]-A277)</f>
        <v>1.4388999999999999E-3</v>
      </c>
      <c r="X278" s="1">
        <f>ABS(IK_diagnostics_positions__3[[#This Row],[Column2]]-B277)</f>
        <v>0</v>
      </c>
      <c r="Y278" s="1">
        <f>ABS(IK_diagnostics_positions__3[[#This Row],[Column3]]-C277)</f>
        <v>5.1000000000023249E-5</v>
      </c>
      <c r="Z278" s="1">
        <f>ABS(IK_diagnostics_positions__3[[#This Row],[Column4]]-D277)</f>
        <v>1.3219999999999343E-3</v>
      </c>
      <c r="AA278" s="1">
        <f>ABS(IK_diagnostics_positions__3[[#This Row],[Column5]]-E277)</f>
        <v>0</v>
      </c>
      <c r="AB278" s="1">
        <f>ABS(IK_diagnostics_positions__3[[#This Row],[Column6]]-F277)</f>
        <v>1.5899999999999803E-3</v>
      </c>
      <c r="AC278" s="1">
        <f>ABS(IK_diagnostics_positions__3[[#This Row],[Column7]]-G277)</f>
        <v>5.4900000000002169E-4</v>
      </c>
      <c r="AD278" s="1">
        <f>ABS(IK_diagnostics_positions__3[[#This Row],[Column8]]-H277)</f>
        <v>1.8399999999996197E-4</v>
      </c>
      <c r="AE278" s="1">
        <f>ABS(IK_diagnostics_positions__3[[#This Row],[Column9]]-I277)</f>
        <v>1.9000000000000128E-3</v>
      </c>
      <c r="AF278" s="1">
        <f>ABS(IK_diagnostics_positions__3[[#This Row],[Column10]]-J277)</f>
        <v>3.7970000000000018E-5</v>
      </c>
      <c r="AG278" s="1">
        <f>ABS(IK_diagnostics_positions__3[[#This Row],[Column11]]-K277)</f>
        <v>2.8699999999999282E-3</v>
      </c>
      <c r="AH278" s="1">
        <f>ABS(IK_diagnostics_positions__3[[#This Row],[Column12]]-L277)</f>
        <v>2.9999999999974492E-5</v>
      </c>
      <c r="AI278" s="1">
        <f>ABS(IK_diagnostics_positions__3[[#This Row],[Column13]]-M277)</f>
        <v>2.5900000000000922E-4</v>
      </c>
      <c r="AJ278" s="1">
        <f>ABS(IK_diagnostics_positions__3[[#This Row],[Column14]]-N277)</f>
        <v>4.9600000000005195E-4</v>
      </c>
      <c r="AK278" s="1">
        <f>ABS(IK_diagnostics_positions__3[[#This Row],[Column15]]-O277)</f>
        <v>6.9000000000007944E-4</v>
      </c>
      <c r="AL278" s="1">
        <f>ABS(IK_diagnostics_positions__3[[#This Row],[Column16]]-P277)</f>
        <v>3.6400000000003097E-4</v>
      </c>
      <c r="AM278" s="1">
        <f>ABS(IK_diagnostics_positions__3[[#This Row],[Column17]]-Q277)</f>
        <v>1.96000000000085E-4</v>
      </c>
      <c r="AN278" s="1">
        <f>ABS(IK_diagnostics_positions__3[[#This Row],[Column18]]-R277)</f>
        <v>4.2999999999970839E-4</v>
      </c>
      <c r="AO278" s="1">
        <f>ABS(IK_diagnostics_positions__3[[#This Row],[Column19]]-S277)</f>
        <v>1.9826999999999974E-4</v>
      </c>
      <c r="AP278" s="1">
        <f>ABS(IK_diagnostics_positions__3[[#This Row],[Column20]]-T277)</f>
        <v>1.9155000000000005E-3</v>
      </c>
      <c r="AQ278" s="1">
        <f>ABS(IK_diagnostics_positions__3[[#This Row],[Column21]]-U277)</f>
        <v>1.2400000000001299E-3</v>
      </c>
    </row>
    <row r="279" spans="1:43" x14ac:dyDescent="0.25">
      <c r="A279" s="1">
        <v>3.2744799999999998E-2</v>
      </c>
      <c r="B279" s="1" t="s">
        <v>22</v>
      </c>
      <c r="C279" s="1">
        <v>-0.99946400000000002</v>
      </c>
      <c r="D279" s="1">
        <v>-0.96423499999999995</v>
      </c>
      <c r="E279" s="1" t="s">
        <v>22</v>
      </c>
      <c r="F279" s="1">
        <v>-1.0771299999999999</v>
      </c>
      <c r="G279" s="1">
        <v>-0.93126699999999996</v>
      </c>
      <c r="H279" s="1">
        <v>0.88865000000000005</v>
      </c>
      <c r="I279" s="1">
        <v>-1.5345299999999999</v>
      </c>
      <c r="J279" s="1">
        <v>4.49687E-3</v>
      </c>
      <c r="K279" s="1">
        <v>0.81418299999999999</v>
      </c>
      <c r="L279" s="1">
        <v>-1.8792</v>
      </c>
      <c r="M279" s="1">
        <v>0.75823099999999999</v>
      </c>
      <c r="N279" s="1">
        <v>0.99342699999999995</v>
      </c>
      <c r="O279" s="1">
        <v>-2.5114700000000001</v>
      </c>
      <c r="P279" s="1">
        <v>-0.75336000000000003</v>
      </c>
      <c r="Q279" s="1">
        <v>1.00031</v>
      </c>
      <c r="R279" s="1">
        <v>-2.5045099999999998</v>
      </c>
      <c r="S279" s="1">
        <v>-2.70374E-3</v>
      </c>
      <c r="T279" s="1">
        <v>1.7227800000000001E-2</v>
      </c>
      <c r="U279" s="1">
        <v>-2.4832000000000001</v>
      </c>
      <c r="V279" s="1" t="s">
        <v>23</v>
      </c>
      <c r="W279" s="1">
        <f>ABS(IK_diagnostics_positions__3[[#This Row],[Column1]]-A278)</f>
        <v>1.920100000000001E-3</v>
      </c>
      <c r="X279" s="1">
        <f>ABS(IK_diagnostics_positions__3[[#This Row],[Column2]]-B278)</f>
        <v>0</v>
      </c>
      <c r="Y279" s="1">
        <f>ABS(IK_diagnostics_positions__3[[#This Row],[Column3]]-C278)</f>
        <v>6.4999999999981739E-5</v>
      </c>
      <c r="Z279" s="1">
        <f>ABS(IK_diagnostics_positions__3[[#This Row],[Column4]]-D278)</f>
        <v>1.8219999999999903E-3</v>
      </c>
      <c r="AA279" s="1">
        <f>ABS(IK_diagnostics_positions__3[[#This Row],[Column5]]-E278)</f>
        <v>0</v>
      </c>
      <c r="AB279" s="1">
        <f>ABS(IK_diagnostics_positions__3[[#This Row],[Column6]]-F278)</f>
        <v>1.3399999999998968E-3</v>
      </c>
      <c r="AC279" s="1">
        <f>ABS(IK_diagnostics_positions__3[[#This Row],[Column7]]-G278)</f>
        <v>8.8099999999990963E-4</v>
      </c>
      <c r="AD279" s="1">
        <f>ABS(IK_diagnostics_positions__3[[#This Row],[Column8]]-H278)</f>
        <v>2.6899999999996371E-4</v>
      </c>
      <c r="AE279" s="1">
        <f>ABS(IK_diagnostics_positions__3[[#This Row],[Column9]]-I278)</f>
        <v>1.7899999999999583E-3</v>
      </c>
      <c r="AF279" s="1">
        <f>ABS(IK_diagnostics_positions__3[[#This Row],[Column10]]-J278)</f>
        <v>4.6580999999999966E-4</v>
      </c>
      <c r="AG279" s="1">
        <f>ABS(IK_diagnostics_positions__3[[#This Row],[Column11]]-K278)</f>
        <v>2.5850000000000595E-3</v>
      </c>
      <c r="AH279" s="1">
        <f>ABS(IK_diagnostics_positions__3[[#This Row],[Column12]]-L278)</f>
        <v>1.7000000000000348E-4</v>
      </c>
      <c r="AI279" s="1">
        <f>ABS(IK_diagnostics_positions__3[[#This Row],[Column13]]-M278)</f>
        <v>5.8199999999997143E-4</v>
      </c>
      <c r="AJ279" s="1">
        <f>ABS(IK_diagnostics_positions__3[[#This Row],[Column14]]-N278)</f>
        <v>6.6099999999991166E-4</v>
      </c>
      <c r="AK279" s="1">
        <f>ABS(IK_diagnostics_positions__3[[#This Row],[Column15]]-O278)</f>
        <v>5.8999999999986841E-4</v>
      </c>
      <c r="AL279" s="1">
        <f>ABS(IK_diagnostics_positions__3[[#This Row],[Column16]]-P278)</f>
        <v>1.8899999999999473E-4</v>
      </c>
      <c r="AM279" s="1">
        <f>ABS(IK_diagnostics_positions__3[[#This Row],[Column17]]-Q278)</f>
        <v>1.2999999999996348E-4</v>
      </c>
      <c r="AN279" s="1">
        <f>ABS(IK_diagnostics_positions__3[[#This Row],[Column18]]-R278)</f>
        <v>1.5999999999971593E-4</v>
      </c>
      <c r="AO279" s="1">
        <f>ABS(IK_diagnostics_positions__3[[#This Row],[Column19]]-S278)</f>
        <v>5.6919000000000023E-4</v>
      </c>
      <c r="AP279" s="1">
        <f>ABS(IK_diagnostics_positions__3[[#This Row],[Column20]]-T278)</f>
        <v>1.3457999999999977E-3</v>
      </c>
      <c r="AQ279" s="1">
        <f>ABS(IK_diagnostics_positions__3[[#This Row],[Column21]]-U278)</f>
        <v>1.8099999999998673E-3</v>
      </c>
    </row>
    <row r="280" spans="1:43" x14ac:dyDescent="0.25">
      <c r="A280" s="1">
        <v>3.0983500000000001E-2</v>
      </c>
      <c r="B280" s="1" t="s">
        <v>22</v>
      </c>
      <c r="C280" s="1">
        <v>-0.99951999999999996</v>
      </c>
      <c r="D280" s="1">
        <v>-0.96591400000000005</v>
      </c>
      <c r="E280" s="1" t="s">
        <v>22</v>
      </c>
      <c r="F280" s="1">
        <v>-1.07823</v>
      </c>
      <c r="G280" s="1">
        <v>-0.93196100000000004</v>
      </c>
      <c r="H280" s="1">
        <v>0.88843000000000005</v>
      </c>
      <c r="I280" s="1">
        <v>-1.5359799999999999</v>
      </c>
      <c r="J280" s="1">
        <v>4.2710300000000003E-3</v>
      </c>
      <c r="K280" s="1">
        <v>0.81161000000000005</v>
      </c>
      <c r="L280" s="1">
        <v>-1.87886</v>
      </c>
      <c r="M280" s="1">
        <v>0.75763800000000003</v>
      </c>
      <c r="N280" s="1">
        <v>0.99418399999999996</v>
      </c>
      <c r="O280" s="1">
        <v>-2.5106099999999998</v>
      </c>
      <c r="P280" s="1">
        <v>-0.75318200000000002</v>
      </c>
      <c r="Q280" s="1">
        <v>1.0003299999999999</v>
      </c>
      <c r="R280" s="1">
        <v>-2.5038800000000001</v>
      </c>
      <c r="S280" s="1">
        <v>-2.4528699999999998E-3</v>
      </c>
      <c r="T280" s="1">
        <v>1.5668999999999999E-2</v>
      </c>
      <c r="U280" s="1">
        <v>-2.4842</v>
      </c>
      <c r="V280" s="1" t="s">
        <v>23</v>
      </c>
      <c r="W280" s="1">
        <f>ABS(IK_diagnostics_positions__3[[#This Row],[Column1]]-A279)</f>
        <v>1.7612999999999969E-3</v>
      </c>
      <c r="X280" s="1">
        <f>ABS(IK_diagnostics_positions__3[[#This Row],[Column2]]-B279)</f>
        <v>0</v>
      </c>
      <c r="Y280" s="1">
        <f>ABS(IK_diagnostics_positions__3[[#This Row],[Column3]]-C279)</f>
        <v>5.5999999999944983E-5</v>
      </c>
      <c r="Z280" s="1">
        <f>ABS(IK_diagnostics_positions__3[[#This Row],[Column4]]-D279)</f>
        <v>1.6790000000000971E-3</v>
      </c>
      <c r="AA280" s="1">
        <f>ABS(IK_diagnostics_positions__3[[#This Row],[Column5]]-E279)</f>
        <v>0</v>
      </c>
      <c r="AB280" s="1">
        <f>ABS(IK_diagnostics_positions__3[[#This Row],[Column6]]-F279)</f>
        <v>1.1000000000001009E-3</v>
      </c>
      <c r="AC280" s="1">
        <f>ABS(IK_diagnostics_positions__3[[#This Row],[Column7]]-G279)</f>
        <v>6.9400000000008344E-4</v>
      </c>
      <c r="AD280" s="1">
        <f>ABS(IK_diagnostics_positions__3[[#This Row],[Column8]]-H279)</f>
        <v>2.1999999999999797E-4</v>
      </c>
      <c r="AE280" s="1">
        <f>ABS(IK_diagnostics_positions__3[[#This Row],[Column9]]-I279)</f>
        <v>1.4499999999999513E-3</v>
      </c>
      <c r="AF280" s="1">
        <f>ABS(IK_diagnostics_positions__3[[#This Row],[Column10]]-J279)</f>
        <v>2.2583999999999972E-4</v>
      </c>
      <c r="AG280" s="1">
        <f>ABS(IK_diagnostics_positions__3[[#This Row],[Column11]]-K279)</f>
        <v>2.5729999999999364E-3</v>
      </c>
      <c r="AH280" s="1">
        <f>ABS(IK_diagnostics_positions__3[[#This Row],[Column12]]-L279)</f>
        <v>3.4000000000000696E-4</v>
      </c>
      <c r="AI280" s="1">
        <f>ABS(IK_diagnostics_positions__3[[#This Row],[Column13]]-M279)</f>
        <v>5.9299999999995467E-4</v>
      </c>
      <c r="AJ280" s="1">
        <f>ABS(IK_diagnostics_positions__3[[#This Row],[Column14]]-N279)</f>
        <v>7.5700000000000767E-4</v>
      </c>
      <c r="AK280" s="1">
        <f>ABS(IK_diagnostics_positions__3[[#This Row],[Column15]]-O279)</f>
        <v>8.6000000000030496E-4</v>
      </c>
      <c r="AL280" s="1">
        <f>ABS(IK_diagnostics_positions__3[[#This Row],[Column16]]-P279)</f>
        <v>1.7800000000001148E-4</v>
      </c>
      <c r="AM280" s="1">
        <f>ABS(IK_diagnostics_positions__3[[#This Row],[Column17]]-Q279)</f>
        <v>1.9999999999908979E-5</v>
      </c>
      <c r="AN280" s="1">
        <f>ABS(IK_diagnostics_positions__3[[#This Row],[Column18]]-R279)</f>
        <v>6.2999999999968637E-4</v>
      </c>
      <c r="AO280" s="1">
        <f>ABS(IK_diagnostics_positions__3[[#This Row],[Column19]]-S279)</f>
        <v>2.5087000000000026E-4</v>
      </c>
      <c r="AP280" s="1">
        <f>ABS(IK_diagnostics_positions__3[[#This Row],[Column20]]-T279)</f>
        <v>1.5588000000000025E-3</v>
      </c>
      <c r="AQ280" s="1">
        <f>ABS(IK_diagnostics_positions__3[[#This Row],[Column21]]-U279)</f>
        <v>9.9999999999988987E-4</v>
      </c>
    </row>
    <row r="281" spans="1:43" x14ac:dyDescent="0.25">
      <c r="A281" s="1">
        <v>2.9651400000000001E-2</v>
      </c>
      <c r="B281" s="1" t="s">
        <v>22</v>
      </c>
      <c r="C281" s="1">
        <v>-0.99956</v>
      </c>
      <c r="D281" s="1">
        <v>-0.96714299999999997</v>
      </c>
      <c r="E281" s="1" t="s">
        <v>22</v>
      </c>
      <c r="F281" s="1">
        <v>-1.0795699999999999</v>
      </c>
      <c r="G281" s="1">
        <v>-0.93197799999999997</v>
      </c>
      <c r="H281" s="1">
        <v>0.88851800000000003</v>
      </c>
      <c r="I281" s="1">
        <v>-1.5370600000000001</v>
      </c>
      <c r="J281" s="1">
        <v>4.5555200000000004E-3</v>
      </c>
      <c r="K281" s="1">
        <v>0.80908800000000003</v>
      </c>
      <c r="L281" s="1">
        <v>-1.87852</v>
      </c>
      <c r="M281" s="1">
        <v>0.75740099999999999</v>
      </c>
      <c r="N281" s="1">
        <v>0.99478800000000001</v>
      </c>
      <c r="O281" s="1">
        <v>-2.5099800000000001</v>
      </c>
      <c r="P281" s="1">
        <v>-0.75250300000000003</v>
      </c>
      <c r="Q281" s="1">
        <v>1.00014</v>
      </c>
      <c r="R281" s="1">
        <v>-2.5033099999999999</v>
      </c>
      <c r="S281" s="1">
        <v>-2.0666299999999999E-3</v>
      </c>
      <c r="T281" s="1">
        <v>1.43068E-2</v>
      </c>
      <c r="U281" s="1">
        <v>-2.4853800000000001</v>
      </c>
      <c r="V281" s="1" t="s">
        <v>23</v>
      </c>
      <c r="W281" s="1">
        <f>ABS(IK_diagnostics_positions__3[[#This Row],[Column1]]-A280)</f>
        <v>1.3320999999999993E-3</v>
      </c>
      <c r="X281" s="1">
        <f>ABS(IK_diagnostics_positions__3[[#This Row],[Column2]]-B280)</f>
        <v>0</v>
      </c>
      <c r="Y281" s="1">
        <f>ABS(IK_diagnostics_positions__3[[#This Row],[Column3]]-C280)</f>
        <v>4.0000000000040004E-5</v>
      </c>
      <c r="Z281" s="1">
        <f>ABS(IK_diagnostics_positions__3[[#This Row],[Column4]]-D280)</f>
        <v>1.2289999999999246E-3</v>
      </c>
      <c r="AA281" s="1">
        <f>ABS(IK_diagnostics_positions__3[[#This Row],[Column5]]-E280)</f>
        <v>0</v>
      </c>
      <c r="AB281" s="1">
        <f>ABS(IK_diagnostics_positions__3[[#This Row],[Column6]]-F280)</f>
        <v>1.3399999999998968E-3</v>
      </c>
      <c r="AC281" s="1">
        <f>ABS(IK_diagnostics_positions__3[[#This Row],[Column7]]-G280)</f>
        <v>1.6999999999933735E-5</v>
      </c>
      <c r="AD281" s="1">
        <f>ABS(IK_diagnostics_positions__3[[#This Row],[Column8]]-H280)</f>
        <v>8.7999999999976986E-5</v>
      </c>
      <c r="AE281" s="1">
        <f>ABS(IK_diagnostics_positions__3[[#This Row],[Column9]]-I280)</f>
        <v>1.0800000000001919E-3</v>
      </c>
      <c r="AF281" s="1">
        <f>ABS(IK_diagnostics_positions__3[[#This Row],[Column10]]-J280)</f>
        <v>2.8449000000000009E-4</v>
      </c>
      <c r="AG281" s="1">
        <f>ABS(IK_diagnostics_positions__3[[#This Row],[Column11]]-K280)</f>
        <v>2.5220000000000242E-3</v>
      </c>
      <c r="AH281" s="1">
        <f>ABS(IK_diagnostics_positions__3[[#This Row],[Column12]]-L280)</f>
        <v>3.4000000000000696E-4</v>
      </c>
      <c r="AI281" s="1">
        <f>ABS(IK_diagnostics_positions__3[[#This Row],[Column13]]-M280)</f>
        <v>2.3700000000004273E-4</v>
      </c>
      <c r="AJ281" s="1">
        <f>ABS(IK_diagnostics_positions__3[[#This Row],[Column14]]-N280)</f>
        <v>6.0400000000004894E-4</v>
      </c>
      <c r="AK281" s="1">
        <f>ABS(IK_diagnostics_positions__3[[#This Row],[Column15]]-O280)</f>
        <v>6.2999999999968637E-4</v>
      </c>
      <c r="AL281" s="1">
        <f>ABS(IK_diagnostics_positions__3[[#This Row],[Column16]]-P280)</f>
        <v>6.7899999999998517E-4</v>
      </c>
      <c r="AM281" s="1">
        <f>ABS(IK_diagnostics_positions__3[[#This Row],[Column17]]-Q280)</f>
        <v>1.8999999999991246E-4</v>
      </c>
      <c r="AN281" s="1">
        <f>ABS(IK_diagnostics_positions__3[[#This Row],[Column18]]-R280)</f>
        <v>5.7000000000018147E-4</v>
      </c>
      <c r="AO281" s="1">
        <f>ABS(IK_diagnostics_positions__3[[#This Row],[Column19]]-S280)</f>
        <v>3.8623999999999993E-4</v>
      </c>
      <c r="AP281" s="1">
        <f>ABS(IK_diagnostics_positions__3[[#This Row],[Column20]]-T280)</f>
        <v>1.3621999999999992E-3</v>
      </c>
      <c r="AQ281" s="1">
        <f>ABS(IK_diagnostics_positions__3[[#This Row],[Column21]]-U280)</f>
        <v>1.1800000000001809E-3</v>
      </c>
    </row>
    <row r="282" spans="1:43" x14ac:dyDescent="0.25">
      <c r="A282" s="1">
        <v>2.7216500000000001E-2</v>
      </c>
      <c r="B282" s="1" t="s">
        <v>22</v>
      </c>
      <c r="C282" s="1">
        <v>-0.99963000000000002</v>
      </c>
      <c r="D282" s="1">
        <v>-0.96949099999999999</v>
      </c>
      <c r="E282" s="1" t="s">
        <v>22</v>
      </c>
      <c r="F282" s="1">
        <v>-1.0807100000000001</v>
      </c>
      <c r="G282" s="1">
        <v>-0.933222</v>
      </c>
      <c r="H282" s="1">
        <v>0.88819999999999999</v>
      </c>
      <c r="I282" s="1">
        <v>-1.5387299999999999</v>
      </c>
      <c r="J282" s="1">
        <v>3.8480799999999998E-3</v>
      </c>
      <c r="K282" s="1">
        <v>0.80688499999999996</v>
      </c>
      <c r="L282" s="1">
        <v>-1.8782700000000001</v>
      </c>
      <c r="M282" s="1">
        <v>0.75652900000000001</v>
      </c>
      <c r="N282" s="1">
        <v>0.99554600000000004</v>
      </c>
      <c r="O282" s="1">
        <v>-2.5090499999999998</v>
      </c>
      <c r="P282" s="1">
        <v>-0.75251999999999997</v>
      </c>
      <c r="Q282" s="1">
        <v>0.99990999999999997</v>
      </c>
      <c r="R282" s="1">
        <v>-2.5032899999999998</v>
      </c>
      <c r="S282" s="1">
        <v>-2.0895900000000001E-3</v>
      </c>
      <c r="T282" s="1">
        <v>1.31445E-2</v>
      </c>
      <c r="U282" s="1">
        <v>-2.4864999999999999</v>
      </c>
      <c r="V282" s="1" t="s">
        <v>23</v>
      </c>
      <c r="W282" s="1">
        <f>ABS(IK_diagnostics_positions__3[[#This Row],[Column1]]-A281)</f>
        <v>2.4349000000000003E-3</v>
      </c>
      <c r="X282" s="1">
        <f>ABS(IK_diagnostics_positions__3[[#This Row],[Column2]]-B281)</f>
        <v>0</v>
      </c>
      <c r="Y282" s="1">
        <f>ABS(IK_diagnostics_positions__3[[#This Row],[Column3]]-C281)</f>
        <v>7.0000000000014495E-5</v>
      </c>
      <c r="Z282" s="1">
        <f>ABS(IK_diagnostics_positions__3[[#This Row],[Column4]]-D281)</f>
        <v>2.3480000000000167E-3</v>
      </c>
      <c r="AA282" s="1">
        <f>ABS(IK_diagnostics_positions__3[[#This Row],[Column5]]-E281)</f>
        <v>0</v>
      </c>
      <c r="AB282" s="1">
        <f>ABS(IK_diagnostics_positions__3[[#This Row],[Column6]]-F281)</f>
        <v>1.1400000000001409E-3</v>
      </c>
      <c r="AC282" s="1">
        <f>ABS(IK_diagnostics_positions__3[[#This Row],[Column7]]-G281)</f>
        <v>1.2440000000000229E-3</v>
      </c>
      <c r="AD282" s="1">
        <f>ABS(IK_diagnostics_positions__3[[#This Row],[Column8]]-H281)</f>
        <v>3.1800000000004047E-4</v>
      </c>
      <c r="AE282" s="1">
        <f>ABS(IK_diagnostics_positions__3[[#This Row],[Column9]]-I281)</f>
        <v>1.6699999999998383E-3</v>
      </c>
      <c r="AF282" s="1">
        <f>ABS(IK_diagnostics_positions__3[[#This Row],[Column10]]-J281)</f>
        <v>7.0744000000000059E-4</v>
      </c>
      <c r="AG282" s="1">
        <f>ABS(IK_diagnostics_positions__3[[#This Row],[Column11]]-K281)</f>
        <v>2.203000000000066E-3</v>
      </c>
      <c r="AH282" s="1">
        <f>ABS(IK_diagnostics_positions__3[[#This Row],[Column12]]-L281)</f>
        <v>2.4999999999986144E-4</v>
      </c>
      <c r="AI282" s="1">
        <f>ABS(IK_diagnostics_positions__3[[#This Row],[Column13]]-M281)</f>
        <v>8.719999999999839E-4</v>
      </c>
      <c r="AJ282" s="1">
        <f>ABS(IK_diagnostics_positions__3[[#This Row],[Column14]]-N281)</f>
        <v>7.5800000000003642E-4</v>
      </c>
      <c r="AK282" s="1">
        <f>ABS(IK_diagnostics_positions__3[[#This Row],[Column15]]-O281)</f>
        <v>9.3000000000031946E-4</v>
      </c>
      <c r="AL282" s="1">
        <f>ABS(IK_diagnostics_positions__3[[#This Row],[Column16]]-P281)</f>
        <v>1.6999999999933735E-5</v>
      </c>
      <c r="AM282" s="1">
        <f>ABS(IK_diagnostics_positions__3[[#This Row],[Column17]]-Q281)</f>
        <v>2.3000000000006349E-4</v>
      </c>
      <c r="AN282" s="1">
        <f>ABS(IK_diagnostics_positions__3[[#This Row],[Column18]]-R281)</f>
        <v>2.0000000000131024E-5</v>
      </c>
      <c r="AO282" s="1">
        <f>ABS(IK_diagnostics_positions__3[[#This Row],[Column19]]-S281)</f>
        <v>2.2960000000000255E-5</v>
      </c>
      <c r="AP282" s="1">
        <f>ABS(IK_diagnostics_positions__3[[#This Row],[Column20]]-T281)</f>
        <v>1.1622999999999998E-3</v>
      </c>
      <c r="AQ282" s="1">
        <f>ABS(IK_diagnostics_positions__3[[#This Row],[Column21]]-U281)</f>
        <v>1.1199999999997878E-3</v>
      </c>
    </row>
    <row r="283" spans="1:43" x14ac:dyDescent="0.25">
      <c r="A283" s="1">
        <v>2.5622300000000001E-2</v>
      </c>
      <c r="B283" s="1" t="s">
        <v>22</v>
      </c>
      <c r="C283" s="1">
        <v>-0.99967200000000001</v>
      </c>
      <c r="D283" s="1">
        <v>-0.97103499999999998</v>
      </c>
      <c r="E283" s="1" t="s">
        <v>22</v>
      </c>
      <c r="F283" s="1">
        <v>-1.0813699999999999</v>
      </c>
      <c r="G283" s="1">
        <v>-0.93378099999999997</v>
      </c>
      <c r="H283" s="1">
        <v>0.88792400000000005</v>
      </c>
      <c r="I283" s="1">
        <v>-1.5398499999999999</v>
      </c>
      <c r="J283" s="1">
        <v>3.64584E-3</v>
      </c>
      <c r="K283" s="1">
        <v>0.80470600000000003</v>
      </c>
      <c r="L283" s="1">
        <v>-1.8779399999999999</v>
      </c>
      <c r="M283" s="1">
        <v>0.75607400000000002</v>
      </c>
      <c r="N283" s="1">
        <v>0.99587000000000003</v>
      </c>
      <c r="O283" s="1">
        <v>-2.50827</v>
      </c>
      <c r="P283" s="1">
        <v>-0.75210600000000005</v>
      </c>
      <c r="Q283" s="1">
        <v>1.0003500000000001</v>
      </c>
      <c r="R283" s="1">
        <v>-2.5028899999999998</v>
      </c>
      <c r="S283" s="1">
        <v>-1.94925E-3</v>
      </c>
      <c r="T283" s="1">
        <v>1.19991E-2</v>
      </c>
      <c r="U283" s="1">
        <v>-2.48752</v>
      </c>
      <c r="V283" s="1" t="s">
        <v>23</v>
      </c>
      <c r="W283" s="1">
        <f>ABS(IK_diagnostics_positions__3[[#This Row],[Column1]]-A282)</f>
        <v>1.5942000000000005E-3</v>
      </c>
      <c r="X283" s="1">
        <f>ABS(IK_diagnostics_positions__3[[#This Row],[Column2]]-B282)</f>
        <v>0</v>
      </c>
      <c r="Y283" s="1">
        <f>ABS(IK_diagnostics_positions__3[[#This Row],[Column3]]-C282)</f>
        <v>4.1999999999986493E-5</v>
      </c>
      <c r="Z283" s="1">
        <f>ABS(IK_diagnostics_positions__3[[#This Row],[Column4]]-D282)</f>
        <v>1.5439999999999898E-3</v>
      </c>
      <c r="AA283" s="1">
        <f>ABS(IK_diagnostics_positions__3[[#This Row],[Column5]]-E282)</f>
        <v>0</v>
      </c>
      <c r="AB283" s="1">
        <f>ABS(IK_diagnostics_positions__3[[#This Row],[Column6]]-F282)</f>
        <v>6.599999999998829E-4</v>
      </c>
      <c r="AC283" s="1">
        <f>ABS(IK_diagnostics_positions__3[[#This Row],[Column7]]-G282)</f>
        <v>5.5899999999997618E-4</v>
      </c>
      <c r="AD283" s="1">
        <f>ABS(IK_diagnostics_positions__3[[#This Row],[Column8]]-H282)</f>
        <v>2.7599999999994296E-4</v>
      </c>
      <c r="AE283" s="1">
        <f>ABS(IK_diagnostics_positions__3[[#This Row],[Column9]]-I282)</f>
        <v>1.1200000000000099E-3</v>
      </c>
      <c r="AF283" s="1">
        <f>ABS(IK_diagnostics_positions__3[[#This Row],[Column10]]-J282)</f>
        <v>2.022399999999998E-4</v>
      </c>
      <c r="AG283" s="1">
        <f>ABS(IK_diagnostics_positions__3[[#This Row],[Column11]]-K282)</f>
        <v>2.178999999999931E-3</v>
      </c>
      <c r="AH283" s="1">
        <f>ABS(IK_diagnostics_positions__3[[#This Row],[Column12]]-L282)</f>
        <v>3.300000000001635E-4</v>
      </c>
      <c r="AI283" s="1">
        <f>ABS(IK_diagnostics_positions__3[[#This Row],[Column13]]-M282)</f>
        <v>4.549999999999832E-4</v>
      </c>
      <c r="AJ283" s="1">
        <f>ABS(IK_diagnostics_positions__3[[#This Row],[Column14]]-N282)</f>
        <v>3.2399999999999096E-4</v>
      </c>
      <c r="AK283" s="1">
        <f>ABS(IK_diagnostics_positions__3[[#This Row],[Column15]]-O282)</f>
        <v>7.7999999999978087E-4</v>
      </c>
      <c r="AL283" s="1">
        <f>ABS(IK_diagnostics_positions__3[[#This Row],[Column16]]-P282)</f>
        <v>4.1399999999991444E-4</v>
      </c>
      <c r="AM283" s="1">
        <f>ABS(IK_diagnostics_positions__3[[#This Row],[Column17]]-Q282)</f>
        <v>4.4000000000010697E-4</v>
      </c>
      <c r="AN283" s="1">
        <f>ABS(IK_diagnostics_positions__3[[#This Row],[Column18]]-R282)</f>
        <v>3.9999999999995595E-4</v>
      </c>
      <c r="AO283" s="1">
        <f>ABS(IK_diagnostics_positions__3[[#This Row],[Column19]]-S282)</f>
        <v>1.4034000000000008E-4</v>
      </c>
      <c r="AP283" s="1">
        <f>ABS(IK_diagnostics_positions__3[[#This Row],[Column20]]-T282)</f>
        <v>1.1453999999999995E-3</v>
      </c>
      <c r="AQ283" s="1">
        <f>ABS(IK_diagnostics_positions__3[[#This Row],[Column21]]-U282)</f>
        <v>1.0200000000000209E-3</v>
      </c>
    </row>
    <row r="284" spans="1:43" x14ac:dyDescent="0.25">
      <c r="A284" s="1">
        <v>2.4244600000000002E-2</v>
      </c>
      <c r="B284" s="1" t="s">
        <v>22</v>
      </c>
      <c r="C284" s="1">
        <v>-0.99970599999999998</v>
      </c>
      <c r="D284" s="1">
        <v>-0.97231699999999999</v>
      </c>
      <c r="E284" s="1" t="s">
        <v>22</v>
      </c>
      <c r="F284" s="1">
        <v>-1.08257</v>
      </c>
      <c r="G284" s="1">
        <v>-0.93452000000000002</v>
      </c>
      <c r="H284" s="1">
        <v>0.887625</v>
      </c>
      <c r="I284" s="1">
        <v>-1.54158</v>
      </c>
      <c r="J284" s="1">
        <v>3.3900699999999998E-3</v>
      </c>
      <c r="K284" s="1">
        <v>0.80282299999999995</v>
      </c>
      <c r="L284" s="1">
        <v>-1.8779300000000001</v>
      </c>
      <c r="M284" s="1">
        <v>0.755745</v>
      </c>
      <c r="N284" s="1">
        <v>0.99638599999999999</v>
      </c>
      <c r="O284" s="1">
        <v>-2.5076100000000001</v>
      </c>
      <c r="P284" s="1">
        <v>-0.752139</v>
      </c>
      <c r="Q284" s="1">
        <v>1.00023</v>
      </c>
      <c r="R284" s="1">
        <v>-2.5026000000000002</v>
      </c>
      <c r="S284" s="1">
        <v>-1.7936899999999999E-3</v>
      </c>
      <c r="T284" s="1">
        <v>1.09523E-2</v>
      </c>
      <c r="U284" s="1">
        <v>-2.4885999999999999</v>
      </c>
      <c r="V284" s="1" t="s">
        <v>23</v>
      </c>
      <c r="W284" s="1">
        <f>ABS(IK_diagnostics_positions__3[[#This Row],[Column1]]-A283)</f>
        <v>1.3776999999999991E-3</v>
      </c>
      <c r="X284" s="1">
        <f>ABS(IK_diagnostics_positions__3[[#This Row],[Column2]]-B283)</f>
        <v>0</v>
      </c>
      <c r="Y284" s="1">
        <f>ABS(IK_diagnostics_positions__3[[#This Row],[Column3]]-C283)</f>
        <v>3.3999999999978492E-5</v>
      </c>
      <c r="Z284" s="1">
        <f>ABS(IK_diagnostics_positions__3[[#This Row],[Column4]]-D283)</f>
        <v>1.2820000000000054E-3</v>
      </c>
      <c r="AA284" s="1">
        <f>ABS(IK_diagnostics_positions__3[[#This Row],[Column5]]-E283)</f>
        <v>0</v>
      </c>
      <c r="AB284" s="1">
        <f>ABS(IK_diagnostics_positions__3[[#This Row],[Column6]]-F283)</f>
        <v>1.2000000000000899E-3</v>
      </c>
      <c r="AC284" s="1">
        <f>ABS(IK_diagnostics_positions__3[[#This Row],[Column7]]-G283)</f>
        <v>7.3900000000004518E-4</v>
      </c>
      <c r="AD284" s="1">
        <f>ABS(IK_diagnostics_positions__3[[#This Row],[Column8]]-H283)</f>
        <v>2.9900000000004923E-4</v>
      </c>
      <c r="AE284" s="1">
        <f>ABS(IK_diagnostics_positions__3[[#This Row],[Column9]]-I283)</f>
        <v>1.7300000000000093E-3</v>
      </c>
      <c r="AF284" s="1">
        <f>ABS(IK_diagnostics_positions__3[[#This Row],[Column10]]-J283)</f>
        <v>2.5577000000000022E-4</v>
      </c>
      <c r="AG284" s="1">
        <f>ABS(IK_diagnostics_positions__3[[#This Row],[Column11]]-K283)</f>
        <v>1.8830000000000791E-3</v>
      </c>
      <c r="AH284" s="1">
        <f>ABS(IK_diagnostics_positions__3[[#This Row],[Column12]]-L283)</f>
        <v>9.9999999998434674E-6</v>
      </c>
      <c r="AI284" s="1">
        <f>ABS(IK_diagnostics_positions__3[[#This Row],[Column13]]-M283)</f>
        <v>3.2900000000002372E-4</v>
      </c>
      <c r="AJ284" s="1">
        <f>ABS(IK_diagnostics_positions__3[[#This Row],[Column14]]-N283)</f>
        <v>5.1599999999996093E-4</v>
      </c>
      <c r="AK284" s="1">
        <f>ABS(IK_diagnostics_positions__3[[#This Row],[Column15]]-O283)</f>
        <v>6.599999999998829E-4</v>
      </c>
      <c r="AL284" s="1">
        <f>ABS(IK_diagnostics_positions__3[[#This Row],[Column16]]-P283)</f>
        <v>3.2999999999949736E-5</v>
      </c>
      <c r="AM284" s="1">
        <f>ABS(IK_diagnostics_positions__3[[#This Row],[Column17]]-Q283)</f>
        <v>1.2000000000012001E-4</v>
      </c>
      <c r="AN284" s="1">
        <f>ABS(IK_diagnostics_positions__3[[#This Row],[Column18]]-R283)</f>
        <v>2.899999999996794E-4</v>
      </c>
      <c r="AO284" s="1">
        <f>ABS(IK_diagnostics_positions__3[[#This Row],[Column19]]-S283)</f>
        <v>1.5556000000000012E-4</v>
      </c>
      <c r="AP284" s="1">
        <f>ABS(IK_diagnostics_positions__3[[#This Row],[Column20]]-T283)</f>
        <v>1.0468000000000005E-3</v>
      </c>
      <c r="AQ284" s="1">
        <f>ABS(IK_diagnostics_positions__3[[#This Row],[Column21]]-U283)</f>
        <v>1.0799999999999699E-3</v>
      </c>
    </row>
    <row r="285" spans="1:43" x14ac:dyDescent="0.25">
      <c r="A285" s="1">
        <v>2.3094099999999999E-2</v>
      </c>
      <c r="B285" s="1" t="s">
        <v>22</v>
      </c>
      <c r="C285" s="1">
        <v>-0.99973299999999998</v>
      </c>
      <c r="D285" s="1">
        <v>-0.97338599999999997</v>
      </c>
      <c r="E285" s="1" t="s">
        <v>22</v>
      </c>
      <c r="F285" s="1">
        <v>-1.0835600000000001</v>
      </c>
      <c r="G285" s="1">
        <v>-0.93494200000000005</v>
      </c>
      <c r="H285" s="1">
        <v>0.88754100000000002</v>
      </c>
      <c r="I285" s="1">
        <v>-1.5426800000000001</v>
      </c>
      <c r="J285" s="1">
        <v>3.2357599999999999E-3</v>
      </c>
      <c r="K285" s="1">
        <v>0.80104299999999995</v>
      </c>
      <c r="L285" s="1">
        <v>-1.8778600000000001</v>
      </c>
      <c r="M285" s="1">
        <v>0.75533300000000003</v>
      </c>
      <c r="N285" s="1">
        <v>0.996722</v>
      </c>
      <c r="O285" s="1">
        <v>-2.50719</v>
      </c>
      <c r="P285" s="1">
        <v>-0.75200800000000001</v>
      </c>
      <c r="Q285" s="1">
        <v>1.0002</v>
      </c>
      <c r="R285" s="1">
        <v>-2.50231</v>
      </c>
      <c r="S285" s="1">
        <v>-1.6566300000000001E-3</v>
      </c>
      <c r="T285" s="1">
        <v>9.9650599999999995E-3</v>
      </c>
      <c r="U285" s="1">
        <v>-2.4895499999999999</v>
      </c>
      <c r="V285" s="1" t="s">
        <v>23</v>
      </c>
      <c r="W285" s="1">
        <f>ABS(IK_diagnostics_positions__3[[#This Row],[Column1]]-A284)</f>
        <v>1.1505000000000022E-3</v>
      </c>
      <c r="X285" s="1">
        <f>ABS(IK_diagnostics_positions__3[[#This Row],[Column2]]-B284)</f>
        <v>0</v>
      </c>
      <c r="Y285" s="1">
        <f>ABS(IK_diagnostics_positions__3[[#This Row],[Column3]]-C284)</f>
        <v>2.6999999999999247E-5</v>
      </c>
      <c r="Z285" s="1">
        <f>ABS(IK_diagnostics_positions__3[[#This Row],[Column4]]-D284)</f>
        <v>1.0689999999999866E-3</v>
      </c>
      <c r="AA285" s="1">
        <f>ABS(IK_diagnostics_positions__3[[#This Row],[Column5]]-E284)</f>
        <v>0</v>
      </c>
      <c r="AB285" s="1">
        <f>ABS(IK_diagnostics_positions__3[[#This Row],[Column6]]-F284)</f>
        <v>9.900000000000464E-4</v>
      </c>
      <c r="AC285" s="1">
        <f>ABS(IK_diagnostics_positions__3[[#This Row],[Column7]]-G284)</f>
        <v>4.2200000000003346E-4</v>
      </c>
      <c r="AD285" s="1">
        <f>ABS(IK_diagnostics_positions__3[[#This Row],[Column8]]-H284)</f>
        <v>8.3999999999972985E-5</v>
      </c>
      <c r="AE285" s="1">
        <f>ABS(IK_diagnostics_positions__3[[#This Row],[Column9]]-I284)</f>
        <v>1.1000000000001009E-3</v>
      </c>
      <c r="AF285" s="1">
        <f>ABS(IK_diagnostics_positions__3[[#This Row],[Column10]]-J284)</f>
        <v>1.5430999999999995E-4</v>
      </c>
      <c r="AG285" s="1">
        <f>ABS(IK_diagnostics_positions__3[[#This Row],[Column11]]-K284)</f>
        <v>1.7800000000000038E-3</v>
      </c>
      <c r="AH285" s="1">
        <f>ABS(IK_diagnostics_positions__3[[#This Row],[Column12]]-L284)</f>
        <v>7.0000000000014495E-5</v>
      </c>
      <c r="AI285" s="1">
        <f>ABS(IK_diagnostics_positions__3[[#This Row],[Column13]]-M284)</f>
        <v>4.1199999999996795E-4</v>
      </c>
      <c r="AJ285" s="1">
        <f>ABS(IK_diagnostics_positions__3[[#This Row],[Column14]]-N284)</f>
        <v>3.3600000000000296E-4</v>
      </c>
      <c r="AK285" s="1">
        <f>ABS(IK_diagnostics_positions__3[[#This Row],[Column15]]-O284)</f>
        <v>4.2000000000008697E-4</v>
      </c>
      <c r="AL285" s="1">
        <f>ABS(IK_diagnostics_positions__3[[#This Row],[Column16]]-P284)</f>
        <v>1.3099999999999223E-4</v>
      </c>
      <c r="AM285" s="1">
        <f>ABS(IK_diagnostics_positions__3[[#This Row],[Column17]]-Q284)</f>
        <v>2.9999999999974492E-5</v>
      </c>
      <c r="AN285" s="1">
        <f>ABS(IK_diagnostics_positions__3[[#This Row],[Column18]]-R284)</f>
        <v>2.9000000000012349E-4</v>
      </c>
      <c r="AO285" s="1">
        <f>ABS(IK_diagnostics_positions__3[[#This Row],[Column19]]-S284)</f>
        <v>1.3705999999999983E-4</v>
      </c>
      <c r="AP285" s="1">
        <f>ABS(IK_diagnostics_positions__3[[#This Row],[Column20]]-T284)</f>
        <v>9.8724000000000034E-4</v>
      </c>
      <c r="AQ285" s="1">
        <f>ABS(IK_diagnostics_positions__3[[#This Row],[Column21]]-U284)</f>
        <v>9.5000000000000639E-4</v>
      </c>
    </row>
    <row r="286" spans="1:43" x14ac:dyDescent="0.25">
      <c r="A286" s="1">
        <v>2.2168799999999999E-2</v>
      </c>
      <c r="B286" s="1" t="s">
        <v>22</v>
      </c>
      <c r="C286" s="1">
        <v>-0.99975400000000003</v>
      </c>
      <c r="D286" s="1">
        <v>-0.97425899999999999</v>
      </c>
      <c r="E286" s="1" t="s">
        <v>22</v>
      </c>
      <c r="F286" s="1">
        <v>-1.0842099999999999</v>
      </c>
      <c r="G286" s="1">
        <v>-0.93541600000000003</v>
      </c>
      <c r="H286" s="1">
        <v>0.88731000000000004</v>
      </c>
      <c r="I286" s="1">
        <v>-1.5437399999999999</v>
      </c>
      <c r="J286" s="1">
        <v>3.0776900000000001E-3</v>
      </c>
      <c r="K286" s="1">
        <v>0.79935299999999998</v>
      </c>
      <c r="L286" s="1">
        <v>-1.87765</v>
      </c>
      <c r="M286" s="1">
        <v>0.75495400000000001</v>
      </c>
      <c r="N286" s="1">
        <v>0.99709400000000004</v>
      </c>
      <c r="O286" s="1">
        <v>-2.5066000000000002</v>
      </c>
      <c r="P286" s="1">
        <v>-0.75167899999999999</v>
      </c>
      <c r="Q286" s="1">
        <v>1.0003200000000001</v>
      </c>
      <c r="R286" s="1">
        <v>-2.5021100000000001</v>
      </c>
      <c r="S286" s="1">
        <v>-1.6023599999999999E-3</v>
      </c>
      <c r="T286" s="1">
        <v>9.0715899999999992E-3</v>
      </c>
      <c r="U286" s="1">
        <v>-2.49038</v>
      </c>
      <c r="V286" s="1" t="s">
        <v>23</v>
      </c>
      <c r="W286" s="1">
        <f>ABS(IK_diagnostics_positions__3[[#This Row],[Column1]]-A285)</f>
        <v>9.2530000000000043E-4</v>
      </c>
      <c r="X286" s="1">
        <f>ABS(IK_diagnostics_positions__3[[#This Row],[Column2]]-B285)</f>
        <v>0</v>
      </c>
      <c r="Y286" s="1">
        <f>ABS(IK_diagnostics_positions__3[[#This Row],[Column3]]-C285)</f>
        <v>2.1000000000048757E-5</v>
      </c>
      <c r="Z286" s="1">
        <f>ABS(IK_diagnostics_positions__3[[#This Row],[Column4]]-D285)</f>
        <v>8.7300000000001265E-4</v>
      </c>
      <c r="AA286" s="1">
        <f>ABS(IK_diagnostics_positions__3[[#This Row],[Column5]]-E285)</f>
        <v>0</v>
      </c>
      <c r="AB286" s="1">
        <f>ABS(IK_diagnostics_positions__3[[#This Row],[Column6]]-F285)</f>
        <v>6.4999999999981739E-4</v>
      </c>
      <c r="AC286" s="1">
        <f>ABS(IK_diagnostics_positions__3[[#This Row],[Column7]]-G285)</f>
        <v>4.7399999999997444E-4</v>
      </c>
      <c r="AD286" s="1">
        <f>ABS(IK_diagnostics_positions__3[[#This Row],[Column8]]-H285)</f>
        <v>2.3099999999998122E-4</v>
      </c>
      <c r="AE286" s="1">
        <f>ABS(IK_diagnostics_positions__3[[#This Row],[Column9]]-I285)</f>
        <v>1.0599999999998388E-3</v>
      </c>
      <c r="AF286" s="1">
        <f>ABS(IK_diagnostics_positions__3[[#This Row],[Column10]]-J285)</f>
        <v>1.5806999999999974E-4</v>
      </c>
      <c r="AG286" s="1">
        <f>ABS(IK_diagnostics_positions__3[[#This Row],[Column11]]-K285)</f>
        <v>1.6899999999999693E-3</v>
      </c>
      <c r="AH286" s="1">
        <f>ABS(IK_diagnostics_positions__3[[#This Row],[Column12]]-L285)</f>
        <v>2.1000000000004349E-4</v>
      </c>
      <c r="AI286" s="1">
        <f>ABS(IK_diagnostics_positions__3[[#This Row],[Column13]]-M285)</f>
        <v>3.7900000000001821E-4</v>
      </c>
      <c r="AJ286" s="1">
        <f>ABS(IK_diagnostics_positions__3[[#This Row],[Column14]]-N285)</f>
        <v>3.7200000000003897E-4</v>
      </c>
      <c r="AK286" s="1">
        <f>ABS(IK_diagnostics_positions__3[[#This Row],[Column15]]-O285)</f>
        <v>5.8999999999986841E-4</v>
      </c>
      <c r="AL286" s="1">
        <f>ABS(IK_diagnostics_positions__3[[#This Row],[Column16]]-P285)</f>
        <v>3.2900000000002372E-4</v>
      </c>
      <c r="AM286" s="1">
        <f>ABS(IK_diagnostics_positions__3[[#This Row],[Column17]]-Q285)</f>
        <v>1.2000000000012001E-4</v>
      </c>
      <c r="AN286" s="1">
        <f>ABS(IK_diagnostics_positions__3[[#This Row],[Column18]]-R285)</f>
        <v>1.9999999999997797E-4</v>
      </c>
      <c r="AO286" s="1">
        <f>ABS(IK_diagnostics_positions__3[[#This Row],[Column19]]-S285)</f>
        <v>5.4270000000000143E-5</v>
      </c>
      <c r="AP286" s="1">
        <f>ABS(IK_diagnostics_positions__3[[#This Row],[Column20]]-T285)</f>
        <v>8.9347000000000038E-4</v>
      </c>
      <c r="AQ286" s="1">
        <f>ABS(IK_diagnostics_positions__3[[#This Row],[Column21]]-U285)</f>
        <v>8.3000000000010843E-4</v>
      </c>
    </row>
    <row r="287" spans="1:43" x14ac:dyDescent="0.25">
      <c r="A287" s="1">
        <v>3.5102300000000003E-2</v>
      </c>
      <c r="B287" s="1" t="s">
        <v>22</v>
      </c>
      <c r="C287" s="1">
        <v>-0.99938400000000005</v>
      </c>
      <c r="D287" s="1">
        <v>-0.87017999999999995</v>
      </c>
      <c r="E287" s="1">
        <v>2.9806200000000001E-2</v>
      </c>
      <c r="F287" s="1">
        <v>-1.4231499999999999</v>
      </c>
      <c r="G287" s="1">
        <v>-0.78645299999999996</v>
      </c>
      <c r="H287" s="1">
        <v>1.0244800000000001</v>
      </c>
      <c r="I287" s="1">
        <v>-1.4832099999999999</v>
      </c>
      <c r="J287" s="1">
        <v>6.9320300000000001E-2</v>
      </c>
      <c r="K287" s="1">
        <v>0.50714099999999995</v>
      </c>
      <c r="L287" s="1">
        <v>-1.4860899999999999</v>
      </c>
      <c r="M287" s="1">
        <v>0.20602999999999999</v>
      </c>
      <c r="N287" s="1">
        <v>0.80330000000000001</v>
      </c>
      <c r="O287" s="1">
        <v>-2.4313899999999999</v>
      </c>
      <c r="P287" s="1">
        <v>-0.39145000000000002</v>
      </c>
      <c r="Q287" s="1">
        <v>0.80255900000000002</v>
      </c>
      <c r="R287" s="1">
        <v>-2.323</v>
      </c>
      <c r="S287" s="1">
        <v>0.143676</v>
      </c>
      <c r="T287" s="1">
        <v>0.42738100000000001</v>
      </c>
      <c r="U287" s="1">
        <v>-2.4801199999999999</v>
      </c>
      <c r="V287" s="1" t="s">
        <v>23</v>
      </c>
      <c r="W287" s="1">
        <f>ABS(IK_diagnostics_positions__3[[#This Row],[Column1]]-A286)</f>
        <v>1.2933500000000004E-2</v>
      </c>
      <c r="X287" s="1">
        <f>ABS(IK_diagnostics_positions__3[[#This Row],[Column2]]-B286)</f>
        <v>0</v>
      </c>
      <c r="Y287" s="1">
        <f>ABS(IK_diagnostics_positions__3[[#This Row],[Column3]]-C286)</f>
        <v>3.6999999999998145E-4</v>
      </c>
      <c r="Z287" s="1">
        <f>ABS(IK_diagnostics_positions__3[[#This Row],[Column4]]-D286)</f>
        <v>0.10407900000000003</v>
      </c>
      <c r="AA287" s="1">
        <f>ABS(IK_diagnostics_positions__3[[#This Row],[Column5]]-E286)</f>
        <v>2.9806200000000001E-2</v>
      </c>
      <c r="AB287" s="1">
        <f>ABS(IK_diagnostics_positions__3[[#This Row],[Column6]]-F286)</f>
        <v>0.33894000000000002</v>
      </c>
      <c r="AC287" s="1">
        <f>ABS(IK_diagnostics_positions__3[[#This Row],[Column7]]-G286)</f>
        <v>0.14896300000000007</v>
      </c>
      <c r="AD287" s="1">
        <f>ABS(IK_diagnostics_positions__3[[#This Row],[Column8]]-H286)</f>
        <v>0.13717000000000001</v>
      </c>
      <c r="AE287" s="1">
        <f>ABS(IK_diagnostics_positions__3[[#This Row],[Column9]]-I286)</f>
        <v>6.0529999999999973E-2</v>
      </c>
      <c r="AF287" s="1">
        <f>ABS(IK_diagnostics_positions__3[[#This Row],[Column10]]-J286)</f>
        <v>6.6242610000000007E-2</v>
      </c>
      <c r="AG287" s="1">
        <f>ABS(IK_diagnostics_positions__3[[#This Row],[Column11]]-K286)</f>
        <v>0.29221200000000003</v>
      </c>
      <c r="AH287" s="1">
        <f>ABS(IK_diagnostics_positions__3[[#This Row],[Column12]]-L286)</f>
        <v>0.39156000000000013</v>
      </c>
      <c r="AI287" s="1">
        <f>ABS(IK_diagnostics_positions__3[[#This Row],[Column13]]-M286)</f>
        <v>0.54892399999999997</v>
      </c>
      <c r="AJ287" s="1">
        <f>ABS(IK_diagnostics_positions__3[[#This Row],[Column14]]-N286)</f>
        <v>0.19379400000000002</v>
      </c>
      <c r="AK287" s="1">
        <f>ABS(IK_diagnostics_positions__3[[#This Row],[Column15]]-O286)</f>
        <v>7.5210000000000221E-2</v>
      </c>
      <c r="AL287" s="1">
        <f>ABS(IK_diagnostics_positions__3[[#This Row],[Column16]]-P286)</f>
        <v>0.36022899999999997</v>
      </c>
      <c r="AM287" s="1">
        <f>ABS(IK_diagnostics_positions__3[[#This Row],[Column17]]-Q286)</f>
        <v>0.19776100000000008</v>
      </c>
      <c r="AN287" s="1">
        <f>ABS(IK_diagnostics_positions__3[[#This Row],[Column18]]-R286)</f>
        <v>0.1791100000000001</v>
      </c>
      <c r="AO287" s="1">
        <f>ABS(IK_diagnostics_positions__3[[#This Row],[Column19]]-S286)</f>
        <v>0.14527836</v>
      </c>
      <c r="AP287" s="1">
        <f>ABS(IK_diagnostics_positions__3[[#This Row],[Column20]]-T286)</f>
        <v>0.41830940999999999</v>
      </c>
      <c r="AQ287" s="1">
        <f>ABS(IK_diagnostics_positions__3[[#This Row],[Column21]]-U286)</f>
        <v>1.0260000000000158E-2</v>
      </c>
    </row>
    <row r="288" spans="1:43" x14ac:dyDescent="0.25">
      <c r="A288" s="1">
        <v>-5.7381999999999997E-3</v>
      </c>
      <c r="B288" s="1">
        <v>8.0810699999999999E-2</v>
      </c>
      <c r="C288" s="1">
        <v>-0.99671299999999996</v>
      </c>
      <c r="D288" s="1">
        <v>-0.90727800000000003</v>
      </c>
      <c r="E288" s="1">
        <v>0.289437</v>
      </c>
      <c r="F288" s="1">
        <v>-1.3757900000000001</v>
      </c>
      <c r="G288" s="1">
        <v>-0.59073600000000004</v>
      </c>
      <c r="H288" s="1">
        <v>1.20719</v>
      </c>
      <c r="I288" s="1">
        <v>-1.61564</v>
      </c>
      <c r="J288" s="1">
        <v>6.4133899999999994E-2</v>
      </c>
      <c r="K288" s="1">
        <v>0.453403</v>
      </c>
      <c r="L288" s="1">
        <v>-1.66991</v>
      </c>
      <c r="M288" s="1">
        <v>0.52839800000000003</v>
      </c>
      <c r="N288" s="1">
        <v>0.91254599999999997</v>
      </c>
      <c r="O288" s="1">
        <v>-2.4272999999999998</v>
      </c>
      <c r="P288" s="1">
        <v>-0.53307499999999997</v>
      </c>
      <c r="Q288" s="1">
        <v>0.86243899999999996</v>
      </c>
      <c r="R288" s="1">
        <v>-2.3598599999999998</v>
      </c>
      <c r="S288" s="1">
        <v>3.6771199999999997E-2</v>
      </c>
      <c r="T288" s="1">
        <v>0.12155100000000001</v>
      </c>
      <c r="U288" s="1">
        <v>-2.6128399999999998</v>
      </c>
      <c r="V288" s="1" t="s">
        <v>23</v>
      </c>
      <c r="W288" s="1">
        <f>ABS(IK_diagnostics_positions__3[[#This Row],[Column1]]-A287)</f>
        <v>4.0840500000000002E-2</v>
      </c>
      <c r="X288" s="1">
        <f>ABS(IK_diagnostics_positions__3[[#This Row],[Column2]]-B287)</f>
        <v>8.0810699999999999E-2</v>
      </c>
      <c r="Y288" s="1">
        <f>ABS(IK_diagnostics_positions__3[[#This Row],[Column3]]-C287)</f>
        <v>2.67100000000009E-3</v>
      </c>
      <c r="Z288" s="1">
        <f>ABS(IK_diagnostics_positions__3[[#This Row],[Column4]]-D287)</f>
        <v>3.7098000000000075E-2</v>
      </c>
      <c r="AA288" s="1">
        <f>ABS(IK_diagnostics_positions__3[[#This Row],[Column5]]-E287)</f>
        <v>0.25963079999999999</v>
      </c>
      <c r="AB288" s="1">
        <f>ABS(IK_diagnostics_positions__3[[#This Row],[Column6]]-F287)</f>
        <v>4.7359999999999847E-2</v>
      </c>
      <c r="AC288" s="1">
        <f>ABS(IK_diagnostics_positions__3[[#This Row],[Column7]]-G287)</f>
        <v>0.19571699999999992</v>
      </c>
      <c r="AD288" s="1">
        <f>ABS(IK_diagnostics_positions__3[[#This Row],[Column8]]-H287)</f>
        <v>0.18270999999999993</v>
      </c>
      <c r="AE288" s="1">
        <f>ABS(IK_diagnostics_positions__3[[#This Row],[Column9]]-I287)</f>
        <v>0.13243000000000005</v>
      </c>
      <c r="AF288" s="1">
        <f>ABS(IK_diagnostics_positions__3[[#This Row],[Column10]]-J287)</f>
        <v>5.1864000000000077E-3</v>
      </c>
      <c r="AG288" s="1">
        <f>ABS(IK_diagnostics_positions__3[[#This Row],[Column11]]-K287)</f>
        <v>5.3737999999999952E-2</v>
      </c>
      <c r="AH288" s="1">
        <f>ABS(IK_diagnostics_positions__3[[#This Row],[Column12]]-L287)</f>
        <v>0.18382000000000009</v>
      </c>
      <c r="AI288" s="1">
        <f>ABS(IK_diagnostics_positions__3[[#This Row],[Column13]]-M287)</f>
        <v>0.32236800000000004</v>
      </c>
      <c r="AJ288" s="1">
        <f>ABS(IK_diagnostics_positions__3[[#This Row],[Column14]]-N287)</f>
        <v>0.10924599999999995</v>
      </c>
      <c r="AK288" s="1">
        <f>ABS(IK_diagnostics_positions__3[[#This Row],[Column15]]-O287)</f>
        <v>4.0900000000001491E-3</v>
      </c>
      <c r="AL288" s="1">
        <f>ABS(IK_diagnostics_positions__3[[#This Row],[Column16]]-P287)</f>
        <v>0.14162499999999995</v>
      </c>
      <c r="AM288" s="1">
        <f>ABS(IK_diagnostics_positions__3[[#This Row],[Column17]]-Q287)</f>
        <v>5.9879999999999933E-2</v>
      </c>
      <c r="AN288" s="1">
        <f>ABS(IK_diagnostics_positions__3[[#This Row],[Column18]]-R287)</f>
        <v>3.6859999999999893E-2</v>
      </c>
      <c r="AO288" s="1">
        <f>ABS(IK_diagnostics_positions__3[[#This Row],[Column19]]-S287)</f>
        <v>0.10690479999999999</v>
      </c>
      <c r="AP288" s="1">
        <f>ABS(IK_diagnostics_positions__3[[#This Row],[Column20]]-T287)</f>
        <v>0.30582999999999999</v>
      </c>
      <c r="AQ288" s="1">
        <f>ABS(IK_diagnostics_positions__3[[#This Row],[Column21]]-U287)</f>
        <v>0.13271999999999995</v>
      </c>
    </row>
    <row r="289" spans="1:43" x14ac:dyDescent="0.25">
      <c r="A289" s="1">
        <v>-2.3361699999999999E-2</v>
      </c>
      <c r="B289" s="1">
        <v>0.17019500000000001</v>
      </c>
      <c r="C289" s="1">
        <v>-0.98513399999999995</v>
      </c>
      <c r="D289" s="1">
        <v>-0.91939000000000004</v>
      </c>
      <c r="E289" s="1">
        <v>0.44086199999999998</v>
      </c>
      <c r="F289" s="1">
        <v>-1.3370899999999999</v>
      </c>
      <c r="G289" s="1">
        <v>-0.55361899999999997</v>
      </c>
      <c r="H289" s="1">
        <v>1.3046800000000001</v>
      </c>
      <c r="I289" s="1">
        <v>-1.68353</v>
      </c>
      <c r="J289" s="1">
        <v>5.0503899999999997E-2</v>
      </c>
      <c r="K289" s="1">
        <v>0.50927100000000003</v>
      </c>
      <c r="L289" s="1">
        <v>-1.73207</v>
      </c>
      <c r="M289" s="1">
        <v>0.60552600000000001</v>
      </c>
      <c r="N289" s="1">
        <v>0.96821599999999997</v>
      </c>
      <c r="O289" s="1">
        <v>-2.42584</v>
      </c>
      <c r="P289" s="1">
        <v>-0.58439799999999997</v>
      </c>
      <c r="Q289" s="1">
        <v>0.92603100000000005</v>
      </c>
      <c r="R289" s="1">
        <v>-2.3826200000000002</v>
      </c>
      <c r="S289" s="1">
        <v>-1.72108E-3</v>
      </c>
      <c r="T289" s="1">
        <v>2.0945200000000001E-2</v>
      </c>
      <c r="U289" s="1">
        <v>-2.60317</v>
      </c>
      <c r="V289" s="1" t="s">
        <v>23</v>
      </c>
      <c r="W289" s="1">
        <f>ABS(IK_diagnostics_positions__3[[#This Row],[Column1]]-A288)</f>
        <v>1.76235E-2</v>
      </c>
      <c r="X289" s="1">
        <f>ABS(IK_diagnostics_positions__3[[#This Row],[Column2]]-B288)</f>
        <v>8.9384300000000014E-2</v>
      </c>
      <c r="Y289" s="1">
        <f>ABS(IK_diagnostics_positions__3[[#This Row],[Column3]]-C288)</f>
        <v>1.1579000000000006E-2</v>
      </c>
      <c r="Z289" s="1">
        <f>ABS(IK_diagnostics_positions__3[[#This Row],[Column4]]-D288)</f>
        <v>1.2112000000000012E-2</v>
      </c>
      <c r="AA289" s="1">
        <f>ABS(IK_diagnostics_positions__3[[#This Row],[Column5]]-E288)</f>
        <v>0.15142499999999998</v>
      </c>
      <c r="AB289" s="1">
        <f>ABS(IK_diagnostics_positions__3[[#This Row],[Column6]]-F288)</f>
        <v>3.8700000000000179E-2</v>
      </c>
      <c r="AC289" s="1">
        <f>ABS(IK_diagnostics_positions__3[[#This Row],[Column7]]-G288)</f>
        <v>3.7117000000000067E-2</v>
      </c>
      <c r="AD289" s="1">
        <f>ABS(IK_diagnostics_positions__3[[#This Row],[Column8]]-H288)</f>
        <v>9.7490000000000077E-2</v>
      </c>
      <c r="AE289" s="1">
        <f>ABS(IK_diagnostics_positions__3[[#This Row],[Column9]]-I288)</f>
        <v>6.7890000000000006E-2</v>
      </c>
      <c r="AF289" s="1">
        <f>ABS(IK_diagnostics_positions__3[[#This Row],[Column10]]-J288)</f>
        <v>1.3629999999999996E-2</v>
      </c>
      <c r="AG289" s="1">
        <f>ABS(IK_diagnostics_positions__3[[#This Row],[Column11]]-K288)</f>
        <v>5.5868000000000029E-2</v>
      </c>
      <c r="AH289" s="1">
        <f>ABS(IK_diagnostics_positions__3[[#This Row],[Column12]]-L288)</f>
        <v>6.2159999999999993E-2</v>
      </c>
      <c r="AI289" s="1">
        <f>ABS(IK_diagnostics_positions__3[[#This Row],[Column13]]-M288)</f>
        <v>7.7127999999999974E-2</v>
      </c>
      <c r="AJ289" s="1">
        <f>ABS(IK_diagnostics_positions__3[[#This Row],[Column14]]-N288)</f>
        <v>5.5669999999999997E-2</v>
      </c>
      <c r="AK289" s="1">
        <f>ABS(IK_diagnostics_positions__3[[#This Row],[Column15]]-O288)</f>
        <v>1.4599999999997948E-3</v>
      </c>
      <c r="AL289" s="1">
        <f>ABS(IK_diagnostics_positions__3[[#This Row],[Column16]]-P288)</f>
        <v>5.1323000000000008E-2</v>
      </c>
      <c r="AM289" s="1">
        <f>ABS(IK_diagnostics_positions__3[[#This Row],[Column17]]-Q288)</f>
        <v>6.3592000000000093E-2</v>
      </c>
      <c r="AN289" s="1">
        <f>ABS(IK_diagnostics_positions__3[[#This Row],[Column18]]-R288)</f>
        <v>2.2760000000000336E-2</v>
      </c>
      <c r="AO289" s="1">
        <f>ABS(IK_diagnostics_positions__3[[#This Row],[Column19]]-S288)</f>
        <v>3.8492279999999997E-2</v>
      </c>
      <c r="AP289" s="1">
        <f>ABS(IK_diagnostics_positions__3[[#This Row],[Column20]]-T288)</f>
        <v>0.10060580000000001</v>
      </c>
      <c r="AQ289" s="1">
        <f>ABS(IK_diagnostics_positions__3[[#This Row],[Column21]]-U288)</f>
        <v>9.6699999999998454E-3</v>
      </c>
    </row>
    <row r="290" spans="1:43" x14ac:dyDescent="0.25">
      <c r="A290" s="1">
        <v>-3.8470600000000001E-2</v>
      </c>
      <c r="B290" s="1">
        <v>0.22598599999999999</v>
      </c>
      <c r="C290" s="1">
        <v>-0.97337099999999999</v>
      </c>
      <c r="D290" s="1">
        <v>-0.925122</v>
      </c>
      <c r="E290" s="1">
        <v>0.54121699999999995</v>
      </c>
      <c r="F290" s="1">
        <v>-1.31172</v>
      </c>
      <c r="G290" s="1">
        <v>-0.53404499999999999</v>
      </c>
      <c r="H290" s="1">
        <v>1.36195</v>
      </c>
      <c r="I290" s="1">
        <v>-1.72821</v>
      </c>
      <c r="J290" s="1">
        <v>5.3587099999999999E-2</v>
      </c>
      <c r="K290" s="1">
        <v>0.55361899999999997</v>
      </c>
      <c r="L290" s="1">
        <v>-1.7642199999999999</v>
      </c>
      <c r="M290" s="1">
        <v>0.63578199999999996</v>
      </c>
      <c r="N290" s="1">
        <v>0.99922999999999995</v>
      </c>
      <c r="O290" s="1">
        <v>-2.44428</v>
      </c>
      <c r="P290" s="1">
        <v>-0.60363199999999995</v>
      </c>
      <c r="Q290" s="1">
        <v>0.95127099999999998</v>
      </c>
      <c r="R290" s="1">
        <v>-2.40448</v>
      </c>
      <c r="S290" s="1">
        <v>-1.4971699999999999E-2</v>
      </c>
      <c r="T290" s="1">
        <v>-2.10739E-2</v>
      </c>
      <c r="U290" s="1">
        <v>-2.5797099999999999</v>
      </c>
      <c r="V290" s="1" t="s">
        <v>23</v>
      </c>
      <c r="W290" s="1">
        <f>ABS(IK_diagnostics_positions__3[[#This Row],[Column1]]-A289)</f>
        <v>1.5108900000000001E-2</v>
      </c>
      <c r="X290" s="1">
        <f>ABS(IK_diagnostics_positions__3[[#This Row],[Column2]]-B289)</f>
        <v>5.5790999999999979E-2</v>
      </c>
      <c r="Y290" s="1">
        <f>ABS(IK_diagnostics_positions__3[[#This Row],[Column3]]-C289)</f>
        <v>1.1762999999999968E-2</v>
      </c>
      <c r="Z290" s="1">
        <f>ABS(IK_diagnostics_positions__3[[#This Row],[Column4]]-D289)</f>
        <v>5.7319999999999593E-3</v>
      </c>
      <c r="AA290" s="1">
        <f>ABS(IK_diagnostics_positions__3[[#This Row],[Column5]]-E289)</f>
        <v>0.10035499999999997</v>
      </c>
      <c r="AB290" s="1">
        <f>ABS(IK_diagnostics_positions__3[[#This Row],[Column6]]-F289)</f>
        <v>2.5369999999999893E-2</v>
      </c>
      <c r="AC290" s="1">
        <f>ABS(IK_diagnostics_positions__3[[#This Row],[Column7]]-G289)</f>
        <v>1.957399999999998E-2</v>
      </c>
      <c r="AD290" s="1">
        <f>ABS(IK_diagnostics_positions__3[[#This Row],[Column8]]-H289)</f>
        <v>5.7269999999999932E-2</v>
      </c>
      <c r="AE290" s="1">
        <f>ABS(IK_diagnostics_positions__3[[#This Row],[Column9]]-I289)</f>
        <v>4.4680000000000053E-2</v>
      </c>
      <c r="AF290" s="1">
        <f>ABS(IK_diagnostics_positions__3[[#This Row],[Column10]]-J289)</f>
        <v>3.0832000000000012E-3</v>
      </c>
      <c r="AG290" s="1">
        <f>ABS(IK_diagnostics_positions__3[[#This Row],[Column11]]-K289)</f>
        <v>4.4347999999999943E-2</v>
      </c>
      <c r="AH290" s="1">
        <f>ABS(IK_diagnostics_positions__3[[#This Row],[Column12]]-L289)</f>
        <v>3.2149999999999901E-2</v>
      </c>
      <c r="AI290" s="1">
        <f>ABS(IK_diagnostics_positions__3[[#This Row],[Column13]]-M289)</f>
        <v>3.025599999999995E-2</v>
      </c>
      <c r="AJ290" s="1">
        <f>ABS(IK_diagnostics_positions__3[[#This Row],[Column14]]-N289)</f>
        <v>3.1013999999999986E-2</v>
      </c>
      <c r="AK290" s="1">
        <f>ABS(IK_diagnostics_positions__3[[#This Row],[Column15]]-O289)</f>
        <v>1.8440000000000012E-2</v>
      </c>
      <c r="AL290" s="1">
        <f>ABS(IK_diagnostics_positions__3[[#This Row],[Column16]]-P289)</f>
        <v>1.9233999999999973E-2</v>
      </c>
      <c r="AM290" s="1">
        <f>ABS(IK_diagnostics_positions__3[[#This Row],[Column17]]-Q289)</f>
        <v>2.5239999999999929E-2</v>
      </c>
      <c r="AN290" s="1">
        <f>ABS(IK_diagnostics_positions__3[[#This Row],[Column18]]-R289)</f>
        <v>2.1859999999999769E-2</v>
      </c>
      <c r="AO290" s="1">
        <f>ABS(IK_diagnostics_positions__3[[#This Row],[Column19]]-S289)</f>
        <v>1.3250619999999999E-2</v>
      </c>
      <c r="AP290" s="1">
        <f>ABS(IK_diagnostics_positions__3[[#This Row],[Column20]]-T289)</f>
        <v>4.2019100000000004E-2</v>
      </c>
      <c r="AQ290" s="1">
        <f>ABS(IK_diagnostics_positions__3[[#This Row],[Column21]]-U289)</f>
        <v>2.3460000000000036E-2</v>
      </c>
    </row>
    <row r="291" spans="1:43" x14ac:dyDescent="0.25">
      <c r="A291" s="1">
        <v>-5.1164300000000003E-2</v>
      </c>
      <c r="B291" s="1">
        <v>0.26370700000000002</v>
      </c>
      <c r="C291" s="1">
        <v>-0.96324500000000002</v>
      </c>
      <c r="D291" s="1">
        <v>-0.92927899999999997</v>
      </c>
      <c r="E291" s="1">
        <v>0.60771500000000001</v>
      </c>
      <c r="F291" s="1">
        <v>-1.2957700000000001</v>
      </c>
      <c r="G291" s="1">
        <v>-0.52087899999999998</v>
      </c>
      <c r="H291" s="1">
        <v>1.3988</v>
      </c>
      <c r="I291" s="1">
        <v>-1.7511699999999999</v>
      </c>
      <c r="J291" s="1">
        <v>5.54609E-2</v>
      </c>
      <c r="K291" s="1">
        <v>0.58224600000000004</v>
      </c>
      <c r="L291" s="1">
        <v>-1.78379</v>
      </c>
      <c r="M291" s="1">
        <v>0.65030200000000005</v>
      </c>
      <c r="N291" s="1">
        <v>1.0203</v>
      </c>
      <c r="O291" s="1">
        <v>-2.4577900000000001</v>
      </c>
      <c r="P291" s="1">
        <v>-0.61671500000000001</v>
      </c>
      <c r="Q291" s="1">
        <v>0.96469800000000006</v>
      </c>
      <c r="R291" s="1">
        <v>-2.4177599999999999</v>
      </c>
      <c r="S291" s="1">
        <v>-2.1399100000000001E-2</v>
      </c>
      <c r="T291" s="1">
        <v>-3.9210599999999998E-2</v>
      </c>
      <c r="U291" s="1">
        <v>-2.5634600000000001</v>
      </c>
      <c r="V291" s="1" t="s">
        <v>23</v>
      </c>
      <c r="W291" s="1">
        <f>ABS(IK_diagnostics_positions__3[[#This Row],[Column1]]-A290)</f>
        <v>1.2693700000000002E-2</v>
      </c>
      <c r="X291" s="1">
        <f>ABS(IK_diagnostics_positions__3[[#This Row],[Column2]]-B290)</f>
        <v>3.7721000000000032E-2</v>
      </c>
      <c r="Y291" s="1">
        <f>ABS(IK_diagnostics_positions__3[[#This Row],[Column3]]-C290)</f>
        <v>1.0125999999999968E-2</v>
      </c>
      <c r="Z291" s="1">
        <f>ABS(IK_diagnostics_positions__3[[#This Row],[Column4]]-D290)</f>
        <v>4.1569999999999663E-3</v>
      </c>
      <c r="AA291" s="1">
        <f>ABS(IK_diagnostics_positions__3[[#This Row],[Column5]]-E290)</f>
        <v>6.6498000000000057E-2</v>
      </c>
      <c r="AB291" s="1">
        <f>ABS(IK_diagnostics_positions__3[[#This Row],[Column6]]-F290)</f>
        <v>1.5949999999999909E-2</v>
      </c>
      <c r="AC291" s="1">
        <f>ABS(IK_diagnostics_positions__3[[#This Row],[Column7]]-G290)</f>
        <v>1.3166000000000011E-2</v>
      </c>
      <c r="AD291" s="1">
        <f>ABS(IK_diagnostics_positions__3[[#This Row],[Column8]]-H290)</f>
        <v>3.6850000000000049E-2</v>
      </c>
      <c r="AE291" s="1">
        <f>ABS(IK_diagnostics_positions__3[[#This Row],[Column9]]-I290)</f>
        <v>2.2959999999999869E-2</v>
      </c>
      <c r="AF291" s="1">
        <f>ABS(IK_diagnostics_positions__3[[#This Row],[Column10]]-J290)</f>
        <v>1.8738000000000019E-3</v>
      </c>
      <c r="AG291" s="1">
        <f>ABS(IK_diagnostics_positions__3[[#This Row],[Column11]]-K290)</f>
        <v>2.8627000000000069E-2</v>
      </c>
      <c r="AH291" s="1">
        <f>ABS(IK_diagnostics_positions__3[[#This Row],[Column12]]-L290)</f>
        <v>1.9570000000000087E-2</v>
      </c>
      <c r="AI291" s="1">
        <f>ABS(IK_diagnostics_positions__3[[#This Row],[Column13]]-M290)</f>
        <v>1.4520000000000088E-2</v>
      </c>
      <c r="AJ291" s="1">
        <f>ABS(IK_diagnostics_positions__3[[#This Row],[Column14]]-N290)</f>
        <v>2.1070000000000033E-2</v>
      </c>
      <c r="AK291" s="1">
        <f>ABS(IK_diagnostics_positions__3[[#This Row],[Column15]]-O290)</f>
        <v>1.3510000000000133E-2</v>
      </c>
      <c r="AL291" s="1">
        <f>ABS(IK_diagnostics_positions__3[[#This Row],[Column16]]-P290)</f>
        <v>1.3083000000000067E-2</v>
      </c>
      <c r="AM291" s="1">
        <f>ABS(IK_diagnostics_positions__3[[#This Row],[Column17]]-Q290)</f>
        <v>1.3427000000000078E-2</v>
      </c>
      <c r="AN291" s="1">
        <f>ABS(IK_diagnostics_positions__3[[#This Row],[Column18]]-R290)</f>
        <v>1.3279999999999959E-2</v>
      </c>
      <c r="AO291" s="1">
        <f>ABS(IK_diagnostics_positions__3[[#This Row],[Column19]]-S290)</f>
        <v>6.4274000000000015E-3</v>
      </c>
      <c r="AP291" s="1">
        <f>ABS(IK_diagnostics_positions__3[[#This Row],[Column20]]-T290)</f>
        <v>1.8136699999999999E-2</v>
      </c>
      <c r="AQ291" s="1">
        <f>ABS(IK_diagnostics_positions__3[[#This Row],[Column21]]-U290)</f>
        <v>1.6249999999999876E-2</v>
      </c>
    </row>
    <row r="292" spans="1:43" x14ac:dyDescent="0.25">
      <c r="A292" s="1">
        <v>-5.7039899999999998E-2</v>
      </c>
      <c r="B292" s="1">
        <v>0.29543799999999998</v>
      </c>
      <c r="C292" s="1">
        <v>-0.95365800000000001</v>
      </c>
      <c r="D292" s="1">
        <v>-0.92789100000000002</v>
      </c>
      <c r="E292" s="1">
        <v>0.65292799999999995</v>
      </c>
      <c r="F292" s="1">
        <v>-1.2910299999999999</v>
      </c>
      <c r="G292" s="1">
        <v>-0.51372499999999999</v>
      </c>
      <c r="H292" s="1">
        <v>1.42401</v>
      </c>
      <c r="I292" s="1">
        <v>-1.7746599999999999</v>
      </c>
      <c r="J292" s="1">
        <v>5.2983500000000003E-2</v>
      </c>
      <c r="K292" s="1">
        <v>0.60039799999999999</v>
      </c>
      <c r="L292" s="1">
        <v>-1.79721</v>
      </c>
      <c r="M292" s="1">
        <v>0.66284299999999996</v>
      </c>
      <c r="N292" s="1">
        <v>1.0273099999999999</v>
      </c>
      <c r="O292" s="1">
        <v>-2.4649000000000001</v>
      </c>
      <c r="P292" s="1">
        <v>-0.62451000000000001</v>
      </c>
      <c r="Q292" s="1">
        <v>0.97336199999999995</v>
      </c>
      <c r="R292" s="1">
        <v>-2.4311600000000002</v>
      </c>
      <c r="S292" s="1">
        <v>-2.3355500000000001E-2</v>
      </c>
      <c r="T292" s="1">
        <v>-4.7849799999999998E-2</v>
      </c>
      <c r="U292" s="1">
        <v>-2.5548000000000002</v>
      </c>
      <c r="V292" s="1" t="s">
        <v>23</v>
      </c>
      <c r="W292" s="1">
        <f>ABS(IK_diagnostics_positions__3[[#This Row],[Column1]]-A291)</f>
        <v>5.8755999999999947E-3</v>
      </c>
      <c r="X292" s="1">
        <f>ABS(IK_diagnostics_positions__3[[#This Row],[Column2]]-B291)</f>
        <v>3.1730999999999954E-2</v>
      </c>
      <c r="Y292" s="1">
        <f>ABS(IK_diagnostics_positions__3[[#This Row],[Column3]]-C291)</f>
        <v>9.5870000000000122E-3</v>
      </c>
      <c r="Z292" s="1">
        <f>ABS(IK_diagnostics_positions__3[[#This Row],[Column4]]-D291)</f>
        <v>1.3879999999999448E-3</v>
      </c>
      <c r="AA292" s="1">
        <f>ABS(IK_diagnostics_positions__3[[#This Row],[Column5]]-E291)</f>
        <v>4.5212999999999948E-2</v>
      </c>
      <c r="AB292" s="1">
        <f>ABS(IK_diagnostics_positions__3[[#This Row],[Column6]]-F291)</f>
        <v>4.7400000000001885E-3</v>
      </c>
      <c r="AC292" s="1">
        <f>ABS(IK_diagnostics_positions__3[[#This Row],[Column7]]-G291)</f>
        <v>7.1539999999999937E-3</v>
      </c>
      <c r="AD292" s="1">
        <f>ABS(IK_diagnostics_positions__3[[#This Row],[Column8]]-H291)</f>
        <v>2.5209999999999955E-2</v>
      </c>
      <c r="AE292" s="1">
        <f>ABS(IK_diagnostics_positions__3[[#This Row],[Column9]]-I291)</f>
        <v>2.3490000000000011E-2</v>
      </c>
      <c r="AF292" s="1">
        <f>ABS(IK_diagnostics_positions__3[[#This Row],[Column10]]-J291)</f>
        <v>2.4773999999999977E-3</v>
      </c>
      <c r="AG292" s="1">
        <f>ABS(IK_diagnostics_positions__3[[#This Row],[Column11]]-K291)</f>
        <v>1.8151999999999946E-2</v>
      </c>
      <c r="AH292" s="1">
        <f>ABS(IK_diagnostics_positions__3[[#This Row],[Column12]]-L291)</f>
        <v>1.3419999999999987E-2</v>
      </c>
      <c r="AI292" s="1">
        <f>ABS(IK_diagnostics_positions__3[[#This Row],[Column13]]-M291)</f>
        <v>1.2540999999999913E-2</v>
      </c>
      <c r="AJ292" s="1">
        <f>ABS(IK_diagnostics_positions__3[[#This Row],[Column14]]-N291)</f>
        <v>7.0099999999999607E-3</v>
      </c>
      <c r="AK292" s="1">
        <f>ABS(IK_diagnostics_positions__3[[#This Row],[Column15]]-O291)</f>
        <v>7.1099999999999497E-3</v>
      </c>
      <c r="AL292" s="1">
        <f>ABS(IK_diagnostics_positions__3[[#This Row],[Column16]]-P291)</f>
        <v>7.7949999999999964E-3</v>
      </c>
      <c r="AM292" s="1">
        <f>ABS(IK_diagnostics_positions__3[[#This Row],[Column17]]-Q291)</f>
        <v>8.663999999999894E-3</v>
      </c>
      <c r="AN292" s="1">
        <f>ABS(IK_diagnostics_positions__3[[#This Row],[Column18]]-R291)</f>
        <v>1.3400000000000301E-2</v>
      </c>
      <c r="AO292" s="1">
        <f>ABS(IK_diagnostics_positions__3[[#This Row],[Column19]]-S291)</f>
        <v>1.9564000000000005E-3</v>
      </c>
      <c r="AP292" s="1">
        <f>ABS(IK_diagnostics_positions__3[[#This Row],[Column20]]-T291)</f>
        <v>8.6391999999999997E-3</v>
      </c>
      <c r="AQ292" s="1">
        <f>ABS(IK_diagnostics_positions__3[[#This Row],[Column21]]-U291)</f>
        <v>8.65999999999989E-3</v>
      </c>
    </row>
    <row r="293" spans="1:43" x14ac:dyDescent="0.25">
      <c r="A293" s="1">
        <v>-5.7740699999999999E-2</v>
      </c>
      <c r="B293" s="1">
        <v>0.319081</v>
      </c>
      <c r="C293" s="1">
        <v>-0.945967</v>
      </c>
      <c r="D293" s="1">
        <v>-0.92476199999999997</v>
      </c>
      <c r="E293" s="1">
        <v>0.68779100000000004</v>
      </c>
      <c r="F293" s="1">
        <v>-1.28112</v>
      </c>
      <c r="G293" s="1">
        <v>-0.50854100000000002</v>
      </c>
      <c r="H293" s="1">
        <v>1.4438</v>
      </c>
      <c r="I293" s="1">
        <v>-1.7863</v>
      </c>
      <c r="J293" s="1">
        <v>4.9981499999999998E-2</v>
      </c>
      <c r="K293" s="1">
        <v>0.61447200000000002</v>
      </c>
      <c r="L293" s="1">
        <v>-1.8026899999999999</v>
      </c>
      <c r="M293" s="1">
        <v>0.67000499999999996</v>
      </c>
      <c r="N293" s="1">
        <v>1.03311</v>
      </c>
      <c r="O293" s="1">
        <v>-2.4662500000000001</v>
      </c>
      <c r="P293" s="1">
        <v>-0.63158899999999996</v>
      </c>
      <c r="Q293" s="1">
        <v>0.98009599999999997</v>
      </c>
      <c r="R293" s="1">
        <v>-2.43655</v>
      </c>
      <c r="S293" s="1">
        <v>-2.8936699999999999E-2</v>
      </c>
      <c r="T293" s="1">
        <v>-4.9764299999999997E-2</v>
      </c>
      <c r="U293" s="1">
        <v>-2.5460400000000001</v>
      </c>
      <c r="V293" s="1" t="s">
        <v>23</v>
      </c>
      <c r="W293" s="1">
        <f>ABS(IK_diagnostics_positions__3[[#This Row],[Column1]]-A292)</f>
        <v>7.0080000000000142E-4</v>
      </c>
      <c r="X293" s="1">
        <f>ABS(IK_diagnostics_positions__3[[#This Row],[Column2]]-B292)</f>
        <v>2.3643000000000025E-2</v>
      </c>
      <c r="Y293" s="1">
        <f>ABS(IK_diagnostics_positions__3[[#This Row],[Column3]]-C292)</f>
        <v>7.6910000000000034E-3</v>
      </c>
      <c r="Z293" s="1">
        <f>ABS(IK_diagnostics_positions__3[[#This Row],[Column4]]-D292)</f>
        <v>3.1290000000000484E-3</v>
      </c>
      <c r="AA293" s="1">
        <f>ABS(IK_diagnostics_positions__3[[#This Row],[Column5]]-E292)</f>
        <v>3.4863000000000088E-2</v>
      </c>
      <c r="AB293" s="1">
        <f>ABS(IK_diagnostics_positions__3[[#This Row],[Column6]]-F292)</f>
        <v>9.9099999999998634E-3</v>
      </c>
      <c r="AC293" s="1">
        <f>ABS(IK_diagnostics_positions__3[[#This Row],[Column7]]-G292)</f>
        <v>5.1839999999999664E-3</v>
      </c>
      <c r="AD293" s="1">
        <f>ABS(IK_diagnostics_positions__3[[#This Row],[Column8]]-H292)</f>
        <v>1.9789999999999974E-2</v>
      </c>
      <c r="AE293" s="1">
        <f>ABS(IK_diagnostics_positions__3[[#This Row],[Column9]]-I292)</f>
        <v>1.1640000000000095E-2</v>
      </c>
      <c r="AF293" s="1">
        <f>ABS(IK_diagnostics_positions__3[[#This Row],[Column10]]-J292)</f>
        <v>3.0020000000000047E-3</v>
      </c>
      <c r="AG293" s="1">
        <f>ABS(IK_diagnostics_positions__3[[#This Row],[Column11]]-K292)</f>
        <v>1.4074000000000031E-2</v>
      </c>
      <c r="AH293" s="1">
        <f>ABS(IK_diagnostics_positions__3[[#This Row],[Column12]]-L292)</f>
        <v>5.4799999999999294E-3</v>
      </c>
      <c r="AI293" s="1">
        <f>ABS(IK_diagnostics_positions__3[[#This Row],[Column13]]-M292)</f>
        <v>7.1620000000000017E-3</v>
      </c>
      <c r="AJ293" s="1">
        <f>ABS(IK_diagnostics_positions__3[[#This Row],[Column14]]-N292)</f>
        <v>5.8000000000000274E-3</v>
      </c>
      <c r="AK293" s="1">
        <f>ABS(IK_diagnostics_positions__3[[#This Row],[Column15]]-O292)</f>
        <v>1.3499999999999623E-3</v>
      </c>
      <c r="AL293" s="1">
        <f>ABS(IK_diagnostics_positions__3[[#This Row],[Column16]]-P292)</f>
        <v>7.0789999999999464E-3</v>
      </c>
      <c r="AM293" s="1">
        <f>ABS(IK_diagnostics_positions__3[[#This Row],[Column17]]-Q292)</f>
        <v>6.7340000000000177E-3</v>
      </c>
      <c r="AN293" s="1">
        <f>ABS(IK_diagnostics_positions__3[[#This Row],[Column18]]-R292)</f>
        <v>5.3899999999997839E-3</v>
      </c>
      <c r="AO293" s="1">
        <f>ABS(IK_diagnostics_positions__3[[#This Row],[Column19]]-S292)</f>
        <v>5.581199999999998E-3</v>
      </c>
      <c r="AP293" s="1">
        <f>ABS(IK_diagnostics_positions__3[[#This Row],[Column20]]-T292)</f>
        <v>1.9144999999999995E-3</v>
      </c>
      <c r="AQ293" s="1">
        <f>ABS(IK_diagnostics_positions__3[[#This Row],[Column21]]-U292)</f>
        <v>8.760000000000101E-3</v>
      </c>
    </row>
    <row r="294" spans="1:43" x14ac:dyDescent="0.25">
      <c r="A294" s="1">
        <v>-6.1408299999999999E-2</v>
      </c>
      <c r="B294" s="1">
        <v>0.33550799999999997</v>
      </c>
      <c r="C294" s="1">
        <v>-0.94003400000000004</v>
      </c>
      <c r="D294" s="1">
        <v>-0.923597</v>
      </c>
      <c r="E294" s="1">
        <v>0.71651200000000004</v>
      </c>
      <c r="F294" s="1">
        <v>-1.2739</v>
      </c>
      <c r="G294" s="1">
        <v>-0.50514000000000003</v>
      </c>
      <c r="H294" s="1">
        <v>1.45757</v>
      </c>
      <c r="I294" s="1">
        <v>-1.7989999999999999</v>
      </c>
      <c r="J294" s="1">
        <v>4.7438300000000003E-2</v>
      </c>
      <c r="K294" s="1">
        <v>0.62418399999999996</v>
      </c>
      <c r="L294" s="1">
        <v>-1.8102799999999999</v>
      </c>
      <c r="M294" s="1">
        <v>0.67470600000000003</v>
      </c>
      <c r="N294" s="1">
        <v>1.0350699999999999</v>
      </c>
      <c r="O294" s="1">
        <v>-2.47187</v>
      </c>
      <c r="P294" s="1">
        <v>-0.63905999999999996</v>
      </c>
      <c r="Q294" s="1">
        <v>0.98045899999999997</v>
      </c>
      <c r="R294" s="1">
        <v>-2.44415</v>
      </c>
      <c r="S294" s="1">
        <v>-2.7333699999999999E-2</v>
      </c>
      <c r="T294" s="1">
        <v>-5.2149500000000001E-2</v>
      </c>
      <c r="U294" s="1">
        <v>-2.5430700000000002</v>
      </c>
      <c r="V294" s="1" t="s">
        <v>23</v>
      </c>
      <c r="W294" s="1">
        <f>ABS(IK_diagnostics_positions__3[[#This Row],[Column1]]-A293)</f>
        <v>3.6676E-3</v>
      </c>
      <c r="X294" s="1">
        <f>ABS(IK_diagnostics_positions__3[[#This Row],[Column2]]-B293)</f>
        <v>1.6426999999999969E-2</v>
      </c>
      <c r="Y294" s="1">
        <f>ABS(IK_diagnostics_positions__3[[#This Row],[Column3]]-C293)</f>
        <v>5.9329999999999661E-3</v>
      </c>
      <c r="Z294" s="1">
        <f>ABS(IK_diagnostics_positions__3[[#This Row],[Column4]]-D293)</f>
        <v>1.1649999999999716E-3</v>
      </c>
      <c r="AA294" s="1">
        <f>ABS(IK_diagnostics_positions__3[[#This Row],[Column5]]-E293)</f>
        <v>2.8720999999999997E-2</v>
      </c>
      <c r="AB294" s="1">
        <f>ABS(IK_diagnostics_positions__3[[#This Row],[Column6]]-F293)</f>
        <v>7.2200000000000042E-3</v>
      </c>
      <c r="AC294" s="1">
        <f>ABS(IK_diagnostics_positions__3[[#This Row],[Column7]]-G293)</f>
        <v>3.4009999999999874E-3</v>
      </c>
      <c r="AD294" s="1">
        <f>ABS(IK_diagnostics_positions__3[[#This Row],[Column8]]-H293)</f>
        <v>1.377000000000006E-2</v>
      </c>
      <c r="AE294" s="1">
        <f>ABS(IK_diagnostics_positions__3[[#This Row],[Column9]]-I293)</f>
        <v>1.2699999999999934E-2</v>
      </c>
      <c r="AF294" s="1">
        <f>ABS(IK_diagnostics_positions__3[[#This Row],[Column10]]-J293)</f>
        <v>2.5431999999999955E-3</v>
      </c>
      <c r="AG294" s="1">
        <f>ABS(IK_diagnostics_positions__3[[#This Row],[Column11]]-K293)</f>
        <v>9.7119999999999429E-3</v>
      </c>
      <c r="AH294" s="1">
        <f>ABS(IK_diagnostics_positions__3[[#This Row],[Column12]]-L293)</f>
        <v>7.5899999999999856E-3</v>
      </c>
      <c r="AI294" s="1">
        <f>ABS(IK_diagnostics_positions__3[[#This Row],[Column13]]-M293)</f>
        <v>4.7010000000000662E-3</v>
      </c>
      <c r="AJ294" s="1">
        <f>ABS(IK_diagnostics_positions__3[[#This Row],[Column14]]-N293)</f>
        <v>1.9599999999999618E-3</v>
      </c>
      <c r="AK294" s="1">
        <f>ABS(IK_diagnostics_positions__3[[#This Row],[Column15]]-O293)</f>
        <v>5.6199999999999584E-3</v>
      </c>
      <c r="AL294" s="1">
        <f>ABS(IK_diagnostics_positions__3[[#This Row],[Column16]]-P293)</f>
        <v>7.4710000000000054E-3</v>
      </c>
      <c r="AM294" s="1">
        <f>ABS(IK_diagnostics_positions__3[[#This Row],[Column17]]-Q293)</f>
        <v>3.6300000000000221E-4</v>
      </c>
      <c r="AN294" s="1">
        <f>ABS(IK_diagnostics_positions__3[[#This Row],[Column18]]-R293)</f>
        <v>7.6000000000000512E-3</v>
      </c>
      <c r="AO294" s="1">
        <f>ABS(IK_diagnostics_positions__3[[#This Row],[Column19]]-S293)</f>
        <v>1.6030000000000003E-3</v>
      </c>
      <c r="AP294" s="1">
        <f>ABS(IK_diagnostics_positions__3[[#This Row],[Column20]]-T293)</f>
        <v>2.385200000000004E-3</v>
      </c>
      <c r="AQ294" s="1">
        <f>ABS(IK_diagnostics_positions__3[[#This Row],[Column21]]-U293)</f>
        <v>2.9699999999999172E-3</v>
      </c>
    </row>
    <row r="295" spans="1:43" x14ac:dyDescent="0.25">
      <c r="A295" s="1">
        <v>-6.4220899999999997E-2</v>
      </c>
      <c r="B295" s="1">
        <v>0.35509299999999999</v>
      </c>
      <c r="C295" s="1">
        <v>-0.93262299999999998</v>
      </c>
      <c r="D295" s="1">
        <v>-0.92133500000000002</v>
      </c>
      <c r="E295" s="1">
        <v>0.74745099999999998</v>
      </c>
      <c r="F295" s="1">
        <v>-1.26641</v>
      </c>
      <c r="G295" s="1">
        <v>-0.49775900000000001</v>
      </c>
      <c r="H295" s="1">
        <v>1.47401</v>
      </c>
      <c r="I295" s="1">
        <v>-1.80742</v>
      </c>
      <c r="J295" s="1">
        <v>4.61156E-2</v>
      </c>
      <c r="K295" s="1">
        <v>0.63488100000000003</v>
      </c>
      <c r="L295" s="1">
        <v>-1.81525</v>
      </c>
      <c r="M295" s="1">
        <v>0.67979599999999996</v>
      </c>
      <c r="N295" s="1">
        <v>1.0359100000000001</v>
      </c>
      <c r="O295" s="1">
        <v>-2.4767800000000002</v>
      </c>
      <c r="P295" s="1">
        <v>-0.64287399999999995</v>
      </c>
      <c r="Q295" s="1">
        <v>0.98499300000000001</v>
      </c>
      <c r="R295" s="1">
        <v>-2.4498500000000001</v>
      </c>
      <c r="S295" s="1">
        <v>-2.7465799999999999E-2</v>
      </c>
      <c r="T295" s="1">
        <v>-5.2255500000000003E-2</v>
      </c>
      <c r="U295" s="1">
        <v>-2.5380400000000001</v>
      </c>
      <c r="V295" s="1" t="s">
        <v>23</v>
      </c>
      <c r="W295" s="1">
        <f>ABS(IK_diagnostics_positions__3[[#This Row],[Column1]]-A294)</f>
        <v>2.8125999999999984E-3</v>
      </c>
      <c r="X295" s="1">
        <f>ABS(IK_diagnostics_positions__3[[#This Row],[Column2]]-B294)</f>
        <v>1.9585000000000019E-2</v>
      </c>
      <c r="Y295" s="1">
        <f>ABS(IK_diagnostics_positions__3[[#This Row],[Column3]]-C294)</f>
        <v>7.4110000000000564E-3</v>
      </c>
      <c r="Z295" s="1">
        <f>ABS(IK_diagnostics_positions__3[[#This Row],[Column4]]-D294)</f>
        <v>2.2619999999999862E-3</v>
      </c>
      <c r="AA295" s="1">
        <f>ABS(IK_diagnostics_positions__3[[#This Row],[Column5]]-E294)</f>
        <v>3.0938999999999939E-2</v>
      </c>
      <c r="AB295" s="1">
        <f>ABS(IK_diagnostics_positions__3[[#This Row],[Column6]]-F294)</f>
        <v>7.4899999999999967E-3</v>
      </c>
      <c r="AC295" s="1">
        <f>ABS(IK_diagnostics_positions__3[[#This Row],[Column7]]-G294)</f>
        <v>7.3810000000000264E-3</v>
      </c>
      <c r="AD295" s="1">
        <f>ABS(IK_diagnostics_positions__3[[#This Row],[Column8]]-H294)</f>
        <v>1.644000000000001E-2</v>
      </c>
      <c r="AE295" s="1">
        <f>ABS(IK_diagnostics_positions__3[[#This Row],[Column9]]-I294)</f>
        <v>8.4200000000000941E-3</v>
      </c>
      <c r="AF295" s="1">
        <f>ABS(IK_diagnostics_positions__3[[#This Row],[Column10]]-J294)</f>
        <v>1.322700000000003E-3</v>
      </c>
      <c r="AG295" s="1">
        <f>ABS(IK_diagnostics_positions__3[[#This Row],[Column11]]-K294)</f>
        <v>1.0697000000000068E-2</v>
      </c>
      <c r="AH295" s="1">
        <f>ABS(IK_diagnostics_positions__3[[#This Row],[Column12]]-L294)</f>
        <v>4.970000000000141E-3</v>
      </c>
      <c r="AI295" s="1">
        <f>ABS(IK_diagnostics_positions__3[[#This Row],[Column13]]-M294)</f>
        <v>5.0899999999999279E-3</v>
      </c>
      <c r="AJ295" s="1">
        <f>ABS(IK_diagnostics_positions__3[[#This Row],[Column14]]-N294)</f>
        <v>8.4000000000017394E-4</v>
      </c>
      <c r="AK295" s="1">
        <f>ABS(IK_diagnostics_positions__3[[#This Row],[Column15]]-O294)</f>
        <v>4.910000000000192E-3</v>
      </c>
      <c r="AL295" s="1">
        <f>ABS(IK_diagnostics_positions__3[[#This Row],[Column16]]-P294)</f>
        <v>3.8139999999999841E-3</v>
      </c>
      <c r="AM295" s="1">
        <f>ABS(IK_diagnostics_positions__3[[#This Row],[Column17]]-Q294)</f>
        <v>4.534000000000038E-3</v>
      </c>
      <c r="AN295" s="1">
        <f>ABS(IK_diagnostics_positions__3[[#This Row],[Column18]]-R294)</f>
        <v>5.7000000000000384E-3</v>
      </c>
      <c r="AO295" s="1">
        <f>ABS(IK_diagnostics_positions__3[[#This Row],[Column19]]-S294)</f>
        <v>1.3209999999999958E-4</v>
      </c>
      <c r="AP295" s="1">
        <f>ABS(IK_diagnostics_positions__3[[#This Row],[Column20]]-T294)</f>
        <v>1.0600000000000193E-4</v>
      </c>
      <c r="AQ295" s="1">
        <f>ABS(IK_diagnostics_positions__3[[#This Row],[Column21]]-U294)</f>
        <v>5.03000000000009E-3</v>
      </c>
    </row>
    <row r="296" spans="1:43" x14ac:dyDescent="0.25">
      <c r="A296" s="1">
        <v>-6.7145099999999999E-2</v>
      </c>
      <c r="B296" s="1">
        <v>0.36599399999999999</v>
      </c>
      <c r="C296" s="1">
        <v>-0.92819200000000002</v>
      </c>
      <c r="D296" s="1">
        <v>-0.91971499999999995</v>
      </c>
      <c r="E296" s="1">
        <v>0.76804099999999997</v>
      </c>
      <c r="F296" s="1">
        <v>-1.2620800000000001</v>
      </c>
      <c r="G296" s="1">
        <v>-0.49456600000000001</v>
      </c>
      <c r="H296" s="1">
        <v>1.48536</v>
      </c>
      <c r="I296" s="1">
        <v>-1.8140799999999999</v>
      </c>
      <c r="J296" s="1">
        <v>4.4731399999999998E-2</v>
      </c>
      <c r="K296" s="1">
        <v>0.64327500000000004</v>
      </c>
      <c r="L296" s="1">
        <v>-1.8207199999999999</v>
      </c>
      <c r="M296" s="1">
        <v>0.68349199999999999</v>
      </c>
      <c r="N296" s="1">
        <v>1.0397700000000001</v>
      </c>
      <c r="O296" s="1">
        <v>-2.4801000000000002</v>
      </c>
      <c r="P296" s="1">
        <v>-0.64720800000000001</v>
      </c>
      <c r="Q296" s="1">
        <v>0.987568</v>
      </c>
      <c r="R296" s="1">
        <v>-2.4552900000000002</v>
      </c>
      <c r="S296" s="1">
        <v>-3.0230199999999999E-2</v>
      </c>
      <c r="T296" s="1">
        <v>-5.52922E-2</v>
      </c>
      <c r="U296" s="1">
        <v>-2.53233</v>
      </c>
      <c r="V296" s="1" t="s">
        <v>23</v>
      </c>
      <c r="W296" s="1">
        <f>ABS(IK_diagnostics_positions__3[[#This Row],[Column1]]-A295)</f>
        <v>2.9242000000000018E-3</v>
      </c>
      <c r="X296" s="1">
        <f>ABS(IK_diagnostics_positions__3[[#This Row],[Column2]]-B295)</f>
        <v>1.0900999999999994E-2</v>
      </c>
      <c r="Y296" s="1">
        <f>ABS(IK_diagnostics_positions__3[[#This Row],[Column3]]-C295)</f>
        <v>4.4309999999999627E-3</v>
      </c>
      <c r="Z296" s="1">
        <f>ABS(IK_diagnostics_positions__3[[#This Row],[Column4]]-D295)</f>
        <v>1.6200000000000658E-3</v>
      </c>
      <c r="AA296" s="1">
        <f>ABS(IK_diagnostics_positions__3[[#This Row],[Column5]]-E295)</f>
        <v>2.0589999999999997E-2</v>
      </c>
      <c r="AB296" s="1">
        <f>ABS(IK_diagnostics_positions__3[[#This Row],[Column6]]-F295)</f>
        <v>4.329999999999945E-3</v>
      </c>
      <c r="AC296" s="1">
        <f>ABS(IK_diagnostics_positions__3[[#This Row],[Column7]]-G295)</f>
        <v>3.1930000000000014E-3</v>
      </c>
      <c r="AD296" s="1">
        <f>ABS(IK_diagnostics_positions__3[[#This Row],[Column8]]-H295)</f>
        <v>1.1349999999999971E-2</v>
      </c>
      <c r="AE296" s="1">
        <f>ABS(IK_diagnostics_positions__3[[#This Row],[Column9]]-I295)</f>
        <v>6.6599999999998882E-3</v>
      </c>
      <c r="AF296" s="1">
        <f>ABS(IK_diagnostics_positions__3[[#This Row],[Column10]]-J295)</f>
        <v>1.3842000000000021E-3</v>
      </c>
      <c r="AG296" s="1">
        <f>ABS(IK_diagnostics_positions__3[[#This Row],[Column11]]-K295)</f>
        <v>8.3940000000000126E-3</v>
      </c>
      <c r="AH296" s="1">
        <f>ABS(IK_diagnostics_positions__3[[#This Row],[Column12]]-L295)</f>
        <v>5.4699999999998639E-3</v>
      </c>
      <c r="AI296" s="1">
        <f>ABS(IK_diagnostics_positions__3[[#This Row],[Column13]]-M295)</f>
        <v>3.6960000000000326E-3</v>
      </c>
      <c r="AJ296" s="1">
        <f>ABS(IK_diagnostics_positions__3[[#This Row],[Column14]]-N295)</f>
        <v>3.8599999999999746E-3</v>
      </c>
      <c r="AK296" s="1">
        <f>ABS(IK_diagnostics_positions__3[[#This Row],[Column15]]-O295)</f>
        <v>3.3199999999999896E-3</v>
      </c>
      <c r="AL296" s="1">
        <f>ABS(IK_diagnostics_positions__3[[#This Row],[Column16]]-P295)</f>
        <v>4.33400000000006E-3</v>
      </c>
      <c r="AM296" s="1">
        <f>ABS(IK_diagnostics_positions__3[[#This Row],[Column17]]-Q295)</f>
        <v>2.574999999999994E-3</v>
      </c>
      <c r="AN296" s="1">
        <f>ABS(IK_diagnostics_positions__3[[#This Row],[Column18]]-R295)</f>
        <v>5.4400000000001114E-3</v>
      </c>
      <c r="AO296" s="1">
        <f>ABS(IK_diagnostics_positions__3[[#This Row],[Column19]]-S295)</f>
        <v>2.7644000000000002E-3</v>
      </c>
      <c r="AP296" s="1">
        <f>ABS(IK_diagnostics_positions__3[[#This Row],[Column20]]-T295)</f>
        <v>3.0366999999999963E-3</v>
      </c>
      <c r="AQ296" s="1">
        <f>ABS(IK_diagnostics_positions__3[[#This Row],[Column21]]-U295)</f>
        <v>5.7100000000001039E-3</v>
      </c>
    </row>
    <row r="297" spans="1:43" x14ac:dyDescent="0.25">
      <c r="A297" s="1">
        <v>-7.0713100000000001E-2</v>
      </c>
      <c r="B297" s="1">
        <v>0.37404700000000002</v>
      </c>
      <c r="C297" s="1">
        <v>-0.92471000000000003</v>
      </c>
      <c r="D297" s="1">
        <v>-0.91915199999999997</v>
      </c>
      <c r="E297" s="1">
        <v>0.78332100000000005</v>
      </c>
      <c r="F297" s="1">
        <v>-1.26034</v>
      </c>
      <c r="G297" s="1">
        <v>-0.49283199999999999</v>
      </c>
      <c r="H297" s="1">
        <v>1.4943</v>
      </c>
      <c r="I297" s="1">
        <v>-1.81959</v>
      </c>
      <c r="J297" s="1">
        <v>4.3450099999999998E-2</v>
      </c>
      <c r="K297" s="1">
        <v>0.65027900000000005</v>
      </c>
      <c r="L297" s="1">
        <v>-1.82568</v>
      </c>
      <c r="M297" s="1">
        <v>0.68639700000000003</v>
      </c>
      <c r="N297" s="1">
        <v>1.04243</v>
      </c>
      <c r="O297" s="1">
        <v>-2.4835799999999999</v>
      </c>
      <c r="P297" s="1">
        <v>-0.65019099999999996</v>
      </c>
      <c r="Q297" s="1">
        <v>0.99088500000000002</v>
      </c>
      <c r="R297" s="1">
        <v>-2.4603799999999998</v>
      </c>
      <c r="S297" s="1">
        <v>-2.98829E-2</v>
      </c>
      <c r="T297" s="1">
        <v>-5.7050799999999999E-2</v>
      </c>
      <c r="U297" s="1">
        <v>-2.5287500000000001</v>
      </c>
      <c r="V297" s="1" t="s">
        <v>23</v>
      </c>
      <c r="W297" s="1">
        <f>ABS(IK_diagnostics_positions__3[[#This Row],[Column1]]-A296)</f>
        <v>3.5680000000000017E-3</v>
      </c>
      <c r="X297" s="1">
        <f>ABS(IK_diagnostics_positions__3[[#This Row],[Column2]]-B296)</f>
        <v>8.0530000000000324E-3</v>
      </c>
      <c r="Y297" s="1">
        <f>ABS(IK_diagnostics_positions__3[[#This Row],[Column3]]-C296)</f>
        <v>3.4819999999999851E-3</v>
      </c>
      <c r="Z297" s="1">
        <f>ABS(IK_diagnostics_positions__3[[#This Row],[Column4]]-D296)</f>
        <v>5.6299999999998018E-4</v>
      </c>
      <c r="AA297" s="1">
        <f>ABS(IK_diagnostics_positions__3[[#This Row],[Column5]]-E296)</f>
        <v>1.5280000000000071E-2</v>
      </c>
      <c r="AB297" s="1">
        <f>ABS(IK_diagnostics_positions__3[[#This Row],[Column6]]-F296)</f>
        <v>1.7400000000000748E-3</v>
      </c>
      <c r="AC297" s="1">
        <f>ABS(IK_diagnostics_positions__3[[#This Row],[Column7]]-G296)</f>
        <v>1.7340000000000133E-3</v>
      </c>
      <c r="AD297" s="1">
        <f>ABS(IK_diagnostics_positions__3[[#This Row],[Column8]]-H296)</f>
        <v>8.939999999999948E-3</v>
      </c>
      <c r="AE297" s="1">
        <f>ABS(IK_diagnostics_positions__3[[#This Row],[Column9]]-I296)</f>
        <v>5.5100000000001259E-3</v>
      </c>
      <c r="AF297" s="1">
        <f>ABS(IK_diagnostics_positions__3[[#This Row],[Column10]]-J296)</f>
        <v>1.2812999999999991E-3</v>
      </c>
      <c r="AG297" s="1">
        <f>ABS(IK_diagnostics_positions__3[[#This Row],[Column11]]-K296)</f>
        <v>7.0040000000000102E-3</v>
      </c>
      <c r="AH297" s="1">
        <f>ABS(IK_diagnostics_positions__3[[#This Row],[Column12]]-L296)</f>
        <v>4.9600000000000755E-3</v>
      </c>
      <c r="AI297" s="1">
        <f>ABS(IK_diagnostics_positions__3[[#This Row],[Column13]]-M296)</f>
        <v>2.9050000000000464E-3</v>
      </c>
      <c r="AJ297" s="1">
        <f>ABS(IK_diagnostics_positions__3[[#This Row],[Column14]]-N296)</f>
        <v>2.6599999999998847E-3</v>
      </c>
      <c r="AK297" s="1">
        <f>ABS(IK_diagnostics_positions__3[[#This Row],[Column15]]-O296)</f>
        <v>3.4799999999997056E-3</v>
      </c>
      <c r="AL297" s="1">
        <f>ABS(IK_diagnostics_positions__3[[#This Row],[Column16]]-P296)</f>
        <v>2.9829999999999579E-3</v>
      </c>
      <c r="AM297" s="1">
        <f>ABS(IK_diagnostics_positions__3[[#This Row],[Column17]]-Q296)</f>
        <v>3.3170000000000144E-3</v>
      </c>
      <c r="AN297" s="1">
        <f>ABS(IK_diagnostics_positions__3[[#This Row],[Column18]]-R296)</f>
        <v>5.0899999999995948E-3</v>
      </c>
      <c r="AO297" s="1">
        <f>ABS(IK_diagnostics_positions__3[[#This Row],[Column19]]-S296)</f>
        <v>3.472999999999983E-4</v>
      </c>
      <c r="AP297" s="1">
        <f>ABS(IK_diagnostics_positions__3[[#This Row],[Column20]]-T296)</f>
        <v>1.7585999999999991E-3</v>
      </c>
      <c r="AQ297" s="1">
        <f>ABS(IK_diagnostics_positions__3[[#This Row],[Column21]]-U296)</f>
        <v>3.5799999999999166E-3</v>
      </c>
    </row>
    <row r="298" spans="1:43" x14ac:dyDescent="0.25">
      <c r="A298" s="1">
        <v>-7.3321899999999995E-2</v>
      </c>
      <c r="B298" s="1">
        <v>0.38301400000000002</v>
      </c>
      <c r="C298" s="1">
        <v>-0.92082799999999998</v>
      </c>
      <c r="D298" s="1">
        <v>-0.91983599999999999</v>
      </c>
      <c r="E298" s="1">
        <v>0.79448600000000003</v>
      </c>
      <c r="F298" s="1">
        <v>-1.2586200000000001</v>
      </c>
      <c r="G298" s="1">
        <v>-0.49469999999999997</v>
      </c>
      <c r="H298" s="1">
        <v>1.5005299999999999</v>
      </c>
      <c r="I298" s="1">
        <v>-1.82498</v>
      </c>
      <c r="J298" s="1">
        <v>4.1335700000000003E-2</v>
      </c>
      <c r="K298" s="1">
        <v>0.65634099999999995</v>
      </c>
      <c r="L298" s="1">
        <v>-1.8267800000000001</v>
      </c>
      <c r="M298" s="1">
        <v>0.68851700000000005</v>
      </c>
      <c r="N298" s="1">
        <v>1.04247</v>
      </c>
      <c r="O298" s="1">
        <v>-2.4841000000000002</v>
      </c>
      <c r="P298" s="1">
        <v>-0.65257500000000002</v>
      </c>
      <c r="Q298" s="1">
        <v>0.99127600000000005</v>
      </c>
      <c r="R298" s="1">
        <v>-2.46421</v>
      </c>
      <c r="S298" s="1">
        <v>-3.0506599999999998E-2</v>
      </c>
      <c r="T298" s="1">
        <v>-5.6841900000000001E-2</v>
      </c>
      <c r="U298" s="1">
        <v>-2.52407</v>
      </c>
      <c r="V298" s="1" t="s">
        <v>23</v>
      </c>
      <c r="W298" s="1">
        <f>ABS(IK_diagnostics_positions__3[[#This Row],[Column1]]-A297)</f>
        <v>2.6087999999999945E-3</v>
      </c>
      <c r="X298" s="1">
        <f>ABS(IK_diagnostics_positions__3[[#This Row],[Column2]]-B297)</f>
        <v>8.9670000000000027E-3</v>
      </c>
      <c r="Y298" s="1">
        <f>ABS(IK_diagnostics_positions__3[[#This Row],[Column3]]-C297)</f>
        <v>3.8820000000000521E-3</v>
      </c>
      <c r="Z298" s="1">
        <f>ABS(IK_diagnostics_positions__3[[#This Row],[Column4]]-D297)</f>
        <v>6.8400000000001793E-4</v>
      </c>
      <c r="AA298" s="1">
        <f>ABS(IK_diagnostics_positions__3[[#This Row],[Column5]]-E297)</f>
        <v>1.116499999999998E-2</v>
      </c>
      <c r="AB298" s="1">
        <f>ABS(IK_diagnostics_positions__3[[#This Row],[Column6]]-F297)</f>
        <v>1.7199999999999438E-3</v>
      </c>
      <c r="AC298" s="1">
        <f>ABS(IK_diagnostics_positions__3[[#This Row],[Column7]]-G297)</f>
        <v>1.8679999999999808E-3</v>
      </c>
      <c r="AD298" s="1">
        <f>ABS(IK_diagnostics_positions__3[[#This Row],[Column8]]-H297)</f>
        <v>6.2299999999999578E-3</v>
      </c>
      <c r="AE298" s="1">
        <f>ABS(IK_diagnostics_positions__3[[#This Row],[Column9]]-I297)</f>
        <v>5.3900000000000059E-3</v>
      </c>
      <c r="AF298" s="1">
        <f>ABS(IK_diagnostics_positions__3[[#This Row],[Column10]]-J297)</f>
        <v>2.1143999999999954E-3</v>
      </c>
      <c r="AG298" s="1">
        <f>ABS(IK_diagnostics_positions__3[[#This Row],[Column11]]-K297)</f>
        <v>6.0619999999999008E-3</v>
      </c>
      <c r="AH298" s="1">
        <f>ABS(IK_diagnostics_positions__3[[#This Row],[Column12]]-L297)</f>
        <v>1.1000000000001009E-3</v>
      </c>
      <c r="AI298" s="1">
        <f>ABS(IK_diagnostics_positions__3[[#This Row],[Column13]]-M297)</f>
        <v>2.1200000000000108E-3</v>
      </c>
      <c r="AJ298" s="1">
        <f>ABS(IK_diagnostics_positions__3[[#This Row],[Column14]]-N297)</f>
        <v>4.0000000000040004E-5</v>
      </c>
      <c r="AK298" s="1">
        <f>ABS(IK_diagnostics_positions__3[[#This Row],[Column15]]-O297)</f>
        <v>5.20000000000298E-4</v>
      </c>
      <c r="AL298" s="1">
        <f>ABS(IK_diagnostics_positions__3[[#This Row],[Column16]]-P297)</f>
        <v>2.3840000000000527E-3</v>
      </c>
      <c r="AM298" s="1">
        <f>ABS(IK_diagnostics_positions__3[[#This Row],[Column17]]-Q297)</f>
        <v>3.9100000000003021E-4</v>
      </c>
      <c r="AN298" s="1">
        <f>ABS(IK_diagnostics_positions__3[[#This Row],[Column18]]-R297)</f>
        <v>3.8300000000002221E-3</v>
      </c>
      <c r="AO298" s="1">
        <f>ABS(IK_diagnostics_positions__3[[#This Row],[Column19]]-S297)</f>
        <v>6.2369999999999787E-4</v>
      </c>
      <c r="AP298" s="1">
        <f>ABS(IK_diagnostics_positions__3[[#This Row],[Column20]]-T297)</f>
        <v>2.0889999999999798E-4</v>
      </c>
      <c r="AQ298" s="1">
        <f>ABS(IK_diagnostics_positions__3[[#This Row],[Column21]]-U297)</f>
        <v>4.6800000000000175E-3</v>
      </c>
    </row>
    <row r="299" spans="1:43" x14ac:dyDescent="0.25">
      <c r="A299" s="1">
        <v>-7.34567E-2</v>
      </c>
      <c r="B299" s="1">
        <v>0.38762799999999997</v>
      </c>
      <c r="C299" s="1">
        <v>-0.91888499999999995</v>
      </c>
      <c r="D299" s="1">
        <v>-0.91782699999999995</v>
      </c>
      <c r="E299" s="1">
        <v>0.80315800000000004</v>
      </c>
      <c r="F299" s="1">
        <v>-1.25708</v>
      </c>
      <c r="G299" s="1">
        <v>-0.493589</v>
      </c>
      <c r="H299" s="1">
        <v>1.5061599999999999</v>
      </c>
      <c r="I299" s="1">
        <v>-1.8278700000000001</v>
      </c>
      <c r="J299" s="1">
        <v>4.1614400000000003E-2</v>
      </c>
      <c r="K299" s="1">
        <v>0.66143799999999997</v>
      </c>
      <c r="L299" s="1">
        <v>-1.8293699999999999</v>
      </c>
      <c r="M299" s="1">
        <v>0.69235800000000003</v>
      </c>
      <c r="N299" s="1">
        <v>1.0425800000000001</v>
      </c>
      <c r="O299" s="1">
        <v>-2.4860799999999998</v>
      </c>
      <c r="P299" s="1">
        <v>-0.653694</v>
      </c>
      <c r="Q299" s="1">
        <v>0.99238099999999996</v>
      </c>
      <c r="R299" s="1">
        <v>-2.4673500000000002</v>
      </c>
      <c r="S299" s="1">
        <v>-3.0073200000000001E-2</v>
      </c>
      <c r="T299" s="1">
        <v>-5.5827000000000002E-2</v>
      </c>
      <c r="U299" s="1">
        <v>-2.5224700000000002</v>
      </c>
      <c r="V299" s="1" t="s">
        <v>23</v>
      </c>
      <c r="W299" s="1">
        <f>ABS(IK_diagnostics_positions__3[[#This Row],[Column1]]-A298)</f>
        <v>1.3480000000000436E-4</v>
      </c>
      <c r="X299" s="1">
        <f>ABS(IK_diagnostics_positions__3[[#This Row],[Column2]]-B298)</f>
        <v>4.6139999999999515E-3</v>
      </c>
      <c r="Y299" s="1">
        <f>ABS(IK_diagnostics_positions__3[[#This Row],[Column3]]-C298)</f>
        <v>1.943000000000028E-3</v>
      </c>
      <c r="Z299" s="1">
        <f>ABS(IK_diagnostics_positions__3[[#This Row],[Column4]]-D298)</f>
        <v>2.0090000000000385E-3</v>
      </c>
      <c r="AA299" s="1">
        <f>ABS(IK_diagnostics_positions__3[[#This Row],[Column5]]-E298)</f>
        <v>8.672000000000013E-3</v>
      </c>
      <c r="AB299" s="1">
        <f>ABS(IK_diagnostics_positions__3[[#This Row],[Column6]]-F298)</f>
        <v>1.5400000000000968E-3</v>
      </c>
      <c r="AC299" s="1">
        <f>ABS(IK_diagnostics_positions__3[[#This Row],[Column7]]-G298)</f>
        <v>1.1109999999999731E-3</v>
      </c>
      <c r="AD299" s="1">
        <f>ABS(IK_diagnostics_positions__3[[#This Row],[Column8]]-H298)</f>
        <v>5.6300000000000239E-3</v>
      </c>
      <c r="AE299" s="1">
        <f>ABS(IK_diagnostics_positions__3[[#This Row],[Column9]]-I298)</f>
        <v>2.8900000000000592E-3</v>
      </c>
      <c r="AF299" s="1">
        <f>ABS(IK_diagnostics_positions__3[[#This Row],[Column10]]-J298)</f>
        <v>2.7869999999999978E-4</v>
      </c>
      <c r="AG299" s="1">
        <f>ABS(IK_diagnostics_positions__3[[#This Row],[Column11]]-K298)</f>
        <v>5.0970000000000182E-3</v>
      </c>
      <c r="AH299" s="1">
        <f>ABS(IK_diagnostics_positions__3[[#This Row],[Column12]]-L298)</f>
        <v>2.5899999999998702E-3</v>
      </c>
      <c r="AI299" s="1">
        <f>ABS(IK_diagnostics_positions__3[[#This Row],[Column13]]-M298)</f>
        <v>3.8409999999999833E-3</v>
      </c>
      <c r="AJ299" s="1">
        <f>ABS(IK_diagnostics_positions__3[[#This Row],[Column14]]-N298)</f>
        <v>1.100000000000545E-4</v>
      </c>
      <c r="AK299" s="1">
        <f>ABS(IK_diagnostics_positions__3[[#This Row],[Column15]]-O298)</f>
        <v>1.9799999999996487E-3</v>
      </c>
      <c r="AL299" s="1">
        <f>ABS(IK_diagnostics_positions__3[[#This Row],[Column16]]-P298)</f>
        <v>1.1189999999999811E-3</v>
      </c>
      <c r="AM299" s="1">
        <f>ABS(IK_diagnostics_positions__3[[#This Row],[Column17]]-Q298)</f>
        <v>1.1049999999999116E-3</v>
      </c>
      <c r="AN299" s="1">
        <f>ABS(IK_diagnostics_positions__3[[#This Row],[Column18]]-R298)</f>
        <v>3.1400000000001427E-3</v>
      </c>
      <c r="AO299" s="1">
        <f>ABS(IK_diagnostics_positions__3[[#This Row],[Column19]]-S298)</f>
        <v>4.3339999999999698E-4</v>
      </c>
      <c r="AP299" s="1">
        <f>ABS(IK_diagnostics_positions__3[[#This Row],[Column20]]-T298)</f>
        <v>1.0148999999999991E-3</v>
      </c>
      <c r="AQ299" s="1">
        <f>ABS(IK_diagnostics_positions__3[[#This Row],[Column21]]-U298)</f>
        <v>1.5999999999998238E-3</v>
      </c>
    </row>
    <row r="300" spans="1:43" x14ac:dyDescent="0.25">
      <c r="A300" s="1">
        <v>-7.4779300000000007E-2</v>
      </c>
      <c r="B300" s="1">
        <v>0.39014900000000002</v>
      </c>
      <c r="C300" s="1">
        <v>-0.91771000000000003</v>
      </c>
      <c r="D300" s="1">
        <v>-0.91783800000000004</v>
      </c>
      <c r="E300" s="1">
        <v>0.80851499999999998</v>
      </c>
      <c r="F300" s="1">
        <v>-1.2556799999999999</v>
      </c>
      <c r="G300" s="1">
        <v>-0.49615500000000001</v>
      </c>
      <c r="H300" s="1">
        <v>1.5103</v>
      </c>
      <c r="I300" s="1">
        <v>-1.82986</v>
      </c>
      <c r="J300" s="1">
        <v>3.9787900000000001E-2</v>
      </c>
      <c r="K300" s="1">
        <v>0.66604200000000002</v>
      </c>
      <c r="L300" s="1">
        <v>-1.8311599999999999</v>
      </c>
      <c r="M300" s="1">
        <v>0.69313999999999998</v>
      </c>
      <c r="N300" s="1">
        <v>1.0412999999999999</v>
      </c>
      <c r="O300" s="1">
        <v>-2.4886599999999999</v>
      </c>
      <c r="P300" s="1">
        <v>-0.65653399999999995</v>
      </c>
      <c r="Q300" s="1">
        <v>0.99301300000000003</v>
      </c>
      <c r="R300" s="1">
        <v>-2.4700799999999998</v>
      </c>
      <c r="S300" s="1">
        <v>-2.9770600000000001E-2</v>
      </c>
      <c r="T300" s="1">
        <v>-5.41769E-2</v>
      </c>
      <c r="U300" s="1">
        <v>-2.5214099999999999</v>
      </c>
      <c r="V300" s="1" t="s">
        <v>23</v>
      </c>
      <c r="W300" s="1">
        <f>ABS(IK_diagnostics_positions__3[[#This Row],[Column1]]-A299)</f>
        <v>1.3226000000000071E-3</v>
      </c>
      <c r="X300" s="1">
        <f>ABS(IK_diagnostics_positions__3[[#This Row],[Column2]]-B299)</f>
        <v>2.521000000000051E-3</v>
      </c>
      <c r="Y300" s="1">
        <f>ABS(IK_diagnostics_positions__3[[#This Row],[Column3]]-C299)</f>
        <v>1.1749999999999261E-3</v>
      </c>
      <c r="Z300" s="1">
        <f>ABS(IK_diagnostics_positions__3[[#This Row],[Column4]]-D299)</f>
        <v>1.1000000000094268E-5</v>
      </c>
      <c r="AA300" s="1">
        <f>ABS(IK_diagnostics_positions__3[[#This Row],[Column5]]-E299)</f>
        <v>5.3569999999999451E-3</v>
      </c>
      <c r="AB300" s="1">
        <f>ABS(IK_diagnostics_positions__3[[#This Row],[Column6]]-F299)</f>
        <v>1.4000000000000679E-3</v>
      </c>
      <c r="AC300" s="1">
        <f>ABS(IK_diagnostics_positions__3[[#This Row],[Column7]]-G299)</f>
        <v>2.5660000000000127E-3</v>
      </c>
      <c r="AD300" s="1">
        <f>ABS(IK_diagnostics_positions__3[[#This Row],[Column8]]-H299)</f>
        <v>4.1400000000000325E-3</v>
      </c>
      <c r="AE300" s="1">
        <f>ABS(IK_diagnostics_positions__3[[#This Row],[Column9]]-I299)</f>
        <v>1.9899999999999363E-3</v>
      </c>
      <c r="AF300" s="1">
        <f>ABS(IK_diagnostics_positions__3[[#This Row],[Column10]]-J299)</f>
        <v>1.8265000000000017E-3</v>
      </c>
      <c r="AG300" s="1">
        <f>ABS(IK_diagnostics_positions__3[[#This Row],[Column11]]-K299)</f>
        <v>4.6040000000000525E-3</v>
      </c>
      <c r="AH300" s="1">
        <f>ABS(IK_diagnostics_positions__3[[#This Row],[Column12]]-L299)</f>
        <v>1.7899999999999583E-3</v>
      </c>
      <c r="AI300" s="1">
        <f>ABS(IK_diagnostics_positions__3[[#This Row],[Column13]]-M299)</f>
        <v>7.819999999999494E-4</v>
      </c>
      <c r="AJ300" s="1">
        <f>ABS(IK_diagnostics_positions__3[[#This Row],[Column14]]-N299)</f>
        <v>1.2800000000001699E-3</v>
      </c>
      <c r="AK300" s="1">
        <f>ABS(IK_diagnostics_positions__3[[#This Row],[Column15]]-O299)</f>
        <v>2.5800000000000267E-3</v>
      </c>
      <c r="AL300" s="1">
        <f>ABS(IK_diagnostics_positions__3[[#This Row],[Column16]]-P299)</f>
        <v>2.8399999999999537E-3</v>
      </c>
      <c r="AM300" s="1">
        <f>ABS(IK_diagnostics_positions__3[[#This Row],[Column17]]-Q299)</f>
        <v>6.3200000000007694E-4</v>
      </c>
      <c r="AN300" s="1">
        <f>ABS(IK_diagnostics_positions__3[[#This Row],[Column18]]-R299)</f>
        <v>2.7299999999996771E-3</v>
      </c>
      <c r="AO300" s="1">
        <f>ABS(IK_diagnostics_positions__3[[#This Row],[Column19]]-S299)</f>
        <v>3.0260000000000009E-4</v>
      </c>
      <c r="AP300" s="1">
        <f>ABS(IK_diagnostics_positions__3[[#This Row],[Column20]]-T299)</f>
        <v>1.6501000000000016E-3</v>
      </c>
      <c r="AQ300" s="1">
        <f>ABS(IK_diagnostics_positions__3[[#This Row],[Column21]]-U299)</f>
        <v>1.0600000000002829E-3</v>
      </c>
    </row>
    <row r="301" spans="1:43" x14ac:dyDescent="0.25">
      <c r="A301" s="1">
        <v>-7.6899700000000001E-2</v>
      </c>
      <c r="B301" s="1">
        <v>0.39516400000000002</v>
      </c>
      <c r="C301" s="1">
        <v>-0.91538600000000003</v>
      </c>
      <c r="D301" s="1">
        <v>-0.91890499999999997</v>
      </c>
      <c r="E301" s="1">
        <v>0.81506299999999998</v>
      </c>
      <c r="F301" s="1">
        <v>-1.2540800000000001</v>
      </c>
      <c r="G301" s="1">
        <v>-0.49976199999999998</v>
      </c>
      <c r="H301" s="1">
        <v>1.51536</v>
      </c>
      <c r="I301" s="1">
        <v>-1.83192</v>
      </c>
      <c r="J301" s="1">
        <v>3.73666E-2</v>
      </c>
      <c r="K301" s="1">
        <v>0.67186299999999999</v>
      </c>
      <c r="L301" s="1">
        <v>-1.8320700000000001</v>
      </c>
      <c r="M301" s="1">
        <v>0.694573</v>
      </c>
      <c r="N301" s="1">
        <v>1.0403500000000001</v>
      </c>
      <c r="O301" s="1">
        <v>-2.48956</v>
      </c>
      <c r="P301" s="1">
        <v>-0.65994900000000001</v>
      </c>
      <c r="Q301" s="1">
        <v>0.99514000000000002</v>
      </c>
      <c r="R301" s="1">
        <v>-2.4717899999999999</v>
      </c>
      <c r="S301" s="1">
        <v>-2.9328300000000002E-2</v>
      </c>
      <c r="T301" s="1">
        <v>-5.1839499999999997E-2</v>
      </c>
      <c r="U301" s="1">
        <v>-2.5189499999999998</v>
      </c>
      <c r="V301" s="1" t="s">
        <v>23</v>
      </c>
      <c r="W301" s="1">
        <f>ABS(IK_diagnostics_positions__3[[#This Row],[Column1]]-A300)</f>
        <v>2.1203999999999945E-3</v>
      </c>
      <c r="X301" s="1">
        <f>ABS(IK_diagnostics_positions__3[[#This Row],[Column2]]-B300)</f>
        <v>5.0149999999999917E-3</v>
      </c>
      <c r="Y301" s="1">
        <f>ABS(IK_diagnostics_positions__3[[#This Row],[Column3]]-C300)</f>
        <v>2.3239999999999927E-3</v>
      </c>
      <c r="Z301" s="1">
        <f>ABS(IK_diagnostics_positions__3[[#This Row],[Column4]]-D300)</f>
        <v>1.0669999999999291E-3</v>
      </c>
      <c r="AA301" s="1">
        <f>ABS(IK_diagnostics_positions__3[[#This Row],[Column5]]-E300)</f>
        <v>6.5479999999999983E-3</v>
      </c>
      <c r="AB301" s="1">
        <f>ABS(IK_diagnostics_positions__3[[#This Row],[Column6]]-F300)</f>
        <v>1.5999999999998238E-3</v>
      </c>
      <c r="AC301" s="1">
        <f>ABS(IK_diagnostics_positions__3[[#This Row],[Column7]]-G300)</f>
        <v>3.6069999999999713E-3</v>
      </c>
      <c r="AD301" s="1">
        <f>ABS(IK_diagnostics_positions__3[[#This Row],[Column8]]-H300)</f>
        <v>5.0600000000000644E-3</v>
      </c>
      <c r="AE301" s="1">
        <f>ABS(IK_diagnostics_positions__3[[#This Row],[Column9]]-I300)</f>
        <v>2.0599999999999508E-3</v>
      </c>
      <c r="AF301" s="1">
        <f>ABS(IK_diagnostics_positions__3[[#This Row],[Column10]]-J300)</f>
        <v>2.4213000000000012E-3</v>
      </c>
      <c r="AG301" s="1">
        <f>ABS(IK_diagnostics_positions__3[[#This Row],[Column11]]-K300)</f>
        <v>5.8209999999999651E-3</v>
      </c>
      <c r="AH301" s="1">
        <f>ABS(IK_diagnostics_positions__3[[#This Row],[Column12]]-L300)</f>
        <v>9.1000000000018844E-4</v>
      </c>
      <c r="AI301" s="1">
        <f>ABS(IK_diagnostics_positions__3[[#This Row],[Column13]]-M300)</f>
        <v>1.4330000000000176E-3</v>
      </c>
      <c r="AJ301" s="1">
        <f>ABS(IK_diagnostics_positions__3[[#This Row],[Column14]]-N300)</f>
        <v>9.4999999999978435E-4</v>
      </c>
      <c r="AK301" s="1">
        <f>ABS(IK_diagnostics_positions__3[[#This Row],[Column15]]-O300)</f>
        <v>9.0000000000012292E-4</v>
      </c>
      <c r="AL301" s="1">
        <f>ABS(IK_diagnostics_positions__3[[#This Row],[Column16]]-P300)</f>
        <v>3.4150000000000569E-3</v>
      </c>
      <c r="AM301" s="1">
        <f>ABS(IK_diagnostics_positions__3[[#This Row],[Column17]]-Q300)</f>
        <v>2.12699999999999E-3</v>
      </c>
      <c r="AN301" s="1">
        <f>ABS(IK_diagnostics_positions__3[[#This Row],[Column18]]-R300)</f>
        <v>1.7100000000001003E-3</v>
      </c>
      <c r="AO301" s="1">
        <f>ABS(IK_diagnostics_positions__3[[#This Row],[Column19]]-S300)</f>
        <v>4.4229999999999964E-4</v>
      </c>
      <c r="AP301" s="1">
        <f>ABS(IK_diagnostics_positions__3[[#This Row],[Column20]]-T300)</f>
        <v>2.3374000000000034E-3</v>
      </c>
      <c r="AQ301" s="1">
        <f>ABS(IK_diagnostics_positions__3[[#This Row],[Column21]]-U300)</f>
        <v>2.4600000000001288E-3</v>
      </c>
    </row>
    <row r="302" spans="1:43" x14ac:dyDescent="0.25">
      <c r="A302" s="1">
        <v>-7.9039600000000002E-2</v>
      </c>
      <c r="B302" s="1">
        <v>0.39944099999999999</v>
      </c>
      <c r="C302" s="1">
        <v>-0.91334499999999996</v>
      </c>
      <c r="D302" s="1">
        <v>-0.92064599999999996</v>
      </c>
      <c r="E302" s="1">
        <v>0.81892699999999996</v>
      </c>
      <c r="F302" s="1">
        <v>-1.2535400000000001</v>
      </c>
      <c r="G302" s="1">
        <v>-0.50473299999999999</v>
      </c>
      <c r="H302" s="1">
        <v>1.5187600000000001</v>
      </c>
      <c r="I302" s="1">
        <v>-1.83426</v>
      </c>
      <c r="J302" s="1">
        <v>3.4915500000000002E-2</v>
      </c>
      <c r="K302" s="1">
        <v>0.67687399999999998</v>
      </c>
      <c r="L302" s="1">
        <v>-1.8339000000000001</v>
      </c>
      <c r="M302" s="1">
        <v>0.69666399999999995</v>
      </c>
      <c r="N302" s="1">
        <v>1.0391999999999999</v>
      </c>
      <c r="O302" s="1">
        <v>-2.4902600000000001</v>
      </c>
      <c r="P302" s="1">
        <v>-0.66433399999999998</v>
      </c>
      <c r="Q302" s="1">
        <v>0.99623700000000004</v>
      </c>
      <c r="R302" s="1">
        <v>-2.4734699999999998</v>
      </c>
      <c r="S302" s="1">
        <v>-2.7133399999999998E-2</v>
      </c>
      <c r="T302" s="1">
        <v>-5.0850699999999999E-2</v>
      </c>
      <c r="U302" s="1">
        <v>-2.51695</v>
      </c>
      <c r="V302" s="1" t="s">
        <v>23</v>
      </c>
      <c r="W302" s="1">
        <f>ABS(IK_diagnostics_positions__3[[#This Row],[Column1]]-A301)</f>
        <v>2.1399000000000001E-3</v>
      </c>
      <c r="X302" s="1">
        <f>ABS(IK_diagnostics_positions__3[[#This Row],[Column2]]-B301)</f>
        <v>4.2769999999999753E-3</v>
      </c>
      <c r="Y302" s="1">
        <f>ABS(IK_diagnostics_positions__3[[#This Row],[Column3]]-C301)</f>
        <v>2.0410000000000705E-3</v>
      </c>
      <c r="Z302" s="1">
        <f>ABS(IK_diagnostics_positions__3[[#This Row],[Column4]]-D301)</f>
        <v>1.7409999999999926E-3</v>
      </c>
      <c r="AA302" s="1">
        <f>ABS(IK_diagnostics_positions__3[[#This Row],[Column5]]-E301)</f>
        <v>3.8639999999999786E-3</v>
      </c>
      <c r="AB302" s="1">
        <f>ABS(IK_diagnostics_positions__3[[#This Row],[Column6]]-F301)</f>
        <v>5.3999999999998494E-4</v>
      </c>
      <c r="AC302" s="1">
        <f>ABS(IK_diagnostics_positions__3[[#This Row],[Column7]]-G301)</f>
        <v>4.9710000000000032E-3</v>
      </c>
      <c r="AD302" s="1">
        <f>ABS(IK_diagnostics_positions__3[[#This Row],[Column8]]-H301)</f>
        <v>3.4000000000000696E-3</v>
      </c>
      <c r="AE302" s="1">
        <f>ABS(IK_diagnostics_positions__3[[#This Row],[Column9]]-I301)</f>
        <v>2.3400000000000087E-3</v>
      </c>
      <c r="AF302" s="1">
        <f>ABS(IK_diagnostics_positions__3[[#This Row],[Column10]]-J301)</f>
        <v>2.4510999999999977E-3</v>
      </c>
      <c r="AG302" s="1">
        <f>ABS(IK_diagnostics_positions__3[[#This Row],[Column11]]-K301)</f>
        <v>5.0109999999999877E-3</v>
      </c>
      <c r="AH302" s="1">
        <f>ABS(IK_diagnostics_positions__3[[#This Row],[Column12]]-L301)</f>
        <v>1.8299999999999983E-3</v>
      </c>
      <c r="AI302" s="1">
        <f>ABS(IK_diagnostics_positions__3[[#This Row],[Column13]]-M301)</f>
        <v>2.090999999999954E-3</v>
      </c>
      <c r="AJ302" s="1">
        <f>ABS(IK_diagnostics_positions__3[[#This Row],[Column14]]-N301)</f>
        <v>1.1500000000002064E-3</v>
      </c>
      <c r="AK302" s="1">
        <f>ABS(IK_diagnostics_positions__3[[#This Row],[Column15]]-O301)</f>
        <v>7.0000000000014495E-4</v>
      </c>
      <c r="AL302" s="1">
        <f>ABS(IK_diagnostics_positions__3[[#This Row],[Column16]]-P301)</f>
        <v>4.3849999999999723E-3</v>
      </c>
      <c r="AM302" s="1">
        <f>ABS(IK_diagnostics_positions__3[[#This Row],[Column17]]-Q301)</f>
        <v>1.0970000000000146E-3</v>
      </c>
      <c r="AN302" s="1">
        <f>ABS(IK_diagnostics_positions__3[[#This Row],[Column18]]-R301)</f>
        <v>1.6799999999999038E-3</v>
      </c>
      <c r="AO302" s="1">
        <f>ABS(IK_diagnostics_positions__3[[#This Row],[Column19]]-S301)</f>
        <v>2.1949000000000031E-3</v>
      </c>
      <c r="AP302" s="1">
        <f>ABS(IK_diagnostics_positions__3[[#This Row],[Column20]]-T301)</f>
        <v>9.8879999999999801E-4</v>
      </c>
      <c r="AQ302" s="1">
        <f>ABS(IK_diagnostics_positions__3[[#This Row],[Column21]]-U301)</f>
        <v>1.9999999999997797E-3</v>
      </c>
    </row>
    <row r="303" spans="1:43" x14ac:dyDescent="0.25">
      <c r="A303" s="1">
        <v>-8.0823900000000004E-2</v>
      </c>
      <c r="B303" s="1">
        <v>0.40749299999999999</v>
      </c>
      <c r="C303" s="1">
        <v>-0.90962500000000002</v>
      </c>
      <c r="D303" s="1">
        <v>-0.92114799999999997</v>
      </c>
      <c r="E303" s="1">
        <v>0.83370999999999995</v>
      </c>
      <c r="F303" s="1">
        <v>-1.24458</v>
      </c>
      <c r="G303" s="1">
        <v>-0.50635200000000002</v>
      </c>
      <c r="H303" s="1">
        <v>1.52624</v>
      </c>
      <c r="I303" s="1">
        <v>-1.8347899999999999</v>
      </c>
      <c r="J303" s="1">
        <v>2.7737000000000001E-2</v>
      </c>
      <c r="K303" s="1">
        <v>0.68082100000000001</v>
      </c>
      <c r="L303" s="1">
        <v>-1.8310500000000001</v>
      </c>
      <c r="M303" s="1">
        <v>0.69728599999999996</v>
      </c>
      <c r="N303" s="1">
        <v>1.02908</v>
      </c>
      <c r="O303" s="1">
        <v>-2.4871099999999999</v>
      </c>
      <c r="P303" s="1">
        <v>-0.67351300000000003</v>
      </c>
      <c r="Q303" s="1">
        <v>0.99428799999999995</v>
      </c>
      <c r="R303" s="1">
        <v>-2.4713500000000002</v>
      </c>
      <c r="S303" s="1">
        <v>-1.8533999999999998E-2</v>
      </c>
      <c r="T303" s="1">
        <v>-4.0314299999999997E-2</v>
      </c>
      <c r="U303" s="1">
        <v>-2.5223</v>
      </c>
      <c r="V303" s="1" t="s">
        <v>23</v>
      </c>
      <c r="W303" s="1">
        <f>ABS(IK_diagnostics_positions__3[[#This Row],[Column1]]-A302)</f>
        <v>1.7843000000000026E-3</v>
      </c>
      <c r="X303" s="1">
        <f>ABS(IK_diagnostics_positions__3[[#This Row],[Column2]]-B302)</f>
        <v>8.0520000000000036E-3</v>
      </c>
      <c r="Y303" s="1">
        <f>ABS(IK_diagnostics_positions__3[[#This Row],[Column3]]-C302)</f>
        <v>3.7199999999999456E-3</v>
      </c>
      <c r="Z303" s="1">
        <f>ABS(IK_diagnostics_positions__3[[#This Row],[Column4]]-D302)</f>
        <v>5.0200000000000244E-4</v>
      </c>
      <c r="AA303" s="1">
        <f>ABS(IK_diagnostics_positions__3[[#This Row],[Column5]]-E302)</f>
        <v>1.4782999999999991E-2</v>
      </c>
      <c r="AB303" s="1">
        <f>ABS(IK_diagnostics_positions__3[[#This Row],[Column6]]-F302)</f>
        <v>8.960000000000079E-3</v>
      </c>
      <c r="AC303" s="1">
        <f>ABS(IK_diagnostics_positions__3[[#This Row],[Column7]]-G302)</f>
        <v>1.6190000000000371E-3</v>
      </c>
      <c r="AD303" s="1">
        <f>ABS(IK_diagnostics_positions__3[[#This Row],[Column8]]-H302)</f>
        <v>7.4799999999999311E-3</v>
      </c>
      <c r="AE303" s="1">
        <f>ABS(IK_diagnostics_positions__3[[#This Row],[Column9]]-I302)</f>
        <v>5.2999999999991942E-4</v>
      </c>
      <c r="AF303" s="1">
        <f>ABS(IK_diagnostics_positions__3[[#This Row],[Column10]]-J302)</f>
        <v>7.1785000000000009E-3</v>
      </c>
      <c r="AG303" s="1">
        <f>ABS(IK_diagnostics_positions__3[[#This Row],[Column11]]-K302)</f>
        <v>3.9470000000000338E-3</v>
      </c>
      <c r="AH303" s="1">
        <f>ABS(IK_diagnostics_positions__3[[#This Row],[Column12]]-L302)</f>
        <v>2.8500000000000192E-3</v>
      </c>
      <c r="AI303" s="1">
        <f>ABS(IK_diagnostics_positions__3[[#This Row],[Column13]]-M302)</f>
        <v>6.2200000000001143E-4</v>
      </c>
      <c r="AJ303" s="1">
        <f>ABS(IK_diagnostics_positions__3[[#This Row],[Column14]]-N302)</f>
        <v>1.0119999999999907E-2</v>
      </c>
      <c r="AK303" s="1">
        <f>ABS(IK_diagnostics_positions__3[[#This Row],[Column15]]-O302)</f>
        <v>3.1500000000002082E-3</v>
      </c>
      <c r="AL303" s="1">
        <f>ABS(IK_diagnostics_positions__3[[#This Row],[Column16]]-P302)</f>
        <v>9.1790000000000482E-3</v>
      </c>
      <c r="AM303" s="1">
        <f>ABS(IK_diagnostics_positions__3[[#This Row],[Column17]]-Q302)</f>
        <v>1.9490000000000895E-3</v>
      </c>
      <c r="AN303" s="1">
        <f>ABS(IK_diagnostics_positions__3[[#This Row],[Column18]]-R302)</f>
        <v>2.1199999999996777E-3</v>
      </c>
      <c r="AO303" s="1">
        <f>ABS(IK_diagnostics_positions__3[[#This Row],[Column19]]-S302)</f>
        <v>8.5994000000000001E-3</v>
      </c>
      <c r="AP303" s="1">
        <f>ABS(IK_diagnostics_positions__3[[#This Row],[Column20]]-T302)</f>
        <v>1.0536400000000001E-2</v>
      </c>
      <c r="AQ303" s="1">
        <f>ABS(IK_diagnostics_positions__3[[#This Row],[Column21]]-U302)</f>
        <v>5.3499999999999659E-3</v>
      </c>
    </row>
    <row r="304" spans="1:43" x14ac:dyDescent="0.25">
      <c r="A304" s="1">
        <v>-8.4521499999999999E-2</v>
      </c>
      <c r="B304" s="1">
        <v>0.41188200000000003</v>
      </c>
      <c r="C304" s="1">
        <v>-0.90730900000000003</v>
      </c>
      <c r="D304" s="1">
        <v>-0.92192600000000002</v>
      </c>
      <c r="E304" s="1">
        <v>0.84671799999999997</v>
      </c>
      <c r="F304" s="1">
        <v>-1.23848</v>
      </c>
      <c r="G304" s="1">
        <v>-0.50725299999999995</v>
      </c>
      <c r="H304" s="1">
        <v>1.5327500000000001</v>
      </c>
      <c r="I304" s="1">
        <v>-1.8363100000000001</v>
      </c>
      <c r="J304" s="1">
        <v>2.2882599999999999E-2</v>
      </c>
      <c r="K304" s="1">
        <v>0.68485200000000002</v>
      </c>
      <c r="L304" s="1">
        <v>-1.8308899999999999</v>
      </c>
      <c r="M304" s="1">
        <v>0.70031100000000002</v>
      </c>
      <c r="N304" s="1">
        <v>1.0224800000000001</v>
      </c>
      <c r="O304" s="1">
        <v>-2.4844200000000001</v>
      </c>
      <c r="P304" s="1">
        <v>-0.68048900000000001</v>
      </c>
      <c r="Q304" s="1">
        <v>0.99449399999999999</v>
      </c>
      <c r="R304" s="1">
        <v>-2.47072</v>
      </c>
      <c r="S304" s="1">
        <v>-1.3033299999999999E-2</v>
      </c>
      <c r="T304" s="1">
        <v>-3.4418799999999999E-2</v>
      </c>
      <c r="U304" s="1">
        <v>-2.5246900000000001</v>
      </c>
      <c r="V304" s="1" t="s">
        <v>23</v>
      </c>
      <c r="W304" s="1">
        <f>ABS(IK_diagnostics_positions__3[[#This Row],[Column1]]-A303)</f>
        <v>3.6975999999999953E-3</v>
      </c>
      <c r="X304" s="1">
        <f>ABS(IK_diagnostics_positions__3[[#This Row],[Column2]]-B303)</f>
        <v>4.3890000000000318E-3</v>
      </c>
      <c r="Y304" s="1">
        <f>ABS(IK_diagnostics_positions__3[[#This Row],[Column3]]-C303)</f>
        <v>2.3159999999999847E-3</v>
      </c>
      <c r="Z304" s="1">
        <f>ABS(IK_diagnostics_positions__3[[#This Row],[Column4]]-D303)</f>
        <v>7.7800000000005642E-4</v>
      </c>
      <c r="AA304" s="1">
        <f>ABS(IK_diagnostics_positions__3[[#This Row],[Column5]]-E303)</f>
        <v>1.300800000000002E-2</v>
      </c>
      <c r="AB304" s="1">
        <f>ABS(IK_diagnostics_positions__3[[#This Row],[Column6]]-F303)</f>
        <v>6.0999999999999943E-3</v>
      </c>
      <c r="AC304" s="1">
        <f>ABS(IK_diagnostics_positions__3[[#This Row],[Column7]]-G303)</f>
        <v>9.0099999999992963E-4</v>
      </c>
      <c r="AD304" s="1">
        <f>ABS(IK_diagnostics_positions__3[[#This Row],[Column8]]-H303)</f>
        <v>6.5100000000000158E-3</v>
      </c>
      <c r="AE304" s="1">
        <f>ABS(IK_diagnostics_positions__3[[#This Row],[Column9]]-I303)</f>
        <v>1.5200000000001879E-3</v>
      </c>
      <c r="AF304" s="1">
        <f>ABS(IK_diagnostics_positions__3[[#This Row],[Column10]]-J303)</f>
        <v>4.8544000000000018E-3</v>
      </c>
      <c r="AG304" s="1">
        <f>ABS(IK_diagnostics_positions__3[[#This Row],[Column11]]-K303)</f>
        <v>4.0310000000000068E-3</v>
      </c>
      <c r="AH304" s="1">
        <f>ABS(IK_diagnostics_positions__3[[#This Row],[Column12]]-L303)</f>
        <v>1.6000000000016001E-4</v>
      </c>
      <c r="AI304" s="1">
        <f>ABS(IK_diagnostics_positions__3[[#This Row],[Column13]]-M303)</f>
        <v>3.0250000000000554E-3</v>
      </c>
      <c r="AJ304" s="1">
        <f>ABS(IK_diagnostics_positions__3[[#This Row],[Column14]]-N303)</f>
        <v>6.5999999999999392E-3</v>
      </c>
      <c r="AK304" s="1">
        <f>ABS(IK_diagnostics_positions__3[[#This Row],[Column15]]-O303)</f>
        <v>2.6899999999998592E-3</v>
      </c>
      <c r="AL304" s="1">
        <f>ABS(IK_diagnostics_positions__3[[#This Row],[Column16]]-P303)</f>
        <v>6.9759999999999822E-3</v>
      </c>
      <c r="AM304" s="1">
        <f>ABS(IK_diagnostics_positions__3[[#This Row],[Column17]]-Q303)</f>
        <v>2.0600000000003948E-4</v>
      </c>
      <c r="AN304" s="1">
        <f>ABS(IK_diagnostics_positions__3[[#This Row],[Column18]]-R303)</f>
        <v>6.3000000000013046E-4</v>
      </c>
      <c r="AO304" s="1">
        <f>ABS(IK_diagnostics_positions__3[[#This Row],[Column19]]-S303)</f>
        <v>5.500699999999999E-3</v>
      </c>
      <c r="AP304" s="1">
        <f>ABS(IK_diagnostics_positions__3[[#This Row],[Column20]]-T303)</f>
        <v>5.895499999999998E-3</v>
      </c>
      <c r="AQ304" s="1">
        <f>ABS(IK_diagnostics_positions__3[[#This Row],[Column21]]-U303)</f>
        <v>2.3900000000001143E-3</v>
      </c>
    </row>
    <row r="305" spans="1:43" x14ac:dyDescent="0.25">
      <c r="A305" s="1">
        <v>-8.7094400000000002E-2</v>
      </c>
      <c r="B305" s="1">
        <v>0.41971999999999998</v>
      </c>
      <c r="C305" s="1">
        <v>-0.90346499999999996</v>
      </c>
      <c r="D305" s="1">
        <v>-0.92179900000000004</v>
      </c>
      <c r="E305" s="1">
        <v>0.86138099999999995</v>
      </c>
      <c r="F305" s="1">
        <v>-1.23241</v>
      </c>
      <c r="G305" s="1">
        <v>-0.50754600000000005</v>
      </c>
      <c r="H305" s="1">
        <v>1.5415099999999999</v>
      </c>
      <c r="I305" s="1">
        <v>-1.83724</v>
      </c>
      <c r="J305" s="1">
        <v>1.8323800000000001E-2</v>
      </c>
      <c r="K305" s="1">
        <v>0.69096599999999997</v>
      </c>
      <c r="L305" s="1">
        <v>-1.83135</v>
      </c>
      <c r="M305" s="1">
        <v>0.70240199999999997</v>
      </c>
      <c r="N305" s="1">
        <v>1.0186599999999999</v>
      </c>
      <c r="O305" s="1">
        <v>-2.4830100000000002</v>
      </c>
      <c r="P305" s="1">
        <v>-0.68706100000000003</v>
      </c>
      <c r="Q305" s="1">
        <v>0.99480400000000002</v>
      </c>
      <c r="R305" s="1">
        <v>-2.4717500000000001</v>
      </c>
      <c r="S305" s="1">
        <v>-1.14798E-2</v>
      </c>
      <c r="T305" s="1">
        <v>-2.9643699999999999E-2</v>
      </c>
      <c r="U305" s="1">
        <v>-2.5240499999999999</v>
      </c>
      <c r="V305" s="1" t="s">
        <v>23</v>
      </c>
      <c r="W305" s="1">
        <f>ABS(IK_diagnostics_positions__3[[#This Row],[Column1]]-A304)</f>
        <v>2.572900000000003E-3</v>
      </c>
      <c r="X305" s="1">
        <f>ABS(IK_diagnostics_positions__3[[#This Row],[Column2]]-B304)</f>
        <v>7.8379999999999561E-3</v>
      </c>
      <c r="Y305" s="1">
        <f>ABS(IK_diagnostics_positions__3[[#This Row],[Column3]]-C304)</f>
        <v>3.8440000000000696E-3</v>
      </c>
      <c r="Z305" s="1">
        <f>ABS(IK_diagnostics_positions__3[[#This Row],[Column4]]-D304)</f>
        <v>1.2699999999998823E-4</v>
      </c>
      <c r="AA305" s="1">
        <f>ABS(IK_diagnostics_positions__3[[#This Row],[Column5]]-E304)</f>
        <v>1.4662999999999982E-2</v>
      </c>
      <c r="AB305" s="1">
        <f>ABS(IK_diagnostics_positions__3[[#This Row],[Column6]]-F304)</f>
        <v>6.0700000000000198E-3</v>
      </c>
      <c r="AC305" s="1">
        <f>ABS(IK_diagnostics_positions__3[[#This Row],[Column7]]-G304)</f>
        <v>2.9300000000009874E-4</v>
      </c>
      <c r="AD305" s="1">
        <f>ABS(IK_diagnostics_positions__3[[#This Row],[Column8]]-H304)</f>
        <v>8.759999999999879E-3</v>
      </c>
      <c r="AE305" s="1">
        <f>ABS(IK_diagnostics_positions__3[[#This Row],[Column9]]-I304)</f>
        <v>9.2999999999987537E-4</v>
      </c>
      <c r="AF305" s="1">
        <f>ABS(IK_diagnostics_positions__3[[#This Row],[Column10]]-J304)</f>
        <v>4.5587999999999983E-3</v>
      </c>
      <c r="AG305" s="1">
        <f>ABS(IK_diagnostics_positions__3[[#This Row],[Column11]]-K304)</f>
        <v>6.1139999999999528E-3</v>
      </c>
      <c r="AH305" s="1">
        <f>ABS(IK_diagnostics_positions__3[[#This Row],[Column12]]-L304)</f>
        <v>4.6000000000012697E-4</v>
      </c>
      <c r="AI305" s="1">
        <f>ABS(IK_diagnostics_positions__3[[#This Row],[Column13]]-M304)</f>
        <v>2.090999999999954E-3</v>
      </c>
      <c r="AJ305" s="1">
        <f>ABS(IK_diagnostics_positions__3[[#This Row],[Column14]]-N304)</f>
        <v>3.8200000000001566E-3</v>
      </c>
      <c r="AK305" s="1">
        <f>ABS(IK_diagnostics_positions__3[[#This Row],[Column15]]-O304)</f>
        <v>1.4099999999999113E-3</v>
      </c>
      <c r="AL305" s="1">
        <f>ABS(IK_diagnostics_positions__3[[#This Row],[Column16]]-P304)</f>
        <v>6.5720000000000223E-3</v>
      </c>
      <c r="AM305" s="1">
        <f>ABS(IK_diagnostics_positions__3[[#This Row],[Column17]]-Q304)</f>
        <v>3.1000000000003247E-4</v>
      </c>
      <c r="AN305" s="1">
        <f>ABS(IK_diagnostics_positions__3[[#This Row],[Column18]]-R304)</f>
        <v>1.0300000000000864E-3</v>
      </c>
      <c r="AO305" s="1">
        <f>ABS(IK_diagnostics_positions__3[[#This Row],[Column19]]-S304)</f>
        <v>1.5534999999999993E-3</v>
      </c>
      <c r="AP305" s="1">
        <f>ABS(IK_diagnostics_positions__3[[#This Row],[Column20]]-T304)</f>
        <v>4.7751000000000009E-3</v>
      </c>
      <c r="AQ305" s="1">
        <f>ABS(IK_diagnostics_positions__3[[#This Row],[Column21]]-U304)</f>
        <v>6.4000000000019597E-4</v>
      </c>
    </row>
    <row r="306" spans="1:43" x14ac:dyDescent="0.25">
      <c r="A306" s="1">
        <v>-8.6886699999999997E-2</v>
      </c>
      <c r="B306" s="1">
        <v>0.42365199999999997</v>
      </c>
      <c r="C306" s="1">
        <v>-0.90164800000000001</v>
      </c>
      <c r="D306" s="1">
        <v>-0.91939499999999996</v>
      </c>
      <c r="E306" s="1">
        <v>0.87210699999999997</v>
      </c>
      <c r="F306" s="1">
        <v>-1.22695</v>
      </c>
      <c r="G306" s="1">
        <v>-0.50672200000000001</v>
      </c>
      <c r="H306" s="1">
        <v>1.54657</v>
      </c>
      <c r="I306" s="1">
        <v>-1.8391599999999999</v>
      </c>
      <c r="J306" s="1">
        <v>1.6891799999999998E-2</v>
      </c>
      <c r="K306" s="1">
        <v>0.69462699999999999</v>
      </c>
      <c r="L306" s="1">
        <v>-1.83365</v>
      </c>
      <c r="M306" s="1">
        <v>0.70602600000000004</v>
      </c>
      <c r="N306" s="1">
        <v>1.01546</v>
      </c>
      <c r="O306" s="1">
        <v>-2.48339</v>
      </c>
      <c r="P306" s="1">
        <v>-0.692774</v>
      </c>
      <c r="Q306" s="1">
        <v>0.99414100000000005</v>
      </c>
      <c r="R306" s="1">
        <v>-2.4713599999999998</v>
      </c>
      <c r="S306" s="1">
        <v>-8.6728499999999993E-3</v>
      </c>
      <c r="T306" s="1">
        <v>-2.8748599999999999E-2</v>
      </c>
      <c r="U306" s="1">
        <v>-2.5236299999999998</v>
      </c>
      <c r="V306" s="1" t="s">
        <v>23</v>
      </c>
      <c r="W306" s="1">
        <f>ABS(IK_diagnostics_positions__3[[#This Row],[Column1]]-A305)</f>
        <v>2.077000000000051E-4</v>
      </c>
      <c r="X306" s="1">
        <f>ABS(IK_diagnostics_positions__3[[#This Row],[Column2]]-B305)</f>
        <v>3.9319999999999911E-3</v>
      </c>
      <c r="Y306" s="1">
        <f>ABS(IK_diagnostics_positions__3[[#This Row],[Column3]]-C305)</f>
        <v>1.8169999999999575E-3</v>
      </c>
      <c r="Z306" s="1">
        <f>ABS(IK_diagnostics_positions__3[[#This Row],[Column4]]-D305)</f>
        <v>2.4040000000000727E-3</v>
      </c>
      <c r="AA306" s="1">
        <f>ABS(IK_diagnostics_positions__3[[#This Row],[Column5]]-E305)</f>
        <v>1.0726000000000013E-2</v>
      </c>
      <c r="AB306" s="1">
        <f>ABS(IK_diagnostics_positions__3[[#This Row],[Column6]]-F305)</f>
        <v>5.4600000000000204E-3</v>
      </c>
      <c r="AC306" s="1">
        <f>ABS(IK_diagnostics_positions__3[[#This Row],[Column7]]-G305)</f>
        <v>8.2400000000004692E-4</v>
      </c>
      <c r="AD306" s="1">
        <f>ABS(IK_diagnostics_positions__3[[#This Row],[Column8]]-H305)</f>
        <v>5.0600000000000644E-3</v>
      </c>
      <c r="AE306" s="1">
        <f>ABS(IK_diagnostics_positions__3[[#This Row],[Column9]]-I305)</f>
        <v>1.9199999999999218E-3</v>
      </c>
      <c r="AF306" s="1">
        <f>ABS(IK_diagnostics_positions__3[[#This Row],[Column10]]-J305)</f>
        <v>1.4320000000000027E-3</v>
      </c>
      <c r="AG306" s="1">
        <f>ABS(IK_diagnostics_positions__3[[#This Row],[Column11]]-K305)</f>
        <v>3.6610000000000253E-3</v>
      </c>
      <c r="AH306" s="1">
        <f>ABS(IK_diagnostics_positions__3[[#This Row],[Column12]]-L305)</f>
        <v>2.2999999999999687E-3</v>
      </c>
      <c r="AI306" s="1">
        <f>ABS(IK_diagnostics_positions__3[[#This Row],[Column13]]-M305)</f>
        <v>3.6240000000000716E-3</v>
      </c>
      <c r="AJ306" s="1">
        <f>ABS(IK_diagnostics_positions__3[[#This Row],[Column14]]-N305)</f>
        <v>3.1999999999998696E-3</v>
      </c>
      <c r="AK306" s="1">
        <f>ABS(IK_diagnostics_positions__3[[#This Row],[Column15]]-O305)</f>
        <v>3.7999999999982492E-4</v>
      </c>
      <c r="AL306" s="1">
        <f>ABS(IK_diagnostics_positions__3[[#This Row],[Column16]]-P305)</f>
        <v>5.7129999999999681E-3</v>
      </c>
      <c r="AM306" s="1">
        <f>ABS(IK_diagnostics_positions__3[[#This Row],[Column17]]-Q305)</f>
        <v>6.6299999999996917E-4</v>
      </c>
      <c r="AN306" s="1">
        <f>ABS(IK_diagnostics_positions__3[[#This Row],[Column18]]-R305)</f>
        <v>3.9000000000033452E-4</v>
      </c>
      <c r="AO306" s="1">
        <f>ABS(IK_diagnostics_positions__3[[#This Row],[Column19]]-S305)</f>
        <v>2.8069500000000008E-3</v>
      </c>
      <c r="AP306" s="1">
        <f>ABS(IK_diagnostics_positions__3[[#This Row],[Column20]]-T305)</f>
        <v>8.9509999999999937E-4</v>
      </c>
      <c r="AQ306" s="1">
        <f>ABS(IK_diagnostics_positions__3[[#This Row],[Column21]]-U305)</f>
        <v>4.2000000000008697E-4</v>
      </c>
    </row>
    <row r="307" spans="1:43" x14ac:dyDescent="0.25">
      <c r="A307" s="1">
        <v>-8.6786000000000002E-2</v>
      </c>
      <c r="B307" s="1">
        <v>0.42925400000000002</v>
      </c>
      <c r="C307" s="1">
        <v>-0.89900400000000003</v>
      </c>
      <c r="D307" s="1">
        <v>-0.91672200000000004</v>
      </c>
      <c r="E307" s="1">
        <v>0.884687</v>
      </c>
      <c r="F307" s="1">
        <v>-1.22116</v>
      </c>
      <c r="G307" s="1">
        <v>-0.50456699999999999</v>
      </c>
      <c r="H307" s="1">
        <v>1.55386</v>
      </c>
      <c r="I307" s="1">
        <v>-1.8394999999999999</v>
      </c>
      <c r="J307" s="1">
        <v>1.7079400000000002E-2</v>
      </c>
      <c r="K307" s="1">
        <v>0.70070200000000005</v>
      </c>
      <c r="L307" s="1">
        <v>-1.83586</v>
      </c>
      <c r="M307" s="1">
        <v>0.70866099999999999</v>
      </c>
      <c r="N307" s="1">
        <v>1.01302</v>
      </c>
      <c r="O307" s="1">
        <v>-2.4871400000000001</v>
      </c>
      <c r="P307" s="1">
        <v>-0.69670699999999997</v>
      </c>
      <c r="Q307" s="1">
        <v>0.99355499999999997</v>
      </c>
      <c r="R307" s="1">
        <v>-2.4720499999999999</v>
      </c>
      <c r="S307" s="1">
        <v>-5.5192000000000001E-3</v>
      </c>
      <c r="T307" s="1">
        <v>-2.6005899999999998E-2</v>
      </c>
      <c r="U307" s="1">
        <v>-2.5224299999999999</v>
      </c>
      <c r="V307" s="1" t="s">
        <v>23</v>
      </c>
      <c r="W307" s="1">
        <f>ABS(IK_diagnostics_positions__3[[#This Row],[Column1]]-A306)</f>
        <v>1.0069999999999524E-4</v>
      </c>
      <c r="X307" s="1">
        <f>ABS(IK_diagnostics_positions__3[[#This Row],[Column2]]-B306)</f>
        <v>5.6020000000000514E-3</v>
      </c>
      <c r="Y307" s="1">
        <f>ABS(IK_diagnostics_positions__3[[#This Row],[Column3]]-C306)</f>
        <v>2.6439999999999797E-3</v>
      </c>
      <c r="Z307" s="1">
        <f>ABS(IK_diagnostics_positions__3[[#This Row],[Column4]]-D306)</f>
        <v>2.6729999999999254E-3</v>
      </c>
      <c r="AA307" s="1">
        <f>ABS(IK_diagnostics_positions__3[[#This Row],[Column5]]-E306)</f>
        <v>1.2580000000000036E-2</v>
      </c>
      <c r="AB307" s="1">
        <f>ABS(IK_diagnostics_positions__3[[#This Row],[Column6]]-F306)</f>
        <v>5.7899999999999618E-3</v>
      </c>
      <c r="AC307" s="1">
        <f>ABS(IK_diagnostics_positions__3[[#This Row],[Column7]]-G306)</f>
        <v>2.155000000000018E-3</v>
      </c>
      <c r="AD307" s="1">
        <f>ABS(IK_diagnostics_positions__3[[#This Row],[Column8]]-H306)</f>
        <v>7.2900000000000187E-3</v>
      </c>
      <c r="AE307" s="1">
        <f>ABS(IK_diagnostics_positions__3[[#This Row],[Column9]]-I306)</f>
        <v>3.4000000000000696E-4</v>
      </c>
      <c r="AF307" s="1">
        <f>ABS(IK_diagnostics_positions__3[[#This Row],[Column10]]-J306)</f>
        <v>1.8760000000000304E-4</v>
      </c>
      <c r="AG307" s="1">
        <f>ABS(IK_diagnostics_positions__3[[#This Row],[Column11]]-K306)</f>
        <v>6.0750000000000526E-3</v>
      </c>
      <c r="AH307" s="1">
        <f>ABS(IK_diagnostics_positions__3[[#This Row],[Column12]]-L306)</f>
        <v>2.2100000000000453E-3</v>
      </c>
      <c r="AI307" s="1">
        <f>ABS(IK_diagnostics_positions__3[[#This Row],[Column13]]-M306)</f>
        <v>2.6349999999999429E-3</v>
      </c>
      <c r="AJ307" s="1">
        <f>ABS(IK_diagnostics_positions__3[[#This Row],[Column14]]-N306)</f>
        <v>2.4399999999999977E-3</v>
      </c>
      <c r="AK307" s="1">
        <f>ABS(IK_diagnostics_positions__3[[#This Row],[Column15]]-O306)</f>
        <v>3.7500000000001421E-3</v>
      </c>
      <c r="AL307" s="1">
        <f>ABS(IK_diagnostics_positions__3[[#This Row],[Column16]]-P306)</f>
        <v>3.9329999999999643E-3</v>
      </c>
      <c r="AM307" s="1">
        <f>ABS(IK_diagnostics_positions__3[[#This Row],[Column17]]-Q306)</f>
        <v>5.8600000000008645E-4</v>
      </c>
      <c r="AN307" s="1">
        <f>ABS(IK_diagnostics_positions__3[[#This Row],[Column18]]-R306)</f>
        <v>6.9000000000007944E-4</v>
      </c>
      <c r="AO307" s="1">
        <f>ABS(IK_diagnostics_positions__3[[#This Row],[Column19]]-S306)</f>
        <v>3.1536499999999992E-3</v>
      </c>
      <c r="AP307" s="1">
        <f>ABS(IK_diagnostics_positions__3[[#This Row],[Column20]]-T306)</f>
        <v>2.7427000000000007E-3</v>
      </c>
      <c r="AQ307" s="1">
        <f>ABS(IK_diagnostics_positions__3[[#This Row],[Column21]]-U306)</f>
        <v>1.1999999999998678E-3</v>
      </c>
    </row>
    <row r="308" spans="1:43" x14ac:dyDescent="0.25">
      <c r="A308" s="1">
        <v>-8.6399199999999995E-2</v>
      </c>
      <c r="B308" s="1">
        <v>0.43634400000000001</v>
      </c>
      <c r="C308" s="1">
        <v>-0.89562200000000003</v>
      </c>
      <c r="D308" s="1">
        <v>-0.91409300000000004</v>
      </c>
      <c r="E308" s="1">
        <v>0.89724199999999998</v>
      </c>
      <c r="F308" s="1">
        <v>-1.21577</v>
      </c>
      <c r="G308" s="1">
        <v>-0.50288200000000005</v>
      </c>
      <c r="H308" s="1">
        <v>1.5618300000000001</v>
      </c>
      <c r="I308" s="1">
        <v>-1.83965</v>
      </c>
      <c r="J308" s="1">
        <v>1.55856E-2</v>
      </c>
      <c r="K308" s="1">
        <v>0.70674000000000003</v>
      </c>
      <c r="L308" s="1">
        <v>-1.8370899999999999</v>
      </c>
      <c r="M308" s="1">
        <v>0.71229699999999996</v>
      </c>
      <c r="N308" s="1">
        <v>1.01172</v>
      </c>
      <c r="O308" s="1">
        <v>-2.48638</v>
      </c>
      <c r="P308" s="1">
        <v>-0.700484</v>
      </c>
      <c r="Q308" s="1">
        <v>0.99492800000000003</v>
      </c>
      <c r="R308" s="1">
        <v>-2.4728500000000002</v>
      </c>
      <c r="S308" s="1">
        <v>-6.2415700000000001E-3</v>
      </c>
      <c r="T308" s="1">
        <v>-2.2935500000000001E-2</v>
      </c>
      <c r="U308" s="1">
        <v>-2.52054</v>
      </c>
      <c r="V308" s="1" t="s">
        <v>23</v>
      </c>
      <c r="W308" s="1">
        <f>ABS(IK_diagnostics_positions__3[[#This Row],[Column1]]-A307)</f>
        <v>3.8680000000000658E-4</v>
      </c>
      <c r="X308" s="1">
        <f>ABS(IK_diagnostics_positions__3[[#This Row],[Column2]]-B307)</f>
        <v>7.0899999999999852E-3</v>
      </c>
      <c r="Y308" s="1">
        <f>ABS(IK_diagnostics_positions__3[[#This Row],[Column3]]-C307)</f>
        <v>3.3819999999999961E-3</v>
      </c>
      <c r="Z308" s="1">
        <f>ABS(IK_diagnostics_positions__3[[#This Row],[Column4]]-D307)</f>
        <v>2.6289999999999925E-3</v>
      </c>
      <c r="AA308" s="1">
        <f>ABS(IK_diagnostics_positions__3[[#This Row],[Column5]]-E307)</f>
        <v>1.2554999999999983E-2</v>
      </c>
      <c r="AB308" s="1">
        <f>ABS(IK_diagnostics_positions__3[[#This Row],[Column6]]-F307)</f>
        <v>5.3900000000000059E-3</v>
      </c>
      <c r="AC308" s="1">
        <f>ABS(IK_diagnostics_positions__3[[#This Row],[Column7]]-G307)</f>
        <v>1.6849999999999365E-3</v>
      </c>
      <c r="AD308" s="1">
        <f>ABS(IK_diagnostics_positions__3[[#This Row],[Column8]]-H307)</f>
        <v>7.9700000000000326E-3</v>
      </c>
      <c r="AE308" s="1">
        <f>ABS(IK_diagnostics_positions__3[[#This Row],[Column9]]-I307)</f>
        <v>1.500000000000945E-4</v>
      </c>
      <c r="AF308" s="1">
        <f>ABS(IK_diagnostics_positions__3[[#This Row],[Column10]]-J307)</f>
        <v>1.4938000000000017E-3</v>
      </c>
      <c r="AG308" s="1">
        <f>ABS(IK_diagnostics_positions__3[[#This Row],[Column11]]-K307)</f>
        <v>6.0379999999999878E-3</v>
      </c>
      <c r="AH308" s="1">
        <f>ABS(IK_diagnostics_positions__3[[#This Row],[Column12]]-L307)</f>
        <v>1.2299999999998423E-3</v>
      </c>
      <c r="AI308" s="1">
        <f>ABS(IK_diagnostics_positions__3[[#This Row],[Column13]]-M307)</f>
        <v>3.6359999999999726E-3</v>
      </c>
      <c r="AJ308" s="1">
        <f>ABS(IK_diagnostics_positions__3[[#This Row],[Column14]]-N307)</f>
        <v>1.3000000000000789E-3</v>
      </c>
      <c r="AK308" s="1">
        <f>ABS(IK_diagnostics_positions__3[[#This Row],[Column15]]-O307)</f>
        <v>7.6000000000009393E-4</v>
      </c>
      <c r="AL308" s="1">
        <f>ABS(IK_diagnostics_positions__3[[#This Row],[Column16]]-P307)</f>
        <v>3.7770000000000303E-3</v>
      </c>
      <c r="AM308" s="1">
        <f>ABS(IK_diagnostics_positions__3[[#This Row],[Column17]]-Q307)</f>
        <v>1.3730000000000686E-3</v>
      </c>
      <c r="AN308" s="1">
        <f>ABS(IK_diagnostics_positions__3[[#This Row],[Column18]]-R307)</f>
        <v>8.0000000000035598E-4</v>
      </c>
      <c r="AO308" s="1">
        <f>ABS(IK_diagnostics_positions__3[[#This Row],[Column19]]-S307)</f>
        <v>7.2236999999999996E-4</v>
      </c>
      <c r="AP308" s="1">
        <f>ABS(IK_diagnostics_positions__3[[#This Row],[Column20]]-T307)</f>
        <v>3.0703999999999974E-3</v>
      </c>
      <c r="AQ308" s="1">
        <f>ABS(IK_diagnostics_positions__3[[#This Row],[Column21]]-U307)</f>
        <v>1.8899999999999473E-3</v>
      </c>
    </row>
    <row r="309" spans="1:43" x14ac:dyDescent="0.25">
      <c r="A309" s="1">
        <v>-8.7026199999999998E-2</v>
      </c>
      <c r="B309" s="1">
        <v>0.43962800000000002</v>
      </c>
      <c r="C309" s="1">
        <v>-0.89395400000000003</v>
      </c>
      <c r="D309" s="1">
        <v>-0.91381199999999996</v>
      </c>
      <c r="E309" s="1">
        <v>0.90210299999999999</v>
      </c>
      <c r="F309" s="1">
        <v>-1.21418</v>
      </c>
      <c r="G309" s="1">
        <v>-0.50483999999999996</v>
      </c>
      <c r="H309" s="1">
        <v>1.5654600000000001</v>
      </c>
      <c r="I309" s="1">
        <v>-1.84083</v>
      </c>
      <c r="J309" s="1">
        <v>1.3124800000000001E-2</v>
      </c>
      <c r="K309" s="1">
        <v>0.710063</v>
      </c>
      <c r="L309" s="1">
        <v>-1.84005</v>
      </c>
      <c r="M309" s="1">
        <v>0.71475599999999995</v>
      </c>
      <c r="N309" s="1">
        <v>1.0105999999999999</v>
      </c>
      <c r="O309" s="1">
        <v>-2.48611</v>
      </c>
      <c r="P309" s="1">
        <v>-0.70497799999999999</v>
      </c>
      <c r="Q309" s="1">
        <v>0.99517500000000003</v>
      </c>
      <c r="R309" s="1">
        <v>-2.4748999999999999</v>
      </c>
      <c r="S309" s="1">
        <v>-6.1113199999999999E-3</v>
      </c>
      <c r="T309" s="1">
        <v>-2.31944E-2</v>
      </c>
      <c r="U309" s="1">
        <v>-2.51973</v>
      </c>
      <c r="V309" s="1" t="s">
        <v>23</v>
      </c>
      <c r="W309" s="1">
        <f>ABS(IK_diagnostics_positions__3[[#This Row],[Column1]]-A308)</f>
        <v>6.2700000000000256E-4</v>
      </c>
      <c r="X309" s="1">
        <f>ABS(IK_diagnostics_positions__3[[#This Row],[Column2]]-B308)</f>
        <v>3.2840000000000091E-3</v>
      </c>
      <c r="Y309" s="1">
        <f>ABS(IK_diagnostics_positions__3[[#This Row],[Column3]]-C308)</f>
        <v>1.6680000000000028E-3</v>
      </c>
      <c r="Z309" s="1">
        <f>ABS(IK_diagnostics_positions__3[[#This Row],[Column4]]-D308)</f>
        <v>2.8100000000008674E-4</v>
      </c>
      <c r="AA309" s="1">
        <f>ABS(IK_diagnostics_positions__3[[#This Row],[Column5]]-E308)</f>
        <v>4.8610000000000042E-3</v>
      </c>
      <c r="AB309" s="1">
        <f>ABS(IK_diagnostics_positions__3[[#This Row],[Column6]]-F308)</f>
        <v>1.5899999999999803E-3</v>
      </c>
      <c r="AC309" s="1">
        <f>ABS(IK_diagnostics_positions__3[[#This Row],[Column7]]-G308)</f>
        <v>1.9579999999999043E-3</v>
      </c>
      <c r="AD309" s="1">
        <f>ABS(IK_diagnostics_positions__3[[#This Row],[Column8]]-H308)</f>
        <v>3.6300000000000221E-3</v>
      </c>
      <c r="AE309" s="1">
        <f>ABS(IK_diagnostics_positions__3[[#This Row],[Column9]]-I308)</f>
        <v>1.1799999999999589E-3</v>
      </c>
      <c r="AF309" s="1">
        <f>ABS(IK_diagnostics_positions__3[[#This Row],[Column10]]-J308)</f>
        <v>2.4607999999999991E-3</v>
      </c>
      <c r="AG309" s="1">
        <f>ABS(IK_diagnostics_positions__3[[#This Row],[Column11]]-K308)</f>
        <v>3.3229999999999649E-3</v>
      </c>
      <c r="AH309" s="1">
        <f>ABS(IK_diagnostics_positions__3[[#This Row],[Column12]]-L308)</f>
        <v>2.9600000000000737E-3</v>
      </c>
      <c r="AI309" s="1">
        <f>ABS(IK_diagnostics_positions__3[[#This Row],[Column13]]-M308)</f>
        <v>2.458999999999989E-3</v>
      </c>
      <c r="AJ309" s="1">
        <f>ABS(IK_diagnostics_positions__3[[#This Row],[Column14]]-N308)</f>
        <v>1.1200000000000099E-3</v>
      </c>
      <c r="AK309" s="1">
        <f>ABS(IK_diagnostics_positions__3[[#This Row],[Column15]]-O308)</f>
        <v>2.6999999999999247E-4</v>
      </c>
      <c r="AL309" s="1">
        <f>ABS(IK_diagnostics_positions__3[[#This Row],[Column16]]-P308)</f>
        <v>4.493999999999998E-3</v>
      </c>
      <c r="AM309" s="1">
        <f>ABS(IK_diagnostics_positions__3[[#This Row],[Column17]]-Q308)</f>
        <v>2.4699999999999722E-4</v>
      </c>
      <c r="AN309" s="1">
        <f>ABS(IK_diagnostics_positions__3[[#This Row],[Column18]]-R308)</f>
        <v>2.0499999999996632E-3</v>
      </c>
      <c r="AO309" s="1">
        <f>ABS(IK_diagnostics_positions__3[[#This Row],[Column19]]-S308)</f>
        <v>1.3025000000000016E-4</v>
      </c>
      <c r="AP309" s="1">
        <f>ABS(IK_diagnostics_positions__3[[#This Row],[Column20]]-T308)</f>
        <v>2.5889999999999941E-4</v>
      </c>
      <c r="AQ309" s="1">
        <f>ABS(IK_diagnostics_positions__3[[#This Row],[Column21]]-U308)</f>
        <v>8.099999999999774E-4</v>
      </c>
    </row>
    <row r="310" spans="1:43" x14ac:dyDescent="0.25">
      <c r="A310" s="1">
        <v>-8.6903099999999997E-2</v>
      </c>
      <c r="B310" s="1">
        <v>0.44332199999999999</v>
      </c>
      <c r="C310" s="1">
        <v>-0.89214000000000004</v>
      </c>
      <c r="D310" s="1">
        <v>-0.91230900000000004</v>
      </c>
      <c r="E310" s="1">
        <v>0.90921700000000005</v>
      </c>
      <c r="F310" s="1">
        <v>-1.21096</v>
      </c>
      <c r="G310" s="1">
        <v>-0.50504599999999999</v>
      </c>
      <c r="H310" s="1">
        <v>1.57091</v>
      </c>
      <c r="I310" s="1">
        <v>-1.8404799999999999</v>
      </c>
      <c r="J310" s="1">
        <v>1.2602E-2</v>
      </c>
      <c r="K310" s="1">
        <v>0.71531599999999995</v>
      </c>
      <c r="L310" s="1">
        <v>-1.84155</v>
      </c>
      <c r="M310" s="1">
        <v>0.71693600000000002</v>
      </c>
      <c r="N310" s="1">
        <v>1.0096499999999999</v>
      </c>
      <c r="O310" s="1">
        <v>-2.48752</v>
      </c>
      <c r="P310" s="1">
        <v>-0.7077</v>
      </c>
      <c r="Q310" s="1">
        <v>0.99401899999999999</v>
      </c>
      <c r="R310" s="1">
        <v>-2.4767600000000001</v>
      </c>
      <c r="S310" s="1">
        <v>-4.9370200000000003E-3</v>
      </c>
      <c r="T310" s="1">
        <v>-1.9753400000000001E-2</v>
      </c>
      <c r="U310" s="1">
        <v>-2.5193099999999999</v>
      </c>
      <c r="V310" s="1" t="s">
        <v>23</v>
      </c>
      <c r="W310" s="1">
        <f>ABS(IK_diagnostics_positions__3[[#This Row],[Column1]]-A309)</f>
        <v>1.2310000000000099E-4</v>
      </c>
      <c r="X310" s="1">
        <f>ABS(IK_diagnostics_positions__3[[#This Row],[Column2]]-B309)</f>
        <v>3.6939999999999751E-3</v>
      </c>
      <c r="Y310" s="1">
        <f>ABS(IK_diagnostics_positions__3[[#This Row],[Column3]]-C309)</f>
        <v>1.8139999999999823E-3</v>
      </c>
      <c r="Z310" s="1">
        <f>ABS(IK_diagnostics_positions__3[[#This Row],[Column4]]-D309)</f>
        <v>1.5029999999999211E-3</v>
      </c>
      <c r="AA310" s="1">
        <f>ABS(IK_diagnostics_positions__3[[#This Row],[Column5]]-E309)</f>
        <v>7.1140000000000647E-3</v>
      </c>
      <c r="AB310" s="1">
        <f>ABS(IK_diagnostics_positions__3[[#This Row],[Column6]]-F309)</f>
        <v>3.2200000000000006E-3</v>
      </c>
      <c r="AC310" s="1">
        <f>ABS(IK_diagnostics_positions__3[[#This Row],[Column7]]-G309)</f>
        <v>2.0600000000003948E-4</v>
      </c>
      <c r="AD310" s="1">
        <f>ABS(IK_diagnostics_positions__3[[#This Row],[Column8]]-H309)</f>
        <v>5.4499999999999549E-3</v>
      </c>
      <c r="AE310" s="1">
        <f>ABS(IK_diagnostics_positions__3[[#This Row],[Column9]]-I309)</f>
        <v>3.5000000000007248E-4</v>
      </c>
      <c r="AF310" s="1">
        <f>ABS(IK_diagnostics_positions__3[[#This Row],[Column10]]-J309)</f>
        <v>5.2280000000000035E-4</v>
      </c>
      <c r="AG310" s="1">
        <f>ABS(IK_diagnostics_positions__3[[#This Row],[Column11]]-K309)</f>
        <v>5.2529999999999522E-3</v>
      </c>
      <c r="AH310" s="1">
        <f>ABS(IK_diagnostics_positions__3[[#This Row],[Column12]]-L309)</f>
        <v>1.5000000000000568E-3</v>
      </c>
      <c r="AI310" s="1">
        <f>ABS(IK_diagnostics_positions__3[[#This Row],[Column13]]-M309)</f>
        <v>2.1800000000000708E-3</v>
      </c>
      <c r="AJ310" s="1">
        <f>ABS(IK_diagnostics_positions__3[[#This Row],[Column14]]-N309)</f>
        <v>9.5000000000000639E-4</v>
      </c>
      <c r="AK310" s="1">
        <f>ABS(IK_diagnostics_positions__3[[#This Row],[Column15]]-O309)</f>
        <v>1.4099999999999113E-3</v>
      </c>
      <c r="AL310" s="1">
        <f>ABS(IK_diagnostics_positions__3[[#This Row],[Column16]]-P309)</f>
        <v>2.7220000000000022E-3</v>
      </c>
      <c r="AM310" s="1">
        <f>ABS(IK_diagnostics_positions__3[[#This Row],[Column17]]-Q309)</f>
        <v>1.1560000000000459E-3</v>
      </c>
      <c r="AN310" s="1">
        <f>ABS(IK_diagnostics_positions__3[[#This Row],[Column18]]-R309)</f>
        <v>1.8600000000001948E-3</v>
      </c>
      <c r="AO310" s="1">
        <f>ABS(IK_diagnostics_positions__3[[#This Row],[Column19]]-S309)</f>
        <v>1.1742999999999996E-3</v>
      </c>
      <c r="AP310" s="1">
        <f>ABS(IK_diagnostics_positions__3[[#This Row],[Column20]]-T309)</f>
        <v>3.4409999999999996E-3</v>
      </c>
      <c r="AQ310" s="1">
        <f>ABS(IK_diagnostics_positions__3[[#This Row],[Column21]]-U309)</f>
        <v>4.2000000000008697E-4</v>
      </c>
    </row>
    <row r="311" spans="1:43" x14ac:dyDescent="0.25">
      <c r="A311" s="1">
        <v>-8.8459700000000002E-2</v>
      </c>
      <c r="B311" s="1">
        <v>0.447075</v>
      </c>
      <c r="C311" s="1">
        <v>-0.89011200000000001</v>
      </c>
      <c r="D311" s="1">
        <v>-0.91109799999999996</v>
      </c>
      <c r="E311" s="1">
        <v>0.91896599999999995</v>
      </c>
      <c r="F311" s="1">
        <v>-1.20726</v>
      </c>
      <c r="G311" s="1">
        <v>-0.50466599999999995</v>
      </c>
      <c r="H311" s="1">
        <v>1.57762</v>
      </c>
      <c r="I311" s="1">
        <v>-1.8405</v>
      </c>
      <c r="J311" s="1">
        <v>1.11371E-2</v>
      </c>
      <c r="K311" s="1">
        <v>0.72091400000000005</v>
      </c>
      <c r="L311" s="1">
        <v>-1.84345</v>
      </c>
      <c r="M311" s="1">
        <v>0.71931</v>
      </c>
      <c r="N311" s="1">
        <v>1.0089399999999999</v>
      </c>
      <c r="O311" s="1">
        <v>-2.48807</v>
      </c>
      <c r="P311" s="1">
        <v>-0.71115300000000004</v>
      </c>
      <c r="Q311" s="1">
        <v>0.99482199999999998</v>
      </c>
      <c r="R311" s="1">
        <v>-2.4784899999999999</v>
      </c>
      <c r="S311" s="1">
        <v>-4.4597600000000001E-3</v>
      </c>
      <c r="T311" s="1">
        <v>-1.7497100000000002E-2</v>
      </c>
      <c r="U311" s="1">
        <v>-2.51762</v>
      </c>
      <c r="V311" s="1" t="s">
        <v>23</v>
      </c>
      <c r="W311" s="1">
        <f>ABS(IK_diagnostics_positions__3[[#This Row],[Column1]]-A310)</f>
        <v>1.5566000000000052E-3</v>
      </c>
      <c r="X311" s="1">
        <f>ABS(IK_diagnostics_positions__3[[#This Row],[Column2]]-B310)</f>
        <v>3.7530000000000063E-3</v>
      </c>
      <c r="Y311" s="1">
        <f>ABS(IK_diagnostics_positions__3[[#This Row],[Column3]]-C310)</f>
        <v>2.0280000000000298E-3</v>
      </c>
      <c r="Z311" s="1">
        <f>ABS(IK_diagnostics_positions__3[[#This Row],[Column4]]-D310)</f>
        <v>1.2110000000000731E-3</v>
      </c>
      <c r="AA311" s="1">
        <f>ABS(IK_diagnostics_positions__3[[#This Row],[Column5]]-E310)</f>
        <v>9.7489999999998966E-3</v>
      </c>
      <c r="AB311" s="1">
        <f>ABS(IK_diagnostics_positions__3[[#This Row],[Column6]]-F310)</f>
        <v>3.7000000000000366E-3</v>
      </c>
      <c r="AC311" s="1">
        <f>ABS(IK_diagnostics_positions__3[[#This Row],[Column7]]-G310)</f>
        <v>3.8000000000004697E-4</v>
      </c>
      <c r="AD311" s="1">
        <f>ABS(IK_diagnostics_positions__3[[#This Row],[Column8]]-H310)</f>
        <v>6.7099999999999937E-3</v>
      </c>
      <c r="AE311" s="1">
        <f>ABS(IK_diagnostics_positions__3[[#This Row],[Column9]]-I310)</f>
        <v>2.0000000000131024E-5</v>
      </c>
      <c r="AF311" s="1">
        <f>ABS(IK_diagnostics_positions__3[[#This Row],[Column10]]-J310)</f>
        <v>1.4648999999999999E-3</v>
      </c>
      <c r="AG311" s="1">
        <f>ABS(IK_diagnostics_positions__3[[#This Row],[Column11]]-K310)</f>
        <v>5.5980000000001029E-3</v>
      </c>
      <c r="AH311" s="1">
        <f>ABS(IK_diagnostics_positions__3[[#This Row],[Column12]]-L310)</f>
        <v>1.9000000000000128E-3</v>
      </c>
      <c r="AI311" s="1">
        <f>ABS(IK_diagnostics_positions__3[[#This Row],[Column13]]-M310)</f>
        <v>2.3739999999999872E-3</v>
      </c>
      <c r="AJ311" s="1">
        <f>ABS(IK_diagnostics_positions__3[[#This Row],[Column14]]-N310)</f>
        <v>7.0999999999998842E-4</v>
      </c>
      <c r="AK311" s="1">
        <f>ABS(IK_diagnostics_positions__3[[#This Row],[Column15]]-O310)</f>
        <v>5.5000000000005045E-4</v>
      </c>
      <c r="AL311" s="1">
        <f>ABS(IK_diagnostics_positions__3[[#This Row],[Column16]]-P310)</f>
        <v>3.4530000000000394E-3</v>
      </c>
      <c r="AM311" s="1">
        <f>ABS(IK_diagnostics_positions__3[[#This Row],[Column17]]-Q310)</f>
        <v>8.0299999999999816E-4</v>
      </c>
      <c r="AN311" s="1">
        <f>ABS(IK_diagnostics_positions__3[[#This Row],[Column18]]-R310)</f>
        <v>1.7299999999997873E-3</v>
      </c>
      <c r="AO311" s="1">
        <f>ABS(IK_diagnostics_positions__3[[#This Row],[Column19]]-S310)</f>
        <v>4.7726000000000018E-4</v>
      </c>
      <c r="AP311" s="1">
        <f>ABS(IK_diagnostics_positions__3[[#This Row],[Column20]]-T310)</f>
        <v>2.2562999999999993E-3</v>
      </c>
      <c r="AQ311" s="1">
        <f>ABS(IK_diagnostics_positions__3[[#This Row],[Column21]]-U310)</f>
        <v>1.6899999999999693E-3</v>
      </c>
    </row>
    <row r="312" spans="1:43" x14ac:dyDescent="0.25">
      <c r="A312" s="1">
        <v>-8.8851700000000006E-2</v>
      </c>
      <c r="B312" s="1">
        <v>0.45063300000000001</v>
      </c>
      <c r="C312" s="1">
        <v>-0.88827699999999998</v>
      </c>
      <c r="D312" s="1">
        <v>-0.91010599999999997</v>
      </c>
      <c r="E312" s="1">
        <v>0.92576000000000003</v>
      </c>
      <c r="F312" s="1">
        <v>-1.20418</v>
      </c>
      <c r="G312" s="1">
        <v>-0.50450799999999996</v>
      </c>
      <c r="H312" s="1">
        <v>1.5823199999999999</v>
      </c>
      <c r="I312" s="1">
        <v>-1.84012</v>
      </c>
      <c r="J312" s="1">
        <v>9.9096900000000005E-3</v>
      </c>
      <c r="K312" s="1">
        <v>0.72480100000000003</v>
      </c>
      <c r="L312" s="1">
        <v>-1.8458600000000001</v>
      </c>
      <c r="M312" s="1">
        <v>0.72137700000000005</v>
      </c>
      <c r="N312" s="1">
        <v>1.00769</v>
      </c>
      <c r="O312" s="1">
        <v>-2.4891200000000002</v>
      </c>
      <c r="P312" s="1">
        <v>-0.714557</v>
      </c>
      <c r="Q312" s="1">
        <v>0.99611000000000005</v>
      </c>
      <c r="R312" s="1">
        <v>-2.47953</v>
      </c>
      <c r="S312" s="1">
        <v>-4.4377899999999996E-3</v>
      </c>
      <c r="T312" s="1">
        <v>-1.7255400000000001E-2</v>
      </c>
      <c r="U312" s="1">
        <v>-2.5160399999999998</v>
      </c>
      <c r="V312" s="1" t="s">
        <v>23</v>
      </c>
      <c r="W312" s="1">
        <f>ABS(IK_diagnostics_positions__3[[#This Row],[Column1]]-A311)</f>
        <v>3.9200000000000346E-4</v>
      </c>
      <c r="X312" s="1">
        <f>ABS(IK_diagnostics_positions__3[[#This Row],[Column2]]-B311)</f>
        <v>3.5580000000000056E-3</v>
      </c>
      <c r="Y312" s="1">
        <f>ABS(IK_diagnostics_positions__3[[#This Row],[Column3]]-C311)</f>
        <v>1.8350000000000311E-3</v>
      </c>
      <c r="Z312" s="1">
        <f>ABS(IK_diagnostics_positions__3[[#This Row],[Column4]]-D311)</f>
        <v>9.9199999999999289E-4</v>
      </c>
      <c r="AA312" s="1">
        <f>ABS(IK_diagnostics_positions__3[[#This Row],[Column5]]-E311)</f>
        <v>6.7940000000000778E-3</v>
      </c>
      <c r="AB312" s="1">
        <f>ABS(IK_diagnostics_positions__3[[#This Row],[Column6]]-F311)</f>
        <v>3.0799999999999716E-3</v>
      </c>
      <c r="AC312" s="1">
        <f>ABS(IK_diagnostics_positions__3[[#This Row],[Column7]]-G311)</f>
        <v>1.5799999999999148E-4</v>
      </c>
      <c r="AD312" s="1">
        <f>ABS(IK_diagnostics_positions__3[[#This Row],[Column8]]-H311)</f>
        <v>4.6999999999999265E-3</v>
      </c>
      <c r="AE312" s="1">
        <f>ABS(IK_diagnostics_positions__3[[#This Row],[Column9]]-I311)</f>
        <v>3.8000000000004697E-4</v>
      </c>
      <c r="AF312" s="1">
        <f>ABS(IK_diagnostics_positions__3[[#This Row],[Column10]]-J311)</f>
        <v>1.22741E-3</v>
      </c>
      <c r="AG312" s="1">
        <f>ABS(IK_diagnostics_positions__3[[#This Row],[Column11]]-K311)</f>
        <v>3.8869999999999738E-3</v>
      </c>
      <c r="AH312" s="1">
        <f>ABS(IK_diagnostics_positions__3[[#This Row],[Column12]]-L311)</f>
        <v>2.4100000000000232E-3</v>
      </c>
      <c r="AI312" s="1">
        <f>ABS(IK_diagnostics_positions__3[[#This Row],[Column13]]-M311)</f>
        <v>2.067000000000041E-3</v>
      </c>
      <c r="AJ312" s="1">
        <f>ABS(IK_diagnostics_positions__3[[#This Row],[Column14]]-N311)</f>
        <v>1.2499999999999734E-3</v>
      </c>
      <c r="AK312" s="1">
        <f>ABS(IK_diagnostics_positions__3[[#This Row],[Column15]]-O311)</f>
        <v>1.0500000000002174E-3</v>
      </c>
      <c r="AL312" s="1">
        <f>ABS(IK_diagnostics_positions__3[[#This Row],[Column16]]-P311)</f>
        <v>3.4039999999999626E-3</v>
      </c>
      <c r="AM312" s="1">
        <f>ABS(IK_diagnostics_positions__3[[#This Row],[Column17]]-Q311)</f>
        <v>1.2880000000000669E-3</v>
      </c>
      <c r="AN312" s="1">
        <f>ABS(IK_diagnostics_positions__3[[#This Row],[Column18]]-R311)</f>
        <v>1.0400000000001519E-3</v>
      </c>
      <c r="AO312" s="1">
        <f>ABS(IK_diagnostics_positions__3[[#This Row],[Column19]]-S311)</f>
        <v>2.1970000000000496E-5</v>
      </c>
      <c r="AP312" s="1">
        <f>ABS(IK_diagnostics_positions__3[[#This Row],[Column20]]-T311)</f>
        <v>2.4170000000000094E-4</v>
      </c>
      <c r="AQ312" s="1">
        <f>ABS(IK_diagnostics_positions__3[[#This Row],[Column21]]-U311)</f>
        <v>1.5800000000001369E-3</v>
      </c>
    </row>
    <row r="313" spans="1:43" x14ac:dyDescent="0.25">
      <c r="A313" s="1">
        <v>-8.9790700000000001E-2</v>
      </c>
      <c r="B313" s="1">
        <v>0.45476499999999997</v>
      </c>
      <c r="C313" s="1">
        <v>-0.886073</v>
      </c>
      <c r="D313" s="1">
        <v>-0.90896999999999994</v>
      </c>
      <c r="E313" s="1">
        <v>0.93326799999999999</v>
      </c>
      <c r="F313" s="1">
        <v>-1.2022699999999999</v>
      </c>
      <c r="G313" s="1">
        <v>-0.50321700000000003</v>
      </c>
      <c r="H313" s="1">
        <v>1.58792</v>
      </c>
      <c r="I313" s="1">
        <v>-1.8400799999999999</v>
      </c>
      <c r="J313" s="1">
        <v>9.5349600000000003E-3</v>
      </c>
      <c r="K313" s="1">
        <v>0.72941599999999995</v>
      </c>
      <c r="L313" s="1">
        <v>-1.8480399999999999</v>
      </c>
      <c r="M313" s="1">
        <v>0.72453599999999996</v>
      </c>
      <c r="N313" s="1">
        <v>1.00837</v>
      </c>
      <c r="O313" s="1">
        <v>-2.4891000000000001</v>
      </c>
      <c r="P313" s="1">
        <v>-0.71667899999999995</v>
      </c>
      <c r="Q313" s="1">
        <v>0.99711300000000003</v>
      </c>
      <c r="R313" s="1">
        <v>-2.4812500000000002</v>
      </c>
      <c r="S313" s="1">
        <v>-2.1057099999999998E-3</v>
      </c>
      <c r="T313" s="1">
        <v>-1.5942700000000001E-2</v>
      </c>
      <c r="U313" s="1">
        <v>-2.5146000000000002</v>
      </c>
      <c r="V313" s="1" t="s">
        <v>23</v>
      </c>
      <c r="W313" s="1">
        <f>ABS(IK_diagnostics_positions__3[[#This Row],[Column1]]-A312)</f>
        <v>9.3899999999999539E-4</v>
      </c>
      <c r="X313" s="1">
        <f>ABS(IK_diagnostics_positions__3[[#This Row],[Column2]]-B312)</f>
        <v>4.131999999999969E-3</v>
      </c>
      <c r="Y313" s="1">
        <f>ABS(IK_diagnostics_positions__3[[#This Row],[Column3]]-C312)</f>
        <v>2.2039999999999837E-3</v>
      </c>
      <c r="Z313" s="1">
        <f>ABS(IK_diagnostics_positions__3[[#This Row],[Column4]]-D312)</f>
        <v>1.1360000000000259E-3</v>
      </c>
      <c r="AA313" s="1">
        <f>ABS(IK_diagnostics_positions__3[[#This Row],[Column5]]-E312)</f>
        <v>7.5079999999999592E-3</v>
      </c>
      <c r="AB313" s="1">
        <f>ABS(IK_diagnostics_positions__3[[#This Row],[Column6]]-F312)</f>
        <v>1.9100000000000783E-3</v>
      </c>
      <c r="AC313" s="1">
        <f>ABS(IK_diagnostics_positions__3[[#This Row],[Column7]]-G312)</f>
        <v>1.2909999999999311E-3</v>
      </c>
      <c r="AD313" s="1">
        <f>ABS(IK_diagnostics_positions__3[[#This Row],[Column8]]-H312)</f>
        <v>5.6000000000000494E-3</v>
      </c>
      <c r="AE313" s="1">
        <f>ABS(IK_diagnostics_positions__3[[#This Row],[Column9]]-I312)</f>
        <v>4.0000000000040004E-5</v>
      </c>
      <c r="AF313" s="1">
        <f>ABS(IK_diagnostics_positions__3[[#This Row],[Column10]]-J312)</f>
        <v>3.747300000000002E-4</v>
      </c>
      <c r="AG313" s="1">
        <f>ABS(IK_diagnostics_positions__3[[#This Row],[Column11]]-K312)</f>
        <v>4.6149999999999247E-3</v>
      </c>
      <c r="AH313" s="1">
        <f>ABS(IK_diagnostics_positions__3[[#This Row],[Column12]]-L312)</f>
        <v>2.1799999999998487E-3</v>
      </c>
      <c r="AI313" s="1">
        <f>ABS(IK_diagnostics_positions__3[[#This Row],[Column13]]-M312)</f>
        <v>3.1589999999999119E-3</v>
      </c>
      <c r="AJ313" s="1">
        <f>ABS(IK_diagnostics_positions__3[[#This Row],[Column14]]-N312)</f>
        <v>6.8000000000001393E-4</v>
      </c>
      <c r="AK313" s="1">
        <f>ABS(IK_diagnostics_positions__3[[#This Row],[Column15]]-O312)</f>
        <v>2.0000000000131024E-5</v>
      </c>
      <c r="AL313" s="1">
        <f>ABS(IK_diagnostics_positions__3[[#This Row],[Column16]]-P312)</f>
        <v>2.1219999999999573E-3</v>
      </c>
      <c r="AM313" s="1">
        <f>ABS(IK_diagnostics_positions__3[[#This Row],[Column17]]-Q312)</f>
        <v>1.0029999999999761E-3</v>
      </c>
      <c r="AN313" s="1">
        <f>ABS(IK_diagnostics_positions__3[[#This Row],[Column18]]-R312)</f>
        <v>1.7200000000001658E-3</v>
      </c>
      <c r="AO313" s="1">
        <f>ABS(IK_diagnostics_positions__3[[#This Row],[Column19]]-S312)</f>
        <v>2.3320799999999998E-3</v>
      </c>
      <c r="AP313" s="1">
        <f>ABS(IK_diagnostics_positions__3[[#This Row],[Column20]]-T312)</f>
        <v>1.3127E-3</v>
      </c>
      <c r="AQ313" s="1">
        <f>ABS(IK_diagnostics_positions__3[[#This Row],[Column21]]-U312)</f>
        <v>1.4399999999996638E-3</v>
      </c>
    </row>
    <row r="314" spans="1:43" x14ac:dyDescent="0.25">
      <c r="A314" s="1">
        <v>-9.0300599999999995E-2</v>
      </c>
      <c r="B314" s="1">
        <v>0.45621899999999999</v>
      </c>
      <c r="C314" s="1">
        <v>-0.88527400000000001</v>
      </c>
      <c r="D314" s="1">
        <v>-0.90737599999999996</v>
      </c>
      <c r="E314" s="1">
        <v>0.93911199999999995</v>
      </c>
      <c r="F314" s="1">
        <v>-1.20024</v>
      </c>
      <c r="G314" s="1">
        <v>-0.50218700000000005</v>
      </c>
      <c r="H314" s="1">
        <v>1.5924799999999999</v>
      </c>
      <c r="I314" s="1">
        <v>-1.83972</v>
      </c>
      <c r="J314" s="1">
        <v>9.0344499999999994E-3</v>
      </c>
      <c r="K314" s="1">
        <v>0.73309800000000003</v>
      </c>
      <c r="L314" s="1">
        <v>-1.85066</v>
      </c>
      <c r="M314" s="1">
        <v>0.726267</v>
      </c>
      <c r="N314" s="1">
        <v>1.00732</v>
      </c>
      <c r="O314" s="1">
        <v>-2.49126</v>
      </c>
      <c r="P314" s="1">
        <v>-0.71928000000000003</v>
      </c>
      <c r="Q314" s="1">
        <v>0.99737299999999995</v>
      </c>
      <c r="R314" s="1">
        <v>-2.4828899999999998</v>
      </c>
      <c r="S314" s="1">
        <v>-3.0467699999999999E-3</v>
      </c>
      <c r="T314" s="1">
        <v>-1.49499E-2</v>
      </c>
      <c r="U314" s="1">
        <v>-2.5141900000000001</v>
      </c>
      <c r="V314" s="1" t="s">
        <v>23</v>
      </c>
      <c r="W314" s="1">
        <f>ABS(IK_diagnostics_positions__3[[#This Row],[Column1]]-A313)</f>
        <v>5.0989999999999369E-4</v>
      </c>
      <c r="X314" s="1">
        <f>ABS(IK_diagnostics_positions__3[[#This Row],[Column2]]-B313)</f>
        <v>1.4540000000000108E-3</v>
      </c>
      <c r="Y314" s="1">
        <f>ABS(IK_diagnostics_positions__3[[#This Row],[Column3]]-C313)</f>
        <v>7.9899999999999416E-4</v>
      </c>
      <c r="Z314" s="1">
        <f>ABS(IK_diagnostics_positions__3[[#This Row],[Column4]]-D313)</f>
        <v>1.5939999999999843E-3</v>
      </c>
      <c r="AA314" s="1">
        <f>ABS(IK_diagnostics_positions__3[[#This Row],[Column5]]-E313)</f>
        <v>5.8439999999999603E-3</v>
      </c>
      <c r="AB314" s="1">
        <f>ABS(IK_diagnostics_positions__3[[#This Row],[Column6]]-F313)</f>
        <v>2.0299999999999763E-3</v>
      </c>
      <c r="AC314" s="1">
        <f>ABS(IK_diagnostics_positions__3[[#This Row],[Column7]]-G313)</f>
        <v>1.0299999999999754E-3</v>
      </c>
      <c r="AD314" s="1">
        <f>ABS(IK_diagnostics_positions__3[[#This Row],[Column8]]-H313)</f>
        <v>4.5599999999998975E-3</v>
      </c>
      <c r="AE314" s="1">
        <f>ABS(IK_diagnostics_positions__3[[#This Row],[Column9]]-I313)</f>
        <v>3.5999999999991594E-4</v>
      </c>
      <c r="AF314" s="1">
        <f>ABS(IK_diagnostics_positions__3[[#This Row],[Column10]]-J313)</f>
        <v>5.0051000000000088E-4</v>
      </c>
      <c r="AG314" s="1">
        <f>ABS(IK_diagnostics_positions__3[[#This Row],[Column11]]-K313)</f>
        <v>3.6820000000000741E-3</v>
      </c>
      <c r="AH314" s="1">
        <f>ABS(IK_diagnostics_positions__3[[#This Row],[Column12]]-L313)</f>
        <v>2.6200000000000667E-3</v>
      </c>
      <c r="AI314" s="1">
        <f>ABS(IK_diagnostics_positions__3[[#This Row],[Column13]]-M313)</f>
        <v>1.7310000000000381E-3</v>
      </c>
      <c r="AJ314" s="1">
        <f>ABS(IK_diagnostics_positions__3[[#This Row],[Column14]]-N313)</f>
        <v>1.0499999999999954E-3</v>
      </c>
      <c r="AK314" s="1">
        <f>ABS(IK_diagnostics_positions__3[[#This Row],[Column15]]-O313)</f>
        <v>2.1599999999999397E-3</v>
      </c>
      <c r="AL314" s="1">
        <f>ABS(IK_diagnostics_positions__3[[#This Row],[Column16]]-P313)</f>
        <v>2.6010000000000755E-3</v>
      </c>
      <c r="AM314" s="1">
        <f>ABS(IK_diagnostics_positions__3[[#This Row],[Column17]]-Q313)</f>
        <v>2.5999999999992696E-4</v>
      </c>
      <c r="AN314" s="1">
        <f>ABS(IK_diagnostics_positions__3[[#This Row],[Column18]]-R313)</f>
        <v>1.6399999999996417E-3</v>
      </c>
      <c r="AO314" s="1">
        <f>ABS(IK_diagnostics_positions__3[[#This Row],[Column19]]-S313)</f>
        <v>9.4106000000000007E-4</v>
      </c>
      <c r="AP314" s="1">
        <f>ABS(IK_diagnostics_positions__3[[#This Row],[Column20]]-T313)</f>
        <v>9.9280000000000028E-4</v>
      </c>
      <c r="AQ314" s="1">
        <f>ABS(IK_diagnostics_positions__3[[#This Row],[Column21]]-U313)</f>
        <v>4.1000000000002146E-4</v>
      </c>
    </row>
    <row r="315" spans="1:43" x14ac:dyDescent="0.25">
      <c r="A315" s="1">
        <v>-9.0773699999999999E-2</v>
      </c>
      <c r="B315" s="1">
        <v>0.45794200000000002</v>
      </c>
      <c r="C315" s="1">
        <v>-0.88433600000000001</v>
      </c>
      <c r="D315" s="1">
        <v>-0.906084</v>
      </c>
      <c r="E315" s="1">
        <v>0.945187</v>
      </c>
      <c r="F315" s="1">
        <v>-1.19716</v>
      </c>
      <c r="G315" s="1">
        <v>-0.50237299999999996</v>
      </c>
      <c r="H315" s="1">
        <v>1.5966</v>
      </c>
      <c r="I315" s="1">
        <v>-1.8395600000000001</v>
      </c>
      <c r="J315" s="1">
        <v>8.13323E-3</v>
      </c>
      <c r="K315" s="1">
        <v>0.73682700000000001</v>
      </c>
      <c r="L315" s="1">
        <v>-1.85239</v>
      </c>
      <c r="M315" s="1">
        <v>0.72764499999999999</v>
      </c>
      <c r="N315" s="1">
        <v>1.0070699999999999</v>
      </c>
      <c r="O315" s="1">
        <v>-2.49213</v>
      </c>
      <c r="P315" s="1">
        <v>-0.72256500000000001</v>
      </c>
      <c r="Q315" s="1">
        <v>0.99719899999999995</v>
      </c>
      <c r="R315" s="1">
        <v>-2.4834900000000002</v>
      </c>
      <c r="S315" s="1">
        <v>-3.0134099999999998E-3</v>
      </c>
      <c r="T315" s="1">
        <v>-1.3419499999999999E-2</v>
      </c>
      <c r="U315" s="1">
        <v>-2.5134500000000002</v>
      </c>
      <c r="V315" s="1" t="s">
        <v>23</v>
      </c>
      <c r="W315" s="1">
        <f>ABS(IK_diagnostics_positions__3[[#This Row],[Column1]]-A314)</f>
        <v>4.7310000000000407E-4</v>
      </c>
      <c r="X315" s="1">
        <f>ABS(IK_diagnostics_positions__3[[#This Row],[Column2]]-B314)</f>
        <v>1.7230000000000301E-3</v>
      </c>
      <c r="Y315" s="1">
        <f>ABS(IK_diagnostics_positions__3[[#This Row],[Column3]]-C314)</f>
        <v>9.3799999999999439E-4</v>
      </c>
      <c r="Z315" s="1">
        <f>ABS(IK_diagnostics_positions__3[[#This Row],[Column4]]-D314)</f>
        <v>1.2919999999999598E-3</v>
      </c>
      <c r="AA315" s="1">
        <f>ABS(IK_diagnostics_positions__3[[#This Row],[Column5]]-E314)</f>
        <v>6.0750000000000526E-3</v>
      </c>
      <c r="AB315" s="1">
        <f>ABS(IK_diagnostics_positions__3[[#This Row],[Column6]]-F314)</f>
        <v>3.0799999999999716E-3</v>
      </c>
      <c r="AC315" s="1">
        <f>ABS(IK_diagnostics_positions__3[[#This Row],[Column7]]-G314)</f>
        <v>1.8599999999990846E-4</v>
      </c>
      <c r="AD315" s="1">
        <f>ABS(IK_diagnostics_positions__3[[#This Row],[Column8]]-H314)</f>
        <v>4.1200000000001236E-3</v>
      </c>
      <c r="AE315" s="1">
        <f>ABS(IK_diagnostics_positions__3[[#This Row],[Column9]]-I314)</f>
        <v>1.5999999999993797E-4</v>
      </c>
      <c r="AF315" s="1">
        <f>ABS(IK_diagnostics_positions__3[[#This Row],[Column10]]-J314)</f>
        <v>9.0121999999999945E-4</v>
      </c>
      <c r="AG315" s="1">
        <f>ABS(IK_diagnostics_positions__3[[#This Row],[Column11]]-K314)</f>
        <v>3.7289999999999823E-3</v>
      </c>
      <c r="AH315" s="1">
        <f>ABS(IK_diagnostics_positions__3[[#This Row],[Column12]]-L314)</f>
        <v>1.7300000000000093E-3</v>
      </c>
      <c r="AI315" s="1">
        <f>ABS(IK_diagnostics_positions__3[[#This Row],[Column13]]-M314)</f>
        <v>1.3779999999999903E-3</v>
      </c>
      <c r="AJ315" s="1">
        <f>ABS(IK_diagnostics_positions__3[[#This Row],[Column14]]-N314)</f>
        <v>2.5000000000008349E-4</v>
      </c>
      <c r="AK315" s="1">
        <f>ABS(IK_diagnostics_positions__3[[#This Row],[Column15]]-O314)</f>
        <v>8.6999999999992639E-4</v>
      </c>
      <c r="AL315" s="1">
        <f>ABS(IK_diagnostics_positions__3[[#This Row],[Column16]]-P314)</f>
        <v>3.2849999999999824E-3</v>
      </c>
      <c r="AM315" s="1">
        <f>ABS(IK_diagnostics_positions__3[[#This Row],[Column17]]-Q314)</f>
        <v>1.7400000000000748E-4</v>
      </c>
      <c r="AN315" s="1">
        <f>ABS(IK_diagnostics_positions__3[[#This Row],[Column18]]-R314)</f>
        <v>6.0000000000037801E-4</v>
      </c>
      <c r="AO315" s="1">
        <f>ABS(IK_diagnostics_positions__3[[#This Row],[Column19]]-S314)</f>
        <v>3.3360000000000074E-5</v>
      </c>
      <c r="AP315" s="1">
        <f>ABS(IK_diagnostics_positions__3[[#This Row],[Column20]]-T314)</f>
        <v>1.5304000000000012E-3</v>
      </c>
      <c r="AQ315" s="1">
        <f>ABS(IK_diagnostics_positions__3[[#This Row],[Column21]]-U314)</f>
        <v>7.3999999999996291E-4</v>
      </c>
    </row>
    <row r="316" spans="1:43" x14ac:dyDescent="0.25">
      <c r="A316" s="1">
        <v>-9.1841300000000001E-2</v>
      </c>
      <c r="B316" s="1">
        <v>0.460148</v>
      </c>
      <c r="C316" s="1">
        <v>-0.88307899999999995</v>
      </c>
      <c r="D316" s="1">
        <v>-0.905053</v>
      </c>
      <c r="E316" s="1">
        <v>0.95150999999999997</v>
      </c>
      <c r="F316" s="1">
        <v>-1.19493</v>
      </c>
      <c r="G316" s="1">
        <v>-0.50132900000000002</v>
      </c>
      <c r="H316" s="1">
        <v>1.6007</v>
      </c>
      <c r="I316" s="1">
        <v>-1.8395699999999999</v>
      </c>
      <c r="J316" s="1">
        <v>7.5252100000000001E-3</v>
      </c>
      <c r="K316" s="1">
        <v>0.73995599999999995</v>
      </c>
      <c r="L316" s="1">
        <v>-1.85355</v>
      </c>
      <c r="M316" s="1">
        <v>0.72943000000000002</v>
      </c>
      <c r="N316" s="1">
        <v>1.00535</v>
      </c>
      <c r="O316" s="1">
        <v>-2.4926200000000001</v>
      </c>
      <c r="P316" s="1">
        <v>-0.724437</v>
      </c>
      <c r="Q316" s="1">
        <v>0.99721099999999996</v>
      </c>
      <c r="R316" s="1">
        <v>-2.4844599999999999</v>
      </c>
      <c r="S316" s="1">
        <v>-2.5698000000000001E-3</v>
      </c>
      <c r="T316" s="1">
        <v>-1.23999E-2</v>
      </c>
      <c r="U316" s="1">
        <v>-2.5122300000000002</v>
      </c>
      <c r="V316" s="1" t="s">
        <v>23</v>
      </c>
      <c r="W316" s="1">
        <f>ABS(IK_diagnostics_positions__3[[#This Row],[Column1]]-A315)</f>
        <v>1.0676000000000019E-3</v>
      </c>
      <c r="X316" s="1">
        <f>ABS(IK_diagnostics_positions__3[[#This Row],[Column2]]-B315)</f>
        <v>2.2059999999999858E-3</v>
      </c>
      <c r="Y316" s="1">
        <f>ABS(IK_diagnostics_positions__3[[#This Row],[Column3]]-C315)</f>
        <v>1.2570000000000636E-3</v>
      </c>
      <c r="Z316" s="1">
        <f>ABS(IK_diagnostics_positions__3[[#This Row],[Column4]]-D315)</f>
        <v>1.0310000000000041E-3</v>
      </c>
      <c r="AA316" s="1">
        <f>ABS(IK_diagnostics_positions__3[[#This Row],[Column5]]-E315)</f>
        <v>6.3229999999999675E-3</v>
      </c>
      <c r="AB316" s="1">
        <f>ABS(IK_diagnostics_positions__3[[#This Row],[Column6]]-F315)</f>
        <v>2.2299999999999542E-3</v>
      </c>
      <c r="AC316" s="1">
        <f>ABS(IK_diagnostics_positions__3[[#This Row],[Column7]]-G315)</f>
        <v>1.0439999999999339E-3</v>
      </c>
      <c r="AD316" s="1">
        <f>ABS(IK_diagnostics_positions__3[[#This Row],[Column8]]-H315)</f>
        <v>4.0999999999999925E-3</v>
      </c>
      <c r="AE316" s="1">
        <f>ABS(IK_diagnostics_positions__3[[#This Row],[Column9]]-I315)</f>
        <v>9.9999999998434674E-6</v>
      </c>
      <c r="AF316" s="1">
        <f>ABS(IK_diagnostics_positions__3[[#This Row],[Column10]]-J315)</f>
        <v>6.0801999999999991E-4</v>
      </c>
      <c r="AG316" s="1">
        <f>ABS(IK_diagnostics_positions__3[[#This Row],[Column11]]-K315)</f>
        <v>3.1289999999999374E-3</v>
      </c>
      <c r="AH316" s="1">
        <f>ABS(IK_diagnostics_positions__3[[#This Row],[Column12]]-L315)</f>
        <v>1.1600000000000499E-3</v>
      </c>
      <c r="AI316" s="1">
        <f>ABS(IK_diagnostics_positions__3[[#This Row],[Column13]]-M315)</f>
        <v>1.7850000000000366E-3</v>
      </c>
      <c r="AJ316" s="1">
        <f>ABS(IK_diagnostics_positions__3[[#This Row],[Column14]]-N315)</f>
        <v>1.7199999999999438E-3</v>
      </c>
      <c r="AK316" s="1">
        <f>ABS(IK_diagnostics_positions__3[[#This Row],[Column15]]-O315)</f>
        <v>4.9000000000010147E-4</v>
      </c>
      <c r="AL316" s="1">
        <f>ABS(IK_diagnostics_positions__3[[#This Row],[Column16]]-P315)</f>
        <v>1.8719999999999848E-3</v>
      </c>
      <c r="AM316" s="1">
        <f>ABS(IK_diagnostics_positions__3[[#This Row],[Column17]]-Q315)</f>
        <v>1.2000000000012001E-5</v>
      </c>
      <c r="AN316" s="1">
        <f>ABS(IK_diagnostics_positions__3[[#This Row],[Column18]]-R315)</f>
        <v>9.6999999999969333E-4</v>
      </c>
      <c r="AO316" s="1">
        <f>ABS(IK_diagnostics_positions__3[[#This Row],[Column19]]-S315)</f>
        <v>4.4360999999999966E-4</v>
      </c>
      <c r="AP316" s="1">
        <f>ABS(IK_diagnostics_positions__3[[#This Row],[Column20]]-T315)</f>
        <v>1.019599999999999E-3</v>
      </c>
      <c r="AQ316" s="1">
        <f>ABS(IK_diagnostics_positions__3[[#This Row],[Column21]]-U315)</f>
        <v>1.2199999999999989E-3</v>
      </c>
    </row>
    <row r="317" spans="1:43" x14ac:dyDescent="0.25">
      <c r="A317" s="1">
        <v>-9.1567300000000004E-2</v>
      </c>
      <c r="B317" s="1">
        <v>0.46199099999999999</v>
      </c>
      <c r="C317" s="1">
        <v>-0.88214499999999996</v>
      </c>
      <c r="D317" s="1">
        <v>-0.90393699999999999</v>
      </c>
      <c r="E317" s="1">
        <v>0.95486899999999997</v>
      </c>
      <c r="F317" s="1">
        <v>-1.1938</v>
      </c>
      <c r="G317" s="1">
        <v>-0.50204400000000005</v>
      </c>
      <c r="H317" s="1">
        <v>1.6031299999999999</v>
      </c>
      <c r="I317" s="1">
        <v>-1.8405100000000001</v>
      </c>
      <c r="J317" s="1">
        <v>6.9935300000000004E-3</v>
      </c>
      <c r="K317" s="1">
        <v>0.74251199999999995</v>
      </c>
      <c r="L317" s="1">
        <v>-1.85504</v>
      </c>
      <c r="M317" s="1">
        <v>0.731711</v>
      </c>
      <c r="N317" s="1">
        <v>1.00522</v>
      </c>
      <c r="O317" s="1">
        <v>-2.4920399999999998</v>
      </c>
      <c r="P317" s="1">
        <v>-0.72621800000000003</v>
      </c>
      <c r="Q317" s="1">
        <v>0.99693799999999999</v>
      </c>
      <c r="R317" s="1">
        <v>-2.4856500000000001</v>
      </c>
      <c r="S317" s="1">
        <v>-1.3389299999999999E-3</v>
      </c>
      <c r="T317" s="1">
        <v>-1.1834600000000001E-2</v>
      </c>
      <c r="U317" s="1">
        <v>-2.51146</v>
      </c>
      <c r="V317" s="1" t="s">
        <v>23</v>
      </c>
      <c r="W317" s="1">
        <f>ABS(IK_diagnostics_positions__3[[#This Row],[Column1]]-A316)</f>
        <v>2.7399999999999647E-4</v>
      </c>
      <c r="X317" s="1">
        <f>ABS(IK_diagnostics_positions__3[[#This Row],[Column2]]-B316)</f>
        <v>1.8429999999999835E-3</v>
      </c>
      <c r="Y317" s="1">
        <f>ABS(IK_diagnostics_positions__3[[#This Row],[Column3]]-C316)</f>
        <v>9.3399999999999039E-4</v>
      </c>
      <c r="Z317" s="1">
        <f>ABS(IK_diagnostics_positions__3[[#This Row],[Column4]]-D316)</f>
        <v>1.1160000000000059E-3</v>
      </c>
      <c r="AA317" s="1">
        <f>ABS(IK_diagnostics_positions__3[[#This Row],[Column5]]-E316)</f>
        <v>3.3590000000000009E-3</v>
      </c>
      <c r="AB317" s="1">
        <f>ABS(IK_diagnostics_positions__3[[#This Row],[Column6]]-F316)</f>
        <v>1.1300000000000754E-3</v>
      </c>
      <c r="AC317" s="1">
        <f>ABS(IK_diagnostics_positions__3[[#This Row],[Column7]]-G316)</f>
        <v>7.1500000000002117E-4</v>
      </c>
      <c r="AD317" s="1">
        <f>ABS(IK_diagnostics_positions__3[[#This Row],[Column8]]-H316)</f>
        <v>2.4299999999999322E-3</v>
      </c>
      <c r="AE317" s="1">
        <f>ABS(IK_diagnostics_positions__3[[#This Row],[Column9]]-I316)</f>
        <v>9.4000000000016293E-4</v>
      </c>
      <c r="AF317" s="1">
        <f>ABS(IK_diagnostics_positions__3[[#This Row],[Column10]]-J316)</f>
        <v>5.3167999999999965E-4</v>
      </c>
      <c r="AG317" s="1">
        <f>ABS(IK_diagnostics_positions__3[[#This Row],[Column11]]-K316)</f>
        <v>2.5560000000000027E-3</v>
      </c>
      <c r="AH317" s="1">
        <f>ABS(IK_diagnostics_positions__3[[#This Row],[Column12]]-L316)</f>
        <v>1.4899999999999913E-3</v>
      </c>
      <c r="AI317" s="1">
        <f>ABS(IK_diagnostics_positions__3[[#This Row],[Column13]]-M316)</f>
        <v>2.2809999999999775E-3</v>
      </c>
      <c r="AJ317" s="1">
        <f>ABS(IK_diagnostics_positions__3[[#This Row],[Column14]]-N316)</f>
        <v>1.2999999999996348E-4</v>
      </c>
      <c r="AK317" s="1">
        <f>ABS(IK_diagnostics_positions__3[[#This Row],[Column15]]-O316)</f>
        <v>5.8000000000024698E-4</v>
      </c>
      <c r="AL317" s="1">
        <f>ABS(IK_diagnostics_positions__3[[#This Row],[Column16]]-P316)</f>
        <v>1.7810000000000326E-3</v>
      </c>
      <c r="AM317" s="1">
        <f>ABS(IK_diagnostics_positions__3[[#This Row],[Column17]]-Q316)</f>
        <v>2.7299999999996771E-4</v>
      </c>
      <c r="AN317" s="1">
        <f>ABS(IK_diagnostics_positions__3[[#This Row],[Column18]]-R316)</f>
        <v>1.1900000000002464E-3</v>
      </c>
      <c r="AO317" s="1">
        <f>ABS(IK_diagnostics_positions__3[[#This Row],[Column19]]-S316)</f>
        <v>1.2308700000000002E-3</v>
      </c>
      <c r="AP317" s="1">
        <f>ABS(IK_diagnostics_positions__3[[#This Row],[Column20]]-T316)</f>
        <v>5.6529999999999948E-4</v>
      </c>
      <c r="AQ317" s="1">
        <f>ABS(IK_diagnostics_positions__3[[#This Row],[Column21]]-U316)</f>
        <v>7.7000000000015945E-4</v>
      </c>
    </row>
    <row r="318" spans="1:43" x14ac:dyDescent="0.25">
      <c r="A318" s="1">
        <v>-9.1121900000000006E-2</v>
      </c>
      <c r="B318" s="1">
        <v>0.46398499999999998</v>
      </c>
      <c r="C318" s="1">
        <v>-0.88114400000000004</v>
      </c>
      <c r="D318" s="1">
        <v>-0.90218900000000002</v>
      </c>
      <c r="E318" s="1">
        <v>0.95977500000000004</v>
      </c>
      <c r="F318" s="1">
        <v>-1.19157</v>
      </c>
      <c r="G318" s="1">
        <v>-0.50163599999999997</v>
      </c>
      <c r="H318" s="1">
        <v>1.6072900000000001</v>
      </c>
      <c r="I318" s="1">
        <v>-1.83985</v>
      </c>
      <c r="J318" s="1">
        <v>5.9896699999999999E-3</v>
      </c>
      <c r="K318" s="1">
        <v>0.74587300000000001</v>
      </c>
      <c r="L318" s="1">
        <v>-1.85636</v>
      </c>
      <c r="M318" s="1">
        <v>0.73263999999999996</v>
      </c>
      <c r="N318" s="1">
        <v>1.00485</v>
      </c>
      <c r="O318" s="1">
        <v>-2.4926900000000001</v>
      </c>
      <c r="P318" s="1">
        <v>-0.72854600000000003</v>
      </c>
      <c r="Q318" s="1">
        <v>0.99756900000000004</v>
      </c>
      <c r="R318" s="1">
        <v>-2.4865300000000001</v>
      </c>
      <c r="S318" s="1">
        <v>-1.8021700000000001E-3</v>
      </c>
      <c r="T318" s="1">
        <v>-1.03616E-2</v>
      </c>
      <c r="U318" s="1">
        <v>-2.5106199999999999</v>
      </c>
      <c r="V318" s="1" t="s">
        <v>23</v>
      </c>
      <c r="W318" s="1">
        <f>ABS(IK_diagnostics_positions__3[[#This Row],[Column1]]-A317)</f>
        <v>4.4539999999999857E-4</v>
      </c>
      <c r="X318" s="1">
        <f>ABS(IK_diagnostics_positions__3[[#This Row],[Column2]]-B317)</f>
        <v>1.9939999999999958E-3</v>
      </c>
      <c r="Y318" s="1">
        <f>ABS(IK_diagnostics_positions__3[[#This Row],[Column3]]-C317)</f>
        <v>1.0009999999999186E-3</v>
      </c>
      <c r="Z318" s="1">
        <f>ABS(IK_diagnostics_positions__3[[#This Row],[Column4]]-D317)</f>
        <v>1.7479999999999718E-3</v>
      </c>
      <c r="AA318" s="1">
        <f>ABS(IK_diagnostics_positions__3[[#This Row],[Column5]]-E317)</f>
        <v>4.906000000000077E-3</v>
      </c>
      <c r="AB318" s="1">
        <f>ABS(IK_diagnostics_positions__3[[#This Row],[Column6]]-F317)</f>
        <v>2.2299999999999542E-3</v>
      </c>
      <c r="AC318" s="1">
        <f>ABS(IK_diagnostics_positions__3[[#This Row],[Column7]]-G317)</f>
        <v>4.0800000000007497E-4</v>
      </c>
      <c r="AD318" s="1">
        <f>ABS(IK_diagnostics_positions__3[[#This Row],[Column8]]-H317)</f>
        <v>4.1600000000001636E-3</v>
      </c>
      <c r="AE318" s="1">
        <f>ABS(IK_diagnostics_positions__3[[#This Row],[Column9]]-I317)</f>
        <v>6.6000000000010495E-4</v>
      </c>
      <c r="AF318" s="1">
        <f>ABS(IK_diagnostics_positions__3[[#This Row],[Column10]]-J317)</f>
        <v>1.0038600000000005E-3</v>
      </c>
      <c r="AG318" s="1">
        <f>ABS(IK_diagnostics_positions__3[[#This Row],[Column11]]-K317)</f>
        <v>3.3610000000000584E-3</v>
      </c>
      <c r="AH318" s="1">
        <f>ABS(IK_diagnostics_positions__3[[#This Row],[Column12]]-L317)</f>
        <v>1.3199999999999878E-3</v>
      </c>
      <c r="AI318" s="1">
        <f>ABS(IK_diagnostics_positions__3[[#This Row],[Column13]]-M317)</f>
        <v>9.2899999999995764E-4</v>
      </c>
      <c r="AJ318" s="1">
        <f>ABS(IK_diagnostics_positions__3[[#This Row],[Column14]]-N317)</f>
        <v>3.6999999999998145E-4</v>
      </c>
      <c r="AK318" s="1">
        <f>ABS(IK_diagnostics_positions__3[[#This Row],[Column15]]-O317)</f>
        <v>6.5000000000026148E-4</v>
      </c>
      <c r="AL318" s="1">
        <f>ABS(IK_diagnostics_positions__3[[#This Row],[Column16]]-P317)</f>
        <v>2.3279999999999967E-3</v>
      </c>
      <c r="AM318" s="1">
        <f>ABS(IK_diagnostics_positions__3[[#This Row],[Column17]]-Q317)</f>
        <v>6.3100000000004819E-4</v>
      </c>
      <c r="AN318" s="1">
        <f>ABS(IK_diagnostics_positions__3[[#This Row],[Column18]]-R317)</f>
        <v>8.799999999999919E-4</v>
      </c>
      <c r="AO318" s="1">
        <f>ABS(IK_diagnostics_positions__3[[#This Row],[Column19]]-S317)</f>
        <v>4.6324000000000018E-4</v>
      </c>
      <c r="AP318" s="1">
        <f>ABS(IK_diagnostics_positions__3[[#This Row],[Column20]]-T317)</f>
        <v>1.4730000000000004E-3</v>
      </c>
      <c r="AQ318" s="1">
        <f>ABS(IK_diagnostics_positions__3[[#This Row],[Column21]]-U317)</f>
        <v>8.4000000000017394E-4</v>
      </c>
    </row>
    <row r="319" spans="1:43" x14ac:dyDescent="0.25">
      <c r="A319" s="1">
        <v>-9.0777999999999998E-2</v>
      </c>
      <c r="B319" s="1">
        <v>0.46578199999999997</v>
      </c>
      <c r="C319" s="1">
        <v>-0.88023099999999999</v>
      </c>
      <c r="D319" s="1">
        <v>-0.90079100000000001</v>
      </c>
      <c r="E319" s="1">
        <v>0.96401700000000001</v>
      </c>
      <c r="F319" s="1">
        <v>-1.1894899999999999</v>
      </c>
      <c r="G319" s="1">
        <v>-0.50114099999999995</v>
      </c>
      <c r="H319" s="1">
        <v>1.6097900000000001</v>
      </c>
      <c r="I319" s="1">
        <v>-1.8400799999999999</v>
      </c>
      <c r="J319" s="1">
        <v>6.1239600000000003E-3</v>
      </c>
      <c r="K319" s="1">
        <v>0.74819100000000005</v>
      </c>
      <c r="L319" s="1">
        <v>-1.85843</v>
      </c>
      <c r="M319" s="1">
        <v>0.73387999999999998</v>
      </c>
      <c r="N319" s="1">
        <v>1.0044999999999999</v>
      </c>
      <c r="O319" s="1">
        <v>-2.49457</v>
      </c>
      <c r="P319" s="1">
        <v>-0.73053100000000004</v>
      </c>
      <c r="Q319" s="1">
        <v>0.99727100000000002</v>
      </c>
      <c r="R319" s="1">
        <v>-2.4871599999999998</v>
      </c>
      <c r="S319" s="1">
        <v>-1.67658E-3</v>
      </c>
      <c r="T319" s="1">
        <v>-1.03356E-2</v>
      </c>
      <c r="U319" s="1">
        <v>-2.51003</v>
      </c>
      <c r="V319" s="1" t="s">
        <v>23</v>
      </c>
      <c r="W319" s="1">
        <f>ABS(IK_diagnostics_positions__3[[#This Row],[Column1]]-A318)</f>
        <v>3.4390000000000809E-4</v>
      </c>
      <c r="X319" s="1">
        <f>ABS(IK_diagnostics_positions__3[[#This Row],[Column2]]-B318)</f>
        <v>1.796999999999993E-3</v>
      </c>
      <c r="Y319" s="1">
        <f>ABS(IK_diagnostics_positions__3[[#This Row],[Column3]]-C318)</f>
        <v>9.1300000000005266E-4</v>
      </c>
      <c r="Z319" s="1">
        <f>ABS(IK_diagnostics_positions__3[[#This Row],[Column4]]-D318)</f>
        <v>1.3980000000000103E-3</v>
      </c>
      <c r="AA319" s="1">
        <f>ABS(IK_diagnostics_positions__3[[#This Row],[Column5]]-E318)</f>
        <v>4.241999999999968E-3</v>
      </c>
      <c r="AB319" s="1">
        <f>ABS(IK_diagnostics_positions__3[[#This Row],[Column6]]-F318)</f>
        <v>2.0800000000000818E-3</v>
      </c>
      <c r="AC319" s="1">
        <f>ABS(IK_diagnostics_positions__3[[#This Row],[Column7]]-G318)</f>
        <v>4.950000000000232E-4</v>
      </c>
      <c r="AD319" s="1">
        <f>ABS(IK_diagnostics_positions__3[[#This Row],[Column8]]-H318)</f>
        <v>2.4999999999999467E-3</v>
      </c>
      <c r="AE319" s="1">
        <f>ABS(IK_diagnostics_positions__3[[#This Row],[Column9]]-I318)</f>
        <v>2.2999999999995246E-4</v>
      </c>
      <c r="AF319" s="1">
        <f>ABS(IK_diagnostics_positions__3[[#This Row],[Column10]]-J318)</f>
        <v>1.3429000000000045E-4</v>
      </c>
      <c r="AG319" s="1">
        <f>ABS(IK_diagnostics_positions__3[[#This Row],[Column11]]-K318)</f>
        <v>2.3180000000000422E-3</v>
      </c>
      <c r="AH319" s="1">
        <f>ABS(IK_diagnostics_positions__3[[#This Row],[Column12]]-L318)</f>
        <v>2.0700000000000163E-3</v>
      </c>
      <c r="AI319" s="1">
        <f>ABS(IK_diagnostics_positions__3[[#This Row],[Column13]]-M318)</f>
        <v>1.2400000000000189E-3</v>
      </c>
      <c r="AJ319" s="1">
        <f>ABS(IK_diagnostics_positions__3[[#This Row],[Column14]]-N318)</f>
        <v>3.5000000000007248E-4</v>
      </c>
      <c r="AK319" s="1">
        <f>ABS(IK_diagnostics_positions__3[[#This Row],[Column15]]-O318)</f>
        <v>1.8799999999998818E-3</v>
      </c>
      <c r="AL319" s="1">
        <f>ABS(IK_diagnostics_positions__3[[#This Row],[Column16]]-P318)</f>
        <v>1.9850000000000145E-3</v>
      </c>
      <c r="AM319" s="1">
        <f>ABS(IK_diagnostics_positions__3[[#This Row],[Column17]]-Q318)</f>
        <v>2.9800000000002047E-4</v>
      </c>
      <c r="AN319" s="1">
        <f>ABS(IK_diagnostics_positions__3[[#This Row],[Column18]]-R318)</f>
        <v>6.2999999999968637E-4</v>
      </c>
      <c r="AO319" s="1">
        <f>ABS(IK_diagnostics_positions__3[[#This Row],[Column19]]-S318)</f>
        <v>1.2559000000000008E-4</v>
      </c>
      <c r="AP319" s="1">
        <f>ABS(IK_diagnostics_positions__3[[#This Row],[Column20]]-T318)</f>
        <v>2.5999999999999981E-5</v>
      </c>
      <c r="AQ319" s="1">
        <f>ABS(IK_diagnostics_positions__3[[#This Row],[Column21]]-U318)</f>
        <v>5.8999999999986841E-4</v>
      </c>
    </row>
    <row r="320" spans="1:43" x14ac:dyDescent="0.25">
      <c r="A320" s="1">
        <v>-9.06111E-2</v>
      </c>
      <c r="B320" s="1">
        <v>0.46679199999999998</v>
      </c>
      <c r="C320" s="1">
        <v>-0.87971299999999997</v>
      </c>
      <c r="D320" s="1">
        <v>-0.89978000000000002</v>
      </c>
      <c r="E320" s="1">
        <v>0.96673500000000001</v>
      </c>
      <c r="F320" s="1">
        <v>-1.1884300000000001</v>
      </c>
      <c r="G320" s="1">
        <v>-0.50144500000000003</v>
      </c>
      <c r="H320" s="1">
        <v>1.6123700000000001</v>
      </c>
      <c r="I320" s="1">
        <v>-1.83995</v>
      </c>
      <c r="J320" s="1">
        <v>5.48345E-3</v>
      </c>
      <c r="K320" s="1">
        <v>0.75060899999999997</v>
      </c>
      <c r="L320" s="1">
        <v>-1.85958</v>
      </c>
      <c r="M320" s="1">
        <v>0.73513799999999996</v>
      </c>
      <c r="N320" s="1">
        <v>1.00359</v>
      </c>
      <c r="O320" s="1">
        <v>-2.4948700000000001</v>
      </c>
      <c r="P320" s="1">
        <v>-0.73181200000000002</v>
      </c>
      <c r="Q320" s="1">
        <v>0.99784300000000004</v>
      </c>
      <c r="R320" s="1">
        <v>-2.48828</v>
      </c>
      <c r="S320" s="1">
        <v>-1.4313799999999999E-3</v>
      </c>
      <c r="T320" s="1">
        <v>-9.4500199999999999E-3</v>
      </c>
      <c r="U320" s="1">
        <v>-2.5093899999999998</v>
      </c>
      <c r="V320" s="1" t="s">
        <v>23</v>
      </c>
      <c r="W320" s="1">
        <f>ABS(IK_diagnostics_positions__3[[#This Row],[Column1]]-A319)</f>
        <v>1.6689999999999761E-4</v>
      </c>
      <c r="X320" s="1">
        <f>ABS(IK_diagnostics_positions__3[[#This Row],[Column2]]-B319)</f>
        <v>1.0100000000000109E-3</v>
      </c>
      <c r="Y320" s="1">
        <f>ABS(IK_diagnostics_positions__3[[#This Row],[Column3]]-C319)</f>
        <v>5.1800000000001845E-4</v>
      </c>
      <c r="Z320" s="1">
        <f>ABS(IK_diagnostics_positions__3[[#This Row],[Column4]]-D319)</f>
        <v>1.0109999999999841E-3</v>
      </c>
      <c r="AA320" s="1">
        <f>ABS(IK_diagnostics_positions__3[[#This Row],[Column5]]-E319)</f>
        <v>2.7179999999999982E-3</v>
      </c>
      <c r="AB320" s="1">
        <f>ABS(IK_diagnostics_positions__3[[#This Row],[Column6]]-F319)</f>
        <v>1.0599999999998388E-3</v>
      </c>
      <c r="AC320" s="1">
        <f>ABS(IK_diagnostics_positions__3[[#This Row],[Column7]]-G319)</f>
        <v>3.0400000000008198E-4</v>
      </c>
      <c r="AD320" s="1">
        <f>ABS(IK_diagnostics_positions__3[[#This Row],[Column8]]-H319)</f>
        <v>2.5800000000000267E-3</v>
      </c>
      <c r="AE320" s="1">
        <f>ABS(IK_diagnostics_positions__3[[#This Row],[Column9]]-I319)</f>
        <v>1.2999999999996348E-4</v>
      </c>
      <c r="AF320" s="1">
        <f>ABS(IK_diagnostics_positions__3[[#This Row],[Column10]]-J319)</f>
        <v>6.4051000000000038E-4</v>
      </c>
      <c r="AG320" s="1">
        <f>ABS(IK_diagnostics_positions__3[[#This Row],[Column11]]-K319)</f>
        <v>2.4179999999999202E-3</v>
      </c>
      <c r="AH320" s="1">
        <f>ABS(IK_diagnostics_positions__3[[#This Row],[Column12]]-L319)</f>
        <v>1.1499999999999844E-3</v>
      </c>
      <c r="AI320" s="1">
        <f>ABS(IK_diagnostics_positions__3[[#This Row],[Column13]]-M319)</f>
        <v>1.2579999999999814E-3</v>
      </c>
      <c r="AJ320" s="1">
        <f>ABS(IK_diagnostics_positions__3[[#This Row],[Column14]]-N319)</f>
        <v>9.0999999999996639E-4</v>
      </c>
      <c r="AK320" s="1">
        <f>ABS(IK_diagnostics_positions__3[[#This Row],[Column15]]-O319)</f>
        <v>3.00000000000189E-4</v>
      </c>
      <c r="AL320" s="1">
        <f>ABS(IK_diagnostics_positions__3[[#This Row],[Column16]]-P319)</f>
        <v>1.2809999999999766E-3</v>
      </c>
      <c r="AM320" s="1">
        <f>ABS(IK_diagnostics_positions__3[[#This Row],[Column17]]-Q319)</f>
        <v>5.7200000000001694E-4</v>
      </c>
      <c r="AN320" s="1">
        <f>ABS(IK_diagnostics_positions__3[[#This Row],[Column18]]-R319)</f>
        <v>1.1200000000002319E-3</v>
      </c>
      <c r="AO320" s="1">
        <f>ABS(IK_diagnostics_positions__3[[#This Row],[Column19]]-S319)</f>
        <v>2.4520000000000011E-4</v>
      </c>
      <c r="AP320" s="1">
        <f>ABS(IK_diagnostics_positions__3[[#This Row],[Column20]]-T319)</f>
        <v>8.8558000000000039E-4</v>
      </c>
      <c r="AQ320" s="1">
        <f>ABS(IK_diagnostics_positions__3[[#This Row],[Column21]]-U319)</f>
        <v>6.4000000000019597E-4</v>
      </c>
    </row>
    <row r="321" spans="1:43" x14ac:dyDescent="0.25">
      <c r="A321" s="1">
        <v>-9.0881299999999998E-2</v>
      </c>
      <c r="B321" s="1">
        <v>0.46809400000000001</v>
      </c>
      <c r="C321" s="1">
        <v>-0.87899300000000002</v>
      </c>
      <c r="D321" s="1">
        <v>-0.89908900000000003</v>
      </c>
      <c r="E321" s="1">
        <v>0.96982100000000004</v>
      </c>
      <c r="F321" s="1">
        <v>-1.18733</v>
      </c>
      <c r="G321" s="1">
        <v>-0.501749</v>
      </c>
      <c r="H321" s="1">
        <v>1.61497</v>
      </c>
      <c r="I321" s="1">
        <v>-1.8399399999999999</v>
      </c>
      <c r="J321" s="1">
        <v>4.9506999999999997E-3</v>
      </c>
      <c r="K321" s="1">
        <v>0.75309800000000005</v>
      </c>
      <c r="L321" s="1">
        <v>-1.8607400000000001</v>
      </c>
      <c r="M321" s="1">
        <v>0.73648199999999997</v>
      </c>
      <c r="N321" s="1">
        <v>1.0035400000000001</v>
      </c>
      <c r="O321" s="1">
        <v>-2.4948800000000002</v>
      </c>
      <c r="P321" s="1">
        <v>-0.73318099999999997</v>
      </c>
      <c r="Q321" s="1">
        <v>0.99800599999999995</v>
      </c>
      <c r="R321" s="1">
        <v>-2.4893700000000001</v>
      </c>
      <c r="S321" s="1">
        <v>-7.3044400000000002E-4</v>
      </c>
      <c r="T321" s="1">
        <v>-8.4718499999999995E-3</v>
      </c>
      <c r="U321" s="1">
        <v>-2.5087899999999999</v>
      </c>
      <c r="V321" s="1" t="s">
        <v>23</v>
      </c>
      <c r="W321" s="1">
        <f>ABS(IK_diagnostics_positions__3[[#This Row],[Column1]]-A320)</f>
        <v>2.7019999999999822E-4</v>
      </c>
      <c r="X321" s="1">
        <f>ABS(IK_diagnostics_positions__3[[#This Row],[Column2]]-B320)</f>
        <v>1.3020000000000254E-3</v>
      </c>
      <c r="Y321" s="1">
        <f>ABS(IK_diagnostics_positions__3[[#This Row],[Column3]]-C320)</f>
        <v>7.1999999999994291E-4</v>
      </c>
      <c r="Z321" s="1">
        <f>ABS(IK_diagnostics_positions__3[[#This Row],[Column4]]-D320)</f>
        <v>6.9099999999999717E-4</v>
      </c>
      <c r="AA321" s="1">
        <f>ABS(IK_diagnostics_positions__3[[#This Row],[Column5]]-E320)</f>
        <v>3.0860000000000332E-3</v>
      </c>
      <c r="AB321" s="1">
        <f>ABS(IK_diagnostics_positions__3[[#This Row],[Column6]]-F320)</f>
        <v>1.1000000000001009E-3</v>
      </c>
      <c r="AC321" s="1">
        <f>ABS(IK_diagnostics_positions__3[[#This Row],[Column7]]-G320)</f>
        <v>3.0399999999997096E-4</v>
      </c>
      <c r="AD321" s="1">
        <f>ABS(IK_diagnostics_positions__3[[#This Row],[Column8]]-H320)</f>
        <v>2.5999999999999357E-3</v>
      </c>
      <c r="AE321" s="1">
        <f>ABS(IK_diagnostics_positions__3[[#This Row],[Column9]]-I320)</f>
        <v>1.0000000000065512E-5</v>
      </c>
      <c r="AF321" s="1">
        <f>ABS(IK_diagnostics_positions__3[[#This Row],[Column10]]-J320)</f>
        <v>5.3275000000000024E-4</v>
      </c>
      <c r="AG321" s="1">
        <f>ABS(IK_diagnostics_positions__3[[#This Row],[Column11]]-K320)</f>
        <v>2.4890000000000745E-3</v>
      </c>
      <c r="AH321" s="1">
        <f>ABS(IK_diagnostics_positions__3[[#This Row],[Column12]]-L320)</f>
        <v>1.1600000000000499E-3</v>
      </c>
      <c r="AI321" s="1">
        <f>ABS(IK_diagnostics_positions__3[[#This Row],[Column13]]-M320)</f>
        <v>1.3440000000000119E-3</v>
      </c>
      <c r="AJ321" s="1">
        <f>ABS(IK_diagnostics_positions__3[[#This Row],[Column14]]-N320)</f>
        <v>4.9999999999883471E-5</v>
      </c>
      <c r="AK321" s="1">
        <f>ABS(IK_diagnostics_positions__3[[#This Row],[Column15]]-O320)</f>
        <v>1.0000000000065512E-5</v>
      </c>
      <c r="AL321" s="1">
        <f>ABS(IK_diagnostics_positions__3[[#This Row],[Column16]]-P320)</f>
        <v>1.3689999999999536E-3</v>
      </c>
      <c r="AM321" s="1">
        <f>ABS(IK_diagnostics_positions__3[[#This Row],[Column17]]-Q320)</f>
        <v>1.6299999999991321E-4</v>
      </c>
      <c r="AN321" s="1">
        <f>ABS(IK_diagnostics_positions__3[[#This Row],[Column18]]-R320)</f>
        <v>1.0900000000000354E-3</v>
      </c>
      <c r="AO321" s="1">
        <f>ABS(IK_diagnostics_positions__3[[#This Row],[Column19]]-S320)</f>
        <v>7.0093599999999988E-4</v>
      </c>
      <c r="AP321" s="1">
        <f>ABS(IK_diagnostics_positions__3[[#This Row],[Column20]]-T320)</f>
        <v>9.7817000000000043E-4</v>
      </c>
      <c r="AQ321" s="1">
        <f>ABS(IK_diagnostics_positions__3[[#This Row],[Column21]]-U320)</f>
        <v>5.9999999999993392E-4</v>
      </c>
    </row>
    <row r="322" spans="1:43" x14ac:dyDescent="0.25">
      <c r="A322" s="1">
        <v>-9.0975100000000003E-2</v>
      </c>
      <c r="B322" s="1">
        <v>0.46834700000000001</v>
      </c>
      <c r="C322" s="1">
        <v>-0.87884799999999996</v>
      </c>
      <c r="D322" s="1">
        <v>-0.89793500000000004</v>
      </c>
      <c r="E322" s="1">
        <v>0.97284999999999999</v>
      </c>
      <c r="F322" s="1">
        <v>-1.1859200000000001</v>
      </c>
      <c r="G322" s="1">
        <v>-0.50138400000000005</v>
      </c>
      <c r="H322" s="1">
        <v>1.6175600000000001</v>
      </c>
      <c r="I322" s="1">
        <v>-1.83945</v>
      </c>
      <c r="J322" s="1">
        <v>4.4409000000000002E-3</v>
      </c>
      <c r="K322" s="1">
        <v>0.75520699999999996</v>
      </c>
      <c r="L322" s="1">
        <v>-1.86172</v>
      </c>
      <c r="M322" s="1">
        <v>0.73755099999999996</v>
      </c>
      <c r="N322" s="1">
        <v>1.00295</v>
      </c>
      <c r="O322" s="1">
        <v>-2.4951099999999999</v>
      </c>
      <c r="P322" s="1">
        <v>-0.73470000000000002</v>
      </c>
      <c r="Q322" s="1">
        <v>0.99804499999999996</v>
      </c>
      <c r="R322" s="1">
        <v>-2.48997</v>
      </c>
      <c r="S322" s="1">
        <v>-1.37163E-3</v>
      </c>
      <c r="T322" s="1">
        <v>-8.0598600000000003E-3</v>
      </c>
      <c r="U322" s="1">
        <v>-2.5077799999999999</v>
      </c>
      <c r="V322" s="1" t="s">
        <v>23</v>
      </c>
      <c r="W322" s="1">
        <f>ABS(IK_diagnostics_positions__3[[#This Row],[Column1]]-A321)</f>
        <v>9.380000000000499E-5</v>
      </c>
      <c r="X322" s="1">
        <f>ABS(IK_diagnostics_positions__3[[#This Row],[Column2]]-B321)</f>
        <v>2.5300000000000322E-4</v>
      </c>
      <c r="Y322" s="1">
        <f>ABS(IK_diagnostics_positions__3[[#This Row],[Column3]]-C321)</f>
        <v>1.4500000000006175E-4</v>
      </c>
      <c r="Z322" s="1">
        <f>ABS(IK_diagnostics_positions__3[[#This Row],[Column4]]-D321)</f>
        <v>1.1539999999999884E-3</v>
      </c>
      <c r="AA322" s="1">
        <f>ABS(IK_diagnostics_positions__3[[#This Row],[Column5]]-E321)</f>
        <v>3.0289999999999484E-3</v>
      </c>
      <c r="AB322" s="1">
        <f>ABS(IK_diagnostics_positions__3[[#This Row],[Column6]]-F321)</f>
        <v>1.4099999999999113E-3</v>
      </c>
      <c r="AC322" s="1">
        <f>ABS(IK_diagnostics_positions__3[[#This Row],[Column7]]-G321)</f>
        <v>3.649999999999487E-4</v>
      </c>
      <c r="AD322" s="1">
        <f>ABS(IK_diagnostics_positions__3[[#This Row],[Column8]]-H321)</f>
        <v>2.5900000000000922E-3</v>
      </c>
      <c r="AE322" s="1">
        <f>ABS(IK_diagnostics_positions__3[[#This Row],[Column9]]-I321)</f>
        <v>4.8999999999987942E-4</v>
      </c>
      <c r="AF322" s="1">
        <f>ABS(IK_diagnostics_positions__3[[#This Row],[Column10]]-J321)</f>
        <v>5.0979999999999949E-4</v>
      </c>
      <c r="AG322" s="1">
        <f>ABS(IK_diagnostics_positions__3[[#This Row],[Column11]]-K321)</f>
        <v>2.1089999999999165E-3</v>
      </c>
      <c r="AH322" s="1">
        <f>ABS(IK_diagnostics_positions__3[[#This Row],[Column12]]-L321)</f>
        <v>9.7999999999998089E-4</v>
      </c>
      <c r="AI322" s="1">
        <f>ABS(IK_diagnostics_positions__3[[#This Row],[Column13]]-M321)</f>
        <v>1.0689999999999866E-3</v>
      </c>
      <c r="AJ322" s="1">
        <f>ABS(IK_diagnostics_positions__3[[#This Row],[Column14]]-N321)</f>
        <v>5.9000000000009045E-4</v>
      </c>
      <c r="AK322" s="1">
        <f>ABS(IK_diagnostics_positions__3[[#This Row],[Column15]]-O321)</f>
        <v>2.2999999999973042E-4</v>
      </c>
      <c r="AL322" s="1">
        <f>ABS(IK_diagnostics_positions__3[[#This Row],[Column16]]-P321)</f>
        <v>1.5190000000000481E-3</v>
      </c>
      <c r="AM322" s="1">
        <f>ABS(IK_diagnostics_positions__3[[#This Row],[Column17]]-Q321)</f>
        <v>3.9000000000011248E-5</v>
      </c>
      <c r="AN322" s="1">
        <f>ABS(IK_diagnostics_positions__3[[#This Row],[Column18]]-R321)</f>
        <v>5.9999999999993392E-4</v>
      </c>
      <c r="AO322" s="1">
        <f>ABS(IK_diagnostics_positions__3[[#This Row],[Column19]]-S321)</f>
        <v>6.4118599999999997E-4</v>
      </c>
      <c r="AP322" s="1">
        <f>ABS(IK_diagnostics_positions__3[[#This Row],[Column20]]-T321)</f>
        <v>4.1198999999999923E-4</v>
      </c>
      <c r="AQ322" s="1">
        <f>ABS(IK_diagnostics_positions__3[[#This Row],[Column21]]-U321)</f>
        <v>1.0099999999999554E-3</v>
      </c>
    </row>
    <row r="323" spans="1:43" x14ac:dyDescent="0.25">
      <c r="A323" s="1">
        <v>-9.1691800000000004E-2</v>
      </c>
      <c r="B323" s="1">
        <v>0.46882400000000002</v>
      </c>
      <c r="C323" s="1">
        <v>-0.87851999999999997</v>
      </c>
      <c r="D323" s="1">
        <v>-0.89785999999999999</v>
      </c>
      <c r="E323" s="1">
        <v>0.974576</v>
      </c>
      <c r="F323" s="1">
        <v>-1.1856199999999999</v>
      </c>
      <c r="G323" s="1">
        <v>-0.50226700000000002</v>
      </c>
      <c r="H323" s="1">
        <v>1.61955</v>
      </c>
      <c r="I323" s="1">
        <v>-1.8394600000000001</v>
      </c>
      <c r="J323" s="1">
        <v>3.7346499999999999E-3</v>
      </c>
      <c r="K323" s="1">
        <v>0.75732999999999995</v>
      </c>
      <c r="L323" s="1">
        <v>-1.86267</v>
      </c>
      <c r="M323" s="1">
        <v>0.73843199999999998</v>
      </c>
      <c r="N323" s="1">
        <v>1.0028600000000001</v>
      </c>
      <c r="O323" s="1">
        <v>-2.4950700000000001</v>
      </c>
      <c r="P323" s="1">
        <v>-0.73598300000000005</v>
      </c>
      <c r="Q323" s="1">
        <v>0.99890000000000001</v>
      </c>
      <c r="R323" s="1">
        <v>-2.4907300000000001</v>
      </c>
      <c r="S323" s="1">
        <v>-5.2960599999999996E-4</v>
      </c>
      <c r="T323" s="1">
        <v>-6.8296800000000003E-3</v>
      </c>
      <c r="U323" s="1">
        <v>-2.5076800000000001</v>
      </c>
      <c r="V323" s="1" t="s">
        <v>23</v>
      </c>
      <c r="W323" s="1">
        <f>ABS(IK_diagnostics_positions__3[[#This Row],[Column1]]-A322)</f>
        <v>7.1670000000000067E-4</v>
      </c>
      <c r="X323" s="1">
        <f>ABS(IK_diagnostics_positions__3[[#This Row],[Column2]]-B322)</f>
        <v>4.770000000000052E-4</v>
      </c>
      <c r="Y323" s="1">
        <f>ABS(IK_diagnostics_positions__3[[#This Row],[Column3]]-C322)</f>
        <v>3.2799999999999496E-4</v>
      </c>
      <c r="Z323" s="1">
        <f>ABS(IK_diagnostics_positions__3[[#This Row],[Column4]]-D322)</f>
        <v>7.5000000000047251E-5</v>
      </c>
      <c r="AA323" s="1">
        <f>ABS(IK_diagnostics_positions__3[[#This Row],[Column5]]-E322)</f>
        <v>1.7260000000000053E-3</v>
      </c>
      <c r="AB323" s="1">
        <f>ABS(IK_diagnostics_positions__3[[#This Row],[Column6]]-F322)</f>
        <v>3.00000000000189E-4</v>
      </c>
      <c r="AC323" s="1">
        <f>ABS(IK_diagnostics_positions__3[[#This Row],[Column7]]-G322)</f>
        <v>8.8299999999996714E-4</v>
      </c>
      <c r="AD323" s="1">
        <f>ABS(IK_diagnostics_positions__3[[#This Row],[Column8]]-H322)</f>
        <v>1.9899999999999363E-3</v>
      </c>
      <c r="AE323" s="1">
        <f>ABS(IK_diagnostics_positions__3[[#This Row],[Column9]]-I322)</f>
        <v>1.0000000000065512E-5</v>
      </c>
      <c r="AF323" s="1">
        <f>ABS(IK_diagnostics_positions__3[[#This Row],[Column10]]-J322)</f>
        <v>7.0625000000000028E-4</v>
      </c>
      <c r="AG323" s="1">
        <f>ABS(IK_diagnostics_positions__3[[#This Row],[Column11]]-K322)</f>
        <v>2.122999999999986E-3</v>
      </c>
      <c r="AH323" s="1">
        <f>ABS(IK_diagnostics_positions__3[[#This Row],[Column12]]-L322)</f>
        <v>9.5000000000000639E-4</v>
      </c>
      <c r="AI323" s="1">
        <f>ABS(IK_diagnostics_positions__3[[#This Row],[Column13]]-M322)</f>
        <v>8.8100000000002066E-4</v>
      </c>
      <c r="AJ323" s="1">
        <f>ABS(IK_diagnostics_positions__3[[#This Row],[Column14]]-N322)</f>
        <v>8.9999999999923475E-5</v>
      </c>
      <c r="AK323" s="1">
        <f>ABS(IK_diagnostics_positions__3[[#This Row],[Column15]]-O322)</f>
        <v>3.9999999999817959E-5</v>
      </c>
      <c r="AL323" s="1">
        <f>ABS(IK_diagnostics_positions__3[[#This Row],[Column16]]-P322)</f>
        <v>1.2830000000000341E-3</v>
      </c>
      <c r="AM323" s="1">
        <f>ABS(IK_diagnostics_positions__3[[#This Row],[Column17]]-Q322)</f>
        <v>8.5500000000005016E-4</v>
      </c>
      <c r="AN323" s="1">
        <f>ABS(IK_diagnostics_positions__3[[#This Row],[Column18]]-R322)</f>
        <v>7.6000000000009393E-4</v>
      </c>
      <c r="AO323" s="1">
        <f>ABS(IK_diagnostics_positions__3[[#This Row],[Column19]]-S322)</f>
        <v>8.4202400000000003E-4</v>
      </c>
      <c r="AP323" s="1">
        <f>ABS(IK_diagnostics_positions__3[[#This Row],[Column20]]-T322)</f>
        <v>1.23018E-3</v>
      </c>
      <c r="AQ323" s="1">
        <f>ABS(IK_diagnostics_positions__3[[#This Row],[Column21]]-U322)</f>
        <v>9.9999999999766942E-5</v>
      </c>
    </row>
    <row r="324" spans="1:43" x14ac:dyDescent="0.25">
      <c r="A324" s="1">
        <v>-9.1915300000000005E-2</v>
      </c>
      <c r="B324" s="1">
        <v>0.46934300000000001</v>
      </c>
      <c r="C324" s="1">
        <v>-0.87821899999999997</v>
      </c>
      <c r="D324" s="1">
        <v>-0.89731899999999998</v>
      </c>
      <c r="E324" s="1">
        <v>0.97665400000000002</v>
      </c>
      <c r="F324" s="1">
        <v>-1.18475</v>
      </c>
      <c r="G324" s="1">
        <v>-0.502301</v>
      </c>
      <c r="H324" s="1">
        <v>1.62138</v>
      </c>
      <c r="I324" s="1">
        <v>-1.8391900000000001</v>
      </c>
      <c r="J324" s="1">
        <v>3.1099299999999999E-3</v>
      </c>
      <c r="K324" s="1">
        <v>0.75884300000000005</v>
      </c>
      <c r="L324" s="1">
        <v>-1.8634299999999999</v>
      </c>
      <c r="M324" s="1">
        <v>0.73906799999999995</v>
      </c>
      <c r="N324" s="1">
        <v>1.0020199999999999</v>
      </c>
      <c r="O324" s="1">
        <v>-2.4952800000000002</v>
      </c>
      <c r="P324" s="1">
        <v>-0.73727100000000001</v>
      </c>
      <c r="Q324" s="1">
        <v>0.99887599999999999</v>
      </c>
      <c r="R324" s="1">
        <v>-2.4912999999999998</v>
      </c>
      <c r="S324" s="1">
        <v>-5.7982699999999999E-4</v>
      </c>
      <c r="T324" s="1">
        <v>-6.5689099999999999E-3</v>
      </c>
      <c r="U324" s="1">
        <v>-2.5069599999999999</v>
      </c>
      <c r="V324" s="1" t="s">
        <v>23</v>
      </c>
      <c r="W324" s="1">
        <f>ABS(IK_diagnostics_positions__3[[#This Row],[Column1]]-A323)</f>
        <v>2.2350000000000148E-4</v>
      </c>
      <c r="X324" s="1">
        <f>ABS(IK_diagnostics_positions__3[[#This Row],[Column2]]-B323)</f>
        <v>5.1899999999999169E-4</v>
      </c>
      <c r="Y324" s="1">
        <f>ABS(IK_diagnostics_positions__3[[#This Row],[Column3]]-C323)</f>
        <v>3.0099999999999572E-4</v>
      </c>
      <c r="Z324" s="1">
        <f>ABS(IK_diagnostics_positions__3[[#This Row],[Column4]]-D323)</f>
        <v>5.4100000000001369E-4</v>
      </c>
      <c r="AA324" s="1">
        <f>ABS(IK_diagnostics_positions__3[[#This Row],[Column5]]-E323)</f>
        <v>2.0780000000000243E-3</v>
      </c>
      <c r="AB324" s="1">
        <f>ABS(IK_diagnostics_positions__3[[#This Row],[Column6]]-F323)</f>
        <v>8.6999999999992639E-4</v>
      </c>
      <c r="AC324" s="1">
        <f>ABS(IK_diagnostics_positions__3[[#This Row],[Column7]]-G323)</f>
        <v>3.3999999999978492E-5</v>
      </c>
      <c r="AD324" s="1">
        <f>ABS(IK_diagnostics_positions__3[[#This Row],[Column8]]-H323)</f>
        <v>1.8299999999999983E-3</v>
      </c>
      <c r="AE324" s="1">
        <f>ABS(IK_diagnostics_positions__3[[#This Row],[Column9]]-I323)</f>
        <v>2.6999999999999247E-4</v>
      </c>
      <c r="AF324" s="1">
        <f>ABS(IK_diagnostics_positions__3[[#This Row],[Column10]]-J323)</f>
        <v>6.2472000000000005E-4</v>
      </c>
      <c r="AG324" s="1">
        <f>ABS(IK_diagnostics_positions__3[[#This Row],[Column11]]-K323)</f>
        <v>1.5130000000000976E-3</v>
      </c>
      <c r="AH324" s="1">
        <f>ABS(IK_diagnostics_positions__3[[#This Row],[Column12]]-L323)</f>
        <v>7.5999999999987189E-4</v>
      </c>
      <c r="AI324" s="1">
        <f>ABS(IK_diagnostics_positions__3[[#This Row],[Column13]]-M323)</f>
        <v>6.3599999999996992E-4</v>
      </c>
      <c r="AJ324" s="1">
        <f>ABS(IK_diagnostics_positions__3[[#This Row],[Column14]]-N323)</f>
        <v>8.4000000000017394E-4</v>
      </c>
      <c r="AK324" s="1">
        <f>ABS(IK_diagnostics_positions__3[[#This Row],[Column15]]-O323)</f>
        <v>2.1000000000004349E-4</v>
      </c>
      <c r="AL324" s="1">
        <f>ABS(IK_diagnostics_positions__3[[#This Row],[Column16]]-P323)</f>
        <v>1.2879999999999558E-3</v>
      </c>
      <c r="AM324" s="1">
        <f>ABS(IK_diagnostics_positions__3[[#This Row],[Column17]]-Q323)</f>
        <v>2.4000000000024002E-5</v>
      </c>
      <c r="AN324" s="1">
        <f>ABS(IK_diagnostics_positions__3[[#This Row],[Column18]]-R323)</f>
        <v>5.6999999999973738E-4</v>
      </c>
      <c r="AO324" s="1">
        <f>ABS(IK_diagnostics_positions__3[[#This Row],[Column19]]-S323)</f>
        <v>5.0221000000000033E-5</v>
      </c>
      <c r="AP324" s="1">
        <f>ABS(IK_diagnostics_positions__3[[#This Row],[Column20]]-T323)</f>
        <v>2.6077000000000045E-4</v>
      </c>
      <c r="AQ324" s="1">
        <f>ABS(IK_diagnostics_positions__3[[#This Row],[Column21]]-U323)</f>
        <v>7.2000000000027597E-4</v>
      </c>
    </row>
    <row r="325" spans="1:43" x14ac:dyDescent="0.25">
      <c r="A325" s="1">
        <v>-9.2466900000000005E-2</v>
      </c>
      <c r="B325" s="1">
        <v>0.47014099999999998</v>
      </c>
      <c r="C325" s="1">
        <v>-0.87773400000000001</v>
      </c>
      <c r="D325" s="1">
        <v>-0.89725200000000005</v>
      </c>
      <c r="E325" s="1">
        <v>0.97836000000000001</v>
      </c>
      <c r="F325" s="1">
        <v>-1.18438</v>
      </c>
      <c r="G325" s="1">
        <v>-0.50275999999999998</v>
      </c>
      <c r="H325" s="1">
        <v>1.6231100000000001</v>
      </c>
      <c r="I325" s="1">
        <v>-1.8391200000000001</v>
      </c>
      <c r="J325" s="1">
        <v>2.2958499999999999E-3</v>
      </c>
      <c r="K325" s="1">
        <v>0.76038600000000001</v>
      </c>
      <c r="L325" s="1">
        <v>-1.8642799999999999</v>
      </c>
      <c r="M325" s="1">
        <v>0.73945099999999997</v>
      </c>
      <c r="N325" s="1">
        <v>1.00173</v>
      </c>
      <c r="O325" s="1">
        <v>-2.4954399999999999</v>
      </c>
      <c r="P325" s="1">
        <v>-0.73837600000000003</v>
      </c>
      <c r="Q325" s="1">
        <v>0.99880999999999998</v>
      </c>
      <c r="R325" s="1">
        <v>-2.4924200000000001</v>
      </c>
      <c r="S325" s="1">
        <v>-6.3142899999999997E-4</v>
      </c>
      <c r="T325" s="1">
        <v>-6.2952599999999996E-3</v>
      </c>
      <c r="U325" s="1">
        <v>-2.5063</v>
      </c>
      <c r="V325" s="1" t="s">
        <v>23</v>
      </c>
      <c r="W325" s="1">
        <f>ABS(IK_diagnostics_positions__3[[#This Row],[Column1]]-A324)</f>
        <v>5.5159999999999931E-4</v>
      </c>
      <c r="X325" s="1">
        <f>ABS(IK_diagnostics_positions__3[[#This Row],[Column2]]-B324)</f>
        <v>7.979999999999654E-4</v>
      </c>
      <c r="Y325" s="1">
        <f>ABS(IK_diagnostics_positions__3[[#This Row],[Column3]]-C324)</f>
        <v>4.8499999999995769E-4</v>
      </c>
      <c r="Z325" s="1">
        <f>ABS(IK_diagnostics_positions__3[[#This Row],[Column4]]-D324)</f>
        <v>6.6999999999928228E-5</v>
      </c>
      <c r="AA325" s="1">
        <f>ABS(IK_diagnostics_positions__3[[#This Row],[Column5]]-E324)</f>
        <v>1.7059999999999853E-3</v>
      </c>
      <c r="AB325" s="1">
        <f>ABS(IK_diagnostics_positions__3[[#This Row],[Column6]]-F324)</f>
        <v>3.6999999999998145E-4</v>
      </c>
      <c r="AC325" s="1">
        <f>ABS(IK_diagnostics_positions__3[[#This Row],[Column7]]-G324)</f>
        <v>4.589999999999872E-4</v>
      </c>
      <c r="AD325" s="1">
        <f>ABS(IK_diagnostics_positions__3[[#This Row],[Column8]]-H324)</f>
        <v>1.7300000000000093E-3</v>
      </c>
      <c r="AE325" s="1">
        <f>ABS(IK_diagnostics_positions__3[[#This Row],[Column9]]-I324)</f>
        <v>7.0000000000014495E-5</v>
      </c>
      <c r="AF325" s="1">
        <f>ABS(IK_diagnostics_positions__3[[#This Row],[Column10]]-J324)</f>
        <v>8.1408000000000001E-4</v>
      </c>
      <c r="AG325" s="1">
        <f>ABS(IK_diagnostics_positions__3[[#This Row],[Column11]]-K324)</f>
        <v>1.5429999999999611E-3</v>
      </c>
      <c r="AH325" s="1">
        <f>ABS(IK_diagnostics_positions__3[[#This Row],[Column12]]-L324)</f>
        <v>8.5000000000001741E-4</v>
      </c>
      <c r="AI325" s="1">
        <f>ABS(IK_diagnostics_positions__3[[#This Row],[Column13]]-M324)</f>
        <v>3.8300000000002221E-4</v>
      </c>
      <c r="AJ325" s="1">
        <f>ABS(IK_diagnostics_positions__3[[#This Row],[Column14]]-N324)</f>
        <v>2.8999999999990145E-4</v>
      </c>
      <c r="AK325" s="1">
        <f>ABS(IK_diagnostics_positions__3[[#This Row],[Column15]]-O324)</f>
        <v>1.5999999999971593E-4</v>
      </c>
      <c r="AL325" s="1">
        <f>ABS(IK_diagnostics_positions__3[[#This Row],[Column16]]-P324)</f>
        <v>1.1050000000000226E-3</v>
      </c>
      <c r="AM325" s="1">
        <f>ABS(IK_diagnostics_positions__3[[#This Row],[Column17]]-Q324)</f>
        <v>6.6000000000010495E-5</v>
      </c>
      <c r="AN325" s="1">
        <f>ABS(IK_diagnostics_positions__3[[#This Row],[Column18]]-R324)</f>
        <v>1.1200000000002319E-3</v>
      </c>
      <c r="AO325" s="1">
        <f>ABS(IK_diagnostics_positions__3[[#This Row],[Column19]]-S324)</f>
        <v>5.1601999999999985E-5</v>
      </c>
      <c r="AP325" s="1">
        <f>ABS(IK_diagnostics_positions__3[[#This Row],[Column20]]-T324)</f>
        <v>2.7365000000000028E-4</v>
      </c>
      <c r="AQ325" s="1">
        <f>ABS(IK_diagnostics_positions__3[[#This Row],[Column21]]-U324)</f>
        <v>6.599999999998829E-4</v>
      </c>
    </row>
    <row r="326" spans="1:43" x14ac:dyDescent="0.25">
      <c r="A326" s="1">
        <v>-9.1900999999999997E-2</v>
      </c>
      <c r="B326" s="1">
        <v>0.47100399999999998</v>
      </c>
      <c r="C326" s="1">
        <v>-0.87733099999999997</v>
      </c>
      <c r="D326" s="1">
        <v>-0.89605100000000004</v>
      </c>
      <c r="E326" s="1">
        <v>0.98063999999999996</v>
      </c>
      <c r="F326" s="1">
        <v>-1.18329</v>
      </c>
      <c r="G326" s="1">
        <v>-0.50244900000000003</v>
      </c>
      <c r="H326" s="1">
        <v>1.6250500000000001</v>
      </c>
      <c r="I326" s="1">
        <v>-1.8388899999999999</v>
      </c>
      <c r="J326" s="1">
        <v>2.6104499999999998E-3</v>
      </c>
      <c r="K326" s="1">
        <v>0.76236899999999996</v>
      </c>
      <c r="L326" s="1">
        <v>-1.8652</v>
      </c>
      <c r="M326" s="1">
        <v>0.740429</v>
      </c>
      <c r="N326" s="1">
        <v>1.0020800000000001</v>
      </c>
      <c r="O326" s="1">
        <v>-2.4962</v>
      </c>
      <c r="P326" s="1">
        <v>-0.73899700000000001</v>
      </c>
      <c r="Q326" s="1">
        <v>0.99885599999999997</v>
      </c>
      <c r="R326" s="1">
        <v>-2.4929700000000001</v>
      </c>
      <c r="S326" s="1">
        <v>-4.0034599999999999E-4</v>
      </c>
      <c r="T326" s="1">
        <v>-5.6269800000000002E-3</v>
      </c>
      <c r="U326" s="1">
        <v>-2.5056500000000002</v>
      </c>
      <c r="V326" s="1" t="s">
        <v>23</v>
      </c>
      <c r="W326" s="1">
        <f>ABS(IK_diagnostics_positions__3[[#This Row],[Column1]]-A325)</f>
        <v>5.6590000000000806E-4</v>
      </c>
      <c r="X326" s="1">
        <f>ABS(IK_diagnostics_positions__3[[#This Row],[Column2]]-B325)</f>
        <v>8.6300000000000265E-4</v>
      </c>
      <c r="Y326" s="1">
        <f>ABS(IK_diagnostics_positions__3[[#This Row],[Column3]]-C325)</f>
        <v>4.0300000000004221E-4</v>
      </c>
      <c r="Z326" s="1">
        <f>ABS(IK_diagnostics_positions__3[[#This Row],[Column4]]-D325)</f>
        <v>1.2010000000000076E-3</v>
      </c>
      <c r="AA326" s="1">
        <f>ABS(IK_diagnostics_positions__3[[#This Row],[Column5]]-E325)</f>
        <v>2.2799999999999487E-3</v>
      </c>
      <c r="AB326" s="1">
        <f>ABS(IK_diagnostics_positions__3[[#This Row],[Column6]]-F325)</f>
        <v>1.0900000000000354E-3</v>
      </c>
      <c r="AC326" s="1">
        <f>ABS(IK_diagnostics_positions__3[[#This Row],[Column7]]-G325)</f>
        <v>3.1099999999995021E-4</v>
      </c>
      <c r="AD326" s="1">
        <f>ABS(IK_diagnostics_positions__3[[#This Row],[Column8]]-H325)</f>
        <v>1.9400000000000528E-3</v>
      </c>
      <c r="AE326" s="1">
        <f>ABS(IK_diagnostics_positions__3[[#This Row],[Column9]]-I325)</f>
        <v>2.3000000000017451E-4</v>
      </c>
      <c r="AF326" s="1">
        <f>ABS(IK_diagnostics_positions__3[[#This Row],[Column10]]-J325)</f>
        <v>3.1459999999999995E-4</v>
      </c>
      <c r="AG326" s="1">
        <f>ABS(IK_diagnostics_positions__3[[#This Row],[Column11]]-K325)</f>
        <v>1.982999999999957E-3</v>
      </c>
      <c r="AH326" s="1">
        <f>ABS(IK_diagnostics_positions__3[[#This Row],[Column12]]-L325)</f>
        <v>9.200000000000319E-4</v>
      </c>
      <c r="AI326" s="1">
        <f>ABS(IK_diagnostics_positions__3[[#This Row],[Column13]]-M325)</f>
        <v>9.780000000000344E-4</v>
      </c>
      <c r="AJ326" s="1">
        <f>ABS(IK_diagnostics_positions__3[[#This Row],[Column14]]-N325)</f>
        <v>3.5000000000007248E-4</v>
      </c>
      <c r="AK326" s="1">
        <f>ABS(IK_diagnostics_positions__3[[#This Row],[Column15]]-O325)</f>
        <v>7.6000000000009393E-4</v>
      </c>
      <c r="AL326" s="1">
        <f>ABS(IK_diagnostics_positions__3[[#This Row],[Column16]]-P325)</f>
        <v>6.2099999999998268E-4</v>
      </c>
      <c r="AM326" s="1">
        <f>ABS(IK_diagnostics_positions__3[[#This Row],[Column17]]-Q325)</f>
        <v>4.5999999999990493E-5</v>
      </c>
      <c r="AN326" s="1">
        <f>ABS(IK_diagnostics_positions__3[[#This Row],[Column18]]-R325)</f>
        <v>5.5000000000005045E-4</v>
      </c>
      <c r="AO326" s="1">
        <f>ABS(IK_diagnostics_positions__3[[#This Row],[Column19]]-S325)</f>
        <v>2.3108299999999998E-4</v>
      </c>
      <c r="AP326" s="1">
        <f>ABS(IK_diagnostics_positions__3[[#This Row],[Column20]]-T325)</f>
        <v>6.682799999999994E-4</v>
      </c>
      <c r="AQ326" s="1">
        <f>ABS(IK_diagnostics_positions__3[[#This Row],[Column21]]-U325)</f>
        <v>6.4999999999981739E-4</v>
      </c>
    </row>
    <row r="327" spans="1:43" x14ac:dyDescent="0.25">
      <c r="A327" s="1">
        <v>-9.1965699999999997E-2</v>
      </c>
      <c r="B327" s="1">
        <v>0.47193499999999999</v>
      </c>
      <c r="C327" s="1">
        <v>-0.87682400000000005</v>
      </c>
      <c r="D327" s="1">
        <v>-0.89539999999999997</v>
      </c>
      <c r="E327" s="1">
        <v>0.98280500000000004</v>
      </c>
      <c r="F327" s="1">
        <v>-1.1826099999999999</v>
      </c>
      <c r="G327" s="1">
        <v>-0.50215699999999996</v>
      </c>
      <c r="H327" s="1">
        <v>1.6265099999999999</v>
      </c>
      <c r="I327" s="1">
        <v>-1.8391200000000001</v>
      </c>
      <c r="J327" s="1">
        <v>2.4326999999999999E-3</v>
      </c>
      <c r="K327" s="1">
        <v>0.76356400000000002</v>
      </c>
      <c r="L327" s="1">
        <v>-1.86598</v>
      </c>
      <c r="M327" s="1">
        <v>0.74166200000000004</v>
      </c>
      <c r="N327" s="1">
        <v>1.00193</v>
      </c>
      <c r="O327" s="1">
        <v>-2.4958399999999998</v>
      </c>
      <c r="P327" s="1">
        <v>-0.73965099999999995</v>
      </c>
      <c r="Q327" s="1">
        <v>0.99897899999999995</v>
      </c>
      <c r="R327" s="1">
        <v>-2.4935900000000002</v>
      </c>
      <c r="S327" s="2">
        <v>-6.4112200000000003E-6</v>
      </c>
      <c r="T327" s="1">
        <v>-5.2257800000000002E-3</v>
      </c>
      <c r="U327" s="1">
        <v>-2.5054799999999999</v>
      </c>
      <c r="V327" s="1" t="s">
        <v>23</v>
      </c>
      <c r="W327" s="1">
        <f>ABS(IK_diagnostics_positions__3[[#This Row],[Column1]]-A326)</f>
        <v>6.4700000000000868E-5</v>
      </c>
      <c r="X327" s="1">
        <f>ABS(IK_diagnostics_positions__3[[#This Row],[Column2]]-B326)</f>
        <v>9.3100000000001515E-4</v>
      </c>
      <c r="Y327" s="1">
        <f>ABS(IK_diagnostics_positions__3[[#This Row],[Column3]]-C326)</f>
        <v>5.0699999999992418E-4</v>
      </c>
      <c r="Z327" s="1">
        <f>ABS(IK_diagnostics_positions__3[[#This Row],[Column4]]-D326)</f>
        <v>6.5100000000006819E-4</v>
      </c>
      <c r="AA327" s="1">
        <f>ABS(IK_diagnostics_positions__3[[#This Row],[Column5]]-E326)</f>
        <v>2.1650000000000835E-3</v>
      </c>
      <c r="AB327" s="1">
        <f>ABS(IK_diagnostics_positions__3[[#This Row],[Column6]]-F326)</f>
        <v>6.8000000000001393E-4</v>
      </c>
      <c r="AC327" s="1">
        <f>ABS(IK_diagnostics_positions__3[[#This Row],[Column7]]-G326)</f>
        <v>2.9200000000006998E-4</v>
      </c>
      <c r="AD327" s="1">
        <f>ABS(IK_diagnostics_positions__3[[#This Row],[Column8]]-H326)</f>
        <v>1.4599999999997948E-3</v>
      </c>
      <c r="AE327" s="1">
        <f>ABS(IK_diagnostics_positions__3[[#This Row],[Column9]]-I326)</f>
        <v>2.3000000000017451E-4</v>
      </c>
      <c r="AF327" s="1">
        <f>ABS(IK_diagnostics_positions__3[[#This Row],[Column10]]-J326)</f>
        <v>1.7774999999999996E-4</v>
      </c>
      <c r="AG327" s="1">
        <f>ABS(IK_diagnostics_positions__3[[#This Row],[Column11]]-K326)</f>
        <v>1.1950000000000571E-3</v>
      </c>
      <c r="AH327" s="1">
        <f>ABS(IK_diagnostics_positions__3[[#This Row],[Column12]]-L326)</f>
        <v>7.8000000000000291E-4</v>
      </c>
      <c r="AI327" s="1">
        <f>ABS(IK_diagnostics_positions__3[[#This Row],[Column13]]-M326)</f>
        <v>1.2330000000000396E-3</v>
      </c>
      <c r="AJ327" s="1">
        <f>ABS(IK_diagnostics_positions__3[[#This Row],[Column14]]-N326)</f>
        <v>1.500000000000945E-4</v>
      </c>
      <c r="AK327" s="1">
        <f>ABS(IK_diagnostics_positions__3[[#This Row],[Column15]]-O326)</f>
        <v>3.6000000000013799E-4</v>
      </c>
      <c r="AL327" s="1">
        <f>ABS(IK_diagnostics_positions__3[[#This Row],[Column16]]-P326)</f>
        <v>6.5399999999993241E-4</v>
      </c>
      <c r="AM327" s="1">
        <f>ABS(IK_diagnostics_positions__3[[#This Row],[Column17]]-Q326)</f>
        <v>1.2299999999998423E-4</v>
      </c>
      <c r="AN327" s="1">
        <f>ABS(IK_diagnostics_positions__3[[#This Row],[Column18]]-R326)</f>
        <v>6.2000000000006494E-4</v>
      </c>
      <c r="AO327" s="1">
        <f>ABS(IK_diagnostics_positions__3[[#This Row],[Column19]]-S326)</f>
        <v>3.9393478E-4</v>
      </c>
      <c r="AP327" s="1">
        <f>ABS(IK_diagnostics_positions__3[[#This Row],[Column20]]-T326)</f>
        <v>4.0119999999999999E-4</v>
      </c>
      <c r="AQ327" s="1">
        <f>ABS(IK_diagnostics_positions__3[[#This Row],[Column21]]-U326)</f>
        <v>1.7000000000022553E-4</v>
      </c>
    </row>
    <row r="328" spans="1:43" x14ac:dyDescent="0.25">
      <c r="A328" s="1">
        <v>-9.1935699999999995E-2</v>
      </c>
      <c r="B328" s="1">
        <v>0.472279</v>
      </c>
      <c r="C328" s="1">
        <v>-0.87664200000000003</v>
      </c>
      <c r="D328" s="1">
        <v>-0.894702</v>
      </c>
      <c r="E328" s="1">
        <v>0.98436400000000002</v>
      </c>
      <c r="F328" s="1">
        <v>-1.18215</v>
      </c>
      <c r="G328" s="1">
        <v>-0.50238300000000002</v>
      </c>
      <c r="H328" s="1">
        <v>1.6282399999999999</v>
      </c>
      <c r="I328" s="1">
        <v>-1.83904</v>
      </c>
      <c r="J328" s="1">
        <v>1.9102100000000001E-3</v>
      </c>
      <c r="K328" s="1">
        <v>0.76515699999999998</v>
      </c>
      <c r="L328" s="1">
        <v>-1.8668100000000001</v>
      </c>
      <c r="M328" s="1">
        <v>0.74197400000000002</v>
      </c>
      <c r="N328" s="1">
        <v>1.0018199999999999</v>
      </c>
      <c r="O328" s="1">
        <v>-2.4963299999999999</v>
      </c>
      <c r="P328" s="1">
        <v>-0.740645</v>
      </c>
      <c r="Q328" s="1">
        <v>0.99947200000000003</v>
      </c>
      <c r="R328" s="1">
        <v>-2.4942700000000002</v>
      </c>
      <c r="S328" s="1">
        <v>-5.6826299999999995E-4</v>
      </c>
      <c r="T328" s="1">
        <v>-4.4785700000000003E-3</v>
      </c>
      <c r="U328" s="1">
        <v>-2.50529</v>
      </c>
      <c r="V328" s="1" t="s">
        <v>23</v>
      </c>
      <c r="W328" s="1">
        <f>ABS(IK_diagnostics_positions__3[[#This Row],[Column1]]-A327)</f>
        <v>3.0000000000002247E-5</v>
      </c>
      <c r="X328" s="1">
        <f>ABS(IK_diagnostics_positions__3[[#This Row],[Column2]]-B327)</f>
        <v>3.4400000000001096E-4</v>
      </c>
      <c r="Y328" s="1">
        <f>ABS(IK_diagnostics_positions__3[[#This Row],[Column3]]-C327)</f>
        <v>1.8200000000001548E-4</v>
      </c>
      <c r="Z328" s="1">
        <f>ABS(IK_diagnostics_positions__3[[#This Row],[Column4]]-D327)</f>
        <v>6.9799999999997642E-4</v>
      </c>
      <c r="AA328" s="1">
        <f>ABS(IK_diagnostics_positions__3[[#This Row],[Column5]]-E327)</f>
        <v>1.5589999999999771E-3</v>
      </c>
      <c r="AB328" s="1">
        <f>ABS(IK_diagnostics_positions__3[[#This Row],[Column6]]-F327)</f>
        <v>4.5999999999990493E-4</v>
      </c>
      <c r="AC328" s="1">
        <f>ABS(IK_diagnostics_positions__3[[#This Row],[Column7]]-G327)</f>
        <v>2.2600000000005949E-4</v>
      </c>
      <c r="AD328" s="1">
        <f>ABS(IK_diagnostics_positions__3[[#This Row],[Column8]]-H327)</f>
        <v>1.7300000000000093E-3</v>
      </c>
      <c r="AE328" s="1">
        <f>ABS(IK_diagnostics_positions__3[[#This Row],[Column9]]-I327)</f>
        <v>8.0000000000080007E-5</v>
      </c>
      <c r="AF328" s="1">
        <f>ABS(IK_diagnostics_positions__3[[#This Row],[Column10]]-J327)</f>
        <v>5.224899999999998E-4</v>
      </c>
      <c r="AG328" s="1">
        <f>ABS(IK_diagnostics_positions__3[[#This Row],[Column11]]-K327)</f>
        <v>1.5929999999999556E-3</v>
      </c>
      <c r="AH328" s="1">
        <f>ABS(IK_diagnostics_positions__3[[#This Row],[Column12]]-L327)</f>
        <v>8.3000000000010843E-4</v>
      </c>
      <c r="AI328" s="1">
        <f>ABS(IK_diagnostics_positions__3[[#This Row],[Column13]]-M327)</f>
        <v>3.1199999999997896E-4</v>
      </c>
      <c r="AJ328" s="1">
        <f>ABS(IK_diagnostics_positions__3[[#This Row],[Column14]]-N327)</f>
        <v>1.100000000000545E-4</v>
      </c>
      <c r="AK328" s="1">
        <f>ABS(IK_diagnostics_positions__3[[#This Row],[Column15]]-O327)</f>
        <v>4.9000000000010147E-4</v>
      </c>
      <c r="AL328" s="1">
        <f>ABS(IK_diagnostics_positions__3[[#This Row],[Column16]]-P327)</f>
        <v>9.940000000000504E-4</v>
      </c>
      <c r="AM328" s="1">
        <f>ABS(IK_diagnostics_positions__3[[#This Row],[Column17]]-Q327)</f>
        <v>4.9300000000007671E-4</v>
      </c>
      <c r="AN328" s="1">
        <f>ABS(IK_diagnostics_positions__3[[#This Row],[Column18]]-R327)</f>
        <v>6.8000000000001393E-4</v>
      </c>
      <c r="AO328" s="1">
        <f>ABS(IK_diagnostics_positions__3[[#This Row],[Column19]]-S327)</f>
        <v>5.6185177999999996E-4</v>
      </c>
      <c r="AP328" s="1">
        <f>ABS(IK_diagnostics_positions__3[[#This Row],[Column20]]-T327)</f>
        <v>7.4720999999999989E-4</v>
      </c>
      <c r="AQ328" s="1">
        <f>ABS(IK_diagnostics_positions__3[[#This Row],[Column21]]-U327)</f>
        <v>1.8999999999991246E-4</v>
      </c>
    </row>
    <row r="329" spans="1:43" x14ac:dyDescent="0.25">
      <c r="A329" s="1">
        <v>-9.1824100000000006E-2</v>
      </c>
      <c r="B329" s="1">
        <v>0.47337600000000002</v>
      </c>
      <c r="C329" s="1">
        <v>-0.87606200000000001</v>
      </c>
      <c r="D329" s="1">
        <v>-0.89440399999999998</v>
      </c>
      <c r="E329" s="1">
        <v>0.98582999999999998</v>
      </c>
      <c r="F329" s="1">
        <v>-1.18144</v>
      </c>
      <c r="G329" s="1">
        <v>-0.50300500000000004</v>
      </c>
      <c r="H329" s="1">
        <v>1.6292599999999999</v>
      </c>
      <c r="I329" s="1">
        <v>-1.8393200000000001</v>
      </c>
      <c r="J329" s="1">
        <v>1.85198E-3</v>
      </c>
      <c r="K329" s="1">
        <v>0.766509</v>
      </c>
      <c r="L329" s="1">
        <v>-1.8672</v>
      </c>
      <c r="M329" s="1">
        <v>0.74251599999999995</v>
      </c>
      <c r="N329" s="1">
        <v>1.00145</v>
      </c>
      <c r="O329" s="1">
        <v>-2.4966599999999999</v>
      </c>
      <c r="P329" s="1">
        <v>-0.74144600000000005</v>
      </c>
      <c r="Q329" s="1">
        <v>0.99917400000000001</v>
      </c>
      <c r="R329" s="1">
        <v>-2.4944000000000002</v>
      </c>
      <c r="S329" s="1">
        <v>-6.4357399999999995E-4</v>
      </c>
      <c r="T329" s="1">
        <v>-4.0157400000000003E-3</v>
      </c>
      <c r="U329" s="1">
        <v>-2.50461</v>
      </c>
      <c r="V329" s="1" t="s">
        <v>23</v>
      </c>
      <c r="W329" s="1">
        <f>ABS(IK_diagnostics_positions__3[[#This Row],[Column1]]-A328)</f>
        <v>1.1159999999998949E-4</v>
      </c>
      <c r="X329" s="1">
        <f>ABS(IK_diagnostics_positions__3[[#This Row],[Column2]]-B328)</f>
        <v>1.0970000000000146E-3</v>
      </c>
      <c r="Y329" s="1">
        <f>ABS(IK_diagnostics_positions__3[[#This Row],[Column3]]-C328)</f>
        <v>5.8000000000002494E-4</v>
      </c>
      <c r="Z329" s="1">
        <f>ABS(IK_diagnostics_positions__3[[#This Row],[Column4]]-D328)</f>
        <v>2.9800000000002047E-4</v>
      </c>
      <c r="AA329" s="1">
        <f>ABS(IK_diagnostics_positions__3[[#This Row],[Column5]]-E328)</f>
        <v>1.4659999999999673E-3</v>
      </c>
      <c r="AB329" s="1">
        <f>ABS(IK_diagnostics_positions__3[[#This Row],[Column6]]-F328)</f>
        <v>7.0999999999998842E-4</v>
      </c>
      <c r="AC329" s="1">
        <f>ABS(IK_diagnostics_positions__3[[#This Row],[Column7]]-G328)</f>
        <v>6.2200000000001143E-4</v>
      </c>
      <c r="AD329" s="1">
        <f>ABS(IK_diagnostics_positions__3[[#This Row],[Column8]]-H328)</f>
        <v>1.0200000000000209E-3</v>
      </c>
      <c r="AE329" s="1">
        <f>ABS(IK_diagnostics_positions__3[[#This Row],[Column9]]-I328)</f>
        <v>2.8000000000005798E-4</v>
      </c>
      <c r="AF329" s="1">
        <f>ABS(IK_diagnostics_positions__3[[#This Row],[Column10]]-J328)</f>
        <v>5.8230000000000044E-5</v>
      </c>
      <c r="AG329" s="1">
        <f>ABS(IK_diagnostics_positions__3[[#This Row],[Column11]]-K328)</f>
        <v>1.3520000000000199E-3</v>
      </c>
      <c r="AH329" s="1">
        <f>ABS(IK_diagnostics_positions__3[[#This Row],[Column12]]-L328)</f>
        <v>3.8999999999989043E-4</v>
      </c>
      <c r="AI329" s="1">
        <f>ABS(IK_diagnostics_positions__3[[#This Row],[Column13]]-M328)</f>
        <v>5.4199999999993143E-4</v>
      </c>
      <c r="AJ329" s="1">
        <f>ABS(IK_diagnostics_positions__3[[#This Row],[Column14]]-N328)</f>
        <v>3.6999999999998145E-4</v>
      </c>
      <c r="AK329" s="1">
        <f>ABS(IK_diagnostics_positions__3[[#This Row],[Column15]]-O328)</f>
        <v>3.2999999999994145E-4</v>
      </c>
      <c r="AL329" s="1">
        <f>ABS(IK_diagnostics_positions__3[[#This Row],[Column16]]-P328)</f>
        <v>8.0100000000005167E-4</v>
      </c>
      <c r="AM329" s="1">
        <f>ABS(IK_diagnostics_positions__3[[#This Row],[Column17]]-Q328)</f>
        <v>2.9800000000002047E-4</v>
      </c>
      <c r="AN329" s="1">
        <f>ABS(IK_diagnostics_positions__3[[#This Row],[Column18]]-R328)</f>
        <v>1.2999999999996348E-4</v>
      </c>
      <c r="AO329" s="1">
        <f>ABS(IK_diagnostics_positions__3[[#This Row],[Column19]]-S328)</f>
        <v>7.5310999999999998E-5</v>
      </c>
      <c r="AP329" s="1">
        <f>ABS(IK_diagnostics_positions__3[[#This Row],[Column20]]-T328)</f>
        <v>4.6283000000000001E-4</v>
      </c>
      <c r="AQ329" s="1">
        <f>ABS(IK_diagnostics_positions__3[[#This Row],[Column21]]-U328)</f>
        <v>6.8000000000001393E-4</v>
      </c>
    </row>
    <row r="330" spans="1:43" x14ac:dyDescent="0.25">
      <c r="A330" s="1">
        <v>3.9605899999999999E-2</v>
      </c>
      <c r="B330" s="1" t="s">
        <v>22</v>
      </c>
      <c r="C330" s="1">
        <v>-0.99921499999999996</v>
      </c>
      <c r="D330" s="1">
        <v>-0.95786499999999997</v>
      </c>
      <c r="E330" s="1">
        <v>7.0483199999999996E-2</v>
      </c>
      <c r="F330" s="1">
        <v>-0.99000999999999995</v>
      </c>
      <c r="G330" s="1">
        <v>-0.39642500000000003</v>
      </c>
      <c r="H330" s="1">
        <v>0.897733</v>
      </c>
      <c r="I330" s="1">
        <v>-1.0110600000000001</v>
      </c>
      <c r="J330" s="1">
        <v>0.24221999999999999</v>
      </c>
      <c r="K330" s="1">
        <v>0.294985</v>
      </c>
      <c r="L330" s="1">
        <v>-1.48942</v>
      </c>
      <c r="M330" s="1">
        <v>0.19188</v>
      </c>
      <c r="N330" s="1">
        <v>0.83109699999999997</v>
      </c>
      <c r="O330" s="1">
        <v>-2.3320699999999999</v>
      </c>
      <c r="P330" s="1">
        <v>-0.27526200000000001</v>
      </c>
      <c r="Q330" s="1">
        <v>0.739649</v>
      </c>
      <c r="R330" s="1">
        <v>-2.22051</v>
      </c>
      <c r="S330" s="1">
        <v>7.1526300000000001E-2</v>
      </c>
      <c r="T330" s="1">
        <v>0.288358</v>
      </c>
      <c r="U330" s="1">
        <v>-2.47472</v>
      </c>
      <c r="V330" s="1" t="s">
        <v>23</v>
      </c>
      <c r="W330" s="1">
        <f>ABS(IK_diagnostics_positions__3[[#This Row],[Column1]]-A329)</f>
        <v>0.13142999999999999</v>
      </c>
      <c r="X330" s="1">
        <f>ABS(IK_diagnostics_positions__3[[#This Row],[Column2]]-B329)</f>
        <v>0.47337600000000002</v>
      </c>
      <c r="Y330" s="1">
        <f>ABS(IK_diagnostics_positions__3[[#This Row],[Column3]]-C329)</f>
        <v>0.12315299999999996</v>
      </c>
      <c r="Z330" s="1">
        <f>ABS(IK_diagnostics_positions__3[[#This Row],[Column4]]-D329)</f>
        <v>6.346099999999999E-2</v>
      </c>
      <c r="AA330" s="1">
        <f>ABS(IK_diagnostics_positions__3[[#This Row],[Column5]]-E329)</f>
        <v>0.91534680000000002</v>
      </c>
      <c r="AB330" s="1">
        <f>ABS(IK_diagnostics_positions__3[[#This Row],[Column6]]-F329)</f>
        <v>0.1914300000000001</v>
      </c>
      <c r="AC330" s="1">
        <f>ABS(IK_diagnostics_positions__3[[#This Row],[Column7]]-G329)</f>
        <v>0.10658000000000001</v>
      </c>
      <c r="AD330" s="1">
        <f>ABS(IK_diagnostics_positions__3[[#This Row],[Column8]]-H329)</f>
        <v>0.73152699999999993</v>
      </c>
      <c r="AE330" s="1">
        <f>ABS(IK_diagnostics_positions__3[[#This Row],[Column9]]-I329)</f>
        <v>0.82826</v>
      </c>
      <c r="AF330" s="1">
        <f>ABS(IK_diagnostics_positions__3[[#This Row],[Column10]]-J329)</f>
        <v>0.24036801999999999</v>
      </c>
      <c r="AG330" s="1">
        <f>ABS(IK_diagnostics_positions__3[[#This Row],[Column11]]-K329)</f>
        <v>0.471524</v>
      </c>
      <c r="AH330" s="1">
        <f>ABS(IK_diagnostics_positions__3[[#This Row],[Column12]]-L329)</f>
        <v>0.37778</v>
      </c>
      <c r="AI330" s="1">
        <f>ABS(IK_diagnostics_positions__3[[#This Row],[Column13]]-M329)</f>
        <v>0.5506359999999999</v>
      </c>
      <c r="AJ330" s="1">
        <f>ABS(IK_diagnostics_positions__3[[#This Row],[Column14]]-N329)</f>
        <v>0.17035299999999998</v>
      </c>
      <c r="AK330" s="1">
        <f>ABS(IK_diagnostics_positions__3[[#This Row],[Column15]]-O329)</f>
        <v>0.16459000000000001</v>
      </c>
      <c r="AL330" s="1">
        <f>ABS(IK_diagnostics_positions__3[[#This Row],[Column16]]-P329)</f>
        <v>0.46618400000000004</v>
      </c>
      <c r="AM330" s="1">
        <f>ABS(IK_diagnostics_positions__3[[#This Row],[Column17]]-Q329)</f>
        <v>0.25952500000000001</v>
      </c>
      <c r="AN330" s="1">
        <f>ABS(IK_diagnostics_positions__3[[#This Row],[Column18]]-R329)</f>
        <v>0.27389000000000019</v>
      </c>
      <c r="AO330" s="1">
        <f>ABS(IK_diagnostics_positions__3[[#This Row],[Column19]]-S329)</f>
        <v>7.2169873999999995E-2</v>
      </c>
      <c r="AP330" s="1">
        <f>ABS(IK_diagnostics_positions__3[[#This Row],[Column20]]-T329)</f>
        <v>0.29237373999999999</v>
      </c>
      <c r="AQ330" s="1">
        <f>ABS(IK_diagnostics_positions__3[[#This Row],[Column21]]-U329)</f>
        <v>2.9889999999999972E-2</v>
      </c>
    </row>
    <row r="331" spans="1:43" x14ac:dyDescent="0.25">
      <c r="A331" s="1">
        <v>1.5565600000000001E-2</v>
      </c>
      <c r="B331" s="1">
        <v>9.8467700000000005E-2</v>
      </c>
      <c r="C331" s="1">
        <v>-0.99501799999999996</v>
      </c>
      <c r="D331" s="1">
        <v>-0.94876199999999999</v>
      </c>
      <c r="E331" s="1">
        <v>0.359402</v>
      </c>
      <c r="F331" s="1">
        <v>-1.03959</v>
      </c>
      <c r="G331" s="1">
        <v>-0.33229199999999998</v>
      </c>
      <c r="H331" s="1">
        <v>1.11792</v>
      </c>
      <c r="I331" s="1">
        <v>-1.2507999999999999</v>
      </c>
      <c r="J331" s="1">
        <v>0.15812899999999999</v>
      </c>
      <c r="K331" s="1">
        <v>0.37742500000000001</v>
      </c>
      <c r="L331" s="1">
        <v>-1.71031</v>
      </c>
      <c r="M331" s="1">
        <v>0.52582600000000002</v>
      </c>
      <c r="N331" s="1">
        <v>0.98258100000000004</v>
      </c>
      <c r="O331" s="1">
        <v>-2.41642</v>
      </c>
      <c r="P331" s="1">
        <v>-0.465725</v>
      </c>
      <c r="Q331" s="1">
        <v>0.84009800000000001</v>
      </c>
      <c r="R331" s="1">
        <v>-2.3401800000000001</v>
      </c>
      <c r="S331" s="1">
        <v>-4.2685599999999997E-2</v>
      </c>
      <c r="T331" s="1">
        <v>5.87506E-2</v>
      </c>
      <c r="U331" s="1">
        <v>-2.63666</v>
      </c>
      <c r="V331" s="1" t="s">
        <v>23</v>
      </c>
      <c r="W331" s="1">
        <f>ABS(IK_diagnostics_positions__3[[#This Row],[Column1]]-A330)</f>
        <v>2.4040300000000001E-2</v>
      </c>
      <c r="X331" s="1">
        <f>ABS(IK_diagnostics_positions__3[[#This Row],[Column2]]-B330)</f>
        <v>9.8467700000000005E-2</v>
      </c>
      <c r="Y331" s="1">
        <f>ABS(IK_diagnostics_positions__3[[#This Row],[Column3]]-C330)</f>
        <v>4.1970000000000063E-3</v>
      </c>
      <c r="Z331" s="1">
        <f>ABS(IK_diagnostics_positions__3[[#This Row],[Column4]]-D330)</f>
        <v>9.1029999999999722E-3</v>
      </c>
      <c r="AA331" s="1">
        <f>ABS(IK_diagnostics_positions__3[[#This Row],[Column5]]-E330)</f>
        <v>0.28891880000000003</v>
      </c>
      <c r="AB331" s="1">
        <f>ABS(IK_diagnostics_positions__3[[#This Row],[Column6]]-F330)</f>
        <v>4.9580000000000068E-2</v>
      </c>
      <c r="AC331" s="1">
        <f>ABS(IK_diagnostics_positions__3[[#This Row],[Column7]]-G330)</f>
        <v>6.4133000000000051E-2</v>
      </c>
      <c r="AD331" s="1">
        <f>ABS(IK_diagnostics_positions__3[[#This Row],[Column8]]-H330)</f>
        <v>0.22018700000000002</v>
      </c>
      <c r="AE331" s="1">
        <f>ABS(IK_diagnostics_positions__3[[#This Row],[Column9]]-I330)</f>
        <v>0.23973999999999984</v>
      </c>
      <c r="AF331" s="1">
        <f>ABS(IK_diagnostics_positions__3[[#This Row],[Column10]]-J330)</f>
        <v>8.4090999999999999E-2</v>
      </c>
      <c r="AG331" s="1">
        <f>ABS(IK_diagnostics_positions__3[[#This Row],[Column11]]-K330)</f>
        <v>8.2440000000000013E-2</v>
      </c>
      <c r="AH331" s="1">
        <f>ABS(IK_diagnostics_positions__3[[#This Row],[Column12]]-L330)</f>
        <v>0.22089000000000003</v>
      </c>
      <c r="AI331" s="1">
        <f>ABS(IK_diagnostics_positions__3[[#This Row],[Column13]]-M330)</f>
        <v>0.33394600000000002</v>
      </c>
      <c r="AJ331" s="1">
        <f>ABS(IK_diagnostics_positions__3[[#This Row],[Column14]]-N330)</f>
        <v>0.15148400000000006</v>
      </c>
      <c r="AK331" s="1">
        <f>ABS(IK_diagnostics_positions__3[[#This Row],[Column15]]-O330)</f>
        <v>8.4350000000000147E-2</v>
      </c>
      <c r="AL331" s="1">
        <f>ABS(IK_diagnostics_positions__3[[#This Row],[Column16]]-P330)</f>
        <v>0.19046299999999999</v>
      </c>
      <c r="AM331" s="1">
        <f>ABS(IK_diagnostics_positions__3[[#This Row],[Column17]]-Q330)</f>
        <v>0.10044900000000001</v>
      </c>
      <c r="AN331" s="1">
        <f>ABS(IK_diagnostics_positions__3[[#This Row],[Column18]]-R330)</f>
        <v>0.11967000000000017</v>
      </c>
      <c r="AO331" s="1">
        <f>ABS(IK_diagnostics_positions__3[[#This Row],[Column19]]-S330)</f>
        <v>0.11421190000000001</v>
      </c>
      <c r="AP331" s="1">
        <f>ABS(IK_diagnostics_positions__3[[#This Row],[Column20]]-T330)</f>
        <v>0.22960740000000002</v>
      </c>
      <c r="AQ331" s="1">
        <f>ABS(IK_diagnostics_positions__3[[#This Row],[Column21]]-U330)</f>
        <v>0.16193999999999997</v>
      </c>
    </row>
    <row r="332" spans="1:43" x14ac:dyDescent="0.25">
      <c r="A332" s="1">
        <v>2.3975099999999999E-2</v>
      </c>
      <c r="B332" s="1">
        <v>0.18354300000000001</v>
      </c>
      <c r="C332" s="1">
        <v>-0.98271900000000001</v>
      </c>
      <c r="D332" s="1">
        <v>-0.91927000000000003</v>
      </c>
      <c r="E332" s="1">
        <v>0.51029899999999995</v>
      </c>
      <c r="F332" s="1">
        <v>-1.0420499999999999</v>
      </c>
      <c r="G332" s="1">
        <v>-0.326492</v>
      </c>
      <c r="H332" s="1">
        <v>1.2546299999999999</v>
      </c>
      <c r="I332" s="1">
        <v>-1.3495999999999999</v>
      </c>
      <c r="J332" s="1">
        <v>0.12901399999999999</v>
      </c>
      <c r="K332" s="1">
        <v>0.467727</v>
      </c>
      <c r="L332" s="1">
        <v>-1.76589</v>
      </c>
      <c r="M332" s="1">
        <v>0.61617299999999997</v>
      </c>
      <c r="N332" s="1">
        <v>1.02851</v>
      </c>
      <c r="O332" s="1">
        <v>-2.4353699999999998</v>
      </c>
      <c r="P332" s="1">
        <v>-0.53980600000000001</v>
      </c>
      <c r="Q332" s="1">
        <v>0.89974900000000002</v>
      </c>
      <c r="R332" s="1">
        <v>-2.3708999999999998</v>
      </c>
      <c r="S332" s="1">
        <v>-5.2028999999999999E-2</v>
      </c>
      <c r="T332" s="1">
        <v>-2.2466300000000002E-2</v>
      </c>
      <c r="U332" s="1">
        <v>-2.6185</v>
      </c>
      <c r="V332" s="1" t="s">
        <v>23</v>
      </c>
      <c r="W332" s="1">
        <f>ABS(IK_diagnostics_positions__3[[#This Row],[Column1]]-A331)</f>
        <v>8.4094999999999986E-3</v>
      </c>
      <c r="X332" s="1">
        <f>ABS(IK_diagnostics_positions__3[[#This Row],[Column2]]-B331)</f>
        <v>8.5075300000000006E-2</v>
      </c>
      <c r="Y332" s="1">
        <f>ABS(IK_diagnostics_positions__3[[#This Row],[Column3]]-C331)</f>
        <v>1.2298999999999949E-2</v>
      </c>
      <c r="Z332" s="1">
        <f>ABS(IK_diagnostics_positions__3[[#This Row],[Column4]]-D331)</f>
        <v>2.9491999999999963E-2</v>
      </c>
      <c r="AA332" s="1">
        <f>ABS(IK_diagnostics_positions__3[[#This Row],[Column5]]-E331)</f>
        <v>0.15089699999999995</v>
      </c>
      <c r="AB332" s="1">
        <f>ABS(IK_diagnostics_positions__3[[#This Row],[Column6]]-F331)</f>
        <v>2.4599999999999067E-3</v>
      </c>
      <c r="AC332" s="1">
        <f>ABS(IK_diagnostics_positions__3[[#This Row],[Column7]]-G331)</f>
        <v>5.7999999999999718E-3</v>
      </c>
      <c r="AD332" s="1">
        <f>ABS(IK_diagnostics_positions__3[[#This Row],[Column8]]-H331)</f>
        <v>0.13670999999999989</v>
      </c>
      <c r="AE332" s="1">
        <f>ABS(IK_diagnostics_positions__3[[#This Row],[Column9]]-I331)</f>
        <v>9.8799999999999999E-2</v>
      </c>
      <c r="AF332" s="1">
        <f>ABS(IK_diagnostics_positions__3[[#This Row],[Column10]]-J331)</f>
        <v>2.9115000000000002E-2</v>
      </c>
      <c r="AG332" s="1">
        <f>ABS(IK_diagnostics_positions__3[[#This Row],[Column11]]-K331)</f>
        <v>9.0301999999999993E-2</v>
      </c>
      <c r="AH332" s="1">
        <f>ABS(IK_diagnostics_positions__3[[#This Row],[Column12]]-L331)</f>
        <v>5.5579999999999963E-2</v>
      </c>
      <c r="AI332" s="1">
        <f>ABS(IK_diagnostics_positions__3[[#This Row],[Column13]]-M331)</f>
        <v>9.0346999999999955E-2</v>
      </c>
      <c r="AJ332" s="1">
        <f>ABS(IK_diagnostics_positions__3[[#This Row],[Column14]]-N331)</f>
        <v>4.5928999999999998E-2</v>
      </c>
      <c r="AK332" s="1">
        <f>ABS(IK_diagnostics_positions__3[[#This Row],[Column15]]-O331)</f>
        <v>1.89499999999998E-2</v>
      </c>
      <c r="AL332" s="1">
        <f>ABS(IK_diagnostics_positions__3[[#This Row],[Column16]]-P331)</f>
        <v>7.4081000000000008E-2</v>
      </c>
      <c r="AM332" s="1">
        <f>ABS(IK_diagnostics_positions__3[[#This Row],[Column17]]-Q331)</f>
        <v>5.965100000000001E-2</v>
      </c>
      <c r="AN332" s="1">
        <f>ABS(IK_diagnostics_positions__3[[#This Row],[Column18]]-R331)</f>
        <v>3.0719999999999636E-2</v>
      </c>
      <c r="AO332" s="1">
        <f>ABS(IK_diagnostics_positions__3[[#This Row],[Column19]]-S331)</f>
        <v>9.3434000000000017E-3</v>
      </c>
      <c r="AP332" s="1">
        <f>ABS(IK_diagnostics_positions__3[[#This Row],[Column20]]-T331)</f>
        <v>8.1216900000000009E-2</v>
      </c>
      <c r="AQ332" s="1">
        <f>ABS(IK_diagnostics_positions__3[[#This Row],[Column21]]-U331)</f>
        <v>1.8159999999999954E-2</v>
      </c>
    </row>
    <row r="333" spans="1:43" x14ac:dyDescent="0.25">
      <c r="A333" s="1">
        <v>2.1123400000000001E-2</v>
      </c>
      <c r="B333" s="1">
        <v>0.247887</v>
      </c>
      <c r="C333" s="1">
        <v>-0.96855899999999995</v>
      </c>
      <c r="D333" s="1">
        <v>-0.90007000000000004</v>
      </c>
      <c r="E333" s="1">
        <v>0.62925299999999995</v>
      </c>
      <c r="F333" s="1">
        <v>-1.0457799999999999</v>
      </c>
      <c r="G333" s="1">
        <v>-0.31880500000000001</v>
      </c>
      <c r="H333" s="1">
        <v>1.3553999999999999</v>
      </c>
      <c r="I333" s="1">
        <v>-1.4129799999999999</v>
      </c>
      <c r="J333" s="1">
        <v>0.10427400000000001</v>
      </c>
      <c r="K333" s="1">
        <v>0.53397700000000003</v>
      </c>
      <c r="L333" s="1">
        <v>-1.7954300000000001</v>
      </c>
      <c r="M333" s="1">
        <v>0.65510000000000002</v>
      </c>
      <c r="N333" s="1">
        <v>1.0441800000000001</v>
      </c>
      <c r="O333" s="1">
        <v>-2.4559500000000001</v>
      </c>
      <c r="P333" s="1">
        <v>-0.58801700000000001</v>
      </c>
      <c r="Q333" s="1">
        <v>0.93512799999999996</v>
      </c>
      <c r="R333" s="1">
        <v>-2.39527</v>
      </c>
      <c r="S333" s="1">
        <v>-5.1525399999999999E-2</v>
      </c>
      <c r="T333" s="1">
        <v>-4.7703000000000002E-2</v>
      </c>
      <c r="U333" s="1">
        <v>-2.5937899999999998</v>
      </c>
      <c r="V333" s="1" t="s">
        <v>23</v>
      </c>
      <c r="W333" s="1">
        <f>ABS(IK_diagnostics_positions__3[[#This Row],[Column1]]-A332)</f>
        <v>2.8516999999999987E-3</v>
      </c>
      <c r="X333" s="1">
        <f>ABS(IK_diagnostics_positions__3[[#This Row],[Column2]]-B332)</f>
        <v>6.4343999999999985E-2</v>
      </c>
      <c r="Y333" s="1">
        <f>ABS(IK_diagnostics_positions__3[[#This Row],[Column3]]-C332)</f>
        <v>1.4160000000000061E-2</v>
      </c>
      <c r="Z333" s="1">
        <f>ABS(IK_diagnostics_positions__3[[#This Row],[Column4]]-D332)</f>
        <v>1.9199999999999995E-2</v>
      </c>
      <c r="AA333" s="1">
        <f>ABS(IK_diagnostics_positions__3[[#This Row],[Column5]]-E332)</f>
        <v>0.118954</v>
      </c>
      <c r="AB333" s="1">
        <f>ABS(IK_diagnostics_positions__3[[#This Row],[Column6]]-F332)</f>
        <v>3.7300000000000111E-3</v>
      </c>
      <c r="AC333" s="1">
        <f>ABS(IK_diagnostics_positions__3[[#This Row],[Column7]]-G332)</f>
        <v>7.6869999999999994E-3</v>
      </c>
      <c r="AD333" s="1">
        <f>ABS(IK_diagnostics_positions__3[[#This Row],[Column8]]-H332)</f>
        <v>0.10077000000000003</v>
      </c>
      <c r="AE333" s="1">
        <f>ABS(IK_diagnostics_positions__3[[#This Row],[Column9]]-I332)</f>
        <v>6.3379999999999992E-2</v>
      </c>
      <c r="AF333" s="1">
        <f>ABS(IK_diagnostics_positions__3[[#This Row],[Column10]]-J332)</f>
        <v>2.4739999999999984E-2</v>
      </c>
      <c r="AG333" s="1">
        <f>ABS(IK_diagnostics_positions__3[[#This Row],[Column11]]-K332)</f>
        <v>6.6250000000000031E-2</v>
      </c>
      <c r="AH333" s="1">
        <f>ABS(IK_diagnostics_positions__3[[#This Row],[Column12]]-L332)</f>
        <v>2.9540000000000122E-2</v>
      </c>
      <c r="AI333" s="1">
        <f>ABS(IK_diagnostics_positions__3[[#This Row],[Column13]]-M332)</f>
        <v>3.8927000000000045E-2</v>
      </c>
      <c r="AJ333" s="1">
        <f>ABS(IK_diagnostics_positions__3[[#This Row],[Column14]]-N332)</f>
        <v>1.5670000000000073E-2</v>
      </c>
      <c r="AK333" s="1">
        <f>ABS(IK_diagnostics_positions__3[[#This Row],[Column15]]-O332)</f>
        <v>2.0580000000000265E-2</v>
      </c>
      <c r="AL333" s="1">
        <f>ABS(IK_diagnostics_positions__3[[#This Row],[Column16]]-P332)</f>
        <v>4.8211000000000004E-2</v>
      </c>
      <c r="AM333" s="1">
        <f>ABS(IK_diagnostics_positions__3[[#This Row],[Column17]]-Q332)</f>
        <v>3.5378999999999938E-2</v>
      </c>
      <c r="AN333" s="1">
        <f>ABS(IK_diagnostics_positions__3[[#This Row],[Column18]]-R332)</f>
        <v>2.4370000000000225E-2</v>
      </c>
      <c r="AO333" s="1">
        <f>ABS(IK_diagnostics_positions__3[[#This Row],[Column19]]-S332)</f>
        <v>5.0359999999999988E-4</v>
      </c>
      <c r="AP333" s="1">
        <f>ABS(IK_diagnostics_positions__3[[#This Row],[Column20]]-T332)</f>
        <v>2.5236700000000001E-2</v>
      </c>
      <c r="AQ333" s="1">
        <f>ABS(IK_diagnostics_positions__3[[#This Row],[Column21]]-U332)</f>
        <v>2.4710000000000232E-2</v>
      </c>
    </row>
    <row r="334" spans="1:43" x14ac:dyDescent="0.25">
      <c r="A334" s="1">
        <v>2.213E-2</v>
      </c>
      <c r="B334" s="1">
        <v>0.291128</v>
      </c>
      <c r="C334" s="1">
        <v>-0.95642799999999994</v>
      </c>
      <c r="D334" s="1">
        <v>-0.88068299999999999</v>
      </c>
      <c r="E334" s="1">
        <v>0.71187100000000003</v>
      </c>
      <c r="F334" s="1">
        <v>-1.0453399999999999</v>
      </c>
      <c r="G334" s="1">
        <v>-0.30891400000000002</v>
      </c>
      <c r="H334" s="1">
        <v>1.4228700000000001</v>
      </c>
      <c r="I334" s="1">
        <v>-1.4546699999999999</v>
      </c>
      <c r="J334" s="1">
        <v>9.1349200000000005E-2</v>
      </c>
      <c r="K334" s="1">
        <v>0.57879100000000006</v>
      </c>
      <c r="L334" s="1">
        <v>-1.81149</v>
      </c>
      <c r="M334" s="1">
        <v>0.68140699999999998</v>
      </c>
      <c r="N334" s="1">
        <v>1.0477000000000001</v>
      </c>
      <c r="O334" s="1">
        <v>-2.4687299999999999</v>
      </c>
      <c r="P334" s="1">
        <v>-0.61588200000000004</v>
      </c>
      <c r="Q334" s="1">
        <v>0.95561399999999996</v>
      </c>
      <c r="R334" s="1">
        <v>-2.4096799999999998</v>
      </c>
      <c r="S334" s="1">
        <v>-4.4864500000000002E-2</v>
      </c>
      <c r="T334" s="1">
        <v>-5.6002000000000003E-2</v>
      </c>
      <c r="U334" s="1">
        <v>-2.5720700000000001</v>
      </c>
      <c r="V334" s="1" t="s">
        <v>23</v>
      </c>
      <c r="W334" s="1">
        <f>ABS(IK_diagnostics_positions__3[[#This Row],[Column1]]-A333)</f>
        <v>1.0065999999999999E-3</v>
      </c>
      <c r="X334" s="1">
        <f>ABS(IK_diagnostics_positions__3[[#This Row],[Column2]]-B333)</f>
        <v>4.3241000000000002E-2</v>
      </c>
      <c r="Y334" s="1">
        <f>ABS(IK_diagnostics_positions__3[[#This Row],[Column3]]-C333)</f>
        <v>1.2131000000000003E-2</v>
      </c>
      <c r="Z334" s="1">
        <f>ABS(IK_diagnostics_positions__3[[#This Row],[Column4]]-D333)</f>
        <v>1.9387000000000043E-2</v>
      </c>
      <c r="AA334" s="1">
        <f>ABS(IK_diagnostics_positions__3[[#This Row],[Column5]]-E333)</f>
        <v>8.261800000000008E-2</v>
      </c>
      <c r="AB334" s="1">
        <f>ABS(IK_diagnostics_positions__3[[#This Row],[Column6]]-F333)</f>
        <v>4.3999999999999595E-4</v>
      </c>
      <c r="AC334" s="1">
        <f>ABS(IK_diagnostics_positions__3[[#This Row],[Column7]]-G333)</f>
        <v>9.8909999999999831E-3</v>
      </c>
      <c r="AD334" s="1">
        <f>ABS(IK_diagnostics_positions__3[[#This Row],[Column8]]-H333)</f>
        <v>6.7470000000000141E-2</v>
      </c>
      <c r="AE334" s="1">
        <f>ABS(IK_diagnostics_positions__3[[#This Row],[Column9]]-I333)</f>
        <v>4.1690000000000005E-2</v>
      </c>
      <c r="AF334" s="1">
        <f>ABS(IK_diagnostics_positions__3[[#This Row],[Column10]]-J333)</f>
        <v>1.29248E-2</v>
      </c>
      <c r="AG334" s="1">
        <f>ABS(IK_diagnostics_positions__3[[#This Row],[Column11]]-K333)</f>
        <v>4.481400000000002E-2</v>
      </c>
      <c r="AH334" s="1">
        <f>ABS(IK_diagnostics_positions__3[[#This Row],[Column12]]-L333)</f>
        <v>1.6059999999999963E-2</v>
      </c>
      <c r="AI334" s="1">
        <f>ABS(IK_diagnostics_positions__3[[#This Row],[Column13]]-M333)</f>
        <v>2.6306999999999969E-2</v>
      </c>
      <c r="AJ334" s="1">
        <f>ABS(IK_diagnostics_positions__3[[#This Row],[Column14]]-N333)</f>
        <v>3.5199999999999676E-3</v>
      </c>
      <c r="AK334" s="1">
        <f>ABS(IK_diagnostics_positions__3[[#This Row],[Column15]]-O333)</f>
        <v>1.2779999999999792E-2</v>
      </c>
      <c r="AL334" s="1">
        <f>ABS(IK_diagnostics_positions__3[[#This Row],[Column16]]-P333)</f>
        <v>2.7865000000000029E-2</v>
      </c>
      <c r="AM334" s="1">
        <f>ABS(IK_diagnostics_positions__3[[#This Row],[Column17]]-Q333)</f>
        <v>2.0486000000000004E-2</v>
      </c>
      <c r="AN334" s="1">
        <f>ABS(IK_diagnostics_positions__3[[#This Row],[Column18]]-R333)</f>
        <v>1.4409999999999812E-2</v>
      </c>
      <c r="AO334" s="1">
        <f>ABS(IK_diagnostics_positions__3[[#This Row],[Column19]]-S333)</f>
        <v>6.6608999999999974E-3</v>
      </c>
      <c r="AP334" s="1">
        <f>ABS(IK_diagnostics_positions__3[[#This Row],[Column20]]-T333)</f>
        <v>8.2990000000000008E-3</v>
      </c>
      <c r="AQ334" s="1">
        <f>ABS(IK_diagnostics_positions__3[[#This Row],[Column21]]-U333)</f>
        <v>2.171999999999974E-2</v>
      </c>
    </row>
    <row r="335" spans="1:43" x14ac:dyDescent="0.25">
      <c r="A335" s="1">
        <v>1.5894100000000001E-2</v>
      </c>
      <c r="B335" s="1">
        <v>0.31709700000000002</v>
      </c>
      <c r="C335" s="1">
        <v>-0.94825999999999999</v>
      </c>
      <c r="D335" s="1">
        <v>-0.87499499999999997</v>
      </c>
      <c r="E335" s="1">
        <v>0.759463</v>
      </c>
      <c r="F335" s="1">
        <v>-1.05135</v>
      </c>
      <c r="G335" s="1">
        <v>-0.31299900000000003</v>
      </c>
      <c r="H335" s="1">
        <v>1.4639899999999999</v>
      </c>
      <c r="I335" s="1">
        <v>-1.48471</v>
      </c>
      <c r="J335" s="1">
        <v>7.5564300000000001E-2</v>
      </c>
      <c r="K335" s="1">
        <v>0.60726599999999997</v>
      </c>
      <c r="L335" s="1">
        <v>-1.82389</v>
      </c>
      <c r="M335" s="1">
        <v>0.69496199999999997</v>
      </c>
      <c r="N335" s="1">
        <v>1.0461499999999999</v>
      </c>
      <c r="O335" s="1">
        <v>-2.4748299999999999</v>
      </c>
      <c r="P335" s="1">
        <v>-0.63972899999999999</v>
      </c>
      <c r="Q335" s="1">
        <v>0.96413400000000005</v>
      </c>
      <c r="R335" s="1">
        <v>-2.4247200000000002</v>
      </c>
      <c r="S335" s="1">
        <v>-3.52641E-2</v>
      </c>
      <c r="T335" s="1">
        <v>-5.7164E-2</v>
      </c>
      <c r="U335" s="1">
        <v>-2.56298</v>
      </c>
      <c r="V335" s="1" t="s">
        <v>23</v>
      </c>
      <c r="W335" s="1">
        <f>ABS(IK_diagnostics_positions__3[[#This Row],[Column1]]-A334)</f>
        <v>6.2358999999999991E-3</v>
      </c>
      <c r="X335" s="1">
        <f>ABS(IK_diagnostics_positions__3[[#This Row],[Column2]]-B334)</f>
        <v>2.596900000000002E-2</v>
      </c>
      <c r="Y335" s="1">
        <f>ABS(IK_diagnostics_positions__3[[#This Row],[Column3]]-C334)</f>
        <v>8.1679999999999531E-3</v>
      </c>
      <c r="Z335" s="1">
        <f>ABS(IK_diagnostics_positions__3[[#This Row],[Column4]]-D334)</f>
        <v>5.6880000000000264E-3</v>
      </c>
      <c r="AA335" s="1">
        <f>ABS(IK_diagnostics_positions__3[[#This Row],[Column5]]-E334)</f>
        <v>4.7591999999999968E-2</v>
      </c>
      <c r="AB335" s="1">
        <f>ABS(IK_diagnostics_positions__3[[#This Row],[Column6]]-F334)</f>
        <v>6.0100000000000708E-3</v>
      </c>
      <c r="AC335" s="1">
        <f>ABS(IK_diagnostics_positions__3[[#This Row],[Column7]]-G334)</f>
        <v>4.0850000000000053E-3</v>
      </c>
      <c r="AD335" s="1">
        <f>ABS(IK_diagnostics_positions__3[[#This Row],[Column8]]-H334)</f>
        <v>4.1119999999999823E-2</v>
      </c>
      <c r="AE335" s="1">
        <f>ABS(IK_diagnostics_positions__3[[#This Row],[Column9]]-I334)</f>
        <v>3.0040000000000067E-2</v>
      </c>
      <c r="AF335" s="1">
        <f>ABS(IK_diagnostics_positions__3[[#This Row],[Column10]]-J334)</f>
        <v>1.5784900000000004E-2</v>
      </c>
      <c r="AG335" s="1">
        <f>ABS(IK_diagnostics_positions__3[[#This Row],[Column11]]-K334)</f>
        <v>2.8474999999999917E-2</v>
      </c>
      <c r="AH335" s="1">
        <f>ABS(IK_diagnostics_positions__3[[#This Row],[Column12]]-L334)</f>
        <v>1.2399999999999967E-2</v>
      </c>
      <c r="AI335" s="1">
        <f>ABS(IK_diagnostics_positions__3[[#This Row],[Column13]]-M334)</f>
        <v>1.3554999999999984E-2</v>
      </c>
      <c r="AJ335" s="1">
        <f>ABS(IK_diagnostics_positions__3[[#This Row],[Column14]]-N334)</f>
        <v>1.5500000000001624E-3</v>
      </c>
      <c r="AK335" s="1">
        <f>ABS(IK_diagnostics_positions__3[[#This Row],[Column15]]-O334)</f>
        <v>6.0999999999999943E-3</v>
      </c>
      <c r="AL335" s="1">
        <f>ABS(IK_diagnostics_positions__3[[#This Row],[Column16]]-P334)</f>
        <v>2.3846999999999952E-2</v>
      </c>
      <c r="AM335" s="1">
        <f>ABS(IK_diagnostics_positions__3[[#This Row],[Column17]]-Q334)</f>
        <v>8.5200000000000831E-3</v>
      </c>
      <c r="AN335" s="1">
        <f>ABS(IK_diagnostics_positions__3[[#This Row],[Column18]]-R334)</f>
        <v>1.5040000000000386E-2</v>
      </c>
      <c r="AO335" s="1">
        <f>ABS(IK_diagnostics_positions__3[[#This Row],[Column19]]-S334)</f>
        <v>9.600400000000002E-3</v>
      </c>
      <c r="AP335" s="1">
        <f>ABS(IK_diagnostics_positions__3[[#This Row],[Column20]]-T334)</f>
        <v>1.1619999999999964E-3</v>
      </c>
      <c r="AQ335" s="1">
        <f>ABS(IK_diagnostics_positions__3[[#This Row],[Column21]]-U334)</f>
        <v>9.0900000000000425E-3</v>
      </c>
    </row>
    <row r="336" spans="1:43" x14ac:dyDescent="0.25">
      <c r="A336" s="1">
        <v>1.4788300000000001E-2</v>
      </c>
      <c r="B336" s="1">
        <v>0.34766000000000002</v>
      </c>
      <c r="C336" s="1">
        <v>-0.937504</v>
      </c>
      <c r="D336" s="1">
        <v>-0.86583299999999996</v>
      </c>
      <c r="E336" s="1">
        <v>0.80730599999999997</v>
      </c>
      <c r="F336" s="1">
        <v>-1.05253</v>
      </c>
      <c r="G336" s="1">
        <v>-0.30904399999999999</v>
      </c>
      <c r="H336" s="1">
        <v>1.5062</v>
      </c>
      <c r="I336" s="1">
        <v>-1.50146</v>
      </c>
      <c r="J336" s="1">
        <v>5.9775399999999999E-2</v>
      </c>
      <c r="K336" s="1">
        <v>0.63575400000000004</v>
      </c>
      <c r="L336" s="1">
        <v>-1.8274999999999999</v>
      </c>
      <c r="M336" s="1">
        <v>0.70330899999999996</v>
      </c>
      <c r="N336" s="1">
        <v>1.0395000000000001</v>
      </c>
      <c r="O336" s="1">
        <v>-2.4777800000000001</v>
      </c>
      <c r="P336" s="1">
        <v>-0.65928299999999995</v>
      </c>
      <c r="Q336" s="1">
        <v>0.97433599999999998</v>
      </c>
      <c r="R336" s="1">
        <v>-2.4343900000000001</v>
      </c>
      <c r="S336" s="1">
        <v>-2.8374099999999999E-2</v>
      </c>
      <c r="T336" s="1">
        <v>-4.9161900000000001E-2</v>
      </c>
      <c r="U336" s="1">
        <v>-2.55077</v>
      </c>
      <c r="V336" s="1" t="s">
        <v>23</v>
      </c>
      <c r="W336" s="1">
        <f>ABS(IK_diagnostics_positions__3[[#This Row],[Column1]]-A335)</f>
        <v>1.1058000000000005E-3</v>
      </c>
      <c r="X336" s="1">
        <f>ABS(IK_diagnostics_positions__3[[#This Row],[Column2]]-B335)</f>
        <v>3.0563000000000007E-2</v>
      </c>
      <c r="Y336" s="1">
        <f>ABS(IK_diagnostics_positions__3[[#This Row],[Column3]]-C335)</f>
        <v>1.0755999999999988E-2</v>
      </c>
      <c r="Z336" s="1">
        <f>ABS(IK_diagnostics_positions__3[[#This Row],[Column4]]-D335)</f>
        <v>9.1620000000000035E-3</v>
      </c>
      <c r="AA336" s="1">
        <f>ABS(IK_diagnostics_positions__3[[#This Row],[Column5]]-E335)</f>
        <v>4.7842999999999969E-2</v>
      </c>
      <c r="AB336" s="1">
        <f>ABS(IK_diagnostics_positions__3[[#This Row],[Column6]]-F335)</f>
        <v>1.1799999999999589E-3</v>
      </c>
      <c r="AC336" s="1">
        <f>ABS(IK_diagnostics_positions__3[[#This Row],[Column7]]-G335)</f>
        <v>3.9550000000000418E-3</v>
      </c>
      <c r="AD336" s="1">
        <f>ABS(IK_diagnostics_positions__3[[#This Row],[Column8]]-H335)</f>
        <v>4.2210000000000081E-2</v>
      </c>
      <c r="AE336" s="1">
        <f>ABS(IK_diagnostics_positions__3[[#This Row],[Column9]]-I335)</f>
        <v>1.6750000000000043E-2</v>
      </c>
      <c r="AF336" s="1">
        <f>ABS(IK_diagnostics_positions__3[[#This Row],[Column10]]-J335)</f>
        <v>1.5788900000000002E-2</v>
      </c>
      <c r="AG336" s="1">
        <f>ABS(IK_diagnostics_positions__3[[#This Row],[Column11]]-K335)</f>
        <v>2.8488000000000069E-2</v>
      </c>
      <c r="AH336" s="1">
        <f>ABS(IK_diagnostics_positions__3[[#This Row],[Column12]]-L335)</f>
        <v>3.6099999999998911E-3</v>
      </c>
      <c r="AI336" s="1">
        <f>ABS(IK_diagnostics_positions__3[[#This Row],[Column13]]-M335)</f>
        <v>8.3469999999999933E-3</v>
      </c>
      <c r="AJ336" s="1">
        <f>ABS(IK_diagnostics_positions__3[[#This Row],[Column14]]-N335)</f>
        <v>6.6499999999998227E-3</v>
      </c>
      <c r="AK336" s="1">
        <f>ABS(IK_diagnostics_positions__3[[#This Row],[Column15]]-O335)</f>
        <v>2.9500000000002302E-3</v>
      </c>
      <c r="AL336" s="1">
        <f>ABS(IK_diagnostics_positions__3[[#This Row],[Column16]]-P335)</f>
        <v>1.955399999999996E-2</v>
      </c>
      <c r="AM336" s="1">
        <f>ABS(IK_diagnostics_positions__3[[#This Row],[Column17]]-Q335)</f>
        <v>1.0201999999999933E-2</v>
      </c>
      <c r="AN336" s="1">
        <f>ABS(IK_diagnostics_positions__3[[#This Row],[Column18]]-R335)</f>
        <v>9.6699999999998454E-3</v>
      </c>
      <c r="AO336" s="1">
        <f>ABS(IK_diagnostics_positions__3[[#This Row],[Column19]]-S335)</f>
        <v>6.8900000000000003E-3</v>
      </c>
      <c r="AP336" s="1">
        <f>ABS(IK_diagnostics_positions__3[[#This Row],[Column20]]-T335)</f>
        <v>8.0020999999999981E-3</v>
      </c>
      <c r="AQ336" s="1">
        <f>ABS(IK_diagnostics_positions__3[[#This Row],[Column21]]-U335)</f>
        <v>1.2210000000000054E-2</v>
      </c>
    </row>
    <row r="337" spans="1:43" x14ac:dyDescent="0.25">
      <c r="A337" s="1">
        <v>1.2333999999999999E-2</v>
      </c>
      <c r="B337" s="1">
        <v>0.36983199999999999</v>
      </c>
      <c r="C337" s="1">
        <v>-0.92901699999999998</v>
      </c>
      <c r="D337" s="1">
        <v>-0.86074700000000004</v>
      </c>
      <c r="E337" s="1">
        <v>0.84167199999999998</v>
      </c>
      <c r="F337" s="1">
        <v>-1.05189</v>
      </c>
      <c r="G337" s="1">
        <v>-0.30868400000000001</v>
      </c>
      <c r="H337" s="1">
        <v>1.5342800000000001</v>
      </c>
      <c r="I337" s="1">
        <v>-1.51613</v>
      </c>
      <c r="J337" s="1">
        <v>4.8364999999999998E-2</v>
      </c>
      <c r="K337" s="1">
        <v>0.65594799999999998</v>
      </c>
      <c r="L337" s="1">
        <v>-1.8340099999999999</v>
      </c>
      <c r="M337" s="1">
        <v>0.70704999999999996</v>
      </c>
      <c r="N337" s="1">
        <v>1.0341</v>
      </c>
      <c r="O337" s="1">
        <v>-2.4845000000000002</v>
      </c>
      <c r="P337" s="1">
        <v>-0.67297600000000002</v>
      </c>
      <c r="Q337" s="1">
        <v>0.98205500000000001</v>
      </c>
      <c r="R337" s="1">
        <v>-2.4450099999999999</v>
      </c>
      <c r="S337" s="1">
        <v>-2.1724299999999998E-2</v>
      </c>
      <c r="T337" s="1">
        <v>-4.3190300000000001E-2</v>
      </c>
      <c r="U337" s="1">
        <v>-2.54555</v>
      </c>
      <c r="V337" s="1" t="s">
        <v>23</v>
      </c>
      <c r="W337" s="1">
        <f>ABS(IK_diagnostics_positions__3[[#This Row],[Column1]]-A336)</f>
        <v>2.4543000000000013E-3</v>
      </c>
      <c r="X337" s="1">
        <f>ABS(IK_diagnostics_positions__3[[#This Row],[Column2]]-B336)</f>
        <v>2.217199999999997E-2</v>
      </c>
      <c r="Y337" s="1">
        <f>ABS(IK_diagnostics_positions__3[[#This Row],[Column3]]-C336)</f>
        <v>8.4870000000000223E-3</v>
      </c>
      <c r="Z337" s="1">
        <f>ABS(IK_diagnostics_positions__3[[#This Row],[Column4]]-D336)</f>
        <v>5.0859999999999239E-3</v>
      </c>
      <c r="AA337" s="1">
        <f>ABS(IK_diagnostics_positions__3[[#This Row],[Column5]]-E336)</f>
        <v>3.4366000000000008E-2</v>
      </c>
      <c r="AB337" s="1">
        <f>ABS(IK_diagnostics_positions__3[[#This Row],[Column6]]-F336)</f>
        <v>6.3999999999997392E-4</v>
      </c>
      <c r="AC337" s="1">
        <f>ABS(IK_diagnostics_positions__3[[#This Row],[Column7]]-G336)</f>
        <v>3.5999999999997145E-4</v>
      </c>
      <c r="AD337" s="1">
        <f>ABS(IK_diagnostics_positions__3[[#This Row],[Column8]]-H336)</f>
        <v>2.8080000000000105E-2</v>
      </c>
      <c r="AE337" s="1">
        <f>ABS(IK_diagnostics_positions__3[[#This Row],[Column9]]-I336)</f>
        <v>1.4669999999999961E-2</v>
      </c>
      <c r="AF337" s="1">
        <f>ABS(IK_diagnostics_positions__3[[#This Row],[Column10]]-J336)</f>
        <v>1.1410400000000001E-2</v>
      </c>
      <c r="AG337" s="1">
        <f>ABS(IK_diagnostics_positions__3[[#This Row],[Column11]]-K336)</f>
        <v>2.0193999999999934E-2</v>
      </c>
      <c r="AH337" s="1">
        <f>ABS(IK_diagnostics_positions__3[[#This Row],[Column12]]-L336)</f>
        <v>6.5100000000000158E-3</v>
      </c>
      <c r="AI337" s="1">
        <f>ABS(IK_diagnostics_positions__3[[#This Row],[Column13]]-M336)</f>
        <v>3.7409999999999943E-3</v>
      </c>
      <c r="AJ337" s="1">
        <f>ABS(IK_diagnostics_positions__3[[#This Row],[Column14]]-N336)</f>
        <v>5.4000000000000714E-3</v>
      </c>
      <c r="AK337" s="1">
        <f>ABS(IK_diagnostics_positions__3[[#This Row],[Column15]]-O336)</f>
        <v>6.7200000000000593E-3</v>
      </c>
      <c r="AL337" s="1">
        <f>ABS(IK_diagnostics_positions__3[[#This Row],[Column16]]-P336)</f>
        <v>1.3693000000000066E-2</v>
      </c>
      <c r="AM337" s="1">
        <f>ABS(IK_diagnostics_positions__3[[#This Row],[Column17]]-Q336)</f>
        <v>7.7190000000000314E-3</v>
      </c>
      <c r="AN337" s="1">
        <f>ABS(IK_diagnostics_positions__3[[#This Row],[Column18]]-R336)</f>
        <v>1.0619999999999852E-2</v>
      </c>
      <c r="AO337" s="1">
        <f>ABS(IK_diagnostics_positions__3[[#This Row],[Column19]]-S336)</f>
        <v>6.6498000000000008E-3</v>
      </c>
      <c r="AP337" s="1">
        <f>ABS(IK_diagnostics_positions__3[[#This Row],[Column20]]-T336)</f>
        <v>5.9716000000000005E-3</v>
      </c>
      <c r="AQ337" s="1">
        <f>ABS(IK_diagnostics_positions__3[[#This Row],[Column21]]-U336)</f>
        <v>5.2200000000000024E-3</v>
      </c>
    </row>
    <row r="338" spans="1:43" x14ac:dyDescent="0.25">
      <c r="A338" s="1">
        <v>8.5347400000000007E-3</v>
      </c>
      <c r="B338" s="1">
        <v>0.384104</v>
      </c>
      <c r="C338" s="1">
        <v>-0.92325000000000002</v>
      </c>
      <c r="D338" s="1">
        <v>-0.85710600000000003</v>
      </c>
      <c r="E338" s="1">
        <v>0.867502</v>
      </c>
      <c r="F338" s="1">
        <v>-1.0536000000000001</v>
      </c>
      <c r="G338" s="1">
        <v>-0.31140000000000001</v>
      </c>
      <c r="H338" s="1">
        <v>1.5565800000000001</v>
      </c>
      <c r="I338" s="1">
        <v>-1.53044</v>
      </c>
      <c r="J338" s="1">
        <v>3.8846199999999997E-2</v>
      </c>
      <c r="K338" s="1">
        <v>0.67242100000000005</v>
      </c>
      <c r="L338" s="1">
        <v>-1.83961</v>
      </c>
      <c r="M338" s="1">
        <v>0.71443999999999996</v>
      </c>
      <c r="N338" s="1">
        <v>1.0301499999999999</v>
      </c>
      <c r="O338" s="1">
        <v>-2.48428</v>
      </c>
      <c r="P338" s="1">
        <v>-0.68566199999999999</v>
      </c>
      <c r="Q338" s="1">
        <v>0.98533199999999999</v>
      </c>
      <c r="R338" s="1">
        <v>-2.4537599999999999</v>
      </c>
      <c r="S338" s="1">
        <v>-1.8687800000000001E-2</v>
      </c>
      <c r="T338" s="1">
        <v>-4.33563E-2</v>
      </c>
      <c r="U338" s="1">
        <v>-2.5355599999999998</v>
      </c>
      <c r="V338" s="1" t="s">
        <v>23</v>
      </c>
      <c r="W338" s="1">
        <f>ABS(IK_diagnostics_positions__3[[#This Row],[Column1]]-A337)</f>
        <v>3.7992599999999987E-3</v>
      </c>
      <c r="X338" s="1">
        <f>ABS(IK_diagnostics_positions__3[[#This Row],[Column2]]-B337)</f>
        <v>1.4272000000000007E-2</v>
      </c>
      <c r="Y338" s="1">
        <f>ABS(IK_diagnostics_positions__3[[#This Row],[Column3]]-C337)</f>
        <v>5.7669999999999666E-3</v>
      </c>
      <c r="Z338" s="1">
        <f>ABS(IK_diagnostics_positions__3[[#This Row],[Column4]]-D337)</f>
        <v>3.6410000000000053E-3</v>
      </c>
      <c r="AA338" s="1">
        <f>ABS(IK_diagnostics_positions__3[[#This Row],[Column5]]-E337)</f>
        <v>2.583000000000002E-2</v>
      </c>
      <c r="AB338" s="1">
        <f>ABS(IK_diagnostics_positions__3[[#This Row],[Column6]]-F337)</f>
        <v>1.7100000000001003E-3</v>
      </c>
      <c r="AC338" s="1">
        <f>ABS(IK_diagnostics_positions__3[[#This Row],[Column7]]-G337)</f>
        <v>2.7159999999999962E-3</v>
      </c>
      <c r="AD338" s="1">
        <f>ABS(IK_diagnostics_positions__3[[#This Row],[Column8]]-H337)</f>
        <v>2.2299999999999986E-2</v>
      </c>
      <c r="AE338" s="1">
        <f>ABS(IK_diagnostics_positions__3[[#This Row],[Column9]]-I337)</f>
        <v>1.4310000000000045E-2</v>
      </c>
      <c r="AF338" s="1">
        <f>ABS(IK_diagnostics_positions__3[[#This Row],[Column10]]-J337)</f>
        <v>9.5188000000000009E-3</v>
      </c>
      <c r="AG338" s="1">
        <f>ABS(IK_diagnostics_positions__3[[#This Row],[Column11]]-K337)</f>
        <v>1.6473000000000071E-2</v>
      </c>
      <c r="AH338" s="1">
        <f>ABS(IK_diagnostics_positions__3[[#This Row],[Column12]]-L337)</f>
        <v>5.6000000000000494E-3</v>
      </c>
      <c r="AI338" s="1">
        <f>ABS(IK_diagnostics_positions__3[[#This Row],[Column13]]-M337)</f>
        <v>7.3900000000000077E-3</v>
      </c>
      <c r="AJ338" s="1">
        <f>ABS(IK_diagnostics_positions__3[[#This Row],[Column14]]-N337)</f>
        <v>3.9500000000001201E-3</v>
      </c>
      <c r="AK338" s="1">
        <f>ABS(IK_diagnostics_positions__3[[#This Row],[Column15]]-O337)</f>
        <v>2.20000000000109E-4</v>
      </c>
      <c r="AL338" s="1">
        <f>ABS(IK_diagnostics_positions__3[[#This Row],[Column16]]-P337)</f>
        <v>1.2685999999999975E-2</v>
      </c>
      <c r="AM338" s="1">
        <f>ABS(IK_diagnostics_positions__3[[#This Row],[Column17]]-Q337)</f>
        <v>3.2769999999999744E-3</v>
      </c>
      <c r="AN338" s="1">
        <f>ABS(IK_diagnostics_positions__3[[#This Row],[Column18]]-R337)</f>
        <v>8.7500000000000355E-3</v>
      </c>
      <c r="AO338" s="1">
        <f>ABS(IK_diagnostics_positions__3[[#This Row],[Column19]]-S337)</f>
        <v>3.0364999999999975E-3</v>
      </c>
      <c r="AP338" s="1">
        <f>ABS(IK_diagnostics_positions__3[[#This Row],[Column20]]-T337)</f>
        <v>1.6599999999999948E-4</v>
      </c>
      <c r="AQ338" s="1">
        <f>ABS(IK_diagnostics_positions__3[[#This Row],[Column21]]-U337)</f>
        <v>9.9900000000001654E-3</v>
      </c>
    </row>
    <row r="339" spans="1:43" x14ac:dyDescent="0.25">
      <c r="A339" s="1">
        <v>7.5145799999999999E-3</v>
      </c>
      <c r="B339" s="1">
        <v>0.39779799999999998</v>
      </c>
      <c r="C339" s="1">
        <v>-0.91744199999999998</v>
      </c>
      <c r="D339" s="1">
        <v>-0.85164600000000001</v>
      </c>
      <c r="E339" s="1">
        <v>0.89033799999999996</v>
      </c>
      <c r="F339" s="1">
        <v>-1.0561799999999999</v>
      </c>
      <c r="G339" s="1">
        <v>-0.310172</v>
      </c>
      <c r="H339" s="1">
        <v>1.5766</v>
      </c>
      <c r="I339" s="1">
        <v>-1.54182</v>
      </c>
      <c r="J339" s="1">
        <v>3.2234100000000002E-2</v>
      </c>
      <c r="K339" s="1">
        <v>0.68736799999999998</v>
      </c>
      <c r="L339" s="1">
        <v>-1.84518</v>
      </c>
      <c r="M339" s="1">
        <v>0.71902699999999997</v>
      </c>
      <c r="N339" s="1">
        <v>1.02668</v>
      </c>
      <c r="O339" s="1">
        <v>-2.4879799999999999</v>
      </c>
      <c r="P339" s="1">
        <v>-0.69453799999999999</v>
      </c>
      <c r="Q339" s="1">
        <v>0.99143499999999996</v>
      </c>
      <c r="R339" s="1">
        <v>-2.46109</v>
      </c>
      <c r="S339" s="1">
        <v>-1.7802499999999999E-2</v>
      </c>
      <c r="T339" s="1">
        <v>-3.7190399999999998E-2</v>
      </c>
      <c r="U339" s="1">
        <v>-2.5325799999999998</v>
      </c>
      <c r="V339" s="1" t="s">
        <v>23</v>
      </c>
      <c r="W339" s="1">
        <f>ABS(IK_diagnostics_positions__3[[#This Row],[Column1]]-A338)</f>
        <v>1.0201600000000009E-3</v>
      </c>
      <c r="X339" s="1">
        <f>ABS(IK_diagnostics_positions__3[[#This Row],[Column2]]-B338)</f>
        <v>1.3693999999999984E-2</v>
      </c>
      <c r="Y339" s="1">
        <f>ABS(IK_diagnostics_positions__3[[#This Row],[Column3]]-C338)</f>
        <v>5.8080000000000354E-3</v>
      </c>
      <c r="Z339" s="1">
        <f>ABS(IK_diagnostics_positions__3[[#This Row],[Column4]]-D338)</f>
        <v>5.4600000000000204E-3</v>
      </c>
      <c r="AA339" s="1">
        <f>ABS(IK_diagnostics_positions__3[[#This Row],[Column5]]-E338)</f>
        <v>2.2835999999999967E-2</v>
      </c>
      <c r="AB339" s="1">
        <f>ABS(IK_diagnostics_positions__3[[#This Row],[Column6]]-F338)</f>
        <v>2.5799999999998047E-3</v>
      </c>
      <c r="AC339" s="1">
        <f>ABS(IK_diagnostics_positions__3[[#This Row],[Column7]]-G338)</f>
        <v>1.2280000000000069E-3</v>
      </c>
      <c r="AD339" s="1">
        <f>ABS(IK_diagnostics_positions__3[[#This Row],[Column8]]-H338)</f>
        <v>2.0019999999999927E-2</v>
      </c>
      <c r="AE339" s="1">
        <f>ABS(IK_diagnostics_positions__3[[#This Row],[Column9]]-I338)</f>
        <v>1.1379999999999946E-2</v>
      </c>
      <c r="AF339" s="1">
        <f>ABS(IK_diagnostics_positions__3[[#This Row],[Column10]]-J338)</f>
        <v>6.6120999999999958E-3</v>
      </c>
      <c r="AG339" s="1">
        <f>ABS(IK_diagnostics_positions__3[[#This Row],[Column11]]-K338)</f>
        <v>1.4946999999999933E-2</v>
      </c>
      <c r="AH339" s="1">
        <f>ABS(IK_diagnostics_positions__3[[#This Row],[Column12]]-L338)</f>
        <v>5.5700000000000749E-3</v>
      </c>
      <c r="AI339" s="1">
        <f>ABS(IK_diagnostics_positions__3[[#This Row],[Column13]]-M338)</f>
        <v>4.5870000000000077E-3</v>
      </c>
      <c r="AJ339" s="1">
        <f>ABS(IK_diagnostics_positions__3[[#This Row],[Column14]]-N338)</f>
        <v>3.4699999999998621E-3</v>
      </c>
      <c r="AK339" s="1">
        <f>ABS(IK_diagnostics_positions__3[[#This Row],[Column15]]-O338)</f>
        <v>3.6999999999998145E-3</v>
      </c>
      <c r="AL339" s="1">
        <f>ABS(IK_diagnostics_positions__3[[#This Row],[Column16]]-P338)</f>
        <v>8.875999999999995E-3</v>
      </c>
      <c r="AM339" s="1">
        <f>ABS(IK_diagnostics_positions__3[[#This Row],[Column17]]-Q338)</f>
        <v>6.1029999999999696E-3</v>
      </c>
      <c r="AN339" s="1">
        <f>ABS(IK_diagnostics_positions__3[[#This Row],[Column18]]-R338)</f>
        <v>7.3300000000000587E-3</v>
      </c>
      <c r="AO339" s="1">
        <f>ABS(IK_diagnostics_positions__3[[#This Row],[Column19]]-S338)</f>
        <v>8.8530000000000206E-4</v>
      </c>
      <c r="AP339" s="1">
        <f>ABS(IK_diagnostics_positions__3[[#This Row],[Column20]]-T338)</f>
        <v>6.1659000000000019E-3</v>
      </c>
      <c r="AQ339" s="1">
        <f>ABS(IK_diagnostics_positions__3[[#This Row],[Column21]]-U338)</f>
        <v>2.9799999999999827E-3</v>
      </c>
    </row>
    <row r="340" spans="1:43" x14ac:dyDescent="0.25">
      <c r="A340" s="1">
        <v>1.72646E-3</v>
      </c>
      <c r="B340" s="1">
        <v>0.41099599999999997</v>
      </c>
      <c r="C340" s="1">
        <v>-0.91163499999999997</v>
      </c>
      <c r="D340" s="1">
        <v>-0.85280299999999998</v>
      </c>
      <c r="E340" s="1">
        <v>0.90929800000000005</v>
      </c>
      <c r="F340" s="1">
        <v>-1.0581799999999999</v>
      </c>
      <c r="G340" s="1">
        <v>-0.31414799999999998</v>
      </c>
      <c r="H340" s="1">
        <v>1.59206</v>
      </c>
      <c r="I340" s="1">
        <v>-1.55183</v>
      </c>
      <c r="J340" s="1">
        <v>2.6550500000000001E-2</v>
      </c>
      <c r="K340" s="1">
        <v>0.70001400000000003</v>
      </c>
      <c r="L340" s="1">
        <v>-1.8487800000000001</v>
      </c>
      <c r="M340" s="1">
        <v>0.72370500000000004</v>
      </c>
      <c r="N340" s="1">
        <v>1.0237000000000001</v>
      </c>
      <c r="O340" s="1">
        <v>-2.48847</v>
      </c>
      <c r="P340" s="1">
        <v>-0.70175600000000005</v>
      </c>
      <c r="Q340" s="1">
        <v>0.99550300000000003</v>
      </c>
      <c r="R340" s="1">
        <v>-2.46705</v>
      </c>
      <c r="S340" s="1">
        <v>-1.2799700000000001E-2</v>
      </c>
      <c r="T340" s="1">
        <v>-3.4019800000000003E-2</v>
      </c>
      <c r="U340" s="1">
        <v>-2.5267499999999998</v>
      </c>
      <c r="V340" s="1" t="s">
        <v>23</v>
      </c>
      <c r="W340" s="1">
        <f>ABS(IK_diagnostics_positions__3[[#This Row],[Column1]]-A339)</f>
        <v>5.7881199999999999E-3</v>
      </c>
      <c r="X340" s="1">
        <f>ABS(IK_diagnostics_positions__3[[#This Row],[Column2]]-B339)</f>
        <v>1.3197999999999988E-2</v>
      </c>
      <c r="Y340" s="1">
        <f>ABS(IK_diagnostics_positions__3[[#This Row],[Column3]]-C339)</f>
        <v>5.8070000000000066E-3</v>
      </c>
      <c r="Z340" s="1">
        <f>ABS(IK_diagnostics_positions__3[[#This Row],[Column4]]-D339)</f>
        <v>1.1569999999999636E-3</v>
      </c>
      <c r="AA340" s="1">
        <f>ABS(IK_diagnostics_positions__3[[#This Row],[Column5]]-E339)</f>
        <v>1.8960000000000088E-2</v>
      </c>
      <c r="AB340" s="1">
        <f>ABS(IK_diagnostics_positions__3[[#This Row],[Column6]]-F339)</f>
        <v>2.0000000000000018E-3</v>
      </c>
      <c r="AC340" s="1">
        <f>ABS(IK_diagnostics_positions__3[[#This Row],[Column7]]-G339)</f>
        <v>3.9759999999999796E-3</v>
      </c>
      <c r="AD340" s="1">
        <f>ABS(IK_diagnostics_positions__3[[#This Row],[Column8]]-H339)</f>
        <v>1.5460000000000029E-2</v>
      </c>
      <c r="AE340" s="1">
        <f>ABS(IK_diagnostics_positions__3[[#This Row],[Column9]]-I339)</f>
        <v>1.0010000000000074E-2</v>
      </c>
      <c r="AF340" s="1">
        <f>ABS(IK_diagnostics_positions__3[[#This Row],[Column10]]-J339)</f>
        <v>5.6836000000000005E-3</v>
      </c>
      <c r="AG340" s="1">
        <f>ABS(IK_diagnostics_positions__3[[#This Row],[Column11]]-K339)</f>
        <v>1.2646000000000046E-2</v>
      </c>
      <c r="AH340" s="1">
        <f>ABS(IK_diagnostics_positions__3[[#This Row],[Column12]]-L339)</f>
        <v>3.6000000000000476E-3</v>
      </c>
      <c r="AI340" s="1">
        <f>ABS(IK_diagnostics_positions__3[[#This Row],[Column13]]-M339)</f>
        <v>4.678000000000071E-3</v>
      </c>
      <c r="AJ340" s="1">
        <f>ABS(IK_diagnostics_positions__3[[#This Row],[Column14]]-N339)</f>
        <v>2.9799999999999827E-3</v>
      </c>
      <c r="AK340" s="1">
        <f>ABS(IK_diagnostics_positions__3[[#This Row],[Column15]]-O339)</f>
        <v>4.9000000000010147E-4</v>
      </c>
      <c r="AL340" s="1">
        <f>ABS(IK_diagnostics_positions__3[[#This Row],[Column16]]-P339)</f>
        <v>7.2180000000000577E-3</v>
      </c>
      <c r="AM340" s="1">
        <f>ABS(IK_diagnostics_positions__3[[#This Row],[Column17]]-Q339)</f>
        <v>4.0680000000000716E-3</v>
      </c>
      <c r="AN340" s="1">
        <f>ABS(IK_diagnostics_positions__3[[#This Row],[Column18]]-R339)</f>
        <v>5.9599999999999653E-3</v>
      </c>
      <c r="AO340" s="1">
        <f>ABS(IK_diagnostics_positions__3[[#This Row],[Column19]]-S339)</f>
        <v>5.0027999999999982E-3</v>
      </c>
      <c r="AP340" s="1">
        <f>ABS(IK_diagnostics_positions__3[[#This Row],[Column20]]-T339)</f>
        <v>3.1705999999999956E-3</v>
      </c>
      <c r="AQ340" s="1">
        <f>ABS(IK_diagnostics_positions__3[[#This Row],[Column21]]-U339)</f>
        <v>5.8300000000000018E-3</v>
      </c>
    </row>
    <row r="341" spans="1:43" x14ac:dyDescent="0.25">
      <c r="A341" s="1">
        <v>2.7992899999999999E-3</v>
      </c>
      <c r="B341" s="1">
        <v>0.42191699999999999</v>
      </c>
      <c r="C341" s="1">
        <v>-0.90663000000000005</v>
      </c>
      <c r="D341" s="1">
        <v>-0.84797100000000003</v>
      </c>
      <c r="E341" s="1">
        <v>0.92488000000000004</v>
      </c>
      <c r="F341" s="1">
        <v>-1.0589999999999999</v>
      </c>
      <c r="G341" s="1">
        <v>-0.31429699999999999</v>
      </c>
      <c r="H341" s="1">
        <v>1.6062099999999999</v>
      </c>
      <c r="I341" s="1">
        <v>-1.5599799999999999</v>
      </c>
      <c r="J341" s="1">
        <v>2.2140199999999999E-2</v>
      </c>
      <c r="K341" s="1">
        <v>0.71103499999999997</v>
      </c>
      <c r="L341" s="1">
        <v>-1.85233</v>
      </c>
      <c r="M341" s="1">
        <v>0.72701400000000005</v>
      </c>
      <c r="N341" s="1">
        <v>1.01874</v>
      </c>
      <c r="O341" s="1">
        <v>-2.4914499999999999</v>
      </c>
      <c r="P341" s="1">
        <v>-0.708762</v>
      </c>
      <c r="Q341" s="1">
        <v>0.99532299999999996</v>
      </c>
      <c r="R341" s="1">
        <v>-2.4727899999999998</v>
      </c>
      <c r="S341" s="1">
        <v>-1.2075300000000001E-2</v>
      </c>
      <c r="T341" s="1">
        <v>-3.0340599999999999E-2</v>
      </c>
      <c r="U341" s="1">
        <v>-2.5225499999999998</v>
      </c>
      <c r="V341" s="1" t="s">
        <v>23</v>
      </c>
      <c r="W341" s="1">
        <f>ABS(IK_diagnostics_positions__3[[#This Row],[Column1]]-A340)</f>
        <v>1.0728299999999999E-3</v>
      </c>
      <c r="X341" s="1">
        <f>ABS(IK_diagnostics_positions__3[[#This Row],[Column2]]-B340)</f>
        <v>1.0921000000000014E-2</v>
      </c>
      <c r="Y341" s="1">
        <f>ABS(IK_diagnostics_positions__3[[#This Row],[Column3]]-C340)</f>
        <v>5.0049999999999262E-3</v>
      </c>
      <c r="Z341" s="1">
        <f>ABS(IK_diagnostics_positions__3[[#This Row],[Column4]]-D340)</f>
        <v>4.8319999999999474E-3</v>
      </c>
      <c r="AA341" s="1">
        <f>ABS(IK_diagnostics_positions__3[[#This Row],[Column5]]-E340)</f>
        <v>1.5581999999999985E-2</v>
      </c>
      <c r="AB341" s="1">
        <f>ABS(IK_diagnostics_positions__3[[#This Row],[Column6]]-F340)</f>
        <v>8.2000000000004292E-4</v>
      </c>
      <c r="AC341" s="1">
        <f>ABS(IK_diagnostics_positions__3[[#This Row],[Column7]]-G340)</f>
        <v>1.4900000000001024E-4</v>
      </c>
      <c r="AD341" s="1">
        <f>ABS(IK_diagnostics_positions__3[[#This Row],[Column8]]-H340)</f>
        <v>1.4149999999999885E-2</v>
      </c>
      <c r="AE341" s="1">
        <f>ABS(IK_diagnostics_positions__3[[#This Row],[Column9]]-I340)</f>
        <v>8.1499999999998796E-3</v>
      </c>
      <c r="AF341" s="1">
        <f>ABS(IK_diagnostics_positions__3[[#This Row],[Column10]]-J340)</f>
        <v>4.4103000000000024E-3</v>
      </c>
      <c r="AG341" s="1">
        <f>ABS(IK_diagnostics_positions__3[[#This Row],[Column11]]-K340)</f>
        <v>1.1020999999999948E-2</v>
      </c>
      <c r="AH341" s="1">
        <f>ABS(IK_diagnostics_positions__3[[#This Row],[Column12]]-L340)</f>
        <v>3.5499999999999421E-3</v>
      </c>
      <c r="AI341" s="1">
        <f>ABS(IK_diagnostics_positions__3[[#This Row],[Column13]]-M340)</f>
        <v>3.3090000000000064E-3</v>
      </c>
      <c r="AJ341" s="1">
        <f>ABS(IK_diagnostics_positions__3[[#This Row],[Column14]]-N340)</f>
        <v>4.9600000000000755E-3</v>
      </c>
      <c r="AK341" s="1">
        <f>ABS(IK_diagnostics_positions__3[[#This Row],[Column15]]-O340)</f>
        <v>2.9799999999999827E-3</v>
      </c>
      <c r="AL341" s="1">
        <f>ABS(IK_diagnostics_positions__3[[#This Row],[Column16]]-P340)</f>
        <v>7.0059999999999567E-3</v>
      </c>
      <c r="AM341" s="1">
        <f>ABS(IK_diagnostics_positions__3[[#This Row],[Column17]]-Q340)</f>
        <v>1.8000000000006899E-4</v>
      </c>
      <c r="AN341" s="1">
        <f>ABS(IK_diagnostics_positions__3[[#This Row],[Column18]]-R340)</f>
        <v>5.7399999999998563E-3</v>
      </c>
      <c r="AO341" s="1">
        <f>ABS(IK_diagnostics_positions__3[[#This Row],[Column19]]-S340)</f>
        <v>7.2440000000000004E-4</v>
      </c>
      <c r="AP341" s="1">
        <f>ABS(IK_diagnostics_positions__3[[#This Row],[Column20]]-T340)</f>
        <v>3.679200000000004E-3</v>
      </c>
      <c r="AQ341" s="1">
        <f>ABS(IK_diagnostics_positions__3[[#This Row],[Column21]]-U340)</f>
        <v>4.1999999999999815E-3</v>
      </c>
    </row>
    <row r="342" spans="1:43" x14ac:dyDescent="0.25">
      <c r="A342" s="1">
        <v>2.7843E-3</v>
      </c>
      <c r="B342" s="1">
        <v>0.43092999999999998</v>
      </c>
      <c r="C342" s="1">
        <v>-0.90238099999999999</v>
      </c>
      <c r="D342" s="1">
        <v>-0.84504599999999996</v>
      </c>
      <c r="E342" s="1">
        <v>0.93781099999999995</v>
      </c>
      <c r="F342" s="1">
        <v>-1.0581199999999999</v>
      </c>
      <c r="G342" s="1">
        <v>-0.314836</v>
      </c>
      <c r="H342" s="1">
        <v>1.61842</v>
      </c>
      <c r="I342" s="1">
        <v>-1.5637399999999999</v>
      </c>
      <c r="J342" s="1">
        <v>1.79956E-2</v>
      </c>
      <c r="K342" s="1">
        <v>0.721167</v>
      </c>
      <c r="L342" s="1">
        <v>-1.85385</v>
      </c>
      <c r="M342" s="1">
        <v>0.72956100000000002</v>
      </c>
      <c r="N342" s="1">
        <v>1.0156499999999999</v>
      </c>
      <c r="O342" s="1">
        <v>-2.4917799999999999</v>
      </c>
      <c r="P342" s="1">
        <v>-0.71438299999999999</v>
      </c>
      <c r="Q342" s="1">
        <v>0.99562200000000001</v>
      </c>
      <c r="R342" s="1">
        <v>-2.4769800000000002</v>
      </c>
      <c r="S342" s="1">
        <v>-9.53005E-3</v>
      </c>
      <c r="T342" s="1">
        <v>-2.54284E-2</v>
      </c>
      <c r="U342" s="1">
        <v>-2.5185599999999999</v>
      </c>
      <c r="V342" s="1" t="s">
        <v>23</v>
      </c>
      <c r="W342" s="1">
        <f>ABS(IK_diagnostics_positions__3[[#This Row],[Column1]]-A341)</f>
        <v>1.4989999999999882E-5</v>
      </c>
      <c r="X342" s="1">
        <f>ABS(IK_diagnostics_positions__3[[#This Row],[Column2]]-B341)</f>
        <v>9.0129999999999932E-3</v>
      </c>
      <c r="Y342" s="1">
        <f>ABS(IK_diagnostics_positions__3[[#This Row],[Column3]]-C341)</f>
        <v>4.2490000000000583E-3</v>
      </c>
      <c r="Z342" s="1">
        <f>ABS(IK_diagnostics_positions__3[[#This Row],[Column4]]-D341)</f>
        <v>2.9250000000000664E-3</v>
      </c>
      <c r="AA342" s="1">
        <f>ABS(IK_diagnostics_positions__3[[#This Row],[Column5]]-E341)</f>
        <v>1.2930999999999915E-2</v>
      </c>
      <c r="AB342" s="1">
        <f>ABS(IK_diagnostics_positions__3[[#This Row],[Column6]]-F341)</f>
        <v>8.799999999999919E-4</v>
      </c>
      <c r="AC342" s="1">
        <f>ABS(IK_diagnostics_positions__3[[#This Row],[Column7]]-G341)</f>
        <v>5.3900000000001169E-4</v>
      </c>
      <c r="AD342" s="1">
        <f>ABS(IK_diagnostics_positions__3[[#This Row],[Column8]]-H341)</f>
        <v>1.2210000000000054E-2</v>
      </c>
      <c r="AE342" s="1">
        <f>ABS(IK_diagnostics_positions__3[[#This Row],[Column9]]-I341)</f>
        <v>3.7599999999999856E-3</v>
      </c>
      <c r="AF342" s="1">
        <f>ABS(IK_diagnostics_positions__3[[#This Row],[Column10]]-J341)</f>
        <v>4.1445999999999983E-3</v>
      </c>
      <c r="AG342" s="1">
        <f>ABS(IK_diagnostics_positions__3[[#This Row],[Column11]]-K341)</f>
        <v>1.013200000000003E-2</v>
      </c>
      <c r="AH342" s="1">
        <f>ABS(IK_diagnostics_positions__3[[#This Row],[Column12]]-L341)</f>
        <v>1.5199999999999658E-3</v>
      </c>
      <c r="AI342" s="1">
        <f>ABS(IK_diagnostics_positions__3[[#This Row],[Column13]]-M341)</f>
        <v>2.546999999999966E-3</v>
      </c>
      <c r="AJ342" s="1">
        <f>ABS(IK_diagnostics_positions__3[[#This Row],[Column14]]-N341)</f>
        <v>3.0900000000000372E-3</v>
      </c>
      <c r="AK342" s="1">
        <f>ABS(IK_diagnostics_positions__3[[#This Row],[Column15]]-O341)</f>
        <v>3.2999999999994145E-4</v>
      </c>
      <c r="AL342" s="1">
        <f>ABS(IK_diagnostics_positions__3[[#This Row],[Column16]]-P341)</f>
        <v>5.6209999999999871E-3</v>
      </c>
      <c r="AM342" s="1">
        <f>ABS(IK_diagnostics_positions__3[[#This Row],[Column17]]-Q341)</f>
        <v>2.9900000000004923E-4</v>
      </c>
      <c r="AN342" s="1">
        <f>ABS(IK_diagnostics_positions__3[[#This Row],[Column18]]-R341)</f>
        <v>4.1900000000003601E-3</v>
      </c>
      <c r="AO342" s="1">
        <f>ABS(IK_diagnostics_positions__3[[#This Row],[Column19]]-S341)</f>
        <v>2.5452500000000006E-3</v>
      </c>
      <c r="AP342" s="1">
        <f>ABS(IK_diagnostics_positions__3[[#This Row],[Column20]]-T341)</f>
        <v>4.9121999999999985E-3</v>
      </c>
      <c r="AQ342" s="1">
        <f>ABS(IK_diagnostics_positions__3[[#This Row],[Column21]]-U341)</f>
        <v>3.989999999999938E-3</v>
      </c>
    </row>
    <row r="343" spans="1:43" x14ac:dyDescent="0.25">
      <c r="A343" s="1">
        <v>2.9573899999999998E-3</v>
      </c>
      <c r="B343" s="1">
        <v>0.43682199999999999</v>
      </c>
      <c r="C343" s="1">
        <v>-0.89954299999999998</v>
      </c>
      <c r="D343" s="1">
        <v>-0.842553</v>
      </c>
      <c r="E343" s="1">
        <v>0.94667299999999999</v>
      </c>
      <c r="F343" s="1">
        <v>-1.0581700000000001</v>
      </c>
      <c r="G343" s="1">
        <v>-0.31571500000000002</v>
      </c>
      <c r="H343" s="1">
        <v>1.6272800000000001</v>
      </c>
      <c r="I343" s="1">
        <v>-1.5672999999999999</v>
      </c>
      <c r="J343" s="1">
        <v>1.4774000000000001E-2</v>
      </c>
      <c r="K343" s="1">
        <v>0.72894499999999995</v>
      </c>
      <c r="L343" s="1">
        <v>-1.85673</v>
      </c>
      <c r="M343" s="1">
        <v>0.73186899999999999</v>
      </c>
      <c r="N343" s="1">
        <v>1.0134700000000001</v>
      </c>
      <c r="O343" s="1">
        <v>-2.4929800000000002</v>
      </c>
      <c r="P343" s="1">
        <v>-0.71979800000000005</v>
      </c>
      <c r="Q343" s="1">
        <v>0.99583600000000005</v>
      </c>
      <c r="R343" s="1">
        <v>-2.4805700000000002</v>
      </c>
      <c r="S343" s="1">
        <v>-8.4529600000000007E-3</v>
      </c>
      <c r="T343" s="1">
        <v>-2.2276600000000001E-2</v>
      </c>
      <c r="U343" s="1">
        <v>-2.5163700000000002</v>
      </c>
      <c r="V343" s="1" t="s">
        <v>23</v>
      </c>
      <c r="W343" s="1">
        <f>ABS(IK_diagnostics_positions__3[[#This Row],[Column1]]-A342)</f>
        <v>1.7308999999999988E-4</v>
      </c>
      <c r="X343" s="1">
        <f>ABS(IK_diagnostics_positions__3[[#This Row],[Column2]]-B342)</f>
        <v>5.8920000000000083E-3</v>
      </c>
      <c r="Y343" s="1">
        <f>ABS(IK_diagnostics_positions__3[[#This Row],[Column3]]-C342)</f>
        <v>2.8380000000000072E-3</v>
      </c>
      <c r="Z343" s="1">
        <f>ABS(IK_diagnostics_positions__3[[#This Row],[Column4]]-D342)</f>
        <v>2.4929999999999675E-3</v>
      </c>
      <c r="AA343" s="1">
        <f>ABS(IK_diagnostics_positions__3[[#This Row],[Column5]]-E342)</f>
        <v>8.8620000000000365E-3</v>
      </c>
      <c r="AB343" s="1">
        <f>ABS(IK_diagnostics_positions__3[[#This Row],[Column6]]-F342)</f>
        <v>5.0000000000105516E-5</v>
      </c>
      <c r="AC343" s="1">
        <f>ABS(IK_diagnostics_positions__3[[#This Row],[Column7]]-G342)</f>
        <v>8.7900000000001866E-4</v>
      </c>
      <c r="AD343" s="1">
        <f>ABS(IK_diagnostics_positions__3[[#This Row],[Column8]]-H342)</f>
        <v>8.86000000000009E-3</v>
      </c>
      <c r="AE343" s="1">
        <f>ABS(IK_diagnostics_positions__3[[#This Row],[Column9]]-I342)</f>
        <v>3.5600000000000076E-3</v>
      </c>
      <c r="AF343" s="1">
        <f>ABS(IK_diagnostics_positions__3[[#This Row],[Column10]]-J342)</f>
        <v>3.2215999999999998E-3</v>
      </c>
      <c r="AG343" s="1">
        <f>ABS(IK_diagnostics_positions__3[[#This Row],[Column11]]-K342)</f>
        <v>7.7779999999999516E-3</v>
      </c>
      <c r="AH343" s="1">
        <f>ABS(IK_diagnostics_positions__3[[#This Row],[Column12]]-L342)</f>
        <v>2.8799999999999937E-3</v>
      </c>
      <c r="AI343" s="1">
        <f>ABS(IK_diagnostics_positions__3[[#This Row],[Column13]]-M342)</f>
        <v>2.3079999999999767E-3</v>
      </c>
      <c r="AJ343" s="1">
        <f>ABS(IK_diagnostics_positions__3[[#This Row],[Column14]]-N342)</f>
        <v>2.1799999999998487E-3</v>
      </c>
      <c r="AK343" s="1">
        <f>ABS(IK_diagnostics_positions__3[[#This Row],[Column15]]-O342)</f>
        <v>1.2000000000003119E-3</v>
      </c>
      <c r="AL343" s="1">
        <f>ABS(IK_diagnostics_positions__3[[#This Row],[Column16]]-P342)</f>
        <v>5.4150000000000587E-3</v>
      </c>
      <c r="AM343" s="1">
        <f>ABS(IK_diagnostics_positions__3[[#This Row],[Column17]]-Q342)</f>
        <v>2.1400000000004749E-4</v>
      </c>
      <c r="AN343" s="1">
        <f>ABS(IK_diagnostics_positions__3[[#This Row],[Column18]]-R342)</f>
        <v>3.5899999999999821E-3</v>
      </c>
      <c r="AO343" s="1">
        <f>ABS(IK_diagnostics_positions__3[[#This Row],[Column19]]-S342)</f>
        <v>1.0770899999999993E-3</v>
      </c>
      <c r="AP343" s="1">
        <f>ABS(IK_diagnostics_positions__3[[#This Row],[Column20]]-T342)</f>
        <v>3.1517999999999997E-3</v>
      </c>
      <c r="AQ343" s="1">
        <f>ABS(IK_diagnostics_positions__3[[#This Row],[Column21]]-U342)</f>
        <v>2.1899999999996922E-3</v>
      </c>
    </row>
    <row r="344" spans="1:43" x14ac:dyDescent="0.25">
      <c r="A344" s="1">
        <v>3.1860999999999999E-3</v>
      </c>
      <c r="B344" s="1">
        <v>0.442996</v>
      </c>
      <c r="C344" s="1">
        <v>-0.89651800000000004</v>
      </c>
      <c r="D344" s="1">
        <v>-0.839032</v>
      </c>
      <c r="E344" s="1">
        <v>0.95790799999999998</v>
      </c>
      <c r="F344" s="1">
        <v>-1.0563100000000001</v>
      </c>
      <c r="G344" s="1">
        <v>-0.31447900000000001</v>
      </c>
      <c r="H344" s="1">
        <v>1.63662</v>
      </c>
      <c r="I344" s="1">
        <v>-1.5703199999999999</v>
      </c>
      <c r="J344" s="1">
        <v>1.3550599999999999E-2</v>
      </c>
      <c r="K344" s="1">
        <v>0.73700399999999999</v>
      </c>
      <c r="L344" s="1">
        <v>-1.8585799999999999</v>
      </c>
      <c r="M344" s="1">
        <v>0.73477099999999995</v>
      </c>
      <c r="N344" s="1">
        <v>1.01172</v>
      </c>
      <c r="O344" s="1">
        <v>-2.4944799999999998</v>
      </c>
      <c r="P344" s="1">
        <v>-0.72326299999999999</v>
      </c>
      <c r="Q344" s="1">
        <v>0.99675000000000002</v>
      </c>
      <c r="R344" s="1">
        <v>-2.4827900000000001</v>
      </c>
      <c r="S344" s="1">
        <v>-6.61314E-3</v>
      </c>
      <c r="T344" s="1">
        <v>-1.8279299999999998E-2</v>
      </c>
      <c r="U344" s="1">
        <v>-2.5136699999999998</v>
      </c>
      <c r="V344" s="1" t="s">
        <v>23</v>
      </c>
      <c r="W344" s="1">
        <f>ABS(IK_diagnostics_positions__3[[#This Row],[Column1]]-A343)</f>
        <v>2.2871000000000002E-4</v>
      </c>
      <c r="X344" s="1">
        <f>ABS(IK_diagnostics_positions__3[[#This Row],[Column2]]-B343)</f>
        <v>6.1740000000000128E-3</v>
      </c>
      <c r="Y344" s="1">
        <f>ABS(IK_diagnostics_positions__3[[#This Row],[Column3]]-C343)</f>
        <v>3.0249999999999444E-3</v>
      </c>
      <c r="Z344" s="1">
        <f>ABS(IK_diagnostics_positions__3[[#This Row],[Column4]]-D343)</f>
        <v>3.5209999999999964E-3</v>
      </c>
      <c r="AA344" s="1">
        <f>ABS(IK_diagnostics_positions__3[[#This Row],[Column5]]-E343)</f>
        <v>1.1234999999999995E-2</v>
      </c>
      <c r="AB344" s="1">
        <f>ABS(IK_diagnostics_positions__3[[#This Row],[Column6]]-F343)</f>
        <v>1.8599999999999728E-3</v>
      </c>
      <c r="AC344" s="1">
        <f>ABS(IK_diagnostics_positions__3[[#This Row],[Column7]]-G343)</f>
        <v>1.2360000000000149E-3</v>
      </c>
      <c r="AD344" s="1">
        <f>ABS(IK_diagnostics_positions__3[[#This Row],[Column8]]-H343)</f>
        <v>9.3399999999999039E-3</v>
      </c>
      <c r="AE344" s="1">
        <f>ABS(IK_diagnostics_positions__3[[#This Row],[Column9]]-I343)</f>
        <v>3.0200000000000227E-3</v>
      </c>
      <c r="AF344" s="1">
        <f>ABS(IK_diagnostics_positions__3[[#This Row],[Column10]]-J343)</f>
        <v>1.2234000000000012E-3</v>
      </c>
      <c r="AG344" s="1">
        <f>ABS(IK_diagnostics_positions__3[[#This Row],[Column11]]-K343)</f>
        <v>8.0590000000000384E-3</v>
      </c>
      <c r="AH344" s="1">
        <f>ABS(IK_diagnostics_positions__3[[#This Row],[Column12]]-L343)</f>
        <v>1.8499999999999073E-3</v>
      </c>
      <c r="AI344" s="1">
        <f>ABS(IK_diagnostics_positions__3[[#This Row],[Column13]]-M343)</f>
        <v>2.9019999999999602E-3</v>
      </c>
      <c r="AJ344" s="1">
        <f>ABS(IK_diagnostics_positions__3[[#This Row],[Column14]]-N343)</f>
        <v>1.7500000000001403E-3</v>
      </c>
      <c r="AK344" s="1">
        <f>ABS(IK_diagnostics_positions__3[[#This Row],[Column15]]-O343)</f>
        <v>1.4999999999996128E-3</v>
      </c>
      <c r="AL344" s="1">
        <f>ABS(IK_diagnostics_positions__3[[#This Row],[Column16]]-P343)</f>
        <v>3.4649999999999403E-3</v>
      </c>
      <c r="AM344" s="1">
        <f>ABS(IK_diagnostics_positions__3[[#This Row],[Column17]]-Q343)</f>
        <v>9.1399999999997039E-4</v>
      </c>
      <c r="AN344" s="1">
        <f>ABS(IK_diagnostics_positions__3[[#This Row],[Column18]]-R343)</f>
        <v>2.2199999999998887E-3</v>
      </c>
      <c r="AO344" s="1">
        <f>ABS(IK_diagnostics_positions__3[[#This Row],[Column19]]-S343)</f>
        <v>1.8398200000000007E-3</v>
      </c>
      <c r="AP344" s="1">
        <f>ABS(IK_diagnostics_positions__3[[#This Row],[Column20]]-T343)</f>
        <v>3.9973000000000022E-3</v>
      </c>
      <c r="AQ344" s="1">
        <f>ABS(IK_diagnostics_positions__3[[#This Row],[Column21]]-U343)</f>
        <v>2.7000000000003688E-3</v>
      </c>
    </row>
    <row r="345" spans="1:43" x14ac:dyDescent="0.25">
      <c r="A345" s="1">
        <v>2.5306E-3</v>
      </c>
      <c r="B345" s="1">
        <v>0.44763900000000001</v>
      </c>
      <c r="C345" s="1">
        <v>-0.89421099999999998</v>
      </c>
      <c r="D345" s="1">
        <v>-0.83722099999999999</v>
      </c>
      <c r="E345" s="1">
        <v>0.96587800000000001</v>
      </c>
      <c r="F345" s="1">
        <v>-1.0562199999999999</v>
      </c>
      <c r="G345" s="1">
        <v>-0.314498</v>
      </c>
      <c r="H345" s="1">
        <v>1.6435299999999999</v>
      </c>
      <c r="I345" s="1">
        <v>-1.5734699999999999</v>
      </c>
      <c r="J345" s="1">
        <v>1.08378E-2</v>
      </c>
      <c r="K345" s="1">
        <v>0.74274200000000001</v>
      </c>
      <c r="L345" s="1">
        <v>-1.86113</v>
      </c>
      <c r="M345" s="1">
        <v>0.736981</v>
      </c>
      <c r="N345" s="1">
        <v>1.0093399999999999</v>
      </c>
      <c r="O345" s="1">
        <v>-2.4948800000000002</v>
      </c>
      <c r="P345" s="1">
        <v>-0.72754200000000002</v>
      </c>
      <c r="Q345" s="1">
        <v>0.99762099999999998</v>
      </c>
      <c r="R345" s="1">
        <v>-2.48549</v>
      </c>
      <c r="S345" s="1">
        <v>-6.2411400000000001E-3</v>
      </c>
      <c r="T345" s="1">
        <v>-1.5837400000000001E-2</v>
      </c>
      <c r="U345" s="1">
        <v>-2.51248</v>
      </c>
      <c r="V345" s="1" t="s">
        <v>23</v>
      </c>
      <c r="W345" s="1">
        <f>ABS(IK_diagnostics_positions__3[[#This Row],[Column1]]-A344)</f>
        <v>6.5549999999999983E-4</v>
      </c>
      <c r="X345" s="1">
        <f>ABS(IK_diagnostics_positions__3[[#This Row],[Column2]]-B344)</f>
        <v>4.6430000000000082E-3</v>
      </c>
      <c r="Y345" s="1">
        <f>ABS(IK_diagnostics_positions__3[[#This Row],[Column3]]-C344)</f>
        <v>2.307000000000059E-3</v>
      </c>
      <c r="Z345" s="1">
        <f>ABS(IK_diagnostics_positions__3[[#This Row],[Column4]]-D344)</f>
        <v>1.811000000000007E-3</v>
      </c>
      <c r="AA345" s="1">
        <f>ABS(IK_diagnostics_positions__3[[#This Row],[Column5]]-E344)</f>
        <v>7.9700000000000326E-3</v>
      </c>
      <c r="AB345" s="1">
        <f>ABS(IK_diagnostics_positions__3[[#This Row],[Column6]]-F344)</f>
        <v>9.0000000000145519E-5</v>
      </c>
      <c r="AC345" s="1">
        <f>ABS(IK_diagnostics_positions__3[[#This Row],[Column7]]-G344)</f>
        <v>1.8999999999991246E-5</v>
      </c>
      <c r="AD345" s="1">
        <f>ABS(IK_diagnostics_positions__3[[#This Row],[Column8]]-H344)</f>
        <v>6.9099999999999717E-3</v>
      </c>
      <c r="AE345" s="1">
        <f>ABS(IK_diagnostics_positions__3[[#This Row],[Column9]]-I344)</f>
        <v>3.1499999999999861E-3</v>
      </c>
      <c r="AF345" s="1">
        <f>ABS(IK_diagnostics_positions__3[[#This Row],[Column10]]-J344)</f>
        <v>2.7127999999999996E-3</v>
      </c>
      <c r="AG345" s="1">
        <f>ABS(IK_diagnostics_positions__3[[#This Row],[Column11]]-K344)</f>
        <v>5.7380000000000209E-3</v>
      </c>
      <c r="AH345" s="1">
        <f>ABS(IK_diagnostics_positions__3[[#This Row],[Column12]]-L344)</f>
        <v>2.5500000000000522E-3</v>
      </c>
      <c r="AI345" s="1">
        <f>ABS(IK_diagnostics_positions__3[[#This Row],[Column13]]-M344)</f>
        <v>2.2100000000000453E-3</v>
      </c>
      <c r="AJ345" s="1">
        <f>ABS(IK_diagnostics_positions__3[[#This Row],[Column14]]-N344)</f>
        <v>2.3800000000000487E-3</v>
      </c>
      <c r="AK345" s="1">
        <f>ABS(IK_diagnostics_positions__3[[#This Row],[Column15]]-O344)</f>
        <v>4.0000000000040004E-4</v>
      </c>
      <c r="AL345" s="1">
        <f>ABS(IK_diagnostics_positions__3[[#This Row],[Column16]]-P344)</f>
        <v>4.2790000000000328E-3</v>
      </c>
      <c r="AM345" s="1">
        <f>ABS(IK_diagnostics_positions__3[[#This Row],[Column17]]-Q344)</f>
        <v>8.7099999999995514E-4</v>
      </c>
      <c r="AN345" s="1">
        <f>ABS(IK_diagnostics_positions__3[[#This Row],[Column18]]-R344)</f>
        <v>2.6999999999999247E-3</v>
      </c>
      <c r="AO345" s="1">
        <f>ABS(IK_diagnostics_positions__3[[#This Row],[Column19]]-S344)</f>
        <v>3.7199999999999993E-4</v>
      </c>
      <c r="AP345" s="1">
        <f>ABS(IK_diagnostics_positions__3[[#This Row],[Column20]]-T344)</f>
        <v>2.4418999999999969E-3</v>
      </c>
      <c r="AQ345" s="1">
        <f>ABS(IK_diagnostics_positions__3[[#This Row],[Column21]]-U344)</f>
        <v>1.1899999999998023E-3</v>
      </c>
    </row>
    <row r="346" spans="1:43" x14ac:dyDescent="0.25">
      <c r="A346" s="1">
        <v>1.5111499999999999E-3</v>
      </c>
      <c r="B346" s="1">
        <v>0.45158500000000001</v>
      </c>
      <c r="C346" s="1">
        <v>-0.89222699999999999</v>
      </c>
      <c r="D346" s="1">
        <v>-0.83572199999999996</v>
      </c>
      <c r="E346" s="1">
        <v>0.97338199999999997</v>
      </c>
      <c r="F346" s="1">
        <v>-1.0558399999999999</v>
      </c>
      <c r="G346" s="1">
        <v>-0.31447399999999998</v>
      </c>
      <c r="H346" s="1">
        <v>1.64968</v>
      </c>
      <c r="I346" s="1">
        <v>-1.5763400000000001</v>
      </c>
      <c r="J346" s="1">
        <v>9.0380300000000007E-3</v>
      </c>
      <c r="K346" s="1">
        <v>0.74792400000000003</v>
      </c>
      <c r="L346" s="1">
        <v>-1.863</v>
      </c>
      <c r="M346" s="1">
        <v>0.738568</v>
      </c>
      <c r="N346" s="1">
        <v>1.0079800000000001</v>
      </c>
      <c r="O346" s="1">
        <v>-2.4955799999999999</v>
      </c>
      <c r="P346" s="1">
        <v>-0.731047</v>
      </c>
      <c r="Q346" s="1">
        <v>0.998027</v>
      </c>
      <c r="R346" s="1">
        <v>-2.4872800000000002</v>
      </c>
      <c r="S346" s="1">
        <v>-5.0168799999999996E-3</v>
      </c>
      <c r="T346" s="1">
        <v>-1.35742E-2</v>
      </c>
      <c r="U346" s="1">
        <v>-2.5110199999999998</v>
      </c>
      <c r="V346" s="1" t="s">
        <v>23</v>
      </c>
      <c r="W346" s="1">
        <f>ABS(IK_diagnostics_positions__3[[#This Row],[Column1]]-A345)</f>
        <v>1.0194500000000001E-3</v>
      </c>
      <c r="X346" s="1">
        <f>ABS(IK_diagnostics_positions__3[[#This Row],[Column2]]-B345)</f>
        <v>3.9460000000000051E-3</v>
      </c>
      <c r="Y346" s="1">
        <f>ABS(IK_diagnostics_positions__3[[#This Row],[Column3]]-C345)</f>
        <v>1.9839999999999858E-3</v>
      </c>
      <c r="Z346" s="1">
        <f>ABS(IK_diagnostics_positions__3[[#This Row],[Column4]]-D345)</f>
        <v>1.4990000000000281E-3</v>
      </c>
      <c r="AA346" s="1">
        <f>ABS(IK_diagnostics_positions__3[[#This Row],[Column5]]-E345)</f>
        <v>7.5039999999999552E-3</v>
      </c>
      <c r="AB346" s="1">
        <f>ABS(IK_diagnostics_positions__3[[#This Row],[Column6]]-F345)</f>
        <v>3.8000000000004697E-4</v>
      </c>
      <c r="AC346" s="1">
        <f>ABS(IK_diagnostics_positions__3[[#This Row],[Column7]]-G345)</f>
        <v>2.4000000000024002E-5</v>
      </c>
      <c r="AD346" s="1">
        <f>ABS(IK_diagnostics_positions__3[[#This Row],[Column8]]-H345)</f>
        <v>6.1500000000000998E-3</v>
      </c>
      <c r="AE346" s="1">
        <f>ABS(IK_diagnostics_positions__3[[#This Row],[Column9]]-I345)</f>
        <v>2.8700000000001502E-3</v>
      </c>
      <c r="AF346" s="1">
        <f>ABS(IK_diagnostics_positions__3[[#This Row],[Column10]]-J345)</f>
        <v>1.7997699999999991E-3</v>
      </c>
      <c r="AG346" s="1">
        <f>ABS(IK_diagnostics_positions__3[[#This Row],[Column11]]-K345)</f>
        <v>5.1820000000000199E-3</v>
      </c>
      <c r="AH346" s="1">
        <f>ABS(IK_diagnostics_positions__3[[#This Row],[Column12]]-L345)</f>
        <v>1.8700000000000383E-3</v>
      </c>
      <c r="AI346" s="1">
        <f>ABS(IK_diagnostics_positions__3[[#This Row],[Column13]]-M345)</f>
        <v>1.5870000000000051E-3</v>
      </c>
      <c r="AJ346" s="1">
        <f>ABS(IK_diagnostics_positions__3[[#This Row],[Column14]]-N345)</f>
        <v>1.3599999999998058E-3</v>
      </c>
      <c r="AK346" s="1">
        <f>ABS(IK_diagnostics_positions__3[[#This Row],[Column15]]-O345)</f>
        <v>6.9999999999970086E-4</v>
      </c>
      <c r="AL346" s="1">
        <f>ABS(IK_diagnostics_positions__3[[#This Row],[Column16]]-P345)</f>
        <v>3.5049999999999804E-3</v>
      </c>
      <c r="AM346" s="1">
        <f>ABS(IK_diagnostics_positions__3[[#This Row],[Column17]]-Q345)</f>
        <v>4.0600000000001746E-4</v>
      </c>
      <c r="AN346" s="1">
        <f>ABS(IK_diagnostics_positions__3[[#This Row],[Column18]]-R345)</f>
        <v>1.7900000000001803E-3</v>
      </c>
      <c r="AO346" s="1">
        <f>ABS(IK_diagnostics_positions__3[[#This Row],[Column19]]-S345)</f>
        <v>1.2242600000000005E-3</v>
      </c>
      <c r="AP346" s="1">
        <f>ABS(IK_diagnostics_positions__3[[#This Row],[Column20]]-T345)</f>
        <v>2.2632000000000017E-3</v>
      </c>
      <c r="AQ346" s="1">
        <f>ABS(IK_diagnostics_positions__3[[#This Row],[Column21]]-U345)</f>
        <v>1.4600000000002389E-3</v>
      </c>
    </row>
    <row r="347" spans="1:43" x14ac:dyDescent="0.25">
      <c r="A347" s="1">
        <v>9.9385500000000009E-4</v>
      </c>
      <c r="B347" s="1">
        <v>0.45555099999999998</v>
      </c>
      <c r="C347" s="1">
        <v>-0.89020900000000003</v>
      </c>
      <c r="D347" s="1">
        <v>-0.83489599999999997</v>
      </c>
      <c r="E347" s="1">
        <v>0.97892500000000005</v>
      </c>
      <c r="F347" s="1">
        <v>-1.0556399999999999</v>
      </c>
      <c r="G347" s="1">
        <v>-0.315465</v>
      </c>
      <c r="H347" s="1">
        <v>1.6546099999999999</v>
      </c>
      <c r="I347" s="1">
        <v>-1.5787500000000001</v>
      </c>
      <c r="J347" s="1">
        <v>7.3559300000000001E-3</v>
      </c>
      <c r="K347" s="1">
        <v>0.75239900000000004</v>
      </c>
      <c r="L347" s="1">
        <v>-1.8647499999999999</v>
      </c>
      <c r="M347" s="1">
        <v>0.73971699999999996</v>
      </c>
      <c r="N347" s="1">
        <v>1.0072000000000001</v>
      </c>
      <c r="O347" s="1">
        <v>-2.4962</v>
      </c>
      <c r="P347" s="1">
        <v>-0.73399000000000003</v>
      </c>
      <c r="Q347" s="1">
        <v>0.99843899999999997</v>
      </c>
      <c r="R347" s="1">
        <v>-2.48915</v>
      </c>
      <c r="S347" s="1">
        <v>-3.4483299999999999E-3</v>
      </c>
      <c r="T347" s="1">
        <v>-1.22918E-2</v>
      </c>
      <c r="U347" s="1">
        <v>-2.5090599999999998</v>
      </c>
      <c r="V347" s="1" t="s">
        <v>23</v>
      </c>
      <c r="W347" s="1">
        <f>ABS(IK_diagnostics_positions__3[[#This Row],[Column1]]-A346)</f>
        <v>5.1729499999999986E-4</v>
      </c>
      <c r="X347" s="1">
        <f>ABS(IK_diagnostics_positions__3[[#This Row],[Column2]]-B346)</f>
        <v>3.9659999999999695E-3</v>
      </c>
      <c r="Y347" s="1">
        <f>ABS(IK_diagnostics_positions__3[[#This Row],[Column3]]-C346)</f>
        <v>2.0179999999999643E-3</v>
      </c>
      <c r="Z347" s="1">
        <f>ABS(IK_diagnostics_positions__3[[#This Row],[Column4]]-D346)</f>
        <v>8.2599999999999341E-4</v>
      </c>
      <c r="AA347" s="1">
        <f>ABS(IK_diagnostics_positions__3[[#This Row],[Column5]]-E346)</f>
        <v>5.5430000000000756E-3</v>
      </c>
      <c r="AB347" s="1">
        <f>ABS(IK_diagnostics_positions__3[[#This Row],[Column6]]-F346)</f>
        <v>1.9999999999997797E-4</v>
      </c>
      <c r="AC347" s="1">
        <f>ABS(IK_diagnostics_positions__3[[#This Row],[Column7]]-G346)</f>
        <v>9.9100000000001964E-4</v>
      </c>
      <c r="AD347" s="1">
        <f>ABS(IK_diagnostics_positions__3[[#This Row],[Column8]]-H346)</f>
        <v>4.9299999999998789E-3</v>
      </c>
      <c r="AE347" s="1">
        <f>ABS(IK_diagnostics_positions__3[[#This Row],[Column9]]-I346)</f>
        <v>2.4100000000000232E-3</v>
      </c>
      <c r="AF347" s="1">
        <f>ABS(IK_diagnostics_positions__3[[#This Row],[Column10]]-J346)</f>
        <v>1.6821000000000006E-3</v>
      </c>
      <c r="AG347" s="1">
        <f>ABS(IK_diagnostics_positions__3[[#This Row],[Column11]]-K346)</f>
        <v>4.4750000000000068E-3</v>
      </c>
      <c r="AH347" s="1">
        <f>ABS(IK_diagnostics_positions__3[[#This Row],[Column12]]-L346)</f>
        <v>1.7499999999999183E-3</v>
      </c>
      <c r="AI347" s="1">
        <f>ABS(IK_diagnostics_positions__3[[#This Row],[Column13]]-M346)</f>
        <v>1.1489999999999556E-3</v>
      </c>
      <c r="AJ347" s="1">
        <f>ABS(IK_diagnostics_positions__3[[#This Row],[Column14]]-N346)</f>
        <v>7.8000000000000291E-4</v>
      </c>
      <c r="AK347" s="1">
        <f>ABS(IK_diagnostics_positions__3[[#This Row],[Column15]]-O346)</f>
        <v>6.2000000000006494E-4</v>
      </c>
      <c r="AL347" s="1">
        <f>ABS(IK_diagnostics_positions__3[[#This Row],[Column16]]-P346)</f>
        <v>2.9430000000000289E-3</v>
      </c>
      <c r="AM347" s="1">
        <f>ABS(IK_diagnostics_positions__3[[#This Row],[Column17]]-Q346)</f>
        <v>4.1199999999996795E-4</v>
      </c>
      <c r="AN347" s="1">
        <f>ABS(IK_diagnostics_positions__3[[#This Row],[Column18]]-R346)</f>
        <v>1.8699999999998163E-3</v>
      </c>
      <c r="AO347" s="1">
        <f>ABS(IK_diagnostics_positions__3[[#This Row],[Column19]]-S346)</f>
        <v>1.5685499999999997E-3</v>
      </c>
      <c r="AP347" s="1">
        <f>ABS(IK_diagnostics_positions__3[[#This Row],[Column20]]-T346)</f>
        <v>1.2823999999999995E-3</v>
      </c>
      <c r="AQ347" s="1">
        <f>ABS(IK_diagnostics_positions__3[[#This Row],[Column21]]-U346)</f>
        <v>1.9599999999999618E-3</v>
      </c>
    </row>
    <row r="348" spans="1:43" x14ac:dyDescent="0.25">
      <c r="A348" s="1">
        <v>1.51235E-3</v>
      </c>
      <c r="B348" s="1">
        <v>0.45847300000000002</v>
      </c>
      <c r="C348" s="1">
        <v>-0.88870700000000002</v>
      </c>
      <c r="D348" s="1">
        <v>-0.83299299999999998</v>
      </c>
      <c r="E348" s="1">
        <v>0.98361699999999996</v>
      </c>
      <c r="F348" s="1">
        <v>-1.0555099999999999</v>
      </c>
      <c r="G348" s="1">
        <v>-0.31489800000000001</v>
      </c>
      <c r="H348" s="1">
        <v>1.65886</v>
      </c>
      <c r="I348" s="1">
        <v>-1.5805199999999999</v>
      </c>
      <c r="J348" s="1">
        <v>6.6845400000000001E-3</v>
      </c>
      <c r="K348" s="1">
        <v>0.75616099999999997</v>
      </c>
      <c r="L348" s="1">
        <v>-1.8664000000000001</v>
      </c>
      <c r="M348" s="1">
        <v>0.74165999999999999</v>
      </c>
      <c r="N348" s="1">
        <v>1.0054700000000001</v>
      </c>
      <c r="O348" s="1">
        <v>-2.4969999999999999</v>
      </c>
      <c r="P348" s="1">
        <v>-0.73566799999999999</v>
      </c>
      <c r="Q348" s="1">
        <v>0.99882099999999996</v>
      </c>
      <c r="R348" s="1">
        <v>-2.49092</v>
      </c>
      <c r="S348" s="1">
        <v>-2.4484200000000002E-3</v>
      </c>
      <c r="T348" s="1">
        <v>-1.06213E-2</v>
      </c>
      <c r="U348" s="1">
        <v>-2.5082399999999998</v>
      </c>
      <c r="V348" s="1" t="s">
        <v>23</v>
      </c>
      <c r="W348" s="1">
        <f>ABS(IK_diagnostics_positions__3[[#This Row],[Column1]]-A347)</f>
        <v>5.1849499999999989E-4</v>
      </c>
      <c r="X348" s="1">
        <f>ABS(IK_diagnostics_positions__3[[#This Row],[Column2]]-B347)</f>
        <v>2.9220000000000357E-3</v>
      </c>
      <c r="Y348" s="1">
        <f>ABS(IK_diagnostics_positions__3[[#This Row],[Column3]]-C347)</f>
        <v>1.5020000000000033E-3</v>
      </c>
      <c r="Z348" s="1">
        <f>ABS(IK_diagnostics_positions__3[[#This Row],[Column4]]-D347)</f>
        <v>1.902999999999988E-3</v>
      </c>
      <c r="AA348" s="1">
        <f>ABS(IK_diagnostics_positions__3[[#This Row],[Column5]]-E347)</f>
        <v>4.6919999999999185E-3</v>
      </c>
      <c r="AB348" s="1">
        <f>ABS(IK_diagnostics_positions__3[[#This Row],[Column6]]-F347)</f>
        <v>1.2999999999996348E-4</v>
      </c>
      <c r="AC348" s="1">
        <f>ABS(IK_diagnostics_positions__3[[#This Row],[Column7]]-G347)</f>
        <v>5.6699999999998418E-4</v>
      </c>
      <c r="AD348" s="1">
        <f>ABS(IK_diagnostics_positions__3[[#This Row],[Column8]]-H347)</f>
        <v>4.250000000000087E-3</v>
      </c>
      <c r="AE348" s="1">
        <f>ABS(IK_diagnostics_positions__3[[#This Row],[Column9]]-I347)</f>
        <v>1.7699999999998273E-3</v>
      </c>
      <c r="AF348" s="1">
        <f>ABS(IK_diagnostics_positions__3[[#This Row],[Column10]]-J347)</f>
        <v>6.7139000000000001E-4</v>
      </c>
      <c r="AG348" s="1">
        <f>ABS(IK_diagnostics_positions__3[[#This Row],[Column11]]-K347)</f>
        <v>3.7619999999999321E-3</v>
      </c>
      <c r="AH348" s="1">
        <f>ABS(IK_diagnostics_positions__3[[#This Row],[Column12]]-L347)</f>
        <v>1.6500000000001513E-3</v>
      </c>
      <c r="AI348" s="1">
        <f>ABS(IK_diagnostics_positions__3[[#This Row],[Column13]]-M347)</f>
        <v>1.943000000000028E-3</v>
      </c>
      <c r="AJ348" s="1">
        <f>ABS(IK_diagnostics_positions__3[[#This Row],[Column14]]-N347)</f>
        <v>1.7300000000000093E-3</v>
      </c>
      <c r="AK348" s="1">
        <f>ABS(IK_diagnostics_positions__3[[#This Row],[Column15]]-O347)</f>
        <v>7.9999999999991189E-4</v>
      </c>
      <c r="AL348" s="1">
        <f>ABS(IK_diagnostics_positions__3[[#This Row],[Column16]]-P347)</f>
        <v>1.6779999999999573E-3</v>
      </c>
      <c r="AM348" s="1">
        <f>ABS(IK_diagnostics_positions__3[[#This Row],[Column17]]-Q347)</f>
        <v>3.8199999999999346E-4</v>
      </c>
      <c r="AN348" s="1">
        <f>ABS(IK_diagnostics_positions__3[[#This Row],[Column18]]-R347)</f>
        <v>1.7700000000000493E-3</v>
      </c>
      <c r="AO348" s="1">
        <f>ABS(IK_diagnostics_positions__3[[#This Row],[Column19]]-S347)</f>
        <v>9.9990999999999969E-4</v>
      </c>
      <c r="AP348" s="1">
        <f>ABS(IK_diagnostics_positions__3[[#This Row],[Column20]]-T347)</f>
        <v>1.6705000000000001E-3</v>
      </c>
      <c r="AQ348" s="1">
        <f>ABS(IK_diagnostics_positions__3[[#This Row],[Column21]]-U347)</f>
        <v>8.2000000000004292E-4</v>
      </c>
    </row>
    <row r="349" spans="1:43" x14ac:dyDescent="0.25">
      <c r="A349" s="1">
        <v>7.3174799999999995E-4</v>
      </c>
      <c r="B349" s="1">
        <v>0.461335</v>
      </c>
      <c r="C349" s="1">
        <v>-0.88722599999999996</v>
      </c>
      <c r="D349" s="1">
        <v>-0.83271399999999995</v>
      </c>
      <c r="E349" s="1">
        <v>0.98783200000000004</v>
      </c>
      <c r="F349" s="1">
        <v>-1.0550600000000001</v>
      </c>
      <c r="G349" s="1">
        <v>-0.31583299999999997</v>
      </c>
      <c r="H349" s="1">
        <v>1.66275</v>
      </c>
      <c r="I349" s="1">
        <v>-1.58168</v>
      </c>
      <c r="J349" s="1">
        <v>4.9198899999999997E-3</v>
      </c>
      <c r="K349" s="1">
        <v>0.75970400000000005</v>
      </c>
      <c r="L349" s="1">
        <v>-1.8673900000000001</v>
      </c>
      <c r="M349" s="1">
        <v>0.74217999999999995</v>
      </c>
      <c r="N349" s="1">
        <v>1.0049600000000001</v>
      </c>
      <c r="O349" s="1">
        <v>-2.4969100000000002</v>
      </c>
      <c r="P349" s="1">
        <v>-0.73826400000000003</v>
      </c>
      <c r="Q349" s="1">
        <v>0.99896200000000002</v>
      </c>
      <c r="R349" s="1">
        <v>-2.4922300000000002</v>
      </c>
      <c r="S349" s="1">
        <v>-2.7025899999999999E-3</v>
      </c>
      <c r="T349" s="1">
        <v>-8.7229000000000004E-3</v>
      </c>
      <c r="U349" s="1">
        <v>-2.5072800000000002</v>
      </c>
      <c r="V349" s="1" t="s">
        <v>23</v>
      </c>
      <c r="W349" s="1">
        <f>ABS(IK_diagnostics_positions__3[[#This Row],[Column1]]-A348)</f>
        <v>7.8060200000000003E-4</v>
      </c>
      <c r="X349" s="1">
        <f>ABS(IK_diagnostics_positions__3[[#This Row],[Column2]]-B348)</f>
        <v>2.8619999999999757E-3</v>
      </c>
      <c r="Y349" s="1">
        <f>ABS(IK_diagnostics_positions__3[[#This Row],[Column3]]-C348)</f>
        <v>1.4810000000000656E-3</v>
      </c>
      <c r="Z349" s="1">
        <f>ABS(IK_diagnostics_positions__3[[#This Row],[Column4]]-D348)</f>
        <v>2.7900000000002922E-4</v>
      </c>
      <c r="AA349" s="1">
        <f>ABS(IK_diagnostics_positions__3[[#This Row],[Column5]]-E348)</f>
        <v>4.2150000000000798E-3</v>
      </c>
      <c r="AB349" s="1">
        <f>ABS(IK_diagnostics_positions__3[[#This Row],[Column6]]-F348)</f>
        <v>4.4999999999983942E-4</v>
      </c>
      <c r="AC349" s="1">
        <f>ABS(IK_diagnostics_positions__3[[#This Row],[Column7]]-G348)</f>
        <v>9.3499999999996364E-4</v>
      </c>
      <c r="AD349" s="1">
        <f>ABS(IK_diagnostics_positions__3[[#This Row],[Column8]]-H348)</f>
        <v>3.8899999999999491E-3</v>
      </c>
      <c r="AE349" s="1">
        <f>ABS(IK_diagnostics_positions__3[[#This Row],[Column9]]-I348)</f>
        <v>1.1600000000000499E-3</v>
      </c>
      <c r="AF349" s="1">
        <f>ABS(IK_diagnostics_positions__3[[#This Row],[Column10]]-J348)</f>
        <v>1.7646500000000004E-3</v>
      </c>
      <c r="AG349" s="1">
        <f>ABS(IK_diagnostics_positions__3[[#This Row],[Column11]]-K348)</f>
        <v>3.5430000000000739E-3</v>
      </c>
      <c r="AH349" s="1">
        <f>ABS(IK_diagnostics_positions__3[[#This Row],[Column12]]-L348)</f>
        <v>9.900000000000464E-4</v>
      </c>
      <c r="AI349" s="1">
        <f>ABS(IK_diagnostics_positions__3[[#This Row],[Column13]]-M348)</f>
        <v>5.1999999999996493E-4</v>
      </c>
      <c r="AJ349" s="1">
        <f>ABS(IK_diagnostics_positions__3[[#This Row],[Column14]]-N348)</f>
        <v>5.1000000000001044E-4</v>
      </c>
      <c r="AK349" s="1">
        <f>ABS(IK_diagnostics_positions__3[[#This Row],[Column15]]-O348)</f>
        <v>8.999999999970143E-5</v>
      </c>
      <c r="AL349" s="1">
        <f>ABS(IK_diagnostics_positions__3[[#This Row],[Column16]]-P348)</f>
        <v>2.5960000000000427E-3</v>
      </c>
      <c r="AM349" s="1">
        <f>ABS(IK_diagnostics_positions__3[[#This Row],[Column17]]-Q348)</f>
        <v>1.4100000000005775E-4</v>
      </c>
      <c r="AN349" s="1">
        <f>ABS(IK_diagnostics_positions__3[[#This Row],[Column18]]-R348)</f>
        <v>1.3100000000001444E-3</v>
      </c>
      <c r="AO349" s="1">
        <f>ABS(IK_diagnostics_positions__3[[#This Row],[Column19]]-S348)</f>
        <v>2.5416999999999974E-4</v>
      </c>
      <c r="AP349" s="1">
        <f>ABS(IK_diagnostics_positions__3[[#This Row],[Column20]]-T348)</f>
        <v>1.8983999999999997E-3</v>
      </c>
      <c r="AQ349" s="1">
        <f>ABS(IK_diagnostics_positions__3[[#This Row],[Column21]]-U348)</f>
        <v>9.5999999999962782E-4</v>
      </c>
    </row>
    <row r="350" spans="1:43" x14ac:dyDescent="0.25">
      <c r="A350" s="1">
        <v>1.3420699999999999E-3</v>
      </c>
      <c r="B350" s="1">
        <v>0.46398200000000001</v>
      </c>
      <c r="C350" s="1">
        <v>-0.88584399999999996</v>
      </c>
      <c r="D350" s="1">
        <v>-0.83119500000000002</v>
      </c>
      <c r="E350" s="1">
        <v>0.99171799999999999</v>
      </c>
      <c r="F350" s="1">
        <v>-1.0543</v>
      </c>
      <c r="G350" s="1">
        <v>-0.31529200000000002</v>
      </c>
      <c r="H350" s="1">
        <v>1.66618</v>
      </c>
      <c r="I350" s="1">
        <v>-1.5824499999999999</v>
      </c>
      <c r="J350" s="1">
        <v>4.2822099999999998E-3</v>
      </c>
      <c r="K350" s="1">
        <v>0.76271</v>
      </c>
      <c r="L350" s="1">
        <v>-1.8681300000000001</v>
      </c>
      <c r="M350" s="1">
        <v>0.74322699999999997</v>
      </c>
      <c r="N350" s="1">
        <v>1.0039</v>
      </c>
      <c r="O350" s="1">
        <v>-2.4972500000000002</v>
      </c>
      <c r="P350" s="1">
        <v>-0.73973100000000003</v>
      </c>
      <c r="Q350" s="1">
        <v>0.99945200000000001</v>
      </c>
      <c r="R350" s="1">
        <v>-2.49295</v>
      </c>
      <c r="S350" s="1">
        <v>-2.3891400000000001E-3</v>
      </c>
      <c r="T350" s="1">
        <v>-7.5643699999999999E-3</v>
      </c>
      <c r="U350" s="1">
        <v>-2.5058099999999999</v>
      </c>
      <c r="V350" s="1" t="s">
        <v>23</v>
      </c>
      <c r="W350" s="1">
        <f>ABS(IK_diagnostics_positions__3[[#This Row],[Column1]]-A349)</f>
        <v>6.1032199999999995E-4</v>
      </c>
      <c r="X350" s="1">
        <f>ABS(IK_diagnostics_positions__3[[#This Row],[Column2]]-B349)</f>
        <v>2.6470000000000105E-3</v>
      </c>
      <c r="Y350" s="1">
        <f>ABS(IK_diagnostics_positions__3[[#This Row],[Column3]]-C349)</f>
        <v>1.3819999999999943E-3</v>
      </c>
      <c r="Z350" s="1">
        <f>ABS(IK_diagnostics_positions__3[[#This Row],[Column4]]-D349)</f>
        <v>1.5189999999999371E-3</v>
      </c>
      <c r="AA350" s="1">
        <f>ABS(IK_diagnostics_positions__3[[#This Row],[Column5]]-E349)</f>
        <v>3.8859999999999451E-3</v>
      </c>
      <c r="AB350" s="1">
        <f>ABS(IK_diagnostics_positions__3[[#This Row],[Column6]]-F349)</f>
        <v>7.6000000000009393E-4</v>
      </c>
      <c r="AC350" s="1">
        <f>ABS(IK_diagnostics_positions__3[[#This Row],[Column7]]-G349)</f>
        <v>5.4099999999995818E-4</v>
      </c>
      <c r="AD350" s="1">
        <f>ABS(IK_diagnostics_positions__3[[#This Row],[Column8]]-H349)</f>
        <v>3.4300000000000441E-3</v>
      </c>
      <c r="AE350" s="1">
        <f>ABS(IK_diagnostics_positions__3[[#This Row],[Column9]]-I349)</f>
        <v>7.699999999999374E-4</v>
      </c>
      <c r="AF350" s="1">
        <f>ABS(IK_diagnostics_positions__3[[#This Row],[Column10]]-J349)</f>
        <v>6.3767999999999984E-4</v>
      </c>
      <c r="AG350" s="1">
        <f>ABS(IK_diagnostics_positions__3[[#This Row],[Column11]]-K349)</f>
        <v>3.0059999999999532E-3</v>
      </c>
      <c r="AH350" s="1">
        <f>ABS(IK_diagnostics_positions__3[[#This Row],[Column12]]-L349)</f>
        <v>7.3999999999996291E-4</v>
      </c>
      <c r="AI350" s="1">
        <f>ABS(IK_diagnostics_positions__3[[#This Row],[Column13]]-M349)</f>
        <v>1.0470000000000201E-3</v>
      </c>
      <c r="AJ350" s="1">
        <f>ABS(IK_diagnostics_positions__3[[#This Row],[Column14]]-N349)</f>
        <v>1.0600000000000609E-3</v>
      </c>
      <c r="AK350" s="1">
        <f>ABS(IK_diagnostics_positions__3[[#This Row],[Column15]]-O349)</f>
        <v>3.4000000000000696E-4</v>
      </c>
      <c r="AL350" s="1">
        <f>ABS(IK_diagnostics_positions__3[[#This Row],[Column16]]-P349)</f>
        <v>1.4669999999999961E-3</v>
      </c>
      <c r="AM350" s="1">
        <f>ABS(IK_diagnostics_positions__3[[#This Row],[Column17]]-Q349)</f>
        <v>4.8999999999999044E-4</v>
      </c>
      <c r="AN350" s="1">
        <f>ABS(IK_diagnostics_positions__3[[#This Row],[Column18]]-R349)</f>
        <v>7.1999999999983189E-4</v>
      </c>
      <c r="AO350" s="1">
        <f>ABS(IK_diagnostics_positions__3[[#This Row],[Column19]]-S349)</f>
        <v>3.1344999999999984E-4</v>
      </c>
      <c r="AP350" s="1">
        <f>ABS(IK_diagnostics_positions__3[[#This Row],[Column20]]-T349)</f>
        <v>1.1585300000000005E-3</v>
      </c>
      <c r="AQ350" s="1">
        <f>ABS(IK_diagnostics_positions__3[[#This Row],[Column21]]-U349)</f>
        <v>1.4700000000003044E-3</v>
      </c>
    </row>
    <row r="351" spans="1:43" x14ac:dyDescent="0.25">
      <c r="A351" s="1">
        <v>1.4172E-3</v>
      </c>
      <c r="B351" s="1">
        <v>0.46607599999999999</v>
      </c>
      <c r="C351" s="1">
        <v>-0.88474399999999997</v>
      </c>
      <c r="D351" s="1">
        <v>-0.83048900000000003</v>
      </c>
      <c r="E351" s="1">
        <v>0.99438400000000005</v>
      </c>
      <c r="F351" s="1">
        <v>-1.0545100000000001</v>
      </c>
      <c r="G351" s="1">
        <v>-0.31577300000000003</v>
      </c>
      <c r="H351" s="1">
        <v>1.6689400000000001</v>
      </c>
      <c r="I351" s="1">
        <v>-1.58371</v>
      </c>
      <c r="J351" s="1">
        <v>3.3599099999999998E-3</v>
      </c>
      <c r="K351" s="1">
        <v>0.76520500000000002</v>
      </c>
      <c r="L351" s="1">
        <v>-1.8690500000000001</v>
      </c>
      <c r="M351" s="1">
        <v>0.74413200000000002</v>
      </c>
      <c r="N351" s="1">
        <v>1.0030300000000001</v>
      </c>
      <c r="O351" s="1">
        <v>-2.4973000000000001</v>
      </c>
      <c r="P351" s="1">
        <v>-0.74119100000000004</v>
      </c>
      <c r="Q351" s="1">
        <v>0.99973800000000002</v>
      </c>
      <c r="R351" s="1">
        <v>-2.4940600000000002</v>
      </c>
      <c r="S351" s="1">
        <v>-2.4335899999999998E-3</v>
      </c>
      <c r="T351" s="1">
        <v>-6.4965500000000002E-3</v>
      </c>
      <c r="U351" s="1">
        <v>-2.50501</v>
      </c>
      <c r="V351" s="1" t="s">
        <v>23</v>
      </c>
      <c r="W351" s="1">
        <f>ABS(IK_diagnostics_positions__3[[#This Row],[Column1]]-A350)</f>
        <v>7.5130000000000075E-5</v>
      </c>
      <c r="X351" s="1">
        <f>ABS(IK_diagnostics_positions__3[[#This Row],[Column2]]-B350)</f>
        <v>2.0939999999999848E-3</v>
      </c>
      <c r="Y351" s="1">
        <f>ABS(IK_diagnostics_positions__3[[#This Row],[Column3]]-C350)</f>
        <v>1.0999999999999899E-3</v>
      </c>
      <c r="Z351" s="1">
        <f>ABS(IK_diagnostics_positions__3[[#This Row],[Column4]]-D350)</f>
        <v>7.0599999999998442E-4</v>
      </c>
      <c r="AA351" s="1">
        <f>ABS(IK_diagnostics_positions__3[[#This Row],[Column5]]-E350)</f>
        <v>2.6660000000000572E-3</v>
      </c>
      <c r="AB351" s="1">
        <f>ABS(IK_diagnostics_positions__3[[#This Row],[Column6]]-F350)</f>
        <v>2.1000000000004349E-4</v>
      </c>
      <c r="AC351" s="1">
        <f>ABS(IK_diagnostics_positions__3[[#This Row],[Column7]]-G350)</f>
        <v>4.810000000000092E-4</v>
      </c>
      <c r="AD351" s="1">
        <f>ABS(IK_diagnostics_positions__3[[#This Row],[Column8]]-H350)</f>
        <v>2.7600000000000957E-3</v>
      </c>
      <c r="AE351" s="1">
        <f>ABS(IK_diagnostics_positions__3[[#This Row],[Column9]]-I350)</f>
        <v>1.2600000000000389E-3</v>
      </c>
      <c r="AF351" s="1">
        <f>ABS(IK_diagnostics_positions__3[[#This Row],[Column10]]-J350)</f>
        <v>9.2230000000000003E-4</v>
      </c>
      <c r="AG351" s="1">
        <f>ABS(IK_diagnostics_positions__3[[#This Row],[Column11]]-K350)</f>
        <v>2.495000000000025E-3</v>
      </c>
      <c r="AH351" s="1">
        <f>ABS(IK_diagnostics_positions__3[[#This Row],[Column12]]-L350)</f>
        <v>9.200000000000319E-4</v>
      </c>
      <c r="AI351" s="1">
        <f>ABS(IK_diagnostics_positions__3[[#This Row],[Column13]]-M350)</f>
        <v>9.0500000000004466E-4</v>
      </c>
      <c r="AJ351" s="1">
        <f>ABS(IK_diagnostics_positions__3[[#This Row],[Column14]]-N350)</f>
        <v>8.6999999999992639E-4</v>
      </c>
      <c r="AK351" s="1">
        <f>ABS(IK_diagnostics_positions__3[[#This Row],[Column15]]-O350)</f>
        <v>4.9999999999883471E-5</v>
      </c>
      <c r="AL351" s="1">
        <f>ABS(IK_diagnostics_positions__3[[#This Row],[Column16]]-P350)</f>
        <v>1.4600000000000168E-3</v>
      </c>
      <c r="AM351" s="1">
        <f>ABS(IK_diagnostics_positions__3[[#This Row],[Column17]]-Q350)</f>
        <v>2.8600000000000847E-4</v>
      </c>
      <c r="AN351" s="1">
        <f>ABS(IK_diagnostics_positions__3[[#This Row],[Column18]]-R350)</f>
        <v>1.1100000000001664E-3</v>
      </c>
      <c r="AO351" s="1">
        <f>ABS(IK_diagnostics_positions__3[[#This Row],[Column19]]-S350)</f>
        <v>4.4449999999999698E-5</v>
      </c>
      <c r="AP351" s="1">
        <f>ABS(IK_diagnostics_positions__3[[#This Row],[Column20]]-T350)</f>
        <v>1.0678199999999997E-3</v>
      </c>
      <c r="AQ351" s="1">
        <f>ABS(IK_diagnostics_positions__3[[#This Row],[Column21]]-U350)</f>
        <v>7.9999999999991189E-4</v>
      </c>
    </row>
    <row r="352" spans="1:43" x14ac:dyDescent="0.25">
      <c r="A352" s="1">
        <v>1.5365000000000001E-3</v>
      </c>
      <c r="B352" s="1">
        <v>0.46751799999999999</v>
      </c>
      <c r="C352" s="1">
        <v>-0.88398200000000005</v>
      </c>
      <c r="D352" s="1">
        <v>-0.82973699999999995</v>
      </c>
      <c r="E352" s="1">
        <v>0.99669300000000005</v>
      </c>
      <c r="F352" s="1">
        <v>-1.0541499999999999</v>
      </c>
      <c r="G352" s="1">
        <v>-0.315886</v>
      </c>
      <c r="H352" s="1">
        <v>1.671</v>
      </c>
      <c r="I352" s="1">
        <v>-1.5845</v>
      </c>
      <c r="J352" s="1">
        <v>2.9066500000000002E-3</v>
      </c>
      <c r="K352" s="1">
        <v>0.767177</v>
      </c>
      <c r="L352" s="1">
        <v>-1.86995</v>
      </c>
      <c r="M352" s="1">
        <v>0.744726</v>
      </c>
      <c r="N352" s="1">
        <v>1.0027200000000001</v>
      </c>
      <c r="O352" s="1">
        <v>-2.49783</v>
      </c>
      <c r="P352" s="1">
        <v>-0.742344</v>
      </c>
      <c r="Q352" s="1">
        <v>0.99943599999999999</v>
      </c>
      <c r="R352" s="1">
        <v>-2.49498</v>
      </c>
      <c r="S352" s="1">
        <v>-1.5454900000000001E-3</v>
      </c>
      <c r="T352" s="1">
        <v>-5.7305699999999999E-3</v>
      </c>
      <c r="U352" s="1">
        <v>-2.5044599999999999</v>
      </c>
      <c r="V352" s="1" t="s">
        <v>23</v>
      </c>
      <c r="W352" s="1">
        <f>ABS(IK_diagnostics_positions__3[[#This Row],[Column1]]-A351)</f>
        <v>1.1930000000000014E-4</v>
      </c>
      <c r="X352" s="1">
        <f>ABS(IK_diagnostics_positions__3[[#This Row],[Column2]]-B351)</f>
        <v>1.4419999999999988E-3</v>
      </c>
      <c r="Y352" s="1">
        <f>ABS(IK_diagnostics_positions__3[[#This Row],[Column3]]-C351)</f>
        <v>7.619999999999294E-4</v>
      </c>
      <c r="Z352" s="1">
        <f>ABS(IK_diagnostics_positions__3[[#This Row],[Column4]]-D351)</f>
        <v>7.5200000000008593E-4</v>
      </c>
      <c r="AA352" s="1">
        <f>ABS(IK_diagnostics_positions__3[[#This Row],[Column5]]-E351)</f>
        <v>2.3090000000000055E-3</v>
      </c>
      <c r="AB352" s="1">
        <f>ABS(IK_diagnostics_positions__3[[#This Row],[Column6]]-F351)</f>
        <v>3.6000000000013799E-4</v>
      </c>
      <c r="AC352" s="1">
        <f>ABS(IK_diagnostics_positions__3[[#This Row],[Column7]]-G351)</f>
        <v>1.1299999999997423E-4</v>
      </c>
      <c r="AD352" s="1">
        <f>ABS(IK_diagnostics_positions__3[[#This Row],[Column8]]-H351)</f>
        <v>2.0599999999999508E-3</v>
      </c>
      <c r="AE352" s="1">
        <f>ABS(IK_diagnostics_positions__3[[#This Row],[Column9]]-I351)</f>
        <v>7.9000000000006843E-4</v>
      </c>
      <c r="AF352" s="1">
        <f>ABS(IK_diagnostics_positions__3[[#This Row],[Column10]]-J351)</f>
        <v>4.532599999999996E-4</v>
      </c>
      <c r="AG352" s="1">
        <f>ABS(IK_diagnostics_positions__3[[#This Row],[Column11]]-K351)</f>
        <v>1.9719999999999738E-3</v>
      </c>
      <c r="AH352" s="1">
        <f>ABS(IK_diagnostics_positions__3[[#This Row],[Column12]]-L351)</f>
        <v>8.9999999999990088E-4</v>
      </c>
      <c r="AI352" s="1">
        <f>ABS(IK_diagnostics_positions__3[[#This Row],[Column13]]-M351)</f>
        <v>5.9399999999998343E-4</v>
      </c>
      <c r="AJ352" s="1">
        <f>ABS(IK_diagnostics_positions__3[[#This Row],[Column14]]-N351)</f>
        <v>3.1000000000003247E-4</v>
      </c>
      <c r="AK352" s="1">
        <f>ABS(IK_diagnostics_positions__3[[#This Row],[Column15]]-O351)</f>
        <v>5.2999999999991942E-4</v>
      </c>
      <c r="AL352" s="1">
        <f>ABS(IK_diagnostics_positions__3[[#This Row],[Column16]]-P351)</f>
        <v>1.1529999999999596E-3</v>
      </c>
      <c r="AM352" s="1">
        <f>ABS(IK_diagnostics_positions__3[[#This Row],[Column17]]-Q351)</f>
        <v>3.0200000000002447E-4</v>
      </c>
      <c r="AN352" s="1">
        <f>ABS(IK_diagnostics_positions__3[[#This Row],[Column18]]-R351)</f>
        <v>9.1999999999980986E-4</v>
      </c>
      <c r="AO352" s="1">
        <f>ABS(IK_diagnostics_positions__3[[#This Row],[Column19]]-S351)</f>
        <v>8.8809999999999974E-4</v>
      </c>
      <c r="AP352" s="1">
        <f>ABS(IK_diagnostics_positions__3[[#This Row],[Column20]]-T351)</f>
        <v>7.6598000000000031E-4</v>
      </c>
      <c r="AQ352" s="1">
        <f>ABS(IK_diagnostics_positions__3[[#This Row],[Column21]]-U351)</f>
        <v>5.5000000000005045E-4</v>
      </c>
    </row>
    <row r="353" spans="1:43" x14ac:dyDescent="0.25">
      <c r="A353" s="1">
        <v>4.3763099999999999E-2</v>
      </c>
      <c r="B353" s="1">
        <v>1.6232600000000001E-3</v>
      </c>
      <c r="C353" s="1">
        <v>-0.99904099999999996</v>
      </c>
      <c r="D353" s="1">
        <v>-0.93355299999999997</v>
      </c>
      <c r="E353" s="1">
        <v>0.206155</v>
      </c>
      <c r="F353" s="1">
        <v>-1.054</v>
      </c>
      <c r="G353" s="1">
        <v>-0.49982199999999999</v>
      </c>
      <c r="H353" s="1">
        <v>1.1027499999999999</v>
      </c>
      <c r="I353" s="1">
        <v>-1.1434299999999999</v>
      </c>
      <c r="J353" s="1">
        <v>0.240839</v>
      </c>
      <c r="K353" s="1">
        <v>0.52640900000000002</v>
      </c>
      <c r="L353" s="1">
        <v>-1.4887600000000001</v>
      </c>
      <c r="M353" s="1">
        <v>0.27452399999999999</v>
      </c>
      <c r="N353" s="1">
        <v>0.78354000000000001</v>
      </c>
      <c r="O353" s="1">
        <v>-2.4545499999999998</v>
      </c>
      <c r="P353" s="1">
        <v>-0.34788599999999997</v>
      </c>
      <c r="Q353" s="1">
        <v>0.81904900000000003</v>
      </c>
      <c r="R353" s="1">
        <v>-2.2422599999999999</v>
      </c>
      <c r="S353" s="1">
        <v>0.120355</v>
      </c>
      <c r="T353" s="1">
        <v>0.42880499999999999</v>
      </c>
      <c r="U353" s="1">
        <v>-2.4766599999999999</v>
      </c>
      <c r="V353" s="1" t="s">
        <v>23</v>
      </c>
      <c r="W353" s="1">
        <f>ABS(IK_diagnostics_positions__3[[#This Row],[Column1]]-A352)</f>
        <v>4.2226599999999996E-2</v>
      </c>
      <c r="X353" s="1">
        <f>ABS(IK_diagnostics_positions__3[[#This Row],[Column2]]-B352)</f>
        <v>0.46589473999999997</v>
      </c>
      <c r="Y353" s="1">
        <f>ABS(IK_diagnostics_positions__3[[#This Row],[Column3]]-C352)</f>
        <v>0.11505899999999991</v>
      </c>
      <c r="Z353" s="1">
        <f>ABS(IK_diagnostics_positions__3[[#This Row],[Column4]]-D352)</f>
        <v>0.10381600000000002</v>
      </c>
      <c r="AA353" s="1">
        <f>ABS(IK_diagnostics_positions__3[[#This Row],[Column5]]-E352)</f>
        <v>0.79053800000000007</v>
      </c>
      <c r="AB353" s="1">
        <f>ABS(IK_diagnostics_positions__3[[#This Row],[Column6]]-F352)</f>
        <v>1.4999999999987246E-4</v>
      </c>
      <c r="AC353" s="1">
        <f>ABS(IK_diagnostics_positions__3[[#This Row],[Column7]]-G352)</f>
        <v>0.18393599999999999</v>
      </c>
      <c r="AD353" s="1">
        <f>ABS(IK_diagnostics_positions__3[[#This Row],[Column8]]-H352)</f>
        <v>0.56825000000000014</v>
      </c>
      <c r="AE353" s="1">
        <f>ABS(IK_diagnostics_positions__3[[#This Row],[Column9]]-I352)</f>
        <v>0.44107000000000007</v>
      </c>
      <c r="AF353" s="1">
        <f>ABS(IK_diagnostics_positions__3[[#This Row],[Column10]]-J352)</f>
        <v>0.23793234999999999</v>
      </c>
      <c r="AG353" s="1">
        <f>ABS(IK_diagnostics_positions__3[[#This Row],[Column11]]-K352)</f>
        <v>0.24076799999999998</v>
      </c>
      <c r="AH353" s="1">
        <f>ABS(IK_diagnostics_positions__3[[#This Row],[Column12]]-L352)</f>
        <v>0.38118999999999992</v>
      </c>
      <c r="AI353" s="1">
        <f>ABS(IK_diagnostics_positions__3[[#This Row],[Column13]]-M352)</f>
        <v>0.47020200000000001</v>
      </c>
      <c r="AJ353" s="1">
        <f>ABS(IK_diagnostics_positions__3[[#This Row],[Column14]]-N352)</f>
        <v>0.21918000000000004</v>
      </c>
      <c r="AK353" s="1">
        <f>ABS(IK_diagnostics_positions__3[[#This Row],[Column15]]-O352)</f>
        <v>4.3280000000000207E-2</v>
      </c>
      <c r="AL353" s="1">
        <f>ABS(IK_diagnostics_positions__3[[#This Row],[Column16]]-P352)</f>
        <v>0.39445800000000003</v>
      </c>
      <c r="AM353" s="1">
        <f>ABS(IK_diagnostics_positions__3[[#This Row],[Column17]]-Q352)</f>
        <v>0.18038699999999996</v>
      </c>
      <c r="AN353" s="1">
        <f>ABS(IK_diagnostics_positions__3[[#This Row],[Column18]]-R352)</f>
        <v>0.25272000000000006</v>
      </c>
      <c r="AO353" s="1">
        <f>ABS(IK_diagnostics_positions__3[[#This Row],[Column19]]-S352)</f>
        <v>0.12190049</v>
      </c>
      <c r="AP353" s="1">
        <f>ABS(IK_diagnostics_positions__3[[#This Row],[Column20]]-T352)</f>
        <v>0.43453556999999998</v>
      </c>
      <c r="AQ353" s="1">
        <f>ABS(IK_diagnostics_positions__3[[#This Row],[Column21]]-U352)</f>
        <v>2.7800000000000047E-2</v>
      </c>
    </row>
    <row r="354" spans="1:43" x14ac:dyDescent="0.25">
      <c r="A354" s="1">
        <v>1.17281E-2</v>
      </c>
      <c r="B354" s="1">
        <v>3.04094E-2</v>
      </c>
      <c r="C354" s="1">
        <v>-0.99946900000000005</v>
      </c>
      <c r="D354" s="1">
        <v>-0.93214699999999995</v>
      </c>
      <c r="E354" s="1">
        <v>0.348833</v>
      </c>
      <c r="F354" s="1">
        <v>-1.08725</v>
      </c>
      <c r="G354" s="1">
        <v>-0.429892</v>
      </c>
      <c r="H354" s="1">
        <v>1.1810099999999999</v>
      </c>
      <c r="I354" s="1">
        <v>-1.3222499999999999</v>
      </c>
      <c r="J354" s="1">
        <v>0.16356399999999999</v>
      </c>
      <c r="K354" s="1">
        <v>0.46234700000000001</v>
      </c>
      <c r="L354" s="1">
        <v>-1.68465</v>
      </c>
      <c r="M354" s="1">
        <v>0.55520599999999998</v>
      </c>
      <c r="N354" s="1">
        <v>0.94402699999999995</v>
      </c>
      <c r="O354" s="1">
        <v>-2.46862</v>
      </c>
      <c r="P354" s="1">
        <v>-0.50857300000000005</v>
      </c>
      <c r="Q354" s="1">
        <v>0.84955700000000001</v>
      </c>
      <c r="R354" s="1">
        <v>-2.3157700000000001</v>
      </c>
      <c r="S354" s="1">
        <v>4.9403600000000004E-3</v>
      </c>
      <c r="T354" s="1">
        <v>0.11153100000000001</v>
      </c>
      <c r="U354" s="1">
        <v>-2.6075699999999999</v>
      </c>
      <c r="V354" s="1" t="s">
        <v>23</v>
      </c>
      <c r="W354" s="1">
        <f>ABS(IK_diagnostics_positions__3[[#This Row],[Column1]]-A353)</f>
        <v>3.2035000000000001E-2</v>
      </c>
      <c r="X354" s="1">
        <f>ABS(IK_diagnostics_positions__3[[#This Row],[Column2]]-B353)</f>
        <v>2.8786139999999998E-2</v>
      </c>
      <c r="Y354" s="1">
        <f>ABS(IK_diagnostics_positions__3[[#This Row],[Column3]]-C353)</f>
        <v>4.2800000000009497E-4</v>
      </c>
      <c r="Z354" s="1">
        <f>ABS(IK_diagnostics_positions__3[[#This Row],[Column4]]-D353)</f>
        <v>1.4060000000000183E-3</v>
      </c>
      <c r="AA354" s="1">
        <f>ABS(IK_diagnostics_positions__3[[#This Row],[Column5]]-E353)</f>
        <v>0.142678</v>
      </c>
      <c r="AB354" s="1">
        <f>ABS(IK_diagnostics_positions__3[[#This Row],[Column6]]-F353)</f>
        <v>3.3250000000000002E-2</v>
      </c>
      <c r="AC354" s="1">
        <f>ABS(IK_diagnostics_positions__3[[#This Row],[Column7]]-G353)</f>
        <v>6.9929999999999992E-2</v>
      </c>
      <c r="AD354" s="1">
        <f>ABS(IK_diagnostics_positions__3[[#This Row],[Column8]]-H353)</f>
        <v>7.8259999999999996E-2</v>
      </c>
      <c r="AE354" s="1">
        <f>ABS(IK_diagnostics_positions__3[[#This Row],[Column9]]-I353)</f>
        <v>0.17881999999999998</v>
      </c>
      <c r="AF354" s="1">
        <f>ABS(IK_diagnostics_positions__3[[#This Row],[Column10]]-J353)</f>
        <v>7.727500000000001E-2</v>
      </c>
      <c r="AG354" s="1">
        <f>ABS(IK_diagnostics_positions__3[[#This Row],[Column11]]-K353)</f>
        <v>6.4062000000000008E-2</v>
      </c>
      <c r="AH354" s="1">
        <f>ABS(IK_diagnostics_positions__3[[#This Row],[Column12]]-L353)</f>
        <v>0.1958899999999999</v>
      </c>
      <c r="AI354" s="1">
        <f>ABS(IK_diagnostics_positions__3[[#This Row],[Column13]]-M353)</f>
        <v>0.28068199999999999</v>
      </c>
      <c r="AJ354" s="1">
        <f>ABS(IK_diagnostics_positions__3[[#This Row],[Column14]]-N353)</f>
        <v>0.16048699999999994</v>
      </c>
      <c r="AK354" s="1">
        <f>ABS(IK_diagnostics_positions__3[[#This Row],[Column15]]-O353)</f>
        <v>1.4070000000000249E-2</v>
      </c>
      <c r="AL354" s="1">
        <f>ABS(IK_diagnostics_positions__3[[#This Row],[Column16]]-P353)</f>
        <v>0.16068700000000008</v>
      </c>
      <c r="AM354" s="1">
        <f>ABS(IK_diagnostics_positions__3[[#This Row],[Column17]]-Q353)</f>
        <v>3.050799999999998E-2</v>
      </c>
      <c r="AN354" s="1">
        <f>ABS(IK_diagnostics_positions__3[[#This Row],[Column18]]-R353)</f>
        <v>7.3510000000000186E-2</v>
      </c>
      <c r="AO354" s="1">
        <f>ABS(IK_diagnostics_positions__3[[#This Row],[Column19]]-S353)</f>
        <v>0.11541464</v>
      </c>
      <c r="AP354" s="1">
        <f>ABS(IK_diagnostics_positions__3[[#This Row],[Column20]]-T353)</f>
        <v>0.317274</v>
      </c>
      <c r="AQ354" s="1">
        <f>ABS(IK_diagnostics_positions__3[[#This Row],[Column21]]-U353)</f>
        <v>0.13091000000000008</v>
      </c>
    </row>
    <row r="355" spans="1:43" x14ac:dyDescent="0.25">
      <c r="A355" s="1">
        <v>-1.4888500000000001E-2</v>
      </c>
      <c r="B355" s="1">
        <v>0.114942</v>
      </c>
      <c r="C355" s="1">
        <v>-0.99326099999999995</v>
      </c>
      <c r="D355" s="1">
        <v>-0.93622700000000003</v>
      </c>
      <c r="E355" s="1">
        <v>0.48893700000000001</v>
      </c>
      <c r="F355" s="1">
        <v>-1.0993900000000001</v>
      </c>
      <c r="G355" s="1">
        <v>-0.42174099999999998</v>
      </c>
      <c r="H355" s="1">
        <v>1.29003</v>
      </c>
      <c r="I355" s="1">
        <v>-1.40526</v>
      </c>
      <c r="J355" s="1">
        <v>0.12093</v>
      </c>
      <c r="K355" s="1">
        <v>0.52480700000000002</v>
      </c>
      <c r="L355" s="1">
        <v>-1.7515799999999999</v>
      </c>
      <c r="M355" s="1">
        <v>0.63906099999999999</v>
      </c>
      <c r="N355" s="1">
        <v>0.99644999999999995</v>
      </c>
      <c r="O355" s="1">
        <v>-2.46509</v>
      </c>
      <c r="P355" s="1">
        <v>-0.58007299999999995</v>
      </c>
      <c r="Q355" s="1">
        <v>0.90404799999999996</v>
      </c>
      <c r="R355" s="1">
        <v>-2.35554</v>
      </c>
      <c r="S355" s="1">
        <v>-2.1849400000000001E-2</v>
      </c>
      <c r="T355" s="1">
        <v>1.8321799999999999E-2</v>
      </c>
      <c r="U355" s="1">
        <v>-2.6019299999999999</v>
      </c>
      <c r="V355" s="1" t="s">
        <v>23</v>
      </c>
      <c r="W355" s="1">
        <f>ABS(IK_diagnostics_positions__3[[#This Row],[Column1]]-A354)</f>
        <v>2.6616600000000001E-2</v>
      </c>
      <c r="X355" s="1">
        <f>ABS(IK_diagnostics_positions__3[[#This Row],[Column2]]-B354)</f>
        <v>8.4532599999999999E-2</v>
      </c>
      <c r="Y355" s="1">
        <f>ABS(IK_diagnostics_positions__3[[#This Row],[Column3]]-C354)</f>
        <v>6.2080000000001023E-3</v>
      </c>
      <c r="Z355" s="1">
        <f>ABS(IK_diagnostics_positions__3[[#This Row],[Column4]]-D354)</f>
        <v>4.0800000000000836E-3</v>
      </c>
      <c r="AA355" s="1">
        <f>ABS(IK_diagnostics_positions__3[[#This Row],[Column5]]-E354)</f>
        <v>0.14010400000000001</v>
      </c>
      <c r="AB355" s="1">
        <f>ABS(IK_diagnostics_positions__3[[#This Row],[Column6]]-F354)</f>
        <v>1.214000000000004E-2</v>
      </c>
      <c r="AC355" s="1">
        <f>ABS(IK_diagnostics_positions__3[[#This Row],[Column7]]-G354)</f>
        <v>8.1510000000000193E-3</v>
      </c>
      <c r="AD355" s="1">
        <f>ABS(IK_diagnostics_positions__3[[#This Row],[Column8]]-H354)</f>
        <v>0.10902000000000012</v>
      </c>
      <c r="AE355" s="1">
        <f>ABS(IK_diagnostics_positions__3[[#This Row],[Column9]]-I354)</f>
        <v>8.3010000000000028E-2</v>
      </c>
      <c r="AF355" s="1">
        <f>ABS(IK_diagnostics_positions__3[[#This Row],[Column10]]-J354)</f>
        <v>4.2633999999999991E-2</v>
      </c>
      <c r="AG355" s="1">
        <f>ABS(IK_diagnostics_positions__3[[#This Row],[Column11]]-K354)</f>
        <v>6.2460000000000016E-2</v>
      </c>
      <c r="AH355" s="1">
        <f>ABS(IK_diagnostics_positions__3[[#This Row],[Column12]]-L354)</f>
        <v>6.6929999999999934E-2</v>
      </c>
      <c r="AI355" s="1">
        <f>ABS(IK_diagnostics_positions__3[[#This Row],[Column13]]-M354)</f>
        <v>8.3855000000000013E-2</v>
      </c>
      <c r="AJ355" s="1">
        <f>ABS(IK_diagnostics_positions__3[[#This Row],[Column14]]-N354)</f>
        <v>5.2422999999999997E-2</v>
      </c>
      <c r="AK355" s="1">
        <f>ABS(IK_diagnostics_positions__3[[#This Row],[Column15]]-O354)</f>
        <v>3.5300000000000331E-3</v>
      </c>
      <c r="AL355" s="1">
        <f>ABS(IK_diagnostics_positions__3[[#This Row],[Column16]]-P354)</f>
        <v>7.1499999999999897E-2</v>
      </c>
      <c r="AM355" s="1">
        <f>ABS(IK_diagnostics_positions__3[[#This Row],[Column17]]-Q354)</f>
        <v>5.4490999999999956E-2</v>
      </c>
      <c r="AN355" s="1">
        <f>ABS(IK_diagnostics_positions__3[[#This Row],[Column18]]-R354)</f>
        <v>3.9769999999999861E-2</v>
      </c>
      <c r="AO355" s="1">
        <f>ABS(IK_diagnostics_positions__3[[#This Row],[Column19]]-S354)</f>
        <v>2.6789760000000003E-2</v>
      </c>
      <c r="AP355" s="1">
        <f>ABS(IK_diagnostics_positions__3[[#This Row],[Column20]]-T354)</f>
        <v>9.3209200000000006E-2</v>
      </c>
      <c r="AQ355" s="1">
        <f>ABS(IK_diagnostics_positions__3[[#This Row],[Column21]]-U354)</f>
        <v>5.6400000000000894E-3</v>
      </c>
    </row>
    <row r="356" spans="1:43" x14ac:dyDescent="0.25">
      <c r="A356" s="1">
        <v>-1.3044099999999999E-2</v>
      </c>
      <c r="B356" s="1">
        <v>0.196048</v>
      </c>
      <c r="C356" s="1">
        <v>-0.98050800000000005</v>
      </c>
      <c r="D356" s="1">
        <v>-0.92660399999999998</v>
      </c>
      <c r="E356" s="1">
        <v>0.58350999999999997</v>
      </c>
      <c r="F356" s="1">
        <v>-1.1041300000000001</v>
      </c>
      <c r="G356" s="1">
        <v>-0.42353299999999999</v>
      </c>
      <c r="H356" s="1">
        <v>1.37208</v>
      </c>
      <c r="I356" s="1">
        <v>-1.4577899999999999</v>
      </c>
      <c r="J356" s="1">
        <v>9.5603800000000003E-2</v>
      </c>
      <c r="K356" s="1">
        <v>0.581565</v>
      </c>
      <c r="L356" s="1">
        <v>-1.7827200000000001</v>
      </c>
      <c r="M356" s="1">
        <v>0.67106500000000002</v>
      </c>
      <c r="N356" s="1">
        <v>1.0200400000000001</v>
      </c>
      <c r="O356" s="1">
        <v>-2.4730699999999999</v>
      </c>
      <c r="P356" s="1">
        <v>-0.61382400000000004</v>
      </c>
      <c r="Q356" s="1">
        <v>0.94165100000000002</v>
      </c>
      <c r="R356" s="1">
        <v>-2.38856</v>
      </c>
      <c r="S356" s="1">
        <v>-2.6123799999999999E-2</v>
      </c>
      <c r="T356" s="1">
        <v>-1.5726400000000001E-2</v>
      </c>
      <c r="U356" s="1">
        <v>-2.57545</v>
      </c>
      <c r="V356" s="1" t="s">
        <v>23</v>
      </c>
      <c r="W356" s="1">
        <f>ABS(IK_diagnostics_positions__3[[#This Row],[Column1]]-A355)</f>
        <v>1.8444000000000012E-3</v>
      </c>
      <c r="X356" s="1">
        <f>ABS(IK_diagnostics_positions__3[[#This Row],[Column2]]-B355)</f>
        <v>8.1105999999999998E-2</v>
      </c>
      <c r="Y356" s="1">
        <f>ABS(IK_diagnostics_positions__3[[#This Row],[Column3]]-C355)</f>
        <v>1.2752999999999903E-2</v>
      </c>
      <c r="Z356" s="1">
        <f>ABS(IK_diagnostics_positions__3[[#This Row],[Column4]]-D355)</f>
        <v>9.6230000000000482E-3</v>
      </c>
      <c r="AA356" s="1">
        <f>ABS(IK_diagnostics_positions__3[[#This Row],[Column5]]-E355)</f>
        <v>9.4572999999999963E-2</v>
      </c>
      <c r="AB356" s="1">
        <f>ABS(IK_diagnostics_positions__3[[#This Row],[Column6]]-F355)</f>
        <v>4.7399999999999665E-3</v>
      </c>
      <c r="AC356" s="1">
        <f>ABS(IK_diagnostics_positions__3[[#This Row],[Column7]]-G355)</f>
        <v>1.7920000000000158E-3</v>
      </c>
      <c r="AD356" s="1">
        <f>ABS(IK_diagnostics_positions__3[[#This Row],[Column8]]-H355)</f>
        <v>8.2049999999999956E-2</v>
      </c>
      <c r="AE356" s="1">
        <f>ABS(IK_diagnostics_positions__3[[#This Row],[Column9]]-I355)</f>
        <v>5.2529999999999966E-2</v>
      </c>
      <c r="AF356" s="1">
        <f>ABS(IK_diagnostics_positions__3[[#This Row],[Column10]]-J355)</f>
        <v>2.5326199999999993E-2</v>
      </c>
      <c r="AG356" s="1">
        <f>ABS(IK_diagnostics_positions__3[[#This Row],[Column11]]-K355)</f>
        <v>5.6757999999999975E-2</v>
      </c>
      <c r="AH356" s="1">
        <f>ABS(IK_diagnostics_positions__3[[#This Row],[Column12]]-L355)</f>
        <v>3.1140000000000168E-2</v>
      </c>
      <c r="AI356" s="1">
        <f>ABS(IK_diagnostics_positions__3[[#This Row],[Column13]]-M355)</f>
        <v>3.2004000000000032E-2</v>
      </c>
      <c r="AJ356" s="1">
        <f>ABS(IK_diagnostics_positions__3[[#This Row],[Column14]]-N355)</f>
        <v>2.3590000000000111E-2</v>
      </c>
      <c r="AK356" s="1">
        <f>ABS(IK_diagnostics_positions__3[[#This Row],[Column15]]-O355)</f>
        <v>7.9799999999998761E-3</v>
      </c>
      <c r="AL356" s="1">
        <f>ABS(IK_diagnostics_positions__3[[#This Row],[Column16]]-P355)</f>
        <v>3.3751000000000086E-2</v>
      </c>
      <c r="AM356" s="1">
        <f>ABS(IK_diagnostics_positions__3[[#This Row],[Column17]]-Q355)</f>
        <v>3.7603000000000053E-2</v>
      </c>
      <c r="AN356" s="1">
        <f>ABS(IK_diagnostics_positions__3[[#This Row],[Column18]]-R355)</f>
        <v>3.3020000000000049E-2</v>
      </c>
      <c r="AO356" s="1">
        <f>ABS(IK_diagnostics_positions__3[[#This Row],[Column19]]-S355)</f>
        <v>4.2743999999999976E-3</v>
      </c>
      <c r="AP356" s="1">
        <f>ABS(IK_diagnostics_positions__3[[#This Row],[Column20]]-T355)</f>
        <v>3.4048200000000001E-2</v>
      </c>
      <c r="AQ356" s="1">
        <f>ABS(IK_diagnostics_positions__3[[#This Row],[Column21]]-U355)</f>
        <v>2.6479999999999837E-2</v>
      </c>
    </row>
    <row r="357" spans="1:43" x14ac:dyDescent="0.25">
      <c r="A357" s="1">
        <v>-1.7968899999999999E-2</v>
      </c>
      <c r="B357" s="1">
        <v>0.245643</v>
      </c>
      <c r="C357" s="1">
        <v>-0.969194</v>
      </c>
      <c r="D357" s="1">
        <v>-0.92549800000000004</v>
      </c>
      <c r="E357" s="1">
        <v>0.64300100000000004</v>
      </c>
      <c r="F357" s="1">
        <v>-1.1052</v>
      </c>
      <c r="G357" s="1">
        <v>-0.42785899999999999</v>
      </c>
      <c r="H357" s="1">
        <v>1.41937</v>
      </c>
      <c r="I357" s="1">
        <v>-1.4919800000000001</v>
      </c>
      <c r="J357" s="1">
        <v>7.6743699999999998E-2</v>
      </c>
      <c r="K357" s="1">
        <v>0.61502599999999996</v>
      </c>
      <c r="L357" s="1">
        <v>-1.80568</v>
      </c>
      <c r="M357" s="1">
        <v>0.68979199999999996</v>
      </c>
      <c r="N357" s="1">
        <v>1.02471</v>
      </c>
      <c r="O357" s="1">
        <v>-2.4811999999999999</v>
      </c>
      <c r="P357" s="1">
        <v>-0.64038099999999998</v>
      </c>
      <c r="Q357" s="1">
        <v>0.9597</v>
      </c>
      <c r="R357" s="1">
        <v>-2.4114300000000002</v>
      </c>
      <c r="S357" s="1">
        <v>-3.1161600000000001E-2</v>
      </c>
      <c r="T357" s="1">
        <v>-3.3995200000000003E-2</v>
      </c>
      <c r="U357" s="1">
        <v>-2.5587599999999999</v>
      </c>
      <c r="V357" s="1" t="s">
        <v>23</v>
      </c>
      <c r="W357" s="1">
        <f>ABS(IK_diagnostics_positions__3[[#This Row],[Column1]]-A356)</f>
        <v>4.9248E-3</v>
      </c>
      <c r="X357" s="1">
        <f>ABS(IK_diagnostics_positions__3[[#This Row],[Column2]]-B356)</f>
        <v>4.9595E-2</v>
      </c>
      <c r="Y357" s="1">
        <f>ABS(IK_diagnostics_positions__3[[#This Row],[Column3]]-C356)</f>
        <v>1.1314000000000046E-2</v>
      </c>
      <c r="Z357" s="1">
        <f>ABS(IK_diagnostics_positions__3[[#This Row],[Column4]]-D356)</f>
        <v>1.1059999999999404E-3</v>
      </c>
      <c r="AA357" s="1">
        <f>ABS(IK_diagnostics_positions__3[[#This Row],[Column5]]-E356)</f>
        <v>5.9491000000000072E-2</v>
      </c>
      <c r="AB357" s="1">
        <f>ABS(IK_diagnostics_positions__3[[#This Row],[Column6]]-F356)</f>
        <v>1.0699999999999044E-3</v>
      </c>
      <c r="AC357" s="1">
        <f>ABS(IK_diagnostics_positions__3[[#This Row],[Column7]]-G356)</f>
        <v>4.3259999999999965E-3</v>
      </c>
      <c r="AD357" s="1">
        <f>ABS(IK_diagnostics_positions__3[[#This Row],[Column8]]-H356)</f>
        <v>4.7290000000000054E-2</v>
      </c>
      <c r="AE357" s="1">
        <f>ABS(IK_diagnostics_positions__3[[#This Row],[Column9]]-I356)</f>
        <v>3.4190000000000165E-2</v>
      </c>
      <c r="AF357" s="1">
        <f>ABS(IK_diagnostics_positions__3[[#This Row],[Column10]]-J356)</f>
        <v>1.8860100000000005E-2</v>
      </c>
      <c r="AG357" s="1">
        <f>ABS(IK_diagnostics_positions__3[[#This Row],[Column11]]-K356)</f>
        <v>3.3460999999999963E-2</v>
      </c>
      <c r="AH357" s="1">
        <f>ABS(IK_diagnostics_positions__3[[#This Row],[Column12]]-L356)</f>
        <v>2.2959999999999869E-2</v>
      </c>
      <c r="AI357" s="1">
        <f>ABS(IK_diagnostics_positions__3[[#This Row],[Column13]]-M356)</f>
        <v>1.8726999999999938E-2</v>
      </c>
      <c r="AJ357" s="1">
        <f>ABS(IK_diagnostics_positions__3[[#This Row],[Column14]]-N356)</f>
        <v>4.669999999999952E-3</v>
      </c>
      <c r="AK357" s="1">
        <f>ABS(IK_diagnostics_positions__3[[#This Row],[Column15]]-O356)</f>
        <v>8.1299999999999706E-3</v>
      </c>
      <c r="AL357" s="1">
        <f>ABS(IK_diagnostics_positions__3[[#This Row],[Column16]]-P356)</f>
        <v>2.6556999999999942E-2</v>
      </c>
      <c r="AM357" s="1">
        <f>ABS(IK_diagnostics_positions__3[[#This Row],[Column17]]-Q356)</f>
        <v>1.8048999999999982E-2</v>
      </c>
      <c r="AN357" s="1">
        <f>ABS(IK_diagnostics_positions__3[[#This Row],[Column18]]-R356)</f>
        <v>2.2870000000000168E-2</v>
      </c>
      <c r="AO357" s="1">
        <f>ABS(IK_diagnostics_positions__3[[#This Row],[Column19]]-S356)</f>
        <v>5.037800000000002E-3</v>
      </c>
      <c r="AP357" s="1">
        <f>ABS(IK_diagnostics_positions__3[[#This Row],[Column20]]-T356)</f>
        <v>1.8268800000000002E-2</v>
      </c>
      <c r="AQ357" s="1">
        <f>ABS(IK_diagnostics_positions__3[[#This Row],[Column21]]-U356)</f>
        <v>1.6690000000000094E-2</v>
      </c>
    </row>
    <row r="358" spans="1:43" x14ac:dyDescent="0.25">
      <c r="A358" s="1">
        <v>-2.0222500000000001E-2</v>
      </c>
      <c r="B358" s="1">
        <v>0.28883999999999999</v>
      </c>
      <c r="C358" s="1">
        <v>-0.95716400000000001</v>
      </c>
      <c r="D358" s="1">
        <v>-0.92541399999999996</v>
      </c>
      <c r="E358" s="1">
        <v>0.68671499999999996</v>
      </c>
      <c r="F358" s="1">
        <v>-1.1065799999999999</v>
      </c>
      <c r="G358" s="1">
        <v>-0.43615100000000001</v>
      </c>
      <c r="H358" s="1">
        <v>1.45889</v>
      </c>
      <c r="I358" s="1">
        <v>-1.5119899999999999</v>
      </c>
      <c r="J358" s="1">
        <v>5.9978200000000002E-2</v>
      </c>
      <c r="K358" s="1">
        <v>0.646123</v>
      </c>
      <c r="L358" s="1">
        <v>-1.8173699999999999</v>
      </c>
      <c r="M358" s="1">
        <v>0.70103300000000002</v>
      </c>
      <c r="N358" s="1">
        <v>1.0241199999999999</v>
      </c>
      <c r="O358" s="1">
        <v>-2.4853299999999998</v>
      </c>
      <c r="P358" s="1">
        <v>-0.65849000000000002</v>
      </c>
      <c r="Q358" s="1">
        <v>0.97334399999999999</v>
      </c>
      <c r="R358" s="1">
        <v>-2.4311500000000001</v>
      </c>
      <c r="S358" s="1">
        <v>-2.28925E-2</v>
      </c>
      <c r="T358" s="1">
        <v>-3.3710400000000001E-2</v>
      </c>
      <c r="U358" s="1">
        <v>-2.5460400000000001</v>
      </c>
      <c r="V358" s="1" t="s">
        <v>23</v>
      </c>
      <c r="W358" s="1">
        <f>ABS(IK_diagnostics_positions__3[[#This Row],[Column1]]-A357)</f>
        <v>2.2536000000000014E-3</v>
      </c>
      <c r="X358" s="1">
        <f>ABS(IK_diagnostics_positions__3[[#This Row],[Column2]]-B357)</f>
        <v>4.3196999999999985E-2</v>
      </c>
      <c r="Y358" s="1">
        <f>ABS(IK_diagnostics_positions__3[[#This Row],[Column3]]-C357)</f>
        <v>1.2029999999999985E-2</v>
      </c>
      <c r="Z358" s="1">
        <f>ABS(IK_diagnostics_positions__3[[#This Row],[Column4]]-D357)</f>
        <v>8.4000000000084007E-5</v>
      </c>
      <c r="AA358" s="1">
        <f>ABS(IK_diagnostics_positions__3[[#This Row],[Column5]]-E357)</f>
        <v>4.371399999999992E-2</v>
      </c>
      <c r="AB358" s="1">
        <f>ABS(IK_diagnostics_positions__3[[#This Row],[Column6]]-F357)</f>
        <v>1.3799999999999368E-3</v>
      </c>
      <c r="AC358" s="1">
        <f>ABS(IK_diagnostics_positions__3[[#This Row],[Column7]]-G357)</f>
        <v>8.2920000000000216E-3</v>
      </c>
      <c r="AD358" s="1">
        <f>ABS(IK_diagnostics_positions__3[[#This Row],[Column8]]-H357)</f>
        <v>3.952E-2</v>
      </c>
      <c r="AE358" s="1">
        <f>ABS(IK_diagnostics_positions__3[[#This Row],[Column9]]-I357)</f>
        <v>2.0009999999999861E-2</v>
      </c>
      <c r="AF358" s="1">
        <f>ABS(IK_diagnostics_positions__3[[#This Row],[Column10]]-J357)</f>
        <v>1.6765499999999996E-2</v>
      </c>
      <c r="AG358" s="1">
        <f>ABS(IK_diagnostics_positions__3[[#This Row],[Column11]]-K357)</f>
        <v>3.1097000000000041E-2</v>
      </c>
      <c r="AH358" s="1">
        <f>ABS(IK_diagnostics_positions__3[[#This Row],[Column12]]-L357)</f>
        <v>1.1689999999999978E-2</v>
      </c>
      <c r="AI358" s="1">
        <f>ABS(IK_diagnostics_positions__3[[#This Row],[Column13]]-M357)</f>
        <v>1.1241000000000057E-2</v>
      </c>
      <c r="AJ358" s="1">
        <f>ABS(IK_diagnostics_positions__3[[#This Row],[Column14]]-N357)</f>
        <v>5.9000000000009045E-4</v>
      </c>
      <c r="AK358" s="1">
        <f>ABS(IK_diagnostics_positions__3[[#This Row],[Column15]]-O357)</f>
        <v>4.129999999999967E-3</v>
      </c>
      <c r="AL358" s="1">
        <f>ABS(IK_diagnostics_positions__3[[#This Row],[Column16]]-P357)</f>
        <v>1.8109000000000042E-2</v>
      </c>
      <c r="AM358" s="1">
        <f>ABS(IK_diagnostics_positions__3[[#This Row],[Column17]]-Q357)</f>
        <v>1.3643999999999989E-2</v>
      </c>
      <c r="AN358" s="1">
        <f>ABS(IK_diagnostics_positions__3[[#This Row],[Column18]]-R357)</f>
        <v>1.971999999999996E-2</v>
      </c>
      <c r="AO358" s="1">
        <f>ABS(IK_diagnostics_positions__3[[#This Row],[Column19]]-S357)</f>
        <v>8.2691000000000014E-3</v>
      </c>
      <c r="AP358" s="1">
        <f>ABS(IK_diagnostics_positions__3[[#This Row],[Column20]]-T357)</f>
        <v>2.8480000000000172E-4</v>
      </c>
      <c r="AQ358" s="1">
        <f>ABS(IK_diagnostics_positions__3[[#This Row],[Column21]]-U357)</f>
        <v>1.2719999999999843E-2</v>
      </c>
    </row>
    <row r="359" spans="1:43" x14ac:dyDescent="0.25">
      <c r="A359" s="1">
        <v>-2.7926099999999999E-2</v>
      </c>
      <c r="B359" s="1">
        <v>0.31542700000000001</v>
      </c>
      <c r="C359" s="1">
        <v>-0.94853900000000002</v>
      </c>
      <c r="D359" s="1">
        <v>-0.93170299999999995</v>
      </c>
      <c r="E359" s="1">
        <v>0.71357999999999999</v>
      </c>
      <c r="F359" s="1">
        <v>-1.10558</v>
      </c>
      <c r="G359" s="1">
        <v>-0.44840799999999997</v>
      </c>
      <c r="H359" s="1">
        <v>1.4829699999999999</v>
      </c>
      <c r="I359" s="1">
        <v>-1.5232699999999999</v>
      </c>
      <c r="J359" s="1">
        <v>4.5297299999999999E-2</v>
      </c>
      <c r="K359" s="1">
        <v>0.66791999999999996</v>
      </c>
      <c r="L359" s="1">
        <v>-1.8265</v>
      </c>
      <c r="M359" s="1">
        <v>0.70603700000000003</v>
      </c>
      <c r="N359" s="1">
        <v>1.02196</v>
      </c>
      <c r="O359" s="1">
        <v>-2.4883799999999998</v>
      </c>
      <c r="P359" s="1">
        <v>-0.67636600000000002</v>
      </c>
      <c r="Q359" s="1">
        <v>0.98087899999999995</v>
      </c>
      <c r="R359" s="1">
        <v>-2.4439600000000001</v>
      </c>
      <c r="S359" s="1">
        <v>-1.73881E-2</v>
      </c>
      <c r="T359" s="1">
        <v>-3.2252799999999998E-2</v>
      </c>
      <c r="U359" s="1">
        <v>-2.5377200000000002</v>
      </c>
      <c r="V359" s="1" t="s">
        <v>23</v>
      </c>
      <c r="W359" s="1">
        <f>ABS(IK_diagnostics_positions__3[[#This Row],[Column1]]-A358)</f>
        <v>7.7035999999999979E-3</v>
      </c>
      <c r="X359" s="1">
        <f>ABS(IK_diagnostics_positions__3[[#This Row],[Column2]]-B358)</f>
        <v>2.6587000000000027E-2</v>
      </c>
      <c r="Y359" s="1">
        <f>ABS(IK_diagnostics_positions__3[[#This Row],[Column3]]-C358)</f>
        <v>8.6249999999999938E-3</v>
      </c>
      <c r="Z359" s="1">
        <f>ABS(IK_diagnostics_positions__3[[#This Row],[Column4]]-D358)</f>
        <v>6.288999999999989E-3</v>
      </c>
      <c r="AA359" s="1">
        <f>ABS(IK_diagnostics_positions__3[[#This Row],[Column5]]-E358)</f>
        <v>2.6865000000000028E-2</v>
      </c>
      <c r="AB359" s="1">
        <f>ABS(IK_diagnostics_positions__3[[#This Row],[Column6]]-F358)</f>
        <v>9.9999999999988987E-4</v>
      </c>
      <c r="AC359" s="1">
        <f>ABS(IK_diagnostics_positions__3[[#This Row],[Column7]]-G358)</f>
        <v>1.2256999999999962E-2</v>
      </c>
      <c r="AD359" s="1">
        <f>ABS(IK_diagnostics_positions__3[[#This Row],[Column8]]-H358)</f>
        <v>2.4079999999999879E-2</v>
      </c>
      <c r="AE359" s="1">
        <f>ABS(IK_diagnostics_positions__3[[#This Row],[Column9]]-I358)</f>
        <v>1.1279999999999957E-2</v>
      </c>
      <c r="AF359" s="1">
        <f>ABS(IK_diagnostics_positions__3[[#This Row],[Column10]]-J358)</f>
        <v>1.4680900000000004E-2</v>
      </c>
      <c r="AG359" s="1">
        <f>ABS(IK_diagnostics_positions__3[[#This Row],[Column11]]-K358)</f>
        <v>2.1796999999999955E-2</v>
      </c>
      <c r="AH359" s="1">
        <f>ABS(IK_diagnostics_positions__3[[#This Row],[Column12]]-L358)</f>
        <v>9.1300000000000825E-3</v>
      </c>
      <c r="AI359" s="1">
        <f>ABS(IK_diagnostics_positions__3[[#This Row],[Column13]]-M358)</f>
        <v>5.0040000000000084E-3</v>
      </c>
      <c r="AJ359" s="1">
        <f>ABS(IK_diagnostics_positions__3[[#This Row],[Column14]]-N358)</f>
        <v>2.1599999999999397E-3</v>
      </c>
      <c r="AK359" s="1">
        <f>ABS(IK_diagnostics_positions__3[[#This Row],[Column15]]-O358)</f>
        <v>3.0499999999999972E-3</v>
      </c>
      <c r="AL359" s="1">
        <f>ABS(IK_diagnostics_positions__3[[#This Row],[Column16]]-P358)</f>
        <v>1.7876000000000003E-2</v>
      </c>
      <c r="AM359" s="1">
        <f>ABS(IK_diagnostics_positions__3[[#This Row],[Column17]]-Q358)</f>
        <v>7.5349999999999584E-3</v>
      </c>
      <c r="AN359" s="1">
        <f>ABS(IK_diagnostics_positions__3[[#This Row],[Column18]]-R358)</f>
        <v>1.2809999999999988E-2</v>
      </c>
      <c r="AO359" s="1">
        <f>ABS(IK_diagnostics_positions__3[[#This Row],[Column19]]-S358)</f>
        <v>5.5043999999999996E-3</v>
      </c>
      <c r="AP359" s="1">
        <f>ABS(IK_diagnostics_positions__3[[#This Row],[Column20]]-T358)</f>
        <v>1.4576000000000033E-3</v>
      </c>
      <c r="AQ359" s="1">
        <f>ABS(IK_diagnostics_positions__3[[#This Row],[Column21]]-U358)</f>
        <v>8.319999999999883E-3</v>
      </c>
    </row>
    <row r="360" spans="1:43" x14ac:dyDescent="0.25">
      <c r="A360" s="1">
        <v>-3.5613499999999999E-2</v>
      </c>
      <c r="B360" s="1">
        <v>0.33765600000000001</v>
      </c>
      <c r="C360" s="1">
        <v>-0.94059599999999999</v>
      </c>
      <c r="D360" s="1">
        <v>-0.93643900000000002</v>
      </c>
      <c r="E360" s="1">
        <v>0.74090100000000003</v>
      </c>
      <c r="F360" s="1">
        <v>-1.10155</v>
      </c>
      <c r="G360" s="1">
        <v>-0.454513</v>
      </c>
      <c r="H360" s="1">
        <v>1.50478</v>
      </c>
      <c r="I360" s="1">
        <v>-1.53078</v>
      </c>
      <c r="J360" s="1">
        <v>3.5003600000000003E-2</v>
      </c>
      <c r="K360" s="1">
        <v>0.68657500000000005</v>
      </c>
      <c r="L360" s="1">
        <v>-1.83229</v>
      </c>
      <c r="M360" s="1">
        <v>0.71268699999999996</v>
      </c>
      <c r="N360" s="1">
        <v>1.0174099999999999</v>
      </c>
      <c r="O360" s="1">
        <v>-2.48902</v>
      </c>
      <c r="P360" s="1">
        <v>-0.68847100000000006</v>
      </c>
      <c r="Q360" s="1">
        <v>0.98627500000000001</v>
      </c>
      <c r="R360" s="1">
        <v>-2.4542000000000002</v>
      </c>
      <c r="S360" s="1">
        <v>-1.2626500000000001E-2</v>
      </c>
      <c r="T360" s="1">
        <v>-2.70958E-2</v>
      </c>
      <c r="U360" s="1">
        <v>-2.5311499999999998</v>
      </c>
      <c r="V360" s="1" t="s">
        <v>23</v>
      </c>
      <c r="W360" s="1">
        <f>ABS(IK_diagnostics_positions__3[[#This Row],[Column1]]-A359)</f>
        <v>7.6874000000000005E-3</v>
      </c>
      <c r="X360" s="1">
        <f>ABS(IK_diagnostics_positions__3[[#This Row],[Column2]]-B359)</f>
        <v>2.2228999999999999E-2</v>
      </c>
      <c r="Y360" s="1">
        <f>ABS(IK_diagnostics_positions__3[[#This Row],[Column3]]-C359)</f>
        <v>7.9430000000000334E-3</v>
      </c>
      <c r="Z360" s="1">
        <f>ABS(IK_diagnostics_positions__3[[#This Row],[Column4]]-D359)</f>
        <v>4.7360000000000735E-3</v>
      </c>
      <c r="AA360" s="1">
        <f>ABS(IK_diagnostics_positions__3[[#This Row],[Column5]]-E359)</f>
        <v>2.732100000000004E-2</v>
      </c>
      <c r="AB360" s="1">
        <f>ABS(IK_diagnostics_positions__3[[#This Row],[Column6]]-F359)</f>
        <v>4.029999999999978E-3</v>
      </c>
      <c r="AC360" s="1">
        <f>ABS(IK_diagnostics_positions__3[[#This Row],[Column7]]-G359)</f>
        <v>6.1050000000000271E-3</v>
      </c>
      <c r="AD360" s="1">
        <f>ABS(IK_diagnostics_positions__3[[#This Row],[Column8]]-H359)</f>
        <v>2.1810000000000107E-2</v>
      </c>
      <c r="AE360" s="1">
        <f>ABS(IK_diagnostics_positions__3[[#This Row],[Column9]]-I359)</f>
        <v>7.5100000000001277E-3</v>
      </c>
      <c r="AF360" s="1">
        <f>ABS(IK_diagnostics_positions__3[[#This Row],[Column10]]-J359)</f>
        <v>1.0293699999999996E-2</v>
      </c>
      <c r="AG360" s="1">
        <f>ABS(IK_diagnostics_positions__3[[#This Row],[Column11]]-K359)</f>
        <v>1.8655000000000088E-2</v>
      </c>
      <c r="AH360" s="1">
        <f>ABS(IK_diagnostics_positions__3[[#This Row],[Column12]]-L359)</f>
        <v>5.7899999999999618E-3</v>
      </c>
      <c r="AI360" s="1">
        <f>ABS(IK_diagnostics_positions__3[[#This Row],[Column13]]-M359)</f>
        <v>6.6499999999999337E-3</v>
      </c>
      <c r="AJ360" s="1">
        <f>ABS(IK_diagnostics_positions__3[[#This Row],[Column14]]-N359)</f>
        <v>4.550000000000054E-3</v>
      </c>
      <c r="AK360" s="1">
        <f>ABS(IK_diagnostics_positions__3[[#This Row],[Column15]]-O359)</f>
        <v>6.4000000000019597E-4</v>
      </c>
      <c r="AL360" s="1">
        <f>ABS(IK_diagnostics_positions__3[[#This Row],[Column16]]-P359)</f>
        <v>1.2105000000000032E-2</v>
      </c>
      <c r="AM360" s="1">
        <f>ABS(IK_diagnostics_positions__3[[#This Row],[Column17]]-Q359)</f>
        <v>5.3960000000000674E-3</v>
      </c>
      <c r="AN360" s="1">
        <f>ABS(IK_diagnostics_positions__3[[#This Row],[Column18]]-R359)</f>
        <v>1.0240000000000027E-2</v>
      </c>
      <c r="AO360" s="1">
        <f>ABS(IK_diagnostics_positions__3[[#This Row],[Column19]]-S359)</f>
        <v>4.7615999999999995E-3</v>
      </c>
      <c r="AP360" s="1">
        <f>ABS(IK_diagnostics_positions__3[[#This Row],[Column20]]-T359)</f>
        <v>5.1569999999999984E-3</v>
      </c>
      <c r="AQ360" s="1">
        <f>ABS(IK_diagnostics_positions__3[[#This Row],[Column21]]-U359)</f>
        <v>6.5700000000004088E-3</v>
      </c>
    </row>
    <row r="361" spans="1:43" x14ac:dyDescent="0.25">
      <c r="A361" s="1">
        <v>-3.5573300000000002E-2</v>
      </c>
      <c r="B361" s="1">
        <v>0.35529500000000003</v>
      </c>
      <c r="C361" s="1">
        <v>-0.93407700000000005</v>
      </c>
      <c r="D361" s="1">
        <v>-0.93482200000000004</v>
      </c>
      <c r="E361" s="1">
        <v>0.76117599999999996</v>
      </c>
      <c r="F361" s="1">
        <v>-1.09721</v>
      </c>
      <c r="G361" s="1">
        <v>-0.45667600000000003</v>
      </c>
      <c r="H361" s="1">
        <v>1.5209600000000001</v>
      </c>
      <c r="I361" s="1">
        <v>-1.5377799999999999</v>
      </c>
      <c r="J361" s="1">
        <v>2.7668700000000001E-2</v>
      </c>
      <c r="K361" s="1">
        <v>0.69938999999999996</v>
      </c>
      <c r="L361" s="1">
        <v>-1.83849</v>
      </c>
      <c r="M361" s="1">
        <v>0.71814199999999995</v>
      </c>
      <c r="N361" s="1">
        <v>1.01309</v>
      </c>
      <c r="O361" s="1">
        <v>-2.4902899999999999</v>
      </c>
      <c r="P361" s="1">
        <v>-0.69970200000000005</v>
      </c>
      <c r="Q361" s="1">
        <v>0.98953400000000002</v>
      </c>
      <c r="R361" s="1">
        <v>-2.4603799999999998</v>
      </c>
      <c r="S361" s="1">
        <v>-1.09681E-2</v>
      </c>
      <c r="T361" s="1">
        <v>-2.5007499999999998E-2</v>
      </c>
      <c r="U361" s="1">
        <v>-2.5267900000000001</v>
      </c>
      <c r="V361" s="1" t="s">
        <v>23</v>
      </c>
      <c r="W361" s="1">
        <f>ABS(IK_diagnostics_positions__3[[#This Row],[Column1]]-A360)</f>
        <v>4.0199999999997182E-5</v>
      </c>
      <c r="X361" s="1">
        <f>ABS(IK_diagnostics_positions__3[[#This Row],[Column2]]-B360)</f>
        <v>1.7639000000000016E-2</v>
      </c>
      <c r="Y361" s="1">
        <f>ABS(IK_diagnostics_positions__3[[#This Row],[Column3]]-C360)</f>
        <v>6.5189999999999415E-3</v>
      </c>
      <c r="Z361" s="1">
        <f>ABS(IK_diagnostics_positions__3[[#This Row],[Column4]]-D360)</f>
        <v>1.6169999999999796E-3</v>
      </c>
      <c r="AA361" s="1">
        <f>ABS(IK_diagnostics_positions__3[[#This Row],[Column5]]-E360)</f>
        <v>2.0274999999999932E-2</v>
      </c>
      <c r="AB361" s="1">
        <f>ABS(IK_diagnostics_positions__3[[#This Row],[Column6]]-F360)</f>
        <v>4.3400000000000105E-3</v>
      </c>
      <c r="AC361" s="1">
        <f>ABS(IK_diagnostics_positions__3[[#This Row],[Column7]]-G360)</f>
        <v>2.163000000000026E-3</v>
      </c>
      <c r="AD361" s="1">
        <f>ABS(IK_diagnostics_positions__3[[#This Row],[Column8]]-H360)</f>
        <v>1.6180000000000083E-2</v>
      </c>
      <c r="AE361" s="1">
        <f>ABS(IK_diagnostics_positions__3[[#This Row],[Column9]]-I360)</f>
        <v>6.9999999999998952E-3</v>
      </c>
      <c r="AF361" s="1">
        <f>ABS(IK_diagnostics_positions__3[[#This Row],[Column10]]-J360)</f>
        <v>7.3349000000000018E-3</v>
      </c>
      <c r="AG361" s="1">
        <f>ABS(IK_diagnostics_positions__3[[#This Row],[Column11]]-K360)</f>
        <v>1.281499999999991E-2</v>
      </c>
      <c r="AH361" s="1">
        <f>ABS(IK_diagnostics_positions__3[[#This Row],[Column12]]-L360)</f>
        <v>6.1999999999999833E-3</v>
      </c>
      <c r="AI361" s="1">
        <f>ABS(IK_diagnostics_positions__3[[#This Row],[Column13]]-M360)</f>
        <v>5.4549999999999876E-3</v>
      </c>
      <c r="AJ361" s="1">
        <f>ABS(IK_diagnostics_positions__3[[#This Row],[Column14]]-N360)</f>
        <v>4.3199999999998795E-3</v>
      </c>
      <c r="AK361" s="1">
        <f>ABS(IK_diagnostics_positions__3[[#This Row],[Column15]]-O360)</f>
        <v>1.2699999999998823E-3</v>
      </c>
      <c r="AL361" s="1">
        <f>ABS(IK_diagnostics_positions__3[[#This Row],[Column16]]-P360)</f>
        <v>1.1230999999999991E-2</v>
      </c>
      <c r="AM361" s="1">
        <f>ABS(IK_diagnostics_positions__3[[#This Row],[Column17]]-Q360)</f>
        <v>3.2590000000000119E-3</v>
      </c>
      <c r="AN361" s="1">
        <f>ABS(IK_diagnostics_positions__3[[#This Row],[Column18]]-R360)</f>
        <v>6.1799999999996302E-3</v>
      </c>
      <c r="AO361" s="1">
        <f>ABS(IK_diagnostics_positions__3[[#This Row],[Column19]]-S360)</f>
        <v>1.6584000000000008E-3</v>
      </c>
      <c r="AP361" s="1">
        <f>ABS(IK_diagnostics_positions__3[[#This Row],[Column20]]-T360)</f>
        <v>2.0883000000000013E-3</v>
      </c>
      <c r="AQ361" s="1">
        <f>ABS(IK_diagnostics_positions__3[[#This Row],[Column21]]-U360)</f>
        <v>4.3599999999996975E-3</v>
      </c>
    </row>
    <row r="362" spans="1:43" x14ac:dyDescent="0.25">
      <c r="A362" s="1">
        <v>-4.0869099999999998E-2</v>
      </c>
      <c r="B362" s="1">
        <v>0.368973</v>
      </c>
      <c r="C362" s="1">
        <v>-0.92854099999999995</v>
      </c>
      <c r="D362" s="1">
        <v>-0.93866400000000005</v>
      </c>
      <c r="E362" s="1">
        <v>0.77658899999999997</v>
      </c>
      <c r="F362" s="1">
        <v>-1.09531</v>
      </c>
      <c r="G362" s="1">
        <v>-0.462146</v>
      </c>
      <c r="H362" s="1">
        <v>1.5332600000000001</v>
      </c>
      <c r="I362" s="1">
        <v>-1.5429600000000001</v>
      </c>
      <c r="J362" s="1">
        <v>2.1022300000000001E-2</v>
      </c>
      <c r="K362" s="1">
        <v>0.71090900000000001</v>
      </c>
      <c r="L362" s="1">
        <v>-1.84345</v>
      </c>
      <c r="M362" s="1">
        <v>0.72250000000000003</v>
      </c>
      <c r="N362" s="1">
        <v>1.0110399999999999</v>
      </c>
      <c r="O362" s="1">
        <v>-2.4898600000000002</v>
      </c>
      <c r="P362" s="1">
        <v>-0.70883300000000005</v>
      </c>
      <c r="Q362" s="1">
        <v>0.99162899999999998</v>
      </c>
      <c r="R362" s="1">
        <v>-2.4667500000000002</v>
      </c>
      <c r="S362" s="1">
        <v>-7.3063399999999997E-3</v>
      </c>
      <c r="T362" s="1">
        <v>-2.1682300000000002E-2</v>
      </c>
      <c r="U362" s="1">
        <v>-2.5235300000000001</v>
      </c>
      <c r="V362" s="1" t="s">
        <v>23</v>
      </c>
      <c r="W362" s="1">
        <f>ABS(IK_diagnostics_positions__3[[#This Row],[Column1]]-A361)</f>
        <v>5.2957999999999963E-3</v>
      </c>
      <c r="X362" s="1">
        <f>ABS(IK_diagnostics_positions__3[[#This Row],[Column2]]-B361)</f>
        <v>1.3677999999999968E-2</v>
      </c>
      <c r="Y362" s="1">
        <f>ABS(IK_diagnostics_positions__3[[#This Row],[Column3]]-C361)</f>
        <v>5.5360000000000964E-3</v>
      </c>
      <c r="Z362" s="1">
        <f>ABS(IK_diagnostics_positions__3[[#This Row],[Column4]]-D361)</f>
        <v>3.8420000000000121E-3</v>
      </c>
      <c r="AA362" s="1">
        <f>ABS(IK_diagnostics_positions__3[[#This Row],[Column5]]-E361)</f>
        <v>1.541300000000001E-2</v>
      </c>
      <c r="AB362" s="1">
        <f>ABS(IK_diagnostics_positions__3[[#This Row],[Column6]]-F361)</f>
        <v>1.9000000000000128E-3</v>
      </c>
      <c r="AC362" s="1">
        <f>ABS(IK_diagnostics_positions__3[[#This Row],[Column7]]-G361)</f>
        <v>5.4699999999999749E-3</v>
      </c>
      <c r="AD362" s="1">
        <f>ABS(IK_diagnostics_positions__3[[#This Row],[Column8]]-H361)</f>
        <v>1.2299999999999978E-2</v>
      </c>
      <c r="AE362" s="1">
        <f>ABS(IK_diagnostics_positions__3[[#This Row],[Column9]]-I361)</f>
        <v>5.1800000000001845E-3</v>
      </c>
      <c r="AF362" s="1">
        <f>ABS(IK_diagnostics_positions__3[[#This Row],[Column10]]-J361)</f>
        <v>6.6464000000000002E-3</v>
      </c>
      <c r="AG362" s="1">
        <f>ABS(IK_diagnostics_positions__3[[#This Row],[Column11]]-K361)</f>
        <v>1.1519000000000057E-2</v>
      </c>
      <c r="AH362" s="1">
        <f>ABS(IK_diagnostics_positions__3[[#This Row],[Column12]]-L361)</f>
        <v>4.9600000000000755E-3</v>
      </c>
      <c r="AI362" s="1">
        <f>ABS(IK_diagnostics_positions__3[[#This Row],[Column13]]-M361)</f>
        <v>4.358000000000084E-3</v>
      </c>
      <c r="AJ362" s="1">
        <f>ABS(IK_diagnostics_positions__3[[#This Row],[Column14]]-N361)</f>
        <v>2.0500000000001073E-3</v>
      </c>
      <c r="AK362" s="1">
        <f>ABS(IK_diagnostics_positions__3[[#This Row],[Column15]]-O361)</f>
        <v>4.2999999999970839E-4</v>
      </c>
      <c r="AL362" s="1">
        <f>ABS(IK_diagnostics_positions__3[[#This Row],[Column16]]-P361)</f>
        <v>9.1310000000000002E-3</v>
      </c>
      <c r="AM362" s="1">
        <f>ABS(IK_diagnostics_positions__3[[#This Row],[Column17]]-Q361)</f>
        <v>2.094999999999958E-3</v>
      </c>
      <c r="AN362" s="1">
        <f>ABS(IK_diagnostics_positions__3[[#This Row],[Column18]]-R361)</f>
        <v>6.3700000000004309E-3</v>
      </c>
      <c r="AO362" s="1">
        <f>ABS(IK_diagnostics_positions__3[[#This Row],[Column19]]-S361)</f>
        <v>3.66176E-3</v>
      </c>
      <c r="AP362" s="1">
        <f>ABS(IK_diagnostics_positions__3[[#This Row],[Column20]]-T361)</f>
        <v>3.3251999999999969E-3</v>
      </c>
      <c r="AQ362" s="1">
        <f>ABS(IK_diagnostics_positions__3[[#This Row],[Column21]]-U361)</f>
        <v>3.2600000000000406E-3</v>
      </c>
    </row>
    <row r="363" spans="1:43" x14ac:dyDescent="0.25">
      <c r="A363" s="1">
        <v>-4.3575599999999999E-2</v>
      </c>
      <c r="B363" s="1">
        <v>0.37986199999999998</v>
      </c>
      <c r="C363" s="1">
        <v>-0.92401599999999995</v>
      </c>
      <c r="D363" s="1">
        <v>-0.93946700000000005</v>
      </c>
      <c r="E363" s="1">
        <v>0.79125299999999998</v>
      </c>
      <c r="F363" s="1">
        <v>-1.09175</v>
      </c>
      <c r="G363" s="1">
        <v>-0.46409400000000001</v>
      </c>
      <c r="H363" s="1">
        <v>1.5445500000000001</v>
      </c>
      <c r="I363" s="1">
        <v>-1.5462499999999999</v>
      </c>
      <c r="J363" s="1">
        <v>1.7217300000000001E-2</v>
      </c>
      <c r="K363" s="1">
        <v>0.72136299999999998</v>
      </c>
      <c r="L363" s="1">
        <v>-1.8474299999999999</v>
      </c>
      <c r="M363" s="1">
        <v>0.72620300000000004</v>
      </c>
      <c r="N363" s="1">
        <v>1.00892</v>
      </c>
      <c r="O363" s="1">
        <v>-2.4913699999999999</v>
      </c>
      <c r="P363" s="1">
        <v>-0.71479999999999999</v>
      </c>
      <c r="Q363" s="1">
        <v>0.99401799999999996</v>
      </c>
      <c r="R363" s="1">
        <v>-2.4717799999999999</v>
      </c>
      <c r="S363" s="1">
        <v>-5.7176400000000004E-3</v>
      </c>
      <c r="T363" s="1">
        <v>-1.7839299999999999E-2</v>
      </c>
      <c r="U363" s="1">
        <v>-2.5205299999999999</v>
      </c>
      <c r="V363" s="1" t="s">
        <v>23</v>
      </c>
      <c r="W363" s="1">
        <f>ABS(IK_diagnostics_positions__3[[#This Row],[Column1]]-A362)</f>
        <v>2.7065000000000006E-3</v>
      </c>
      <c r="X363" s="1">
        <f>ABS(IK_diagnostics_positions__3[[#This Row],[Column2]]-B362)</f>
        <v>1.0888999999999982E-2</v>
      </c>
      <c r="Y363" s="1">
        <f>ABS(IK_diagnostics_positions__3[[#This Row],[Column3]]-C362)</f>
        <v>4.5250000000000012E-3</v>
      </c>
      <c r="Z363" s="1">
        <f>ABS(IK_diagnostics_positions__3[[#This Row],[Column4]]-D362)</f>
        <v>8.0299999999999816E-4</v>
      </c>
      <c r="AA363" s="1">
        <f>ABS(IK_diagnostics_positions__3[[#This Row],[Column5]]-E362)</f>
        <v>1.466400000000001E-2</v>
      </c>
      <c r="AB363" s="1">
        <f>ABS(IK_diagnostics_positions__3[[#This Row],[Column6]]-F362)</f>
        <v>3.5600000000000076E-3</v>
      </c>
      <c r="AC363" s="1">
        <f>ABS(IK_diagnostics_positions__3[[#This Row],[Column7]]-G362)</f>
        <v>1.9480000000000053E-3</v>
      </c>
      <c r="AD363" s="1">
        <f>ABS(IK_diagnostics_positions__3[[#This Row],[Column8]]-H362)</f>
        <v>1.1290000000000022E-2</v>
      </c>
      <c r="AE363" s="1">
        <f>ABS(IK_diagnostics_positions__3[[#This Row],[Column9]]-I362)</f>
        <v>3.2899999999997931E-3</v>
      </c>
      <c r="AF363" s="1">
        <f>ABS(IK_diagnostics_positions__3[[#This Row],[Column10]]-J362)</f>
        <v>3.8049999999999994E-3</v>
      </c>
      <c r="AG363" s="1">
        <f>ABS(IK_diagnostics_positions__3[[#This Row],[Column11]]-K362)</f>
        <v>1.0453999999999963E-2</v>
      </c>
      <c r="AH363" s="1">
        <f>ABS(IK_diagnostics_positions__3[[#This Row],[Column12]]-L362)</f>
        <v>3.9799999999998725E-3</v>
      </c>
      <c r="AI363" s="1">
        <f>ABS(IK_diagnostics_positions__3[[#This Row],[Column13]]-M362)</f>
        <v>3.7030000000000118E-3</v>
      </c>
      <c r="AJ363" s="1">
        <f>ABS(IK_diagnostics_positions__3[[#This Row],[Column14]]-N362)</f>
        <v>2.1199999999998997E-3</v>
      </c>
      <c r="AK363" s="1">
        <f>ABS(IK_diagnostics_positions__3[[#This Row],[Column15]]-O362)</f>
        <v>1.5099999999996783E-3</v>
      </c>
      <c r="AL363" s="1">
        <f>ABS(IK_diagnostics_positions__3[[#This Row],[Column16]]-P362)</f>
        <v>5.9669999999999446E-3</v>
      </c>
      <c r="AM363" s="1">
        <f>ABS(IK_diagnostics_positions__3[[#This Row],[Column17]]-Q362)</f>
        <v>2.3889999999999745E-3</v>
      </c>
      <c r="AN363" s="1">
        <f>ABS(IK_diagnostics_positions__3[[#This Row],[Column18]]-R362)</f>
        <v>5.0299999999996459E-3</v>
      </c>
      <c r="AO363" s="1">
        <f>ABS(IK_diagnostics_positions__3[[#This Row],[Column19]]-S362)</f>
        <v>1.5886999999999993E-3</v>
      </c>
      <c r="AP363" s="1">
        <f>ABS(IK_diagnostics_positions__3[[#This Row],[Column20]]-T362)</f>
        <v>3.8430000000000027E-3</v>
      </c>
      <c r="AQ363" s="1">
        <f>ABS(IK_diagnostics_positions__3[[#This Row],[Column21]]-U362)</f>
        <v>3.0000000000001137E-3</v>
      </c>
    </row>
    <row r="364" spans="1:43" x14ac:dyDescent="0.25">
      <c r="A364" s="1">
        <v>-4.3384199999999998E-2</v>
      </c>
      <c r="B364" s="1">
        <v>0.38904499999999997</v>
      </c>
      <c r="C364" s="1">
        <v>-0.92019700000000004</v>
      </c>
      <c r="D364" s="1">
        <v>-0.93862400000000001</v>
      </c>
      <c r="E364" s="1">
        <v>0.80168200000000001</v>
      </c>
      <c r="F364" s="1">
        <v>-1.0883499999999999</v>
      </c>
      <c r="G364" s="1">
        <v>-0.46577800000000003</v>
      </c>
      <c r="H364" s="1">
        <v>1.5531600000000001</v>
      </c>
      <c r="I364" s="1">
        <v>-1.5484599999999999</v>
      </c>
      <c r="J364" s="1">
        <v>1.44364E-2</v>
      </c>
      <c r="K364" s="1">
        <v>0.72992199999999996</v>
      </c>
      <c r="L364" s="1">
        <v>-1.8512299999999999</v>
      </c>
      <c r="M364" s="1">
        <v>0.72959499999999999</v>
      </c>
      <c r="N364" s="1">
        <v>1.0070300000000001</v>
      </c>
      <c r="O364" s="1">
        <v>-2.4929100000000002</v>
      </c>
      <c r="P364" s="1">
        <v>-0.719974</v>
      </c>
      <c r="Q364" s="1">
        <v>0.99498299999999995</v>
      </c>
      <c r="R364" s="1">
        <v>-2.4760399999999998</v>
      </c>
      <c r="S364" s="1">
        <v>-3.9035200000000002E-3</v>
      </c>
      <c r="T364" s="1">
        <v>-1.57003E-2</v>
      </c>
      <c r="U364" s="1">
        <v>-2.51735</v>
      </c>
      <c r="V364" s="1" t="s">
        <v>23</v>
      </c>
      <c r="W364" s="1">
        <f>ABS(IK_diagnostics_positions__3[[#This Row],[Column1]]-A363)</f>
        <v>1.9140000000000129E-4</v>
      </c>
      <c r="X364" s="1">
        <f>ABS(IK_diagnostics_positions__3[[#This Row],[Column2]]-B363)</f>
        <v>9.1829999999999967E-3</v>
      </c>
      <c r="Y364" s="1">
        <f>ABS(IK_diagnostics_positions__3[[#This Row],[Column3]]-C363)</f>
        <v>3.8189999999999058E-3</v>
      </c>
      <c r="Z364" s="1">
        <f>ABS(IK_diagnostics_positions__3[[#This Row],[Column4]]-D363)</f>
        <v>8.4300000000003816E-4</v>
      </c>
      <c r="AA364" s="1">
        <f>ABS(IK_diagnostics_positions__3[[#This Row],[Column5]]-E363)</f>
        <v>1.0429000000000022E-2</v>
      </c>
      <c r="AB364" s="1">
        <f>ABS(IK_diagnostics_positions__3[[#This Row],[Column6]]-F363)</f>
        <v>3.4000000000000696E-3</v>
      </c>
      <c r="AC364" s="1">
        <f>ABS(IK_diagnostics_positions__3[[#This Row],[Column7]]-G363)</f>
        <v>1.6840000000000188E-3</v>
      </c>
      <c r="AD364" s="1">
        <f>ABS(IK_diagnostics_positions__3[[#This Row],[Column8]]-H363)</f>
        <v>8.6100000000000065E-3</v>
      </c>
      <c r="AE364" s="1">
        <f>ABS(IK_diagnostics_positions__3[[#This Row],[Column9]]-I363)</f>
        <v>2.2100000000000453E-3</v>
      </c>
      <c r="AF364" s="1">
        <f>ABS(IK_diagnostics_positions__3[[#This Row],[Column10]]-J363)</f>
        <v>2.7809000000000011E-3</v>
      </c>
      <c r="AG364" s="1">
        <f>ABS(IK_diagnostics_positions__3[[#This Row],[Column11]]-K363)</f>
        <v>8.5589999999999833E-3</v>
      </c>
      <c r="AH364" s="1">
        <f>ABS(IK_diagnostics_positions__3[[#This Row],[Column12]]-L363)</f>
        <v>3.8000000000000256E-3</v>
      </c>
      <c r="AI364" s="1">
        <f>ABS(IK_diagnostics_positions__3[[#This Row],[Column13]]-M363)</f>
        <v>3.3919999999999506E-3</v>
      </c>
      <c r="AJ364" s="1">
        <f>ABS(IK_diagnostics_positions__3[[#This Row],[Column14]]-N363)</f>
        <v>1.8899999999999473E-3</v>
      </c>
      <c r="AK364" s="1">
        <f>ABS(IK_diagnostics_positions__3[[#This Row],[Column15]]-O363)</f>
        <v>1.5400000000003189E-3</v>
      </c>
      <c r="AL364" s="1">
        <f>ABS(IK_diagnostics_positions__3[[#This Row],[Column16]]-P363)</f>
        <v>5.1740000000000119E-3</v>
      </c>
      <c r="AM364" s="1">
        <f>ABS(IK_diagnostics_positions__3[[#This Row],[Column17]]-Q363)</f>
        <v>9.6499999999999364E-4</v>
      </c>
      <c r="AN364" s="1">
        <f>ABS(IK_diagnostics_positions__3[[#This Row],[Column18]]-R363)</f>
        <v>4.2599999999999305E-3</v>
      </c>
      <c r="AO364" s="1">
        <f>ABS(IK_diagnostics_positions__3[[#This Row],[Column19]]-S363)</f>
        <v>1.8141200000000002E-3</v>
      </c>
      <c r="AP364" s="1">
        <f>ABS(IK_diagnostics_positions__3[[#This Row],[Column20]]-T363)</f>
        <v>2.1389999999999985E-3</v>
      </c>
      <c r="AQ364" s="1">
        <f>ABS(IK_diagnostics_positions__3[[#This Row],[Column21]]-U363)</f>
        <v>3.1799999999999606E-3</v>
      </c>
    </row>
    <row r="365" spans="1:43" x14ac:dyDescent="0.25">
      <c r="A365" s="1">
        <v>-4.4668399999999997E-2</v>
      </c>
      <c r="B365" s="1">
        <v>0.39676800000000001</v>
      </c>
      <c r="C365" s="1">
        <v>-0.91683199999999998</v>
      </c>
      <c r="D365" s="1">
        <v>-0.93909200000000004</v>
      </c>
      <c r="E365" s="1">
        <v>0.81074500000000005</v>
      </c>
      <c r="F365" s="1">
        <v>-1.0860300000000001</v>
      </c>
      <c r="G365" s="1">
        <v>-0.46750999999999998</v>
      </c>
      <c r="H365" s="1">
        <v>1.5603400000000001</v>
      </c>
      <c r="I365" s="1">
        <v>-1.5504899999999999</v>
      </c>
      <c r="J365" s="1">
        <v>1.10773E-2</v>
      </c>
      <c r="K365" s="1">
        <v>0.73643199999999998</v>
      </c>
      <c r="L365" s="1">
        <v>-1.8540300000000001</v>
      </c>
      <c r="M365" s="1">
        <v>0.73197800000000002</v>
      </c>
      <c r="N365" s="1">
        <v>1.0056700000000001</v>
      </c>
      <c r="O365" s="1">
        <v>-2.4926300000000001</v>
      </c>
      <c r="P365" s="1">
        <v>-0.724329</v>
      </c>
      <c r="Q365" s="1">
        <v>0.99620600000000004</v>
      </c>
      <c r="R365" s="1">
        <v>-2.4798800000000001</v>
      </c>
      <c r="S365" s="1">
        <v>-3.63474E-3</v>
      </c>
      <c r="T365" s="1">
        <v>-1.2673200000000001E-2</v>
      </c>
      <c r="U365" s="1">
        <v>-2.5163099999999998</v>
      </c>
      <c r="V365" s="1" t="s">
        <v>23</v>
      </c>
      <c r="W365" s="1">
        <f>ABS(IK_diagnostics_positions__3[[#This Row],[Column1]]-A364)</f>
        <v>1.2841999999999992E-3</v>
      </c>
      <c r="X365" s="1">
        <f>ABS(IK_diagnostics_positions__3[[#This Row],[Column2]]-B364)</f>
        <v>7.7230000000000354E-3</v>
      </c>
      <c r="Y365" s="1">
        <f>ABS(IK_diagnostics_positions__3[[#This Row],[Column3]]-C364)</f>
        <v>3.3650000000000624E-3</v>
      </c>
      <c r="Z365" s="1">
        <f>ABS(IK_diagnostics_positions__3[[#This Row],[Column4]]-D364)</f>
        <v>4.6800000000002395E-4</v>
      </c>
      <c r="AA365" s="1">
        <f>ABS(IK_diagnostics_positions__3[[#This Row],[Column5]]-E364)</f>
        <v>9.0630000000000432E-3</v>
      </c>
      <c r="AB365" s="1">
        <f>ABS(IK_diagnostics_positions__3[[#This Row],[Column6]]-F364)</f>
        <v>2.3199999999998777E-3</v>
      </c>
      <c r="AC365" s="1">
        <f>ABS(IK_diagnostics_positions__3[[#This Row],[Column7]]-G364)</f>
        <v>1.7319999999999558E-3</v>
      </c>
      <c r="AD365" s="1">
        <f>ABS(IK_diagnostics_positions__3[[#This Row],[Column8]]-H364)</f>
        <v>7.1799999999999642E-3</v>
      </c>
      <c r="AE365" s="1">
        <f>ABS(IK_diagnostics_positions__3[[#This Row],[Column9]]-I364)</f>
        <v>2.0299999999999763E-3</v>
      </c>
      <c r="AF365" s="1">
        <f>ABS(IK_diagnostics_positions__3[[#This Row],[Column10]]-J364)</f>
        <v>3.3591000000000003E-3</v>
      </c>
      <c r="AG365" s="1">
        <f>ABS(IK_diagnostics_positions__3[[#This Row],[Column11]]-K364)</f>
        <v>6.5100000000000158E-3</v>
      </c>
      <c r="AH365" s="1">
        <f>ABS(IK_diagnostics_positions__3[[#This Row],[Column12]]-L364)</f>
        <v>2.8000000000001357E-3</v>
      </c>
      <c r="AI365" s="1">
        <f>ABS(IK_diagnostics_positions__3[[#This Row],[Column13]]-M364)</f>
        <v>2.383000000000024E-3</v>
      </c>
      <c r="AJ365" s="1">
        <f>ABS(IK_diagnostics_positions__3[[#This Row],[Column14]]-N364)</f>
        <v>1.3600000000000279E-3</v>
      </c>
      <c r="AK365" s="1">
        <f>ABS(IK_diagnostics_positions__3[[#This Row],[Column15]]-O364)</f>
        <v>2.8000000000005798E-4</v>
      </c>
      <c r="AL365" s="1">
        <f>ABS(IK_diagnostics_positions__3[[#This Row],[Column16]]-P364)</f>
        <v>4.3549999999999978E-3</v>
      </c>
      <c r="AM365" s="1">
        <f>ABS(IK_diagnostics_positions__3[[#This Row],[Column17]]-Q364)</f>
        <v>1.2230000000000851E-3</v>
      </c>
      <c r="AN365" s="1">
        <f>ABS(IK_diagnostics_positions__3[[#This Row],[Column18]]-R364)</f>
        <v>3.8400000000002876E-3</v>
      </c>
      <c r="AO365" s="1">
        <f>ABS(IK_diagnostics_positions__3[[#This Row],[Column19]]-S364)</f>
        <v>2.6878000000000015E-4</v>
      </c>
      <c r="AP365" s="1">
        <f>ABS(IK_diagnostics_positions__3[[#This Row],[Column20]]-T364)</f>
        <v>3.0270999999999996E-3</v>
      </c>
      <c r="AQ365" s="1">
        <f>ABS(IK_diagnostics_positions__3[[#This Row],[Column21]]-U364)</f>
        <v>1.0400000000001519E-3</v>
      </c>
    </row>
    <row r="366" spans="1:43" x14ac:dyDescent="0.25">
      <c r="A366" s="1">
        <v>-4.4439300000000001E-2</v>
      </c>
      <c r="B366" s="1">
        <v>0.40447899999999998</v>
      </c>
      <c r="C366" s="1">
        <v>-0.91346700000000003</v>
      </c>
      <c r="D366" s="1">
        <v>-0.938307</v>
      </c>
      <c r="E366" s="1">
        <v>0.818998</v>
      </c>
      <c r="F366" s="1">
        <v>-1.0842700000000001</v>
      </c>
      <c r="G366" s="1">
        <v>-0.46816000000000002</v>
      </c>
      <c r="H366" s="1">
        <v>1.56718</v>
      </c>
      <c r="I366" s="1">
        <v>-1.5524500000000001</v>
      </c>
      <c r="J366" s="1">
        <v>8.5931400000000008E-3</v>
      </c>
      <c r="K366" s="1">
        <v>0.74267000000000005</v>
      </c>
      <c r="L366" s="1">
        <v>-1.85724</v>
      </c>
      <c r="M366" s="1">
        <v>0.73415699999999995</v>
      </c>
      <c r="N366" s="1">
        <v>1.0048600000000001</v>
      </c>
      <c r="O366" s="1">
        <v>-2.49349</v>
      </c>
      <c r="P366" s="1">
        <v>-0.72813099999999997</v>
      </c>
      <c r="Q366" s="1">
        <v>0.99741100000000005</v>
      </c>
      <c r="R366" s="1">
        <v>-2.4836200000000002</v>
      </c>
      <c r="S366" s="1">
        <v>-2.7953499999999998E-3</v>
      </c>
      <c r="T366" s="1">
        <v>-1.1715400000000001E-2</v>
      </c>
      <c r="U366" s="1">
        <v>-2.5135800000000001</v>
      </c>
      <c r="V366" s="1" t="s">
        <v>23</v>
      </c>
      <c r="W366" s="1">
        <f>ABS(IK_diagnostics_positions__3[[#This Row],[Column1]]-A365)</f>
        <v>2.2909999999999597E-4</v>
      </c>
      <c r="X366" s="1">
        <f>ABS(IK_diagnostics_positions__3[[#This Row],[Column2]]-B365)</f>
        <v>7.7109999999999679E-3</v>
      </c>
      <c r="Y366" s="1">
        <f>ABS(IK_diagnostics_positions__3[[#This Row],[Column3]]-C365)</f>
        <v>3.3649999999999514E-3</v>
      </c>
      <c r="Z366" s="1">
        <f>ABS(IK_diagnostics_positions__3[[#This Row],[Column4]]-D365)</f>
        <v>7.8500000000003567E-4</v>
      </c>
      <c r="AA366" s="1">
        <f>ABS(IK_diagnostics_positions__3[[#This Row],[Column5]]-E365)</f>
        <v>8.2529999999999548E-3</v>
      </c>
      <c r="AB366" s="1">
        <f>ABS(IK_diagnostics_positions__3[[#This Row],[Column6]]-F365)</f>
        <v>1.7599999999999838E-3</v>
      </c>
      <c r="AC366" s="1">
        <f>ABS(IK_diagnostics_positions__3[[#This Row],[Column7]]-G365)</f>
        <v>6.5000000000003944E-4</v>
      </c>
      <c r="AD366" s="1">
        <f>ABS(IK_diagnostics_positions__3[[#This Row],[Column8]]-H365)</f>
        <v>6.8399999999999572E-3</v>
      </c>
      <c r="AE366" s="1">
        <f>ABS(IK_diagnostics_positions__3[[#This Row],[Column9]]-I365)</f>
        <v>1.9600000000001838E-3</v>
      </c>
      <c r="AF366" s="1">
        <f>ABS(IK_diagnostics_positions__3[[#This Row],[Column10]]-J365)</f>
        <v>2.4841599999999991E-3</v>
      </c>
      <c r="AG366" s="1">
        <f>ABS(IK_diagnostics_positions__3[[#This Row],[Column11]]-K365)</f>
        <v>6.2380000000000768E-3</v>
      </c>
      <c r="AH366" s="1">
        <f>ABS(IK_diagnostics_positions__3[[#This Row],[Column12]]-L365)</f>
        <v>3.2099999999999351E-3</v>
      </c>
      <c r="AI366" s="1">
        <f>ABS(IK_diagnostics_positions__3[[#This Row],[Column13]]-M365)</f>
        <v>2.178999999999931E-3</v>
      </c>
      <c r="AJ366" s="1">
        <f>ABS(IK_diagnostics_positions__3[[#This Row],[Column14]]-N365)</f>
        <v>8.099999999999774E-4</v>
      </c>
      <c r="AK366" s="1">
        <f>ABS(IK_diagnostics_positions__3[[#This Row],[Column15]]-O365)</f>
        <v>8.5999999999986088E-4</v>
      </c>
      <c r="AL366" s="1">
        <f>ABS(IK_diagnostics_positions__3[[#This Row],[Column16]]-P365)</f>
        <v>3.8019999999999721E-3</v>
      </c>
      <c r="AM366" s="1">
        <f>ABS(IK_diagnostics_positions__3[[#This Row],[Column17]]-Q365)</f>
        <v>1.2050000000000116E-3</v>
      </c>
      <c r="AN366" s="1">
        <f>ABS(IK_diagnostics_positions__3[[#This Row],[Column18]]-R365)</f>
        <v>3.7400000000000766E-3</v>
      </c>
      <c r="AO366" s="1">
        <f>ABS(IK_diagnostics_positions__3[[#This Row],[Column19]]-S365)</f>
        <v>8.3939000000000019E-4</v>
      </c>
      <c r="AP366" s="1">
        <f>ABS(IK_diagnostics_positions__3[[#This Row],[Column20]]-T365)</f>
        <v>9.5779999999999997E-4</v>
      </c>
      <c r="AQ366" s="1">
        <f>ABS(IK_diagnostics_positions__3[[#This Row],[Column21]]-U365)</f>
        <v>2.7299999999996771E-3</v>
      </c>
    </row>
    <row r="367" spans="1:43" x14ac:dyDescent="0.25">
      <c r="A367" s="1">
        <v>-4.4435000000000002E-2</v>
      </c>
      <c r="B367" s="1">
        <v>0.41098800000000002</v>
      </c>
      <c r="C367" s="1">
        <v>-0.91055699999999995</v>
      </c>
      <c r="D367" s="1">
        <v>-0.93770699999999996</v>
      </c>
      <c r="E367" s="1">
        <v>0.826318</v>
      </c>
      <c r="F367" s="1">
        <v>-1.0825100000000001</v>
      </c>
      <c r="G367" s="1">
        <v>-0.46887200000000001</v>
      </c>
      <c r="H367" s="1">
        <v>1.57291</v>
      </c>
      <c r="I367" s="1">
        <v>-1.5545199999999999</v>
      </c>
      <c r="J367" s="1">
        <v>7.1959499999999996E-3</v>
      </c>
      <c r="K367" s="1">
        <v>0.74805200000000005</v>
      </c>
      <c r="L367" s="1">
        <v>-1.8594299999999999</v>
      </c>
      <c r="M367" s="1">
        <v>0.73654600000000003</v>
      </c>
      <c r="N367" s="1">
        <v>1.0040100000000001</v>
      </c>
      <c r="O367" s="1">
        <v>-2.4938899999999999</v>
      </c>
      <c r="P367" s="1">
        <v>-0.73133999999999999</v>
      </c>
      <c r="Q367" s="1">
        <v>0.99804700000000002</v>
      </c>
      <c r="R367" s="1">
        <v>-2.4855800000000001</v>
      </c>
      <c r="S367" s="1">
        <v>-2.4359099999999999E-3</v>
      </c>
      <c r="T367" s="1">
        <v>-1.0120499999999999E-2</v>
      </c>
      <c r="U367" s="1">
        <v>-2.5114100000000001</v>
      </c>
      <c r="V367" s="1" t="s">
        <v>23</v>
      </c>
      <c r="W367" s="1">
        <f>ABS(IK_diagnostics_positions__3[[#This Row],[Column1]]-A366)</f>
        <v>4.2999999999987493E-6</v>
      </c>
      <c r="X367" s="1">
        <f>ABS(IK_diagnostics_positions__3[[#This Row],[Column2]]-B366)</f>
        <v>6.5090000000000425E-3</v>
      </c>
      <c r="Y367" s="1">
        <f>ABS(IK_diagnostics_positions__3[[#This Row],[Column3]]-C366)</f>
        <v>2.9100000000000792E-3</v>
      </c>
      <c r="Z367" s="1">
        <f>ABS(IK_diagnostics_positions__3[[#This Row],[Column4]]-D366)</f>
        <v>6.0000000000004494E-4</v>
      </c>
      <c r="AA367" s="1">
        <f>ABS(IK_diagnostics_positions__3[[#This Row],[Column5]]-E366)</f>
        <v>7.3199999999999932E-3</v>
      </c>
      <c r="AB367" s="1">
        <f>ABS(IK_diagnostics_positions__3[[#This Row],[Column6]]-F366)</f>
        <v>1.7599999999999838E-3</v>
      </c>
      <c r="AC367" s="1">
        <f>ABS(IK_diagnostics_positions__3[[#This Row],[Column7]]-G366)</f>
        <v>7.1199999999999042E-4</v>
      </c>
      <c r="AD367" s="1">
        <f>ABS(IK_diagnostics_positions__3[[#This Row],[Column8]]-H366)</f>
        <v>5.7300000000000129E-3</v>
      </c>
      <c r="AE367" s="1">
        <f>ABS(IK_diagnostics_positions__3[[#This Row],[Column9]]-I366)</f>
        <v>2.0699999999997942E-3</v>
      </c>
      <c r="AF367" s="1">
        <f>ABS(IK_diagnostics_positions__3[[#This Row],[Column10]]-J366)</f>
        <v>1.3971900000000013E-3</v>
      </c>
      <c r="AG367" s="1">
        <f>ABS(IK_diagnostics_positions__3[[#This Row],[Column11]]-K366)</f>
        <v>5.3819999999999979E-3</v>
      </c>
      <c r="AH367" s="1">
        <f>ABS(IK_diagnostics_positions__3[[#This Row],[Column12]]-L366)</f>
        <v>2.1899999999999142E-3</v>
      </c>
      <c r="AI367" s="1">
        <f>ABS(IK_diagnostics_positions__3[[#This Row],[Column13]]-M366)</f>
        <v>2.3890000000000855E-3</v>
      </c>
      <c r="AJ367" s="1">
        <f>ABS(IK_diagnostics_positions__3[[#This Row],[Column14]]-N366)</f>
        <v>8.5000000000001741E-4</v>
      </c>
      <c r="AK367" s="1">
        <f>ABS(IK_diagnostics_positions__3[[#This Row],[Column15]]-O366)</f>
        <v>3.9999999999995595E-4</v>
      </c>
      <c r="AL367" s="1">
        <f>ABS(IK_diagnostics_positions__3[[#This Row],[Column16]]-P366)</f>
        <v>3.2090000000000174E-3</v>
      </c>
      <c r="AM367" s="1">
        <f>ABS(IK_diagnostics_positions__3[[#This Row],[Column17]]-Q366)</f>
        <v>6.3599999999996992E-4</v>
      </c>
      <c r="AN367" s="1">
        <f>ABS(IK_diagnostics_positions__3[[#This Row],[Column18]]-R366)</f>
        <v>1.9599999999999618E-3</v>
      </c>
      <c r="AO367" s="1">
        <f>ABS(IK_diagnostics_positions__3[[#This Row],[Column19]]-S366)</f>
        <v>3.5943999999999993E-4</v>
      </c>
      <c r="AP367" s="1">
        <f>ABS(IK_diagnostics_positions__3[[#This Row],[Column20]]-T366)</f>
        <v>1.5949000000000015E-3</v>
      </c>
      <c r="AQ367" s="1">
        <f>ABS(IK_diagnostics_positions__3[[#This Row],[Column21]]-U366)</f>
        <v>2.1700000000000053E-3</v>
      </c>
    </row>
    <row r="368" spans="1:43" x14ac:dyDescent="0.25">
      <c r="A368" s="1">
        <v>-4.4621500000000001E-2</v>
      </c>
      <c r="B368" s="1">
        <v>0.41702</v>
      </c>
      <c r="C368" s="1">
        <v>-0.90780099999999997</v>
      </c>
      <c r="D368" s="1">
        <v>-0.93708100000000005</v>
      </c>
      <c r="E368" s="1">
        <v>0.83374499999999996</v>
      </c>
      <c r="F368" s="1">
        <v>-1.0805899999999999</v>
      </c>
      <c r="G368" s="1">
        <v>-0.46898299999999998</v>
      </c>
      <c r="H368" s="1">
        <v>1.57822</v>
      </c>
      <c r="I368" s="1">
        <v>-1.5566599999999999</v>
      </c>
      <c r="J368" s="1">
        <v>6.23122E-3</v>
      </c>
      <c r="K368" s="1">
        <v>0.75299400000000005</v>
      </c>
      <c r="L368" s="1">
        <v>-1.86189</v>
      </c>
      <c r="M368" s="1">
        <v>0.73850800000000005</v>
      </c>
      <c r="N368" s="1">
        <v>1.00312</v>
      </c>
      <c r="O368" s="1">
        <v>-2.4952999999999999</v>
      </c>
      <c r="P368" s="1">
        <v>-0.73407</v>
      </c>
      <c r="Q368" s="1">
        <v>0.99752700000000005</v>
      </c>
      <c r="R368" s="1">
        <v>-2.4881199999999999</v>
      </c>
      <c r="S368" s="1">
        <v>-1.9760699999999999E-3</v>
      </c>
      <c r="T368" s="1">
        <v>-9.1714899999999992E-3</v>
      </c>
      <c r="U368" s="1">
        <v>-2.50922</v>
      </c>
      <c r="V368" s="1" t="s">
        <v>23</v>
      </c>
      <c r="W368" s="1">
        <f>ABS(IK_diagnostics_positions__3[[#This Row],[Column1]]-A367)</f>
        <v>1.8649999999999917E-4</v>
      </c>
      <c r="X368" s="1">
        <f>ABS(IK_diagnostics_positions__3[[#This Row],[Column2]]-B367)</f>
        <v>6.0319999999999818E-3</v>
      </c>
      <c r="Y368" s="1">
        <f>ABS(IK_diagnostics_positions__3[[#This Row],[Column3]]-C367)</f>
        <v>2.7559999999999807E-3</v>
      </c>
      <c r="Z368" s="1">
        <f>ABS(IK_diagnostics_positions__3[[#This Row],[Column4]]-D367)</f>
        <v>6.2599999999990441E-4</v>
      </c>
      <c r="AA368" s="1">
        <f>ABS(IK_diagnostics_positions__3[[#This Row],[Column5]]-E367)</f>
        <v>7.4269999999999614E-3</v>
      </c>
      <c r="AB368" s="1">
        <f>ABS(IK_diagnostics_positions__3[[#This Row],[Column6]]-F367)</f>
        <v>1.9200000000001438E-3</v>
      </c>
      <c r="AC368" s="1">
        <f>ABS(IK_diagnostics_positions__3[[#This Row],[Column7]]-G367)</f>
        <v>1.1099999999997223E-4</v>
      </c>
      <c r="AD368" s="1">
        <f>ABS(IK_diagnostics_positions__3[[#This Row],[Column8]]-H367)</f>
        <v>5.3099999999999259E-3</v>
      </c>
      <c r="AE368" s="1">
        <f>ABS(IK_diagnostics_positions__3[[#This Row],[Column9]]-I367)</f>
        <v>2.1400000000000308E-3</v>
      </c>
      <c r="AF368" s="1">
        <f>ABS(IK_diagnostics_positions__3[[#This Row],[Column10]]-J367)</f>
        <v>9.6472999999999958E-4</v>
      </c>
      <c r="AG368" s="1">
        <f>ABS(IK_diagnostics_positions__3[[#This Row],[Column11]]-K367)</f>
        <v>4.9420000000000019E-3</v>
      </c>
      <c r="AH368" s="1">
        <f>ABS(IK_diagnostics_positions__3[[#This Row],[Column12]]-L367)</f>
        <v>2.4600000000001288E-3</v>
      </c>
      <c r="AI368" s="1">
        <f>ABS(IK_diagnostics_positions__3[[#This Row],[Column13]]-M367)</f>
        <v>1.9620000000000193E-3</v>
      </c>
      <c r="AJ368" s="1">
        <f>ABS(IK_diagnostics_positions__3[[#This Row],[Column14]]-N367)</f>
        <v>8.9000000000005741E-4</v>
      </c>
      <c r="AK368" s="1">
        <f>ABS(IK_diagnostics_positions__3[[#This Row],[Column15]]-O367)</f>
        <v>1.4099999999999113E-3</v>
      </c>
      <c r="AL368" s="1">
        <f>ABS(IK_diagnostics_positions__3[[#This Row],[Column16]]-P367)</f>
        <v>2.7300000000000102E-3</v>
      </c>
      <c r="AM368" s="1">
        <f>ABS(IK_diagnostics_positions__3[[#This Row],[Column17]]-Q367)</f>
        <v>5.1999999999996493E-4</v>
      </c>
      <c r="AN368" s="1">
        <f>ABS(IK_diagnostics_positions__3[[#This Row],[Column18]]-R367)</f>
        <v>2.5399999999997647E-3</v>
      </c>
      <c r="AO368" s="1">
        <f>ABS(IK_diagnostics_positions__3[[#This Row],[Column19]]-S367)</f>
        <v>4.5983999999999999E-4</v>
      </c>
      <c r="AP368" s="1">
        <f>ABS(IK_diagnostics_positions__3[[#This Row],[Column20]]-T367)</f>
        <v>9.4901000000000013E-4</v>
      </c>
      <c r="AQ368" s="1">
        <f>ABS(IK_diagnostics_positions__3[[#This Row],[Column21]]-U367)</f>
        <v>2.1900000000001363E-3</v>
      </c>
    </row>
    <row r="369" spans="1:43" x14ac:dyDescent="0.25">
      <c r="A369" s="1">
        <v>-4.47445E-2</v>
      </c>
      <c r="B369" s="1">
        <v>0.420933</v>
      </c>
      <c r="C369" s="1">
        <v>-0.90598800000000002</v>
      </c>
      <c r="D369" s="1">
        <v>-0.93712899999999999</v>
      </c>
      <c r="E369" s="1">
        <v>0.83770900000000004</v>
      </c>
      <c r="F369" s="1">
        <v>-1.07904</v>
      </c>
      <c r="G369" s="1">
        <v>-0.47018900000000002</v>
      </c>
      <c r="H369" s="1">
        <v>1.5815900000000001</v>
      </c>
      <c r="I369" s="1">
        <v>-1.55718</v>
      </c>
      <c r="J369" s="1">
        <v>4.7838400000000001E-3</v>
      </c>
      <c r="K369" s="1">
        <v>0.75662200000000002</v>
      </c>
      <c r="L369" s="1">
        <v>-1.8634999999999999</v>
      </c>
      <c r="M369" s="1">
        <v>0.73935799999999996</v>
      </c>
      <c r="N369" s="1">
        <v>1.0027200000000001</v>
      </c>
      <c r="O369" s="1">
        <v>-2.4958300000000002</v>
      </c>
      <c r="P369" s="1">
        <v>-0.73673200000000005</v>
      </c>
      <c r="Q369" s="1">
        <v>0.99850499999999998</v>
      </c>
      <c r="R369" s="1">
        <v>-2.4893200000000002</v>
      </c>
      <c r="S369" s="1">
        <v>-1.83684E-3</v>
      </c>
      <c r="T369" s="1">
        <v>-7.5175800000000003E-3</v>
      </c>
      <c r="U369" s="1">
        <v>-2.5085199999999999</v>
      </c>
      <c r="V369" s="1" t="s">
        <v>23</v>
      </c>
      <c r="W369" s="1">
        <f>ABS(IK_diagnostics_positions__3[[#This Row],[Column1]]-A368)</f>
        <v>1.2299999999999811E-4</v>
      </c>
      <c r="X369" s="1">
        <f>ABS(IK_diagnostics_positions__3[[#This Row],[Column2]]-B368)</f>
        <v>3.9129999999999998E-3</v>
      </c>
      <c r="Y369" s="1">
        <f>ABS(IK_diagnostics_positions__3[[#This Row],[Column3]]-C368)</f>
        <v>1.8129999999999535E-3</v>
      </c>
      <c r="Z369" s="1">
        <f>ABS(IK_diagnostics_positions__3[[#This Row],[Column4]]-D368)</f>
        <v>4.7999999999936982E-5</v>
      </c>
      <c r="AA369" s="1">
        <f>ABS(IK_diagnostics_positions__3[[#This Row],[Column5]]-E368)</f>
        <v>3.9640000000000786E-3</v>
      </c>
      <c r="AB369" s="1">
        <f>ABS(IK_diagnostics_positions__3[[#This Row],[Column6]]-F368)</f>
        <v>1.5499999999999403E-3</v>
      </c>
      <c r="AC369" s="1">
        <f>ABS(IK_diagnostics_positions__3[[#This Row],[Column7]]-G368)</f>
        <v>1.2060000000000404E-3</v>
      </c>
      <c r="AD369" s="1">
        <f>ABS(IK_diagnostics_positions__3[[#This Row],[Column8]]-H368)</f>
        <v>3.3700000000000951E-3</v>
      </c>
      <c r="AE369" s="1">
        <f>ABS(IK_diagnostics_positions__3[[#This Row],[Column9]]-I368)</f>
        <v>5.2000000000007596E-4</v>
      </c>
      <c r="AF369" s="1">
        <f>ABS(IK_diagnostics_positions__3[[#This Row],[Column10]]-J368)</f>
        <v>1.4473799999999998E-3</v>
      </c>
      <c r="AG369" s="1">
        <f>ABS(IK_diagnostics_positions__3[[#This Row],[Column11]]-K368)</f>
        <v>3.6279999999999646E-3</v>
      </c>
      <c r="AH369" s="1">
        <f>ABS(IK_diagnostics_positions__3[[#This Row],[Column12]]-L368)</f>
        <v>1.6099999999998893E-3</v>
      </c>
      <c r="AI369" s="1">
        <f>ABS(IK_diagnostics_positions__3[[#This Row],[Column13]]-M368)</f>
        <v>8.4999999999990639E-4</v>
      </c>
      <c r="AJ369" s="1">
        <f>ABS(IK_diagnostics_positions__3[[#This Row],[Column14]]-N368)</f>
        <v>3.9999999999995595E-4</v>
      </c>
      <c r="AK369" s="1">
        <f>ABS(IK_diagnostics_positions__3[[#This Row],[Column15]]-O368)</f>
        <v>5.3000000000036351E-4</v>
      </c>
      <c r="AL369" s="1">
        <f>ABS(IK_diagnostics_positions__3[[#This Row],[Column16]]-P368)</f>
        <v>2.6620000000000532E-3</v>
      </c>
      <c r="AM369" s="1">
        <f>ABS(IK_diagnostics_positions__3[[#This Row],[Column17]]-Q368)</f>
        <v>9.7799999999992338E-4</v>
      </c>
      <c r="AN369" s="1">
        <f>ABS(IK_diagnostics_positions__3[[#This Row],[Column18]]-R368)</f>
        <v>1.2000000000003119E-3</v>
      </c>
      <c r="AO369" s="1">
        <f>ABS(IK_diagnostics_positions__3[[#This Row],[Column19]]-S368)</f>
        <v>1.3922999999999995E-4</v>
      </c>
      <c r="AP369" s="1">
        <f>ABS(IK_diagnostics_positions__3[[#This Row],[Column20]]-T368)</f>
        <v>1.6539099999999989E-3</v>
      </c>
      <c r="AQ369" s="1">
        <f>ABS(IK_diagnostics_positions__3[[#This Row],[Column21]]-U368)</f>
        <v>7.0000000000014495E-4</v>
      </c>
    </row>
    <row r="370" spans="1:43" x14ac:dyDescent="0.25">
      <c r="A370" s="1">
        <v>-4.4882999999999999E-2</v>
      </c>
      <c r="B370" s="1">
        <v>0.42459999999999998</v>
      </c>
      <c r="C370" s="1">
        <v>-0.90426799999999996</v>
      </c>
      <c r="D370" s="1">
        <v>-0.93657299999999999</v>
      </c>
      <c r="E370" s="1">
        <v>0.842503</v>
      </c>
      <c r="F370" s="1">
        <v>-1.0781799999999999</v>
      </c>
      <c r="G370" s="1">
        <v>-0.47012199999999998</v>
      </c>
      <c r="H370" s="1">
        <v>1.5851599999999999</v>
      </c>
      <c r="I370" s="1">
        <v>-1.5586800000000001</v>
      </c>
      <c r="J370" s="1">
        <v>4.1824599999999998E-3</v>
      </c>
      <c r="K370" s="1">
        <v>0.75983900000000004</v>
      </c>
      <c r="L370" s="1">
        <v>-1.86507</v>
      </c>
      <c r="M370" s="1">
        <v>0.74093500000000001</v>
      </c>
      <c r="N370" s="1">
        <v>1.00247</v>
      </c>
      <c r="O370" s="1">
        <v>-2.4962</v>
      </c>
      <c r="P370" s="1">
        <v>-0.73816999999999999</v>
      </c>
      <c r="Q370" s="1">
        <v>0.99914800000000004</v>
      </c>
      <c r="R370" s="1">
        <v>-2.4908899999999998</v>
      </c>
      <c r="S370" s="1">
        <v>-9.5364099999999997E-4</v>
      </c>
      <c r="T370" s="1">
        <v>-6.5140700000000003E-3</v>
      </c>
      <c r="U370" s="1">
        <v>-2.5074700000000001</v>
      </c>
      <c r="V370" s="1" t="s">
        <v>23</v>
      </c>
      <c r="W370" s="1">
        <f>ABS(IK_diagnostics_positions__3[[#This Row],[Column1]]-A369)</f>
        <v>1.3849999999999973E-4</v>
      </c>
      <c r="X370" s="1">
        <f>ABS(IK_diagnostics_positions__3[[#This Row],[Column2]]-B369)</f>
        <v>3.6669999999999758E-3</v>
      </c>
      <c r="Y370" s="1">
        <f>ABS(IK_diagnostics_positions__3[[#This Row],[Column3]]-C369)</f>
        <v>1.7200000000000548E-3</v>
      </c>
      <c r="Z370" s="1">
        <f>ABS(IK_diagnostics_positions__3[[#This Row],[Column4]]-D369)</f>
        <v>5.5600000000000094E-4</v>
      </c>
      <c r="AA370" s="1">
        <f>ABS(IK_diagnostics_positions__3[[#This Row],[Column5]]-E369)</f>
        <v>4.793999999999965E-3</v>
      </c>
      <c r="AB370" s="1">
        <f>ABS(IK_diagnostics_positions__3[[#This Row],[Column6]]-F369)</f>
        <v>8.6000000000008292E-4</v>
      </c>
      <c r="AC370" s="1">
        <f>ABS(IK_diagnostics_positions__3[[#This Row],[Column7]]-G369)</f>
        <v>6.700000000003925E-5</v>
      </c>
      <c r="AD370" s="1">
        <f>ABS(IK_diagnostics_positions__3[[#This Row],[Column8]]-H369)</f>
        <v>3.5699999999998511E-3</v>
      </c>
      <c r="AE370" s="1">
        <f>ABS(IK_diagnostics_positions__3[[#This Row],[Column9]]-I369)</f>
        <v>1.5000000000000568E-3</v>
      </c>
      <c r="AF370" s="1">
        <f>ABS(IK_diagnostics_positions__3[[#This Row],[Column10]]-J369)</f>
        <v>6.0138000000000032E-4</v>
      </c>
      <c r="AG370" s="1">
        <f>ABS(IK_diagnostics_positions__3[[#This Row],[Column11]]-K369)</f>
        <v>3.2170000000000254E-3</v>
      </c>
      <c r="AH370" s="1">
        <f>ABS(IK_diagnostics_positions__3[[#This Row],[Column12]]-L369)</f>
        <v>1.5700000000000713E-3</v>
      </c>
      <c r="AI370" s="1">
        <f>ABS(IK_diagnostics_positions__3[[#This Row],[Column13]]-M369)</f>
        <v>1.5770000000000506E-3</v>
      </c>
      <c r="AJ370" s="1">
        <f>ABS(IK_diagnostics_positions__3[[#This Row],[Column14]]-N369)</f>
        <v>2.5000000000008349E-4</v>
      </c>
      <c r="AK370" s="1">
        <f>ABS(IK_diagnostics_positions__3[[#This Row],[Column15]]-O369)</f>
        <v>3.6999999999975941E-4</v>
      </c>
      <c r="AL370" s="1">
        <f>ABS(IK_diagnostics_positions__3[[#This Row],[Column16]]-P369)</f>
        <v>1.4379999999999393E-3</v>
      </c>
      <c r="AM370" s="1">
        <f>ABS(IK_diagnostics_positions__3[[#This Row],[Column17]]-Q369)</f>
        <v>6.4300000000006019E-4</v>
      </c>
      <c r="AN370" s="1">
        <f>ABS(IK_diagnostics_positions__3[[#This Row],[Column18]]-R369)</f>
        <v>1.5699999999996272E-3</v>
      </c>
      <c r="AO370" s="1">
        <f>ABS(IK_diagnostics_positions__3[[#This Row],[Column19]]-S369)</f>
        <v>8.8319899999999998E-4</v>
      </c>
      <c r="AP370" s="1">
        <f>ABS(IK_diagnostics_positions__3[[#This Row],[Column20]]-T369)</f>
        <v>1.00351E-3</v>
      </c>
      <c r="AQ370" s="1">
        <f>ABS(IK_diagnostics_positions__3[[#This Row],[Column21]]-U369)</f>
        <v>1.0499999999997733E-3</v>
      </c>
    </row>
    <row r="371" spans="1:43" x14ac:dyDescent="0.25">
      <c r="A371" s="1">
        <v>-4.4405899999999998E-2</v>
      </c>
      <c r="B371" s="1">
        <v>0.42725600000000002</v>
      </c>
      <c r="C371" s="1">
        <v>-0.90303900000000004</v>
      </c>
      <c r="D371" s="1">
        <v>-0.93598099999999995</v>
      </c>
      <c r="E371" s="1">
        <v>0.84530499999999997</v>
      </c>
      <c r="F371" s="1">
        <v>-1.0771900000000001</v>
      </c>
      <c r="G371" s="1">
        <v>-0.47064099999999998</v>
      </c>
      <c r="H371" s="1">
        <v>1.5875300000000001</v>
      </c>
      <c r="I371" s="1">
        <v>-1.5594399999999999</v>
      </c>
      <c r="J371" s="1">
        <v>3.71084E-3</v>
      </c>
      <c r="K371" s="1">
        <v>0.76237500000000002</v>
      </c>
      <c r="L371" s="1">
        <v>-1.86622</v>
      </c>
      <c r="M371" s="1">
        <v>0.74205100000000002</v>
      </c>
      <c r="N371" s="1">
        <v>1.0017799999999999</v>
      </c>
      <c r="O371" s="1">
        <v>-2.4967299999999999</v>
      </c>
      <c r="P371" s="1">
        <v>-0.73965899999999996</v>
      </c>
      <c r="Q371" s="1">
        <v>0.99922100000000003</v>
      </c>
      <c r="R371" s="1">
        <v>-2.4917699999999998</v>
      </c>
      <c r="S371" s="1">
        <v>-6.0570999999999997E-4</v>
      </c>
      <c r="T371" s="1">
        <v>-5.8238500000000002E-3</v>
      </c>
      <c r="U371" s="1">
        <v>-2.5064199999999999</v>
      </c>
      <c r="V371" s="1" t="s">
        <v>23</v>
      </c>
      <c r="W371" s="1">
        <f>ABS(IK_diagnostics_positions__3[[#This Row],[Column1]]-A370)</f>
        <v>4.7710000000000113E-4</v>
      </c>
      <c r="X371" s="1">
        <f>ABS(IK_diagnostics_positions__3[[#This Row],[Column2]]-B370)</f>
        <v>2.6560000000000472E-3</v>
      </c>
      <c r="Y371" s="1">
        <f>ABS(IK_diagnostics_positions__3[[#This Row],[Column3]]-C370)</f>
        <v>1.2289999999999246E-3</v>
      </c>
      <c r="Z371" s="1">
        <f>ABS(IK_diagnostics_positions__3[[#This Row],[Column4]]-D370)</f>
        <v>5.9200000000003694E-4</v>
      </c>
      <c r="AA371" s="1">
        <f>ABS(IK_diagnostics_positions__3[[#This Row],[Column5]]-E370)</f>
        <v>2.8019999999999712E-3</v>
      </c>
      <c r="AB371" s="1">
        <f>ABS(IK_diagnostics_positions__3[[#This Row],[Column6]]-F370)</f>
        <v>9.8999999999982435E-4</v>
      </c>
      <c r="AC371" s="1">
        <f>ABS(IK_diagnostics_positions__3[[#This Row],[Column7]]-G370)</f>
        <v>5.1899999999999169E-4</v>
      </c>
      <c r="AD371" s="1">
        <f>ABS(IK_diagnostics_positions__3[[#This Row],[Column8]]-H370)</f>
        <v>2.3700000000002053E-3</v>
      </c>
      <c r="AE371" s="1">
        <f>ABS(IK_diagnostics_positions__3[[#This Row],[Column9]]-I370)</f>
        <v>7.5999999999987189E-4</v>
      </c>
      <c r="AF371" s="1">
        <f>ABS(IK_diagnostics_positions__3[[#This Row],[Column10]]-J370)</f>
        <v>4.7161999999999985E-4</v>
      </c>
      <c r="AG371" s="1">
        <f>ABS(IK_diagnostics_positions__3[[#This Row],[Column11]]-K370)</f>
        <v>2.5359999999999827E-3</v>
      </c>
      <c r="AH371" s="1">
        <f>ABS(IK_diagnostics_positions__3[[#This Row],[Column12]]-L370)</f>
        <v>1.1499999999999844E-3</v>
      </c>
      <c r="AI371" s="1">
        <f>ABS(IK_diagnostics_positions__3[[#This Row],[Column13]]-M370)</f>
        <v>1.1160000000000059E-3</v>
      </c>
      <c r="AJ371" s="1">
        <f>ABS(IK_diagnostics_positions__3[[#This Row],[Column14]]-N370)</f>
        <v>6.9000000000007944E-4</v>
      </c>
      <c r="AK371" s="1">
        <f>ABS(IK_diagnostics_positions__3[[#This Row],[Column15]]-O370)</f>
        <v>5.2999999999991942E-4</v>
      </c>
      <c r="AL371" s="1">
        <f>ABS(IK_diagnostics_positions__3[[#This Row],[Column16]]-P370)</f>
        <v>1.4889999999999626E-3</v>
      </c>
      <c r="AM371" s="1">
        <f>ABS(IK_diagnostics_positions__3[[#This Row],[Column17]]-Q370)</f>
        <v>7.299999999998974E-5</v>
      </c>
      <c r="AN371" s="1">
        <f>ABS(IK_diagnostics_positions__3[[#This Row],[Column18]]-R370)</f>
        <v>8.799999999999919E-4</v>
      </c>
      <c r="AO371" s="1">
        <f>ABS(IK_diagnostics_positions__3[[#This Row],[Column19]]-S370)</f>
        <v>3.47931E-4</v>
      </c>
      <c r="AP371" s="1">
        <f>ABS(IK_diagnostics_positions__3[[#This Row],[Column20]]-T370)</f>
        <v>6.9022000000000007E-4</v>
      </c>
      <c r="AQ371" s="1">
        <f>ABS(IK_diagnostics_positions__3[[#This Row],[Column21]]-U370)</f>
        <v>1.0500000000002174E-3</v>
      </c>
    </row>
    <row r="372" spans="1:43" x14ac:dyDescent="0.25">
      <c r="A372" s="1">
        <v>-4.4775599999999999E-2</v>
      </c>
      <c r="B372" s="1">
        <v>0.43002800000000002</v>
      </c>
      <c r="C372" s="1">
        <v>-0.90170499999999998</v>
      </c>
      <c r="D372" s="1">
        <v>-0.936033</v>
      </c>
      <c r="E372" s="1">
        <v>0.84862899999999997</v>
      </c>
      <c r="F372" s="1">
        <v>-1.07616</v>
      </c>
      <c r="G372" s="1">
        <v>-0.47115499999999999</v>
      </c>
      <c r="H372" s="1">
        <v>1.58992</v>
      </c>
      <c r="I372" s="1">
        <v>-1.56027</v>
      </c>
      <c r="J372" s="1">
        <v>3.12254E-3</v>
      </c>
      <c r="K372" s="1">
        <v>0.764903</v>
      </c>
      <c r="L372" s="1">
        <v>-1.8675200000000001</v>
      </c>
      <c r="M372" s="1">
        <v>0.74305600000000005</v>
      </c>
      <c r="N372" s="1">
        <v>1.0018199999999999</v>
      </c>
      <c r="O372" s="1">
        <v>-2.4971000000000001</v>
      </c>
      <c r="P372" s="1">
        <v>-0.74107000000000001</v>
      </c>
      <c r="Q372" s="1">
        <v>0.99903600000000004</v>
      </c>
      <c r="R372" s="1">
        <v>-2.4931100000000002</v>
      </c>
      <c r="S372" s="1">
        <v>-8.9005799999999999E-4</v>
      </c>
      <c r="T372" s="1">
        <v>-5.1192599999999996E-3</v>
      </c>
      <c r="U372" s="1">
        <v>-2.5055299999999998</v>
      </c>
      <c r="V372" s="1" t="s">
        <v>23</v>
      </c>
      <c r="W372" s="1">
        <f>ABS(IK_diagnostics_positions__3[[#This Row],[Column1]]-A371)</f>
        <v>3.6970000000000058E-4</v>
      </c>
      <c r="X372" s="1">
        <f>ABS(IK_diagnostics_positions__3[[#This Row],[Column2]]-B371)</f>
        <v>2.7719999999999967E-3</v>
      </c>
      <c r="Y372" s="1">
        <f>ABS(IK_diagnostics_positions__3[[#This Row],[Column3]]-C371)</f>
        <v>1.3340000000000574E-3</v>
      </c>
      <c r="Z372" s="1">
        <f>ABS(IK_diagnostics_positions__3[[#This Row],[Column4]]-D371)</f>
        <v>5.2000000000052005E-5</v>
      </c>
      <c r="AA372" s="1">
        <f>ABS(IK_diagnostics_positions__3[[#This Row],[Column5]]-E371)</f>
        <v>3.3239999999999936E-3</v>
      </c>
      <c r="AB372" s="1">
        <f>ABS(IK_diagnostics_positions__3[[#This Row],[Column6]]-F371)</f>
        <v>1.0300000000000864E-3</v>
      </c>
      <c r="AC372" s="1">
        <f>ABS(IK_diagnostics_positions__3[[#This Row],[Column7]]-G371)</f>
        <v>5.1400000000001445E-4</v>
      </c>
      <c r="AD372" s="1">
        <f>ABS(IK_diagnostics_positions__3[[#This Row],[Column8]]-H371)</f>
        <v>2.3899999999998922E-3</v>
      </c>
      <c r="AE372" s="1">
        <f>ABS(IK_diagnostics_positions__3[[#This Row],[Column9]]-I371)</f>
        <v>8.3000000000010843E-4</v>
      </c>
      <c r="AF372" s="1">
        <f>ABS(IK_diagnostics_positions__3[[#This Row],[Column10]]-J371)</f>
        <v>5.8829999999999993E-4</v>
      </c>
      <c r="AG372" s="1">
        <f>ABS(IK_diagnostics_positions__3[[#This Row],[Column11]]-K371)</f>
        <v>2.5279999999999747E-3</v>
      </c>
      <c r="AH372" s="1">
        <f>ABS(IK_diagnostics_positions__3[[#This Row],[Column12]]-L371)</f>
        <v>1.3000000000000789E-3</v>
      </c>
      <c r="AI372" s="1">
        <f>ABS(IK_diagnostics_positions__3[[#This Row],[Column13]]-M371)</f>
        <v>1.0050000000000336E-3</v>
      </c>
      <c r="AJ372" s="1">
        <f>ABS(IK_diagnostics_positions__3[[#This Row],[Column14]]-N371)</f>
        <v>4.0000000000040004E-5</v>
      </c>
      <c r="AK372" s="1">
        <f>ABS(IK_diagnostics_positions__3[[#This Row],[Column15]]-O371)</f>
        <v>3.700000000002035E-4</v>
      </c>
      <c r="AL372" s="1">
        <f>ABS(IK_diagnostics_positions__3[[#This Row],[Column16]]-P371)</f>
        <v>1.4110000000000511E-3</v>
      </c>
      <c r="AM372" s="1">
        <f>ABS(IK_diagnostics_positions__3[[#This Row],[Column17]]-Q371)</f>
        <v>1.8499999999999073E-4</v>
      </c>
      <c r="AN372" s="1">
        <f>ABS(IK_diagnostics_positions__3[[#This Row],[Column18]]-R371)</f>
        <v>1.3400000000003409E-3</v>
      </c>
      <c r="AO372" s="1">
        <f>ABS(IK_diagnostics_positions__3[[#This Row],[Column19]]-S371)</f>
        <v>2.8434800000000002E-4</v>
      </c>
      <c r="AP372" s="1">
        <f>ABS(IK_diagnostics_positions__3[[#This Row],[Column20]]-T371)</f>
        <v>7.045900000000006E-4</v>
      </c>
      <c r="AQ372" s="1">
        <f>ABS(IK_diagnostics_positions__3[[#This Row],[Column21]]-U371)</f>
        <v>8.9000000000005741E-4</v>
      </c>
    </row>
    <row r="373" spans="1:43" x14ac:dyDescent="0.25">
      <c r="A373" s="1">
        <v>-4.4563600000000002E-2</v>
      </c>
      <c r="B373" s="1">
        <v>0.43231799999999998</v>
      </c>
      <c r="C373" s="1">
        <v>-0.90061899999999995</v>
      </c>
      <c r="D373" s="1">
        <v>-0.93545299999999998</v>
      </c>
      <c r="E373" s="1">
        <v>0.85175400000000001</v>
      </c>
      <c r="F373" s="1">
        <v>-1.0749500000000001</v>
      </c>
      <c r="G373" s="1">
        <v>-0.47095999999999999</v>
      </c>
      <c r="H373" s="1">
        <v>1.59216</v>
      </c>
      <c r="I373" s="1">
        <v>-1.5607899999999999</v>
      </c>
      <c r="J373" s="1">
        <v>2.2878600000000001E-3</v>
      </c>
      <c r="K373" s="1">
        <v>0.766822</v>
      </c>
      <c r="L373" s="1">
        <v>-1.8687800000000001</v>
      </c>
      <c r="M373" s="1">
        <v>0.74369700000000005</v>
      </c>
      <c r="N373" s="1">
        <v>1.0017799999999999</v>
      </c>
      <c r="O373" s="1">
        <v>-2.49735</v>
      </c>
      <c r="P373" s="1">
        <v>-0.74263800000000002</v>
      </c>
      <c r="Q373" s="1">
        <v>0.99923600000000001</v>
      </c>
      <c r="R373" s="1">
        <v>-2.4941300000000002</v>
      </c>
      <c r="S373" s="1">
        <v>-5.3808800000000004E-4</v>
      </c>
      <c r="T373" s="1">
        <v>-4.6441E-3</v>
      </c>
      <c r="U373" s="1">
        <v>-2.5050400000000002</v>
      </c>
      <c r="V373" s="1" t="s">
        <v>23</v>
      </c>
      <c r="W373" s="1">
        <f>ABS(IK_diagnostics_positions__3[[#This Row],[Column1]]-A372)</f>
        <v>2.1199999999999691E-4</v>
      </c>
      <c r="X373" s="1">
        <f>ABS(IK_diagnostics_positions__3[[#This Row],[Column2]]-B372)</f>
        <v>2.2899999999999587E-3</v>
      </c>
      <c r="Y373" s="1">
        <f>ABS(IK_diagnostics_positions__3[[#This Row],[Column3]]-C372)</f>
        <v>1.0860000000000314E-3</v>
      </c>
      <c r="Z373" s="1">
        <f>ABS(IK_diagnostics_positions__3[[#This Row],[Column4]]-D372)</f>
        <v>5.8000000000002494E-4</v>
      </c>
      <c r="AA373" s="1">
        <f>ABS(IK_diagnostics_positions__3[[#This Row],[Column5]]-E372)</f>
        <v>3.1250000000000444E-3</v>
      </c>
      <c r="AB373" s="1">
        <f>ABS(IK_diagnostics_positions__3[[#This Row],[Column6]]-F372)</f>
        <v>1.2099999999999334E-3</v>
      </c>
      <c r="AC373" s="1">
        <f>ABS(IK_diagnostics_positions__3[[#This Row],[Column7]]-G372)</f>
        <v>1.9500000000000073E-4</v>
      </c>
      <c r="AD373" s="1">
        <f>ABS(IK_diagnostics_positions__3[[#This Row],[Column8]]-H372)</f>
        <v>2.2400000000000198E-3</v>
      </c>
      <c r="AE373" s="1">
        <f>ABS(IK_diagnostics_positions__3[[#This Row],[Column9]]-I372)</f>
        <v>5.1999999999985391E-4</v>
      </c>
      <c r="AF373" s="1">
        <f>ABS(IK_diagnostics_positions__3[[#This Row],[Column10]]-J372)</f>
        <v>8.3467999999999997E-4</v>
      </c>
      <c r="AG373" s="1">
        <f>ABS(IK_diagnostics_positions__3[[#This Row],[Column11]]-K372)</f>
        <v>1.919000000000004E-3</v>
      </c>
      <c r="AH373" s="1">
        <f>ABS(IK_diagnostics_positions__3[[#This Row],[Column12]]-L372)</f>
        <v>1.2600000000000389E-3</v>
      </c>
      <c r="AI373" s="1">
        <f>ABS(IK_diagnostics_positions__3[[#This Row],[Column13]]-M372)</f>
        <v>6.4100000000000268E-4</v>
      </c>
      <c r="AJ373" s="1">
        <f>ABS(IK_diagnostics_positions__3[[#This Row],[Column14]]-N372)</f>
        <v>4.0000000000040004E-5</v>
      </c>
      <c r="AK373" s="1">
        <f>ABS(IK_diagnostics_positions__3[[#This Row],[Column15]]-O372)</f>
        <v>2.4999999999986144E-4</v>
      </c>
      <c r="AL373" s="1">
        <f>ABS(IK_diagnostics_positions__3[[#This Row],[Column16]]-P372)</f>
        <v>1.5680000000000138E-3</v>
      </c>
      <c r="AM373" s="1">
        <f>ABS(IK_diagnostics_positions__3[[#This Row],[Column17]]-Q372)</f>
        <v>1.9999999999997797E-4</v>
      </c>
      <c r="AN373" s="1">
        <f>ABS(IK_diagnostics_positions__3[[#This Row],[Column18]]-R372)</f>
        <v>1.0200000000000209E-3</v>
      </c>
      <c r="AO373" s="1">
        <f>ABS(IK_diagnostics_positions__3[[#This Row],[Column19]]-S372)</f>
        <v>3.5196999999999995E-4</v>
      </c>
      <c r="AP373" s="1">
        <f>ABS(IK_diagnostics_positions__3[[#This Row],[Column20]]-T372)</f>
        <v>4.7515999999999965E-4</v>
      </c>
      <c r="AQ373" s="1">
        <f>ABS(IK_diagnostics_positions__3[[#This Row],[Column21]]-U372)</f>
        <v>4.8999999999965738E-4</v>
      </c>
    </row>
    <row r="374" spans="1:43" x14ac:dyDescent="0.25">
      <c r="A374" s="1">
        <v>-7.3674700000000001E-3</v>
      </c>
      <c r="B374" s="1" t="s">
        <v>22</v>
      </c>
      <c r="C374" s="1">
        <v>-0.999973</v>
      </c>
      <c r="D374" s="1">
        <v>-1.00257</v>
      </c>
      <c r="E374" s="1">
        <v>1.41134E-2</v>
      </c>
      <c r="F374" s="1">
        <v>-1.09677</v>
      </c>
      <c r="G374" s="1">
        <v>-0.937697</v>
      </c>
      <c r="H374" s="1">
        <v>0.97226900000000005</v>
      </c>
      <c r="I374" s="1">
        <v>-1.37557</v>
      </c>
      <c r="J374" s="1">
        <v>2.1088200000000001E-2</v>
      </c>
      <c r="K374" s="1">
        <v>1.0473699999999999</v>
      </c>
      <c r="L374" s="1">
        <v>-1.6496</v>
      </c>
      <c r="M374" s="1">
        <v>0.59633800000000003</v>
      </c>
      <c r="N374" s="1">
        <v>0.61541400000000002</v>
      </c>
      <c r="O374" s="1">
        <v>-2.34422</v>
      </c>
      <c r="P374" s="1">
        <v>-0.55086900000000005</v>
      </c>
      <c r="Q374" s="1">
        <v>0.77051000000000003</v>
      </c>
      <c r="R374" s="1">
        <v>-2.4217499999999998</v>
      </c>
      <c r="S374" s="1">
        <v>-9.0298500000000004E-2</v>
      </c>
      <c r="T374" s="1">
        <v>0.74245700000000003</v>
      </c>
      <c r="U374" s="1">
        <v>-2.59544</v>
      </c>
      <c r="V374" s="1" t="s">
        <v>23</v>
      </c>
      <c r="W374" s="1">
        <f>ABS(IK_diagnostics_positions__3[[#This Row],[Column1]]-A373)</f>
        <v>3.7196130000000001E-2</v>
      </c>
      <c r="X374" s="1">
        <f>ABS(IK_diagnostics_positions__3[[#This Row],[Column2]]-B373)</f>
        <v>0.43231799999999998</v>
      </c>
      <c r="Y374" s="1">
        <f>ABS(IK_diagnostics_positions__3[[#This Row],[Column3]]-C373)</f>
        <v>9.9354000000000053E-2</v>
      </c>
      <c r="Z374" s="1">
        <f>ABS(IK_diagnostics_positions__3[[#This Row],[Column4]]-D373)</f>
        <v>6.7116999999999982E-2</v>
      </c>
      <c r="AA374" s="1">
        <f>ABS(IK_diagnostics_positions__3[[#This Row],[Column5]]-E373)</f>
        <v>0.83764059999999996</v>
      </c>
      <c r="AB374" s="1">
        <f>ABS(IK_diagnostics_positions__3[[#This Row],[Column6]]-F373)</f>
        <v>2.1819999999999951E-2</v>
      </c>
      <c r="AC374" s="1">
        <f>ABS(IK_diagnostics_positions__3[[#This Row],[Column7]]-G373)</f>
        <v>0.46673700000000001</v>
      </c>
      <c r="AD374" s="1">
        <f>ABS(IK_diagnostics_positions__3[[#This Row],[Column8]]-H373)</f>
        <v>0.61989099999999997</v>
      </c>
      <c r="AE374" s="1">
        <f>ABS(IK_diagnostics_positions__3[[#This Row],[Column9]]-I373)</f>
        <v>0.18521999999999994</v>
      </c>
      <c r="AF374" s="1">
        <f>ABS(IK_diagnostics_positions__3[[#This Row],[Column10]]-J373)</f>
        <v>1.8800340000000002E-2</v>
      </c>
      <c r="AG374" s="1">
        <f>ABS(IK_diagnostics_positions__3[[#This Row],[Column11]]-K373)</f>
        <v>0.28054799999999991</v>
      </c>
      <c r="AH374" s="1">
        <f>ABS(IK_diagnostics_positions__3[[#This Row],[Column12]]-L373)</f>
        <v>0.21918000000000015</v>
      </c>
      <c r="AI374" s="1">
        <f>ABS(IK_diagnostics_positions__3[[#This Row],[Column13]]-M373)</f>
        <v>0.14735900000000002</v>
      </c>
      <c r="AJ374" s="1">
        <f>ABS(IK_diagnostics_positions__3[[#This Row],[Column14]]-N373)</f>
        <v>0.38636599999999988</v>
      </c>
      <c r="AK374" s="1">
        <f>ABS(IK_diagnostics_positions__3[[#This Row],[Column15]]-O373)</f>
        <v>0.15312999999999999</v>
      </c>
      <c r="AL374" s="1">
        <f>ABS(IK_diagnostics_positions__3[[#This Row],[Column16]]-P373)</f>
        <v>0.19176899999999997</v>
      </c>
      <c r="AM374" s="1">
        <f>ABS(IK_diagnostics_positions__3[[#This Row],[Column17]]-Q373)</f>
        <v>0.22872599999999998</v>
      </c>
      <c r="AN374" s="1">
        <f>ABS(IK_diagnostics_positions__3[[#This Row],[Column18]]-R373)</f>
        <v>7.2380000000000333E-2</v>
      </c>
      <c r="AO374" s="1">
        <f>ABS(IK_diagnostics_positions__3[[#This Row],[Column19]]-S373)</f>
        <v>8.9760411999999998E-2</v>
      </c>
      <c r="AP374" s="1">
        <f>ABS(IK_diagnostics_positions__3[[#This Row],[Column20]]-T373)</f>
        <v>0.74710110000000007</v>
      </c>
      <c r="AQ374" s="1">
        <f>ABS(IK_diagnostics_positions__3[[#This Row],[Column21]]-U373)</f>
        <v>9.0399999999999814E-2</v>
      </c>
    </row>
    <row r="375" spans="1:43" x14ac:dyDescent="0.25">
      <c r="A375" s="1">
        <v>-1.9537599999999999E-2</v>
      </c>
      <c r="B375" s="1" t="s">
        <v>22</v>
      </c>
      <c r="C375" s="1">
        <v>-0.99980899999999995</v>
      </c>
      <c r="D375" s="1">
        <v>-1.0175399999999999</v>
      </c>
      <c r="E375" s="1" t="s">
        <v>22</v>
      </c>
      <c r="F375" s="1">
        <v>-1.06294</v>
      </c>
      <c r="G375" s="1">
        <v>-1.00145</v>
      </c>
      <c r="H375" s="1">
        <v>0.85189800000000004</v>
      </c>
      <c r="I375" s="1">
        <v>-1.5864</v>
      </c>
      <c r="J375" s="1">
        <v>-2.2265E-2</v>
      </c>
      <c r="K375" s="1">
        <v>0.91932400000000003</v>
      </c>
      <c r="L375" s="1">
        <v>-1.77783</v>
      </c>
      <c r="M375" s="1">
        <v>0.70036699999999996</v>
      </c>
      <c r="N375" s="1">
        <v>0.81835899999999995</v>
      </c>
      <c r="O375" s="1">
        <v>-2.4616500000000001</v>
      </c>
      <c r="P375" s="1">
        <v>-0.69741900000000001</v>
      </c>
      <c r="Q375" s="1">
        <v>0.83392999999999995</v>
      </c>
      <c r="R375" s="1">
        <v>-2.5105499999999998</v>
      </c>
      <c r="S375" s="1">
        <v>-1.74279E-2</v>
      </c>
      <c r="T375" s="1">
        <v>0.37063699999999999</v>
      </c>
      <c r="U375" s="1">
        <v>-2.6138499999999998</v>
      </c>
      <c r="V375" s="1" t="s">
        <v>23</v>
      </c>
      <c r="W375" s="1">
        <f>ABS(IK_diagnostics_positions__3[[#This Row],[Column1]]-A374)</f>
        <v>1.2170129999999998E-2</v>
      </c>
      <c r="X375" s="1">
        <f>ABS(IK_diagnostics_positions__3[[#This Row],[Column2]]-B374)</f>
        <v>0</v>
      </c>
      <c r="Y375" s="1">
        <f>ABS(IK_diagnostics_positions__3[[#This Row],[Column3]]-C374)</f>
        <v>1.6400000000005299E-4</v>
      </c>
      <c r="Z375" s="1">
        <f>ABS(IK_diagnostics_positions__3[[#This Row],[Column4]]-D374)</f>
        <v>1.4969999999999928E-2</v>
      </c>
      <c r="AA375" s="1">
        <f>ABS(IK_diagnostics_positions__3[[#This Row],[Column5]]-E374)</f>
        <v>1.41134E-2</v>
      </c>
      <c r="AB375" s="1">
        <f>ABS(IK_diagnostics_positions__3[[#This Row],[Column6]]-F374)</f>
        <v>3.3830000000000027E-2</v>
      </c>
      <c r="AC375" s="1">
        <f>ABS(IK_diagnostics_positions__3[[#This Row],[Column7]]-G374)</f>
        <v>6.3752999999999949E-2</v>
      </c>
      <c r="AD375" s="1">
        <f>ABS(IK_diagnostics_positions__3[[#This Row],[Column8]]-H374)</f>
        <v>0.12037100000000001</v>
      </c>
      <c r="AE375" s="1">
        <f>ABS(IK_diagnostics_positions__3[[#This Row],[Column9]]-I374)</f>
        <v>0.21083000000000007</v>
      </c>
      <c r="AF375" s="1">
        <f>ABS(IK_diagnostics_positions__3[[#This Row],[Column10]]-J374)</f>
        <v>4.3353200000000001E-2</v>
      </c>
      <c r="AG375" s="1">
        <f>ABS(IK_diagnostics_positions__3[[#This Row],[Column11]]-K374)</f>
        <v>0.12804599999999988</v>
      </c>
      <c r="AH375" s="1">
        <f>ABS(IK_diagnostics_positions__3[[#This Row],[Column12]]-L374)</f>
        <v>0.12823000000000007</v>
      </c>
      <c r="AI375" s="1">
        <f>ABS(IK_diagnostics_positions__3[[#This Row],[Column13]]-M374)</f>
        <v>0.10402899999999993</v>
      </c>
      <c r="AJ375" s="1">
        <f>ABS(IK_diagnostics_positions__3[[#This Row],[Column14]]-N374)</f>
        <v>0.20294499999999993</v>
      </c>
      <c r="AK375" s="1">
        <f>ABS(IK_diagnostics_positions__3[[#This Row],[Column15]]-O374)</f>
        <v>0.11743000000000015</v>
      </c>
      <c r="AL375" s="1">
        <f>ABS(IK_diagnostics_positions__3[[#This Row],[Column16]]-P374)</f>
        <v>0.14654999999999996</v>
      </c>
      <c r="AM375" s="1">
        <f>ABS(IK_diagnostics_positions__3[[#This Row],[Column17]]-Q374)</f>
        <v>6.3419999999999921E-2</v>
      </c>
      <c r="AN375" s="1">
        <f>ABS(IK_diagnostics_positions__3[[#This Row],[Column18]]-R374)</f>
        <v>8.879999999999999E-2</v>
      </c>
      <c r="AO375" s="1">
        <f>ABS(IK_diagnostics_positions__3[[#This Row],[Column19]]-S374)</f>
        <v>7.2870600000000008E-2</v>
      </c>
      <c r="AP375" s="1">
        <f>ABS(IK_diagnostics_positions__3[[#This Row],[Column20]]-T374)</f>
        <v>0.37182000000000004</v>
      </c>
      <c r="AQ375" s="1">
        <f>ABS(IK_diagnostics_positions__3[[#This Row],[Column21]]-U374)</f>
        <v>1.8409999999999815E-2</v>
      </c>
    </row>
    <row r="376" spans="1:43" x14ac:dyDescent="0.25">
      <c r="A376" s="1">
        <v>-1.86348E-2</v>
      </c>
      <c r="B376" s="1" t="s">
        <v>22</v>
      </c>
      <c r="C376" s="1">
        <v>-0.99982599999999999</v>
      </c>
      <c r="D376" s="1">
        <v>-1.01789</v>
      </c>
      <c r="E376" s="1" t="s">
        <v>22</v>
      </c>
      <c r="F376" s="1">
        <v>-1.0382899999999999</v>
      </c>
      <c r="G376" s="1">
        <v>-1.0163800000000001</v>
      </c>
      <c r="H376" s="1">
        <v>0.78545299999999996</v>
      </c>
      <c r="I376" s="1">
        <v>-1.6572100000000001</v>
      </c>
      <c r="J376" s="1">
        <v>-2.86333E-2</v>
      </c>
      <c r="K376" s="1">
        <v>0.83193300000000003</v>
      </c>
      <c r="L376" s="1">
        <v>-1.8062100000000001</v>
      </c>
      <c r="M376" s="1">
        <v>0.71534500000000001</v>
      </c>
      <c r="N376" s="1">
        <v>0.89974200000000004</v>
      </c>
      <c r="O376" s="1">
        <v>-2.4709699999999999</v>
      </c>
      <c r="P376" s="1">
        <v>-0.73495900000000003</v>
      </c>
      <c r="Q376" s="1">
        <v>0.911775</v>
      </c>
      <c r="R376" s="1">
        <v>-2.5095800000000001</v>
      </c>
      <c r="S376" s="1">
        <v>6.7540999999999999E-3</v>
      </c>
      <c r="T376" s="1">
        <v>0.19230900000000001</v>
      </c>
      <c r="U376" s="1">
        <v>-2.57409</v>
      </c>
      <c r="V376" s="1" t="s">
        <v>23</v>
      </c>
      <c r="W376" s="1">
        <f>ABS(IK_diagnostics_positions__3[[#This Row],[Column1]]-A375)</f>
        <v>9.0279999999999874E-4</v>
      </c>
      <c r="X376" s="1">
        <f>ABS(IK_diagnostics_positions__3[[#This Row],[Column2]]-B375)</f>
        <v>0</v>
      </c>
      <c r="Y376" s="1">
        <f>ABS(IK_diagnostics_positions__3[[#This Row],[Column3]]-C375)</f>
        <v>1.7000000000044757E-5</v>
      </c>
      <c r="Z376" s="1">
        <f>ABS(IK_diagnostics_positions__3[[#This Row],[Column4]]-D375)</f>
        <v>3.5000000000007248E-4</v>
      </c>
      <c r="AA376" s="1">
        <f>ABS(IK_diagnostics_positions__3[[#This Row],[Column5]]-E375)</f>
        <v>0</v>
      </c>
      <c r="AB376" s="1">
        <f>ABS(IK_diagnostics_positions__3[[#This Row],[Column6]]-F375)</f>
        <v>2.4650000000000061E-2</v>
      </c>
      <c r="AC376" s="1">
        <f>ABS(IK_diagnostics_positions__3[[#This Row],[Column7]]-G375)</f>
        <v>1.493000000000011E-2</v>
      </c>
      <c r="AD376" s="1">
        <f>ABS(IK_diagnostics_positions__3[[#This Row],[Column8]]-H375)</f>
        <v>6.6445000000000087E-2</v>
      </c>
      <c r="AE376" s="1">
        <f>ABS(IK_diagnostics_positions__3[[#This Row],[Column9]]-I375)</f>
        <v>7.081000000000004E-2</v>
      </c>
      <c r="AF376" s="1">
        <f>ABS(IK_diagnostics_positions__3[[#This Row],[Column10]]-J375)</f>
        <v>6.3683000000000003E-3</v>
      </c>
      <c r="AG376" s="1">
        <f>ABS(IK_diagnostics_positions__3[[#This Row],[Column11]]-K375)</f>
        <v>8.7390999999999996E-2</v>
      </c>
      <c r="AH376" s="1">
        <f>ABS(IK_diagnostics_positions__3[[#This Row],[Column12]]-L375)</f>
        <v>2.8380000000000072E-2</v>
      </c>
      <c r="AI376" s="1">
        <f>ABS(IK_diagnostics_positions__3[[#This Row],[Column13]]-M375)</f>
        <v>1.4978000000000047E-2</v>
      </c>
      <c r="AJ376" s="1">
        <f>ABS(IK_diagnostics_positions__3[[#This Row],[Column14]]-N375)</f>
        <v>8.1383000000000094E-2</v>
      </c>
      <c r="AK376" s="1">
        <f>ABS(IK_diagnostics_positions__3[[#This Row],[Column15]]-O375)</f>
        <v>9.3199999999997729E-3</v>
      </c>
      <c r="AL376" s="1">
        <f>ABS(IK_diagnostics_positions__3[[#This Row],[Column16]]-P375)</f>
        <v>3.7540000000000018E-2</v>
      </c>
      <c r="AM376" s="1">
        <f>ABS(IK_diagnostics_positions__3[[#This Row],[Column17]]-Q375)</f>
        <v>7.7845000000000053E-2</v>
      </c>
      <c r="AN376" s="1">
        <f>ABS(IK_diagnostics_positions__3[[#This Row],[Column18]]-R375)</f>
        <v>9.6999999999969333E-4</v>
      </c>
      <c r="AO376" s="1">
        <f>ABS(IK_diagnostics_positions__3[[#This Row],[Column19]]-S375)</f>
        <v>2.4181999999999999E-2</v>
      </c>
      <c r="AP376" s="1">
        <f>ABS(IK_diagnostics_positions__3[[#This Row],[Column20]]-T375)</f>
        <v>0.17832799999999999</v>
      </c>
      <c r="AQ376" s="1">
        <f>ABS(IK_diagnostics_positions__3[[#This Row],[Column21]]-U375)</f>
        <v>3.9759999999999796E-2</v>
      </c>
    </row>
    <row r="377" spans="1:43" x14ac:dyDescent="0.25">
      <c r="A377" s="1">
        <v>-1.1894699999999999E-2</v>
      </c>
      <c r="B377" s="2">
        <v>9.26769E-5</v>
      </c>
      <c r="C377" s="1">
        <v>-0.99992899999999996</v>
      </c>
      <c r="D377" s="1">
        <v>-1.0115099999999999</v>
      </c>
      <c r="E377" s="2">
        <v>9.6363899999999994E-5</v>
      </c>
      <c r="F377" s="1">
        <v>-1.02782</v>
      </c>
      <c r="G377" s="1">
        <v>-1.01711</v>
      </c>
      <c r="H377" s="1">
        <v>0.74557799999999996</v>
      </c>
      <c r="I377" s="1">
        <v>-1.6943299999999999</v>
      </c>
      <c r="J377" s="1">
        <v>-2.6600700000000001E-2</v>
      </c>
      <c r="K377" s="1">
        <v>0.78599200000000002</v>
      </c>
      <c r="L377" s="1">
        <v>-1.8257099999999999</v>
      </c>
      <c r="M377" s="1">
        <v>0.71934399999999998</v>
      </c>
      <c r="N377" s="1">
        <v>0.94048200000000004</v>
      </c>
      <c r="O377" s="1">
        <v>-2.4735499999999999</v>
      </c>
      <c r="P377" s="1">
        <v>-0.74282800000000004</v>
      </c>
      <c r="Q377" s="1">
        <v>0.952627</v>
      </c>
      <c r="R377" s="1">
        <v>-2.50339</v>
      </c>
      <c r="S377" s="1">
        <v>1.2860399999999999E-2</v>
      </c>
      <c r="T377" s="1">
        <v>0.100425</v>
      </c>
      <c r="U377" s="1">
        <v>-2.5526499999999999</v>
      </c>
      <c r="V377" s="1" t="s">
        <v>23</v>
      </c>
      <c r="W377" s="1">
        <f>ABS(IK_diagnostics_positions__3[[#This Row],[Column1]]-A376)</f>
        <v>6.7401000000000006E-3</v>
      </c>
      <c r="X377" s="1">
        <f>ABS(IK_diagnostics_positions__3[[#This Row],[Column2]]-B376)</f>
        <v>9.26769E-5</v>
      </c>
      <c r="Y377" s="1">
        <f>ABS(IK_diagnostics_positions__3[[#This Row],[Column3]]-C376)</f>
        <v>1.0299999999996423E-4</v>
      </c>
      <c r="Z377" s="1">
        <f>ABS(IK_diagnostics_positions__3[[#This Row],[Column4]]-D376)</f>
        <v>6.3800000000000523E-3</v>
      </c>
      <c r="AA377" s="1">
        <f>ABS(IK_diagnostics_positions__3[[#This Row],[Column5]]-E376)</f>
        <v>9.6363899999999994E-5</v>
      </c>
      <c r="AB377" s="1">
        <f>ABS(IK_diagnostics_positions__3[[#This Row],[Column6]]-F376)</f>
        <v>1.0469999999999979E-2</v>
      </c>
      <c r="AC377" s="1">
        <f>ABS(IK_diagnostics_positions__3[[#This Row],[Column7]]-G376)</f>
        <v>7.299999999998974E-4</v>
      </c>
      <c r="AD377" s="1">
        <f>ABS(IK_diagnostics_positions__3[[#This Row],[Column8]]-H376)</f>
        <v>3.9874999999999994E-2</v>
      </c>
      <c r="AE377" s="1">
        <f>ABS(IK_diagnostics_positions__3[[#This Row],[Column9]]-I376)</f>
        <v>3.711999999999982E-2</v>
      </c>
      <c r="AF377" s="1">
        <f>ABS(IK_diagnostics_positions__3[[#This Row],[Column10]]-J376)</f>
        <v>2.032599999999999E-3</v>
      </c>
      <c r="AG377" s="1">
        <f>ABS(IK_diagnostics_positions__3[[#This Row],[Column11]]-K376)</f>
        <v>4.594100000000001E-2</v>
      </c>
      <c r="AH377" s="1">
        <f>ABS(IK_diagnostics_positions__3[[#This Row],[Column12]]-L376)</f>
        <v>1.9499999999999851E-2</v>
      </c>
      <c r="AI377" s="1">
        <f>ABS(IK_diagnostics_positions__3[[#This Row],[Column13]]-M376)</f>
        <v>3.9989999999999748E-3</v>
      </c>
      <c r="AJ377" s="1">
        <f>ABS(IK_diagnostics_positions__3[[#This Row],[Column14]]-N376)</f>
        <v>4.0739999999999998E-2</v>
      </c>
      <c r="AK377" s="1">
        <f>ABS(IK_diagnostics_positions__3[[#This Row],[Column15]]-O376)</f>
        <v>2.5800000000000267E-3</v>
      </c>
      <c r="AL377" s="1">
        <f>ABS(IK_diagnostics_positions__3[[#This Row],[Column16]]-P376)</f>
        <v>7.8690000000000149E-3</v>
      </c>
      <c r="AM377" s="1">
        <f>ABS(IK_diagnostics_positions__3[[#This Row],[Column17]]-Q376)</f>
        <v>4.0851999999999999E-2</v>
      </c>
      <c r="AN377" s="1">
        <f>ABS(IK_diagnostics_positions__3[[#This Row],[Column18]]-R376)</f>
        <v>6.1900000000001398E-3</v>
      </c>
      <c r="AO377" s="1">
        <f>ABS(IK_diagnostics_positions__3[[#This Row],[Column19]]-S376)</f>
        <v>6.1062999999999994E-3</v>
      </c>
      <c r="AP377" s="1">
        <f>ABS(IK_diagnostics_positions__3[[#This Row],[Column20]]-T376)</f>
        <v>9.1884000000000007E-2</v>
      </c>
      <c r="AQ377" s="1">
        <f>ABS(IK_diagnostics_positions__3[[#This Row],[Column21]]-U376)</f>
        <v>2.1440000000000126E-2</v>
      </c>
    </row>
    <row r="378" spans="1:43" x14ac:dyDescent="0.25">
      <c r="A378" s="1">
        <v>-5.9579699999999999E-3</v>
      </c>
      <c r="B378" s="1" t="s">
        <v>22</v>
      </c>
      <c r="C378" s="1">
        <v>-0.99998200000000004</v>
      </c>
      <c r="D378" s="1">
        <v>-1.0056700000000001</v>
      </c>
      <c r="E378" s="1" t="s">
        <v>22</v>
      </c>
      <c r="F378" s="1">
        <v>-1.0240400000000001</v>
      </c>
      <c r="G378" s="1">
        <v>-1.01389</v>
      </c>
      <c r="H378" s="1">
        <v>0.721136</v>
      </c>
      <c r="I378" s="1">
        <v>-1.71679</v>
      </c>
      <c r="J378" s="1">
        <v>-2.2324299999999998E-2</v>
      </c>
      <c r="K378" s="1">
        <v>0.76281399999999999</v>
      </c>
      <c r="L378" s="1">
        <v>-1.83955</v>
      </c>
      <c r="M378" s="1">
        <v>0.72130700000000003</v>
      </c>
      <c r="N378" s="1">
        <v>0.96413899999999997</v>
      </c>
      <c r="O378" s="1">
        <v>-2.4771000000000001</v>
      </c>
      <c r="P378" s="1">
        <v>-0.74289799999999995</v>
      </c>
      <c r="Q378" s="1">
        <v>0.97305200000000003</v>
      </c>
      <c r="R378" s="1">
        <v>-2.5002800000000001</v>
      </c>
      <c r="S378" s="1">
        <v>1.29569E-2</v>
      </c>
      <c r="T378" s="1">
        <v>5.2483099999999998E-2</v>
      </c>
      <c r="U378" s="1">
        <v>-2.5425300000000002</v>
      </c>
      <c r="V378" s="1" t="s">
        <v>23</v>
      </c>
      <c r="W378" s="1">
        <f>ABS(IK_diagnostics_positions__3[[#This Row],[Column1]]-A377)</f>
        <v>5.9367299999999994E-3</v>
      </c>
      <c r="X378" s="1">
        <f>ABS(IK_diagnostics_positions__3[[#This Row],[Column2]]-B377)</f>
        <v>9.26769E-5</v>
      </c>
      <c r="Y378" s="1">
        <f>ABS(IK_diagnostics_positions__3[[#This Row],[Column3]]-C377)</f>
        <v>5.300000000008076E-5</v>
      </c>
      <c r="Z378" s="1">
        <f>ABS(IK_diagnostics_positions__3[[#This Row],[Column4]]-D377)</f>
        <v>5.8399999999998453E-3</v>
      </c>
      <c r="AA378" s="1">
        <f>ABS(IK_diagnostics_positions__3[[#This Row],[Column5]]-E377)</f>
        <v>9.6363899999999994E-5</v>
      </c>
      <c r="AB378" s="1">
        <f>ABS(IK_diagnostics_positions__3[[#This Row],[Column6]]-F377)</f>
        <v>3.7799999999998946E-3</v>
      </c>
      <c r="AC378" s="1">
        <f>ABS(IK_diagnostics_positions__3[[#This Row],[Column7]]-G377)</f>
        <v>3.2200000000000006E-3</v>
      </c>
      <c r="AD378" s="1">
        <f>ABS(IK_diagnostics_positions__3[[#This Row],[Column8]]-H377)</f>
        <v>2.4441999999999964E-2</v>
      </c>
      <c r="AE378" s="1">
        <f>ABS(IK_diagnostics_positions__3[[#This Row],[Column9]]-I377)</f>
        <v>2.2460000000000147E-2</v>
      </c>
      <c r="AF378" s="1">
        <f>ABS(IK_diagnostics_positions__3[[#This Row],[Column10]]-J377)</f>
        <v>4.2764000000000031E-3</v>
      </c>
      <c r="AG378" s="1">
        <f>ABS(IK_diagnostics_positions__3[[#This Row],[Column11]]-K377)</f>
        <v>2.3178000000000032E-2</v>
      </c>
      <c r="AH378" s="1">
        <f>ABS(IK_diagnostics_positions__3[[#This Row],[Column12]]-L377)</f>
        <v>1.3840000000000074E-2</v>
      </c>
      <c r="AI378" s="1">
        <f>ABS(IK_diagnostics_positions__3[[#This Row],[Column13]]-M377)</f>
        <v>1.963000000000048E-3</v>
      </c>
      <c r="AJ378" s="1">
        <f>ABS(IK_diagnostics_positions__3[[#This Row],[Column14]]-N377)</f>
        <v>2.3656999999999928E-2</v>
      </c>
      <c r="AK378" s="1">
        <f>ABS(IK_diagnostics_positions__3[[#This Row],[Column15]]-O377)</f>
        <v>3.5500000000001641E-3</v>
      </c>
      <c r="AL378" s="1">
        <f>ABS(IK_diagnostics_positions__3[[#This Row],[Column16]]-P377)</f>
        <v>6.9999999999903473E-5</v>
      </c>
      <c r="AM378" s="1">
        <f>ABS(IK_diagnostics_positions__3[[#This Row],[Column17]]-Q377)</f>
        <v>2.0425000000000026E-2</v>
      </c>
      <c r="AN378" s="1">
        <f>ABS(IK_diagnostics_positions__3[[#This Row],[Column18]]-R377)</f>
        <v>3.1099999999999461E-3</v>
      </c>
      <c r="AO378" s="1">
        <f>ABS(IK_diagnostics_positions__3[[#This Row],[Column19]]-S377)</f>
        <v>9.6500000000001099E-5</v>
      </c>
      <c r="AP378" s="1">
        <f>ABS(IK_diagnostics_positions__3[[#This Row],[Column20]]-T377)</f>
        <v>4.7941900000000003E-2</v>
      </c>
      <c r="AQ378" s="1">
        <f>ABS(IK_diagnostics_positions__3[[#This Row],[Column21]]-U377)</f>
        <v>1.0119999999999685E-2</v>
      </c>
    </row>
    <row r="379" spans="1:43" x14ac:dyDescent="0.25">
      <c r="A379" s="1">
        <v>-2.8125400000000001E-3</v>
      </c>
      <c r="B379" s="1" t="s">
        <v>22</v>
      </c>
      <c r="C379" s="1">
        <v>-0.999996</v>
      </c>
      <c r="D379" s="1">
        <v>-1.00251</v>
      </c>
      <c r="E379" s="1" t="s">
        <v>22</v>
      </c>
      <c r="F379" s="1">
        <v>-1.0245899999999999</v>
      </c>
      <c r="G379" s="1">
        <v>-1.0109600000000001</v>
      </c>
      <c r="H379" s="1">
        <v>0.70681300000000002</v>
      </c>
      <c r="I379" s="1">
        <v>-1.73194</v>
      </c>
      <c r="J379" s="1">
        <v>-1.8847200000000001E-2</v>
      </c>
      <c r="K379" s="1">
        <v>0.75387300000000002</v>
      </c>
      <c r="L379" s="1">
        <v>-1.8481300000000001</v>
      </c>
      <c r="M379" s="1">
        <v>0.72442600000000001</v>
      </c>
      <c r="N379" s="1">
        <v>0.97502800000000001</v>
      </c>
      <c r="O379" s="1">
        <v>-2.4795099999999999</v>
      </c>
      <c r="P379" s="1">
        <v>-0.74302599999999996</v>
      </c>
      <c r="Q379" s="1">
        <v>0.98413600000000001</v>
      </c>
      <c r="R379" s="1">
        <v>-2.4981599999999999</v>
      </c>
      <c r="S379" s="1">
        <v>1.28804E-2</v>
      </c>
      <c r="T379" s="1">
        <v>3.0091300000000001E-2</v>
      </c>
      <c r="U379" s="1">
        <v>-2.5374300000000001</v>
      </c>
      <c r="V379" s="1" t="s">
        <v>23</v>
      </c>
      <c r="W379" s="1">
        <f>ABS(IK_diagnostics_positions__3[[#This Row],[Column1]]-A378)</f>
        <v>3.1454299999999998E-3</v>
      </c>
      <c r="X379" s="1">
        <f>ABS(IK_diagnostics_positions__3[[#This Row],[Column2]]-B378)</f>
        <v>0</v>
      </c>
      <c r="Y379" s="1">
        <f>ABS(IK_diagnostics_positions__3[[#This Row],[Column3]]-C378)</f>
        <v>1.399999999995849E-5</v>
      </c>
      <c r="Z379" s="1">
        <f>ABS(IK_diagnostics_positions__3[[#This Row],[Column4]]-D378)</f>
        <v>3.1600000000000517E-3</v>
      </c>
      <c r="AA379" s="1">
        <f>ABS(IK_diagnostics_positions__3[[#This Row],[Column5]]-E378)</f>
        <v>0</v>
      </c>
      <c r="AB379" s="1">
        <f>ABS(IK_diagnostics_positions__3[[#This Row],[Column6]]-F378)</f>
        <v>5.499999999998284E-4</v>
      </c>
      <c r="AC379" s="1">
        <f>ABS(IK_diagnostics_positions__3[[#This Row],[Column7]]-G378)</f>
        <v>2.9299999999998771E-3</v>
      </c>
      <c r="AD379" s="1">
        <f>ABS(IK_diagnostics_positions__3[[#This Row],[Column8]]-H378)</f>
        <v>1.4322999999999975E-2</v>
      </c>
      <c r="AE379" s="1">
        <f>ABS(IK_diagnostics_positions__3[[#This Row],[Column9]]-I378)</f>
        <v>1.5149999999999997E-2</v>
      </c>
      <c r="AF379" s="1">
        <f>ABS(IK_diagnostics_positions__3[[#This Row],[Column10]]-J378)</f>
        <v>3.4770999999999969E-3</v>
      </c>
      <c r="AG379" s="1">
        <f>ABS(IK_diagnostics_positions__3[[#This Row],[Column11]]-K378)</f>
        <v>8.9409999999999767E-3</v>
      </c>
      <c r="AH379" s="1">
        <f>ABS(IK_diagnostics_positions__3[[#This Row],[Column12]]-L378)</f>
        <v>8.580000000000032E-3</v>
      </c>
      <c r="AI379" s="1">
        <f>ABS(IK_diagnostics_positions__3[[#This Row],[Column13]]-M378)</f>
        <v>3.1189999999999829E-3</v>
      </c>
      <c r="AJ379" s="1">
        <f>ABS(IK_diagnostics_positions__3[[#This Row],[Column14]]-N378)</f>
        <v>1.0889000000000038E-2</v>
      </c>
      <c r="AK379" s="1">
        <f>ABS(IK_diagnostics_positions__3[[#This Row],[Column15]]-O378)</f>
        <v>2.4099999999998012E-3</v>
      </c>
      <c r="AL379" s="1">
        <f>ABS(IK_diagnostics_positions__3[[#This Row],[Column16]]-P378)</f>
        <v>1.2800000000001699E-4</v>
      </c>
      <c r="AM379" s="1">
        <f>ABS(IK_diagnostics_positions__3[[#This Row],[Column17]]-Q378)</f>
        <v>1.1083999999999983E-2</v>
      </c>
      <c r="AN379" s="1">
        <f>ABS(IK_diagnostics_positions__3[[#This Row],[Column18]]-R378)</f>
        <v>2.1200000000001218E-3</v>
      </c>
      <c r="AO379" s="1">
        <f>ABS(IK_diagnostics_positions__3[[#This Row],[Column19]]-S378)</f>
        <v>7.6500000000000179E-5</v>
      </c>
      <c r="AP379" s="1">
        <f>ABS(IK_diagnostics_positions__3[[#This Row],[Column20]]-T378)</f>
        <v>2.2391799999999996E-2</v>
      </c>
      <c r="AQ379" s="1">
        <f>ABS(IK_diagnostics_positions__3[[#This Row],[Column21]]-U378)</f>
        <v>5.1000000000001044E-3</v>
      </c>
    </row>
    <row r="380" spans="1:43" x14ac:dyDescent="0.25">
      <c r="A380" s="1">
        <v>1.33927E-3</v>
      </c>
      <c r="B380" s="1" t="s">
        <v>22</v>
      </c>
      <c r="C380" s="1">
        <v>-0.99999899999999997</v>
      </c>
      <c r="D380" s="1">
        <v>-0.99837699999999996</v>
      </c>
      <c r="E380" s="1" t="s">
        <v>22</v>
      </c>
      <c r="F380" s="1">
        <v>-1.02382</v>
      </c>
      <c r="G380" s="1">
        <v>-1.0090300000000001</v>
      </c>
      <c r="H380" s="1">
        <v>0.69487600000000005</v>
      </c>
      <c r="I380" s="1">
        <v>-1.7428699999999999</v>
      </c>
      <c r="J380" s="1">
        <v>-1.6774799999999999E-2</v>
      </c>
      <c r="K380" s="1">
        <v>0.75213600000000003</v>
      </c>
      <c r="L380" s="1">
        <v>-1.85307</v>
      </c>
      <c r="M380" s="1">
        <v>0.72609400000000002</v>
      </c>
      <c r="N380" s="1">
        <v>0.98107100000000003</v>
      </c>
      <c r="O380" s="1">
        <v>-2.4821499999999999</v>
      </c>
      <c r="P380" s="1">
        <v>-0.74336999999999998</v>
      </c>
      <c r="Q380" s="1">
        <v>0.988958</v>
      </c>
      <c r="R380" s="1">
        <v>-2.49804</v>
      </c>
      <c r="S380" s="1">
        <v>1.1497800000000001E-2</v>
      </c>
      <c r="T380" s="1">
        <v>1.83433E-2</v>
      </c>
      <c r="U380" s="1">
        <v>-2.53186</v>
      </c>
      <c r="V380" s="1" t="s">
        <v>23</v>
      </c>
      <c r="W380" s="1">
        <f>ABS(IK_diagnostics_positions__3[[#This Row],[Column1]]-A379)</f>
        <v>4.1518100000000006E-3</v>
      </c>
      <c r="X380" s="1">
        <f>ABS(IK_diagnostics_positions__3[[#This Row],[Column2]]-B379)</f>
        <v>0</v>
      </c>
      <c r="Y380" s="1">
        <f>ABS(IK_diagnostics_positions__3[[#This Row],[Column3]]-C379)</f>
        <v>2.9999999999752447E-6</v>
      </c>
      <c r="Z380" s="1">
        <f>ABS(IK_diagnostics_positions__3[[#This Row],[Column4]]-D379)</f>
        <v>4.1330000000000533E-3</v>
      </c>
      <c r="AA380" s="1">
        <f>ABS(IK_diagnostics_positions__3[[#This Row],[Column5]]-E379)</f>
        <v>0</v>
      </c>
      <c r="AB380" s="1">
        <f>ABS(IK_diagnostics_positions__3[[#This Row],[Column6]]-F379)</f>
        <v>7.699999999999374E-4</v>
      </c>
      <c r="AC380" s="1">
        <f>ABS(IK_diagnostics_positions__3[[#This Row],[Column7]]-G379)</f>
        <v>1.9299999999999873E-3</v>
      </c>
      <c r="AD380" s="1">
        <f>ABS(IK_diagnostics_positions__3[[#This Row],[Column8]]-H379)</f>
        <v>1.1936999999999975E-2</v>
      </c>
      <c r="AE380" s="1">
        <f>ABS(IK_diagnostics_positions__3[[#This Row],[Column9]]-I379)</f>
        <v>1.0929999999999884E-2</v>
      </c>
      <c r="AF380" s="1">
        <f>ABS(IK_diagnostics_positions__3[[#This Row],[Column10]]-J379)</f>
        <v>2.072400000000002E-3</v>
      </c>
      <c r="AG380" s="1">
        <f>ABS(IK_diagnostics_positions__3[[#This Row],[Column11]]-K379)</f>
        <v>1.7369999999999886E-3</v>
      </c>
      <c r="AH380" s="1">
        <f>ABS(IK_diagnostics_positions__3[[#This Row],[Column12]]-L379)</f>
        <v>4.9399999999999444E-3</v>
      </c>
      <c r="AI380" s="1">
        <f>ABS(IK_diagnostics_positions__3[[#This Row],[Column13]]-M379)</f>
        <v>1.6680000000000028E-3</v>
      </c>
      <c r="AJ380" s="1">
        <f>ABS(IK_diagnostics_positions__3[[#This Row],[Column14]]-N379)</f>
        <v>6.0430000000000206E-3</v>
      </c>
      <c r="AK380" s="1">
        <f>ABS(IK_diagnostics_positions__3[[#This Row],[Column15]]-O379)</f>
        <v>2.6399999999999757E-3</v>
      </c>
      <c r="AL380" s="1">
        <f>ABS(IK_diagnostics_positions__3[[#This Row],[Column16]]-P379)</f>
        <v>3.4400000000001096E-4</v>
      </c>
      <c r="AM380" s="1">
        <f>ABS(IK_diagnostics_positions__3[[#This Row],[Column17]]-Q379)</f>
        <v>4.821999999999993E-3</v>
      </c>
      <c r="AN380" s="1">
        <f>ABS(IK_diagnostics_positions__3[[#This Row],[Column18]]-R379)</f>
        <v>1.1999999999989797E-4</v>
      </c>
      <c r="AO380" s="1">
        <f>ABS(IK_diagnostics_positions__3[[#This Row],[Column19]]-S379)</f>
        <v>1.3825999999999995E-3</v>
      </c>
      <c r="AP380" s="1">
        <f>ABS(IK_diagnostics_positions__3[[#This Row],[Column20]]-T379)</f>
        <v>1.1748000000000001E-2</v>
      </c>
      <c r="AQ380" s="1">
        <f>ABS(IK_diagnostics_positions__3[[#This Row],[Column21]]-U379)</f>
        <v>5.5700000000000749E-3</v>
      </c>
    </row>
    <row r="381" spans="1:43" x14ac:dyDescent="0.25">
      <c r="A381" s="1">
        <v>6.5979000000000003E-3</v>
      </c>
      <c r="B381" s="1" t="s">
        <v>22</v>
      </c>
      <c r="C381" s="1">
        <v>-0.99997800000000003</v>
      </c>
      <c r="D381" s="1">
        <v>-0.99314999999999998</v>
      </c>
      <c r="E381" s="1" t="s">
        <v>22</v>
      </c>
      <c r="F381" s="1">
        <v>-1.0224500000000001</v>
      </c>
      <c r="G381" s="1">
        <v>-1.0057700000000001</v>
      </c>
      <c r="H381" s="1">
        <v>0.68506199999999995</v>
      </c>
      <c r="I381" s="1">
        <v>-1.7508300000000001</v>
      </c>
      <c r="J381" s="1">
        <v>-1.37314E-2</v>
      </c>
      <c r="K381" s="1">
        <v>0.75228099999999998</v>
      </c>
      <c r="L381" s="1">
        <v>-1.8573500000000001</v>
      </c>
      <c r="M381" s="1">
        <v>0.72924599999999995</v>
      </c>
      <c r="N381" s="1">
        <v>0.98669799999999996</v>
      </c>
      <c r="O381" s="1">
        <v>-2.48427</v>
      </c>
      <c r="P381" s="1">
        <v>-0.74377400000000005</v>
      </c>
      <c r="Q381" s="1">
        <v>0.99168800000000001</v>
      </c>
      <c r="R381" s="1">
        <v>-2.4974400000000001</v>
      </c>
      <c r="S381" s="1">
        <v>1.00579E-2</v>
      </c>
      <c r="T381" s="1">
        <v>1.0726599999999999E-2</v>
      </c>
      <c r="U381" s="1">
        <v>-2.5278200000000002</v>
      </c>
      <c r="V381" s="1" t="s">
        <v>23</v>
      </c>
      <c r="W381" s="1">
        <f>ABS(IK_diagnostics_positions__3[[#This Row],[Column1]]-A380)</f>
        <v>5.2586300000000002E-3</v>
      </c>
      <c r="X381" s="1">
        <f>ABS(IK_diagnostics_positions__3[[#This Row],[Column2]]-B380)</f>
        <v>0</v>
      </c>
      <c r="Y381" s="1">
        <f>ABS(IK_diagnostics_positions__3[[#This Row],[Column3]]-C380)</f>
        <v>2.0999999999937735E-5</v>
      </c>
      <c r="Z381" s="1">
        <f>ABS(IK_diagnostics_positions__3[[#This Row],[Column4]]-D380)</f>
        <v>5.2269999999999817E-3</v>
      </c>
      <c r="AA381" s="1">
        <f>ABS(IK_diagnostics_positions__3[[#This Row],[Column5]]-E380)</f>
        <v>0</v>
      </c>
      <c r="AB381" s="1">
        <f>ABS(IK_diagnostics_positions__3[[#This Row],[Column6]]-F380)</f>
        <v>1.3699999999998713E-3</v>
      </c>
      <c r="AC381" s="1">
        <f>ABS(IK_diagnostics_positions__3[[#This Row],[Column7]]-G380)</f>
        <v>3.2600000000000406E-3</v>
      </c>
      <c r="AD381" s="1">
        <f>ABS(IK_diagnostics_positions__3[[#This Row],[Column8]]-H380)</f>
        <v>9.8140000000001004E-3</v>
      </c>
      <c r="AE381" s="1">
        <f>ABS(IK_diagnostics_positions__3[[#This Row],[Column9]]-I380)</f>
        <v>7.9600000000001891E-3</v>
      </c>
      <c r="AF381" s="1">
        <f>ABS(IK_diagnostics_positions__3[[#This Row],[Column10]]-J380)</f>
        <v>3.0433999999999999E-3</v>
      </c>
      <c r="AG381" s="1">
        <f>ABS(IK_diagnostics_positions__3[[#This Row],[Column11]]-K380)</f>
        <v>1.4499999999995072E-4</v>
      </c>
      <c r="AH381" s="1">
        <f>ABS(IK_diagnostics_positions__3[[#This Row],[Column12]]-L380)</f>
        <v>4.2800000000000615E-3</v>
      </c>
      <c r="AI381" s="1">
        <f>ABS(IK_diagnostics_positions__3[[#This Row],[Column13]]-M380)</f>
        <v>3.1519999999999326E-3</v>
      </c>
      <c r="AJ381" s="1">
        <f>ABS(IK_diagnostics_positions__3[[#This Row],[Column14]]-N380)</f>
        <v>5.6269999999999376E-3</v>
      </c>
      <c r="AK381" s="1">
        <f>ABS(IK_diagnostics_positions__3[[#This Row],[Column15]]-O380)</f>
        <v>2.1200000000001218E-3</v>
      </c>
      <c r="AL381" s="1">
        <f>ABS(IK_diagnostics_positions__3[[#This Row],[Column16]]-P380)</f>
        <v>4.0400000000007097E-4</v>
      </c>
      <c r="AM381" s="1">
        <f>ABS(IK_diagnostics_positions__3[[#This Row],[Column17]]-Q380)</f>
        <v>2.7300000000000102E-3</v>
      </c>
      <c r="AN381" s="1">
        <f>ABS(IK_diagnostics_positions__3[[#This Row],[Column18]]-R380)</f>
        <v>5.9999999999993392E-4</v>
      </c>
      <c r="AO381" s="1">
        <f>ABS(IK_diagnostics_positions__3[[#This Row],[Column19]]-S380)</f>
        <v>1.4399000000000009E-3</v>
      </c>
      <c r="AP381" s="1">
        <f>ABS(IK_diagnostics_positions__3[[#This Row],[Column20]]-T380)</f>
        <v>7.6167000000000006E-3</v>
      </c>
      <c r="AQ381" s="1">
        <f>ABS(IK_diagnostics_positions__3[[#This Row],[Column21]]-U380)</f>
        <v>4.0399999999998215E-3</v>
      </c>
    </row>
    <row r="382" spans="1:43" x14ac:dyDescent="0.25">
      <c r="A382" s="1">
        <v>9.2857500000000006E-3</v>
      </c>
      <c r="B382" s="1" t="s">
        <v>22</v>
      </c>
      <c r="C382" s="1">
        <v>-0.99995699999999998</v>
      </c>
      <c r="D382" s="1">
        <v>-0.99047099999999999</v>
      </c>
      <c r="E382" s="1" t="s">
        <v>22</v>
      </c>
      <c r="F382" s="1">
        <v>-1.0220100000000001</v>
      </c>
      <c r="G382" s="1">
        <v>-1.0039499999999999</v>
      </c>
      <c r="H382" s="1">
        <v>0.67805700000000002</v>
      </c>
      <c r="I382" s="1">
        <v>-1.7568900000000001</v>
      </c>
      <c r="J382" s="1">
        <v>-1.20792E-2</v>
      </c>
      <c r="K382" s="1">
        <v>0.75254500000000002</v>
      </c>
      <c r="L382" s="1">
        <v>-1.8600699999999999</v>
      </c>
      <c r="M382" s="1">
        <v>0.73067199999999999</v>
      </c>
      <c r="N382" s="1">
        <v>0.99093399999999998</v>
      </c>
      <c r="O382" s="1">
        <v>-2.48576</v>
      </c>
      <c r="P382" s="1">
        <v>-0.74365499999999995</v>
      </c>
      <c r="Q382" s="1">
        <v>0.993977</v>
      </c>
      <c r="R382" s="1">
        <v>-2.4976500000000001</v>
      </c>
      <c r="S382" s="1">
        <v>8.1763500000000006E-3</v>
      </c>
      <c r="T382" s="1">
        <v>5.7186499999999996E-3</v>
      </c>
      <c r="U382" s="1">
        <v>-2.5247799999999998</v>
      </c>
      <c r="V382" s="1" t="s">
        <v>23</v>
      </c>
      <c r="W382" s="1">
        <f>ABS(IK_diagnostics_positions__3[[#This Row],[Column1]]-A381)</f>
        <v>2.6878500000000003E-3</v>
      </c>
      <c r="X382" s="1">
        <f>ABS(IK_diagnostics_positions__3[[#This Row],[Column2]]-B381)</f>
        <v>0</v>
      </c>
      <c r="Y382" s="1">
        <f>ABS(IK_diagnostics_positions__3[[#This Row],[Column3]]-C381)</f>
        <v>2.1000000000048757E-5</v>
      </c>
      <c r="Z382" s="1">
        <f>ABS(IK_diagnostics_positions__3[[#This Row],[Column4]]-D381)</f>
        <v>2.6789999999999869E-3</v>
      </c>
      <c r="AA382" s="1">
        <f>ABS(IK_diagnostics_positions__3[[#This Row],[Column5]]-E381)</f>
        <v>0</v>
      </c>
      <c r="AB382" s="1">
        <f>ABS(IK_diagnostics_positions__3[[#This Row],[Column6]]-F381)</f>
        <v>4.3999999999999595E-4</v>
      </c>
      <c r="AC382" s="1">
        <f>ABS(IK_diagnostics_positions__3[[#This Row],[Column7]]-G381)</f>
        <v>1.8200000000001548E-3</v>
      </c>
      <c r="AD382" s="1">
        <f>ABS(IK_diagnostics_positions__3[[#This Row],[Column8]]-H381)</f>
        <v>7.004999999999928E-3</v>
      </c>
      <c r="AE382" s="1">
        <f>ABS(IK_diagnostics_positions__3[[#This Row],[Column9]]-I381)</f>
        <v>6.0599999999999543E-3</v>
      </c>
      <c r="AF382" s="1">
        <f>ABS(IK_diagnostics_positions__3[[#This Row],[Column10]]-J381)</f>
        <v>1.6521999999999995E-3</v>
      </c>
      <c r="AG382" s="1">
        <f>ABS(IK_diagnostics_positions__3[[#This Row],[Column11]]-K381)</f>
        <v>2.6400000000004198E-4</v>
      </c>
      <c r="AH382" s="1">
        <f>ABS(IK_diagnostics_positions__3[[#This Row],[Column12]]-L381)</f>
        <v>2.7199999999998337E-3</v>
      </c>
      <c r="AI382" s="1">
        <f>ABS(IK_diagnostics_positions__3[[#This Row],[Column13]]-M381)</f>
        <v>1.4260000000000383E-3</v>
      </c>
      <c r="AJ382" s="1">
        <f>ABS(IK_diagnostics_positions__3[[#This Row],[Column14]]-N381)</f>
        <v>4.2360000000000175E-3</v>
      </c>
      <c r="AK382" s="1">
        <f>ABS(IK_diagnostics_positions__3[[#This Row],[Column15]]-O381)</f>
        <v>1.4899999999999913E-3</v>
      </c>
      <c r="AL382" s="1">
        <f>ABS(IK_diagnostics_positions__3[[#This Row],[Column16]]-P381)</f>
        <v>1.1900000000009126E-4</v>
      </c>
      <c r="AM382" s="1">
        <f>ABS(IK_diagnostics_positions__3[[#This Row],[Column17]]-Q381)</f>
        <v>2.2889999999999855E-3</v>
      </c>
      <c r="AN382" s="1">
        <f>ABS(IK_diagnostics_positions__3[[#This Row],[Column18]]-R381)</f>
        <v>2.1000000000004349E-4</v>
      </c>
      <c r="AO382" s="1">
        <f>ABS(IK_diagnostics_positions__3[[#This Row],[Column19]]-S381)</f>
        <v>1.8815499999999992E-3</v>
      </c>
      <c r="AP382" s="1">
        <f>ABS(IK_diagnostics_positions__3[[#This Row],[Column20]]-T381)</f>
        <v>5.0079499999999997E-3</v>
      </c>
      <c r="AQ382" s="1">
        <f>ABS(IK_diagnostics_positions__3[[#This Row],[Column21]]-U381)</f>
        <v>3.0400000000003757E-3</v>
      </c>
    </row>
    <row r="383" spans="1:43" x14ac:dyDescent="0.25">
      <c r="A383" s="1">
        <v>1.14415E-2</v>
      </c>
      <c r="B383" s="1" t="s">
        <v>22</v>
      </c>
      <c r="C383" s="1">
        <v>-0.99993500000000002</v>
      </c>
      <c r="D383" s="1">
        <v>-0.98831199999999997</v>
      </c>
      <c r="E383" s="1" t="s">
        <v>22</v>
      </c>
      <c r="F383" s="1">
        <v>-1.02213</v>
      </c>
      <c r="G383" s="1">
        <v>-1.0020500000000001</v>
      </c>
      <c r="H383" s="1">
        <v>0.67216200000000004</v>
      </c>
      <c r="I383" s="1">
        <v>-1.76241</v>
      </c>
      <c r="J383" s="1">
        <v>-1.04563E-2</v>
      </c>
      <c r="K383" s="1">
        <v>0.75336599999999998</v>
      </c>
      <c r="L383" s="1">
        <v>-1.8632</v>
      </c>
      <c r="M383" s="1">
        <v>0.733464</v>
      </c>
      <c r="N383" s="1">
        <v>0.99330399999999996</v>
      </c>
      <c r="O383" s="1">
        <v>-2.48691</v>
      </c>
      <c r="P383" s="1">
        <v>-0.74449699999999996</v>
      </c>
      <c r="Q383" s="1">
        <v>0.99497800000000003</v>
      </c>
      <c r="R383" s="1">
        <v>-2.4978699999999998</v>
      </c>
      <c r="S383" s="1">
        <v>6.9256099999999996E-3</v>
      </c>
      <c r="T383" s="1">
        <v>2.21294E-3</v>
      </c>
      <c r="U383" s="1">
        <v>-2.5230999999999999</v>
      </c>
      <c r="V383" s="1" t="s">
        <v>23</v>
      </c>
      <c r="W383" s="1">
        <f>ABS(IK_diagnostics_positions__3[[#This Row],[Column1]]-A382)</f>
        <v>2.1557499999999997E-3</v>
      </c>
      <c r="X383" s="1">
        <f>ABS(IK_diagnostics_positions__3[[#This Row],[Column2]]-B382)</f>
        <v>0</v>
      </c>
      <c r="Y383" s="1">
        <f>ABS(IK_diagnostics_positions__3[[#This Row],[Column3]]-C382)</f>
        <v>2.1999999999966491E-5</v>
      </c>
      <c r="Z383" s="1">
        <f>ABS(IK_diagnostics_positions__3[[#This Row],[Column4]]-D382)</f>
        <v>2.159000000000022E-3</v>
      </c>
      <c r="AA383" s="1">
        <f>ABS(IK_diagnostics_positions__3[[#This Row],[Column5]]-E382)</f>
        <v>0</v>
      </c>
      <c r="AB383" s="1">
        <f>ABS(IK_diagnostics_positions__3[[#This Row],[Column6]]-F382)</f>
        <v>1.1999999999989797E-4</v>
      </c>
      <c r="AC383" s="1">
        <f>ABS(IK_diagnostics_positions__3[[#This Row],[Column7]]-G382)</f>
        <v>1.8999999999997907E-3</v>
      </c>
      <c r="AD383" s="1">
        <f>ABS(IK_diagnostics_positions__3[[#This Row],[Column8]]-H382)</f>
        <v>5.8949999999999836E-3</v>
      </c>
      <c r="AE383" s="1">
        <f>ABS(IK_diagnostics_positions__3[[#This Row],[Column9]]-I382)</f>
        <v>5.5199999999999694E-3</v>
      </c>
      <c r="AF383" s="1">
        <f>ABS(IK_diagnostics_positions__3[[#This Row],[Column10]]-J382)</f>
        <v>1.6229E-3</v>
      </c>
      <c r="AG383" s="1">
        <f>ABS(IK_diagnostics_positions__3[[#This Row],[Column11]]-K382)</f>
        <v>8.2099999999996065E-4</v>
      </c>
      <c r="AH383" s="1">
        <f>ABS(IK_diagnostics_positions__3[[#This Row],[Column12]]-L382)</f>
        <v>3.1300000000000772E-3</v>
      </c>
      <c r="AI383" s="1">
        <f>ABS(IK_diagnostics_positions__3[[#This Row],[Column13]]-M382)</f>
        <v>2.7920000000000167E-3</v>
      </c>
      <c r="AJ383" s="1">
        <f>ABS(IK_diagnostics_positions__3[[#This Row],[Column14]]-N382)</f>
        <v>2.3699999999999832E-3</v>
      </c>
      <c r="AK383" s="1">
        <f>ABS(IK_diagnostics_positions__3[[#This Row],[Column15]]-O382)</f>
        <v>1.1499999999999844E-3</v>
      </c>
      <c r="AL383" s="1">
        <f>ABS(IK_diagnostics_positions__3[[#This Row],[Column16]]-P382)</f>
        <v>8.4200000000000941E-4</v>
      </c>
      <c r="AM383" s="1">
        <f>ABS(IK_diagnostics_positions__3[[#This Row],[Column17]]-Q382)</f>
        <v>1.0010000000000296E-3</v>
      </c>
      <c r="AN383" s="1">
        <f>ABS(IK_diagnostics_positions__3[[#This Row],[Column18]]-R382)</f>
        <v>2.1999999999966491E-4</v>
      </c>
      <c r="AO383" s="1">
        <f>ABS(IK_diagnostics_positions__3[[#This Row],[Column19]]-S382)</f>
        <v>1.2507400000000011E-3</v>
      </c>
      <c r="AP383" s="1">
        <f>ABS(IK_diagnostics_positions__3[[#This Row],[Column20]]-T382)</f>
        <v>3.5057099999999996E-3</v>
      </c>
      <c r="AQ383" s="1">
        <f>ABS(IK_diagnostics_positions__3[[#This Row],[Column21]]-U382)</f>
        <v>1.6799999999999038E-3</v>
      </c>
    </row>
    <row r="384" spans="1:43" x14ac:dyDescent="0.25">
      <c r="A384" s="1">
        <v>1.5041799999999999E-2</v>
      </c>
      <c r="B384" s="1" t="s">
        <v>22</v>
      </c>
      <c r="C384" s="1">
        <v>-0.99988699999999997</v>
      </c>
      <c r="D384" s="1">
        <v>-0.98472499999999996</v>
      </c>
      <c r="E384" s="1" t="s">
        <v>22</v>
      </c>
      <c r="F384" s="1">
        <v>-1.0214799999999999</v>
      </c>
      <c r="G384" s="1">
        <v>-0.999722</v>
      </c>
      <c r="H384" s="1">
        <v>0.66742999999999997</v>
      </c>
      <c r="I384" s="1">
        <v>-1.766</v>
      </c>
      <c r="J384" s="1">
        <v>-8.4507499999999999E-3</v>
      </c>
      <c r="K384" s="1">
        <v>0.75449500000000003</v>
      </c>
      <c r="L384" s="1">
        <v>-1.865</v>
      </c>
      <c r="M384" s="1">
        <v>0.73564499999999999</v>
      </c>
      <c r="N384" s="1">
        <v>0.99526300000000001</v>
      </c>
      <c r="O384" s="1">
        <v>-2.4881799999999998</v>
      </c>
      <c r="P384" s="1">
        <v>-0.74473400000000001</v>
      </c>
      <c r="Q384" s="1">
        <v>0.99578500000000003</v>
      </c>
      <c r="R384" s="1">
        <v>-2.4971899999999998</v>
      </c>
      <c r="S384" s="1">
        <v>6.0793699999999997E-3</v>
      </c>
      <c r="T384" s="2">
        <v>-6.4313400000000007E-5</v>
      </c>
      <c r="U384" s="1">
        <v>-2.5210699999999999</v>
      </c>
      <c r="V384" s="1" t="s">
        <v>23</v>
      </c>
      <c r="W384" s="1">
        <f>ABS(IK_diagnostics_positions__3[[#This Row],[Column1]]-A383)</f>
        <v>3.600299999999999E-3</v>
      </c>
      <c r="X384" s="1">
        <f>ABS(IK_diagnostics_positions__3[[#This Row],[Column2]]-B383)</f>
        <v>0</v>
      </c>
      <c r="Y384" s="1">
        <f>ABS(IK_diagnostics_positions__3[[#This Row],[Column3]]-C383)</f>
        <v>4.8000000000048004E-5</v>
      </c>
      <c r="Z384" s="1">
        <f>ABS(IK_diagnostics_positions__3[[#This Row],[Column4]]-D383)</f>
        <v>3.5870000000000068E-3</v>
      </c>
      <c r="AA384" s="1">
        <f>ABS(IK_diagnostics_positions__3[[#This Row],[Column5]]-E383)</f>
        <v>0</v>
      </c>
      <c r="AB384" s="1">
        <f>ABS(IK_diagnostics_positions__3[[#This Row],[Column6]]-F383)</f>
        <v>6.5000000000003944E-4</v>
      </c>
      <c r="AC384" s="1">
        <f>ABS(IK_diagnostics_positions__3[[#This Row],[Column7]]-G383)</f>
        <v>2.3280000000001078E-3</v>
      </c>
      <c r="AD384" s="1">
        <f>ABS(IK_diagnostics_positions__3[[#This Row],[Column8]]-H383)</f>
        <v>4.7320000000000695E-3</v>
      </c>
      <c r="AE384" s="1">
        <f>ABS(IK_diagnostics_positions__3[[#This Row],[Column9]]-I383)</f>
        <v>3.5899999999999821E-3</v>
      </c>
      <c r="AF384" s="1">
        <f>ABS(IK_diagnostics_positions__3[[#This Row],[Column10]]-J383)</f>
        <v>2.00555E-3</v>
      </c>
      <c r="AG384" s="1">
        <f>ABS(IK_diagnostics_positions__3[[#This Row],[Column11]]-K383)</f>
        <v>1.1290000000000466E-3</v>
      </c>
      <c r="AH384" s="1">
        <f>ABS(IK_diagnostics_positions__3[[#This Row],[Column12]]-L383)</f>
        <v>1.8000000000000238E-3</v>
      </c>
      <c r="AI384" s="1">
        <f>ABS(IK_diagnostics_positions__3[[#This Row],[Column13]]-M383)</f>
        <v>2.1809999999999885E-3</v>
      </c>
      <c r="AJ384" s="1">
        <f>ABS(IK_diagnostics_positions__3[[#This Row],[Column14]]-N383)</f>
        <v>1.959000000000044E-3</v>
      </c>
      <c r="AK384" s="1">
        <f>ABS(IK_diagnostics_positions__3[[#This Row],[Column15]]-O383)</f>
        <v>1.2699999999998823E-3</v>
      </c>
      <c r="AL384" s="1">
        <f>ABS(IK_diagnostics_positions__3[[#This Row],[Column16]]-P383)</f>
        <v>2.3700000000004273E-4</v>
      </c>
      <c r="AM384" s="1">
        <f>ABS(IK_diagnostics_positions__3[[#This Row],[Column17]]-Q383)</f>
        <v>8.0700000000000216E-4</v>
      </c>
      <c r="AN384" s="1">
        <f>ABS(IK_diagnostics_positions__3[[#This Row],[Column18]]-R383)</f>
        <v>6.8000000000001393E-4</v>
      </c>
      <c r="AO384" s="1">
        <f>ABS(IK_diagnostics_positions__3[[#This Row],[Column19]]-S383)</f>
        <v>8.4623999999999984E-4</v>
      </c>
      <c r="AP384" s="1">
        <f>ABS(IK_diagnostics_positions__3[[#This Row],[Column20]]-T383)</f>
        <v>2.2772534000000001E-3</v>
      </c>
      <c r="AQ384" s="1">
        <f>ABS(IK_diagnostics_positions__3[[#This Row],[Column21]]-U383)</f>
        <v>2.0299999999999763E-3</v>
      </c>
    </row>
    <row r="385" spans="1:43" x14ac:dyDescent="0.25">
      <c r="A385" s="1">
        <v>1.7688599999999999E-2</v>
      </c>
      <c r="B385" s="1" t="s">
        <v>22</v>
      </c>
      <c r="C385" s="1">
        <v>-0.99984399999999996</v>
      </c>
      <c r="D385" s="1">
        <v>-0.98207699999999998</v>
      </c>
      <c r="E385" s="1" t="s">
        <v>22</v>
      </c>
      <c r="F385" s="1">
        <v>-1.02149</v>
      </c>
      <c r="G385" s="1">
        <v>-0.99771200000000004</v>
      </c>
      <c r="H385" s="1">
        <v>0.66386999999999996</v>
      </c>
      <c r="I385" s="1">
        <v>-1.76918</v>
      </c>
      <c r="J385" s="1">
        <v>-6.7080300000000002E-3</v>
      </c>
      <c r="K385" s="1">
        <v>0.75558000000000003</v>
      </c>
      <c r="L385" s="1">
        <v>-1.8666499999999999</v>
      </c>
      <c r="M385" s="1">
        <v>0.73766699999999996</v>
      </c>
      <c r="N385" s="1">
        <v>0.99698399999999998</v>
      </c>
      <c r="O385" s="1">
        <v>-2.4892500000000002</v>
      </c>
      <c r="P385" s="1">
        <v>-0.74498299999999995</v>
      </c>
      <c r="Q385" s="1">
        <v>0.99600100000000003</v>
      </c>
      <c r="R385" s="1">
        <v>-2.4968499999999998</v>
      </c>
      <c r="S385" s="1">
        <v>4.98833E-3</v>
      </c>
      <c r="T385" s="1">
        <v>-1.4550699999999999E-3</v>
      </c>
      <c r="U385" s="1">
        <v>-2.5199199999999999</v>
      </c>
      <c r="V385" s="1" t="s">
        <v>23</v>
      </c>
      <c r="W385" s="1">
        <f>ABS(IK_diagnostics_positions__3[[#This Row],[Column1]]-A384)</f>
        <v>2.6467999999999995E-3</v>
      </c>
      <c r="X385" s="1">
        <f>ABS(IK_diagnostics_positions__3[[#This Row],[Column2]]-B384)</f>
        <v>0</v>
      </c>
      <c r="Y385" s="1">
        <f>ABS(IK_diagnostics_positions__3[[#This Row],[Column3]]-C384)</f>
        <v>4.3000000000015248E-5</v>
      </c>
      <c r="Z385" s="1">
        <f>ABS(IK_diagnostics_positions__3[[#This Row],[Column4]]-D384)</f>
        <v>2.6479999999999837E-3</v>
      </c>
      <c r="AA385" s="1">
        <f>ABS(IK_diagnostics_positions__3[[#This Row],[Column5]]-E384)</f>
        <v>0</v>
      </c>
      <c r="AB385" s="1">
        <f>ABS(IK_diagnostics_positions__3[[#This Row],[Column6]]-F384)</f>
        <v>1.0000000000065512E-5</v>
      </c>
      <c r="AC385" s="1">
        <f>ABS(IK_diagnostics_positions__3[[#This Row],[Column7]]-G384)</f>
        <v>2.0099999999999563E-3</v>
      </c>
      <c r="AD385" s="1">
        <f>ABS(IK_diagnostics_positions__3[[#This Row],[Column8]]-H384)</f>
        <v>3.5600000000000076E-3</v>
      </c>
      <c r="AE385" s="1">
        <f>ABS(IK_diagnostics_positions__3[[#This Row],[Column9]]-I384)</f>
        <v>3.1799999999999606E-3</v>
      </c>
      <c r="AF385" s="1">
        <f>ABS(IK_diagnostics_positions__3[[#This Row],[Column10]]-J384)</f>
        <v>1.7427199999999997E-3</v>
      </c>
      <c r="AG385" s="1">
        <f>ABS(IK_diagnostics_positions__3[[#This Row],[Column11]]-K384)</f>
        <v>1.0850000000000026E-3</v>
      </c>
      <c r="AH385" s="1">
        <f>ABS(IK_diagnostics_positions__3[[#This Row],[Column12]]-L384)</f>
        <v>1.6499999999999293E-3</v>
      </c>
      <c r="AI385" s="1">
        <f>ABS(IK_diagnostics_positions__3[[#This Row],[Column13]]-M384)</f>
        <v>2.0219999999999683E-3</v>
      </c>
      <c r="AJ385" s="1">
        <f>ABS(IK_diagnostics_positions__3[[#This Row],[Column14]]-N384)</f>
        <v>1.7209999999999726E-3</v>
      </c>
      <c r="AK385" s="1">
        <f>ABS(IK_diagnostics_positions__3[[#This Row],[Column15]]-O384)</f>
        <v>1.0700000000003485E-3</v>
      </c>
      <c r="AL385" s="1">
        <f>ABS(IK_diagnostics_positions__3[[#This Row],[Column16]]-P384)</f>
        <v>2.4899999999994371E-4</v>
      </c>
      <c r="AM385" s="1">
        <f>ABS(IK_diagnostics_positions__3[[#This Row],[Column17]]-Q384)</f>
        <v>2.1599999999999397E-4</v>
      </c>
      <c r="AN385" s="1">
        <f>ABS(IK_diagnostics_positions__3[[#This Row],[Column18]]-R384)</f>
        <v>3.4000000000000696E-4</v>
      </c>
      <c r="AO385" s="1">
        <f>ABS(IK_diagnostics_positions__3[[#This Row],[Column19]]-S384)</f>
        <v>1.0910399999999997E-3</v>
      </c>
      <c r="AP385" s="1">
        <f>ABS(IK_diagnostics_positions__3[[#This Row],[Column20]]-T384)</f>
        <v>1.3907565999999999E-3</v>
      </c>
      <c r="AQ385" s="1">
        <f>ABS(IK_diagnostics_positions__3[[#This Row],[Column21]]-U384)</f>
        <v>1.1499999999999844E-3</v>
      </c>
    </row>
    <row r="386" spans="1:43" x14ac:dyDescent="0.25">
      <c r="A386" s="1">
        <v>1.9917899999999999E-2</v>
      </c>
      <c r="B386" s="1" t="s">
        <v>22</v>
      </c>
      <c r="C386" s="1">
        <v>-0.99980199999999997</v>
      </c>
      <c r="D386" s="1">
        <v>-0.97986399999999996</v>
      </c>
      <c r="E386" s="1" t="s">
        <v>22</v>
      </c>
      <c r="F386" s="1">
        <v>-1.02068</v>
      </c>
      <c r="G386" s="1">
        <v>-0.99656599999999995</v>
      </c>
      <c r="H386" s="1">
        <v>0.66019600000000001</v>
      </c>
      <c r="I386" s="1">
        <v>-1.77159</v>
      </c>
      <c r="J386" s="1">
        <v>-5.9102199999999999E-3</v>
      </c>
      <c r="K386" s="1">
        <v>0.75673800000000002</v>
      </c>
      <c r="L386" s="1">
        <v>-1.8679300000000001</v>
      </c>
      <c r="M386" s="1">
        <v>0.73850000000000005</v>
      </c>
      <c r="N386" s="1">
        <v>0.99783999999999995</v>
      </c>
      <c r="O386" s="1">
        <v>-2.4906100000000002</v>
      </c>
      <c r="P386" s="1">
        <v>-0.74547300000000005</v>
      </c>
      <c r="Q386" s="1">
        <v>0.99627699999999997</v>
      </c>
      <c r="R386" s="1">
        <v>-2.49695</v>
      </c>
      <c r="S386" s="1">
        <v>4.2159299999999997E-3</v>
      </c>
      <c r="T386" s="1">
        <v>-2.8905900000000002E-3</v>
      </c>
      <c r="U386" s="1">
        <v>-2.5182099999999998</v>
      </c>
      <c r="V386" s="1" t="s">
        <v>23</v>
      </c>
      <c r="W386" s="1">
        <f>ABS(IK_diagnostics_positions__3[[#This Row],[Column1]]-A385)</f>
        <v>2.2293E-3</v>
      </c>
      <c r="X386" s="1">
        <f>ABS(IK_diagnostics_positions__3[[#This Row],[Column2]]-B385)</f>
        <v>0</v>
      </c>
      <c r="Y386" s="1">
        <f>ABS(IK_diagnostics_positions__3[[#This Row],[Column3]]-C385)</f>
        <v>4.1999999999986493E-5</v>
      </c>
      <c r="Z386" s="1">
        <f>ABS(IK_diagnostics_positions__3[[#This Row],[Column4]]-D385)</f>
        <v>2.2130000000000205E-3</v>
      </c>
      <c r="AA386" s="1">
        <f>ABS(IK_diagnostics_positions__3[[#This Row],[Column5]]-E385)</f>
        <v>0</v>
      </c>
      <c r="AB386" s="1">
        <f>ABS(IK_diagnostics_positions__3[[#This Row],[Column6]]-F385)</f>
        <v>8.099999999999774E-4</v>
      </c>
      <c r="AC386" s="1">
        <f>ABS(IK_diagnostics_positions__3[[#This Row],[Column7]]-G385)</f>
        <v>1.1460000000000914E-3</v>
      </c>
      <c r="AD386" s="1">
        <f>ABS(IK_diagnostics_positions__3[[#This Row],[Column8]]-H385)</f>
        <v>3.6739999999999551E-3</v>
      </c>
      <c r="AE386" s="1">
        <f>ABS(IK_diagnostics_positions__3[[#This Row],[Column9]]-I385)</f>
        <v>2.4100000000000232E-3</v>
      </c>
      <c r="AF386" s="1">
        <f>ABS(IK_diagnostics_positions__3[[#This Row],[Column10]]-J385)</f>
        <v>7.9781000000000036E-4</v>
      </c>
      <c r="AG386" s="1">
        <f>ABS(IK_diagnostics_positions__3[[#This Row],[Column11]]-K385)</f>
        <v>1.1579999999999924E-3</v>
      </c>
      <c r="AH386" s="1">
        <f>ABS(IK_diagnostics_positions__3[[#This Row],[Column12]]-L385)</f>
        <v>1.2800000000001699E-3</v>
      </c>
      <c r="AI386" s="1">
        <f>ABS(IK_diagnostics_positions__3[[#This Row],[Column13]]-M385)</f>
        <v>8.3300000000008367E-4</v>
      </c>
      <c r="AJ386" s="1">
        <f>ABS(IK_diagnostics_positions__3[[#This Row],[Column14]]-N385)</f>
        <v>8.559999999999679E-4</v>
      </c>
      <c r="AK386" s="1">
        <f>ABS(IK_diagnostics_positions__3[[#This Row],[Column15]]-O385)</f>
        <v>1.3600000000000279E-3</v>
      </c>
      <c r="AL386" s="1">
        <f>ABS(IK_diagnostics_positions__3[[#This Row],[Column16]]-P385)</f>
        <v>4.9000000000010147E-4</v>
      </c>
      <c r="AM386" s="1">
        <f>ABS(IK_diagnostics_positions__3[[#This Row],[Column17]]-Q385)</f>
        <v>2.7599999999994296E-4</v>
      </c>
      <c r="AN386" s="1">
        <f>ABS(IK_diagnostics_positions__3[[#This Row],[Column18]]-R385)</f>
        <v>1.0000000000021103E-4</v>
      </c>
      <c r="AO386" s="1">
        <f>ABS(IK_diagnostics_positions__3[[#This Row],[Column19]]-S385)</f>
        <v>7.7240000000000034E-4</v>
      </c>
      <c r="AP386" s="1">
        <f>ABS(IK_diagnostics_positions__3[[#This Row],[Column20]]-T385)</f>
        <v>1.4355200000000002E-3</v>
      </c>
      <c r="AQ386" s="1">
        <f>ABS(IK_diagnostics_positions__3[[#This Row],[Column21]]-U385)</f>
        <v>1.7100000000001003E-3</v>
      </c>
    </row>
    <row r="387" spans="1:43" x14ac:dyDescent="0.25">
      <c r="A387" s="1">
        <v>2.2279199999999999E-2</v>
      </c>
      <c r="B387" s="1" t="s">
        <v>22</v>
      </c>
      <c r="C387" s="1">
        <v>-0.99975199999999997</v>
      </c>
      <c r="D387" s="1">
        <v>-0.97751500000000002</v>
      </c>
      <c r="E387" s="1" t="s">
        <v>22</v>
      </c>
      <c r="F387" s="1">
        <v>-1.02003</v>
      </c>
      <c r="G387" s="1">
        <v>-0.99503399999999997</v>
      </c>
      <c r="H387" s="1">
        <v>0.65718699999999997</v>
      </c>
      <c r="I387" s="1">
        <v>-1.77355</v>
      </c>
      <c r="J387" s="1">
        <v>-4.7171699999999997E-3</v>
      </c>
      <c r="K387" s="1">
        <v>0.75817299999999999</v>
      </c>
      <c r="L387" s="1">
        <v>-1.8688100000000001</v>
      </c>
      <c r="M387" s="1">
        <v>0.73993299999999995</v>
      </c>
      <c r="N387" s="1">
        <v>0.99897999999999998</v>
      </c>
      <c r="O387" s="1">
        <v>-2.4913099999999999</v>
      </c>
      <c r="P387" s="1">
        <v>-0.74531099999999995</v>
      </c>
      <c r="Q387" s="1">
        <v>0.996749</v>
      </c>
      <c r="R387" s="1">
        <v>-2.4969800000000002</v>
      </c>
      <c r="S387" s="1">
        <v>3.8200199999999999E-3</v>
      </c>
      <c r="T387" s="1">
        <v>-3.4915800000000002E-3</v>
      </c>
      <c r="U387" s="1">
        <v>-2.5167299999999999</v>
      </c>
      <c r="V387" s="1" t="s">
        <v>23</v>
      </c>
      <c r="W387" s="1">
        <f>ABS(IK_diagnostics_positions__3[[#This Row],[Column1]]-A386)</f>
        <v>2.3613000000000002E-3</v>
      </c>
      <c r="X387" s="1">
        <f>ABS(IK_diagnostics_positions__3[[#This Row],[Column2]]-B386)</f>
        <v>0</v>
      </c>
      <c r="Y387" s="1">
        <f>ABS(IK_diagnostics_positions__3[[#This Row],[Column3]]-C386)</f>
        <v>4.9999999999994493E-5</v>
      </c>
      <c r="Z387" s="1">
        <f>ABS(IK_diagnostics_positions__3[[#This Row],[Column4]]-D386)</f>
        <v>2.3489999999999345E-3</v>
      </c>
      <c r="AA387" s="1">
        <f>ABS(IK_diagnostics_positions__3[[#This Row],[Column5]]-E386)</f>
        <v>0</v>
      </c>
      <c r="AB387" s="1">
        <f>ABS(IK_diagnostics_positions__3[[#This Row],[Column6]]-F386)</f>
        <v>6.5000000000003944E-4</v>
      </c>
      <c r="AC387" s="1">
        <f>ABS(IK_diagnostics_positions__3[[#This Row],[Column7]]-G386)</f>
        <v>1.5319999999999778E-3</v>
      </c>
      <c r="AD387" s="1">
        <f>ABS(IK_diagnostics_positions__3[[#This Row],[Column8]]-H386)</f>
        <v>3.0090000000000394E-3</v>
      </c>
      <c r="AE387" s="1">
        <f>ABS(IK_diagnostics_positions__3[[#This Row],[Column9]]-I386)</f>
        <v>1.9599999999999618E-3</v>
      </c>
      <c r="AF387" s="1">
        <f>ABS(IK_diagnostics_positions__3[[#This Row],[Column10]]-J386)</f>
        <v>1.1930500000000002E-3</v>
      </c>
      <c r="AG387" s="1">
        <f>ABS(IK_diagnostics_positions__3[[#This Row],[Column11]]-K386)</f>
        <v>1.4349999999999641E-3</v>
      </c>
      <c r="AH387" s="1">
        <f>ABS(IK_diagnostics_positions__3[[#This Row],[Column12]]-L386)</f>
        <v>8.799999999999919E-4</v>
      </c>
      <c r="AI387" s="1">
        <f>ABS(IK_diagnostics_positions__3[[#This Row],[Column13]]-M386)</f>
        <v>1.4329999999999066E-3</v>
      </c>
      <c r="AJ387" s="1">
        <f>ABS(IK_diagnostics_positions__3[[#This Row],[Column14]]-N386)</f>
        <v>1.1400000000000299E-3</v>
      </c>
      <c r="AK387" s="1">
        <f>ABS(IK_diagnostics_positions__3[[#This Row],[Column15]]-O386)</f>
        <v>6.9999999999970086E-4</v>
      </c>
      <c r="AL387" s="1">
        <f>ABS(IK_diagnostics_positions__3[[#This Row],[Column16]]-P386)</f>
        <v>1.620000000001065E-4</v>
      </c>
      <c r="AM387" s="1">
        <f>ABS(IK_diagnostics_positions__3[[#This Row],[Column17]]-Q386)</f>
        <v>4.7200000000002795E-4</v>
      </c>
      <c r="AN387" s="1">
        <f>ABS(IK_diagnostics_positions__3[[#This Row],[Column18]]-R386)</f>
        <v>3.0000000000196536E-5</v>
      </c>
      <c r="AO387" s="1">
        <f>ABS(IK_diagnostics_positions__3[[#This Row],[Column19]]-S386)</f>
        <v>3.9590999999999975E-4</v>
      </c>
      <c r="AP387" s="1">
        <f>ABS(IK_diagnostics_positions__3[[#This Row],[Column20]]-T386)</f>
        <v>6.0099000000000003E-4</v>
      </c>
      <c r="AQ387" s="1">
        <f>ABS(IK_diagnostics_positions__3[[#This Row],[Column21]]-U386)</f>
        <v>1.4799999999999258E-3</v>
      </c>
    </row>
    <row r="388" spans="1:43" x14ac:dyDescent="0.25">
      <c r="A388" s="1">
        <v>2.3868400000000001E-2</v>
      </c>
      <c r="B388" s="1" t="s">
        <v>22</v>
      </c>
      <c r="C388" s="1">
        <v>-0.99971500000000002</v>
      </c>
      <c r="D388" s="1">
        <v>-0.97592800000000002</v>
      </c>
      <c r="E388" s="1" t="s">
        <v>22</v>
      </c>
      <c r="F388" s="1">
        <v>-1.0198799999999999</v>
      </c>
      <c r="G388" s="1">
        <v>-0.99381900000000001</v>
      </c>
      <c r="H388" s="1">
        <v>0.65519700000000003</v>
      </c>
      <c r="I388" s="1">
        <v>-1.77512</v>
      </c>
      <c r="J388" s="1">
        <v>-3.7002599999999999E-3</v>
      </c>
      <c r="K388" s="1">
        <v>0.759324</v>
      </c>
      <c r="L388" s="1">
        <v>-1.8690500000000001</v>
      </c>
      <c r="M388" s="1">
        <v>0.74090800000000001</v>
      </c>
      <c r="N388" s="1">
        <v>1.0000100000000001</v>
      </c>
      <c r="O388" s="1">
        <v>-2.4916499999999999</v>
      </c>
      <c r="P388" s="1">
        <v>-0.74503299999999995</v>
      </c>
      <c r="Q388" s="1">
        <v>0.99747600000000003</v>
      </c>
      <c r="R388" s="1">
        <v>-2.4965099999999998</v>
      </c>
      <c r="S388" s="1">
        <v>3.6782099999999999E-3</v>
      </c>
      <c r="T388" s="1">
        <v>-3.6189600000000001E-3</v>
      </c>
      <c r="U388" s="1">
        <v>-2.5154700000000001</v>
      </c>
      <c r="V388" s="1" t="s">
        <v>23</v>
      </c>
      <c r="W388" s="1">
        <f>ABS(IK_diagnostics_positions__3[[#This Row],[Column1]]-A387)</f>
        <v>1.5892000000000024E-3</v>
      </c>
      <c r="X388" s="1">
        <f>ABS(IK_diagnostics_positions__3[[#This Row],[Column2]]-B387)</f>
        <v>0</v>
      </c>
      <c r="Y388" s="1">
        <f>ABS(IK_diagnostics_positions__3[[#This Row],[Column3]]-C387)</f>
        <v>3.6999999999953737E-5</v>
      </c>
      <c r="Z388" s="1">
        <f>ABS(IK_diagnostics_positions__3[[#This Row],[Column4]]-D387)</f>
        <v>1.5870000000000051E-3</v>
      </c>
      <c r="AA388" s="1">
        <f>ABS(IK_diagnostics_positions__3[[#This Row],[Column5]]-E387)</f>
        <v>0</v>
      </c>
      <c r="AB388" s="1">
        <f>ABS(IK_diagnostics_positions__3[[#This Row],[Column6]]-F387)</f>
        <v>1.500000000000945E-4</v>
      </c>
      <c r="AC388" s="1">
        <f>ABS(IK_diagnostics_positions__3[[#This Row],[Column7]]-G387)</f>
        <v>1.2149999999999661E-3</v>
      </c>
      <c r="AD388" s="1">
        <f>ABS(IK_diagnostics_positions__3[[#This Row],[Column8]]-H387)</f>
        <v>1.9899999999999363E-3</v>
      </c>
      <c r="AE388" s="1">
        <f>ABS(IK_diagnostics_positions__3[[#This Row],[Column9]]-I387)</f>
        <v>1.5700000000000713E-3</v>
      </c>
      <c r="AF388" s="1">
        <f>ABS(IK_diagnostics_positions__3[[#This Row],[Column10]]-J387)</f>
        <v>1.0169099999999998E-3</v>
      </c>
      <c r="AG388" s="1">
        <f>ABS(IK_diagnostics_positions__3[[#This Row],[Column11]]-K387)</f>
        <v>1.1510000000000131E-3</v>
      </c>
      <c r="AH388" s="1">
        <f>ABS(IK_diagnostics_positions__3[[#This Row],[Column12]]-L387)</f>
        <v>2.4000000000001798E-4</v>
      </c>
      <c r="AI388" s="1">
        <f>ABS(IK_diagnostics_positions__3[[#This Row],[Column13]]-M387)</f>
        <v>9.7500000000005915E-4</v>
      </c>
      <c r="AJ388" s="1">
        <f>ABS(IK_diagnostics_positions__3[[#This Row],[Column14]]-N387)</f>
        <v>1.0300000000000864E-3</v>
      </c>
      <c r="AK388" s="1">
        <f>ABS(IK_diagnostics_positions__3[[#This Row],[Column15]]-O387)</f>
        <v>3.4000000000000696E-4</v>
      </c>
      <c r="AL388" s="1">
        <f>ABS(IK_diagnostics_positions__3[[#This Row],[Column16]]-P387)</f>
        <v>2.7800000000000047E-4</v>
      </c>
      <c r="AM388" s="1">
        <f>ABS(IK_diagnostics_positions__3[[#This Row],[Column17]]-Q387)</f>
        <v>7.2700000000003318E-4</v>
      </c>
      <c r="AN388" s="1">
        <f>ABS(IK_diagnostics_positions__3[[#This Row],[Column18]]-R387)</f>
        <v>4.7000000000041453E-4</v>
      </c>
      <c r="AO388" s="1">
        <f>ABS(IK_diagnostics_positions__3[[#This Row],[Column19]]-S387)</f>
        <v>1.4181000000000003E-4</v>
      </c>
      <c r="AP388" s="1">
        <f>ABS(IK_diagnostics_positions__3[[#This Row],[Column20]]-T387)</f>
        <v>1.2737999999999985E-4</v>
      </c>
      <c r="AQ388" s="1">
        <f>ABS(IK_diagnostics_positions__3[[#This Row],[Column21]]-U387)</f>
        <v>1.2599999999998168E-3</v>
      </c>
    </row>
    <row r="389" spans="1:43" x14ac:dyDescent="0.25">
      <c r="A389" s="1">
        <v>2.5064400000000001E-2</v>
      </c>
      <c r="B389" s="1" t="s">
        <v>22</v>
      </c>
      <c r="C389" s="1">
        <v>-0.99968599999999996</v>
      </c>
      <c r="D389" s="1">
        <v>-0.97474300000000003</v>
      </c>
      <c r="E389" s="1" t="s">
        <v>22</v>
      </c>
      <c r="F389" s="1">
        <v>-1.01928</v>
      </c>
      <c r="G389" s="1">
        <v>-0.99355700000000002</v>
      </c>
      <c r="H389" s="1">
        <v>0.65279900000000002</v>
      </c>
      <c r="I389" s="1">
        <v>-1.77658</v>
      </c>
      <c r="J389" s="1">
        <v>-3.7693399999999999E-3</v>
      </c>
      <c r="K389" s="1">
        <v>0.76060499999999998</v>
      </c>
      <c r="L389" s="1">
        <v>-1.86985</v>
      </c>
      <c r="M389" s="1">
        <v>0.74117900000000003</v>
      </c>
      <c r="N389" s="1">
        <v>1.00003</v>
      </c>
      <c r="O389" s="1">
        <v>-2.4925299999999999</v>
      </c>
      <c r="P389" s="1">
        <v>-0.74589300000000003</v>
      </c>
      <c r="Q389" s="1">
        <v>0.99734299999999998</v>
      </c>
      <c r="R389" s="1">
        <v>-2.4969100000000002</v>
      </c>
      <c r="S389" s="1">
        <v>3.1562299999999999E-3</v>
      </c>
      <c r="T389" s="1">
        <v>-4.0274899999999999E-3</v>
      </c>
      <c r="U389" s="1">
        <v>-2.5142799999999998</v>
      </c>
      <c r="V389" s="1" t="s">
        <v>23</v>
      </c>
      <c r="W389" s="1">
        <f>ABS(IK_diagnostics_positions__3[[#This Row],[Column1]]-A388)</f>
        <v>1.1959999999999991E-3</v>
      </c>
      <c r="X389" s="1">
        <f>ABS(IK_diagnostics_positions__3[[#This Row],[Column2]]-B388)</f>
        <v>0</v>
      </c>
      <c r="Y389" s="1">
        <f>ABS(IK_diagnostics_positions__3[[#This Row],[Column3]]-C388)</f>
        <v>2.9000000000056758E-5</v>
      </c>
      <c r="Z389" s="1">
        <f>ABS(IK_diagnostics_positions__3[[#This Row],[Column4]]-D388)</f>
        <v>1.1849999999999916E-3</v>
      </c>
      <c r="AA389" s="1">
        <f>ABS(IK_diagnostics_positions__3[[#This Row],[Column5]]-E388)</f>
        <v>0</v>
      </c>
      <c r="AB389" s="1">
        <f>ABS(IK_diagnostics_positions__3[[#This Row],[Column6]]-F388)</f>
        <v>5.9999999999993392E-4</v>
      </c>
      <c r="AC389" s="1">
        <f>ABS(IK_diagnostics_positions__3[[#This Row],[Column7]]-G388)</f>
        <v>2.6199999999998447E-4</v>
      </c>
      <c r="AD389" s="1">
        <f>ABS(IK_diagnostics_positions__3[[#This Row],[Column8]]-H388)</f>
        <v>2.3980000000000112E-3</v>
      </c>
      <c r="AE389" s="1">
        <f>ABS(IK_diagnostics_positions__3[[#This Row],[Column9]]-I388)</f>
        <v>1.4600000000000168E-3</v>
      </c>
      <c r="AF389" s="1">
        <f>ABS(IK_diagnostics_positions__3[[#This Row],[Column10]]-J388)</f>
        <v>6.9080000000000009E-5</v>
      </c>
      <c r="AG389" s="1">
        <f>ABS(IK_diagnostics_positions__3[[#This Row],[Column11]]-K388)</f>
        <v>1.2809999999999766E-3</v>
      </c>
      <c r="AH389" s="1">
        <f>ABS(IK_diagnostics_positions__3[[#This Row],[Column12]]-L388)</f>
        <v>7.9999999999991189E-4</v>
      </c>
      <c r="AI389" s="1">
        <f>ABS(IK_diagnostics_positions__3[[#This Row],[Column13]]-M388)</f>
        <v>2.7100000000002122E-4</v>
      </c>
      <c r="AJ389" s="1">
        <f>ABS(IK_diagnostics_positions__3[[#This Row],[Column14]]-N388)</f>
        <v>1.9999999999908979E-5</v>
      </c>
      <c r="AK389" s="1">
        <f>ABS(IK_diagnostics_positions__3[[#This Row],[Column15]]-O388)</f>
        <v>8.799999999999919E-4</v>
      </c>
      <c r="AL389" s="1">
        <f>ABS(IK_diagnostics_positions__3[[#This Row],[Column16]]-P388)</f>
        <v>8.6000000000008292E-4</v>
      </c>
      <c r="AM389" s="1">
        <f>ABS(IK_diagnostics_positions__3[[#This Row],[Column17]]-Q388)</f>
        <v>1.3300000000004975E-4</v>
      </c>
      <c r="AN389" s="1">
        <f>ABS(IK_diagnostics_positions__3[[#This Row],[Column18]]-R388)</f>
        <v>4.0000000000040004E-4</v>
      </c>
      <c r="AO389" s="1">
        <f>ABS(IK_diagnostics_positions__3[[#This Row],[Column19]]-S388)</f>
        <v>5.2198000000000001E-4</v>
      </c>
      <c r="AP389" s="1">
        <f>ABS(IK_diagnostics_positions__3[[#This Row],[Column20]]-T388)</f>
        <v>4.0852999999999983E-4</v>
      </c>
      <c r="AQ389" s="1">
        <f>ABS(IK_diagnostics_positions__3[[#This Row],[Column21]]-U388)</f>
        <v>1.1900000000002464E-3</v>
      </c>
    </row>
    <row r="390" spans="1:43" x14ac:dyDescent="0.25">
      <c r="A390" s="1">
        <v>2.6110000000000001E-2</v>
      </c>
      <c r="B390" s="1" t="s">
        <v>22</v>
      </c>
      <c r="C390" s="1">
        <v>-0.99965899999999996</v>
      </c>
      <c r="D390" s="1">
        <v>-0.97369799999999995</v>
      </c>
      <c r="E390" s="1" t="s">
        <v>22</v>
      </c>
      <c r="F390" s="1">
        <v>-1.0192399999999999</v>
      </c>
      <c r="G390" s="1">
        <v>-0.99300699999999997</v>
      </c>
      <c r="H390" s="1">
        <v>0.65089900000000001</v>
      </c>
      <c r="I390" s="1">
        <v>-1.77816</v>
      </c>
      <c r="J390" s="1">
        <v>-3.46708E-3</v>
      </c>
      <c r="K390" s="1">
        <v>0.76191399999999998</v>
      </c>
      <c r="L390" s="1">
        <v>-1.8702799999999999</v>
      </c>
      <c r="M390" s="1">
        <v>0.74168699999999999</v>
      </c>
      <c r="N390" s="1">
        <v>1.0003899999999999</v>
      </c>
      <c r="O390" s="1">
        <v>-2.49308</v>
      </c>
      <c r="P390" s="1">
        <v>-0.74615799999999999</v>
      </c>
      <c r="Q390" s="1">
        <v>0.99743899999999996</v>
      </c>
      <c r="R390" s="1">
        <v>-2.4971299999999998</v>
      </c>
      <c r="S390" s="1">
        <v>2.81745E-3</v>
      </c>
      <c r="T390" s="1">
        <v>-4.0069800000000003E-3</v>
      </c>
      <c r="U390" s="1">
        <v>-2.5131800000000002</v>
      </c>
      <c r="V390" s="1" t="s">
        <v>23</v>
      </c>
      <c r="W390" s="1">
        <f>ABS(IK_diagnostics_positions__3[[#This Row],[Column1]]-A389)</f>
        <v>1.0456000000000007E-3</v>
      </c>
      <c r="X390" s="1">
        <f>ABS(IK_diagnostics_positions__3[[#This Row],[Column2]]-B389)</f>
        <v>0</v>
      </c>
      <c r="Y390" s="1">
        <f>ABS(IK_diagnostics_positions__3[[#This Row],[Column3]]-C389)</f>
        <v>2.6999999999999247E-5</v>
      </c>
      <c r="Z390" s="1">
        <f>ABS(IK_diagnostics_positions__3[[#This Row],[Column4]]-D389)</f>
        <v>1.0450000000000736E-3</v>
      </c>
      <c r="AA390" s="1">
        <f>ABS(IK_diagnostics_positions__3[[#This Row],[Column5]]-E389)</f>
        <v>0</v>
      </c>
      <c r="AB390" s="1">
        <f>ABS(IK_diagnostics_positions__3[[#This Row],[Column6]]-F389)</f>
        <v>4.0000000000040004E-5</v>
      </c>
      <c r="AC390" s="1">
        <f>ABS(IK_diagnostics_positions__3[[#This Row],[Column7]]-G389)</f>
        <v>5.5000000000005045E-4</v>
      </c>
      <c r="AD390" s="1">
        <f>ABS(IK_diagnostics_positions__3[[#This Row],[Column8]]-H389)</f>
        <v>1.9000000000000128E-3</v>
      </c>
      <c r="AE390" s="1">
        <f>ABS(IK_diagnostics_positions__3[[#This Row],[Column9]]-I389)</f>
        <v>1.5799999999999148E-3</v>
      </c>
      <c r="AF390" s="1">
        <f>ABS(IK_diagnostics_positions__3[[#This Row],[Column10]]-J389)</f>
        <v>3.0225999999999994E-4</v>
      </c>
      <c r="AG390" s="1">
        <f>ABS(IK_diagnostics_positions__3[[#This Row],[Column11]]-K389)</f>
        <v>1.3090000000000046E-3</v>
      </c>
      <c r="AH390" s="1">
        <f>ABS(IK_diagnostics_positions__3[[#This Row],[Column12]]-L389)</f>
        <v>4.2999999999993044E-4</v>
      </c>
      <c r="AI390" s="1">
        <f>ABS(IK_diagnostics_positions__3[[#This Row],[Column13]]-M389)</f>
        <v>5.0799999999995293E-4</v>
      </c>
      <c r="AJ390" s="1">
        <f>ABS(IK_diagnostics_positions__3[[#This Row],[Column14]]-N389)</f>
        <v>3.5999999999991594E-4</v>
      </c>
      <c r="AK390" s="1">
        <f>ABS(IK_diagnostics_positions__3[[#This Row],[Column15]]-O389)</f>
        <v>5.5000000000005045E-4</v>
      </c>
      <c r="AL390" s="1">
        <f>ABS(IK_diagnostics_positions__3[[#This Row],[Column16]]-P389)</f>
        <v>2.6499999999995971E-4</v>
      </c>
      <c r="AM390" s="1">
        <f>ABS(IK_diagnostics_positions__3[[#This Row],[Column17]]-Q389)</f>
        <v>9.5999999999984986E-5</v>
      </c>
      <c r="AN390" s="1">
        <f>ABS(IK_diagnostics_positions__3[[#This Row],[Column18]]-R389)</f>
        <v>2.1999999999966491E-4</v>
      </c>
      <c r="AO390" s="1">
        <f>ABS(IK_diagnostics_positions__3[[#This Row],[Column19]]-S389)</f>
        <v>3.387799999999999E-4</v>
      </c>
      <c r="AP390" s="1">
        <f>ABS(IK_diagnostics_positions__3[[#This Row],[Column20]]-T389)</f>
        <v>2.0509999999999626E-5</v>
      </c>
      <c r="AQ390" s="1">
        <f>ABS(IK_diagnostics_positions__3[[#This Row],[Column21]]-U389)</f>
        <v>1.0999999999996568E-3</v>
      </c>
    </row>
    <row r="391" spans="1:43" x14ac:dyDescent="0.25">
      <c r="A391" s="1">
        <v>2.7188500000000001E-2</v>
      </c>
      <c r="B391" s="1" t="s">
        <v>22</v>
      </c>
      <c r="C391" s="1">
        <v>-0.99963000000000002</v>
      </c>
      <c r="D391" s="1">
        <v>-0.97262000000000004</v>
      </c>
      <c r="E391" s="1" t="s">
        <v>22</v>
      </c>
      <c r="F391" s="1">
        <v>-1.0192099999999999</v>
      </c>
      <c r="G391" s="1">
        <v>-0.99235700000000004</v>
      </c>
      <c r="H391" s="1">
        <v>0.64917499999999995</v>
      </c>
      <c r="I391" s="1">
        <v>-1.77959</v>
      </c>
      <c r="J391" s="1">
        <v>-3.04383E-3</v>
      </c>
      <c r="K391" s="1">
        <v>0.76298500000000002</v>
      </c>
      <c r="L391" s="1">
        <v>-1.87073</v>
      </c>
      <c r="M391" s="1">
        <v>0.74234100000000003</v>
      </c>
      <c r="N391" s="1">
        <v>1.0004</v>
      </c>
      <c r="O391" s="1">
        <v>-2.4936600000000002</v>
      </c>
      <c r="P391" s="1">
        <v>-0.746089</v>
      </c>
      <c r="Q391" s="1">
        <v>0.99788100000000002</v>
      </c>
      <c r="R391" s="1">
        <v>-2.4973999999999998</v>
      </c>
      <c r="S391" s="1">
        <v>2.4173100000000002E-3</v>
      </c>
      <c r="T391" s="1">
        <v>-4.1087900000000002E-3</v>
      </c>
      <c r="U391" s="1">
        <v>-2.5122499999999999</v>
      </c>
      <c r="V391" s="1" t="s">
        <v>23</v>
      </c>
      <c r="W391" s="1">
        <f>ABS(IK_diagnostics_positions__3[[#This Row],[Column1]]-A390)</f>
        <v>1.0784999999999996E-3</v>
      </c>
      <c r="X391" s="1">
        <f>ABS(IK_diagnostics_positions__3[[#This Row],[Column2]]-B390)</f>
        <v>0</v>
      </c>
      <c r="Y391" s="1">
        <f>ABS(IK_diagnostics_positions__3[[#This Row],[Column3]]-C390)</f>
        <v>2.8999999999945736E-5</v>
      </c>
      <c r="Z391" s="1">
        <f>ABS(IK_diagnostics_positions__3[[#This Row],[Column4]]-D390)</f>
        <v>1.0779999999999124E-3</v>
      </c>
      <c r="AA391" s="1">
        <f>ABS(IK_diagnostics_positions__3[[#This Row],[Column5]]-E390)</f>
        <v>0</v>
      </c>
      <c r="AB391" s="1">
        <f>ABS(IK_diagnostics_positions__3[[#This Row],[Column6]]-F390)</f>
        <v>2.9999999999974492E-5</v>
      </c>
      <c r="AC391" s="1">
        <f>ABS(IK_diagnostics_positions__3[[#This Row],[Column7]]-G390)</f>
        <v>6.4999999999992841E-4</v>
      </c>
      <c r="AD391" s="1">
        <f>ABS(IK_diagnostics_positions__3[[#This Row],[Column8]]-H390)</f>
        <v>1.7240000000000588E-3</v>
      </c>
      <c r="AE391" s="1">
        <f>ABS(IK_diagnostics_positions__3[[#This Row],[Column9]]-I390)</f>
        <v>1.4300000000000423E-3</v>
      </c>
      <c r="AF391" s="1">
        <f>ABS(IK_diagnostics_positions__3[[#This Row],[Column10]]-J390)</f>
        <v>4.2325000000000002E-4</v>
      </c>
      <c r="AG391" s="1">
        <f>ABS(IK_diagnostics_positions__3[[#This Row],[Column11]]-K390)</f>
        <v>1.0710000000000441E-3</v>
      </c>
      <c r="AH391" s="1">
        <f>ABS(IK_diagnostics_positions__3[[#This Row],[Column12]]-L390)</f>
        <v>4.5000000000006146E-4</v>
      </c>
      <c r="AI391" s="1">
        <f>ABS(IK_diagnostics_positions__3[[#This Row],[Column13]]-M390)</f>
        <v>6.5400000000004344E-4</v>
      </c>
      <c r="AJ391" s="1">
        <f>ABS(IK_diagnostics_positions__3[[#This Row],[Column14]]-N390)</f>
        <v>1.0000000000065512E-5</v>
      </c>
      <c r="AK391" s="1">
        <f>ABS(IK_diagnostics_positions__3[[#This Row],[Column15]]-O390)</f>
        <v>5.8000000000024698E-4</v>
      </c>
      <c r="AL391" s="1">
        <f>ABS(IK_diagnostics_positions__3[[#This Row],[Column16]]-P390)</f>
        <v>6.8999999999985739E-5</v>
      </c>
      <c r="AM391" s="1">
        <f>ABS(IK_diagnostics_positions__3[[#This Row],[Column17]]-Q390)</f>
        <v>4.4200000000005346E-4</v>
      </c>
      <c r="AN391" s="1">
        <f>ABS(IK_diagnostics_positions__3[[#This Row],[Column18]]-R390)</f>
        <v>2.6999999999999247E-4</v>
      </c>
      <c r="AO391" s="1">
        <f>ABS(IK_diagnostics_positions__3[[#This Row],[Column19]]-S390)</f>
        <v>4.0013999999999978E-4</v>
      </c>
      <c r="AP391" s="1">
        <f>ABS(IK_diagnostics_positions__3[[#This Row],[Column20]]-T390)</f>
        <v>1.0180999999999992E-4</v>
      </c>
      <c r="AQ391" s="1">
        <f>ABS(IK_diagnostics_positions__3[[#This Row],[Column21]]-U390)</f>
        <v>9.3000000000031946E-4</v>
      </c>
    </row>
    <row r="392" spans="1:43" x14ac:dyDescent="0.25">
      <c r="A392" s="1">
        <v>2.8433099999999999E-2</v>
      </c>
      <c r="B392" s="1" t="s">
        <v>22</v>
      </c>
      <c r="C392" s="1">
        <v>-0.99959600000000004</v>
      </c>
      <c r="D392" s="1">
        <v>-0.97138199999999997</v>
      </c>
      <c r="E392" s="1" t="s">
        <v>22</v>
      </c>
      <c r="F392" s="1">
        <v>-1.01884</v>
      </c>
      <c r="G392" s="1">
        <v>-0.99174300000000004</v>
      </c>
      <c r="H392" s="1">
        <v>0.64755600000000002</v>
      </c>
      <c r="I392" s="1">
        <v>-1.7805800000000001</v>
      </c>
      <c r="J392" s="1">
        <v>-2.72638E-3</v>
      </c>
      <c r="K392" s="1">
        <v>0.76432800000000001</v>
      </c>
      <c r="L392" s="1">
        <v>-1.8711899999999999</v>
      </c>
      <c r="M392" s="1">
        <v>0.74299899999999997</v>
      </c>
      <c r="N392" s="1">
        <v>1.00068</v>
      </c>
      <c r="O392" s="1">
        <v>-2.49411</v>
      </c>
      <c r="P392" s="1">
        <v>-0.74656900000000004</v>
      </c>
      <c r="Q392" s="1">
        <v>0.99806300000000003</v>
      </c>
      <c r="R392" s="1">
        <v>-2.4973399999999999</v>
      </c>
      <c r="S392" s="1">
        <v>2.1507900000000001E-3</v>
      </c>
      <c r="T392" s="1">
        <v>-3.8681000000000002E-3</v>
      </c>
      <c r="U392" s="1">
        <v>-2.51139</v>
      </c>
      <c r="V392" s="1" t="s">
        <v>23</v>
      </c>
      <c r="W392" s="1">
        <f>ABS(IK_diagnostics_positions__3[[#This Row],[Column1]]-A391)</f>
        <v>1.2445999999999985E-3</v>
      </c>
      <c r="X392" s="1">
        <f>ABS(IK_diagnostics_positions__3[[#This Row],[Column2]]-B391)</f>
        <v>0</v>
      </c>
      <c r="Y392" s="1">
        <f>ABS(IK_diagnostics_positions__3[[#This Row],[Column3]]-C391)</f>
        <v>3.3999999999978492E-5</v>
      </c>
      <c r="Z392" s="1">
        <f>ABS(IK_diagnostics_positions__3[[#This Row],[Column4]]-D391)</f>
        <v>1.2380000000000724E-3</v>
      </c>
      <c r="AA392" s="1">
        <f>ABS(IK_diagnostics_positions__3[[#This Row],[Column5]]-E391)</f>
        <v>0</v>
      </c>
      <c r="AB392" s="1">
        <f>ABS(IK_diagnostics_positions__3[[#This Row],[Column6]]-F391)</f>
        <v>3.6999999999998145E-4</v>
      </c>
      <c r="AC392" s="1">
        <f>ABS(IK_diagnostics_positions__3[[#This Row],[Column7]]-G391)</f>
        <v>6.1400000000000343E-4</v>
      </c>
      <c r="AD392" s="1">
        <f>ABS(IK_diagnostics_positions__3[[#This Row],[Column8]]-H391)</f>
        <v>1.6189999999999261E-3</v>
      </c>
      <c r="AE392" s="1">
        <f>ABS(IK_diagnostics_positions__3[[#This Row],[Column9]]-I391)</f>
        <v>9.900000000000464E-4</v>
      </c>
      <c r="AF392" s="1">
        <f>ABS(IK_diagnostics_positions__3[[#This Row],[Column10]]-J391)</f>
        <v>3.1744999999999994E-4</v>
      </c>
      <c r="AG392" s="1">
        <f>ABS(IK_diagnostics_positions__3[[#This Row],[Column11]]-K391)</f>
        <v>1.3429999999999831E-3</v>
      </c>
      <c r="AH392" s="1">
        <f>ABS(IK_diagnostics_positions__3[[#This Row],[Column12]]-L391)</f>
        <v>4.5999999999990493E-4</v>
      </c>
      <c r="AI392" s="1">
        <f>ABS(IK_diagnostics_positions__3[[#This Row],[Column13]]-M391)</f>
        <v>6.5799999999993641E-4</v>
      </c>
      <c r="AJ392" s="1">
        <f>ABS(IK_diagnostics_positions__3[[#This Row],[Column14]]-N391)</f>
        <v>2.8000000000005798E-4</v>
      </c>
      <c r="AK392" s="1">
        <f>ABS(IK_diagnostics_positions__3[[#This Row],[Column15]]-O391)</f>
        <v>4.4999999999983942E-4</v>
      </c>
      <c r="AL392" s="1">
        <f>ABS(IK_diagnostics_positions__3[[#This Row],[Column16]]-P391)</f>
        <v>4.8000000000003595E-4</v>
      </c>
      <c r="AM392" s="1">
        <f>ABS(IK_diagnostics_positions__3[[#This Row],[Column17]]-Q391)</f>
        <v>1.8200000000001548E-4</v>
      </c>
      <c r="AN392" s="1">
        <f>ABS(IK_diagnostics_positions__3[[#This Row],[Column18]]-R391)</f>
        <v>5.9999999999948983E-5</v>
      </c>
      <c r="AO392" s="1">
        <f>ABS(IK_diagnostics_positions__3[[#This Row],[Column19]]-S391)</f>
        <v>2.6652000000000012E-4</v>
      </c>
      <c r="AP392" s="1">
        <f>ABS(IK_diagnostics_positions__3[[#This Row],[Column20]]-T391)</f>
        <v>2.4069E-4</v>
      </c>
      <c r="AQ392" s="1">
        <f>ABS(IK_diagnostics_positions__3[[#This Row],[Column21]]-U391)</f>
        <v>8.5999999999986088E-4</v>
      </c>
    </row>
    <row r="393" spans="1:43" x14ac:dyDescent="0.25">
      <c r="A393" s="1">
        <v>2.9302600000000002E-2</v>
      </c>
      <c r="B393" s="1" t="s">
        <v>22</v>
      </c>
      <c r="C393" s="1">
        <v>-0.99957099999999999</v>
      </c>
      <c r="D393" s="1">
        <v>-0.97051299999999996</v>
      </c>
      <c r="E393" s="1" t="s">
        <v>22</v>
      </c>
      <c r="F393" s="1">
        <v>-1.01875</v>
      </c>
      <c r="G393" s="1">
        <v>-0.99114599999999997</v>
      </c>
      <c r="H393" s="1">
        <v>0.64613699999999996</v>
      </c>
      <c r="I393" s="1">
        <v>-1.78169</v>
      </c>
      <c r="J393" s="1">
        <v>-2.3623699999999999E-3</v>
      </c>
      <c r="K393" s="1">
        <v>0.76537900000000003</v>
      </c>
      <c r="L393" s="1">
        <v>-1.8716299999999999</v>
      </c>
      <c r="M393" s="1">
        <v>0.74379799999999996</v>
      </c>
      <c r="N393" s="1">
        <v>1.0006200000000001</v>
      </c>
      <c r="O393" s="1">
        <v>-2.4944500000000001</v>
      </c>
      <c r="P393" s="1">
        <v>-0.74670899999999996</v>
      </c>
      <c r="Q393" s="1">
        <v>0.99816800000000006</v>
      </c>
      <c r="R393" s="1">
        <v>-2.4975299999999998</v>
      </c>
      <c r="S393" s="1">
        <v>2.0441399999999998E-3</v>
      </c>
      <c r="T393" s="1">
        <v>-3.7730900000000002E-3</v>
      </c>
      <c r="U393" s="1">
        <v>-2.5106799999999998</v>
      </c>
      <c r="V393" s="1" t="s">
        <v>23</v>
      </c>
      <c r="W393" s="1">
        <f>ABS(IK_diagnostics_positions__3[[#This Row],[Column1]]-A392)</f>
        <v>8.6950000000000222E-4</v>
      </c>
      <c r="X393" s="1">
        <f>ABS(IK_diagnostics_positions__3[[#This Row],[Column2]]-B392)</f>
        <v>0</v>
      </c>
      <c r="Y393" s="1">
        <f>ABS(IK_diagnostics_positions__3[[#This Row],[Column3]]-C392)</f>
        <v>2.5000000000052758E-5</v>
      </c>
      <c r="Z393" s="1">
        <f>ABS(IK_diagnostics_positions__3[[#This Row],[Column4]]-D392)</f>
        <v>8.6900000000000865E-4</v>
      </c>
      <c r="AA393" s="1">
        <f>ABS(IK_diagnostics_positions__3[[#This Row],[Column5]]-E392)</f>
        <v>0</v>
      </c>
      <c r="AB393" s="1">
        <f>ABS(IK_diagnostics_positions__3[[#This Row],[Column6]]-F392)</f>
        <v>8.9999999999923475E-5</v>
      </c>
      <c r="AC393" s="1">
        <f>ABS(IK_diagnostics_positions__3[[#This Row],[Column7]]-G392)</f>
        <v>5.970000000000697E-4</v>
      </c>
      <c r="AD393" s="1">
        <f>ABS(IK_diagnostics_positions__3[[#This Row],[Column8]]-H392)</f>
        <v>1.4190000000000591E-3</v>
      </c>
      <c r="AE393" s="1">
        <f>ABS(IK_diagnostics_positions__3[[#This Row],[Column9]]-I392)</f>
        <v>1.1099999999999444E-3</v>
      </c>
      <c r="AF393" s="1">
        <f>ABS(IK_diagnostics_positions__3[[#This Row],[Column10]]-J392)</f>
        <v>3.6401000000000011E-4</v>
      </c>
      <c r="AG393" s="1">
        <f>ABS(IK_diagnostics_positions__3[[#This Row],[Column11]]-K392)</f>
        <v>1.0510000000000241E-3</v>
      </c>
      <c r="AH393" s="1">
        <f>ABS(IK_diagnostics_positions__3[[#This Row],[Column12]]-L392)</f>
        <v>4.3999999999999595E-4</v>
      </c>
      <c r="AI393" s="1">
        <f>ABS(IK_diagnostics_positions__3[[#This Row],[Column13]]-M392)</f>
        <v>7.9899999999999416E-4</v>
      </c>
      <c r="AJ393" s="1">
        <f>ABS(IK_diagnostics_positions__3[[#This Row],[Column14]]-N392)</f>
        <v>5.9999999999948983E-5</v>
      </c>
      <c r="AK393" s="1">
        <f>ABS(IK_diagnostics_positions__3[[#This Row],[Column15]]-O392)</f>
        <v>3.4000000000000696E-4</v>
      </c>
      <c r="AL393" s="1">
        <f>ABS(IK_diagnostics_positions__3[[#This Row],[Column16]]-P392)</f>
        <v>1.3999999999991797E-4</v>
      </c>
      <c r="AM393" s="1">
        <f>ABS(IK_diagnostics_positions__3[[#This Row],[Column17]]-Q392)</f>
        <v>1.0500000000002174E-4</v>
      </c>
      <c r="AN393" s="1">
        <f>ABS(IK_diagnostics_positions__3[[#This Row],[Column18]]-R392)</f>
        <v>1.8999999999991246E-4</v>
      </c>
      <c r="AO393" s="1">
        <f>ABS(IK_diagnostics_positions__3[[#This Row],[Column19]]-S392)</f>
        <v>1.0665000000000023E-4</v>
      </c>
      <c r="AP393" s="1">
        <f>ABS(IK_diagnostics_positions__3[[#This Row],[Column20]]-T392)</f>
        <v>9.5009999999999973E-5</v>
      </c>
      <c r="AQ393" s="1">
        <f>ABS(IK_diagnostics_positions__3[[#This Row],[Column21]]-U392)</f>
        <v>7.1000000000021046E-4</v>
      </c>
    </row>
    <row r="394" spans="1:43" x14ac:dyDescent="0.25">
      <c r="A394" s="1">
        <v>-5.2802399999999999E-2</v>
      </c>
      <c r="B394" s="1" t="s">
        <v>22</v>
      </c>
      <c r="C394" s="1">
        <v>-0.99860499999999996</v>
      </c>
      <c r="D394" s="1">
        <v>-1.0428900000000001</v>
      </c>
      <c r="E394" s="1">
        <v>9.7364099999999995E-2</v>
      </c>
      <c r="F394" s="1">
        <v>-1.09981</v>
      </c>
      <c r="G394" s="1">
        <v>-0.467302</v>
      </c>
      <c r="H394" s="1">
        <v>0.91488199999999997</v>
      </c>
      <c r="I394" s="1">
        <v>-1.08083</v>
      </c>
      <c r="J394" s="1">
        <v>0.232211</v>
      </c>
      <c r="K394" s="1">
        <v>0.34753400000000001</v>
      </c>
      <c r="L394" s="1">
        <v>-1.5153399999999999</v>
      </c>
      <c r="M394" s="1">
        <v>0.31151699999999999</v>
      </c>
      <c r="N394" s="1">
        <v>0.717746</v>
      </c>
      <c r="O394" s="1">
        <v>-2.4409000000000001</v>
      </c>
      <c r="P394" s="1">
        <v>-0.32326899999999997</v>
      </c>
      <c r="Q394" s="1">
        <v>0.78291299999999997</v>
      </c>
      <c r="R394" s="1">
        <v>-2.2237800000000001</v>
      </c>
      <c r="S394" s="1">
        <v>0.14324400000000001</v>
      </c>
      <c r="T394" s="1">
        <v>0.35021099999999999</v>
      </c>
      <c r="U394" s="1">
        <v>-2.5113699999999999</v>
      </c>
      <c r="V394" s="1" t="s">
        <v>23</v>
      </c>
      <c r="W394" s="1">
        <f>ABS(IK_diagnostics_positions__3[[#This Row],[Column1]]-A393)</f>
        <v>8.2104999999999997E-2</v>
      </c>
      <c r="X394" s="1">
        <f>ABS(IK_diagnostics_positions__3[[#This Row],[Column2]]-B393)</f>
        <v>0</v>
      </c>
      <c r="Y394" s="1">
        <f>ABS(IK_diagnostics_positions__3[[#This Row],[Column3]]-C393)</f>
        <v>9.660000000000224E-4</v>
      </c>
      <c r="Z394" s="1">
        <f>ABS(IK_diagnostics_positions__3[[#This Row],[Column4]]-D393)</f>
        <v>7.2377000000000136E-2</v>
      </c>
      <c r="AA394" s="1">
        <f>ABS(IK_diagnostics_positions__3[[#This Row],[Column5]]-E393)</f>
        <v>9.7364099999999995E-2</v>
      </c>
      <c r="AB394" s="1">
        <f>ABS(IK_diagnostics_positions__3[[#This Row],[Column6]]-F393)</f>
        <v>8.105999999999991E-2</v>
      </c>
      <c r="AC394" s="1">
        <f>ABS(IK_diagnostics_positions__3[[#This Row],[Column7]]-G393)</f>
        <v>0.52384399999999998</v>
      </c>
      <c r="AD394" s="1">
        <f>ABS(IK_diagnostics_positions__3[[#This Row],[Column8]]-H393)</f>
        <v>0.26874500000000001</v>
      </c>
      <c r="AE394" s="1">
        <f>ABS(IK_diagnostics_positions__3[[#This Row],[Column9]]-I393)</f>
        <v>0.70086000000000004</v>
      </c>
      <c r="AF394" s="1">
        <f>ABS(IK_diagnostics_positions__3[[#This Row],[Column10]]-J393)</f>
        <v>0.23457337</v>
      </c>
      <c r="AG394" s="1">
        <f>ABS(IK_diagnostics_positions__3[[#This Row],[Column11]]-K393)</f>
        <v>0.41784500000000002</v>
      </c>
      <c r="AH394" s="1">
        <f>ABS(IK_diagnostics_positions__3[[#This Row],[Column12]]-L393)</f>
        <v>0.35629</v>
      </c>
      <c r="AI394" s="1">
        <f>ABS(IK_diagnostics_positions__3[[#This Row],[Column13]]-M393)</f>
        <v>0.43228099999999997</v>
      </c>
      <c r="AJ394" s="1">
        <f>ABS(IK_diagnostics_positions__3[[#This Row],[Column14]]-N393)</f>
        <v>0.28287400000000007</v>
      </c>
      <c r="AK394" s="1">
        <f>ABS(IK_diagnostics_positions__3[[#This Row],[Column15]]-O393)</f>
        <v>5.3549999999999986E-2</v>
      </c>
      <c r="AL394" s="1">
        <f>ABS(IK_diagnostics_positions__3[[#This Row],[Column16]]-P393)</f>
        <v>0.42343999999999998</v>
      </c>
      <c r="AM394" s="1">
        <f>ABS(IK_diagnostics_positions__3[[#This Row],[Column17]]-Q393)</f>
        <v>0.21525500000000009</v>
      </c>
      <c r="AN394" s="1">
        <f>ABS(IK_diagnostics_positions__3[[#This Row],[Column18]]-R393)</f>
        <v>0.27374999999999972</v>
      </c>
      <c r="AO394" s="1">
        <f>ABS(IK_diagnostics_positions__3[[#This Row],[Column19]]-S393)</f>
        <v>0.14119986000000001</v>
      </c>
      <c r="AP394" s="1">
        <f>ABS(IK_diagnostics_positions__3[[#This Row],[Column20]]-T393)</f>
        <v>0.35398408999999997</v>
      </c>
      <c r="AQ394" s="1">
        <f>ABS(IK_diagnostics_positions__3[[#This Row],[Column21]]-U393)</f>
        <v>6.9000000000007944E-4</v>
      </c>
    </row>
    <row r="395" spans="1:43" x14ac:dyDescent="0.25">
      <c r="A395" s="1">
        <v>-4.69959E-2</v>
      </c>
      <c r="B395" s="1">
        <v>0.12044000000000001</v>
      </c>
      <c r="C395" s="1">
        <v>-0.99160800000000004</v>
      </c>
      <c r="D395" s="1">
        <v>-1.0239</v>
      </c>
      <c r="E395" s="1">
        <v>0.297925</v>
      </c>
      <c r="F395" s="1">
        <v>-1.1105799999999999</v>
      </c>
      <c r="G395" s="1">
        <v>-0.46794200000000002</v>
      </c>
      <c r="H395" s="1">
        <v>1.1171199999999999</v>
      </c>
      <c r="I395" s="1">
        <v>-1.2513799999999999</v>
      </c>
      <c r="J395" s="1">
        <v>0.13398499999999999</v>
      </c>
      <c r="K395" s="1">
        <v>0.452378</v>
      </c>
      <c r="L395" s="1">
        <v>-1.6938800000000001</v>
      </c>
      <c r="M395" s="1">
        <v>0.56015400000000004</v>
      </c>
      <c r="N395" s="1">
        <v>0.92962400000000001</v>
      </c>
      <c r="O395" s="1">
        <v>-2.4623900000000001</v>
      </c>
      <c r="P395" s="1">
        <v>-0.52620500000000003</v>
      </c>
      <c r="Q395" s="1">
        <v>0.86294899999999997</v>
      </c>
      <c r="R395" s="1">
        <v>-2.3228300000000002</v>
      </c>
      <c r="S395" s="1">
        <v>9.09336E-3</v>
      </c>
      <c r="T395" s="1">
        <v>0.106672</v>
      </c>
      <c r="U395" s="1">
        <v>-2.6238700000000001</v>
      </c>
      <c r="V395" s="1" t="s">
        <v>23</v>
      </c>
      <c r="W395" s="1">
        <f>ABS(IK_diagnostics_positions__3[[#This Row],[Column1]]-A394)</f>
        <v>5.8064999999999992E-3</v>
      </c>
      <c r="X395" s="1">
        <f>ABS(IK_diagnostics_positions__3[[#This Row],[Column2]]-B394)</f>
        <v>0.12044000000000001</v>
      </c>
      <c r="Y395" s="1">
        <f>ABS(IK_diagnostics_positions__3[[#This Row],[Column3]]-C394)</f>
        <v>6.99699999999992E-3</v>
      </c>
      <c r="Z395" s="1">
        <f>ABS(IK_diagnostics_positions__3[[#This Row],[Column4]]-D394)</f>
        <v>1.8990000000000062E-2</v>
      </c>
      <c r="AA395" s="1">
        <f>ABS(IK_diagnostics_positions__3[[#This Row],[Column5]]-E394)</f>
        <v>0.20056089999999999</v>
      </c>
      <c r="AB395" s="1">
        <f>ABS(IK_diagnostics_positions__3[[#This Row],[Column6]]-F394)</f>
        <v>1.0769999999999946E-2</v>
      </c>
      <c r="AC395" s="1">
        <f>ABS(IK_diagnostics_positions__3[[#This Row],[Column7]]-G394)</f>
        <v>6.4000000000002943E-4</v>
      </c>
      <c r="AD395" s="1">
        <f>ABS(IK_diagnostics_positions__3[[#This Row],[Column8]]-H394)</f>
        <v>0.20223799999999992</v>
      </c>
      <c r="AE395" s="1">
        <f>ABS(IK_diagnostics_positions__3[[#This Row],[Column9]]-I394)</f>
        <v>0.17054999999999998</v>
      </c>
      <c r="AF395" s="1">
        <f>ABS(IK_diagnostics_positions__3[[#This Row],[Column10]]-J394)</f>
        <v>9.8226000000000008E-2</v>
      </c>
      <c r="AG395" s="1">
        <f>ABS(IK_diagnostics_positions__3[[#This Row],[Column11]]-K394)</f>
        <v>0.10484399999999999</v>
      </c>
      <c r="AH395" s="1">
        <f>ABS(IK_diagnostics_positions__3[[#This Row],[Column12]]-L394)</f>
        <v>0.17854000000000014</v>
      </c>
      <c r="AI395" s="1">
        <f>ABS(IK_diagnostics_positions__3[[#This Row],[Column13]]-M394)</f>
        <v>0.24863700000000005</v>
      </c>
      <c r="AJ395" s="1">
        <f>ABS(IK_diagnostics_positions__3[[#This Row],[Column14]]-N394)</f>
        <v>0.21187800000000001</v>
      </c>
      <c r="AK395" s="1">
        <f>ABS(IK_diagnostics_positions__3[[#This Row],[Column15]]-O394)</f>
        <v>2.1490000000000009E-2</v>
      </c>
      <c r="AL395" s="1">
        <f>ABS(IK_diagnostics_positions__3[[#This Row],[Column16]]-P394)</f>
        <v>0.20293600000000006</v>
      </c>
      <c r="AM395" s="1">
        <f>ABS(IK_diagnostics_positions__3[[#This Row],[Column17]]-Q394)</f>
        <v>8.0035999999999996E-2</v>
      </c>
      <c r="AN395" s="1">
        <f>ABS(IK_diagnostics_positions__3[[#This Row],[Column18]]-R394)</f>
        <v>9.9050000000000082E-2</v>
      </c>
      <c r="AO395" s="1">
        <f>ABS(IK_diagnostics_positions__3[[#This Row],[Column19]]-S394)</f>
        <v>0.13415064000000002</v>
      </c>
      <c r="AP395" s="1">
        <f>ABS(IK_diagnostics_positions__3[[#This Row],[Column20]]-T394)</f>
        <v>0.24353900000000001</v>
      </c>
      <c r="AQ395" s="1">
        <f>ABS(IK_diagnostics_positions__3[[#This Row],[Column21]]-U394)</f>
        <v>0.11250000000000027</v>
      </c>
    </row>
    <row r="396" spans="1:43" x14ac:dyDescent="0.25">
      <c r="A396" s="1">
        <v>-4.8555000000000001E-2</v>
      </c>
      <c r="B396" s="1">
        <v>0.215585</v>
      </c>
      <c r="C396" s="1">
        <v>-0.97527699999999995</v>
      </c>
      <c r="D396" s="1">
        <v>-1.0126500000000001</v>
      </c>
      <c r="E396" s="1">
        <v>0.43275999999999998</v>
      </c>
      <c r="F396" s="1">
        <v>-1.1281000000000001</v>
      </c>
      <c r="G396" s="1">
        <v>-0.489153</v>
      </c>
      <c r="H396" s="1">
        <v>1.2554000000000001</v>
      </c>
      <c r="I396" s="1">
        <v>-1.3499399999999999</v>
      </c>
      <c r="J396" s="1">
        <v>9.4225000000000003E-2</v>
      </c>
      <c r="K396" s="1">
        <v>0.55295499999999997</v>
      </c>
      <c r="L396" s="1">
        <v>-1.75766</v>
      </c>
      <c r="M396" s="1">
        <v>0.64781599999999995</v>
      </c>
      <c r="N396" s="1">
        <v>0.99353000000000002</v>
      </c>
      <c r="O396" s="1">
        <v>-2.4643600000000001</v>
      </c>
      <c r="P396" s="1">
        <v>-0.60086499999999998</v>
      </c>
      <c r="Q396" s="1">
        <v>0.919354</v>
      </c>
      <c r="R396" s="1">
        <v>-2.3762099999999999</v>
      </c>
      <c r="S396" s="1">
        <v>-1.68279E-2</v>
      </c>
      <c r="T396" s="1">
        <v>2.0031E-2</v>
      </c>
      <c r="U396" s="1">
        <v>-2.5964999999999998</v>
      </c>
      <c r="V396" s="1" t="s">
        <v>23</v>
      </c>
      <c r="W396" s="1">
        <f>ABS(IK_diagnostics_positions__3[[#This Row],[Column1]]-A395)</f>
        <v>1.5591000000000008E-3</v>
      </c>
      <c r="X396" s="1">
        <f>ABS(IK_diagnostics_positions__3[[#This Row],[Column2]]-B395)</f>
        <v>9.5144999999999993E-2</v>
      </c>
      <c r="Y396" s="1">
        <f>ABS(IK_diagnostics_positions__3[[#This Row],[Column3]]-C395)</f>
        <v>1.6331000000000095E-2</v>
      </c>
      <c r="Z396" s="1">
        <f>ABS(IK_diagnostics_positions__3[[#This Row],[Column4]]-D395)</f>
        <v>1.1249999999999982E-2</v>
      </c>
      <c r="AA396" s="1">
        <f>ABS(IK_diagnostics_positions__3[[#This Row],[Column5]]-E395)</f>
        <v>0.13483499999999998</v>
      </c>
      <c r="AB396" s="1">
        <f>ABS(IK_diagnostics_positions__3[[#This Row],[Column6]]-F395)</f>
        <v>1.7520000000000202E-2</v>
      </c>
      <c r="AC396" s="1">
        <f>ABS(IK_diagnostics_positions__3[[#This Row],[Column7]]-G395)</f>
        <v>2.121099999999998E-2</v>
      </c>
      <c r="AD396" s="1">
        <f>ABS(IK_diagnostics_positions__3[[#This Row],[Column8]]-H395)</f>
        <v>0.13828000000000018</v>
      </c>
      <c r="AE396" s="1">
        <f>ABS(IK_diagnostics_positions__3[[#This Row],[Column9]]-I395)</f>
        <v>9.8559999999999981E-2</v>
      </c>
      <c r="AF396" s="1">
        <f>ABS(IK_diagnostics_positions__3[[#This Row],[Column10]]-J395)</f>
        <v>3.975999999999999E-2</v>
      </c>
      <c r="AG396" s="1">
        <f>ABS(IK_diagnostics_positions__3[[#This Row],[Column11]]-K395)</f>
        <v>0.10057699999999997</v>
      </c>
      <c r="AH396" s="1">
        <f>ABS(IK_diagnostics_positions__3[[#This Row],[Column12]]-L395)</f>
        <v>6.3779999999999948E-2</v>
      </c>
      <c r="AI396" s="1">
        <f>ABS(IK_diagnostics_positions__3[[#This Row],[Column13]]-M395)</f>
        <v>8.7661999999999907E-2</v>
      </c>
      <c r="AJ396" s="1">
        <f>ABS(IK_diagnostics_positions__3[[#This Row],[Column14]]-N395)</f>
        <v>6.3906000000000018E-2</v>
      </c>
      <c r="AK396" s="1">
        <f>ABS(IK_diagnostics_positions__3[[#This Row],[Column15]]-O395)</f>
        <v>1.9700000000000273E-3</v>
      </c>
      <c r="AL396" s="1">
        <f>ABS(IK_diagnostics_positions__3[[#This Row],[Column16]]-P395)</f>
        <v>7.4659999999999949E-2</v>
      </c>
      <c r="AM396" s="1">
        <f>ABS(IK_diagnostics_positions__3[[#This Row],[Column17]]-Q395)</f>
        <v>5.6405000000000038E-2</v>
      </c>
      <c r="AN396" s="1">
        <f>ABS(IK_diagnostics_positions__3[[#This Row],[Column18]]-R395)</f>
        <v>5.3379999999999761E-2</v>
      </c>
      <c r="AO396" s="1">
        <f>ABS(IK_diagnostics_positions__3[[#This Row],[Column19]]-S395)</f>
        <v>2.5921260000000002E-2</v>
      </c>
      <c r="AP396" s="1">
        <f>ABS(IK_diagnostics_positions__3[[#This Row],[Column20]]-T395)</f>
        <v>8.6640999999999996E-2</v>
      </c>
      <c r="AQ396" s="1">
        <f>ABS(IK_diagnostics_positions__3[[#This Row],[Column21]]-U395)</f>
        <v>2.7370000000000339E-2</v>
      </c>
    </row>
    <row r="397" spans="1:43" x14ac:dyDescent="0.25">
      <c r="A397" s="1">
        <v>-5.4653300000000002E-2</v>
      </c>
      <c r="B397" s="1">
        <v>0.27741300000000002</v>
      </c>
      <c r="C397" s="1">
        <v>-0.95919500000000002</v>
      </c>
      <c r="D397" s="1">
        <v>-1.01007</v>
      </c>
      <c r="E397" s="1">
        <v>0.516486</v>
      </c>
      <c r="F397" s="1">
        <v>-1.1324700000000001</v>
      </c>
      <c r="G397" s="1">
        <v>-0.502579</v>
      </c>
      <c r="H397" s="1">
        <v>1.33426</v>
      </c>
      <c r="I397" s="1">
        <v>-1.4039600000000001</v>
      </c>
      <c r="J397" s="1">
        <v>7.3129700000000006E-2</v>
      </c>
      <c r="K397" s="1">
        <v>0.61452399999999996</v>
      </c>
      <c r="L397" s="1">
        <v>-1.79196</v>
      </c>
      <c r="M397" s="1">
        <v>0.68219799999999997</v>
      </c>
      <c r="N397" s="1">
        <v>1.0097799999999999</v>
      </c>
      <c r="O397" s="1">
        <v>-2.4795699999999998</v>
      </c>
      <c r="P397" s="1">
        <v>-0.64036499999999996</v>
      </c>
      <c r="Q397" s="1">
        <v>0.94961899999999999</v>
      </c>
      <c r="R397" s="1">
        <v>-2.4072900000000002</v>
      </c>
      <c r="S397" s="1">
        <v>-1.9588000000000001E-2</v>
      </c>
      <c r="T397" s="1">
        <v>-1.48364E-2</v>
      </c>
      <c r="U397" s="1">
        <v>-2.56352</v>
      </c>
      <c r="V397" s="1" t="s">
        <v>23</v>
      </c>
      <c r="W397" s="1">
        <f>ABS(IK_diagnostics_positions__3[[#This Row],[Column1]]-A396)</f>
        <v>6.0983000000000009E-3</v>
      </c>
      <c r="X397" s="1">
        <f>ABS(IK_diagnostics_positions__3[[#This Row],[Column2]]-B396)</f>
        <v>6.1828000000000022E-2</v>
      </c>
      <c r="Y397" s="1">
        <f>ABS(IK_diagnostics_positions__3[[#This Row],[Column3]]-C396)</f>
        <v>1.608199999999993E-2</v>
      </c>
      <c r="Z397" s="1">
        <f>ABS(IK_diagnostics_positions__3[[#This Row],[Column4]]-D396)</f>
        <v>2.5800000000000267E-3</v>
      </c>
      <c r="AA397" s="1">
        <f>ABS(IK_diagnostics_positions__3[[#This Row],[Column5]]-E396)</f>
        <v>8.3726000000000023E-2</v>
      </c>
      <c r="AB397" s="1">
        <f>ABS(IK_diagnostics_positions__3[[#This Row],[Column6]]-F396)</f>
        <v>4.369999999999985E-3</v>
      </c>
      <c r="AC397" s="1">
        <f>ABS(IK_diagnostics_positions__3[[#This Row],[Column7]]-G396)</f>
        <v>1.3425999999999993E-2</v>
      </c>
      <c r="AD397" s="1">
        <f>ABS(IK_diagnostics_positions__3[[#This Row],[Column8]]-H396)</f>
        <v>7.885999999999993E-2</v>
      </c>
      <c r="AE397" s="1">
        <f>ABS(IK_diagnostics_positions__3[[#This Row],[Column9]]-I396)</f>
        <v>5.4020000000000179E-2</v>
      </c>
      <c r="AF397" s="1">
        <f>ABS(IK_diagnostics_positions__3[[#This Row],[Column10]]-J396)</f>
        <v>2.1095299999999997E-2</v>
      </c>
      <c r="AG397" s="1">
        <f>ABS(IK_diagnostics_positions__3[[#This Row],[Column11]]-K396)</f>
        <v>6.1568999999999985E-2</v>
      </c>
      <c r="AH397" s="1">
        <f>ABS(IK_diagnostics_positions__3[[#This Row],[Column12]]-L396)</f>
        <v>3.4299999999999997E-2</v>
      </c>
      <c r="AI397" s="1">
        <f>ABS(IK_diagnostics_positions__3[[#This Row],[Column13]]-M396)</f>
        <v>3.4382000000000024E-2</v>
      </c>
      <c r="AJ397" s="1">
        <f>ABS(IK_diagnostics_positions__3[[#This Row],[Column14]]-N396)</f>
        <v>1.6249999999999876E-2</v>
      </c>
      <c r="AK397" s="1">
        <f>ABS(IK_diagnostics_positions__3[[#This Row],[Column15]]-O396)</f>
        <v>1.5209999999999724E-2</v>
      </c>
      <c r="AL397" s="1">
        <f>ABS(IK_diagnostics_positions__3[[#This Row],[Column16]]-P396)</f>
        <v>3.949999999999998E-2</v>
      </c>
      <c r="AM397" s="1">
        <f>ABS(IK_diagnostics_positions__3[[#This Row],[Column17]]-Q396)</f>
        <v>3.0264999999999986E-2</v>
      </c>
      <c r="AN397" s="1">
        <f>ABS(IK_diagnostics_positions__3[[#This Row],[Column18]]-R396)</f>
        <v>3.1080000000000219E-2</v>
      </c>
      <c r="AO397" s="1">
        <f>ABS(IK_diagnostics_positions__3[[#This Row],[Column19]]-S396)</f>
        <v>2.7601000000000014E-3</v>
      </c>
      <c r="AP397" s="1">
        <f>ABS(IK_diagnostics_positions__3[[#This Row],[Column20]]-T396)</f>
        <v>3.48674E-2</v>
      </c>
      <c r="AQ397" s="1">
        <f>ABS(IK_diagnostics_positions__3[[#This Row],[Column21]]-U396)</f>
        <v>3.2979999999999787E-2</v>
      </c>
    </row>
    <row r="398" spans="1:43" x14ac:dyDescent="0.25">
      <c r="A398" s="1">
        <v>-5.8701700000000002E-2</v>
      </c>
      <c r="B398" s="1">
        <v>0.31691900000000001</v>
      </c>
      <c r="C398" s="1">
        <v>-0.94663399999999998</v>
      </c>
      <c r="D398" s="1">
        <v>-1.0076099999999999</v>
      </c>
      <c r="E398" s="1">
        <v>0.56942599999999999</v>
      </c>
      <c r="F398" s="1">
        <v>-1.1358900000000001</v>
      </c>
      <c r="G398" s="1">
        <v>-0.51609300000000002</v>
      </c>
      <c r="H398" s="1">
        <v>1.3854599999999999</v>
      </c>
      <c r="I398" s="1">
        <v>-1.4400299999999999</v>
      </c>
      <c r="J398" s="1">
        <v>5.917E-2</v>
      </c>
      <c r="K398" s="1">
        <v>0.65840900000000002</v>
      </c>
      <c r="L398" s="1">
        <v>-1.8148200000000001</v>
      </c>
      <c r="M398" s="1">
        <v>0.70313899999999996</v>
      </c>
      <c r="N398" s="1">
        <v>1.0170999999999999</v>
      </c>
      <c r="O398" s="1">
        <v>-2.49058</v>
      </c>
      <c r="P398" s="1">
        <v>-0.66792099999999999</v>
      </c>
      <c r="Q398" s="1">
        <v>0.96737600000000001</v>
      </c>
      <c r="R398" s="1">
        <v>-2.4279099999999998</v>
      </c>
      <c r="S398" s="1">
        <v>-1.7330600000000002E-2</v>
      </c>
      <c r="T398" s="1">
        <v>-2.1202599999999999E-2</v>
      </c>
      <c r="U398" s="1">
        <v>-2.5444</v>
      </c>
      <c r="V398" s="1" t="s">
        <v>23</v>
      </c>
      <c r="W398" s="1">
        <f>ABS(IK_diagnostics_positions__3[[#This Row],[Column1]]-A397)</f>
        <v>4.0484000000000006E-3</v>
      </c>
      <c r="X398" s="1">
        <f>ABS(IK_diagnostics_positions__3[[#This Row],[Column2]]-B397)</f>
        <v>3.9505999999999986E-2</v>
      </c>
      <c r="Y398" s="1">
        <f>ABS(IK_diagnostics_positions__3[[#This Row],[Column3]]-C397)</f>
        <v>1.2561000000000044E-2</v>
      </c>
      <c r="Z398" s="1">
        <f>ABS(IK_diagnostics_positions__3[[#This Row],[Column4]]-D397)</f>
        <v>2.4600000000001288E-3</v>
      </c>
      <c r="AA398" s="1">
        <f>ABS(IK_diagnostics_positions__3[[#This Row],[Column5]]-E397)</f>
        <v>5.2939999999999987E-2</v>
      </c>
      <c r="AB398" s="1">
        <f>ABS(IK_diagnostics_positions__3[[#This Row],[Column6]]-F397)</f>
        <v>3.4199999999999786E-3</v>
      </c>
      <c r="AC398" s="1">
        <f>ABS(IK_diagnostics_positions__3[[#This Row],[Column7]]-G397)</f>
        <v>1.3514000000000026E-2</v>
      </c>
      <c r="AD398" s="1">
        <f>ABS(IK_diagnostics_positions__3[[#This Row],[Column8]]-H397)</f>
        <v>5.1199999999999912E-2</v>
      </c>
      <c r="AE398" s="1">
        <f>ABS(IK_diagnostics_positions__3[[#This Row],[Column9]]-I397)</f>
        <v>3.6069999999999824E-2</v>
      </c>
      <c r="AF398" s="1">
        <f>ABS(IK_diagnostics_positions__3[[#This Row],[Column10]]-J397)</f>
        <v>1.3959700000000005E-2</v>
      </c>
      <c r="AG398" s="1">
        <f>ABS(IK_diagnostics_positions__3[[#This Row],[Column11]]-K397)</f>
        <v>4.3885000000000063E-2</v>
      </c>
      <c r="AH398" s="1">
        <f>ABS(IK_diagnostics_positions__3[[#This Row],[Column12]]-L397)</f>
        <v>2.2860000000000102E-2</v>
      </c>
      <c r="AI398" s="1">
        <f>ABS(IK_diagnostics_positions__3[[#This Row],[Column13]]-M397)</f>
        <v>2.0940999999999987E-2</v>
      </c>
      <c r="AJ398" s="1">
        <f>ABS(IK_diagnostics_positions__3[[#This Row],[Column14]]-N397)</f>
        <v>7.3199999999999932E-3</v>
      </c>
      <c r="AK398" s="1">
        <f>ABS(IK_diagnostics_positions__3[[#This Row],[Column15]]-O397)</f>
        <v>1.1010000000000186E-2</v>
      </c>
      <c r="AL398" s="1">
        <f>ABS(IK_diagnostics_positions__3[[#This Row],[Column16]]-P397)</f>
        <v>2.7556000000000025E-2</v>
      </c>
      <c r="AM398" s="1">
        <f>ABS(IK_diagnostics_positions__3[[#This Row],[Column17]]-Q397)</f>
        <v>1.7757000000000023E-2</v>
      </c>
      <c r="AN398" s="1">
        <f>ABS(IK_diagnostics_positions__3[[#This Row],[Column18]]-R397)</f>
        <v>2.0619999999999639E-2</v>
      </c>
      <c r="AO398" s="1">
        <f>ABS(IK_diagnostics_positions__3[[#This Row],[Column19]]-S397)</f>
        <v>2.2573999999999997E-3</v>
      </c>
      <c r="AP398" s="1">
        <f>ABS(IK_diagnostics_positions__3[[#This Row],[Column20]]-T397)</f>
        <v>6.3661999999999989E-3</v>
      </c>
      <c r="AQ398" s="1">
        <f>ABS(IK_diagnostics_positions__3[[#This Row],[Column21]]-U397)</f>
        <v>1.9120000000000026E-2</v>
      </c>
    </row>
    <row r="399" spans="1:43" x14ac:dyDescent="0.25">
      <c r="A399" s="1">
        <v>-6.54082E-2</v>
      </c>
      <c r="B399" s="1">
        <v>0.34147</v>
      </c>
      <c r="C399" s="1">
        <v>-0.93761399999999995</v>
      </c>
      <c r="D399" s="1">
        <v>-1.0085999999999999</v>
      </c>
      <c r="E399" s="1">
        <v>0.60664099999999999</v>
      </c>
      <c r="F399" s="1">
        <v>-1.13781</v>
      </c>
      <c r="G399" s="1">
        <v>-0.52661500000000006</v>
      </c>
      <c r="H399" s="1">
        <v>1.4202399999999999</v>
      </c>
      <c r="I399" s="1">
        <v>-1.4630000000000001</v>
      </c>
      <c r="J399" s="1">
        <v>4.6075600000000001E-2</v>
      </c>
      <c r="K399" s="1">
        <v>0.68660100000000002</v>
      </c>
      <c r="L399" s="1">
        <v>-1.82877</v>
      </c>
      <c r="M399" s="1">
        <v>0.71538599999999997</v>
      </c>
      <c r="N399" s="1">
        <v>1.01695</v>
      </c>
      <c r="O399" s="1">
        <v>-2.4942799999999998</v>
      </c>
      <c r="P399" s="1">
        <v>-0.687222</v>
      </c>
      <c r="Q399" s="1">
        <v>0.97630899999999998</v>
      </c>
      <c r="R399" s="1">
        <v>-2.44387</v>
      </c>
      <c r="S399" s="1">
        <v>-1.3690300000000001E-2</v>
      </c>
      <c r="T399" s="1">
        <v>-2.2397199999999999E-2</v>
      </c>
      <c r="U399" s="1">
        <v>-2.53145</v>
      </c>
      <c r="V399" s="1" t="s">
        <v>23</v>
      </c>
      <c r="W399" s="1">
        <f>ABS(IK_diagnostics_positions__3[[#This Row],[Column1]]-A398)</f>
        <v>6.7064999999999972E-3</v>
      </c>
      <c r="X399" s="1">
        <f>ABS(IK_diagnostics_positions__3[[#This Row],[Column2]]-B398)</f>
        <v>2.4550999999999989E-2</v>
      </c>
      <c r="Y399" s="1">
        <f>ABS(IK_diagnostics_positions__3[[#This Row],[Column3]]-C398)</f>
        <v>9.020000000000028E-3</v>
      </c>
      <c r="Z399" s="1">
        <f>ABS(IK_diagnostics_positions__3[[#This Row],[Column4]]-D398)</f>
        <v>9.900000000000464E-4</v>
      </c>
      <c r="AA399" s="1">
        <f>ABS(IK_diagnostics_positions__3[[#This Row],[Column5]]-E398)</f>
        <v>3.7214999999999998E-2</v>
      </c>
      <c r="AB399" s="1">
        <f>ABS(IK_diagnostics_positions__3[[#This Row],[Column6]]-F398)</f>
        <v>1.9199999999999218E-3</v>
      </c>
      <c r="AC399" s="1">
        <f>ABS(IK_diagnostics_positions__3[[#This Row],[Column7]]-G398)</f>
        <v>1.0522000000000031E-2</v>
      </c>
      <c r="AD399" s="1">
        <f>ABS(IK_diagnostics_positions__3[[#This Row],[Column8]]-H398)</f>
        <v>3.4780000000000033E-2</v>
      </c>
      <c r="AE399" s="1">
        <f>ABS(IK_diagnostics_positions__3[[#This Row],[Column9]]-I398)</f>
        <v>2.2970000000000157E-2</v>
      </c>
      <c r="AF399" s="1">
        <f>ABS(IK_diagnostics_positions__3[[#This Row],[Column10]]-J398)</f>
        <v>1.3094399999999999E-2</v>
      </c>
      <c r="AG399" s="1">
        <f>ABS(IK_diagnostics_positions__3[[#This Row],[Column11]]-K398)</f>
        <v>2.8191999999999995E-2</v>
      </c>
      <c r="AH399" s="1">
        <f>ABS(IK_diagnostics_positions__3[[#This Row],[Column12]]-L398)</f>
        <v>1.3949999999999907E-2</v>
      </c>
      <c r="AI399" s="1">
        <f>ABS(IK_diagnostics_positions__3[[#This Row],[Column13]]-M398)</f>
        <v>1.2247000000000008E-2</v>
      </c>
      <c r="AJ399" s="1">
        <f>ABS(IK_diagnostics_positions__3[[#This Row],[Column14]]-N398)</f>
        <v>1.4999999999987246E-4</v>
      </c>
      <c r="AK399" s="1">
        <f>ABS(IK_diagnostics_positions__3[[#This Row],[Column15]]-O398)</f>
        <v>3.6999999999998145E-3</v>
      </c>
      <c r="AL399" s="1">
        <f>ABS(IK_diagnostics_positions__3[[#This Row],[Column16]]-P398)</f>
        <v>1.9301000000000013E-2</v>
      </c>
      <c r="AM399" s="1">
        <f>ABS(IK_diagnostics_positions__3[[#This Row],[Column17]]-Q398)</f>
        <v>8.9329999999999687E-3</v>
      </c>
      <c r="AN399" s="1">
        <f>ABS(IK_diagnostics_positions__3[[#This Row],[Column18]]-R398)</f>
        <v>1.5960000000000196E-2</v>
      </c>
      <c r="AO399" s="1">
        <f>ABS(IK_diagnostics_positions__3[[#This Row],[Column19]]-S398)</f>
        <v>3.6403000000000008E-3</v>
      </c>
      <c r="AP399" s="1">
        <f>ABS(IK_diagnostics_positions__3[[#This Row],[Column20]]-T398)</f>
        <v>1.1946000000000005E-3</v>
      </c>
      <c r="AQ399" s="1">
        <f>ABS(IK_diagnostics_positions__3[[#This Row],[Column21]]-U398)</f>
        <v>1.2950000000000017E-2</v>
      </c>
    </row>
    <row r="400" spans="1:43" x14ac:dyDescent="0.25">
      <c r="A400" s="1">
        <v>-7.1529599999999999E-2</v>
      </c>
      <c r="B400" s="1">
        <v>0.36250500000000002</v>
      </c>
      <c r="C400" s="1">
        <v>-0.92923299999999998</v>
      </c>
      <c r="D400" s="1">
        <v>-1.0107299999999999</v>
      </c>
      <c r="E400" s="1">
        <v>0.63615500000000003</v>
      </c>
      <c r="F400" s="1">
        <v>-1.13666</v>
      </c>
      <c r="G400" s="1">
        <v>-0.533331</v>
      </c>
      <c r="H400" s="1">
        <v>1.4460599999999999</v>
      </c>
      <c r="I400" s="1">
        <v>-1.4774700000000001</v>
      </c>
      <c r="J400" s="1">
        <v>3.6467100000000002E-2</v>
      </c>
      <c r="K400" s="1">
        <v>0.70813700000000002</v>
      </c>
      <c r="L400" s="1">
        <v>-1.83914</v>
      </c>
      <c r="M400" s="1">
        <v>0.72462800000000005</v>
      </c>
      <c r="N400" s="1">
        <v>1.0140400000000001</v>
      </c>
      <c r="O400" s="1">
        <v>-2.4970599999999998</v>
      </c>
      <c r="P400" s="1">
        <v>-0.70082999999999995</v>
      </c>
      <c r="Q400" s="1">
        <v>0.98426999999999998</v>
      </c>
      <c r="R400" s="1">
        <v>-2.4557000000000002</v>
      </c>
      <c r="S400" s="1">
        <v>-1.05623E-2</v>
      </c>
      <c r="T400" s="1">
        <v>-1.8589600000000001E-2</v>
      </c>
      <c r="U400" s="1">
        <v>-2.5244499999999999</v>
      </c>
      <c r="V400" s="1" t="s">
        <v>23</v>
      </c>
      <c r="W400" s="1">
        <f>ABS(IK_diagnostics_positions__3[[#This Row],[Column1]]-A399)</f>
        <v>6.1213999999999991E-3</v>
      </c>
      <c r="X400" s="1">
        <f>ABS(IK_diagnostics_positions__3[[#This Row],[Column2]]-B399)</f>
        <v>2.1035000000000026E-2</v>
      </c>
      <c r="Y400" s="1">
        <f>ABS(IK_diagnostics_positions__3[[#This Row],[Column3]]-C399)</f>
        <v>8.3809999999999718E-3</v>
      </c>
      <c r="Z400" s="1">
        <f>ABS(IK_diagnostics_positions__3[[#This Row],[Column4]]-D399)</f>
        <v>2.1299999999999653E-3</v>
      </c>
      <c r="AA400" s="1">
        <f>ABS(IK_diagnostics_positions__3[[#This Row],[Column5]]-E399)</f>
        <v>2.951400000000004E-2</v>
      </c>
      <c r="AB400" s="1">
        <f>ABS(IK_diagnostics_positions__3[[#This Row],[Column6]]-F399)</f>
        <v>1.1499999999999844E-3</v>
      </c>
      <c r="AC400" s="1">
        <f>ABS(IK_diagnostics_positions__3[[#This Row],[Column7]]-G399)</f>
        <v>6.7159999999999442E-3</v>
      </c>
      <c r="AD400" s="1">
        <f>ABS(IK_diagnostics_positions__3[[#This Row],[Column8]]-H399)</f>
        <v>2.5819999999999954E-2</v>
      </c>
      <c r="AE400" s="1">
        <f>ABS(IK_diagnostics_positions__3[[#This Row],[Column9]]-I399)</f>
        <v>1.4469999999999983E-2</v>
      </c>
      <c r="AF400" s="1">
        <f>ABS(IK_diagnostics_positions__3[[#This Row],[Column10]]-J399)</f>
        <v>9.608499999999999E-3</v>
      </c>
      <c r="AG400" s="1">
        <f>ABS(IK_diagnostics_positions__3[[#This Row],[Column11]]-K399)</f>
        <v>2.1536E-2</v>
      </c>
      <c r="AH400" s="1">
        <f>ABS(IK_diagnostics_positions__3[[#This Row],[Column12]]-L399)</f>
        <v>1.036999999999999E-2</v>
      </c>
      <c r="AI400" s="1">
        <f>ABS(IK_diagnostics_positions__3[[#This Row],[Column13]]-M399)</f>
        <v>9.2420000000000835E-3</v>
      </c>
      <c r="AJ400" s="1">
        <f>ABS(IK_diagnostics_positions__3[[#This Row],[Column14]]-N399)</f>
        <v>2.9099999999999682E-3</v>
      </c>
      <c r="AK400" s="1">
        <f>ABS(IK_diagnostics_positions__3[[#This Row],[Column15]]-O399)</f>
        <v>2.7800000000000047E-3</v>
      </c>
      <c r="AL400" s="1">
        <f>ABS(IK_diagnostics_positions__3[[#This Row],[Column16]]-P399)</f>
        <v>1.3607999999999953E-2</v>
      </c>
      <c r="AM400" s="1">
        <f>ABS(IK_diagnostics_positions__3[[#This Row],[Column17]]-Q399)</f>
        <v>7.9609999999999959E-3</v>
      </c>
      <c r="AN400" s="1">
        <f>ABS(IK_diagnostics_positions__3[[#This Row],[Column18]]-R399)</f>
        <v>1.1830000000000229E-2</v>
      </c>
      <c r="AO400" s="1">
        <f>ABS(IK_diagnostics_positions__3[[#This Row],[Column19]]-S399)</f>
        <v>3.1280000000000006E-3</v>
      </c>
      <c r="AP400" s="1">
        <f>ABS(IK_diagnostics_positions__3[[#This Row],[Column20]]-T399)</f>
        <v>3.8075999999999978E-3</v>
      </c>
      <c r="AQ400" s="1">
        <f>ABS(IK_diagnostics_positions__3[[#This Row],[Column21]]-U399)</f>
        <v>7.0000000000001172E-3</v>
      </c>
    </row>
    <row r="401" spans="1:43" x14ac:dyDescent="0.25">
      <c r="A401" s="1">
        <v>-7.6138600000000001E-2</v>
      </c>
      <c r="B401" s="1">
        <v>0.37663799999999997</v>
      </c>
      <c r="C401" s="1">
        <v>-0.92322599999999999</v>
      </c>
      <c r="D401" s="1">
        <v>-1.0121500000000001</v>
      </c>
      <c r="E401" s="1">
        <v>0.65697899999999998</v>
      </c>
      <c r="F401" s="1">
        <v>-1.13605</v>
      </c>
      <c r="G401" s="1">
        <v>-0.53944800000000004</v>
      </c>
      <c r="H401" s="1">
        <v>1.4644900000000001</v>
      </c>
      <c r="I401" s="1">
        <v>-1.4888699999999999</v>
      </c>
      <c r="J401" s="1">
        <v>2.8956099999999999E-2</v>
      </c>
      <c r="K401" s="1">
        <v>0.72379899999999997</v>
      </c>
      <c r="L401" s="1">
        <v>-1.8470599999999999</v>
      </c>
      <c r="M401" s="1">
        <v>0.73092000000000001</v>
      </c>
      <c r="N401" s="1">
        <v>1.0116700000000001</v>
      </c>
      <c r="O401" s="1">
        <v>-2.4984999999999999</v>
      </c>
      <c r="P401" s="1">
        <v>-0.71208300000000002</v>
      </c>
      <c r="Q401" s="1">
        <v>0.98721300000000001</v>
      </c>
      <c r="R401" s="1">
        <v>-2.46469</v>
      </c>
      <c r="S401" s="1">
        <v>-8.1892000000000006E-3</v>
      </c>
      <c r="T401" s="1">
        <v>-1.5814999999999999E-2</v>
      </c>
      <c r="U401" s="1">
        <v>-2.5190600000000001</v>
      </c>
      <c r="V401" s="1" t="s">
        <v>23</v>
      </c>
      <c r="W401" s="1">
        <f>ABS(IK_diagnostics_positions__3[[#This Row],[Column1]]-A400)</f>
        <v>4.609000000000002E-3</v>
      </c>
      <c r="X401" s="1">
        <f>ABS(IK_diagnostics_positions__3[[#This Row],[Column2]]-B400)</f>
        <v>1.4132999999999951E-2</v>
      </c>
      <c r="Y401" s="1">
        <f>ABS(IK_diagnostics_positions__3[[#This Row],[Column3]]-C400)</f>
        <v>6.0069999999999846E-3</v>
      </c>
      <c r="Z401" s="1">
        <f>ABS(IK_diagnostics_positions__3[[#This Row],[Column4]]-D400)</f>
        <v>1.4200000000001989E-3</v>
      </c>
      <c r="AA401" s="1">
        <f>ABS(IK_diagnostics_positions__3[[#This Row],[Column5]]-E400)</f>
        <v>2.0823999999999954E-2</v>
      </c>
      <c r="AB401" s="1">
        <f>ABS(IK_diagnostics_positions__3[[#This Row],[Column6]]-F400)</f>
        <v>6.0999999999999943E-4</v>
      </c>
      <c r="AC401" s="1">
        <f>ABS(IK_diagnostics_positions__3[[#This Row],[Column7]]-G400)</f>
        <v>6.1170000000000391E-3</v>
      </c>
      <c r="AD401" s="1">
        <f>ABS(IK_diagnostics_positions__3[[#This Row],[Column8]]-H400)</f>
        <v>1.8430000000000168E-2</v>
      </c>
      <c r="AE401" s="1">
        <f>ABS(IK_diagnostics_positions__3[[#This Row],[Column9]]-I400)</f>
        <v>1.1399999999999855E-2</v>
      </c>
      <c r="AF401" s="1">
        <f>ABS(IK_diagnostics_positions__3[[#This Row],[Column10]]-J400)</f>
        <v>7.5110000000000038E-3</v>
      </c>
      <c r="AG401" s="1">
        <f>ABS(IK_diagnostics_positions__3[[#This Row],[Column11]]-K400)</f>
        <v>1.5661999999999954E-2</v>
      </c>
      <c r="AH401" s="1">
        <f>ABS(IK_diagnostics_positions__3[[#This Row],[Column12]]-L400)</f>
        <v>7.9199999999999271E-3</v>
      </c>
      <c r="AI401" s="1">
        <f>ABS(IK_diagnostics_positions__3[[#This Row],[Column13]]-M400)</f>
        <v>6.2919999999999643E-3</v>
      </c>
      <c r="AJ401" s="1">
        <f>ABS(IK_diagnostics_positions__3[[#This Row],[Column14]]-N400)</f>
        <v>2.3699999999999832E-3</v>
      </c>
      <c r="AK401" s="1">
        <f>ABS(IK_diagnostics_positions__3[[#This Row],[Column15]]-O400)</f>
        <v>1.4400000000001079E-3</v>
      </c>
      <c r="AL401" s="1">
        <f>ABS(IK_diagnostics_positions__3[[#This Row],[Column16]]-P400)</f>
        <v>1.1253000000000069E-2</v>
      </c>
      <c r="AM401" s="1">
        <f>ABS(IK_diagnostics_positions__3[[#This Row],[Column17]]-Q400)</f>
        <v>2.9430000000000289E-3</v>
      </c>
      <c r="AN401" s="1">
        <f>ABS(IK_diagnostics_positions__3[[#This Row],[Column18]]-R400)</f>
        <v>8.9899999999998315E-3</v>
      </c>
      <c r="AO401" s="1">
        <f>ABS(IK_diagnostics_positions__3[[#This Row],[Column19]]-S400)</f>
        <v>2.3730999999999995E-3</v>
      </c>
      <c r="AP401" s="1">
        <f>ABS(IK_diagnostics_positions__3[[#This Row],[Column20]]-T400)</f>
        <v>2.7746000000000021E-3</v>
      </c>
      <c r="AQ401" s="1">
        <f>ABS(IK_diagnostics_positions__3[[#This Row],[Column21]]-U400)</f>
        <v>5.3899999999997839E-3</v>
      </c>
    </row>
    <row r="402" spans="1:43" x14ac:dyDescent="0.25">
      <c r="A402" s="1">
        <v>-7.9276399999999997E-2</v>
      </c>
      <c r="B402" s="1">
        <v>0.38692799999999999</v>
      </c>
      <c r="C402" s="1">
        <v>-0.91869599999999996</v>
      </c>
      <c r="D402" s="1">
        <v>-1.01295</v>
      </c>
      <c r="E402" s="1">
        <v>0.67105899999999996</v>
      </c>
      <c r="F402" s="1">
        <v>-1.1366799999999999</v>
      </c>
      <c r="G402" s="1">
        <v>-0.54441799999999996</v>
      </c>
      <c r="H402" s="1">
        <v>1.4778800000000001</v>
      </c>
      <c r="I402" s="1">
        <v>-1.4965599999999999</v>
      </c>
      <c r="J402" s="1">
        <v>2.2685199999999999E-2</v>
      </c>
      <c r="K402" s="1">
        <v>0.73567000000000005</v>
      </c>
      <c r="L402" s="1">
        <v>-1.8536600000000001</v>
      </c>
      <c r="M402" s="1">
        <v>0.73569099999999998</v>
      </c>
      <c r="N402" s="1">
        <v>1.0099199999999999</v>
      </c>
      <c r="O402" s="1">
        <v>-2.4989599999999998</v>
      </c>
      <c r="P402" s="1">
        <v>-0.72068299999999996</v>
      </c>
      <c r="Q402" s="1">
        <v>0.99029</v>
      </c>
      <c r="R402" s="1">
        <v>-2.4721799999999998</v>
      </c>
      <c r="S402" s="1">
        <v>-6.1007700000000002E-3</v>
      </c>
      <c r="T402" s="1">
        <v>-1.3839199999999999E-2</v>
      </c>
      <c r="U402" s="1">
        <v>-2.5150299999999999</v>
      </c>
      <c r="V402" s="1" t="s">
        <v>23</v>
      </c>
      <c r="W402" s="1">
        <f>ABS(IK_diagnostics_positions__3[[#This Row],[Column1]]-A401)</f>
        <v>3.1377999999999961E-3</v>
      </c>
      <c r="X402" s="1">
        <f>ABS(IK_diagnostics_positions__3[[#This Row],[Column2]]-B401)</f>
        <v>1.0290000000000021E-2</v>
      </c>
      <c r="Y402" s="1">
        <f>ABS(IK_diagnostics_positions__3[[#This Row],[Column3]]-C401)</f>
        <v>4.530000000000034E-3</v>
      </c>
      <c r="Z402" s="1">
        <f>ABS(IK_diagnostics_positions__3[[#This Row],[Column4]]-D401)</f>
        <v>7.9999999999991189E-4</v>
      </c>
      <c r="AA402" s="1">
        <f>ABS(IK_diagnostics_positions__3[[#This Row],[Column5]]-E401)</f>
        <v>1.4079999999999981E-2</v>
      </c>
      <c r="AB402" s="1">
        <f>ABS(IK_diagnostics_positions__3[[#This Row],[Column6]]-F401)</f>
        <v>6.2999999999990841E-4</v>
      </c>
      <c r="AC402" s="1">
        <f>ABS(IK_diagnostics_positions__3[[#This Row],[Column7]]-G401)</f>
        <v>4.9699999999999189E-3</v>
      </c>
      <c r="AD402" s="1">
        <f>ABS(IK_diagnostics_positions__3[[#This Row],[Column8]]-H401)</f>
        <v>1.3390000000000013E-2</v>
      </c>
      <c r="AE402" s="1">
        <f>ABS(IK_diagnostics_positions__3[[#This Row],[Column9]]-I401)</f>
        <v>7.6899999999999746E-3</v>
      </c>
      <c r="AF402" s="1">
        <f>ABS(IK_diagnostics_positions__3[[#This Row],[Column10]]-J401)</f>
        <v>6.2708999999999994E-3</v>
      </c>
      <c r="AG402" s="1">
        <f>ABS(IK_diagnostics_positions__3[[#This Row],[Column11]]-K401)</f>
        <v>1.1871000000000076E-2</v>
      </c>
      <c r="AH402" s="1">
        <f>ABS(IK_diagnostics_positions__3[[#This Row],[Column12]]-L401)</f>
        <v>6.6000000000001613E-3</v>
      </c>
      <c r="AI402" s="1">
        <f>ABS(IK_diagnostics_positions__3[[#This Row],[Column13]]-M401)</f>
        <v>4.7709999999999697E-3</v>
      </c>
      <c r="AJ402" s="1">
        <f>ABS(IK_diagnostics_positions__3[[#This Row],[Column14]]-N401)</f>
        <v>1.7500000000001403E-3</v>
      </c>
      <c r="AK402" s="1">
        <f>ABS(IK_diagnostics_positions__3[[#This Row],[Column15]]-O401)</f>
        <v>4.5999999999990493E-4</v>
      </c>
      <c r="AL402" s="1">
        <f>ABS(IK_diagnostics_positions__3[[#This Row],[Column16]]-P401)</f>
        <v>8.599999999999941E-3</v>
      </c>
      <c r="AM402" s="1">
        <f>ABS(IK_diagnostics_positions__3[[#This Row],[Column17]]-Q401)</f>
        <v>3.0769999999999964E-3</v>
      </c>
      <c r="AN402" s="1">
        <f>ABS(IK_diagnostics_positions__3[[#This Row],[Column18]]-R401)</f>
        <v>7.4899999999997746E-3</v>
      </c>
      <c r="AO402" s="1">
        <f>ABS(IK_diagnostics_positions__3[[#This Row],[Column19]]-S401)</f>
        <v>2.0884300000000005E-3</v>
      </c>
      <c r="AP402" s="1">
        <f>ABS(IK_diagnostics_positions__3[[#This Row],[Column20]]-T401)</f>
        <v>1.9757999999999998E-3</v>
      </c>
      <c r="AQ402" s="1">
        <f>ABS(IK_diagnostics_positions__3[[#This Row],[Column21]]-U401)</f>
        <v>4.0300000000002001E-3</v>
      </c>
    </row>
    <row r="403" spans="1:43" x14ac:dyDescent="0.25">
      <c r="A403" s="1">
        <v>-8.0842200000000003E-2</v>
      </c>
      <c r="B403" s="1">
        <v>0.395347</v>
      </c>
      <c r="C403" s="1">
        <v>-0.91496699999999997</v>
      </c>
      <c r="D403" s="1">
        <v>-1.01274</v>
      </c>
      <c r="E403" s="1">
        <v>0.68310199999999999</v>
      </c>
      <c r="F403" s="1">
        <v>-1.13578</v>
      </c>
      <c r="G403" s="1">
        <v>-0.547346</v>
      </c>
      <c r="H403" s="1">
        <v>1.48878</v>
      </c>
      <c r="I403" s="1">
        <v>-1.50224</v>
      </c>
      <c r="J403" s="1">
        <v>1.8660699999999999E-2</v>
      </c>
      <c r="K403" s="1">
        <v>0.74506799999999995</v>
      </c>
      <c r="L403" s="1">
        <v>-1.8579600000000001</v>
      </c>
      <c r="M403" s="1">
        <v>0.73949699999999996</v>
      </c>
      <c r="N403" s="1">
        <v>1.00692</v>
      </c>
      <c r="O403" s="1">
        <v>-2.4996999999999998</v>
      </c>
      <c r="P403" s="1">
        <v>-0.72672700000000001</v>
      </c>
      <c r="Q403" s="1">
        <v>0.99236999999999997</v>
      </c>
      <c r="R403" s="1">
        <v>-2.47702</v>
      </c>
      <c r="S403" s="1">
        <v>-4.8798299999999999E-3</v>
      </c>
      <c r="T403" s="1">
        <v>-1.0956E-2</v>
      </c>
      <c r="U403" s="1">
        <v>-2.5120800000000001</v>
      </c>
      <c r="V403" s="1" t="s">
        <v>23</v>
      </c>
      <c r="W403" s="1">
        <f>ABS(IK_diagnostics_positions__3[[#This Row],[Column1]]-A402)</f>
        <v>1.5658000000000061E-3</v>
      </c>
      <c r="X403" s="1">
        <f>ABS(IK_diagnostics_positions__3[[#This Row],[Column2]]-B402)</f>
        <v>8.4190000000000098E-3</v>
      </c>
      <c r="Y403" s="1">
        <f>ABS(IK_diagnostics_positions__3[[#This Row],[Column3]]-C402)</f>
        <v>3.7289999999999823E-3</v>
      </c>
      <c r="Z403" s="1">
        <f>ABS(IK_diagnostics_positions__3[[#This Row],[Column4]]-D402)</f>
        <v>2.1000000000004349E-4</v>
      </c>
      <c r="AA403" s="1">
        <f>ABS(IK_diagnostics_positions__3[[#This Row],[Column5]]-E402)</f>
        <v>1.2043000000000026E-2</v>
      </c>
      <c r="AB403" s="1">
        <f>ABS(IK_diagnostics_positions__3[[#This Row],[Column6]]-F402)</f>
        <v>8.9999999999990088E-4</v>
      </c>
      <c r="AC403" s="1">
        <f>ABS(IK_diagnostics_positions__3[[#This Row],[Column7]]-G402)</f>
        <v>2.9280000000000417E-3</v>
      </c>
      <c r="AD403" s="1">
        <f>ABS(IK_diagnostics_positions__3[[#This Row],[Column8]]-H402)</f>
        <v>1.089999999999991E-2</v>
      </c>
      <c r="AE403" s="1">
        <f>ABS(IK_diagnostics_positions__3[[#This Row],[Column9]]-I402)</f>
        <v>5.6800000000001294E-3</v>
      </c>
      <c r="AF403" s="1">
        <f>ABS(IK_diagnostics_positions__3[[#This Row],[Column10]]-J402)</f>
        <v>4.0245000000000003E-3</v>
      </c>
      <c r="AG403" s="1">
        <f>ABS(IK_diagnostics_positions__3[[#This Row],[Column11]]-K402)</f>
        <v>9.3979999999999064E-3</v>
      </c>
      <c r="AH403" s="1">
        <f>ABS(IK_diagnostics_positions__3[[#This Row],[Column12]]-L402)</f>
        <v>4.2999999999999705E-3</v>
      </c>
      <c r="AI403" s="1">
        <f>ABS(IK_diagnostics_positions__3[[#This Row],[Column13]]-M402)</f>
        <v>3.8059999999999761E-3</v>
      </c>
      <c r="AJ403" s="1">
        <f>ABS(IK_diagnostics_positions__3[[#This Row],[Column14]]-N402)</f>
        <v>2.9999999999998916E-3</v>
      </c>
      <c r="AK403" s="1">
        <f>ABS(IK_diagnostics_positions__3[[#This Row],[Column15]]-O402)</f>
        <v>7.3999999999996291E-4</v>
      </c>
      <c r="AL403" s="1">
        <f>ABS(IK_diagnostics_positions__3[[#This Row],[Column16]]-P402)</f>
        <v>6.0440000000000493E-3</v>
      </c>
      <c r="AM403" s="1">
        <f>ABS(IK_diagnostics_positions__3[[#This Row],[Column17]]-Q402)</f>
        <v>2.0799999999999708E-3</v>
      </c>
      <c r="AN403" s="1">
        <f>ABS(IK_diagnostics_positions__3[[#This Row],[Column18]]-R402)</f>
        <v>4.8400000000001775E-3</v>
      </c>
      <c r="AO403" s="1">
        <f>ABS(IK_diagnostics_positions__3[[#This Row],[Column19]]-S402)</f>
        <v>1.2209400000000002E-3</v>
      </c>
      <c r="AP403" s="1">
        <f>ABS(IK_diagnostics_positions__3[[#This Row],[Column20]]-T402)</f>
        <v>2.883199999999999E-3</v>
      </c>
      <c r="AQ403" s="1">
        <f>ABS(IK_diagnostics_positions__3[[#This Row],[Column21]]-U402)</f>
        <v>2.9499999999997861E-3</v>
      </c>
    </row>
    <row r="404" spans="1:43" x14ac:dyDescent="0.25">
      <c r="A404" s="1">
        <v>-8.4193900000000002E-2</v>
      </c>
      <c r="B404" s="1">
        <v>0.40165600000000001</v>
      </c>
      <c r="C404" s="1">
        <v>-0.91191199999999994</v>
      </c>
      <c r="D404" s="1">
        <v>-1.01467</v>
      </c>
      <c r="E404" s="1">
        <v>0.69167599999999996</v>
      </c>
      <c r="F404" s="1">
        <v>-1.13575</v>
      </c>
      <c r="G404" s="1">
        <v>-0.55151399999999995</v>
      </c>
      <c r="H404" s="1">
        <v>1.49708</v>
      </c>
      <c r="I404" s="1">
        <v>-1.50562</v>
      </c>
      <c r="J404" s="1">
        <v>1.43207E-2</v>
      </c>
      <c r="K404" s="1">
        <v>0.75299000000000005</v>
      </c>
      <c r="L404" s="1">
        <v>-1.8608199999999999</v>
      </c>
      <c r="M404" s="1">
        <v>0.74112</v>
      </c>
      <c r="N404" s="1">
        <v>1.0061100000000001</v>
      </c>
      <c r="O404" s="1">
        <v>-2.49932</v>
      </c>
      <c r="P404" s="1">
        <v>-0.731429</v>
      </c>
      <c r="Q404" s="1">
        <v>0.993834</v>
      </c>
      <c r="R404" s="1">
        <v>-2.4819900000000001</v>
      </c>
      <c r="S404" s="1">
        <v>-3.6459399999999999E-3</v>
      </c>
      <c r="T404" s="1">
        <v>-8.4629700000000002E-3</v>
      </c>
      <c r="U404" s="1">
        <v>-2.5087899999999999</v>
      </c>
      <c r="V404" s="1" t="s">
        <v>23</v>
      </c>
      <c r="W404" s="1">
        <f>ABS(IK_diagnostics_positions__3[[#This Row],[Column1]]-A403)</f>
        <v>3.3516999999999991E-3</v>
      </c>
      <c r="X404" s="1">
        <f>ABS(IK_diagnostics_positions__3[[#This Row],[Column2]]-B403)</f>
        <v>6.309000000000009E-3</v>
      </c>
      <c r="Y404" s="1">
        <f>ABS(IK_diagnostics_positions__3[[#This Row],[Column3]]-C403)</f>
        <v>3.0550000000000299E-3</v>
      </c>
      <c r="Z404" s="1">
        <f>ABS(IK_diagnostics_positions__3[[#This Row],[Column4]]-D403)</f>
        <v>1.9299999999999873E-3</v>
      </c>
      <c r="AA404" s="1">
        <f>ABS(IK_diagnostics_positions__3[[#This Row],[Column5]]-E403)</f>
        <v>8.5739999999999705E-3</v>
      </c>
      <c r="AB404" s="1">
        <f>ABS(IK_diagnostics_positions__3[[#This Row],[Column6]]-F403)</f>
        <v>2.9999999999974492E-5</v>
      </c>
      <c r="AC404" s="1">
        <f>ABS(IK_diagnostics_positions__3[[#This Row],[Column7]]-G403)</f>
        <v>4.1679999999999495E-3</v>
      </c>
      <c r="AD404" s="1">
        <f>ABS(IK_diagnostics_positions__3[[#This Row],[Column8]]-H403)</f>
        <v>8.2999999999999741E-3</v>
      </c>
      <c r="AE404" s="1">
        <f>ABS(IK_diagnostics_positions__3[[#This Row],[Column9]]-I403)</f>
        <v>3.3799999999999386E-3</v>
      </c>
      <c r="AF404" s="1">
        <f>ABS(IK_diagnostics_positions__3[[#This Row],[Column10]]-J403)</f>
        <v>4.3399999999999984E-3</v>
      </c>
      <c r="AG404" s="1">
        <f>ABS(IK_diagnostics_positions__3[[#This Row],[Column11]]-K403)</f>
        <v>7.9220000000000956E-3</v>
      </c>
      <c r="AH404" s="1">
        <f>ABS(IK_diagnostics_positions__3[[#This Row],[Column12]]-L403)</f>
        <v>2.8599999999998627E-3</v>
      </c>
      <c r="AI404" s="1">
        <f>ABS(IK_diagnostics_positions__3[[#This Row],[Column13]]-M403)</f>
        <v>1.6230000000000411E-3</v>
      </c>
      <c r="AJ404" s="1">
        <f>ABS(IK_diagnostics_positions__3[[#This Row],[Column14]]-N403)</f>
        <v>8.099999999999774E-4</v>
      </c>
      <c r="AK404" s="1">
        <f>ABS(IK_diagnostics_positions__3[[#This Row],[Column15]]-O403)</f>
        <v>3.7999999999982492E-4</v>
      </c>
      <c r="AL404" s="1">
        <f>ABS(IK_diagnostics_positions__3[[#This Row],[Column16]]-P403)</f>
        <v>4.701999999999984E-3</v>
      </c>
      <c r="AM404" s="1">
        <f>ABS(IK_diagnostics_positions__3[[#This Row],[Column17]]-Q403)</f>
        <v>1.4640000000000208E-3</v>
      </c>
      <c r="AN404" s="1">
        <f>ABS(IK_diagnostics_positions__3[[#This Row],[Column18]]-R403)</f>
        <v>4.970000000000141E-3</v>
      </c>
      <c r="AO404" s="1">
        <f>ABS(IK_diagnostics_positions__3[[#This Row],[Column19]]-S403)</f>
        <v>1.2338900000000001E-3</v>
      </c>
      <c r="AP404" s="1">
        <f>ABS(IK_diagnostics_positions__3[[#This Row],[Column20]]-T403)</f>
        <v>2.4930300000000002E-3</v>
      </c>
      <c r="AQ404" s="1">
        <f>ABS(IK_diagnostics_positions__3[[#This Row],[Column21]]-U403)</f>
        <v>3.2900000000002372E-3</v>
      </c>
    </row>
    <row r="405" spans="1:43" x14ac:dyDescent="0.25">
      <c r="A405" s="1">
        <v>-8.6469099999999993E-2</v>
      </c>
      <c r="B405" s="1">
        <v>0.40597100000000003</v>
      </c>
      <c r="C405" s="1">
        <v>-0.90978599999999998</v>
      </c>
      <c r="D405" s="1">
        <v>-1.0158</v>
      </c>
      <c r="E405" s="1">
        <v>0.69822799999999996</v>
      </c>
      <c r="F405" s="1">
        <v>-1.1354599999999999</v>
      </c>
      <c r="G405" s="1">
        <v>-0.55391500000000005</v>
      </c>
      <c r="H405" s="1">
        <v>1.50267</v>
      </c>
      <c r="I405" s="1">
        <v>-1.50901</v>
      </c>
      <c r="J405" s="1">
        <v>1.14912E-2</v>
      </c>
      <c r="K405" s="1">
        <v>0.75830600000000004</v>
      </c>
      <c r="L405" s="1">
        <v>-1.8643099999999999</v>
      </c>
      <c r="M405" s="1">
        <v>0.743313</v>
      </c>
      <c r="N405" s="1">
        <v>1.00512</v>
      </c>
      <c r="O405" s="1">
        <v>-2.4995500000000002</v>
      </c>
      <c r="P405" s="1">
        <v>-0.73560300000000001</v>
      </c>
      <c r="Q405" s="1">
        <v>0.99515799999999999</v>
      </c>
      <c r="R405" s="1">
        <v>-2.4853999999999998</v>
      </c>
      <c r="S405" s="1">
        <v>-2.7001899999999999E-3</v>
      </c>
      <c r="T405" s="1">
        <v>-7.1009999999999997E-3</v>
      </c>
      <c r="U405" s="1">
        <v>-2.5076999999999998</v>
      </c>
      <c r="V405" s="1" t="s">
        <v>23</v>
      </c>
      <c r="W405" s="1">
        <f>ABS(IK_diagnostics_positions__3[[#This Row],[Column1]]-A404)</f>
        <v>2.2751999999999911E-3</v>
      </c>
      <c r="X405" s="1">
        <f>ABS(IK_diagnostics_positions__3[[#This Row],[Column2]]-B404)</f>
        <v>4.3150000000000133E-3</v>
      </c>
      <c r="Y405" s="1">
        <f>ABS(IK_diagnostics_positions__3[[#This Row],[Column3]]-C404)</f>
        <v>2.1259999999999613E-3</v>
      </c>
      <c r="Z405" s="1">
        <f>ABS(IK_diagnostics_positions__3[[#This Row],[Column4]]-D404)</f>
        <v>1.1300000000000754E-3</v>
      </c>
      <c r="AA405" s="1">
        <f>ABS(IK_diagnostics_positions__3[[#This Row],[Column5]]-E404)</f>
        <v>6.5520000000000023E-3</v>
      </c>
      <c r="AB405" s="1">
        <f>ABS(IK_diagnostics_positions__3[[#This Row],[Column6]]-F404)</f>
        <v>2.9000000000012349E-4</v>
      </c>
      <c r="AC405" s="1">
        <f>ABS(IK_diagnostics_positions__3[[#This Row],[Column7]]-G404)</f>
        <v>2.4010000000000975E-3</v>
      </c>
      <c r="AD405" s="1">
        <f>ABS(IK_diagnostics_positions__3[[#This Row],[Column8]]-H404)</f>
        <v>5.5899999999999839E-3</v>
      </c>
      <c r="AE405" s="1">
        <f>ABS(IK_diagnostics_positions__3[[#This Row],[Column9]]-I404)</f>
        <v>3.3900000000000041E-3</v>
      </c>
      <c r="AF405" s="1">
        <f>ABS(IK_diagnostics_positions__3[[#This Row],[Column10]]-J404)</f>
        <v>2.8295000000000004E-3</v>
      </c>
      <c r="AG405" s="1">
        <f>ABS(IK_diagnostics_positions__3[[#This Row],[Column11]]-K404)</f>
        <v>5.3159999999999874E-3</v>
      </c>
      <c r="AH405" s="1">
        <f>ABS(IK_diagnostics_positions__3[[#This Row],[Column12]]-L404)</f>
        <v>3.4899999999999931E-3</v>
      </c>
      <c r="AI405" s="1">
        <f>ABS(IK_diagnostics_positions__3[[#This Row],[Column13]]-M404)</f>
        <v>2.1930000000000005E-3</v>
      </c>
      <c r="AJ405" s="1">
        <f>ABS(IK_diagnostics_positions__3[[#This Row],[Column14]]-N404)</f>
        <v>9.900000000000464E-4</v>
      </c>
      <c r="AK405" s="1">
        <f>ABS(IK_diagnostics_positions__3[[#This Row],[Column15]]-O404)</f>
        <v>2.3000000000017451E-4</v>
      </c>
      <c r="AL405" s="1">
        <f>ABS(IK_diagnostics_positions__3[[#This Row],[Column16]]-P404)</f>
        <v>4.174000000000011E-3</v>
      </c>
      <c r="AM405" s="1">
        <f>ABS(IK_diagnostics_positions__3[[#This Row],[Column17]]-Q404)</f>
        <v>1.3239999999999919E-3</v>
      </c>
      <c r="AN405" s="1">
        <f>ABS(IK_diagnostics_positions__3[[#This Row],[Column18]]-R404)</f>
        <v>3.4099999999996911E-3</v>
      </c>
      <c r="AO405" s="1">
        <f>ABS(IK_diagnostics_positions__3[[#This Row],[Column19]]-S404)</f>
        <v>9.4574999999999998E-4</v>
      </c>
      <c r="AP405" s="1">
        <f>ABS(IK_diagnostics_positions__3[[#This Row],[Column20]]-T404)</f>
        <v>1.3619700000000005E-3</v>
      </c>
      <c r="AQ405" s="1">
        <f>ABS(IK_diagnostics_positions__3[[#This Row],[Column21]]-U404)</f>
        <v>1.0900000000000354E-3</v>
      </c>
    </row>
    <row r="406" spans="1:43" x14ac:dyDescent="0.25">
      <c r="A406" s="1">
        <v>-8.7159600000000004E-2</v>
      </c>
      <c r="B406" s="1">
        <v>0.41018100000000002</v>
      </c>
      <c r="C406" s="1">
        <v>-0.90783000000000003</v>
      </c>
      <c r="D406" s="1">
        <v>-1.0156400000000001</v>
      </c>
      <c r="E406" s="1">
        <v>0.70362800000000003</v>
      </c>
      <c r="F406" s="1">
        <v>-1.13547</v>
      </c>
      <c r="G406" s="1">
        <v>-0.55608599999999997</v>
      </c>
      <c r="H406" s="1">
        <v>1.5082100000000001</v>
      </c>
      <c r="I406" s="1">
        <v>-1.5115799999999999</v>
      </c>
      <c r="J406" s="1">
        <v>9.1255299999999998E-3</v>
      </c>
      <c r="K406" s="1">
        <v>0.76337699999999997</v>
      </c>
      <c r="L406" s="1">
        <v>-1.86622</v>
      </c>
      <c r="M406" s="1">
        <v>0.74477199999999999</v>
      </c>
      <c r="N406" s="1">
        <v>1.0038100000000001</v>
      </c>
      <c r="O406" s="1">
        <v>-2.4994800000000001</v>
      </c>
      <c r="P406" s="1">
        <v>-0.73883200000000004</v>
      </c>
      <c r="Q406" s="1">
        <v>0.99634699999999998</v>
      </c>
      <c r="R406" s="1">
        <v>-2.4877400000000001</v>
      </c>
      <c r="S406" s="1">
        <v>-2.38594E-3</v>
      </c>
      <c r="T406" s="1">
        <v>-5.4056599999999996E-3</v>
      </c>
      <c r="U406" s="1">
        <v>-2.50563</v>
      </c>
      <c r="V406" s="1" t="s">
        <v>23</v>
      </c>
      <c r="W406" s="1">
        <f>ABS(IK_diagnostics_positions__3[[#This Row],[Column1]]-A405)</f>
        <v>6.9050000000001055E-4</v>
      </c>
      <c r="X406" s="1">
        <f>ABS(IK_diagnostics_positions__3[[#This Row],[Column2]]-B405)</f>
        <v>4.2099999999999915E-3</v>
      </c>
      <c r="Y406" s="1">
        <f>ABS(IK_diagnostics_positions__3[[#This Row],[Column3]]-C405)</f>
        <v>1.9559999999999578E-3</v>
      </c>
      <c r="Z406" s="1">
        <f>ABS(IK_diagnostics_positions__3[[#This Row],[Column4]]-D405)</f>
        <v>1.5999999999993797E-4</v>
      </c>
      <c r="AA406" s="1">
        <f>ABS(IK_diagnostics_positions__3[[#This Row],[Column5]]-E405)</f>
        <v>5.4000000000000714E-3</v>
      </c>
      <c r="AB406" s="1">
        <f>ABS(IK_diagnostics_positions__3[[#This Row],[Column6]]-F405)</f>
        <v>1.0000000000065512E-5</v>
      </c>
      <c r="AC406" s="1">
        <f>ABS(IK_diagnostics_positions__3[[#This Row],[Column7]]-G405)</f>
        <v>2.170999999999923E-3</v>
      </c>
      <c r="AD406" s="1">
        <f>ABS(IK_diagnostics_positions__3[[#This Row],[Column8]]-H405)</f>
        <v>5.5400000000001004E-3</v>
      </c>
      <c r="AE406" s="1">
        <f>ABS(IK_diagnostics_positions__3[[#This Row],[Column9]]-I405)</f>
        <v>2.5699999999999612E-3</v>
      </c>
      <c r="AF406" s="1">
        <f>ABS(IK_diagnostics_positions__3[[#This Row],[Column10]]-J405)</f>
        <v>2.3656700000000003E-3</v>
      </c>
      <c r="AG406" s="1">
        <f>ABS(IK_diagnostics_positions__3[[#This Row],[Column11]]-K405)</f>
        <v>5.0709999999999367E-3</v>
      </c>
      <c r="AH406" s="1">
        <f>ABS(IK_diagnostics_positions__3[[#This Row],[Column12]]-L405)</f>
        <v>1.9100000000000783E-3</v>
      </c>
      <c r="AI406" s="1">
        <f>ABS(IK_diagnostics_positions__3[[#This Row],[Column13]]-M405)</f>
        <v>1.4589999999999881E-3</v>
      </c>
      <c r="AJ406" s="1">
        <f>ABS(IK_diagnostics_positions__3[[#This Row],[Column14]]-N405)</f>
        <v>1.3099999999999223E-3</v>
      </c>
      <c r="AK406" s="1">
        <f>ABS(IK_diagnostics_positions__3[[#This Row],[Column15]]-O405)</f>
        <v>7.0000000000014495E-5</v>
      </c>
      <c r="AL406" s="1">
        <f>ABS(IK_diagnostics_positions__3[[#This Row],[Column16]]-P405)</f>
        <v>3.2290000000000374E-3</v>
      </c>
      <c r="AM406" s="1">
        <f>ABS(IK_diagnostics_positions__3[[#This Row],[Column17]]-Q405)</f>
        <v>1.1889999999999956E-3</v>
      </c>
      <c r="AN406" s="1">
        <f>ABS(IK_diagnostics_positions__3[[#This Row],[Column18]]-R405)</f>
        <v>2.3400000000002308E-3</v>
      </c>
      <c r="AO406" s="1">
        <f>ABS(IK_diagnostics_positions__3[[#This Row],[Column19]]-S405)</f>
        <v>3.1424999999999986E-4</v>
      </c>
      <c r="AP406" s="1">
        <f>ABS(IK_diagnostics_positions__3[[#This Row],[Column20]]-T405)</f>
        <v>1.69534E-3</v>
      </c>
      <c r="AQ406" s="1">
        <f>ABS(IK_diagnostics_positions__3[[#This Row],[Column21]]-U405)</f>
        <v>2.0699999999997942E-3</v>
      </c>
    </row>
    <row r="407" spans="1:43" x14ac:dyDescent="0.25">
      <c r="A407" s="1">
        <v>-8.8974600000000001E-2</v>
      </c>
      <c r="B407" s="1">
        <v>0.41268700000000003</v>
      </c>
      <c r="C407" s="1">
        <v>-0.90651700000000002</v>
      </c>
      <c r="D407" s="1">
        <v>-1.0164800000000001</v>
      </c>
      <c r="E407" s="1">
        <v>0.708148</v>
      </c>
      <c r="F407" s="1">
        <v>-1.13551</v>
      </c>
      <c r="G407" s="1">
        <v>-0.55735999999999997</v>
      </c>
      <c r="H407" s="1">
        <v>1.5121199999999999</v>
      </c>
      <c r="I407" s="1">
        <v>-1.51346</v>
      </c>
      <c r="J407" s="1">
        <v>7.2062599999999999E-3</v>
      </c>
      <c r="K407" s="1">
        <v>0.76683500000000004</v>
      </c>
      <c r="L407" s="1">
        <v>-1.8681700000000001</v>
      </c>
      <c r="M407" s="1">
        <v>0.74574799999999997</v>
      </c>
      <c r="N407" s="1">
        <v>1.0028999999999999</v>
      </c>
      <c r="O407" s="1">
        <v>-2.4996999999999998</v>
      </c>
      <c r="P407" s="1">
        <v>-0.74094000000000004</v>
      </c>
      <c r="Q407" s="1">
        <v>0.99715600000000004</v>
      </c>
      <c r="R407" s="1">
        <v>-2.4904500000000001</v>
      </c>
      <c r="S407" s="1">
        <v>-1.79484E-3</v>
      </c>
      <c r="T407" s="1">
        <v>-4.2464699999999996E-3</v>
      </c>
      <c r="U407" s="1">
        <v>-2.5048400000000002</v>
      </c>
      <c r="V407" s="1" t="s">
        <v>23</v>
      </c>
      <c r="W407" s="1">
        <f>ABS(IK_diagnostics_positions__3[[#This Row],[Column1]]-A406)</f>
        <v>1.8149999999999972E-3</v>
      </c>
      <c r="X407" s="1">
        <f>ABS(IK_diagnostics_positions__3[[#This Row],[Column2]]-B406)</f>
        <v>2.5060000000000082E-3</v>
      </c>
      <c r="Y407" s="1">
        <f>ABS(IK_diagnostics_positions__3[[#This Row],[Column3]]-C406)</f>
        <v>1.3130000000000086E-3</v>
      </c>
      <c r="Z407" s="1">
        <f>ABS(IK_diagnostics_positions__3[[#This Row],[Column4]]-D406)</f>
        <v>8.399999999999519E-4</v>
      </c>
      <c r="AA407" s="1">
        <f>ABS(IK_diagnostics_positions__3[[#This Row],[Column5]]-E406)</f>
        <v>4.5199999999999685E-3</v>
      </c>
      <c r="AB407" s="1">
        <f>ABS(IK_diagnostics_positions__3[[#This Row],[Column6]]-F406)</f>
        <v>4.0000000000040004E-5</v>
      </c>
      <c r="AC407" s="1">
        <f>ABS(IK_diagnostics_positions__3[[#This Row],[Column7]]-G406)</f>
        <v>1.2739999999999974E-3</v>
      </c>
      <c r="AD407" s="1">
        <f>ABS(IK_diagnostics_positions__3[[#This Row],[Column8]]-H406)</f>
        <v>3.909999999999858E-3</v>
      </c>
      <c r="AE407" s="1">
        <f>ABS(IK_diagnostics_positions__3[[#This Row],[Column9]]-I406)</f>
        <v>1.8800000000001038E-3</v>
      </c>
      <c r="AF407" s="1">
        <f>ABS(IK_diagnostics_positions__3[[#This Row],[Column10]]-J406)</f>
        <v>1.9192699999999998E-3</v>
      </c>
      <c r="AG407" s="1">
        <f>ABS(IK_diagnostics_positions__3[[#This Row],[Column11]]-K406)</f>
        <v>3.4580000000000721E-3</v>
      </c>
      <c r="AH407" s="1">
        <f>ABS(IK_diagnostics_positions__3[[#This Row],[Column12]]-L406)</f>
        <v>1.9500000000001183E-3</v>
      </c>
      <c r="AI407" s="1">
        <f>ABS(IK_diagnostics_positions__3[[#This Row],[Column13]]-M406)</f>
        <v>9.7599999999997689E-4</v>
      </c>
      <c r="AJ407" s="1">
        <f>ABS(IK_diagnostics_positions__3[[#This Row],[Column14]]-N406)</f>
        <v>9.1000000000018844E-4</v>
      </c>
      <c r="AK407" s="1">
        <f>ABS(IK_diagnostics_positions__3[[#This Row],[Column15]]-O406)</f>
        <v>2.1999999999966491E-4</v>
      </c>
      <c r="AL407" s="1">
        <f>ABS(IK_diagnostics_positions__3[[#This Row],[Column16]]-P406)</f>
        <v>2.1079999999999988E-3</v>
      </c>
      <c r="AM407" s="1">
        <f>ABS(IK_diagnostics_positions__3[[#This Row],[Column17]]-Q406)</f>
        <v>8.0900000000005967E-4</v>
      </c>
      <c r="AN407" s="1">
        <f>ABS(IK_diagnostics_positions__3[[#This Row],[Column18]]-R406)</f>
        <v>2.7099999999999902E-3</v>
      </c>
      <c r="AO407" s="1">
        <f>ABS(IK_diagnostics_positions__3[[#This Row],[Column19]]-S406)</f>
        <v>5.911E-4</v>
      </c>
      <c r="AP407" s="1">
        <f>ABS(IK_diagnostics_positions__3[[#This Row],[Column20]]-T406)</f>
        <v>1.15919E-3</v>
      </c>
      <c r="AQ407" s="1">
        <f>ABS(IK_diagnostics_positions__3[[#This Row],[Column21]]-U406)</f>
        <v>7.8999999999984638E-4</v>
      </c>
    </row>
    <row r="408" spans="1:43" x14ac:dyDescent="0.25">
      <c r="A408" s="1">
        <v>-8.9345900000000006E-2</v>
      </c>
      <c r="B408" s="1">
        <v>0.41534500000000002</v>
      </c>
      <c r="C408" s="1">
        <v>-0.90526600000000002</v>
      </c>
      <c r="D408" s="1">
        <v>-1.0163899999999999</v>
      </c>
      <c r="E408" s="1">
        <v>0.71119100000000002</v>
      </c>
      <c r="F408" s="1">
        <v>-1.13564</v>
      </c>
      <c r="G408" s="1">
        <v>-0.55873200000000001</v>
      </c>
      <c r="H408" s="1">
        <v>1.51528</v>
      </c>
      <c r="I408" s="1">
        <v>-1.5150999999999999</v>
      </c>
      <c r="J408" s="1">
        <v>5.8431000000000004E-3</v>
      </c>
      <c r="K408" s="1">
        <v>0.76985000000000003</v>
      </c>
      <c r="L408" s="1">
        <v>-1.8694900000000001</v>
      </c>
      <c r="M408" s="1">
        <v>0.74635300000000004</v>
      </c>
      <c r="N408" s="1">
        <v>1.00257</v>
      </c>
      <c r="O408" s="1">
        <v>-2.4999500000000001</v>
      </c>
      <c r="P408" s="1">
        <v>-0.74279499999999998</v>
      </c>
      <c r="Q408" s="1">
        <v>0.997614</v>
      </c>
      <c r="R408" s="1">
        <v>-2.4921199999999999</v>
      </c>
      <c r="S408" s="1">
        <v>-1.3291799999999999E-3</v>
      </c>
      <c r="T408" s="1">
        <v>-3.3556200000000001E-3</v>
      </c>
      <c r="U408" s="1">
        <v>-2.5036</v>
      </c>
      <c r="V408" s="1" t="s">
        <v>23</v>
      </c>
      <c r="W408" s="1">
        <f>ABS(IK_diagnostics_positions__3[[#This Row],[Column1]]-A407)</f>
        <v>3.7130000000000496E-4</v>
      </c>
      <c r="X408" s="1">
        <f>ABS(IK_diagnostics_positions__3[[#This Row],[Column2]]-B407)</f>
        <v>2.6579999999999937E-3</v>
      </c>
      <c r="Y408" s="1">
        <f>ABS(IK_diagnostics_positions__3[[#This Row],[Column3]]-C407)</f>
        <v>1.2510000000000021E-3</v>
      </c>
      <c r="Z408" s="1">
        <f>ABS(IK_diagnostics_positions__3[[#This Row],[Column4]]-D407)</f>
        <v>9.0000000000145519E-5</v>
      </c>
      <c r="AA408" s="1">
        <f>ABS(IK_diagnostics_positions__3[[#This Row],[Column5]]-E407)</f>
        <v>3.0430000000000179E-3</v>
      </c>
      <c r="AB408" s="1">
        <f>ABS(IK_diagnostics_positions__3[[#This Row],[Column6]]-F407)</f>
        <v>1.2999999999996348E-4</v>
      </c>
      <c r="AC408" s="1">
        <f>ABS(IK_diagnostics_positions__3[[#This Row],[Column7]]-G407)</f>
        <v>1.3720000000000399E-3</v>
      </c>
      <c r="AD408" s="1">
        <f>ABS(IK_diagnostics_positions__3[[#This Row],[Column8]]-H407)</f>
        <v>3.1600000000000517E-3</v>
      </c>
      <c r="AE408" s="1">
        <f>ABS(IK_diagnostics_positions__3[[#This Row],[Column9]]-I407)</f>
        <v>1.6399999999998638E-3</v>
      </c>
      <c r="AF408" s="1">
        <f>ABS(IK_diagnostics_positions__3[[#This Row],[Column10]]-J407)</f>
        <v>1.3631599999999995E-3</v>
      </c>
      <c r="AG408" s="1">
        <f>ABS(IK_diagnostics_positions__3[[#This Row],[Column11]]-K407)</f>
        <v>3.0149999999999899E-3</v>
      </c>
      <c r="AH408" s="1">
        <f>ABS(IK_diagnostics_positions__3[[#This Row],[Column12]]-L407)</f>
        <v>1.3199999999999878E-3</v>
      </c>
      <c r="AI408" s="1">
        <f>ABS(IK_diagnostics_positions__3[[#This Row],[Column13]]-M407)</f>
        <v>6.050000000000777E-4</v>
      </c>
      <c r="AJ408" s="1">
        <f>ABS(IK_diagnostics_positions__3[[#This Row],[Column14]]-N407)</f>
        <v>3.2999999999994145E-4</v>
      </c>
      <c r="AK408" s="1">
        <f>ABS(IK_diagnostics_positions__3[[#This Row],[Column15]]-O407)</f>
        <v>2.5000000000030553E-4</v>
      </c>
      <c r="AL408" s="1">
        <f>ABS(IK_diagnostics_positions__3[[#This Row],[Column16]]-P407)</f>
        <v>1.85499999999994E-3</v>
      </c>
      <c r="AM408" s="1">
        <f>ABS(IK_diagnostics_positions__3[[#This Row],[Column17]]-Q407)</f>
        <v>4.5799999999995844E-4</v>
      </c>
      <c r="AN408" s="1">
        <f>ABS(IK_diagnostics_positions__3[[#This Row],[Column18]]-R407)</f>
        <v>1.6699999999998383E-3</v>
      </c>
      <c r="AO408" s="1">
        <f>ABS(IK_diagnostics_positions__3[[#This Row],[Column19]]-S407)</f>
        <v>4.6566000000000012E-4</v>
      </c>
      <c r="AP408" s="1">
        <f>ABS(IK_diagnostics_positions__3[[#This Row],[Column20]]-T407)</f>
        <v>8.9084999999999945E-4</v>
      </c>
      <c r="AQ408" s="1">
        <f>ABS(IK_diagnostics_positions__3[[#This Row],[Column21]]-U407)</f>
        <v>1.2400000000001299E-3</v>
      </c>
    </row>
    <row r="409" spans="1:43" x14ac:dyDescent="0.25">
      <c r="A409" s="1">
        <v>4.0246299999999999E-2</v>
      </c>
      <c r="B409" s="1" t="s">
        <v>22</v>
      </c>
      <c r="C409" s="1">
        <v>-0.99919000000000002</v>
      </c>
      <c r="D409" s="1">
        <v>-0.94982200000000006</v>
      </c>
      <c r="E409" s="1">
        <v>0.12862899999999999</v>
      </c>
      <c r="F409" s="1">
        <v>-1.05593</v>
      </c>
      <c r="G409" s="1">
        <v>-0.46406399999999998</v>
      </c>
      <c r="H409" s="1">
        <v>0.99962399999999996</v>
      </c>
      <c r="I409" s="1">
        <v>-0.98239799999999999</v>
      </c>
      <c r="J409" s="1">
        <v>0.21893799999999999</v>
      </c>
      <c r="K409" s="1">
        <v>0.437056</v>
      </c>
      <c r="L409" s="1">
        <v>-1.4482600000000001</v>
      </c>
      <c r="M409" s="1">
        <v>0.24532399999999999</v>
      </c>
      <c r="N409" s="1">
        <v>0.81830999999999998</v>
      </c>
      <c r="O409" s="1">
        <v>-2.37235</v>
      </c>
      <c r="P409" s="1">
        <v>-0.28251300000000001</v>
      </c>
      <c r="Q409" s="1">
        <v>0.84133899999999995</v>
      </c>
      <c r="R409" s="1">
        <v>-2.2131799999999999</v>
      </c>
      <c r="S409" s="1">
        <v>0.11933299999999999</v>
      </c>
      <c r="T409" s="1">
        <v>0.29388599999999998</v>
      </c>
      <c r="U409" s="1">
        <v>-2.4329299999999998</v>
      </c>
      <c r="V409" s="1" t="s">
        <v>23</v>
      </c>
      <c r="W409" s="1">
        <f>ABS(IK_diagnostics_positions__3[[#This Row],[Column1]]-A408)</f>
        <v>0.12959219999999999</v>
      </c>
      <c r="X409" s="1">
        <f>ABS(IK_diagnostics_positions__3[[#This Row],[Column2]]-B408)</f>
        <v>0.41534500000000002</v>
      </c>
      <c r="Y409" s="1">
        <f>ABS(IK_diagnostics_positions__3[[#This Row],[Column3]]-C408)</f>
        <v>9.3924000000000007E-2</v>
      </c>
      <c r="Z409" s="1">
        <f>ABS(IK_diagnostics_positions__3[[#This Row],[Column4]]-D408)</f>
        <v>6.656799999999985E-2</v>
      </c>
      <c r="AA409" s="1">
        <f>ABS(IK_diagnostics_positions__3[[#This Row],[Column5]]-E408)</f>
        <v>0.58256200000000002</v>
      </c>
      <c r="AB409" s="1">
        <f>ABS(IK_diagnostics_positions__3[[#This Row],[Column6]]-F408)</f>
        <v>7.9709999999999948E-2</v>
      </c>
      <c r="AC409" s="1">
        <f>ABS(IK_diagnostics_positions__3[[#This Row],[Column7]]-G408)</f>
        <v>9.466800000000003E-2</v>
      </c>
      <c r="AD409" s="1">
        <f>ABS(IK_diagnostics_positions__3[[#This Row],[Column8]]-H408)</f>
        <v>0.515656</v>
      </c>
      <c r="AE409" s="1">
        <f>ABS(IK_diagnostics_positions__3[[#This Row],[Column9]]-I408)</f>
        <v>0.5327019999999999</v>
      </c>
      <c r="AF409" s="1">
        <f>ABS(IK_diagnostics_positions__3[[#This Row],[Column10]]-J408)</f>
        <v>0.2130949</v>
      </c>
      <c r="AG409" s="1">
        <f>ABS(IK_diagnostics_positions__3[[#This Row],[Column11]]-K408)</f>
        <v>0.33279400000000003</v>
      </c>
      <c r="AH409" s="1">
        <f>ABS(IK_diagnostics_positions__3[[#This Row],[Column12]]-L408)</f>
        <v>0.42122999999999999</v>
      </c>
      <c r="AI409" s="1">
        <f>ABS(IK_diagnostics_positions__3[[#This Row],[Column13]]-M408)</f>
        <v>0.50102900000000006</v>
      </c>
      <c r="AJ409" s="1">
        <f>ABS(IK_diagnostics_positions__3[[#This Row],[Column14]]-N408)</f>
        <v>0.18425999999999998</v>
      </c>
      <c r="AK409" s="1">
        <f>ABS(IK_diagnostics_positions__3[[#This Row],[Column15]]-O408)</f>
        <v>0.12760000000000016</v>
      </c>
      <c r="AL409" s="1">
        <f>ABS(IK_diagnostics_positions__3[[#This Row],[Column16]]-P408)</f>
        <v>0.46028199999999997</v>
      </c>
      <c r="AM409" s="1">
        <f>ABS(IK_diagnostics_positions__3[[#This Row],[Column17]]-Q408)</f>
        <v>0.15627500000000005</v>
      </c>
      <c r="AN409" s="1">
        <f>ABS(IK_diagnostics_positions__3[[#This Row],[Column18]]-R408)</f>
        <v>0.27893999999999997</v>
      </c>
      <c r="AO409" s="1">
        <f>ABS(IK_diagnostics_positions__3[[#This Row],[Column19]]-S408)</f>
        <v>0.12066217999999999</v>
      </c>
      <c r="AP409" s="1">
        <f>ABS(IK_diagnostics_positions__3[[#This Row],[Column20]]-T408)</f>
        <v>0.29724161999999998</v>
      </c>
      <c r="AQ409" s="1">
        <f>ABS(IK_diagnostics_positions__3[[#This Row],[Column21]]-U408)</f>
        <v>7.0670000000000233E-2</v>
      </c>
    </row>
    <row r="410" spans="1:43" x14ac:dyDescent="0.25">
      <c r="A410" s="1">
        <v>3.5129199999999999E-2</v>
      </c>
      <c r="B410" s="1">
        <v>6.4071299999999998E-2</v>
      </c>
      <c r="C410" s="1">
        <v>-0.99732699999999996</v>
      </c>
      <c r="D410" s="1">
        <v>-0.93630599999999997</v>
      </c>
      <c r="E410" s="1">
        <v>0.260967</v>
      </c>
      <c r="F410" s="1">
        <v>-1.1297900000000001</v>
      </c>
      <c r="G410" s="1">
        <v>-0.42486600000000002</v>
      </c>
      <c r="H410" s="1">
        <v>1.11555</v>
      </c>
      <c r="I410" s="1">
        <v>-1.2198599999999999</v>
      </c>
      <c r="J410" s="1">
        <v>0.157887</v>
      </c>
      <c r="K410" s="1">
        <v>0.458818</v>
      </c>
      <c r="L410" s="1">
        <v>-1.6984999999999999</v>
      </c>
      <c r="M410" s="1">
        <v>0.53914200000000001</v>
      </c>
      <c r="N410" s="1">
        <v>0.97916999999999998</v>
      </c>
      <c r="O410" s="1">
        <v>-2.4626199999999998</v>
      </c>
      <c r="P410" s="1">
        <v>-0.48003200000000001</v>
      </c>
      <c r="Q410" s="1">
        <v>0.87782300000000002</v>
      </c>
      <c r="R410" s="1">
        <v>-2.3446400000000001</v>
      </c>
      <c r="S410" s="1">
        <v>-9.3467800000000007E-3</v>
      </c>
      <c r="T410" s="1">
        <v>5.2072599999999997E-2</v>
      </c>
      <c r="U410" s="1">
        <v>-2.5966100000000001</v>
      </c>
      <c r="V410" s="1" t="s">
        <v>23</v>
      </c>
      <c r="W410" s="1">
        <f>ABS(IK_diagnostics_positions__3[[#This Row],[Column1]]-A409)</f>
        <v>5.1170999999999994E-3</v>
      </c>
      <c r="X410" s="1">
        <f>ABS(IK_diagnostics_positions__3[[#This Row],[Column2]]-B409)</f>
        <v>6.4071299999999998E-2</v>
      </c>
      <c r="Y410" s="1">
        <f>ABS(IK_diagnostics_positions__3[[#This Row],[Column3]]-C409)</f>
        <v>1.8630000000000591E-3</v>
      </c>
      <c r="Z410" s="1">
        <f>ABS(IK_diagnostics_positions__3[[#This Row],[Column4]]-D409)</f>
        <v>1.3516000000000084E-2</v>
      </c>
      <c r="AA410" s="1">
        <f>ABS(IK_diagnostics_positions__3[[#This Row],[Column5]]-E409)</f>
        <v>0.13233800000000001</v>
      </c>
      <c r="AB410" s="1">
        <f>ABS(IK_diagnostics_positions__3[[#This Row],[Column6]]-F409)</f>
        <v>7.3860000000000037E-2</v>
      </c>
      <c r="AC410" s="1">
        <f>ABS(IK_diagnostics_positions__3[[#This Row],[Column7]]-G409)</f>
        <v>3.9197999999999955E-2</v>
      </c>
      <c r="AD410" s="1">
        <f>ABS(IK_diagnostics_positions__3[[#This Row],[Column8]]-H409)</f>
        <v>0.11592600000000008</v>
      </c>
      <c r="AE410" s="1">
        <f>ABS(IK_diagnostics_positions__3[[#This Row],[Column9]]-I409)</f>
        <v>0.23746199999999995</v>
      </c>
      <c r="AF410" s="1">
        <f>ABS(IK_diagnostics_positions__3[[#This Row],[Column10]]-J409)</f>
        <v>6.1050999999999994E-2</v>
      </c>
      <c r="AG410" s="1">
        <f>ABS(IK_diagnostics_positions__3[[#This Row],[Column11]]-K409)</f>
        <v>2.1762000000000004E-2</v>
      </c>
      <c r="AH410" s="1">
        <f>ABS(IK_diagnostics_positions__3[[#This Row],[Column12]]-L409)</f>
        <v>0.2502399999999998</v>
      </c>
      <c r="AI410" s="1">
        <f>ABS(IK_diagnostics_positions__3[[#This Row],[Column13]]-M409)</f>
        <v>0.29381800000000002</v>
      </c>
      <c r="AJ410" s="1">
        <f>ABS(IK_diagnostics_positions__3[[#This Row],[Column14]]-N409)</f>
        <v>0.16086</v>
      </c>
      <c r="AK410" s="1">
        <f>ABS(IK_diagnostics_positions__3[[#This Row],[Column15]]-O409)</f>
        <v>9.026999999999985E-2</v>
      </c>
      <c r="AL410" s="1">
        <f>ABS(IK_diagnostics_positions__3[[#This Row],[Column16]]-P409)</f>
        <v>0.197519</v>
      </c>
      <c r="AM410" s="1">
        <f>ABS(IK_diagnostics_positions__3[[#This Row],[Column17]]-Q409)</f>
        <v>3.6484000000000072E-2</v>
      </c>
      <c r="AN410" s="1">
        <f>ABS(IK_diagnostics_positions__3[[#This Row],[Column18]]-R409)</f>
        <v>0.13146000000000013</v>
      </c>
      <c r="AO410" s="1">
        <f>ABS(IK_diagnostics_positions__3[[#This Row],[Column19]]-S409)</f>
        <v>0.12867977999999999</v>
      </c>
      <c r="AP410" s="1">
        <f>ABS(IK_diagnostics_positions__3[[#This Row],[Column20]]-T409)</f>
        <v>0.24181339999999998</v>
      </c>
      <c r="AQ410" s="1">
        <f>ABS(IK_diagnostics_positions__3[[#This Row],[Column21]]-U409)</f>
        <v>0.16368000000000027</v>
      </c>
    </row>
    <row r="411" spans="1:43" x14ac:dyDescent="0.25">
      <c r="A411" s="1">
        <v>2.0436099999999999E-2</v>
      </c>
      <c r="B411" s="1">
        <v>0.15361900000000001</v>
      </c>
      <c r="C411" s="1">
        <v>-0.98791899999999999</v>
      </c>
      <c r="D411" s="1">
        <v>-0.94227799999999995</v>
      </c>
      <c r="E411" s="1">
        <v>0.37391999999999997</v>
      </c>
      <c r="F411" s="1">
        <v>-1.1449199999999999</v>
      </c>
      <c r="G411" s="1">
        <v>-0.457264</v>
      </c>
      <c r="H411" s="1">
        <v>1.2315499999999999</v>
      </c>
      <c r="I411" s="1">
        <v>-1.3159099999999999</v>
      </c>
      <c r="J411" s="1">
        <v>0.11232300000000001</v>
      </c>
      <c r="K411" s="1">
        <v>0.54067500000000002</v>
      </c>
      <c r="L411" s="1">
        <v>-1.76118</v>
      </c>
      <c r="M411" s="1">
        <v>0.62678800000000001</v>
      </c>
      <c r="N411" s="1">
        <v>1.0199499999999999</v>
      </c>
      <c r="O411" s="1">
        <v>-2.4722599999999999</v>
      </c>
      <c r="P411" s="1">
        <v>-0.566029</v>
      </c>
      <c r="Q411" s="1">
        <v>0.92999200000000004</v>
      </c>
      <c r="R411" s="1">
        <v>-2.3843000000000001</v>
      </c>
      <c r="S411" s="1">
        <v>-3.0991100000000001E-2</v>
      </c>
      <c r="T411" s="1">
        <v>-1.21589E-2</v>
      </c>
      <c r="U411" s="1">
        <v>-2.5820599999999998</v>
      </c>
      <c r="V411" s="1" t="s">
        <v>23</v>
      </c>
      <c r="W411" s="1">
        <f>ABS(IK_diagnostics_positions__3[[#This Row],[Column1]]-A410)</f>
        <v>1.4693100000000001E-2</v>
      </c>
      <c r="X411" s="1">
        <f>ABS(IK_diagnostics_positions__3[[#This Row],[Column2]]-B410)</f>
        <v>8.9547700000000008E-2</v>
      </c>
      <c r="Y411" s="1">
        <f>ABS(IK_diagnostics_positions__3[[#This Row],[Column3]]-C410)</f>
        <v>9.4079999999999719E-3</v>
      </c>
      <c r="Z411" s="1">
        <f>ABS(IK_diagnostics_positions__3[[#This Row],[Column4]]-D410)</f>
        <v>5.9719999999999773E-3</v>
      </c>
      <c r="AA411" s="1">
        <f>ABS(IK_diagnostics_positions__3[[#This Row],[Column5]]-E410)</f>
        <v>0.11295299999999997</v>
      </c>
      <c r="AB411" s="1">
        <f>ABS(IK_diagnostics_positions__3[[#This Row],[Column6]]-F410)</f>
        <v>1.5129999999999866E-2</v>
      </c>
      <c r="AC411" s="1">
        <f>ABS(IK_diagnostics_positions__3[[#This Row],[Column7]]-G410)</f>
        <v>3.2397999999999982E-2</v>
      </c>
      <c r="AD411" s="1">
        <f>ABS(IK_diagnostics_positions__3[[#This Row],[Column8]]-H410)</f>
        <v>0.11599999999999988</v>
      </c>
      <c r="AE411" s="1">
        <f>ABS(IK_diagnostics_positions__3[[#This Row],[Column9]]-I410)</f>
        <v>9.6049999999999969E-2</v>
      </c>
      <c r="AF411" s="1">
        <f>ABS(IK_diagnostics_positions__3[[#This Row],[Column10]]-J410)</f>
        <v>4.5563999999999993E-2</v>
      </c>
      <c r="AG411" s="1">
        <f>ABS(IK_diagnostics_positions__3[[#This Row],[Column11]]-K410)</f>
        <v>8.1857000000000013E-2</v>
      </c>
      <c r="AH411" s="1">
        <f>ABS(IK_diagnostics_positions__3[[#This Row],[Column12]]-L410)</f>
        <v>6.2680000000000069E-2</v>
      </c>
      <c r="AI411" s="1">
        <f>ABS(IK_diagnostics_positions__3[[#This Row],[Column13]]-M410)</f>
        <v>8.7646000000000002E-2</v>
      </c>
      <c r="AJ411" s="1">
        <f>ABS(IK_diagnostics_positions__3[[#This Row],[Column14]]-N410)</f>
        <v>4.0779999999999927E-2</v>
      </c>
      <c r="AK411" s="1">
        <f>ABS(IK_diagnostics_positions__3[[#This Row],[Column15]]-O410)</f>
        <v>9.6400000000000929E-3</v>
      </c>
      <c r="AL411" s="1">
        <f>ABS(IK_diagnostics_positions__3[[#This Row],[Column16]]-P410)</f>
        <v>8.599699999999999E-2</v>
      </c>
      <c r="AM411" s="1">
        <f>ABS(IK_diagnostics_positions__3[[#This Row],[Column17]]-Q410)</f>
        <v>5.2169000000000021E-2</v>
      </c>
      <c r="AN411" s="1">
        <f>ABS(IK_diagnostics_positions__3[[#This Row],[Column18]]-R410)</f>
        <v>3.9660000000000029E-2</v>
      </c>
      <c r="AO411" s="1">
        <f>ABS(IK_diagnostics_positions__3[[#This Row],[Column19]]-S410)</f>
        <v>2.1644320000000002E-2</v>
      </c>
      <c r="AP411" s="1">
        <f>ABS(IK_diagnostics_positions__3[[#This Row],[Column20]]-T410)</f>
        <v>6.4231499999999997E-2</v>
      </c>
      <c r="AQ411" s="1">
        <f>ABS(IK_diagnostics_positions__3[[#This Row],[Column21]]-U410)</f>
        <v>1.4550000000000285E-2</v>
      </c>
    </row>
    <row r="412" spans="1:43" x14ac:dyDescent="0.25">
      <c r="A412" s="1">
        <v>9.0132700000000003E-3</v>
      </c>
      <c r="B412" s="1">
        <v>0.217642</v>
      </c>
      <c r="C412" s="1">
        <v>-0.97598700000000005</v>
      </c>
      <c r="D412" s="1">
        <v>-0.94682900000000003</v>
      </c>
      <c r="E412" s="1">
        <v>0.45749899999999999</v>
      </c>
      <c r="F412" s="1">
        <v>-1.1457900000000001</v>
      </c>
      <c r="G412" s="1">
        <v>-0.47731499999999999</v>
      </c>
      <c r="H412" s="1">
        <v>1.31046</v>
      </c>
      <c r="I412" s="1">
        <v>-1.3738699999999999</v>
      </c>
      <c r="J412" s="1">
        <v>8.5265800000000003E-2</v>
      </c>
      <c r="K412" s="1">
        <v>0.59868299999999997</v>
      </c>
      <c r="L412" s="1">
        <v>-1.7944500000000001</v>
      </c>
      <c r="M412" s="1">
        <v>0.66886299999999999</v>
      </c>
      <c r="N412" s="1">
        <v>1.02932</v>
      </c>
      <c r="O412" s="1">
        <v>-2.4828999999999999</v>
      </c>
      <c r="P412" s="1">
        <v>-0.61250899999999997</v>
      </c>
      <c r="Q412" s="1">
        <v>0.95762700000000001</v>
      </c>
      <c r="R412" s="1">
        <v>-2.4143400000000002</v>
      </c>
      <c r="S412" s="1">
        <v>-3.07926E-2</v>
      </c>
      <c r="T412" s="1">
        <v>-3.2153500000000002E-2</v>
      </c>
      <c r="U412" s="1">
        <v>-2.5616300000000001</v>
      </c>
      <c r="V412" s="1" t="s">
        <v>23</v>
      </c>
      <c r="W412" s="1">
        <f>ABS(IK_diagnostics_positions__3[[#This Row],[Column1]]-A411)</f>
        <v>1.1422829999999998E-2</v>
      </c>
      <c r="X412" s="1">
        <f>ABS(IK_diagnostics_positions__3[[#This Row],[Column2]]-B411)</f>
        <v>6.4022999999999997E-2</v>
      </c>
      <c r="Y412" s="1">
        <f>ABS(IK_diagnostics_positions__3[[#This Row],[Column3]]-C411)</f>
        <v>1.1931999999999943E-2</v>
      </c>
      <c r="Z412" s="1">
        <f>ABS(IK_diagnostics_positions__3[[#This Row],[Column4]]-D411)</f>
        <v>4.5510000000000828E-3</v>
      </c>
      <c r="AA412" s="1">
        <f>ABS(IK_diagnostics_positions__3[[#This Row],[Column5]]-E411)</f>
        <v>8.3579000000000014E-2</v>
      </c>
      <c r="AB412" s="1">
        <f>ABS(IK_diagnostics_positions__3[[#This Row],[Column6]]-F411)</f>
        <v>8.7000000000014843E-4</v>
      </c>
      <c r="AC412" s="1">
        <f>ABS(IK_diagnostics_positions__3[[#This Row],[Column7]]-G411)</f>
        <v>2.0050999999999986E-2</v>
      </c>
      <c r="AD412" s="1">
        <f>ABS(IK_diagnostics_positions__3[[#This Row],[Column8]]-H411)</f>
        <v>7.8910000000000036E-2</v>
      </c>
      <c r="AE412" s="1">
        <f>ABS(IK_diagnostics_positions__3[[#This Row],[Column9]]-I411)</f>
        <v>5.7960000000000012E-2</v>
      </c>
      <c r="AF412" s="1">
        <f>ABS(IK_diagnostics_positions__3[[#This Row],[Column10]]-J411)</f>
        <v>2.7057200000000003E-2</v>
      </c>
      <c r="AG412" s="1">
        <f>ABS(IK_diagnostics_positions__3[[#This Row],[Column11]]-K411)</f>
        <v>5.8007999999999948E-2</v>
      </c>
      <c r="AH412" s="1">
        <f>ABS(IK_diagnostics_positions__3[[#This Row],[Column12]]-L411)</f>
        <v>3.3270000000000133E-2</v>
      </c>
      <c r="AI412" s="1">
        <f>ABS(IK_diagnostics_positions__3[[#This Row],[Column13]]-M411)</f>
        <v>4.2074999999999974E-2</v>
      </c>
      <c r="AJ412" s="1">
        <f>ABS(IK_diagnostics_positions__3[[#This Row],[Column14]]-N411)</f>
        <v>9.3700000000001005E-3</v>
      </c>
      <c r="AK412" s="1">
        <f>ABS(IK_diagnostics_positions__3[[#This Row],[Column15]]-O411)</f>
        <v>1.0639999999999983E-2</v>
      </c>
      <c r="AL412" s="1">
        <f>ABS(IK_diagnostics_positions__3[[#This Row],[Column16]]-P411)</f>
        <v>4.6479999999999966E-2</v>
      </c>
      <c r="AM412" s="1">
        <f>ABS(IK_diagnostics_positions__3[[#This Row],[Column17]]-Q411)</f>
        <v>2.7634999999999965E-2</v>
      </c>
      <c r="AN412" s="1">
        <f>ABS(IK_diagnostics_positions__3[[#This Row],[Column18]]-R411)</f>
        <v>3.0040000000000067E-2</v>
      </c>
      <c r="AO412" s="1">
        <f>ABS(IK_diagnostics_positions__3[[#This Row],[Column19]]-S411)</f>
        <v>1.9850000000000076E-4</v>
      </c>
      <c r="AP412" s="1">
        <f>ABS(IK_diagnostics_positions__3[[#This Row],[Column20]]-T411)</f>
        <v>1.9994600000000001E-2</v>
      </c>
      <c r="AQ412" s="1">
        <f>ABS(IK_diagnostics_positions__3[[#This Row],[Column21]]-U411)</f>
        <v>2.0429999999999726E-2</v>
      </c>
    </row>
    <row r="413" spans="1:43" x14ac:dyDescent="0.25">
      <c r="A413" s="1">
        <v>-3.6144699999999998E-4</v>
      </c>
      <c r="B413" s="1">
        <v>0.25881199999999999</v>
      </c>
      <c r="C413" s="1">
        <v>-0.96592800000000001</v>
      </c>
      <c r="D413" s="1">
        <v>-0.95191700000000001</v>
      </c>
      <c r="E413" s="1">
        <v>0.511297</v>
      </c>
      <c r="F413" s="1">
        <v>-1.14141</v>
      </c>
      <c r="G413" s="1">
        <v>-0.49703399999999998</v>
      </c>
      <c r="H413" s="1">
        <v>1.3607899999999999</v>
      </c>
      <c r="I413" s="1">
        <v>-1.40869</v>
      </c>
      <c r="J413" s="1">
        <v>6.50453E-2</v>
      </c>
      <c r="K413" s="1">
        <v>0.639733</v>
      </c>
      <c r="L413" s="1">
        <v>-1.8138399999999999</v>
      </c>
      <c r="M413" s="1">
        <v>0.69083099999999997</v>
      </c>
      <c r="N413" s="1">
        <v>1.02773</v>
      </c>
      <c r="O413" s="1">
        <v>-2.4904899999999999</v>
      </c>
      <c r="P413" s="1">
        <v>-0.64598</v>
      </c>
      <c r="Q413" s="1">
        <v>0.97283399999999998</v>
      </c>
      <c r="R413" s="1">
        <v>-2.4331</v>
      </c>
      <c r="S413" s="1">
        <v>-2.4042899999999999E-2</v>
      </c>
      <c r="T413" s="1">
        <v>-3.4640700000000003E-2</v>
      </c>
      <c r="U413" s="1">
        <v>-2.54684</v>
      </c>
      <c r="V413" s="1" t="s">
        <v>23</v>
      </c>
      <c r="W413" s="1">
        <f>ABS(IK_diagnostics_positions__3[[#This Row],[Column1]]-A412)</f>
        <v>9.3747170000000012E-3</v>
      </c>
      <c r="X413" s="1">
        <f>ABS(IK_diagnostics_positions__3[[#This Row],[Column2]]-B412)</f>
        <v>4.1169999999999984E-2</v>
      </c>
      <c r="Y413" s="1">
        <f>ABS(IK_diagnostics_positions__3[[#This Row],[Column3]]-C412)</f>
        <v>1.005900000000004E-2</v>
      </c>
      <c r="Z413" s="1">
        <f>ABS(IK_diagnostics_positions__3[[#This Row],[Column4]]-D412)</f>
        <v>5.0879999999999814E-3</v>
      </c>
      <c r="AA413" s="1">
        <f>ABS(IK_diagnostics_positions__3[[#This Row],[Column5]]-E412)</f>
        <v>5.3798000000000012E-2</v>
      </c>
      <c r="AB413" s="1">
        <f>ABS(IK_diagnostics_positions__3[[#This Row],[Column6]]-F412)</f>
        <v>4.3800000000000505E-3</v>
      </c>
      <c r="AC413" s="1">
        <f>ABS(IK_diagnostics_positions__3[[#This Row],[Column7]]-G412)</f>
        <v>1.9718999999999987E-2</v>
      </c>
      <c r="AD413" s="1">
        <f>ABS(IK_diagnostics_positions__3[[#This Row],[Column8]]-H412)</f>
        <v>5.0329999999999986E-2</v>
      </c>
      <c r="AE413" s="1">
        <f>ABS(IK_diagnostics_positions__3[[#This Row],[Column9]]-I412)</f>
        <v>3.4820000000000073E-2</v>
      </c>
      <c r="AF413" s="1">
        <f>ABS(IK_diagnostics_positions__3[[#This Row],[Column10]]-J412)</f>
        <v>2.0220500000000002E-2</v>
      </c>
      <c r="AG413" s="1">
        <f>ABS(IK_diagnostics_positions__3[[#This Row],[Column11]]-K412)</f>
        <v>4.1050000000000031E-2</v>
      </c>
      <c r="AH413" s="1">
        <f>ABS(IK_diagnostics_positions__3[[#This Row],[Column12]]-L412)</f>
        <v>1.9389999999999796E-2</v>
      </c>
      <c r="AI413" s="1">
        <f>ABS(IK_diagnostics_positions__3[[#This Row],[Column13]]-M412)</f>
        <v>2.1967999999999988E-2</v>
      </c>
      <c r="AJ413" s="1">
        <f>ABS(IK_diagnostics_positions__3[[#This Row],[Column14]]-N412)</f>
        <v>1.5899999999999803E-3</v>
      </c>
      <c r="AK413" s="1">
        <f>ABS(IK_diagnostics_positions__3[[#This Row],[Column15]]-O412)</f>
        <v>7.5899999999999856E-3</v>
      </c>
      <c r="AL413" s="1">
        <f>ABS(IK_diagnostics_positions__3[[#This Row],[Column16]]-P412)</f>
        <v>3.3471000000000029E-2</v>
      </c>
      <c r="AM413" s="1">
        <f>ABS(IK_diagnostics_positions__3[[#This Row],[Column17]]-Q412)</f>
        <v>1.5206999999999971E-2</v>
      </c>
      <c r="AN413" s="1">
        <f>ABS(IK_diagnostics_positions__3[[#This Row],[Column18]]-R412)</f>
        <v>1.8759999999999888E-2</v>
      </c>
      <c r="AO413" s="1">
        <f>ABS(IK_diagnostics_positions__3[[#This Row],[Column19]]-S412)</f>
        <v>6.7497000000000008E-3</v>
      </c>
      <c r="AP413" s="1">
        <f>ABS(IK_diagnostics_positions__3[[#This Row],[Column20]]-T412)</f>
        <v>2.4872000000000019E-3</v>
      </c>
      <c r="AQ413" s="1">
        <f>ABS(IK_diagnostics_positions__3[[#This Row],[Column21]]-U412)</f>
        <v>1.4790000000000081E-2</v>
      </c>
    </row>
    <row r="414" spans="1:43" x14ac:dyDescent="0.25">
      <c r="A414" s="1">
        <v>-1.2328E-2</v>
      </c>
      <c r="B414" s="1">
        <v>0.28888599999999998</v>
      </c>
      <c r="C414" s="1">
        <v>-0.95728400000000002</v>
      </c>
      <c r="D414" s="1">
        <v>-0.96188399999999996</v>
      </c>
      <c r="E414" s="1">
        <v>0.54323200000000005</v>
      </c>
      <c r="F414" s="1">
        <v>-1.14073</v>
      </c>
      <c r="G414" s="1">
        <v>-0.52166299999999999</v>
      </c>
      <c r="H414" s="1">
        <v>1.39299</v>
      </c>
      <c r="I414" s="1">
        <v>-1.43075</v>
      </c>
      <c r="J414" s="1">
        <v>4.5499499999999998E-2</v>
      </c>
      <c r="K414" s="1">
        <v>0.66882200000000003</v>
      </c>
      <c r="L414" s="1">
        <v>-1.8230500000000001</v>
      </c>
      <c r="M414" s="1">
        <v>0.70283600000000002</v>
      </c>
      <c r="N414" s="1">
        <v>1.0206999999999999</v>
      </c>
      <c r="O414" s="1">
        <v>-2.4894500000000002</v>
      </c>
      <c r="P414" s="1">
        <v>-0.67266000000000004</v>
      </c>
      <c r="Q414" s="1">
        <v>0.979352</v>
      </c>
      <c r="R414" s="1">
        <v>-2.4458000000000002</v>
      </c>
      <c r="S414" s="1">
        <v>-1.5588599999999999E-2</v>
      </c>
      <c r="T414" s="1">
        <v>-3.09643E-2</v>
      </c>
      <c r="U414" s="1">
        <v>-2.5347900000000001</v>
      </c>
      <c r="V414" s="1" t="s">
        <v>23</v>
      </c>
      <c r="W414" s="1">
        <f>ABS(IK_diagnostics_positions__3[[#This Row],[Column1]]-A413)</f>
        <v>1.1966553000000001E-2</v>
      </c>
      <c r="X414" s="1">
        <f>ABS(IK_diagnostics_positions__3[[#This Row],[Column2]]-B413)</f>
        <v>3.007399999999999E-2</v>
      </c>
      <c r="Y414" s="1">
        <f>ABS(IK_diagnostics_positions__3[[#This Row],[Column3]]-C413)</f>
        <v>8.643999999999985E-3</v>
      </c>
      <c r="Z414" s="1">
        <f>ABS(IK_diagnostics_positions__3[[#This Row],[Column4]]-D413)</f>
        <v>9.9669999999999481E-3</v>
      </c>
      <c r="AA414" s="1">
        <f>ABS(IK_diagnostics_positions__3[[#This Row],[Column5]]-E413)</f>
        <v>3.1935000000000047E-2</v>
      </c>
      <c r="AB414" s="1">
        <f>ABS(IK_diagnostics_positions__3[[#This Row],[Column6]]-F413)</f>
        <v>6.8000000000001393E-4</v>
      </c>
      <c r="AC414" s="1">
        <f>ABS(IK_diagnostics_positions__3[[#This Row],[Column7]]-G413)</f>
        <v>2.4629000000000012E-2</v>
      </c>
      <c r="AD414" s="1">
        <f>ABS(IK_diagnostics_positions__3[[#This Row],[Column8]]-H413)</f>
        <v>3.2200000000000006E-2</v>
      </c>
      <c r="AE414" s="1">
        <f>ABS(IK_diagnostics_positions__3[[#This Row],[Column9]]-I413)</f>
        <v>2.2059999999999969E-2</v>
      </c>
      <c r="AF414" s="1">
        <f>ABS(IK_diagnostics_positions__3[[#This Row],[Column10]]-J413)</f>
        <v>1.9545800000000002E-2</v>
      </c>
      <c r="AG414" s="1">
        <f>ABS(IK_diagnostics_positions__3[[#This Row],[Column11]]-K413)</f>
        <v>2.9089000000000031E-2</v>
      </c>
      <c r="AH414" s="1">
        <f>ABS(IK_diagnostics_positions__3[[#This Row],[Column12]]-L413)</f>
        <v>9.2100000000001625E-3</v>
      </c>
      <c r="AI414" s="1">
        <f>ABS(IK_diagnostics_positions__3[[#This Row],[Column13]]-M413)</f>
        <v>1.2005000000000043E-2</v>
      </c>
      <c r="AJ414" s="1">
        <f>ABS(IK_diagnostics_positions__3[[#This Row],[Column14]]-N413)</f>
        <v>7.0300000000000917E-3</v>
      </c>
      <c r="AK414" s="1">
        <f>ABS(IK_diagnostics_positions__3[[#This Row],[Column15]]-O413)</f>
        <v>1.0399999999997078E-3</v>
      </c>
      <c r="AL414" s="1">
        <f>ABS(IK_diagnostics_positions__3[[#This Row],[Column16]]-P413)</f>
        <v>2.6680000000000037E-2</v>
      </c>
      <c r="AM414" s="1">
        <f>ABS(IK_diagnostics_positions__3[[#This Row],[Column17]]-Q413)</f>
        <v>6.5180000000000238E-3</v>
      </c>
      <c r="AN414" s="1">
        <f>ABS(IK_diagnostics_positions__3[[#This Row],[Column18]]-R413)</f>
        <v>1.2700000000000156E-2</v>
      </c>
      <c r="AO414" s="1">
        <f>ABS(IK_diagnostics_positions__3[[#This Row],[Column19]]-S413)</f>
        <v>8.4542999999999997E-3</v>
      </c>
      <c r="AP414" s="1">
        <f>ABS(IK_diagnostics_positions__3[[#This Row],[Column20]]-T413)</f>
        <v>3.6764000000000033E-3</v>
      </c>
      <c r="AQ414" s="1">
        <f>ABS(IK_diagnostics_positions__3[[#This Row],[Column21]]-U413)</f>
        <v>1.2049999999999894E-2</v>
      </c>
    </row>
    <row r="415" spans="1:43" x14ac:dyDescent="0.25">
      <c r="A415" s="1">
        <v>-1.9401600000000001E-2</v>
      </c>
      <c r="B415" s="1">
        <v>0.31683699999999998</v>
      </c>
      <c r="C415" s="1">
        <v>-0.94828199999999996</v>
      </c>
      <c r="D415" s="1">
        <v>-0.96636599999999995</v>
      </c>
      <c r="E415" s="1">
        <v>0.57724299999999995</v>
      </c>
      <c r="F415" s="1">
        <v>-1.1365499999999999</v>
      </c>
      <c r="G415" s="1">
        <v>-0.53132100000000004</v>
      </c>
      <c r="H415" s="1">
        <v>1.42238</v>
      </c>
      <c r="I415" s="1">
        <v>-1.44716</v>
      </c>
      <c r="J415" s="1">
        <v>3.3903500000000003E-2</v>
      </c>
      <c r="K415" s="1">
        <v>0.69309799999999999</v>
      </c>
      <c r="L415" s="1">
        <v>-1.83273</v>
      </c>
      <c r="M415" s="1">
        <v>0.714507</v>
      </c>
      <c r="N415" s="1">
        <v>1.01505</v>
      </c>
      <c r="O415" s="1">
        <v>-2.49085</v>
      </c>
      <c r="P415" s="1">
        <v>-0.69003199999999998</v>
      </c>
      <c r="Q415" s="1">
        <v>0.98692800000000003</v>
      </c>
      <c r="R415" s="1">
        <v>-2.45689</v>
      </c>
      <c r="S415" s="1">
        <v>-1.0871799999999999E-2</v>
      </c>
      <c r="T415" s="1">
        <v>-2.5416500000000002E-2</v>
      </c>
      <c r="U415" s="1">
        <v>-2.5268000000000002</v>
      </c>
      <c r="V415" s="1" t="s">
        <v>23</v>
      </c>
      <c r="W415" s="1">
        <f>ABS(IK_diagnostics_positions__3[[#This Row],[Column1]]-A414)</f>
        <v>7.0736000000000011E-3</v>
      </c>
      <c r="X415" s="1">
        <f>ABS(IK_diagnostics_positions__3[[#This Row],[Column2]]-B414)</f>
        <v>2.7951000000000004E-2</v>
      </c>
      <c r="Y415" s="1">
        <f>ABS(IK_diagnostics_positions__3[[#This Row],[Column3]]-C414)</f>
        <v>9.0020000000000655E-3</v>
      </c>
      <c r="Z415" s="1">
        <f>ABS(IK_diagnostics_positions__3[[#This Row],[Column4]]-D414)</f>
        <v>4.481999999999986E-3</v>
      </c>
      <c r="AA415" s="1">
        <f>ABS(IK_diagnostics_positions__3[[#This Row],[Column5]]-E414)</f>
        <v>3.4010999999999902E-2</v>
      </c>
      <c r="AB415" s="1">
        <f>ABS(IK_diagnostics_positions__3[[#This Row],[Column6]]-F414)</f>
        <v>4.1800000000000725E-3</v>
      </c>
      <c r="AC415" s="1">
        <f>ABS(IK_diagnostics_positions__3[[#This Row],[Column7]]-G414)</f>
        <v>9.6580000000000554E-3</v>
      </c>
      <c r="AD415" s="1">
        <f>ABS(IK_diagnostics_positions__3[[#This Row],[Column8]]-H414)</f>
        <v>2.9390000000000027E-2</v>
      </c>
      <c r="AE415" s="1">
        <f>ABS(IK_diagnostics_positions__3[[#This Row],[Column9]]-I414)</f>
        <v>1.6410000000000036E-2</v>
      </c>
      <c r="AF415" s="1">
        <f>ABS(IK_diagnostics_positions__3[[#This Row],[Column10]]-J414)</f>
        <v>1.1595999999999995E-2</v>
      </c>
      <c r="AG415" s="1">
        <f>ABS(IK_diagnostics_positions__3[[#This Row],[Column11]]-K414)</f>
        <v>2.4275999999999964E-2</v>
      </c>
      <c r="AH415" s="1">
        <f>ABS(IK_diagnostics_positions__3[[#This Row],[Column12]]-L414)</f>
        <v>9.6799999999999109E-3</v>
      </c>
      <c r="AI415" s="1">
        <f>ABS(IK_diagnostics_positions__3[[#This Row],[Column13]]-M414)</f>
        <v>1.1670999999999987E-2</v>
      </c>
      <c r="AJ415" s="1">
        <f>ABS(IK_diagnostics_positions__3[[#This Row],[Column14]]-N414)</f>
        <v>5.6499999999999329E-3</v>
      </c>
      <c r="AK415" s="1">
        <f>ABS(IK_diagnostics_positions__3[[#This Row],[Column15]]-O414)</f>
        <v>1.3999999999998458E-3</v>
      </c>
      <c r="AL415" s="1">
        <f>ABS(IK_diagnostics_positions__3[[#This Row],[Column16]]-P414)</f>
        <v>1.7371999999999943E-2</v>
      </c>
      <c r="AM415" s="1">
        <f>ABS(IK_diagnostics_positions__3[[#This Row],[Column17]]-Q414)</f>
        <v>7.5760000000000272E-3</v>
      </c>
      <c r="AN415" s="1">
        <f>ABS(IK_diagnostics_positions__3[[#This Row],[Column18]]-R414)</f>
        <v>1.1089999999999822E-2</v>
      </c>
      <c r="AO415" s="1">
        <f>ABS(IK_diagnostics_positions__3[[#This Row],[Column19]]-S414)</f>
        <v>4.7168000000000002E-3</v>
      </c>
      <c r="AP415" s="1">
        <f>ABS(IK_diagnostics_positions__3[[#This Row],[Column20]]-T414)</f>
        <v>5.5477999999999986E-3</v>
      </c>
      <c r="AQ415" s="1">
        <f>ABS(IK_diagnostics_positions__3[[#This Row],[Column21]]-U414)</f>
        <v>7.9899999999999416E-3</v>
      </c>
    </row>
    <row r="416" spans="1:43" x14ac:dyDescent="0.25">
      <c r="A416" s="1">
        <v>-2.13239E-2</v>
      </c>
      <c r="B416" s="1">
        <v>0.33092199999999999</v>
      </c>
      <c r="C416" s="1">
        <v>-0.94341699999999995</v>
      </c>
      <c r="D416" s="1">
        <v>-0.96679499999999996</v>
      </c>
      <c r="E416" s="1">
        <v>0.59546699999999997</v>
      </c>
      <c r="F416" s="1">
        <v>-1.1334200000000001</v>
      </c>
      <c r="G416" s="1">
        <v>-0.53784399999999999</v>
      </c>
      <c r="H416" s="1">
        <v>1.43832</v>
      </c>
      <c r="I416" s="1">
        <v>-1.45838</v>
      </c>
      <c r="J416" s="1">
        <v>2.74065E-2</v>
      </c>
      <c r="K416" s="1">
        <v>0.70845999999999998</v>
      </c>
      <c r="L416" s="1">
        <v>-1.8428199999999999</v>
      </c>
      <c r="M416" s="1">
        <v>0.72227399999999997</v>
      </c>
      <c r="N416" s="1">
        <v>1.0112099999999999</v>
      </c>
      <c r="O416" s="1">
        <v>-2.4951300000000001</v>
      </c>
      <c r="P416" s="1">
        <v>-0.70313499999999995</v>
      </c>
      <c r="Q416" s="1">
        <v>0.99156900000000003</v>
      </c>
      <c r="R416" s="1">
        <v>-2.4642400000000002</v>
      </c>
      <c r="S416" s="1">
        <v>-7.9854399999999999E-3</v>
      </c>
      <c r="T416" s="1">
        <v>-2.2736200000000002E-2</v>
      </c>
      <c r="U416" s="1">
        <v>-2.52407</v>
      </c>
      <c r="V416" s="1" t="s">
        <v>23</v>
      </c>
      <c r="W416" s="1">
        <f>ABS(IK_diagnostics_positions__3[[#This Row],[Column1]]-A415)</f>
        <v>1.9222999999999983E-3</v>
      </c>
      <c r="X416" s="1">
        <f>ABS(IK_diagnostics_positions__3[[#This Row],[Column2]]-B415)</f>
        <v>1.4085000000000014E-2</v>
      </c>
      <c r="Y416" s="1">
        <f>ABS(IK_diagnostics_positions__3[[#This Row],[Column3]]-C415)</f>
        <v>4.8650000000000082E-3</v>
      </c>
      <c r="Z416" s="1">
        <f>ABS(IK_diagnostics_positions__3[[#This Row],[Column4]]-D415)</f>
        <v>4.290000000000127E-4</v>
      </c>
      <c r="AA416" s="1">
        <f>ABS(IK_diagnostics_positions__3[[#This Row],[Column5]]-E415)</f>
        <v>1.8224000000000018E-2</v>
      </c>
      <c r="AB416" s="1">
        <f>ABS(IK_diagnostics_positions__3[[#This Row],[Column6]]-F415)</f>
        <v>3.1299999999998551E-3</v>
      </c>
      <c r="AC416" s="1">
        <f>ABS(IK_diagnostics_positions__3[[#This Row],[Column7]]-G415)</f>
        <v>6.5229999999999455E-3</v>
      </c>
      <c r="AD416" s="1">
        <f>ABS(IK_diagnostics_positions__3[[#This Row],[Column8]]-H415)</f>
        <v>1.5940000000000065E-2</v>
      </c>
      <c r="AE416" s="1">
        <f>ABS(IK_diagnostics_positions__3[[#This Row],[Column9]]-I415)</f>
        <v>1.1220000000000008E-2</v>
      </c>
      <c r="AF416" s="1">
        <f>ABS(IK_diagnostics_positions__3[[#This Row],[Column10]]-J415)</f>
        <v>6.4970000000000028E-3</v>
      </c>
      <c r="AG416" s="1">
        <f>ABS(IK_diagnostics_positions__3[[#This Row],[Column11]]-K415)</f>
        <v>1.5361999999999987E-2</v>
      </c>
      <c r="AH416" s="1">
        <f>ABS(IK_diagnostics_positions__3[[#This Row],[Column12]]-L415)</f>
        <v>1.0089999999999932E-2</v>
      </c>
      <c r="AI416" s="1">
        <f>ABS(IK_diagnostics_positions__3[[#This Row],[Column13]]-M415)</f>
        <v>7.7669999999999684E-3</v>
      </c>
      <c r="AJ416" s="1">
        <f>ABS(IK_diagnostics_positions__3[[#This Row],[Column14]]-N415)</f>
        <v>3.8400000000000656E-3</v>
      </c>
      <c r="AK416" s="1">
        <f>ABS(IK_diagnostics_positions__3[[#This Row],[Column15]]-O415)</f>
        <v>4.2800000000000615E-3</v>
      </c>
      <c r="AL416" s="1">
        <f>ABS(IK_diagnostics_positions__3[[#This Row],[Column16]]-P415)</f>
        <v>1.3102999999999976E-2</v>
      </c>
      <c r="AM416" s="1">
        <f>ABS(IK_diagnostics_positions__3[[#This Row],[Column17]]-Q415)</f>
        <v>4.6410000000000062E-3</v>
      </c>
      <c r="AN416" s="1">
        <f>ABS(IK_diagnostics_positions__3[[#This Row],[Column18]]-R415)</f>
        <v>7.3500000000001897E-3</v>
      </c>
      <c r="AO416" s="1">
        <f>ABS(IK_diagnostics_positions__3[[#This Row],[Column19]]-S415)</f>
        <v>2.8863599999999993E-3</v>
      </c>
      <c r="AP416" s="1">
        <f>ABS(IK_diagnostics_positions__3[[#This Row],[Column20]]-T415)</f>
        <v>2.6803E-3</v>
      </c>
      <c r="AQ416" s="1">
        <f>ABS(IK_diagnostics_positions__3[[#This Row],[Column21]]-U415)</f>
        <v>2.7300000000001212E-3</v>
      </c>
    </row>
    <row r="417" spans="1:43" x14ac:dyDescent="0.25">
      <c r="A417" s="1">
        <v>-2.57276E-2</v>
      </c>
      <c r="B417" s="1">
        <v>0.34615299999999999</v>
      </c>
      <c r="C417" s="1">
        <v>-0.93782500000000002</v>
      </c>
      <c r="D417" s="1">
        <v>-0.96973699999999996</v>
      </c>
      <c r="E417" s="1">
        <v>0.61585299999999998</v>
      </c>
      <c r="F417" s="1">
        <v>-1.12784</v>
      </c>
      <c r="G417" s="1">
        <v>-0.54411299999999996</v>
      </c>
      <c r="H417" s="1">
        <v>1.45553</v>
      </c>
      <c r="I417" s="1">
        <v>-1.4651799999999999</v>
      </c>
      <c r="J417" s="1">
        <v>2.0412099999999999E-2</v>
      </c>
      <c r="K417" s="1">
        <v>0.72444799999999998</v>
      </c>
      <c r="L417" s="1">
        <v>-1.8483700000000001</v>
      </c>
      <c r="M417" s="1">
        <v>0.72755000000000003</v>
      </c>
      <c r="N417" s="1">
        <v>1.00986</v>
      </c>
      <c r="O417" s="1">
        <v>-2.4952899999999998</v>
      </c>
      <c r="P417" s="1">
        <v>-0.71341100000000002</v>
      </c>
      <c r="Q417" s="1">
        <v>0.99482400000000004</v>
      </c>
      <c r="R417" s="1">
        <v>-2.47159</v>
      </c>
      <c r="S417" s="1">
        <v>-7.3091099999999997E-3</v>
      </c>
      <c r="T417" s="1">
        <v>-1.6987499999999999E-2</v>
      </c>
      <c r="U417" s="1">
        <v>-2.5188199999999998</v>
      </c>
      <c r="V417" s="1" t="s">
        <v>23</v>
      </c>
      <c r="W417" s="1">
        <f>ABS(IK_diagnostics_positions__3[[#This Row],[Column1]]-A416)</f>
        <v>4.4037E-3</v>
      </c>
      <c r="X417" s="1">
        <f>ABS(IK_diagnostics_positions__3[[#This Row],[Column2]]-B416)</f>
        <v>1.5230999999999995E-2</v>
      </c>
      <c r="Y417" s="1">
        <f>ABS(IK_diagnostics_positions__3[[#This Row],[Column3]]-C416)</f>
        <v>5.5919999999999304E-3</v>
      </c>
      <c r="Z417" s="1">
        <f>ABS(IK_diagnostics_positions__3[[#This Row],[Column4]]-D416)</f>
        <v>2.9420000000000002E-3</v>
      </c>
      <c r="AA417" s="1">
        <f>ABS(IK_diagnostics_positions__3[[#This Row],[Column5]]-E416)</f>
        <v>2.0386000000000015E-2</v>
      </c>
      <c r="AB417" s="1">
        <f>ABS(IK_diagnostics_positions__3[[#This Row],[Column6]]-F416)</f>
        <v>5.5800000000001404E-3</v>
      </c>
      <c r="AC417" s="1">
        <f>ABS(IK_diagnostics_positions__3[[#This Row],[Column7]]-G416)</f>
        <v>6.268999999999969E-3</v>
      </c>
      <c r="AD417" s="1">
        <f>ABS(IK_diagnostics_positions__3[[#This Row],[Column8]]-H416)</f>
        <v>1.7209999999999948E-2</v>
      </c>
      <c r="AE417" s="1">
        <f>ABS(IK_diagnostics_positions__3[[#This Row],[Column9]]-I416)</f>
        <v>6.7999999999999172E-3</v>
      </c>
      <c r="AF417" s="1">
        <f>ABS(IK_diagnostics_positions__3[[#This Row],[Column10]]-J416)</f>
        <v>6.9944000000000013E-3</v>
      </c>
      <c r="AG417" s="1">
        <f>ABS(IK_diagnostics_positions__3[[#This Row],[Column11]]-K416)</f>
        <v>1.5988000000000002E-2</v>
      </c>
      <c r="AH417" s="1">
        <f>ABS(IK_diagnostics_positions__3[[#This Row],[Column12]]-L416)</f>
        <v>5.5500000000001659E-3</v>
      </c>
      <c r="AI417" s="1">
        <f>ABS(IK_diagnostics_positions__3[[#This Row],[Column13]]-M416)</f>
        <v>5.2760000000000584E-3</v>
      </c>
      <c r="AJ417" s="1">
        <f>ABS(IK_diagnostics_positions__3[[#This Row],[Column14]]-N416)</f>
        <v>1.3499999999999623E-3</v>
      </c>
      <c r="AK417" s="1">
        <f>ABS(IK_diagnostics_positions__3[[#This Row],[Column15]]-O416)</f>
        <v>1.5999999999971593E-4</v>
      </c>
      <c r="AL417" s="1">
        <f>ABS(IK_diagnostics_positions__3[[#This Row],[Column16]]-P416)</f>
        <v>1.0276000000000063E-2</v>
      </c>
      <c r="AM417" s="1">
        <f>ABS(IK_diagnostics_positions__3[[#This Row],[Column17]]-Q416)</f>
        <v>3.2550000000000079E-3</v>
      </c>
      <c r="AN417" s="1">
        <f>ABS(IK_diagnostics_positions__3[[#This Row],[Column18]]-R416)</f>
        <v>7.3499999999997456E-3</v>
      </c>
      <c r="AO417" s="1">
        <f>ABS(IK_diagnostics_positions__3[[#This Row],[Column19]]-S416)</f>
        <v>6.7633000000000016E-4</v>
      </c>
      <c r="AP417" s="1">
        <f>ABS(IK_diagnostics_positions__3[[#This Row],[Column20]]-T416)</f>
        <v>5.7487000000000024E-3</v>
      </c>
      <c r="AQ417" s="1">
        <f>ABS(IK_diagnostics_positions__3[[#This Row],[Column21]]-U416)</f>
        <v>5.250000000000199E-3</v>
      </c>
    </row>
    <row r="418" spans="1:43" x14ac:dyDescent="0.25">
      <c r="A418" s="1">
        <v>-2.93683E-2</v>
      </c>
      <c r="B418" s="1">
        <v>0.35774800000000001</v>
      </c>
      <c r="C418" s="1">
        <v>-0.93335599999999996</v>
      </c>
      <c r="D418" s="1">
        <v>-0.97233899999999995</v>
      </c>
      <c r="E418" s="1">
        <v>0.62912599999999996</v>
      </c>
      <c r="F418" s="1">
        <v>-1.1261300000000001</v>
      </c>
      <c r="G418" s="1">
        <v>-0.55054099999999995</v>
      </c>
      <c r="H418" s="1">
        <v>1.4669700000000001</v>
      </c>
      <c r="I418" s="1">
        <v>-1.47268</v>
      </c>
      <c r="J418" s="1">
        <v>1.51684E-2</v>
      </c>
      <c r="K418" s="1">
        <v>0.73530700000000004</v>
      </c>
      <c r="L418" s="1">
        <v>-1.853</v>
      </c>
      <c r="M418" s="1">
        <v>0.732236</v>
      </c>
      <c r="N418" s="1">
        <v>1.0073300000000001</v>
      </c>
      <c r="O418" s="1">
        <v>-2.4947300000000001</v>
      </c>
      <c r="P418" s="1">
        <v>-0.72107200000000005</v>
      </c>
      <c r="Q418" s="1">
        <v>0.99500299999999997</v>
      </c>
      <c r="R418" s="1">
        <v>-2.4779100000000001</v>
      </c>
      <c r="S418" s="1">
        <v>-3.5833900000000001E-3</v>
      </c>
      <c r="T418" s="1">
        <v>-1.41745E-2</v>
      </c>
      <c r="U418" s="1">
        <v>-2.5147599999999999</v>
      </c>
      <c r="V418" s="1" t="s">
        <v>23</v>
      </c>
      <c r="W418" s="1">
        <f>ABS(IK_diagnostics_positions__3[[#This Row],[Column1]]-A417)</f>
        <v>3.6407000000000002E-3</v>
      </c>
      <c r="X418" s="1">
        <f>ABS(IK_diagnostics_positions__3[[#This Row],[Column2]]-B417)</f>
        <v>1.1595000000000022E-2</v>
      </c>
      <c r="Y418" s="1">
        <f>ABS(IK_diagnostics_positions__3[[#This Row],[Column3]]-C417)</f>
        <v>4.4690000000000563E-3</v>
      </c>
      <c r="Z418" s="1">
        <f>ABS(IK_diagnostics_positions__3[[#This Row],[Column4]]-D417)</f>
        <v>2.6019999999999932E-3</v>
      </c>
      <c r="AA418" s="1">
        <f>ABS(IK_diagnostics_positions__3[[#This Row],[Column5]]-E417)</f>
        <v>1.3272999999999979E-2</v>
      </c>
      <c r="AB418" s="1">
        <f>ABS(IK_diagnostics_positions__3[[#This Row],[Column6]]-F417)</f>
        <v>1.7099999999998783E-3</v>
      </c>
      <c r="AC418" s="1">
        <f>ABS(IK_diagnostics_positions__3[[#This Row],[Column7]]-G417)</f>
        <v>6.4279999999999893E-3</v>
      </c>
      <c r="AD418" s="1">
        <f>ABS(IK_diagnostics_positions__3[[#This Row],[Column8]]-H417)</f>
        <v>1.1440000000000117E-2</v>
      </c>
      <c r="AE418" s="1">
        <f>ABS(IK_diagnostics_positions__3[[#This Row],[Column9]]-I417)</f>
        <v>7.5000000000000622E-3</v>
      </c>
      <c r="AF418" s="1">
        <f>ABS(IK_diagnostics_positions__3[[#This Row],[Column10]]-J417)</f>
        <v>5.2436999999999987E-3</v>
      </c>
      <c r="AG418" s="1">
        <f>ABS(IK_diagnostics_positions__3[[#This Row],[Column11]]-K417)</f>
        <v>1.0859000000000063E-2</v>
      </c>
      <c r="AH418" s="1">
        <f>ABS(IK_diagnostics_positions__3[[#This Row],[Column12]]-L417)</f>
        <v>4.629999999999912E-3</v>
      </c>
      <c r="AI418" s="1">
        <f>ABS(IK_diagnostics_positions__3[[#This Row],[Column13]]-M417)</f>
        <v>4.685999999999968E-3</v>
      </c>
      <c r="AJ418" s="1">
        <f>ABS(IK_diagnostics_positions__3[[#This Row],[Column14]]-N417)</f>
        <v>2.5299999999999212E-3</v>
      </c>
      <c r="AK418" s="1">
        <f>ABS(IK_diagnostics_positions__3[[#This Row],[Column15]]-O417)</f>
        <v>5.5999999999967187E-4</v>
      </c>
      <c r="AL418" s="1">
        <f>ABS(IK_diagnostics_positions__3[[#This Row],[Column16]]-P417)</f>
        <v>7.6610000000000289E-3</v>
      </c>
      <c r="AM418" s="1">
        <f>ABS(IK_diagnostics_positions__3[[#This Row],[Column17]]-Q417)</f>
        <v>1.7899999999992922E-4</v>
      </c>
      <c r="AN418" s="1">
        <f>ABS(IK_diagnostics_positions__3[[#This Row],[Column18]]-R417)</f>
        <v>6.3200000000001033E-3</v>
      </c>
      <c r="AO418" s="1">
        <f>ABS(IK_diagnostics_positions__3[[#This Row],[Column19]]-S417)</f>
        <v>3.7257199999999996E-3</v>
      </c>
      <c r="AP418" s="1">
        <f>ABS(IK_diagnostics_positions__3[[#This Row],[Column20]]-T417)</f>
        <v>2.8129999999999995E-3</v>
      </c>
      <c r="AQ418" s="1">
        <f>ABS(IK_diagnostics_positions__3[[#This Row],[Column21]]-U417)</f>
        <v>4.0599999999999525E-3</v>
      </c>
    </row>
    <row r="419" spans="1:43" x14ac:dyDescent="0.25">
      <c r="A419" s="1">
        <v>-3.2737500000000003E-2</v>
      </c>
      <c r="B419" s="1">
        <v>0.36685400000000001</v>
      </c>
      <c r="C419" s="1">
        <v>-0.92970200000000003</v>
      </c>
      <c r="D419" s="1">
        <v>-0.97448500000000005</v>
      </c>
      <c r="E419" s="1">
        <v>0.64069299999999996</v>
      </c>
      <c r="F419" s="1">
        <v>-1.12496</v>
      </c>
      <c r="G419" s="1">
        <v>-0.554678</v>
      </c>
      <c r="H419" s="1">
        <v>1.47688</v>
      </c>
      <c r="I419" s="1">
        <v>-1.47787</v>
      </c>
      <c r="J419" s="1">
        <v>1.11591E-2</v>
      </c>
      <c r="K419" s="1">
        <v>0.74460000000000004</v>
      </c>
      <c r="L419" s="1">
        <v>-1.8568</v>
      </c>
      <c r="M419" s="1">
        <v>0.73495699999999997</v>
      </c>
      <c r="N419" s="1">
        <v>1.0055799999999999</v>
      </c>
      <c r="O419" s="1">
        <v>-2.4955500000000002</v>
      </c>
      <c r="P419" s="1">
        <v>-0.72660400000000003</v>
      </c>
      <c r="Q419" s="1">
        <v>0.99724400000000002</v>
      </c>
      <c r="R419" s="1">
        <v>-2.4828000000000001</v>
      </c>
      <c r="S419" s="1">
        <v>-3.3425400000000002E-3</v>
      </c>
      <c r="T419" s="1">
        <v>-1.08136E-2</v>
      </c>
      <c r="U419" s="1">
        <v>-2.5118800000000001</v>
      </c>
      <c r="V419" s="1" t="s">
        <v>23</v>
      </c>
      <c r="W419" s="1">
        <f>ABS(IK_diagnostics_positions__3[[#This Row],[Column1]]-A418)</f>
        <v>3.3692000000000027E-3</v>
      </c>
      <c r="X419" s="1">
        <f>ABS(IK_diagnostics_positions__3[[#This Row],[Column2]]-B418)</f>
        <v>9.106000000000003E-3</v>
      </c>
      <c r="Y419" s="1">
        <f>ABS(IK_diagnostics_positions__3[[#This Row],[Column3]]-C418)</f>
        <v>3.6539999999999351E-3</v>
      </c>
      <c r="Z419" s="1">
        <f>ABS(IK_diagnostics_positions__3[[#This Row],[Column4]]-D418)</f>
        <v>2.1460000000000923E-3</v>
      </c>
      <c r="AA419" s="1">
        <f>ABS(IK_diagnostics_positions__3[[#This Row],[Column5]]-E418)</f>
        <v>1.1566999999999994E-2</v>
      </c>
      <c r="AB419" s="1">
        <f>ABS(IK_diagnostics_positions__3[[#This Row],[Column6]]-F418)</f>
        <v>1.1700000000001154E-3</v>
      </c>
      <c r="AC419" s="1">
        <f>ABS(IK_diagnostics_positions__3[[#This Row],[Column7]]-G418)</f>
        <v>4.1370000000000573E-3</v>
      </c>
      <c r="AD419" s="1">
        <f>ABS(IK_diagnostics_positions__3[[#This Row],[Column8]]-H418)</f>
        <v>9.9099999999998634E-3</v>
      </c>
      <c r="AE419" s="1">
        <f>ABS(IK_diagnostics_positions__3[[#This Row],[Column9]]-I418)</f>
        <v>5.1900000000000279E-3</v>
      </c>
      <c r="AF419" s="1">
        <f>ABS(IK_diagnostics_positions__3[[#This Row],[Column10]]-J418)</f>
        <v>4.0093000000000004E-3</v>
      </c>
      <c r="AG419" s="1">
        <f>ABS(IK_diagnostics_positions__3[[#This Row],[Column11]]-K418)</f>
        <v>9.2929999999999957E-3</v>
      </c>
      <c r="AH419" s="1">
        <f>ABS(IK_diagnostics_positions__3[[#This Row],[Column12]]-L418)</f>
        <v>3.8000000000000256E-3</v>
      </c>
      <c r="AI419" s="1">
        <f>ABS(IK_diagnostics_positions__3[[#This Row],[Column13]]-M418)</f>
        <v>2.7209999999999734E-3</v>
      </c>
      <c r="AJ419" s="1">
        <f>ABS(IK_diagnostics_positions__3[[#This Row],[Column14]]-N418)</f>
        <v>1.7500000000001403E-3</v>
      </c>
      <c r="AK419" s="1">
        <f>ABS(IK_diagnostics_positions__3[[#This Row],[Column15]]-O418)</f>
        <v>8.2000000000004292E-4</v>
      </c>
      <c r="AL419" s="1">
        <f>ABS(IK_diagnostics_positions__3[[#This Row],[Column16]]-P418)</f>
        <v>5.5319999999999814E-3</v>
      </c>
      <c r="AM419" s="1">
        <f>ABS(IK_diagnostics_positions__3[[#This Row],[Column17]]-Q418)</f>
        <v>2.2410000000000485E-3</v>
      </c>
      <c r="AN419" s="1">
        <f>ABS(IK_diagnostics_positions__3[[#This Row],[Column18]]-R418)</f>
        <v>4.890000000000061E-3</v>
      </c>
      <c r="AO419" s="1">
        <f>ABS(IK_diagnostics_positions__3[[#This Row],[Column19]]-S418)</f>
        <v>2.4084999999999992E-4</v>
      </c>
      <c r="AP419" s="1">
        <f>ABS(IK_diagnostics_positions__3[[#This Row],[Column20]]-T418)</f>
        <v>3.3609E-3</v>
      </c>
      <c r="AQ419" s="1">
        <f>ABS(IK_diagnostics_positions__3[[#This Row],[Column21]]-U418)</f>
        <v>2.8799999999997716E-3</v>
      </c>
    </row>
    <row r="420" spans="1:43" x14ac:dyDescent="0.25">
      <c r="A420" s="1">
        <v>-3.3252999999999998E-2</v>
      </c>
      <c r="B420" s="1">
        <v>0.37304399999999999</v>
      </c>
      <c r="C420" s="1">
        <v>-0.92721699999999996</v>
      </c>
      <c r="D420" s="1">
        <v>-0.97443299999999999</v>
      </c>
      <c r="E420" s="1">
        <v>0.64868800000000004</v>
      </c>
      <c r="F420" s="1">
        <v>-1.1226700000000001</v>
      </c>
      <c r="G420" s="1">
        <v>-0.55662400000000001</v>
      </c>
      <c r="H420" s="1">
        <v>1.48343</v>
      </c>
      <c r="I420" s="1">
        <v>-1.4813400000000001</v>
      </c>
      <c r="J420" s="1">
        <v>8.7071700000000002E-3</v>
      </c>
      <c r="K420" s="1">
        <v>0.75101300000000004</v>
      </c>
      <c r="L420" s="1">
        <v>-1.86077</v>
      </c>
      <c r="M420" s="1">
        <v>0.73801399999999995</v>
      </c>
      <c r="N420" s="1">
        <v>1.00406</v>
      </c>
      <c r="O420" s="1">
        <v>-2.4964499999999998</v>
      </c>
      <c r="P420" s="1">
        <v>-0.73147600000000002</v>
      </c>
      <c r="Q420" s="1">
        <v>0.99750799999999995</v>
      </c>
      <c r="R420" s="1">
        <v>-2.48637</v>
      </c>
      <c r="S420" s="1">
        <v>-3.1973100000000001E-3</v>
      </c>
      <c r="T420" s="1">
        <v>-9.5226800000000004E-3</v>
      </c>
      <c r="U420" s="1">
        <v>-2.50996</v>
      </c>
      <c r="V420" s="1" t="s">
        <v>23</v>
      </c>
      <c r="W420" s="1">
        <f>ABS(IK_diagnostics_positions__3[[#This Row],[Column1]]-A419)</f>
        <v>5.1549999999999513E-4</v>
      </c>
      <c r="X420" s="1">
        <f>ABS(IK_diagnostics_positions__3[[#This Row],[Column2]]-B419)</f>
        <v>6.1899999999999733E-3</v>
      </c>
      <c r="Y420" s="1">
        <f>ABS(IK_diagnostics_positions__3[[#This Row],[Column3]]-C419)</f>
        <v>2.4850000000000705E-3</v>
      </c>
      <c r="Z420" s="1">
        <f>ABS(IK_diagnostics_positions__3[[#This Row],[Column4]]-D419)</f>
        <v>5.2000000000052005E-5</v>
      </c>
      <c r="AA420" s="1">
        <f>ABS(IK_diagnostics_positions__3[[#This Row],[Column5]]-E419)</f>
        <v>7.9950000000000854E-3</v>
      </c>
      <c r="AB420" s="1">
        <f>ABS(IK_diagnostics_positions__3[[#This Row],[Column6]]-F419)</f>
        <v>2.2899999999999032E-3</v>
      </c>
      <c r="AC420" s="1">
        <f>ABS(IK_diagnostics_positions__3[[#This Row],[Column7]]-G419)</f>
        <v>1.9460000000000033E-3</v>
      </c>
      <c r="AD420" s="1">
        <f>ABS(IK_diagnostics_positions__3[[#This Row],[Column8]]-H419)</f>
        <v>6.5500000000000558E-3</v>
      </c>
      <c r="AE420" s="1">
        <f>ABS(IK_diagnostics_positions__3[[#This Row],[Column9]]-I419)</f>
        <v>3.4700000000000841E-3</v>
      </c>
      <c r="AF420" s="1">
        <f>ABS(IK_diagnostics_positions__3[[#This Row],[Column10]]-J419)</f>
        <v>2.4519299999999997E-3</v>
      </c>
      <c r="AG420" s="1">
        <f>ABS(IK_diagnostics_positions__3[[#This Row],[Column11]]-K419)</f>
        <v>6.413000000000002E-3</v>
      </c>
      <c r="AH420" s="1">
        <f>ABS(IK_diagnostics_positions__3[[#This Row],[Column12]]-L419)</f>
        <v>3.9700000000000291E-3</v>
      </c>
      <c r="AI420" s="1">
        <f>ABS(IK_diagnostics_positions__3[[#This Row],[Column13]]-M419)</f>
        <v>3.0569999999999764E-3</v>
      </c>
      <c r="AJ420" s="1">
        <f>ABS(IK_diagnostics_positions__3[[#This Row],[Column14]]-N419)</f>
        <v>1.5199999999999658E-3</v>
      </c>
      <c r="AK420" s="1">
        <f>ABS(IK_diagnostics_positions__3[[#This Row],[Column15]]-O419)</f>
        <v>8.9999999999967883E-4</v>
      </c>
      <c r="AL420" s="1">
        <f>ABS(IK_diagnostics_positions__3[[#This Row],[Column16]]-P419)</f>
        <v>4.8719999999999875E-3</v>
      </c>
      <c r="AM420" s="1">
        <f>ABS(IK_diagnostics_positions__3[[#This Row],[Column17]]-Q419)</f>
        <v>2.6399999999993096E-4</v>
      </c>
      <c r="AN420" s="1">
        <f>ABS(IK_diagnostics_positions__3[[#This Row],[Column18]]-R419)</f>
        <v>3.5699999999998511E-3</v>
      </c>
      <c r="AO420" s="1">
        <f>ABS(IK_diagnostics_positions__3[[#This Row],[Column19]]-S419)</f>
        <v>1.452300000000001E-4</v>
      </c>
      <c r="AP420" s="1">
        <f>ABS(IK_diagnostics_positions__3[[#This Row],[Column20]]-T419)</f>
        <v>1.2909199999999992E-3</v>
      </c>
      <c r="AQ420" s="1">
        <f>ABS(IK_diagnostics_positions__3[[#This Row],[Column21]]-U419)</f>
        <v>1.9200000000001438E-3</v>
      </c>
    </row>
    <row r="421" spans="1:43" x14ac:dyDescent="0.25">
      <c r="A421" s="1">
        <v>-3.3409300000000003E-2</v>
      </c>
      <c r="B421" s="1">
        <v>0.37885600000000003</v>
      </c>
      <c r="C421" s="1">
        <v>-0.92485200000000001</v>
      </c>
      <c r="D421" s="1">
        <v>-0.97404000000000002</v>
      </c>
      <c r="E421" s="1">
        <v>0.65582200000000002</v>
      </c>
      <c r="F421" s="1">
        <v>-1.1210800000000001</v>
      </c>
      <c r="G421" s="1">
        <v>-0.558002</v>
      </c>
      <c r="H421" s="1">
        <v>1.4895</v>
      </c>
      <c r="I421" s="1">
        <v>-1.48424</v>
      </c>
      <c r="J421" s="1">
        <v>6.8606099999999996E-3</v>
      </c>
      <c r="K421" s="1">
        <v>0.75652600000000003</v>
      </c>
      <c r="L421" s="1">
        <v>-1.8632899999999999</v>
      </c>
      <c r="M421" s="1">
        <v>0.74015600000000004</v>
      </c>
      <c r="N421" s="1">
        <v>1.0036</v>
      </c>
      <c r="O421" s="1">
        <v>-2.4967199999999998</v>
      </c>
      <c r="P421" s="1">
        <v>-0.73473200000000005</v>
      </c>
      <c r="Q421" s="1">
        <v>0.99821099999999996</v>
      </c>
      <c r="R421" s="1">
        <v>-2.48909</v>
      </c>
      <c r="S421" s="1">
        <v>-1.36115E-3</v>
      </c>
      <c r="T421" s="1">
        <v>-7.6483499999999999E-3</v>
      </c>
      <c r="U421" s="1">
        <v>-2.5082399999999998</v>
      </c>
      <c r="V421" s="1" t="s">
        <v>23</v>
      </c>
      <c r="W421" s="1">
        <f>ABS(IK_diagnostics_positions__3[[#This Row],[Column1]]-A420)</f>
        <v>1.5630000000000505E-4</v>
      </c>
      <c r="X421" s="1">
        <f>ABS(IK_diagnostics_positions__3[[#This Row],[Column2]]-B420)</f>
        <v>5.8120000000000394E-3</v>
      </c>
      <c r="Y421" s="1">
        <f>ABS(IK_diagnostics_positions__3[[#This Row],[Column3]]-C420)</f>
        <v>2.3649999999999505E-3</v>
      </c>
      <c r="Z421" s="1">
        <f>ABS(IK_diagnostics_positions__3[[#This Row],[Column4]]-D420)</f>
        <v>3.929999999999767E-4</v>
      </c>
      <c r="AA421" s="1">
        <f>ABS(IK_diagnostics_positions__3[[#This Row],[Column5]]-E420)</f>
        <v>7.1339999999999737E-3</v>
      </c>
      <c r="AB421" s="1">
        <f>ABS(IK_diagnostics_positions__3[[#This Row],[Column6]]-F420)</f>
        <v>1.5899999999999803E-3</v>
      </c>
      <c r="AC421" s="1">
        <f>ABS(IK_diagnostics_positions__3[[#This Row],[Column7]]-G420)</f>
        <v>1.3779999999999903E-3</v>
      </c>
      <c r="AD421" s="1">
        <f>ABS(IK_diagnostics_positions__3[[#This Row],[Column8]]-H420)</f>
        <v>6.0700000000000198E-3</v>
      </c>
      <c r="AE421" s="1">
        <f>ABS(IK_diagnostics_positions__3[[#This Row],[Column9]]-I420)</f>
        <v>2.8999999999999027E-3</v>
      </c>
      <c r="AF421" s="1">
        <f>ABS(IK_diagnostics_positions__3[[#This Row],[Column10]]-J420)</f>
        <v>1.8465600000000006E-3</v>
      </c>
      <c r="AG421" s="1">
        <f>ABS(IK_diagnostics_positions__3[[#This Row],[Column11]]-K420)</f>
        <v>5.5129999999999901E-3</v>
      </c>
      <c r="AH421" s="1">
        <f>ABS(IK_diagnostics_positions__3[[#This Row],[Column12]]-L420)</f>
        <v>2.5199999999998557E-3</v>
      </c>
      <c r="AI421" s="1">
        <f>ABS(IK_diagnostics_positions__3[[#This Row],[Column13]]-M420)</f>
        <v>2.1420000000000883E-3</v>
      </c>
      <c r="AJ421" s="1">
        <f>ABS(IK_diagnostics_positions__3[[#This Row],[Column14]]-N420)</f>
        <v>4.5999999999990493E-4</v>
      </c>
      <c r="AK421" s="1">
        <f>ABS(IK_diagnostics_positions__3[[#This Row],[Column15]]-O420)</f>
        <v>2.6999999999999247E-4</v>
      </c>
      <c r="AL421" s="1">
        <f>ABS(IK_diagnostics_positions__3[[#This Row],[Column16]]-P420)</f>
        <v>3.2560000000000366E-3</v>
      </c>
      <c r="AM421" s="1">
        <f>ABS(IK_diagnostics_positions__3[[#This Row],[Column17]]-Q420)</f>
        <v>7.0300000000000917E-4</v>
      </c>
      <c r="AN421" s="1">
        <f>ABS(IK_diagnostics_positions__3[[#This Row],[Column18]]-R420)</f>
        <v>2.7200000000000557E-3</v>
      </c>
      <c r="AO421" s="1">
        <f>ABS(IK_diagnostics_positions__3[[#This Row],[Column19]]-S420)</f>
        <v>1.8361600000000001E-3</v>
      </c>
      <c r="AP421" s="1">
        <f>ABS(IK_diagnostics_positions__3[[#This Row],[Column20]]-T420)</f>
        <v>1.8743300000000004E-3</v>
      </c>
      <c r="AQ421" s="1">
        <f>ABS(IK_diagnostics_positions__3[[#This Row],[Column21]]-U420)</f>
        <v>1.7200000000001658E-3</v>
      </c>
    </row>
    <row r="422" spans="1:43" x14ac:dyDescent="0.25">
      <c r="A422" s="1">
        <v>-3.4276300000000003E-2</v>
      </c>
      <c r="B422" s="1">
        <v>0.38279800000000003</v>
      </c>
      <c r="C422" s="1">
        <v>-0.92319600000000002</v>
      </c>
      <c r="D422" s="1">
        <v>-0.97459200000000001</v>
      </c>
      <c r="E422" s="1">
        <v>0.66073899999999997</v>
      </c>
      <c r="F422" s="1">
        <v>-1.11955</v>
      </c>
      <c r="G422" s="1">
        <v>-0.56009100000000001</v>
      </c>
      <c r="H422" s="1">
        <v>1.4935700000000001</v>
      </c>
      <c r="I422" s="1">
        <v>-1.48641</v>
      </c>
      <c r="J422" s="1">
        <v>4.9097500000000001E-3</v>
      </c>
      <c r="K422" s="1">
        <v>0.76081200000000004</v>
      </c>
      <c r="L422" s="1">
        <v>-1.86568</v>
      </c>
      <c r="M422" s="1">
        <v>0.74137200000000003</v>
      </c>
      <c r="N422" s="1">
        <v>1.00281</v>
      </c>
      <c r="O422" s="1">
        <v>-2.4973900000000002</v>
      </c>
      <c r="P422" s="1">
        <v>-0.73843199999999998</v>
      </c>
      <c r="Q422" s="1">
        <v>0.99853000000000003</v>
      </c>
      <c r="R422" s="1">
        <v>-2.4909300000000001</v>
      </c>
      <c r="S422" s="1">
        <v>-1.1045499999999999E-3</v>
      </c>
      <c r="T422" s="1">
        <v>-6.7192900000000002E-3</v>
      </c>
      <c r="U422" s="1">
        <v>-2.5066600000000001</v>
      </c>
      <c r="V422" s="1" t="s">
        <v>23</v>
      </c>
      <c r="W422" s="1">
        <f>ABS(IK_diagnostics_positions__3[[#This Row],[Column1]]-A421)</f>
        <v>8.6699999999999972E-4</v>
      </c>
      <c r="X422" s="1">
        <f>ABS(IK_diagnostics_positions__3[[#This Row],[Column2]]-B421)</f>
        <v>3.9420000000000011E-3</v>
      </c>
      <c r="Y422" s="1">
        <f>ABS(IK_diagnostics_positions__3[[#This Row],[Column3]]-C421)</f>
        <v>1.6559999999999908E-3</v>
      </c>
      <c r="Z422" s="1">
        <f>ABS(IK_diagnostics_positions__3[[#This Row],[Column4]]-D421)</f>
        <v>5.5199999999999694E-4</v>
      </c>
      <c r="AA422" s="1">
        <f>ABS(IK_diagnostics_positions__3[[#This Row],[Column5]]-E421)</f>
        <v>4.9169999999999492E-3</v>
      </c>
      <c r="AB422" s="1">
        <f>ABS(IK_diagnostics_positions__3[[#This Row],[Column6]]-F421)</f>
        <v>1.5300000000000313E-3</v>
      </c>
      <c r="AC422" s="1">
        <f>ABS(IK_diagnostics_positions__3[[#This Row],[Column7]]-G421)</f>
        <v>2.0890000000000075E-3</v>
      </c>
      <c r="AD422" s="1">
        <f>ABS(IK_diagnostics_positions__3[[#This Row],[Column8]]-H421)</f>
        <v>4.070000000000018E-3</v>
      </c>
      <c r="AE422" s="1">
        <f>ABS(IK_diagnostics_positions__3[[#This Row],[Column9]]-I421)</f>
        <v>2.1700000000000053E-3</v>
      </c>
      <c r="AF422" s="1">
        <f>ABS(IK_diagnostics_positions__3[[#This Row],[Column10]]-J421)</f>
        <v>1.9508599999999996E-3</v>
      </c>
      <c r="AG422" s="1">
        <f>ABS(IK_diagnostics_positions__3[[#This Row],[Column11]]-K421)</f>
        <v>4.286000000000012E-3</v>
      </c>
      <c r="AH422" s="1">
        <f>ABS(IK_diagnostics_positions__3[[#This Row],[Column12]]-L421)</f>
        <v>2.3900000000001143E-3</v>
      </c>
      <c r="AI422" s="1">
        <f>ABS(IK_diagnostics_positions__3[[#This Row],[Column13]]-M421)</f>
        <v>1.2159999999999949E-3</v>
      </c>
      <c r="AJ422" s="1">
        <f>ABS(IK_diagnostics_positions__3[[#This Row],[Column14]]-N421)</f>
        <v>7.9000000000006843E-4</v>
      </c>
      <c r="AK422" s="1">
        <f>ABS(IK_diagnostics_positions__3[[#This Row],[Column15]]-O421)</f>
        <v>6.700000000003925E-4</v>
      </c>
      <c r="AL422" s="1">
        <f>ABS(IK_diagnostics_positions__3[[#This Row],[Column16]]-P421)</f>
        <v>3.6999999999999256E-3</v>
      </c>
      <c r="AM422" s="1">
        <f>ABS(IK_diagnostics_positions__3[[#This Row],[Column17]]-Q421)</f>
        <v>3.1900000000006923E-4</v>
      </c>
      <c r="AN422" s="1">
        <f>ABS(IK_diagnostics_positions__3[[#This Row],[Column18]]-R421)</f>
        <v>1.8400000000000638E-3</v>
      </c>
      <c r="AO422" s="1">
        <f>ABS(IK_diagnostics_positions__3[[#This Row],[Column19]]-S421)</f>
        <v>2.5660000000000006E-4</v>
      </c>
      <c r="AP422" s="1">
        <f>ABS(IK_diagnostics_positions__3[[#This Row],[Column20]]-T421)</f>
        <v>9.2905999999999978E-4</v>
      </c>
      <c r="AQ422" s="1">
        <f>ABS(IK_diagnostics_positions__3[[#This Row],[Column21]]-U421)</f>
        <v>1.5799999999996928E-3</v>
      </c>
    </row>
    <row r="423" spans="1:43" x14ac:dyDescent="0.25">
      <c r="A423" s="1">
        <v>-3.3865699999999999E-2</v>
      </c>
      <c r="B423" s="1">
        <v>0.38708399999999998</v>
      </c>
      <c r="C423" s="1">
        <v>-0.92142199999999996</v>
      </c>
      <c r="D423" s="1">
        <v>-0.97377899999999995</v>
      </c>
      <c r="E423" s="1">
        <v>0.66642699999999999</v>
      </c>
      <c r="F423" s="1">
        <v>-1.11771</v>
      </c>
      <c r="G423" s="1">
        <v>-0.56005000000000005</v>
      </c>
      <c r="H423" s="1">
        <v>1.4981100000000001</v>
      </c>
      <c r="I423" s="1">
        <v>-1.48803</v>
      </c>
      <c r="J423" s="1">
        <v>4.5469999999999998E-3</v>
      </c>
      <c r="K423" s="1">
        <v>0.76497099999999996</v>
      </c>
      <c r="L423" s="1">
        <v>-1.8671599999999999</v>
      </c>
      <c r="M423" s="1">
        <v>0.74314000000000002</v>
      </c>
      <c r="N423" s="1">
        <v>1.00196</v>
      </c>
      <c r="O423" s="1">
        <v>-2.4982899999999999</v>
      </c>
      <c r="P423" s="1">
        <v>-0.73993299999999995</v>
      </c>
      <c r="Q423" s="1">
        <v>0.99912500000000004</v>
      </c>
      <c r="R423" s="1">
        <v>-2.4923999999999999</v>
      </c>
      <c r="S423" s="1">
        <v>-7.2453899999999996E-4</v>
      </c>
      <c r="T423" s="1">
        <v>-5.2772799999999996E-3</v>
      </c>
      <c r="U423" s="1">
        <v>-2.5048900000000001</v>
      </c>
      <c r="V423" s="1" t="s">
        <v>23</v>
      </c>
      <c r="W423" s="1">
        <f>ABS(IK_diagnostics_positions__3[[#This Row],[Column1]]-A422)</f>
        <v>4.1060000000000402E-4</v>
      </c>
      <c r="X423" s="1">
        <f>ABS(IK_diagnostics_positions__3[[#This Row],[Column2]]-B422)</f>
        <v>4.2859999999999565E-3</v>
      </c>
      <c r="Y423" s="1">
        <f>ABS(IK_diagnostics_positions__3[[#This Row],[Column3]]-C422)</f>
        <v>1.7740000000000533E-3</v>
      </c>
      <c r="Z423" s="1">
        <f>ABS(IK_diagnostics_positions__3[[#This Row],[Column4]]-D422)</f>
        <v>8.1300000000006367E-4</v>
      </c>
      <c r="AA423" s="1">
        <f>ABS(IK_diagnostics_positions__3[[#This Row],[Column5]]-E422)</f>
        <v>5.6880000000000264E-3</v>
      </c>
      <c r="AB423" s="1">
        <f>ABS(IK_diagnostics_positions__3[[#This Row],[Column6]]-F422)</f>
        <v>1.8400000000000638E-3</v>
      </c>
      <c r="AC423" s="1">
        <f>ABS(IK_diagnostics_positions__3[[#This Row],[Column7]]-G422)</f>
        <v>4.0999999999957737E-5</v>
      </c>
      <c r="AD423" s="1">
        <f>ABS(IK_diagnostics_positions__3[[#This Row],[Column8]]-H422)</f>
        <v>4.5399999999999885E-3</v>
      </c>
      <c r="AE423" s="1">
        <f>ABS(IK_diagnostics_positions__3[[#This Row],[Column9]]-I422)</f>
        <v>1.6199999999999548E-3</v>
      </c>
      <c r="AF423" s="1">
        <f>ABS(IK_diagnostics_positions__3[[#This Row],[Column10]]-J422)</f>
        <v>3.6275000000000023E-4</v>
      </c>
      <c r="AG423" s="1">
        <f>ABS(IK_diagnostics_positions__3[[#This Row],[Column11]]-K422)</f>
        <v>4.1589999999999128E-3</v>
      </c>
      <c r="AH423" s="1">
        <f>ABS(IK_diagnostics_positions__3[[#This Row],[Column12]]-L422)</f>
        <v>1.4799999999999258E-3</v>
      </c>
      <c r="AI423" s="1">
        <f>ABS(IK_diagnostics_positions__3[[#This Row],[Column13]]-M422)</f>
        <v>1.7679999999999918E-3</v>
      </c>
      <c r="AJ423" s="1">
        <f>ABS(IK_diagnostics_positions__3[[#This Row],[Column14]]-N422)</f>
        <v>8.5000000000001741E-4</v>
      </c>
      <c r="AK423" s="1">
        <f>ABS(IK_diagnostics_positions__3[[#This Row],[Column15]]-O422)</f>
        <v>8.9999999999967883E-4</v>
      </c>
      <c r="AL423" s="1">
        <f>ABS(IK_diagnostics_positions__3[[#This Row],[Column16]]-P422)</f>
        <v>1.5009999999999746E-3</v>
      </c>
      <c r="AM423" s="1">
        <f>ABS(IK_diagnostics_positions__3[[#This Row],[Column17]]-Q422)</f>
        <v>5.9500000000001219E-4</v>
      </c>
      <c r="AN423" s="1">
        <f>ABS(IK_diagnostics_positions__3[[#This Row],[Column18]]-R422)</f>
        <v>1.4699999999998603E-3</v>
      </c>
      <c r="AO423" s="1">
        <f>ABS(IK_diagnostics_positions__3[[#This Row],[Column19]]-S422)</f>
        <v>3.8001099999999998E-4</v>
      </c>
      <c r="AP423" s="1">
        <f>ABS(IK_diagnostics_positions__3[[#This Row],[Column20]]-T422)</f>
        <v>1.4420100000000005E-3</v>
      </c>
      <c r="AQ423" s="1">
        <f>ABS(IK_diagnostics_positions__3[[#This Row],[Column21]]-U422)</f>
        <v>1.7700000000000493E-3</v>
      </c>
    </row>
    <row r="424" spans="1:43" x14ac:dyDescent="0.25">
      <c r="A424" s="1">
        <v>-3.4093600000000002E-2</v>
      </c>
      <c r="B424" s="1">
        <v>0.38978099999999999</v>
      </c>
      <c r="C424" s="1">
        <v>-0.92027599999999998</v>
      </c>
      <c r="D424" s="1">
        <v>-0.97378200000000004</v>
      </c>
      <c r="E424" s="1">
        <v>0.669516</v>
      </c>
      <c r="F424" s="1">
        <v>-1.1170899999999999</v>
      </c>
      <c r="G424" s="1">
        <v>-0.56105000000000005</v>
      </c>
      <c r="H424" s="1">
        <v>1.5006699999999999</v>
      </c>
      <c r="I424" s="1">
        <v>-1.4897</v>
      </c>
      <c r="J424" s="1">
        <v>3.5693000000000001E-3</v>
      </c>
      <c r="K424" s="1">
        <v>0.76753499999999997</v>
      </c>
      <c r="L424" s="1">
        <v>-1.8688100000000001</v>
      </c>
      <c r="M424" s="1">
        <v>0.74444399999999999</v>
      </c>
      <c r="N424" s="1">
        <v>1.0017499999999999</v>
      </c>
      <c r="O424" s="1">
        <v>-2.4982899999999999</v>
      </c>
      <c r="P424" s="1">
        <v>-0.74178900000000003</v>
      </c>
      <c r="Q424" s="1">
        <v>0.99923899999999999</v>
      </c>
      <c r="R424" s="1">
        <v>-2.4939100000000001</v>
      </c>
      <c r="S424" s="1">
        <v>-6.0178300000000005E-4</v>
      </c>
      <c r="T424" s="1">
        <v>-4.5495600000000002E-3</v>
      </c>
      <c r="U424" s="1">
        <v>-2.5043099999999998</v>
      </c>
      <c r="V424" s="1" t="s">
        <v>23</v>
      </c>
      <c r="W424" s="1">
        <f>ABS(IK_diagnostics_positions__3[[#This Row],[Column1]]-A423)</f>
        <v>2.279000000000031E-4</v>
      </c>
      <c r="X424" s="1">
        <f>ABS(IK_diagnostics_positions__3[[#This Row],[Column2]]-B423)</f>
        <v>2.6970000000000049E-3</v>
      </c>
      <c r="Y424" s="1">
        <f>ABS(IK_diagnostics_positions__3[[#This Row],[Column3]]-C423)</f>
        <v>1.1459999999999804E-3</v>
      </c>
      <c r="Z424" s="1">
        <f>ABS(IK_diagnostics_positions__3[[#This Row],[Column4]]-D423)</f>
        <v>3.000000000086267E-6</v>
      </c>
      <c r="AA424" s="1">
        <f>ABS(IK_diagnostics_positions__3[[#This Row],[Column5]]-E423)</f>
        <v>3.0890000000000084E-3</v>
      </c>
      <c r="AB424" s="1">
        <f>ABS(IK_diagnostics_positions__3[[#This Row],[Column6]]-F423)</f>
        <v>6.2000000000006494E-4</v>
      </c>
      <c r="AC424" s="1">
        <f>ABS(IK_diagnostics_positions__3[[#This Row],[Column7]]-G423)</f>
        <v>1.0000000000000009E-3</v>
      </c>
      <c r="AD424" s="1">
        <f>ABS(IK_diagnostics_positions__3[[#This Row],[Column8]]-H423)</f>
        <v>2.5599999999998957E-3</v>
      </c>
      <c r="AE424" s="1">
        <f>ABS(IK_diagnostics_positions__3[[#This Row],[Column9]]-I423)</f>
        <v>1.6700000000000603E-3</v>
      </c>
      <c r="AF424" s="1">
        <f>ABS(IK_diagnostics_positions__3[[#This Row],[Column10]]-J423)</f>
        <v>9.7769999999999975E-4</v>
      </c>
      <c r="AG424" s="1">
        <f>ABS(IK_diagnostics_positions__3[[#This Row],[Column11]]-K423)</f>
        <v>2.5640000000000107E-3</v>
      </c>
      <c r="AH424" s="1">
        <f>ABS(IK_diagnostics_positions__3[[#This Row],[Column12]]-L423)</f>
        <v>1.6500000000001513E-3</v>
      </c>
      <c r="AI424" s="1">
        <f>ABS(IK_diagnostics_positions__3[[#This Row],[Column13]]-M423)</f>
        <v>1.3039999999999718E-3</v>
      </c>
      <c r="AJ424" s="1">
        <f>ABS(IK_diagnostics_positions__3[[#This Row],[Column14]]-N423)</f>
        <v>2.1000000000004349E-4</v>
      </c>
      <c r="AK424" s="1">
        <f>ABS(IK_diagnostics_positions__3[[#This Row],[Column15]]-O423)</f>
        <v>0</v>
      </c>
      <c r="AL424" s="1">
        <f>ABS(IK_diagnostics_positions__3[[#This Row],[Column16]]-P423)</f>
        <v>1.8560000000000798E-3</v>
      </c>
      <c r="AM424" s="1">
        <f>ABS(IK_diagnostics_positions__3[[#This Row],[Column17]]-Q423)</f>
        <v>1.1399999999994748E-4</v>
      </c>
      <c r="AN424" s="1">
        <f>ABS(IK_diagnostics_positions__3[[#This Row],[Column18]]-R423)</f>
        <v>1.5100000000001224E-3</v>
      </c>
      <c r="AO424" s="1">
        <f>ABS(IK_diagnostics_positions__3[[#This Row],[Column19]]-S423)</f>
        <v>1.2275599999999991E-4</v>
      </c>
      <c r="AP424" s="1">
        <f>ABS(IK_diagnostics_positions__3[[#This Row],[Column20]]-T423)</f>
        <v>7.2771999999999941E-4</v>
      </c>
      <c r="AQ424" s="1">
        <f>ABS(IK_diagnostics_positions__3[[#This Row],[Column21]]-U423)</f>
        <v>5.8000000000024698E-4</v>
      </c>
    </row>
    <row r="425" spans="1:43" x14ac:dyDescent="0.25">
      <c r="A425" s="1">
        <v>5.5518999999999999E-2</v>
      </c>
      <c r="B425" s="1">
        <v>1.9102100000000001E-3</v>
      </c>
      <c r="C425" s="1">
        <v>-0.99845600000000001</v>
      </c>
      <c r="D425" s="1">
        <v>-0.94424200000000003</v>
      </c>
      <c r="E425" s="1">
        <v>1.95206E-3</v>
      </c>
      <c r="F425" s="1">
        <v>-1.02033</v>
      </c>
      <c r="G425" s="1">
        <v>-0.81366499999999997</v>
      </c>
      <c r="H425" s="1">
        <v>0.980711</v>
      </c>
      <c r="I425" s="1">
        <v>-1.17839</v>
      </c>
      <c r="J425" s="1">
        <v>0.111244</v>
      </c>
      <c r="K425" s="1">
        <v>0.84198899999999999</v>
      </c>
      <c r="L425" s="1">
        <v>-1.5323599999999999</v>
      </c>
      <c r="M425" s="1">
        <v>0.49199799999999999</v>
      </c>
      <c r="N425" s="1">
        <v>0.59570999999999996</v>
      </c>
      <c r="O425" s="1">
        <v>-2.4236399999999998</v>
      </c>
      <c r="P425" s="1">
        <v>-0.50608299999999995</v>
      </c>
      <c r="Q425" s="1">
        <v>0.84281200000000001</v>
      </c>
      <c r="R425" s="1">
        <v>-2.31907</v>
      </c>
      <c r="S425" s="1">
        <v>3.3211200000000003E-2</v>
      </c>
      <c r="T425" s="1">
        <v>0.639436</v>
      </c>
      <c r="U425" s="1">
        <v>-2.5085199999999999</v>
      </c>
      <c r="V425" s="1" t="s">
        <v>23</v>
      </c>
      <c r="W425" s="1">
        <f>ABS(IK_diagnostics_positions__3[[#This Row],[Column1]]-A424)</f>
        <v>8.9612600000000001E-2</v>
      </c>
      <c r="X425" s="1">
        <f>ABS(IK_diagnostics_positions__3[[#This Row],[Column2]]-B424)</f>
        <v>0.38787078999999997</v>
      </c>
      <c r="Y425" s="1">
        <f>ABS(IK_diagnostics_positions__3[[#This Row],[Column3]]-C424)</f>
        <v>7.8180000000000027E-2</v>
      </c>
      <c r="Z425" s="1">
        <f>ABS(IK_diagnostics_positions__3[[#This Row],[Column4]]-D424)</f>
        <v>2.9540000000000011E-2</v>
      </c>
      <c r="AA425" s="1">
        <f>ABS(IK_diagnostics_positions__3[[#This Row],[Column5]]-E424)</f>
        <v>0.66756393999999997</v>
      </c>
      <c r="AB425" s="1">
        <f>ABS(IK_diagnostics_positions__3[[#This Row],[Column6]]-F424)</f>
        <v>9.6759999999999957E-2</v>
      </c>
      <c r="AC425" s="1">
        <f>ABS(IK_diagnostics_positions__3[[#This Row],[Column7]]-G424)</f>
        <v>0.25261499999999992</v>
      </c>
      <c r="AD425" s="1">
        <f>ABS(IK_diagnostics_positions__3[[#This Row],[Column8]]-H424)</f>
        <v>0.51995899999999995</v>
      </c>
      <c r="AE425" s="1">
        <f>ABS(IK_diagnostics_positions__3[[#This Row],[Column9]]-I424)</f>
        <v>0.31130999999999998</v>
      </c>
      <c r="AF425" s="1">
        <f>ABS(IK_diagnostics_positions__3[[#This Row],[Column10]]-J424)</f>
        <v>0.1076747</v>
      </c>
      <c r="AG425" s="1">
        <f>ABS(IK_diagnostics_positions__3[[#This Row],[Column11]]-K424)</f>
        <v>7.445400000000002E-2</v>
      </c>
      <c r="AH425" s="1">
        <f>ABS(IK_diagnostics_positions__3[[#This Row],[Column12]]-L424)</f>
        <v>0.33645000000000014</v>
      </c>
      <c r="AI425" s="1">
        <f>ABS(IK_diagnostics_positions__3[[#This Row],[Column13]]-M424)</f>
        <v>0.252446</v>
      </c>
      <c r="AJ425" s="1">
        <f>ABS(IK_diagnostics_positions__3[[#This Row],[Column14]]-N424)</f>
        <v>0.40603999999999996</v>
      </c>
      <c r="AK425" s="1">
        <f>ABS(IK_diagnostics_positions__3[[#This Row],[Column15]]-O424)</f>
        <v>7.4650000000000105E-2</v>
      </c>
      <c r="AL425" s="1">
        <f>ABS(IK_diagnostics_positions__3[[#This Row],[Column16]]-P424)</f>
        <v>0.23570600000000008</v>
      </c>
      <c r="AM425" s="1">
        <f>ABS(IK_diagnostics_positions__3[[#This Row],[Column17]]-Q424)</f>
        <v>0.15642699999999998</v>
      </c>
      <c r="AN425" s="1">
        <f>ABS(IK_diagnostics_positions__3[[#This Row],[Column18]]-R424)</f>
        <v>0.17484000000000011</v>
      </c>
      <c r="AO425" s="1">
        <f>ABS(IK_diagnostics_positions__3[[#This Row],[Column19]]-S424)</f>
        <v>3.3812983000000005E-2</v>
      </c>
      <c r="AP425" s="1">
        <f>ABS(IK_diagnostics_positions__3[[#This Row],[Column20]]-T424)</f>
        <v>0.64398555999999996</v>
      </c>
      <c r="AQ425" s="1">
        <f>ABS(IK_diagnostics_positions__3[[#This Row],[Column21]]-U424)</f>
        <v>4.210000000000047E-3</v>
      </c>
    </row>
    <row r="426" spans="1:43" x14ac:dyDescent="0.25">
      <c r="A426" s="1">
        <v>2.91252E-2</v>
      </c>
      <c r="B426" s="1">
        <v>2.0961400000000002E-2</v>
      </c>
      <c r="C426" s="1">
        <v>-0.99935600000000002</v>
      </c>
      <c r="D426" s="1">
        <v>-0.97064799999999996</v>
      </c>
      <c r="E426" s="1">
        <v>2.15897E-2</v>
      </c>
      <c r="F426" s="1">
        <v>-1.0206500000000001</v>
      </c>
      <c r="G426" s="1">
        <v>-0.86718799999999996</v>
      </c>
      <c r="H426" s="1">
        <v>0.96653299999999998</v>
      </c>
      <c r="I426" s="1">
        <v>-1.3310999999999999</v>
      </c>
      <c r="J426" s="1">
        <v>4.56914E-2</v>
      </c>
      <c r="K426" s="1">
        <v>0.76654999999999995</v>
      </c>
      <c r="L426" s="1">
        <v>-1.68699</v>
      </c>
      <c r="M426" s="1">
        <v>0.607985</v>
      </c>
      <c r="N426" s="1">
        <v>0.83777599999999997</v>
      </c>
      <c r="O426" s="1">
        <v>-2.51085</v>
      </c>
      <c r="P426" s="1">
        <v>-0.63800500000000004</v>
      </c>
      <c r="Q426" s="1">
        <v>0.87584200000000001</v>
      </c>
      <c r="R426" s="1">
        <v>-2.4085200000000002</v>
      </c>
      <c r="S426" s="1">
        <v>6.0808899999999999E-2</v>
      </c>
      <c r="T426" s="1">
        <v>0.25115199999999999</v>
      </c>
      <c r="U426" s="1">
        <v>-2.5438000000000001</v>
      </c>
      <c r="V426" s="1" t="s">
        <v>23</v>
      </c>
      <c r="W426" s="1">
        <f>ABS(IK_diagnostics_positions__3[[#This Row],[Column1]]-A425)</f>
        <v>2.6393799999999999E-2</v>
      </c>
      <c r="X426" s="1">
        <f>ABS(IK_diagnostics_positions__3[[#This Row],[Column2]]-B425)</f>
        <v>1.9051190000000003E-2</v>
      </c>
      <c r="Y426" s="1">
        <f>ABS(IK_diagnostics_positions__3[[#This Row],[Column3]]-C425)</f>
        <v>9.000000000000119E-4</v>
      </c>
      <c r="Z426" s="1">
        <f>ABS(IK_diagnostics_positions__3[[#This Row],[Column4]]-D425)</f>
        <v>2.640599999999993E-2</v>
      </c>
      <c r="AA426" s="1">
        <f>ABS(IK_diagnostics_positions__3[[#This Row],[Column5]]-E425)</f>
        <v>1.9637640000000001E-2</v>
      </c>
      <c r="AB426" s="1">
        <f>ABS(IK_diagnostics_positions__3[[#This Row],[Column6]]-F425)</f>
        <v>3.2000000000009798E-4</v>
      </c>
      <c r="AC426" s="1">
        <f>ABS(IK_diagnostics_positions__3[[#This Row],[Column7]]-G425)</f>
        <v>5.3522999999999987E-2</v>
      </c>
      <c r="AD426" s="1">
        <f>ABS(IK_diagnostics_positions__3[[#This Row],[Column8]]-H425)</f>
        <v>1.4178000000000024E-2</v>
      </c>
      <c r="AE426" s="1">
        <f>ABS(IK_diagnostics_positions__3[[#This Row],[Column9]]-I425)</f>
        <v>0.1527099999999999</v>
      </c>
      <c r="AF426" s="1">
        <f>ABS(IK_diagnostics_positions__3[[#This Row],[Column10]]-J425)</f>
        <v>6.5552599999999989E-2</v>
      </c>
      <c r="AG426" s="1">
        <f>ABS(IK_diagnostics_positions__3[[#This Row],[Column11]]-K425)</f>
        <v>7.5439000000000034E-2</v>
      </c>
      <c r="AH426" s="1">
        <f>ABS(IK_diagnostics_positions__3[[#This Row],[Column12]]-L425)</f>
        <v>0.15463000000000005</v>
      </c>
      <c r="AI426" s="1">
        <f>ABS(IK_diagnostics_positions__3[[#This Row],[Column13]]-M425)</f>
        <v>0.11598700000000001</v>
      </c>
      <c r="AJ426" s="1">
        <f>ABS(IK_diagnostics_positions__3[[#This Row],[Column14]]-N425)</f>
        <v>0.242066</v>
      </c>
      <c r="AK426" s="1">
        <f>ABS(IK_diagnostics_positions__3[[#This Row],[Column15]]-O425)</f>
        <v>8.7210000000000232E-2</v>
      </c>
      <c r="AL426" s="1">
        <f>ABS(IK_diagnostics_positions__3[[#This Row],[Column16]]-P425)</f>
        <v>0.13192200000000009</v>
      </c>
      <c r="AM426" s="1">
        <f>ABS(IK_diagnostics_positions__3[[#This Row],[Column17]]-Q425)</f>
        <v>3.3030000000000004E-2</v>
      </c>
      <c r="AN426" s="1">
        <f>ABS(IK_diagnostics_positions__3[[#This Row],[Column18]]-R425)</f>
        <v>8.9450000000000252E-2</v>
      </c>
      <c r="AO426" s="1">
        <f>ABS(IK_diagnostics_positions__3[[#This Row],[Column19]]-S425)</f>
        <v>2.7597699999999996E-2</v>
      </c>
      <c r="AP426" s="1">
        <f>ABS(IK_diagnostics_positions__3[[#This Row],[Column20]]-T425)</f>
        <v>0.38828400000000002</v>
      </c>
      <c r="AQ426" s="1">
        <f>ABS(IK_diagnostics_positions__3[[#This Row],[Column21]]-U425)</f>
        <v>3.52800000000002E-2</v>
      </c>
    </row>
    <row r="427" spans="1:43" x14ac:dyDescent="0.25">
      <c r="A427" s="1">
        <v>1.27207E-2</v>
      </c>
      <c r="B427" s="1">
        <v>2.8318900000000001E-2</v>
      </c>
      <c r="C427" s="1">
        <v>-0.99951800000000002</v>
      </c>
      <c r="D427" s="1">
        <v>-0.98693500000000001</v>
      </c>
      <c r="E427" s="1">
        <v>4.7141700000000002E-2</v>
      </c>
      <c r="F427" s="1">
        <v>-1.0178100000000001</v>
      </c>
      <c r="G427" s="1">
        <v>-0.87438899999999997</v>
      </c>
      <c r="H427" s="1">
        <v>0.97183699999999995</v>
      </c>
      <c r="I427" s="1">
        <v>-1.3815</v>
      </c>
      <c r="J427" s="1">
        <v>2.49371E-2</v>
      </c>
      <c r="K427" s="1">
        <v>0.743483</v>
      </c>
      <c r="L427" s="1">
        <v>-1.7544200000000001</v>
      </c>
      <c r="M427" s="1">
        <v>0.66647599999999996</v>
      </c>
      <c r="N427" s="1">
        <v>0.92810599999999999</v>
      </c>
      <c r="O427" s="1">
        <v>-2.4989599999999998</v>
      </c>
      <c r="P427" s="1">
        <v>-0.677674</v>
      </c>
      <c r="Q427" s="1">
        <v>0.93387799999999999</v>
      </c>
      <c r="R427" s="1">
        <v>-2.4400499999999998</v>
      </c>
      <c r="S427" s="1">
        <v>3.7372200000000001E-2</v>
      </c>
      <c r="T427" s="1">
        <v>0.106406</v>
      </c>
      <c r="U427" s="1">
        <v>-2.5251199999999998</v>
      </c>
      <c r="V427" s="1" t="s">
        <v>23</v>
      </c>
      <c r="W427" s="1">
        <f>ABS(IK_diagnostics_positions__3[[#This Row],[Column1]]-A426)</f>
        <v>1.6404500000000002E-2</v>
      </c>
      <c r="X427" s="1">
        <f>ABS(IK_diagnostics_positions__3[[#This Row],[Column2]]-B426)</f>
        <v>7.3574999999999995E-3</v>
      </c>
      <c r="Y427" s="1">
        <f>ABS(IK_diagnostics_positions__3[[#This Row],[Column3]]-C426)</f>
        <v>1.6199999999999548E-4</v>
      </c>
      <c r="Z427" s="1">
        <f>ABS(IK_diagnostics_positions__3[[#This Row],[Column4]]-D426)</f>
        <v>1.6287000000000051E-2</v>
      </c>
      <c r="AA427" s="1">
        <f>ABS(IK_diagnostics_positions__3[[#This Row],[Column5]]-E426)</f>
        <v>2.5552000000000002E-2</v>
      </c>
      <c r="AB427" s="1">
        <f>ABS(IK_diagnostics_positions__3[[#This Row],[Column6]]-F426)</f>
        <v>2.8399999999999537E-3</v>
      </c>
      <c r="AC427" s="1">
        <f>ABS(IK_diagnostics_positions__3[[#This Row],[Column7]]-G426)</f>
        <v>7.2010000000000129E-3</v>
      </c>
      <c r="AD427" s="1">
        <f>ABS(IK_diagnostics_positions__3[[#This Row],[Column8]]-H426)</f>
        <v>5.3039999999999754E-3</v>
      </c>
      <c r="AE427" s="1">
        <f>ABS(IK_diagnostics_positions__3[[#This Row],[Column9]]-I426)</f>
        <v>5.04E-2</v>
      </c>
      <c r="AF427" s="1">
        <f>ABS(IK_diagnostics_positions__3[[#This Row],[Column10]]-J426)</f>
        <v>2.07543E-2</v>
      </c>
      <c r="AG427" s="1">
        <f>ABS(IK_diagnostics_positions__3[[#This Row],[Column11]]-K426)</f>
        <v>2.3066999999999949E-2</v>
      </c>
      <c r="AH427" s="1">
        <f>ABS(IK_diagnostics_positions__3[[#This Row],[Column12]]-L426)</f>
        <v>6.7430000000000101E-2</v>
      </c>
      <c r="AI427" s="1">
        <f>ABS(IK_diagnostics_positions__3[[#This Row],[Column13]]-M426)</f>
        <v>5.849099999999996E-2</v>
      </c>
      <c r="AJ427" s="1">
        <f>ABS(IK_diagnostics_positions__3[[#This Row],[Column14]]-N426)</f>
        <v>9.0330000000000021E-2</v>
      </c>
      <c r="AK427" s="1">
        <f>ABS(IK_diagnostics_positions__3[[#This Row],[Column15]]-O426)</f>
        <v>1.1890000000000178E-2</v>
      </c>
      <c r="AL427" s="1">
        <f>ABS(IK_diagnostics_positions__3[[#This Row],[Column16]]-P426)</f>
        <v>3.9668999999999954E-2</v>
      </c>
      <c r="AM427" s="1">
        <f>ABS(IK_diagnostics_positions__3[[#This Row],[Column17]]-Q426)</f>
        <v>5.8035999999999976E-2</v>
      </c>
      <c r="AN427" s="1">
        <f>ABS(IK_diagnostics_positions__3[[#This Row],[Column18]]-R426)</f>
        <v>3.1529999999999614E-2</v>
      </c>
      <c r="AO427" s="1">
        <f>ABS(IK_diagnostics_positions__3[[#This Row],[Column19]]-S426)</f>
        <v>2.3436699999999998E-2</v>
      </c>
      <c r="AP427" s="1">
        <f>ABS(IK_diagnostics_positions__3[[#This Row],[Column20]]-T426)</f>
        <v>0.14474599999999999</v>
      </c>
      <c r="AQ427" s="1">
        <f>ABS(IK_diagnostics_positions__3[[#This Row],[Column21]]-U426)</f>
        <v>1.8680000000000252E-2</v>
      </c>
    </row>
    <row r="428" spans="1:43" x14ac:dyDescent="0.25">
      <c r="A428" s="1">
        <v>7.3723E-3</v>
      </c>
      <c r="B428" s="1">
        <v>4.3499200000000002E-2</v>
      </c>
      <c r="C428" s="1">
        <v>-0.99902599999999997</v>
      </c>
      <c r="D428" s="1">
        <v>-0.99188100000000001</v>
      </c>
      <c r="E428" s="1">
        <v>7.1547700000000006E-2</v>
      </c>
      <c r="F428" s="1">
        <v>-1.0256000000000001</v>
      </c>
      <c r="G428" s="1">
        <v>-0.87342799999999998</v>
      </c>
      <c r="H428" s="1">
        <v>0.98431599999999997</v>
      </c>
      <c r="I428" s="1">
        <v>-1.4165300000000001</v>
      </c>
      <c r="J428" s="1">
        <v>1.7113900000000001E-2</v>
      </c>
      <c r="K428" s="1">
        <v>0.74201300000000003</v>
      </c>
      <c r="L428" s="1">
        <v>-1.8015300000000001</v>
      </c>
      <c r="M428" s="1">
        <v>0.69644499999999998</v>
      </c>
      <c r="N428" s="1">
        <v>0.968167</v>
      </c>
      <c r="O428" s="1">
        <v>-2.4996499999999999</v>
      </c>
      <c r="P428" s="1">
        <v>-0.70127799999999996</v>
      </c>
      <c r="Q428" s="1">
        <v>0.96984499999999996</v>
      </c>
      <c r="R428" s="1">
        <v>-2.4588000000000001</v>
      </c>
      <c r="S428" s="1">
        <v>1.8206199999999999E-2</v>
      </c>
      <c r="T428" s="1">
        <v>4.7282999999999999E-2</v>
      </c>
      <c r="U428" s="1">
        <v>-2.5207999999999999</v>
      </c>
      <c r="V428" s="1" t="s">
        <v>23</v>
      </c>
      <c r="W428" s="1">
        <f>ABS(IK_diagnostics_positions__3[[#This Row],[Column1]]-A427)</f>
        <v>5.3483999999999997E-3</v>
      </c>
      <c r="X428" s="1">
        <f>ABS(IK_diagnostics_positions__3[[#This Row],[Column2]]-B427)</f>
        <v>1.5180300000000001E-2</v>
      </c>
      <c r="Y428" s="1">
        <f>ABS(IK_diagnostics_positions__3[[#This Row],[Column3]]-C427)</f>
        <v>4.9200000000004795E-4</v>
      </c>
      <c r="Z428" s="1">
        <f>ABS(IK_diagnostics_positions__3[[#This Row],[Column4]]-D427)</f>
        <v>4.9460000000000059E-3</v>
      </c>
      <c r="AA428" s="1">
        <f>ABS(IK_diagnostics_positions__3[[#This Row],[Column5]]-E427)</f>
        <v>2.4406000000000004E-2</v>
      </c>
      <c r="AB428" s="1">
        <f>ABS(IK_diagnostics_positions__3[[#This Row],[Column6]]-F427)</f>
        <v>7.7899999999999636E-3</v>
      </c>
      <c r="AC428" s="1">
        <f>ABS(IK_diagnostics_positions__3[[#This Row],[Column7]]-G427)</f>
        <v>9.6099999999998964E-4</v>
      </c>
      <c r="AD428" s="1">
        <f>ABS(IK_diagnostics_positions__3[[#This Row],[Column8]]-H427)</f>
        <v>1.2479000000000018E-2</v>
      </c>
      <c r="AE428" s="1">
        <f>ABS(IK_diagnostics_positions__3[[#This Row],[Column9]]-I427)</f>
        <v>3.5030000000000117E-2</v>
      </c>
      <c r="AF428" s="1">
        <f>ABS(IK_diagnostics_positions__3[[#This Row],[Column10]]-J427)</f>
        <v>7.8231999999999989E-3</v>
      </c>
      <c r="AG428" s="1">
        <f>ABS(IK_diagnostics_positions__3[[#This Row],[Column11]]-K427)</f>
        <v>1.4699999999999713E-3</v>
      </c>
      <c r="AH428" s="1">
        <f>ABS(IK_diagnostics_positions__3[[#This Row],[Column12]]-L427)</f>
        <v>4.7109999999999985E-2</v>
      </c>
      <c r="AI428" s="1">
        <f>ABS(IK_diagnostics_positions__3[[#This Row],[Column13]]-M427)</f>
        <v>2.9969000000000023E-2</v>
      </c>
      <c r="AJ428" s="1">
        <f>ABS(IK_diagnostics_positions__3[[#This Row],[Column14]]-N427)</f>
        <v>4.0061000000000013E-2</v>
      </c>
      <c r="AK428" s="1">
        <f>ABS(IK_diagnostics_positions__3[[#This Row],[Column15]]-O427)</f>
        <v>6.9000000000007944E-4</v>
      </c>
      <c r="AL428" s="1">
        <f>ABS(IK_diagnostics_positions__3[[#This Row],[Column16]]-P427)</f>
        <v>2.3603999999999958E-2</v>
      </c>
      <c r="AM428" s="1">
        <f>ABS(IK_diagnostics_positions__3[[#This Row],[Column17]]-Q427)</f>
        <v>3.5966999999999971E-2</v>
      </c>
      <c r="AN428" s="1">
        <f>ABS(IK_diagnostics_positions__3[[#This Row],[Column18]]-R427)</f>
        <v>1.8750000000000266E-2</v>
      </c>
      <c r="AO428" s="1">
        <f>ABS(IK_diagnostics_positions__3[[#This Row],[Column19]]-S427)</f>
        <v>1.9166000000000002E-2</v>
      </c>
      <c r="AP428" s="1">
        <f>ABS(IK_diagnostics_positions__3[[#This Row],[Column20]]-T427)</f>
        <v>5.9123000000000002E-2</v>
      </c>
      <c r="AQ428" s="1">
        <f>ABS(IK_diagnostics_positions__3[[#This Row],[Column21]]-U427)</f>
        <v>4.3199999999998795E-3</v>
      </c>
    </row>
    <row r="429" spans="1:43" x14ac:dyDescent="0.25">
      <c r="A429" s="1">
        <v>2.0942199999999999E-3</v>
      </c>
      <c r="B429" s="1">
        <v>5.7253499999999999E-2</v>
      </c>
      <c r="C429" s="1">
        <v>-0.99835700000000005</v>
      </c>
      <c r="D429" s="1">
        <v>-0.996834</v>
      </c>
      <c r="E429" s="1">
        <v>8.8286000000000003E-2</v>
      </c>
      <c r="F429" s="1">
        <v>-1.0326900000000001</v>
      </c>
      <c r="G429" s="1">
        <v>-0.87804199999999999</v>
      </c>
      <c r="H429" s="1">
        <v>0.99358500000000005</v>
      </c>
      <c r="I429" s="1">
        <v>-1.44052</v>
      </c>
      <c r="J429" s="1">
        <v>1.1968299999999999E-2</v>
      </c>
      <c r="K429" s="1">
        <v>0.74828399999999995</v>
      </c>
      <c r="L429" s="1">
        <v>-1.8248500000000001</v>
      </c>
      <c r="M429" s="1">
        <v>0.71313700000000002</v>
      </c>
      <c r="N429" s="1">
        <v>0.98118399999999995</v>
      </c>
      <c r="O429" s="1">
        <v>-2.4987300000000001</v>
      </c>
      <c r="P429" s="1">
        <v>-0.71358699999999997</v>
      </c>
      <c r="Q429" s="1">
        <v>0.98175299999999999</v>
      </c>
      <c r="R429" s="1">
        <v>-2.4722</v>
      </c>
      <c r="S429" s="1">
        <v>1.22901E-2</v>
      </c>
      <c r="T429" s="1">
        <v>2.2291499999999999E-2</v>
      </c>
      <c r="U429" s="1">
        <v>-2.5125500000000001</v>
      </c>
      <c r="V429" s="1" t="s">
        <v>23</v>
      </c>
      <c r="W429" s="1">
        <f>ABS(IK_diagnostics_positions__3[[#This Row],[Column1]]-A428)</f>
        <v>5.2780800000000001E-3</v>
      </c>
      <c r="X429" s="1">
        <f>ABS(IK_diagnostics_positions__3[[#This Row],[Column2]]-B428)</f>
        <v>1.3754299999999997E-2</v>
      </c>
      <c r="Y429" s="1">
        <f>ABS(IK_diagnostics_positions__3[[#This Row],[Column3]]-C428)</f>
        <v>6.6899999999991966E-4</v>
      </c>
      <c r="Z429" s="1">
        <f>ABS(IK_diagnostics_positions__3[[#This Row],[Column4]]-D428)</f>
        <v>4.9529999999999852E-3</v>
      </c>
      <c r="AA429" s="1">
        <f>ABS(IK_diagnostics_positions__3[[#This Row],[Column5]]-E428)</f>
        <v>1.6738299999999998E-2</v>
      </c>
      <c r="AB429" s="1">
        <f>ABS(IK_diagnostics_positions__3[[#This Row],[Column6]]-F428)</f>
        <v>7.0900000000000407E-3</v>
      </c>
      <c r="AC429" s="1">
        <f>ABS(IK_diagnostics_positions__3[[#This Row],[Column7]]-G428)</f>
        <v>4.614000000000007E-3</v>
      </c>
      <c r="AD429" s="1">
        <f>ABS(IK_diagnostics_positions__3[[#This Row],[Column8]]-H428)</f>
        <v>9.2690000000000827E-3</v>
      </c>
      <c r="AE429" s="1">
        <f>ABS(IK_diagnostics_positions__3[[#This Row],[Column9]]-I428)</f>
        <v>2.3989999999999956E-2</v>
      </c>
      <c r="AF429" s="1">
        <f>ABS(IK_diagnostics_positions__3[[#This Row],[Column10]]-J428)</f>
        <v>5.1456000000000019E-3</v>
      </c>
      <c r="AG429" s="1">
        <f>ABS(IK_diagnostics_positions__3[[#This Row],[Column11]]-K428)</f>
        <v>6.2709999999999155E-3</v>
      </c>
      <c r="AH429" s="1">
        <f>ABS(IK_diagnostics_positions__3[[#This Row],[Column12]]-L428)</f>
        <v>2.3320000000000007E-2</v>
      </c>
      <c r="AI429" s="1">
        <f>ABS(IK_diagnostics_positions__3[[#This Row],[Column13]]-M428)</f>
        <v>1.669200000000004E-2</v>
      </c>
      <c r="AJ429" s="1">
        <f>ABS(IK_diagnostics_positions__3[[#This Row],[Column14]]-N428)</f>
        <v>1.3016999999999945E-2</v>
      </c>
      <c r="AK429" s="1">
        <f>ABS(IK_diagnostics_positions__3[[#This Row],[Column15]]-O428)</f>
        <v>9.1999999999980986E-4</v>
      </c>
      <c r="AL429" s="1">
        <f>ABS(IK_diagnostics_positions__3[[#This Row],[Column16]]-P428)</f>
        <v>1.2309000000000014E-2</v>
      </c>
      <c r="AM429" s="1">
        <f>ABS(IK_diagnostics_positions__3[[#This Row],[Column17]]-Q428)</f>
        <v>1.190800000000003E-2</v>
      </c>
      <c r="AN429" s="1">
        <f>ABS(IK_diagnostics_positions__3[[#This Row],[Column18]]-R428)</f>
        <v>1.3399999999999856E-2</v>
      </c>
      <c r="AO429" s="1">
        <f>ABS(IK_diagnostics_positions__3[[#This Row],[Column19]]-S428)</f>
        <v>5.9160999999999988E-3</v>
      </c>
      <c r="AP429" s="1">
        <f>ABS(IK_diagnostics_positions__3[[#This Row],[Column20]]-T428)</f>
        <v>2.49915E-2</v>
      </c>
      <c r="AQ429" s="1">
        <f>ABS(IK_diagnostics_positions__3[[#This Row],[Column21]]-U428)</f>
        <v>8.2499999999998685E-3</v>
      </c>
    </row>
    <row r="430" spans="1:43" x14ac:dyDescent="0.25">
      <c r="A430" s="1">
        <v>-3.4546899999999998E-3</v>
      </c>
      <c r="B430" s="1">
        <v>6.8435599999999999E-2</v>
      </c>
      <c r="C430" s="1">
        <v>-0.99765000000000004</v>
      </c>
      <c r="D430" s="1">
        <v>-1.00206</v>
      </c>
      <c r="E430" s="1">
        <v>0.103329</v>
      </c>
      <c r="F430" s="1">
        <v>-1.0373699999999999</v>
      </c>
      <c r="G430" s="1">
        <v>-0.88157300000000005</v>
      </c>
      <c r="H430" s="1">
        <v>1.00475</v>
      </c>
      <c r="I430" s="1">
        <v>-1.45322</v>
      </c>
      <c r="J430" s="1">
        <v>8.1772200000000007E-3</v>
      </c>
      <c r="K430" s="1">
        <v>0.75847900000000001</v>
      </c>
      <c r="L430" s="1">
        <v>-1.8375300000000001</v>
      </c>
      <c r="M430" s="1">
        <v>0.72037099999999998</v>
      </c>
      <c r="N430" s="1">
        <v>0.98791700000000005</v>
      </c>
      <c r="O430" s="1">
        <v>-2.5009600000000001</v>
      </c>
      <c r="P430" s="1">
        <v>-0.72262800000000005</v>
      </c>
      <c r="Q430" s="1">
        <v>0.98957399999999995</v>
      </c>
      <c r="R430" s="1">
        <v>-2.4798100000000001</v>
      </c>
      <c r="S430" s="1">
        <v>8.1505499999999995E-3</v>
      </c>
      <c r="T430" s="1">
        <v>1.5005599999999999E-2</v>
      </c>
      <c r="U430" s="1">
        <v>-2.5062899999999999</v>
      </c>
      <c r="V430" s="1" t="s">
        <v>23</v>
      </c>
      <c r="W430" s="1">
        <f>ABS(IK_diagnostics_positions__3[[#This Row],[Column1]]-A429)</f>
        <v>5.5489099999999998E-3</v>
      </c>
      <c r="X430" s="1">
        <f>ABS(IK_diagnostics_positions__3[[#This Row],[Column2]]-B429)</f>
        <v>1.11821E-2</v>
      </c>
      <c r="Y430" s="1">
        <f>ABS(IK_diagnostics_positions__3[[#This Row],[Column3]]-C429)</f>
        <v>7.0700000000001317E-4</v>
      </c>
      <c r="Z430" s="1">
        <f>ABS(IK_diagnostics_positions__3[[#This Row],[Column4]]-D429)</f>
        <v>5.2259999999999529E-3</v>
      </c>
      <c r="AA430" s="1">
        <f>ABS(IK_diagnostics_positions__3[[#This Row],[Column5]]-E429)</f>
        <v>1.5043000000000001E-2</v>
      </c>
      <c r="AB430" s="1">
        <f>ABS(IK_diagnostics_positions__3[[#This Row],[Column6]]-F429)</f>
        <v>4.6799999999997954E-3</v>
      </c>
      <c r="AC430" s="1">
        <f>ABS(IK_diagnostics_positions__3[[#This Row],[Column7]]-G429)</f>
        <v>3.5310000000000619E-3</v>
      </c>
      <c r="AD430" s="1">
        <f>ABS(IK_diagnostics_positions__3[[#This Row],[Column8]]-H429)</f>
        <v>1.116499999999998E-2</v>
      </c>
      <c r="AE430" s="1">
        <f>ABS(IK_diagnostics_positions__3[[#This Row],[Column9]]-I429)</f>
        <v>1.2699999999999934E-2</v>
      </c>
      <c r="AF430" s="1">
        <f>ABS(IK_diagnostics_positions__3[[#This Row],[Column10]]-J429)</f>
        <v>3.7910799999999988E-3</v>
      </c>
      <c r="AG430" s="1">
        <f>ABS(IK_diagnostics_positions__3[[#This Row],[Column11]]-K429)</f>
        <v>1.0195000000000065E-2</v>
      </c>
      <c r="AH430" s="1">
        <f>ABS(IK_diagnostics_positions__3[[#This Row],[Column12]]-L429)</f>
        <v>1.2680000000000025E-2</v>
      </c>
      <c r="AI430" s="1">
        <f>ABS(IK_diagnostics_positions__3[[#This Row],[Column13]]-M429)</f>
        <v>7.2339999999999627E-3</v>
      </c>
      <c r="AJ430" s="1">
        <f>ABS(IK_diagnostics_positions__3[[#This Row],[Column14]]-N429)</f>
        <v>6.7330000000001E-3</v>
      </c>
      <c r="AK430" s="1">
        <f>ABS(IK_diagnostics_positions__3[[#This Row],[Column15]]-O429)</f>
        <v>2.2299999999999542E-3</v>
      </c>
      <c r="AL430" s="1">
        <f>ABS(IK_diagnostics_positions__3[[#This Row],[Column16]]-P429)</f>
        <v>9.0410000000000768E-3</v>
      </c>
      <c r="AM430" s="1">
        <f>ABS(IK_diagnostics_positions__3[[#This Row],[Column17]]-Q429)</f>
        <v>7.8209999999999669E-3</v>
      </c>
      <c r="AN430" s="1">
        <f>ABS(IK_diagnostics_positions__3[[#This Row],[Column18]]-R429)</f>
        <v>7.6100000000001167E-3</v>
      </c>
      <c r="AO430" s="1">
        <f>ABS(IK_diagnostics_positions__3[[#This Row],[Column19]]-S429)</f>
        <v>4.1395500000000005E-3</v>
      </c>
      <c r="AP430" s="1">
        <f>ABS(IK_diagnostics_positions__3[[#This Row],[Column20]]-T429)</f>
        <v>7.2858999999999997E-3</v>
      </c>
      <c r="AQ430" s="1">
        <f>ABS(IK_diagnostics_positions__3[[#This Row],[Column21]]-U429)</f>
        <v>6.2600000000001543E-3</v>
      </c>
    </row>
    <row r="431" spans="1:43" x14ac:dyDescent="0.25">
      <c r="A431" s="1">
        <v>-5.4192299999999997E-3</v>
      </c>
      <c r="B431" s="1">
        <v>7.6051400000000005E-2</v>
      </c>
      <c r="C431" s="1">
        <v>-0.997089</v>
      </c>
      <c r="D431" s="1">
        <v>-1.0038199999999999</v>
      </c>
      <c r="E431" s="1">
        <v>0.11201899999999999</v>
      </c>
      <c r="F431" s="1">
        <v>-1.0407900000000001</v>
      </c>
      <c r="G431" s="1">
        <v>-0.88364500000000001</v>
      </c>
      <c r="H431" s="1">
        <v>1.0103</v>
      </c>
      <c r="I431" s="1">
        <v>-1.46347</v>
      </c>
      <c r="J431" s="1">
        <v>6.4620399999999996E-3</v>
      </c>
      <c r="K431" s="1">
        <v>0.76490100000000005</v>
      </c>
      <c r="L431" s="1">
        <v>-1.8475200000000001</v>
      </c>
      <c r="M431" s="1">
        <v>0.72785500000000003</v>
      </c>
      <c r="N431" s="1">
        <v>0.99125700000000005</v>
      </c>
      <c r="O431" s="1">
        <v>-2.5020099999999998</v>
      </c>
      <c r="P431" s="1">
        <v>-0.72854200000000002</v>
      </c>
      <c r="Q431" s="1">
        <v>0.99321000000000004</v>
      </c>
      <c r="R431" s="1">
        <v>-2.4859900000000001</v>
      </c>
      <c r="S431" s="1">
        <v>5.6832000000000002E-3</v>
      </c>
      <c r="T431" s="1">
        <v>1.07919E-2</v>
      </c>
      <c r="U431" s="1">
        <v>-2.50427</v>
      </c>
      <c r="V431" s="1" t="s">
        <v>23</v>
      </c>
      <c r="W431" s="1">
        <f>ABS(IK_diagnostics_positions__3[[#This Row],[Column1]]-A430)</f>
        <v>1.9645399999999999E-3</v>
      </c>
      <c r="X431" s="1">
        <f>ABS(IK_diagnostics_positions__3[[#This Row],[Column2]]-B430)</f>
        <v>7.6158000000000059E-3</v>
      </c>
      <c r="Y431" s="1">
        <f>ABS(IK_diagnostics_positions__3[[#This Row],[Column3]]-C430)</f>
        <v>5.6100000000003369E-4</v>
      </c>
      <c r="Z431" s="1">
        <f>ABS(IK_diagnostics_positions__3[[#This Row],[Column4]]-D430)</f>
        <v>1.7599999999999838E-3</v>
      </c>
      <c r="AA431" s="1">
        <f>ABS(IK_diagnostics_positions__3[[#This Row],[Column5]]-E430)</f>
        <v>8.6899999999999894E-3</v>
      </c>
      <c r="AB431" s="1">
        <f>ABS(IK_diagnostics_positions__3[[#This Row],[Column6]]-F430)</f>
        <v>3.4200000000002007E-3</v>
      </c>
      <c r="AC431" s="1">
        <f>ABS(IK_diagnostics_positions__3[[#This Row],[Column7]]-G430)</f>
        <v>2.0719999999999628E-3</v>
      </c>
      <c r="AD431" s="1">
        <f>ABS(IK_diagnostics_positions__3[[#This Row],[Column8]]-H430)</f>
        <v>5.5499999999999439E-3</v>
      </c>
      <c r="AE431" s="1">
        <f>ABS(IK_diagnostics_positions__3[[#This Row],[Column9]]-I430)</f>
        <v>1.0250000000000092E-2</v>
      </c>
      <c r="AF431" s="1">
        <f>ABS(IK_diagnostics_positions__3[[#This Row],[Column10]]-J430)</f>
        <v>1.715180000000001E-3</v>
      </c>
      <c r="AG431" s="1">
        <f>ABS(IK_diagnostics_positions__3[[#This Row],[Column11]]-K430)</f>
        <v>6.4220000000000388E-3</v>
      </c>
      <c r="AH431" s="1">
        <f>ABS(IK_diagnostics_positions__3[[#This Row],[Column12]]-L430)</f>
        <v>9.9899999999999434E-3</v>
      </c>
      <c r="AI431" s="1">
        <f>ABS(IK_diagnostics_positions__3[[#This Row],[Column13]]-M430)</f>
        <v>7.4840000000000462E-3</v>
      </c>
      <c r="AJ431" s="1">
        <f>ABS(IK_diagnostics_positions__3[[#This Row],[Column14]]-N430)</f>
        <v>3.3400000000000096E-3</v>
      </c>
      <c r="AK431" s="1">
        <f>ABS(IK_diagnostics_positions__3[[#This Row],[Column15]]-O430)</f>
        <v>1.0499999999997733E-3</v>
      </c>
      <c r="AL431" s="1">
        <f>ABS(IK_diagnostics_positions__3[[#This Row],[Column16]]-P430)</f>
        <v>5.9139999999999748E-3</v>
      </c>
      <c r="AM431" s="1">
        <f>ABS(IK_diagnostics_positions__3[[#This Row],[Column17]]-Q430)</f>
        <v>3.6360000000000836E-3</v>
      </c>
      <c r="AN431" s="1">
        <f>ABS(IK_diagnostics_positions__3[[#This Row],[Column18]]-R430)</f>
        <v>6.1800000000000743E-3</v>
      </c>
      <c r="AO431" s="1">
        <f>ABS(IK_diagnostics_positions__3[[#This Row],[Column19]]-S430)</f>
        <v>2.4673499999999992E-3</v>
      </c>
      <c r="AP431" s="1">
        <f>ABS(IK_diagnostics_positions__3[[#This Row],[Column20]]-T430)</f>
        <v>4.213699999999999E-3</v>
      </c>
      <c r="AQ431" s="1">
        <f>ABS(IK_diagnostics_positions__3[[#This Row],[Column21]]-U430)</f>
        <v>2.0199999999999108E-3</v>
      </c>
    </row>
    <row r="432" spans="1:43" x14ac:dyDescent="0.25">
      <c r="A432" s="1">
        <v>-8.2242200000000008E-3</v>
      </c>
      <c r="B432" s="1">
        <v>7.9361600000000004E-2</v>
      </c>
      <c r="C432" s="1">
        <v>-0.99681200000000003</v>
      </c>
      <c r="D432" s="1">
        <v>-1.0064599999999999</v>
      </c>
      <c r="E432" s="1">
        <v>0.11613900000000001</v>
      </c>
      <c r="F432" s="1">
        <v>-1.0435300000000001</v>
      </c>
      <c r="G432" s="1">
        <v>-0.88580000000000003</v>
      </c>
      <c r="H432" s="1">
        <v>1.0121800000000001</v>
      </c>
      <c r="I432" s="1">
        <v>-1.47079</v>
      </c>
      <c r="J432" s="1">
        <v>5.1401299999999997E-3</v>
      </c>
      <c r="K432" s="1">
        <v>0.76886600000000005</v>
      </c>
      <c r="L432" s="1">
        <v>-1.85423</v>
      </c>
      <c r="M432" s="1">
        <v>0.73333099999999996</v>
      </c>
      <c r="N432" s="1">
        <v>0.99370700000000001</v>
      </c>
      <c r="O432" s="1">
        <v>-2.5016699999999998</v>
      </c>
      <c r="P432" s="1">
        <v>-0.73372300000000001</v>
      </c>
      <c r="Q432" s="1">
        <v>0.99501300000000004</v>
      </c>
      <c r="R432" s="1">
        <v>-2.4889999999999999</v>
      </c>
      <c r="S432" s="1">
        <v>4.9006800000000001E-3</v>
      </c>
      <c r="T432" s="1">
        <v>7.2891700000000002E-3</v>
      </c>
      <c r="U432" s="1">
        <v>-2.5023</v>
      </c>
      <c r="V432" s="1" t="s">
        <v>23</v>
      </c>
      <c r="W432" s="1">
        <f>ABS(IK_diagnostics_positions__3[[#This Row],[Column1]]-A431)</f>
        <v>2.8049900000000011E-3</v>
      </c>
      <c r="X432" s="1">
        <f>ABS(IK_diagnostics_positions__3[[#This Row],[Column2]]-B431)</f>
        <v>3.3101999999999993E-3</v>
      </c>
      <c r="Y432" s="1">
        <f>ABS(IK_diagnostics_positions__3[[#This Row],[Column3]]-C431)</f>
        <v>2.7699999999997171E-4</v>
      </c>
      <c r="Z432" s="1">
        <f>ABS(IK_diagnostics_positions__3[[#This Row],[Column4]]-D431)</f>
        <v>2.6399999999999757E-3</v>
      </c>
      <c r="AA432" s="1">
        <f>ABS(IK_diagnostics_positions__3[[#This Row],[Column5]]-E431)</f>
        <v>4.1200000000000125E-3</v>
      </c>
      <c r="AB432" s="1">
        <f>ABS(IK_diagnostics_positions__3[[#This Row],[Column6]]-F431)</f>
        <v>2.7399999999999647E-3</v>
      </c>
      <c r="AC432" s="1">
        <f>ABS(IK_diagnostics_positions__3[[#This Row],[Column7]]-G431)</f>
        <v>2.155000000000018E-3</v>
      </c>
      <c r="AD432" s="1">
        <f>ABS(IK_diagnostics_positions__3[[#This Row],[Column8]]-H431)</f>
        <v>1.8800000000001038E-3</v>
      </c>
      <c r="AE432" s="1">
        <f>ABS(IK_diagnostics_positions__3[[#This Row],[Column9]]-I431)</f>
        <v>7.3199999999999932E-3</v>
      </c>
      <c r="AF432" s="1">
        <f>ABS(IK_diagnostics_positions__3[[#This Row],[Column10]]-J431)</f>
        <v>1.3219099999999999E-3</v>
      </c>
      <c r="AG432" s="1">
        <f>ABS(IK_diagnostics_positions__3[[#This Row],[Column11]]-K431)</f>
        <v>3.9649999999999963E-3</v>
      </c>
      <c r="AH432" s="1">
        <f>ABS(IK_diagnostics_positions__3[[#This Row],[Column12]]-L431)</f>
        <v>6.7099999999999937E-3</v>
      </c>
      <c r="AI432" s="1">
        <f>ABS(IK_diagnostics_positions__3[[#This Row],[Column13]]-M431)</f>
        <v>5.4759999999999254E-3</v>
      </c>
      <c r="AJ432" s="1">
        <f>ABS(IK_diagnostics_positions__3[[#This Row],[Column14]]-N431)</f>
        <v>2.4499999999999522E-3</v>
      </c>
      <c r="AK432" s="1">
        <f>ABS(IK_diagnostics_positions__3[[#This Row],[Column15]]-O431)</f>
        <v>3.4000000000000696E-4</v>
      </c>
      <c r="AL432" s="1">
        <f>ABS(IK_diagnostics_positions__3[[#This Row],[Column16]]-P431)</f>
        <v>5.1809999999999912E-3</v>
      </c>
      <c r="AM432" s="1">
        <f>ABS(IK_diagnostics_positions__3[[#This Row],[Column17]]-Q431)</f>
        <v>1.802999999999999E-3</v>
      </c>
      <c r="AN432" s="1">
        <f>ABS(IK_diagnostics_positions__3[[#This Row],[Column18]]-R431)</f>
        <v>3.0099999999997351E-3</v>
      </c>
      <c r="AO432" s="1">
        <f>ABS(IK_diagnostics_positions__3[[#This Row],[Column19]]-S431)</f>
        <v>7.8252000000000009E-4</v>
      </c>
      <c r="AP432" s="1">
        <f>ABS(IK_diagnostics_positions__3[[#This Row],[Column20]]-T431)</f>
        <v>3.5027299999999999E-3</v>
      </c>
      <c r="AQ432" s="1">
        <f>ABS(IK_diagnostics_positions__3[[#This Row],[Column21]]-U431)</f>
        <v>1.9700000000000273E-3</v>
      </c>
    </row>
    <row r="433" spans="1:43" x14ac:dyDescent="0.25">
      <c r="A433" s="1">
        <v>-1.18648E-2</v>
      </c>
      <c r="B433" s="1">
        <v>8.1829700000000005E-2</v>
      </c>
      <c r="C433" s="1">
        <v>-0.99657600000000002</v>
      </c>
      <c r="D433" s="1">
        <v>-1.0099199999999999</v>
      </c>
      <c r="E433" s="1">
        <v>0.119826</v>
      </c>
      <c r="F433" s="1">
        <v>-1.046</v>
      </c>
      <c r="G433" s="1">
        <v>-0.88815200000000005</v>
      </c>
      <c r="H433" s="1">
        <v>1.0141500000000001</v>
      </c>
      <c r="I433" s="1">
        <v>-1.4765200000000001</v>
      </c>
      <c r="J433" s="1">
        <v>3.2318199999999998E-3</v>
      </c>
      <c r="K433" s="1">
        <v>0.77191299999999996</v>
      </c>
      <c r="L433" s="1">
        <v>-1.85961</v>
      </c>
      <c r="M433" s="1">
        <v>0.736954</v>
      </c>
      <c r="N433" s="1">
        <v>0.99488900000000002</v>
      </c>
      <c r="O433" s="1">
        <v>-2.50143</v>
      </c>
      <c r="P433" s="1">
        <v>-0.73835099999999998</v>
      </c>
      <c r="Q433" s="1">
        <v>0.99640700000000004</v>
      </c>
      <c r="R433" s="1">
        <v>-2.4917899999999999</v>
      </c>
      <c r="S433" s="1">
        <v>3.4854899999999999E-3</v>
      </c>
      <c r="T433" s="1">
        <v>5.1405399999999999E-3</v>
      </c>
      <c r="U433" s="1">
        <v>-2.5015299999999998</v>
      </c>
      <c r="V433" s="1" t="s">
        <v>23</v>
      </c>
      <c r="W433" s="1">
        <f>ABS(IK_diagnostics_positions__3[[#This Row],[Column1]]-A432)</f>
        <v>3.6405799999999992E-3</v>
      </c>
      <c r="X433" s="1">
        <f>ABS(IK_diagnostics_positions__3[[#This Row],[Column2]]-B432)</f>
        <v>2.4681000000000008E-3</v>
      </c>
      <c r="Y433" s="1">
        <f>ABS(IK_diagnostics_positions__3[[#This Row],[Column3]]-C432)</f>
        <v>2.3600000000001398E-4</v>
      </c>
      <c r="Z433" s="1">
        <f>ABS(IK_diagnostics_positions__3[[#This Row],[Column4]]-D432)</f>
        <v>3.4600000000000186E-3</v>
      </c>
      <c r="AA433" s="1">
        <f>ABS(IK_diagnostics_positions__3[[#This Row],[Column5]]-E432)</f>
        <v>3.6869999999999958E-3</v>
      </c>
      <c r="AB433" s="1">
        <f>ABS(IK_diagnostics_positions__3[[#This Row],[Column6]]-F432)</f>
        <v>2.4699999999999722E-3</v>
      </c>
      <c r="AC433" s="1">
        <f>ABS(IK_diagnostics_positions__3[[#This Row],[Column7]]-G432)</f>
        <v>2.3520000000000207E-3</v>
      </c>
      <c r="AD433" s="1">
        <f>ABS(IK_diagnostics_positions__3[[#This Row],[Column8]]-H432)</f>
        <v>1.9700000000000273E-3</v>
      </c>
      <c r="AE433" s="1">
        <f>ABS(IK_diagnostics_positions__3[[#This Row],[Column9]]-I432)</f>
        <v>5.7300000000000129E-3</v>
      </c>
      <c r="AF433" s="1">
        <f>ABS(IK_diagnostics_positions__3[[#This Row],[Column10]]-J432)</f>
        <v>1.9083099999999999E-3</v>
      </c>
      <c r="AG433" s="1">
        <f>ABS(IK_diagnostics_positions__3[[#This Row],[Column11]]-K432)</f>
        <v>3.0469999999999109E-3</v>
      </c>
      <c r="AH433" s="1">
        <f>ABS(IK_diagnostics_positions__3[[#This Row],[Column12]]-L432)</f>
        <v>5.3799999999999404E-3</v>
      </c>
      <c r="AI433" s="1">
        <f>ABS(IK_diagnostics_positions__3[[#This Row],[Column13]]-M432)</f>
        <v>3.6230000000000429E-3</v>
      </c>
      <c r="AJ433" s="1">
        <f>ABS(IK_diagnostics_positions__3[[#This Row],[Column14]]-N432)</f>
        <v>1.1820000000000164E-3</v>
      </c>
      <c r="AK433" s="1">
        <f>ABS(IK_diagnostics_positions__3[[#This Row],[Column15]]-O432)</f>
        <v>2.3999999999979593E-4</v>
      </c>
      <c r="AL433" s="1">
        <f>ABS(IK_diagnostics_positions__3[[#This Row],[Column16]]-P432)</f>
        <v>4.6279999999999655E-3</v>
      </c>
      <c r="AM433" s="1">
        <f>ABS(IK_diagnostics_positions__3[[#This Row],[Column17]]-Q432)</f>
        <v>1.3940000000000063E-3</v>
      </c>
      <c r="AN433" s="1">
        <f>ABS(IK_diagnostics_positions__3[[#This Row],[Column18]]-R432)</f>
        <v>2.7900000000000702E-3</v>
      </c>
      <c r="AO433" s="1">
        <f>ABS(IK_diagnostics_positions__3[[#This Row],[Column19]]-S432)</f>
        <v>1.4151900000000002E-3</v>
      </c>
      <c r="AP433" s="1">
        <f>ABS(IK_diagnostics_positions__3[[#This Row],[Column20]]-T432)</f>
        <v>2.1486300000000003E-3</v>
      </c>
      <c r="AQ433" s="1">
        <f>ABS(IK_diagnostics_positions__3[[#This Row],[Column21]]-U432)</f>
        <v>7.7000000000015945E-4</v>
      </c>
    </row>
    <row r="434" spans="1:43" x14ac:dyDescent="0.25">
      <c r="A434" s="1">
        <v>-1.26441E-2</v>
      </c>
      <c r="B434" s="1">
        <v>8.5672300000000007E-2</v>
      </c>
      <c r="C434" s="1">
        <v>-0.99624299999999999</v>
      </c>
      <c r="D434" s="1">
        <v>-1.0105999999999999</v>
      </c>
      <c r="E434" s="1">
        <v>0.123568</v>
      </c>
      <c r="F434" s="1">
        <v>-1.0476700000000001</v>
      </c>
      <c r="G434" s="1">
        <v>-0.88899700000000004</v>
      </c>
      <c r="H434" s="1">
        <v>1.0166999999999999</v>
      </c>
      <c r="I434" s="1">
        <v>-1.48071</v>
      </c>
      <c r="J434" s="1">
        <v>2.6592600000000001E-3</v>
      </c>
      <c r="K434" s="1">
        <v>0.77474500000000002</v>
      </c>
      <c r="L434" s="1">
        <v>-1.86334</v>
      </c>
      <c r="M434" s="1">
        <v>0.74046599999999996</v>
      </c>
      <c r="N434" s="1">
        <v>0.99609700000000001</v>
      </c>
      <c r="O434" s="1">
        <v>-2.5010300000000001</v>
      </c>
      <c r="P434" s="1">
        <v>-0.74057399999999995</v>
      </c>
      <c r="Q434" s="1">
        <v>0.99717599999999995</v>
      </c>
      <c r="R434" s="1">
        <v>-2.49431</v>
      </c>
      <c r="S434" s="1">
        <v>2.1072700000000001E-3</v>
      </c>
      <c r="T434" s="1">
        <v>4.2279400000000003E-3</v>
      </c>
      <c r="U434" s="1">
        <v>-2.5007600000000001</v>
      </c>
      <c r="V434" s="1" t="s">
        <v>23</v>
      </c>
      <c r="W434" s="1">
        <f>ABS(IK_diagnostics_positions__3[[#This Row],[Column1]]-A433)</f>
        <v>7.7930000000000013E-4</v>
      </c>
      <c r="X434" s="1">
        <f>ABS(IK_diagnostics_positions__3[[#This Row],[Column2]]-B433)</f>
        <v>3.8426000000000016E-3</v>
      </c>
      <c r="Y434" s="1">
        <f>ABS(IK_diagnostics_positions__3[[#This Row],[Column3]]-C433)</f>
        <v>3.3300000000002772E-4</v>
      </c>
      <c r="Z434" s="1">
        <f>ABS(IK_diagnostics_positions__3[[#This Row],[Column4]]-D433)</f>
        <v>6.8000000000001393E-4</v>
      </c>
      <c r="AA434" s="1">
        <f>ABS(IK_diagnostics_positions__3[[#This Row],[Column5]]-E433)</f>
        <v>3.7419999999999953E-3</v>
      </c>
      <c r="AB434" s="1">
        <f>ABS(IK_diagnostics_positions__3[[#This Row],[Column6]]-F433)</f>
        <v>1.6700000000000603E-3</v>
      </c>
      <c r="AC434" s="1">
        <f>ABS(IK_diagnostics_positions__3[[#This Row],[Column7]]-G433)</f>
        <v>8.4499999999998465E-4</v>
      </c>
      <c r="AD434" s="1">
        <f>ABS(IK_diagnostics_positions__3[[#This Row],[Column8]]-H433)</f>
        <v>2.5499999999998302E-3</v>
      </c>
      <c r="AE434" s="1">
        <f>ABS(IK_diagnostics_positions__3[[#This Row],[Column9]]-I433)</f>
        <v>4.189999999999916E-3</v>
      </c>
      <c r="AF434" s="1">
        <f>ABS(IK_diagnostics_positions__3[[#This Row],[Column10]]-J433)</f>
        <v>5.7255999999999974E-4</v>
      </c>
      <c r="AG434" s="1">
        <f>ABS(IK_diagnostics_positions__3[[#This Row],[Column11]]-K433)</f>
        <v>2.8320000000000567E-3</v>
      </c>
      <c r="AH434" s="1">
        <f>ABS(IK_diagnostics_positions__3[[#This Row],[Column12]]-L433)</f>
        <v>3.7300000000000111E-3</v>
      </c>
      <c r="AI434" s="1">
        <f>ABS(IK_diagnostics_positions__3[[#This Row],[Column13]]-M433)</f>
        <v>3.5119999999999596E-3</v>
      </c>
      <c r="AJ434" s="1">
        <f>ABS(IK_diagnostics_positions__3[[#This Row],[Column14]]-N433)</f>
        <v>1.2079999999999869E-3</v>
      </c>
      <c r="AK434" s="1">
        <f>ABS(IK_diagnostics_positions__3[[#This Row],[Column15]]-O433)</f>
        <v>3.9999999999995595E-4</v>
      </c>
      <c r="AL434" s="1">
        <f>ABS(IK_diagnostics_positions__3[[#This Row],[Column16]]-P433)</f>
        <v>2.222999999999975E-3</v>
      </c>
      <c r="AM434" s="1">
        <f>ABS(IK_diagnostics_positions__3[[#This Row],[Column17]]-Q433)</f>
        <v>7.6899999999990865E-4</v>
      </c>
      <c r="AN434" s="1">
        <f>ABS(IK_diagnostics_positions__3[[#This Row],[Column18]]-R433)</f>
        <v>2.5200000000000777E-3</v>
      </c>
      <c r="AO434" s="1">
        <f>ABS(IK_diagnostics_positions__3[[#This Row],[Column19]]-S433)</f>
        <v>1.3782199999999999E-3</v>
      </c>
      <c r="AP434" s="1">
        <f>ABS(IK_diagnostics_positions__3[[#This Row],[Column20]]-T433)</f>
        <v>9.1259999999999952E-4</v>
      </c>
      <c r="AQ434" s="1">
        <f>ABS(IK_diagnostics_positions__3[[#This Row],[Column21]]-U433)</f>
        <v>7.6999999999971536E-4</v>
      </c>
    </row>
    <row r="435" spans="1:43" x14ac:dyDescent="0.25">
      <c r="A435" s="1">
        <v>-1.3539300000000001E-2</v>
      </c>
      <c r="B435" s="1">
        <v>8.6956000000000006E-2</v>
      </c>
      <c r="C435" s="1">
        <v>-0.99612000000000001</v>
      </c>
      <c r="D435" s="1">
        <v>-1.01142</v>
      </c>
      <c r="E435" s="1">
        <v>0.12446400000000001</v>
      </c>
      <c r="F435" s="1">
        <v>-1.0492699999999999</v>
      </c>
      <c r="G435" s="1">
        <v>-0.88995100000000005</v>
      </c>
      <c r="H435" s="1">
        <v>1.0167999999999999</v>
      </c>
      <c r="I435" s="1">
        <v>-1.4839800000000001</v>
      </c>
      <c r="J435" s="1">
        <v>2.2215199999999998E-3</v>
      </c>
      <c r="K435" s="1">
        <v>0.77624099999999996</v>
      </c>
      <c r="L435" s="1">
        <v>-1.86629</v>
      </c>
      <c r="M435" s="1">
        <v>0.74286700000000006</v>
      </c>
      <c r="N435" s="1">
        <v>0.99726099999999995</v>
      </c>
      <c r="O435" s="1">
        <v>-2.5007899999999998</v>
      </c>
      <c r="P435" s="1">
        <v>-0.74279700000000004</v>
      </c>
      <c r="Q435" s="1">
        <v>0.997695</v>
      </c>
      <c r="R435" s="1">
        <v>-2.4954999999999998</v>
      </c>
      <c r="S435" s="1">
        <v>2.0536199999999999E-3</v>
      </c>
      <c r="T435" s="1">
        <v>3.2203800000000001E-3</v>
      </c>
      <c r="U435" s="1">
        <v>-2.5006699999999999</v>
      </c>
      <c r="V435" s="1" t="s">
        <v>23</v>
      </c>
      <c r="W435" s="1">
        <f>ABS(IK_diagnostics_positions__3[[#This Row],[Column1]]-A434)</f>
        <v>8.9520000000000051E-4</v>
      </c>
      <c r="X435" s="1">
        <f>ABS(IK_diagnostics_positions__3[[#This Row],[Column2]]-B434)</f>
        <v>1.2836999999999987E-3</v>
      </c>
      <c r="Y435" s="1">
        <f>ABS(IK_diagnostics_positions__3[[#This Row],[Column3]]-C434)</f>
        <v>1.2299999999998423E-4</v>
      </c>
      <c r="Z435" s="1">
        <f>ABS(IK_diagnostics_positions__3[[#This Row],[Column4]]-D434)</f>
        <v>8.2000000000004292E-4</v>
      </c>
      <c r="AA435" s="1">
        <f>ABS(IK_diagnostics_positions__3[[#This Row],[Column5]]-E434)</f>
        <v>8.960000000000079E-4</v>
      </c>
      <c r="AB435" s="1">
        <f>ABS(IK_diagnostics_positions__3[[#This Row],[Column6]]-F434)</f>
        <v>1.5999999999998238E-3</v>
      </c>
      <c r="AC435" s="1">
        <f>ABS(IK_diagnostics_positions__3[[#This Row],[Column7]]-G434)</f>
        <v>9.540000000000104E-4</v>
      </c>
      <c r="AD435" s="1">
        <f>ABS(IK_diagnostics_positions__3[[#This Row],[Column8]]-H434)</f>
        <v>9.9999999999988987E-5</v>
      </c>
      <c r="AE435" s="1">
        <f>ABS(IK_diagnostics_positions__3[[#This Row],[Column9]]-I434)</f>
        <v>3.2700000000001062E-3</v>
      </c>
      <c r="AF435" s="1">
        <f>ABS(IK_diagnostics_positions__3[[#This Row],[Column10]]-J434)</f>
        <v>4.3774000000000026E-4</v>
      </c>
      <c r="AG435" s="1">
        <f>ABS(IK_diagnostics_positions__3[[#This Row],[Column11]]-K434)</f>
        <v>1.4959999999999418E-3</v>
      </c>
      <c r="AH435" s="1">
        <f>ABS(IK_diagnostics_positions__3[[#This Row],[Column12]]-L434)</f>
        <v>2.9500000000000082E-3</v>
      </c>
      <c r="AI435" s="1">
        <f>ABS(IK_diagnostics_positions__3[[#This Row],[Column13]]-M434)</f>
        <v>2.4010000000000975E-3</v>
      </c>
      <c r="AJ435" s="1">
        <f>ABS(IK_diagnostics_positions__3[[#This Row],[Column14]]-N434)</f>
        <v>1.1639999999999429E-3</v>
      </c>
      <c r="AK435" s="1">
        <f>ABS(IK_diagnostics_positions__3[[#This Row],[Column15]]-O434)</f>
        <v>2.4000000000024002E-4</v>
      </c>
      <c r="AL435" s="1">
        <f>ABS(IK_diagnostics_positions__3[[#This Row],[Column16]]-P434)</f>
        <v>2.223000000000086E-3</v>
      </c>
      <c r="AM435" s="1">
        <f>ABS(IK_diagnostics_positions__3[[#This Row],[Column17]]-Q434)</f>
        <v>5.190000000000472E-4</v>
      </c>
      <c r="AN435" s="1">
        <f>ABS(IK_diagnostics_positions__3[[#This Row],[Column18]]-R434)</f>
        <v>1.1899999999998023E-3</v>
      </c>
      <c r="AO435" s="1">
        <f>ABS(IK_diagnostics_positions__3[[#This Row],[Column19]]-S434)</f>
        <v>5.3650000000000139E-5</v>
      </c>
      <c r="AP435" s="1">
        <f>ABS(IK_diagnostics_positions__3[[#This Row],[Column20]]-T434)</f>
        <v>1.0075600000000002E-3</v>
      </c>
      <c r="AQ435" s="1">
        <f>ABS(IK_diagnostics_positions__3[[#This Row],[Column21]]-U434)</f>
        <v>9.0000000000145519E-5</v>
      </c>
    </row>
    <row r="436" spans="1:43" x14ac:dyDescent="0.25">
      <c r="A436" s="1">
        <v>4.3755299999999997E-2</v>
      </c>
      <c r="B436" s="1">
        <v>4.04041E-4</v>
      </c>
      <c r="C436" s="1">
        <v>-0.99904199999999999</v>
      </c>
      <c r="D436" s="1">
        <v>-0.95428199999999996</v>
      </c>
      <c r="E436" s="1">
        <v>4.5257499999999998E-4</v>
      </c>
      <c r="F436" s="1">
        <v>-1.0616699999999999</v>
      </c>
      <c r="G436" s="1">
        <v>-0.91746499999999997</v>
      </c>
      <c r="H436" s="1">
        <v>0.98186399999999996</v>
      </c>
      <c r="I436" s="1">
        <v>-1.2500199999999999</v>
      </c>
      <c r="J436" s="1">
        <v>-1.4481600000000001E-2</v>
      </c>
      <c r="K436" s="1">
        <v>1.05986</v>
      </c>
      <c r="L436" s="1">
        <v>-1.67256</v>
      </c>
      <c r="M436" s="1">
        <v>0.57960299999999998</v>
      </c>
      <c r="N436" s="1">
        <v>0.60967899999999997</v>
      </c>
      <c r="O436" s="1">
        <v>-2.3391899999999999</v>
      </c>
      <c r="P436" s="1">
        <v>-0.59753400000000001</v>
      </c>
      <c r="Q436" s="1">
        <v>0.81006100000000003</v>
      </c>
      <c r="R436" s="1">
        <v>-2.44564</v>
      </c>
      <c r="S436" s="1">
        <v>-1.8474999999999998E-2</v>
      </c>
      <c r="T436" s="1">
        <v>0.695685</v>
      </c>
      <c r="U436" s="1">
        <v>-2.6038800000000002</v>
      </c>
      <c r="V436" s="1" t="s">
        <v>23</v>
      </c>
      <c r="W436" s="1">
        <f>ABS(IK_diagnostics_positions__3[[#This Row],[Column1]]-A435)</f>
        <v>5.7294600000000001E-2</v>
      </c>
      <c r="X436" s="1">
        <f>ABS(IK_diagnostics_positions__3[[#This Row],[Column2]]-B435)</f>
        <v>8.6551959000000012E-2</v>
      </c>
      <c r="Y436" s="1">
        <f>ABS(IK_diagnostics_positions__3[[#This Row],[Column3]]-C435)</f>
        <v>2.9219999999999802E-3</v>
      </c>
      <c r="Z436" s="1">
        <f>ABS(IK_diagnostics_positions__3[[#This Row],[Column4]]-D435)</f>
        <v>5.7138000000000022E-2</v>
      </c>
      <c r="AA436" s="1">
        <f>ABS(IK_diagnostics_positions__3[[#This Row],[Column5]]-E435)</f>
        <v>0.12401142500000001</v>
      </c>
      <c r="AB436" s="1">
        <f>ABS(IK_diagnostics_positions__3[[#This Row],[Column6]]-F435)</f>
        <v>1.2399999999999967E-2</v>
      </c>
      <c r="AC436" s="1">
        <f>ABS(IK_diagnostics_positions__3[[#This Row],[Column7]]-G435)</f>
        <v>2.7513999999999927E-2</v>
      </c>
      <c r="AD436" s="1">
        <f>ABS(IK_diagnostics_positions__3[[#This Row],[Column8]]-H435)</f>
        <v>3.4935999999999967E-2</v>
      </c>
      <c r="AE436" s="1">
        <f>ABS(IK_diagnostics_positions__3[[#This Row],[Column9]]-I435)</f>
        <v>0.23396000000000017</v>
      </c>
      <c r="AF436" s="1">
        <f>ABS(IK_diagnostics_positions__3[[#This Row],[Column10]]-J435)</f>
        <v>1.6703120000000002E-2</v>
      </c>
      <c r="AG436" s="1">
        <f>ABS(IK_diagnostics_positions__3[[#This Row],[Column11]]-K435)</f>
        <v>0.28361900000000007</v>
      </c>
      <c r="AH436" s="1">
        <f>ABS(IK_diagnostics_positions__3[[#This Row],[Column12]]-L435)</f>
        <v>0.19372999999999996</v>
      </c>
      <c r="AI436" s="1">
        <f>ABS(IK_diagnostics_positions__3[[#This Row],[Column13]]-M435)</f>
        <v>0.16326400000000008</v>
      </c>
      <c r="AJ436" s="1">
        <f>ABS(IK_diagnostics_positions__3[[#This Row],[Column14]]-N435)</f>
        <v>0.38758199999999998</v>
      </c>
      <c r="AK436" s="1">
        <f>ABS(IK_diagnostics_positions__3[[#This Row],[Column15]]-O435)</f>
        <v>0.16159999999999997</v>
      </c>
      <c r="AL436" s="1">
        <f>ABS(IK_diagnostics_positions__3[[#This Row],[Column16]]-P435)</f>
        <v>0.14526300000000003</v>
      </c>
      <c r="AM436" s="1">
        <f>ABS(IK_diagnostics_positions__3[[#This Row],[Column17]]-Q435)</f>
        <v>0.18763399999999997</v>
      </c>
      <c r="AN436" s="1">
        <f>ABS(IK_diagnostics_positions__3[[#This Row],[Column18]]-R435)</f>
        <v>4.9859999999999793E-2</v>
      </c>
      <c r="AO436" s="1">
        <f>ABS(IK_diagnostics_positions__3[[#This Row],[Column19]]-S435)</f>
        <v>2.0528619999999997E-2</v>
      </c>
      <c r="AP436" s="1">
        <f>ABS(IK_diagnostics_positions__3[[#This Row],[Column20]]-T435)</f>
        <v>0.69246461999999998</v>
      </c>
      <c r="AQ436" s="1">
        <f>ABS(IK_diagnostics_positions__3[[#This Row],[Column21]]-U435)</f>
        <v>0.10321000000000025</v>
      </c>
    </row>
    <row r="437" spans="1:43" x14ac:dyDescent="0.25">
      <c r="A437" s="1">
        <v>2.69345E-2</v>
      </c>
      <c r="B437" s="1">
        <v>7.0863499999999999E-4</v>
      </c>
      <c r="C437" s="1">
        <v>-0.999637</v>
      </c>
      <c r="D437" s="1">
        <v>-0.97279800000000005</v>
      </c>
      <c r="E437" s="1">
        <v>1.4845699999999999E-3</v>
      </c>
      <c r="F437" s="1">
        <v>-1.02274</v>
      </c>
      <c r="G437" s="1">
        <v>-0.92655799999999999</v>
      </c>
      <c r="H437" s="1">
        <v>0.95111199999999996</v>
      </c>
      <c r="I437" s="1">
        <v>-1.3326899999999999</v>
      </c>
      <c r="J437" s="1">
        <v>-3.1744000000000001E-2</v>
      </c>
      <c r="K437" s="1">
        <v>0.95257499999999995</v>
      </c>
      <c r="L437" s="1">
        <v>-1.7791300000000001</v>
      </c>
      <c r="M437" s="1">
        <v>0.670404</v>
      </c>
      <c r="N437" s="1">
        <v>0.82080200000000003</v>
      </c>
      <c r="O437" s="1">
        <v>-2.4788600000000001</v>
      </c>
      <c r="P437" s="1">
        <v>-0.719503</v>
      </c>
      <c r="Q437" s="1">
        <v>0.88703600000000005</v>
      </c>
      <c r="R437" s="1">
        <v>-2.5021</v>
      </c>
      <c r="S437" s="1">
        <v>4.5541199999999997E-2</v>
      </c>
      <c r="T437" s="1">
        <v>0.29701300000000003</v>
      </c>
      <c r="U437" s="1">
        <v>-2.5303</v>
      </c>
      <c r="V437" s="1" t="s">
        <v>23</v>
      </c>
      <c r="W437" s="1">
        <f>ABS(IK_diagnostics_positions__3[[#This Row],[Column1]]-A436)</f>
        <v>1.6820799999999997E-2</v>
      </c>
      <c r="X437" s="1">
        <f>ABS(IK_diagnostics_positions__3[[#This Row],[Column2]]-B436)</f>
        <v>3.0459399999999999E-4</v>
      </c>
      <c r="Y437" s="1">
        <f>ABS(IK_diagnostics_positions__3[[#This Row],[Column3]]-C436)</f>
        <v>5.9500000000001219E-4</v>
      </c>
      <c r="Z437" s="1">
        <f>ABS(IK_diagnostics_positions__3[[#This Row],[Column4]]-D436)</f>
        <v>1.8516000000000088E-2</v>
      </c>
      <c r="AA437" s="1">
        <f>ABS(IK_diagnostics_positions__3[[#This Row],[Column5]]-E436)</f>
        <v>1.031995E-3</v>
      </c>
      <c r="AB437" s="1">
        <f>ABS(IK_diagnostics_positions__3[[#This Row],[Column6]]-F436)</f>
        <v>3.8929999999999909E-2</v>
      </c>
      <c r="AC437" s="1">
        <f>ABS(IK_diagnostics_positions__3[[#This Row],[Column7]]-G436)</f>
        <v>9.0930000000000177E-3</v>
      </c>
      <c r="AD437" s="1">
        <f>ABS(IK_diagnostics_positions__3[[#This Row],[Column8]]-H436)</f>
        <v>3.0752000000000002E-2</v>
      </c>
      <c r="AE437" s="1">
        <f>ABS(IK_diagnostics_positions__3[[#This Row],[Column9]]-I436)</f>
        <v>8.2670000000000021E-2</v>
      </c>
      <c r="AF437" s="1">
        <f>ABS(IK_diagnostics_positions__3[[#This Row],[Column10]]-J436)</f>
        <v>1.7262400000000001E-2</v>
      </c>
      <c r="AG437" s="1">
        <f>ABS(IK_diagnostics_positions__3[[#This Row],[Column11]]-K436)</f>
        <v>0.10728500000000007</v>
      </c>
      <c r="AH437" s="1">
        <f>ABS(IK_diagnostics_positions__3[[#This Row],[Column12]]-L436)</f>
        <v>0.10657000000000005</v>
      </c>
      <c r="AI437" s="1">
        <f>ABS(IK_diagnostics_positions__3[[#This Row],[Column13]]-M436)</f>
        <v>9.0801000000000021E-2</v>
      </c>
      <c r="AJ437" s="1">
        <f>ABS(IK_diagnostics_positions__3[[#This Row],[Column14]]-N436)</f>
        <v>0.21112300000000006</v>
      </c>
      <c r="AK437" s="1">
        <f>ABS(IK_diagnostics_positions__3[[#This Row],[Column15]]-O436)</f>
        <v>0.13967000000000018</v>
      </c>
      <c r="AL437" s="1">
        <f>ABS(IK_diagnostics_positions__3[[#This Row],[Column16]]-P436)</f>
        <v>0.12196899999999999</v>
      </c>
      <c r="AM437" s="1">
        <f>ABS(IK_diagnostics_positions__3[[#This Row],[Column17]]-Q436)</f>
        <v>7.6975000000000016E-2</v>
      </c>
      <c r="AN437" s="1">
        <f>ABS(IK_diagnostics_positions__3[[#This Row],[Column18]]-R436)</f>
        <v>5.6459999999999955E-2</v>
      </c>
      <c r="AO437" s="1">
        <f>ABS(IK_diagnostics_positions__3[[#This Row],[Column19]]-S436)</f>
        <v>6.4016199999999995E-2</v>
      </c>
      <c r="AP437" s="1">
        <f>ABS(IK_diagnostics_positions__3[[#This Row],[Column20]]-T436)</f>
        <v>0.39867199999999997</v>
      </c>
      <c r="AQ437" s="1">
        <f>ABS(IK_diagnostics_positions__3[[#This Row],[Column21]]-U436)</f>
        <v>7.3580000000000201E-2</v>
      </c>
    </row>
    <row r="438" spans="1:43" x14ac:dyDescent="0.25">
      <c r="A438" s="1">
        <v>2.9987099999999999E-2</v>
      </c>
      <c r="B438" s="1" t="s">
        <v>22</v>
      </c>
      <c r="C438" s="1">
        <v>-0.99955000000000005</v>
      </c>
      <c r="D438" s="1">
        <v>-0.96962999999999999</v>
      </c>
      <c r="E438" s="1" t="s">
        <v>22</v>
      </c>
      <c r="F438" s="1">
        <v>-1.0272300000000001</v>
      </c>
      <c r="G438" s="1">
        <v>-0.90487499999999998</v>
      </c>
      <c r="H438" s="1">
        <v>0.93987900000000002</v>
      </c>
      <c r="I438" s="1">
        <v>-1.3625400000000001</v>
      </c>
      <c r="J438" s="1">
        <v>-1.90104E-2</v>
      </c>
      <c r="K438" s="1">
        <v>0.89281500000000003</v>
      </c>
      <c r="L438" s="1">
        <v>-1.82409</v>
      </c>
      <c r="M438" s="1">
        <v>0.71411000000000002</v>
      </c>
      <c r="N438" s="1">
        <v>0.91234400000000004</v>
      </c>
      <c r="O438" s="1">
        <v>-2.5039099999999999</v>
      </c>
      <c r="P438" s="1">
        <v>-0.744676</v>
      </c>
      <c r="Q438" s="1">
        <v>0.95298400000000005</v>
      </c>
      <c r="R438" s="1">
        <v>-2.5095000000000001</v>
      </c>
      <c r="S438" s="1">
        <v>2.83004E-2</v>
      </c>
      <c r="T438" s="1">
        <v>0.145041</v>
      </c>
      <c r="U438" s="1">
        <v>-2.4863599999999999</v>
      </c>
      <c r="V438" s="1" t="s">
        <v>23</v>
      </c>
      <c r="W438" s="1">
        <f>ABS(IK_diagnostics_positions__3[[#This Row],[Column1]]-A437)</f>
        <v>3.0525999999999991E-3</v>
      </c>
      <c r="X438" s="1">
        <f>ABS(IK_diagnostics_positions__3[[#This Row],[Column2]]-B437)</f>
        <v>7.0863499999999999E-4</v>
      </c>
      <c r="Y438" s="1">
        <f>ABS(IK_diagnostics_positions__3[[#This Row],[Column3]]-C437)</f>
        <v>8.699999999994823E-5</v>
      </c>
      <c r="Z438" s="1">
        <f>ABS(IK_diagnostics_positions__3[[#This Row],[Column4]]-D437)</f>
        <v>3.1680000000000597E-3</v>
      </c>
      <c r="AA438" s="1">
        <f>ABS(IK_diagnostics_positions__3[[#This Row],[Column5]]-E437)</f>
        <v>1.4845699999999999E-3</v>
      </c>
      <c r="AB438" s="1">
        <f>ABS(IK_diagnostics_positions__3[[#This Row],[Column6]]-F437)</f>
        <v>4.490000000000105E-3</v>
      </c>
      <c r="AC438" s="1">
        <f>ABS(IK_diagnostics_positions__3[[#This Row],[Column7]]-G437)</f>
        <v>2.1683000000000008E-2</v>
      </c>
      <c r="AD438" s="1">
        <f>ABS(IK_diagnostics_positions__3[[#This Row],[Column8]]-H437)</f>
        <v>1.1232999999999937E-2</v>
      </c>
      <c r="AE438" s="1">
        <f>ABS(IK_diagnostics_positions__3[[#This Row],[Column9]]-I437)</f>
        <v>2.9850000000000154E-2</v>
      </c>
      <c r="AF438" s="1">
        <f>ABS(IK_diagnostics_positions__3[[#This Row],[Column10]]-J437)</f>
        <v>1.2733600000000001E-2</v>
      </c>
      <c r="AG438" s="1">
        <f>ABS(IK_diagnostics_positions__3[[#This Row],[Column11]]-K437)</f>
        <v>5.9759999999999924E-2</v>
      </c>
      <c r="AH438" s="1">
        <f>ABS(IK_diagnostics_positions__3[[#This Row],[Column12]]-L437)</f>
        <v>4.4959999999999889E-2</v>
      </c>
      <c r="AI438" s="1">
        <f>ABS(IK_diagnostics_positions__3[[#This Row],[Column13]]-M437)</f>
        <v>4.3706000000000023E-2</v>
      </c>
      <c r="AJ438" s="1">
        <f>ABS(IK_diagnostics_positions__3[[#This Row],[Column14]]-N437)</f>
        <v>9.1542000000000012E-2</v>
      </c>
      <c r="AK438" s="1">
        <f>ABS(IK_diagnostics_positions__3[[#This Row],[Column15]]-O437)</f>
        <v>2.5049999999999795E-2</v>
      </c>
      <c r="AL438" s="1">
        <f>ABS(IK_diagnostics_positions__3[[#This Row],[Column16]]-P437)</f>
        <v>2.5173000000000001E-2</v>
      </c>
      <c r="AM438" s="1">
        <f>ABS(IK_diagnostics_positions__3[[#This Row],[Column17]]-Q437)</f>
        <v>6.5948000000000007E-2</v>
      </c>
      <c r="AN438" s="1">
        <f>ABS(IK_diagnostics_positions__3[[#This Row],[Column18]]-R437)</f>
        <v>7.4000000000000732E-3</v>
      </c>
      <c r="AO438" s="1">
        <f>ABS(IK_diagnostics_positions__3[[#This Row],[Column19]]-S437)</f>
        <v>1.7240799999999997E-2</v>
      </c>
      <c r="AP438" s="1">
        <f>ABS(IK_diagnostics_positions__3[[#This Row],[Column20]]-T437)</f>
        <v>0.15197200000000002</v>
      </c>
      <c r="AQ438" s="1">
        <f>ABS(IK_diagnostics_positions__3[[#This Row],[Column21]]-U437)</f>
        <v>4.394000000000009E-2</v>
      </c>
    </row>
    <row r="439" spans="1:43" x14ac:dyDescent="0.25">
      <c r="A439" s="1">
        <v>3.4445200000000002E-2</v>
      </c>
      <c r="B439" s="2">
        <v>2.2082900000000002E-5</v>
      </c>
      <c r="C439" s="1">
        <v>-0.99940700000000005</v>
      </c>
      <c r="D439" s="1">
        <v>-0.96480200000000005</v>
      </c>
      <c r="E439" s="2">
        <v>2.2178799999999998E-5</v>
      </c>
      <c r="F439" s="1">
        <v>-1.0381899999999999</v>
      </c>
      <c r="G439" s="1">
        <v>-0.89741599999999999</v>
      </c>
      <c r="H439" s="1">
        <v>0.93683799999999995</v>
      </c>
      <c r="I439" s="1">
        <v>-1.3814599999999999</v>
      </c>
      <c r="J439" s="1">
        <v>-1.1842399999999999E-2</v>
      </c>
      <c r="K439" s="1">
        <v>0.89339500000000005</v>
      </c>
      <c r="L439" s="1">
        <v>-1.84392</v>
      </c>
      <c r="M439" s="1">
        <v>0.72837700000000005</v>
      </c>
      <c r="N439" s="1">
        <v>0.92377299999999996</v>
      </c>
      <c r="O439" s="1">
        <v>-2.5156000000000001</v>
      </c>
      <c r="P439" s="1">
        <v>-0.75140700000000005</v>
      </c>
      <c r="Q439" s="1">
        <v>0.98344699999999996</v>
      </c>
      <c r="R439" s="1">
        <v>-2.5109599999999999</v>
      </c>
      <c r="S439" s="1">
        <v>2.4449800000000001E-2</v>
      </c>
      <c r="T439" s="1">
        <v>0.110737</v>
      </c>
      <c r="U439" s="1">
        <v>-2.4653200000000002</v>
      </c>
      <c r="V439" s="1" t="s">
        <v>23</v>
      </c>
      <c r="W439" s="1">
        <f>ABS(IK_diagnostics_positions__3[[#This Row],[Column1]]-A438)</f>
        <v>4.458100000000003E-3</v>
      </c>
      <c r="X439" s="1">
        <f>ABS(IK_diagnostics_positions__3[[#This Row],[Column2]]-B438)</f>
        <v>2.2082900000000002E-5</v>
      </c>
      <c r="Y439" s="1">
        <f>ABS(IK_diagnostics_positions__3[[#This Row],[Column3]]-C438)</f>
        <v>1.4300000000000423E-4</v>
      </c>
      <c r="Z439" s="1">
        <f>ABS(IK_diagnostics_positions__3[[#This Row],[Column4]]-D438)</f>
        <v>4.8279999999999434E-3</v>
      </c>
      <c r="AA439" s="1">
        <f>ABS(IK_diagnostics_positions__3[[#This Row],[Column5]]-E438)</f>
        <v>2.2178799999999998E-5</v>
      </c>
      <c r="AB439" s="1">
        <f>ABS(IK_diagnostics_positions__3[[#This Row],[Column6]]-F438)</f>
        <v>1.0959999999999859E-2</v>
      </c>
      <c r="AC439" s="1">
        <f>ABS(IK_diagnostics_positions__3[[#This Row],[Column7]]-G438)</f>
        <v>7.4589999999999934E-3</v>
      </c>
      <c r="AD439" s="1">
        <f>ABS(IK_diagnostics_positions__3[[#This Row],[Column8]]-H438)</f>
        <v>3.0410000000000714E-3</v>
      </c>
      <c r="AE439" s="1">
        <f>ABS(IK_diagnostics_positions__3[[#This Row],[Column9]]-I438)</f>
        <v>1.8919999999999826E-2</v>
      </c>
      <c r="AF439" s="1">
        <f>ABS(IK_diagnostics_positions__3[[#This Row],[Column10]]-J438)</f>
        <v>7.1680000000000008E-3</v>
      </c>
      <c r="AG439" s="1">
        <f>ABS(IK_diagnostics_positions__3[[#This Row],[Column11]]-K438)</f>
        <v>5.8000000000002494E-4</v>
      </c>
      <c r="AH439" s="1">
        <f>ABS(IK_diagnostics_positions__3[[#This Row],[Column12]]-L438)</f>
        <v>1.9830000000000014E-2</v>
      </c>
      <c r="AI439" s="1">
        <f>ABS(IK_diagnostics_positions__3[[#This Row],[Column13]]-M438)</f>
        <v>1.426700000000003E-2</v>
      </c>
      <c r="AJ439" s="1">
        <f>ABS(IK_diagnostics_positions__3[[#This Row],[Column14]]-N438)</f>
        <v>1.1428999999999911E-2</v>
      </c>
      <c r="AK439" s="1">
        <f>ABS(IK_diagnostics_positions__3[[#This Row],[Column15]]-O438)</f>
        <v>1.16900000000002E-2</v>
      </c>
      <c r="AL439" s="1">
        <f>ABS(IK_diagnostics_positions__3[[#This Row],[Column16]]-P438)</f>
        <v>6.7310000000000425E-3</v>
      </c>
      <c r="AM439" s="1">
        <f>ABS(IK_diagnostics_positions__3[[#This Row],[Column17]]-Q438)</f>
        <v>3.0462999999999907E-2</v>
      </c>
      <c r="AN439" s="1">
        <f>ABS(IK_diagnostics_positions__3[[#This Row],[Column18]]-R438)</f>
        <v>1.4599999999997948E-3</v>
      </c>
      <c r="AO439" s="1">
        <f>ABS(IK_diagnostics_positions__3[[#This Row],[Column19]]-S438)</f>
        <v>3.8505999999999992E-3</v>
      </c>
      <c r="AP439" s="1">
        <f>ABS(IK_diagnostics_positions__3[[#This Row],[Column20]]-T438)</f>
        <v>3.4304000000000001E-2</v>
      </c>
      <c r="AQ439" s="1">
        <f>ABS(IK_diagnostics_positions__3[[#This Row],[Column21]]-U438)</f>
        <v>2.1039999999999726E-2</v>
      </c>
    </row>
    <row r="440" spans="1:43" x14ac:dyDescent="0.25">
      <c r="A440" s="1">
        <v>3.5794100000000002E-2</v>
      </c>
      <c r="B440" s="2">
        <v>1.16871E-5</v>
      </c>
      <c r="C440" s="1">
        <v>-0.999359</v>
      </c>
      <c r="D440" s="1">
        <v>-0.96304800000000002</v>
      </c>
      <c r="E440" s="2">
        <v>1.1831099999999999E-5</v>
      </c>
      <c r="F440" s="1">
        <v>-1.0474699999999999</v>
      </c>
      <c r="G440" s="1">
        <v>-0.89295199999999997</v>
      </c>
      <c r="H440" s="1">
        <v>0.93446600000000002</v>
      </c>
      <c r="I440" s="1">
        <v>-1.39659</v>
      </c>
      <c r="J440" s="1">
        <v>-6.6483000000000002E-3</v>
      </c>
      <c r="K440" s="1">
        <v>0.89536000000000004</v>
      </c>
      <c r="L440" s="1">
        <v>-1.8580399999999999</v>
      </c>
      <c r="M440" s="1">
        <v>0.73979600000000001</v>
      </c>
      <c r="N440" s="1">
        <v>0.93606800000000001</v>
      </c>
      <c r="O440" s="1">
        <v>-2.52224</v>
      </c>
      <c r="P440" s="1">
        <v>-0.75579700000000005</v>
      </c>
      <c r="Q440" s="1">
        <v>0.99458400000000002</v>
      </c>
      <c r="R440" s="1">
        <v>-2.5129700000000001</v>
      </c>
      <c r="S440" s="1">
        <v>1.8143200000000002E-2</v>
      </c>
      <c r="T440" s="1">
        <v>9.48383E-2</v>
      </c>
      <c r="U440" s="1">
        <v>-2.4568300000000001</v>
      </c>
      <c r="V440" s="1" t="s">
        <v>23</v>
      </c>
      <c r="W440" s="1">
        <f>ABS(IK_diagnostics_positions__3[[#This Row],[Column1]]-A439)</f>
        <v>1.3489000000000001E-3</v>
      </c>
      <c r="X440" s="1">
        <f>ABS(IK_diagnostics_positions__3[[#This Row],[Column2]]-B439)</f>
        <v>1.0395800000000001E-5</v>
      </c>
      <c r="Y440" s="1">
        <f>ABS(IK_diagnostics_positions__3[[#This Row],[Column3]]-C439)</f>
        <v>4.8000000000048004E-5</v>
      </c>
      <c r="Z440" s="1">
        <f>ABS(IK_diagnostics_positions__3[[#This Row],[Column4]]-D439)</f>
        <v>1.7540000000000333E-3</v>
      </c>
      <c r="AA440" s="1">
        <f>ABS(IK_diagnostics_positions__3[[#This Row],[Column5]]-E439)</f>
        <v>1.0347699999999999E-5</v>
      </c>
      <c r="AB440" s="1">
        <f>ABS(IK_diagnostics_positions__3[[#This Row],[Column6]]-F439)</f>
        <v>9.279999999999955E-3</v>
      </c>
      <c r="AC440" s="1">
        <f>ABS(IK_diagnostics_positions__3[[#This Row],[Column7]]-G439)</f>
        <v>4.4640000000000235E-3</v>
      </c>
      <c r="AD440" s="1">
        <f>ABS(IK_diagnostics_positions__3[[#This Row],[Column8]]-H439)</f>
        <v>2.3719999999999297E-3</v>
      </c>
      <c r="AE440" s="1">
        <f>ABS(IK_diagnostics_positions__3[[#This Row],[Column9]]-I439)</f>
        <v>1.5130000000000088E-2</v>
      </c>
      <c r="AF440" s="1">
        <f>ABS(IK_diagnostics_positions__3[[#This Row],[Column10]]-J439)</f>
        <v>5.1940999999999992E-3</v>
      </c>
      <c r="AG440" s="1">
        <f>ABS(IK_diagnostics_positions__3[[#This Row],[Column11]]-K439)</f>
        <v>1.9649999999999945E-3</v>
      </c>
      <c r="AH440" s="1">
        <f>ABS(IK_diagnostics_positions__3[[#This Row],[Column12]]-L439)</f>
        <v>1.411999999999991E-2</v>
      </c>
      <c r="AI440" s="1">
        <f>ABS(IK_diagnostics_positions__3[[#This Row],[Column13]]-M439)</f>
        <v>1.1418999999999957E-2</v>
      </c>
      <c r="AJ440" s="1">
        <f>ABS(IK_diagnostics_positions__3[[#This Row],[Column14]]-N439)</f>
        <v>1.2295000000000056E-2</v>
      </c>
      <c r="AK440" s="1">
        <f>ABS(IK_diagnostics_positions__3[[#This Row],[Column15]]-O439)</f>
        <v>6.6399999999999793E-3</v>
      </c>
      <c r="AL440" s="1">
        <f>ABS(IK_diagnostics_positions__3[[#This Row],[Column16]]-P439)</f>
        <v>4.390000000000005E-3</v>
      </c>
      <c r="AM440" s="1">
        <f>ABS(IK_diagnostics_positions__3[[#This Row],[Column17]]-Q439)</f>
        <v>1.1137000000000064E-2</v>
      </c>
      <c r="AN440" s="1">
        <f>ABS(IK_diagnostics_positions__3[[#This Row],[Column18]]-R439)</f>
        <v>2.0100000000002893E-3</v>
      </c>
      <c r="AO440" s="1">
        <f>ABS(IK_diagnostics_positions__3[[#This Row],[Column19]]-S439)</f>
        <v>6.306599999999999E-3</v>
      </c>
      <c r="AP440" s="1">
        <f>ABS(IK_diagnostics_positions__3[[#This Row],[Column20]]-T439)</f>
        <v>1.5898700000000002E-2</v>
      </c>
      <c r="AQ440" s="1">
        <f>ABS(IK_diagnostics_positions__3[[#This Row],[Column21]]-U439)</f>
        <v>8.4900000000001086E-3</v>
      </c>
    </row>
    <row r="441" spans="1:43" x14ac:dyDescent="0.25">
      <c r="A441" s="1">
        <v>3.4583200000000001E-2</v>
      </c>
      <c r="B441" s="1" t="s">
        <v>22</v>
      </c>
      <c r="C441" s="1">
        <v>-0.99940200000000001</v>
      </c>
      <c r="D441" s="1">
        <v>-0.96385200000000004</v>
      </c>
      <c r="E441" s="1" t="s">
        <v>22</v>
      </c>
      <c r="F441" s="1">
        <v>-1.0553300000000001</v>
      </c>
      <c r="G441" s="1">
        <v>-0.89111300000000004</v>
      </c>
      <c r="H441" s="1">
        <v>0.93232700000000002</v>
      </c>
      <c r="I441" s="1">
        <v>-1.4095500000000001</v>
      </c>
      <c r="J441" s="1">
        <v>-2.6247499999999999E-3</v>
      </c>
      <c r="K441" s="1">
        <v>0.89523799999999998</v>
      </c>
      <c r="L441" s="1">
        <v>-1.8669500000000001</v>
      </c>
      <c r="M441" s="1">
        <v>0.74848499999999996</v>
      </c>
      <c r="N441" s="1">
        <v>0.94478300000000004</v>
      </c>
      <c r="O441" s="1">
        <v>-2.5252699999999999</v>
      </c>
      <c r="P441" s="1">
        <v>-0.75783999999999996</v>
      </c>
      <c r="Q441" s="1">
        <v>0.99808399999999997</v>
      </c>
      <c r="R441" s="1">
        <v>-2.51431</v>
      </c>
      <c r="S441" s="1">
        <v>1.28056E-2</v>
      </c>
      <c r="T441" s="1">
        <v>8.6123099999999994E-2</v>
      </c>
      <c r="U441" s="1">
        <v>-2.4544000000000001</v>
      </c>
      <c r="V441" s="1" t="s">
        <v>23</v>
      </c>
      <c r="W441" s="1">
        <f>ABS(IK_diagnostics_positions__3[[#This Row],[Column1]]-A440)</f>
        <v>1.2109000000000009E-3</v>
      </c>
      <c r="X441" s="1">
        <f>ABS(IK_diagnostics_positions__3[[#This Row],[Column2]]-B440)</f>
        <v>1.16871E-5</v>
      </c>
      <c r="Y441" s="1">
        <f>ABS(IK_diagnostics_positions__3[[#This Row],[Column3]]-C440)</f>
        <v>4.3000000000015248E-5</v>
      </c>
      <c r="Z441" s="1">
        <f>ABS(IK_diagnostics_positions__3[[#This Row],[Column4]]-D440)</f>
        <v>8.0400000000002692E-4</v>
      </c>
      <c r="AA441" s="1">
        <f>ABS(IK_diagnostics_positions__3[[#This Row],[Column5]]-E440)</f>
        <v>1.1831099999999999E-5</v>
      </c>
      <c r="AB441" s="1">
        <f>ABS(IK_diagnostics_positions__3[[#This Row],[Column6]]-F440)</f>
        <v>7.8600000000002002E-3</v>
      </c>
      <c r="AC441" s="1">
        <f>ABS(IK_diagnostics_positions__3[[#This Row],[Column7]]-G440)</f>
        <v>1.838999999999924E-3</v>
      </c>
      <c r="AD441" s="1">
        <f>ABS(IK_diagnostics_positions__3[[#This Row],[Column8]]-H440)</f>
        <v>2.139000000000002E-3</v>
      </c>
      <c r="AE441" s="1">
        <f>ABS(IK_diagnostics_positions__3[[#This Row],[Column9]]-I440)</f>
        <v>1.2960000000000083E-2</v>
      </c>
      <c r="AF441" s="1">
        <f>ABS(IK_diagnostics_positions__3[[#This Row],[Column10]]-J440)</f>
        <v>4.0235500000000007E-3</v>
      </c>
      <c r="AG441" s="1">
        <f>ABS(IK_diagnostics_positions__3[[#This Row],[Column11]]-K440)</f>
        <v>1.220000000000665E-4</v>
      </c>
      <c r="AH441" s="1">
        <f>ABS(IK_diagnostics_positions__3[[#This Row],[Column12]]-L440)</f>
        <v>8.9100000000001955E-3</v>
      </c>
      <c r="AI441" s="1">
        <f>ABS(IK_diagnostics_positions__3[[#This Row],[Column13]]-M440)</f>
        <v>8.6889999999999468E-3</v>
      </c>
      <c r="AJ441" s="1">
        <f>ABS(IK_diagnostics_positions__3[[#This Row],[Column14]]-N440)</f>
        <v>8.7150000000000283E-3</v>
      </c>
      <c r="AK441" s="1">
        <f>ABS(IK_diagnostics_positions__3[[#This Row],[Column15]]-O440)</f>
        <v>3.0299999999998661E-3</v>
      </c>
      <c r="AL441" s="1">
        <f>ABS(IK_diagnostics_positions__3[[#This Row],[Column16]]-P440)</f>
        <v>2.042999999999906E-3</v>
      </c>
      <c r="AM441" s="1">
        <f>ABS(IK_diagnostics_positions__3[[#This Row],[Column17]]-Q440)</f>
        <v>3.4999999999999476E-3</v>
      </c>
      <c r="AN441" s="1">
        <f>ABS(IK_diagnostics_positions__3[[#This Row],[Column18]]-R440)</f>
        <v>1.3399999999998968E-3</v>
      </c>
      <c r="AO441" s="1">
        <f>ABS(IK_diagnostics_positions__3[[#This Row],[Column19]]-S440)</f>
        <v>5.3376000000000014E-3</v>
      </c>
      <c r="AP441" s="1">
        <f>ABS(IK_diagnostics_positions__3[[#This Row],[Column20]]-T440)</f>
        <v>8.7152000000000063E-3</v>
      </c>
      <c r="AQ441" s="1">
        <f>ABS(IK_diagnostics_positions__3[[#This Row],[Column21]]-U440)</f>
        <v>2.4299999999999322E-3</v>
      </c>
    </row>
    <row r="442" spans="1:43" x14ac:dyDescent="0.25">
      <c r="A442" s="1">
        <v>3.2413699999999997E-2</v>
      </c>
      <c r="B442" s="1" t="s">
        <v>22</v>
      </c>
      <c r="C442" s="1">
        <v>-0.999475</v>
      </c>
      <c r="D442" s="1">
        <v>-0.96569400000000005</v>
      </c>
      <c r="E442" s="1" t="s">
        <v>22</v>
      </c>
      <c r="F442" s="1">
        <v>-1.06097</v>
      </c>
      <c r="G442" s="1">
        <v>-0.89095899999999995</v>
      </c>
      <c r="H442" s="1">
        <v>0.93015300000000001</v>
      </c>
      <c r="I442" s="1">
        <v>-1.42045</v>
      </c>
      <c r="J442" s="2">
        <v>5.2869299999999999E-5</v>
      </c>
      <c r="K442" s="1">
        <v>0.89384600000000003</v>
      </c>
      <c r="L442" s="1">
        <v>-1.8729800000000001</v>
      </c>
      <c r="M442" s="1">
        <v>0.75422100000000003</v>
      </c>
      <c r="N442" s="1">
        <v>0.95118000000000003</v>
      </c>
      <c r="O442" s="1">
        <v>-2.5271499999999998</v>
      </c>
      <c r="P442" s="1">
        <v>-0.75946899999999995</v>
      </c>
      <c r="Q442" s="1">
        <v>0.99895900000000004</v>
      </c>
      <c r="R442" s="1">
        <v>-2.51491</v>
      </c>
      <c r="S442" s="1">
        <v>9.9115699999999998E-3</v>
      </c>
      <c r="T442" s="1">
        <v>7.8993300000000002E-2</v>
      </c>
      <c r="U442" s="1">
        <v>-2.4525600000000001</v>
      </c>
      <c r="V442" s="1" t="s">
        <v>23</v>
      </c>
      <c r="W442" s="1">
        <f>ABS(IK_diagnostics_positions__3[[#This Row],[Column1]]-A441)</f>
        <v>2.1695000000000048E-3</v>
      </c>
      <c r="X442" s="1">
        <f>ABS(IK_diagnostics_positions__3[[#This Row],[Column2]]-B441)</f>
        <v>0</v>
      </c>
      <c r="Y442" s="1">
        <f>ABS(IK_diagnostics_positions__3[[#This Row],[Column3]]-C441)</f>
        <v>7.299999999998974E-5</v>
      </c>
      <c r="Z442" s="1">
        <f>ABS(IK_diagnostics_positions__3[[#This Row],[Column4]]-D441)</f>
        <v>1.8420000000000103E-3</v>
      </c>
      <c r="AA442" s="1">
        <f>ABS(IK_diagnostics_positions__3[[#This Row],[Column5]]-E441)</f>
        <v>0</v>
      </c>
      <c r="AB442" s="1">
        <f>ABS(IK_diagnostics_positions__3[[#This Row],[Column6]]-F441)</f>
        <v>5.6399999999998673E-3</v>
      </c>
      <c r="AC442" s="1">
        <f>ABS(IK_diagnostics_positions__3[[#This Row],[Column7]]-G441)</f>
        <v>1.540000000000985E-4</v>
      </c>
      <c r="AD442" s="1">
        <f>ABS(IK_diagnostics_positions__3[[#This Row],[Column8]]-H441)</f>
        <v>2.1740000000000093E-3</v>
      </c>
      <c r="AE442" s="1">
        <f>ABS(IK_diagnostics_positions__3[[#This Row],[Column9]]-I441)</f>
        <v>1.089999999999991E-2</v>
      </c>
      <c r="AF442" s="1">
        <f>ABS(IK_diagnostics_positions__3[[#This Row],[Column10]]-J441)</f>
        <v>2.6776193000000001E-3</v>
      </c>
      <c r="AG442" s="1">
        <f>ABS(IK_diagnostics_positions__3[[#This Row],[Column11]]-K441)</f>
        <v>1.3919999999999488E-3</v>
      </c>
      <c r="AH442" s="1">
        <f>ABS(IK_diagnostics_positions__3[[#This Row],[Column12]]-L441)</f>
        <v>6.0299999999999798E-3</v>
      </c>
      <c r="AI442" s="1">
        <f>ABS(IK_diagnostics_positions__3[[#This Row],[Column13]]-M441)</f>
        <v>5.7360000000000744E-3</v>
      </c>
      <c r="AJ442" s="1">
        <f>ABS(IK_diagnostics_positions__3[[#This Row],[Column14]]-N441)</f>
        <v>6.396999999999986E-3</v>
      </c>
      <c r="AK442" s="1">
        <f>ABS(IK_diagnostics_positions__3[[#This Row],[Column15]]-O441)</f>
        <v>1.8799999999998818E-3</v>
      </c>
      <c r="AL442" s="1">
        <f>ABS(IK_diagnostics_positions__3[[#This Row],[Column16]]-P441)</f>
        <v>1.6289999999999916E-3</v>
      </c>
      <c r="AM442" s="1">
        <f>ABS(IK_diagnostics_positions__3[[#This Row],[Column17]]-Q441)</f>
        <v>8.7500000000007017E-4</v>
      </c>
      <c r="AN442" s="1">
        <f>ABS(IK_diagnostics_positions__3[[#This Row],[Column18]]-R441)</f>
        <v>5.9999999999993392E-4</v>
      </c>
      <c r="AO442" s="1">
        <f>ABS(IK_diagnostics_positions__3[[#This Row],[Column19]]-S441)</f>
        <v>2.8940300000000006E-3</v>
      </c>
      <c r="AP442" s="1">
        <f>ABS(IK_diagnostics_positions__3[[#This Row],[Column20]]-T441)</f>
        <v>7.1297999999999917E-3</v>
      </c>
      <c r="AQ442" s="1">
        <f>ABS(IK_diagnostics_positions__3[[#This Row],[Column21]]-U441)</f>
        <v>1.8400000000000638E-3</v>
      </c>
    </row>
    <row r="443" spans="1:43" x14ac:dyDescent="0.25">
      <c r="A443" s="1">
        <v>3.1298100000000002E-2</v>
      </c>
      <c r="B443" s="1" t="s">
        <v>22</v>
      </c>
      <c r="C443" s="1">
        <v>-0.99951000000000001</v>
      </c>
      <c r="D443" s="1">
        <v>-0.96650499999999995</v>
      </c>
      <c r="E443" s="1" t="s">
        <v>22</v>
      </c>
      <c r="F443" s="1">
        <v>-1.06576</v>
      </c>
      <c r="G443" s="1">
        <v>-0.89032100000000003</v>
      </c>
      <c r="H443" s="1">
        <v>0.929118</v>
      </c>
      <c r="I443" s="1">
        <v>-1.42761</v>
      </c>
      <c r="J443" s="1">
        <v>2.7495599999999999E-3</v>
      </c>
      <c r="K443" s="1">
        <v>0.89119599999999999</v>
      </c>
      <c r="L443" s="1">
        <v>-1.8759300000000001</v>
      </c>
      <c r="M443" s="1">
        <v>0.75808299999999995</v>
      </c>
      <c r="N443" s="1">
        <v>0.95583600000000002</v>
      </c>
      <c r="O443" s="1">
        <v>-2.52807</v>
      </c>
      <c r="P443" s="1">
        <v>-0.75984099999999999</v>
      </c>
      <c r="Q443" s="1">
        <v>0.99970400000000004</v>
      </c>
      <c r="R443" s="1">
        <v>-2.5136400000000001</v>
      </c>
      <c r="S443" s="1">
        <v>6.6984100000000001E-3</v>
      </c>
      <c r="T443" s="1">
        <v>7.3903399999999994E-2</v>
      </c>
      <c r="U443" s="1">
        <v>-2.45214</v>
      </c>
      <c r="V443" s="1" t="s">
        <v>23</v>
      </c>
      <c r="W443" s="1">
        <f>ABS(IK_diagnostics_positions__3[[#This Row],[Column1]]-A442)</f>
        <v>1.1155999999999944E-3</v>
      </c>
      <c r="X443" s="1">
        <f>ABS(IK_diagnostics_positions__3[[#This Row],[Column2]]-B442)</f>
        <v>0</v>
      </c>
      <c r="Y443" s="1">
        <f>ABS(IK_diagnostics_positions__3[[#This Row],[Column3]]-C442)</f>
        <v>3.5000000000007248E-5</v>
      </c>
      <c r="Z443" s="1">
        <f>ABS(IK_diagnostics_positions__3[[#This Row],[Column4]]-D442)</f>
        <v>8.1099999999989514E-4</v>
      </c>
      <c r="AA443" s="1">
        <f>ABS(IK_diagnostics_positions__3[[#This Row],[Column5]]-E442)</f>
        <v>0</v>
      </c>
      <c r="AB443" s="1">
        <f>ABS(IK_diagnostics_positions__3[[#This Row],[Column6]]-F442)</f>
        <v>4.790000000000072E-3</v>
      </c>
      <c r="AC443" s="1">
        <f>ABS(IK_diagnostics_positions__3[[#This Row],[Column7]]-G442)</f>
        <v>6.3799999999991641E-4</v>
      </c>
      <c r="AD443" s="1">
        <f>ABS(IK_diagnostics_positions__3[[#This Row],[Column8]]-H442)</f>
        <v>1.0350000000000081E-3</v>
      </c>
      <c r="AE443" s="1">
        <f>ABS(IK_diagnostics_positions__3[[#This Row],[Column9]]-I442)</f>
        <v>7.1600000000000552E-3</v>
      </c>
      <c r="AF443" s="1">
        <f>ABS(IK_diagnostics_positions__3[[#This Row],[Column10]]-J442)</f>
        <v>2.6966906999999997E-3</v>
      </c>
      <c r="AG443" s="1">
        <f>ABS(IK_diagnostics_positions__3[[#This Row],[Column11]]-K442)</f>
        <v>2.6500000000000412E-3</v>
      </c>
      <c r="AH443" s="1">
        <f>ABS(IK_diagnostics_positions__3[[#This Row],[Column12]]-L442)</f>
        <v>2.9500000000000082E-3</v>
      </c>
      <c r="AI443" s="1">
        <f>ABS(IK_diagnostics_positions__3[[#This Row],[Column13]]-M442)</f>
        <v>3.8619999999999211E-3</v>
      </c>
      <c r="AJ443" s="1">
        <f>ABS(IK_diagnostics_positions__3[[#This Row],[Column14]]-N442)</f>
        <v>4.6559999999999935E-3</v>
      </c>
      <c r="AK443" s="1">
        <f>ABS(IK_diagnostics_positions__3[[#This Row],[Column15]]-O442)</f>
        <v>9.2000000000025395E-4</v>
      </c>
      <c r="AL443" s="1">
        <f>ABS(IK_diagnostics_positions__3[[#This Row],[Column16]]-P442)</f>
        <v>3.7200000000003897E-4</v>
      </c>
      <c r="AM443" s="1">
        <f>ABS(IK_diagnostics_positions__3[[#This Row],[Column17]]-Q442)</f>
        <v>7.4499999999999567E-4</v>
      </c>
      <c r="AN443" s="1">
        <f>ABS(IK_diagnostics_positions__3[[#This Row],[Column18]]-R442)</f>
        <v>1.2699999999998823E-3</v>
      </c>
      <c r="AO443" s="1">
        <f>ABS(IK_diagnostics_positions__3[[#This Row],[Column19]]-S442)</f>
        <v>3.2131599999999996E-3</v>
      </c>
      <c r="AP443" s="1">
        <f>ABS(IK_diagnostics_positions__3[[#This Row],[Column20]]-T442)</f>
        <v>5.0899000000000083E-3</v>
      </c>
      <c r="AQ443" s="1">
        <f>ABS(IK_diagnostics_positions__3[[#This Row],[Column21]]-U442)</f>
        <v>4.2000000000008697E-4</v>
      </c>
    </row>
    <row r="444" spans="1:43" x14ac:dyDescent="0.25">
      <c r="A444" s="1">
        <v>2.79703E-2</v>
      </c>
      <c r="B444" s="1" t="s">
        <v>22</v>
      </c>
      <c r="C444" s="1">
        <v>-0.99960899999999997</v>
      </c>
      <c r="D444" s="1">
        <v>-0.96954600000000002</v>
      </c>
      <c r="E444" s="1" t="s">
        <v>22</v>
      </c>
      <c r="F444" s="1">
        <v>-1.0700400000000001</v>
      </c>
      <c r="G444" s="1">
        <v>-0.89167399999999997</v>
      </c>
      <c r="H444" s="1">
        <v>0.92788000000000004</v>
      </c>
      <c r="I444" s="1">
        <v>-1.4347000000000001</v>
      </c>
      <c r="J444" s="1">
        <v>4.0234900000000002E-3</v>
      </c>
      <c r="K444" s="1">
        <v>0.88793500000000003</v>
      </c>
      <c r="L444" s="1">
        <v>-1.87757</v>
      </c>
      <c r="M444" s="1">
        <v>0.76001300000000005</v>
      </c>
      <c r="N444" s="1">
        <v>0.95996400000000004</v>
      </c>
      <c r="O444" s="1">
        <v>-2.5281799999999999</v>
      </c>
      <c r="P444" s="1">
        <v>-0.75990999999999997</v>
      </c>
      <c r="Q444" s="1">
        <v>1.0002500000000001</v>
      </c>
      <c r="R444" s="1">
        <v>-2.51301</v>
      </c>
      <c r="S444" s="1">
        <v>4.2488100000000004E-3</v>
      </c>
      <c r="T444" s="1">
        <v>6.9792199999999999E-2</v>
      </c>
      <c r="U444" s="1">
        <v>-2.4525800000000002</v>
      </c>
      <c r="V444" s="1" t="s">
        <v>23</v>
      </c>
      <c r="W444" s="1">
        <f>ABS(IK_diagnostics_positions__3[[#This Row],[Column1]]-A443)</f>
        <v>3.3278000000000023E-3</v>
      </c>
      <c r="X444" s="1">
        <f>ABS(IK_diagnostics_positions__3[[#This Row],[Column2]]-B443)</f>
        <v>0</v>
      </c>
      <c r="Y444" s="1">
        <f>ABS(IK_diagnostics_positions__3[[#This Row],[Column3]]-C443)</f>
        <v>9.8999999999960231E-5</v>
      </c>
      <c r="Z444" s="1">
        <f>ABS(IK_diagnostics_positions__3[[#This Row],[Column4]]-D443)</f>
        <v>3.0410000000000714E-3</v>
      </c>
      <c r="AA444" s="1">
        <f>ABS(IK_diagnostics_positions__3[[#This Row],[Column5]]-E443)</f>
        <v>0</v>
      </c>
      <c r="AB444" s="1">
        <f>ABS(IK_diagnostics_positions__3[[#This Row],[Column6]]-F443)</f>
        <v>4.2800000000000615E-3</v>
      </c>
      <c r="AC444" s="1">
        <f>ABS(IK_diagnostics_positions__3[[#This Row],[Column7]]-G443)</f>
        <v>1.3529999999999376E-3</v>
      </c>
      <c r="AD444" s="1">
        <f>ABS(IK_diagnostics_positions__3[[#This Row],[Column8]]-H443)</f>
        <v>1.2379999999999614E-3</v>
      </c>
      <c r="AE444" s="1">
        <f>ABS(IK_diagnostics_positions__3[[#This Row],[Column9]]-I443)</f>
        <v>7.0900000000000407E-3</v>
      </c>
      <c r="AF444" s="1">
        <f>ABS(IK_diagnostics_positions__3[[#This Row],[Column10]]-J443)</f>
        <v>1.2739300000000004E-3</v>
      </c>
      <c r="AG444" s="1">
        <f>ABS(IK_diagnostics_positions__3[[#This Row],[Column11]]-K443)</f>
        <v>3.2609999999999584E-3</v>
      </c>
      <c r="AH444" s="1">
        <f>ABS(IK_diagnostics_positions__3[[#This Row],[Column12]]-L443)</f>
        <v>1.6399999999998638E-3</v>
      </c>
      <c r="AI444" s="1">
        <f>ABS(IK_diagnostics_positions__3[[#This Row],[Column13]]-M443)</f>
        <v>1.9300000000000983E-3</v>
      </c>
      <c r="AJ444" s="1">
        <f>ABS(IK_diagnostics_positions__3[[#This Row],[Column14]]-N443)</f>
        <v>4.1280000000000205E-3</v>
      </c>
      <c r="AK444" s="1">
        <f>ABS(IK_diagnostics_positions__3[[#This Row],[Column15]]-O443)</f>
        <v>1.0999999999983245E-4</v>
      </c>
      <c r="AL444" s="1">
        <f>ABS(IK_diagnostics_positions__3[[#This Row],[Column16]]-P443)</f>
        <v>6.8999999999985739E-5</v>
      </c>
      <c r="AM444" s="1">
        <f>ABS(IK_diagnostics_positions__3[[#This Row],[Column17]]-Q443)</f>
        <v>5.4600000000004645E-4</v>
      </c>
      <c r="AN444" s="1">
        <f>ABS(IK_diagnostics_positions__3[[#This Row],[Column18]]-R443)</f>
        <v>6.3000000000013046E-4</v>
      </c>
      <c r="AO444" s="1">
        <f>ABS(IK_diagnostics_positions__3[[#This Row],[Column19]]-S443)</f>
        <v>2.4495999999999997E-3</v>
      </c>
      <c r="AP444" s="1">
        <f>ABS(IK_diagnostics_positions__3[[#This Row],[Column20]]-T443)</f>
        <v>4.1111999999999954E-3</v>
      </c>
      <c r="AQ444" s="1">
        <f>ABS(IK_diagnostics_positions__3[[#This Row],[Column21]]-U443)</f>
        <v>4.4000000000021799E-4</v>
      </c>
    </row>
    <row r="445" spans="1:43" x14ac:dyDescent="0.25">
      <c r="A445" s="1">
        <v>2.42192E-2</v>
      </c>
      <c r="B445" s="1" t="s">
        <v>22</v>
      </c>
      <c r="C445" s="1">
        <v>-0.99970700000000001</v>
      </c>
      <c r="D445" s="1">
        <v>-0.97301099999999996</v>
      </c>
      <c r="E445" s="1" t="s">
        <v>22</v>
      </c>
      <c r="F445" s="1">
        <v>-1.0740799999999999</v>
      </c>
      <c r="G445" s="1">
        <v>-0.89345200000000002</v>
      </c>
      <c r="H445" s="1">
        <v>0.92642100000000005</v>
      </c>
      <c r="I445" s="1">
        <v>-1.44207</v>
      </c>
      <c r="J445" s="1">
        <v>5.2248800000000003E-3</v>
      </c>
      <c r="K445" s="1">
        <v>0.88400400000000001</v>
      </c>
      <c r="L445" s="1">
        <v>-1.87862</v>
      </c>
      <c r="M445" s="1">
        <v>0.76156400000000002</v>
      </c>
      <c r="N445" s="1">
        <v>0.96378200000000003</v>
      </c>
      <c r="O445" s="1">
        <v>-2.5279199999999999</v>
      </c>
      <c r="P445" s="1">
        <v>-0.75927500000000003</v>
      </c>
      <c r="Q445" s="1">
        <v>1.0003899999999999</v>
      </c>
      <c r="R445" s="1">
        <v>-2.5126499999999998</v>
      </c>
      <c r="S445" s="1">
        <v>3.1297999999999999E-3</v>
      </c>
      <c r="T445" s="1">
        <v>6.5731200000000004E-2</v>
      </c>
      <c r="U445" s="1">
        <v>-2.4534500000000001</v>
      </c>
      <c r="V445" s="1" t="s">
        <v>23</v>
      </c>
      <c r="W445" s="1">
        <f>ABS(IK_diagnostics_positions__3[[#This Row],[Column1]]-A444)</f>
        <v>3.7511000000000003E-3</v>
      </c>
      <c r="X445" s="1">
        <f>ABS(IK_diagnostics_positions__3[[#This Row],[Column2]]-B444)</f>
        <v>0</v>
      </c>
      <c r="Y445" s="1">
        <f>ABS(IK_diagnostics_positions__3[[#This Row],[Column3]]-C444)</f>
        <v>9.8000000000042498E-5</v>
      </c>
      <c r="Z445" s="1">
        <f>ABS(IK_diagnostics_positions__3[[#This Row],[Column4]]-D444)</f>
        <v>3.4649999999999403E-3</v>
      </c>
      <c r="AA445" s="1">
        <f>ABS(IK_diagnostics_positions__3[[#This Row],[Column5]]-E444)</f>
        <v>0</v>
      </c>
      <c r="AB445" s="1">
        <f>ABS(IK_diagnostics_positions__3[[#This Row],[Column6]]-F444)</f>
        <v>4.0399999999998215E-3</v>
      </c>
      <c r="AC445" s="1">
        <f>ABS(IK_diagnostics_positions__3[[#This Row],[Column7]]-G444)</f>
        <v>1.7780000000000573E-3</v>
      </c>
      <c r="AD445" s="1">
        <f>ABS(IK_diagnostics_positions__3[[#This Row],[Column8]]-H444)</f>
        <v>1.4589999999999881E-3</v>
      </c>
      <c r="AE445" s="1">
        <f>ABS(IK_diagnostics_positions__3[[#This Row],[Column9]]-I444)</f>
        <v>7.3699999999998766E-3</v>
      </c>
      <c r="AF445" s="1">
        <f>ABS(IK_diagnostics_positions__3[[#This Row],[Column10]]-J444)</f>
        <v>1.2013900000000001E-3</v>
      </c>
      <c r="AG445" s="1">
        <f>ABS(IK_diagnostics_positions__3[[#This Row],[Column11]]-K444)</f>
        <v>3.9310000000000178E-3</v>
      </c>
      <c r="AH445" s="1">
        <f>ABS(IK_diagnostics_positions__3[[#This Row],[Column12]]-L444)</f>
        <v>1.0499999999999954E-3</v>
      </c>
      <c r="AI445" s="1">
        <f>ABS(IK_diagnostics_positions__3[[#This Row],[Column13]]-M444)</f>
        <v>1.5509999999999691E-3</v>
      </c>
      <c r="AJ445" s="1">
        <f>ABS(IK_diagnostics_positions__3[[#This Row],[Column14]]-N444)</f>
        <v>3.8179999999999881E-3</v>
      </c>
      <c r="AK445" s="1">
        <f>ABS(IK_diagnostics_positions__3[[#This Row],[Column15]]-O444)</f>
        <v>2.5999999999992696E-4</v>
      </c>
      <c r="AL445" s="1">
        <f>ABS(IK_diagnostics_positions__3[[#This Row],[Column16]]-P444)</f>
        <v>6.3499999999994117E-4</v>
      </c>
      <c r="AM445" s="1">
        <f>ABS(IK_diagnostics_positions__3[[#This Row],[Column17]]-Q444)</f>
        <v>1.3999999999980695E-4</v>
      </c>
      <c r="AN445" s="1">
        <f>ABS(IK_diagnostics_positions__3[[#This Row],[Column18]]-R444)</f>
        <v>3.6000000000013799E-4</v>
      </c>
      <c r="AO445" s="1">
        <f>ABS(IK_diagnostics_positions__3[[#This Row],[Column19]]-S444)</f>
        <v>1.1190100000000006E-3</v>
      </c>
      <c r="AP445" s="1">
        <f>ABS(IK_diagnostics_positions__3[[#This Row],[Column20]]-T444)</f>
        <v>4.0609999999999952E-3</v>
      </c>
      <c r="AQ445" s="1">
        <f>ABS(IK_diagnostics_positions__3[[#This Row],[Column21]]-U444)</f>
        <v>8.6999999999992639E-4</v>
      </c>
    </row>
    <row r="446" spans="1:43" x14ac:dyDescent="0.25">
      <c r="A446" s="1">
        <v>2.0450400000000001E-2</v>
      </c>
      <c r="B446" s="1" t="s">
        <v>22</v>
      </c>
      <c r="C446" s="1">
        <v>-0.99979099999999999</v>
      </c>
      <c r="D446" s="1">
        <v>-0.97659099999999999</v>
      </c>
      <c r="E446" s="1" t="s">
        <v>22</v>
      </c>
      <c r="F446" s="1">
        <v>-1.07666</v>
      </c>
      <c r="G446" s="1">
        <v>-0.89482899999999999</v>
      </c>
      <c r="H446" s="1">
        <v>0.92505099999999996</v>
      </c>
      <c r="I446" s="1">
        <v>-1.4476</v>
      </c>
      <c r="J446" s="1">
        <v>5.97286E-3</v>
      </c>
      <c r="K446" s="1">
        <v>0.87936400000000003</v>
      </c>
      <c r="L446" s="1">
        <v>-1.87941</v>
      </c>
      <c r="M446" s="1">
        <v>0.761961</v>
      </c>
      <c r="N446" s="1">
        <v>0.96653500000000003</v>
      </c>
      <c r="O446" s="1">
        <v>-2.5281699999999998</v>
      </c>
      <c r="P446" s="1">
        <v>-0.75917000000000001</v>
      </c>
      <c r="Q446" s="1">
        <v>1.00078</v>
      </c>
      <c r="R446" s="1">
        <v>-2.51172</v>
      </c>
      <c r="S446" s="1">
        <v>1.4367099999999999E-3</v>
      </c>
      <c r="T446" s="1">
        <v>6.1720700000000003E-2</v>
      </c>
      <c r="U446" s="1">
        <v>-2.45512</v>
      </c>
      <c r="V446" s="1" t="s">
        <v>23</v>
      </c>
      <c r="W446" s="1">
        <f>ABS(IK_diagnostics_positions__3[[#This Row],[Column1]]-A445)</f>
        <v>3.7687999999999992E-3</v>
      </c>
      <c r="X446" s="1">
        <f>ABS(IK_diagnostics_positions__3[[#This Row],[Column2]]-B445)</f>
        <v>0</v>
      </c>
      <c r="Y446" s="1">
        <f>ABS(IK_diagnostics_positions__3[[#This Row],[Column3]]-C445)</f>
        <v>8.3999999999972985E-5</v>
      </c>
      <c r="Z446" s="1">
        <f>ABS(IK_diagnostics_positions__3[[#This Row],[Column4]]-D445)</f>
        <v>3.5800000000000276E-3</v>
      </c>
      <c r="AA446" s="1">
        <f>ABS(IK_diagnostics_positions__3[[#This Row],[Column5]]-E445)</f>
        <v>0</v>
      </c>
      <c r="AB446" s="1">
        <f>ABS(IK_diagnostics_positions__3[[#This Row],[Column6]]-F445)</f>
        <v>2.5800000000000267E-3</v>
      </c>
      <c r="AC446" s="1">
        <f>ABS(IK_diagnostics_positions__3[[#This Row],[Column7]]-G445)</f>
        <v>1.3769999999999616E-3</v>
      </c>
      <c r="AD446" s="1">
        <f>ABS(IK_diagnostics_positions__3[[#This Row],[Column8]]-H445)</f>
        <v>1.3700000000000934E-3</v>
      </c>
      <c r="AE446" s="1">
        <f>ABS(IK_diagnostics_positions__3[[#This Row],[Column9]]-I445)</f>
        <v>5.5300000000000349E-3</v>
      </c>
      <c r="AF446" s="1">
        <f>ABS(IK_diagnostics_positions__3[[#This Row],[Column10]]-J445)</f>
        <v>7.4797999999999965E-4</v>
      </c>
      <c r="AG446" s="1">
        <f>ABS(IK_diagnostics_positions__3[[#This Row],[Column11]]-K445)</f>
        <v>4.6399999999999775E-3</v>
      </c>
      <c r="AH446" s="1">
        <f>ABS(IK_diagnostics_positions__3[[#This Row],[Column12]]-L445)</f>
        <v>7.9000000000006843E-4</v>
      </c>
      <c r="AI446" s="1">
        <f>ABS(IK_diagnostics_positions__3[[#This Row],[Column13]]-M445)</f>
        <v>3.969999999999807E-4</v>
      </c>
      <c r="AJ446" s="1">
        <f>ABS(IK_diagnostics_positions__3[[#This Row],[Column14]]-N445)</f>
        <v>2.7530000000000054E-3</v>
      </c>
      <c r="AK446" s="1">
        <f>ABS(IK_diagnostics_positions__3[[#This Row],[Column15]]-O445)</f>
        <v>2.4999999999986144E-4</v>
      </c>
      <c r="AL446" s="1">
        <f>ABS(IK_diagnostics_positions__3[[#This Row],[Column16]]-P445)</f>
        <v>1.0500000000002174E-4</v>
      </c>
      <c r="AM446" s="1">
        <f>ABS(IK_diagnostics_positions__3[[#This Row],[Column17]]-Q445)</f>
        <v>3.9000000000011248E-4</v>
      </c>
      <c r="AN446" s="1">
        <f>ABS(IK_diagnostics_positions__3[[#This Row],[Column18]]-R445)</f>
        <v>9.2999999999987537E-4</v>
      </c>
      <c r="AO446" s="1">
        <f>ABS(IK_diagnostics_positions__3[[#This Row],[Column19]]-S445)</f>
        <v>1.69309E-3</v>
      </c>
      <c r="AP446" s="1">
        <f>ABS(IK_diagnostics_positions__3[[#This Row],[Column20]]-T445)</f>
        <v>4.0105000000000002E-3</v>
      </c>
      <c r="AQ446" s="1">
        <f>ABS(IK_diagnostics_positions__3[[#This Row],[Column21]]-U445)</f>
        <v>1.6699999999998383E-3</v>
      </c>
    </row>
    <row r="447" spans="1:43" x14ac:dyDescent="0.25">
      <c r="A447" s="1">
        <v>1.64907E-2</v>
      </c>
      <c r="B447" s="1" t="s">
        <v>22</v>
      </c>
      <c r="C447" s="1">
        <v>-0.99986399999999998</v>
      </c>
      <c r="D447" s="1">
        <v>-0.98025300000000004</v>
      </c>
      <c r="E447" s="1" t="s">
        <v>22</v>
      </c>
      <c r="F447" s="1">
        <v>-1.0805</v>
      </c>
      <c r="G447" s="1">
        <v>-0.89658099999999996</v>
      </c>
      <c r="H447" s="1">
        <v>0.923902</v>
      </c>
      <c r="I447" s="1">
        <v>-1.45387</v>
      </c>
      <c r="J447" s="1">
        <v>6.8826699999999996E-3</v>
      </c>
      <c r="K447" s="1">
        <v>0.87470199999999998</v>
      </c>
      <c r="L447" s="1">
        <v>-1.8796999999999999</v>
      </c>
      <c r="M447" s="1">
        <v>0.76307599999999998</v>
      </c>
      <c r="N447" s="1">
        <v>0.96884499999999996</v>
      </c>
      <c r="O447" s="1">
        <v>-2.5272399999999999</v>
      </c>
      <c r="P447" s="1">
        <v>-0.75856599999999996</v>
      </c>
      <c r="Q447" s="1">
        <v>1.0009699999999999</v>
      </c>
      <c r="R447" s="1">
        <v>-2.5106899999999999</v>
      </c>
      <c r="S447" s="1">
        <v>9.3845300000000001E-4</v>
      </c>
      <c r="T447" s="1">
        <v>5.7527599999999998E-2</v>
      </c>
      <c r="U447" s="1">
        <v>-2.4560599999999999</v>
      </c>
      <c r="V447" s="1" t="s">
        <v>23</v>
      </c>
      <c r="W447" s="1">
        <f>ABS(IK_diagnostics_positions__3[[#This Row],[Column1]]-A446)</f>
        <v>3.9597E-3</v>
      </c>
      <c r="X447" s="1">
        <f>ABS(IK_diagnostics_positions__3[[#This Row],[Column2]]-B446)</f>
        <v>0</v>
      </c>
      <c r="Y447" s="1">
        <f>ABS(IK_diagnostics_positions__3[[#This Row],[Column3]]-C446)</f>
        <v>7.299999999998974E-5</v>
      </c>
      <c r="Z447" s="1">
        <f>ABS(IK_diagnostics_positions__3[[#This Row],[Column4]]-D446)</f>
        <v>3.6620000000000541E-3</v>
      </c>
      <c r="AA447" s="1">
        <f>ABS(IK_diagnostics_positions__3[[#This Row],[Column5]]-E446)</f>
        <v>0</v>
      </c>
      <c r="AB447" s="1">
        <f>ABS(IK_diagnostics_positions__3[[#This Row],[Column6]]-F446)</f>
        <v>3.8400000000000656E-3</v>
      </c>
      <c r="AC447" s="1">
        <f>ABS(IK_diagnostics_positions__3[[#This Row],[Column7]]-G446)</f>
        <v>1.7519999999999758E-3</v>
      </c>
      <c r="AD447" s="1">
        <f>ABS(IK_diagnostics_positions__3[[#This Row],[Column8]]-H446)</f>
        <v>1.1489999999999556E-3</v>
      </c>
      <c r="AE447" s="1">
        <f>ABS(IK_diagnostics_positions__3[[#This Row],[Column9]]-I446)</f>
        <v>6.2699999999999978E-3</v>
      </c>
      <c r="AF447" s="1">
        <f>ABS(IK_diagnostics_positions__3[[#This Row],[Column10]]-J446)</f>
        <v>9.0980999999999961E-4</v>
      </c>
      <c r="AG447" s="1">
        <f>ABS(IK_diagnostics_positions__3[[#This Row],[Column11]]-K446)</f>
        <v>4.662000000000055E-3</v>
      </c>
      <c r="AH447" s="1">
        <f>ABS(IK_diagnostics_positions__3[[#This Row],[Column12]]-L446)</f>
        <v>2.8999999999990145E-4</v>
      </c>
      <c r="AI447" s="1">
        <f>ABS(IK_diagnostics_positions__3[[#This Row],[Column13]]-M446)</f>
        <v>1.1149999999999771E-3</v>
      </c>
      <c r="AJ447" s="1">
        <f>ABS(IK_diagnostics_positions__3[[#This Row],[Column14]]-N446)</f>
        <v>2.3099999999999232E-3</v>
      </c>
      <c r="AK447" s="1">
        <f>ABS(IK_diagnostics_positions__3[[#This Row],[Column15]]-O446)</f>
        <v>9.2999999999987537E-4</v>
      </c>
      <c r="AL447" s="1">
        <f>ABS(IK_diagnostics_positions__3[[#This Row],[Column16]]-P446)</f>
        <v>6.0400000000004894E-4</v>
      </c>
      <c r="AM447" s="1">
        <f>ABS(IK_diagnostics_positions__3[[#This Row],[Column17]]-Q446)</f>
        <v>1.8999999999991246E-4</v>
      </c>
      <c r="AN447" s="1">
        <f>ABS(IK_diagnostics_positions__3[[#This Row],[Column18]]-R446)</f>
        <v>1.0300000000000864E-3</v>
      </c>
      <c r="AO447" s="1">
        <f>ABS(IK_diagnostics_positions__3[[#This Row],[Column19]]-S446)</f>
        <v>4.9825699999999989E-4</v>
      </c>
      <c r="AP447" s="1">
        <f>ABS(IK_diagnostics_positions__3[[#This Row],[Column20]]-T446)</f>
        <v>4.1931000000000052E-3</v>
      </c>
      <c r="AQ447" s="1">
        <f>ABS(IK_diagnostics_positions__3[[#This Row],[Column21]]-U446)</f>
        <v>9.3999999999994088E-4</v>
      </c>
    </row>
    <row r="448" spans="1:43" x14ac:dyDescent="0.25">
      <c r="A448" s="1">
        <v>1.2474499999999999E-2</v>
      </c>
      <c r="B448" s="1" t="s">
        <v>22</v>
      </c>
      <c r="C448" s="1">
        <v>-0.99992199999999998</v>
      </c>
      <c r="D448" s="1">
        <v>-0.98397500000000004</v>
      </c>
      <c r="E448" s="1" t="s">
        <v>22</v>
      </c>
      <c r="F448" s="1">
        <v>-1.08412</v>
      </c>
      <c r="G448" s="1">
        <v>-0.89898400000000001</v>
      </c>
      <c r="H448" s="1">
        <v>0.92273300000000003</v>
      </c>
      <c r="I448" s="1">
        <v>-1.46007</v>
      </c>
      <c r="J448" s="1">
        <v>7.3782199999999996E-3</v>
      </c>
      <c r="K448" s="1">
        <v>0.869363</v>
      </c>
      <c r="L448" s="1">
        <v>-1.8791899999999999</v>
      </c>
      <c r="M448" s="1">
        <v>0.76313799999999998</v>
      </c>
      <c r="N448" s="1">
        <v>0.97126599999999996</v>
      </c>
      <c r="O448" s="1">
        <v>-2.5260600000000002</v>
      </c>
      <c r="P448" s="1">
        <v>-0.75746400000000003</v>
      </c>
      <c r="Q448" s="1">
        <v>1.0004200000000001</v>
      </c>
      <c r="R448" s="1">
        <v>-2.5099399999999998</v>
      </c>
      <c r="S448" s="1">
        <v>2.2099899999999999E-4</v>
      </c>
      <c r="T448" s="1">
        <v>5.3688E-2</v>
      </c>
      <c r="U448" s="1">
        <v>-2.4576600000000002</v>
      </c>
      <c r="V448" s="1" t="s">
        <v>23</v>
      </c>
      <c r="W448" s="1">
        <f>ABS(IK_diagnostics_positions__3[[#This Row],[Column1]]-A447)</f>
        <v>4.016200000000001E-3</v>
      </c>
      <c r="X448" s="1">
        <f>ABS(IK_diagnostics_positions__3[[#This Row],[Column2]]-B447)</f>
        <v>0</v>
      </c>
      <c r="Y448" s="1">
        <f>ABS(IK_diagnostics_positions__3[[#This Row],[Column3]]-C447)</f>
        <v>5.8000000000002494E-5</v>
      </c>
      <c r="Z448" s="1">
        <f>ABS(IK_diagnostics_positions__3[[#This Row],[Column4]]-D447)</f>
        <v>3.7220000000000031E-3</v>
      </c>
      <c r="AA448" s="1">
        <f>ABS(IK_diagnostics_positions__3[[#This Row],[Column5]]-E447)</f>
        <v>0</v>
      </c>
      <c r="AB448" s="1">
        <f>ABS(IK_diagnostics_positions__3[[#This Row],[Column6]]-F447)</f>
        <v>3.6199999999999566E-3</v>
      </c>
      <c r="AC448" s="1">
        <f>ABS(IK_diagnostics_positions__3[[#This Row],[Column7]]-G447)</f>
        <v>2.403000000000044E-3</v>
      </c>
      <c r="AD448" s="1">
        <f>ABS(IK_diagnostics_positions__3[[#This Row],[Column8]]-H447)</f>
        <v>1.1689999999999756E-3</v>
      </c>
      <c r="AE448" s="1">
        <f>ABS(IK_diagnostics_positions__3[[#This Row],[Column9]]-I447)</f>
        <v>6.1999999999999833E-3</v>
      </c>
      <c r="AF448" s="1">
        <f>ABS(IK_diagnostics_positions__3[[#This Row],[Column10]]-J447)</f>
        <v>4.9554999999999998E-4</v>
      </c>
      <c r="AG448" s="1">
        <f>ABS(IK_diagnostics_positions__3[[#This Row],[Column11]]-K447)</f>
        <v>5.3389999999999826E-3</v>
      </c>
      <c r="AH448" s="1">
        <f>ABS(IK_diagnostics_positions__3[[#This Row],[Column12]]-L447)</f>
        <v>5.1000000000001044E-4</v>
      </c>
      <c r="AI448" s="1">
        <f>ABS(IK_diagnostics_positions__3[[#This Row],[Column13]]-M447)</f>
        <v>6.2000000000006494E-5</v>
      </c>
      <c r="AJ448" s="1">
        <f>ABS(IK_diagnostics_positions__3[[#This Row],[Column14]]-N447)</f>
        <v>2.4210000000000065E-3</v>
      </c>
      <c r="AK448" s="1">
        <f>ABS(IK_diagnostics_positions__3[[#This Row],[Column15]]-O447)</f>
        <v>1.1799999999997368E-3</v>
      </c>
      <c r="AL448" s="1">
        <f>ABS(IK_diagnostics_positions__3[[#This Row],[Column16]]-P447)</f>
        <v>1.1019999999999364E-3</v>
      </c>
      <c r="AM448" s="1">
        <f>ABS(IK_diagnostics_positions__3[[#This Row],[Column17]]-Q447)</f>
        <v>5.499999999998284E-4</v>
      </c>
      <c r="AN448" s="1">
        <f>ABS(IK_diagnostics_positions__3[[#This Row],[Column18]]-R447)</f>
        <v>7.5000000000002842E-4</v>
      </c>
      <c r="AO448" s="1">
        <f>ABS(IK_diagnostics_positions__3[[#This Row],[Column19]]-S447)</f>
        <v>7.1745399999999997E-4</v>
      </c>
      <c r="AP448" s="1">
        <f>ABS(IK_diagnostics_positions__3[[#This Row],[Column20]]-T447)</f>
        <v>3.8395999999999986E-3</v>
      </c>
      <c r="AQ448" s="1">
        <f>ABS(IK_diagnostics_positions__3[[#This Row],[Column21]]-U447)</f>
        <v>1.6000000000002679E-3</v>
      </c>
    </row>
    <row r="449" spans="1:43" x14ac:dyDescent="0.25">
      <c r="A449" s="1">
        <v>8.0546000000000003E-3</v>
      </c>
      <c r="B449" s="1" t="s">
        <v>22</v>
      </c>
      <c r="C449" s="1">
        <v>-0.99996799999999997</v>
      </c>
      <c r="D449" s="1">
        <v>-0.98807100000000003</v>
      </c>
      <c r="E449" s="1" t="s">
        <v>22</v>
      </c>
      <c r="F449" s="1">
        <v>-1.0879099999999999</v>
      </c>
      <c r="G449" s="1">
        <v>-0.90161999999999998</v>
      </c>
      <c r="H449" s="1">
        <v>0.92178899999999997</v>
      </c>
      <c r="I449" s="1">
        <v>-1.46584</v>
      </c>
      <c r="J449" s="1">
        <v>7.3016899999999996E-3</v>
      </c>
      <c r="K449" s="1">
        <v>0.86417900000000003</v>
      </c>
      <c r="L449" s="1">
        <v>-1.8788100000000001</v>
      </c>
      <c r="M449" s="1">
        <v>0.76242900000000002</v>
      </c>
      <c r="N449" s="1">
        <v>0.97396899999999997</v>
      </c>
      <c r="O449" s="1">
        <v>-2.5251299999999999</v>
      </c>
      <c r="P449" s="1">
        <v>-0.75684499999999999</v>
      </c>
      <c r="Q449" s="1">
        <v>1.00041</v>
      </c>
      <c r="R449" s="1">
        <v>-2.5093000000000001</v>
      </c>
      <c r="S449" s="1">
        <v>-1.7763300000000001E-4</v>
      </c>
      <c r="T449" s="1">
        <v>5.0260699999999998E-2</v>
      </c>
      <c r="U449" s="1">
        <v>-2.45974</v>
      </c>
      <c r="V449" s="1" t="s">
        <v>23</v>
      </c>
      <c r="W449" s="1">
        <f>ABS(IK_diagnostics_positions__3[[#This Row],[Column1]]-A448)</f>
        <v>4.4198999999999992E-3</v>
      </c>
      <c r="X449" s="1">
        <f>ABS(IK_diagnostics_positions__3[[#This Row],[Column2]]-B448)</f>
        <v>0</v>
      </c>
      <c r="Y449" s="1">
        <f>ABS(IK_diagnostics_positions__3[[#This Row],[Column3]]-C448)</f>
        <v>4.5999999999990493E-5</v>
      </c>
      <c r="Z449" s="1">
        <f>ABS(IK_diagnostics_positions__3[[#This Row],[Column4]]-D448)</f>
        <v>4.0959999999999885E-3</v>
      </c>
      <c r="AA449" s="1">
        <f>ABS(IK_diagnostics_positions__3[[#This Row],[Column5]]-E448)</f>
        <v>0</v>
      </c>
      <c r="AB449" s="1">
        <f>ABS(IK_diagnostics_positions__3[[#This Row],[Column6]]-F448)</f>
        <v>3.7899999999999601E-3</v>
      </c>
      <c r="AC449" s="1">
        <f>ABS(IK_diagnostics_positions__3[[#This Row],[Column7]]-G448)</f>
        <v>2.6359999999999717E-3</v>
      </c>
      <c r="AD449" s="1">
        <f>ABS(IK_diagnostics_positions__3[[#This Row],[Column8]]-H448)</f>
        <v>9.4400000000005591E-4</v>
      </c>
      <c r="AE449" s="1">
        <f>ABS(IK_diagnostics_positions__3[[#This Row],[Column9]]-I448)</f>
        <v>5.7700000000000529E-3</v>
      </c>
      <c r="AF449" s="1">
        <f>ABS(IK_diagnostics_positions__3[[#This Row],[Column10]]-J448)</f>
        <v>7.6530000000000001E-5</v>
      </c>
      <c r="AG449" s="1">
        <f>ABS(IK_diagnostics_positions__3[[#This Row],[Column11]]-K448)</f>
        <v>5.1839999999999664E-3</v>
      </c>
      <c r="AH449" s="1">
        <f>ABS(IK_diagnostics_positions__3[[#This Row],[Column12]]-L448)</f>
        <v>3.7999999999982492E-4</v>
      </c>
      <c r="AI449" s="1">
        <f>ABS(IK_diagnostics_positions__3[[#This Row],[Column13]]-M448)</f>
        <v>7.0899999999995966E-4</v>
      </c>
      <c r="AJ449" s="1">
        <f>ABS(IK_diagnostics_positions__3[[#This Row],[Column14]]-N448)</f>
        <v>2.7030000000000109E-3</v>
      </c>
      <c r="AK449" s="1">
        <f>ABS(IK_diagnostics_positions__3[[#This Row],[Column15]]-O448)</f>
        <v>9.3000000000031946E-4</v>
      </c>
      <c r="AL449" s="1">
        <f>ABS(IK_diagnostics_positions__3[[#This Row],[Column16]]-P448)</f>
        <v>6.1900000000003619E-4</v>
      </c>
      <c r="AM449" s="1">
        <f>ABS(IK_diagnostics_positions__3[[#This Row],[Column17]]-Q448)</f>
        <v>1.0000000000065512E-5</v>
      </c>
      <c r="AN449" s="1">
        <f>ABS(IK_diagnostics_positions__3[[#This Row],[Column18]]-R448)</f>
        <v>6.3999999999975188E-4</v>
      </c>
      <c r="AO449" s="1">
        <f>ABS(IK_diagnostics_positions__3[[#This Row],[Column19]]-S448)</f>
        <v>3.98632E-4</v>
      </c>
      <c r="AP449" s="1">
        <f>ABS(IK_diagnostics_positions__3[[#This Row],[Column20]]-T448)</f>
        <v>3.4273000000000012E-3</v>
      </c>
      <c r="AQ449" s="1">
        <f>ABS(IK_diagnostics_positions__3[[#This Row],[Column21]]-U448)</f>
        <v>2.0799999999998597E-3</v>
      </c>
    </row>
    <row r="450" spans="1:43" x14ac:dyDescent="0.25">
      <c r="A450" s="1">
        <v>3.9011900000000001E-3</v>
      </c>
      <c r="B450" s="1" t="s">
        <v>22</v>
      </c>
      <c r="C450" s="1">
        <v>-0.99999199999999999</v>
      </c>
      <c r="D450" s="1">
        <v>-0.99188600000000005</v>
      </c>
      <c r="E450" s="1" t="s">
        <v>22</v>
      </c>
      <c r="F450" s="1">
        <v>-1.09168</v>
      </c>
      <c r="G450" s="1">
        <v>-0.90358099999999997</v>
      </c>
      <c r="H450" s="1">
        <v>0.92104600000000003</v>
      </c>
      <c r="I450" s="1">
        <v>-1.47099</v>
      </c>
      <c r="J450" s="1">
        <v>7.5846899999999998E-3</v>
      </c>
      <c r="K450" s="1">
        <v>0.85883799999999999</v>
      </c>
      <c r="L450" s="1">
        <v>-1.8783099999999999</v>
      </c>
      <c r="M450" s="1">
        <v>0.76200500000000004</v>
      </c>
      <c r="N450" s="1">
        <v>0.97653199999999996</v>
      </c>
      <c r="O450" s="1">
        <v>-2.52407</v>
      </c>
      <c r="P450" s="1">
        <v>-0.75610699999999997</v>
      </c>
      <c r="Q450" s="1">
        <v>1.00003</v>
      </c>
      <c r="R450" s="1">
        <v>-2.5082599999999999</v>
      </c>
      <c r="S450" s="1">
        <v>-4.5783100000000001E-4</v>
      </c>
      <c r="T450" s="1">
        <v>4.6941999999999998E-2</v>
      </c>
      <c r="U450" s="1">
        <v>-2.4620600000000001</v>
      </c>
      <c r="V450" s="1" t="s">
        <v>23</v>
      </c>
      <c r="W450" s="1">
        <f>ABS(IK_diagnostics_positions__3[[#This Row],[Column1]]-A449)</f>
        <v>4.1534099999999997E-3</v>
      </c>
      <c r="X450" s="1">
        <f>ABS(IK_diagnostics_positions__3[[#This Row],[Column2]]-B449)</f>
        <v>0</v>
      </c>
      <c r="Y450" s="1">
        <f>ABS(IK_diagnostics_positions__3[[#This Row],[Column3]]-C449)</f>
        <v>2.4000000000024002E-5</v>
      </c>
      <c r="Z450" s="1">
        <f>ABS(IK_diagnostics_positions__3[[#This Row],[Column4]]-D449)</f>
        <v>3.8150000000000128E-3</v>
      </c>
      <c r="AA450" s="1">
        <f>ABS(IK_diagnostics_positions__3[[#This Row],[Column5]]-E449)</f>
        <v>0</v>
      </c>
      <c r="AB450" s="1">
        <f>ABS(IK_diagnostics_positions__3[[#This Row],[Column6]]-F449)</f>
        <v>3.7700000000000511E-3</v>
      </c>
      <c r="AC450" s="1">
        <f>ABS(IK_diagnostics_positions__3[[#This Row],[Column7]]-G449)</f>
        <v>1.9609999999999905E-3</v>
      </c>
      <c r="AD450" s="1">
        <f>ABS(IK_diagnostics_positions__3[[#This Row],[Column8]]-H449)</f>
        <v>7.4299999999993815E-4</v>
      </c>
      <c r="AE450" s="1">
        <f>ABS(IK_diagnostics_positions__3[[#This Row],[Column9]]-I449)</f>
        <v>5.1499999999999879E-3</v>
      </c>
      <c r="AF450" s="1">
        <f>ABS(IK_diagnostics_positions__3[[#This Row],[Column10]]-J449)</f>
        <v>2.8300000000000027E-4</v>
      </c>
      <c r="AG450" s="1">
        <f>ABS(IK_diagnostics_positions__3[[#This Row],[Column11]]-K449)</f>
        <v>5.3410000000000402E-3</v>
      </c>
      <c r="AH450" s="1">
        <f>ABS(IK_diagnostics_positions__3[[#This Row],[Column12]]-L449)</f>
        <v>5.0000000000016698E-4</v>
      </c>
      <c r="AI450" s="1">
        <f>ABS(IK_diagnostics_positions__3[[#This Row],[Column13]]-M449)</f>
        <v>4.2399999999997995E-4</v>
      </c>
      <c r="AJ450" s="1">
        <f>ABS(IK_diagnostics_positions__3[[#This Row],[Column14]]-N449)</f>
        <v>2.562999999999982E-3</v>
      </c>
      <c r="AK450" s="1">
        <f>ABS(IK_diagnostics_positions__3[[#This Row],[Column15]]-O449)</f>
        <v>1.0599999999998388E-3</v>
      </c>
      <c r="AL450" s="1">
        <f>ABS(IK_diagnostics_positions__3[[#This Row],[Column16]]-P449)</f>
        <v>7.3800000000001642E-4</v>
      </c>
      <c r="AM450" s="1">
        <f>ABS(IK_diagnostics_positions__3[[#This Row],[Column17]]-Q449)</f>
        <v>3.8000000000004697E-4</v>
      </c>
      <c r="AN450" s="1">
        <f>ABS(IK_diagnostics_positions__3[[#This Row],[Column18]]-R449)</f>
        <v>1.0400000000001519E-3</v>
      </c>
      <c r="AO450" s="1">
        <f>ABS(IK_diagnostics_positions__3[[#This Row],[Column19]]-S449)</f>
        <v>2.80198E-4</v>
      </c>
      <c r="AP450" s="1">
        <f>ABS(IK_diagnostics_positions__3[[#This Row],[Column20]]-T449)</f>
        <v>3.3187000000000008E-3</v>
      </c>
      <c r="AQ450" s="1">
        <f>ABS(IK_diagnostics_positions__3[[#This Row],[Column21]]-U449)</f>
        <v>2.3200000000000998E-3</v>
      </c>
    </row>
    <row r="451" spans="1:43" x14ac:dyDescent="0.25">
      <c r="A451" s="1">
        <v>-2.1068700000000001E-4</v>
      </c>
      <c r="B451" s="1" t="s">
        <v>22</v>
      </c>
      <c r="C451" s="1" t="s">
        <v>50</v>
      </c>
      <c r="D451" s="1">
        <v>-0.99563400000000002</v>
      </c>
      <c r="E451" s="1" t="s">
        <v>22</v>
      </c>
      <c r="F451" s="1">
        <v>-1.0955699999999999</v>
      </c>
      <c r="G451" s="1">
        <v>-0.90564699999999998</v>
      </c>
      <c r="H451" s="1">
        <v>0.92046799999999995</v>
      </c>
      <c r="I451" s="1">
        <v>-1.4758899999999999</v>
      </c>
      <c r="J451" s="1">
        <v>7.4765099999999996E-3</v>
      </c>
      <c r="K451" s="1">
        <v>0.85337399999999997</v>
      </c>
      <c r="L451" s="1">
        <v>-1.87801</v>
      </c>
      <c r="M451" s="1">
        <v>0.76141800000000004</v>
      </c>
      <c r="N451" s="1">
        <v>0.97853199999999996</v>
      </c>
      <c r="O451" s="1">
        <v>-2.5229200000000001</v>
      </c>
      <c r="P451" s="1">
        <v>-0.75534800000000002</v>
      </c>
      <c r="Q451" s="1">
        <v>1.0006699999999999</v>
      </c>
      <c r="R451" s="1">
        <v>-2.5076100000000001</v>
      </c>
      <c r="S451" s="1">
        <v>-1.1796899999999999E-3</v>
      </c>
      <c r="T451" s="1">
        <v>4.32612E-2</v>
      </c>
      <c r="U451" s="1">
        <v>-2.4642200000000001</v>
      </c>
      <c r="V451" s="1" t="s">
        <v>23</v>
      </c>
      <c r="W451" s="1">
        <f>ABS(IK_diagnostics_positions__3[[#This Row],[Column1]]-A450)</f>
        <v>4.1118769999999999E-3</v>
      </c>
      <c r="X451" s="1">
        <f>ABS(IK_diagnostics_positions__3[[#This Row],[Column2]]-B450)</f>
        <v>0</v>
      </c>
      <c r="Y451" s="1">
        <f>ABS(IK_diagnostics_positions__3[[#This Row],[Column3]]-C450)</f>
        <v>8.0000000000080007E-6</v>
      </c>
      <c r="Z451" s="1">
        <f>ABS(IK_diagnostics_positions__3[[#This Row],[Column4]]-D450)</f>
        <v>3.7479999999999736E-3</v>
      </c>
      <c r="AA451" s="1">
        <f>ABS(IK_diagnostics_positions__3[[#This Row],[Column5]]-E450)</f>
        <v>0</v>
      </c>
      <c r="AB451" s="1">
        <f>ABS(IK_diagnostics_positions__3[[#This Row],[Column6]]-F450)</f>
        <v>3.8899999999999491E-3</v>
      </c>
      <c r="AC451" s="1">
        <f>ABS(IK_diagnostics_positions__3[[#This Row],[Column7]]-G450)</f>
        <v>2.0660000000000123E-3</v>
      </c>
      <c r="AD451" s="1">
        <f>ABS(IK_diagnostics_positions__3[[#This Row],[Column8]]-H450)</f>
        <v>5.7800000000007845E-4</v>
      </c>
      <c r="AE451" s="1">
        <f>ABS(IK_diagnostics_positions__3[[#This Row],[Column9]]-I450)</f>
        <v>4.8999999999999044E-3</v>
      </c>
      <c r="AF451" s="1">
        <f>ABS(IK_diagnostics_positions__3[[#This Row],[Column10]]-J450)</f>
        <v>1.0818000000000026E-4</v>
      </c>
      <c r="AG451" s="1">
        <f>ABS(IK_diagnostics_positions__3[[#This Row],[Column11]]-K450)</f>
        <v>5.4640000000000244E-3</v>
      </c>
      <c r="AH451" s="1">
        <f>ABS(IK_diagnostics_positions__3[[#This Row],[Column12]]-L450)</f>
        <v>2.9999999999996696E-4</v>
      </c>
      <c r="AI451" s="1">
        <f>ABS(IK_diagnostics_positions__3[[#This Row],[Column13]]-M450)</f>
        <v>5.8700000000000419E-4</v>
      </c>
      <c r="AJ451" s="1">
        <f>ABS(IK_diagnostics_positions__3[[#This Row],[Column14]]-N450)</f>
        <v>2.0000000000000018E-3</v>
      </c>
      <c r="AK451" s="1">
        <f>ABS(IK_diagnostics_positions__3[[#This Row],[Column15]]-O450)</f>
        <v>1.1499999999999844E-3</v>
      </c>
      <c r="AL451" s="1">
        <f>ABS(IK_diagnostics_positions__3[[#This Row],[Column16]]-P450)</f>
        <v>7.5899999999995416E-4</v>
      </c>
      <c r="AM451" s="1">
        <f>ABS(IK_diagnostics_positions__3[[#This Row],[Column17]]-Q450)</f>
        <v>6.3999999999997392E-4</v>
      </c>
      <c r="AN451" s="1">
        <f>ABS(IK_diagnostics_positions__3[[#This Row],[Column18]]-R450)</f>
        <v>6.4999999999981739E-4</v>
      </c>
      <c r="AO451" s="1">
        <f>ABS(IK_diagnostics_positions__3[[#This Row],[Column19]]-S450)</f>
        <v>7.2185899999999993E-4</v>
      </c>
      <c r="AP451" s="1">
        <f>ABS(IK_diagnostics_positions__3[[#This Row],[Column20]]-T450)</f>
        <v>3.680799999999998E-3</v>
      </c>
      <c r="AQ451" s="1">
        <f>ABS(IK_diagnostics_positions__3[[#This Row],[Column21]]-U450)</f>
        <v>2.1599999999999397E-3</v>
      </c>
    </row>
    <row r="452" spans="1:43" x14ac:dyDescent="0.25">
      <c r="A452" s="1">
        <v>-3.4767800000000001E-3</v>
      </c>
      <c r="B452" s="1" t="s">
        <v>22</v>
      </c>
      <c r="C452" s="1">
        <v>-0.99999400000000005</v>
      </c>
      <c r="D452" s="1">
        <v>-0.99856900000000004</v>
      </c>
      <c r="E452" s="1" t="s">
        <v>22</v>
      </c>
      <c r="F452" s="1">
        <v>-1.0989500000000001</v>
      </c>
      <c r="G452" s="1">
        <v>-0.90678000000000003</v>
      </c>
      <c r="H452" s="1">
        <v>0.91996299999999998</v>
      </c>
      <c r="I452" s="1">
        <v>-1.4800599999999999</v>
      </c>
      <c r="J452" s="1">
        <v>7.9917300000000007E-3</v>
      </c>
      <c r="K452" s="1">
        <v>0.84787400000000002</v>
      </c>
      <c r="L452" s="1">
        <v>-1.87754</v>
      </c>
      <c r="M452" s="1">
        <v>0.76114999999999999</v>
      </c>
      <c r="N452" s="1">
        <v>0.98055300000000001</v>
      </c>
      <c r="O452" s="1">
        <v>-2.5218699999999998</v>
      </c>
      <c r="P452" s="1">
        <v>-0.75421099999999996</v>
      </c>
      <c r="Q452" s="1">
        <v>1.00091</v>
      </c>
      <c r="R452" s="1">
        <v>-2.5065300000000001</v>
      </c>
      <c r="S452" s="1">
        <v>-1.2909600000000001E-3</v>
      </c>
      <c r="T452" s="1">
        <v>3.9718999999999997E-2</v>
      </c>
      <c r="U452" s="1">
        <v>-2.46644</v>
      </c>
      <c r="V452" s="1" t="s">
        <v>23</v>
      </c>
      <c r="W452" s="1">
        <f>ABS(IK_diagnostics_positions__3[[#This Row],[Column1]]-A451)</f>
        <v>3.2660929999999999E-3</v>
      </c>
      <c r="X452" s="1">
        <f>ABS(IK_diagnostics_positions__3[[#This Row],[Column2]]-B451)</f>
        <v>0</v>
      </c>
      <c r="Y452" s="1">
        <f>ABS(IK_diagnostics_positions__3[[#This Row],[Column3]]-C451)</f>
        <v>5.9999999999504894E-6</v>
      </c>
      <c r="Z452" s="1">
        <f>ABS(IK_diagnostics_positions__3[[#This Row],[Column4]]-D451)</f>
        <v>2.9350000000000209E-3</v>
      </c>
      <c r="AA452" s="1">
        <f>ABS(IK_diagnostics_positions__3[[#This Row],[Column5]]-E451)</f>
        <v>0</v>
      </c>
      <c r="AB452" s="1">
        <f>ABS(IK_diagnostics_positions__3[[#This Row],[Column6]]-F451)</f>
        <v>3.3800000000001607E-3</v>
      </c>
      <c r="AC452" s="1">
        <f>ABS(IK_diagnostics_positions__3[[#This Row],[Column7]]-G451)</f>
        <v>1.1330000000000506E-3</v>
      </c>
      <c r="AD452" s="1">
        <f>ABS(IK_diagnostics_positions__3[[#This Row],[Column8]]-H451)</f>
        <v>5.0499999999997769E-4</v>
      </c>
      <c r="AE452" s="1">
        <f>ABS(IK_diagnostics_positions__3[[#This Row],[Column9]]-I451)</f>
        <v>4.170000000000007E-3</v>
      </c>
      <c r="AF452" s="1">
        <f>ABS(IK_diagnostics_positions__3[[#This Row],[Column10]]-J451)</f>
        <v>5.1522000000000113E-4</v>
      </c>
      <c r="AG452" s="1">
        <f>ABS(IK_diagnostics_positions__3[[#This Row],[Column11]]-K451)</f>
        <v>5.4999999999999494E-3</v>
      </c>
      <c r="AH452" s="1">
        <f>ABS(IK_diagnostics_positions__3[[#This Row],[Column12]]-L451)</f>
        <v>4.6999999999997044E-4</v>
      </c>
      <c r="AI452" s="1">
        <f>ABS(IK_diagnostics_positions__3[[#This Row],[Column13]]-M451)</f>
        <v>2.6800000000004598E-4</v>
      </c>
      <c r="AJ452" s="1">
        <f>ABS(IK_diagnostics_positions__3[[#This Row],[Column14]]-N451)</f>
        <v>2.0210000000000505E-3</v>
      </c>
      <c r="AK452" s="1">
        <f>ABS(IK_diagnostics_positions__3[[#This Row],[Column15]]-O451)</f>
        <v>1.0500000000002174E-3</v>
      </c>
      <c r="AL452" s="1">
        <f>ABS(IK_diagnostics_positions__3[[#This Row],[Column16]]-P451)</f>
        <v>1.1370000000000546E-3</v>
      </c>
      <c r="AM452" s="1">
        <f>ABS(IK_diagnostics_positions__3[[#This Row],[Column17]]-Q451)</f>
        <v>2.4000000000001798E-4</v>
      </c>
      <c r="AN452" s="1">
        <f>ABS(IK_diagnostics_positions__3[[#This Row],[Column18]]-R451)</f>
        <v>1.0799999999999699E-3</v>
      </c>
      <c r="AO452" s="1">
        <f>ABS(IK_diagnostics_positions__3[[#This Row],[Column19]]-S451)</f>
        <v>1.1127000000000012E-4</v>
      </c>
      <c r="AP452" s="1">
        <f>ABS(IK_diagnostics_positions__3[[#This Row],[Column20]]-T451)</f>
        <v>3.5422000000000023E-3</v>
      </c>
      <c r="AQ452" s="1">
        <f>ABS(IK_diagnostics_positions__3[[#This Row],[Column21]]-U451)</f>
        <v>2.2199999999998887E-3</v>
      </c>
    </row>
    <row r="453" spans="1:43" x14ac:dyDescent="0.25">
      <c r="A453" s="1">
        <v>-7.4448300000000004E-3</v>
      </c>
      <c r="B453" s="1" t="s">
        <v>22</v>
      </c>
      <c r="C453" s="1">
        <v>-0.99997199999999997</v>
      </c>
      <c r="D453" s="1">
        <v>-1.0021899999999999</v>
      </c>
      <c r="E453" s="1" t="s">
        <v>22</v>
      </c>
      <c r="F453" s="1">
        <v>-1.1023099999999999</v>
      </c>
      <c r="G453" s="1">
        <v>-0.90939499999999995</v>
      </c>
      <c r="H453" s="1">
        <v>0.91910599999999998</v>
      </c>
      <c r="I453" s="1">
        <v>-1.4852399999999999</v>
      </c>
      <c r="J453" s="1">
        <v>7.4288799999999997E-3</v>
      </c>
      <c r="K453" s="1">
        <v>0.84255999999999998</v>
      </c>
      <c r="L453" s="1">
        <v>-1.87713</v>
      </c>
      <c r="M453" s="1">
        <v>0.76045499999999999</v>
      </c>
      <c r="N453" s="1">
        <v>0.98228700000000002</v>
      </c>
      <c r="O453" s="1">
        <v>-2.5201099999999999</v>
      </c>
      <c r="P453" s="1">
        <v>-0.75385999999999997</v>
      </c>
      <c r="Q453" s="1">
        <v>1.0001899999999999</v>
      </c>
      <c r="R453" s="1">
        <v>-2.5060899999999999</v>
      </c>
      <c r="S453" s="1">
        <v>-1.4816600000000001E-3</v>
      </c>
      <c r="T453" s="1">
        <v>3.6095799999999997E-2</v>
      </c>
      <c r="U453" s="1">
        <v>-2.46834</v>
      </c>
      <c r="V453" s="1" t="s">
        <v>23</v>
      </c>
      <c r="W453" s="1">
        <f>ABS(IK_diagnostics_positions__3[[#This Row],[Column1]]-A452)</f>
        <v>3.9680500000000007E-3</v>
      </c>
      <c r="X453" s="1">
        <f>ABS(IK_diagnostics_positions__3[[#This Row],[Column2]]-B452)</f>
        <v>0</v>
      </c>
      <c r="Y453" s="1">
        <f>ABS(IK_diagnostics_positions__3[[#This Row],[Column3]]-C452)</f>
        <v>2.2000000000077513E-5</v>
      </c>
      <c r="Z453" s="1">
        <f>ABS(IK_diagnostics_positions__3[[#This Row],[Column4]]-D452)</f>
        <v>3.6209999999998743E-3</v>
      </c>
      <c r="AA453" s="1">
        <f>ABS(IK_diagnostics_positions__3[[#This Row],[Column5]]-E452)</f>
        <v>0</v>
      </c>
      <c r="AB453" s="1">
        <f>ABS(IK_diagnostics_positions__3[[#This Row],[Column6]]-F452)</f>
        <v>3.3599999999998076E-3</v>
      </c>
      <c r="AC453" s="1">
        <f>ABS(IK_diagnostics_positions__3[[#This Row],[Column7]]-G452)</f>
        <v>2.6149999999999229E-3</v>
      </c>
      <c r="AD453" s="1">
        <f>ABS(IK_diagnostics_positions__3[[#This Row],[Column8]]-H452)</f>
        <v>8.5699999999999665E-4</v>
      </c>
      <c r="AE453" s="1">
        <f>ABS(IK_diagnostics_positions__3[[#This Row],[Column9]]-I452)</f>
        <v>5.1799999999999624E-3</v>
      </c>
      <c r="AF453" s="1">
        <f>ABS(IK_diagnostics_positions__3[[#This Row],[Column10]]-J452)</f>
        <v>5.6285000000000102E-4</v>
      </c>
      <c r="AG453" s="1">
        <f>ABS(IK_diagnostics_positions__3[[#This Row],[Column11]]-K452)</f>
        <v>5.3140000000000409E-3</v>
      </c>
      <c r="AH453" s="1">
        <f>ABS(IK_diagnostics_positions__3[[#This Row],[Column12]]-L452)</f>
        <v>4.1000000000002146E-4</v>
      </c>
      <c r="AI453" s="1">
        <f>ABS(IK_diagnostics_positions__3[[#This Row],[Column13]]-M452)</f>
        <v>6.9500000000000117E-4</v>
      </c>
      <c r="AJ453" s="1">
        <f>ABS(IK_diagnostics_positions__3[[#This Row],[Column14]]-N452)</f>
        <v>1.7340000000000133E-3</v>
      </c>
      <c r="AK453" s="1">
        <f>ABS(IK_diagnostics_positions__3[[#This Row],[Column15]]-O452)</f>
        <v>1.7599999999999838E-3</v>
      </c>
      <c r="AL453" s="1">
        <f>ABS(IK_diagnostics_positions__3[[#This Row],[Column16]]-P452)</f>
        <v>3.5099999999999021E-4</v>
      </c>
      <c r="AM453" s="1">
        <f>ABS(IK_diagnostics_positions__3[[#This Row],[Column17]]-Q452)</f>
        <v>7.2000000000005393E-4</v>
      </c>
      <c r="AN453" s="1">
        <f>ABS(IK_diagnostics_positions__3[[#This Row],[Column18]]-R452)</f>
        <v>4.4000000000021799E-4</v>
      </c>
      <c r="AO453" s="1">
        <f>ABS(IK_diagnostics_positions__3[[#This Row],[Column19]]-S452)</f>
        <v>1.9070000000000003E-4</v>
      </c>
      <c r="AP453" s="1">
        <f>ABS(IK_diagnostics_positions__3[[#This Row],[Column20]]-T452)</f>
        <v>3.6232E-3</v>
      </c>
      <c r="AQ453" s="1">
        <f>ABS(IK_diagnostics_positions__3[[#This Row],[Column21]]-U452)</f>
        <v>1.9000000000000128E-3</v>
      </c>
    </row>
    <row r="454" spans="1:43" x14ac:dyDescent="0.25">
      <c r="A454" s="1">
        <v>-1.1049E-2</v>
      </c>
      <c r="B454" s="1" t="s">
        <v>22</v>
      </c>
      <c r="C454" s="1">
        <v>-0.99993900000000002</v>
      </c>
      <c r="D454" s="1">
        <v>-1.0054399999999999</v>
      </c>
      <c r="E454" s="1" t="s">
        <v>22</v>
      </c>
      <c r="F454" s="1">
        <v>-1.1056600000000001</v>
      </c>
      <c r="G454" s="1">
        <v>-0.91134700000000002</v>
      </c>
      <c r="H454" s="1">
        <v>0.918435</v>
      </c>
      <c r="I454" s="1">
        <v>-1.4898800000000001</v>
      </c>
      <c r="J454" s="1">
        <v>7.1217399999999997E-3</v>
      </c>
      <c r="K454" s="1">
        <v>0.83755100000000005</v>
      </c>
      <c r="L454" s="1">
        <v>-1.8770199999999999</v>
      </c>
      <c r="M454" s="1">
        <v>0.75967799999999996</v>
      </c>
      <c r="N454" s="1">
        <v>0.98413799999999996</v>
      </c>
      <c r="O454" s="1">
        <v>-2.5190199999999998</v>
      </c>
      <c r="P454" s="1">
        <v>-0.75344199999999995</v>
      </c>
      <c r="Q454" s="1">
        <v>1.0001500000000001</v>
      </c>
      <c r="R454" s="1">
        <v>-2.5055900000000002</v>
      </c>
      <c r="S454" s="1">
        <v>-1.82263E-3</v>
      </c>
      <c r="T454" s="1">
        <v>3.3049599999999998E-2</v>
      </c>
      <c r="U454" s="1">
        <v>-2.4708999999999999</v>
      </c>
      <c r="V454" s="1" t="s">
        <v>23</v>
      </c>
      <c r="W454" s="1">
        <f>ABS(IK_diagnostics_positions__3[[#This Row],[Column1]]-A453)</f>
        <v>3.6041699999999994E-3</v>
      </c>
      <c r="X454" s="1">
        <f>ABS(IK_diagnostics_positions__3[[#This Row],[Column2]]-B453)</f>
        <v>0</v>
      </c>
      <c r="Y454" s="1">
        <f>ABS(IK_diagnostics_positions__3[[#This Row],[Column3]]-C453)</f>
        <v>3.2999999999949736E-5</v>
      </c>
      <c r="Z454" s="1">
        <f>ABS(IK_diagnostics_positions__3[[#This Row],[Column4]]-D453)</f>
        <v>3.2499999999999751E-3</v>
      </c>
      <c r="AA454" s="1">
        <f>ABS(IK_diagnostics_positions__3[[#This Row],[Column5]]-E453)</f>
        <v>0</v>
      </c>
      <c r="AB454" s="1">
        <f>ABS(IK_diagnostics_positions__3[[#This Row],[Column6]]-F453)</f>
        <v>3.3500000000001862E-3</v>
      </c>
      <c r="AC454" s="1">
        <f>ABS(IK_diagnostics_positions__3[[#This Row],[Column7]]-G453)</f>
        <v>1.9520000000000648E-3</v>
      </c>
      <c r="AD454" s="1">
        <f>ABS(IK_diagnostics_positions__3[[#This Row],[Column8]]-H453)</f>
        <v>6.7099999999997717E-4</v>
      </c>
      <c r="AE454" s="1">
        <f>ABS(IK_diagnostics_positions__3[[#This Row],[Column9]]-I453)</f>
        <v>4.6400000000001995E-3</v>
      </c>
      <c r="AF454" s="1">
        <f>ABS(IK_diagnostics_positions__3[[#This Row],[Column10]]-J453)</f>
        <v>3.0714000000000002E-4</v>
      </c>
      <c r="AG454" s="1">
        <f>ABS(IK_diagnostics_positions__3[[#This Row],[Column11]]-K453)</f>
        <v>5.0089999999999302E-3</v>
      </c>
      <c r="AH454" s="1">
        <f>ABS(IK_diagnostics_positions__3[[#This Row],[Column12]]-L453)</f>
        <v>1.100000000000545E-4</v>
      </c>
      <c r="AI454" s="1">
        <f>ABS(IK_diagnostics_positions__3[[#This Row],[Column13]]-M453)</f>
        <v>7.7700000000002767E-4</v>
      </c>
      <c r="AJ454" s="1">
        <f>ABS(IK_diagnostics_positions__3[[#This Row],[Column14]]-N453)</f>
        <v>1.850999999999936E-3</v>
      </c>
      <c r="AK454" s="1">
        <f>ABS(IK_diagnostics_positions__3[[#This Row],[Column15]]-O453)</f>
        <v>1.0900000000000354E-3</v>
      </c>
      <c r="AL454" s="1">
        <f>ABS(IK_diagnostics_positions__3[[#This Row],[Column16]]-P453)</f>
        <v>4.1800000000002946E-4</v>
      </c>
      <c r="AM454" s="1">
        <f>ABS(IK_diagnostics_positions__3[[#This Row],[Column17]]-Q453)</f>
        <v>3.9999999999817959E-5</v>
      </c>
      <c r="AN454" s="1">
        <f>ABS(IK_diagnostics_positions__3[[#This Row],[Column18]]-R453)</f>
        <v>4.9999999999972289E-4</v>
      </c>
      <c r="AO454" s="1">
        <f>ABS(IK_diagnostics_positions__3[[#This Row],[Column19]]-S453)</f>
        <v>3.409699999999999E-4</v>
      </c>
      <c r="AP454" s="1">
        <f>ABS(IK_diagnostics_positions__3[[#This Row],[Column20]]-T453)</f>
        <v>3.0461999999999989E-3</v>
      </c>
      <c r="AQ454" s="1">
        <f>ABS(IK_diagnostics_positions__3[[#This Row],[Column21]]-U453)</f>
        <v>2.5599999999998957E-3</v>
      </c>
    </row>
    <row r="455" spans="1:43" x14ac:dyDescent="0.25">
      <c r="A455" s="1">
        <v>-1.4234800000000001E-2</v>
      </c>
      <c r="B455" s="1" t="s">
        <v>22</v>
      </c>
      <c r="C455" s="1">
        <v>-0.99989899999999998</v>
      </c>
      <c r="D455" s="1">
        <v>-1.0082800000000001</v>
      </c>
      <c r="E455" s="1" t="s">
        <v>22</v>
      </c>
      <c r="F455" s="1">
        <v>-1.10884</v>
      </c>
      <c r="G455" s="1">
        <v>-0.91287499999999999</v>
      </c>
      <c r="H455" s="1">
        <v>0.91793599999999997</v>
      </c>
      <c r="I455" s="1">
        <v>-1.4939199999999999</v>
      </c>
      <c r="J455" s="1">
        <v>6.95109E-3</v>
      </c>
      <c r="K455" s="1">
        <v>0.83284199999999997</v>
      </c>
      <c r="L455" s="1">
        <v>-1.8769100000000001</v>
      </c>
      <c r="M455" s="1">
        <v>0.75937500000000002</v>
      </c>
      <c r="N455" s="1">
        <v>0.98567199999999999</v>
      </c>
      <c r="O455" s="1">
        <v>-2.51762</v>
      </c>
      <c r="P455" s="1">
        <v>-0.75294499999999998</v>
      </c>
      <c r="Q455" s="1">
        <v>1.0001100000000001</v>
      </c>
      <c r="R455" s="1">
        <v>-2.5050699999999999</v>
      </c>
      <c r="S455" s="1">
        <v>-1.6948099999999999E-3</v>
      </c>
      <c r="T455" s="1">
        <v>3.01938E-2</v>
      </c>
      <c r="U455" s="1">
        <v>-2.4733000000000001</v>
      </c>
      <c r="V455" s="1" t="s">
        <v>23</v>
      </c>
      <c r="W455" s="1">
        <f>ABS(IK_diagnostics_positions__3[[#This Row],[Column1]]-A454)</f>
        <v>3.1858000000000008E-3</v>
      </c>
      <c r="X455" s="1">
        <f>ABS(IK_diagnostics_positions__3[[#This Row],[Column2]]-B454)</f>
        <v>0</v>
      </c>
      <c r="Y455" s="1">
        <f>ABS(IK_diagnostics_positions__3[[#This Row],[Column3]]-C454)</f>
        <v>4.0000000000040004E-5</v>
      </c>
      <c r="Z455" s="1">
        <f>ABS(IK_diagnostics_positions__3[[#This Row],[Column4]]-D454)</f>
        <v>2.8400000000001757E-3</v>
      </c>
      <c r="AA455" s="1">
        <f>ABS(IK_diagnostics_positions__3[[#This Row],[Column5]]-E454)</f>
        <v>0</v>
      </c>
      <c r="AB455" s="1">
        <f>ABS(IK_diagnostics_positions__3[[#This Row],[Column6]]-F454)</f>
        <v>3.1799999999999606E-3</v>
      </c>
      <c r="AC455" s="1">
        <f>ABS(IK_diagnostics_positions__3[[#This Row],[Column7]]-G454)</f>
        <v>1.5279999999999738E-3</v>
      </c>
      <c r="AD455" s="1">
        <f>ABS(IK_diagnostics_positions__3[[#This Row],[Column8]]-H454)</f>
        <v>4.990000000000272E-4</v>
      </c>
      <c r="AE455" s="1">
        <f>ABS(IK_diagnostics_positions__3[[#This Row],[Column9]]-I454)</f>
        <v>4.0399999999998215E-3</v>
      </c>
      <c r="AF455" s="1">
        <f>ABS(IK_diagnostics_positions__3[[#This Row],[Column10]]-J454)</f>
        <v>1.7064999999999962E-4</v>
      </c>
      <c r="AG455" s="1">
        <f>ABS(IK_diagnostics_positions__3[[#This Row],[Column11]]-K454)</f>
        <v>4.7090000000000742E-3</v>
      </c>
      <c r="AH455" s="1">
        <f>ABS(IK_diagnostics_positions__3[[#This Row],[Column12]]-L454)</f>
        <v>1.0999999999983245E-4</v>
      </c>
      <c r="AI455" s="1">
        <f>ABS(IK_diagnostics_positions__3[[#This Row],[Column13]]-M454)</f>
        <v>3.029999999999422E-4</v>
      </c>
      <c r="AJ455" s="1">
        <f>ABS(IK_diagnostics_positions__3[[#This Row],[Column14]]-N454)</f>
        <v>1.5340000000000353E-3</v>
      </c>
      <c r="AK455" s="1">
        <f>ABS(IK_diagnostics_positions__3[[#This Row],[Column15]]-O454)</f>
        <v>1.3999999999998458E-3</v>
      </c>
      <c r="AL455" s="1">
        <f>ABS(IK_diagnostics_positions__3[[#This Row],[Column16]]-P454)</f>
        <v>4.9699999999996969E-4</v>
      </c>
      <c r="AM455" s="1">
        <f>ABS(IK_diagnostics_positions__3[[#This Row],[Column17]]-Q454)</f>
        <v>4.0000000000040004E-5</v>
      </c>
      <c r="AN455" s="1">
        <f>ABS(IK_diagnostics_positions__3[[#This Row],[Column18]]-R454)</f>
        <v>5.20000000000298E-4</v>
      </c>
      <c r="AO455" s="1">
        <f>ABS(IK_diagnostics_positions__3[[#This Row],[Column19]]-S454)</f>
        <v>1.2782000000000006E-4</v>
      </c>
      <c r="AP455" s="1">
        <f>ABS(IK_diagnostics_positions__3[[#This Row],[Column20]]-T454)</f>
        <v>2.8557999999999986E-3</v>
      </c>
      <c r="AQ455" s="1">
        <f>ABS(IK_diagnostics_positions__3[[#This Row],[Column21]]-U454)</f>
        <v>2.4000000000001798E-3</v>
      </c>
    </row>
    <row r="456" spans="1:43" x14ac:dyDescent="0.25">
      <c r="A456" s="1">
        <v>-1.70346E-2</v>
      </c>
      <c r="B456" s="1" t="s">
        <v>22</v>
      </c>
      <c r="C456" s="1">
        <v>-0.99985500000000005</v>
      </c>
      <c r="D456" s="1">
        <v>-1.01078</v>
      </c>
      <c r="E456" s="1" t="s">
        <v>22</v>
      </c>
      <c r="F456" s="1">
        <v>-1.1114900000000001</v>
      </c>
      <c r="G456" s="1">
        <v>-0.91390199999999999</v>
      </c>
      <c r="H456" s="1">
        <v>0.91761899999999996</v>
      </c>
      <c r="I456" s="1">
        <v>-1.4969600000000001</v>
      </c>
      <c r="J456" s="1">
        <v>6.8193100000000003E-3</v>
      </c>
      <c r="K456" s="1">
        <v>0.82862899999999995</v>
      </c>
      <c r="L456" s="1">
        <v>-1.8769</v>
      </c>
      <c r="M456" s="1">
        <v>0.75886699999999996</v>
      </c>
      <c r="N456" s="1">
        <v>0.98720600000000003</v>
      </c>
      <c r="O456" s="1">
        <v>-2.5166499999999998</v>
      </c>
      <c r="P456" s="1">
        <v>-0.75226099999999996</v>
      </c>
      <c r="Q456" s="1">
        <v>1.00024</v>
      </c>
      <c r="R456" s="1">
        <v>-2.5048699999999999</v>
      </c>
      <c r="S456" s="1">
        <v>-1.57704E-3</v>
      </c>
      <c r="T456" s="1">
        <v>2.7354699999999999E-2</v>
      </c>
      <c r="U456" s="1">
        <v>-2.4751400000000001</v>
      </c>
      <c r="V456" s="1" t="s">
        <v>23</v>
      </c>
      <c r="W456" s="1">
        <f>ABS(IK_diagnostics_positions__3[[#This Row],[Column1]]-A455)</f>
        <v>2.7997999999999999E-3</v>
      </c>
      <c r="X456" s="1">
        <f>ABS(IK_diagnostics_positions__3[[#This Row],[Column2]]-B455)</f>
        <v>0</v>
      </c>
      <c r="Y456" s="1">
        <f>ABS(IK_diagnostics_positions__3[[#This Row],[Column3]]-C455)</f>
        <v>4.3999999999932982E-5</v>
      </c>
      <c r="Z456" s="1">
        <f>ABS(IK_diagnostics_positions__3[[#This Row],[Column4]]-D455)</f>
        <v>2.4999999999999467E-3</v>
      </c>
      <c r="AA456" s="1">
        <f>ABS(IK_diagnostics_positions__3[[#This Row],[Column5]]-E455)</f>
        <v>0</v>
      </c>
      <c r="AB456" s="1">
        <f>ABS(IK_diagnostics_positions__3[[#This Row],[Column6]]-F455)</f>
        <v>2.6500000000000412E-3</v>
      </c>
      <c r="AC456" s="1">
        <f>ABS(IK_diagnostics_positions__3[[#This Row],[Column7]]-G455)</f>
        <v>1.0270000000000001E-3</v>
      </c>
      <c r="AD456" s="1">
        <f>ABS(IK_diagnostics_positions__3[[#This Row],[Column8]]-H455)</f>
        <v>3.1700000000001172E-4</v>
      </c>
      <c r="AE456" s="1">
        <f>ABS(IK_diagnostics_positions__3[[#This Row],[Column9]]-I455)</f>
        <v>3.0400000000001537E-3</v>
      </c>
      <c r="AF456" s="1">
        <f>ABS(IK_diagnostics_positions__3[[#This Row],[Column10]]-J455)</f>
        <v>1.3177999999999974E-4</v>
      </c>
      <c r="AG456" s="1">
        <f>ABS(IK_diagnostics_positions__3[[#This Row],[Column11]]-K455)</f>
        <v>4.2130000000000223E-3</v>
      </c>
      <c r="AH456" s="1">
        <f>ABS(IK_diagnostics_positions__3[[#This Row],[Column12]]-L455)</f>
        <v>1.0000000000065512E-5</v>
      </c>
      <c r="AI456" s="1">
        <f>ABS(IK_diagnostics_positions__3[[#This Row],[Column13]]-M455)</f>
        <v>5.0800000000006396E-4</v>
      </c>
      <c r="AJ456" s="1">
        <f>ABS(IK_diagnostics_positions__3[[#This Row],[Column14]]-N455)</f>
        <v>1.5340000000000353E-3</v>
      </c>
      <c r="AK456" s="1">
        <f>ABS(IK_diagnostics_positions__3[[#This Row],[Column15]]-O455)</f>
        <v>9.7000000000013742E-4</v>
      </c>
      <c r="AL456" s="1">
        <f>ABS(IK_diagnostics_positions__3[[#This Row],[Column16]]-P455)</f>
        <v>6.8400000000001793E-4</v>
      </c>
      <c r="AM456" s="1">
        <f>ABS(IK_diagnostics_positions__3[[#This Row],[Column17]]-Q455)</f>
        <v>1.2999999999996348E-4</v>
      </c>
      <c r="AN456" s="1">
        <f>ABS(IK_diagnostics_positions__3[[#This Row],[Column18]]-R455)</f>
        <v>1.9999999999997797E-4</v>
      </c>
      <c r="AO456" s="1">
        <f>ABS(IK_diagnostics_positions__3[[#This Row],[Column19]]-S455)</f>
        <v>1.177699999999999E-4</v>
      </c>
      <c r="AP456" s="1">
        <f>ABS(IK_diagnostics_positions__3[[#This Row],[Column20]]-T455)</f>
        <v>2.8391000000000007E-3</v>
      </c>
      <c r="AQ456" s="1">
        <f>ABS(IK_diagnostics_positions__3[[#This Row],[Column21]]-U455)</f>
        <v>1.8400000000000638E-3</v>
      </c>
    </row>
    <row r="457" spans="1:43" x14ac:dyDescent="0.25">
      <c r="A457" s="1">
        <v>-1.8918999999999998E-2</v>
      </c>
      <c r="B457" s="1" t="s">
        <v>22</v>
      </c>
      <c r="C457" s="1">
        <v>-0.99982099999999996</v>
      </c>
      <c r="D457" s="1">
        <v>-1.0125200000000001</v>
      </c>
      <c r="E457" s="1" t="s">
        <v>22</v>
      </c>
      <c r="F457" s="1">
        <v>-1.1127499999999999</v>
      </c>
      <c r="G457" s="1">
        <v>-0.91459299999999999</v>
      </c>
      <c r="H457" s="1">
        <v>0.91729899999999998</v>
      </c>
      <c r="I457" s="1">
        <v>-1.4987200000000001</v>
      </c>
      <c r="J457" s="1">
        <v>6.9024000000000004E-3</v>
      </c>
      <c r="K457" s="1">
        <v>0.82427700000000004</v>
      </c>
      <c r="L457" s="1">
        <v>-1.87581</v>
      </c>
      <c r="M457" s="1">
        <v>0.75784099999999999</v>
      </c>
      <c r="N457" s="1">
        <v>0.98917299999999997</v>
      </c>
      <c r="O457" s="1">
        <v>-2.5152600000000001</v>
      </c>
      <c r="P457" s="1">
        <v>-0.75164600000000004</v>
      </c>
      <c r="Q457" s="1">
        <v>1.00031</v>
      </c>
      <c r="R457" s="1">
        <v>-2.5032000000000001</v>
      </c>
      <c r="S457" s="1">
        <v>-2.0448300000000001E-3</v>
      </c>
      <c r="T457" s="1">
        <v>2.5115700000000001E-2</v>
      </c>
      <c r="U457" s="1">
        <v>-2.4768599999999998</v>
      </c>
      <c r="V457" s="1" t="s">
        <v>23</v>
      </c>
      <c r="W457" s="1">
        <f>ABS(IK_diagnostics_positions__3[[#This Row],[Column1]]-A456)</f>
        <v>1.8843999999999979E-3</v>
      </c>
      <c r="X457" s="1">
        <f>ABS(IK_diagnostics_positions__3[[#This Row],[Column2]]-B456)</f>
        <v>0</v>
      </c>
      <c r="Y457" s="1">
        <f>ABS(IK_diagnostics_positions__3[[#This Row],[Column3]]-C456)</f>
        <v>3.4000000000089514E-5</v>
      </c>
      <c r="Z457" s="1">
        <f>ABS(IK_diagnostics_positions__3[[#This Row],[Column4]]-D456)</f>
        <v>1.7400000000000748E-3</v>
      </c>
      <c r="AA457" s="1">
        <f>ABS(IK_diagnostics_positions__3[[#This Row],[Column5]]-E456)</f>
        <v>0</v>
      </c>
      <c r="AB457" s="1">
        <f>ABS(IK_diagnostics_positions__3[[#This Row],[Column6]]-F456)</f>
        <v>1.2599999999998168E-3</v>
      </c>
      <c r="AC457" s="1">
        <f>ABS(IK_diagnostics_positions__3[[#This Row],[Column7]]-G456)</f>
        <v>6.9099999999999717E-4</v>
      </c>
      <c r="AD457" s="1">
        <f>ABS(IK_diagnostics_positions__3[[#This Row],[Column8]]-H456)</f>
        <v>3.1999999999998696E-4</v>
      </c>
      <c r="AE457" s="1">
        <f>ABS(IK_diagnostics_positions__3[[#This Row],[Column9]]-I456)</f>
        <v>1.7599999999999838E-3</v>
      </c>
      <c r="AF457" s="1">
        <f>ABS(IK_diagnostics_positions__3[[#This Row],[Column10]]-J456)</f>
        <v>8.3090000000000074E-5</v>
      </c>
      <c r="AG457" s="1">
        <f>ABS(IK_diagnostics_positions__3[[#This Row],[Column11]]-K456)</f>
        <v>4.3519999999999115E-3</v>
      </c>
      <c r="AH457" s="1">
        <f>ABS(IK_diagnostics_positions__3[[#This Row],[Column12]]-L456)</f>
        <v>1.0900000000000354E-3</v>
      </c>
      <c r="AI457" s="1">
        <f>ABS(IK_diagnostics_positions__3[[#This Row],[Column13]]-M456)</f>
        <v>1.0259999999999714E-3</v>
      </c>
      <c r="AJ457" s="1">
        <f>ABS(IK_diagnostics_positions__3[[#This Row],[Column14]]-N456)</f>
        <v>1.966999999999941E-3</v>
      </c>
      <c r="AK457" s="1">
        <f>ABS(IK_diagnostics_positions__3[[#This Row],[Column15]]-O456)</f>
        <v>1.3899999999997803E-3</v>
      </c>
      <c r="AL457" s="1">
        <f>ABS(IK_diagnostics_positions__3[[#This Row],[Column16]]-P456)</f>
        <v>6.1499999999992117E-4</v>
      </c>
      <c r="AM457" s="1">
        <f>ABS(IK_diagnostics_positions__3[[#This Row],[Column17]]-Q456)</f>
        <v>7.0000000000014495E-5</v>
      </c>
      <c r="AN457" s="1">
        <f>ABS(IK_diagnostics_positions__3[[#This Row],[Column18]]-R456)</f>
        <v>1.6699999999998383E-3</v>
      </c>
      <c r="AO457" s="1">
        <f>ABS(IK_diagnostics_positions__3[[#This Row],[Column19]]-S456)</f>
        <v>4.6779000000000005E-4</v>
      </c>
      <c r="AP457" s="1">
        <f>ABS(IK_diagnostics_positions__3[[#This Row],[Column20]]-T456)</f>
        <v>2.2389999999999979E-3</v>
      </c>
      <c r="AQ457" s="1">
        <f>ABS(IK_diagnostics_positions__3[[#This Row],[Column21]]-U456)</f>
        <v>1.7199999999997218E-3</v>
      </c>
    </row>
    <row r="458" spans="1:43" x14ac:dyDescent="0.25">
      <c r="A458" s="1">
        <v>-2.1869199999999998E-2</v>
      </c>
      <c r="B458" s="1" t="s">
        <v>22</v>
      </c>
      <c r="C458" s="1">
        <v>-0.99976100000000001</v>
      </c>
      <c r="D458" s="1">
        <v>-1.0151699999999999</v>
      </c>
      <c r="E458" s="1" t="s">
        <v>22</v>
      </c>
      <c r="F458" s="1">
        <v>-1.1153</v>
      </c>
      <c r="G458" s="1">
        <v>-0.91593199999999997</v>
      </c>
      <c r="H458" s="1">
        <v>0.91679200000000005</v>
      </c>
      <c r="I458" s="1">
        <v>-1.50213</v>
      </c>
      <c r="J458" s="1">
        <v>6.5752900000000001E-3</v>
      </c>
      <c r="K458" s="1">
        <v>0.82045400000000002</v>
      </c>
      <c r="L458" s="1">
        <v>-1.8758999999999999</v>
      </c>
      <c r="M458" s="1">
        <v>0.75768400000000002</v>
      </c>
      <c r="N458" s="1">
        <v>0.99052099999999998</v>
      </c>
      <c r="O458" s="1">
        <v>-2.5137999999999998</v>
      </c>
      <c r="P458" s="1">
        <v>-0.75133700000000003</v>
      </c>
      <c r="Q458" s="1">
        <v>0.999884</v>
      </c>
      <c r="R458" s="1">
        <v>-2.5030899999999998</v>
      </c>
      <c r="S458" s="1">
        <v>-2.1050700000000001E-3</v>
      </c>
      <c r="T458" s="1">
        <v>2.2574500000000001E-2</v>
      </c>
      <c r="U458" s="1">
        <v>-2.47865</v>
      </c>
      <c r="V458" s="1" t="s">
        <v>23</v>
      </c>
      <c r="W458" s="1">
        <f>ABS(IK_diagnostics_positions__3[[#This Row],[Column1]]-A457)</f>
        <v>2.9502E-3</v>
      </c>
      <c r="X458" s="1">
        <f>ABS(IK_diagnostics_positions__3[[#This Row],[Column2]]-B457)</f>
        <v>0</v>
      </c>
      <c r="Y458" s="1">
        <f>ABS(IK_diagnostics_positions__3[[#This Row],[Column3]]-C457)</f>
        <v>5.9999999999948983E-5</v>
      </c>
      <c r="Z458" s="1">
        <f>ABS(IK_diagnostics_positions__3[[#This Row],[Column4]]-D457)</f>
        <v>2.6499999999998192E-3</v>
      </c>
      <c r="AA458" s="1">
        <f>ABS(IK_diagnostics_positions__3[[#This Row],[Column5]]-E457)</f>
        <v>0</v>
      </c>
      <c r="AB458" s="1">
        <f>ABS(IK_diagnostics_positions__3[[#This Row],[Column6]]-F457)</f>
        <v>2.5500000000000522E-3</v>
      </c>
      <c r="AC458" s="1">
        <f>ABS(IK_diagnostics_positions__3[[#This Row],[Column7]]-G457)</f>
        <v>1.3389999999999791E-3</v>
      </c>
      <c r="AD458" s="1">
        <f>ABS(IK_diagnostics_positions__3[[#This Row],[Column8]]-H457)</f>
        <v>5.0699999999992418E-4</v>
      </c>
      <c r="AE458" s="1">
        <f>ABS(IK_diagnostics_positions__3[[#This Row],[Column9]]-I457)</f>
        <v>3.4099999999999131E-3</v>
      </c>
      <c r="AF458" s="1">
        <f>ABS(IK_diagnostics_positions__3[[#This Row],[Column10]]-J457)</f>
        <v>3.2711000000000025E-4</v>
      </c>
      <c r="AG458" s="1">
        <f>ABS(IK_diagnostics_positions__3[[#This Row],[Column11]]-K457)</f>
        <v>3.8230000000000208E-3</v>
      </c>
      <c r="AH458" s="1">
        <f>ABS(IK_diagnostics_positions__3[[#This Row],[Column12]]-L457)</f>
        <v>8.9999999999923475E-5</v>
      </c>
      <c r="AI458" s="1">
        <f>ABS(IK_diagnostics_positions__3[[#This Row],[Column13]]-M457)</f>
        <v>1.5699999999996272E-4</v>
      </c>
      <c r="AJ458" s="1">
        <f>ABS(IK_diagnostics_positions__3[[#This Row],[Column14]]-N457)</f>
        <v>1.3480000000000159E-3</v>
      </c>
      <c r="AK458" s="1">
        <f>ABS(IK_diagnostics_positions__3[[#This Row],[Column15]]-O457)</f>
        <v>1.4600000000002389E-3</v>
      </c>
      <c r="AL458" s="1">
        <f>ABS(IK_diagnostics_positions__3[[#This Row],[Column16]]-P457)</f>
        <v>3.0900000000000372E-4</v>
      </c>
      <c r="AM458" s="1">
        <f>ABS(IK_diagnostics_positions__3[[#This Row],[Column17]]-Q457)</f>
        <v>4.2600000000003746E-4</v>
      </c>
      <c r="AN458" s="1">
        <f>ABS(IK_diagnostics_positions__3[[#This Row],[Column18]]-R457)</f>
        <v>1.1000000000027654E-4</v>
      </c>
      <c r="AO458" s="1">
        <f>ABS(IK_diagnostics_positions__3[[#This Row],[Column19]]-S457)</f>
        <v>6.0240000000000033E-5</v>
      </c>
      <c r="AP458" s="1">
        <f>ABS(IK_diagnostics_positions__3[[#This Row],[Column20]]-T457)</f>
        <v>2.5412000000000004E-3</v>
      </c>
      <c r="AQ458" s="1">
        <f>ABS(IK_diagnostics_positions__3[[#This Row],[Column21]]-U457)</f>
        <v>1.7900000000001803E-3</v>
      </c>
    </row>
    <row r="459" spans="1:43" x14ac:dyDescent="0.25">
      <c r="A459" s="1">
        <v>-2.4427500000000001E-2</v>
      </c>
      <c r="B459" s="1" t="s">
        <v>22</v>
      </c>
      <c r="C459" s="1">
        <v>-0.99970199999999998</v>
      </c>
      <c r="D459" s="1">
        <v>-1.0174399999999999</v>
      </c>
      <c r="E459" s="1" t="s">
        <v>22</v>
      </c>
      <c r="F459" s="1">
        <v>-1.11774</v>
      </c>
      <c r="G459" s="1">
        <v>-0.91760399999999998</v>
      </c>
      <c r="H459" s="1">
        <v>0.91635900000000003</v>
      </c>
      <c r="I459" s="1">
        <v>-1.50545</v>
      </c>
      <c r="J459" s="1">
        <v>5.7734800000000001E-3</v>
      </c>
      <c r="K459" s="1">
        <v>0.81657900000000005</v>
      </c>
      <c r="L459" s="1">
        <v>-1.87615</v>
      </c>
      <c r="M459" s="1">
        <v>0.75686399999999998</v>
      </c>
      <c r="N459" s="1">
        <v>0.99122399999999999</v>
      </c>
      <c r="O459" s="1">
        <v>-2.5128300000000001</v>
      </c>
      <c r="P459" s="1">
        <v>-0.75132399999999999</v>
      </c>
      <c r="Q459" s="1">
        <v>0.99995100000000003</v>
      </c>
      <c r="R459" s="1">
        <v>-2.50319</v>
      </c>
      <c r="S459" s="1">
        <v>-2.1334399999999999E-3</v>
      </c>
      <c r="T459" s="1">
        <v>1.9989900000000001E-2</v>
      </c>
      <c r="U459" s="1">
        <v>-2.48062</v>
      </c>
      <c r="V459" s="1" t="s">
        <v>23</v>
      </c>
      <c r="W459" s="1">
        <f>ABS(IK_diagnostics_positions__3[[#This Row],[Column1]]-A458)</f>
        <v>2.5583000000000029E-3</v>
      </c>
      <c r="X459" s="1">
        <f>ABS(IK_diagnostics_positions__3[[#This Row],[Column2]]-B458)</f>
        <v>0</v>
      </c>
      <c r="Y459" s="1">
        <f>ABS(IK_diagnostics_positions__3[[#This Row],[Column3]]-C458)</f>
        <v>5.900000000003125E-5</v>
      </c>
      <c r="Z459" s="1">
        <f>ABS(IK_diagnostics_positions__3[[#This Row],[Column4]]-D458)</f>
        <v>2.2699999999999942E-3</v>
      </c>
      <c r="AA459" s="1">
        <f>ABS(IK_diagnostics_positions__3[[#This Row],[Column5]]-E458)</f>
        <v>0</v>
      </c>
      <c r="AB459" s="1">
        <f>ABS(IK_diagnostics_positions__3[[#This Row],[Column6]]-F458)</f>
        <v>2.4399999999999977E-3</v>
      </c>
      <c r="AC459" s="1">
        <f>ABS(IK_diagnostics_positions__3[[#This Row],[Column7]]-G458)</f>
        <v>1.6720000000000068E-3</v>
      </c>
      <c r="AD459" s="1">
        <f>ABS(IK_diagnostics_positions__3[[#This Row],[Column8]]-H458)</f>
        <v>4.330000000000167E-4</v>
      </c>
      <c r="AE459" s="1">
        <f>ABS(IK_diagnostics_positions__3[[#This Row],[Column9]]-I458)</f>
        <v>3.3199999999999896E-3</v>
      </c>
      <c r="AF459" s="1">
        <f>ABS(IK_diagnostics_positions__3[[#This Row],[Column10]]-J458)</f>
        <v>8.0181000000000002E-4</v>
      </c>
      <c r="AG459" s="1">
        <f>ABS(IK_diagnostics_positions__3[[#This Row],[Column11]]-K458)</f>
        <v>3.8749999999999618E-3</v>
      </c>
      <c r="AH459" s="1">
        <f>ABS(IK_diagnostics_positions__3[[#This Row],[Column12]]-L458)</f>
        <v>2.5000000000008349E-4</v>
      </c>
      <c r="AI459" s="1">
        <f>ABS(IK_diagnostics_positions__3[[#This Row],[Column13]]-M458)</f>
        <v>8.2000000000004292E-4</v>
      </c>
      <c r="AJ459" s="1">
        <f>ABS(IK_diagnostics_positions__3[[#This Row],[Column14]]-N458)</f>
        <v>7.0300000000000917E-4</v>
      </c>
      <c r="AK459" s="1">
        <f>ABS(IK_diagnostics_positions__3[[#This Row],[Column15]]-O458)</f>
        <v>9.6999999999969333E-4</v>
      </c>
      <c r="AL459" s="1">
        <f>ABS(IK_diagnostics_positions__3[[#This Row],[Column16]]-P458)</f>
        <v>1.3000000000040757E-5</v>
      </c>
      <c r="AM459" s="1">
        <f>ABS(IK_diagnostics_positions__3[[#This Row],[Column17]]-Q458)</f>
        <v>6.700000000003925E-5</v>
      </c>
      <c r="AN459" s="1">
        <f>ABS(IK_diagnostics_positions__3[[#This Row],[Column18]]-R458)</f>
        <v>1.0000000000021103E-4</v>
      </c>
      <c r="AO459" s="1">
        <f>ABS(IK_diagnostics_positions__3[[#This Row],[Column19]]-S458)</f>
        <v>2.8369999999999784E-5</v>
      </c>
      <c r="AP459" s="1">
        <f>ABS(IK_diagnostics_positions__3[[#This Row],[Column20]]-T458)</f>
        <v>2.5845999999999994E-3</v>
      </c>
      <c r="AQ459" s="1">
        <f>ABS(IK_diagnostics_positions__3[[#This Row],[Column21]]-U458)</f>
        <v>1.9700000000000273E-3</v>
      </c>
    </row>
    <row r="460" spans="1:43" x14ac:dyDescent="0.25">
      <c r="A460" s="1">
        <v>-2.7414000000000001E-2</v>
      </c>
      <c r="B460" s="1" t="s">
        <v>22</v>
      </c>
      <c r="C460" s="1">
        <v>-0.99962399999999996</v>
      </c>
      <c r="D460" s="1">
        <v>-1.02017</v>
      </c>
      <c r="E460" s="1" t="s">
        <v>22</v>
      </c>
      <c r="F460" s="1">
        <v>-1.11974</v>
      </c>
      <c r="G460" s="1">
        <v>-0.91861999999999999</v>
      </c>
      <c r="H460" s="1">
        <v>0.91598400000000002</v>
      </c>
      <c r="I460" s="1">
        <v>-1.50789</v>
      </c>
      <c r="J460" s="1">
        <v>5.4017900000000001E-3</v>
      </c>
      <c r="K460" s="1">
        <v>0.81324099999999999</v>
      </c>
      <c r="L460" s="1">
        <v>-1.8761699999999999</v>
      </c>
      <c r="M460" s="1">
        <v>0.756355</v>
      </c>
      <c r="N460" s="1">
        <v>0.992564</v>
      </c>
      <c r="O460" s="1">
        <v>-2.5117099999999999</v>
      </c>
      <c r="P460" s="1">
        <v>-0.75122800000000001</v>
      </c>
      <c r="Q460" s="1">
        <v>1.0002899999999999</v>
      </c>
      <c r="R460" s="1">
        <v>-2.5026899999999999</v>
      </c>
      <c r="S460" s="1">
        <v>-1.9114900000000001E-3</v>
      </c>
      <c r="T460" s="1">
        <v>1.8133E-2</v>
      </c>
      <c r="U460" s="1">
        <v>-2.4825900000000001</v>
      </c>
      <c r="V460" s="1" t="s">
        <v>23</v>
      </c>
      <c r="W460" s="1">
        <f>ABS(IK_diagnostics_positions__3[[#This Row],[Column1]]-A459)</f>
        <v>2.9864999999999996E-3</v>
      </c>
      <c r="X460" s="1">
        <f>ABS(IK_diagnostics_positions__3[[#This Row],[Column2]]-B459)</f>
        <v>0</v>
      </c>
      <c r="Y460" s="1">
        <f>ABS(IK_diagnostics_positions__3[[#This Row],[Column3]]-C459)</f>
        <v>7.8000000000022496E-5</v>
      </c>
      <c r="Z460" s="1">
        <f>ABS(IK_diagnostics_positions__3[[#This Row],[Column4]]-D459)</f>
        <v>2.7300000000001212E-3</v>
      </c>
      <c r="AA460" s="1">
        <f>ABS(IK_diagnostics_positions__3[[#This Row],[Column5]]-E459)</f>
        <v>0</v>
      </c>
      <c r="AB460" s="1">
        <f>ABS(IK_diagnostics_positions__3[[#This Row],[Column6]]-F459)</f>
        <v>2.0000000000000018E-3</v>
      </c>
      <c r="AC460" s="1">
        <f>ABS(IK_diagnostics_positions__3[[#This Row],[Column7]]-G459)</f>
        <v>1.0160000000000169E-3</v>
      </c>
      <c r="AD460" s="1">
        <f>ABS(IK_diagnostics_positions__3[[#This Row],[Column8]]-H459)</f>
        <v>3.7500000000001421E-4</v>
      </c>
      <c r="AE460" s="1">
        <f>ABS(IK_diagnostics_positions__3[[#This Row],[Column9]]-I459)</f>
        <v>2.4399999999999977E-3</v>
      </c>
      <c r="AF460" s="1">
        <f>ABS(IK_diagnostics_positions__3[[#This Row],[Column10]]-J459)</f>
        <v>3.7169000000000004E-4</v>
      </c>
      <c r="AG460" s="1">
        <f>ABS(IK_diagnostics_positions__3[[#This Row],[Column11]]-K459)</f>
        <v>3.3380000000000631E-3</v>
      </c>
      <c r="AH460" s="1">
        <f>ABS(IK_diagnostics_positions__3[[#This Row],[Column12]]-L459)</f>
        <v>1.9999999999908979E-5</v>
      </c>
      <c r="AI460" s="1">
        <f>ABS(IK_diagnostics_positions__3[[#This Row],[Column13]]-M459)</f>
        <v>5.0899999999998169E-4</v>
      </c>
      <c r="AJ460" s="1">
        <f>ABS(IK_diagnostics_positions__3[[#This Row],[Column14]]-N459)</f>
        <v>1.3400000000000079E-3</v>
      </c>
      <c r="AK460" s="1">
        <f>ABS(IK_diagnostics_positions__3[[#This Row],[Column15]]-O459)</f>
        <v>1.1200000000002319E-3</v>
      </c>
      <c r="AL460" s="1">
        <f>ABS(IK_diagnostics_positions__3[[#This Row],[Column16]]-P459)</f>
        <v>9.5999999999984986E-5</v>
      </c>
      <c r="AM460" s="1">
        <f>ABS(IK_diagnostics_positions__3[[#This Row],[Column17]]-Q459)</f>
        <v>3.3899999999986719E-4</v>
      </c>
      <c r="AN460" s="1">
        <f>ABS(IK_diagnostics_positions__3[[#This Row],[Column18]]-R459)</f>
        <v>5.0000000000016698E-4</v>
      </c>
      <c r="AO460" s="1">
        <f>ABS(IK_diagnostics_positions__3[[#This Row],[Column19]]-S459)</f>
        <v>2.2194999999999984E-4</v>
      </c>
      <c r="AP460" s="1">
        <f>ABS(IK_diagnostics_positions__3[[#This Row],[Column20]]-T459)</f>
        <v>1.8569000000000016E-3</v>
      </c>
      <c r="AQ460" s="1">
        <f>ABS(IK_diagnostics_positions__3[[#This Row],[Column21]]-U459)</f>
        <v>1.9700000000000273E-3</v>
      </c>
    </row>
    <row r="461" spans="1:43" x14ac:dyDescent="0.25">
      <c r="A461" s="1">
        <v>-2.98117E-2</v>
      </c>
      <c r="B461" s="1" t="s">
        <v>22</v>
      </c>
      <c r="C461" s="1">
        <v>-0.999556</v>
      </c>
      <c r="D461" s="1">
        <v>-1.0223500000000001</v>
      </c>
      <c r="E461" s="1" t="s">
        <v>22</v>
      </c>
      <c r="F461" s="1">
        <v>-1.1214999999999999</v>
      </c>
      <c r="G461" s="1">
        <v>-0.91958099999999998</v>
      </c>
      <c r="H461" s="1">
        <v>0.91569400000000001</v>
      </c>
      <c r="I461" s="1">
        <v>-1.5100100000000001</v>
      </c>
      <c r="J461" s="1">
        <v>5.0724100000000003E-3</v>
      </c>
      <c r="K461" s="1">
        <v>0.80979400000000001</v>
      </c>
      <c r="L461" s="1">
        <v>-1.8757999999999999</v>
      </c>
      <c r="M461" s="1">
        <v>0.75588</v>
      </c>
      <c r="N461" s="1">
        <v>0.99309999999999998</v>
      </c>
      <c r="O461" s="1">
        <v>-2.5103800000000001</v>
      </c>
      <c r="P461" s="1">
        <v>-0.75097100000000006</v>
      </c>
      <c r="Q461" s="1">
        <v>1.0001</v>
      </c>
      <c r="R461" s="1">
        <v>-2.50204</v>
      </c>
      <c r="S461" s="1">
        <v>-2.0998000000000002E-3</v>
      </c>
      <c r="T461" s="1">
        <v>1.61619E-2</v>
      </c>
      <c r="U461" s="1">
        <v>-2.4841600000000001</v>
      </c>
      <c r="V461" s="1" t="s">
        <v>23</v>
      </c>
      <c r="W461" s="1">
        <f>ABS(IK_diagnostics_positions__3[[#This Row],[Column1]]-A460)</f>
        <v>2.3976999999999991E-3</v>
      </c>
      <c r="X461" s="1">
        <f>ABS(IK_diagnostics_positions__3[[#This Row],[Column2]]-B460)</f>
        <v>0</v>
      </c>
      <c r="Y461" s="1">
        <f>ABS(IK_diagnostics_positions__3[[#This Row],[Column3]]-C460)</f>
        <v>6.7999999999956984E-5</v>
      </c>
      <c r="Z461" s="1">
        <f>ABS(IK_diagnostics_positions__3[[#This Row],[Column4]]-D460)</f>
        <v>2.1800000000000708E-3</v>
      </c>
      <c r="AA461" s="1">
        <f>ABS(IK_diagnostics_positions__3[[#This Row],[Column5]]-E460)</f>
        <v>0</v>
      </c>
      <c r="AB461" s="1">
        <f>ABS(IK_diagnostics_positions__3[[#This Row],[Column6]]-F460)</f>
        <v>1.7599999999999838E-3</v>
      </c>
      <c r="AC461" s="1">
        <f>ABS(IK_diagnostics_positions__3[[#This Row],[Column7]]-G460)</f>
        <v>9.6099999999998964E-4</v>
      </c>
      <c r="AD461" s="1">
        <f>ABS(IK_diagnostics_positions__3[[#This Row],[Column8]]-H460)</f>
        <v>2.9000000000001247E-4</v>
      </c>
      <c r="AE461" s="1">
        <f>ABS(IK_diagnostics_positions__3[[#This Row],[Column9]]-I460)</f>
        <v>2.1200000000001218E-3</v>
      </c>
      <c r="AF461" s="1">
        <f>ABS(IK_diagnostics_positions__3[[#This Row],[Column10]]-J460)</f>
        <v>3.2937999999999978E-4</v>
      </c>
      <c r="AG461" s="1">
        <f>ABS(IK_diagnostics_positions__3[[#This Row],[Column11]]-K460)</f>
        <v>3.4469999999999779E-3</v>
      </c>
      <c r="AH461" s="1">
        <f>ABS(IK_diagnostics_positions__3[[#This Row],[Column12]]-L460)</f>
        <v>3.6999999999998145E-4</v>
      </c>
      <c r="AI461" s="1">
        <f>ABS(IK_diagnostics_positions__3[[#This Row],[Column13]]-M460)</f>
        <v>4.750000000000032E-4</v>
      </c>
      <c r="AJ461" s="1">
        <f>ABS(IK_diagnostics_positions__3[[#This Row],[Column14]]-N460)</f>
        <v>5.3599999999998094E-4</v>
      </c>
      <c r="AK461" s="1">
        <f>ABS(IK_diagnostics_positions__3[[#This Row],[Column15]]-O460)</f>
        <v>1.3299999999998313E-3</v>
      </c>
      <c r="AL461" s="1">
        <f>ABS(IK_diagnostics_positions__3[[#This Row],[Column16]]-P460)</f>
        <v>2.5699999999995171E-4</v>
      </c>
      <c r="AM461" s="1">
        <f>ABS(IK_diagnostics_positions__3[[#This Row],[Column17]]-Q460)</f>
        <v>1.8999999999991246E-4</v>
      </c>
      <c r="AN461" s="1">
        <f>ABS(IK_diagnostics_positions__3[[#This Row],[Column18]]-R460)</f>
        <v>6.4999999999981739E-4</v>
      </c>
      <c r="AO461" s="1">
        <f>ABS(IK_diagnostics_positions__3[[#This Row],[Column19]]-S460)</f>
        <v>1.8831000000000013E-4</v>
      </c>
      <c r="AP461" s="1">
        <f>ABS(IK_diagnostics_positions__3[[#This Row],[Column20]]-T460)</f>
        <v>1.9710999999999999E-3</v>
      </c>
      <c r="AQ461" s="1">
        <f>ABS(IK_diagnostics_positions__3[[#This Row],[Column21]]-U460)</f>
        <v>1.5700000000000713E-3</v>
      </c>
    </row>
    <row r="462" spans="1:43" x14ac:dyDescent="0.25">
      <c r="A462" s="1">
        <v>-3.14416E-2</v>
      </c>
      <c r="B462" s="1" t="s">
        <v>22</v>
      </c>
      <c r="C462" s="1">
        <v>-0.99950600000000001</v>
      </c>
      <c r="D462" s="1">
        <v>-1.0237700000000001</v>
      </c>
      <c r="E462" s="1" t="s">
        <v>22</v>
      </c>
      <c r="F462" s="1">
        <v>-1.1231599999999999</v>
      </c>
      <c r="G462" s="1">
        <v>-0.92041899999999999</v>
      </c>
      <c r="H462" s="1">
        <v>0.91536600000000001</v>
      </c>
      <c r="I462" s="1">
        <v>-1.5123</v>
      </c>
      <c r="J462" s="1">
        <v>4.7341600000000003E-3</v>
      </c>
      <c r="K462" s="1">
        <v>0.806867</v>
      </c>
      <c r="L462" s="1">
        <v>-1.8760600000000001</v>
      </c>
      <c r="M462" s="1">
        <v>0.75549100000000002</v>
      </c>
      <c r="N462" s="1">
        <v>0.99396499999999999</v>
      </c>
      <c r="O462" s="1">
        <v>-2.5095800000000001</v>
      </c>
      <c r="P462" s="1">
        <v>-0.75070800000000004</v>
      </c>
      <c r="Q462" s="1">
        <v>1.0001500000000001</v>
      </c>
      <c r="R462" s="1">
        <v>-2.5021100000000001</v>
      </c>
      <c r="S462" s="1">
        <v>-1.8857699999999999E-3</v>
      </c>
      <c r="T462" s="1">
        <v>1.4189999999999999E-2</v>
      </c>
      <c r="U462" s="1">
        <v>-2.4856600000000002</v>
      </c>
      <c r="V462" s="1" t="s">
        <v>23</v>
      </c>
      <c r="W462" s="1">
        <f>ABS(IK_diagnostics_positions__3[[#This Row],[Column1]]-A461)</f>
        <v>1.6299000000000001E-3</v>
      </c>
      <c r="X462" s="1">
        <f>ABS(IK_diagnostics_positions__3[[#This Row],[Column2]]-B461)</f>
        <v>0</v>
      </c>
      <c r="Y462" s="1">
        <f>ABS(IK_diagnostics_positions__3[[#This Row],[Column3]]-C461)</f>
        <v>4.9999999999994493E-5</v>
      </c>
      <c r="Z462" s="1">
        <f>ABS(IK_diagnostics_positions__3[[#This Row],[Column4]]-D461)</f>
        <v>1.4199999999999768E-3</v>
      </c>
      <c r="AA462" s="1">
        <f>ABS(IK_diagnostics_positions__3[[#This Row],[Column5]]-E461)</f>
        <v>0</v>
      </c>
      <c r="AB462" s="1">
        <f>ABS(IK_diagnostics_positions__3[[#This Row],[Column6]]-F461)</f>
        <v>1.6599999999999948E-3</v>
      </c>
      <c r="AC462" s="1">
        <f>ABS(IK_diagnostics_positions__3[[#This Row],[Column7]]-G461)</f>
        <v>8.3800000000000541E-4</v>
      </c>
      <c r="AD462" s="1">
        <f>ABS(IK_diagnostics_positions__3[[#This Row],[Column8]]-H461)</f>
        <v>3.2799999999999496E-4</v>
      </c>
      <c r="AE462" s="1">
        <f>ABS(IK_diagnostics_positions__3[[#This Row],[Column9]]-I461)</f>
        <v>2.2899999999999032E-3</v>
      </c>
      <c r="AF462" s="1">
        <f>ABS(IK_diagnostics_positions__3[[#This Row],[Column10]]-J461)</f>
        <v>3.3825000000000001E-4</v>
      </c>
      <c r="AG462" s="1">
        <f>ABS(IK_diagnostics_positions__3[[#This Row],[Column11]]-K461)</f>
        <v>2.9270000000000129E-3</v>
      </c>
      <c r="AH462" s="1">
        <f>ABS(IK_diagnostics_positions__3[[#This Row],[Column12]]-L461)</f>
        <v>2.60000000000149E-4</v>
      </c>
      <c r="AI462" s="1">
        <f>ABS(IK_diagnostics_positions__3[[#This Row],[Column13]]-M461)</f>
        <v>3.889999999999727E-4</v>
      </c>
      <c r="AJ462" s="1">
        <f>ABS(IK_diagnostics_positions__3[[#This Row],[Column14]]-N461)</f>
        <v>8.6500000000000465E-4</v>
      </c>
      <c r="AK462" s="1">
        <f>ABS(IK_diagnostics_positions__3[[#This Row],[Column15]]-O461)</f>
        <v>7.9999999999991189E-4</v>
      </c>
      <c r="AL462" s="1">
        <f>ABS(IK_diagnostics_positions__3[[#This Row],[Column16]]-P461)</f>
        <v>2.6300000000001322E-4</v>
      </c>
      <c r="AM462" s="1">
        <f>ABS(IK_diagnostics_positions__3[[#This Row],[Column17]]-Q461)</f>
        <v>5.0000000000105516E-5</v>
      </c>
      <c r="AN462" s="1">
        <f>ABS(IK_diagnostics_positions__3[[#This Row],[Column18]]-R461)</f>
        <v>7.0000000000014495E-5</v>
      </c>
      <c r="AO462" s="1">
        <f>ABS(IK_diagnostics_positions__3[[#This Row],[Column19]]-S461)</f>
        <v>2.1403000000000025E-4</v>
      </c>
      <c r="AP462" s="1">
        <f>ABS(IK_diagnostics_positions__3[[#This Row],[Column20]]-T461)</f>
        <v>1.9719000000000004E-3</v>
      </c>
      <c r="AQ462" s="1">
        <f>ABS(IK_diagnostics_positions__3[[#This Row],[Column21]]-U461)</f>
        <v>1.5000000000000568E-3</v>
      </c>
    </row>
    <row r="463" spans="1:43" x14ac:dyDescent="0.25">
      <c r="A463" s="1">
        <v>-3.3289800000000001E-2</v>
      </c>
      <c r="B463" s="1" t="s">
        <v>22</v>
      </c>
      <c r="C463" s="1">
        <v>-0.99944599999999995</v>
      </c>
      <c r="D463" s="1">
        <v>-1.0254099999999999</v>
      </c>
      <c r="E463" s="1" t="s">
        <v>22</v>
      </c>
      <c r="F463" s="1">
        <v>-1.1247</v>
      </c>
      <c r="G463" s="1">
        <v>-0.92126600000000003</v>
      </c>
      <c r="H463" s="1">
        <v>0.91523399999999999</v>
      </c>
      <c r="I463" s="1">
        <v>-1.51393</v>
      </c>
      <c r="J463" s="1">
        <v>4.2308600000000003E-3</v>
      </c>
      <c r="K463" s="1">
        <v>0.80435199999999996</v>
      </c>
      <c r="L463" s="1">
        <v>-1.87609</v>
      </c>
      <c r="M463" s="1">
        <v>0.75483500000000003</v>
      </c>
      <c r="N463" s="1">
        <v>0.994896</v>
      </c>
      <c r="O463" s="1">
        <v>-2.5087700000000002</v>
      </c>
      <c r="P463" s="1">
        <v>-0.75073800000000002</v>
      </c>
      <c r="Q463" s="1">
        <v>1.00031</v>
      </c>
      <c r="R463" s="1">
        <v>-2.5018899999999999</v>
      </c>
      <c r="S463" s="1">
        <v>-2.0688299999999998E-3</v>
      </c>
      <c r="T463" s="1">
        <v>1.28878E-2</v>
      </c>
      <c r="U463" s="1">
        <v>-2.4872700000000001</v>
      </c>
      <c r="V463" s="1" t="s">
        <v>23</v>
      </c>
      <c r="W463" s="1">
        <f>ABS(IK_diagnostics_positions__3[[#This Row],[Column1]]-A462)</f>
        <v>1.8482000000000012E-3</v>
      </c>
      <c r="X463" s="1">
        <f>ABS(IK_diagnostics_positions__3[[#This Row],[Column2]]-B462)</f>
        <v>0</v>
      </c>
      <c r="Y463" s="1">
        <f>ABS(IK_diagnostics_positions__3[[#This Row],[Column3]]-C462)</f>
        <v>6.0000000000060005E-5</v>
      </c>
      <c r="Z463" s="1">
        <f>ABS(IK_diagnostics_positions__3[[#This Row],[Column4]]-D462)</f>
        <v>1.6399999999998638E-3</v>
      </c>
      <c r="AA463" s="1">
        <f>ABS(IK_diagnostics_positions__3[[#This Row],[Column5]]-E462)</f>
        <v>0</v>
      </c>
      <c r="AB463" s="1">
        <f>ABS(IK_diagnostics_positions__3[[#This Row],[Column6]]-F462)</f>
        <v>1.5400000000000968E-3</v>
      </c>
      <c r="AC463" s="1">
        <f>ABS(IK_diagnostics_positions__3[[#This Row],[Column7]]-G462)</f>
        <v>8.4700000000004216E-4</v>
      </c>
      <c r="AD463" s="1">
        <f>ABS(IK_diagnostics_positions__3[[#This Row],[Column8]]-H462)</f>
        <v>1.3200000000002099E-4</v>
      </c>
      <c r="AE463" s="1">
        <f>ABS(IK_diagnostics_positions__3[[#This Row],[Column9]]-I462)</f>
        <v>1.6300000000000203E-3</v>
      </c>
      <c r="AF463" s="1">
        <f>ABS(IK_diagnostics_positions__3[[#This Row],[Column10]]-J462)</f>
        <v>5.0329999999999993E-4</v>
      </c>
      <c r="AG463" s="1">
        <f>ABS(IK_diagnostics_positions__3[[#This Row],[Column11]]-K462)</f>
        <v>2.515000000000045E-3</v>
      </c>
      <c r="AH463" s="1">
        <f>ABS(IK_diagnostics_positions__3[[#This Row],[Column12]]-L462)</f>
        <v>2.9999999999974492E-5</v>
      </c>
      <c r="AI463" s="1">
        <f>ABS(IK_diagnostics_positions__3[[#This Row],[Column13]]-M462)</f>
        <v>6.5599999999998992E-4</v>
      </c>
      <c r="AJ463" s="1">
        <f>ABS(IK_diagnostics_positions__3[[#This Row],[Column14]]-N462)</f>
        <v>9.3100000000001515E-4</v>
      </c>
      <c r="AK463" s="1">
        <f>ABS(IK_diagnostics_positions__3[[#This Row],[Column15]]-O462)</f>
        <v>8.099999999999774E-4</v>
      </c>
      <c r="AL463" s="1">
        <f>ABS(IK_diagnostics_positions__3[[#This Row],[Column16]]-P462)</f>
        <v>2.9999999999974492E-5</v>
      </c>
      <c r="AM463" s="1">
        <f>ABS(IK_diagnostics_positions__3[[#This Row],[Column17]]-Q462)</f>
        <v>1.5999999999993797E-4</v>
      </c>
      <c r="AN463" s="1">
        <f>ABS(IK_diagnostics_positions__3[[#This Row],[Column18]]-R462)</f>
        <v>2.20000000000109E-4</v>
      </c>
      <c r="AO463" s="1">
        <f>ABS(IK_diagnostics_positions__3[[#This Row],[Column19]]-S462)</f>
        <v>1.8305999999999986E-4</v>
      </c>
      <c r="AP463" s="1">
        <f>ABS(IK_diagnostics_positions__3[[#This Row],[Column20]]-T462)</f>
        <v>1.3021999999999999E-3</v>
      </c>
      <c r="AQ463" s="1">
        <f>ABS(IK_diagnostics_positions__3[[#This Row],[Column21]]-U462)</f>
        <v>1.6099999999998893E-3</v>
      </c>
    </row>
    <row r="464" spans="1:43" x14ac:dyDescent="0.25">
      <c r="A464" s="1">
        <v>-3.4650800000000002E-2</v>
      </c>
      <c r="B464" s="1" t="s">
        <v>22</v>
      </c>
      <c r="C464" s="1">
        <v>-0.99939900000000004</v>
      </c>
      <c r="D464" s="1">
        <v>-1.0266</v>
      </c>
      <c r="E464" s="1" t="s">
        <v>22</v>
      </c>
      <c r="F464" s="1">
        <v>-1.1260399999999999</v>
      </c>
      <c r="G464" s="1">
        <v>-0.92193999999999998</v>
      </c>
      <c r="H464" s="1">
        <v>0.91518699999999997</v>
      </c>
      <c r="I464" s="1">
        <v>-1.5152399999999999</v>
      </c>
      <c r="J464" s="1">
        <v>3.86024E-3</v>
      </c>
      <c r="K464" s="1">
        <v>0.80196500000000004</v>
      </c>
      <c r="L464" s="1">
        <v>-1.8758999999999999</v>
      </c>
      <c r="M464" s="1">
        <v>0.75438700000000003</v>
      </c>
      <c r="N464" s="1">
        <v>0.99572099999999997</v>
      </c>
      <c r="O464" s="1">
        <v>-2.5076999999999998</v>
      </c>
      <c r="P464" s="1">
        <v>-0.75054900000000002</v>
      </c>
      <c r="Q464" s="1">
        <v>1.0001800000000001</v>
      </c>
      <c r="R464" s="1">
        <v>-2.5016600000000002</v>
      </c>
      <c r="S464" s="1">
        <v>-1.8231E-3</v>
      </c>
      <c r="T464" s="1">
        <v>1.1589500000000001E-2</v>
      </c>
      <c r="U464" s="1">
        <v>-2.4885000000000002</v>
      </c>
      <c r="V464" s="1" t="s">
        <v>23</v>
      </c>
      <c r="W464" s="1">
        <f>ABS(IK_diagnostics_positions__3[[#This Row],[Column1]]-A463)</f>
        <v>1.3610000000000011E-3</v>
      </c>
      <c r="X464" s="1">
        <f>ABS(IK_diagnostics_positions__3[[#This Row],[Column2]]-B463)</f>
        <v>0</v>
      </c>
      <c r="Y464" s="1">
        <f>ABS(IK_diagnostics_positions__3[[#This Row],[Column3]]-C463)</f>
        <v>4.6999999999908226E-5</v>
      </c>
      <c r="Z464" s="1">
        <f>ABS(IK_diagnostics_positions__3[[#This Row],[Column4]]-D463)</f>
        <v>1.1900000000000244E-3</v>
      </c>
      <c r="AA464" s="1">
        <f>ABS(IK_diagnostics_positions__3[[#This Row],[Column5]]-E463)</f>
        <v>0</v>
      </c>
      <c r="AB464" s="1">
        <f>ABS(IK_diagnostics_positions__3[[#This Row],[Column6]]-F463)</f>
        <v>1.3399999999998968E-3</v>
      </c>
      <c r="AC464" s="1">
        <f>ABS(IK_diagnostics_positions__3[[#This Row],[Column7]]-G463)</f>
        <v>6.7399999999995241E-4</v>
      </c>
      <c r="AD464" s="1">
        <f>ABS(IK_diagnostics_positions__3[[#This Row],[Column8]]-H463)</f>
        <v>4.7000000000019249E-5</v>
      </c>
      <c r="AE464" s="1">
        <f>ABS(IK_diagnostics_positions__3[[#This Row],[Column9]]-I463)</f>
        <v>1.3099999999999223E-3</v>
      </c>
      <c r="AF464" s="1">
        <f>ABS(IK_diagnostics_positions__3[[#This Row],[Column10]]-J463)</f>
        <v>3.7062000000000032E-4</v>
      </c>
      <c r="AG464" s="1">
        <f>ABS(IK_diagnostics_positions__3[[#This Row],[Column11]]-K463)</f>
        <v>2.386999999999917E-3</v>
      </c>
      <c r="AH464" s="1">
        <f>ABS(IK_diagnostics_positions__3[[#This Row],[Column12]]-L463)</f>
        <v>1.9000000000013451E-4</v>
      </c>
      <c r="AI464" s="1">
        <f>ABS(IK_diagnostics_positions__3[[#This Row],[Column13]]-M463)</f>
        <v>4.4800000000000395E-4</v>
      </c>
      <c r="AJ464" s="1">
        <f>ABS(IK_diagnostics_positions__3[[#This Row],[Column14]]-N463)</f>
        <v>8.2499999999996465E-4</v>
      </c>
      <c r="AK464" s="1">
        <f>ABS(IK_diagnostics_positions__3[[#This Row],[Column15]]-O463)</f>
        <v>1.0700000000003485E-3</v>
      </c>
      <c r="AL464" s="1">
        <f>ABS(IK_diagnostics_positions__3[[#This Row],[Column16]]-P463)</f>
        <v>1.8899999999999473E-4</v>
      </c>
      <c r="AM464" s="1">
        <f>ABS(IK_diagnostics_positions__3[[#This Row],[Column17]]-Q463)</f>
        <v>1.2999999999996348E-4</v>
      </c>
      <c r="AN464" s="1">
        <f>ABS(IK_diagnostics_positions__3[[#This Row],[Column18]]-R463)</f>
        <v>2.2999999999973042E-4</v>
      </c>
      <c r="AO464" s="1">
        <f>ABS(IK_diagnostics_positions__3[[#This Row],[Column19]]-S463)</f>
        <v>2.4572999999999978E-4</v>
      </c>
      <c r="AP464" s="1">
        <f>ABS(IK_diagnostics_positions__3[[#This Row],[Column20]]-T463)</f>
        <v>1.2982999999999988E-3</v>
      </c>
      <c r="AQ464" s="1">
        <f>ABS(IK_diagnostics_positions__3[[#This Row],[Column21]]-U463)</f>
        <v>1.2300000000000644E-3</v>
      </c>
    </row>
    <row r="465" spans="1:43" x14ac:dyDescent="0.25">
      <c r="A465" s="1">
        <v>-3.5645099999999999E-2</v>
      </c>
      <c r="B465" s="1" t="s">
        <v>22</v>
      </c>
      <c r="C465" s="1">
        <v>-0.99936400000000003</v>
      </c>
      <c r="D465" s="1">
        <v>-1.0275099999999999</v>
      </c>
      <c r="E465" s="1" t="s">
        <v>22</v>
      </c>
      <c r="F465" s="1">
        <v>-1.1266400000000001</v>
      </c>
      <c r="G465" s="1">
        <v>-0.92217199999999999</v>
      </c>
      <c r="H465" s="1">
        <v>0.91494600000000004</v>
      </c>
      <c r="I465" s="1">
        <v>-1.51623</v>
      </c>
      <c r="J465" s="1">
        <v>3.7996200000000001E-3</v>
      </c>
      <c r="K465" s="1">
        <v>0.79966300000000001</v>
      </c>
      <c r="L465" s="1">
        <v>-1.8757900000000001</v>
      </c>
      <c r="M465" s="1">
        <v>0.75400900000000004</v>
      </c>
      <c r="N465" s="1">
        <v>0.99599199999999999</v>
      </c>
      <c r="O465" s="1">
        <v>-2.5071699999999999</v>
      </c>
      <c r="P465" s="1">
        <v>-0.75036800000000003</v>
      </c>
      <c r="Q465" s="1">
        <v>1.0000800000000001</v>
      </c>
      <c r="R465" s="1">
        <v>-2.5011399999999999</v>
      </c>
      <c r="S465" s="1">
        <v>-1.75165E-3</v>
      </c>
      <c r="T465" s="1">
        <v>1.0312999999999999E-2</v>
      </c>
      <c r="U465" s="1">
        <v>-2.4897100000000001</v>
      </c>
      <c r="V465" s="1" t="s">
        <v>23</v>
      </c>
      <c r="W465" s="1">
        <f>ABS(IK_diagnostics_positions__3[[#This Row],[Column1]]-A464)</f>
        <v>9.9429999999999658E-4</v>
      </c>
      <c r="X465" s="1">
        <f>ABS(IK_diagnostics_positions__3[[#This Row],[Column2]]-B464)</f>
        <v>0</v>
      </c>
      <c r="Y465" s="1">
        <f>ABS(IK_diagnostics_positions__3[[#This Row],[Column3]]-C464)</f>
        <v>3.5000000000007248E-5</v>
      </c>
      <c r="Z465" s="1">
        <f>ABS(IK_diagnostics_positions__3[[#This Row],[Column4]]-D464)</f>
        <v>9.0999999999996639E-4</v>
      </c>
      <c r="AA465" s="1">
        <f>ABS(IK_diagnostics_positions__3[[#This Row],[Column5]]-E464)</f>
        <v>0</v>
      </c>
      <c r="AB465" s="1">
        <f>ABS(IK_diagnostics_positions__3[[#This Row],[Column6]]-F464)</f>
        <v>6.0000000000015596E-4</v>
      </c>
      <c r="AC465" s="1">
        <f>ABS(IK_diagnostics_positions__3[[#This Row],[Column7]]-G464)</f>
        <v>2.3200000000000998E-4</v>
      </c>
      <c r="AD465" s="1">
        <f>ABS(IK_diagnostics_positions__3[[#This Row],[Column8]]-H464)</f>
        <v>2.4099999999993571E-4</v>
      </c>
      <c r="AE465" s="1">
        <f>ABS(IK_diagnostics_positions__3[[#This Row],[Column9]]-I464)</f>
        <v>9.900000000000464E-4</v>
      </c>
      <c r="AF465" s="1">
        <f>ABS(IK_diagnostics_positions__3[[#This Row],[Column10]]-J464)</f>
        <v>6.0619999999999945E-5</v>
      </c>
      <c r="AG465" s="1">
        <f>ABS(IK_diagnostics_positions__3[[#This Row],[Column11]]-K464)</f>
        <v>2.3020000000000262E-3</v>
      </c>
      <c r="AH465" s="1">
        <f>ABS(IK_diagnostics_positions__3[[#This Row],[Column12]]-L464)</f>
        <v>1.0999999999983245E-4</v>
      </c>
      <c r="AI465" s="1">
        <f>ABS(IK_diagnostics_positions__3[[#This Row],[Column13]]-M464)</f>
        <v>3.7799999999998946E-4</v>
      </c>
      <c r="AJ465" s="1">
        <f>ABS(IK_diagnostics_positions__3[[#This Row],[Column14]]-N464)</f>
        <v>2.7100000000002122E-4</v>
      </c>
      <c r="AK465" s="1">
        <f>ABS(IK_diagnostics_positions__3[[#This Row],[Column15]]-O464)</f>
        <v>5.2999999999991942E-4</v>
      </c>
      <c r="AL465" s="1">
        <f>ABS(IK_diagnostics_positions__3[[#This Row],[Column16]]-P464)</f>
        <v>1.8099999999998673E-4</v>
      </c>
      <c r="AM465" s="1">
        <f>ABS(IK_diagnostics_positions__3[[#This Row],[Column17]]-Q464)</f>
        <v>9.9999999999988987E-5</v>
      </c>
      <c r="AN465" s="1">
        <f>ABS(IK_diagnostics_positions__3[[#This Row],[Column18]]-R464)</f>
        <v>5.20000000000298E-4</v>
      </c>
      <c r="AO465" s="1">
        <f>ABS(IK_diagnostics_positions__3[[#This Row],[Column19]]-S464)</f>
        <v>7.1450000000000029E-5</v>
      </c>
      <c r="AP465" s="1">
        <f>ABS(IK_diagnostics_positions__3[[#This Row],[Column20]]-T464)</f>
        <v>1.2765000000000016E-3</v>
      </c>
      <c r="AQ465" s="1">
        <f>ABS(IK_diagnostics_positions__3[[#This Row],[Column21]]-U464)</f>
        <v>1.2099999999999334E-3</v>
      </c>
    </row>
    <row r="466" spans="1:43" x14ac:dyDescent="0.25">
      <c r="A466" s="1">
        <v>-3.69185E-2</v>
      </c>
      <c r="B466" s="1" t="s">
        <v>22</v>
      </c>
      <c r="C466" s="1">
        <v>-0.99931800000000004</v>
      </c>
      <c r="D466" s="1">
        <v>-1.0286599999999999</v>
      </c>
      <c r="E466" s="1" t="s">
        <v>22</v>
      </c>
      <c r="F466" s="1">
        <v>-1.1275999999999999</v>
      </c>
      <c r="G466" s="1">
        <v>-0.92272399999999999</v>
      </c>
      <c r="H466" s="1">
        <v>0.91470600000000002</v>
      </c>
      <c r="I466" s="1">
        <v>-1.51759</v>
      </c>
      <c r="J466" s="1">
        <v>3.5405200000000001E-3</v>
      </c>
      <c r="K466" s="1">
        <v>0.79777500000000001</v>
      </c>
      <c r="L466" s="1">
        <v>-1.8758699999999999</v>
      </c>
      <c r="M466" s="1">
        <v>0.75374699999999994</v>
      </c>
      <c r="N466" s="1">
        <v>0.99661599999999995</v>
      </c>
      <c r="O466" s="1">
        <v>-2.5064600000000001</v>
      </c>
      <c r="P466" s="1">
        <v>-0.75033300000000003</v>
      </c>
      <c r="Q466" s="1">
        <v>1.00007</v>
      </c>
      <c r="R466" s="1">
        <v>-2.5009700000000001</v>
      </c>
      <c r="S466" s="1">
        <v>-1.6709299999999999E-3</v>
      </c>
      <c r="T466" s="1">
        <v>9.1210000000000006E-3</v>
      </c>
      <c r="U466" s="1">
        <v>-2.4906799999999998</v>
      </c>
      <c r="V466" s="1" t="s">
        <v>23</v>
      </c>
      <c r="W466" s="1">
        <f>ABS(IK_diagnostics_positions__3[[#This Row],[Column1]]-A465)</f>
        <v>1.2734000000000009E-3</v>
      </c>
      <c r="X466" s="1">
        <f>ABS(IK_diagnostics_positions__3[[#This Row],[Column2]]-B465)</f>
        <v>0</v>
      </c>
      <c r="Y466" s="1">
        <f>ABS(IK_diagnostics_positions__3[[#This Row],[Column3]]-C465)</f>
        <v>4.5999999999990493E-5</v>
      </c>
      <c r="Z466" s="1">
        <f>ABS(IK_diagnostics_positions__3[[#This Row],[Column4]]-D465)</f>
        <v>1.1499999999999844E-3</v>
      </c>
      <c r="AA466" s="1">
        <f>ABS(IK_diagnostics_positions__3[[#This Row],[Column5]]-E465)</f>
        <v>0</v>
      </c>
      <c r="AB466" s="1">
        <f>ABS(IK_diagnostics_positions__3[[#This Row],[Column6]]-F465)</f>
        <v>9.5999999999984986E-4</v>
      </c>
      <c r="AC466" s="1">
        <f>ABS(IK_diagnostics_positions__3[[#This Row],[Column7]]-G465)</f>
        <v>5.5199999999999694E-4</v>
      </c>
      <c r="AD466" s="1">
        <f>ABS(IK_diagnostics_positions__3[[#This Row],[Column8]]-H465)</f>
        <v>2.4000000000001798E-4</v>
      </c>
      <c r="AE466" s="1">
        <f>ABS(IK_diagnostics_positions__3[[#This Row],[Column9]]-I465)</f>
        <v>1.3600000000000279E-3</v>
      </c>
      <c r="AF466" s="1">
        <f>ABS(IK_diagnostics_positions__3[[#This Row],[Column10]]-J465)</f>
        <v>2.5909999999999996E-4</v>
      </c>
      <c r="AG466" s="1">
        <f>ABS(IK_diagnostics_positions__3[[#This Row],[Column11]]-K465)</f>
        <v>1.8880000000000008E-3</v>
      </c>
      <c r="AH466" s="1">
        <f>ABS(IK_diagnostics_positions__3[[#This Row],[Column12]]-L465)</f>
        <v>7.9999999999857963E-5</v>
      </c>
      <c r="AI466" s="1">
        <f>ABS(IK_diagnostics_positions__3[[#This Row],[Column13]]-M465)</f>
        <v>2.6200000000009549E-4</v>
      </c>
      <c r="AJ466" s="1">
        <f>ABS(IK_diagnostics_positions__3[[#This Row],[Column14]]-N465)</f>
        <v>6.2399999999995792E-4</v>
      </c>
      <c r="AK466" s="1">
        <f>ABS(IK_diagnostics_positions__3[[#This Row],[Column15]]-O465)</f>
        <v>7.0999999999976637E-4</v>
      </c>
      <c r="AL466" s="1">
        <f>ABS(IK_diagnostics_positions__3[[#This Row],[Column16]]-P465)</f>
        <v>3.5000000000007248E-5</v>
      </c>
      <c r="AM466" s="1">
        <f>ABS(IK_diagnostics_positions__3[[#This Row],[Column17]]-Q465)</f>
        <v>1.0000000000065512E-5</v>
      </c>
      <c r="AN466" s="1">
        <f>ABS(IK_diagnostics_positions__3[[#This Row],[Column18]]-R465)</f>
        <v>1.6999999999978144E-4</v>
      </c>
      <c r="AO466" s="1">
        <f>ABS(IK_diagnostics_positions__3[[#This Row],[Column19]]-S465)</f>
        <v>8.0720000000000054E-5</v>
      </c>
      <c r="AP466" s="1">
        <f>ABS(IK_diagnostics_positions__3[[#This Row],[Column20]]-T465)</f>
        <v>1.1919999999999986E-3</v>
      </c>
      <c r="AQ466" s="1">
        <f>ABS(IK_diagnostics_positions__3[[#This Row],[Column21]]-U465)</f>
        <v>9.6999999999969333E-4</v>
      </c>
    </row>
    <row r="467" spans="1:43" x14ac:dyDescent="0.25">
      <c r="A467" s="1">
        <v>5.5060900000000003E-2</v>
      </c>
      <c r="B467" s="1">
        <v>3.34975E-4</v>
      </c>
      <c r="C467" s="1">
        <v>-0.99848300000000001</v>
      </c>
      <c r="D467" s="1">
        <v>-0.93806199999999995</v>
      </c>
      <c r="E467" s="1">
        <v>0.108739</v>
      </c>
      <c r="F467" s="1">
        <v>-0.95426599999999995</v>
      </c>
      <c r="G467" s="1">
        <v>-0.72747300000000004</v>
      </c>
      <c r="H467" s="1">
        <v>1.07267</v>
      </c>
      <c r="I467" s="1">
        <v>-1.1170100000000001</v>
      </c>
      <c r="J467" s="1">
        <v>0.15942799999999999</v>
      </c>
      <c r="K467" s="1">
        <v>0.86358800000000002</v>
      </c>
      <c r="L467" s="1">
        <v>-1.52895</v>
      </c>
      <c r="M467" s="1">
        <v>0.43660500000000002</v>
      </c>
      <c r="N467" s="1">
        <v>0.60953999999999997</v>
      </c>
      <c r="O467" s="1">
        <v>-2.4555699999999998</v>
      </c>
      <c r="P467" s="1">
        <v>-0.48282799999999998</v>
      </c>
      <c r="Q467" s="1">
        <v>0.87633499999999998</v>
      </c>
      <c r="R467" s="1">
        <v>-2.2953299999999999</v>
      </c>
      <c r="S467" s="1">
        <v>0.101559</v>
      </c>
      <c r="T467" s="1">
        <v>0.59530000000000005</v>
      </c>
      <c r="U467" s="1">
        <v>-2.4905499999999998</v>
      </c>
      <c r="V467" s="1" t="s">
        <v>23</v>
      </c>
      <c r="W467" s="1">
        <f>ABS(IK_diagnostics_positions__3[[#This Row],[Column1]]-A466)</f>
        <v>9.1979400000000003E-2</v>
      </c>
      <c r="X467" s="1">
        <f>ABS(IK_diagnostics_positions__3[[#This Row],[Column2]]-B466)</f>
        <v>3.34975E-4</v>
      </c>
      <c r="Y467" s="1">
        <f>ABS(IK_diagnostics_positions__3[[#This Row],[Column3]]-C466)</f>
        <v>8.3500000000003016E-4</v>
      </c>
      <c r="Z467" s="1">
        <f>ABS(IK_diagnostics_positions__3[[#This Row],[Column4]]-D466)</f>
        <v>9.0597999999999956E-2</v>
      </c>
      <c r="AA467" s="1">
        <f>ABS(IK_diagnostics_positions__3[[#This Row],[Column5]]-E466)</f>
        <v>0.108739</v>
      </c>
      <c r="AB467" s="1">
        <f>ABS(IK_diagnostics_positions__3[[#This Row],[Column6]]-F466)</f>
        <v>0.17333399999999999</v>
      </c>
      <c r="AC467" s="1">
        <f>ABS(IK_diagnostics_positions__3[[#This Row],[Column7]]-G466)</f>
        <v>0.19525099999999995</v>
      </c>
      <c r="AD467" s="1">
        <f>ABS(IK_diagnostics_positions__3[[#This Row],[Column8]]-H466)</f>
        <v>0.15796399999999999</v>
      </c>
      <c r="AE467" s="1">
        <f>ABS(IK_diagnostics_positions__3[[#This Row],[Column9]]-I466)</f>
        <v>0.40057999999999994</v>
      </c>
      <c r="AF467" s="1">
        <f>ABS(IK_diagnostics_positions__3[[#This Row],[Column10]]-J466)</f>
        <v>0.15588747999999999</v>
      </c>
      <c r="AG467" s="1">
        <f>ABS(IK_diagnostics_positions__3[[#This Row],[Column11]]-K466)</f>
        <v>6.581300000000001E-2</v>
      </c>
      <c r="AH467" s="1">
        <f>ABS(IK_diagnostics_positions__3[[#This Row],[Column12]]-L466)</f>
        <v>0.3469199999999999</v>
      </c>
      <c r="AI467" s="1">
        <f>ABS(IK_diagnostics_positions__3[[#This Row],[Column13]]-M466)</f>
        <v>0.31714199999999992</v>
      </c>
      <c r="AJ467" s="1">
        <f>ABS(IK_diagnostics_positions__3[[#This Row],[Column14]]-N466)</f>
        <v>0.38707599999999998</v>
      </c>
      <c r="AK467" s="1">
        <f>ABS(IK_diagnostics_positions__3[[#This Row],[Column15]]-O466)</f>
        <v>5.0890000000000324E-2</v>
      </c>
      <c r="AL467" s="1">
        <f>ABS(IK_diagnostics_positions__3[[#This Row],[Column16]]-P466)</f>
        <v>0.26750500000000005</v>
      </c>
      <c r="AM467" s="1">
        <f>ABS(IK_diagnostics_positions__3[[#This Row],[Column17]]-Q466)</f>
        <v>0.12373500000000004</v>
      </c>
      <c r="AN467" s="1">
        <f>ABS(IK_diagnostics_positions__3[[#This Row],[Column18]]-R466)</f>
        <v>0.20564000000000027</v>
      </c>
      <c r="AO467" s="1">
        <f>ABS(IK_diagnostics_positions__3[[#This Row],[Column19]]-S466)</f>
        <v>0.10322993</v>
      </c>
      <c r="AP467" s="1">
        <f>ABS(IK_diagnostics_positions__3[[#This Row],[Column20]]-T466)</f>
        <v>0.58617900000000001</v>
      </c>
      <c r="AQ467" s="1">
        <f>ABS(IK_diagnostics_positions__3[[#This Row],[Column21]]-U466)</f>
        <v>1.2999999999996348E-4</v>
      </c>
    </row>
    <row r="468" spans="1:43" x14ac:dyDescent="0.25">
      <c r="A468" s="1">
        <v>-1.4953199999999999E-4</v>
      </c>
      <c r="B468" s="1">
        <v>1.01573E-4</v>
      </c>
      <c r="C468" s="1" t="s">
        <v>50</v>
      </c>
      <c r="D468" s="1">
        <v>-0.99402500000000005</v>
      </c>
      <c r="E468" s="1">
        <v>0.107169</v>
      </c>
      <c r="F468" s="1">
        <v>-0.97263999999999995</v>
      </c>
      <c r="G468" s="1">
        <v>-0.824932</v>
      </c>
      <c r="H468" s="1">
        <v>1.0361100000000001</v>
      </c>
      <c r="I468" s="1">
        <v>-1.30199</v>
      </c>
      <c r="J468" s="1">
        <v>6.8759100000000004E-2</v>
      </c>
      <c r="K468" s="1">
        <v>0.80564599999999997</v>
      </c>
      <c r="L468" s="1">
        <v>-1.68696</v>
      </c>
      <c r="M468" s="1">
        <v>0.59845999999999999</v>
      </c>
      <c r="N468" s="1">
        <v>0.84743000000000002</v>
      </c>
      <c r="O468" s="1">
        <v>-2.5341200000000002</v>
      </c>
      <c r="P468" s="1">
        <v>-0.626498</v>
      </c>
      <c r="Q468" s="1">
        <v>0.89607099999999995</v>
      </c>
      <c r="R468" s="1">
        <v>-2.40001</v>
      </c>
      <c r="S468" s="1">
        <v>7.0763599999999996E-2</v>
      </c>
      <c r="T468" s="1">
        <v>0.23192699999999999</v>
      </c>
      <c r="U468" s="1">
        <v>-2.5060099999999998</v>
      </c>
      <c r="V468" s="1" t="s">
        <v>23</v>
      </c>
      <c r="W468" s="1">
        <f>ABS(IK_diagnostics_positions__3[[#This Row],[Column1]]-A467)</f>
        <v>5.5210432000000004E-2</v>
      </c>
      <c r="X468" s="1">
        <f>ABS(IK_diagnostics_positions__3[[#This Row],[Column2]]-B467)</f>
        <v>2.3340200000000001E-4</v>
      </c>
      <c r="Y468" s="1">
        <f>ABS(IK_diagnostics_positions__3[[#This Row],[Column3]]-C467)</f>
        <v>1.5169999999999906E-3</v>
      </c>
      <c r="Z468" s="1">
        <f>ABS(IK_diagnostics_positions__3[[#This Row],[Column4]]-D467)</f>
        <v>5.5963000000000096E-2</v>
      </c>
      <c r="AA468" s="1">
        <f>ABS(IK_diagnostics_positions__3[[#This Row],[Column5]]-E467)</f>
        <v>1.5700000000000019E-3</v>
      </c>
      <c r="AB468" s="1">
        <f>ABS(IK_diagnostics_positions__3[[#This Row],[Column6]]-F467)</f>
        <v>1.8374000000000001E-2</v>
      </c>
      <c r="AC468" s="1">
        <f>ABS(IK_diagnostics_positions__3[[#This Row],[Column7]]-G467)</f>
        <v>9.7458999999999962E-2</v>
      </c>
      <c r="AD468" s="1">
        <f>ABS(IK_diagnostics_positions__3[[#This Row],[Column8]]-H467)</f>
        <v>3.6559999999999926E-2</v>
      </c>
      <c r="AE468" s="1">
        <f>ABS(IK_diagnostics_positions__3[[#This Row],[Column9]]-I467)</f>
        <v>0.18497999999999992</v>
      </c>
      <c r="AF468" s="1">
        <f>ABS(IK_diagnostics_positions__3[[#This Row],[Column10]]-J467)</f>
        <v>9.0668899999999983E-2</v>
      </c>
      <c r="AG468" s="1">
        <f>ABS(IK_diagnostics_positions__3[[#This Row],[Column11]]-K467)</f>
        <v>5.7942000000000049E-2</v>
      </c>
      <c r="AH468" s="1">
        <f>ABS(IK_diagnostics_positions__3[[#This Row],[Column12]]-L467)</f>
        <v>0.15800999999999998</v>
      </c>
      <c r="AI468" s="1">
        <f>ABS(IK_diagnostics_positions__3[[#This Row],[Column13]]-M467)</f>
        <v>0.16185499999999997</v>
      </c>
      <c r="AJ468" s="1">
        <f>ABS(IK_diagnostics_positions__3[[#This Row],[Column14]]-N467)</f>
        <v>0.23789000000000005</v>
      </c>
      <c r="AK468" s="1">
        <f>ABS(IK_diagnostics_positions__3[[#This Row],[Column15]]-O467)</f>
        <v>7.8550000000000342E-2</v>
      </c>
      <c r="AL468" s="1">
        <f>ABS(IK_diagnostics_positions__3[[#This Row],[Column16]]-P467)</f>
        <v>0.14367000000000002</v>
      </c>
      <c r="AM468" s="1">
        <f>ABS(IK_diagnostics_positions__3[[#This Row],[Column17]]-Q467)</f>
        <v>1.9735999999999976E-2</v>
      </c>
      <c r="AN468" s="1">
        <f>ABS(IK_diagnostics_positions__3[[#This Row],[Column18]]-R467)</f>
        <v>0.10468000000000011</v>
      </c>
      <c r="AO468" s="1">
        <f>ABS(IK_diagnostics_positions__3[[#This Row],[Column19]]-S467)</f>
        <v>3.0795400000000001E-2</v>
      </c>
      <c r="AP468" s="1">
        <f>ABS(IK_diagnostics_positions__3[[#This Row],[Column20]]-T467)</f>
        <v>0.36337300000000006</v>
      </c>
      <c r="AQ468" s="1">
        <f>ABS(IK_diagnostics_positions__3[[#This Row],[Column21]]-U467)</f>
        <v>1.5460000000000029E-2</v>
      </c>
    </row>
    <row r="469" spans="1:43" x14ac:dyDescent="0.25">
      <c r="A469" s="1">
        <v>-1.3405E-2</v>
      </c>
      <c r="B469" s="1">
        <v>2.3800999999999999E-2</v>
      </c>
      <c r="C469" s="1">
        <v>-0.99962700000000004</v>
      </c>
      <c r="D469" s="1">
        <v>-1.00796</v>
      </c>
      <c r="E469" s="1">
        <v>0.12789</v>
      </c>
      <c r="F469" s="1">
        <v>-0.99384099999999997</v>
      </c>
      <c r="G469" s="1">
        <v>-0.84270999999999996</v>
      </c>
      <c r="H469" s="1">
        <v>1.0396000000000001</v>
      </c>
      <c r="I469" s="1">
        <v>-1.3699699999999999</v>
      </c>
      <c r="J469" s="1">
        <v>4.0373600000000003E-2</v>
      </c>
      <c r="K469" s="1">
        <v>0.78340699999999996</v>
      </c>
      <c r="L469" s="1">
        <v>-1.7630699999999999</v>
      </c>
      <c r="M469" s="1">
        <v>0.67064299999999999</v>
      </c>
      <c r="N469" s="1">
        <v>0.93492699999999995</v>
      </c>
      <c r="O469" s="1">
        <v>-2.5245199999999999</v>
      </c>
      <c r="P469" s="1">
        <v>-0.67707600000000001</v>
      </c>
      <c r="Q469" s="1">
        <v>0.94462299999999999</v>
      </c>
      <c r="R469" s="1">
        <v>-2.4407700000000001</v>
      </c>
      <c r="S469" s="1">
        <v>3.1655500000000003E-2</v>
      </c>
      <c r="T469" s="1">
        <v>0.10391599999999999</v>
      </c>
      <c r="U469" s="1">
        <v>-2.4967000000000001</v>
      </c>
      <c r="V469" s="1" t="s">
        <v>23</v>
      </c>
      <c r="W469" s="1">
        <f>ABS(IK_diagnostics_positions__3[[#This Row],[Column1]]-A468)</f>
        <v>1.3255467999999999E-2</v>
      </c>
      <c r="X469" s="1">
        <f>ABS(IK_diagnostics_positions__3[[#This Row],[Column2]]-B468)</f>
        <v>2.3699426999999999E-2</v>
      </c>
      <c r="Y469" s="1">
        <f>ABS(IK_diagnostics_positions__3[[#This Row],[Column3]]-C468)</f>
        <v>3.729999999999567E-4</v>
      </c>
      <c r="Z469" s="1">
        <f>ABS(IK_diagnostics_positions__3[[#This Row],[Column4]]-D468)</f>
        <v>1.393499999999992E-2</v>
      </c>
      <c r="AA469" s="1">
        <f>ABS(IK_diagnostics_positions__3[[#This Row],[Column5]]-E468)</f>
        <v>2.0721000000000003E-2</v>
      </c>
      <c r="AB469" s="1">
        <f>ABS(IK_diagnostics_positions__3[[#This Row],[Column6]]-F468)</f>
        <v>2.1201000000000025E-2</v>
      </c>
      <c r="AC469" s="1">
        <f>ABS(IK_diagnostics_positions__3[[#This Row],[Column7]]-G468)</f>
        <v>1.7777999999999961E-2</v>
      </c>
      <c r="AD469" s="1">
        <f>ABS(IK_diagnostics_positions__3[[#This Row],[Column8]]-H468)</f>
        <v>3.4899999999999931E-3</v>
      </c>
      <c r="AE469" s="1">
        <f>ABS(IK_diagnostics_positions__3[[#This Row],[Column9]]-I468)</f>
        <v>6.7979999999999929E-2</v>
      </c>
      <c r="AF469" s="1">
        <f>ABS(IK_diagnostics_positions__3[[#This Row],[Column10]]-J468)</f>
        <v>2.8385500000000001E-2</v>
      </c>
      <c r="AG469" s="1">
        <f>ABS(IK_diagnostics_positions__3[[#This Row],[Column11]]-K468)</f>
        <v>2.2239000000000009E-2</v>
      </c>
      <c r="AH469" s="1">
        <f>ABS(IK_diagnostics_positions__3[[#This Row],[Column12]]-L468)</f>
        <v>7.61099999999999E-2</v>
      </c>
      <c r="AI469" s="1">
        <f>ABS(IK_diagnostics_positions__3[[#This Row],[Column13]]-M468)</f>
        <v>7.2182999999999997E-2</v>
      </c>
      <c r="AJ469" s="1">
        <f>ABS(IK_diagnostics_positions__3[[#This Row],[Column14]]-N468)</f>
        <v>8.7496999999999936E-2</v>
      </c>
      <c r="AK469" s="1">
        <f>ABS(IK_diagnostics_positions__3[[#This Row],[Column15]]-O468)</f>
        <v>9.600000000000275E-3</v>
      </c>
      <c r="AL469" s="1">
        <f>ABS(IK_diagnostics_positions__3[[#This Row],[Column16]]-P468)</f>
        <v>5.0578000000000012E-2</v>
      </c>
      <c r="AM469" s="1">
        <f>ABS(IK_diagnostics_positions__3[[#This Row],[Column17]]-Q468)</f>
        <v>4.855200000000004E-2</v>
      </c>
      <c r="AN469" s="1">
        <f>ABS(IK_diagnostics_positions__3[[#This Row],[Column18]]-R468)</f>
        <v>4.0760000000000129E-2</v>
      </c>
      <c r="AO469" s="1">
        <f>ABS(IK_diagnostics_positions__3[[#This Row],[Column19]]-S468)</f>
        <v>3.9108099999999993E-2</v>
      </c>
      <c r="AP469" s="1">
        <f>ABS(IK_diagnostics_positions__3[[#This Row],[Column20]]-T468)</f>
        <v>0.12801099999999999</v>
      </c>
      <c r="AQ469" s="1">
        <f>ABS(IK_diagnostics_positions__3[[#This Row],[Column21]]-U468)</f>
        <v>9.3099999999997074E-3</v>
      </c>
    </row>
    <row r="470" spans="1:43" x14ac:dyDescent="0.25">
      <c r="A470" s="1">
        <v>-1.6348700000000001E-2</v>
      </c>
      <c r="B470" s="1">
        <v>3.2029700000000001E-2</v>
      </c>
      <c r="C470" s="1">
        <v>-0.99935300000000005</v>
      </c>
      <c r="D470" s="1">
        <v>-1.01223</v>
      </c>
      <c r="E470" s="1">
        <v>0.12102</v>
      </c>
      <c r="F470" s="1">
        <v>-1.0164500000000001</v>
      </c>
      <c r="G470" s="1">
        <v>-0.85253999999999996</v>
      </c>
      <c r="H470" s="1">
        <v>1.0280899999999999</v>
      </c>
      <c r="I470" s="1">
        <v>-1.4059699999999999</v>
      </c>
      <c r="J470" s="1">
        <v>2.6749800000000001E-2</v>
      </c>
      <c r="K470" s="1">
        <v>0.76934899999999995</v>
      </c>
      <c r="L470" s="1">
        <v>-1.80585</v>
      </c>
      <c r="M470" s="1">
        <v>0.70813199999999998</v>
      </c>
      <c r="N470" s="1">
        <v>0.97049600000000003</v>
      </c>
      <c r="O470" s="1">
        <v>-2.5095999999999998</v>
      </c>
      <c r="P470" s="1">
        <v>-0.70166300000000004</v>
      </c>
      <c r="Q470" s="1">
        <v>0.96782999999999997</v>
      </c>
      <c r="R470" s="1">
        <v>-2.4616099999999999</v>
      </c>
      <c r="S470" s="1">
        <v>1.3958399999999999E-2</v>
      </c>
      <c r="T470" s="1">
        <v>5.0027599999999998E-2</v>
      </c>
      <c r="U470" s="1">
        <v>-2.50041</v>
      </c>
      <c r="V470" s="1" t="s">
        <v>23</v>
      </c>
      <c r="W470" s="1">
        <f>ABS(IK_diagnostics_positions__3[[#This Row],[Column1]]-A469)</f>
        <v>2.9437000000000005E-3</v>
      </c>
      <c r="X470" s="1">
        <f>ABS(IK_diagnostics_positions__3[[#This Row],[Column2]]-B469)</f>
        <v>8.228700000000002E-3</v>
      </c>
      <c r="Y470" s="1">
        <f>ABS(IK_diagnostics_positions__3[[#This Row],[Column3]]-C469)</f>
        <v>2.7399999999999647E-4</v>
      </c>
      <c r="Z470" s="1">
        <f>ABS(IK_diagnostics_positions__3[[#This Row],[Column4]]-D469)</f>
        <v>4.269999999999996E-3</v>
      </c>
      <c r="AA470" s="1">
        <f>ABS(IK_diagnostics_positions__3[[#This Row],[Column5]]-E469)</f>
        <v>6.8700000000000011E-3</v>
      </c>
      <c r="AB470" s="1">
        <f>ABS(IK_diagnostics_positions__3[[#This Row],[Column6]]-F469)</f>
        <v>2.2609000000000101E-2</v>
      </c>
      <c r="AC470" s="1">
        <f>ABS(IK_diagnostics_positions__3[[#This Row],[Column7]]-G469)</f>
        <v>9.8300000000000054E-3</v>
      </c>
      <c r="AD470" s="1">
        <f>ABS(IK_diagnostics_positions__3[[#This Row],[Column8]]-H469)</f>
        <v>1.1510000000000131E-2</v>
      </c>
      <c r="AE470" s="1">
        <f>ABS(IK_diagnostics_positions__3[[#This Row],[Column9]]-I469)</f>
        <v>3.6000000000000032E-2</v>
      </c>
      <c r="AF470" s="1">
        <f>ABS(IK_diagnostics_positions__3[[#This Row],[Column10]]-J469)</f>
        <v>1.3623800000000002E-2</v>
      </c>
      <c r="AG470" s="1">
        <f>ABS(IK_diagnostics_positions__3[[#This Row],[Column11]]-K469)</f>
        <v>1.4058000000000015E-2</v>
      </c>
      <c r="AH470" s="1">
        <f>ABS(IK_diagnostics_positions__3[[#This Row],[Column12]]-L469)</f>
        <v>4.278000000000004E-2</v>
      </c>
      <c r="AI470" s="1">
        <f>ABS(IK_diagnostics_positions__3[[#This Row],[Column13]]-M469)</f>
        <v>3.7488999999999995E-2</v>
      </c>
      <c r="AJ470" s="1">
        <f>ABS(IK_diagnostics_positions__3[[#This Row],[Column14]]-N469)</f>
        <v>3.5569000000000073E-2</v>
      </c>
      <c r="AK470" s="1">
        <f>ABS(IK_diagnostics_positions__3[[#This Row],[Column15]]-O469)</f>
        <v>1.4920000000000044E-2</v>
      </c>
      <c r="AL470" s="1">
        <f>ABS(IK_diagnostics_positions__3[[#This Row],[Column16]]-P469)</f>
        <v>2.4587000000000026E-2</v>
      </c>
      <c r="AM470" s="1">
        <f>ABS(IK_diagnostics_positions__3[[#This Row],[Column17]]-Q469)</f>
        <v>2.3206999999999978E-2</v>
      </c>
      <c r="AN470" s="1">
        <f>ABS(IK_diagnostics_positions__3[[#This Row],[Column18]]-R469)</f>
        <v>2.0839999999999748E-2</v>
      </c>
      <c r="AO470" s="1">
        <f>ABS(IK_diagnostics_positions__3[[#This Row],[Column19]]-S469)</f>
        <v>1.7697100000000004E-2</v>
      </c>
      <c r="AP470" s="1">
        <f>ABS(IK_diagnostics_positions__3[[#This Row],[Column20]]-T469)</f>
        <v>5.3888399999999996E-2</v>
      </c>
      <c r="AQ470" s="1">
        <f>ABS(IK_diagnostics_positions__3[[#This Row],[Column21]]-U469)</f>
        <v>3.7099999999998801E-3</v>
      </c>
    </row>
    <row r="471" spans="1:43" x14ac:dyDescent="0.25">
      <c r="A471" s="1">
        <v>-2.0466700000000001E-2</v>
      </c>
      <c r="B471" s="1">
        <v>3.89872E-2</v>
      </c>
      <c r="C471" s="1">
        <v>-0.99902999999999997</v>
      </c>
      <c r="D471" s="1">
        <v>-1.0167900000000001</v>
      </c>
      <c r="E471" s="1">
        <v>0.11899700000000001</v>
      </c>
      <c r="F471" s="1">
        <v>-1.0297099999999999</v>
      </c>
      <c r="G471" s="1">
        <v>-0.86494700000000002</v>
      </c>
      <c r="H471" s="1">
        <v>1.02321</v>
      </c>
      <c r="I471" s="1">
        <v>-1.42889</v>
      </c>
      <c r="J471" s="1">
        <v>1.7924099999999998E-2</v>
      </c>
      <c r="K471" s="1">
        <v>0.77293999999999996</v>
      </c>
      <c r="L471" s="1">
        <v>-1.82626</v>
      </c>
      <c r="M471" s="1">
        <v>0.71614699999999998</v>
      </c>
      <c r="N471" s="1">
        <v>0.98008700000000004</v>
      </c>
      <c r="O471" s="1">
        <v>-2.5115099999999999</v>
      </c>
      <c r="P471" s="1">
        <v>-0.715337</v>
      </c>
      <c r="Q471" s="1">
        <v>0.98130899999999999</v>
      </c>
      <c r="R471" s="1">
        <v>-2.47349</v>
      </c>
      <c r="S471" s="1">
        <v>1.0863599999999999E-2</v>
      </c>
      <c r="T471" s="1">
        <v>3.1915800000000001E-2</v>
      </c>
      <c r="U471" s="1">
        <v>-2.4977</v>
      </c>
      <c r="V471" s="1" t="s">
        <v>23</v>
      </c>
      <c r="W471" s="1">
        <f>ABS(IK_diagnostics_positions__3[[#This Row],[Column1]]-A470)</f>
        <v>4.1180000000000001E-3</v>
      </c>
      <c r="X471" s="1">
        <f>ABS(IK_diagnostics_positions__3[[#This Row],[Column2]]-B470)</f>
        <v>6.9574999999999984E-3</v>
      </c>
      <c r="Y471" s="1">
        <f>ABS(IK_diagnostics_positions__3[[#This Row],[Column3]]-C470)</f>
        <v>3.2300000000007323E-4</v>
      </c>
      <c r="Z471" s="1">
        <f>ABS(IK_diagnostics_positions__3[[#This Row],[Column4]]-D470)</f>
        <v>4.5600000000001195E-3</v>
      </c>
      <c r="AA471" s="1">
        <f>ABS(IK_diagnostics_positions__3[[#This Row],[Column5]]-E470)</f>
        <v>2.022999999999997E-3</v>
      </c>
      <c r="AB471" s="1">
        <f>ABS(IK_diagnostics_positions__3[[#This Row],[Column6]]-F470)</f>
        <v>1.3259999999999827E-2</v>
      </c>
      <c r="AC471" s="1">
        <f>ABS(IK_diagnostics_positions__3[[#This Row],[Column7]]-G470)</f>
        <v>1.2407000000000057E-2</v>
      </c>
      <c r="AD471" s="1">
        <f>ABS(IK_diagnostics_positions__3[[#This Row],[Column8]]-H470)</f>
        <v>4.8799999999999955E-3</v>
      </c>
      <c r="AE471" s="1">
        <f>ABS(IK_diagnostics_positions__3[[#This Row],[Column9]]-I470)</f>
        <v>2.2920000000000051E-2</v>
      </c>
      <c r="AF471" s="1">
        <f>ABS(IK_diagnostics_positions__3[[#This Row],[Column10]]-J470)</f>
        <v>8.8257000000000023E-3</v>
      </c>
      <c r="AG471" s="1">
        <f>ABS(IK_diagnostics_positions__3[[#This Row],[Column11]]-K470)</f>
        <v>3.5910000000000108E-3</v>
      </c>
      <c r="AH471" s="1">
        <f>ABS(IK_diagnostics_positions__3[[#This Row],[Column12]]-L470)</f>
        <v>2.0410000000000039E-2</v>
      </c>
      <c r="AI471" s="1">
        <f>ABS(IK_diagnostics_positions__3[[#This Row],[Column13]]-M470)</f>
        <v>8.0149999999999944E-3</v>
      </c>
      <c r="AJ471" s="1">
        <f>ABS(IK_diagnostics_positions__3[[#This Row],[Column14]]-N470)</f>
        <v>9.5910000000000162E-3</v>
      </c>
      <c r="AK471" s="1">
        <f>ABS(IK_diagnostics_positions__3[[#This Row],[Column15]]-O470)</f>
        <v>1.9100000000000783E-3</v>
      </c>
      <c r="AL471" s="1">
        <f>ABS(IK_diagnostics_positions__3[[#This Row],[Column16]]-P470)</f>
        <v>1.3673999999999964E-2</v>
      </c>
      <c r="AM471" s="1">
        <f>ABS(IK_diagnostics_positions__3[[#This Row],[Column17]]-Q470)</f>
        <v>1.3479000000000019E-2</v>
      </c>
      <c r="AN471" s="1">
        <f>ABS(IK_diagnostics_positions__3[[#This Row],[Column18]]-R470)</f>
        <v>1.1880000000000113E-2</v>
      </c>
      <c r="AO471" s="1">
        <f>ABS(IK_diagnostics_positions__3[[#This Row],[Column19]]-S470)</f>
        <v>3.0948E-3</v>
      </c>
      <c r="AP471" s="1">
        <f>ABS(IK_diagnostics_positions__3[[#This Row],[Column20]]-T470)</f>
        <v>1.8111799999999997E-2</v>
      </c>
      <c r="AQ471" s="1">
        <f>ABS(IK_diagnostics_positions__3[[#This Row],[Column21]]-U470)</f>
        <v>2.7099999999999902E-3</v>
      </c>
    </row>
    <row r="472" spans="1:43" x14ac:dyDescent="0.25">
      <c r="A472" s="1">
        <v>-2.4131400000000001E-2</v>
      </c>
      <c r="B472" s="1">
        <v>4.2349600000000001E-2</v>
      </c>
      <c r="C472" s="1">
        <v>-0.998811</v>
      </c>
      <c r="D472" s="1">
        <v>-1.0204</v>
      </c>
      <c r="E472" s="1">
        <v>0.118592</v>
      </c>
      <c r="F472" s="1">
        <v>-1.03932</v>
      </c>
      <c r="G472" s="1">
        <v>-0.872085</v>
      </c>
      <c r="H472" s="1">
        <v>1.0204</v>
      </c>
      <c r="I472" s="1">
        <v>-1.4452199999999999</v>
      </c>
      <c r="J472" s="1">
        <v>1.37993E-2</v>
      </c>
      <c r="K472" s="1">
        <v>0.77527599999999997</v>
      </c>
      <c r="L472" s="1">
        <v>-1.83908</v>
      </c>
      <c r="M472" s="1">
        <v>0.72543999999999997</v>
      </c>
      <c r="N472" s="1">
        <v>0.98630399999999996</v>
      </c>
      <c r="O472" s="1">
        <v>-2.5091800000000002</v>
      </c>
      <c r="P472" s="1">
        <v>-0.723329</v>
      </c>
      <c r="Q472" s="1">
        <v>0.98734</v>
      </c>
      <c r="R472" s="1">
        <v>-2.4806900000000001</v>
      </c>
      <c r="S472" s="1">
        <v>8.6622699999999997E-3</v>
      </c>
      <c r="T472" s="1">
        <v>2.17199E-2</v>
      </c>
      <c r="U472" s="1">
        <v>-2.4964400000000002</v>
      </c>
      <c r="V472" s="1" t="s">
        <v>23</v>
      </c>
      <c r="W472" s="1">
        <f>ABS(IK_diagnostics_positions__3[[#This Row],[Column1]]-A471)</f>
        <v>3.6646999999999999E-3</v>
      </c>
      <c r="X472" s="1">
        <f>ABS(IK_diagnostics_positions__3[[#This Row],[Column2]]-B471)</f>
        <v>3.3624000000000015E-3</v>
      </c>
      <c r="Y472" s="1">
        <f>ABS(IK_diagnostics_positions__3[[#This Row],[Column3]]-C471)</f>
        <v>2.1899999999996922E-4</v>
      </c>
      <c r="Z472" s="1">
        <f>ABS(IK_diagnostics_positions__3[[#This Row],[Column4]]-D471)</f>
        <v>3.6099999999998911E-3</v>
      </c>
      <c r="AA472" s="1">
        <f>ABS(IK_diagnostics_positions__3[[#This Row],[Column5]]-E471)</f>
        <v>4.0500000000000258E-4</v>
      </c>
      <c r="AB472" s="1">
        <f>ABS(IK_diagnostics_positions__3[[#This Row],[Column6]]-F471)</f>
        <v>9.6100000000001184E-3</v>
      </c>
      <c r="AC472" s="1">
        <f>ABS(IK_diagnostics_positions__3[[#This Row],[Column7]]-G471)</f>
        <v>7.1379999999999777E-3</v>
      </c>
      <c r="AD472" s="1">
        <f>ABS(IK_diagnostics_positions__3[[#This Row],[Column8]]-H471)</f>
        <v>2.8099999999999792E-3</v>
      </c>
      <c r="AE472" s="1">
        <f>ABS(IK_diagnostics_positions__3[[#This Row],[Column9]]-I471)</f>
        <v>1.6329999999999956E-2</v>
      </c>
      <c r="AF472" s="1">
        <f>ABS(IK_diagnostics_positions__3[[#This Row],[Column10]]-J471)</f>
        <v>4.1247999999999979E-3</v>
      </c>
      <c r="AG472" s="1">
        <f>ABS(IK_diagnostics_positions__3[[#This Row],[Column11]]-K471)</f>
        <v>2.3360000000000047E-3</v>
      </c>
      <c r="AH472" s="1">
        <f>ABS(IK_diagnostics_positions__3[[#This Row],[Column12]]-L471)</f>
        <v>1.2820000000000054E-2</v>
      </c>
      <c r="AI472" s="1">
        <f>ABS(IK_diagnostics_positions__3[[#This Row],[Column13]]-M471)</f>
        <v>9.2929999999999957E-3</v>
      </c>
      <c r="AJ472" s="1">
        <f>ABS(IK_diagnostics_positions__3[[#This Row],[Column14]]-N471)</f>
        <v>6.216999999999917E-3</v>
      </c>
      <c r="AK472" s="1">
        <f>ABS(IK_diagnostics_positions__3[[#This Row],[Column15]]-O471)</f>
        <v>2.3299999999997212E-3</v>
      </c>
      <c r="AL472" s="1">
        <f>ABS(IK_diagnostics_positions__3[[#This Row],[Column16]]-P471)</f>
        <v>7.9919999999999991E-3</v>
      </c>
      <c r="AM472" s="1">
        <f>ABS(IK_diagnostics_positions__3[[#This Row],[Column17]]-Q471)</f>
        <v>6.0310000000000086E-3</v>
      </c>
      <c r="AN472" s="1">
        <f>ABS(IK_diagnostics_positions__3[[#This Row],[Column18]]-R471)</f>
        <v>7.2000000000000952E-3</v>
      </c>
      <c r="AO472" s="1">
        <f>ABS(IK_diagnostics_positions__3[[#This Row],[Column19]]-S471)</f>
        <v>2.2013299999999996E-3</v>
      </c>
      <c r="AP472" s="1">
        <f>ABS(IK_diagnostics_positions__3[[#This Row],[Column20]]-T471)</f>
        <v>1.0195900000000001E-2</v>
      </c>
      <c r="AQ472" s="1">
        <f>ABS(IK_diagnostics_positions__3[[#This Row],[Column21]]-U471)</f>
        <v>1.2599999999998168E-3</v>
      </c>
    </row>
    <row r="473" spans="1:43" x14ac:dyDescent="0.25">
      <c r="A473" s="1">
        <v>-2.58234E-2</v>
      </c>
      <c r="B473" s="1">
        <v>4.4759800000000002E-2</v>
      </c>
      <c r="C473" s="1">
        <v>-0.998664</v>
      </c>
      <c r="D473" s="1">
        <v>-1.02217</v>
      </c>
      <c r="E473" s="1">
        <v>0.114841</v>
      </c>
      <c r="F473" s="1">
        <v>-1.0475699999999999</v>
      </c>
      <c r="G473" s="1">
        <v>-0.87745499999999998</v>
      </c>
      <c r="H473" s="1">
        <v>1.01651</v>
      </c>
      <c r="I473" s="1">
        <v>-1.4550700000000001</v>
      </c>
      <c r="J473" s="1">
        <v>9.9593400000000006E-3</v>
      </c>
      <c r="K473" s="1">
        <v>0.77566900000000005</v>
      </c>
      <c r="L473" s="1">
        <v>-1.8481300000000001</v>
      </c>
      <c r="M473" s="1">
        <v>0.73114199999999996</v>
      </c>
      <c r="N473" s="1">
        <v>0.98920799999999998</v>
      </c>
      <c r="O473" s="1">
        <v>-2.5071400000000001</v>
      </c>
      <c r="P473" s="1">
        <v>-0.72953400000000002</v>
      </c>
      <c r="Q473" s="1">
        <v>0.99043300000000001</v>
      </c>
      <c r="R473" s="1">
        <v>-2.48611</v>
      </c>
      <c r="S473" s="1">
        <v>5.5967100000000004E-3</v>
      </c>
      <c r="T473" s="1">
        <v>1.51886E-2</v>
      </c>
      <c r="U473" s="1">
        <v>-2.4974699999999999</v>
      </c>
      <c r="V473" s="1" t="s">
        <v>23</v>
      </c>
      <c r="W473" s="1">
        <f>ABS(IK_diagnostics_positions__3[[#This Row],[Column1]]-A472)</f>
        <v>1.6919999999999991E-3</v>
      </c>
      <c r="X473" s="1">
        <f>ABS(IK_diagnostics_positions__3[[#This Row],[Column2]]-B472)</f>
        <v>2.4102000000000012E-3</v>
      </c>
      <c r="Y473" s="1">
        <f>ABS(IK_diagnostics_positions__3[[#This Row],[Column3]]-C472)</f>
        <v>1.4700000000000824E-4</v>
      </c>
      <c r="Z473" s="1">
        <f>ABS(IK_diagnostics_positions__3[[#This Row],[Column4]]-D472)</f>
        <v>1.7700000000000493E-3</v>
      </c>
      <c r="AA473" s="1">
        <f>ABS(IK_diagnostics_positions__3[[#This Row],[Column5]]-E472)</f>
        <v>3.7510000000000043E-3</v>
      </c>
      <c r="AB473" s="1">
        <f>ABS(IK_diagnostics_positions__3[[#This Row],[Column6]]-F472)</f>
        <v>8.2499999999998685E-3</v>
      </c>
      <c r="AC473" s="1">
        <f>ABS(IK_diagnostics_positions__3[[#This Row],[Column7]]-G472)</f>
        <v>5.3699999999999859E-3</v>
      </c>
      <c r="AD473" s="1">
        <f>ABS(IK_diagnostics_positions__3[[#This Row],[Column8]]-H472)</f>
        <v>3.8899999999999491E-3</v>
      </c>
      <c r="AE473" s="1">
        <f>ABS(IK_diagnostics_positions__3[[#This Row],[Column9]]-I472)</f>
        <v>9.8500000000001364E-3</v>
      </c>
      <c r="AF473" s="1">
        <f>ABS(IK_diagnostics_positions__3[[#This Row],[Column10]]-J472)</f>
        <v>3.8399599999999999E-3</v>
      </c>
      <c r="AG473" s="1">
        <f>ABS(IK_diagnostics_positions__3[[#This Row],[Column11]]-K472)</f>
        <v>3.9300000000008772E-4</v>
      </c>
      <c r="AH473" s="1">
        <f>ABS(IK_diagnostics_positions__3[[#This Row],[Column12]]-L472)</f>
        <v>9.0500000000000025E-3</v>
      </c>
      <c r="AI473" s="1">
        <f>ABS(IK_diagnostics_positions__3[[#This Row],[Column13]]-M472)</f>
        <v>5.7019999999999849E-3</v>
      </c>
      <c r="AJ473" s="1">
        <f>ABS(IK_diagnostics_positions__3[[#This Row],[Column14]]-N472)</f>
        <v>2.9040000000000177E-3</v>
      </c>
      <c r="AK473" s="1">
        <f>ABS(IK_diagnostics_positions__3[[#This Row],[Column15]]-O472)</f>
        <v>2.0400000000000418E-3</v>
      </c>
      <c r="AL473" s="1">
        <f>ABS(IK_diagnostics_positions__3[[#This Row],[Column16]]-P472)</f>
        <v>6.2050000000000161E-3</v>
      </c>
      <c r="AM473" s="1">
        <f>ABS(IK_diagnostics_positions__3[[#This Row],[Column17]]-Q472)</f>
        <v>3.0930000000000124E-3</v>
      </c>
      <c r="AN473" s="1">
        <f>ABS(IK_diagnostics_positions__3[[#This Row],[Column18]]-R472)</f>
        <v>5.4199999999999804E-3</v>
      </c>
      <c r="AO473" s="1">
        <f>ABS(IK_diagnostics_positions__3[[#This Row],[Column19]]-S472)</f>
        <v>3.0655599999999993E-3</v>
      </c>
      <c r="AP473" s="1">
        <f>ABS(IK_diagnostics_positions__3[[#This Row],[Column20]]-T472)</f>
        <v>6.5313000000000003E-3</v>
      </c>
      <c r="AQ473" s="1">
        <f>ABS(IK_diagnostics_positions__3[[#This Row],[Column21]]-U472)</f>
        <v>1.0299999999996423E-3</v>
      </c>
    </row>
    <row r="474" spans="1:43" x14ac:dyDescent="0.25">
      <c r="A474" s="1">
        <v>-2.8310499999999999E-2</v>
      </c>
      <c r="B474" s="1">
        <v>4.75661E-2</v>
      </c>
      <c r="C474" s="1">
        <v>-0.99846699999999999</v>
      </c>
      <c r="D474" s="1">
        <v>-1.0245599999999999</v>
      </c>
      <c r="E474" s="1">
        <v>0.114574</v>
      </c>
      <c r="F474" s="1">
        <v>-1.0531600000000001</v>
      </c>
      <c r="G474" s="1">
        <v>-0.88186500000000001</v>
      </c>
      <c r="H474" s="1">
        <v>1.0152099999999999</v>
      </c>
      <c r="I474" s="1">
        <v>-1.46363</v>
      </c>
      <c r="J474" s="1">
        <v>7.2575799999999996E-3</v>
      </c>
      <c r="K474" s="1">
        <v>0.77773400000000004</v>
      </c>
      <c r="L474" s="1">
        <v>-1.85487</v>
      </c>
      <c r="M474" s="1">
        <v>0.73579700000000003</v>
      </c>
      <c r="N474" s="1">
        <v>0.99252700000000005</v>
      </c>
      <c r="O474" s="1">
        <v>-2.5053200000000002</v>
      </c>
      <c r="P474" s="1">
        <v>-0.73504100000000006</v>
      </c>
      <c r="Q474" s="1">
        <v>0.99328300000000003</v>
      </c>
      <c r="R474" s="1">
        <v>-2.4893200000000002</v>
      </c>
      <c r="S474" s="1">
        <v>4.0631299999999999E-3</v>
      </c>
      <c r="T474" s="1">
        <v>1.1852400000000001E-2</v>
      </c>
      <c r="U474" s="1">
        <v>-2.4978400000000001</v>
      </c>
      <c r="V474" s="1" t="s">
        <v>23</v>
      </c>
      <c r="W474" s="1">
        <f>ABS(IK_diagnostics_positions__3[[#This Row],[Column1]]-A473)</f>
        <v>2.487099999999999E-3</v>
      </c>
      <c r="X474" s="1">
        <f>ABS(IK_diagnostics_positions__3[[#This Row],[Column2]]-B473)</f>
        <v>2.8062999999999977E-3</v>
      </c>
      <c r="Y474" s="1">
        <f>ABS(IK_diagnostics_positions__3[[#This Row],[Column3]]-C473)</f>
        <v>1.9700000000000273E-4</v>
      </c>
      <c r="Z474" s="1">
        <f>ABS(IK_diagnostics_positions__3[[#This Row],[Column4]]-D473)</f>
        <v>2.3899999999998922E-3</v>
      </c>
      <c r="AA474" s="1">
        <f>ABS(IK_diagnostics_positions__3[[#This Row],[Column5]]-E473)</f>
        <v>2.6700000000000335E-4</v>
      </c>
      <c r="AB474" s="1">
        <f>ABS(IK_diagnostics_positions__3[[#This Row],[Column6]]-F473)</f>
        <v>5.5900000000002059E-3</v>
      </c>
      <c r="AC474" s="1">
        <f>ABS(IK_diagnostics_positions__3[[#This Row],[Column7]]-G473)</f>
        <v>4.410000000000025E-3</v>
      </c>
      <c r="AD474" s="1">
        <f>ABS(IK_diagnostics_positions__3[[#This Row],[Column8]]-H473)</f>
        <v>1.3000000000000789E-3</v>
      </c>
      <c r="AE474" s="1">
        <f>ABS(IK_diagnostics_positions__3[[#This Row],[Column9]]-I473)</f>
        <v>8.559999999999901E-3</v>
      </c>
      <c r="AF474" s="1">
        <f>ABS(IK_diagnostics_positions__3[[#This Row],[Column10]]-J473)</f>
        <v>2.701760000000001E-3</v>
      </c>
      <c r="AG474" s="1">
        <f>ABS(IK_diagnostics_positions__3[[#This Row],[Column11]]-K473)</f>
        <v>2.0649999999999835E-3</v>
      </c>
      <c r="AH474" s="1">
        <f>ABS(IK_diagnostics_positions__3[[#This Row],[Column12]]-L473)</f>
        <v>6.7399999999999682E-3</v>
      </c>
      <c r="AI474" s="1">
        <f>ABS(IK_diagnostics_positions__3[[#This Row],[Column13]]-M473)</f>
        <v>4.6550000000000757E-3</v>
      </c>
      <c r="AJ474" s="1">
        <f>ABS(IK_diagnostics_positions__3[[#This Row],[Column14]]-N473)</f>
        <v>3.3190000000000719E-3</v>
      </c>
      <c r="AK474" s="1">
        <f>ABS(IK_diagnostics_positions__3[[#This Row],[Column15]]-O473)</f>
        <v>1.8199999999999328E-3</v>
      </c>
      <c r="AL474" s="1">
        <f>ABS(IK_diagnostics_positions__3[[#This Row],[Column16]]-P473)</f>
        <v>5.5070000000000396E-3</v>
      </c>
      <c r="AM474" s="1">
        <f>ABS(IK_diagnostics_positions__3[[#This Row],[Column17]]-Q473)</f>
        <v>2.8500000000000192E-3</v>
      </c>
      <c r="AN474" s="1">
        <f>ABS(IK_diagnostics_positions__3[[#This Row],[Column18]]-R473)</f>
        <v>3.2100000000001572E-3</v>
      </c>
      <c r="AO474" s="1">
        <f>ABS(IK_diagnostics_positions__3[[#This Row],[Column19]]-S473)</f>
        <v>1.5335800000000005E-3</v>
      </c>
      <c r="AP474" s="1">
        <f>ABS(IK_diagnostics_positions__3[[#This Row],[Column20]]-T473)</f>
        <v>3.3361999999999992E-3</v>
      </c>
      <c r="AQ474" s="1">
        <f>ABS(IK_diagnostics_positions__3[[#This Row],[Column21]]-U473)</f>
        <v>3.700000000002035E-4</v>
      </c>
    </row>
    <row r="475" spans="1:43" x14ac:dyDescent="0.25">
      <c r="A475" s="1">
        <v>-2.8628500000000001E-2</v>
      </c>
      <c r="B475" s="1">
        <v>4.8580600000000002E-2</v>
      </c>
      <c r="C475" s="1">
        <v>-0.99840899999999999</v>
      </c>
      <c r="D475" s="1">
        <v>-1.02484</v>
      </c>
      <c r="E475" s="1">
        <v>0.11246200000000001</v>
      </c>
      <c r="F475" s="1">
        <v>-1.05745</v>
      </c>
      <c r="G475" s="1">
        <v>-0.885185</v>
      </c>
      <c r="H475" s="1">
        <v>1.01281</v>
      </c>
      <c r="I475" s="1">
        <v>-1.4696199999999999</v>
      </c>
      <c r="J475" s="1">
        <v>5.3206099999999999E-3</v>
      </c>
      <c r="K475" s="1">
        <v>0.778748</v>
      </c>
      <c r="L475" s="1">
        <v>-1.8597699999999999</v>
      </c>
      <c r="M475" s="1">
        <v>0.73935200000000001</v>
      </c>
      <c r="N475" s="1">
        <v>0.99458999999999997</v>
      </c>
      <c r="O475" s="1">
        <v>-2.5036700000000001</v>
      </c>
      <c r="P475" s="1">
        <v>-0.73869200000000002</v>
      </c>
      <c r="Q475" s="1">
        <v>0.99422900000000003</v>
      </c>
      <c r="R475" s="1">
        <v>-2.4922300000000002</v>
      </c>
      <c r="S475" s="1">
        <v>3.24085E-3</v>
      </c>
      <c r="T475" s="1">
        <v>9.4453100000000002E-3</v>
      </c>
      <c r="U475" s="1">
        <v>-2.49865</v>
      </c>
      <c r="V475" s="1" t="s">
        <v>23</v>
      </c>
      <c r="W475" s="1">
        <f>ABS(IK_diagnostics_positions__3[[#This Row],[Column1]]-A474)</f>
        <v>3.1800000000000231E-4</v>
      </c>
      <c r="X475" s="1">
        <f>ABS(IK_diagnostics_positions__3[[#This Row],[Column2]]-B474)</f>
        <v>1.0145000000000015E-3</v>
      </c>
      <c r="Y475" s="1">
        <f>ABS(IK_diagnostics_positions__3[[#This Row],[Column3]]-C474)</f>
        <v>5.8000000000002494E-5</v>
      </c>
      <c r="Z475" s="1">
        <f>ABS(IK_diagnostics_positions__3[[#This Row],[Column4]]-D474)</f>
        <v>2.8000000000005798E-4</v>
      </c>
      <c r="AA475" s="1">
        <f>ABS(IK_diagnostics_positions__3[[#This Row],[Column5]]-E474)</f>
        <v>2.1119999999999889E-3</v>
      </c>
      <c r="AB475" s="1">
        <f>ABS(IK_diagnostics_positions__3[[#This Row],[Column6]]-F474)</f>
        <v>4.289999999999905E-3</v>
      </c>
      <c r="AC475" s="1">
        <f>ABS(IK_diagnostics_positions__3[[#This Row],[Column7]]-G474)</f>
        <v>3.3199999999999896E-3</v>
      </c>
      <c r="AD475" s="1">
        <f>ABS(IK_diagnostics_positions__3[[#This Row],[Column8]]-H474)</f>
        <v>2.3999999999999577E-3</v>
      </c>
      <c r="AE475" s="1">
        <f>ABS(IK_diagnostics_positions__3[[#This Row],[Column9]]-I474)</f>
        <v>5.9899999999999398E-3</v>
      </c>
      <c r="AF475" s="1">
        <f>ABS(IK_diagnostics_positions__3[[#This Row],[Column10]]-J474)</f>
        <v>1.9369699999999997E-3</v>
      </c>
      <c r="AG475" s="1">
        <f>ABS(IK_diagnostics_positions__3[[#This Row],[Column11]]-K474)</f>
        <v>1.0139999999999594E-3</v>
      </c>
      <c r="AH475" s="1">
        <f>ABS(IK_diagnostics_positions__3[[#This Row],[Column12]]-L474)</f>
        <v>4.8999999999999044E-3</v>
      </c>
      <c r="AI475" s="1">
        <f>ABS(IK_diagnostics_positions__3[[#This Row],[Column13]]-M474)</f>
        <v>3.5549999999999748E-3</v>
      </c>
      <c r="AJ475" s="1">
        <f>ABS(IK_diagnostics_positions__3[[#This Row],[Column14]]-N474)</f>
        <v>2.062999999999926E-3</v>
      </c>
      <c r="AK475" s="1">
        <f>ABS(IK_diagnostics_positions__3[[#This Row],[Column15]]-O474)</f>
        <v>1.6500000000001513E-3</v>
      </c>
      <c r="AL475" s="1">
        <f>ABS(IK_diagnostics_positions__3[[#This Row],[Column16]]-P474)</f>
        <v>3.6509999999999598E-3</v>
      </c>
      <c r="AM475" s="1">
        <f>ABS(IK_diagnostics_positions__3[[#This Row],[Column17]]-Q474)</f>
        <v>9.4600000000000239E-4</v>
      </c>
      <c r="AN475" s="1">
        <f>ABS(IK_diagnostics_positions__3[[#This Row],[Column18]]-R474)</f>
        <v>2.9099999999999682E-3</v>
      </c>
      <c r="AO475" s="1">
        <f>ABS(IK_diagnostics_positions__3[[#This Row],[Column19]]-S474)</f>
        <v>8.2227999999999989E-4</v>
      </c>
      <c r="AP475" s="1">
        <f>ABS(IK_diagnostics_positions__3[[#This Row],[Column20]]-T474)</f>
        <v>2.4070900000000006E-3</v>
      </c>
      <c r="AQ475" s="1">
        <f>ABS(IK_diagnostics_positions__3[[#This Row],[Column21]]-U474)</f>
        <v>8.099999999999774E-4</v>
      </c>
    </row>
    <row r="476" spans="1:43" x14ac:dyDescent="0.25">
      <c r="A476" s="1">
        <v>-2.87513E-2</v>
      </c>
      <c r="B476" s="1">
        <v>4.8912200000000003E-2</v>
      </c>
      <c r="C476" s="1">
        <v>-0.99838899999999997</v>
      </c>
      <c r="D476" s="1">
        <v>-1.02491</v>
      </c>
      <c r="E476" s="1">
        <v>0.111263</v>
      </c>
      <c r="F476" s="1">
        <v>-1.05989</v>
      </c>
      <c r="G476" s="1">
        <v>-0.88621499999999997</v>
      </c>
      <c r="H476" s="1">
        <v>1.01105</v>
      </c>
      <c r="I476" s="1">
        <v>-1.4735799999999999</v>
      </c>
      <c r="J476" s="1">
        <v>4.7335600000000004E-3</v>
      </c>
      <c r="K476" s="1">
        <v>0.77887399999999996</v>
      </c>
      <c r="L476" s="1">
        <v>-1.8638399999999999</v>
      </c>
      <c r="M476" s="1">
        <v>0.74227200000000004</v>
      </c>
      <c r="N476" s="1">
        <v>0.99558999999999997</v>
      </c>
      <c r="O476" s="1">
        <v>-2.5034299999999998</v>
      </c>
      <c r="P476" s="1">
        <v>-0.74087700000000001</v>
      </c>
      <c r="Q476" s="1">
        <v>0.99578299999999997</v>
      </c>
      <c r="R476" s="1">
        <v>-2.4939300000000002</v>
      </c>
      <c r="S476" s="1">
        <v>2.2776099999999998E-3</v>
      </c>
      <c r="T476" s="1">
        <v>6.4541099999999999E-3</v>
      </c>
      <c r="U476" s="1">
        <v>-2.4989499999999998</v>
      </c>
      <c r="V476" s="1" t="s">
        <v>23</v>
      </c>
      <c r="W476" s="1">
        <f>ABS(IK_diagnostics_positions__3[[#This Row],[Column1]]-A475)</f>
        <v>1.227999999999993E-4</v>
      </c>
      <c r="X476" s="1">
        <f>ABS(IK_diagnostics_positions__3[[#This Row],[Column2]]-B475)</f>
        <v>3.3160000000000134E-4</v>
      </c>
      <c r="Y476" s="1">
        <f>ABS(IK_diagnostics_positions__3[[#This Row],[Column3]]-C475)</f>
        <v>2.0000000000020002E-5</v>
      </c>
      <c r="Z476" s="1">
        <f>ABS(IK_diagnostics_positions__3[[#This Row],[Column4]]-D475)</f>
        <v>7.0000000000014495E-5</v>
      </c>
      <c r="AA476" s="1">
        <f>ABS(IK_diagnostics_positions__3[[#This Row],[Column5]]-E475)</f>
        <v>1.1990000000000056E-3</v>
      </c>
      <c r="AB476" s="1">
        <f>ABS(IK_diagnostics_positions__3[[#This Row],[Column6]]-F475)</f>
        <v>2.4399999999999977E-3</v>
      </c>
      <c r="AC476" s="1">
        <f>ABS(IK_diagnostics_positions__3[[#This Row],[Column7]]-G475)</f>
        <v>1.0299999999999754E-3</v>
      </c>
      <c r="AD476" s="1">
        <f>ABS(IK_diagnostics_positions__3[[#This Row],[Column8]]-H475)</f>
        <v>1.7599999999999838E-3</v>
      </c>
      <c r="AE476" s="1">
        <f>ABS(IK_diagnostics_positions__3[[#This Row],[Column9]]-I475)</f>
        <v>3.9599999999999635E-3</v>
      </c>
      <c r="AF476" s="1">
        <f>ABS(IK_diagnostics_positions__3[[#This Row],[Column10]]-J475)</f>
        <v>5.8704999999999955E-4</v>
      </c>
      <c r="AG476" s="1">
        <f>ABS(IK_diagnostics_positions__3[[#This Row],[Column11]]-K475)</f>
        <v>1.2599999999995948E-4</v>
      </c>
      <c r="AH476" s="1">
        <f>ABS(IK_diagnostics_positions__3[[#This Row],[Column12]]-L475)</f>
        <v>4.070000000000018E-3</v>
      </c>
      <c r="AI476" s="1">
        <f>ABS(IK_diagnostics_positions__3[[#This Row],[Column13]]-M475)</f>
        <v>2.9200000000000337E-3</v>
      </c>
      <c r="AJ476" s="1">
        <f>ABS(IK_diagnostics_positions__3[[#This Row],[Column14]]-N475)</f>
        <v>1.0000000000000009E-3</v>
      </c>
      <c r="AK476" s="1">
        <f>ABS(IK_diagnostics_positions__3[[#This Row],[Column15]]-O475)</f>
        <v>2.4000000000024002E-4</v>
      </c>
      <c r="AL476" s="1">
        <f>ABS(IK_diagnostics_positions__3[[#This Row],[Column16]]-P475)</f>
        <v>2.1849999999999925E-3</v>
      </c>
      <c r="AM476" s="1">
        <f>ABS(IK_diagnostics_positions__3[[#This Row],[Column17]]-Q475)</f>
        <v>1.5539999999999443E-3</v>
      </c>
      <c r="AN476" s="1">
        <f>ABS(IK_diagnostics_positions__3[[#This Row],[Column18]]-R475)</f>
        <v>1.7000000000000348E-3</v>
      </c>
      <c r="AO476" s="1">
        <f>ABS(IK_diagnostics_positions__3[[#This Row],[Column19]]-S475)</f>
        <v>9.6324000000000019E-4</v>
      </c>
      <c r="AP476" s="1">
        <f>ABS(IK_diagnostics_positions__3[[#This Row],[Column20]]-T475)</f>
        <v>2.9912000000000003E-3</v>
      </c>
      <c r="AQ476" s="1">
        <f>ABS(IK_diagnostics_positions__3[[#This Row],[Column21]]-U475)</f>
        <v>2.9999999999974492E-4</v>
      </c>
    </row>
    <row r="477" spans="1:43" x14ac:dyDescent="0.25">
      <c r="A477" s="1">
        <v>-2.9157700000000002E-2</v>
      </c>
      <c r="B477" s="1">
        <v>4.9668299999999999E-2</v>
      </c>
      <c r="C477" s="1">
        <v>-0.99834000000000001</v>
      </c>
      <c r="D477" s="1">
        <v>-1.02529</v>
      </c>
      <c r="E477" s="1">
        <v>0.11022700000000001</v>
      </c>
      <c r="F477" s="1">
        <v>-1.06206</v>
      </c>
      <c r="G477" s="1">
        <v>-0.88767700000000005</v>
      </c>
      <c r="H477" s="1">
        <v>1.00997</v>
      </c>
      <c r="I477" s="1">
        <v>-1.4762200000000001</v>
      </c>
      <c r="J477" s="1">
        <v>3.6973399999999999E-3</v>
      </c>
      <c r="K477" s="1">
        <v>0.77939499999999995</v>
      </c>
      <c r="L477" s="1">
        <v>-1.86646</v>
      </c>
      <c r="M477" s="1">
        <v>0.74387899999999996</v>
      </c>
      <c r="N477" s="1">
        <v>0.99716700000000003</v>
      </c>
      <c r="O477" s="1">
        <v>-2.5026199999999998</v>
      </c>
      <c r="P477" s="1">
        <v>-0.74300500000000003</v>
      </c>
      <c r="Q477" s="1">
        <v>0.99701099999999998</v>
      </c>
      <c r="R477" s="1">
        <v>-2.4950100000000002</v>
      </c>
      <c r="S477" s="1">
        <v>1.54933E-3</v>
      </c>
      <c r="T477" s="1">
        <v>4.8738699999999998E-3</v>
      </c>
      <c r="U477" s="1">
        <v>-2.4990000000000001</v>
      </c>
      <c r="V477" s="1" t="s">
        <v>23</v>
      </c>
      <c r="W477" s="1">
        <f>ABS(IK_diagnostics_positions__3[[#This Row],[Column1]]-A476)</f>
        <v>4.064000000000012E-4</v>
      </c>
      <c r="X477" s="1">
        <f>ABS(IK_diagnostics_positions__3[[#This Row],[Column2]]-B476)</f>
        <v>7.5609999999999566E-4</v>
      </c>
      <c r="Y477" s="1">
        <f>ABS(IK_diagnostics_positions__3[[#This Row],[Column3]]-C476)</f>
        <v>4.8999999999965738E-5</v>
      </c>
      <c r="Z477" s="1">
        <f>ABS(IK_diagnostics_positions__3[[#This Row],[Column4]]-D476)</f>
        <v>3.8000000000004697E-4</v>
      </c>
      <c r="AA477" s="1">
        <f>ABS(IK_diagnostics_positions__3[[#This Row],[Column5]]-E476)</f>
        <v>1.0359999999999953E-3</v>
      </c>
      <c r="AB477" s="1">
        <f>ABS(IK_diagnostics_positions__3[[#This Row],[Column6]]-F476)</f>
        <v>2.1700000000000053E-3</v>
      </c>
      <c r="AC477" s="1">
        <f>ABS(IK_diagnostics_positions__3[[#This Row],[Column7]]-G476)</f>
        <v>1.4620000000000744E-3</v>
      </c>
      <c r="AD477" s="1">
        <f>ABS(IK_diagnostics_positions__3[[#This Row],[Column8]]-H476)</f>
        <v>1.0799999999999699E-3</v>
      </c>
      <c r="AE477" s="1">
        <f>ABS(IK_diagnostics_positions__3[[#This Row],[Column9]]-I476)</f>
        <v>2.6400000000001977E-3</v>
      </c>
      <c r="AF477" s="1">
        <f>ABS(IK_diagnostics_positions__3[[#This Row],[Column10]]-J476)</f>
        <v>1.0362200000000005E-3</v>
      </c>
      <c r="AG477" s="1">
        <f>ABS(IK_diagnostics_positions__3[[#This Row],[Column11]]-K476)</f>
        <v>5.2099999999999369E-4</v>
      </c>
      <c r="AH477" s="1">
        <f>ABS(IK_diagnostics_positions__3[[#This Row],[Column12]]-L476)</f>
        <v>2.6200000000000667E-3</v>
      </c>
      <c r="AI477" s="1">
        <f>ABS(IK_diagnostics_positions__3[[#This Row],[Column13]]-M476)</f>
        <v>1.6069999999999141E-3</v>
      </c>
      <c r="AJ477" s="1">
        <f>ABS(IK_diagnostics_positions__3[[#This Row],[Column14]]-N476)</f>
        <v>1.5770000000000506E-3</v>
      </c>
      <c r="AK477" s="1">
        <f>ABS(IK_diagnostics_positions__3[[#This Row],[Column15]]-O476)</f>
        <v>8.099999999999774E-4</v>
      </c>
      <c r="AL477" s="1">
        <f>ABS(IK_diagnostics_positions__3[[#This Row],[Column16]]-P476)</f>
        <v>2.1280000000000188E-3</v>
      </c>
      <c r="AM477" s="1">
        <f>ABS(IK_diagnostics_positions__3[[#This Row],[Column17]]-Q476)</f>
        <v>1.2280000000000069E-3</v>
      </c>
      <c r="AN477" s="1">
        <f>ABS(IK_diagnostics_positions__3[[#This Row],[Column18]]-R476)</f>
        <v>1.0799999999999699E-3</v>
      </c>
      <c r="AO477" s="1">
        <f>ABS(IK_diagnostics_positions__3[[#This Row],[Column19]]-S476)</f>
        <v>7.2827999999999977E-4</v>
      </c>
      <c r="AP477" s="1">
        <f>ABS(IK_diagnostics_positions__3[[#This Row],[Column20]]-T476)</f>
        <v>1.5802400000000001E-3</v>
      </c>
      <c r="AQ477" s="1">
        <f>ABS(IK_diagnostics_positions__3[[#This Row],[Column21]]-U476)</f>
        <v>5.000000000032756E-5</v>
      </c>
    </row>
    <row r="478" spans="1:43" x14ac:dyDescent="0.25">
      <c r="A478" s="1">
        <v>4.8603400000000003E-3</v>
      </c>
      <c r="B478" s="1" t="s">
        <v>22</v>
      </c>
      <c r="C478" s="1">
        <v>-0.99998799999999999</v>
      </c>
      <c r="D478" s="1">
        <v>-0.95871499999999998</v>
      </c>
      <c r="E478" s="1">
        <v>0.122935</v>
      </c>
      <c r="F478" s="1">
        <v>-1.23749</v>
      </c>
      <c r="G478" s="1">
        <v>-0.53288899999999995</v>
      </c>
      <c r="H478" s="1">
        <v>0.990645</v>
      </c>
      <c r="I478" s="1">
        <v>-0.981074</v>
      </c>
      <c r="J478" s="1">
        <v>4.6931300000000002E-2</v>
      </c>
      <c r="K478" s="1">
        <v>0.35140300000000002</v>
      </c>
      <c r="L478" s="1">
        <v>-1.4862299999999999</v>
      </c>
      <c r="M478" s="1">
        <v>0.25012400000000001</v>
      </c>
      <c r="N478" s="1">
        <v>0.72446100000000002</v>
      </c>
      <c r="O478" s="1">
        <v>-2.3915099999999998</v>
      </c>
      <c r="P478" s="1">
        <v>-0.321745</v>
      </c>
      <c r="Q478" s="1">
        <v>0.85153999999999996</v>
      </c>
      <c r="R478" s="1">
        <v>-2.2697699999999998</v>
      </c>
      <c r="S478" s="1">
        <v>0.113459</v>
      </c>
      <c r="T478" s="1">
        <v>0.34846300000000002</v>
      </c>
      <c r="U478" s="1">
        <v>-2.4840100000000001</v>
      </c>
      <c r="V478" s="1" t="s">
        <v>23</v>
      </c>
      <c r="W478" s="1">
        <f>ABS(IK_diagnostics_positions__3[[#This Row],[Column1]]-A477)</f>
        <v>3.4018039999999999E-2</v>
      </c>
      <c r="X478" s="1">
        <f>ABS(IK_diagnostics_positions__3[[#This Row],[Column2]]-B477)</f>
        <v>4.9668299999999999E-2</v>
      </c>
      <c r="Y478" s="1">
        <f>ABS(IK_diagnostics_positions__3[[#This Row],[Column3]]-C477)</f>
        <v>1.6479999999999828E-3</v>
      </c>
      <c r="Z478" s="1">
        <f>ABS(IK_diagnostics_positions__3[[#This Row],[Column4]]-D477)</f>
        <v>6.6575000000000051E-2</v>
      </c>
      <c r="AA478" s="1">
        <f>ABS(IK_diagnostics_positions__3[[#This Row],[Column5]]-E477)</f>
        <v>1.2707999999999997E-2</v>
      </c>
      <c r="AB478" s="1">
        <f>ABS(IK_diagnostics_positions__3[[#This Row],[Column6]]-F477)</f>
        <v>0.17542999999999997</v>
      </c>
      <c r="AC478" s="1">
        <f>ABS(IK_diagnostics_positions__3[[#This Row],[Column7]]-G477)</f>
        <v>0.3547880000000001</v>
      </c>
      <c r="AD478" s="1">
        <f>ABS(IK_diagnostics_positions__3[[#This Row],[Column8]]-H477)</f>
        <v>1.9325000000000037E-2</v>
      </c>
      <c r="AE478" s="1">
        <f>ABS(IK_diagnostics_positions__3[[#This Row],[Column9]]-I477)</f>
        <v>0.49514600000000009</v>
      </c>
      <c r="AF478" s="1">
        <f>ABS(IK_diagnostics_positions__3[[#This Row],[Column10]]-J477)</f>
        <v>4.3233960000000002E-2</v>
      </c>
      <c r="AG478" s="1">
        <f>ABS(IK_diagnostics_positions__3[[#This Row],[Column11]]-K477)</f>
        <v>0.42799199999999993</v>
      </c>
      <c r="AH478" s="1">
        <f>ABS(IK_diagnostics_positions__3[[#This Row],[Column12]]-L477)</f>
        <v>0.38023000000000007</v>
      </c>
      <c r="AI478" s="1">
        <f>ABS(IK_diagnostics_positions__3[[#This Row],[Column13]]-M477)</f>
        <v>0.49375499999999994</v>
      </c>
      <c r="AJ478" s="1">
        <f>ABS(IK_diagnostics_positions__3[[#This Row],[Column14]]-N477)</f>
        <v>0.272706</v>
      </c>
      <c r="AK478" s="1">
        <f>ABS(IK_diagnostics_positions__3[[#This Row],[Column15]]-O477)</f>
        <v>0.11111000000000004</v>
      </c>
      <c r="AL478" s="1">
        <f>ABS(IK_diagnostics_positions__3[[#This Row],[Column16]]-P477)</f>
        <v>0.42126000000000002</v>
      </c>
      <c r="AM478" s="1">
        <f>ABS(IK_diagnostics_positions__3[[#This Row],[Column17]]-Q477)</f>
        <v>0.14547100000000002</v>
      </c>
      <c r="AN478" s="1">
        <f>ABS(IK_diagnostics_positions__3[[#This Row],[Column18]]-R477)</f>
        <v>0.22524000000000033</v>
      </c>
      <c r="AO478" s="1">
        <f>ABS(IK_diagnostics_positions__3[[#This Row],[Column19]]-S477)</f>
        <v>0.11190967</v>
      </c>
      <c r="AP478" s="1">
        <f>ABS(IK_diagnostics_positions__3[[#This Row],[Column20]]-T477)</f>
        <v>0.34358913000000002</v>
      </c>
      <c r="AQ478" s="1">
        <f>ABS(IK_diagnostics_positions__3[[#This Row],[Column21]]-U477)</f>
        <v>1.4990000000000059E-2</v>
      </c>
    </row>
    <row r="479" spans="1:43" x14ac:dyDescent="0.25">
      <c r="A479" s="1">
        <v>2.0632999999999999E-2</v>
      </c>
      <c r="B479" s="1">
        <v>8.2146399999999994E-2</v>
      </c>
      <c r="C479" s="1">
        <v>-0.99640700000000004</v>
      </c>
      <c r="D479" s="1">
        <v>-0.92822899999999997</v>
      </c>
      <c r="E479" s="1">
        <v>0.27980100000000002</v>
      </c>
      <c r="F479" s="1">
        <v>-1.2425600000000001</v>
      </c>
      <c r="G479" s="1">
        <v>-0.48002600000000001</v>
      </c>
      <c r="H479" s="1">
        <v>1.1729499999999999</v>
      </c>
      <c r="I479" s="1">
        <v>-1.2050799999999999</v>
      </c>
      <c r="J479" s="1">
        <v>7.1162600000000001E-3</v>
      </c>
      <c r="K479" s="1">
        <v>0.44302999999999998</v>
      </c>
      <c r="L479" s="1">
        <v>-1.6845699999999999</v>
      </c>
      <c r="M479" s="1">
        <v>0.51777499999999999</v>
      </c>
      <c r="N479" s="1">
        <v>0.89689300000000005</v>
      </c>
      <c r="O479" s="1">
        <v>-2.4148000000000001</v>
      </c>
      <c r="P479" s="1">
        <v>-0.52740600000000004</v>
      </c>
      <c r="Q479" s="1">
        <v>0.90012899999999996</v>
      </c>
      <c r="R479" s="1">
        <v>-2.3954499999999999</v>
      </c>
      <c r="S479" s="1">
        <v>3.06208E-2</v>
      </c>
      <c r="T479" s="1">
        <v>0.105341</v>
      </c>
      <c r="U479" s="1">
        <v>-2.6255299999999999</v>
      </c>
      <c r="V479" s="1" t="s">
        <v>23</v>
      </c>
      <c r="W479" s="1">
        <f>ABS(IK_diagnostics_positions__3[[#This Row],[Column1]]-A478)</f>
        <v>1.5772659999999997E-2</v>
      </c>
      <c r="X479" s="1">
        <f>ABS(IK_diagnostics_positions__3[[#This Row],[Column2]]-B478)</f>
        <v>8.2146399999999994E-2</v>
      </c>
      <c r="Y479" s="1">
        <f>ABS(IK_diagnostics_positions__3[[#This Row],[Column3]]-C478)</f>
        <v>3.5809999999999453E-3</v>
      </c>
      <c r="Z479" s="1">
        <f>ABS(IK_diagnostics_positions__3[[#This Row],[Column4]]-D478)</f>
        <v>3.0486000000000013E-2</v>
      </c>
      <c r="AA479" s="1">
        <f>ABS(IK_diagnostics_positions__3[[#This Row],[Column5]]-E478)</f>
        <v>0.15686600000000001</v>
      </c>
      <c r="AB479" s="1">
        <f>ABS(IK_diagnostics_positions__3[[#This Row],[Column6]]-F478)</f>
        <v>5.07000000000013E-3</v>
      </c>
      <c r="AC479" s="1">
        <f>ABS(IK_diagnostics_positions__3[[#This Row],[Column7]]-G478)</f>
        <v>5.2862999999999938E-2</v>
      </c>
      <c r="AD479" s="1">
        <f>ABS(IK_diagnostics_positions__3[[#This Row],[Column8]]-H478)</f>
        <v>0.18230499999999994</v>
      </c>
      <c r="AE479" s="1">
        <f>ABS(IK_diagnostics_positions__3[[#This Row],[Column9]]-I478)</f>
        <v>0.22400599999999993</v>
      </c>
      <c r="AF479" s="1">
        <f>ABS(IK_diagnostics_positions__3[[#This Row],[Column10]]-J478)</f>
        <v>3.9815040000000003E-2</v>
      </c>
      <c r="AG479" s="1">
        <f>ABS(IK_diagnostics_positions__3[[#This Row],[Column11]]-K478)</f>
        <v>9.1626999999999958E-2</v>
      </c>
      <c r="AH479" s="1">
        <f>ABS(IK_diagnostics_positions__3[[#This Row],[Column12]]-L478)</f>
        <v>0.19833999999999996</v>
      </c>
      <c r="AI479" s="1">
        <f>ABS(IK_diagnostics_positions__3[[#This Row],[Column13]]-M478)</f>
        <v>0.26765099999999997</v>
      </c>
      <c r="AJ479" s="1">
        <f>ABS(IK_diagnostics_positions__3[[#This Row],[Column14]]-N478)</f>
        <v>0.17243200000000003</v>
      </c>
      <c r="AK479" s="1">
        <f>ABS(IK_diagnostics_positions__3[[#This Row],[Column15]]-O478)</f>
        <v>2.3290000000000255E-2</v>
      </c>
      <c r="AL479" s="1">
        <f>ABS(IK_diagnostics_positions__3[[#This Row],[Column16]]-P478)</f>
        <v>0.20566100000000004</v>
      </c>
      <c r="AM479" s="1">
        <f>ABS(IK_diagnostics_positions__3[[#This Row],[Column17]]-Q478)</f>
        <v>4.8588999999999993E-2</v>
      </c>
      <c r="AN479" s="1">
        <f>ABS(IK_diagnostics_positions__3[[#This Row],[Column18]]-R478)</f>
        <v>0.12568000000000001</v>
      </c>
      <c r="AO479" s="1">
        <f>ABS(IK_diagnostics_positions__3[[#This Row],[Column19]]-S478)</f>
        <v>8.2838200000000001E-2</v>
      </c>
      <c r="AP479" s="1">
        <f>ABS(IK_diagnostics_positions__3[[#This Row],[Column20]]-T478)</f>
        <v>0.243122</v>
      </c>
      <c r="AQ479" s="1">
        <f>ABS(IK_diagnostics_positions__3[[#This Row],[Column21]]-U478)</f>
        <v>0.14151999999999987</v>
      </c>
    </row>
    <row r="480" spans="1:43" x14ac:dyDescent="0.25">
      <c r="A480" s="1">
        <v>2.9657200000000002E-2</v>
      </c>
      <c r="B480" s="1">
        <v>0.15315200000000001</v>
      </c>
      <c r="C480" s="1">
        <v>-0.98775800000000002</v>
      </c>
      <c r="D480" s="1">
        <v>-0.90626399999999996</v>
      </c>
      <c r="E480" s="1">
        <v>0.41145700000000002</v>
      </c>
      <c r="F480" s="1">
        <v>-1.2272000000000001</v>
      </c>
      <c r="G480" s="1">
        <v>-0.47566599999999998</v>
      </c>
      <c r="H480" s="1">
        <v>1.30999</v>
      </c>
      <c r="I480" s="1">
        <v>-1.3121400000000001</v>
      </c>
      <c r="J480" s="1">
        <v>-2.0770099999999998E-3</v>
      </c>
      <c r="K480" s="1">
        <v>0.54614399999999996</v>
      </c>
      <c r="L480" s="1">
        <v>-1.7505999999999999</v>
      </c>
      <c r="M480" s="1">
        <v>0.60427200000000003</v>
      </c>
      <c r="N480" s="1">
        <v>0.96351500000000001</v>
      </c>
      <c r="O480" s="1">
        <v>-2.42746</v>
      </c>
      <c r="P480" s="1">
        <v>-0.60921800000000004</v>
      </c>
      <c r="Q480" s="1">
        <v>0.95401199999999997</v>
      </c>
      <c r="R480" s="1">
        <v>-2.4325299999999999</v>
      </c>
      <c r="S480" s="1">
        <v>9.7966700000000004E-3</v>
      </c>
      <c r="T480" s="1">
        <v>1.5711599999999999E-2</v>
      </c>
      <c r="U480" s="1">
        <v>-2.5982500000000002</v>
      </c>
      <c r="V480" s="1" t="s">
        <v>23</v>
      </c>
      <c r="W480" s="1">
        <f>ABS(IK_diagnostics_positions__3[[#This Row],[Column1]]-A479)</f>
        <v>9.0242000000000031E-3</v>
      </c>
      <c r="X480" s="1">
        <f>ABS(IK_diagnostics_positions__3[[#This Row],[Column2]]-B479)</f>
        <v>7.1005600000000016E-2</v>
      </c>
      <c r="Y480" s="1">
        <f>ABS(IK_diagnostics_positions__3[[#This Row],[Column3]]-C479)</f>
        <v>8.6490000000000178E-3</v>
      </c>
      <c r="Z480" s="1">
        <f>ABS(IK_diagnostics_positions__3[[#This Row],[Column4]]-D479)</f>
        <v>2.1965000000000012E-2</v>
      </c>
      <c r="AA480" s="1">
        <f>ABS(IK_diagnostics_positions__3[[#This Row],[Column5]]-E479)</f>
        <v>0.131656</v>
      </c>
      <c r="AB480" s="1">
        <f>ABS(IK_diagnostics_positions__3[[#This Row],[Column6]]-F479)</f>
        <v>1.536000000000004E-2</v>
      </c>
      <c r="AC480" s="1">
        <f>ABS(IK_diagnostics_positions__3[[#This Row],[Column7]]-G479)</f>
        <v>4.3600000000000305E-3</v>
      </c>
      <c r="AD480" s="1">
        <f>ABS(IK_diagnostics_positions__3[[#This Row],[Column8]]-H479)</f>
        <v>0.13704000000000005</v>
      </c>
      <c r="AE480" s="1">
        <f>ABS(IK_diagnostics_positions__3[[#This Row],[Column9]]-I479)</f>
        <v>0.10706000000000016</v>
      </c>
      <c r="AF480" s="1">
        <f>ABS(IK_diagnostics_positions__3[[#This Row],[Column10]]-J479)</f>
        <v>9.1932699999999999E-3</v>
      </c>
      <c r="AG480" s="1">
        <f>ABS(IK_diagnostics_positions__3[[#This Row],[Column11]]-K479)</f>
        <v>0.10311399999999998</v>
      </c>
      <c r="AH480" s="1">
        <f>ABS(IK_diagnostics_positions__3[[#This Row],[Column12]]-L479)</f>
        <v>6.6030000000000033E-2</v>
      </c>
      <c r="AI480" s="1">
        <f>ABS(IK_diagnostics_positions__3[[#This Row],[Column13]]-M479)</f>
        <v>8.6497000000000046E-2</v>
      </c>
      <c r="AJ480" s="1">
        <f>ABS(IK_diagnostics_positions__3[[#This Row],[Column14]]-N479)</f>
        <v>6.6621999999999959E-2</v>
      </c>
      <c r="AK480" s="1">
        <f>ABS(IK_diagnostics_positions__3[[#This Row],[Column15]]-O479)</f>
        <v>1.2659999999999894E-2</v>
      </c>
      <c r="AL480" s="1">
        <f>ABS(IK_diagnostics_positions__3[[#This Row],[Column16]]-P479)</f>
        <v>8.1811999999999996E-2</v>
      </c>
      <c r="AM480" s="1">
        <f>ABS(IK_diagnostics_positions__3[[#This Row],[Column17]]-Q479)</f>
        <v>5.3883000000000014E-2</v>
      </c>
      <c r="AN480" s="1">
        <f>ABS(IK_diagnostics_positions__3[[#This Row],[Column18]]-R479)</f>
        <v>3.7080000000000002E-2</v>
      </c>
      <c r="AO480" s="1">
        <f>ABS(IK_diagnostics_positions__3[[#This Row],[Column19]]-S479)</f>
        <v>2.082413E-2</v>
      </c>
      <c r="AP480" s="1">
        <f>ABS(IK_diagnostics_positions__3[[#This Row],[Column20]]-T479)</f>
        <v>8.9629399999999998E-2</v>
      </c>
      <c r="AQ480" s="1">
        <f>ABS(IK_diagnostics_positions__3[[#This Row],[Column21]]-U479)</f>
        <v>2.7279999999999749E-2</v>
      </c>
    </row>
    <row r="481" spans="1:43" x14ac:dyDescent="0.25">
      <c r="A481" s="1">
        <v>4.38746E-2</v>
      </c>
      <c r="B481" s="1">
        <v>0.212982</v>
      </c>
      <c r="C481" s="1">
        <v>-0.97607100000000002</v>
      </c>
      <c r="D481" s="1">
        <v>-0.87978500000000004</v>
      </c>
      <c r="E481" s="1">
        <v>0.50725600000000004</v>
      </c>
      <c r="F481" s="1">
        <v>-1.2215400000000001</v>
      </c>
      <c r="G481" s="1">
        <v>-0.46209499999999998</v>
      </c>
      <c r="H481" s="1">
        <v>1.40116</v>
      </c>
      <c r="I481" s="1">
        <v>-1.3842399999999999</v>
      </c>
      <c r="J481" s="1">
        <v>3.0792100000000002E-3</v>
      </c>
      <c r="K481" s="1">
        <v>0.61432600000000004</v>
      </c>
      <c r="L481" s="1">
        <v>-1.78983</v>
      </c>
      <c r="M481" s="1">
        <v>0.64953300000000003</v>
      </c>
      <c r="N481" s="1">
        <v>0.99395699999999998</v>
      </c>
      <c r="O481" s="1">
        <v>-2.4516300000000002</v>
      </c>
      <c r="P481" s="1">
        <v>-0.65105199999999996</v>
      </c>
      <c r="Q481" s="1">
        <v>0.98068599999999995</v>
      </c>
      <c r="R481" s="1">
        <v>-2.4515699999999998</v>
      </c>
      <c r="S481" s="1">
        <v>-3.1965499999999998E-3</v>
      </c>
      <c r="T481" s="1">
        <v>-1.6728300000000002E-2</v>
      </c>
      <c r="U481" s="1">
        <v>-2.56555</v>
      </c>
      <c r="V481" s="1" t="s">
        <v>23</v>
      </c>
      <c r="W481" s="1">
        <f>ABS(IK_diagnostics_positions__3[[#This Row],[Column1]]-A480)</f>
        <v>1.4217399999999998E-2</v>
      </c>
      <c r="X481" s="1">
        <f>ABS(IK_diagnostics_positions__3[[#This Row],[Column2]]-B480)</f>
        <v>5.9829999999999994E-2</v>
      </c>
      <c r="Y481" s="1">
        <f>ABS(IK_diagnostics_positions__3[[#This Row],[Column3]]-C480)</f>
        <v>1.1687000000000003E-2</v>
      </c>
      <c r="Z481" s="1">
        <f>ABS(IK_diagnostics_positions__3[[#This Row],[Column4]]-D480)</f>
        <v>2.6478999999999919E-2</v>
      </c>
      <c r="AA481" s="1">
        <f>ABS(IK_diagnostics_positions__3[[#This Row],[Column5]]-E480)</f>
        <v>9.5799000000000023E-2</v>
      </c>
      <c r="AB481" s="1">
        <f>ABS(IK_diagnostics_positions__3[[#This Row],[Column6]]-F480)</f>
        <v>5.6599999999999984E-3</v>
      </c>
      <c r="AC481" s="1">
        <f>ABS(IK_diagnostics_positions__3[[#This Row],[Column7]]-G480)</f>
        <v>1.3571E-2</v>
      </c>
      <c r="AD481" s="1">
        <f>ABS(IK_diagnostics_positions__3[[#This Row],[Column8]]-H480)</f>
        <v>9.1169999999999973E-2</v>
      </c>
      <c r="AE481" s="1">
        <f>ABS(IK_diagnostics_positions__3[[#This Row],[Column9]]-I480)</f>
        <v>7.2099999999999831E-2</v>
      </c>
      <c r="AF481" s="1">
        <f>ABS(IK_diagnostics_positions__3[[#This Row],[Column10]]-J480)</f>
        <v>5.1562199999999996E-3</v>
      </c>
      <c r="AG481" s="1">
        <f>ABS(IK_diagnostics_positions__3[[#This Row],[Column11]]-K480)</f>
        <v>6.8182000000000076E-2</v>
      </c>
      <c r="AH481" s="1">
        <f>ABS(IK_diagnostics_positions__3[[#This Row],[Column12]]-L480)</f>
        <v>3.9230000000000098E-2</v>
      </c>
      <c r="AI481" s="1">
        <f>ABS(IK_diagnostics_positions__3[[#This Row],[Column13]]-M480)</f>
        <v>4.5260999999999996E-2</v>
      </c>
      <c r="AJ481" s="1">
        <f>ABS(IK_diagnostics_positions__3[[#This Row],[Column14]]-N480)</f>
        <v>3.0441999999999969E-2</v>
      </c>
      <c r="AK481" s="1">
        <f>ABS(IK_diagnostics_positions__3[[#This Row],[Column15]]-O480)</f>
        <v>2.4170000000000247E-2</v>
      </c>
      <c r="AL481" s="1">
        <f>ABS(IK_diagnostics_positions__3[[#This Row],[Column16]]-P480)</f>
        <v>4.1833999999999927E-2</v>
      </c>
      <c r="AM481" s="1">
        <f>ABS(IK_diagnostics_positions__3[[#This Row],[Column17]]-Q480)</f>
        <v>2.6673999999999976E-2</v>
      </c>
      <c r="AN481" s="1">
        <f>ABS(IK_diagnostics_positions__3[[#This Row],[Column18]]-R480)</f>
        <v>1.9039999999999946E-2</v>
      </c>
      <c r="AO481" s="1">
        <f>ABS(IK_diagnostics_positions__3[[#This Row],[Column19]]-S480)</f>
        <v>1.299322E-2</v>
      </c>
      <c r="AP481" s="1">
        <f>ABS(IK_diagnostics_positions__3[[#This Row],[Column20]]-T480)</f>
        <v>3.2439900000000001E-2</v>
      </c>
      <c r="AQ481" s="1">
        <f>ABS(IK_diagnostics_positions__3[[#This Row],[Column21]]-U480)</f>
        <v>3.2700000000000173E-2</v>
      </c>
    </row>
    <row r="482" spans="1:43" x14ac:dyDescent="0.25">
      <c r="A482" s="1">
        <v>4.5160699999999998E-2</v>
      </c>
      <c r="B482" s="1">
        <v>0.247666</v>
      </c>
      <c r="C482" s="1">
        <v>-0.96779199999999999</v>
      </c>
      <c r="D482" s="1">
        <v>-0.86736100000000005</v>
      </c>
      <c r="E482" s="1">
        <v>0.57190200000000002</v>
      </c>
      <c r="F482" s="1">
        <v>-1.2171400000000001</v>
      </c>
      <c r="G482" s="1">
        <v>-0.45802100000000001</v>
      </c>
      <c r="H482" s="1">
        <v>1.45838</v>
      </c>
      <c r="I482" s="1">
        <v>-1.43302</v>
      </c>
      <c r="J482" s="1">
        <v>3.22697E-3</v>
      </c>
      <c r="K482" s="1">
        <v>0.65736600000000001</v>
      </c>
      <c r="L482" s="1">
        <v>-1.81463</v>
      </c>
      <c r="M482" s="1">
        <v>0.67718299999999998</v>
      </c>
      <c r="N482" s="1">
        <v>1.0036400000000001</v>
      </c>
      <c r="O482" s="1">
        <v>-2.4672299999999998</v>
      </c>
      <c r="P482" s="1">
        <v>-0.67402099999999998</v>
      </c>
      <c r="Q482" s="1">
        <v>0.99284099999999997</v>
      </c>
      <c r="R482" s="1">
        <v>-2.4694500000000001</v>
      </c>
      <c r="S482" s="1">
        <v>-4.0116500000000003E-3</v>
      </c>
      <c r="T482" s="1">
        <v>-2.6590099999999998E-2</v>
      </c>
      <c r="U482" s="1">
        <v>-2.5441199999999999</v>
      </c>
      <c r="V482" s="1" t="s">
        <v>23</v>
      </c>
      <c r="W482" s="1">
        <f>ABS(IK_diagnostics_positions__3[[#This Row],[Column1]]-A481)</f>
        <v>1.2860999999999984E-3</v>
      </c>
      <c r="X482" s="1">
        <f>ABS(IK_diagnostics_positions__3[[#This Row],[Column2]]-B481)</f>
        <v>3.4683999999999993E-2</v>
      </c>
      <c r="Y482" s="1">
        <f>ABS(IK_diagnostics_positions__3[[#This Row],[Column3]]-C481)</f>
        <v>8.2790000000000363E-3</v>
      </c>
      <c r="Z482" s="1">
        <f>ABS(IK_diagnostics_positions__3[[#This Row],[Column4]]-D481)</f>
        <v>1.2423999999999991E-2</v>
      </c>
      <c r="AA482" s="1">
        <f>ABS(IK_diagnostics_positions__3[[#This Row],[Column5]]-E481)</f>
        <v>6.4645999999999981E-2</v>
      </c>
      <c r="AB482" s="1">
        <f>ABS(IK_diagnostics_positions__3[[#This Row],[Column6]]-F481)</f>
        <v>4.3999999999999595E-3</v>
      </c>
      <c r="AC482" s="1">
        <f>ABS(IK_diagnostics_positions__3[[#This Row],[Column7]]-G481)</f>
        <v>4.0739999999999665E-3</v>
      </c>
      <c r="AD482" s="1">
        <f>ABS(IK_diagnostics_positions__3[[#This Row],[Column8]]-H481)</f>
        <v>5.7220000000000049E-2</v>
      </c>
      <c r="AE482" s="1">
        <f>ABS(IK_diagnostics_positions__3[[#This Row],[Column9]]-I481)</f>
        <v>4.8780000000000046E-2</v>
      </c>
      <c r="AF482" s="1">
        <f>ABS(IK_diagnostics_positions__3[[#This Row],[Column10]]-J481)</f>
        <v>1.4775999999999982E-4</v>
      </c>
      <c r="AG482" s="1">
        <f>ABS(IK_diagnostics_positions__3[[#This Row],[Column11]]-K481)</f>
        <v>4.3039999999999967E-2</v>
      </c>
      <c r="AH482" s="1">
        <f>ABS(IK_diagnostics_positions__3[[#This Row],[Column12]]-L481)</f>
        <v>2.4799999999999933E-2</v>
      </c>
      <c r="AI482" s="1">
        <f>ABS(IK_diagnostics_positions__3[[#This Row],[Column13]]-M481)</f>
        <v>2.7649999999999952E-2</v>
      </c>
      <c r="AJ482" s="1">
        <f>ABS(IK_diagnostics_positions__3[[#This Row],[Column14]]-N481)</f>
        <v>9.6830000000001082E-3</v>
      </c>
      <c r="AK482" s="1">
        <f>ABS(IK_diagnostics_positions__3[[#This Row],[Column15]]-O481)</f>
        <v>1.5599999999999614E-2</v>
      </c>
      <c r="AL482" s="1">
        <f>ABS(IK_diagnostics_positions__3[[#This Row],[Column16]]-P481)</f>
        <v>2.2969000000000017E-2</v>
      </c>
      <c r="AM482" s="1">
        <f>ABS(IK_diagnostics_positions__3[[#This Row],[Column17]]-Q481)</f>
        <v>1.2155000000000027E-2</v>
      </c>
      <c r="AN482" s="1">
        <f>ABS(IK_diagnostics_positions__3[[#This Row],[Column18]]-R481)</f>
        <v>1.788000000000034E-2</v>
      </c>
      <c r="AO482" s="1">
        <f>ABS(IK_diagnostics_positions__3[[#This Row],[Column19]]-S481)</f>
        <v>8.1510000000000046E-4</v>
      </c>
      <c r="AP482" s="1">
        <f>ABS(IK_diagnostics_positions__3[[#This Row],[Column20]]-T481)</f>
        <v>9.861799999999997E-3</v>
      </c>
      <c r="AQ482" s="1">
        <f>ABS(IK_diagnostics_positions__3[[#This Row],[Column21]]-U481)</f>
        <v>2.143000000000006E-2</v>
      </c>
    </row>
    <row r="483" spans="1:43" x14ac:dyDescent="0.25">
      <c r="A483" s="1">
        <v>5.05858E-2</v>
      </c>
      <c r="B483" s="1">
        <v>0.27113300000000001</v>
      </c>
      <c r="C483" s="1">
        <v>-0.96121199999999996</v>
      </c>
      <c r="D483" s="1">
        <v>-0.85621499999999995</v>
      </c>
      <c r="E483" s="1">
        <v>0.61188900000000002</v>
      </c>
      <c r="F483" s="1">
        <v>-1.2094</v>
      </c>
      <c r="G483" s="1">
        <v>-0.45638499999999999</v>
      </c>
      <c r="H483" s="1">
        <v>1.4940199999999999</v>
      </c>
      <c r="I483" s="1">
        <v>-1.45835</v>
      </c>
      <c r="J483" s="1">
        <v>3.74004E-3</v>
      </c>
      <c r="K483" s="1">
        <v>0.68694999999999995</v>
      </c>
      <c r="L483" s="1">
        <v>-1.8283799999999999</v>
      </c>
      <c r="M483" s="1">
        <v>0.69409900000000002</v>
      </c>
      <c r="N483" s="1">
        <v>1.00623</v>
      </c>
      <c r="O483" s="1">
        <v>-2.4775800000000001</v>
      </c>
      <c r="P483" s="1">
        <v>-0.69064000000000003</v>
      </c>
      <c r="Q483" s="1">
        <v>0.99886600000000003</v>
      </c>
      <c r="R483" s="1">
        <v>-2.47688</v>
      </c>
      <c r="S483" s="1">
        <v>-1.3720399999999999E-3</v>
      </c>
      <c r="T483" s="1">
        <v>-2.4104799999999999E-2</v>
      </c>
      <c r="U483" s="1">
        <v>-2.5314999999999999</v>
      </c>
      <c r="V483" s="1" t="s">
        <v>23</v>
      </c>
      <c r="W483" s="1">
        <f>ABS(IK_diagnostics_positions__3[[#This Row],[Column1]]-A482)</f>
        <v>5.4251000000000021E-3</v>
      </c>
      <c r="X483" s="1">
        <f>ABS(IK_diagnostics_positions__3[[#This Row],[Column2]]-B482)</f>
        <v>2.3467000000000016E-2</v>
      </c>
      <c r="Y483" s="1">
        <f>ABS(IK_diagnostics_positions__3[[#This Row],[Column3]]-C482)</f>
        <v>6.5800000000000303E-3</v>
      </c>
      <c r="Z483" s="1">
        <f>ABS(IK_diagnostics_positions__3[[#This Row],[Column4]]-D482)</f>
        <v>1.11460000000001E-2</v>
      </c>
      <c r="AA483" s="1">
        <f>ABS(IK_diagnostics_positions__3[[#This Row],[Column5]]-E482)</f>
        <v>3.9986999999999995E-2</v>
      </c>
      <c r="AB483" s="1">
        <f>ABS(IK_diagnostics_positions__3[[#This Row],[Column6]]-F482)</f>
        <v>7.7400000000000801E-3</v>
      </c>
      <c r="AC483" s="1">
        <f>ABS(IK_diagnostics_positions__3[[#This Row],[Column7]]-G482)</f>
        <v>1.6360000000000263E-3</v>
      </c>
      <c r="AD483" s="1">
        <f>ABS(IK_diagnostics_positions__3[[#This Row],[Column8]]-H482)</f>
        <v>3.5639999999999894E-2</v>
      </c>
      <c r="AE483" s="1">
        <f>ABS(IK_diagnostics_positions__3[[#This Row],[Column9]]-I482)</f>
        <v>2.5330000000000075E-2</v>
      </c>
      <c r="AF483" s="1">
        <f>ABS(IK_diagnostics_positions__3[[#This Row],[Column10]]-J482)</f>
        <v>5.1307000000000002E-4</v>
      </c>
      <c r="AG483" s="1">
        <f>ABS(IK_diagnostics_positions__3[[#This Row],[Column11]]-K482)</f>
        <v>2.9583999999999944E-2</v>
      </c>
      <c r="AH483" s="1">
        <f>ABS(IK_diagnostics_positions__3[[#This Row],[Column12]]-L482)</f>
        <v>1.3749999999999929E-2</v>
      </c>
      <c r="AI483" s="1">
        <f>ABS(IK_diagnostics_positions__3[[#This Row],[Column13]]-M482)</f>
        <v>1.6916000000000042E-2</v>
      </c>
      <c r="AJ483" s="1">
        <f>ABS(IK_diagnostics_positions__3[[#This Row],[Column14]]-N482)</f>
        <v>2.5899999999998702E-3</v>
      </c>
      <c r="AK483" s="1">
        <f>ABS(IK_diagnostics_positions__3[[#This Row],[Column15]]-O482)</f>
        <v>1.0350000000000303E-2</v>
      </c>
      <c r="AL483" s="1">
        <f>ABS(IK_diagnostics_positions__3[[#This Row],[Column16]]-P482)</f>
        <v>1.661900000000005E-2</v>
      </c>
      <c r="AM483" s="1">
        <f>ABS(IK_diagnostics_positions__3[[#This Row],[Column17]]-Q482)</f>
        <v>6.0250000000000581E-3</v>
      </c>
      <c r="AN483" s="1">
        <f>ABS(IK_diagnostics_positions__3[[#This Row],[Column18]]-R482)</f>
        <v>7.4299999999998256E-3</v>
      </c>
      <c r="AO483" s="1">
        <f>ABS(IK_diagnostics_positions__3[[#This Row],[Column19]]-S482)</f>
        <v>2.6396100000000006E-3</v>
      </c>
      <c r="AP483" s="1">
        <f>ABS(IK_diagnostics_positions__3[[#This Row],[Column20]]-T482)</f>
        <v>2.4852999999999993E-3</v>
      </c>
      <c r="AQ483" s="1">
        <f>ABS(IK_diagnostics_positions__3[[#This Row],[Column21]]-U482)</f>
        <v>1.2620000000000076E-2</v>
      </c>
    </row>
    <row r="484" spans="1:43" x14ac:dyDescent="0.25">
      <c r="A484" s="1">
        <v>5.3207499999999998E-2</v>
      </c>
      <c r="B484" s="1">
        <v>0.28665400000000002</v>
      </c>
      <c r="C484" s="1">
        <v>-0.95655500000000004</v>
      </c>
      <c r="D484" s="1">
        <v>-0.84831500000000004</v>
      </c>
      <c r="E484" s="1">
        <v>0.64055499999999999</v>
      </c>
      <c r="F484" s="1">
        <v>-1.2055800000000001</v>
      </c>
      <c r="G484" s="1">
        <v>-0.45624900000000002</v>
      </c>
      <c r="H484" s="1">
        <v>1.5184899999999999</v>
      </c>
      <c r="I484" s="1">
        <v>-1.48038</v>
      </c>
      <c r="J484" s="1">
        <v>3.9310500000000002E-3</v>
      </c>
      <c r="K484" s="1">
        <v>0.70727700000000004</v>
      </c>
      <c r="L484" s="1">
        <v>-1.84117</v>
      </c>
      <c r="M484" s="1">
        <v>0.70764400000000005</v>
      </c>
      <c r="N484" s="1">
        <v>1.00712</v>
      </c>
      <c r="O484" s="1">
        <v>-2.4852799999999999</v>
      </c>
      <c r="P484" s="1">
        <v>-0.70478200000000002</v>
      </c>
      <c r="Q484" s="1">
        <v>1.0011699999999999</v>
      </c>
      <c r="R484" s="1">
        <v>-2.4825300000000001</v>
      </c>
      <c r="S484" s="1">
        <v>-3.74895E-3</v>
      </c>
      <c r="T484" s="1">
        <v>-2.31407E-2</v>
      </c>
      <c r="U484" s="1">
        <v>-2.5241199999999999</v>
      </c>
      <c r="V484" s="1" t="s">
        <v>23</v>
      </c>
      <c r="W484" s="1">
        <f>ABS(IK_diagnostics_positions__3[[#This Row],[Column1]]-A483)</f>
        <v>2.6216999999999976E-3</v>
      </c>
      <c r="X484" s="1">
        <f>ABS(IK_diagnostics_positions__3[[#This Row],[Column2]]-B483)</f>
        <v>1.5521000000000007E-2</v>
      </c>
      <c r="Y484" s="1">
        <f>ABS(IK_diagnostics_positions__3[[#This Row],[Column3]]-C483)</f>
        <v>4.6569999999999112E-3</v>
      </c>
      <c r="Z484" s="1">
        <f>ABS(IK_diagnostics_positions__3[[#This Row],[Column4]]-D483)</f>
        <v>7.8999999999999071E-3</v>
      </c>
      <c r="AA484" s="1">
        <f>ABS(IK_diagnostics_positions__3[[#This Row],[Column5]]-E483)</f>
        <v>2.8665999999999969E-2</v>
      </c>
      <c r="AB484" s="1">
        <f>ABS(IK_diagnostics_positions__3[[#This Row],[Column6]]-F483)</f>
        <v>3.8199999999999346E-3</v>
      </c>
      <c r="AC484" s="1">
        <f>ABS(IK_diagnostics_positions__3[[#This Row],[Column7]]-G483)</f>
        <v>1.3599999999996948E-4</v>
      </c>
      <c r="AD484" s="1">
        <f>ABS(IK_diagnostics_positions__3[[#This Row],[Column8]]-H483)</f>
        <v>2.4469999999999992E-2</v>
      </c>
      <c r="AE484" s="1">
        <f>ABS(IK_diagnostics_positions__3[[#This Row],[Column9]]-I483)</f>
        <v>2.2029999999999994E-2</v>
      </c>
      <c r="AF484" s="1">
        <f>ABS(IK_diagnostics_positions__3[[#This Row],[Column10]]-J483)</f>
        <v>1.9101000000000014E-4</v>
      </c>
      <c r="AG484" s="1">
        <f>ABS(IK_diagnostics_positions__3[[#This Row],[Column11]]-K483)</f>
        <v>2.0327000000000095E-2</v>
      </c>
      <c r="AH484" s="1">
        <f>ABS(IK_diagnostics_positions__3[[#This Row],[Column12]]-L483)</f>
        <v>1.2790000000000079E-2</v>
      </c>
      <c r="AI484" s="1">
        <f>ABS(IK_diagnostics_positions__3[[#This Row],[Column13]]-M483)</f>
        <v>1.3545000000000029E-2</v>
      </c>
      <c r="AJ484" s="1">
        <f>ABS(IK_diagnostics_positions__3[[#This Row],[Column14]]-N483)</f>
        <v>8.9000000000005741E-4</v>
      </c>
      <c r="AK484" s="1">
        <f>ABS(IK_diagnostics_positions__3[[#This Row],[Column15]]-O483)</f>
        <v>7.6999999999998181E-3</v>
      </c>
      <c r="AL484" s="1">
        <f>ABS(IK_diagnostics_positions__3[[#This Row],[Column16]]-P483)</f>
        <v>1.4141999999999988E-2</v>
      </c>
      <c r="AM484" s="1">
        <f>ABS(IK_diagnostics_positions__3[[#This Row],[Column17]]-Q483)</f>
        <v>2.3039999999998617E-3</v>
      </c>
      <c r="AN484" s="1">
        <f>ABS(IK_diagnostics_positions__3[[#This Row],[Column18]]-R483)</f>
        <v>5.6500000000001549E-3</v>
      </c>
      <c r="AO484" s="1">
        <f>ABS(IK_diagnostics_positions__3[[#This Row],[Column19]]-S483)</f>
        <v>2.3769100000000003E-3</v>
      </c>
      <c r="AP484" s="1">
        <f>ABS(IK_diagnostics_positions__3[[#This Row],[Column20]]-T483)</f>
        <v>9.6409999999999899E-4</v>
      </c>
      <c r="AQ484" s="1">
        <f>ABS(IK_diagnostics_positions__3[[#This Row],[Column21]]-U483)</f>
        <v>7.3799999999999422E-3</v>
      </c>
    </row>
    <row r="485" spans="1:43" x14ac:dyDescent="0.25">
      <c r="A485" s="1">
        <v>5.2612199999999998E-2</v>
      </c>
      <c r="B485" s="1">
        <v>0.299456</v>
      </c>
      <c r="C485" s="1">
        <v>-0.952658</v>
      </c>
      <c r="D485" s="1">
        <v>-0.84548800000000002</v>
      </c>
      <c r="E485" s="1">
        <v>0.66172900000000001</v>
      </c>
      <c r="F485" s="1">
        <v>-1.20201</v>
      </c>
      <c r="G485" s="1">
        <v>-0.46011400000000002</v>
      </c>
      <c r="H485" s="1">
        <v>1.53647</v>
      </c>
      <c r="I485" s="1">
        <v>-1.4958199999999999</v>
      </c>
      <c r="J485" s="1">
        <v>2.8662700000000002E-3</v>
      </c>
      <c r="K485" s="1">
        <v>0.72310399999999997</v>
      </c>
      <c r="L485" s="1">
        <v>-1.84809</v>
      </c>
      <c r="M485" s="1">
        <v>0.71708799999999995</v>
      </c>
      <c r="N485" s="1">
        <v>1.0069600000000001</v>
      </c>
      <c r="O485" s="1">
        <v>-2.48786</v>
      </c>
      <c r="P485" s="1">
        <v>-0.71498200000000001</v>
      </c>
      <c r="Q485" s="1">
        <v>1.00054</v>
      </c>
      <c r="R485" s="1">
        <v>-2.4866199999999998</v>
      </c>
      <c r="S485" s="1">
        <v>-2.4101600000000002E-3</v>
      </c>
      <c r="T485" s="1">
        <v>-1.97542E-2</v>
      </c>
      <c r="U485" s="1">
        <v>-2.5175100000000001</v>
      </c>
      <c r="V485" s="1" t="s">
        <v>23</v>
      </c>
      <c r="W485" s="1">
        <f>ABS(IK_diagnostics_positions__3[[#This Row],[Column1]]-A484)</f>
        <v>5.953E-4</v>
      </c>
      <c r="X485" s="1">
        <f>ABS(IK_diagnostics_positions__3[[#This Row],[Column2]]-B484)</f>
        <v>1.280199999999998E-2</v>
      </c>
      <c r="Y485" s="1">
        <f>ABS(IK_diagnostics_positions__3[[#This Row],[Column3]]-C484)</f>
        <v>3.8970000000000393E-3</v>
      </c>
      <c r="Z485" s="1">
        <f>ABS(IK_diagnostics_positions__3[[#This Row],[Column4]]-D484)</f>
        <v>2.8270000000000239E-3</v>
      </c>
      <c r="AA485" s="1">
        <f>ABS(IK_diagnostics_positions__3[[#This Row],[Column5]]-E484)</f>
        <v>2.1174000000000026E-2</v>
      </c>
      <c r="AB485" s="1">
        <f>ABS(IK_diagnostics_positions__3[[#This Row],[Column6]]-F484)</f>
        <v>3.5700000000000731E-3</v>
      </c>
      <c r="AC485" s="1">
        <f>ABS(IK_diagnostics_positions__3[[#This Row],[Column7]]-G484)</f>
        <v>3.8650000000000073E-3</v>
      </c>
      <c r="AD485" s="1">
        <f>ABS(IK_diagnostics_positions__3[[#This Row],[Column8]]-H484)</f>
        <v>1.7980000000000107E-2</v>
      </c>
      <c r="AE485" s="1">
        <f>ABS(IK_diagnostics_positions__3[[#This Row],[Column9]]-I484)</f>
        <v>1.5439999999999898E-2</v>
      </c>
      <c r="AF485" s="1">
        <f>ABS(IK_diagnostics_positions__3[[#This Row],[Column10]]-J484)</f>
        <v>1.06478E-3</v>
      </c>
      <c r="AG485" s="1">
        <f>ABS(IK_diagnostics_positions__3[[#This Row],[Column11]]-K484)</f>
        <v>1.5826999999999924E-2</v>
      </c>
      <c r="AH485" s="1">
        <f>ABS(IK_diagnostics_positions__3[[#This Row],[Column12]]-L484)</f>
        <v>6.9200000000000372E-3</v>
      </c>
      <c r="AI485" s="1">
        <f>ABS(IK_diagnostics_positions__3[[#This Row],[Column13]]-M484)</f>
        <v>9.4439999999998969E-3</v>
      </c>
      <c r="AJ485" s="1">
        <f>ABS(IK_diagnostics_positions__3[[#This Row],[Column14]]-N484)</f>
        <v>1.5999999999993797E-4</v>
      </c>
      <c r="AK485" s="1">
        <f>ABS(IK_diagnostics_positions__3[[#This Row],[Column15]]-O484)</f>
        <v>2.5800000000000267E-3</v>
      </c>
      <c r="AL485" s="1">
        <f>ABS(IK_diagnostics_positions__3[[#This Row],[Column16]]-P484)</f>
        <v>1.0199999999999987E-2</v>
      </c>
      <c r="AM485" s="1">
        <f>ABS(IK_diagnostics_positions__3[[#This Row],[Column17]]-Q484)</f>
        <v>6.2999999999990841E-4</v>
      </c>
      <c r="AN485" s="1">
        <f>ABS(IK_diagnostics_positions__3[[#This Row],[Column18]]-R484)</f>
        <v>4.089999999999705E-3</v>
      </c>
      <c r="AO485" s="1">
        <f>ABS(IK_diagnostics_positions__3[[#This Row],[Column19]]-S484)</f>
        <v>1.3387899999999999E-3</v>
      </c>
      <c r="AP485" s="1">
        <f>ABS(IK_diagnostics_positions__3[[#This Row],[Column20]]-T484)</f>
        <v>3.3865000000000006E-3</v>
      </c>
      <c r="AQ485" s="1">
        <f>ABS(IK_diagnostics_positions__3[[#This Row],[Column21]]-U484)</f>
        <v>6.6099999999997827E-3</v>
      </c>
    </row>
    <row r="486" spans="1:43" x14ac:dyDescent="0.25">
      <c r="A486" s="1">
        <v>5.4095699999999997E-2</v>
      </c>
      <c r="B486" s="1">
        <v>0.30777599999999999</v>
      </c>
      <c r="C486" s="1">
        <v>-0.94991999999999999</v>
      </c>
      <c r="D486" s="1">
        <v>-0.841395</v>
      </c>
      <c r="E486" s="1">
        <v>0.67674699999999999</v>
      </c>
      <c r="F486" s="1">
        <v>-1.1988300000000001</v>
      </c>
      <c r="G486" s="1">
        <v>-0.46161999999999997</v>
      </c>
      <c r="H486" s="1">
        <v>1.5497300000000001</v>
      </c>
      <c r="I486" s="1">
        <v>-1.5048900000000001</v>
      </c>
      <c r="J486" s="1">
        <v>2.2940600000000001E-3</v>
      </c>
      <c r="K486" s="1">
        <v>0.73493600000000003</v>
      </c>
      <c r="L486" s="1">
        <v>-1.85259</v>
      </c>
      <c r="M486" s="1">
        <v>0.72388699999999995</v>
      </c>
      <c r="N486" s="1">
        <v>1.0052000000000001</v>
      </c>
      <c r="O486" s="1">
        <v>-2.4899800000000001</v>
      </c>
      <c r="P486" s="1">
        <v>-0.72147700000000003</v>
      </c>
      <c r="Q486" s="1">
        <v>1.00064</v>
      </c>
      <c r="R486" s="1">
        <v>-2.48942</v>
      </c>
      <c r="S486" s="1">
        <v>-2.6698199999999998E-3</v>
      </c>
      <c r="T486" s="1">
        <v>-1.52707E-2</v>
      </c>
      <c r="U486" s="1">
        <v>-2.5137800000000001</v>
      </c>
      <c r="V486" s="1" t="s">
        <v>23</v>
      </c>
      <c r="W486" s="1">
        <f>ABS(IK_diagnostics_positions__3[[#This Row],[Column1]]-A485)</f>
        <v>1.4834999999999987E-3</v>
      </c>
      <c r="X486" s="1">
        <f>ABS(IK_diagnostics_positions__3[[#This Row],[Column2]]-B485)</f>
        <v>8.3199999999999941E-3</v>
      </c>
      <c r="Y486" s="1">
        <f>ABS(IK_diagnostics_positions__3[[#This Row],[Column3]]-C485)</f>
        <v>2.7380000000000182E-3</v>
      </c>
      <c r="Z486" s="1">
        <f>ABS(IK_diagnostics_positions__3[[#This Row],[Column4]]-D485)</f>
        <v>4.0930000000000133E-3</v>
      </c>
      <c r="AA486" s="1">
        <f>ABS(IK_diagnostics_positions__3[[#This Row],[Column5]]-E485)</f>
        <v>1.5017999999999976E-2</v>
      </c>
      <c r="AB486" s="1">
        <f>ABS(IK_diagnostics_positions__3[[#This Row],[Column6]]-F485)</f>
        <v>3.1799999999999606E-3</v>
      </c>
      <c r="AC486" s="1">
        <f>ABS(IK_diagnostics_positions__3[[#This Row],[Column7]]-G485)</f>
        <v>1.5059999999999518E-3</v>
      </c>
      <c r="AD486" s="1">
        <f>ABS(IK_diagnostics_positions__3[[#This Row],[Column8]]-H485)</f>
        <v>1.326000000000005E-2</v>
      </c>
      <c r="AE486" s="1">
        <f>ABS(IK_diagnostics_positions__3[[#This Row],[Column9]]-I485)</f>
        <v>9.0700000000001335E-3</v>
      </c>
      <c r="AF486" s="1">
        <f>ABS(IK_diagnostics_positions__3[[#This Row],[Column10]]-J485)</f>
        <v>5.7221000000000008E-4</v>
      </c>
      <c r="AG486" s="1">
        <f>ABS(IK_diagnostics_positions__3[[#This Row],[Column11]]-K485)</f>
        <v>1.1832000000000065E-2</v>
      </c>
      <c r="AH486" s="1">
        <f>ABS(IK_diagnostics_positions__3[[#This Row],[Column12]]-L485)</f>
        <v>4.4999999999999485E-3</v>
      </c>
      <c r="AI486" s="1">
        <f>ABS(IK_diagnostics_positions__3[[#This Row],[Column13]]-M485)</f>
        <v>6.7989999999999995E-3</v>
      </c>
      <c r="AJ486" s="1">
        <f>ABS(IK_diagnostics_positions__3[[#This Row],[Column14]]-N485)</f>
        <v>1.7599999999999838E-3</v>
      </c>
      <c r="AK486" s="1">
        <f>ABS(IK_diagnostics_positions__3[[#This Row],[Column15]]-O485)</f>
        <v>2.1200000000001218E-3</v>
      </c>
      <c r="AL486" s="1">
        <f>ABS(IK_diagnostics_positions__3[[#This Row],[Column16]]-P485)</f>
        <v>6.4950000000000285E-3</v>
      </c>
      <c r="AM486" s="1">
        <f>ABS(IK_diagnostics_positions__3[[#This Row],[Column17]]-Q485)</f>
        <v>9.9999999999988987E-5</v>
      </c>
      <c r="AN486" s="1">
        <f>ABS(IK_diagnostics_positions__3[[#This Row],[Column18]]-R485)</f>
        <v>2.8000000000001357E-3</v>
      </c>
      <c r="AO486" s="1">
        <f>ABS(IK_diagnostics_positions__3[[#This Row],[Column19]]-S485)</f>
        <v>2.5965999999999967E-4</v>
      </c>
      <c r="AP486" s="1">
        <f>ABS(IK_diagnostics_positions__3[[#This Row],[Column20]]-T485)</f>
        <v>4.4834999999999996E-3</v>
      </c>
      <c r="AQ486" s="1">
        <f>ABS(IK_diagnostics_positions__3[[#This Row],[Column21]]-U485)</f>
        <v>3.7300000000000111E-3</v>
      </c>
    </row>
    <row r="487" spans="1:43" x14ac:dyDescent="0.25">
      <c r="A487" s="1">
        <v>5.3893000000000003E-2</v>
      </c>
      <c r="B487" s="1">
        <v>0.31438300000000002</v>
      </c>
      <c r="C487" s="1">
        <v>-0.94776499999999997</v>
      </c>
      <c r="D487" s="1">
        <v>-0.83906800000000004</v>
      </c>
      <c r="E487" s="1">
        <v>0.68996999999999997</v>
      </c>
      <c r="F487" s="1">
        <v>-1.19587</v>
      </c>
      <c r="G487" s="1">
        <v>-0.46240300000000001</v>
      </c>
      <c r="H487" s="1">
        <v>1.55986</v>
      </c>
      <c r="I487" s="1">
        <v>-1.51431</v>
      </c>
      <c r="J487" s="1">
        <v>2.1142399999999999E-3</v>
      </c>
      <c r="K487" s="1">
        <v>0.74375500000000005</v>
      </c>
      <c r="L487" s="1">
        <v>-1.8581000000000001</v>
      </c>
      <c r="M487" s="1">
        <v>0.72949600000000003</v>
      </c>
      <c r="N487" s="1">
        <v>1.0040199999999999</v>
      </c>
      <c r="O487" s="1">
        <v>-2.4930599999999998</v>
      </c>
      <c r="P487" s="1">
        <v>-0.72795299999999996</v>
      </c>
      <c r="Q487" s="1">
        <v>1.00003</v>
      </c>
      <c r="R487" s="1">
        <v>-2.4916</v>
      </c>
      <c r="S487" s="1">
        <v>-1.4587199999999999E-3</v>
      </c>
      <c r="T487" s="1">
        <v>-1.3377500000000001E-2</v>
      </c>
      <c r="U487" s="1">
        <v>-2.5113500000000002</v>
      </c>
      <c r="V487" s="1" t="s">
        <v>23</v>
      </c>
      <c r="W487" s="1">
        <f>ABS(IK_diagnostics_positions__3[[#This Row],[Column1]]-A486)</f>
        <v>2.0269999999999316E-4</v>
      </c>
      <c r="X487" s="1">
        <f>ABS(IK_diagnostics_positions__3[[#This Row],[Column2]]-B486)</f>
        <v>6.6070000000000295E-3</v>
      </c>
      <c r="Y487" s="1">
        <f>ABS(IK_diagnostics_positions__3[[#This Row],[Column3]]-C486)</f>
        <v>2.155000000000018E-3</v>
      </c>
      <c r="Z487" s="1">
        <f>ABS(IK_diagnostics_positions__3[[#This Row],[Column4]]-D486)</f>
        <v>2.326999999999968E-3</v>
      </c>
      <c r="AA487" s="1">
        <f>ABS(IK_diagnostics_positions__3[[#This Row],[Column5]]-E486)</f>
        <v>1.3222999999999985E-2</v>
      </c>
      <c r="AB487" s="1">
        <f>ABS(IK_diagnostics_positions__3[[#This Row],[Column6]]-F486)</f>
        <v>2.9600000000000737E-3</v>
      </c>
      <c r="AC487" s="1">
        <f>ABS(IK_diagnostics_positions__3[[#This Row],[Column7]]-G486)</f>
        <v>7.8300000000003367E-4</v>
      </c>
      <c r="AD487" s="1">
        <f>ABS(IK_diagnostics_positions__3[[#This Row],[Column8]]-H486)</f>
        <v>1.0129999999999972E-2</v>
      </c>
      <c r="AE487" s="1">
        <f>ABS(IK_diagnostics_positions__3[[#This Row],[Column9]]-I486)</f>
        <v>9.4199999999999839E-3</v>
      </c>
      <c r="AF487" s="1">
        <f>ABS(IK_diagnostics_positions__3[[#This Row],[Column10]]-J486)</f>
        <v>1.7982000000000024E-4</v>
      </c>
      <c r="AG487" s="1">
        <f>ABS(IK_diagnostics_positions__3[[#This Row],[Column11]]-K486)</f>
        <v>8.8190000000000213E-3</v>
      </c>
      <c r="AH487" s="1">
        <f>ABS(IK_diagnostics_positions__3[[#This Row],[Column12]]-L486)</f>
        <v>5.5100000000001259E-3</v>
      </c>
      <c r="AI487" s="1">
        <f>ABS(IK_diagnostics_positions__3[[#This Row],[Column13]]-M486)</f>
        <v>5.6090000000000861E-3</v>
      </c>
      <c r="AJ487" s="1">
        <f>ABS(IK_diagnostics_positions__3[[#This Row],[Column14]]-N486)</f>
        <v>1.1800000000001809E-3</v>
      </c>
      <c r="AK487" s="1">
        <f>ABS(IK_diagnostics_positions__3[[#This Row],[Column15]]-O486)</f>
        <v>3.0799999999997496E-3</v>
      </c>
      <c r="AL487" s="1">
        <f>ABS(IK_diagnostics_positions__3[[#This Row],[Column16]]-P486)</f>
        <v>6.4759999999999263E-3</v>
      </c>
      <c r="AM487" s="1">
        <f>ABS(IK_diagnostics_positions__3[[#This Row],[Column17]]-Q486)</f>
        <v>6.0999999999999943E-4</v>
      </c>
      <c r="AN487" s="1">
        <f>ABS(IK_diagnostics_positions__3[[#This Row],[Column18]]-R486)</f>
        <v>2.1800000000000708E-3</v>
      </c>
      <c r="AO487" s="1">
        <f>ABS(IK_diagnostics_positions__3[[#This Row],[Column19]]-S486)</f>
        <v>1.2110999999999999E-3</v>
      </c>
      <c r="AP487" s="1">
        <f>ABS(IK_diagnostics_positions__3[[#This Row],[Column20]]-T486)</f>
        <v>1.8931999999999994E-3</v>
      </c>
      <c r="AQ487" s="1">
        <f>ABS(IK_diagnostics_positions__3[[#This Row],[Column21]]-U486)</f>
        <v>2.4299999999999322E-3</v>
      </c>
    </row>
    <row r="488" spans="1:43" x14ac:dyDescent="0.25">
      <c r="A488" s="1">
        <v>5.3853699999999997E-2</v>
      </c>
      <c r="B488" s="1">
        <v>0.321351</v>
      </c>
      <c r="C488" s="1">
        <v>-0.94542700000000002</v>
      </c>
      <c r="D488" s="1">
        <v>-0.83707500000000001</v>
      </c>
      <c r="E488" s="1">
        <v>0.70072599999999996</v>
      </c>
      <c r="F488" s="1">
        <v>-1.1950700000000001</v>
      </c>
      <c r="G488" s="1">
        <v>-0.46394400000000002</v>
      </c>
      <c r="H488" s="1">
        <v>1.5692900000000001</v>
      </c>
      <c r="I488" s="1">
        <v>-1.52121</v>
      </c>
      <c r="J488" s="1">
        <v>1.2164999999999999E-3</v>
      </c>
      <c r="K488" s="1">
        <v>0.75192800000000004</v>
      </c>
      <c r="L488" s="1">
        <v>-1.8611200000000001</v>
      </c>
      <c r="M488" s="1">
        <v>0.73361100000000001</v>
      </c>
      <c r="N488" s="1">
        <v>1.0034099999999999</v>
      </c>
      <c r="O488" s="1">
        <v>-2.4938600000000002</v>
      </c>
      <c r="P488" s="1">
        <v>-0.73229699999999998</v>
      </c>
      <c r="Q488" s="1">
        <v>1.0010399999999999</v>
      </c>
      <c r="R488" s="1">
        <v>-2.4935</v>
      </c>
      <c r="S488" s="1">
        <v>-1.3765699999999999E-3</v>
      </c>
      <c r="T488" s="1">
        <v>-9.9695300000000008E-3</v>
      </c>
      <c r="U488" s="1">
        <v>-2.50881</v>
      </c>
      <c r="V488" s="1" t="s">
        <v>23</v>
      </c>
      <c r="W488" s="1">
        <f>ABS(IK_diagnostics_positions__3[[#This Row],[Column1]]-A487)</f>
        <v>3.9300000000005997E-5</v>
      </c>
      <c r="X488" s="1">
        <f>ABS(IK_diagnostics_positions__3[[#This Row],[Column2]]-B487)</f>
        <v>6.9679999999999742E-3</v>
      </c>
      <c r="Y488" s="1">
        <f>ABS(IK_diagnostics_positions__3[[#This Row],[Column3]]-C487)</f>
        <v>2.3379999999999512E-3</v>
      </c>
      <c r="Z488" s="1">
        <f>ABS(IK_diagnostics_positions__3[[#This Row],[Column4]]-D487)</f>
        <v>1.9930000000000225E-3</v>
      </c>
      <c r="AA488" s="1">
        <f>ABS(IK_diagnostics_positions__3[[#This Row],[Column5]]-E487)</f>
        <v>1.0755999999999988E-2</v>
      </c>
      <c r="AB488" s="1">
        <f>ABS(IK_diagnostics_positions__3[[#This Row],[Column6]]-F487)</f>
        <v>7.9999999999991189E-4</v>
      </c>
      <c r="AC488" s="1">
        <f>ABS(IK_diagnostics_positions__3[[#This Row],[Column7]]-G487)</f>
        <v>1.5410000000000146E-3</v>
      </c>
      <c r="AD488" s="1">
        <f>ABS(IK_diagnostics_positions__3[[#This Row],[Column8]]-H487)</f>
        <v>9.4300000000000495E-3</v>
      </c>
      <c r="AE488" s="1">
        <f>ABS(IK_diagnostics_positions__3[[#This Row],[Column9]]-I487)</f>
        <v>6.8999999999999062E-3</v>
      </c>
      <c r="AF488" s="1">
        <f>ABS(IK_diagnostics_positions__3[[#This Row],[Column10]]-J487)</f>
        <v>8.9773999999999995E-4</v>
      </c>
      <c r="AG488" s="1">
        <f>ABS(IK_diagnostics_positions__3[[#This Row],[Column11]]-K487)</f>
        <v>8.1729999999999858E-3</v>
      </c>
      <c r="AH488" s="1">
        <f>ABS(IK_diagnostics_positions__3[[#This Row],[Column12]]-L487)</f>
        <v>3.0200000000000227E-3</v>
      </c>
      <c r="AI488" s="1">
        <f>ABS(IK_diagnostics_positions__3[[#This Row],[Column13]]-M487)</f>
        <v>4.1149999999999798E-3</v>
      </c>
      <c r="AJ488" s="1">
        <f>ABS(IK_diagnostics_positions__3[[#This Row],[Column14]]-N487)</f>
        <v>6.0999999999999943E-4</v>
      </c>
      <c r="AK488" s="1">
        <f>ABS(IK_diagnostics_positions__3[[#This Row],[Column15]]-O487)</f>
        <v>8.0000000000035598E-4</v>
      </c>
      <c r="AL488" s="1">
        <f>ABS(IK_diagnostics_positions__3[[#This Row],[Column16]]-P487)</f>
        <v>4.3440000000000145E-3</v>
      </c>
      <c r="AM488" s="1">
        <f>ABS(IK_diagnostics_positions__3[[#This Row],[Column17]]-Q487)</f>
        <v>1.0099999999999554E-3</v>
      </c>
      <c r="AN488" s="1">
        <f>ABS(IK_diagnostics_positions__3[[#This Row],[Column18]]-R487)</f>
        <v>1.9000000000000128E-3</v>
      </c>
      <c r="AO488" s="1">
        <f>ABS(IK_diagnostics_positions__3[[#This Row],[Column19]]-S487)</f>
        <v>8.2150000000000018E-5</v>
      </c>
      <c r="AP488" s="1">
        <f>ABS(IK_diagnostics_positions__3[[#This Row],[Column20]]-T487)</f>
        <v>3.4079699999999997E-3</v>
      </c>
      <c r="AQ488" s="1">
        <f>ABS(IK_diagnostics_positions__3[[#This Row],[Column21]]-U487)</f>
        <v>2.5400000000002088E-3</v>
      </c>
    </row>
    <row r="489" spans="1:43" x14ac:dyDescent="0.25">
      <c r="A489" s="1">
        <v>5.4724299999999997E-2</v>
      </c>
      <c r="B489" s="1">
        <v>0.32628400000000002</v>
      </c>
      <c r="C489" s="1">
        <v>-0.94368600000000002</v>
      </c>
      <c r="D489" s="1">
        <v>-0.83499100000000004</v>
      </c>
      <c r="E489" s="1">
        <v>0.70851299999999995</v>
      </c>
      <c r="F489" s="1">
        <v>-1.1933</v>
      </c>
      <c r="G489" s="1">
        <v>-0.46483000000000002</v>
      </c>
      <c r="H489" s="1">
        <v>1.5755999999999999</v>
      </c>
      <c r="I489" s="1">
        <v>-1.52667</v>
      </c>
      <c r="J489" s="1">
        <v>1.11443E-3</v>
      </c>
      <c r="K489" s="1">
        <v>0.75769600000000004</v>
      </c>
      <c r="L489" s="1">
        <v>-1.8642000000000001</v>
      </c>
      <c r="M489" s="1">
        <v>0.73691399999999996</v>
      </c>
      <c r="N489" s="1">
        <v>1.00265</v>
      </c>
      <c r="O489" s="1">
        <v>-2.4955400000000001</v>
      </c>
      <c r="P489" s="1">
        <v>-0.73598799999999998</v>
      </c>
      <c r="Q489" s="1">
        <v>1.0007999999999999</v>
      </c>
      <c r="R489" s="1">
        <v>-2.4947400000000002</v>
      </c>
      <c r="S489" s="1">
        <v>-6.7116300000000001E-4</v>
      </c>
      <c r="T489" s="1">
        <v>-8.3046000000000005E-3</v>
      </c>
      <c r="U489" s="1">
        <v>-2.5070299999999999</v>
      </c>
      <c r="V489" s="1" t="s">
        <v>23</v>
      </c>
      <c r="W489" s="1">
        <f>ABS(IK_diagnostics_positions__3[[#This Row],[Column1]]-A488)</f>
        <v>8.7059999999999915E-4</v>
      </c>
      <c r="X489" s="1">
        <f>ABS(IK_diagnostics_positions__3[[#This Row],[Column2]]-B488)</f>
        <v>4.9330000000000207E-3</v>
      </c>
      <c r="Y489" s="1">
        <f>ABS(IK_diagnostics_positions__3[[#This Row],[Column3]]-C488)</f>
        <v>1.7409999999999926E-3</v>
      </c>
      <c r="Z489" s="1">
        <f>ABS(IK_diagnostics_positions__3[[#This Row],[Column4]]-D488)</f>
        <v>2.0839999999999748E-3</v>
      </c>
      <c r="AA489" s="1">
        <f>ABS(IK_diagnostics_positions__3[[#This Row],[Column5]]-E488)</f>
        <v>7.7869999999999884E-3</v>
      </c>
      <c r="AB489" s="1">
        <f>ABS(IK_diagnostics_positions__3[[#This Row],[Column6]]-F488)</f>
        <v>1.7700000000000493E-3</v>
      </c>
      <c r="AC489" s="1">
        <f>ABS(IK_diagnostics_positions__3[[#This Row],[Column7]]-G488)</f>
        <v>8.859999999999979E-4</v>
      </c>
      <c r="AD489" s="1">
        <f>ABS(IK_diagnostics_positions__3[[#This Row],[Column8]]-H488)</f>
        <v>6.3099999999998158E-3</v>
      </c>
      <c r="AE489" s="1">
        <f>ABS(IK_diagnostics_positions__3[[#This Row],[Column9]]-I488)</f>
        <v>5.4600000000000204E-3</v>
      </c>
      <c r="AF489" s="1">
        <f>ABS(IK_diagnostics_positions__3[[#This Row],[Column10]]-J488)</f>
        <v>1.020699999999999E-4</v>
      </c>
      <c r="AG489" s="1">
        <f>ABS(IK_diagnostics_positions__3[[#This Row],[Column11]]-K488)</f>
        <v>5.7679999999999954E-3</v>
      </c>
      <c r="AH489" s="1">
        <f>ABS(IK_diagnostics_positions__3[[#This Row],[Column12]]-L488)</f>
        <v>3.0799999999999716E-3</v>
      </c>
      <c r="AI489" s="1">
        <f>ABS(IK_diagnostics_positions__3[[#This Row],[Column13]]-M488)</f>
        <v>3.3029999999999449E-3</v>
      </c>
      <c r="AJ489" s="1">
        <f>ABS(IK_diagnostics_positions__3[[#This Row],[Column14]]-N488)</f>
        <v>7.5999999999987189E-4</v>
      </c>
      <c r="AK489" s="1">
        <f>ABS(IK_diagnostics_positions__3[[#This Row],[Column15]]-O488)</f>
        <v>1.6799999999999038E-3</v>
      </c>
      <c r="AL489" s="1">
        <f>ABS(IK_diagnostics_positions__3[[#This Row],[Column16]]-P488)</f>
        <v>3.6909999999999998E-3</v>
      </c>
      <c r="AM489" s="1">
        <f>ABS(IK_diagnostics_positions__3[[#This Row],[Column17]]-Q488)</f>
        <v>2.4000000000001798E-4</v>
      </c>
      <c r="AN489" s="1">
        <f>ABS(IK_diagnostics_positions__3[[#This Row],[Column18]]-R488)</f>
        <v>1.2400000000001299E-3</v>
      </c>
      <c r="AO489" s="1">
        <f>ABS(IK_diagnostics_positions__3[[#This Row],[Column19]]-S488)</f>
        <v>7.0540699999999991E-4</v>
      </c>
      <c r="AP489" s="1">
        <f>ABS(IK_diagnostics_positions__3[[#This Row],[Column20]]-T488)</f>
        <v>1.6649300000000002E-3</v>
      </c>
      <c r="AQ489" s="1">
        <f>ABS(IK_diagnostics_positions__3[[#This Row],[Column21]]-U488)</f>
        <v>1.7800000000001148E-3</v>
      </c>
    </row>
    <row r="490" spans="1:43" x14ac:dyDescent="0.25">
      <c r="A490" s="1">
        <v>5.4911700000000001E-2</v>
      </c>
      <c r="B490" s="1">
        <v>0.32960099999999998</v>
      </c>
      <c r="C490" s="1">
        <v>-0.94252199999999997</v>
      </c>
      <c r="D490" s="1">
        <v>-0.83387500000000003</v>
      </c>
      <c r="E490" s="1">
        <v>0.71382199999999996</v>
      </c>
      <c r="F490" s="1">
        <v>-1.1923900000000001</v>
      </c>
      <c r="G490" s="1">
        <v>-0.46618199999999999</v>
      </c>
      <c r="H490" s="1">
        <v>1.58039</v>
      </c>
      <c r="I490" s="1">
        <v>-1.5298099999999999</v>
      </c>
      <c r="J490" s="1">
        <v>2.7990300000000002E-4</v>
      </c>
      <c r="K490" s="1">
        <v>0.76219999999999999</v>
      </c>
      <c r="L490" s="1">
        <v>-1.8659300000000001</v>
      </c>
      <c r="M490" s="1">
        <v>0.73915200000000003</v>
      </c>
      <c r="N490" s="1">
        <v>1.0024999999999999</v>
      </c>
      <c r="O490" s="1">
        <v>-2.4954700000000001</v>
      </c>
      <c r="P490" s="1">
        <v>-0.738923</v>
      </c>
      <c r="Q490" s="1">
        <v>1.0012000000000001</v>
      </c>
      <c r="R490" s="1">
        <v>-2.4955799999999999</v>
      </c>
      <c r="S490" s="1">
        <v>-7.7460699999999996E-4</v>
      </c>
      <c r="T490" s="1">
        <v>-6.2226699999999996E-3</v>
      </c>
      <c r="U490" s="1">
        <v>-2.5058699999999998</v>
      </c>
      <c r="V490" s="1" t="s">
        <v>23</v>
      </c>
      <c r="W490" s="1">
        <f>ABS(IK_diagnostics_positions__3[[#This Row],[Column1]]-A489)</f>
        <v>1.8740000000000423E-4</v>
      </c>
      <c r="X490" s="1">
        <f>ABS(IK_diagnostics_positions__3[[#This Row],[Column2]]-B489)</f>
        <v>3.3169999999999589E-3</v>
      </c>
      <c r="Y490" s="1">
        <f>ABS(IK_diagnostics_positions__3[[#This Row],[Column3]]-C489)</f>
        <v>1.1640000000000539E-3</v>
      </c>
      <c r="Z490" s="1">
        <f>ABS(IK_diagnostics_positions__3[[#This Row],[Column4]]-D489)</f>
        <v>1.1160000000000059E-3</v>
      </c>
      <c r="AA490" s="1">
        <f>ABS(IK_diagnostics_positions__3[[#This Row],[Column5]]-E489)</f>
        <v>5.3090000000000082E-3</v>
      </c>
      <c r="AB490" s="1">
        <f>ABS(IK_diagnostics_positions__3[[#This Row],[Column6]]-F489)</f>
        <v>9.0999999999996639E-4</v>
      </c>
      <c r="AC490" s="1">
        <f>ABS(IK_diagnostics_positions__3[[#This Row],[Column7]]-G489)</f>
        <v>1.3519999999999643E-3</v>
      </c>
      <c r="AD490" s="1">
        <f>ABS(IK_diagnostics_positions__3[[#This Row],[Column8]]-H489)</f>
        <v>4.790000000000072E-3</v>
      </c>
      <c r="AE490" s="1">
        <f>ABS(IK_diagnostics_positions__3[[#This Row],[Column9]]-I489)</f>
        <v>3.1399999999999206E-3</v>
      </c>
      <c r="AF490" s="1">
        <f>ABS(IK_diagnostics_positions__3[[#This Row],[Column10]]-J489)</f>
        <v>8.3452700000000006E-4</v>
      </c>
      <c r="AG490" s="1">
        <f>ABS(IK_diagnostics_positions__3[[#This Row],[Column11]]-K489)</f>
        <v>4.5039999999999525E-3</v>
      </c>
      <c r="AH490" s="1">
        <f>ABS(IK_diagnostics_positions__3[[#This Row],[Column12]]-L489)</f>
        <v>1.7300000000000093E-3</v>
      </c>
      <c r="AI490" s="1">
        <f>ABS(IK_diagnostics_positions__3[[#This Row],[Column13]]-M489)</f>
        <v>2.2380000000000733E-3</v>
      </c>
      <c r="AJ490" s="1">
        <f>ABS(IK_diagnostics_positions__3[[#This Row],[Column14]]-N489)</f>
        <v>1.500000000000945E-4</v>
      </c>
      <c r="AK490" s="1">
        <f>ABS(IK_diagnostics_positions__3[[#This Row],[Column15]]-O489)</f>
        <v>7.0000000000014495E-5</v>
      </c>
      <c r="AL490" s="1">
        <f>ABS(IK_diagnostics_positions__3[[#This Row],[Column16]]-P489)</f>
        <v>2.9350000000000209E-3</v>
      </c>
      <c r="AM490" s="1">
        <f>ABS(IK_diagnostics_positions__3[[#This Row],[Column17]]-Q489)</f>
        <v>4.0000000000017799E-4</v>
      </c>
      <c r="AN490" s="1">
        <f>ABS(IK_diagnostics_positions__3[[#This Row],[Column18]]-R489)</f>
        <v>8.3999999999972985E-4</v>
      </c>
      <c r="AO490" s="1">
        <f>ABS(IK_diagnostics_positions__3[[#This Row],[Column19]]-S489)</f>
        <v>1.0344399999999995E-4</v>
      </c>
      <c r="AP490" s="1">
        <f>ABS(IK_diagnostics_positions__3[[#This Row],[Column20]]-T489)</f>
        <v>2.0819300000000009E-3</v>
      </c>
      <c r="AQ490" s="1">
        <f>ABS(IK_diagnostics_positions__3[[#This Row],[Column21]]-U489)</f>
        <v>1.1600000000000499E-3</v>
      </c>
    </row>
    <row r="491" spans="1:43" x14ac:dyDescent="0.25">
      <c r="A491" s="1">
        <v>5.4772599999999998E-2</v>
      </c>
      <c r="B491" s="1">
        <v>0.33198699999999998</v>
      </c>
      <c r="C491" s="1">
        <v>-0.94169199999999997</v>
      </c>
      <c r="D491" s="1">
        <v>-0.83300200000000002</v>
      </c>
      <c r="E491" s="1">
        <v>0.71820899999999999</v>
      </c>
      <c r="F491" s="1">
        <v>-1.19207</v>
      </c>
      <c r="G491" s="1">
        <v>-0.46704899999999999</v>
      </c>
      <c r="H491" s="1">
        <v>1.5840399999999999</v>
      </c>
      <c r="I491" s="1">
        <v>-1.5332600000000001</v>
      </c>
      <c r="J491" s="2">
        <v>-8.9407000000000006E-6</v>
      </c>
      <c r="K491" s="1">
        <v>0.76545600000000003</v>
      </c>
      <c r="L491" s="1">
        <v>-1.8676200000000001</v>
      </c>
      <c r="M491" s="1">
        <v>0.74109199999999997</v>
      </c>
      <c r="N491" s="1">
        <v>1.00179</v>
      </c>
      <c r="O491" s="1">
        <v>-2.4960399999999998</v>
      </c>
      <c r="P491" s="1">
        <v>-0.74110299999999996</v>
      </c>
      <c r="Q491" s="1">
        <v>1.00054</v>
      </c>
      <c r="R491" s="1">
        <v>-2.4965199999999999</v>
      </c>
      <c r="S491" s="1">
        <v>-4.58725E-4</v>
      </c>
      <c r="T491" s="1">
        <v>-5.5232600000000003E-3</v>
      </c>
      <c r="U491" s="1">
        <v>-2.50448</v>
      </c>
      <c r="V491" s="1" t="s">
        <v>23</v>
      </c>
      <c r="W491" s="1">
        <f>ABS(IK_diagnostics_positions__3[[#This Row],[Column1]]-A490)</f>
        <v>1.3910000000000311E-4</v>
      </c>
      <c r="X491" s="1">
        <f>ABS(IK_diagnostics_positions__3[[#This Row],[Column2]]-B490)</f>
        <v>2.3859999999999992E-3</v>
      </c>
      <c r="Y491" s="1">
        <f>ABS(IK_diagnostics_positions__3[[#This Row],[Column3]]-C490)</f>
        <v>8.2999999999999741E-4</v>
      </c>
      <c r="Z491" s="1">
        <f>ABS(IK_diagnostics_positions__3[[#This Row],[Column4]]-D490)</f>
        <v>8.7300000000001265E-4</v>
      </c>
      <c r="AA491" s="1">
        <f>ABS(IK_diagnostics_positions__3[[#This Row],[Column5]]-E490)</f>
        <v>4.3870000000000298E-3</v>
      </c>
      <c r="AB491" s="1">
        <f>ABS(IK_diagnostics_positions__3[[#This Row],[Column6]]-F490)</f>
        <v>3.2000000000009798E-4</v>
      </c>
      <c r="AC491" s="1">
        <f>ABS(IK_diagnostics_positions__3[[#This Row],[Column7]]-G490)</f>
        <v>8.6700000000000665E-4</v>
      </c>
      <c r="AD491" s="1">
        <f>ABS(IK_diagnostics_positions__3[[#This Row],[Column8]]-H490)</f>
        <v>3.6499999999999311E-3</v>
      </c>
      <c r="AE491" s="1">
        <f>ABS(IK_diagnostics_positions__3[[#This Row],[Column9]]-I490)</f>
        <v>3.4500000000001751E-3</v>
      </c>
      <c r="AF491" s="1">
        <f>ABS(IK_diagnostics_positions__3[[#This Row],[Column10]]-J490)</f>
        <v>2.8884370000000002E-4</v>
      </c>
      <c r="AG491" s="1">
        <f>ABS(IK_diagnostics_positions__3[[#This Row],[Column11]]-K490)</f>
        <v>3.2560000000000366E-3</v>
      </c>
      <c r="AH491" s="1">
        <f>ABS(IK_diagnostics_positions__3[[#This Row],[Column12]]-L490)</f>
        <v>1.6899999999999693E-3</v>
      </c>
      <c r="AI491" s="1">
        <f>ABS(IK_diagnostics_positions__3[[#This Row],[Column13]]-M490)</f>
        <v>1.9399999999999418E-3</v>
      </c>
      <c r="AJ491" s="1">
        <f>ABS(IK_diagnostics_positions__3[[#This Row],[Column14]]-N490)</f>
        <v>7.0999999999998842E-4</v>
      </c>
      <c r="AK491" s="1">
        <f>ABS(IK_diagnostics_positions__3[[#This Row],[Column15]]-O490)</f>
        <v>5.6999999999973738E-4</v>
      </c>
      <c r="AL491" s="1">
        <f>ABS(IK_diagnostics_positions__3[[#This Row],[Column16]]-P490)</f>
        <v>2.1799999999999597E-3</v>
      </c>
      <c r="AM491" s="1">
        <f>ABS(IK_diagnostics_positions__3[[#This Row],[Column17]]-Q490)</f>
        <v>6.6000000000010495E-4</v>
      </c>
      <c r="AN491" s="1">
        <f>ABS(IK_diagnostics_positions__3[[#This Row],[Column18]]-R490)</f>
        <v>9.3999999999994088E-4</v>
      </c>
      <c r="AO491" s="1">
        <f>ABS(IK_diagnostics_positions__3[[#This Row],[Column19]]-S490)</f>
        <v>3.1588199999999997E-4</v>
      </c>
      <c r="AP491" s="1">
        <f>ABS(IK_diagnostics_positions__3[[#This Row],[Column20]]-T490)</f>
        <v>6.9940999999999927E-4</v>
      </c>
      <c r="AQ491" s="1">
        <f>ABS(IK_diagnostics_positions__3[[#This Row],[Column21]]-U490)</f>
        <v>1.3899999999997803E-3</v>
      </c>
    </row>
    <row r="492" spans="1:43" x14ac:dyDescent="0.25">
      <c r="A492" s="1">
        <v>5.51619E-2</v>
      </c>
      <c r="B492" s="1">
        <v>0.33408599999999999</v>
      </c>
      <c r="C492" s="1">
        <v>-0.94092699999999996</v>
      </c>
      <c r="D492" s="1">
        <v>-0.83176399999999995</v>
      </c>
      <c r="E492" s="1">
        <v>0.722001</v>
      </c>
      <c r="F492" s="1">
        <v>-1.1916899999999999</v>
      </c>
      <c r="G492" s="1">
        <v>-0.46744999999999998</v>
      </c>
      <c r="H492" s="1">
        <v>1.5872299999999999</v>
      </c>
      <c r="I492" s="1">
        <v>-1.53616</v>
      </c>
      <c r="J492" s="2">
        <v>8.7261200000000004E-5</v>
      </c>
      <c r="K492" s="1">
        <v>0.76843499999999998</v>
      </c>
      <c r="L492" s="1">
        <v>-1.8693</v>
      </c>
      <c r="M492" s="1">
        <v>0.74273999999999996</v>
      </c>
      <c r="N492" s="1">
        <v>1.00152</v>
      </c>
      <c r="O492" s="1">
        <v>-2.4971100000000002</v>
      </c>
      <c r="P492" s="1">
        <v>-0.74262600000000001</v>
      </c>
      <c r="Q492" s="1">
        <v>1.00037</v>
      </c>
      <c r="R492" s="1">
        <v>-2.4974599999999998</v>
      </c>
      <c r="S492" s="1">
        <v>-2.3418700000000001E-4</v>
      </c>
      <c r="T492" s="1">
        <v>-4.4638500000000001E-3</v>
      </c>
      <c r="U492" s="1">
        <v>-2.5038299999999998</v>
      </c>
      <c r="V492" s="1" t="s">
        <v>23</v>
      </c>
      <c r="W492" s="1">
        <f>ABS(IK_diagnostics_positions__3[[#This Row],[Column1]]-A491)</f>
        <v>3.8930000000000214E-4</v>
      </c>
      <c r="X492" s="1">
        <f>ABS(IK_diagnostics_positions__3[[#This Row],[Column2]]-B491)</f>
        <v>2.0990000000000175E-3</v>
      </c>
      <c r="Y492" s="1">
        <f>ABS(IK_diagnostics_positions__3[[#This Row],[Column3]]-C491)</f>
        <v>7.6500000000001567E-4</v>
      </c>
      <c r="Z492" s="1">
        <f>ABS(IK_diagnostics_positions__3[[#This Row],[Column4]]-D491)</f>
        <v>1.2380000000000724E-3</v>
      </c>
      <c r="AA492" s="1">
        <f>ABS(IK_diagnostics_positions__3[[#This Row],[Column5]]-E491)</f>
        <v>3.7920000000000176E-3</v>
      </c>
      <c r="AB492" s="1">
        <f>ABS(IK_diagnostics_positions__3[[#This Row],[Column6]]-F491)</f>
        <v>3.8000000000004697E-4</v>
      </c>
      <c r="AC492" s="1">
        <f>ABS(IK_diagnostics_positions__3[[#This Row],[Column7]]-G491)</f>
        <v>4.009999999999847E-4</v>
      </c>
      <c r="AD492" s="1">
        <f>ABS(IK_diagnostics_positions__3[[#This Row],[Column8]]-H491)</f>
        <v>3.1900000000000261E-3</v>
      </c>
      <c r="AE492" s="1">
        <f>ABS(IK_diagnostics_positions__3[[#This Row],[Column9]]-I491)</f>
        <v>2.8999999999999027E-3</v>
      </c>
      <c r="AF492" s="1">
        <f>ABS(IK_diagnostics_positions__3[[#This Row],[Column10]]-J491)</f>
        <v>9.6201900000000005E-5</v>
      </c>
      <c r="AG492" s="1">
        <f>ABS(IK_diagnostics_positions__3[[#This Row],[Column11]]-K491)</f>
        <v>2.9789999999999539E-3</v>
      </c>
      <c r="AH492" s="1">
        <f>ABS(IK_diagnostics_positions__3[[#This Row],[Column12]]-L491)</f>
        <v>1.6799999999999038E-3</v>
      </c>
      <c r="AI492" s="1">
        <f>ABS(IK_diagnostics_positions__3[[#This Row],[Column13]]-M491)</f>
        <v>1.6479999999999828E-3</v>
      </c>
      <c r="AJ492" s="1">
        <f>ABS(IK_diagnostics_positions__3[[#This Row],[Column14]]-N491)</f>
        <v>2.6999999999999247E-4</v>
      </c>
      <c r="AK492" s="1">
        <f>ABS(IK_diagnostics_positions__3[[#This Row],[Column15]]-O491)</f>
        <v>1.0700000000003485E-3</v>
      </c>
      <c r="AL492" s="1">
        <f>ABS(IK_diagnostics_positions__3[[#This Row],[Column16]]-P491)</f>
        <v>1.5230000000000521E-3</v>
      </c>
      <c r="AM492" s="1">
        <f>ABS(IK_diagnostics_positions__3[[#This Row],[Column17]]-Q491)</f>
        <v>1.7000000000000348E-4</v>
      </c>
      <c r="AN492" s="1">
        <f>ABS(IK_diagnostics_positions__3[[#This Row],[Column18]]-R491)</f>
        <v>9.3999999999994088E-4</v>
      </c>
      <c r="AO492" s="1">
        <f>ABS(IK_diagnostics_positions__3[[#This Row],[Column19]]-S491)</f>
        <v>2.2453799999999998E-4</v>
      </c>
      <c r="AP492" s="1">
        <f>ABS(IK_diagnostics_positions__3[[#This Row],[Column20]]-T491)</f>
        <v>1.0594100000000002E-3</v>
      </c>
      <c r="AQ492" s="1">
        <f>ABS(IK_diagnostics_positions__3[[#This Row],[Column21]]-U491)</f>
        <v>6.5000000000026148E-4</v>
      </c>
    </row>
    <row r="493" spans="1:43" x14ac:dyDescent="0.25">
      <c r="A493" s="1">
        <v>2.5229700000000001E-2</v>
      </c>
      <c r="B493" s="1">
        <v>1.7127300000000002E-2</v>
      </c>
      <c r="C493" s="1">
        <v>-0.99953499999999995</v>
      </c>
      <c r="D493" s="1">
        <v>-0.97368699999999997</v>
      </c>
      <c r="E493" s="1">
        <v>1.7492299999999999E-2</v>
      </c>
      <c r="F493" s="1">
        <v>-1.04606</v>
      </c>
      <c r="G493" s="1">
        <v>-0.96003799999999995</v>
      </c>
      <c r="H493" s="1">
        <v>0.95934299999999995</v>
      </c>
      <c r="I493" s="1">
        <v>-1.38181</v>
      </c>
      <c r="J493" s="1">
        <v>-6.9814100000000004E-2</v>
      </c>
      <c r="K493" s="1">
        <v>1.0483800000000001</v>
      </c>
      <c r="L493" s="1">
        <v>-1.8285499999999999</v>
      </c>
      <c r="M493" s="1">
        <v>0.78061700000000001</v>
      </c>
      <c r="N493" s="1">
        <v>0.63888900000000004</v>
      </c>
      <c r="O493" s="1">
        <v>-2.15882</v>
      </c>
      <c r="P493" s="1">
        <v>-0.661493</v>
      </c>
      <c r="Q493" s="1">
        <v>0.70424200000000003</v>
      </c>
      <c r="R493" s="1">
        <v>-2.5575800000000002</v>
      </c>
      <c r="S493" s="1">
        <v>-0.28977999999999998</v>
      </c>
      <c r="T493" s="1">
        <v>0.72584199999999999</v>
      </c>
      <c r="U493" s="1">
        <v>-2.74919</v>
      </c>
      <c r="V493" s="1" t="s">
        <v>23</v>
      </c>
      <c r="W493" s="1">
        <f>ABS(IK_diagnostics_positions__3[[#This Row],[Column1]]-A492)</f>
        <v>2.9932199999999999E-2</v>
      </c>
      <c r="X493" s="1">
        <f>ABS(IK_diagnostics_positions__3[[#This Row],[Column2]]-B492)</f>
        <v>0.31695869999999998</v>
      </c>
      <c r="Y493" s="1">
        <f>ABS(IK_diagnostics_positions__3[[#This Row],[Column3]]-C492)</f>
        <v>5.8607999999999993E-2</v>
      </c>
      <c r="Z493" s="1">
        <f>ABS(IK_diagnostics_positions__3[[#This Row],[Column4]]-D492)</f>
        <v>0.14192300000000002</v>
      </c>
      <c r="AA493" s="1">
        <f>ABS(IK_diagnostics_positions__3[[#This Row],[Column5]]-E492)</f>
        <v>0.70450869999999999</v>
      </c>
      <c r="AB493" s="1">
        <f>ABS(IK_diagnostics_positions__3[[#This Row],[Column6]]-F492)</f>
        <v>0.14562999999999993</v>
      </c>
      <c r="AC493" s="1">
        <f>ABS(IK_diagnostics_positions__3[[#This Row],[Column7]]-G492)</f>
        <v>0.49258799999999997</v>
      </c>
      <c r="AD493" s="1">
        <f>ABS(IK_diagnostics_positions__3[[#This Row],[Column8]]-H492)</f>
        <v>0.62788699999999997</v>
      </c>
      <c r="AE493" s="1">
        <f>ABS(IK_diagnostics_positions__3[[#This Row],[Column9]]-I492)</f>
        <v>0.15434999999999999</v>
      </c>
      <c r="AF493" s="1">
        <f>ABS(IK_diagnostics_positions__3[[#This Row],[Column10]]-J492)</f>
        <v>6.9901361199999998E-2</v>
      </c>
      <c r="AG493" s="1">
        <f>ABS(IK_diagnostics_positions__3[[#This Row],[Column11]]-K492)</f>
        <v>0.27994500000000011</v>
      </c>
      <c r="AH493" s="1">
        <f>ABS(IK_diagnostics_positions__3[[#This Row],[Column12]]-L492)</f>
        <v>4.0750000000000064E-2</v>
      </c>
      <c r="AI493" s="1">
        <f>ABS(IK_diagnostics_positions__3[[#This Row],[Column13]]-M492)</f>
        <v>3.787700000000005E-2</v>
      </c>
      <c r="AJ493" s="1">
        <f>ABS(IK_diagnostics_positions__3[[#This Row],[Column14]]-N492)</f>
        <v>0.36263099999999993</v>
      </c>
      <c r="AK493" s="1">
        <f>ABS(IK_diagnostics_positions__3[[#This Row],[Column15]]-O492)</f>
        <v>0.3382900000000002</v>
      </c>
      <c r="AL493" s="1">
        <f>ABS(IK_diagnostics_positions__3[[#This Row],[Column16]]-P492)</f>
        <v>8.1133000000000011E-2</v>
      </c>
      <c r="AM493" s="1">
        <f>ABS(IK_diagnostics_positions__3[[#This Row],[Column17]]-Q492)</f>
        <v>0.29612799999999995</v>
      </c>
      <c r="AN493" s="1">
        <f>ABS(IK_diagnostics_positions__3[[#This Row],[Column18]]-R492)</f>
        <v>6.0120000000000395E-2</v>
      </c>
      <c r="AO493" s="1">
        <f>ABS(IK_diagnostics_positions__3[[#This Row],[Column19]]-S492)</f>
        <v>0.28954581299999999</v>
      </c>
      <c r="AP493" s="1">
        <f>ABS(IK_diagnostics_positions__3[[#This Row],[Column20]]-T492)</f>
        <v>0.73030585000000003</v>
      </c>
      <c r="AQ493" s="1">
        <f>ABS(IK_diagnostics_positions__3[[#This Row],[Column21]]-U492)</f>
        <v>0.24536000000000024</v>
      </c>
    </row>
    <row r="494" spans="1:43" x14ac:dyDescent="0.25">
      <c r="A494" s="1">
        <v>1.49587E-2</v>
      </c>
      <c r="B494" s="1">
        <v>4.4432800000000001E-2</v>
      </c>
      <c r="C494" s="1">
        <v>-0.99890000000000001</v>
      </c>
      <c r="D494" s="1">
        <v>-0.97986799999999996</v>
      </c>
      <c r="E494" s="1">
        <v>0.110475</v>
      </c>
      <c r="F494" s="1">
        <v>-0.92171800000000004</v>
      </c>
      <c r="G494" s="1">
        <v>-0.979128</v>
      </c>
      <c r="H494" s="1">
        <v>0.968692</v>
      </c>
      <c r="I494" s="1">
        <v>-1.4350000000000001</v>
      </c>
      <c r="J494" s="1">
        <v>-8.0580799999999994E-2</v>
      </c>
      <c r="K494" s="1">
        <v>0.94281599999999999</v>
      </c>
      <c r="L494" s="1">
        <v>-1.8731199999999999</v>
      </c>
      <c r="M494" s="1">
        <v>0.77085599999999999</v>
      </c>
      <c r="N494" s="1">
        <v>0.844279</v>
      </c>
      <c r="O494" s="1">
        <v>-2.3882300000000001</v>
      </c>
      <c r="P494" s="1">
        <v>-0.79246399999999995</v>
      </c>
      <c r="Q494" s="1">
        <v>0.830596</v>
      </c>
      <c r="R494" s="1">
        <v>-2.5663900000000002</v>
      </c>
      <c r="S494" s="1">
        <v>-3.3897299999999998E-2</v>
      </c>
      <c r="T494" s="1">
        <v>0.33603</v>
      </c>
      <c r="U494" s="1">
        <v>-2.6666099999999999</v>
      </c>
      <c r="V494" s="1" t="s">
        <v>23</v>
      </c>
      <c r="W494" s="1">
        <f>ABS(IK_diagnostics_positions__3[[#This Row],[Column1]]-A493)</f>
        <v>1.0271000000000001E-2</v>
      </c>
      <c r="X494" s="1">
        <f>ABS(IK_diagnostics_positions__3[[#This Row],[Column2]]-B493)</f>
        <v>2.73055E-2</v>
      </c>
      <c r="Y494" s="1">
        <f>ABS(IK_diagnostics_positions__3[[#This Row],[Column3]]-C493)</f>
        <v>6.3499999999994117E-4</v>
      </c>
      <c r="Z494" s="1">
        <f>ABS(IK_diagnostics_positions__3[[#This Row],[Column4]]-D493)</f>
        <v>6.1809999999999921E-3</v>
      </c>
      <c r="AA494" s="1">
        <f>ABS(IK_diagnostics_positions__3[[#This Row],[Column5]]-E493)</f>
        <v>9.2982700000000001E-2</v>
      </c>
      <c r="AB494" s="1">
        <f>ABS(IK_diagnostics_positions__3[[#This Row],[Column6]]-F493)</f>
        <v>0.12434199999999995</v>
      </c>
      <c r="AC494" s="1">
        <f>ABS(IK_diagnostics_positions__3[[#This Row],[Column7]]-G493)</f>
        <v>1.9090000000000051E-2</v>
      </c>
      <c r="AD494" s="1">
        <f>ABS(IK_diagnostics_positions__3[[#This Row],[Column8]]-H493)</f>
        <v>9.3490000000000517E-3</v>
      </c>
      <c r="AE494" s="1">
        <f>ABS(IK_diagnostics_positions__3[[#This Row],[Column9]]-I493)</f>
        <v>5.3190000000000071E-2</v>
      </c>
      <c r="AF494" s="1">
        <f>ABS(IK_diagnostics_positions__3[[#This Row],[Column10]]-J493)</f>
        <v>1.076669999999999E-2</v>
      </c>
      <c r="AG494" s="1">
        <f>ABS(IK_diagnostics_positions__3[[#This Row],[Column11]]-K493)</f>
        <v>0.1055640000000001</v>
      </c>
      <c r="AH494" s="1">
        <f>ABS(IK_diagnostics_positions__3[[#This Row],[Column12]]-L493)</f>
        <v>4.4569999999999999E-2</v>
      </c>
      <c r="AI494" s="1">
        <f>ABS(IK_diagnostics_positions__3[[#This Row],[Column13]]-M493)</f>
        <v>9.7610000000000197E-3</v>
      </c>
      <c r="AJ494" s="1">
        <f>ABS(IK_diagnostics_positions__3[[#This Row],[Column14]]-N493)</f>
        <v>0.20538999999999996</v>
      </c>
      <c r="AK494" s="1">
        <f>ABS(IK_diagnostics_positions__3[[#This Row],[Column15]]-O493)</f>
        <v>0.22941000000000011</v>
      </c>
      <c r="AL494" s="1">
        <f>ABS(IK_diagnostics_positions__3[[#This Row],[Column16]]-P493)</f>
        <v>0.13097099999999995</v>
      </c>
      <c r="AM494" s="1">
        <f>ABS(IK_diagnostics_positions__3[[#This Row],[Column17]]-Q493)</f>
        <v>0.12635399999999997</v>
      </c>
      <c r="AN494" s="1">
        <f>ABS(IK_diagnostics_positions__3[[#This Row],[Column18]]-R493)</f>
        <v>8.8099999999999845E-3</v>
      </c>
      <c r="AO494" s="1">
        <f>ABS(IK_diagnostics_positions__3[[#This Row],[Column19]]-S493)</f>
        <v>0.25588269999999996</v>
      </c>
      <c r="AP494" s="1">
        <f>ABS(IK_diagnostics_positions__3[[#This Row],[Column20]]-T493)</f>
        <v>0.38981199999999999</v>
      </c>
      <c r="AQ494" s="1">
        <f>ABS(IK_diagnostics_positions__3[[#This Row],[Column21]]-U493)</f>
        <v>8.2580000000000098E-2</v>
      </c>
    </row>
    <row r="495" spans="1:43" x14ac:dyDescent="0.25">
      <c r="A495" s="1">
        <v>3.8976999999999998E-2</v>
      </c>
      <c r="B495" s="1">
        <v>3.2633500000000003E-2</v>
      </c>
      <c r="C495" s="1">
        <v>-0.99870700000000001</v>
      </c>
      <c r="D495" s="1">
        <v>-0.94835599999999998</v>
      </c>
      <c r="E495" s="1">
        <v>0.123935</v>
      </c>
      <c r="F495" s="1">
        <v>-0.86894700000000002</v>
      </c>
      <c r="G495" s="1">
        <v>-0.965839</v>
      </c>
      <c r="H495" s="1">
        <v>0.95756200000000002</v>
      </c>
      <c r="I495" s="1">
        <v>-1.421</v>
      </c>
      <c r="J495" s="1">
        <v>-7.8364699999999995E-2</v>
      </c>
      <c r="K495" s="1">
        <v>0.93267299999999997</v>
      </c>
      <c r="L495" s="1">
        <v>-1.8811800000000001</v>
      </c>
      <c r="M495" s="1">
        <v>0.75331800000000004</v>
      </c>
      <c r="N495" s="1">
        <v>0.86456599999999995</v>
      </c>
      <c r="O495" s="1">
        <v>-2.4322400000000002</v>
      </c>
      <c r="P495" s="1">
        <v>-0.81287200000000004</v>
      </c>
      <c r="Q495" s="1">
        <v>0.92666899999999996</v>
      </c>
      <c r="R495" s="1">
        <v>-2.5597599999999998</v>
      </c>
      <c r="S495" s="1">
        <v>1.7390900000000001E-2</v>
      </c>
      <c r="T495" s="1">
        <v>0.20650199999999999</v>
      </c>
      <c r="U495" s="1">
        <v>-2.5619999999999998</v>
      </c>
      <c r="V495" s="1" t="s">
        <v>23</v>
      </c>
      <c r="W495" s="1">
        <f>ABS(IK_diagnostics_positions__3[[#This Row],[Column1]]-A494)</f>
        <v>2.4018299999999999E-2</v>
      </c>
      <c r="X495" s="1">
        <f>ABS(IK_diagnostics_positions__3[[#This Row],[Column2]]-B494)</f>
        <v>1.1799299999999999E-2</v>
      </c>
      <c r="Y495" s="1">
        <f>ABS(IK_diagnostics_positions__3[[#This Row],[Column3]]-C494)</f>
        <v>1.9299999999999873E-4</v>
      </c>
      <c r="Z495" s="1">
        <f>ABS(IK_diagnostics_positions__3[[#This Row],[Column4]]-D494)</f>
        <v>3.1511999999999984E-2</v>
      </c>
      <c r="AA495" s="1">
        <f>ABS(IK_diagnostics_positions__3[[#This Row],[Column5]]-E494)</f>
        <v>1.346E-2</v>
      </c>
      <c r="AB495" s="1">
        <f>ABS(IK_diagnostics_positions__3[[#This Row],[Column6]]-F494)</f>
        <v>5.2771000000000012E-2</v>
      </c>
      <c r="AC495" s="1">
        <f>ABS(IK_diagnostics_positions__3[[#This Row],[Column7]]-G494)</f>
        <v>1.3288999999999995E-2</v>
      </c>
      <c r="AD495" s="1">
        <f>ABS(IK_diagnostics_positions__3[[#This Row],[Column8]]-H494)</f>
        <v>1.1129999999999973E-2</v>
      </c>
      <c r="AE495" s="1">
        <f>ABS(IK_diagnostics_positions__3[[#This Row],[Column9]]-I494)</f>
        <v>1.4000000000000012E-2</v>
      </c>
      <c r="AF495" s="1">
        <f>ABS(IK_diagnostics_positions__3[[#This Row],[Column10]]-J494)</f>
        <v>2.2160999999999986E-3</v>
      </c>
      <c r="AG495" s="1">
        <f>ABS(IK_diagnostics_positions__3[[#This Row],[Column11]]-K494)</f>
        <v>1.0143000000000013E-2</v>
      </c>
      <c r="AH495" s="1">
        <f>ABS(IK_diagnostics_positions__3[[#This Row],[Column12]]-L494)</f>
        <v>8.0600000000001781E-3</v>
      </c>
      <c r="AI495" s="1">
        <f>ABS(IK_diagnostics_positions__3[[#This Row],[Column13]]-M494)</f>
        <v>1.7537999999999943E-2</v>
      </c>
      <c r="AJ495" s="1">
        <f>ABS(IK_diagnostics_positions__3[[#This Row],[Column14]]-N494)</f>
        <v>2.0286999999999944E-2</v>
      </c>
      <c r="AK495" s="1">
        <f>ABS(IK_diagnostics_positions__3[[#This Row],[Column15]]-O494)</f>
        <v>4.4010000000000105E-2</v>
      </c>
      <c r="AL495" s="1">
        <f>ABS(IK_diagnostics_positions__3[[#This Row],[Column16]]-P494)</f>
        <v>2.0408000000000093E-2</v>
      </c>
      <c r="AM495" s="1">
        <f>ABS(IK_diagnostics_positions__3[[#This Row],[Column17]]-Q494)</f>
        <v>9.6072999999999964E-2</v>
      </c>
      <c r="AN495" s="1">
        <f>ABS(IK_diagnostics_positions__3[[#This Row],[Column18]]-R494)</f>
        <v>6.6300000000003578E-3</v>
      </c>
      <c r="AO495" s="1">
        <f>ABS(IK_diagnostics_positions__3[[#This Row],[Column19]]-S494)</f>
        <v>5.1288199999999999E-2</v>
      </c>
      <c r="AP495" s="1">
        <f>ABS(IK_diagnostics_positions__3[[#This Row],[Column20]]-T494)</f>
        <v>0.129528</v>
      </c>
      <c r="AQ495" s="1">
        <f>ABS(IK_diagnostics_positions__3[[#This Row],[Column21]]-U494)</f>
        <v>0.10461000000000009</v>
      </c>
    </row>
    <row r="496" spans="1:43" x14ac:dyDescent="0.25">
      <c r="A496" s="1">
        <v>7.2226700000000005E-2</v>
      </c>
      <c r="B496" s="1">
        <v>3.3202700000000002E-2</v>
      </c>
      <c r="C496" s="1">
        <v>-0.99683500000000003</v>
      </c>
      <c r="D496" s="1">
        <v>-0.91384299999999996</v>
      </c>
      <c r="E496" s="1">
        <v>0.11975</v>
      </c>
      <c r="F496" s="1">
        <v>-0.85479300000000003</v>
      </c>
      <c r="G496" s="1">
        <v>-0.94565100000000002</v>
      </c>
      <c r="H496" s="1">
        <v>0.946573</v>
      </c>
      <c r="I496" s="1">
        <v>-1.41635</v>
      </c>
      <c r="J496" s="1">
        <v>-6.9404400000000005E-2</v>
      </c>
      <c r="K496" s="1">
        <v>0.93499900000000002</v>
      </c>
      <c r="L496" s="1">
        <v>-1.89808</v>
      </c>
      <c r="M496" s="1">
        <v>0.75746199999999997</v>
      </c>
      <c r="N496" s="1">
        <v>0.88691900000000001</v>
      </c>
      <c r="O496" s="1">
        <v>-2.4584199999999998</v>
      </c>
      <c r="P496" s="1">
        <v>-0.81873700000000005</v>
      </c>
      <c r="Q496" s="1">
        <v>0.96946399999999999</v>
      </c>
      <c r="R496" s="1">
        <v>-2.55938</v>
      </c>
      <c r="S496" s="1">
        <v>2.7358199999999999E-2</v>
      </c>
      <c r="T496" s="1">
        <v>0.15209800000000001</v>
      </c>
      <c r="U496" s="1">
        <v>-2.5126499999999998</v>
      </c>
      <c r="V496" s="1" t="s">
        <v>23</v>
      </c>
      <c r="W496" s="1">
        <f>ABS(IK_diagnostics_positions__3[[#This Row],[Column1]]-A495)</f>
        <v>3.3249700000000007E-2</v>
      </c>
      <c r="X496" s="1">
        <f>ABS(IK_diagnostics_positions__3[[#This Row],[Column2]]-B495)</f>
        <v>5.6919999999999887E-4</v>
      </c>
      <c r="Y496" s="1">
        <f>ABS(IK_diagnostics_positions__3[[#This Row],[Column3]]-C495)</f>
        <v>1.8719999999999848E-3</v>
      </c>
      <c r="Z496" s="1">
        <f>ABS(IK_diagnostics_positions__3[[#This Row],[Column4]]-D495)</f>
        <v>3.4513000000000016E-2</v>
      </c>
      <c r="AA496" s="1">
        <f>ABS(IK_diagnostics_positions__3[[#This Row],[Column5]]-E495)</f>
        <v>4.1850000000000082E-3</v>
      </c>
      <c r="AB496" s="1">
        <f>ABS(IK_diagnostics_positions__3[[#This Row],[Column6]]-F495)</f>
        <v>1.4154E-2</v>
      </c>
      <c r="AC496" s="1">
        <f>ABS(IK_diagnostics_positions__3[[#This Row],[Column7]]-G495)</f>
        <v>2.0187999999999984E-2</v>
      </c>
      <c r="AD496" s="1">
        <f>ABS(IK_diagnostics_positions__3[[#This Row],[Column8]]-H495)</f>
        <v>1.0989000000000027E-2</v>
      </c>
      <c r="AE496" s="1">
        <f>ABS(IK_diagnostics_positions__3[[#This Row],[Column9]]-I495)</f>
        <v>4.650000000000043E-3</v>
      </c>
      <c r="AF496" s="1">
        <f>ABS(IK_diagnostics_positions__3[[#This Row],[Column10]]-J495)</f>
        <v>8.9602999999999905E-3</v>
      </c>
      <c r="AG496" s="1">
        <f>ABS(IK_diagnostics_positions__3[[#This Row],[Column11]]-K495)</f>
        <v>2.3260000000000502E-3</v>
      </c>
      <c r="AH496" s="1">
        <f>ABS(IK_diagnostics_positions__3[[#This Row],[Column12]]-L495)</f>
        <v>1.6899999999999915E-2</v>
      </c>
      <c r="AI496" s="1">
        <f>ABS(IK_diagnostics_positions__3[[#This Row],[Column13]]-M495)</f>
        <v>4.1439999999999255E-3</v>
      </c>
      <c r="AJ496" s="1">
        <f>ABS(IK_diagnostics_positions__3[[#This Row],[Column14]]-N495)</f>
        <v>2.2353000000000067E-2</v>
      </c>
      <c r="AK496" s="1">
        <f>ABS(IK_diagnostics_positions__3[[#This Row],[Column15]]-O495)</f>
        <v>2.6179999999999648E-2</v>
      </c>
      <c r="AL496" s="1">
        <f>ABS(IK_diagnostics_positions__3[[#This Row],[Column16]]-P495)</f>
        <v>5.8650000000000091E-3</v>
      </c>
      <c r="AM496" s="1">
        <f>ABS(IK_diagnostics_positions__3[[#This Row],[Column17]]-Q495)</f>
        <v>4.2795000000000027E-2</v>
      </c>
      <c r="AN496" s="1">
        <f>ABS(IK_diagnostics_positions__3[[#This Row],[Column18]]-R495)</f>
        <v>3.7999999999982492E-4</v>
      </c>
      <c r="AO496" s="1">
        <f>ABS(IK_diagnostics_positions__3[[#This Row],[Column19]]-S495)</f>
        <v>9.9672999999999984E-3</v>
      </c>
      <c r="AP496" s="1">
        <f>ABS(IK_diagnostics_positions__3[[#This Row],[Column20]]-T495)</f>
        <v>5.440399999999998E-2</v>
      </c>
      <c r="AQ496" s="1">
        <f>ABS(IK_diagnostics_positions__3[[#This Row],[Column21]]-U495)</f>
        <v>4.9350000000000005E-2</v>
      </c>
    </row>
    <row r="497" spans="1:43" x14ac:dyDescent="0.25">
      <c r="A497" s="1">
        <v>0.102765</v>
      </c>
      <c r="B497" s="1">
        <v>1.8090200000000001E-2</v>
      </c>
      <c r="C497" s="1">
        <v>-0.99454100000000001</v>
      </c>
      <c r="D497" s="1">
        <v>-0.88164699999999996</v>
      </c>
      <c r="E497" s="1">
        <v>0.104877</v>
      </c>
      <c r="F497" s="1">
        <v>-0.84156500000000001</v>
      </c>
      <c r="G497" s="1">
        <v>-0.92223599999999994</v>
      </c>
      <c r="H497" s="1">
        <v>0.92708000000000002</v>
      </c>
      <c r="I497" s="1">
        <v>-1.4093100000000001</v>
      </c>
      <c r="J497" s="1">
        <v>-5.7673500000000003E-2</v>
      </c>
      <c r="K497" s="1">
        <v>0.93344700000000003</v>
      </c>
      <c r="L497" s="1">
        <v>-1.9117999999999999</v>
      </c>
      <c r="M497" s="1">
        <v>0.76529800000000003</v>
      </c>
      <c r="N497" s="1">
        <v>0.90937800000000002</v>
      </c>
      <c r="O497" s="1">
        <v>-2.4793699999999999</v>
      </c>
      <c r="P497" s="1">
        <v>-0.82159800000000005</v>
      </c>
      <c r="Q497" s="1">
        <v>0.986286</v>
      </c>
      <c r="R497" s="1">
        <v>-2.5549300000000001</v>
      </c>
      <c r="S497" s="1">
        <v>2.5395399999999999E-2</v>
      </c>
      <c r="T497" s="1">
        <v>0.121408</v>
      </c>
      <c r="U497" s="1">
        <v>-2.4894599999999998</v>
      </c>
      <c r="V497" s="1" t="s">
        <v>23</v>
      </c>
      <c r="W497" s="1">
        <f>ABS(IK_diagnostics_positions__3[[#This Row],[Column1]]-A496)</f>
        <v>3.053829999999999E-2</v>
      </c>
      <c r="X497" s="1">
        <f>ABS(IK_diagnostics_positions__3[[#This Row],[Column2]]-B496)</f>
        <v>1.5112500000000001E-2</v>
      </c>
      <c r="Y497" s="1">
        <f>ABS(IK_diagnostics_positions__3[[#This Row],[Column3]]-C496)</f>
        <v>2.2940000000000182E-3</v>
      </c>
      <c r="Z497" s="1">
        <f>ABS(IK_diagnostics_positions__3[[#This Row],[Column4]]-D496)</f>
        <v>3.2196000000000002E-2</v>
      </c>
      <c r="AA497" s="1">
        <f>ABS(IK_diagnostics_positions__3[[#This Row],[Column5]]-E496)</f>
        <v>1.4872999999999997E-2</v>
      </c>
      <c r="AB497" s="1">
        <f>ABS(IK_diagnostics_positions__3[[#This Row],[Column6]]-F496)</f>
        <v>1.3228000000000018E-2</v>
      </c>
      <c r="AC497" s="1">
        <f>ABS(IK_diagnostics_positions__3[[#This Row],[Column7]]-G496)</f>
        <v>2.3415000000000075E-2</v>
      </c>
      <c r="AD497" s="1">
        <f>ABS(IK_diagnostics_positions__3[[#This Row],[Column8]]-H496)</f>
        <v>1.9492999999999983E-2</v>
      </c>
      <c r="AE497" s="1">
        <f>ABS(IK_diagnostics_positions__3[[#This Row],[Column9]]-I496)</f>
        <v>7.0399999999999352E-3</v>
      </c>
      <c r="AF497" s="1">
        <f>ABS(IK_diagnostics_positions__3[[#This Row],[Column10]]-J496)</f>
        <v>1.1730900000000002E-2</v>
      </c>
      <c r="AG497" s="1">
        <f>ABS(IK_diagnostics_positions__3[[#This Row],[Column11]]-K496)</f>
        <v>1.5519999999999978E-3</v>
      </c>
      <c r="AH497" s="1">
        <f>ABS(IK_diagnostics_positions__3[[#This Row],[Column12]]-L496)</f>
        <v>1.3719999999999954E-2</v>
      </c>
      <c r="AI497" s="1">
        <f>ABS(IK_diagnostics_positions__3[[#This Row],[Column13]]-M496)</f>
        <v>7.8360000000000651E-3</v>
      </c>
      <c r="AJ497" s="1">
        <f>ABS(IK_diagnostics_positions__3[[#This Row],[Column14]]-N496)</f>
        <v>2.2459000000000007E-2</v>
      </c>
      <c r="AK497" s="1">
        <f>ABS(IK_diagnostics_positions__3[[#This Row],[Column15]]-O496)</f>
        <v>2.0950000000000024E-2</v>
      </c>
      <c r="AL497" s="1">
        <f>ABS(IK_diagnostics_positions__3[[#This Row],[Column16]]-P496)</f>
        <v>2.8610000000000024E-3</v>
      </c>
      <c r="AM497" s="1">
        <f>ABS(IK_diagnostics_positions__3[[#This Row],[Column17]]-Q496)</f>
        <v>1.6822000000000004E-2</v>
      </c>
      <c r="AN497" s="1">
        <f>ABS(IK_diagnostics_positions__3[[#This Row],[Column18]]-R496)</f>
        <v>4.449999999999843E-3</v>
      </c>
      <c r="AO497" s="1">
        <f>ABS(IK_diagnostics_positions__3[[#This Row],[Column19]]-S496)</f>
        <v>1.9628000000000007E-3</v>
      </c>
      <c r="AP497" s="1">
        <f>ABS(IK_diagnostics_positions__3[[#This Row],[Column20]]-T496)</f>
        <v>3.0690000000000009E-2</v>
      </c>
      <c r="AQ497" s="1">
        <f>ABS(IK_diagnostics_positions__3[[#This Row],[Column21]]-U496)</f>
        <v>2.3190000000000044E-2</v>
      </c>
    </row>
    <row r="498" spans="1:43" x14ac:dyDescent="0.25">
      <c r="A498" s="1">
        <v>0.13309099999999999</v>
      </c>
      <c r="B498" s="1">
        <v>3.5889199999999998E-3</v>
      </c>
      <c r="C498" s="1">
        <v>-0.99109700000000001</v>
      </c>
      <c r="D498" s="1">
        <v>-0.85171300000000005</v>
      </c>
      <c r="E498" s="1">
        <v>8.0124299999999996E-2</v>
      </c>
      <c r="F498" s="1">
        <v>-0.835202</v>
      </c>
      <c r="G498" s="1">
        <v>-0.90261000000000002</v>
      </c>
      <c r="H498" s="1">
        <v>0.90267900000000001</v>
      </c>
      <c r="I498" s="1">
        <v>-1.4016</v>
      </c>
      <c r="J498" s="1">
        <v>-4.6600200000000001E-2</v>
      </c>
      <c r="K498" s="1">
        <v>0.92650600000000005</v>
      </c>
      <c r="L498" s="1">
        <v>-1.91801</v>
      </c>
      <c r="M498" s="1">
        <v>0.77447699999999997</v>
      </c>
      <c r="N498" s="1">
        <v>0.92537999999999998</v>
      </c>
      <c r="O498" s="1">
        <v>-2.4888300000000001</v>
      </c>
      <c r="P498" s="1">
        <v>-0.81774000000000002</v>
      </c>
      <c r="Q498" s="1">
        <v>0.99253899999999995</v>
      </c>
      <c r="R498" s="1">
        <v>-2.55125</v>
      </c>
      <c r="S498" s="1">
        <v>2.0784299999999999E-2</v>
      </c>
      <c r="T498" s="1">
        <v>0.102213</v>
      </c>
      <c r="U498" s="1">
        <v>-2.4801500000000001</v>
      </c>
      <c r="V498" s="1" t="s">
        <v>23</v>
      </c>
      <c r="W498" s="1">
        <f>ABS(IK_diagnostics_positions__3[[#This Row],[Column1]]-A497)</f>
        <v>3.0325999999999992E-2</v>
      </c>
      <c r="X498" s="1">
        <f>ABS(IK_diagnostics_positions__3[[#This Row],[Column2]]-B497)</f>
        <v>1.4501280000000002E-2</v>
      </c>
      <c r="Y498" s="1">
        <f>ABS(IK_diagnostics_positions__3[[#This Row],[Column3]]-C497)</f>
        <v>3.4440000000000026E-3</v>
      </c>
      <c r="Z498" s="1">
        <f>ABS(IK_diagnostics_positions__3[[#This Row],[Column4]]-D497)</f>
        <v>2.9933999999999905E-2</v>
      </c>
      <c r="AA498" s="1">
        <f>ABS(IK_diagnostics_positions__3[[#This Row],[Column5]]-E497)</f>
        <v>2.4752700000000002E-2</v>
      </c>
      <c r="AB498" s="1">
        <f>ABS(IK_diagnostics_positions__3[[#This Row],[Column6]]-F497)</f>
        <v>6.3630000000000075E-3</v>
      </c>
      <c r="AC498" s="1">
        <f>ABS(IK_diagnostics_positions__3[[#This Row],[Column7]]-G497)</f>
        <v>1.9625999999999921E-2</v>
      </c>
      <c r="AD498" s="1">
        <f>ABS(IK_diagnostics_positions__3[[#This Row],[Column8]]-H497)</f>
        <v>2.4401000000000006E-2</v>
      </c>
      <c r="AE498" s="1">
        <f>ABS(IK_diagnostics_positions__3[[#This Row],[Column9]]-I497)</f>
        <v>7.7100000000001057E-3</v>
      </c>
      <c r="AF498" s="1">
        <f>ABS(IK_diagnostics_positions__3[[#This Row],[Column10]]-J497)</f>
        <v>1.1073300000000001E-2</v>
      </c>
      <c r="AG498" s="1">
        <f>ABS(IK_diagnostics_positions__3[[#This Row],[Column11]]-K497)</f>
        <v>6.940999999999975E-3</v>
      </c>
      <c r="AH498" s="1">
        <f>ABS(IK_diagnostics_positions__3[[#This Row],[Column12]]-L497)</f>
        <v>6.2100000000000488E-3</v>
      </c>
      <c r="AI498" s="1">
        <f>ABS(IK_diagnostics_positions__3[[#This Row],[Column13]]-M497)</f>
        <v>9.1789999999999372E-3</v>
      </c>
      <c r="AJ498" s="1">
        <f>ABS(IK_diagnostics_positions__3[[#This Row],[Column14]]-N497)</f>
        <v>1.6001999999999961E-2</v>
      </c>
      <c r="AK498" s="1">
        <f>ABS(IK_diagnostics_positions__3[[#This Row],[Column15]]-O497)</f>
        <v>9.460000000000246E-3</v>
      </c>
      <c r="AL498" s="1">
        <f>ABS(IK_diagnostics_positions__3[[#This Row],[Column16]]-P497)</f>
        <v>3.8580000000000281E-3</v>
      </c>
      <c r="AM498" s="1">
        <f>ABS(IK_diagnostics_positions__3[[#This Row],[Column17]]-Q497)</f>
        <v>6.252999999999953E-3</v>
      </c>
      <c r="AN498" s="1">
        <f>ABS(IK_diagnostics_positions__3[[#This Row],[Column18]]-R497)</f>
        <v>3.6800000000001276E-3</v>
      </c>
      <c r="AO498" s="1">
        <f>ABS(IK_diagnostics_positions__3[[#This Row],[Column19]]-S497)</f>
        <v>4.6110999999999999E-3</v>
      </c>
      <c r="AP498" s="1">
        <f>ABS(IK_diagnostics_positions__3[[#This Row],[Column20]]-T497)</f>
        <v>1.9195000000000004E-2</v>
      </c>
      <c r="AQ498" s="1">
        <f>ABS(IK_diagnostics_positions__3[[#This Row],[Column21]]-U497)</f>
        <v>9.3099999999997074E-3</v>
      </c>
    </row>
    <row r="499" spans="1:43" x14ac:dyDescent="0.25">
      <c r="A499" s="1">
        <v>0.15892000000000001</v>
      </c>
      <c r="B499" s="1">
        <v>1.4843699999999999E-4</v>
      </c>
      <c r="C499" s="1">
        <v>-0.98729100000000003</v>
      </c>
      <c r="D499" s="1">
        <v>-0.82726299999999997</v>
      </c>
      <c r="E499" s="1">
        <v>5.5233400000000002E-2</v>
      </c>
      <c r="F499" s="1">
        <v>-0.83105899999999999</v>
      </c>
      <c r="G499" s="1">
        <v>-0.89036999999999999</v>
      </c>
      <c r="H499" s="1">
        <v>0.87882400000000005</v>
      </c>
      <c r="I499" s="1">
        <v>-1.39472</v>
      </c>
      <c r="J499" s="1">
        <v>-3.9902E-2</v>
      </c>
      <c r="K499" s="1">
        <v>0.92013999999999996</v>
      </c>
      <c r="L499" s="1">
        <v>-1.9191199999999999</v>
      </c>
      <c r="M499" s="1">
        <v>0.77772600000000003</v>
      </c>
      <c r="N499" s="1">
        <v>0.93851700000000005</v>
      </c>
      <c r="O499" s="1">
        <v>-2.49458</v>
      </c>
      <c r="P499" s="1">
        <v>-0.81284900000000004</v>
      </c>
      <c r="Q499" s="1">
        <v>0.99690800000000002</v>
      </c>
      <c r="R499" s="1">
        <v>-2.5489299999999999</v>
      </c>
      <c r="S499" s="1">
        <v>1.7465399999999999E-2</v>
      </c>
      <c r="T499" s="1">
        <v>9.0440300000000001E-2</v>
      </c>
      <c r="U499" s="1">
        <v>-2.47438</v>
      </c>
      <c r="V499" s="1" t="s">
        <v>23</v>
      </c>
      <c r="W499" s="1">
        <f>ABS(IK_diagnostics_positions__3[[#This Row],[Column1]]-A498)</f>
        <v>2.5829000000000019E-2</v>
      </c>
      <c r="X499" s="1">
        <f>ABS(IK_diagnostics_positions__3[[#This Row],[Column2]]-B498)</f>
        <v>3.4404829999999998E-3</v>
      </c>
      <c r="Y499" s="1">
        <f>ABS(IK_diagnostics_positions__3[[#This Row],[Column3]]-C498)</f>
        <v>3.8059999999999761E-3</v>
      </c>
      <c r="Z499" s="1">
        <f>ABS(IK_diagnostics_positions__3[[#This Row],[Column4]]-D498)</f>
        <v>2.4450000000000083E-2</v>
      </c>
      <c r="AA499" s="1">
        <f>ABS(IK_diagnostics_positions__3[[#This Row],[Column5]]-E498)</f>
        <v>2.4890899999999994E-2</v>
      </c>
      <c r="AB499" s="1">
        <f>ABS(IK_diagnostics_positions__3[[#This Row],[Column6]]-F498)</f>
        <v>4.1430000000000078E-3</v>
      </c>
      <c r="AC499" s="1">
        <f>ABS(IK_diagnostics_positions__3[[#This Row],[Column7]]-G498)</f>
        <v>1.2240000000000029E-2</v>
      </c>
      <c r="AD499" s="1">
        <f>ABS(IK_diagnostics_positions__3[[#This Row],[Column8]]-H498)</f>
        <v>2.385499999999996E-2</v>
      </c>
      <c r="AE499" s="1">
        <f>ABS(IK_diagnostics_positions__3[[#This Row],[Column9]]-I498)</f>
        <v>6.8799999999999972E-3</v>
      </c>
      <c r="AF499" s="1">
        <f>ABS(IK_diagnostics_positions__3[[#This Row],[Column10]]-J498)</f>
        <v>6.6982000000000014E-3</v>
      </c>
      <c r="AG499" s="1">
        <f>ABS(IK_diagnostics_positions__3[[#This Row],[Column11]]-K498)</f>
        <v>6.3660000000000938E-3</v>
      </c>
      <c r="AH499" s="1">
        <f>ABS(IK_diagnostics_positions__3[[#This Row],[Column12]]-L498)</f>
        <v>1.1099999999999444E-3</v>
      </c>
      <c r="AI499" s="1">
        <f>ABS(IK_diagnostics_positions__3[[#This Row],[Column13]]-M498)</f>
        <v>3.2490000000000574E-3</v>
      </c>
      <c r="AJ499" s="1">
        <f>ABS(IK_diagnostics_positions__3[[#This Row],[Column14]]-N498)</f>
        <v>1.3137000000000065E-2</v>
      </c>
      <c r="AK499" s="1">
        <f>ABS(IK_diagnostics_positions__3[[#This Row],[Column15]]-O498)</f>
        <v>5.7499999999999218E-3</v>
      </c>
      <c r="AL499" s="1">
        <f>ABS(IK_diagnostics_positions__3[[#This Row],[Column16]]-P498)</f>
        <v>4.8909999999999787E-3</v>
      </c>
      <c r="AM499" s="1">
        <f>ABS(IK_diagnostics_positions__3[[#This Row],[Column17]]-Q498)</f>
        <v>4.3690000000000673E-3</v>
      </c>
      <c r="AN499" s="1">
        <f>ABS(IK_diagnostics_positions__3[[#This Row],[Column18]]-R498)</f>
        <v>2.3200000000000998E-3</v>
      </c>
      <c r="AO499" s="1">
        <f>ABS(IK_diagnostics_positions__3[[#This Row],[Column19]]-S498)</f>
        <v>3.3188999999999996E-3</v>
      </c>
      <c r="AP499" s="1">
        <f>ABS(IK_diagnostics_positions__3[[#This Row],[Column20]]-T498)</f>
        <v>1.1772699999999997E-2</v>
      </c>
      <c r="AQ499" s="1">
        <f>ABS(IK_diagnostics_positions__3[[#This Row],[Column21]]-U498)</f>
        <v>5.7700000000000529E-3</v>
      </c>
    </row>
    <row r="500" spans="1:43" x14ac:dyDescent="0.25">
      <c r="A500" s="1">
        <v>0.180448</v>
      </c>
      <c r="B500" s="2">
        <v>8.1312599999999998E-5</v>
      </c>
      <c r="C500" s="1">
        <v>-0.98358500000000004</v>
      </c>
      <c r="D500" s="1">
        <v>-0.80626699999999996</v>
      </c>
      <c r="E500" s="1">
        <v>3.7765399999999998E-2</v>
      </c>
      <c r="F500" s="1">
        <v>-0.82555400000000001</v>
      </c>
      <c r="G500" s="1">
        <v>-0.87999899999999998</v>
      </c>
      <c r="H500" s="1">
        <v>0.86110100000000001</v>
      </c>
      <c r="I500" s="1">
        <v>-1.3883000000000001</v>
      </c>
      <c r="J500" s="1">
        <v>-3.50788E-2</v>
      </c>
      <c r="K500" s="1">
        <v>0.91406900000000002</v>
      </c>
      <c r="L500" s="1">
        <v>-1.92056</v>
      </c>
      <c r="M500" s="1">
        <v>0.77936300000000003</v>
      </c>
      <c r="N500" s="1">
        <v>0.94583600000000001</v>
      </c>
      <c r="O500" s="1">
        <v>-2.4999400000000001</v>
      </c>
      <c r="P500" s="1">
        <v>-0.81006900000000004</v>
      </c>
      <c r="Q500" s="1">
        <v>0.99856100000000003</v>
      </c>
      <c r="R500" s="1">
        <v>-2.5468600000000001</v>
      </c>
      <c r="S500" s="1">
        <v>1.2903E-2</v>
      </c>
      <c r="T500" s="1">
        <v>7.9365400000000003E-2</v>
      </c>
      <c r="U500" s="1">
        <v>-2.4691700000000001</v>
      </c>
      <c r="V500" s="1" t="s">
        <v>23</v>
      </c>
      <c r="W500" s="1">
        <f>ABS(IK_diagnostics_positions__3[[#This Row],[Column1]]-A499)</f>
        <v>2.1527999999999992E-2</v>
      </c>
      <c r="X500" s="1">
        <f>ABS(IK_diagnostics_positions__3[[#This Row],[Column2]]-B499)</f>
        <v>6.712439999999999E-5</v>
      </c>
      <c r="Y500" s="1">
        <f>ABS(IK_diagnostics_positions__3[[#This Row],[Column3]]-C499)</f>
        <v>3.7059999999999871E-3</v>
      </c>
      <c r="Z500" s="1">
        <f>ABS(IK_diagnostics_positions__3[[#This Row],[Column4]]-D499)</f>
        <v>2.0996000000000015E-2</v>
      </c>
      <c r="AA500" s="1">
        <f>ABS(IK_diagnostics_positions__3[[#This Row],[Column5]]-E499)</f>
        <v>1.7468000000000004E-2</v>
      </c>
      <c r="AB500" s="1">
        <f>ABS(IK_diagnostics_positions__3[[#This Row],[Column6]]-F499)</f>
        <v>5.5049999999999821E-3</v>
      </c>
      <c r="AC500" s="1">
        <f>ABS(IK_diagnostics_positions__3[[#This Row],[Column7]]-G499)</f>
        <v>1.0371000000000019E-2</v>
      </c>
      <c r="AD500" s="1">
        <f>ABS(IK_diagnostics_positions__3[[#This Row],[Column8]]-H499)</f>
        <v>1.7723000000000044E-2</v>
      </c>
      <c r="AE500" s="1">
        <f>ABS(IK_diagnostics_positions__3[[#This Row],[Column9]]-I499)</f>
        <v>6.4199999999998703E-3</v>
      </c>
      <c r="AF500" s="1">
        <f>ABS(IK_diagnostics_positions__3[[#This Row],[Column10]]-J499)</f>
        <v>4.8231999999999997E-3</v>
      </c>
      <c r="AG500" s="1">
        <f>ABS(IK_diagnostics_positions__3[[#This Row],[Column11]]-K499)</f>
        <v>6.0709999999999376E-3</v>
      </c>
      <c r="AH500" s="1">
        <f>ABS(IK_diagnostics_positions__3[[#This Row],[Column12]]-L499)</f>
        <v>1.4400000000001079E-3</v>
      </c>
      <c r="AI500" s="1">
        <f>ABS(IK_diagnostics_positions__3[[#This Row],[Column13]]-M499)</f>
        <v>1.6369999999999996E-3</v>
      </c>
      <c r="AJ500" s="1">
        <f>ABS(IK_diagnostics_positions__3[[#This Row],[Column14]]-N499)</f>
        <v>7.3189999999999644E-3</v>
      </c>
      <c r="AK500" s="1">
        <f>ABS(IK_diagnostics_positions__3[[#This Row],[Column15]]-O499)</f>
        <v>5.3600000000000314E-3</v>
      </c>
      <c r="AL500" s="1">
        <f>ABS(IK_diagnostics_positions__3[[#This Row],[Column16]]-P499)</f>
        <v>2.7800000000000047E-3</v>
      </c>
      <c r="AM500" s="1">
        <f>ABS(IK_diagnostics_positions__3[[#This Row],[Column17]]-Q499)</f>
        <v>1.6530000000000156E-3</v>
      </c>
      <c r="AN500" s="1">
        <f>ABS(IK_diagnostics_positions__3[[#This Row],[Column18]]-R499)</f>
        <v>2.0699999999997942E-3</v>
      </c>
      <c r="AO500" s="1">
        <f>ABS(IK_diagnostics_positions__3[[#This Row],[Column19]]-S499)</f>
        <v>4.5623999999999994E-3</v>
      </c>
      <c r="AP500" s="1">
        <f>ABS(IK_diagnostics_positions__3[[#This Row],[Column20]]-T499)</f>
        <v>1.1074899999999999E-2</v>
      </c>
      <c r="AQ500" s="1">
        <f>ABS(IK_diagnostics_positions__3[[#This Row],[Column21]]-U499)</f>
        <v>5.2099999999999369E-3</v>
      </c>
    </row>
    <row r="501" spans="1:43" x14ac:dyDescent="0.25">
      <c r="A501" s="1">
        <v>0.20156299999999999</v>
      </c>
      <c r="B501" s="2">
        <v>2.5914600000000001E-5</v>
      </c>
      <c r="C501" s="1">
        <v>-0.97947499999999998</v>
      </c>
      <c r="D501" s="1">
        <v>-0.78625900000000004</v>
      </c>
      <c r="E501" s="1">
        <v>1.5570000000000001E-2</v>
      </c>
      <c r="F501" s="1">
        <v>-0.82466600000000001</v>
      </c>
      <c r="G501" s="1">
        <v>-0.87152300000000005</v>
      </c>
      <c r="H501" s="1">
        <v>0.84068399999999999</v>
      </c>
      <c r="I501" s="1">
        <v>-1.3831599999999999</v>
      </c>
      <c r="J501" s="1">
        <v>-3.0452400000000001E-2</v>
      </c>
      <c r="K501" s="1">
        <v>0.90790599999999999</v>
      </c>
      <c r="L501" s="1">
        <v>-1.9198900000000001</v>
      </c>
      <c r="M501" s="1">
        <v>0.77987799999999996</v>
      </c>
      <c r="N501" s="1">
        <v>0.95391099999999995</v>
      </c>
      <c r="O501" s="1">
        <v>-2.50406</v>
      </c>
      <c r="P501" s="1">
        <v>-0.80750500000000003</v>
      </c>
      <c r="Q501" s="1">
        <v>0.99984099999999998</v>
      </c>
      <c r="R501" s="1">
        <v>-2.5425800000000001</v>
      </c>
      <c r="S501" s="1">
        <v>1.03809E-2</v>
      </c>
      <c r="T501" s="1">
        <v>7.3532E-2</v>
      </c>
      <c r="U501" s="1">
        <v>-2.4695800000000001</v>
      </c>
      <c r="V501" s="1" t="s">
        <v>23</v>
      </c>
      <c r="W501" s="1">
        <f>ABS(IK_diagnostics_positions__3[[#This Row],[Column1]]-A500)</f>
        <v>2.1114999999999995E-2</v>
      </c>
      <c r="X501" s="1">
        <f>ABS(IK_diagnostics_positions__3[[#This Row],[Column2]]-B500)</f>
        <v>5.5398000000000001E-5</v>
      </c>
      <c r="Y501" s="1">
        <f>ABS(IK_diagnostics_positions__3[[#This Row],[Column3]]-C500)</f>
        <v>4.1100000000000581E-3</v>
      </c>
      <c r="Z501" s="1">
        <f>ABS(IK_diagnostics_positions__3[[#This Row],[Column4]]-D500)</f>
        <v>2.0007999999999915E-2</v>
      </c>
      <c r="AA501" s="1">
        <f>ABS(IK_diagnostics_positions__3[[#This Row],[Column5]]-E500)</f>
        <v>2.2195399999999997E-2</v>
      </c>
      <c r="AB501" s="1">
        <f>ABS(IK_diagnostics_positions__3[[#This Row],[Column6]]-F500)</f>
        <v>8.879999999999999E-4</v>
      </c>
      <c r="AC501" s="1">
        <f>ABS(IK_diagnostics_positions__3[[#This Row],[Column7]]-G500)</f>
        <v>8.475999999999928E-3</v>
      </c>
      <c r="AD501" s="1">
        <f>ABS(IK_diagnostics_positions__3[[#This Row],[Column8]]-H500)</f>
        <v>2.0417000000000018E-2</v>
      </c>
      <c r="AE501" s="1">
        <f>ABS(IK_diagnostics_positions__3[[#This Row],[Column9]]-I500)</f>
        <v>5.1400000000001445E-3</v>
      </c>
      <c r="AF501" s="1">
        <f>ABS(IK_diagnostics_positions__3[[#This Row],[Column10]]-J500)</f>
        <v>4.6263999999999993E-3</v>
      </c>
      <c r="AG501" s="1">
        <f>ABS(IK_diagnostics_positions__3[[#This Row],[Column11]]-K500)</f>
        <v>6.1630000000000296E-3</v>
      </c>
      <c r="AH501" s="1">
        <f>ABS(IK_diagnostics_positions__3[[#This Row],[Column12]]-L500)</f>
        <v>6.6999999999994841E-4</v>
      </c>
      <c r="AI501" s="1">
        <f>ABS(IK_diagnostics_positions__3[[#This Row],[Column13]]-M500)</f>
        <v>5.1499999999993218E-4</v>
      </c>
      <c r="AJ501" s="1">
        <f>ABS(IK_diagnostics_positions__3[[#This Row],[Column14]]-N500)</f>
        <v>8.0749999999999433E-3</v>
      </c>
      <c r="AK501" s="1">
        <f>ABS(IK_diagnostics_positions__3[[#This Row],[Column15]]-O500)</f>
        <v>4.1199999999999015E-3</v>
      </c>
      <c r="AL501" s="1">
        <f>ABS(IK_diagnostics_positions__3[[#This Row],[Column16]]-P500)</f>
        <v>2.5640000000000107E-3</v>
      </c>
      <c r="AM501" s="1">
        <f>ABS(IK_diagnostics_positions__3[[#This Row],[Column17]]-Q500)</f>
        <v>1.2799999999999478E-3</v>
      </c>
      <c r="AN501" s="1">
        <f>ABS(IK_diagnostics_positions__3[[#This Row],[Column18]]-R500)</f>
        <v>4.2800000000000615E-3</v>
      </c>
      <c r="AO501" s="1">
        <f>ABS(IK_diagnostics_positions__3[[#This Row],[Column19]]-S500)</f>
        <v>2.5220999999999993E-3</v>
      </c>
      <c r="AP501" s="1">
        <f>ABS(IK_diagnostics_positions__3[[#This Row],[Column20]]-T500)</f>
        <v>5.8334000000000025E-3</v>
      </c>
      <c r="AQ501" s="1">
        <f>ABS(IK_diagnostics_positions__3[[#This Row],[Column21]]-U500)</f>
        <v>4.1000000000002146E-4</v>
      </c>
    </row>
    <row r="502" spans="1:43" x14ac:dyDescent="0.25">
      <c r="A502" s="1">
        <v>0.218058</v>
      </c>
      <c r="B502" s="2">
        <v>2.0168899999999998E-6</v>
      </c>
      <c r="C502" s="1">
        <v>-0.97593600000000003</v>
      </c>
      <c r="D502" s="1">
        <v>-0.76971000000000001</v>
      </c>
      <c r="E502" s="2">
        <v>1.27555E-6</v>
      </c>
      <c r="F502" s="1">
        <v>-0.82000700000000004</v>
      </c>
      <c r="G502" s="1">
        <v>-0.86461100000000002</v>
      </c>
      <c r="H502" s="1">
        <v>0.82525700000000002</v>
      </c>
      <c r="I502" s="1">
        <v>-1.3767400000000001</v>
      </c>
      <c r="J502" s="1">
        <v>-2.6245500000000001E-2</v>
      </c>
      <c r="K502" s="1">
        <v>0.90198400000000001</v>
      </c>
      <c r="L502" s="1">
        <v>-1.91642</v>
      </c>
      <c r="M502" s="1">
        <v>0.78085499999999997</v>
      </c>
      <c r="N502" s="1">
        <v>0.95765</v>
      </c>
      <c r="O502" s="1">
        <v>-2.5042</v>
      </c>
      <c r="P502" s="1">
        <v>-0.80245999999999995</v>
      </c>
      <c r="Q502" s="1">
        <v>1.0006900000000001</v>
      </c>
      <c r="R502" s="1">
        <v>-2.53911</v>
      </c>
      <c r="S502" s="1">
        <v>7.8544600000000006E-3</v>
      </c>
      <c r="T502" s="1">
        <v>6.8307300000000001E-2</v>
      </c>
      <c r="U502" s="1">
        <v>-2.4676200000000001</v>
      </c>
      <c r="V502" s="1" t="s">
        <v>23</v>
      </c>
      <c r="W502" s="1">
        <f>ABS(IK_diagnostics_positions__3[[#This Row],[Column1]]-A501)</f>
        <v>1.649500000000001E-2</v>
      </c>
      <c r="X502" s="1">
        <f>ABS(IK_diagnostics_positions__3[[#This Row],[Column2]]-B501)</f>
        <v>2.3897710000000001E-5</v>
      </c>
      <c r="Y502" s="1">
        <f>ABS(IK_diagnostics_positions__3[[#This Row],[Column3]]-C501)</f>
        <v>3.5389999999999588E-3</v>
      </c>
      <c r="Z502" s="1">
        <f>ABS(IK_diagnostics_positions__3[[#This Row],[Column4]]-D501)</f>
        <v>1.6549000000000036E-2</v>
      </c>
      <c r="AA502" s="1">
        <f>ABS(IK_diagnostics_positions__3[[#This Row],[Column5]]-E501)</f>
        <v>1.556872445E-2</v>
      </c>
      <c r="AB502" s="1">
        <f>ABS(IK_diagnostics_positions__3[[#This Row],[Column6]]-F501)</f>
        <v>4.6589999999999687E-3</v>
      </c>
      <c r="AC502" s="1">
        <f>ABS(IK_diagnostics_positions__3[[#This Row],[Column7]]-G501)</f>
        <v>6.9120000000000292E-3</v>
      </c>
      <c r="AD502" s="1">
        <f>ABS(IK_diagnostics_positions__3[[#This Row],[Column8]]-H501)</f>
        <v>1.5426999999999969E-2</v>
      </c>
      <c r="AE502" s="1">
        <f>ABS(IK_diagnostics_positions__3[[#This Row],[Column9]]-I501)</f>
        <v>6.4199999999998703E-3</v>
      </c>
      <c r="AF502" s="1">
        <f>ABS(IK_diagnostics_positions__3[[#This Row],[Column10]]-J501)</f>
        <v>4.2068999999999995E-3</v>
      </c>
      <c r="AG502" s="1">
        <f>ABS(IK_diagnostics_positions__3[[#This Row],[Column11]]-K501)</f>
        <v>5.9219999999999828E-3</v>
      </c>
      <c r="AH502" s="1">
        <f>ABS(IK_diagnostics_positions__3[[#This Row],[Column12]]-L501)</f>
        <v>3.4700000000000841E-3</v>
      </c>
      <c r="AI502" s="1">
        <f>ABS(IK_diagnostics_positions__3[[#This Row],[Column13]]-M501)</f>
        <v>9.7700000000000564E-4</v>
      </c>
      <c r="AJ502" s="1">
        <f>ABS(IK_diagnostics_positions__3[[#This Row],[Column14]]-N501)</f>
        <v>3.7390000000000478E-3</v>
      </c>
      <c r="AK502" s="1">
        <f>ABS(IK_diagnostics_positions__3[[#This Row],[Column15]]-O501)</f>
        <v>1.4000000000002899E-4</v>
      </c>
      <c r="AL502" s="1">
        <f>ABS(IK_diagnostics_positions__3[[#This Row],[Column16]]-P501)</f>
        <v>5.0450000000000772E-3</v>
      </c>
      <c r="AM502" s="1">
        <f>ABS(IK_diagnostics_positions__3[[#This Row],[Column17]]-Q501)</f>
        <v>8.4900000000009967E-4</v>
      </c>
      <c r="AN502" s="1">
        <f>ABS(IK_diagnostics_positions__3[[#This Row],[Column18]]-R501)</f>
        <v>3.4700000000000841E-3</v>
      </c>
      <c r="AO502" s="1">
        <f>ABS(IK_diagnostics_positions__3[[#This Row],[Column19]]-S501)</f>
        <v>2.5264399999999996E-3</v>
      </c>
      <c r="AP502" s="1">
        <f>ABS(IK_diagnostics_positions__3[[#This Row],[Column20]]-T501)</f>
        <v>5.2246999999999988E-3</v>
      </c>
      <c r="AQ502" s="1">
        <f>ABS(IK_diagnostics_positions__3[[#This Row],[Column21]]-U501)</f>
        <v>1.9599999999999618E-3</v>
      </c>
    </row>
    <row r="503" spans="1:43" x14ac:dyDescent="0.25">
      <c r="A503" s="1">
        <v>0.22884399999999999</v>
      </c>
      <c r="B503" s="2">
        <v>8.1722900000000004E-8</v>
      </c>
      <c r="C503" s="1">
        <v>-0.97346299999999997</v>
      </c>
      <c r="D503" s="1">
        <v>-0.75787199999999999</v>
      </c>
      <c r="E503" s="2">
        <v>5.03454E-8</v>
      </c>
      <c r="F503" s="1">
        <v>-0.81100499999999998</v>
      </c>
      <c r="G503" s="1">
        <v>-0.85536100000000004</v>
      </c>
      <c r="H503" s="1">
        <v>0.82244499999999998</v>
      </c>
      <c r="I503" s="1">
        <v>-1.3714299999999999</v>
      </c>
      <c r="J503" s="1">
        <v>-2.1053100000000002E-2</v>
      </c>
      <c r="K503" s="1">
        <v>0.90069699999999997</v>
      </c>
      <c r="L503" s="1">
        <v>-1.9171499999999999</v>
      </c>
      <c r="M503" s="1">
        <v>0.783748</v>
      </c>
      <c r="N503" s="1">
        <v>0.95934900000000001</v>
      </c>
      <c r="O503" s="1">
        <v>-2.50779</v>
      </c>
      <c r="P503" s="1">
        <v>-0.79915199999999997</v>
      </c>
      <c r="Q503" s="1">
        <v>1.0024500000000001</v>
      </c>
      <c r="R503" s="1">
        <v>-2.5369999999999999</v>
      </c>
      <c r="S503" s="1">
        <v>4.8534299999999997E-3</v>
      </c>
      <c r="T503" s="1">
        <v>6.4608399999999996E-2</v>
      </c>
      <c r="U503" s="1">
        <v>-2.4651299999999998</v>
      </c>
      <c r="V503" s="1" t="s">
        <v>23</v>
      </c>
      <c r="W503" s="1">
        <f>ABS(IK_diagnostics_positions__3[[#This Row],[Column1]]-A502)</f>
        <v>1.078599999999999E-2</v>
      </c>
      <c r="X503" s="1">
        <f>ABS(IK_diagnostics_positions__3[[#This Row],[Column2]]-B502)</f>
        <v>1.9351670999999998E-6</v>
      </c>
      <c r="Y503" s="1">
        <f>ABS(IK_diagnostics_positions__3[[#This Row],[Column3]]-C502)</f>
        <v>2.4730000000000585E-3</v>
      </c>
      <c r="Z503" s="1">
        <f>ABS(IK_diagnostics_positions__3[[#This Row],[Column4]]-D502)</f>
        <v>1.1838000000000015E-2</v>
      </c>
      <c r="AA503" s="1">
        <f>ABS(IK_diagnostics_positions__3[[#This Row],[Column5]]-E502)</f>
        <v>1.2252046000000001E-6</v>
      </c>
      <c r="AB503" s="1">
        <f>ABS(IK_diagnostics_positions__3[[#This Row],[Column6]]-F502)</f>
        <v>9.0020000000000655E-3</v>
      </c>
      <c r="AC503" s="1">
        <f>ABS(IK_diagnostics_positions__3[[#This Row],[Column7]]-G502)</f>
        <v>9.2499999999999805E-3</v>
      </c>
      <c r="AD503" s="1">
        <f>ABS(IK_diagnostics_positions__3[[#This Row],[Column8]]-H502)</f>
        <v>2.8120000000000367E-3</v>
      </c>
      <c r="AE503" s="1">
        <f>ABS(IK_diagnostics_positions__3[[#This Row],[Column9]]-I502)</f>
        <v>5.3100000000001479E-3</v>
      </c>
      <c r="AF503" s="1">
        <f>ABS(IK_diagnostics_positions__3[[#This Row],[Column10]]-J502)</f>
        <v>5.1923999999999998E-3</v>
      </c>
      <c r="AG503" s="1">
        <f>ABS(IK_diagnostics_positions__3[[#This Row],[Column11]]-K502)</f>
        <v>1.2870000000000381E-3</v>
      </c>
      <c r="AH503" s="1">
        <f>ABS(IK_diagnostics_positions__3[[#This Row],[Column12]]-L502)</f>
        <v>7.299999999998974E-4</v>
      </c>
      <c r="AI503" s="1">
        <f>ABS(IK_diagnostics_positions__3[[#This Row],[Column13]]-M502)</f>
        <v>2.8930000000000344E-3</v>
      </c>
      <c r="AJ503" s="1">
        <f>ABS(IK_diagnostics_positions__3[[#This Row],[Column14]]-N502)</f>
        <v>1.6990000000000061E-3</v>
      </c>
      <c r="AK503" s="1">
        <f>ABS(IK_diagnostics_positions__3[[#This Row],[Column15]]-O502)</f>
        <v>3.5899999999999821E-3</v>
      </c>
      <c r="AL503" s="1">
        <f>ABS(IK_diagnostics_positions__3[[#This Row],[Column16]]-P502)</f>
        <v>3.3079999999999776E-3</v>
      </c>
      <c r="AM503" s="1">
        <f>ABS(IK_diagnostics_positions__3[[#This Row],[Column17]]-Q502)</f>
        <v>1.7599999999999838E-3</v>
      </c>
      <c r="AN503" s="1">
        <f>ABS(IK_diagnostics_positions__3[[#This Row],[Column18]]-R502)</f>
        <v>2.1100000000000563E-3</v>
      </c>
      <c r="AO503" s="1">
        <f>ABS(IK_diagnostics_positions__3[[#This Row],[Column19]]-S502)</f>
        <v>3.0010300000000009E-3</v>
      </c>
      <c r="AP503" s="1">
        <f>ABS(IK_diagnostics_positions__3[[#This Row],[Column20]]-T502)</f>
        <v>3.698900000000005E-3</v>
      </c>
      <c r="AQ503" s="1">
        <f>ABS(IK_diagnostics_positions__3[[#This Row],[Column21]]-U502)</f>
        <v>2.4900000000003253E-3</v>
      </c>
    </row>
    <row r="504" spans="1:43" x14ac:dyDescent="0.25">
      <c r="A504" s="1">
        <v>0.23815900000000001</v>
      </c>
      <c r="B504" s="1" t="s">
        <v>22</v>
      </c>
      <c r="C504" s="1">
        <v>-0.97122600000000003</v>
      </c>
      <c r="D504" s="1">
        <v>-0.74729900000000005</v>
      </c>
      <c r="E504" s="1" t="s">
        <v>22</v>
      </c>
      <c r="F504" s="1">
        <v>-0.80131200000000002</v>
      </c>
      <c r="G504" s="1">
        <v>-0.84813300000000003</v>
      </c>
      <c r="H504" s="1">
        <v>0.81886999999999999</v>
      </c>
      <c r="I504" s="1">
        <v>-1.36636</v>
      </c>
      <c r="J504" s="1">
        <v>-1.78648E-2</v>
      </c>
      <c r="K504" s="1">
        <v>0.90016700000000005</v>
      </c>
      <c r="L504" s="1">
        <v>-1.91777</v>
      </c>
      <c r="M504" s="1">
        <v>0.78495599999999999</v>
      </c>
      <c r="N504" s="1">
        <v>0.96332799999999996</v>
      </c>
      <c r="O504" s="1">
        <v>-2.5106299999999999</v>
      </c>
      <c r="P504" s="1">
        <v>-0.79756700000000003</v>
      </c>
      <c r="Q504" s="1">
        <v>1.00299</v>
      </c>
      <c r="R504" s="1">
        <v>-2.5354199999999998</v>
      </c>
      <c r="S504" s="1">
        <v>3.2000100000000001E-3</v>
      </c>
      <c r="T504" s="1">
        <v>6.2471699999999998E-2</v>
      </c>
      <c r="U504" s="1">
        <v>-2.4634999999999998</v>
      </c>
      <c r="V504" s="1" t="s">
        <v>23</v>
      </c>
      <c r="W504" s="1">
        <f>ABS(IK_diagnostics_positions__3[[#This Row],[Column1]]-A503)</f>
        <v>9.3150000000000177E-3</v>
      </c>
      <c r="X504" s="1">
        <f>ABS(IK_diagnostics_positions__3[[#This Row],[Column2]]-B503)</f>
        <v>8.1722900000000004E-8</v>
      </c>
      <c r="Y504" s="1">
        <f>ABS(IK_diagnostics_positions__3[[#This Row],[Column3]]-C503)</f>
        <v>2.2369999999999335E-3</v>
      </c>
      <c r="Z504" s="1">
        <f>ABS(IK_diagnostics_positions__3[[#This Row],[Column4]]-D503)</f>
        <v>1.0572999999999944E-2</v>
      </c>
      <c r="AA504" s="1">
        <f>ABS(IK_diagnostics_positions__3[[#This Row],[Column5]]-E503)</f>
        <v>5.03454E-8</v>
      </c>
      <c r="AB504" s="1">
        <f>ABS(IK_diagnostics_positions__3[[#This Row],[Column6]]-F503)</f>
        <v>9.6929999999999517E-3</v>
      </c>
      <c r="AC504" s="1">
        <f>ABS(IK_diagnostics_positions__3[[#This Row],[Column7]]-G503)</f>
        <v>7.2280000000000122E-3</v>
      </c>
      <c r="AD504" s="1">
        <f>ABS(IK_diagnostics_positions__3[[#This Row],[Column8]]-H503)</f>
        <v>3.5749999999999948E-3</v>
      </c>
      <c r="AE504" s="1">
        <f>ABS(IK_diagnostics_positions__3[[#This Row],[Column9]]-I503)</f>
        <v>5.0699999999999079E-3</v>
      </c>
      <c r="AF504" s="1">
        <f>ABS(IK_diagnostics_positions__3[[#This Row],[Column10]]-J503)</f>
        <v>3.1883000000000015E-3</v>
      </c>
      <c r="AG504" s="1">
        <f>ABS(IK_diagnostics_positions__3[[#This Row],[Column11]]-K503)</f>
        <v>5.2999999999991942E-4</v>
      </c>
      <c r="AH504" s="1">
        <f>ABS(IK_diagnostics_positions__3[[#This Row],[Column12]]-L503)</f>
        <v>6.2000000000006494E-4</v>
      </c>
      <c r="AI504" s="1">
        <f>ABS(IK_diagnostics_positions__3[[#This Row],[Column13]]-M503)</f>
        <v>1.2079999999999869E-3</v>
      </c>
      <c r="AJ504" s="1">
        <f>ABS(IK_diagnostics_positions__3[[#This Row],[Column14]]-N503)</f>
        <v>3.9789999999999548E-3</v>
      </c>
      <c r="AK504" s="1">
        <f>ABS(IK_diagnostics_positions__3[[#This Row],[Column15]]-O503)</f>
        <v>2.8399999999999537E-3</v>
      </c>
      <c r="AL504" s="1">
        <f>ABS(IK_diagnostics_positions__3[[#This Row],[Column16]]-P503)</f>
        <v>1.5849999999999476E-3</v>
      </c>
      <c r="AM504" s="1">
        <f>ABS(IK_diagnostics_positions__3[[#This Row],[Column17]]-Q503)</f>
        <v>5.3999999999998494E-4</v>
      </c>
      <c r="AN504" s="1">
        <f>ABS(IK_diagnostics_positions__3[[#This Row],[Column18]]-R503)</f>
        <v>1.5800000000001369E-3</v>
      </c>
      <c r="AO504" s="1">
        <f>ABS(IK_diagnostics_positions__3[[#This Row],[Column19]]-S503)</f>
        <v>1.6534199999999996E-3</v>
      </c>
      <c r="AP504" s="1">
        <f>ABS(IK_diagnostics_positions__3[[#This Row],[Column20]]-T503)</f>
        <v>2.1366999999999983E-3</v>
      </c>
      <c r="AQ504" s="1">
        <f>ABS(IK_diagnostics_positions__3[[#This Row],[Column21]]-U503)</f>
        <v>1.6300000000000203E-3</v>
      </c>
    </row>
    <row r="505" spans="1:43" x14ac:dyDescent="0.25">
      <c r="A505" s="1">
        <v>0.24576100000000001</v>
      </c>
      <c r="B505" s="1" t="s">
        <v>22</v>
      </c>
      <c r="C505" s="1">
        <v>-0.96933100000000005</v>
      </c>
      <c r="D505" s="1">
        <v>-0.73857399999999995</v>
      </c>
      <c r="E505" s="1" t="s">
        <v>22</v>
      </c>
      <c r="F505" s="1">
        <v>-0.79302099999999998</v>
      </c>
      <c r="G505" s="1">
        <v>-0.84304999999999997</v>
      </c>
      <c r="H505" s="1">
        <v>0.81508100000000006</v>
      </c>
      <c r="I505" s="1">
        <v>-1.36287</v>
      </c>
      <c r="J505" s="1">
        <v>-1.56413E-2</v>
      </c>
      <c r="K505" s="1">
        <v>0.89896900000000002</v>
      </c>
      <c r="L505" s="1">
        <v>-1.9181699999999999</v>
      </c>
      <c r="M505" s="1">
        <v>0.78578300000000001</v>
      </c>
      <c r="N505" s="1">
        <v>0.96568100000000001</v>
      </c>
      <c r="O505" s="1">
        <v>-2.5125299999999999</v>
      </c>
      <c r="P505" s="1">
        <v>-0.79638500000000001</v>
      </c>
      <c r="Q505" s="1">
        <v>1.0024200000000001</v>
      </c>
      <c r="R505" s="1">
        <v>-2.5344000000000002</v>
      </c>
      <c r="S505" s="1">
        <v>2.3626200000000002E-3</v>
      </c>
      <c r="T505" s="1">
        <v>5.9896900000000003E-2</v>
      </c>
      <c r="U505" s="1">
        <v>-2.4618899999999999</v>
      </c>
      <c r="V505" s="1" t="s">
        <v>23</v>
      </c>
      <c r="W505" s="1">
        <f>ABS(IK_diagnostics_positions__3[[#This Row],[Column1]]-A504)</f>
        <v>7.6019999999999976E-3</v>
      </c>
      <c r="X505" s="1">
        <f>ABS(IK_diagnostics_positions__3[[#This Row],[Column2]]-B504)</f>
        <v>0</v>
      </c>
      <c r="Y505" s="1">
        <f>ABS(IK_diagnostics_positions__3[[#This Row],[Column3]]-C504)</f>
        <v>1.89499999999998E-3</v>
      </c>
      <c r="Z505" s="1">
        <f>ABS(IK_diagnostics_positions__3[[#This Row],[Column4]]-D504)</f>
        <v>8.7250000000000938E-3</v>
      </c>
      <c r="AA505" s="1">
        <f>ABS(IK_diagnostics_positions__3[[#This Row],[Column5]]-E504)</f>
        <v>0</v>
      </c>
      <c r="AB505" s="1">
        <f>ABS(IK_diagnostics_positions__3[[#This Row],[Column6]]-F504)</f>
        <v>8.2910000000000483E-3</v>
      </c>
      <c r="AC505" s="1">
        <f>ABS(IK_diagnostics_positions__3[[#This Row],[Column7]]-G504)</f>
        <v>5.0830000000000597E-3</v>
      </c>
      <c r="AD505" s="1">
        <f>ABS(IK_diagnostics_positions__3[[#This Row],[Column8]]-H504)</f>
        <v>3.7889999999999313E-3</v>
      </c>
      <c r="AE505" s="1">
        <f>ABS(IK_diagnostics_positions__3[[#This Row],[Column9]]-I504)</f>
        <v>3.4899999999999931E-3</v>
      </c>
      <c r="AF505" s="1">
        <f>ABS(IK_diagnostics_positions__3[[#This Row],[Column10]]-J504)</f>
        <v>2.2234999999999998E-3</v>
      </c>
      <c r="AG505" s="1">
        <f>ABS(IK_diagnostics_positions__3[[#This Row],[Column11]]-K504)</f>
        <v>1.1980000000000324E-3</v>
      </c>
      <c r="AH505" s="1">
        <f>ABS(IK_diagnostics_positions__3[[#This Row],[Column12]]-L504)</f>
        <v>3.9999999999995595E-4</v>
      </c>
      <c r="AI505" s="1">
        <f>ABS(IK_diagnostics_positions__3[[#This Row],[Column13]]-M504)</f>
        <v>8.2700000000002216E-4</v>
      </c>
      <c r="AJ505" s="1">
        <f>ABS(IK_diagnostics_positions__3[[#This Row],[Column14]]-N504)</f>
        <v>2.3530000000000495E-3</v>
      </c>
      <c r="AK505" s="1">
        <f>ABS(IK_diagnostics_positions__3[[#This Row],[Column15]]-O504)</f>
        <v>1.9000000000000128E-3</v>
      </c>
      <c r="AL505" s="1">
        <f>ABS(IK_diagnostics_positions__3[[#This Row],[Column16]]-P504)</f>
        <v>1.1820000000000164E-3</v>
      </c>
      <c r="AM505" s="1">
        <f>ABS(IK_diagnostics_positions__3[[#This Row],[Column17]]-Q504)</f>
        <v>5.6999999999995943E-4</v>
      </c>
      <c r="AN505" s="1">
        <f>ABS(IK_diagnostics_positions__3[[#This Row],[Column18]]-R504)</f>
        <v>1.0199999999995768E-3</v>
      </c>
      <c r="AO505" s="1">
        <f>ABS(IK_diagnostics_positions__3[[#This Row],[Column19]]-S504)</f>
        <v>8.3738999999999992E-4</v>
      </c>
      <c r="AP505" s="1">
        <f>ABS(IK_diagnostics_positions__3[[#This Row],[Column20]]-T504)</f>
        <v>2.5747999999999951E-3</v>
      </c>
      <c r="AQ505" s="1">
        <f>ABS(IK_diagnostics_positions__3[[#This Row],[Column21]]-U504)</f>
        <v>1.6099999999998893E-3</v>
      </c>
    </row>
    <row r="506" spans="1:43" x14ac:dyDescent="0.25">
      <c r="A506" s="1">
        <v>0.25299500000000003</v>
      </c>
      <c r="B506" s="1" t="s">
        <v>22</v>
      </c>
      <c r="C506" s="1">
        <v>-0.96746799999999999</v>
      </c>
      <c r="D506" s="1">
        <v>-0.730263</v>
      </c>
      <c r="E506" s="1" t="s">
        <v>22</v>
      </c>
      <c r="F506" s="1">
        <v>-0.785246</v>
      </c>
      <c r="G506" s="1">
        <v>-0.83777299999999999</v>
      </c>
      <c r="H506" s="1">
        <v>0.81208499999999995</v>
      </c>
      <c r="I506" s="1">
        <v>-1.3588</v>
      </c>
      <c r="J506" s="1">
        <v>-1.3273999999999999E-2</v>
      </c>
      <c r="K506" s="1">
        <v>0.89797700000000003</v>
      </c>
      <c r="L506" s="1">
        <v>-1.9180999999999999</v>
      </c>
      <c r="M506" s="1">
        <v>0.786825</v>
      </c>
      <c r="N506" s="1">
        <v>0.96772599999999998</v>
      </c>
      <c r="O506" s="1">
        <v>-2.5139</v>
      </c>
      <c r="P506" s="1">
        <v>-0.79435500000000003</v>
      </c>
      <c r="Q506" s="1">
        <v>1.00247</v>
      </c>
      <c r="R506" s="1">
        <v>-2.5337299999999998</v>
      </c>
      <c r="S506" s="1">
        <v>1.0207300000000001E-3</v>
      </c>
      <c r="T506" s="1">
        <v>5.8651399999999999E-2</v>
      </c>
      <c r="U506" s="1">
        <v>-2.4615399999999998</v>
      </c>
      <c r="V506" s="1" t="s">
        <v>23</v>
      </c>
      <c r="W506" s="1">
        <f>ABS(IK_diagnostics_positions__3[[#This Row],[Column1]]-A505)</f>
        <v>7.2340000000000182E-3</v>
      </c>
      <c r="X506" s="1">
        <f>ABS(IK_diagnostics_positions__3[[#This Row],[Column2]]-B505)</f>
        <v>0</v>
      </c>
      <c r="Y506" s="1">
        <f>ABS(IK_diagnostics_positions__3[[#This Row],[Column3]]-C505)</f>
        <v>1.8630000000000591E-3</v>
      </c>
      <c r="Z506" s="1">
        <f>ABS(IK_diagnostics_positions__3[[#This Row],[Column4]]-D505)</f>
        <v>8.3109999999999573E-3</v>
      </c>
      <c r="AA506" s="1">
        <f>ABS(IK_diagnostics_positions__3[[#This Row],[Column5]]-E505)</f>
        <v>0</v>
      </c>
      <c r="AB506" s="1">
        <f>ABS(IK_diagnostics_positions__3[[#This Row],[Column6]]-F505)</f>
        <v>7.7749999999999764E-3</v>
      </c>
      <c r="AC506" s="1">
        <f>ABS(IK_diagnostics_positions__3[[#This Row],[Column7]]-G505)</f>
        <v>5.2769999999999762E-3</v>
      </c>
      <c r="AD506" s="1">
        <f>ABS(IK_diagnostics_positions__3[[#This Row],[Column8]]-H505)</f>
        <v>2.9960000000001097E-3</v>
      </c>
      <c r="AE506" s="1">
        <f>ABS(IK_diagnostics_positions__3[[#This Row],[Column9]]-I505)</f>
        <v>4.070000000000018E-3</v>
      </c>
      <c r="AF506" s="1">
        <f>ABS(IK_diagnostics_positions__3[[#This Row],[Column10]]-J505)</f>
        <v>2.367300000000001E-3</v>
      </c>
      <c r="AG506" s="1">
        <f>ABS(IK_diagnostics_positions__3[[#This Row],[Column11]]-K505)</f>
        <v>9.9199999999999289E-4</v>
      </c>
      <c r="AH506" s="1">
        <f>ABS(IK_diagnostics_positions__3[[#This Row],[Column12]]-L505)</f>
        <v>7.0000000000014495E-5</v>
      </c>
      <c r="AI506" s="1">
        <f>ABS(IK_diagnostics_positions__3[[#This Row],[Column13]]-M505)</f>
        <v>1.0419999999999874E-3</v>
      </c>
      <c r="AJ506" s="1">
        <f>ABS(IK_diagnostics_positions__3[[#This Row],[Column14]]-N505)</f>
        <v>2.0449999999999635E-3</v>
      </c>
      <c r="AK506" s="1">
        <f>ABS(IK_diagnostics_positions__3[[#This Row],[Column15]]-O505)</f>
        <v>1.3700000000000934E-3</v>
      </c>
      <c r="AL506" s="1">
        <f>ABS(IK_diagnostics_positions__3[[#This Row],[Column16]]-P505)</f>
        <v>2.0299999999999763E-3</v>
      </c>
      <c r="AM506" s="1">
        <f>ABS(IK_diagnostics_positions__3[[#This Row],[Column17]]-Q505)</f>
        <v>4.9999999999883471E-5</v>
      </c>
      <c r="AN506" s="1">
        <f>ABS(IK_diagnostics_positions__3[[#This Row],[Column18]]-R505)</f>
        <v>6.700000000003925E-4</v>
      </c>
      <c r="AO506" s="1">
        <f>ABS(IK_diagnostics_positions__3[[#This Row],[Column19]]-S505)</f>
        <v>1.3418900000000001E-3</v>
      </c>
      <c r="AP506" s="1">
        <f>ABS(IK_diagnostics_positions__3[[#This Row],[Column20]]-T505)</f>
        <v>1.2455000000000035E-3</v>
      </c>
      <c r="AQ506" s="1">
        <f>ABS(IK_diagnostics_positions__3[[#This Row],[Column21]]-U505)</f>
        <v>3.5000000000007248E-4</v>
      </c>
    </row>
    <row r="507" spans="1:43" x14ac:dyDescent="0.25">
      <c r="A507" s="1">
        <v>0.25900400000000001</v>
      </c>
      <c r="B507" s="1" t="s">
        <v>22</v>
      </c>
      <c r="C507" s="1">
        <v>-0.96587599999999996</v>
      </c>
      <c r="D507" s="1">
        <v>-0.723105</v>
      </c>
      <c r="E507" s="1" t="s">
        <v>22</v>
      </c>
      <c r="F507" s="1">
        <v>-0.77756400000000003</v>
      </c>
      <c r="G507" s="1">
        <v>-0.83448599999999995</v>
      </c>
      <c r="H507" s="1">
        <v>0.80860299999999996</v>
      </c>
      <c r="I507" s="1">
        <v>-1.35528</v>
      </c>
      <c r="J507" s="1">
        <v>-1.25611E-2</v>
      </c>
      <c r="K507" s="1">
        <v>0.89678500000000005</v>
      </c>
      <c r="L507" s="1">
        <v>-1.91801</v>
      </c>
      <c r="M507" s="1">
        <v>0.78694200000000003</v>
      </c>
      <c r="N507" s="1">
        <v>0.970001</v>
      </c>
      <c r="O507" s="1">
        <v>-2.5141900000000001</v>
      </c>
      <c r="P507" s="1">
        <v>-0.79395300000000002</v>
      </c>
      <c r="Q507" s="1">
        <v>1.0027600000000001</v>
      </c>
      <c r="R507" s="1">
        <v>-2.5329799999999998</v>
      </c>
      <c r="S507" s="1">
        <v>5.8300799999999999E-4</v>
      </c>
      <c r="T507" s="1">
        <v>5.6922500000000001E-2</v>
      </c>
      <c r="U507" s="1">
        <v>-2.4606499999999998</v>
      </c>
      <c r="V507" s="1" t="s">
        <v>23</v>
      </c>
      <c r="W507" s="1">
        <f>ABS(IK_diagnostics_positions__3[[#This Row],[Column1]]-A506)</f>
        <v>6.0089999999999866E-3</v>
      </c>
      <c r="X507" s="1">
        <f>ABS(IK_diagnostics_positions__3[[#This Row],[Column2]]-B506)</f>
        <v>0</v>
      </c>
      <c r="Y507" s="1">
        <f>ABS(IK_diagnostics_positions__3[[#This Row],[Column3]]-C506)</f>
        <v>1.5920000000000378E-3</v>
      </c>
      <c r="Z507" s="1">
        <f>ABS(IK_diagnostics_positions__3[[#This Row],[Column4]]-D506)</f>
        <v>7.1579999999999977E-3</v>
      </c>
      <c r="AA507" s="1">
        <f>ABS(IK_diagnostics_positions__3[[#This Row],[Column5]]-E506)</f>
        <v>0</v>
      </c>
      <c r="AB507" s="1">
        <f>ABS(IK_diagnostics_positions__3[[#This Row],[Column6]]-F506)</f>
        <v>7.6819999999999666E-3</v>
      </c>
      <c r="AC507" s="1">
        <f>ABS(IK_diagnostics_positions__3[[#This Row],[Column7]]-G506)</f>
        <v>3.2870000000000399E-3</v>
      </c>
      <c r="AD507" s="1">
        <f>ABS(IK_diagnostics_positions__3[[#This Row],[Column8]]-H506)</f>
        <v>3.4819999999999851E-3</v>
      </c>
      <c r="AE507" s="1">
        <f>ABS(IK_diagnostics_positions__3[[#This Row],[Column9]]-I506)</f>
        <v>3.5199999999999676E-3</v>
      </c>
      <c r="AF507" s="1">
        <f>ABS(IK_diagnostics_positions__3[[#This Row],[Column10]]-J506)</f>
        <v>7.1289999999999895E-4</v>
      </c>
      <c r="AG507" s="1">
        <f>ABS(IK_diagnostics_positions__3[[#This Row],[Column11]]-K506)</f>
        <v>1.1919999999999709E-3</v>
      </c>
      <c r="AH507" s="1">
        <f>ABS(IK_diagnostics_positions__3[[#This Row],[Column12]]-L506)</f>
        <v>8.9999999999923475E-5</v>
      </c>
      <c r="AI507" s="1">
        <f>ABS(IK_diagnostics_positions__3[[#This Row],[Column13]]-M506)</f>
        <v>1.1700000000003374E-4</v>
      </c>
      <c r="AJ507" s="1">
        <f>ABS(IK_diagnostics_positions__3[[#This Row],[Column14]]-N506)</f>
        <v>2.275000000000027E-3</v>
      </c>
      <c r="AK507" s="1">
        <f>ABS(IK_diagnostics_positions__3[[#This Row],[Column15]]-O506)</f>
        <v>2.9000000000012349E-4</v>
      </c>
      <c r="AL507" s="1">
        <f>ABS(IK_diagnostics_positions__3[[#This Row],[Column16]]-P506)</f>
        <v>4.0200000000001346E-4</v>
      </c>
      <c r="AM507" s="1">
        <f>ABS(IK_diagnostics_positions__3[[#This Row],[Column17]]-Q506)</f>
        <v>2.9000000000012349E-4</v>
      </c>
      <c r="AN507" s="1">
        <f>ABS(IK_diagnostics_positions__3[[#This Row],[Column18]]-R506)</f>
        <v>7.5000000000002842E-4</v>
      </c>
      <c r="AO507" s="1">
        <f>ABS(IK_diagnostics_positions__3[[#This Row],[Column19]]-S506)</f>
        <v>4.3772200000000009E-4</v>
      </c>
      <c r="AP507" s="1">
        <f>ABS(IK_diagnostics_positions__3[[#This Row],[Column20]]-T506)</f>
        <v>1.7288999999999985E-3</v>
      </c>
      <c r="AQ507" s="1">
        <f>ABS(IK_diagnostics_positions__3[[#This Row],[Column21]]-U506)</f>
        <v>8.9000000000005741E-4</v>
      </c>
    </row>
    <row r="508" spans="1:43" x14ac:dyDescent="0.25">
      <c r="A508" s="1">
        <v>0.26428400000000002</v>
      </c>
      <c r="B508" s="1" t="s">
        <v>22</v>
      </c>
      <c r="C508" s="1">
        <v>-0.964445</v>
      </c>
      <c r="D508" s="1">
        <v>-0.71668399999999999</v>
      </c>
      <c r="E508" s="1" t="s">
        <v>22</v>
      </c>
      <c r="F508" s="1">
        <v>-0.77027500000000004</v>
      </c>
      <c r="G508" s="1">
        <v>-0.83170200000000005</v>
      </c>
      <c r="H508" s="1">
        <v>0.80494299999999996</v>
      </c>
      <c r="I508" s="1">
        <v>-1.3523700000000001</v>
      </c>
      <c r="J508" s="1">
        <v>-1.16712E-2</v>
      </c>
      <c r="K508" s="1">
        <v>0.89497000000000004</v>
      </c>
      <c r="L508" s="1">
        <v>-1.91757</v>
      </c>
      <c r="M508" s="1">
        <v>0.78704399999999997</v>
      </c>
      <c r="N508" s="1">
        <v>0.97072099999999995</v>
      </c>
      <c r="O508" s="1">
        <v>-2.5144899999999999</v>
      </c>
      <c r="P508" s="1">
        <v>-0.793072</v>
      </c>
      <c r="Q508" s="1">
        <v>1.0026200000000001</v>
      </c>
      <c r="R508" s="1">
        <v>-2.5322399999999998</v>
      </c>
      <c r="S508" s="2">
        <v>4.2527900000000003E-5</v>
      </c>
      <c r="T508" s="1">
        <v>5.5387600000000002E-2</v>
      </c>
      <c r="U508" s="1">
        <v>-2.4606699999999999</v>
      </c>
      <c r="V508" s="1" t="s">
        <v>23</v>
      </c>
      <c r="W508" s="1">
        <f>ABS(IK_diagnostics_positions__3[[#This Row],[Column1]]-A507)</f>
        <v>5.2800000000000069E-3</v>
      </c>
      <c r="X508" s="1">
        <f>ABS(IK_diagnostics_positions__3[[#This Row],[Column2]]-B507)</f>
        <v>0</v>
      </c>
      <c r="Y508" s="1">
        <f>ABS(IK_diagnostics_positions__3[[#This Row],[Column3]]-C507)</f>
        <v>1.4309999999999601E-3</v>
      </c>
      <c r="Z508" s="1">
        <f>ABS(IK_diagnostics_positions__3[[#This Row],[Column4]]-D507)</f>
        <v>6.42100000000001E-3</v>
      </c>
      <c r="AA508" s="1">
        <f>ABS(IK_diagnostics_positions__3[[#This Row],[Column5]]-E507)</f>
        <v>0</v>
      </c>
      <c r="AB508" s="1">
        <f>ABS(IK_diagnostics_positions__3[[#This Row],[Column6]]-F507)</f>
        <v>7.2889999999999899E-3</v>
      </c>
      <c r="AC508" s="1">
        <f>ABS(IK_diagnostics_positions__3[[#This Row],[Column7]]-G507)</f>
        <v>2.7839999999998977E-3</v>
      </c>
      <c r="AD508" s="1">
        <f>ABS(IK_diagnostics_positions__3[[#This Row],[Column8]]-H507)</f>
        <v>3.6599999999999966E-3</v>
      </c>
      <c r="AE508" s="1">
        <f>ABS(IK_diagnostics_positions__3[[#This Row],[Column9]]-I507)</f>
        <v>2.9099999999999682E-3</v>
      </c>
      <c r="AF508" s="1">
        <f>ABS(IK_diagnostics_positions__3[[#This Row],[Column10]]-J507)</f>
        <v>8.8990000000000076E-4</v>
      </c>
      <c r="AG508" s="1">
        <f>ABS(IK_diagnostics_positions__3[[#This Row],[Column11]]-K507)</f>
        <v>1.815000000000011E-3</v>
      </c>
      <c r="AH508" s="1">
        <f>ABS(IK_diagnostics_positions__3[[#This Row],[Column12]]-L507)</f>
        <v>4.3999999999999595E-4</v>
      </c>
      <c r="AI508" s="1">
        <f>ABS(IK_diagnostics_positions__3[[#This Row],[Column13]]-M507)</f>
        <v>1.0199999999993548E-4</v>
      </c>
      <c r="AJ508" s="1">
        <f>ABS(IK_diagnostics_positions__3[[#This Row],[Column14]]-N507)</f>
        <v>7.1999999999994291E-4</v>
      </c>
      <c r="AK508" s="1">
        <f>ABS(IK_diagnostics_positions__3[[#This Row],[Column15]]-O507)</f>
        <v>2.9999999999974492E-4</v>
      </c>
      <c r="AL508" s="1">
        <f>ABS(IK_diagnostics_positions__3[[#This Row],[Column16]]-P507)</f>
        <v>8.8100000000002066E-4</v>
      </c>
      <c r="AM508" s="1">
        <f>ABS(IK_diagnostics_positions__3[[#This Row],[Column17]]-Q507)</f>
        <v>1.4000000000002899E-4</v>
      </c>
      <c r="AN508" s="1">
        <f>ABS(IK_diagnostics_positions__3[[#This Row],[Column18]]-R507)</f>
        <v>7.3999999999996291E-4</v>
      </c>
      <c r="AO508" s="1">
        <f>ABS(IK_diagnostics_positions__3[[#This Row],[Column19]]-S507)</f>
        <v>5.4048010000000001E-4</v>
      </c>
      <c r="AP508" s="1">
        <f>ABS(IK_diagnostics_positions__3[[#This Row],[Column20]]-T507)</f>
        <v>1.5348999999999988E-3</v>
      </c>
      <c r="AQ508" s="1">
        <f>ABS(IK_diagnostics_positions__3[[#This Row],[Column21]]-U507)</f>
        <v>2.0000000000131024E-5</v>
      </c>
    </row>
    <row r="509" spans="1:43" x14ac:dyDescent="0.25">
      <c r="A509" s="1">
        <v>0.270098</v>
      </c>
      <c r="B509" s="1" t="s">
        <v>22</v>
      </c>
      <c r="C509" s="1">
        <v>-0.96283300000000005</v>
      </c>
      <c r="D509" s="1">
        <v>-0.70971200000000001</v>
      </c>
      <c r="E509" s="1" t="s">
        <v>22</v>
      </c>
      <c r="F509" s="1">
        <v>-0.762903</v>
      </c>
      <c r="G509" s="1">
        <v>-0.82869499999999996</v>
      </c>
      <c r="H509" s="1">
        <v>0.80144000000000004</v>
      </c>
      <c r="I509" s="1">
        <v>-1.3490200000000001</v>
      </c>
      <c r="J509" s="1">
        <v>-1.1117E-2</v>
      </c>
      <c r="K509" s="1">
        <v>0.89355399999999996</v>
      </c>
      <c r="L509" s="1">
        <v>-1.9174199999999999</v>
      </c>
      <c r="M509" s="1">
        <v>0.78676999999999997</v>
      </c>
      <c r="N509" s="1">
        <v>0.97244900000000001</v>
      </c>
      <c r="O509" s="1">
        <v>-2.51505</v>
      </c>
      <c r="P509" s="1">
        <v>-0.79279699999999997</v>
      </c>
      <c r="Q509" s="1">
        <v>1.00196</v>
      </c>
      <c r="R509" s="1">
        <v>-2.5316100000000001</v>
      </c>
      <c r="S509" s="1">
        <v>1.5406299999999999E-4</v>
      </c>
      <c r="T509" s="1">
        <v>5.3884000000000001E-2</v>
      </c>
      <c r="U509" s="1">
        <v>-2.4603999999999999</v>
      </c>
      <c r="V509" s="1" t="s">
        <v>23</v>
      </c>
      <c r="W509" s="1">
        <f>ABS(IK_diagnostics_positions__3[[#This Row],[Column1]]-A508)</f>
        <v>5.8139999999999858E-3</v>
      </c>
      <c r="X509" s="1">
        <f>ABS(IK_diagnostics_positions__3[[#This Row],[Column2]]-B508)</f>
        <v>0</v>
      </c>
      <c r="Y509" s="1">
        <f>ABS(IK_diagnostics_positions__3[[#This Row],[Column3]]-C508)</f>
        <v>1.6119999999999468E-3</v>
      </c>
      <c r="Z509" s="1">
        <f>ABS(IK_diagnostics_positions__3[[#This Row],[Column4]]-D508)</f>
        <v>6.9719999999999782E-3</v>
      </c>
      <c r="AA509" s="1">
        <f>ABS(IK_diagnostics_positions__3[[#This Row],[Column5]]-E508)</f>
        <v>0</v>
      </c>
      <c r="AB509" s="1">
        <f>ABS(IK_diagnostics_positions__3[[#This Row],[Column6]]-F508)</f>
        <v>7.3720000000000452E-3</v>
      </c>
      <c r="AC509" s="1">
        <f>ABS(IK_diagnostics_positions__3[[#This Row],[Column7]]-G508)</f>
        <v>3.0070000000000929E-3</v>
      </c>
      <c r="AD509" s="1">
        <f>ABS(IK_diagnostics_positions__3[[#This Row],[Column8]]-H508)</f>
        <v>3.5029999999999228E-3</v>
      </c>
      <c r="AE509" s="1">
        <f>ABS(IK_diagnostics_positions__3[[#This Row],[Column9]]-I508)</f>
        <v>3.3499999999999641E-3</v>
      </c>
      <c r="AF509" s="1">
        <f>ABS(IK_diagnostics_positions__3[[#This Row],[Column10]]-J508)</f>
        <v>5.5419999999999948E-4</v>
      </c>
      <c r="AG509" s="1">
        <f>ABS(IK_diagnostics_positions__3[[#This Row],[Column11]]-K508)</f>
        <v>1.4160000000000839E-3</v>
      </c>
      <c r="AH509" s="1">
        <f>ABS(IK_diagnostics_positions__3[[#This Row],[Column12]]-L508)</f>
        <v>1.500000000000945E-4</v>
      </c>
      <c r="AI509" s="1">
        <f>ABS(IK_diagnostics_positions__3[[#This Row],[Column13]]-M508)</f>
        <v>2.7399999999999647E-4</v>
      </c>
      <c r="AJ509" s="1">
        <f>ABS(IK_diagnostics_positions__3[[#This Row],[Column14]]-N508)</f>
        <v>1.7280000000000628E-3</v>
      </c>
      <c r="AK509" s="1">
        <f>ABS(IK_diagnostics_positions__3[[#This Row],[Column15]]-O508)</f>
        <v>5.6000000000011596E-4</v>
      </c>
      <c r="AL509" s="1">
        <f>ABS(IK_diagnostics_positions__3[[#This Row],[Column16]]-P508)</f>
        <v>2.7500000000002522E-4</v>
      </c>
      <c r="AM509" s="1">
        <f>ABS(IK_diagnostics_positions__3[[#This Row],[Column17]]-Q508)</f>
        <v>6.6000000000010495E-4</v>
      </c>
      <c r="AN509" s="1">
        <f>ABS(IK_diagnostics_positions__3[[#This Row],[Column18]]-R508)</f>
        <v>6.2999999999968637E-4</v>
      </c>
      <c r="AO509" s="1">
        <f>ABS(IK_diagnostics_positions__3[[#This Row],[Column19]]-S508)</f>
        <v>1.1153509999999999E-4</v>
      </c>
      <c r="AP509" s="1">
        <f>ABS(IK_diagnostics_positions__3[[#This Row],[Column20]]-T508)</f>
        <v>1.5036000000000008E-3</v>
      </c>
      <c r="AQ509" s="1">
        <f>ABS(IK_diagnostics_positions__3[[#This Row],[Column21]]-U508)</f>
        <v>2.6999999999999247E-4</v>
      </c>
    </row>
    <row r="510" spans="1:43" x14ac:dyDescent="0.25">
      <c r="A510" s="1">
        <v>0.27478000000000002</v>
      </c>
      <c r="B510" s="1" t="s">
        <v>22</v>
      </c>
      <c r="C510" s="1">
        <v>-0.961507</v>
      </c>
      <c r="D510" s="1">
        <v>-0.703843</v>
      </c>
      <c r="E510" s="1" t="s">
        <v>22</v>
      </c>
      <c r="F510" s="1">
        <v>-0.75584499999999999</v>
      </c>
      <c r="G510" s="1">
        <v>-0.82655100000000004</v>
      </c>
      <c r="H510" s="1">
        <v>0.79800300000000002</v>
      </c>
      <c r="I510" s="1">
        <v>-1.3458699999999999</v>
      </c>
      <c r="J510" s="1">
        <v>-1.03325E-2</v>
      </c>
      <c r="K510" s="1">
        <v>0.89176599999999995</v>
      </c>
      <c r="L510" s="1">
        <v>-1.9159600000000001</v>
      </c>
      <c r="M510" s="1">
        <v>0.78617099999999995</v>
      </c>
      <c r="N510" s="1">
        <v>0.97219599999999995</v>
      </c>
      <c r="O510" s="1">
        <v>-2.5152199999999998</v>
      </c>
      <c r="P510" s="1">
        <v>-0.79119200000000001</v>
      </c>
      <c r="Q510" s="1">
        <v>1.0014400000000001</v>
      </c>
      <c r="R510" s="1">
        <v>-2.5309599999999999</v>
      </c>
      <c r="S510" s="1">
        <v>-1.18107E-4</v>
      </c>
      <c r="T510" s="1">
        <v>5.2877800000000003E-2</v>
      </c>
      <c r="U510" s="1">
        <v>-2.4601700000000002</v>
      </c>
      <c r="V510" s="1" t="s">
        <v>23</v>
      </c>
      <c r="W510" s="1">
        <f>ABS(IK_diagnostics_positions__3[[#This Row],[Column1]]-A509)</f>
        <v>4.6820000000000195E-3</v>
      </c>
      <c r="X510" s="1">
        <f>ABS(IK_diagnostics_positions__3[[#This Row],[Column2]]-B509)</f>
        <v>0</v>
      </c>
      <c r="Y510" s="1">
        <f>ABS(IK_diagnostics_positions__3[[#This Row],[Column3]]-C509)</f>
        <v>1.3260000000000494E-3</v>
      </c>
      <c r="Z510" s="1">
        <f>ABS(IK_diagnostics_positions__3[[#This Row],[Column4]]-D509)</f>
        <v>5.8690000000000131E-3</v>
      </c>
      <c r="AA510" s="1">
        <f>ABS(IK_diagnostics_positions__3[[#This Row],[Column5]]-E509)</f>
        <v>0</v>
      </c>
      <c r="AB510" s="1">
        <f>ABS(IK_diagnostics_positions__3[[#This Row],[Column6]]-F509)</f>
        <v>7.0580000000000087E-3</v>
      </c>
      <c r="AC510" s="1">
        <f>ABS(IK_diagnostics_positions__3[[#This Row],[Column7]]-G509)</f>
        <v>2.1439999999999237E-3</v>
      </c>
      <c r="AD510" s="1">
        <f>ABS(IK_diagnostics_positions__3[[#This Row],[Column8]]-H509)</f>
        <v>3.4370000000000234E-3</v>
      </c>
      <c r="AE510" s="1">
        <f>ABS(IK_diagnostics_positions__3[[#This Row],[Column9]]-I509)</f>
        <v>3.1500000000002082E-3</v>
      </c>
      <c r="AF510" s="1">
        <f>ABS(IK_diagnostics_positions__3[[#This Row],[Column10]]-J509)</f>
        <v>7.8450000000000047E-4</v>
      </c>
      <c r="AG510" s="1">
        <f>ABS(IK_diagnostics_positions__3[[#This Row],[Column11]]-K509)</f>
        <v>1.7880000000000118E-3</v>
      </c>
      <c r="AH510" s="1">
        <f>ABS(IK_diagnostics_positions__3[[#This Row],[Column12]]-L509)</f>
        <v>1.4599999999997948E-3</v>
      </c>
      <c r="AI510" s="1">
        <f>ABS(IK_diagnostics_positions__3[[#This Row],[Column13]]-M509)</f>
        <v>5.9900000000001619E-4</v>
      </c>
      <c r="AJ510" s="1">
        <f>ABS(IK_diagnostics_positions__3[[#This Row],[Column14]]-N509)</f>
        <v>2.5300000000005873E-4</v>
      </c>
      <c r="AK510" s="1">
        <f>ABS(IK_diagnostics_positions__3[[#This Row],[Column15]]-O509)</f>
        <v>1.6999999999978144E-4</v>
      </c>
      <c r="AL510" s="1">
        <f>ABS(IK_diagnostics_positions__3[[#This Row],[Column16]]-P509)</f>
        <v>1.6049999999999676E-3</v>
      </c>
      <c r="AM510" s="1">
        <f>ABS(IK_diagnostics_positions__3[[#This Row],[Column17]]-Q509)</f>
        <v>5.1999999999985391E-4</v>
      </c>
      <c r="AN510" s="1">
        <f>ABS(IK_diagnostics_positions__3[[#This Row],[Column18]]-R509)</f>
        <v>6.5000000000026148E-4</v>
      </c>
      <c r="AO510" s="1">
        <f>ABS(IK_diagnostics_positions__3[[#This Row],[Column19]]-S509)</f>
        <v>2.7216999999999996E-4</v>
      </c>
      <c r="AP510" s="1">
        <f>ABS(IK_diagnostics_positions__3[[#This Row],[Column20]]-T509)</f>
        <v>1.0061999999999988E-3</v>
      </c>
      <c r="AQ510" s="1">
        <f>ABS(IK_diagnostics_positions__3[[#This Row],[Column21]]-U509)</f>
        <v>2.2999999999973042E-4</v>
      </c>
    </row>
    <row r="511" spans="1:43" x14ac:dyDescent="0.25">
      <c r="A511" s="1">
        <v>0.28012100000000001</v>
      </c>
      <c r="B511" s="1" t="s">
        <v>22</v>
      </c>
      <c r="C511" s="1">
        <v>-0.95996499999999996</v>
      </c>
      <c r="D511" s="1">
        <v>-0.69726999999999995</v>
      </c>
      <c r="E511" s="1" t="s">
        <v>22</v>
      </c>
      <c r="F511" s="1">
        <v>-0.748525</v>
      </c>
      <c r="G511" s="1">
        <v>-0.82375699999999996</v>
      </c>
      <c r="H511" s="1">
        <v>0.79436499999999999</v>
      </c>
      <c r="I511" s="1">
        <v>-1.3426499999999999</v>
      </c>
      <c r="J511" s="1">
        <v>-1.00967E-2</v>
      </c>
      <c r="K511" s="1">
        <v>0.889899</v>
      </c>
      <c r="L511" s="1">
        <v>-1.9160900000000001</v>
      </c>
      <c r="M511" s="1">
        <v>0.78557100000000002</v>
      </c>
      <c r="N511" s="1">
        <v>0.97320300000000004</v>
      </c>
      <c r="O511" s="1">
        <v>-2.51607</v>
      </c>
      <c r="P511" s="1">
        <v>-0.79108100000000003</v>
      </c>
      <c r="Q511" s="1">
        <v>1.0019800000000001</v>
      </c>
      <c r="R511" s="1">
        <v>-2.5305</v>
      </c>
      <c r="S511" s="1">
        <v>-8.9925499999999995E-4</v>
      </c>
      <c r="T511" s="1">
        <v>5.1679099999999999E-2</v>
      </c>
      <c r="U511" s="1">
        <v>-2.4613399999999999</v>
      </c>
      <c r="V511" s="1" t="s">
        <v>23</v>
      </c>
      <c r="W511" s="1">
        <f>ABS(IK_diagnostics_positions__3[[#This Row],[Column1]]-A510)</f>
        <v>5.3409999999999846E-3</v>
      </c>
      <c r="X511" s="1">
        <f>ABS(IK_diagnostics_positions__3[[#This Row],[Column2]]-B510)</f>
        <v>0</v>
      </c>
      <c r="Y511" s="1">
        <f>ABS(IK_diagnostics_positions__3[[#This Row],[Column3]]-C510)</f>
        <v>1.5420000000000433E-3</v>
      </c>
      <c r="Z511" s="1">
        <f>ABS(IK_diagnostics_positions__3[[#This Row],[Column4]]-D510)</f>
        <v>6.573000000000051E-3</v>
      </c>
      <c r="AA511" s="1">
        <f>ABS(IK_diagnostics_positions__3[[#This Row],[Column5]]-E510)</f>
        <v>0</v>
      </c>
      <c r="AB511" s="1">
        <f>ABS(IK_diagnostics_positions__3[[#This Row],[Column6]]-F510)</f>
        <v>7.3199999999999932E-3</v>
      </c>
      <c r="AC511" s="1">
        <f>ABS(IK_diagnostics_positions__3[[#This Row],[Column7]]-G510)</f>
        <v>2.7940000000000742E-3</v>
      </c>
      <c r="AD511" s="1">
        <f>ABS(IK_diagnostics_positions__3[[#This Row],[Column8]]-H510)</f>
        <v>3.6380000000000301E-3</v>
      </c>
      <c r="AE511" s="1">
        <f>ABS(IK_diagnostics_positions__3[[#This Row],[Column9]]-I510)</f>
        <v>3.2200000000000006E-3</v>
      </c>
      <c r="AF511" s="1">
        <f>ABS(IK_diagnostics_positions__3[[#This Row],[Column10]]-J510)</f>
        <v>2.3579999999999955E-4</v>
      </c>
      <c r="AG511" s="1">
        <f>ABS(IK_diagnostics_positions__3[[#This Row],[Column11]]-K510)</f>
        <v>1.866999999999952E-3</v>
      </c>
      <c r="AH511" s="1">
        <f>ABS(IK_diagnostics_positions__3[[#This Row],[Column12]]-L510)</f>
        <v>1.2999999999996348E-4</v>
      </c>
      <c r="AI511" s="1">
        <f>ABS(IK_diagnostics_positions__3[[#This Row],[Column13]]-M510)</f>
        <v>5.9999999999993392E-4</v>
      </c>
      <c r="AJ511" s="1">
        <f>ABS(IK_diagnostics_positions__3[[#This Row],[Column14]]-N510)</f>
        <v>1.0070000000000912E-3</v>
      </c>
      <c r="AK511" s="1">
        <f>ABS(IK_diagnostics_positions__3[[#This Row],[Column15]]-O510)</f>
        <v>8.5000000000023945E-4</v>
      </c>
      <c r="AL511" s="1">
        <f>ABS(IK_diagnostics_positions__3[[#This Row],[Column16]]-P510)</f>
        <v>1.1099999999997223E-4</v>
      </c>
      <c r="AM511" s="1">
        <f>ABS(IK_diagnostics_positions__3[[#This Row],[Column17]]-Q510)</f>
        <v>5.3999999999998494E-4</v>
      </c>
      <c r="AN511" s="1">
        <f>ABS(IK_diagnostics_positions__3[[#This Row],[Column18]]-R510)</f>
        <v>4.5999999999990493E-4</v>
      </c>
      <c r="AO511" s="1">
        <f>ABS(IK_diagnostics_positions__3[[#This Row],[Column19]]-S510)</f>
        <v>7.8114799999999996E-4</v>
      </c>
      <c r="AP511" s="1">
        <f>ABS(IK_diagnostics_positions__3[[#This Row],[Column20]]-T510)</f>
        <v>1.1987000000000039E-3</v>
      </c>
      <c r="AQ511" s="1">
        <f>ABS(IK_diagnostics_positions__3[[#This Row],[Column21]]-U510)</f>
        <v>1.1699999999996713E-3</v>
      </c>
    </row>
    <row r="512" spans="1:43" x14ac:dyDescent="0.25">
      <c r="A512" s="1">
        <v>0.28459499999999999</v>
      </c>
      <c r="B512" s="1" t="s">
        <v>22</v>
      </c>
      <c r="C512" s="1">
        <v>-0.95864799999999994</v>
      </c>
      <c r="D512" s="1">
        <v>-0.69146700000000005</v>
      </c>
      <c r="E512" s="1" t="s">
        <v>22</v>
      </c>
      <c r="F512" s="1">
        <v>-0.74115500000000001</v>
      </c>
      <c r="G512" s="1">
        <v>-0.82220599999999999</v>
      </c>
      <c r="H512" s="1">
        <v>0.79035599999999995</v>
      </c>
      <c r="I512" s="1">
        <v>-1.33969</v>
      </c>
      <c r="J512" s="1">
        <v>-1.03941E-2</v>
      </c>
      <c r="K512" s="1">
        <v>0.88804499999999997</v>
      </c>
      <c r="L512" s="1">
        <v>-1.9153800000000001</v>
      </c>
      <c r="M512" s="1">
        <v>0.78550799999999998</v>
      </c>
      <c r="N512" s="1">
        <v>0.97480900000000004</v>
      </c>
      <c r="O512" s="1">
        <v>-2.5145599999999999</v>
      </c>
      <c r="P512" s="1">
        <v>-0.79073300000000002</v>
      </c>
      <c r="Q512" s="1">
        <v>1.0022200000000001</v>
      </c>
      <c r="R512" s="1">
        <v>-2.5302199999999999</v>
      </c>
      <c r="S512" s="1">
        <v>-1.09103E-3</v>
      </c>
      <c r="T512" s="1">
        <v>5.0452400000000001E-2</v>
      </c>
      <c r="U512" s="1">
        <v>-2.4615999999999998</v>
      </c>
      <c r="V512" s="1" t="s">
        <v>23</v>
      </c>
      <c r="W512" s="1">
        <f>ABS(IK_diagnostics_positions__3[[#This Row],[Column1]]-A511)</f>
        <v>4.473999999999978E-3</v>
      </c>
      <c r="X512" s="1">
        <f>ABS(IK_diagnostics_positions__3[[#This Row],[Column2]]-B511)</f>
        <v>0</v>
      </c>
      <c r="Y512" s="1">
        <f>ABS(IK_diagnostics_positions__3[[#This Row],[Column3]]-C511)</f>
        <v>1.3170000000000126E-3</v>
      </c>
      <c r="Z512" s="1">
        <f>ABS(IK_diagnostics_positions__3[[#This Row],[Column4]]-D511)</f>
        <v>5.8029999999998916E-3</v>
      </c>
      <c r="AA512" s="1">
        <f>ABS(IK_diagnostics_positions__3[[#This Row],[Column5]]-E511)</f>
        <v>0</v>
      </c>
      <c r="AB512" s="1">
        <f>ABS(IK_diagnostics_positions__3[[#This Row],[Column6]]-F511)</f>
        <v>7.3699999999999877E-3</v>
      </c>
      <c r="AC512" s="1">
        <f>ABS(IK_diagnostics_positions__3[[#This Row],[Column7]]-G511)</f>
        <v>1.5509999999999691E-3</v>
      </c>
      <c r="AD512" s="1">
        <f>ABS(IK_diagnostics_positions__3[[#This Row],[Column8]]-H511)</f>
        <v>4.0090000000000403E-3</v>
      </c>
      <c r="AE512" s="1">
        <f>ABS(IK_diagnostics_positions__3[[#This Row],[Column9]]-I511)</f>
        <v>2.9599999999998516E-3</v>
      </c>
      <c r="AF512" s="1">
        <f>ABS(IK_diagnostics_positions__3[[#This Row],[Column10]]-J511)</f>
        <v>2.9739999999999975E-4</v>
      </c>
      <c r="AG512" s="1">
        <f>ABS(IK_diagnostics_positions__3[[#This Row],[Column11]]-K511)</f>
        <v>1.8540000000000223E-3</v>
      </c>
      <c r="AH512" s="1">
        <f>ABS(IK_diagnostics_positions__3[[#This Row],[Column12]]-L511)</f>
        <v>7.0999999999998842E-4</v>
      </c>
      <c r="AI512" s="1">
        <f>ABS(IK_diagnostics_positions__3[[#This Row],[Column13]]-M511)</f>
        <v>6.300000000003525E-5</v>
      </c>
      <c r="AJ512" s="1">
        <f>ABS(IK_diagnostics_positions__3[[#This Row],[Column14]]-N511)</f>
        <v>1.6059999999999963E-3</v>
      </c>
      <c r="AK512" s="1">
        <f>ABS(IK_diagnostics_positions__3[[#This Row],[Column15]]-O511)</f>
        <v>1.5100000000001224E-3</v>
      </c>
      <c r="AL512" s="1">
        <f>ABS(IK_diagnostics_positions__3[[#This Row],[Column16]]-P511)</f>
        <v>3.4800000000001496E-4</v>
      </c>
      <c r="AM512" s="1">
        <f>ABS(IK_diagnostics_positions__3[[#This Row],[Column17]]-Q511)</f>
        <v>2.4000000000001798E-4</v>
      </c>
      <c r="AN512" s="1">
        <f>ABS(IK_diagnostics_positions__3[[#This Row],[Column18]]-R511)</f>
        <v>2.8000000000005798E-4</v>
      </c>
      <c r="AO512" s="1">
        <f>ABS(IK_diagnostics_positions__3[[#This Row],[Column19]]-S511)</f>
        <v>1.9177500000000004E-4</v>
      </c>
      <c r="AP512" s="1">
        <f>ABS(IK_diagnostics_positions__3[[#This Row],[Column20]]-T511)</f>
        <v>1.2266999999999972E-3</v>
      </c>
      <c r="AQ512" s="1">
        <f>ABS(IK_diagnostics_positions__3[[#This Row],[Column21]]-U511)</f>
        <v>2.5999999999992696E-4</v>
      </c>
    </row>
    <row r="513" spans="1:43" x14ac:dyDescent="0.25">
      <c r="A513" s="1">
        <v>0.29016700000000001</v>
      </c>
      <c r="B513" s="1" t="s">
        <v>22</v>
      </c>
      <c r="C513" s="1">
        <v>-0.95697600000000005</v>
      </c>
      <c r="D513" s="1">
        <v>-0.68451700000000004</v>
      </c>
      <c r="E513" s="1" t="s">
        <v>22</v>
      </c>
      <c r="F513" s="1">
        <v>-0.73338800000000004</v>
      </c>
      <c r="G513" s="1">
        <v>-0.81912600000000002</v>
      </c>
      <c r="H513" s="1">
        <v>0.78627999999999998</v>
      </c>
      <c r="I513" s="1">
        <v>-1.3364199999999999</v>
      </c>
      <c r="J513" s="1">
        <v>-9.64659E-3</v>
      </c>
      <c r="K513" s="1">
        <v>0.88599399999999995</v>
      </c>
      <c r="L513" s="1">
        <v>-1.9150400000000001</v>
      </c>
      <c r="M513" s="1">
        <v>0.78552299999999997</v>
      </c>
      <c r="N513" s="1">
        <v>0.97581399999999996</v>
      </c>
      <c r="O513" s="1">
        <v>-2.5147300000000001</v>
      </c>
      <c r="P513" s="1">
        <v>-0.78984399999999999</v>
      </c>
      <c r="Q513" s="1">
        <v>1.0024599999999999</v>
      </c>
      <c r="R513" s="1">
        <v>-2.52963</v>
      </c>
      <c r="S513" s="1">
        <v>-7.3085700000000001E-4</v>
      </c>
      <c r="T513" s="1">
        <v>4.9046899999999997E-2</v>
      </c>
      <c r="U513" s="1">
        <v>-2.46225</v>
      </c>
      <c r="V513" s="1" t="s">
        <v>23</v>
      </c>
      <c r="W513" s="1">
        <f>ABS(IK_diagnostics_positions__3[[#This Row],[Column1]]-A512)</f>
        <v>5.5720000000000214E-3</v>
      </c>
      <c r="X513" s="1">
        <f>ABS(IK_diagnostics_positions__3[[#This Row],[Column2]]-B512)</f>
        <v>0</v>
      </c>
      <c r="Y513" s="1">
        <f>ABS(IK_diagnostics_positions__3[[#This Row],[Column3]]-C512)</f>
        <v>1.6719999999998958E-3</v>
      </c>
      <c r="Z513" s="1">
        <f>ABS(IK_diagnostics_positions__3[[#This Row],[Column4]]-D512)</f>
        <v>6.9500000000000117E-3</v>
      </c>
      <c r="AA513" s="1">
        <f>ABS(IK_diagnostics_positions__3[[#This Row],[Column5]]-E512)</f>
        <v>0</v>
      </c>
      <c r="AB513" s="1">
        <f>ABS(IK_diagnostics_positions__3[[#This Row],[Column6]]-F512)</f>
        <v>7.7669999999999684E-3</v>
      </c>
      <c r="AC513" s="1">
        <f>ABS(IK_diagnostics_positions__3[[#This Row],[Column7]]-G512)</f>
        <v>3.0799999999999716E-3</v>
      </c>
      <c r="AD513" s="1">
        <f>ABS(IK_diagnostics_positions__3[[#This Row],[Column8]]-H512)</f>
        <v>4.0759999999999685E-3</v>
      </c>
      <c r="AE513" s="1">
        <f>ABS(IK_diagnostics_positions__3[[#This Row],[Column9]]-I512)</f>
        <v>3.2700000000001062E-3</v>
      </c>
      <c r="AF513" s="1">
        <f>ABS(IK_diagnostics_positions__3[[#This Row],[Column10]]-J512)</f>
        <v>7.4750999999999984E-4</v>
      </c>
      <c r="AG513" s="1">
        <f>ABS(IK_diagnostics_positions__3[[#This Row],[Column11]]-K512)</f>
        <v>2.051000000000025E-3</v>
      </c>
      <c r="AH513" s="1">
        <f>ABS(IK_diagnostics_positions__3[[#This Row],[Column12]]-L512)</f>
        <v>3.4000000000000696E-4</v>
      </c>
      <c r="AI513" s="1">
        <f>ABS(IK_diagnostics_positions__3[[#This Row],[Column13]]-M512)</f>
        <v>1.4999999999987246E-5</v>
      </c>
      <c r="AJ513" s="1">
        <f>ABS(IK_diagnostics_positions__3[[#This Row],[Column14]]-N512)</f>
        <v>1.0049999999999226E-3</v>
      </c>
      <c r="AK513" s="1">
        <f>ABS(IK_diagnostics_positions__3[[#This Row],[Column15]]-O512)</f>
        <v>1.7000000000022553E-4</v>
      </c>
      <c r="AL513" s="1">
        <f>ABS(IK_diagnostics_positions__3[[#This Row],[Column16]]-P512)</f>
        <v>8.8900000000002866E-4</v>
      </c>
      <c r="AM513" s="1">
        <f>ABS(IK_diagnostics_positions__3[[#This Row],[Column17]]-Q512)</f>
        <v>2.3999999999979593E-4</v>
      </c>
      <c r="AN513" s="1">
        <f>ABS(IK_diagnostics_positions__3[[#This Row],[Column18]]-R512)</f>
        <v>5.8999999999986841E-4</v>
      </c>
      <c r="AO513" s="1">
        <f>ABS(IK_diagnostics_positions__3[[#This Row],[Column19]]-S512)</f>
        <v>3.6017299999999998E-4</v>
      </c>
      <c r="AP513" s="1">
        <f>ABS(IK_diagnostics_positions__3[[#This Row],[Column20]]-T512)</f>
        <v>1.405500000000004E-3</v>
      </c>
      <c r="AQ513" s="1">
        <f>ABS(IK_diagnostics_positions__3[[#This Row],[Column21]]-U512)</f>
        <v>6.5000000000026148E-4</v>
      </c>
    </row>
    <row r="514" spans="1:43" x14ac:dyDescent="0.25">
      <c r="A514" s="1">
        <v>0.294211</v>
      </c>
      <c r="B514" s="1" t="s">
        <v>22</v>
      </c>
      <c r="C514" s="1">
        <v>-0.95574099999999995</v>
      </c>
      <c r="D514" s="1">
        <v>-0.67919200000000002</v>
      </c>
      <c r="E514" s="1" t="s">
        <v>22</v>
      </c>
      <c r="F514" s="1">
        <v>-0.72664200000000001</v>
      </c>
      <c r="G514" s="1">
        <v>-0.81724699999999995</v>
      </c>
      <c r="H514" s="1">
        <v>0.78284299999999996</v>
      </c>
      <c r="I514" s="1">
        <v>-1.33335</v>
      </c>
      <c r="J514" s="1">
        <v>-9.4121699999999992E-3</v>
      </c>
      <c r="K514" s="1">
        <v>0.88397000000000003</v>
      </c>
      <c r="L514" s="1">
        <v>-1.9140200000000001</v>
      </c>
      <c r="M514" s="1">
        <v>0.78461899999999996</v>
      </c>
      <c r="N514" s="1">
        <v>0.97547099999999998</v>
      </c>
      <c r="O514" s="1">
        <v>-2.5149699999999999</v>
      </c>
      <c r="P514" s="1">
        <v>-0.788767</v>
      </c>
      <c r="Q514" s="1">
        <v>1.0024999999999999</v>
      </c>
      <c r="R514" s="1">
        <v>-2.52929</v>
      </c>
      <c r="S514" s="1">
        <v>-9.6905199999999998E-4</v>
      </c>
      <c r="T514" s="1">
        <v>4.75767E-2</v>
      </c>
      <c r="U514" s="1">
        <v>-2.4620899999999999</v>
      </c>
      <c r="V514" s="1" t="s">
        <v>23</v>
      </c>
      <c r="W514" s="1">
        <f>ABS(IK_diagnostics_positions__3[[#This Row],[Column1]]-A513)</f>
        <v>4.043999999999992E-3</v>
      </c>
      <c r="X514" s="1">
        <f>ABS(IK_diagnostics_positions__3[[#This Row],[Column2]]-B513)</f>
        <v>0</v>
      </c>
      <c r="Y514" s="1">
        <f>ABS(IK_diagnostics_positions__3[[#This Row],[Column3]]-C513)</f>
        <v>1.2350000000000971E-3</v>
      </c>
      <c r="Z514" s="1">
        <f>ABS(IK_diagnostics_positions__3[[#This Row],[Column4]]-D513)</f>
        <v>5.3250000000000242E-3</v>
      </c>
      <c r="AA514" s="1">
        <f>ABS(IK_diagnostics_positions__3[[#This Row],[Column5]]-E513)</f>
        <v>0</v>
      </c>
      <c r="AB514" s="1">
        <f>ABS(IK_diagnostics_positions__3[[#This Row],[Column6]]-F513)</f>
        <v>6.7460000000000298E-3</v>
      </c>
      <c r="AC514" s="1">
        <f>ABS(IK_diagnostics_positions__3[[#This Row],[Column7]]-G513)</f>
        <v>1.8790000000000751E-3</v>
      </c>
      <c r="AD514" s="1">
        <f>ABS(IK_diagnostics_positions__3[[#This Row],[Column8]]-H513)</f>
        <v>3.4370000000000234E-3</v>
      </c>
      <c r="AE514" s="1">
        <f>ABS(IK_diagnostics_positions__3[[#This Row],[Column9]]-I513)</f>
        <v>3.0699999999999061E-3</v>
      </c>
      <c r="AF514" s="1">
        <f>ABS(IK_diagnostics_positions__3[[#This Row],[Column10]]-J513)</f>
        <v>2.3442000000000081E-4</v>
      </c>
      <c r="AG514" s="1">
        <f>ABS(IK_diagnostics_positions__3[[#This Row],[Column11]]-K513)</f>
        <v>2.0239999999999148E-3</v>
      </c>
      <c r="AH514" s="1">
        <f>ABS(IK_diagnostics_positions__3[[#This Row],[Column12]]-L513)</f>
        <v>1.0200000000000209E-3</v>
      </c>
      <c r="AI514" s="1">
        <f>ABS(IK_diagnostics_positions__3[[#This Row],[Column13]]-M513)</f>
        <v>9.040000000000159E-4</v>
      </c>
      <c r="AJ514" s="1">
        <f>ABS(IK_diagnostics_positions__3[[#This Row],[Column14]]-N513)</f>
        <v>3.4299999999998221E-4</v>
      </c>
      <c r="AK514" s="1">
        <f>ABS(IK_diagnostics_positions__3[[#This Row],[Column15]]-O513)</f>
        <v>2.3999999999979593E-4</v>
      </c>
      <c r="AL514" s="1">
        <f>ABS(IK_diagnostics_positions__3[[#This Row],[Column16]]-P513)</f>
        <v>1.0769999999999946E-3</v>
      </c>
      <c r="AM514" s="1">
        <f>ABS(IK_diagnostics_positions__3[[#This Row],[Column17]]-Q513)</f>
        <v>4.0000000000040004E-5</v>
      </c>
      <c r="AN514" s="1">
        <f>ABS(IK_diagnostics_positions__3[[#This Row],[Column18]]-R513)</f>
        <v>3.4000000000000696E-4</v>
      </c>
      <c r="AO514" s="1">
        <f>ABS(IK_diagnostics_positions__3[[#This Row],[Column19]]-S513)</f>
        <v>2.3819499999999996E-4</v>
      </c>
      <c r="AP514" s="1">
        <f>ABS(IK_diagnostics_positions__3[[#This Row],[Column20]]-T513)</f>
        <v>1.4701999999999979E-3</v>
      </c>
      <c r="AQ514" s="1">
        <f>ABS(IK_diagnostics_positions__3[[#This Row],[Column21]]-U513)</f>
        <v>1.6000000000016001E-4</v>
      </c>
    </row>
    <row r="515" spans="1:43" x14ac:dyDescent="0.25">
      <c r="A515" s="1">
        <v>0.29811700000000002</v>
      </c>
      <c r="B515" s="1" t="s">
        <v>22</v>
      </c>
      <c r="C515" s="1">
        <v>-0.95452899999999996</v>
      </c>
      <c r="D515" s="1">
        <v>-0.67408400000000002</v>
      </c>
      <c r="E515" s="1" t="s">
        <v>22</v>
      </c>
      <c r="F515" s="1">
        <v>-0.72037899999999999</v>
      </c>
      <c r="G515" s="1">
        <v>-0.81576300000000002</v>
      </c>
      <c r="H515" s="1">
        <v>0.77944899999999995</v>
      </c>
      <c r="I515" s="1">
        <v>-1.3306100000000001</v>
      </c>
      <c r="J515" s="1">
        <v>-9.1812600000000001E-3</v>
      </c>
      <c r="K515" s="1">
        <v>0.88239999999999996</v>
      </c>
      <c r="L515" s="1">
        <v>-1.9127000000000001</v>
      </c>
      <c r="M515" s="1">
        <v>0.78395499999999996</v>
      </c>
      <c r="N515" s="1">
        <v>0.975912</v>
      </c>
      <c r="O515" s="1">
        <v>-2.5145300000000002</v>
      </c>
      <c r="P515" s="1">
        <v>-0.78793199999999997</v>
      </c>
      <c r="Q515" s="1">
        <v>1.0030300000000001</v>
      </c>
      <c r="R515" s="1">
        <v>-2.52833</v>
      </c>
      <c r="S515" s="2">
        <v>-7.4833599999999994E-5</v>
      </c>
      <c r="T515" s="1">
        <v>4.6771199999999999E-2</v>
      </c>
      <c r="U515" s="1">
        <v>-2.4619200000000001</v>
      </c>
      <c r="V515" s="1" t="s">
        <v>23</v>
      </c>
      <c r="W515" s="1">
        <f>ABS(IK_diagnostics_positions__3[[#This Row],[Column1]]-A514)</f>
        <v>3.9060000000000206E-3</v>
      </c>
      <c r="X515" s="1">
        <f>ABS(IK_diagnostics_positions__3[[#This Row],[Column2]]-B514)</f>
        <v>0</v>
      </c>
      <c r="Y515" s="1">
        <f>ABS(IK_diagnostics_positions__3[[#This Row],[Column3]]-C514)</f>
        <v>1.2119999999999909E-3</v>
      </c>
      <c r="Z515" s="1">
        <f>ABS(IK_diagnostics_positions__3[[#This Row],[Column4]]-D514)</f>
        <v>5.1080000000000014E-3</v>
      </c>
      <c r="AA515" s="1">
        <f>ABS(IK_diagnostics_positions__3[[#This Row],[Column5]]-E514)</f>
        <v>0</v>
      </c>
      <c r="AB515" s="1">
        <f>ABS(IK_diagnostics_positions__3[[#This Row],[Column6]]-F514)</f>
        <v>6.2630000000000186E-3</v>
      </c>
      <c r="AC515" s="1">
        <f>ABS(IK_diagnostics_positions__3[[#This Row],[Column7]]-G514)</f>
        <v>1.4839999999999298E-3</v>
      </c>
      <c r="AD515" s="1">
        <f>ABS(IK_diagnostics_positions__3[[#This Row],[Column8]]-H514)</f>
        <v>3.3940000000000081E-3</v>
      </c>
      <c r="AE515" s="1">
        <f>ABS(IK_diagnostics_positions__3[[#This Row],[Column9]]-I514)</f>
        <v>2.7399999999999647E-3</v>
      </c>
      <c r="AF515" s="1">
        <f>ABS(IK_diagnostics_positions__3[[#This Row],[Column10]]-J514)</f>
        <v>2.309099999999991E-4</v>
      </c>
      <c r="AG515" s="1">
        <f>ABS(IK_diagnostics_positions__3[[#This Row],[Column11]]-K514)</f>
        <v>1.5700000000000713E-3</v>
      </c>
      <c r="AH515" s="1">
        <f>ABS(IK_diagnostics_positions__3[[#This Row],[Column12]]-L514)</f>
        <v>1.3199999999999878E-3</v>
      </c>
      <c r="AI515" s="1">
        <f>ABS(IK_diagnostics_positions__3[[#This Row],[Column13]]-M514)</f>
        <v>6.6399999999999793E-4</v>
      </c>
      <c r="AJ515" s="1">
        <f>ABS(IK_diagnostics_positions__3[[#This Row],[Column14]]-N514)</f>
        <v>4.4100000000002471E-4</v>
      </c>
      <c r="AK515" s="1">
        <f>ABS(IK_diagnostics_positions__3[[#This Row],[Column15]]-O514)</f>
        <v>4.3999999999977391E-4</v>
      </c>
      <c r="AL515" s="1">
        <f>ABS(IK_diagnostics_positions__3[[#This Row],[Column16]]-P514)</f>
        <v>8.3500000000003016E-4</v>
      </c>
      <c r="AM515" s="1">
        <f>ABS(IK_diagnostics_positions__3[[#This Row],[Column17]]-Q514)</f>
        <v>5.3000000000014147E-4</v>
      </c>
      <c r="AN515" s="1">
        <f>ABS(IK_diagnostics_positions__3[[#This Row],[Column18]]-R514)</f>
        <v>9.6000000000007191E-4</v>
      </c>
      <c r="AO515" s="1">
        <f>ABS(IK_diagnostics_positions__3[[#This Row],[Column19]]-S514)</f>
        <v>8.9421839999999993E-4</v>
      </c>
      <c r="AP515" s="1">
        <f>ABS(IK_diagnostics_positions__3[[#This Row],[Column20]]-T514)</f>
        <v>8.0550000000000066E-4</v>
      </c>
      <c r="AQ515" s="1">
        <f>ABS(IK_diagnostics_positions__3[[#This Row],[Column21]]-U514)</f>
        <v>1.6999999999978144E-4</v>
      </c>
    </row>
    <row r="516" spans="1:43" x14ac:dyDescent="0.25">
      <c r="A516" s="1">
        <v>0.30086499999999999</v>
      </c>
      <c r="B516" s="1" t="s">
        <v>22</v>
      </c>
      <c r="C516" s="1">
        <v>-0.95366700000000004</v>
      </c>
      <c r="D516" s="1">
        <v>-0.67026799999999997</v>
      </c>
      <c r="E516" s="1" t="s">
        <v>22</v>
      </c>
      <c r="F516" s="1">
        <v>-0.71512900000000001</v>
      </c>
      <c r="G516" s="1">
        <v>-0.81543900000000002</v>
      </c>
      <c r="H516" s="1">
        <v>0.77547600000000005</v>
      </c>
      <c r="I516" s="1">
        <v>-1.32959</v>
      </c>
      <c r="J516" s="1">
        <v>-9.7535299999999998E-3</v>
      </c>
      <c r="K516" s="1">
        <v>0.88061999999999996</v>
      </c>
      <c r="L516" s="1">
        <v>-1.9125300000000001</v>
      </c>
      <c r="M516" s="1">
        <v>0.78355600000000003</v>
      </c>
      <c r="N516" s="1">
        <v>0.97696799999999995</v>
      </c>
      <c r="O516" s="1">
        <v>-2.5136699999999998</v>
      </c>
      <c r="P516" s="1">
        <v>-0.78817400000000004</v>
      </c>
      <c r="Q516" s="1">
        <v>1.0019899999999999</v>
      </c>
      <c r="R516" s="1">
        <v>-2.5284200000000001</v>
      </c>
      <c r="S516" s="1">
        <v>-6.9287400000000001E-4</v>
      </c>
      <c r="T516" s="1">
        <v>4.5835899999999999E-2</v>
      </c>
      <c r="U516" s="1">
        <v>-2.4630299999999998</v>
      </c>
      <c r="V516" s="1" t="s">
        <v>23</v>
      </c>
      <c r="W516" s="1">
        <f>ABS(IK_diagnostics_positions__3[[#This Row],[Column1]]-A515)</f>
        <v>2.7479999999999727E-3</v>
      </c>
      <c r="X516" s="1">
        <f>ABS(IK_diagnostics_positions__3[[#This Row],[Column2]]-B515)</f>
        <v>0</v>
      </c>
      <c r="Y516" s="1">
        <f>ABS(IK_diagnostics_positions__3[[#This Row],[Column3]]-C515)</f>
        <v>8.6199999999991839E-4</v>
      </c>
      <c r="Z516" s="1">
        <f>ABS(IK_diagnostics_positions__3[[#This Row],[Column4]]-D515)</f>
        <v>3.8160000000000416E-3</v>
      </c>
      <c r="AA516" s="1">
        <f>ABS(IK_diagnostics_positions__3[[#This Row],[Column5]]-E515)</f>
        <v>0</v>
      </c>
      <c r="AB516" s="1">
        <f>ABS(IK_diagnostics_positions__3[[#This Row],[Column6]]-F515)</f>
        <v>5.2499999999999769E-3</v>
      </c>
      <c r="AC516" s="1">
        <f>ABS(IK_diagnostics_positions__3[[#This Row],[Column7]]-G515)</f>
        <v>3.2399999999999096E-4</v>
      </c>
      <c r="AD516" s="1">
        <f>ABS(IK_diagnostics_positions__3[[#This Row],[Column8]]-H515)</f>
        <v>3.9729999999998933E-3</v>
      </c>
      <c r="AE516" s="1">
        <f>ABS(IK_diagnostics_positions__3[[#This Row],[Column9]]-I515)</f>
        <v>1.0200000000000209E-3</v>
      </c>
      <c r="AF516" s="1">
        <f>ABS(IK_diagnostics_positions__3[[#This Row],[Column10]]-J515)</f>
        <v>5.7226999999999972E-4</v>
      </c>
      <c r="AG516" s="1">
        <f>ABS(IK_diagnostics_positions__3[[#This Row],[Column11]]-K515)</f>
        <v>1.7800000000000038E-3</v>
      </c>
      <c r="AH516" s="1">
        <f>ABS(IK_diagnostics_positions__3[[#This Row],[Column12]]-L515)</f>
        <v>1.7000000000000348E-4</v>
      </c>
      <c r="AI516" s="1">
        <f>ABS(IK_diagnostics_positions__3[[#This Row],[Column13]]-M515)</f>
        <v>3.9899999999992719E-4</v>
      </c>
      <c r="AJ516" s="1">
        <f>ABS(IK_diagnostics_positions__3[[#This Row],[Column14]]-N515)</f>
        <v>1.0559999999999459E-3</v>
      </c>
      <c r="AK516" s="1">
        <f>ABS(IK_diagnostics_positions__3[[#This Row],[Column15]]-O515)</f>
        <v>8.6000000000030496E-4</v>
      </c>
      <c r="AL516" s="1">
        <f>ABS(IK_diagnostics_positions__3[[#This Row],[Column16]]-P515)</f>
        <v>2.4200000000007549E-4</v>
      </c>
      <c r="AM516" s="1">
        <f>ABS(IK_diagnostics_positions__3[[#This Row],[Column17]]-Q515)</f>
        <v>1.0400000000001519E-3</v>
      </c>
      <c r="AN516" s="1">
        <f>ABS(IK_diagnostics_positions__3[[#This Row],[Column18]]-R515)</f>
        <v>9.0000000000145519E-5</v>
      </c>
      <c r="AO516" s="1">
        <f>ABS(IK_diagnostics_positions__3[[#This Row],[Column19]]-S515)</f>
        <v>6.1804039999999996E-4</v>
      </c>
      <c r="AP516" s="1">
        <f>ABS(IK_diagnostics_positions__3[[#This Row],[Column20]]-T515)</f>
        <v>9.3530000000000002E-4</v>
      </c>
      <c r="AQ516" s="1">
        <f>ABS(IK_diagnostics_positions__3[[#This Row],[Column21]]-U515)</f>
        <v>1.1099999999997223E-3</v>
      </c>
    </row>
    <row r="517" spans="1:43" x14ac:dyDescent="0.25">
      <c r="A517" s="1">
        <v>0.30613400000000002</v>
      </c>
      <c r="B517" s="1" t="s">
        <v>22</v>
      </c>
      <c r="C517" s="1">
        <v>-0.95198799999999995</v>
      </c>
      <c r="D517" s="1">
        <v>-0.66366099999999995</v>
      </c>
      <c r="E517" s="1" t="s">
        <v>22</v>
      </c>
      <c r="F517" s="1">
        <v>-0.70806899999999995</v>
      </c>
      <c r="G517" s="1">
        <v>-0.81255200000000005</v>
      </c>
      <c r="H517" s="1">
        <v>0.77141400000000004</v>
      </c>
      <c r="I517" s="1">
        <v>-1.32674</v>
      </c>
      <c r="J517" s="1">
        <v>-9.1217799999999995E-3</v>
      </c>
      <c r="K517" s="1">
        <v>0.87853800000000004</v>
      </c>
      <c r="L517" s="1">
        <v>-1.91242</v>
      </c>
      <c r="M517" s="1">
        <v>0.78329700000000002</v>
      </c>
      <c r="N517" s="1">
        <v>0.97778500000000002</v>
      </c>
      <c r="O517" s="1">
        <v>-2.5142699999999998</v>
      </c>
      <c r="P517" s="1">
        <v>-0.78731399999999996</v>
      </c>
      <c r="Q517" s="1">
        <v>1.0023</v>
      </c>
      <c r="R517" s="1">
        <v>-2.52813</v>
      </c>
      <c r="S517" s="1">
        <v>-6.3884300000000005E-4</v>
      </c>
      <c r="T517" s="1">
        <v>4.4549400000000003E-2</v>
      </c>
      <c r="U517" s="1">
        <v>-2.46414</v>
      </c>
      <c r="V517" s="1" t="s">
        <v>23</v>
      </c>
      <c r="W517" s="1">
        <f>ABS(IK_diagnostics_positions__3[[#This Row],[Column1]]-A516)</f>
        <v>5.2690000000000237E-3</v>
      </c>
      <c r="X517" s="1">
        <f>ABS(IK_diagnostics_positions__3[[#This Row],[Column2]]-B516)</f>
        <v>0</v>
      </c>
      <c r="Y517" s="1">
        <f>ABS(IK_diagnostics_positions__3[[#This Row],[Column3]]-C516)</f>
        <v>1.6790000000000971E-3</v>
      </c>
      <c r="Z517" s="1">
        <f>ABS(IK_diagnostics_positions__3[[#This Row],[Column4]]-D516)</f>
        <v>6.6070000000000295E-3</v>
      </c>
      <c r="AA517" s="1">
        <f>ABS(IK_diagnostics_positions__3[[#This Row],[Column5]]-E516)</f>
        <v>0</v>
      </c>
      <c r="AB517" s="1">
        <f>ABS(IK_diagnostics_positions__3[[#This Row],[Column6]]-F516)</f>
        <v>7.0600000000000662E-3</v>
      </c>
      <c r="AC517" s="1">
        <f>ABS(IK_diagnostics_positions__3[[#This Row],[Column7]]-G516)</f>
        <v>2.8869999999999729E-3</v>
      </c>
      <c r="AD517" s="1">
        <f>ABS(IK_diagnostics_positions__3[[#This Row],[Column8]]-H516)</f>
        <v>4.06200000000001E-3</v>
      </c>
      <c r="AE517" s="1">
        <f>ABS(IK_diagnostics_positions__3[[#This Row],[Column9]]-I516)</f>
        <v>2.8500000000000192E-3</v>
      </c>
      <c r="AF517" s="1">
        <f>ABS(IK_diagnostics_positions__3[[#This Row],[Column10]]-J516)</f>
        <v>6.3175000000000037E-4</v>
      </c>
      <c r="AG517" s="1">
        <f>ABS(IK_diagnostics_positions__3[[#This Row],[Column11]]-K516)</f>
        <v>2.0819999999999173E-3</v>
      </c>
      <c r="AH517" s="1">
        <f>ABS(IK_diagnostics_positions__3[[#This Row],[Column12]]-L516)</f>
        <v>1.100000000000545E-4</v>
      </c>
      <c r="AI517" s="1">
        <f>ABS(IK_diagnostics_positions__3[[#This Row],[Column13]]-M516)</f>
        <v>2.5900000000000922E-4</v>
      </c>
      <c r="AJ517" s="1">
        <f>ABS(IK_diagnostics_positions__3[[#This Row],[Column14]]-N516)</f>
        <v>8.1700000000006767E-4</v>
      </c>
      <c r="AK517" s="1">
        <f>ABS(IK_diagnostics_positions__3[[#This Row],[Column15]]-O516)</f>
        <v>5.9999999999993392E-4</v>
      </c>
      <c r="AL517" s="1">
        <f>ABS(IK_diagnostics_positions__3[[#This Row],[Column16]]-P516)</f>
        <v>8.6000000000008292E-4</v>
      </c>
      <c r="AM517" s="1">
        <f>ABS(IK_diagnostics_positions__3[[#This Row],[Column17]]-Q516)</f>
        <v>3.1000000000003247E-4</v>
      </c>
      <c r="AN517" s="1">
        <f>ABS(IK_diagnostics_positions__3[[#This Row],[Column18]]-R516)</f>
        <v>2.9000000000012349E-4</v>
      </c>
      <c r="AO517" s="1">
        <f>ABS(IK_diagnostics_positions__3[[#This Row],[Column19]]-S516)</f>
        <v>5.4030999999999958E-5</v>
      </c>
      <c r="AP517" s="1">
        <f>ABS(IK_diagnostics_positions__3[[#This Row],[Column20]]-T516)</f>
        <v>1.286499999999996E-3</v>
      </c>
      <c r="AQ517" s="1">
        <f>ABS(IK_diagnostics_positions__3[[#This Row],[Column21]]-U516)</f>
        <v>1.1100000000001664E-3</v>
      </c>
    </row>
    <row r="518" spans="1:43" x14ac:dyDescent="0.25">
      <c r="A518" s="1">
        <v>0.31039</v>
      </c>
      <c r="B518" s="1" t="s">
        <v>22</v>
      </c>
      <c r="C518" s="1">
        <v>-0.95060900000000004</v>
      </c>
      <c r="D518" s="1">
        <v>-0.65815599999999996</v>
      </c>
      <c r="E518" s="1" t="s">
        <v>22</v>
      </c>
      <c r="F518" s="1">
        <v>-0.70177299999999998</v>
      </c>
      <c r="G518" s="1">
        <v>-0.81044000000000005</v>
      </c>
      <c r="H518" s="1">
        <v>0.76788500000000004</v>
      </c>
      <c r="I518" s="1">
        <v>-1.3240000000000001</v>
      </c>
      <c r="J518" s="1">
        <v>-8.6767100000000007E-3</v>
      </c>
      <c r="K518" s="1">
        <v>0.87657200000000002</v>
      </c>
      <c r="L518" s="1">
        <v>-1.91167</v>
      </c>
      <c r="M518" s="1">
        <v>0.78257299999999996</v>
      </c>
      <c r="N518" s="1">
        <v>0.97767599999999999</v>
      </c>
      <c r="O518" s="1">
        <v>-2.5147499999999998</v>
      </c>
      <c r="P518" s="1">
        <v>-0.786578</v>
      </c>
      <c r="Q518" s="1">
        <v>1.00258</v>
      </c>
      <c r="R518" s="1">
        <v>-2.5272999999999999</v>
      </c>
      <c r="S518" s="1">
        <v>-7.0209799999999996E-4</v>
      </c>
      <c r="T518" s="1">
        <v>4.33978E-2</v>
      </c>
      <c r="U518" s="1">
        <v>-2.4646300000000001</v>
      </c>
      <c r="V518" s="1" t="s">
        <v>23</v>
      </c>
      <c r="W518" s="1">
        <f>ABS(IK_diagnostics_positions__3[[#This Row],[Column1]]-A517)</f>
        <v>4.255999999999982E-3</v>
      </c>
      <c r="X518" s="1">
        <f>ABS(IK_diagnostics_positions__3[[#This Row],[Column2]]-B517)</f>
        <v>0</v>
      </c>
      <c r="Y518" s="1">
        <f>ABS(IK_diagnostics_positions__3[[#This Row],[Column3]]-C517)</f>
        <v>1.3789999999999081E-3</v>
      </c>
      <c r="Z518" s="1">
        <f>ABS(IK_diagnostics_positions__3[[#This Row],[Column4]]-D517)</f>
        <v>5.5049999999999821E-3</v>
      </c>
      <c r="AA518" s="1">
        <f>ABS(IK_diagnostics_positions__3[[#This Row],[Column5]]-E517)</f>
        <v>0</v>
      </c>
      <c r="AB518" s="1">
        <f>ABS(IK_diagnostics_positions__3[[#This Row],[Column6]]-F517)</f>
        <v>6.2959999999999683E-3</v>
      </c>
      <c r="AC518" s="1">
        <f>ABS(IK_diagnostics_positions__3[[#This Row],[Column7]]-G517)</f>
        <v>2.1120000000000028E-3</v>
      </c>
      <c r="AD518" s="1">
        <f>ABS(IK_diagnostics_positions__3[[#This Row],[Column8]]-H517)</f>
        <v>3.5290000000000044E-3</v>
      </c>
      <c r="AE518" s="1">
        <f>ABS(IK_diagnostics_positions__3[[#This Row],[Column9]]-I517)</f>
        <v>2.7399999999999647E-3</v>
      </c>
      <c r="AF518" s="1">
        <f>ABS(IK_diagnostics_positions__3[[#This Row],[Column10]]-J517)</f>
        <v>4.450699999999988E-4</v>
      </c>
      <c r="AG518" s="1">
        <f>ABS(IK_diagnostics_positions__3[[#This Row],[Column11]]-K517)</f>
        <v>1.9660000000000233E-3</v>
      </c>
      <c r="AH518" s="1">
        <f>ABS(IK_diagnostics_positions__3[[#This Row],[Column12]]-L517)</f>
        <v>7.5000000000002842E-4</v>
      </c>
      <c r="AI518" s="1">
        <f>ABS(IK_diagnostics_positions__3[[#This Row],[Column13]]-M517)</f>
        <v>7.2400000000005793E-4</v>
      </c>
      <c r="AJ518" s="1">
        <f>ABS(IK_diagnostics_positions__3[[#This Row],[Column14]]-N517)</f>
        <v>1.0900000000002574E-4</v>
      </c>
      <c r="AK518" s="1">
        <f>ABS(IK_diagnostics_positions__3[[#This Row],[Column15]]-O517)</f>
        <v>4.8000000000003595E-4</v>
      </c>
      <c r="AL518" s="1">
        <f>ABS(IK_diagnostics_positions__3[[#This Row],[Column16]]-P517)</f>
        <v>7.3599999999995891E-4</v>
      </c>
      <c r="AM518" s="1">
        <f>ABS(IK_diagnostics_positions__3[[#This Row],[Column17]]-Q517)</f>
        <v>2.8000000000005798E-4</v>
      </c>
      <c r="AN518" s="1">
        <f>ABS(IK_diagnostics_positions__3[[#This Row],[Column18]]-R517)</f>
        <v>8.3000000000010843E-4</v>
      </c>
      <c r="AO518" s="1">
        <f>ABS(IK_diagnostics_positions__3[[#This Row],[Column19]]-S517)</f>
        <v>6.3254999999999909E-5</v>
      </c>
      <c r="AP518" s="1">
        <f>ABS(IK_diagnostics_positions__3[[#This Row],[Column20]]-T517)</f>
        <v>1.1516000000000026E-3</v>
      </c>
      <c r="AQ518" s="1">
        <f>ABS(IK_diagnostics_positions__3[[#This Row],[Column21]]-U517)</f>
        <v>4.9000000000010147E-4</v>
      </c>
    </row>
    <row r="519" spans="1:43" x14ac:dyDescent="0.25">
      <c r="A519" s="1">
        <v>0.31425399999999998</v>
      </c>
      <c r="B519" s="1" t="s">
        <v>22</v>
      </c>
      <c r="C519" s="1">
        <v>-0.94933900000000004</v>
      </c>
      <c r="D519" s="1">
        <v>-0.65286100000000002</v>
      </c>
      <c r="E519" s="1" t="s">
        <v>22</v>
      </c>
      <c r="F519" s="1">
        <v>-0.69500099999999998</v>
      </c>
      <c r="G519" s="1">
        <v>-0.80924200000000002</v>
      </c>
      <c r="H519" s="1">
        <v>0.76352699999999996</v>
      </c>
      <c r="I519" s="1">
        <v>-1.3215600000000001</v>
      </c>
      <c r="J519" s="1">
        <v>-9.0670000000000004E-3</v>
      </c>
      <c r="K519" s="1">
        <v>0.87444299999999997</v>
      </c>
      <c r="L519" s="1">
        <v>-1.9109799999999999</v>
      </c>
      <c r="M519" s="1">
        <v>0.782084</v>
      </c>
      <c r="N519" s="1">
        <v>0.97875400000000001</v>
      </c>
      <c r="O519" s="1">
        <v>-2.5136400000000001</v>
      </c>
      <c r="P519" s="1">
        <v>-0.786242</v>
      </c>
      <c r="Q519" s="1">
        <v>1.00177</v>
      </c>
      <c r="R519" s="1">
        <v>-2.5272399999999999</v>
      </c>
      <c r="S519" s="1">
        <v>-9.6426900000000002E-4</v>
      </c>
      <c r="T519" s="1">
        <v>4.1942100000000003E-2</v>
      </c>
      <c r="U519" s="1">
        <v>-2.4649399999999999</v>
      </c>
      <c r="V519" s="1" t="s">
        <v>23</v>
      </c>
      <c r="W519" s="1">
        <f>ABS(IK_diagnostics_positions__3[[#This Row],[Column1]]-A518)</f>
        <v>3.8639999999999786E-3</v>
      </c>
      <c r="X519" s="1">
        <f>ABS(IK_diagnostics_positions__3[[#This Row],[Column2]]-B518)</f>
        <v>0</v>
      </c>
      <c r="Y519" s="1">
        <f>ABS(IK_diagnostics_positions__3[[#This Row],[Column3]]-C518)</f>
        <v>1.2699999999999934E-3</v>
      </c>
      <c r="Z519" s="1">
        <f>ABS(IK_diagnostics_positions__3[[#This Row],[Column4]]-D518)</f>
        <v>5.2949999999999386E-3</v>
      </c>
      <c r="AA519" s="1">
        <f>ABS(IK_diagnostics_positions__3[[#This Row],[Column5]]-E518)</f>
        <v>0</v>
      </c>
      <c r="AB519" s="1">
        <f>ABS(IK_diagnostics_positions__3[[#This Row],[Column6]]-F518)</f>
        <v>6.7720000000000002E-3</v>
      </c>
      <c r="AC519" s="1">
        <f>ABS(IK_diagnostics_positions__3[[#This Row],[Column7]]-G518)</f>
        <v>1.1980000000000324E-3</v>
      </c>
      <c r="AD519" s="1">
        <f>ABS(IK_diagnostics_positions__3[[#This Row],[Column8]]-H518)</f>
        <v>4.358000000000084E-3</v>
      </c>
      <c r="AE519" s="1">
        <f>ABS(IK_diagnostics_positions__3[[#This Row],[Column9]]-I518)</f>
        <v>2.4399999999999977E-3</v>
      </c>
      <c r="AF519" s="1">
        <f>ABS(IK_diagnostics_positions__3[[#This Row],[Column10]]-J518)</f>
        <v>3.9028999999999973E-4</v>
      </c>
      <c r="AG519" s="1">
        <f>ABS(IK_diagnostics_positions__3[[#This Row],[Column11]]-K518)</f>
        <v>2.1290000000000475E-3</v>
      </c>
      <c r="AH519" s="1">
        <f>ABS(IK_diagnostics_positions__3[[#This Row],[Column12]]-L518)</f>
        <v>6.9000000000007944E-4</v>
      </c>
      <c r="AI519" s="1">
        <f>ABS(IK_diagnostics_positions__3[[#This Row],[Column13]]-M518)</f>
        <v>4.8899999999996169E-4</v>
      </c>
      <c r="AJ519" s="1">
        <f>ABS(IK_diagnostics_positions__3[[#This Row],[Column14]]-N518)</f>
        <v>1.0780000000000234E-3</v>
      </c>
      <c r="AK519" s="1">
        <f>ABS(IK_diagnostics_positions__3[[#This Row],[Column15]]-O518)</f>
        <v>1.1099999999997223E-3</v>
      </c>
      <c r="AL519" s="1">
        <f>ABS(IK_diagnostics_positions__3[[#This Row],[Column16]]-P518)</f>
        <v>3.3600000000000296E-4</v>
      </c>
      <c r="AM519" s="1">
        <f>ABS(IK_diagnostics_positions__3[[#This Row],[Column17]]-Q518)</f>
        <v>8.099999999999774E-4</v>
      </c>
      <c r="AN519" s="1">
        <f>ABS(IK_diagnostics_positions__3[[#This Row],[Column18]]-R518)</f>
        <v>5.9999999999948983E-5</v>
      </c>
      <c r="AO519" s="1">
        <f>ABS(IK_diagnostics_positions__3[[#This Row],[Column19]]-S518)</f>
        <v>2.6217100000000006E-4</v>
      </c>
      <c r="AP519" s="1">
        <f>ABS(IK_diagnostics_positions__3[[#This Row],[Column20]]-T518)</f>
        <v>1.4556999999999973E-3</v>
      </c>
      <c r="AQ519" s="1">
        <f>ABS(IK_diagnostics_positions__3[[#This Row],[Column21]]-U518)</f>
        <v>3.0999999999981043E-4</v>
      </c>
    </row>
    <row r="520" spans="1:43" x14ac:dyDescent="0.25">
      <c r="A520" s="1">
        <v>0.31905299999999998</v>
      </c>
      <c r="B520" s="1" t="s">
        <v>22</v>
      </c>
      <c r="C520" s="1">
        <v>-0.94773700000000005</v>
      </c>
      <c r="D520" s="1">
        <v>-0.646814</v>
      </c>
      <c r="E520" s="1" t="s">
        <v>22</v>
      </c>
      <c r="F520" s="1">
        <v>-0.68869899999999995</v>
      </c>
      <c r="G520" s="1">
        <v>-0.80700700000000003</v>
      </c>
      <c r="H520" s="1">
        <v>0.75956000000000001</v>
      </c>
      <c r="I520" s="1">
        <v>-1.3190999999999999</v>
      </c>
      <c r="J520" s="1">
        <v>-8.6472600000000004E-3</v>
      </c>
      <c r="K520" s="1">
        <v>0.87260300000000002</v>
      </c>
      <c r="L520" s="1">
        <v>-1.9105799999999999</v>
      </c>
      <c r="M520" s="1">
        <v>0.78177600000000003</v>
      </c>
      <c r="N520" s="1">
        <v>0.97977099999999995</v>
      </c>
      <c r="O520" s="1">
        <v>-2.51369</v>
      </c>
      <c r="P520" s="1">
        <v>-0.785246</v>
      </c>
      <c r="Q520" s="1">
        <v>1.0027900000000001</v>
      </c>
      <c r="R520" s="1">
        <v>-2.5269699999999999</v>
      </c>
      <c r="S520" s="1">
        <v>-1.3269499999999999E-3</v>
      </c>
      <c r="T520" s="1">
        <v>4.0929300000000002E-2</v>
      </c>
      <c r="U520" s="1">
        <v>-2.4657900000000001</v>
      </c>
      <c r="V520" s="1" t="s">
        <v>23</v>
      </c>
      <c r="W520" s="1">
        <f>ABS(IK_diagnostics_positions__3[[#This Row],[Column1]]-A519)</f>
        <v>4.7989999999999977E-3</v>
      </c>
      <c r="X520" s="1">
        <f>ABS(IK_diagnostics_positions__3[[#This Row],[Column2]]-B519)</f>
        <v>0</v>
      </c>
      <c r="Y520" s="1">
        <f>ABS(IK_diagnostics_positions__3[[#This Row],[Column3]]-C519)</f>
        <v>1.6019999999999923E-3</v>
      </c>
      <c r="Z520" s="1">
        <f>ABS(IK_diagnostics_positions__3[[#This Row],[Column4]]-D519)</f>
        <v>6.0470000000000246E-3</v>
      </c>
      <c r="AA520" s="1">
        <f>ABS(IK_diagnostics_positions__3[[#This Row],[Column5]]-E519)</f>
        <v>0</v>
      </c>
      <c r="AB520" s="1">
        <f>ABS(IK_diagnostics_positions__3[[#This Row],[Column6]]-F519)</f>
        <v>6.3020000000000298E-3</v>
      </c>
      <c r="AC520" s="1">
        <f>ABS(IK_diagnostics_positions__3[[#This Row],[Column7]]-G519)</f>
        <v>2.234999999999987E-3</v>
      </c>
      <c r="AD520" s="1">
        <f>ABS(IK_diagnostics_positions__3[[#This Row],[Column8]]-H519)</f>
        <v>3.9669999999999428E-3</v>
      </c>
      <c r="AE520" s="1">
        <f>ABS(IK_diagnostics_positions__3[[#This Row],[Column9]]-I519)</f>
        <v>2.4600000000001288E-3</v>
      </c>
      <c r="AF520" s="1">
        <f>ABS(IK_diagnostics_positions__3[[#This Row],[Column10]]-J519)</f>
        <v>4.1974000000000004E-4</v>
      </c>
      <c r="AG520" s="1">
        <f>ABS(IK_diagnostics_positions__3[[#This Row],[Column11]]-K519)</f>
        <v>1.8399999999999528E-3</v>
      </c>
      <c r="AH520" s="1">
        <f>ABS(IK_diagnostics_positions__3[[#This Row],[Column12]]-L519)</f>
        <v>3.9999999999995595E-4</v>
      </c>
      <c r="AI520" s="1">
        <f>ABS(IK_diagnostics_positions__3[[#This Row],[Column13]]-M519)</f>
        <v>3.0799999999997496E-4</v>
      </c>
      <c r="AJ520" s="1">
        <f>ABS(IK_diagnostics_positions__3[[#This Row],[Column14]]-N519)</f>
        <v>1.0169999999999346E-3</v>
      </c>
      <c r="AK520" s="1">
        <f>ABS(IK_diagnostics_positions__3[[#This Row],[Column15]]-O519)</f>
        <v>4.9999999999883471E-5</v>
      </c>
      <c r="AL520" s="1">
        <f>ABS(IK_diagnostics_positions__3[[#This Row],[Column16]]-P519)</f>
        <v>9.9599999999999689E-4</v>
      </c>
      <c r="AM520" s="1">
        <f>ABS(IK_diagnostics_positions__3[[#This Row],[Column17]]-Q519)</f>
        <v>1.0200000000000209E-3</v>
      </c>
      <c r="AN520" s="1">
        <f>ABS(IK_diagnostics_positions__3[[#This Row],[Column18]]-R519)</f>
        <v>2.6999999999999247E-4</v>
      </c>
      <c r="AO520" s="1">
        <f>ABS(IK_diagnostics_positions__3[[#This Row],[Column19]]-S519)</f>
        <v>3.626809999999999E-4</v>
      </c>
      <c r="AP520" s="1">
        <f>ABS(IK_diagnostics_positions__3[[#This Row],[Column20]]-T519)</f>
        <v>1.0128000000000012E-3</v>
      </c>
      <c r="AQ520" s="1">
        <f>ABS(IK_diagnostics_positions__3[[#This Row],[Column21]]-U519)</f>
        <v>8.5000000000023945E-4</v>
      </c>
    </row>
    <row r="521" spans="1:43" x14ac:dyDescent="0.25">
      <c r="A521" s="1">
        <v>0.32224700000000001</v>
      </c>
      <c r="B521" s="1" t="s">
        <v>22</v>
      </c>
      <c r="C521" s="1">
        <v>-0.94665600000000005</v>
      </c>
      <c r="D521" s="1">
        <v>-0.64239500000000005</v>
      </c>
      <c r="E521" s="1" t="s">
        <v>22</v>
      </c>
      <c r="F521" s="1">
        <v>-0.68309399999999998</v>
      </c>
      <c r="G521" s="1">
        <v>-0.80580700000000005</v>
      </c>
      <c r="H521" s="1">
        <v>0.756027</v>
      </c>
      <c r="I521" s="1">
        <v>-1.31691</v>
      </c>
      <c r="J521" s="1">
        <v>-8.5550000000000001E-3</v>
      </c>
      <c r="K521" s="1">
        <v>0.87092599999999998</v>
      </c>
      <c r="L521" s="1">
        <v>-1.9095200000000001</v>
      </c>
      <c r="M521" s="1">
        <v>0.78084699999999996</v>
      </c>
      <c r="N521" s="1">
        <v>0.97997100000000004</v>
      </c>
      <c r="O521" s="1">
        <v>-2.51363</v>
      </c>
      <c r="P521" s="1">
        <v>-0.78462100000000001</v>
      </c>
      <c r="Q521" s="1">
        <v>1.0026999999999999</v>
      </c>
      <c r="R521" s="1">
        <v>-2.5262500000000001</v>
      </c>
      <c r="S521" s="1">
        <v>-6.8180300000000003E-4</v>
      </c>
      <c r="T521" s="1">
        <v>3.9980599999999998E-2</v>
      </c>
      <c r="U521" s="1">
        <v>-2.4658199999999999</v>
      </c>
      <c r="V521" s="1" t="s">
        <v>23</v>
      </c>
      <c r="W521" s="1">
        <f>ABS(IK_diagnostics_positions__3[[#This Row],[Column1]]-A520)</f>
        <v>3.1940000000000301E-3</v>
      </c>
      <c r="X521" s="1">
        <f>ABS(IK_diagnostics_positions__3[[#This Row],[Column2]]-B520)</f>
        <v>0</v>
      </c>
      <c r="Y521" s="1">
        <f>ABS(IK_diagnostics_positions__3[[#This Row],[Column3]]-C520)</f>
        <v>1.0809999999999986E-3</v>
      </c>
      <c r="Z521" s="1">
        <f>ABS(IK_diagnostics_positions__3[[#This Row],[Column4]]-D520)</f>
        <v>4.4189999999999507E-3</v>
      </c>
      <c r="AA521" s="1">
        <f>ABS(IK_diagnostics_positions__3[[#This Row],[Column5]]-E520)</f>
        <v>0</v>
      </c>
      <c r="AB521" s="1">
        <f>ABS(IK_diagnostics_positions__3[[#This Row],[Column6]]-F520)</f>
        <v>5.6049999999999711E-3</v>
      </c>
      <c r="AC521" s="1">
        <f>ABS(IK_diagnostics_positions__3[[#This Row],[Column7]]-G520)</f>
        <v>1.1999999999999789E-3</v>
      </c>
      <c r="AD521" s="1">
        <f>ABS(IK_diagnostics_positions__3[[#This Row],[Column8]]-H520)</f>
        <v>3.5330000000000084E-3</v>
      </c>
      <c r="AE521" s="1">
        <f>ABS(IK_diagnostics_positions__3[[#This Row],[Column9]]-I520)</f>
        <v>2.1899999999999142E-3</v>
      </c>
      <c r="AF521" s="1">
        <f>ABS(IK_diagnostics_positions__3[[#This Row],[Column10]]-J520)</f>
        <v>9.2260000000000258E-5</v>
      </c>
      <c r="AG521" s="1">
        <f>ABS(IK_diagnostics_positions__3[[#This Row],[Column11]]-K520)</f>
        <v>1.6770000000000396E-3</v>
      </c>
      <c r="AH521" s="1">
        <f>ABS(IK_diagnostics_positions__3[[#This Row],[Column12]]-L520)</f>
        <v>1.0599999999998388E-3</v>
      </c>
      <c r="AI521" s="1">
        <f>ABS(IK_diagnostics_positions__3[[#This Row],[Column13]]-M520)</f>
        <v>9.2900000000006866E-4</v>
      </c>
      <c r="AJ521" s="1">
        <f>ABS(IK_diagnostics_positions__3[[#This Row],[Column14]]-N520)</f>
        <v>2.00000000000089E-4</v>
      </c>
      <c r="AK521" s="1">
        <f>ABS(IK_diagnostics_positions__3[[#This Row],[Column15]]-O520)</f>
        <v>5.9999999999948983E-5</v>
      </c>
      <c r="AL521" s="1">
        <f>ABS(IK_diagnostics_positions__3[[#This Row],[Column16]]-P520)</f>
        <v>6.2499999999998668E-4</v>
      </c>
      <c r="AM521" s="1">
        <f>ABS(IK_diagnostics_positions__3[[#This Row],[Column17]]-Q520)</f>
        <v>9.0000000000145519E-5</v>
      </c>
      <c r="AN521" s="1">
        <f>ABS(IK_diagnostics_positions__3[[#This Row],[Column18]]-R520)</f>
        <v>7.1999999999983189E-4</v>
      </c>
      <c r="AO521" s="1">
        <f>ABS(IK_diagnostics_positions__3[[#This Row],[Column19]]-S520)</f>
        <v>6.4514699999999989E-4</v>
      </c>
      <c r="AP521" s="1">
        <f>ABS(IK_diagnostics_positions__3[[#This Row],[Column20]]-T520)</f>
        <v>9.4870000000000371E-4</v>
      </c>
      <c r="AQ521" s="1">
        <f>ABS(IK_diagnostics_positions__3[[#This Row],[Column21]]-U520)</f>
        <v>2.9999999999752447E-5</v>
      </c>
    </row>
    <row r="522" spans="1:43" x14ac:dyDescent="0.25">
      <c r="A522" s="1">
        <v>0.32711899999999999</v>
      </c>
      <c r="B522" s="1" t="s">
        <v>22</v>
      </c>
      <c r="C522" s="1">
        <v>-0.94498300000000002</v>
      </c>
      <c r="D522" s="1">
        <v>-0.63615999999999995</v>
      </c>
      <c r="E522" s="1" t="s">
        <v>22</v>
      </c>
      <c r="F522" s="1">
        <v>-0.676481</v>
      </c>
      <c r="G522" s="1">
        <v>-0.803199</v>
      </c>
      <c r="H522" s="1">
        <v>0.75196799999999997</v>
      </c>
      <c r="I522" s="1">
        <v>-1.3141700000000001</v>
      </c>
      <c r="J522" s="1">
        <v>-7.9112599999999998E-3</v>
      </c>
      <c r="K522" s="1">
        <v>0.86891099999999999</v>
      </c>
      <c r="L522" s="1">
        <v>-1.9090100000000001</v>
      </c>
      <c r="M522" s="1">
        <v>0.78113299999999997</v>
      </c>
      <c r="N522" s="1">
        <v>0.98113600000000001</v>
      </c>
      <c r="O522" s="1">
        <v>-2.51301</v>
      </c>
      <c r="P522" s="1">
        <v>-0.78394399999999997</v>
      </c>
      <c r="Q522" s="1">
        <v>1.0023899999999999</v>
      </c>
      <c r="R522" s="1">
        <v>-2.52542</v>
      </c>
      <c r="S522" s="1">
        <v>-1.2289600000000001E-3</v>
      </c>
      <c r="T522" s="1">
        <v>3.8573099999999999E-2</v>
      </c>
      <c r="U522" s="1">
        <v>-2.4662299999999999</v>
      </c>
      <c r="V522" s="1" t="s">
        <v>23</v>
      </c>
      <c r="W522" s="1">
        <f>ABS(IK_diagnostics_positions__3[[#This Row],[Column1]]-A521)</f>
        <v>4.8719999999999875E-3</v>
      </c>
      <c r="X522" s="1">
        <f>ABS(IK_diagnostics_positions__3[[#This Row],[Column2]]-B521)</f>
        <v>0</v>
      </c>
      <c r="Y522" s="1">
        <f>ABS(IK_diagnostics_positions__3[[#This Row],[Column3]]-C521)</f>
        <v>1.6730000000000356E-3</v>
      </c>
      <c r="Z522" s="1">
        <f>ABS(IK_diagnostics_positions__3[[#This Row],[Column4]]-D521)</f>
        <v>6.2350000000001016E-3</v>
      </c>
      <c r="AA522" s="1">
        <f>ABS(IK_diagnostics_positions__3[[#This Row],[Column5]]-E521)</f>
        <v>0</v>
      </c>
      <c r="AB522" s="1">
        <f>ABS(IK_diagnostics_positions__3[[#This Row],[Column6]]-F521)</f>
        <v>6.61299999999998E-3</v>
      </c>
      <c r="AC522" s="1">
        <f>ABS(IK_diagnostics_positions__3[[#This Row],[Column7]]-G521)</f>
        <v>2.6080000000000547E-3</v>
      </c>
      <c r="AD522" s="1">
        <f>ABS(IK_diagnostics_positions__3[[#This Row],[Column8]]-H521)</f>
        <v>4.0590000000000348E-3</v>
      </c>
      <c r="AE522" s="1">
        <f>ABS(IK_diagnostics_positions__3[[#This Row],[Column9]]-I521)</f>
        <v>2.7399999999999647E-3</v>
      </c>
      <c r="AF522" s="1">
        <f>ABS(IK_diagnostics_positions__3[[#This Row],[Column10]]-J521)</f>
        <v>6.4374000000000028E-4</v>
      </c>
      <c r="AG522" s="1">
        <f>ABS(IK_diagnostics_positions__3[[#This Row],[Column11]]-K521)</f>
        <v>2.014999999999989E-3</v>
      </c>
      <c r="AH522" s="1">
        <f>ABS(IK_diagnostics_positions__3[[#This Row],[Column12]]-L521)</f>
        <v>5.1000000000001044E-4</v>
      </c>
      <c r="AI522" s="1">
        <f>ABS(IK_diagnostics_positions__3[[#This Row],[Column13]]-M521)</f>
        <v>2.8600000000000847E-4</v>
      </c>
      <c r="AJ522" s="1">
        <f>ABS(IK_diagnostics_positions__3[[#This Row],[Column14]]-N521)</f>
        <v>1.1649999999999716E-3</v>
      </c>
      <c r="AK522" s="1">
        <f>ABS(IK_diagnostics_positions__3[[#This Row],[Column15]]-O521)</f>
        <v>6.2000000000006494E-4</v>
      </c>
      <c r="AL522" s="1">
        <f>ABS(IK_diagnostics_positions__3[[#This Row],[Column16]]-P521)</f>
        <v>6.7700000000003868E-4</v>
      </c>
      <c r="AM522" s="1">
        <f>ABS(IK_diagnostics_positions__3[[#This Row],[Column17]]-Q521)</f>
        <v>3.1000000000003247E-4</v>
      </c>
      <c r="AN522" s="1">
        <f>ABS(IK_diagnostics_positions__3[[#This Row],[Column18]]-R521)</f>
        <v>8.3000000000010843E-4</v>
      </c>
      <c r="AO522" s="1">
        <f>ABS(IK_diagnostics_positions__3[[#This Row],[Column19]]-S521)</f>
        <v>5.4715700000000005E-4</v>
      </c>
      <c r="AP522" s="1">
        <f>ABS(IK_diagnostics_positions__3[[#This Row],[Column20]]-T521)</f>
        <v>1.407499999999999E-3</v>
      </c>
      <c r="AQ522" s="1">
        <f>ABS(IK_diagnostics_positions__3[[#This Row],[Column21]]-U521)</f>
        <v>4.1000000000002146E-4</v>
      </c>
    </row>
    <row r="523" spans="1:43" x14ac:dyDescent="0.25">
      <c r="A523" s="1">
        <v>0.33087699999999998</v>
      </c>
      <c r="B523" s="1" t="s">
        <v>22</v>
      </c>
      <c r="C523" s="1">
        <v>-0.94367400000000001</v>
      </c>
      <c r="D523" s="1">
        <v>-0.63120399999999999</v>
      </c>
      <c r="E523" s="1" t="s">
        <v>22</v>
      </c>
      <c r="F523" s="1">
        <v>-0.67090799999999995</v>
      </c>
      <c r="G523" s="1">
        <v>-0.80165699999999995</v>
      </c>
      <c r="H523" s="1">
        <v>0.74823700000000004</v>
      </c>
      <c r="I523" s="1">
        <v>-1.3120700000000001</v>
      </c>
      <c r="J523" s="1">
        <v>-7.7617800000000002E-3</v>
      </c>
      <c r="K523" s="1">
        <v>0.86733400000000005</v>
      </c>
      <c r="L523" s="1">
        <v>-1.90835</v>
      </c>
      <c r="M523" s="1">
        <v>0.78043200000000001</v>
      </c>
      <c r="N523" s="1">
        <v>0.98208300000000004</v>
      </c>
      <c r="O523" s="1">
        <v>-2.5129800000000002</v>
      </c>
      <c r="P523" s="1">
        <v>-0.78374999999999995</v>
      </c>
      <c r="Q523" s="1">
        <v>1.0018400000000001</v>
      </c>
      <c r="R523" s="1">
        <v>-2.5245799999999998</v>
      </c>
      <c r="S523" s="1">
        <v>-3.3022500000000002E-4</v>
      </c>
      <c r="T523" s="1">
        <v>3.7892299999999997E-2</v>
      </c>
      <c r="U523" s="1">
        <v>-2.4668899999999998</v>
      </c>
      <c r="V523" s="1" t="s">
        <v>23</v>
      </c>
      <c r="W523" s="1">
        <f>ABS(IK_diagnostics_positions__3[[#This Row],[Column1]]-A522)</f>
        <v>3.7579999999999836E-3</v>
      </c>
      <c r="X523" s="1">
        <f>ABS(IK_diagnostics_positions__3[[#This Row],[Column2]]-B522)</f>
        <v>0</v>
      </c>
      <c r="Y523" s="1">
        <f>ABS(IK_diagnostics_positions__3[[#This Row],[Column3]]-C522)</f>
        <v>1.3090000000000046E-3</v>
      </c>
      <c r="Z523" s="1">
        <f>ABS(IK_diagnostics_positions__3[[#This Row],[Column4]]-D522)</f>
        <v>4.9559999999999604E-3</v>
      </c>
      <c r="AA523" s="1">
        <f>ABS(IK_diagnostics_positions__3[[#This Row],[Column5]]-E522)</f>
        <v>0</v>
      </c>
      <c r="AB523" s="1">
        <f>ABS(IK_diagnostics_positions__3[[#This Row],[Column6]]-F522)</f>
        <v>5.5730000000000501E-3</v>
      </c>
      <c r="AC523" s="1">
        <f>ABS(IK_diagnostics_positions__3[[#This Row],[Column7]]-G522)</f>
        <v>1.5420000000000433E-3</v>
      </c>
      <c r="AD523" s="1">
        <f>ABS(IK_diagnostics_positions__3[[#This Row],[Column8]]-H522)</f>
        <v>3.7309999999999288E-3</v>
      </c>
      <c r="AE523" s="1">
        <f>ABS(IK_diagnostics_positions__3[[#This Row],[Column9]]-I522)</f>
        <v>2.0999999999999908E-3</v>
      </c>
      <c r="AF523" s="1">
        <f>ABS(IK_diagnostics_positions__3[[#This Row],[Column10]]-J522)</f>
        <v>1.4947999999999958E-4</v>
      </c>
      <c r="AG523" s="1">
        <f>ABS(IK_diagnostics_positions__3[[#This Row],[Column11]]-K522)</f>
        <v>1.5769999999999396E-3</v>
      </c>
      <c r="AH523" s="1">
        <f>ABS(IK_diagnostics_positions__3[[#This Row],[Column12]]-L522)</f>
        <v>6.6000000000010495E-4</v>
      </c>
      <c r="AI523" s="1">
        <f>ABS(IK_diagnostics_positions__3[[#This Row],[Column13]]-M522)</f>
        <v>7.0099999999995166E-4</v>
      </c>
      <c r="AJ523" s="1">
        <f>ABS(IK_diagnostics_positions__3[[#This Row],[Column14]]-N522)</f>
        <v>9.4700000000003115E-4</v>
      </c>
      <c r="AK523" s="1">
        <f>ABS(IK_diagnostics_positions__3[[#This Row],[Column15]]-O522)</f>
        <v>2.9999999999752447E-5</v>
      </c>
      <c r="AL523" s="1">
        <f>ABS(IK_diagnostics_positions__3[[#This Row],[Column16]]-P522)</f>
        <v>1.9400000000002748E-4</v>
      </c>
      <c r="AM523" s="1">
        <f>ABS(IK_diagnostics_positions__3[[#This Row],[Column17]]-Q522)</f>
        <v>5.499999999998284E-4</v>
      </c>
      <c r="AN523" s="1">
        <f>ABS(IK_diagnostics_positions__3[[#This Row],[Column18]]-R522)</f>
        <v>8.4000000000017394E-4</v>
      </c>
      <c r="AO523" s="1">
        <f>ABS(IK_diagnostics_positions__3[[#This Row],[Column19]]-S522)</f>
        <v>8.9873500000000012E-4</v>
      </c>
      <c r="AP523" s="1">
        <f>ABS(IK_diagnostics_positions__3[[#This Row],[Column20]]-T522)</f>
        <v>6.8080000000000224E-4</v>
      </c>
      <c r="AQ523" s="1">
        <f>ABS(IK_diagnostics_positions__3[[#This Row],[Column21]]-U522)</f>
        <v>6.599999999998829E-4</v>
      </c>
    </row>
    <row r="524" spans="1:43" x14ac:dyDescent="0.25">
      <c r="A524" s="1">
        <v>0.334814</v>
      </c>
      <c r="B524" s="1" t="s">
        <v>22</v>
      </c>
      <c r="C524" s="1">
        <v>-0.94228400000000001</v>
      </c>
      <c r="D524" s="1">
        <v>-0.62601399999999996</v>
      </c>
      <c r="E524" s="1" t="s">
        <v>22</v>
      </c>
      <c r="F524" s="1">
        <v>-0.66513900000000004</v>
      </c>
      <c r="G524" s="1">
        <v>-0.80003299999999999</v>
      </c>
      <c r="H524" s="1">
        <v>0.74427699999999997</v>
      </c>
      <c r="I524" s="1">
        <v>-1.3099400000000001</v>
      </c>
      <c r="J524" s="1">
        <v>-7.8303799999999996E-3</v>
      </c>
      <c r="K524" s="1">
        <v>0.86525300000000005</v>
      </c>
      <c r="L524" s="1">
        <v>-1.9080900000000001</v>
      </c>
      <c r="M524" s="1">
        <v>0.77974500000000002</v>
      </c>
      <c r="N524" s="1">
        <v>0.98267400000000005</v>
      </c>
      <c r="O524" s="1">
        <v>-2.51301</v>
      </c>
      <c r="P524" s="1">
        <v>-0.78312899999999996</v>
      </c>
      <c r="Q524" s="1">
        <v>1.00231</v>
      </c>
      <c r="R524" s="1">
        <v>-2.5246300000000002</v>
      </c>
      <c r="S524" s="1">
        <v>-1.2155200000000001E-3</v>
      </c>
      <c r="T524" s="1">
        <v>3.67052E-2</v>
      </c>
      <c r="U524" s="1">
        <v>-2.4679700000000002</v>
      </c>
      <c r="V524" s="1" t="s">
        <v>23</v>
      </c>
      <c r="W524" s="1">
        <f>ABS(IK_diagnostics_positions__3[[#This Row],[Column1]]-A523)</f>
        <v>3.9370000000000238E-3</v>
      </c>
      <c r="X524" s="1">
        <f>ABS(IK_diagnostics_positions__3[[#This Row],[Column2]]-B523)</f>
        <v>0</v>
      </c>
      <c r="Y524" s="1">
        <f>ABS(IK_diagnostics_positions__3[[#This Row],[Column3]]-C523)</f>
        <v>1.3900000000000023E-3</v>
      </c>
      <c r="Z524" s="1">
        <f>ABS(IK_diagnostics_positions__3[[#This Row],[Column4]]-D523)</f>
        <v>5.1900000000000279E-3</v>
      </c>
      <c r="AA524" s="1">
        <f>ABS(IK_diagnostics_positions__3[[#This Row],[Column5]]-E523)</f>
        <v>0</v>
      </c>
      <c r="AB524" s="1">
        <f>ABS(IK_diagnostics_positions__3[[#This Row],[Column6]]-F523)</f>
        <v>5.7689999999999131E-3</v>
      </c>
      <c r="AC524" s="1">
        <f>ABS(IK_diagnostics_positions__3[[#This Row],[Column7]]-G523)</f>
        <v>1.6239999999999588E-3</v>
      </c>
      <c r="AD524" s="1">
        <f>ABS(IK_diagnostics_positions__3[[#This Row],[Column8]]-H523)</f>
        <v>3.9600000000000746E-3</v>
      </c>
      <c r="AE524" s="1">
        <f>ABS(IK_diagnostics_positions__3[[#This Row],[Column9]]-I523)</f>
        <v>2.1299999999999653E-3</v>
      </c>
      <c r="AF524" s="1">
        <f>ABS(IK_diagnostics_positions__3[[#This Row],[Column10]]-J523)</f>
        <v>6.8599999999999391E-5</v>
      </c>
      <c r="AG524" s="1">
        <f>ABS(IK_diagnostics_positions__3[[#This Row],[Column11]]-K523)</f>
        <v>2.0809999999999995E-3</v>
      </c>
      <c r="AH524" s="1">
        <f>ABS(IK_diagnostics_positions__3[[#This Row],[Column12]]-L523)</f>
        <v>2.5999999999992696E-4</v>
      </c>
      <c r="AI524" s="1">
        <f>ABS(IK_diagnostics_positions__3[[#This Row],[Column13]]-M523)</f>
        <v>6.8699999999999317E-4</v>
      </c>
      <c r="AJ524" s="1">
        <f>ABS(IK_diagnostics_positions__3[[#This Row],[Column14]]-N523)</f>
        <v>5.9100000000000819E-4</v>
      </c>
      <c r="AK524" s="1">
        <f>ABS(IK_diagnostics_positions__3[[#This Row],[Column15]]-O523)</f>
        <v>2.9999999999752447E-5</v>
      </c>
      <c r="AL524" s="1">
        <f>ABS(IK_diagnostics_positions__3[[#This Row],[Column16]]-P523)</f>
        <v>6.2099999999998268E-4</v>
      </c>
      <c r="AM524" s="1">
        <f>ABS(IK_diagnostics_positions__3[[#This Row],[Column17]]-Q523)</f>
        <v>4.6999999999997044E-4</v>
      </c>
      <c r="AN524" s="1">
        <f>ABS(IK_diagnostics_positions__3[[#This Row],[Column18]]-R523)</f>
        <v>5.000000000032756E-5</v>
      </c>
      <c r="AO524" s="1">
        <f>ABS(IK_diagnostics_positions__3[[#This Row],[Column19]]-S523)</f>
        <v>8.8529500000000014E-4</v>
      </c>
      <c r="AP524" s="1">
        <f>ABS(IK_diagnostics_positions__3[[#This Row],[Column20]]-T523)</f>
        <v>1.1870999999999965E-3</v>
      </c>
      <c r="AQ524" s="1">
        <f>ABS(IK_diagnostics_positions__3[[#This Row],[Column21]]-U523)</f>
        <v>1.080000000000414E-3</v>
      </c>
    </row>
    <row r="525" spans="1:43" x14ac:dyDescent="0.25">
      <c r="A525" s="1">
        <v>0.33802100000000002</v>
      </c>
      <c r="B525" s="1" t="s">
        <v>22</v>
      </c>
      <c r="C525" s="1">
        <v>-0.94113899999999995</v>
      </c>
      <c r="D525" s="1">
        <v>-0.62175000000000002</v>
      </c>
      <c r="E525" s="1" t="s">
        <v>22</v>
      </c>
      <c r="F525" s="1">
        <v>-0.66035500000000003</v>
      </c>
      <c r="G525" s="1">
        <v>-0.79933799999999999</v>
      </c>
      <c r="H525" s="1">
        <v>0.74075899999999995</v>
      </c>
      <c r="I525" s="1">
        <v>-1.30823</v>
      </c>
      <c r="J525" s="1">
        <v>-8.0069900000000003E-3</v>
      </c>
      <c r="K525" s="1">
        <v>0.86376600000000003</v>
      </c>
      <c r="L525" s="1">
        <v>-1.9071100000000001</v>
      </c>
      <c r="M525" s="1">
        <v>0.77910900000000005</v>
      </c>
      <c r="N525" s="1">
        <v>0.98349200000000003</v>
      </c>
      <c r="O525" s="1">
        <v>-2.5121899999999999</v>
      </c>
      <c r="P525" s="1">
        <v>-0.78226099999999998</v>
      </c>
      <c r="Q525" s="1">
        <v>1.00288</v>
      </c>
      <c r="R525" s="1">
        <v>-2.5245099999999998</v>
      </c>
      <c r="S525" s="1">
        <v>-5.2607100000000003E-4</v>
      </c>
      <c r="T525" s="1">
        <v>3.60884E-2</v>
      </c>
      <c r="U525" s="1">
        <v>-2.46827</v>
      </c>
      <c r="V525" s="1" t="s">
        <v>23</v>
      </c>
      <c r="W525" s="1">
        <f>ABS(IK_diagnostics_positions__3[[#This Row],[Column1]]-A524)</f>
        <v>3.2070000000000154E-3</v>
      </c>
      <c r="X525" s="1">
        <f>ABS(IK_diagnostics_positions__3[[#This Row],[Column2]]-B524)</f>
        <v>0</v>
      </c>
      <c r="Y525" s="1">
        <f>ABS(IK_diagnostics_positions__3[[#This Row],[Column3]]-C524)</f>
        <v>1.1450000000000626E-3</v>
      </c>
      <c r="Z525" s="1">
        <f>ABS(IK_diagnostics_positions__3[[#This Row],[Column4]]-D524)</f>
        <v>4.2639999999999345E-3</v>
      </c>
      <c r="AA525" s="1">
        <f>ABS(IK_diagnostics_positions__3[[#This Row],[Column5]]-E524)</f>
        <v>0</v>
      </c>
      <c r="AB525" s="1">
        <f>ABS(IK_diagnostics_positions__3[[#This Row],[Column6]]-F524)</f>
        <v>4.7840000000000105E-3</v>
      </c>
      <c r="AC525" s="1">
        <f>ABS(IK_diagnostics_positions__3[[#This Row],[Column7]]-G524)</f>
        <v>6.9500000000000117E-4</v>
      </c>
      <c r="AD525" s="1">
        <f>ABS(IK_diagnostics_positions__3[[#This Row],[Column8]]-H524)</f>
        <v>3.5180000000000211E-3</v>
      </c>
      <c r="AE525" s="1">
        <f>ABS(IK_diagnostics_positions__3[[#This Row],[Column9]]-I524)</f>
        <v>1.7100000000001003E-3</v>
      </c>
      <c r="AF525" s="1">
        <f>ABS(IK_diagnostics_positions__3[[#This Row],[Column10]]-J524)</f>
        <v>1.7661000000000066E-4</v>
      </c>
      <c r="AG525" s="1">
        <f>ABS(IK_diagnostics_positions__3[[#This Row],[Column11]]-K524)</f>
        <v>1.4870000000000161E-3</v>
      </c>
      <c r="AH525" s="1">
        <f>ABS(IK_diagnostics_positions__3[[#This Row],[Column12]]-L524)</f>
        <v>9.7999999999998089E-4</v>
      </c>
      <c r="AI525" s="1">
        <f>ABS(IK_diagnostics_positions__3[[#This Row],[Column13]]-M524)</f>
        <v>6.3599999999996992E-4</v>
      </c>
      <c r="AJ525" s="1">
        <f>ABS(IK_diagnostics_positions__3[[#This Row],[Column14]]-N524)</f>
        <v>8.1799999999998541E-4</v>
      </c>
      <c r="AK525" s="1">
        <f>ABS(IK_diagnostics_positions__3[[#This Row],[Column15]]-O524)</f>
        <v>8.2000000000004292E-4</v>
      </c>
      <c r="AL525" s="1">
        <f>ABS(IK_diagnostics_positions__3[[#This Row],[Column16]]-P524)</f>
        <v>8.679999999999799E-4</v>
      </c>
      <c r="AM525" s="1">
        <f>ABS(IK_diagnostics_positions__3[[#This Row],[Column17]]-Q524)</f>
        <v>5.6999999999995943E-4</v>
      </c>
      <c r="AN525" s="1">
        <f>ABS(IK_diagnostics_positions__3[[#This Row],[Column18]]-R524)</f>
        <v>1.2000000000034206E-4</v>
      </c>
      <c r="AO525" s="1">
        <f>ABS(IK_diagnostics_positions__3[[#This Row],[Column19]]-S524)</f>
        <v>6.8944900000000007E-4</v>
      </c>
      <c r="AP525" s="1">
        <f>ABS(IK_diagnostics_positions__3[[#This Row],[Column20]]-T524)</f>
        <v>6.1680000000000068E-4</v>
      </c>
      <c r="AQ525" s="1">
        <f>ABS(IK_diagnostics_positions__3[[#This Row],[Column21]]-U524)</f>
        <v>2.9999999999974492E-4</v>
      </c>
    </row>
    <row r="526" spans="1:43" x14ac:dyDescent="0.25">
      <c r="A526" s="1">
        <v>0.341858</v>
      </c>
      <c r="B526" s="1" t="s">
        <v>22</v>
      </c>
      <c r="C526" s="1">
        <v>-0.93975200000000003</v>
      </c>
      <c r="D526" s="1">
        <v>-0.61682599999999999</v>
      </c>
      <c r="E526" s="1" t="s">
        <v>22</v>
      </c>
      <c r="F526" s="1">
        <v>-0.655277</v>
      </c>
      <c r="G526" s="1">
        <v>-0.79788099999999995</v>
      </c>
      <c r="H526" s="1">
        <v>0.73718099999999998</v>
      </c>
      <c r="I526" s="1">
        <v>-1.30626</v>
      </c>
      <c r="J526" s="1">
        <v>-7.9318300000000008E-3</v>
      </c>
      <c r="K526" s="1">
        <v>0.86189199999999999</v>
      </c>
      <c r="L526" s="1">
        <v>-1.90662</v>
      </c>
      <c r="M526" s="1">
        <v>0.77830900000000003</v>
      </c>
      <c r="N526" s="1">
        <v>0.983684</v>
      </c>
      <c r="O526" s="1">
        <v>-2.5124200000000001</v>
      </c>
      <c r="P526" s="1">
        <v>-0.78168499999999996</v>
      </c>
      <c r="Q526" s="1">
        <v>1.0026299999999999</v>
      </c>
      <c r="R526" s="1">
        <v>-2.5242800000000001</v>
      </c>
      <c r="S526" s="1">
        <v>-1.1454200000000001E-3</v>
      </c>
      <c r="T526" s="1">
        <v>3.49345E-2</v>
      </c>
      <c r="U526" s="1">
        <v>-2.4688400000000001</v>
      </c>
      <c r="V526" s="1" t="s">
        <v>23</v>
      </c>
      <c r="W526" s="1">
        <f>ABS(IK_diagnostics_positions__3[[#This Row],[Column1]]-A525)</f>
        <v>3.8369999999999793E-3</v>
      </c>
      <c r="X526" s="1">
        <f>ABS(IK_diagnostics_positions__3[[#This Row],[Column2]]-B525)</f>
        <v>0</v>
      </c>
      <c r="Y526" s="1">
        <f>ABS(IK_diagnostics_positions__3[[#This Row],[Column3]]-C525)</f>
        <v>1.3869999999999161E-3</v>
      </c>
      <c r="Z526" s="1">
        <f>ABS(IK_diagnostics_positions__3[[#This Row],[Column4]]-D525)</f>
        <v>4.9240000000000395E-3</v>
      </c>
      <c r="AA526" s="1">
        <f>ABS(IK_diagnostics_positions__3[[#This Row],[Column5]]-E525)</f>
        <v>0</v>
      </c>
      <c r="AB526" s="1">
        <f>ABS(IK_diagnostics_positions__3[[#This Row],[Column6]]-F525)</f>
        <v>5.0780000000000269E-3</v>
      </c>
      <c r="AC526" s="1">
        <f>ABS(IK_diagnostics_positions__3[[#This Row],[Column7]]-G525)</f>
        <v>1.4570000000000416E-3</v>
      </c>
      <c r="AD526" s="1">
        <f>ABS(IK_diagnostics_positions__3[[#This Row],[Column8]]-H525)</f>
        <v>3.5779999999999701E-3</v>
      </c>
      <c r="AE526" s="1">
        <f>ABS(IK_diagnostics_positions__3[[#This Row],[Column9]]-I525)</f>
        <v>1.9700000000000273E-3</v>
      </c>
      <c r="AF526" s="1">
        <f>ABS(IK_diagnostics_positions__3[[#This Row],[Column10]]-J525)</f>
        <v>7.5159999999999463E-5</v>
      </c>
      <c r="AG526" s="1">
        <f>ABS(IK_diagnostics_positions__3[[#This Row],[Column11]]-K525)</f>
        <v>1.8740000000000423E-3</v>
      </c>
      <c r="AH526" s="1">
        <f>ABS(IK_diagnostics_positions__3[[#This Row],[Column12]]-L525)</f>
        <v>4.9000000000010147E-4</v>
      </c>
      <c r="AI526" s="1">
        <f>ABS(IK_diagnostics_positions__3[[#This Row],[Column13]]-M525)</f>
        <v>8.0000000000002292E-4</v>
      </c>
      <c r="AJ526" s="1">
        <f>ABS(IK_diagnostics_positions__3[[#This Row],[Column14]]-N525)</f>
        <v>1.9199999999996997E-4</v>
      </c>
      <c r="AK526" s="1">
        <f>ABS(IK_diagnostics_positions__3[[#This Row],[Column15]]-O525)</f>
        <v>2.3000000000017451E-4</v>
      </c>
      <c r="AL526" s="1">
        <f>ABS(IK_diagnostics_positions__3[[#This Row],[Column16]]-P525)</f>
        <v>5.7600000000002094E-4</v>
      </c>
      <c r="AM526" s="1">
        <f>ABS(IK_diagnostics_positions__3[[#This Row],[Column17]]-Q525)</f>
        <v>2.5000000000008349E-4</v>
      </c>
      <c r="AN526" s="1">
        <f>ABS(IK_diagnostics_positions__3[[#This Row],[Column18]]-R525)</f>
        <v>2.2999999999973042E-4</v>
      </c>
      <c r="AO526" s="1">
        <f>ABS(IK_diagnostics_positions__3[[#This Row],[Column19]]-S525)</f>
        <v>6.1934900000000005E-4</v>
      </c>
      <c r="AP526" s="1">
        <f>ABS(IK_diagnostics_positions__3[[#This Row],[Column20]]-T525)</f>
        <v>1.1538999999999994E-3</v>
      </c>
      <c r="AQ526" s="1">
        <f>ABS(IK_diagnostics_positions__3[[#This Row],[Column21]]-U525)</f>
        <v>5.7000000000018147E-4</v>
      </c>
    </row>
    <row r="527" spans="1:43" x14ac:dyDescent="0.25">
      <c r="A527" s="1">
        <v>0.34681699999999999</v>
      </c>
      <c r="B527" s="1" t="s">
        <v>22</v>
      </c>
      <c r="C527" s="1">
        <v>-0.93793300000000002</v>
      </c>
      <c r="D527" s="1">
        <v>-0.61087899999999995</v>
      </c>
      <c r="E527" s="1" t="s">
        <v>22</v>
      </c>
      <c r="F527" s="1">
        <v>-0.65015199999999995</v>
      </c>
      <c r="G527" s="1">
        <v>-0.79485799999999995</v>
      </c>
      <c r="H527" s="1">
        <v>0.73453599999999997</v>
      </c>
      <c r="I527" s="1">
        <v>-1.3032999999999999</v>
      </c>
      <c r="J527" s="1">
        <v>-7.1114899999999998E-3</v>
      </c>
      <c r="K527" s="1">
        <v>0.86014999999999997</v>
      </c>
      <c r="L527" s="1">
        <v>-1.9063600000000001</v>
      </c>
      <c r="M527" s="1">
        <v>0.77838300000000005</v>
      </c>
      <c r="N527" s="1">
        <v>0.98397999999999997</v>
      </c>
      <c r="O527" s="1">
        <v>-2.5127100000000002</v>
      </c>
      <c r="P527" s="1">
        <v>-0.78082700000000005</v>
      </c>
      <c r="Q527" s="1">
        <v>1.0027600000000001</v>
      </c>
      <c r="R527" s="1">
        <v>-2.5236299999999998</v>
      </c>
      <c r="S527" s="1">
        <v>-1.3839200000000001E-3</v>
      </c>
      <c r="T527" s="1">
        <v>3.3705499999999999E-2</v>
      </c>
      <c r="U527" s="1">
        <v>-2.4693499999999999</v>
      </c>
      <c r="V527" s="1" t="s">
        <v>23</v>
      </c>
      <c r="W527" s="1">
        <f>ABS(IK_diagnostics_positions__3[[#This Row],[Column1]]-A526)</f>
        <v>4.9589999999999912E-3</v>
      </c>
      <c r="X527" s="1">
        <f>ABS(IK_diagnostics_positions__3[[#This Row],[Column2]]-B526)</f>
        <v>0</v>
      </c>
      <c r="Y527" s="1">
        <f>ABS(IK_diagnostics_positions__3[[#This Row],[Column3]]-C526)</f>
        <v>1.819000000000015E-3</v>
      </c>
      <c r="Z527" s="1">
        <f>ABS(IK_diagnostics_positions__3[[#This Row],[Column4]]-D526)</f>
        <v>5.9470000000000356E-3</v>
      </c>
      <c r="AA527" s="1">
        <f>ABS(IK_diagnostics_positions__3[[#This Row],[Column5]]-E526)</f>
        <v>0</v>
      </c>
      <c r="AB527" s="1">
        <f>ABS(IK_diagnostics_positions__3[[#This Row],[Column6]]-F526)</f>
        <v>5.1250000000000462E-3</v>
      </c>
      <c r="AC527" s="1">
        <f>ABS(IK_diagnostics_positions__3[[#This Row],[Column7]]-G526)</f>
        <v>3.0229999999999979E-3</v>
      </c>
      <c r="AD527" s="1">
        <f>ABS(IK_diagnostics_positions__3[[#This Row],[Column8]]-H526)</f>
        <v>2.6450000000000085E-3</v>
      </c>
      <c r="AE527" s="1">
        <f>ABS(IK_diagnostics_positions__3[[#This Row],[Column9]]-I526)</f>
        <v>2.9600000000000737E-3</v>
      </c>
      <c r="AF527" s="1">
        <f>ABS(IK_diagnostics_positions__3[[#This Row],[Column10]]-J526)</f>
        <v>8.20340000000001E-4</v>
      </c>
      <c r="AG527" s="1">
        <f>ABS(IK_diagnostics_positions__3[[#This Row],[Column11]]-K526)</f>
        <v>1.7420000000000213E-3</v>
      </c>
      <c r="AH527" s="1">
        <f>ABS(IK_diagnostics_positions__3[[#This Row],[Column12]]-L526)</f>
        <v>2.5999999999992696E-4</v>
      </c>
      <c r="AI527" s="1">
        <f>ABS(IK_diagnostics_positions__3[[#This Row],[Column13]]-M526)</f>
        <v>7.4000000000018495E-5</v>
      </c>
      <c r="AJ527" s="1">
        <f>ABS(IK_diagnostics_positions__3[[#This Row],[Column14]]-N526)</f>
        <v>2.9599999999996296E-4</v>
      </c>
      <c r="AK527" s="1">
        <f>ABS(IK_diagnostics_positions__3[[#This Row],[Column15]]-O526)</f>
        <v>2.9000000000012349E-4</v>
      </c>
      <c r="AL527" s="1">
        <f>ABS(IK_diagnostics_positions__3[[#This Row],[Column16]]-P526)</f>
        <v>8.5799999999991439E-4</v>
      </c>
      <c r="AM527" s="1">
        <f>ABS(IK_diagnostics_positions__3[[#This Row],[Column17]]-Q526)</f>
        <v>1.3000000000018552E-4</v>
      </c>
      <c r="AN527" s="1">
        <f>ABS(IK_diagnostics_positions__3[[#This Row],[Column18]]-R526)</f>
        <v>6.5000000000026148E-4</v>
      </c>
      <c r="AO527" s="1">
        <f>ABS(IK_diagnostics_positions__3[[#This Row],[Column19]]-S526)</f>
        <v>2.385E-4</v>
      </c>
      <c r="AP527" s="1">
        <f>ABS(IK_diagnostics_positions__3[[#This Row],[Column20]]-T526)</f>
        <v>1.2290000000000009E-3</v>
      </c>
      <c r="AQ527" s="1">
        <f>ABS(IK_diagnostics_positions__3[[#This Row],[Column21]]-U526)</f>
        <v>5.099999999997884E-4</v>
      </c>
    </row>
    <row r="528" spans="1:43" x14ac:dyDescent="0.25">
      <c r="A528" s="1">
        <v>0.35060599999999997</v>
      </c>
      <c r="B528" s="1" t="s">
        <v>22</v>
      </c>
      <c r="C528" s="1">
        <v>-0.93652299999999999</v>
      </c>
      <c r="D528" s="1">
        <v>-0.60621100000000006</v>
      </c>
      <c r="E528" s="1" t="s">
        <v>22</v>
      </c>
      <c r="F528" s="1">
        <v>-0.64583400000000002</v>
      </c>
      <c r="G528" s="1">
        <v>-0.79297600000000001</v>
      </c>
      <c r="H528" s="1">
        <v>0.73243499999999995</v>
      </c>
      <c r="I528" s="1">
        <v>-1.3005500000000001</v>
      </c>
      <c r="J528" s="1">
        <v>-7.1942799999999999E-3</v>
      </c>
      <c r="K528" s="1">
        <v>0.85882800000000004</v>
      </c>
      <c r="L528" s="1">
        <v>-1.9059999999999999</v>
      </c>
      <c r="M528" s="1">
        <v>0.77777399999999997</v>
      </c>
      <c r="N528" s="1">
        <v>0.98457099999999997</v>
      </c>
      <c r="O528" s="1">
        <v>-2.5126499999999998</v>
      </c>
      <c r="P528" s="1">
        <v>-0.78076500000000004</v>
      </c>
      <c r="Q528" s="1">
        <v>1.00265</v>
      </c>
      <c r="R528" s="1">
        <v>-2.52318</v>
      </c>
      <c r="S528" s="1">
        <v>-1.2189600000000001E-3</v>
      </c>
      <c r="T528" s="1">
        <v>3.30002E-2</v>
      </c>
      <c r="U528" s="1">
        <v>-2.4699</v>
      </c>
      <c r="V528" s="1" t="s">
        <v>23</v>
      </c>
      <c r="W528" s="1">
        <f>ABS(IK_diagnostics_positions__3[[#This Row],[Column1]]-A527)</f>
        <v>3.7889999999999868E-3</v>
      </c>
      <c r="X528" s="1">
        <f>ABS(IK_diagnostics_positions__3[[#This Row],[Column2]]-B527)</f>
        <v>0</v>
      </c>
      <c r="Y528" s="1">
        <f>ABS(IK_diagnostics_positions__3[[#This Row],[Column3]]-C527)</f>
        <v>1.4100000000000223E-3</v>
      </c>
      <c r="Z528" s="1">
        <f>ABS(IK_diagnostics_positions__3[[#This Row],[Column4]]-D527)</f>
        <v>4.6679999999998945E-3</v>
      </c>
      <c r="AA528" s="1">
        <f>ABS(IK_diagnostics_positions__3[[#This Row],[Column5]]-E527)</f>
        <v>0</v>
      </c>
      <c r="AB528" s="1">
        <f>ABS(IK_diagnostics_positions__3[[#This Row],[Column6]]-F527)</f>
        <v>4.317999999999933E-3</v>
      </c>
      <c r="AC528" s="1">
        <f>ABS(IK_diagnostics_positions__3[[#This Row],[Column7]]-G527)</f>
        <v>1.8819999999999393E-3</v>
      </c>
      <c r="AD528" s="1">
        <f>ABS(IK_diagnostics_positions__3[[#This Row],[Column8]]-H527)</f>
        <v>2.1010000000000195E-3</v>
      </c>
      <c r="AE528" s="1">
        <f>ABS(IK_diagnostics_positions__3[[#This Row],[Column9]]-I527)</f>
        <v>2.7499999999998082E-3</v>
      </c>
      <c r="AF528" s="1">
        <f>ABS(IK_diagnostics_positions__3[[#This Row],[Column10]]-J527)</f>
        <v>8.279000000000012E-5</v>
      </c>
      <c r="AG528" s="1">
        <f>ABS(IK_diagnostics_positions__3[[#This Row],[Column11]]-K527)</f>
        <v>1.3219999999999343E-3</v>
      </c>
      <c r="AH528" s="1">
        <f>ABS(IK_diagnostics_positions__3[[#This Row],[Column12]]-L527)</f>
        <v>3.6000000000013799E-4</v>
      </c>
      <c r="AI528" s="1">
        <f>ABS(IK_diagnostics_positions__3[[#This Row],[Column13]]-M527)</f>
        <v>6.090000000000817E-4</v>
      </c>
      <c r="AJ528" s="1">
        <f>ABS(IK_diagnostics_positions__3[[#This Row],[Column14]]-N527)</f>
        <v>5.9100000000000819E-4</v>
      </c>
      <c r="AK528" s="1">
        <f>ABS(IK_diagnostics_positions__3[[#This Row],[Column15]]-O527)</f>
        <v>6.0000000000393072E-5</v>
      </c>
      <c r="AL528" s="1">
        <f>ABS(IK_diagnostics_positions__3[[#This Row],[Column16]]-P527)</f>
        <v>6.2000000000006494E-5</v>
      </c>
      <c r="AM528" s="1">
        <f>ABS(IK_diagnostics_positions__3[[#This Row],[Column17]]-Q527)</f>
        <v>1.100000000000545E-4</v>
      </c>
      <c r="AN528" s="1">
        <f>ABS(IK_diagnostics_positions__3[[#This Row],[Column18]]-R527)</f>
        <v>4.4999999999983942E-4</v>
      </c>
      <c r="AO528" s="1">
        <f>ABS(IK_diagnostics_positions__3[[#This Row],[Column19]]-S527)</f>
        <v>1.6496000000000002E-4</v>
      </c>
      <c r="AP528" s="1">
        <f>ABS(IK_diagnostics_positions__3[[#This Row],[Column20]]-T527)</f>
        <v>7.0529999999999898E-4</v>
      </c>
      <c r="AQ528" s="1">
        <f>ABS(IK_diagnostics_positions__3[[#This Row],[Column21]]-U527)</f>
        <v>5.5000000000005045E-4</v>
      </c>
    </row>
    <row r="529" spans="1:43" x14ac:dyDescent="0.25">
      <c r="A529" s="1">
        <v>0.35483399999999998</v>
      </c>
      <c r="B529" s="1" t="s">
        <v>22</v>
      </c>
      <c r="C529" s="1">
        <v>-0.93492900000000001</v>
      </c>
      <c r="D529" s="1">
        <v>-0.60119800000000001</v>
      </c>
      <c r="E529" s="1" t="s">
        <v>22</v>
      </c>
      <c r="F529" s="1">
        <v>-0.64166699999999999</v>
      </c>
      <c r="G529" s="1">
        <v>-0.790821</v>
      </c>
      <c r="H529" s="1">
        <v>0.73006599999999999</v>
      </c>
      <c r="I529" s="1">
        <v>-1.2982100000000001</v>
      </c>
      <c r="J529" s="1">
        <v>-6.4905900000000001E-3</v>
      </c>
      <c r="K529" s="1">
        <v>0.85778699999999997</v>
      </c>
      <c r="L529" s="1">
        <v>-1.90526</v>
      </c>
      <c r="M529" s="1">
        <v>0.77734099999999995</v>
      </c>
      <c r="N529" s="1">
        <v>0.98510600000000004</v>
      </c>
      <c r="O529" s="1">
        <v>-2.5130400000000002</v>
      </c>
      <c r="P529" s="1">
        <v>-0.77971699999999999</v>
      </c>
      <c r="Q529" s="1">
        <v>1.00312</v>
      </c>
      <c r="R529" s="1">
        <v>-2.52251</v>
      </c>
      <c r="S529" s="1">
        <v>-1.27053E-3</v>
      </c>
      <c r="T529" s="1">
        <v>3.2662299999999998E-2</v>
      </c>
      <c r="U529" s="1">
        <v>-2.4701900000000001</v>
      </c>
      <c r="V529" s="1" t="s">
        <v>23</v>
      </c>
      <c r="W529" s="1">
        <f>ABS(IK_diagnostics_positions__3[[#This Row],[Column1]]-A528)</f>
        <v>4.2280000000000095E-3</v>
      </c>
      <c r="X529" s="1">
        <f>ABS(IK_diagnostics_positions__3[[#This Row],[Column2]]-B528)</f>
        <v>0</v>
      </c>
      <c r="Y529" s="1">
        <f>ABS(IK_diagnostics_positions__3[[#This Row],[Column3]]-C528)</f>
        <v>1.5939999999999843E-3</v>
      </c>
      <c r="Z529" s="1">
        <f>ABS(IK_diagnostics_positions__3[[#This Row],[Column4]]-D528)</f>
        <v>5.0130000000000452E-3</v>
      </c>
      <c r="AA529" s="1">
        <f>ABS(IK_diagnostics_positions__3[[#This Row],[Column5]]-E528)</f>
        <v>0</v>
      </c>
      <c r="AB529" s="1">
        <f>ABS(IK_diagnostics_positions__3[[#This Row],[Column6]]-F528)</f>
        <v>4.1670000000000318E-3</v>
      </c>
      <c r="AC529" s="1">
        <f>ABS(IK_diagnostics_positions__3[[#This Row],[Column7]]-G528)</f>
        <v>2.155000000000018E-3</v>
      </c>
      <c r="AD529" s="1">
        <f>ABS(IK_diagnostics_positions__3[[#This Row],[Column8]]-H528)</f>
        <v>2.3689999999999545E-3</v>
      </c>
      <c r="AE529" s="1">
        <f>ABS(IK_diagnostics_positions__3[[#This Row],[Column9]]-I528)</f>
        <v>2.3400000000000087E-3</v>
      </c>
      <c r="AF529" s="1">
        <f>ABS(IK_diagnostics_positions__3[[#This Row],[Column10]]-J528)</f>
        <v>7.0368999999999987E-4</v>
      </c>
      <c r="AG529" s="1">
        <f>ABS(IK_diagnostics_positions__3[[#This Row],[Column11]]-K528)</f>
        <v>1.0410000000000696E-3</v>
      </c>
      <c r="AH529" s="1">
        <f>ABS(IK_diagnostics_positions__3[[#This Row],[Column12]]-L528)</f>
        <v>7.3999999999996291E-4</v>
      </c>
      <c r="AI529" s="1">
        <f>ABS(IK_diagnostics_positions__3[[#This Row],[Column13]]-M528)</f>
        <v>4.330000000000167E-4</v>
      </c>
      <c r="AJ529" s="1">
        <f>ABS(IK_diagnostics_positions__3[[#This Row],[Column14]]-N528)</f>
        <v>5.350000000000632E-4</v>
      </c>
      <c r="AK529" s="1">
        <f>ABS(IK_diagnostics_positions__3[[#This Row],[Column15]]-O528)</f>
        <v>3.9000000000033452E-4</v>
      </c>
      <c r="AL529" s="1">
        <f>ABS(IK_diagnostics_positions__3[[#This Row],[Column16]]-P528)</f>
        <v>1.0480000000000489E-3</v>
      </c>
      <c r="AM529" s="1">
        <f>ABS(IK_diagnostics_positions__3[[#This Row],[Column17]]-Q528)</f>
        <v>4.6999999999997044E-4</v>
      </c>
      <c r="AN529" s="1">
        <f>ABS(IK_diagnostics_positions__3[[#This Row],[Column18]]-R528)</f>
        <v>6.6999999999994841E-4</v>
      </c>
      <c r="AO529" s="1">
        <f>ABS(IK_diagnostics_positions__3[[#This Row],[Column19]]-S528)</f>
        <v>5.1569999999999915E-5</v>
      </c>
      <c r="AP529" s="1">
        <f>ABS(IK_diagnostics_positions__3[[#This Row],[Column20]]-T528)</f>
        <v>3.3790000000000209E-4</v>
      </c>
      <c r="AQ529" s="1">
        <f>ABS(IK_diagnostics_positions__3[[#This Row],[Column21]]-U528)</f>
        <v>2.9000000000012349E-4</v>
      </c>
    </row>
    <row r="530" spans="1:43" x14ac:dyDescent="0.25">
      <c r="A530" s="1">
        <v>0.35891499999999998</v>
      </c>
      <c r="B530" s="1" t="s">
        <v>22</v>
      </c>
      <c r="C530" s="1">
        <v>-0.93337000000000003</v>
      </c>
      <c r="D530" s="1">
        <v>-0.59619999999999995</v>
      </c>
      <c r="E530" s="1" t="s">
        <v>22</v>
      </c>
      <c r="F530" s="1">
        <v>-0.63713699999999995</v>
      </c>
      <c r="G530" s="1">
        <v>-0.78901500000000002</v>
      </c>
      <c r="H530" s="1">
        <v>0.72733300000000001</v>
      </c>
      <c r="I530" s="1">
        <v>-1.2957799999999999</v>
      </c>
      <c r="J530" s="1">
        <v>-6.0127399999999999E-3</v>
      </c>
      <c r="K530" s="1">
        <v>0.85641999999999996</v>
      </c>
      <c r="L530" s="1">
        <v>-1.9042600000000001</v>
      </c>
      <c r="M530" s="1">
        <v>0.77664599999999995</v>
      </c>
      <c r="N530" s="1">
        <v>0.98522699999999996</v>
      </c>
      <c r="O530" s="1">
        <v>-2.5132300000000001</v>
      </c>
      <c r="P530" s="1">
        <v>-0.77857900000000002</v>
      </c>
      <c r="Q530" s="1">
        <v>1.00278</v>
      </c>
      <c r="R530" s="1">
        <v>-2.5220899999999999</v>
      </c>
      <c r="S530" s="1">
        <v>-1.1061700000000001E-3</v>
      </c>
      <c r="T530" s="1">
        <v>3.1814799999999997E-2</v>
      </c>
      <c r="U530" s="1">
        <v>-2.4699399999999998</v>
      </c>
      <c r="V530" s="1" t="s">
        <v>23</v>
      </c>
      <c r="W530" s="1">
        <f>ABS(IK_diagnostics_positions__3[[#This Row],[Column1]]-A529)</f>
        <v>4.0810000000000013E-3</v>
      </c>
      <c r="X530" s="1">
        <f>ABS(IK_diagnostics_positions__3[[#This Row],[Column2]]-B529)</f>
        <v>0</v>
      </c>
      <c r="Y530" s="1">
        <f>ABS(IK_diagnostics_positions__3[[#This Row],[Column3]]-C529)</f>
        <v>1.5589999999999771E-3</v>
      </c>
      <c r="Z530" s="1">
        <f>ABS(IK_diagnostics_positions__3[[#This Row],[Column4]]-D529)</f>
        <v>4.998000000000058E-3</v>
      </c>
      <c r="AA530" s="1">
        <f>ABS(IK_diagnostics_positions__3[[#This Row],[Column5]]-E529)</f>
        <v>0</v>
      </c>
      <c r="AB530" s="1">
        <f>ABS(IK_diagnostics_positions__3[[#This Row],[Column6]]-F529)</f>
        <v>4.530000000000034E-3</v>
      </c>
      <c r="AC530" s="1">
        <f>ABS(IK_diagnostics_positions__3[[#This Row],[Column7]]-G529)</f>
        <v>1.8059999999999743E-3</v>
      </c>
      <c r="AD530" s="1">
        <f>ABS(IK_diagnostics_positions__3[[#This Row],[Column8]]-H529)</f>
        <v>2.7329999999999854E-3</v>
      </c>
      <c r="AE530" s="1">
        <f>ABS(IK_diagnostics_positions__3[[#This Row],[Column9]]-I529)</f>
        <v>2.4300000000001543E-3</v>
      </c>
      <c r="AF530" s="1">
        <f>ABS(IK_diagnostics_positions__3[[#This Row],[Column10]]-J529)</f>
        <v>4.7785000000000015E-4</v>
      </c>
      <c r="AG530" s="1">
        <f>ABS(IK_diagnostics_positions__3[[#This Row],[Column11]]-K529)</f>
        <v>1.3670000000000071E-3</v>
      </c>
      <c r="AH530" s="1">
        <f>ABS(IK_diagnostics_positions__3[[#This Row],[Column12]]-L529)</f>
        <v>9.9999999999988987E-4</v>
      </c>
      <c r="AI530" s="1">
        <f>ABS(IK_diagnostics_positions__3[[#This Row],[Column13]]-M529)</f>
        <v>6.9500000000000117E-4</v>
      </c>
      <c r="AJ530" s="1">
        <f>ABS(IK_diagnostics_positions__3[[#This Row],[Column14]]-N529)</f>
        <v>1.2099999999992672E-4</v>
      </c>
      <c r="AK530" s="1">
        <f>ABS(IK_diagnostics_positions__3[[#This Row],[Column15]]-O529)</f>
        <v>1.8999999999991246E-4</v>
      </c>
      <c r="AL530" s="1">
        <f>ABS(IK_diagnostics_positions__3[[#This Row],[Column16]]-P529)</f>
        <v>1.1379999999999724E-3</v>
      </c>
      <c r="AM530" s="1">
        <f>ABS(IK_diagnostics_positions__3[[#This Row],[Column17]]-Q529)</f>
        <v>3.4000000000000696E-4</v>
      </c>
      <c r="AN530" s="1">
        <f>ABS(IK_diagnostics_positions__3[[#This Row],[Column18]]-R529)</f>
        <v>4.2000000000008697E-4</v>
      </c>
      <c r="AO530" s="1">
        <f>ABS(IK_diagnostics_positions__3[[#This Row],[Column19]]-S529)</f>
        <v>1.643599999999999E-4</v>
      </c>
      <c r="AP530" s="1">
        <f>ABS(IK_diagnostics_positions__3[[#This Row],[Column20]]-T529)</f>
        <v>8.4750000000000103E-4</v>
      </c>
      <c r="AQ530" s="1">
        <f>ABS(IK_diagnostics_positions__3[[#This Row],[Column21]]-U529)</f>
        <v>2.5000000000030553E-4</v>
      </c>
    </row>
    <row r="531" spans="1:43" x14ac:dyDescent="0.25">
      <c r="A531" s="1">
        <v>0.36214400000000002</v>
      </c>
      <c r="B531" s="1" t="s">
        <v>22</v>
      </c>
      <c r="C531" s="1">
        <v>-0.93212200000000001</v>
      </c>
      <c r="D531" s="1">
        <v>-0.59222699999999995</v>
      </c>
      <c r="E531" s="1" t="s">
        <v>22</v>
      </c>
      <c r="F531" s="1">
        <v>-0.63349800000000001</v>
      </c>
      <c r="G531" s="1">
        <v>-0.78790099999999996</v>
      </c>
      <c r="H531" s="1">
        <v>0.72491000000000005</v>
      </c>
      <c r="I531" s="1">
        <v>-1.2939700000000001</v>
      </c>
      <c r="J531" s="1">
        <v>-5.9097999999999998E-3</v>
      </c>
      <c r="K531" s="1">
        <v>0.85527500000000001</v>
      </c>
      <c r="L531" s="1">
        <v>-1.90347</v>
      </c>
      <c r="M531" s="1">
        <v>0.77576599999999996</v>
      </c>
      <c r="N531" s="1">
        <v>0.98538099999999995</v>
      </c>
      <c r="O531" s="1">
        <v>-2.5134300000000001</v>
      </c>
      <c r="P531" s="1">
        <v>-0.77816700000000005</v>
      </c>
      <c r="Q531" s="1">
        <v>1.0024500000000001</v>
      </c>
      <c r="R531" s="1">
        <v>-2.5215000000000001</v>
      </c>
      <c r="S531" s="1">
        <v>-1.1825399999999999E-3</v>
      </c>
      <c r="T531" s="1">
        <v>3.13815E-2</v>
      </c>
      <c r="U531" s="1">
        <v>-2.4701900000000001</v>
      </c>
      <c r="V531" s="1" t="s">
        <v>23</v>
      </c>
      <c r="W531" s="1">
        <f>ABS(IK_diagnostics_positions__3[[#This Row],[Column1]]-A530)</f>
        <v>3.2290000000000374E-3</v>
      </c>
      <c r="X531" s="1">
        <f>ABS(IK_diagnostics_positions__3[[#This Row],[Column2]]-B530)</f>
        <v>0</v>
      </c>
      <c r="Y531" s="1">
        <f>ABS(IK_diagnostics_positions__3[[#This Row],[Column3]]-C530)</f>
        <v>1.2480000000000269E-3</v>
      </c>
      <c r="Z531" s="1">
        <f>ABS(IK_diagnostics_positions__3[[#This Row],[Column4]]-D530)</f>
        <v>3.9730000000000043E-3</v>
      </c>
      <c r="AA531" s="1">
        <f>ABS(IK_diagnostics_positions__3[[#This Row],[Column5]]-E530)</f>
        <v>0</v>
      </c>
      <c r="AB531" s="1">
        <f>ABS(IK_diagnostics_positions__3[[#This Row],[Column6]]-F530)</f>
        <v>3.6389999999999478E-3</v>
      </c>
      <c r="AC531" s="1">
        <f>ABS(IK_diagnostics_positions__3[[#This Row],[Column7]]-G530)</f>
        <v>1.1140000000000594E-3</v>
      </c>
      <c r="AD531" s="1">
        <f>ABS(IK_diagnostics_positions__3[[#This Row],[Column8]]-H530)</f>
        <v>2.422999999999953E-3</v>
      </c>
      <c r="AE531" s="1">
        <f>ABS(IK_diagnostics_positions__3[[#This Row],[Column9]]-I530)</f>
        <v>1.8099999999998673E-3</v>
      </c>
      <c r="AF531" s="1">
        <f>ABS(IK_diagnostics_positions__3[[#This Row],[Column10]]-J530)</f>
        <v>1.0294000000000015E-4</v>
      </c>
      <c r="AG531" s="1">
        <f>ABS(IK_diagnostics_positions__3[[#This Row],[Column11]]-K530)</f>
        <v>1.1449999999999516E-3</v>
      </c>
      <c r="AH531" s="1">
        <f>ABS(IK_diagnostics_positions__3[[#This Row],[Column12]]-L530)</f>
        <v>7.9000000000006843E-4</v>
      </c>
      <c r="AI531" s="1">
        <f>ABS(IK_diagnostics_positions__3[[#This Row],[Column13]]-M530)</f>
        <v>8.799999999999919E-4</v>
      </c>
      <c r="AJ531" s="1">
        <f>ABS(IK_diagnostics_positions__3[[#This Row],[Column14]]-N530)</f>
        <v>1.5399999999998748E-4</v>
      </c>
      <c r="AK531" s="1">
        <f>ABS(IK_diagnostics_positions__3[[#This Row],[Column15]]-O530)</f>
        <v>1.9999999999997797E-4</v>
      </c>
      <c r="AL531" s="1">
        <f>ABS(IK_diagnostics_positions__3[[#This Row],[Column16]]-P530)</f>
        <v>4.1199999999996795E-4</v>
      </c>
      <c r="AM531" s="1">
        <f>ABS(IK_diagnostics_positions__3[[#This Row],[Column17]]-Q530)</f>
        <v>3.2999999999994145E-4</v>
      </c>
      <c r="AN531" s="1">
        <f>ABS(IK_diagnostics_positions__3[[#This Row],[Column18]]-R530)</f>
        <v>5.8999999999986841E-4</v>
      </c>
      <c r="AO531" s="1">
        <f>ABS(IK_diagnostics_positions__3[[#This Row],[Column19]]-S530)</f>
        <v>7.6369999999999867E-5</v>
      </c>
      <c r="AP531" s="1">
        <f>ABS(IK_diagnostics_positions__3[[#This Row],[Column20]]-T530)</f>
        <v>4.3329999999999758E-4</v>
      </c>
      <c r="AQ531" s="1">
        <f>ABS(IK_diagnostics_positions__3[[#This Row],[Column21]]-U530)</f>
        <v>2.5000000000030553E-4</v>
      </c>
    </row>
    <row r="532" spans="1:43" x14ac:dyDescent="0.25">
      <c r="A532" s="1">
        <v>0.36508400000000002</v>
      </c>
      <c r="B532" s="1" t="s">
        <v>22</v>
      </c>
      <c r="C532" s="1">
        <v>-0.930975</v>
      </c>
      <c r="D532" s="1">
        <v>-0.58854700000000004</v>
      </c>
      <c r="E532" s="1" t="s">
        <v>22</v>
      </c>
      <c r="F532" s="1">
        <v>-0.62999700000000003</v>
      </c>
      <c r="G532" s="1">
        <v>-0.786775</v>
      </c>
      <c r="H532" s="1">
        <v>0.72248199999999996</v>
      </c>
      <c r="I532" s="1">
        <v>-1.29236</v>
      </c>
      <c r="J532" s="1">
        <v>-5.4885100000000003E-3</v>
      </c>
      <c r="K532" s="1">
        <v>0.85385500000000003</v>
      </c>
      <c r="L532" s="1">
        <v>-1.90255</v>
      </c>
      <c r="M532" s="1">
        <v>0.77549699999999999</v>
      </c>
      <c r="N532" s="1">
        <v>0.98497800000000002</v>
      </c>
      <c r="O532" s="1">
        <v>-2.5131800000000002</v>
      </c>
      <c r="P532" s="1">
        <v>-0.77718299999999996</v>
      </c>
      <c r="Q532" s="1">
        <v>1.00247</v>
      </c>
      <c r="R532" s="1">
        <v>-2.52094</v>
      </c>
      <c r="S532" s="1">
        <v>-7.6413200000000005E-4</v>
      </c>
      <c r="T532" s="1">
        <v>3.0473500000000001E-2</v>
      </c>
      <c r="U532" s="1">
        <v>-2.4700199999999999</v>
      </c>
      <c r="V532" s="1" t="s">
        <v>23</v>
      </c>
      <c r="W532" s="1">
        <f>ABS(IK_diagnostics_positions__3[[#This Row],[Column1]]-A531)</f>
        <v>2.9399999999999982E-3</v>
      </c>
      <c r="X532" s="1">
        <f>ABS(IK_diagnostics_positions__3[[#This Row],[Column2]]-B531)</f>
        <v>0</v>
      </c>
      <c r="Y532" s="1">
        <f>ABS(IK_diagnostics_positions__3[[#This Row],[Column3]]-C531)</f>
        <v>1.1470000000000091E-3</v>
      </c>
      <c r="Z532" s="1">
        <f>ABS(IK_diagnostics_positions__3[[#This Row],[Column4]]-D531)</f>
        <v>3.6799999999999056E-3</v>
      </c>
      <c r="AA532" s="1">
        <f>ABS(IK_diagnostics_positions__3[[#This Row],[Column5]]-E531)</f>
        <v>0</v>
      </c>
      <c r="AB532" s="1">
        <f>ABS(IK_diagnostics_positions__3[[#This Row],[Column6]]-F531)</f>
        <v>3.5009999999999764E-3</v>
      </c>
      <c r="AC532" s="1">
        <f>ABS(IK_diagnostics_positions__3[[#This Row],[Column7]]-G531)</f>
        <v>1.1259999999999604E-3</v>
      </c>
      <c r="AD532" s="1">
        <f>ABS(IK_diagnostics_positions__3[[#This Row],[Column8]]-H531)</f>
        <v>2.4280000000000967E-3</v>
      </c>
      <c r="AE532" s="1">
        <f>ABS(IK_diagnostics_positions__3[[#This Row],[Column9]]-I531)</f>
        <v>1.6100000000001113E-3</v>
      </c>
      <c r="AF532" s="1">
        <f>ABS(IK_diagnostics_positions__3[[#This Row],[Column10]]-J531)</f>
        <v>4.2128999999999951E-4</v>
      </c>
      <c r="AG532" s="1">
        <f>ABS(IK_diagnostics_positions__3[[#This Row],[Column11]]-K531)</f>
        <v>1.4199999999999768E-3</v>
      </c>
      <c r="AH532" s="1">
        <f>ABS(IK_diagnostics_positions__3[[#This Row],[Column12]]-L531)</f>
        <v>9.200000000000319E-4</v>
      </c>
      <c r="AI532" s="1">
        <f>ABS(IK_diagnostics_positions__3[[#This Row],[Column13]]-M531)</f>
        <v>2.6899999999996371E-4</v>
      </c>
      <c r="AJ532" s="1">
        <f>ABS(IK_diagnostics_positions__3[[#This Row],[Column14]]-N531)</f>
        <v>4.0299999999993119E-4</v>
      </c>
      <c r="AK532" s="1">
        <f>ABS(IK_diagnostics_positions__3[[#This Row],[Column15]]-O531)</f>
        <v>2.4999999999986144E-4</v>
      </c>
      <c r="AL532" s="1">
        <f>ABS(IK_diagnostics_positions__3[[#This Row],[Column16]]-P531)</f>
        <v>9.8400000000009591E-4</v>
      </c>
      <c r="AM532" s="1">
        <f>ABS(IK_diagnostics_positions__3[[#This Row],[Column17]]-Q531)</f>
        <v>1.9999999999908979E-5</v>
      </c>
      <c r="AN532" s="1">
        <f>ABS(IK_diagnostics_positions__3[[#This Row],[Column18]]-R531)</f>
        <v>5.6000000000011596E-4</v>
      </c>
      <c r="AO532" s="1">
        <f>ABS(IK_diagnostics_positions__3[[#This Row],[Column19]]-S531)</f>
        <v>4.1840799999999989E-4</v>
      </c>
      <c r="AP532" s="1">
        <f>ABS(IK_diagnostics_positions__3[[#This Row],[Column20]]-T531)</f>
        <v>9.0799999999999909E-4</v>
      </c>
      <c r="AQ532" s="1">
        <f>ABS(IK_diagnostics_positions__3[[#This Row],[Column21]]-U531)</f>
        <v>1.7000000000022553E-4</v>
      </c>
    </row>
    <row r="533" spans="1:43" x14ac:dyDescent="0.25">
      <c r="A533" s="1">
        <v>0.36855700000000002</v>
      </c>
      <c r="B533" s="1" t="s">
        <v>22</v>
      </c>
      <c r="C533" s="1">
        <v>-0.92960500000000001</v>
      </c>
      <c r="D533" s="1">
        <v>-0.58435499999999996</v>
      </c>
      <c r="E533" s="1" t="s">
        <v>22</v>
      </c>
      <c r="F533" s="1">
        <v>-0.62635799999999997</v>
      </c>
      <c r="G533" s="1">
        <v>-0.78530599999999995</v>
      </c>
      <c r="H533" s="1">
        <v>0.720252</v>
      </c>
      <c r="I533" s="1">
        <v>-1.29033</v>
      </c>
      <c r="J533" s="1">
        <v>-5.2161799999999999E-3</v>
      </c>
      <c r="K533" s="1">
        <v>0.85297299999999998</v>
      </c>
      <c r="L533" s="1">
        <v>-1.9017599999999999</v>
      </c>
      <c r="M533" s="1">
        <v>0.77487399999999995</v>
      </c>
      <c r="N533" s="1">
        <v>0.98569300000000004</v>
      </c>
      <c r="O533" s="1">
        <v>-2.5131899999999998</v>
      </c>
      <c r="P533" s="1">
        <v>-0.77671800000000002</v>
      </c>
      <c r="Q533" s="1">
        <v>1.0027200000000001</v>
      </c>
      <c r="R533" s="1">
        <v>-2.5201099999999999</v>
      </c>
      <c r="S533" s="1">
        <v>-4.6016299999999998E-4</v>
      </c>
      <c r="T533" s="1">
        <v>3.0307299999999999E-2</v>
      </c>
      <c r="U533" s="1">
        <v>-2.4702600000000001</v>
      </c>
      <c r="V533" s="1" t="s">
        <v>23</v>
      </c>
      <c r="W533" s="1">
        <f>ABS(IK_diagnostics_positions__3[[#This Row],[Column1]]-A532)</f>
        <v>3.4730000000000039E-3</v>
      </c>
      <c r="X533" s="1">
        <f>ABS(IK_diagnostics_positions__3[[#This Row],[Column2]]-B532)</f>
        <v>0</v>
      </c>
      <c r="Y533" s="1">
        <f>ABS(IK_diagnostics_positions__3[[#This Row],[Column3]]-C532)</f>
        <v>1.3699999999999823E-3</v>
      </c>
      <c r="Z533" s="1">
        <f>ABS(IK_diagnostics_positions__3[[#This Row],[Column4]]-D532)</f>
        <v>4.1920000000000845E-3</v>
      </c>
      <c r="AA533" s="1">
        <f>ABS(IK_diagnostics_positions__3[[#This Row],[Column5]]-E532)</f>
        <v>0</v>
      </c>
      <c r="AB533" s="1">
        <f>ABS(IK_diagnostics_positions__3[[#This Row],[Column6]]-F532)</f>
        <v>3.6390000000000589E-3</v>
      </c>
      <c r="AC533" s="1">
        <f>ABS(IK_diagnostics_positions__3[[#This Row],[Column7]]-G532)</f>
        <v>1.4690000000000536E-3</v>
      </c>
      <c r="AD533" s="1">
        <f>ABS(IK_diagnostics_positions__3[[#This Row],[Column8]]-H532)</f>
        <v>2.2299999999999542E-3</v>
      </c>
      <c r="AE533" s="1">
        <f>ABS(IK_diagnostics_positions__3[[#This Row],[Column9]]-I532)</f>
        <v>2.0299999999999763E-3</v>
      </c>
      <c r="AF533" s="1">
        <f>ABS(IK_diagnostics_positions__3[[#This Row],[Column10]]-J532)</f>
        <v>2.7233000000000031E-4</v>
      </c>
      <c r="AG533" s="1">
        <f>ABS(IK_diagnostics_positions__3[[#This Row],[Column11]]-K532)</f>
        <v>8.8200000000004941E-4</v>
      </c>
      <c r="AH533" s="1">
        <f>ABS(IK_diagnostics_positions__3[[#This Row],[Column12]]-L532)</f>
        <v>7.9000000000006843E-4</v>
      </c>
      <c r="AI533" s="1">
        <f>ABS(IK_diagnostics_positions__3[[#This Row],[Column13]]-M532)</f>
        <v>6.2300000000004019E-4</v>
      </c>
      <c r="AJ533" s="1">
        <f>ABS(IK_diagnostics_positions__3[[#This Row],[Column14]]-N532)</f>
        <v>7.1500000000002117E-4</v>
      </c>
      <c r="AK533" s="1">
        <f>ABS(IK_diagnostics_positions__3[[#This Row],[Column15]]-O532)</f>
        <v>9.9999999996214228E-6</v>
      </c>
      <c r="AL533" s="1">
        <f>ABS(IK_diagnostics_positions__3[[#This Row],[Column16]]-P532)</f>
        <v>4.6499999999993769E-4</v>
      </c>
      <c r="AM533" s="1">
        <f>ABS(IK_diagnostics_positions__3[[#This Row],[Column17]]-Q532)</f>
        <v>2.5000000000008349E-4</v>
      </c>
      <c r="AN533" s="1">
        <f>ABS(IK_diagnostics_positions__3[[#This Row],[Column18]]-R532)</f>
        <v>8.3000000000010843E-4</v>
      </c>
      <c r="AO533" s="1">
        <f>ABS(IK_diagnostics_positions__3[[#This Row],[Column19]]-S532)</f>
        <v>3.0396900000000007E-4</v>
      </c>
      <c r="AP533" s="1">
        <f>ABS(IK_diagnostics_positions__3[[#This Row],[Column20]]-T532)</f>
        <v>1.6620000000000176E-4</v>
      </c>
      <c r="AQ533" s="1">
        <f>ABS(IK_diagnostics_positions__3[[#This Row],[Column21]]-U532)</f>
        <v>2.4000000000024002E-4</v>
      </c>
    </row>
    <row r="534" spans="1:43" x14ac:dyDescent="0.25">
      <c r="A534" s="1">
        <v>0.37171500000000002</v>
      </c>
      <c r="B534" s="1" t="s">
        <v>22</v>
      </c>
      <c r="C534" s="1">
        <v>-0.92834700000000003</v>
      </c>
      <c r="D534" s="1">
        <v>-0.58056700000000006</v>
      </c>
      <c r="E534" s="1" t="s">
        <v>22</v>
      </c>
      <c r="F534" s="1">
        <v>-0.62312599999999996</v>
      </c>
      <c r="G534" s="1">
        <v>-0.78411900000000001</v>
      </c>
      <c r="H534" s="1">
        <v>0.71762499999999996</v>
      </c>
      <c r="I534" s="1">
        <v>-1.28914</v>
      </c>
      <c r="J534" s="1">
        <v>-4.9101099999999996E-3</v>
      </c>
      <c r="K534" s="1">
        <v>0.85183600000000004</v>
      </c>
      <c r="L534" s="1">
        <v>-1.90137</v>
      </c>
      <c r="M534" s="1">
        <v>0.77429899999999996</v>
      </c>
      <c r="N534" s="1">
        <v>0.98604599999999998</v>
      </c>
      <c r="O534" s="1">
        <v>-2.5135999999999998</v>
      </c>
      <c r="P534" s="1">
        <v>-0.77592000000000005</v>
      </c>
      <c r="Q534" s="1">
        <v>1.0025200000000001</v>
      </c>
      <c r="R534" s="1">
        <v>-2.5201099999999999</v>
      </c>
      <c r="S534" s="1">
        <v>-5.4582999999999997E-4</v>
      </c>
      <c r="T534" s="1">
        <v>2.98433E-2</v>
      </c>
      <c r="U534" s="1">
        <v>-2.47085</v>
      </c>
      <c r="V534" s="1" t="s">
        <v>23</v>
      </c>
      <c r="W534" s="1">
        <f>ABS(IK_diagnostics_positions__3[[#This Row],[Column1]]-A533)</f>
        <v>3.1579999999999941E-3</v>
      </c>
      <c r="X534" s="1">
        <f>ABS(IK_diagnostics_positions__3[[#This Row],[Column2]]-B533)</f>
        <v>0</v>
      </c>
      <c r="Y534" s="1">
        <f>ABS(IK_diagnostics_positions__3[[#This Row],[Column3]]-C533)</f>
        <v>1.2579999999999814E-3</v>
      </c>
      <c r="Z534" s="1">
        <f>ABS(IK_diagnostics_positions__3[[#This Row],[Column4]]-D533)</f>
        <v>3.7879999999999026E-3</v>
      </c>
      <c r="AA534" s="1">
        <f>ABS(IK_diagnostics_positions__3[[#This Row],[Column5]]-E533)</f>
        <v>0</v>
      </c>
      <c r="AB534" s="1">
        <f>ABS(IK_diagnostics_positions__3[[#This Row],[Column6]]-F533)</f>
        <v>3.2320000000000126E-3</v>
      </c>
      <c r="AC534" s="1">
        <f>ABS(IK_diagnostics_positions__3[[#This Row],[Column7]]-G533)</f>
        <v>1.1869999999999381E-3</v>
      </c>
      <c r="AD534" s="1">
        <f>ABS(IK_diagnostics_positions__3[[#This Row],[Column8]]-H533)</f>
        <v>2.627000000000046E-3</v>
      </c>
      <c r="AE534" s="1">
        <f>ABS(IK_diagnostics_positions__3[[#This Row],[Column9]]-I533)</f>
        <v>1.1900000000000244E-3</v>
      </c>
      <c r="AF534" s="1">
        <f>ABS(IK_diagnostics_positions__3[[#This Row],[Column10]]-J533)</f>
        <v>3.060700000000003E-4</v>
      </c>
      <c r="AG534" s="1">
        <f>ABS(IK_diagnostics_positions__3[[#This Row],[Column11]]-K533)</f>
        <v>1.1369999999999436E-3</v>
      </c>
      <c r="AH534" s="1">
        <f>ABS(IK_diagnostics_positions__3[[#This Row],[Column12]]-L533)</f>
        <v>3.8999999999989043E-4</v>
      </c>
      <c r="AI534" s="1">
        <f>ABS(IK_diagnostics_positions__3[[#This Row],[Column13]]-M533)</f>
        <v>5.7499999999999218E-4</v>
      </c>
      <c r="AJ534" s="1">
        <f>ABS(IK_diagnostics_positions__3[[#This Row],[Column14]]-N533)</f>
        <v>3.529999999999367E-4</v>
      </c>
      <c r="AK534" s="1">
        <f>ABS(IK_diagnostics_positions__3[[#This Row],[Column15]]-O533)</f>
        <v>4.1000000000002146E-4</v>
      </c>
      <c r="AL534" s="1">
        <f>ABS(IK_diagnostics_positions__3[[#This Row],[Column16]]-P533)</f>
        <v>7.979999999999654E-4</v>
      </c>
      <c r="AM534" s="1">
        <f>ABS(IK_diagnostics_positions__3[[#This Row],[Column17]]-Q533)</f>
        <v>1.9999999999997797E-4</v>
      </c>
      <c r="AN534" s="1">
        <f>ABS(IK_diagnostics_positions__3[[#This Row],[Column18]]-R533)</f>
        <v>0</v>
      </c>
      <c r="AO534" s="1">
        <f>ABS(IK_diagnostics_positions__3[[#This Row],[Column19]]-S533)</f>
        <v>8.5666999999999991E-5</v>
      </c>
      <c r="AP534" s="1">
        <f>ABS(IK_diagnostics_positions__3[[#This Row],[Column20]]-T533)</f>
        <v>4.6399999999999914E-4</v>
      </c>
      <c r="AQ534" s="1">
        <f>ABS(IK_diagnostics_positions__3[[#This Row],[Column21]]-U533)</f>
        <v>5.8999999999986841E-4</v>
      </c>
    </row>
    <row r="535" spans="1:43" x14ac:dyDescent="0.25">
      <c r="A535" s="1">
        <v>0.374477</v>
      </c>
      <c r="B535" s="1" t="s">
        <v>22</v>
      </c>
      <c r="C535" s="1">
        <v>-0.92723599999999995</v>
      </c>
      <c r="D535" s="1">
        <v>-0.57715700000000003</v>
      </c>
      <c r="E535" s="1" t="s">
        <v>22</v>
      </c>
      <c r="F535" s="1">
        <v>-0.62000200000000005</v>
      </c>
      <c r="G535" s="1">
        <v>-0.78336899999999998</v>
      </c>
      <c r="H535" s="1">
        <v>0.71542899999999998</v>
      </c>
      <c r="I535" s="1">
        <v>-1.28756</v>
      </c>
      <c r="J535" s="1">
        <v>-4.8261299999999997E-3</v>
      </c>
      <c r="K535" s="1">
        <v>0.85082100000000005</v>
      </c>
      <c r="L535" s="1">
        <v>-1.90038</v>
      </c>
      <c r="M535" s="1">
        <v>0.77371699999999999</v>
      </c>
      <c r="N535" s="1">
        <v>0.98621199999999998</v>
      </c>
      <c r="O535" s="1">
        <v>-2.5131899999999998</v>
      </c>
      <c r="P535" s="1">
        <v>-0.77509899999999998</v>
      </c>
      <c r="Q535" s="1">
        <v>1.00302</v>
      </c>
      <c r="R535" s="1">
        <v>-2.51966</v>
      </c>
      <c r="S535" s="1">
        <v>-4.26561E-4</v>
      </c>
      <c r="T535" s="1">
        <v>2.94775E-2</v>
      </c>
      <c r="U535" s="1">
        <v>-2.47079</v>
      </c>
      <c r="V535" s="1" t="s">
        <v>23</v>
      </c>
      <c r="W535" s="1">
        <f>ABS(IK_diagnostics_positions__3[[#This Row],[Column1]]-A534)</f>
        <v>2.7619999999999867E-3</v>
      </c>
      <c r="X535" s="1">
        <f>ABS(IK_diagnostics_positions__3[[#This Row],[Column2]]-B534)</f>
        <v>0</v>
      </c>
      <c r="Y535" s="1">
        <f>ABS(IK_diagnostics_positions__3[[#This Row],[Column3]]-C534)</f>
        <v>1.1110000000000841E-3</v>
      </c>
      <c r="Z535" s="1">
        <f>ABS(IK_diagnostics_positions__3[[#This Row],[Column4]]-D534)</f>
        <v>3.4100000000000241E-3</v>
      </c>
      <c r="AA535" s="1">
        <f>ABS(IK_diagnostics_positions__3[[#This Row],[Column5]]-E534)</f>
        <v>0</v>
      </c>
      <c r="AB535" s="1">
        <f>ABS(IK_diagnostics_positions__3[[#This Row],[Column6]]-F534)</f>
        <v>3.1239999999999046E-3</v>
      </c>
      <c r="AC535" s="1">
        <f>ABS(IK_diagnostics_positions__3[[#This Row],[Column7]]-G534)</f>
        <v>7.5000000000002842E-4</v>
      </c>
      <c r="AD535" s="1">
        <f>ABS(IK_diagnostics_positions__3[[#This Row],[Column8]]-H534)</f>
        <v>2.1959999999999757E-3</v>
      </c>
      <c r="AE535" s="1">
        <f>ABS(IK_diagnostics_positions__3[[#This Row],[Column9]]-I534)</f>
        <v>1.5799999999999148E-3</v>
      </c>
      <c r="AF535" s="1">
        <f>ABS(IK_diagnostics_positions__3[[#This Row],[Column10]]-J534)</f>
        <v>8.3979999999999992E-5</v>
      </c>
      <c r="AG535" s="1">
        <f>ABS(IK_diagnostics_positions__3[[#This Row],[Column11]]-K534)</f>
        <v>1.0149999999999881E-3</v>
      </c>
      <c r="AH535" s="1">
        <f>ABS(IK_diagnostics_positions__3[[#This Row],[Column12]]-L534)</f>
        <v>9.900000000000464E-4</v>
      </c>
      <c r="AI535" s="1">
        <f>ABS(IK_diagnostics_positions__3[[#This Row],[Column13]]-M534)</f>
        <v>5.8199999999997143E-4</v>
      </c>
      <c r="AJ535" s="1">
        <f>ABS(IK_diagnostics_positions__3[[#This Row],[Column14]]-N534)</f>
        <v>1.6599999999999948E-4</v>
      </c>
      <c r="AK535" s="1">
        <f>ABS(IK_diagnostics_positions__3[[#This Row],[Column15]]-O534)</f>
        <v>4.1000000000002146E-4</v>
      </c>
      <c r="AL535" s="1">
        <f>ABS(IK_diagnostics_positions__3[[#This Row],[Column16]]-P534)</f>
        <v>8.2100000000007167E-4</v>
      </c>
      <c r="AM535" s="1">
        <f>ABS(IK_diagnostics_positions__3[[#This Row],[Column17]]-Q534)</f>
        <v>4.9999999999994493E-4</v>
      </c>
      <c r="AN535" s="1">
        <f>ABS(IK_diagnostics_positions__3[[#This Row],[Column18]]-R534)</f>
        <v>4.4999999999983942E-4</v>
      </c>
      <c r="AO535" s="1">
        <f>ABS(IK_diagnostics_positions__3[[#This Row],[Column19]]-S534)</f>
        <v>1.1926899999999997E-4</v>
      </c>
      <c r="AP535" s="1">
        <f>ABS(IK_diagnostics_positions__3[[#This Row],[Column20]]-T534)</f>
        <v>3.6579999999999946E-4</v>
      </c>
      <c r="AQ535" s="1">
        <f>ABS(IK_diagnostics_positions__3[[#This Row],[Column21]]-U534)</f>
        <v>5.9999999999948983E-5</v>
      </c>
    </row>
    <row r="536" spans="1:43" x14ac:dyDescent="0.25">
      <c r="A536" s="1">
        <v>0.37716899999999998</v>
      </c>
      <c r="B536" s="1" t="s">
        <v>22</v>
      </c>
      <c r="C536" s="1">
        <v>-0.92614399999999997</v>
      </c>
      <c r="D536" s="1">
        <v>-0.57381899999999997</v>
      </c>
      <c r="E536" s="1" t="s">
        <v>22</v>
      </c>
      <c r="F536" s="1">
        <v>-0.61691799999999997</v>
      </c>
      <c r="G536" s="1">
        <v>-0.78225299999999998</v>
      </c>
      <c r="H536" s="1">
        <v>0.713032</v>
      </c>
      <c r="I536" s="1">
        <v>-1.2863500000000001</v>
      </c>
      <c r="J536" s="1">
        <v>-4.6583400000000004E-3</v>
      </c>
      <c r="K536" s="1">
        <v>0.84972800000000004</v>
      </c>
      <c r="L536" s="1">
        <v>-1.90008</v>
      </c>
      <c r="M536" s="1">
        <v>0.77293599999999996</v>
      </c>
      <c r="N536" s="1">
        <v>0.986425</v>
      </c>
      <c r="O536" s="1">
        <v>-2.5138099999999999</v>
      </c>
      <c r="P536" s="1">
        <v>-0.77485999999999999</v>
      </c>
      <c r="Q536" s="1">
        <v>1.00217</v>
      </c>
      <c r="R536" s="1">
        <v>-2.51939</v>
      </c>
      <c r="S536" s="1">
        <v>-6.2453699999999999E-4</v>
      </c>
      <c r="T536" s="1">
        <v>2.9138600000000001E-2</v>
      </c>
      <c r="U536" s="1">
        <v>-2.4715799999999999</v>
      </c>
      <c r="V536" s="1" t="s">
        <v>23</v>
      </c>
      <c r="W536" s="1">
        <f>ABS(IK_diagnostics_positions__3[[#This Row],[Column1]]-A535)</f>
        <v>2.6919999999999722E-3</v>
      </c>
      <c r="X536" s="1">
        <f>ABS(IK_diagnostics_positions__3[[#This Row],[Column2]]-B535)</f>
        <v>0</v>
      </c>
      <c r="Y536" s="1">
        <f>ABS(IK_diagnostics_positions__3[[#This Row],[Column3]]-C535)</f>
        <v>1.0919999999999819E-3</v>
      </c>
      <c r="Z536" s="1">
        <f>ABS(IK_diagnostics_positions__3[[#This Row],[Column4]]-D535)</f>
        <v>3.3380000000000631E-3</v>
      </c>
      <c r="AA536" s="1">
        <f>ABS(IK_diagnostics_positions__3[[#This Row],[Column5]]-E535)</f>
        <v>0</v>
      </c>
      <c r="AB536" s="1">
        <f>ABS(IK_diagnostics_positions__3[[#This Row],[Column6]]-F535)</f>
        <v>3.0840000000000867E-3</v>
      </c>
      <c r="AC536" s="1">
        <f>ABS(IK_diagnostics_positions__3[[#This Row],[Column7]]-G535)</f>
        <v>1.1160000000000059E-3</v>
      </c>
      <c r="AD536" s="1">
        <f>ABS(IK_diagnostics_positions__3[[#This Row],[Column8]]-H535)</f>
        <v>2.3969999999999825E-3</v>
      </c>
      <c r="AE536" s="1">
        <f>ABS(IK_diagnostics_positions__3[[#This Row],[Column9]]-I535)</f>
        <v>1.2099999999999334E-3</v>
      </c>
      <c r="AF536" s="1">
        <f>ABS(IK_diagnostics_positions__3[[#This Row],[Column10]]-J535)</f>
        <v>1.6778999999999926E-4</v>
      </c>
      <c r="AG536" s="1">
        <f>ABS(IK_diagnostics_positions__3[[#This Row],[Column11]]-K535)</f>
        <v>1.0930000000000106E-3</v>
      </c>
      <c r="AH536" s="1">
        <f>ABS(IK_diagnostics_positions__3[[#This Row],[Column12]]-L535)</f>
        <v>2.9999999999996696E-4</v>
      </c>
      <c r="AI536" s="1">
        <f>ABS(IK_diagnostics_positions__3[[#This Row],[Column13]]-M535)</f>
        <v>7.8100000000003167E-4</v>
      </c>
      <c r="AJ536" s="1">
        <f>ABS(IK_diagnostics_positions__3[[#This Row],[Column14]]-N535)</f>
        <v>2.1300000000001873E-4</v>
      </c>
      <c r="AK536" s="1">
        <f>ABS(IK_diagnostics_positions__3[[#This Row],[Column15]]-O535)</f>
        <v>6.2000000000006494E-4</v>
      </c>
      <c r="AL536" s="1">
        <f>ABS(IK_diagnostics_positions__3[[#This Row],[Column16]]-P535)</f>
        <v>2.3899999999998922E-4</v>
      </c>
      <c r="AM536" s="1">
        <f>ABS(IK_diagnostics_positions__3[[#This Row],[Column17]]-Q535)</f>
        <v>8.5000000000001741E-4</v>
      </c>
      <c r="AN536" s="1">
        <f>ABS(IK_diagnostics_positions__3[[#This Row],[Column18]]-R535)</f>
        <v>2.6999999999999247E-4</v>
      </c>
      <c r="AO536" s="1">
        <f>ABS(IK_diagnostics_positions__3[[#This Row],[Column19]]-S535)</f>
        <v>1.9797599999999999E-4</v>
      </c>
      <c r="AP536" s="1">
        <f>ABS(IK_diagnostics_positions__3[[#This Row],[Column20]]-T535)</f>
        <v>3.3889999999999962E-4</v>
      </c>
      <c r="AQ536" s="1">
        <f>ABS(IK_diagnostics_positions__3[[#This Row],[Column21]]-U535)</f>
        <v>7.8999999999984638E-4</v>
      </c>
    </row>
    <row r="537" spans="1:43" x14ac:dyDescent="0.25">
      <c r="A537" s="1">
        <v>0.37895499999999999</v>
      </c>
      <c r="B537" s="1" t="s">
        <v>22</v>
      </c>
      <c r="C537" s="1">
        <v>-0.92541499999999999</v>
      </c>
      <c r="D537" s="1">
        <v>-0.57136500000000001</v>
      </c>
      <c r="E537" s="1" t="s">
        <v>22</v>
      </c>
      <c r="F537" s="1">
        <v>-0.61414000000000002</v>
      </c>
      <c r="G537" s="1">
        <v>-0.78218699999999997</v>
      </c>
      <c r="H537" s="1">
        <v>0.71083700000000005</v>
      </c>
      <c r="I537" s="1">
        <v>-1.2851600000000001</v>
      </c>
      <c r="J537" s="1">
        <v>-4.9166699999999997E-3</v>
      </c>
      <c r="K537" s="1">
        <v>0.84868900000000003</v>
      </c>
      <c r="L537" s="1">
        <v>-1.8990400000000001</v>
      </c>
      <c r="M537" s="1">
        <v>0.77235399999999998</v>
      </c>
      <c r="N537" s="1">
        <v>0.98654200000000003</v>
      </c>
      <c r="O537" s="1">
        <v>-2.5129199999999998</v>
      </c>
      <c r="P537" s="1">
        <v>-0.77420299999999997</v>
      </c>
      <c r="Q537" s="1">
        <v>1.0025299999999999</v>
      </c>
      <c r="R537" s="1">
        <v>-2.5191400000000002</v>
      </c>
      <c r="S537" s="1">
        <v>-7.7778099999999996E-4</v>
      </c>
      <c r="T537" s="1">
        <v>2.87327E-2</v>
      </c>
      <c r="U537" s="1">
        <v>-2.4714499999999999</v>
      </c>
      <c r="V537" s="1" t="s">
        <v>23</v>
      </c>
      <c r="W537" s="1">
        <f>ABS(IK_diagnostics_positions__3[[#This Row],[Column1]]-A536)</f>
        <v>1.7860000000000098E-3</v>
      </c>
      <c r="X537" s="1">
        <f>ABS(IK_diagnostics_positions__3[[#This Row],[Column2]]-B536)</f>
        <v>0</v>
      </c>
      <c r="Y537" s="1">
        <f>ABS(IK_diagnostics_positions__3[[#This Row],[Column3]]-C536)</f>
        <v>7.2899999999997966E-4</v>
      </c>
      <c r="Z537" s="1">
        <f>ABS(IK_diagnostics_positions__3[[#This Row],[Column4]]-D536)</f>
        <v>2.4539999999999562E-3</v>
      </c>
      <c r="AA537" s="1">
        <f>ABS(IK_diagnostics_positions__3[[#This Row],[Column5]]-E536)</f>
        <v>0</v>
      </c>
      <c r="AB537" s="1">
        <f>ABS(IK_diagnostics_positions__3[[#This Row],[Column6]]-F536)</f>
        <v>2.7779999999999472E-3</v>
      </c>
      <c r="AC537" s="1">
        <f>ABS(IK_diagnostics_positions__3[[#This Row],[Column7]]-G536)</f>
        <v>6.6000000000010495E-5</v>
      </c>
      <c r="AD537" s="1">
        <f>ABS(IK_diagnostics_positions__3[[#This Row],[Column8]]-H536)</f>
        <v>2.194999999999947E-3</v>
      </c>
      <c r="AE537" s="1">
        <f>ABS(IK_diagnostics_positions__3[[#This Row],[Column9]]-I536)</f>
        <v>1.1900000000000244E-3</v>
      </c>
      <c r="AF537" s="1">
        <f>ABS(IK_diagnostics_positions__3[[#This Row],[Column10]]-J536)</f>
        <v>2.5832999999999932E-4</v>
      </c>
      <c r="AG537" s="1">
        <f>ABS(IK_diagnostics_positions__3[[#This Row],[Column11]]-K536)</f>
        <v>1.0390000000000121E-3</v>
      </c>
      <c r="AH537" s="1">
        <f>ABS(IK_diagnostics_positions__3[[#This Row],[Column12]]-L536)</f>
        <v>1.0399999999999299E-3</v>
      </c>
      <c r="AI537" s="1">
        <f>ABS(IK_diagnostics_positions__3[[#This Row],[Column13]]-M536)</f>
        <v>5.8199999999997143E-4</v>
      </c>
      <c r="AJ537" s="1">
        <f>ABS(IK_diagnostics_positions__3[[#This Row],[Column14]]-N536)</f>
        <v>1.1700000000003374E-4</v>
      </c>
      <c r="AK537" s="1">
        <f>ABS(IK_diagnostics_positions__3[[#This Row],[Column15]]-O536)</f>
        <v>8.9000000000005741E-4</v>
      </c>
      <c r="AL537" s="1">
        <f>ABS(IK_diagnostics_positions__3[[#This Row],[Column16]]-P536)</f>
        <v>6.5700000000001868E-4</v>
      </c>
      <c r="AM537" s="1">
        <f>ABS(IK_diagnostics_positions__3[[#This Row],[Column17]]-Q536)</f>
        <v>3.5999999999991594E-4</v>
      </c>
      <c r="AN537" s="1">
        <f>ABS(IK_diagnostics_positions__3[[#This Row],[Column18]]-R536)</f>
        <v>2.4999999999986144E-4</v>
      </c>
      <c r="AO537" s="1">
        <f>ABS(IK_diagnostics_positions__3[[#This Row],[Column19]]-S536)</f>
        <v>1.5324399999999997E-4</v>
      </c>
      <c r="AP537" s="1">
        <f>ABS(IK_diagnostics_positions__3[[#This Row],[Column20]]-T536)</f>
        <v>4.059000000000007E-4</v>
      </c>
      <c r="AQ537" s="1">
        <f>ABS(IK_diagnostics_positions__3[[#This Row],[Column21]]-U536)</f>
        <v>1.2999999999996348E-4</v>
      </c>
    </row>
    <row r="538" spans="1:43" x14ac:dyDescent="0.25">
      <c r="A538" s="1">
        <v>0.38158300000000001</v>
      </c>
      <c r="B538" s="1" t="s">
        <v>22</v>
      </c>
      <c r="C538" s="1">
        <v>-0.92433500000000002</v>
      </c>
      <c r="D538" s="1">
        <v>-0.568245</v>
      </c>
      <c r="E538" s="1" t="s">
        <v>22</v>
      </c>
      <c r="F538" s="1">
        <v>-0.61156100000000002</v>
      </c>
      <c r="G538" s="1">
        <v>-0.78139499999999995</v>
      </c>
      <c r="H538" s="1">
        <v>0.70826100000000003</v>
      </c>
      <c r="I538" s="1">
        <v>-1.2845599999999999</v>
      </c>
      <c r="J538" s="1">
        <v>-4.6984599999999998E-3</v>
      </c>
      <c r="K538" s="1">
        <v>0.84753299999999998</v>
      </c>
      <c r="L538" s="1">
        <v>-1.8988499999999999</v>
      </c>
      <c r="M538" s="1">
        <v>0.77199799999999996</v>
      </c>
      <c r="N538" s="1">
        <v>0.98680400000000001</v>
      </c>
      <c r="O538" s="1">
        <v>-2.5131299999999999</v>
      </c>
      <c r="P538" s="1">
        <v>-0.77381100000000003</v>
      </c>
      <c r="Q538" s="1">
        <v>1.00214</v>
      </c>
      <c r="R538" s="1">
        <v>-2.51898</v>
      </c>
      <c r="S538" s="1">
        <v>-5.61222E-4</v>
      </c>
      <c r="T538" s="1">
        <v>2.8075300000000001E-2</v>
      </c>
      <c r="U538" s="1">
        <v>-2.4719699999999998</v>
      </c>
      <c r="V538" s="1" t="s">
        <v>23</v>
      </c>
      <c r="W538" s="1">
        <f>ABS(IK_diagnostics_positions__3[[#This Row],[Column1]]-A537)</f>
        <v>2.6280000000000192E-3</v>
      </c>
      <c r="X538" s="1">
        <f>ABS(IK_diagnostics_positions__3[[#This Row],[Column2]]-B537)</f>
        <v>0</v>
      </c>
      <c r="Y538" s="1">
        <f>ABS(IK_diagnostics_positions__3[[#This Row],[Column3]]-C537)</f>
        <v>1.0799999999999699E-3</v>
      </c>
      <c r="Z538" s="1">
        <f>ABS(IK_diagnostics_positions__3[[#This Row],[Column4]]-D537)</f>
        <v>3.1200000000000117E-3</v>
      </c>
      <c r="AA538" s="1">
        <f>ABS(IK_diagnostics_positions__3[[#This Row],[Column5]]-E537)</f>
        <v>0</v>
      </c>
      <c r="AB538" s="1">
        <f>ABS(IK_diagnostics_positions__3[[#This Row],[Column6]]-F537)</f>
        <v>2.578999999999998E-3</v>
      </c>
      <c r="AC538" s="1">
        <f>ABS(IK_diagnostics_positions__3[[#This Row],[Column7]]-G537)</f>
        <v>7.9200000000001491E-4</v>
      </c>
      <c r="AD538" s="1">
        <f>ABS(IK_diagnostics_positions__3[[#This Row],[Column8]]-H537)</f>
        <v>2.5760000000000227E-3</v>
      </c>
      <c r="AE538" s="1">
        <f>ABS(IK_diagnostics_positions__3[[#This Row],[Column9]]-I537)</f>
        <v>6.0000000000015596E-4</v>
      </c>
      <c r="AF538" s="1">
        <f>ABS(IK_diagnostics_positions__3[[#This Row],[Column10]]-J537)</f>
        <v>2.1820999999999993E-4</v>
      </c>
      <c r="AG538" s="1">
        <f>ABS(IK_diagnostics_positions__3[[#This Row],[Column11]]-K537)</f>
        <v>1.1560000000000459E-3</v>
      </c>
      <c r="AH538" s="1">
        <f>ABS(IK_diagnostics_positions__3[[#This Row],[Column12]]-L537)</f>
        <v>1.9000000000013451E-4</v>
      </c>
      <c r="AI538" s="1">
        <f>ABS(IK_diagnostics_positions__3[[#This Row],[Column13]]-M537)</f>
        <v>3.5600000000002296E-4</v>
      </c>
      <c r="AJ538" s="1">
        <f>ABS(IK_diagnostics_positions__3[[#This Row],[Column14]]-N537)</f>
        <v>2.6199999999998447E-4</v>
      </c>
      <c r="AK538" s="1">
        <f>ABS(IK_diagnostics_positions__3[[#This Row],[Column15]]-O537)</f>
        <v>2.1000000000004349E-4</v>
      </c>
      <c r="AL538" s="1">
        <f>ABS(IK_diagnostics_positions__3[[#This Row],[Column16]]-P537)</f>
        <v>3.9199999999994795E-4</v>
      </c>
      <c r="AM538" s="1">
        <f>ABS(IK_diagnostics_positions__3[[#This Row],[Column17]]-Q537)</f>
        <v>3.8999999999989043E-4</v>
      </c>
      <c r="AN538" s="1">
        <f>ABS(IK_diagnostics_positions__3[[#This Row],[Column18]]-R537)</f>
        <v>1.6000000000016001E-4</v>
      </c>
      <c r="AO538" s="1">
        <f>ABS(IK_diagnostics_positions__3[[#This Row],[Column19]]-S537)</f>
        <v>2.1655899999999996E-4</v>
      </c>
      <c r="AP538" s="1">
        <f>ABS(IK_diagnostics_positions__3[[#This Row],[Column20]]-T537)</f>
        <v>6.5739999999999896E-4</v>
      </c>
      <c r="AQ538" s="1">
        <f>ABS(IK_diagnostics_positions__3[[#This Row],[Column21]]-U537)</f>
        <v>5.1999999999985391E-4</v>
      </c>
    </row>
    <row r="539" spans="1:43" x14ac:dyDescent="0.25">
      <c r="A539" s="1">
        <v>0.38440299999999999</v>
      </c>
      <c r="B539" s="1" t="s">
        <v>22</v>
      </c>
      <c r="C539" s="1">
        <v>-0.92316600000000004</v>
      </c>
      <c r="D539" s="1">
        <v>-0.56486000000000003</v>
      </c>
      <c r="E539" s="1" t="s">
        <v>22</v>
      </c>
      <c r="F539" s="1">
        <v>-0.60868</v>
      </c>
      <c r="G539" s="1">
        <v>-0.78019000000000005</v>
      </c>
      <c r="H539" s="1">
        <v>0.70594500000000004</v>
      </c>
      <c r="I539" s="1">
        <v>-1.28342</v>
      </c>
      <c r="J539" s="1">
        <v>-4.1980699999999999E-3</v>
      </c>
      <c r="K539" s="1">
        <v>0.84662800000000005</v>
      </c>
      <c r="L539" s="1">
        <v>-1.8982699999999999</v>
      </c>
      <c r="M539" s="1">
        <v>0.77179399999999998</v>
      </c>
      <c r="N539" s="1">
        <v>0.98731100000000005</v>
      </c>
      <c r="O539" s="1">
        <v>-2.5131299999999999</v>
      </c>
      <c r="P539" s="1">
        <v>-0.77307800000000004</v>
      </c>
      <c r="Q539" s="1">
        <v>1.00204</v>
      </c>
      <c r="R539" s="1">
        <v>-2.5184899999999999</v>
      </c>
      <c r="S539" s="1">
        <v>-3.3310099999999998E-4</v>
      </c>
      <c r="T539" s="1">
        <v>2.7739E-2</v>
      </c>
      <c r="U539" s="1">
        <v>-2.47221</v>
      </c>
      <c r="V539" s="1" t="s">
        <v>23</v>
      </c>
      <c r="W539" s="1">
        <f>ABS(IK_diagnostics_positions__3[[#This Row],[Column1]]-A538)</f>
        <v>2.8199999999999892E-3</v>
      </c>
      <c r="X539" s="1">
        <f>ABS(IK_diagnostics_positions__3[[#This Row],[Column2]]-B538)</f>
        <v>0</v>
      </c>
      <c r="Y539" s="1">
        <f>ABS(IK_diagnostics_positions__3[[#This Row],[Column3]]-C538)</f>
        <v>1.1689999999999756E-3</v>
      </c>
      <c r="Z539" s="1">
        <f>ABS(IK_diagnostics_positions__3[[#This Row],[Column4]]-D538)</f>
        <v>3.3849999999999714E-3</v>
      </c>
      <c r="AA539" s="1">
        <f>ABS(IK_diagnostics_positions__3[[#This Row],[Column5]]-E538)</f>
        <v>0</v>
      </c>
      <c r="AB539" s="1">
        <f>ABS(IK_diagnostics_positions__3[[#This Row],[Column6]]-F538)</f>
        <v>2.8810000000000224E-3</v>
      </c>
      <c r="AC539" s="1">
        <f>ABS(IK_diagnostics_positions__3[[#This Row],[Column7]]-G538)</f>
        <v>1.2049999999999006E-3</v>
      </c>
      <c r="AD539" s="1">
        <f>ABS(IK_diagnostics_positions__3[[#This Row],[Column8]]-H538)</f>
        <v>2.3159999999999847E-3</v>
      </c>
      <c r="AE539" s="1">
        <f>ABS(IK_diagnostics_positions__3[[#This Row],[Column9]]-I538)</f>
        <v>1.1399999999999189E-3</v>
      </c>
      <c r="AF539" s="1">
        <f>ABS(IK_diagnostics_positions__3[[#This Row],[Column10]]-J538)</f>
        <v>5.0038999999999986E-4</v>
      </c>
      <c r="AG539" s="1">
        <f>ABS(IK_diagnostics_positions__3[[#This Row],[Column11]]-K538)</f>
        <v>9.0499999999993364E-4</v>
      </c>
      <c r="AH539" s="1">
        <f>ABS(IK_diagnostics_positions__3[[#This Row],[Column12]]-L538)</f>
        <v>5.8000000000002494E-4</v>
      </c>
      <c r="AI539" s="1">
        <f>ABS(IK_diagnostics_positions__3[[#This Row],[Column13]]-M538)</f>
        <v>2.0399999999998197E-4</v>
      </c>
      <c r="AJ539" s="1">
        <f>ABS(IK_diagnostics_positions__3[[#This Row],[Column14]]-N538)</f>
        <v>5.070000000000352E-4</v>
      </c>
      <c r="AK539" s="1">
        <f>ABS(IK_diagnostics_positions__3[[#This Row],[Column15]]-O538)</f>
        <v>0</v>
      </c>
      <c r="AL539" s="1">
        <f>ABS(IK_diagnostics_positions__3[[#This Row],[Column16]]-P538)</f>
        <v>7.3299999999998366E-4</v>
      </c>
      <c r="AM539" s="1">
        <f>ABS(IK_diagnostics_positions__3[[#This Row],[Column17]]-Q538)</f>
        <v>9.9999999999988987E-5</v>
      </c>
      <c r="AN539" s="1">
        <f>ABS(IK_diagnostics_positions__3[[#This Row],[Column18]]-R538)</f>
        <v>4.9000000000010147E-4</v>
      </c>
      <c r="AO539" s="1">
        <f>ABS(IK_diagnostics_positions__3[[#This Row],[Column19]]-S538)</f>
        <v>2.2812100000000002E-4</v>
      </c>
      <c r="AP539" s="1">
        <f>ABS(IK_diagnostics_positions__3[[#This Row],[Column20]]-T538)</f>
        <v>3.3630000000000118E-4</v>
      </c>
      <c r="AQ539" s="1">
        <f>ABS(IK_diagnostics_positions__3[[#This Row],[Column21]]-U538)</f>
        <v>2.4000000000024002E-4</v>
      </c>
    </row>
    <row r="540" spans="1:43" x14ac:dyDescent="0.25">
      <c r="A540" s="1">
        <v>0.38616400000000001</v>
      </c>
      <c r="B540" s="1" t="s">
        <v>22</v>
      </c>
      <c r="C540" s="1">
        <v>-0.92242999999999997</v>
      </c>
      <c r="D540" s="1">
        <v>-0.56249199999999999</v>
      </c>
      <c r="E540" s="1" t="s">
        <v>22</v>
      </c>
      <c r="F540" s="1">
        <v>-0.60611999999999999</v>
      </c>
      <c r="G540" s="1">
        <v>-0.77993800000000002</v>
      </c>
      <c r="H540" s="1">
        <v>0.70355400000000001</v>
      </c>
      <c r="I540" s="1">
        <v>-1.28268</v>
      </c>
      <c r="J540" s="1">
        <v>-4.4032899999999998E-3</v>
      </c>
      <c r="K540" s="1">
        <v>0.84566399999999997</v>
      </c>
      <c r="L540" s="1">
        <v>-1.89778</v>
      </c>
      <c r="M540" s="1">
        <v>0.77113100000000001</v>
      </c>
      <c r="N540" s="1">
        <v>0.98777400000000004</v>
      </c>
      <c r="O540" s="1">
        <v>-2.51288</v>
      </c>
      <c r="P540" s="1">
        <v>-0.77291600000000005</v>
      </c>
      <c r="Q540" s="1">
        <v>1.00214</v>
      </c>
      <c r="R540" s="1">
        <v>-2.5181800000000001</v>
      </c>
      <c r="S540" s="1">
        <v>-2.75791E-4</v>
      </c>
      <c r="T540" s="1">
        <v>2.72248E-2</v>
      </c>
      <c r="U540" s="1">
        <v>-2.4723600000000001</v>
      </c>
      <c r="V540" s="1" t="s">
        <v>23</v>
      </c>
      <c r="W540" s="1">
        <f>ABS(IK_diagnostics_positions__3[[#This Row],[Column1]]-A539)</f>
        <v>1.7610000000000126E-3</v>
      </c>
      <c r="X540" s="1">
        <f>ABS(IK_diagnostics_positions__3[[#This Row],[Column2]]-B539)</f>
        <v>0</v>
      </c>
      <c r="Y540" s="1">
        <f>ABS(IK_diagnostics_positions__3[[#This Row],[Column3]]-C539)</f>
        <v>7.3600000000006993E-4</v>
      </c>
      <c r="Z540" s="1">
        <f>ABS(IK_diagnostics_positions__3[[#This Row],[Column4]]-D539)</f>
        <v>2.3680000000000367E-3</v>
      </c>
      <c r="AA540" s="1">
        <f>ABS(IK_diagnostics_positions__3[[#This Row],[Column5]]-E539)</f>
        <v>0</v>
      </c>
      <c r="AB540" s="1">
        <f>ABS(IK_diagnostics_positions__3[[#This Row],[Column6]]-F539)</f>
        <v>2.5600000000000067E-3</v>
      </c>
      <c r="AC540" s="1">
        <f>ABS(IK_diagnostics_positions__3[[#This Row],[Column7]]-G539)</f>
        <v>2.5200000000002998E-4</v>
      </c>
      <c r="AD540" s="1">
        <f>ABS(IK_diagnostics_positions__3[[#This Row],[Column8]]-H539)</f>
        <v>2.391000000000032E-3</v>
      </c>
      <c r="AE540" s="1">
        <f>ABS(IK_diagnostics_positions__3[[#This Row],[Column9]]-I539)</f>
        <v>7.3999999999996291E-4</v>
      </c>
      <c r="AF540" s="1">
        <f>ABS(IK_diagnostics_positions__3[[#This Row],[Column10]]-J539)</f>
        <v>2.0521999999999988E-4</v>
      </c>
      <c r="AG540" s="1">
        <f>ABS(IK_diagnostics_positions__3[[#This Row],[Column11]]-K539)</f>
        <v>9.6400000000007591E-4</v>
      </c>
      <c r="AH540" s="1">
        <f>ABS(IK_diagnostics_positions__3[[#This Row],[Column12]]-L539)</f>
        <v>4.8999999999987942E-4</v>
      </c>
      <c r="AI540" s="1">
        <f>ABS(IK_diagnostics_positions__3[[#This Row],[Column13]]-M539)</f>
        <v>6.6299999999996917E-4</v>
      </c>
      <c r="AJ540" s="1">
        <f>ABS(IK_diagnostics_positions__3[[#This Row],[Column14]]-N539)</f>
        <v>4.629999999999912E-4</v>
      </c>
      <c r="AK540" s="1">
        <f>ABS(IK_diagnostics_positions__3[[#This Row],[Column15]]-O539)</f>
        <v>2.4999999999986144E-4</v>
      </c>
      <c r="AL540" s="1">
        <f>ABS(IK_diagnostics_positions__3[[#This Row],[Column16]]-P539)</f>
        <v>1.6199999999999548E-4</v>
      </c>
      <c r="AM540" s="1">
        <f>ABS(IK_diagnostics_positions__3[[#This Row],[Column17]]-Q539)</f>
        <v>9.9999999999988987E-5</v>
      </c>
      <c r="AN540" s="1">
        <f>ABS(IK_diagnostics_positions__3[[#This Row],[Column18]]-R539)</f>
        <v>3.0999999999981043E-4</v>
      </c>
      <c r="AO540" s="1">
        <f>ABS(IK_diagnostics_positions__3[[#This Row],[Column19]]-S539)</f>
        <v>5.7309999999999978E-5</v>
      </c>
      <c r="AP540" s="1">
        <f>ABS(IK_diagnostics_positions__3[[#This Row],[Column20]]-T539)</f>
        <v>5.1419999999999938E-4</v>
      </c>
      <c r="AQ540" s="1">
        <f>ABS(IK_diagnostics_positions__3[[#This Row],[Column21]]-U539)</f>
        <v>1.500000000000945E-4</v>
      </c>
    </row>
    <row r="541" spans="1:43" x14ac:dyDescent="0.25">
      <c r="A541" s="1">
        <v>0.38830100000000001</v>
      </c>
      <c r="B541" s="1" t="s">
        <v>22</v>
      </c>
      <c r="C541" s="1">
        <v>-0.92153300000000005</v>
      </c>
      <c r="D541" s="1">
        <v>-0.55981400000000003</v>
      </c>
      <c r="E541" s="1" t="s">
        <v>22</v>
      </c>
      <c r="F541" s="1">
        <v>-0.60360599999999998</v>
      </c>
      <c r="G541" s="1">
        <v>-0.77946099999999996</v>
      </c>
      <c r="H541" s="1">
        <v>0.70126599999999994</v>
      </c>
      <c r="I541" s="1">
        <v>-1.28182</v>
      </c>
      <c r="J541" s="1">
        <v>-4.4342899999999996E-3</v>
      </c>
      <c r="K541" s="1">
        <v>0.84447300000000003</v>
      </c>
      <c r="L541" s="1">
        <v>-1.8973100000000001</v>
      </c>
      <c r="M541" s="1">
        <v>0.77059200000000005</v>
      </c>
      <c r="N541" s="1">
        <v>0.98768</v>
      </c>
      <c r="O541" s="1">
        <v>-2.5127999999999999</v>
      </c>
      <c r="P541" s="1">
        <v>-0.77261299999999999</v>
      </c>
      <c r="Q541" s="1">
        <v>1.00223</v>
      </c>
      <c r="R541" s="1">
        <v>-2.5178099999999999</v>
      </c>
      <c r="S541" s="1">
        <v>-4.7555600000000003E-4</v>
      </c>
      <c r="T541" s="1">
        <v>2.6433700000000001E-2</v>
      </c>
      <c r="U541" s="1">
        <v>-2.4724599999999999</v>
      </c>
      <c r="V541" s="1" t="s">
        <v>23</v>
      </c>
      <c r="W541" s="1">
        <f>ABS(IK_diagnostics_positions__3[[#This Row],[Column1]]-A540)</f>
        <v>2.137E-3</v>
      </c>
      <c r="X541" s="1">
        <f>ABS(IK_diagnostics_positions__3[[#This Row],[Column2]]-B540)</f>
        <v>0</v>
      </c>
      <c r="Y541" s="1">
        <f>ABS(IK_diagnostics_positions__3[[#This Row],[Column3]]-C540)</f>
        <v>8.9699999999992563E-4</v>
      </c>
      <c r="Z541" s="1">
        <f>ABS(IK_diagnostics_positions__3[[#This Row],[Column4]]-D540)</f>
        <v>2.6779999999999582E-3</v>
      </c>
      <c r="AA541" s="1">
        <f>ABS(IK_diagnostics_positions__3[[#This Row],[Column5]]-E540)</f>
        <v>0</v>
      </c>
      <c r="AB541" s="1">
        <f>ABS(IK_diagnostics_positions__3[[#This Row],[Column6]]-F540)</f>
        <v>2.5140000000000162E-3</v>
      </c>
      <c r="AC541" s="1">
        <f>ABS(IK_diagnostics_positions__3[[#This Row],[Column7]]-G540)</f>
        <v>4.7700000000006071E-4</v>
      </c>
      <c r="AD541" s="1">
        <f>ABS(IK_diagnostics_positions__3[[#This Row],[Column8]]-H540)</f>
        <v>2.2880000000000678E-3</v>
      </c>
      <c r="AE541" s="1">
        <f>ABS(IK_diagnostics_positions__3[[#This Row],[Column9]]-I540)</f>
        <v>8.6000000000008292E-4</v>
      </c>
      <c r="AF541" s="1">
        <f>ABS(IK_diagnostics_positions__3[[#This Row],[Column10]]-J540)</f>
        <v>3.0999999999999778E-5</v>
      </c>
      <c r="AG541" s="1">
        <f>ABS(IK_diagnostics_positions__3[[#This Row],[Column11]]-K540)</f>
        <v>1.1909999999999421E-3</v>
      </c>
      <c r="AH541" s="1">
        <f>ABS(IK_diagnostics_positions__3[[#This Row],[Column12]]-L540)</f>
        <v>4.6999999999997044E-4</v>
      </c>
      <c r="AI541" s="1">
        <f>ABS(IK_diagnostics_positions__3[[#This Row],[Column13]]-M540)</f>
        <v>5.3899999999995618E-4</v>
      </c>
      <c r="AJ541" s="1">
        <f>ABS(IK_diagnostics_positions__3[[#This Row],[Column14]]-N540)</f>
        <v>9.4000000000038497E-5</v>
      </c>
      <c r="AK541" s="1">
        <f>ABS(IK_diagnostics_positions__3[[#This Row],[Column15]]-O540)</f>
        <v>8.0000000000080007E-5</v>
      </c>
      <c r="AL541" s="1">
        <f>ABS(IK_diagnostics_positions__3[[#This Row],[Column16]]-P540)</f>
        <v>3.0300000000005323E-4</v>
      </c>
      <c r="AM541" s="1">
        <f>ABS(IK_diagnostics_positions__3[[#This Row],[Column17]]-Q540)</f>
        <v>8.9999999999923475E-5</v>
      </c>
      <c r="AN541" s="1">
        <f>ABS(IK_diagnostics_positions__3[[#This Row],[Column18]]-R540)</f>
        <v>3.700000000002035E-4</v>
      </c>
      <c r="AO541" s="1">
        <f>ABS(IK_diagnostics_positions__3[[#This Row],[Column19]]-S540)</f>
        <v>1.9976500000000002E-4</v>
      </c>
      <c r="AP541" s="1">
        <f>ABS(IK_diagnostics_positions__3[[#This Row],[Column20]]-T540)</f>
        <v>7.9109999999999944E-4</v>
      </c>
      <c r="AQ541" s="1">
        <f>ABS(IK_diagnostics_positions__3[[#This Row],[Column21]]-U540)</f>
        <v>9.9999999999766942E-5</v>
      </c>
    </row>
    <row r="542" spans="1:43" x14ac:dyDescent="0.25">
      <c r="A542" s="1">
        <v>0.39066099999999998</v>
      </c>
      <c r="B542" s="1" t="s">
        <v>22</v>
      </c>
      <c r="C542" s="1">
        <v>-0.92053499999999999</v>
      </c>
      <c r="D542" s="1">
        <v>-0.55695899999999998</v>
      </c>
      <c r="E542" s="1" t="s">
        <v>22</v>
      </c>
      <c r="F542" s="1">
        <v>-0.60113399999999995</v>
      </c>
      <c r="G542" s="1">
        <v>-0.77865700000000004</v>
      </c>
      <c r="H542" s="1">
        <v>0.69892200000000004</v>
      </c>
      <c r="I542" s="1">
        <v>-1.2810999999999999</v>
      </c>
      <c r="J542" s="1">
        <v>-4.1566499999999996E-3</v>
      </c>
      <c r="K542" s="1">
        <v>0.84360500000000005</v>
      </c>
      <c r="L542" s="1">
        <v>-1.8969100000000001</v>
      </c>
      <c r="M542" s="1">
        <v>0.77034400000000003</v>
      </c>
      <c r="N542" s="1">
        <v>0.98828899999999997</v>
      </c>
      <c r="O542" s="1">
        <v>-2.5127100000000002</v>
      </c>
      <c r="P542" s="1">
        <v>-0.77217000000000002</v>
      </c>
      <c r="Q542" s="1">
        <v>1.00227</v>
      </c>
      <c r="R542" s="1">
        <v>-2.5173800000000002</v>
      </c>
      <c r="S542" s="1">
        <v>-6.0790799999999999E-4</v>
      </c>
      <c r="T542" s="1">
        <v>2.61517E-2</v>
      </c>
      <c r="U542" s="1">
        <v>-2.47289</v>
      </c>
      <c r="V542" s="1" t="s">
        <v>23</v>
      </c>
      <c r="W542" s="1">
        <f>ABS(IK_diagnostics_positions__3[[#This Row],[Column1]]-A541)</f>
        <v>2.3599999999999732E-3</v>
      </c>
      <c r="X542" s="1">
        <f>ABS(IK_diagnostics_positions__3[[#This Row],[Column2]]-B541)</f>
        <v>0</v>
      </c>
      <c r="Y542" s="1">
        <f>ABS(IK_diagnostics_positions__3[[#This Row],[Column3]]-C541)</f>
        <v>9.980000000000544E-4</v>
      </c>
      <c r="Z542" s="1">
        <f>ABS(IK_diagnostics_positions__3[[#This Row],[Column4]]-D541)</f>
        <v>2.8550000000000519E-3</v>
      </c>
      <c r="AA542" s="1">
        <f>ABS(IK_diagnostics_positions__3[[#This Row],[Column5]]-E541)</f>
        <v>0</v>
      </c>
      <c r="AB542" s="1">
        <f>ABS(IK_diagnostics_positions__3[[#This Row],[Column6]]-F541)</f>
        <v>2.4720000000000297E-3</v>
      </c>
      <c r="AC542" s="1">
        <f>ABS(IK_diagnostics_positions__3[[#This Row],[Column7]]-G541)</f>
        <v>8.0399999999991589E-4</v>
      </c>
      <c r="AD542" s="1">
        <f>ABS(IK_diagnostics_positions__3[[#This Row],[Column8]]-H541)</f>
        <v>2.3439999999999017E-3</v>
      </c>
      <c r="AE542" s="1">
        <f>ABS(IK_diagnostics_positions__3[[#This Row],[Column9]]-I541)</f>
        <v>7.2000000000005393E-4</v>
      </c>
      <c r="AF542" s="1">
        <f>ABS(IK_diagnostics_positions__3[[#This Row],[Column10]]-J541)</f>
        <v>2.7764E-4</v>
      </c>
      <c r="AG542" s="1">
        <f>ABS(IK_diagnostics_positions__3[[#This Row],[Column11]]-K541)</f>
        <v>8.679999999999799E-4</v>
      </c>
      <c r="AH542" s="1">
        <f>ABS(IK_diagnostics_positions__3[[#This Row],[Column12]]-L541)</f>
        <v>3.9999999999995595E-4</v>
      </c>
      <c r="AI542" s="1">
        <f>ABS(IK_diagnostics_positions__3[[#This Row],[Column13]]-M541)</f>
        <v>2.4800000000002598E-4</v>
      </c>
      <c r="AJ542" s="1">
        <f>ABS(IK_diagnostics_positions__3[[#This Row],[Column14]]-N541)</f>
        <v>6.0899999999997068E-4</v>
      </c>
      <c r="AK542" s="1">
        <f>ABS(IK_diagnostics_positions__3[[#This Row],[Column15]]-O541)</f>
        <v>8.999999999970143E-5</v>
      </c>
      <c r="AL542" s="1">
        <f>ABS(IK_diagnostics_positions__3[[#This Row],[Column16]]-P541)</f>
        <v>4.4299999999997119E-4</v>
      </c>
      <c r="AM542" s="1">
        <f>ABS(IK_diagnostics_positions__3[[#This Row],[Column17]]-Q541)</f>
        <v>4.0000000000040004E-5</v>
      </c>
      <c r="AN542" s="1">
        <f>ABS(IK_diagnostics_positions__3[[#This Row],[Column18]]-R541)</f>
        <v>4.2999999999970839E-4</v>
      </c>
      <c r="AO542" s="1">
        <f>ABS(IK_diagnostics_positions__3[[#This Row],[Column19]]-S541)</f>
        <v>1.3235199999999997E-4</v>
      </c>
      <c r="AP542" s="1">
        <f>ABS(IK_diagnostics_positions__3[[#This Row],[Column20]]-T541)</f>
        <v>2.82000000000001E-4</v>
      </c>
      <c r="AQ542" s="1">
        <f>ABS(IK_diagnostics_positions__3[[#This Row],[Column21]]-U541)</f>
        <v>4.3000000000015248E-4</v>
      </c>
    </row>
    <row r="543" spans="1:43" x14ac:dyDescent="0.25">
      <c r="A543" s="1">
        <v>0.39287</v>
      </c>
      <c r="B543" s="1" t="s">
        <v>22</v>
      </c>
      <c r="C543" s="1">
        <v>-0.91959400000000002</v>
      </c>
      <c r="D543" s="1">
        <v>-0.55429899999999999</v>
      </c>
      <c r="E543" s="1" t="s">
        <v>22</v>
      </c>
      <c r="F543" s="1">
        <v>-0.59886099999999998</v>
      </c>
      <c r="G543" s="1">
        <v>-0.777837</v>
      </c>
      <c r="H543" s="1">
        <v>0.69662299999999999</v>
      </c>
      <c r="I543" s="1">
        <v>-1.2805800000000001</v>
      </c>
      <c r="J543" s="1">
        <v>-3.82775E-3</v>
      </c>
      <c r="K543" s="1">
        <v>0.84256799999999998</v>
      </c>
      <c r="L543" s="1">
        <v>-1.8967099999999999</v>
      </c>
      <c r="M543" s="1">
        <v>0.770181</v>
      </c>
      <c r="N543" s="1">
        <v>0.98851299999999998</v>
      </c>
      <c r="O543" s="1">
        <v>-2.5128300000000001</v>
      </c>
      <c r="P543" s="1">
        <v>-0.77150700000000005</v>
      </c>
      <c r="Q543" s="1">
        <v>1.0020899999999999</v>
      </c>
      <c r="R543" s="1">
        <v>-2.5173700000000001</v>
      </c>
      <c r="S543" s="1">
        <v>-2.3248799999999999E-4</v>
      </c>
      <c r="T543" s="1">
        <v>2.55477E-2</v>
      </c>
      <c r="U543" s="1">
        <v>-2.4733100000000001</v>
      </c>
      <c r="V543" s="1" t="s">
        <v>23</v>
      </c>
      <c r="W543" s="1">
        <f>ABS(IK_diagnostics_positions__3[[#This Row],[Column1]]-A542)</f>
        <v>2.2090000000000165E-3</v>
      </c>
      <c r="X543" s="1">
        <f>ABS(IK_diagnostics_positions__3[[#This Row],[Column2]]-B542)</f>
        <v>0</v>
      </c>
      <c r="Y543" s="1">
        <f>ABS(IK_diagnostics_positions__3[[#This Row],[Column3]]-C542)</f>
        <v>9.4099999999996964E-4</v>
      </c>
      <c r="Z543" s="1">
        <f>ABS(IK_diagnostics_positions__3[[#This Row],[Column4]]-D542)</f>
        <v>2.6599999999999957E-3</v>
      </c>
      <c r="AA543" s="1">
        <f>ABS(IK_diagnostics_positions__3[[#This Row],[Column5]]-E542)</f>
        <v>0</v>
      </c>
      <c r="AB543" s="1">
        <f>ABS(IK_diagnostics_positions__3[[#This Row],[Column6]]-F542)</f>
        <v>2.2729999999999695E-3</v>
      </c>
      <c r="AC543" s="1">
        <f>ABS(IK_diagnostics_positions__3[[#This Row],[Column7]]-G542)</f>
        <v>8.2000000000004292E-4</v>
      </c>
      <c r="AD543" s="1">
        <f>ABS(IK_diagnostics_positions__3[[#This Row],[Column8]]-H542)</f>
        <v>2.299000000000051E-3</v>
      </c>
      <c r="AE543" s="1">
        <f>ABS(IK_diagnostics_positions__3[[#This Row],[Column9]]-I542)</f>
        <v>5.1999999999985391E-4</v>
      </c>
      <c r="AF543" s="1">
        <f>ABS(IK_diagnostics_positions__3[[#This Row],[Column10]]-J542)</f>
        <v>3.2889999999999959E-4</v>
      </c>
      <c r="AG543" s="1">
        <f>ABS(IK_diagnostics_positions__3[[#This Row],[Column11]]-K542)</f>
        <v>1.0370000000000656E-3</v>
      </c>
      <c r="AH543" s="1">
        <f>ABS(IK_diagnostics_positions__3[[#This Row],[Column12]]-L542)</f>
        <v>2.0000000000020002E-4</v>
      </c>
      <c r="AI543" s="1">
        <f>ABS(IK_diagnostics_positions__3[[#This Row],[Column13]]-M542)</f>
        <v>1.6300000000002424E-4</v>
      </c>
      <c r="AJ543" s="1">
        <f>ABS(IK_diagnostics_positions__3[[#This Row],[Column14]]-N542)</f>
        <v>2.2400000000000198E-4</v>
      </c>
      <c r="AK543" s="1">
        <f>ABS(IK_diagnostics_positions__3[[#This Row],[Column15]]-O542)</f>
        <v>1.1999999999989797E-4</v>
      </c>
      <c r="AL543" s="1">
        <f>ABS(IK_diagnostics_positions__3[[#This Row],[Column16]]-P542)</f>
        <v>6.6299999999996917E-4</v>
      </c>
      <c r="AM543" s="1">
        <f>ABS(IK_diagnostics_positions__3[[#This Row],[Column17]]-Q542)</f>
        <v>1.8000000000006899E-4</v>
      </c>
      <c r="AN543" s="1">
        <f>ABS(IK_diagnostics_positions__3[[#This Row],[Column18]]-R542)</f>
        <v>1.0000000000065512E-5</v>
      </c>
      <c r="AO543" s="1">
        <f>ABS(IK_diagnostics_positions__3[[#This Row],[Column19]]-S542)</f>
        <v>3.7542000000000001E-4</v>
      </c>
      <c r="AP543" s="1">
        <f>ABS(IK_diagnostics_positions__3[[#This Row],[Column20]]-T542)</f>
        <v>6.0400000000000037E-4</v>
      </c>
      <c r="AQ543" s="1">
        <f>ABS(IK_diagnostics_positions__3[[#This Row],[Column21]]-U542)</f>
        <v>4.2000000000008697E-4</v>
      </c>
    </row>
    <row r="544" spans="1:43" x14ac:dyDescent="0.25">
      <c r="A544" s="1">
        <v>0.39479300000000001</v>
      </c>
      <c r="B544" s="1" t="s">
        <v>22</v>
      </c>
      <c r="C544" s="1">
        <v>-0.91876999999999998</v>
      </c>
      <c r="D544" s="1">
        <v>-0.55191299999999999</v>
      </c>
      <c r="E544" s="1" t="s">
        <v>22</v>
      </c>
      <c r="F544" s="1">
        <v>-0.59667300000000001</v>
      </c>
      <c r="G544" s="1">
        <v>-0.77722100000000005</v>
      </c>
      <c r="H544" s="1">
        <v>0.69456099999999998</v>
      </c>
      <c r="I544" s="1">
        <v>-1.2799199999999999</v>
      </c>
      <c r="J544" s="1">
        <v>-3.7179600000000002E-3</v>
      </c>
      <c r="K544" s="1">
        <v>0.84169400000000005</v>
      </c>
      <c r="L544" s="1">
        <v>-1.89639</v>
      </c>
      <c r="M544" s="1">
        <v>0.76978500000000005</v>
      </c>
      <c r="N544" s="1">
        <v>0.98882800000000004</v>
      </c>
      <c r="O544" s="1">
        <v>-2.5128699999999999</v>
      </c>
      <c r="P544" s="1">
        <v>-0.77119599999999999</v>
      </c>
      <c r="Q544" s="1">
        <v>1.0022599999999999</v>
      </c>
      <c r="R544" s="1">
        <v>-2.5170300000000001</v>
      </c>
      <c r="S544" s="1">
        <v>-3.9941100000000002E-4</v>
      </c>
      <c r="T544" s="1">
        <v>2.5238500000000001E-2</v>
      </c>
      <c r="U544" s="1">
        <v>-2.4737900000000002</v>
      </c>
      <c r="V544" s="1" t="s">
        <v>23</v>
      </c>
      <c r="W544" s="1">
        <f>ABS(IK_diagnostics_positions__3[[#This Row],[Column1]]-A543)</f>
        <v>1.923000000000008E-3</v>
      </c>
      <c r="X544" s="1">
        <f>ABS(IK_diagnostics_positions__3[[#This Row],[Column2]]-B543)</f>
        <v>0</v>
      </c>
      <c r="Y544" s="1">
        <f>ABS(IK_diagnostics_positions__3[[#This Row],[Column3]]-C543)</f>
        <v>8.2400000000004692E-4</v>
      </c>
      <c r="Z544" s="1">
        <f>ABS(IK_diagnostics_positions__3[[#This Row],[Column4]]-D543)</f>
        <v>2.3859999999999992E-3</v>
      </c>
      <c r="AA544" s="1">
        <f>ABS(IK_diagnostics_positions__3[[#This Row],[Column5]]-E543)</f>
        <v>0</v>
      </c>
      <c r="AB544" s="1">
        <f>ABS(IK_diagnostics_positions__3[[#This Row],[Column6]]-F543)</f>
        <v>2.1879999999999677E-3</v>
      </c>
      <c r="AC544" s="1">
        <f>ABS(IK_diagnostics_positions__3[[#This Row],[Column7]]-G543)</f>
        <v>6.1599999999994992E-4</v>
      </c>
      <c r="AD544" s="1">
        <f>ABS(IK_diagnostics_positions__3[[#This Row],[Column8]]-H543)</f>
        <v>2.0620000000000083E-3</v>
      </c>
      <c r="AE544" s="1">
        <f>ABS(IK_diagnostics_positions__3[[#This Row],[Column9]]-I543)</f>
        <v>6.6000000000010495E-4</v>
      </c>
      <c r="AF544" s="1">
        <f>ABS(IK_diagnostics_positions__3[[#This Row],[Column10]]-J543)</f>
        <v>1.097899999999998E-4</v>
      </c>
      <c r="AG544" s="1">
        <f>ABS(IK_diagnostics_positions__3[[#This Row],[Column11]]-K543)</f>
        <v>8.7399999999993039E-4</v>
      </c>
      <c r="AH544" s="1">
        <f>ABS(IK_diagnostics_positions__3[[#This Row],[Column12]]-L543)</f>
        <v>3.1999999999987594E-4</v>
      </c>
      <c r="AI544" s="1">
        <f>ABS(IK_diagnostics_positions__3[[#This Row],[Column13]]-M543)</f>
        <v>3.9599999999995195E-4</v>
      </c>
      <c r="AJ544" s="1">
        <f>ABS(IK_diagnostics_positions__3[[#This Row],[Column14]]-N543)</f>
        <v>3.1500000000006523E-4</v>
      </c>
      <c r="AK544" s="1">
        <f>ABS(IK_diagnostics_positions__3[[#This Row],[Column15]]-O543)</f>
        <v>3.9999999999817959E-5</v>
      </c>
      <c r="AL544" s="1">
        <f>ABS(IK_diagnostics_positions__3[[#This Row],[Column16]]-P543)</f>
        <v>3.1100000000006123E-4</v>
      </c>
      <c r="AM544" s="1">
        <f>ABS(IK_diagnostics_positions__3[[#This Row],[Column17]]-Q543)</f>
        <v>1.7000000000000348E-4</v>
      </c>
      <c r="AN544" s="1">
        <f>ABS(IK_diagnostics_positions__3[[#This Row],[Column18]]-R543)</f>
        <v>3.4000000000000696E-4</v>
      </c>
      <c r="AO544" s="1">
        <f>ABS(IK_diagnostics_positions__3[[#This Row],[Column19]]-S543)</f>
        <v>1.6692300000000003E-4</v>
      </c>
      <c r="AP544" s="1">
        <f>ABS(IK_diagnostics_positions__3[[#This Row],[Column20]]-T543)</f>
        <v>3.0919999999999906E-4</v>
      </c>
      <c r="AQ544" s="1">
        <f>ABS(IK_diagnostics_positions__3[[#This Row],[Column21]]-U543)</f>
        <v>4.8000000000003595E-4</v>
      </c>
    </row>
    <row r="545" spans="1:43" x14ac:dyDescent="0.25">
      <c r="A545" s="1">
        <v>0.39673799999999998</v>
      </c>
      <c r="B545" s="1" t="s">
        <v>22</v>
      </c>
      <c r="C545" s="1">
        <v>-0.91793199999999997</v>
      </c>
      <c r="D545" s="1">
        <v>-0.549377</v>
      </c>
      <c r="E545" s="1" t="s">
        <v>22</v>
      </c>
      <c r="F545" s="1">
        <v>-0.59410099999999999</v>
      </c>
      <c r="G545" s="1">
        <v>-0.77676699999999999</v>
      </c>
      <c r="H545" s="1">
        <v>0.69235800000000003</v>
      </c>
      <c r="I545" s="1">
        <v>-1.2788900000000001</v>
      </c>
      <c r="J545" s="1">
        <v>-3.72463E-3</v>
      </c>
      <c r="K545" s="1">
        <v>0.84065199999999995</v>
      </c>
      <c r="L545" s="1">
        <v>-1.89567</v>
      </c>
      <c r="M545" s="1">
        <v>0.76931799999999995</v>
      </c>
      <c r="N545" s="1">
        <v>0.98894499999999996</v>
      </c>
      <c r="O545" s="1">
        <v>-2.5124399999999998</v>
      </c>
      <c r="P545" s="1">
        <v>-0.77074399999999998</v>
      </c>
      <c r="Q545" s="1">
        <v>1.00206</v>
      </c>
      <c r="R545" s="1">
        <v>-2.5166599999999999</v>
      </c>
      <c r="S545" s="1">
        <v>-4.0365799999999999E-4</v>
      </c>
      <c r="T545" s="1">
        <v>2.4625000000000001E-2</v>
      </c>
      <c r="U545" s="1">
        <v>-2.4736699999999998</v>
      </c>
      <c r="V545" s="1" t="s">
        <v>23</v>
      </c>
      <c r="W545" s="1">
        <f>ABS(IK_diagnostics_positions__3[[#This Row],[Column1]]-A544)</f>
        <v>1.9449999999999745E-3</v>
      </c>
      <c r="X545" s="1">
        <f>ABS(IK_diagnostics_positions__3[[#This Row],[Column2]]-B544)</f>
        <v>0</v>
      </c>
      <c r="Y545" s="1">
        <f>ABS(IK_diagnostics_positions__3[[#This Row],[Column3]]-C544)</f>
        <v>8.3800000000000541E-4</v>
      </c>
      <c r="Z545" s="1">
        <f>ABS(IK_diagnostics_positions__3[[#This Row],[Column4]]-D544)</f>
        <v>2.5359999999999827E-3</v>
      </c>
      <c r="AA545" s="1">
        <f>ABS(IK_diagnostics_positions__3[[#This Row],[Column5]]-E544)</f>
        <v>0</v>
      </c>
      <c r="AB545" s="1">
        <f>ABS(IK_diagnostics_positions__3[[#This Row],[Column6]]-F544)</f>
        <v>2.5720000000000187E-3</v>
      </c>
      <c r="AC545" s="1">
        <f>ABS(IK_diagnostics_positions__3[[#This Row],[Column7]]-G544)</f>
        <v>4.5400000000006546E-4</v>
      </c>
      <c r="AD545" s="1">
        <f>ABS(IK_diagnostics_positions__3[[#This Row],[Column8]]-H544)</f>
        <v>2.202999999999955E-3</v>
      </c>
      <c r="AE545" s="1">
        <f>ABS(IK_diagnostics_positions__3[[#This Row],[Column9]]-I544)</f>
        <v>1.0299999999998644E-3</v>
      </c>
      <c r="AF545" s="1">
        <f>ABS(IK_diagnostics_positions__3[[#This Row],[Column10]]-J544)</f>
        <v>6.6699999999998531E-6</v>
      </c>
      <c r="AG545" s="1">
        <f>ABS(IK_diagnostics_positions__3[[#This Row],[Column11]]-K544)</f>
        <v>1.0420000000000984E-3</v>
      </c>
      <c r="AH545" s="1">
        <f>ABS(IK_diagnostics_positions__3[[#This Row],[Column12]]-L544)</f>
        <v>7.2000000000005393E-4</v>
      </c>
      <c r="AI545" s="1">
        <f>ABS(IK_diagnostics_positions__3[[#This Row],[Column13]]-M544)</f>
        <v>4.6700000000010622E-4</v>
      </c>
      <c r="AJ545" s="1">
        <f>ABS(IK_diagnostics_positions__3[[#This Row],[Column14]]-N544)</f>
        <v>1.1699999999992272E-4</v>
      </c>
      <c r="AK545" s="1">
        <f>ABS(IK_diagnostics_positions__3[[#This Row],[Column15]]-O544)</f>
        <v>4.3000000000015248E-4</v>
      </c>
      <c r="AL545" s="1">
        <f>ABS(IK_diagnostics_positions__3[[#This Row],[Column16]]-P544)</f>
        <v>4.5200000000000795E-4</v>
      </c>
      <c r="AM545" s="1">
        <f>ABS(IK_diagnostics_positions__3[[#This Row],[Column17]]-Q544)</f>
        <v>1.9999999999997797E-4</v>
      </c>
      <c r="AN545" s="1">
        <f>ABS(IK_diagnostics_positions__3[[#This Row],[Column18]]-R544)</f>
        <v>3.700000000002035E-4</v>
      </c>
      <c r="AO545" s="1">
        <f>ABS(IK_diagnostics_positions__3[[#This Row],[Column19]]-S544)</f>
        <v>4.2469999999999748E-6</v>
      </c>
      <c r="AP545" s="1">
        <f>ABS(IK_diagnostics_positions__3[[#This Row],[Column20]]-T544)</f>
        <v>6.1349999999999946E-4</v>
      </c>
      <c r="AQ545" s="1">
        <f>ABS(IK_diagnostics_positions__3[[#This Row],[Column21]]-U544)</f>
        <v>1.2000000000034206E-4</v>
      </c>
    </row>
    <row r="546" spans="1:43" x14ac:dyDescent="0.25">
      <c r="A546" s="1">
        <v>0.398698</v>
      </c>
      <c r="B546" s="1" t="s">
        <v>22</v>
      </c>
      <c r="C546" s="1">
        <v>-0.91708199999999995</v>
      </c>
      <c r="D546" s="1">
        <v>-0.54696800000000001</v>
      </c>
      <c r="E546" s="1" t="s">
        <v>22</v>
      </c>
      <c r="F546" s="1">
        <v>-0.591943</v>
      </c>
      <c r="G546" s="1">
        <v>-0.77604099999999998</v>
      </c>
      <c r="H546" s="1">
        <v>0.69028400000000001</v>
      </c>
      <c r="I546" s="1">
        <v>-1.27826</v>
      </c>
      <c r="J546" s="1">
        <v>-3.53748E-3</v>
      </c>
      <c r="K546" s="1">
        <v>0.83972199999999997</v>
      </c>
      <c r="L546" s="1">
        <v>-1.89544</v>
      </c>
      <c r="M546" s="1">
        <v>0.76896600000000004</v>
      </c>
      <c r="N546" s="1">
        <v>0.98916000000000004</v>
      </c>
      <c r="O546" s="1">
        <v>-2.51261</v>
      </c>
      <c r="P546" s="1">
        <v>-0.77043899999999998</v>
      </c>
      <c r="Q546" s="1">
        <v>1.00217</v>
      </c>
      <c r="R546" s="1">
        <v>-2.5163000000000002</v>
      </c>
      <c r="S546" s="1">
        <v>-3.70145E-4</v>
      </c>
      <c r="T546" s="1">
        <v>2.4145799999999999E-2</v>
      </c>
      <c r="U546" s="1">
        <v>-2.4740799999999998</v>
      </c>
      <c r="V546" s="1" t="s">
        <v>23</v>
      </c>
      <c r="W546" s="1">
        <f>ABS(IK_diagnostics_positions__3[[#This Row],[Column1]]-A545)</f>
        <v>1.9600000000000173E-3</v>
      </c>
      <c r="X546" s="1">
        <f>ABS(IK_diagnostics_positions__3[[#This Row],[Column2]]-B545)</f>
        <v>0</v>
      </c>
      <c r="Y546" s="1">
        <f>ABS(IK_diagnostics_positions__3[[#This Row],[Column3]]-C545)</f>
        <v>8.5000000000001741E-4</v>
      </c>
      <c r="Z546" s="1">
        <f>ABS(IK_diagnostics_positions__3[[#This Row],[Column4]]-D545)</f>
        <v>2.4089999999999945E-3</v>
      </c>
      <c r="AA546" s="1">
        <f>ABS(IK_diagnostics_positions__3[[#This Row],[Column5]]-E545)</f>
        <v>0</v>
      </c>
      <c r="AB546" s="1">
        <f>ABS(IK_diagnostics_positions__3[[#This Row],[Column6]]-F545)</f>
        <v>2.1579999999999933E-3</v>
      </c>
      <c r="AC546" s="1">
        <f>ABS(IK_diagnostics_positions__3[[#This Row],[Column7]]-G545)</f>
        <v>7.2600000000000442E-4</v>
      </c>
      <c r="AD546" s="1">
        <f>ABS(IK_diagnostics_positions__3[[#This Row],[Column8]]-H545)</f>
        <v>2.0740000000000203E-3</v>
      </c>
      <c r="AE546" s="1">
        <f>ABS(IK_diagnostics_positions__3[[#This Row],[Column9]]-I545)</f>
        <v>6.3000000000013046E-4</v>
      </c>
      <c r="AF546" s="1">
        <f>ABS(IK_diagnostics_positions__3[[#This Row],[Column10]]-J545)</f>
        <v>1.8715000000000008E-4</v>
      </c>
      <c r="AG546" s="1">
        <f>ABS(IK_diagnostics_positions__3[[#This Row],[Column11]]-K545)</f>
        <v>9.2999999999998639E-4</v>
      </c>
      <c r="AH546" s="1">
        <f>ABS(IK_diagnostics_positions__3[[#This Row],[Column12]]-L545)</f>
        <v>2.2999999999995246E-4</v>
      </c>
      <c r="AI546" s="1">
        <f>ABS(IK_diagnostics_positions__3[[#This Row],[Column13]]-M545)</f>
        <v>3.5199999999990794E-4</v>
      </c>
      <c r="AJ546" s="1">
        <f>ABS(IK_diagnostics_positions__3[[#This Row],[Column14]]-N545)</f>
        <v>2.1500000000007624E-4</v>
      </c>
      <c r="AK546" s="1">
        <f>ABS(IK_diagnostics_positions__3[[#This Row],[Column15]]-O545)</f>
        <v>1.7000000000022553E-4</v>
      </c>
      <c r="AL546" s="1">
        <f>ABS(IK_diagnostics_positions__3[[#This Row],[Column16]]-P545)</f>
        <v>3.0499999999999972E-4</v>
      </c>
      <c r="AM546" s="1">
        <f>ABS(IK_diagnostics_positions__3[[#This Row],[Column17]]-Q545)</f>
        <v>1.100000000000545E-4</v>
      </c>
      <c r="AN546" s="1">
        <f>ABS(IK_diagnostics_positions__3[[#This Row],[Column18]]-R545)</f>
        <v>3.599999999996939E-4</v>
      </c>
      <c r="AO546" s="1">
        <f>ABS(IK_diagnostics_positions__3[[#This Row],[Column19]]-S545)</f>
        <v>3.3512999999999989E-5</v>
      </c>
      <c r="AP546" s="1">
        <f>ABS(IK_diagnostics_positions__3[[#This Row],[Column20]]-T545)</f>
        <v>4.7920000000000254E-4</v>
      </c>
      <c r="AQ546" s="1">
        <f>ABS(IK_diagnostics_positions__3[[#This Row],[Column21]]-U545)</f>
        <v>4.1000000000002146E-4</v>
      </c>
    </row>
    <row r="547" spans="1:43" x14ac:dyDescent="0.25">
      <c r="A547" s="1">
        <v>0.40032000000000001</v>
      </c>
      <c r="B547" s="1" t="s">
        <v>22</v>
      </c>
      <c r="C547" s="1">
        <v>-0.91637599999999997</v>
      </c>
      <c r="D547" s="1">
        <v>-0.54495300000000002</v>
      </c>
      <c r="E547" s="1" t="s">
        <v>22</v>
      </c>
      <c r="F547" s="1">
        <v>-0.59009299999999998</v>
      </c>
      <c r="G547" s="1">
        <v>-0.775729</v>
      </c>
      <c r="H547" s="1">
        <v>0.68825999999999998</v>
      </c>
      <c r="I547" s="1">
        <v>-1.2778700000000001</v>
      </c>
      <c r="J547" s="1">
        <v>-3.4736400000000001E-3</v>
      </c>
      <c r="K547" s="1">
        <v>0.83879400000000004</v>
      </c>
      <c r="L547" s="1">
        <v>-1.8950899999999999</v>
      </c>
      <c r="M547" s="1">
        <v>0.76878100000000005</v>
      </c>
      <c r="N547" s="1">
        <v>0.98932699999999996</v>
      </c>
      <c r="O547" s="1">
        <v>-2.5123099999999998</v>
      </c>
      <c r="P547" s="1">
        <v>-0.77016700000000005</v>
      </c>
      <c r="Q547" s="1">
        <v>1.00221</v>
      </c>
      <c r="R547" s="1">
        <v>-2.5159600000000002</v>
      </c>
      <c r="S547" s="1">
        <v>-3.4291999999999998E-4</v>
      </c>
      <c r="T547" s="1">
        <v>2.3743899999999998E-2</v>
      </c>
      <c r="U547" s="1">
        <v>-2.4744799999999998</v>
      </c>
      <c r="V547" s="1" t="s">
        <v>23</v>
      </c>
      <c r="W547" s="1">
        <f>ABS(IK_diagnostics_positions__3[[#This Row],[Column1]]-A546)</f>
        <v>1.6220000000000123E-3</v>
      </c>
      <c r="X547" s="1">
        <f>ABS(IK_diagnostics_positions__3[[#This Row],[Column2]]-B546)</f>
        <v>0</v>
      </c>
      <c r="Y547" s="1">
        <f>ABS(IK_diagnostics_positions__3[[#This Row],[Column3]]-C546)</f>
        <v>7.0599999999998442E-4</v>
      </c>
      <c r="Z547" s="1">
        <f>ABS(IK_diagnostics_positions__3[[#This Row],[Column4]]-D546)</f>
        <v>2.014999999999989E-3</v>
      </c>
      <c r="AA547" s="1">
        <f>ABS(IK_diagnostics_positions__3[[#This Row],[Column5]]-E546)</f>
        <v>0</v>
      </c>
      <c r="AB547" s="1">
        <f>ABS(IK_diagnostics_positions__3[[#This Row],[Column6]]-F546)</f>
        <v>1.8500000000000183E-3</v>
      </c>
      <c r="AC547" s="1">
        <f>ABS(IK_diagnostics_positions__3[[#This Row],[Column7]]-G546)</f>
        <v>3.1199999999997896E-4</v>
      </c>
      <c r="AD547" s="1">
        <f>ABS(IK_diagnostics_positions__3[[#This Row],[Column8]]-H546)</f>
        <v>2.0240000000000258E-3</v>
      </c>
      <c r="AE547" s="1">
        <f>ABS(IK_diagnostics_positions__3[[#This Row],[Column9]]-I546)</f>
        <v>3.8999999999989043E-4</v>
      </c>
      <c r="AF547" s="1">
        <f>ABS(IK_diagnostics_positions__3[[#This Row],[Column10]]-J546)</f>
        <v>6.3839999999999904E-5</v>
      </c>
      <c r="AG547" s="1">
        <f>ABS(IK_diagnostics_positions__3[[#This Row],[Column11]]-K546)</f>
        <v>9.2799999999992888E-4</v>
      </c>
      <c r="AH547" s="1">
        <f>ABS(IK_diagnostics_positions__3[[#This Row],[Column12]]-L546)</f>
        <v>3.5000000000007248E-4</v>
      </c>
      <c r="AI547" s="1">
        <f>ABS(IK_diagnostics_positions__3[[#This Row],[Column13]]-M546)</f>
        <v>1.8499999999999073E-4</v>
      </c>
      <c r="AJ547" s="1">
        <f>ABS(IK_diagnostics_positions__3[[#This Row],[Column14]]-N546)</f>
        <v>1.6699999999991721E-4</v>
      </c>
      <c r="AK547" s="1">
        <f>ABS(IK_diagnostics_positions__3[[#This Row],[Column15]]-O546)</f>
        <v>3.00000000000189E-4</v>
      </c>
      <c r="AL547" s="1">
        <f>ABS(IK_diagnostics_positions__3[[#This Row],[Column16]]-P546)</f>
        <v>2.7199999999993896E-4</v>
      </c>
      <c r="AM547" s="1">
        <f>ABS(IK_diagnostics_positions__3[[#This Row],[Column17]]-Q546)</f>
        <v>4.0000000000040004E-5</v>
      </c>
      <c r="AN547" s="1">
        <f>ABS(IK_diagnostics_positions__3[[#This Row],[Column18]]-R546)</f>
        <v>3.4000000000000696E-4</v>
      </c>
      <c r="AO547" s="1">
        <f>ABS(IK_diagnostics_positions__3[[#This Row],[Column19]]-S546)</f>
        <v>2.7225000000000025E-5</v>
      </c>
      <c r="AP547" s="1">
        <f>ABS(IK_diagnostics_positions__3[[#This Row],[Column20]]-T546)</f>
        <v>4.0190000000000017E-4</v>
      </c>
      <c r="AQ547" s="1">
        <f>ABS(IK_diagnostics_positions__3[[#This Row],[Column21]]-U546)</f>
        <v>3.9999999999995595E-4</v>
      </c>
    </row>
    <row r="548" spans="1:43" x14ac:dyDescent="0.25">
      <c r="A548" s="1">
        <v>0.40204699999999999</v>
      </c>
      <c r="B548" s="1" t="s">
        <v>22</v>
      </c>
      <c r="C548" s="1">
        <v>-0.91561899999999996</v>
      </c>
      <c r="D548" s="1">
        <v>-0.54283499999999996</v>
      </c>
      <c r="E548" s="1" t="s">
        <v>22</v>
      </c>
      <c r="F548" s="1">
        <v>-0.58820799999999995</v>
      </c>
      <c r="G548" s="1">
        <v>-0.77546400000000004</v>
      </c>
      <c r="H548" s="1">
        <v>0.68616200000000005</v>
      </c>
      <c r="I548" s="1">
        <v>-1.27746</v>
      </c>
      <c r="J548" s="1">
        <v>-3.4916399999999998E-3</v>
      </c>
      <c r="K548" s="1">
        <v>0.83788499999999999</v>
      </c>
      <c r="L548" s="1">
        <v>-1.8947400000000001</v>
      </c>
      <c r="M548" s="1">
        <v>0.76848099999999997</v>
      </c>
      <c r="N548" s="1">
        <v>0.98960800000000004</v>
      </c>
      <c r="O548" s="1">
        <v>-2.5120200000000001</v>
      </c>
      <c r="P548" s="1">
        <v>-0.76984200000000003</v>
      </c>
      <c r="Q548" s="1">
        <v>1.0022200000000001</v>
      </c>
      <c r="R548" s="1">
        <v>-2.51579</v>
      </c>
      <c r="S548" s="1">
        <v>-3.3302599999999999E-4</v>
      </c>
      <c r="T548" s="1">
        <v>2.3246800000000001E-2</v>
      </c>
      <c r="U548" s="1">
        <v>-2.4746999999999999</v>
      </c>
      <c r="V548" s="1" t="s">
        <v>23</v>
      </c>
      <c r="W548" s="1">
        <f>ABS(IK_diagnostics_positions__3[[#This Row],[Column1]]-A547)</f>
        <v>1.7269999999999786E-3</v>
      </c>
      <c r="X548" s="1">
        <f>ABS(IK_diagnostics_positions__3[[#This Row],[Column2]]-B547)</f>
        <v>0</v>
      </c>
      <c r="Y548" s="1">
        <f>ABS(IK_diagnostics_positions__3[[#This Row],[Column3]]-C547)</f>
        <v>7.5700000000000767E-4</v>
      </c>
      <c r="Z548" s="1">
        <f>ABS(IK_diagnostics_positions__3[[#This Row],[Column4]]-D547)</f>
        <v>2.1180000000000643E-3</v>
      </c>
      <c r="AA548" s="1">
        <f>ABS(IK_diagnostics_positions__3[[#This Row],[Column5]]-E547)</f>
        <v>0</v>
      </c>
      <c r="AB548" s="1">
        <f>ABS(IK_diagnostics_positions__3[[#This Row],[Column6]]-F547)</f>
        <v>1.8850000000000255E-3</v>
      </c>
      <c r="AC548" s="1">
        <f>ABS(IK_diagnostics_positions__3[[#This Row],[Column7]]-G547)</f>
        <v>2.6499999999995971E-4</v>
      </c>
      <c r="AD548" s="1">
        <f>ABS(IK_diagnostics_positions__3[[#This Row],[Column8]]-H547)</f>
        <v>2.0979999999999333E-3</v>
      </c>
      <c r="AE548" s="1">
        <f>ABS(IK_diagnostics_positions__3[[#This Row],[Column9]]-I547)</f>
        <v>4.1000000000002146E-4</v>
      </c>
      <c r="AF548" s="1">
        <f>ABS(IK_diagnostics_positions__3[[#This Row],[Column10]]-J547)</f>
        <v>1.7999999999999787E-5</v>
      </c>
      <c r="AG548" s="1">
        <f>ABS(IK_diagnostics_positions__3[[#This Row],[Column11]]-K547)</f>
        <v>9.0900000000004866E-4</v>
      </c>
      <c r="AH548" s="1">
        <f>ABS(IK_diagnostics_positions__3[[#This Row],[Column12]]-L547)</f>
        <v>3.4999999999985043E-4</v>
      </c>
      <c r="AI548" s="1">
        <f>ABS(IK_diagnostics_positions__3[[#This Row],[Column13]]-M547)</f>
        <v>3.0000000000007798E-4</v>
      </c>
      <c r="AJ548" s="1">
        <f>ABS(IK_diagnostics_positions__3[[#This Row],[Column14]]-N547)</f>
        <v>2.8100000000008674E-4</v>
      </c>
      <c r="AK548" s="1">
        <f>ABS(IK_diagnostics_positions__3[[#This Row],[Column15]]-O547)</f>
        <v>2.899999999996794E-4</v>
      </c>
      <c r="AL548" s="1">
        <f>ABS(IK_diagnostics_positions__3[[#This Row],[Column16]]-P547)</f>
        <v>3.2500000000001972E-4</v>
      </c>
      <c r="AM548" s="1">
        <f>ABS(IK_diagnostics_positions__3[[#This Row],[Column17]]-Q547)</f>
        <v>1.0000000000065512E-5</v>
      </c>
      <c r="AN548" s="1">
        <f>ABS(IK_diagnostics_positions__3[[#This Row],[Column18]]-R547)</f>
        <v>1.7000000000022553E-4</v>
      </c>
      <c r="AO548" s="1">
        <f>ABS(IK_diagnostics_positions__3[[#This Row],[Column19]]-S547)</f>
        <v>9.8939999999999835E-6</v>
      </c>
      <c r="AP548" s="1">
        <f>ABS(IK_diagnostics_positions__3[[#This Row],[Column20]]-T547)</f>
        <v>4.9709999999999685E-4</v>
      </c>
      <c r="AQ548" s="1">
        <f>ABS(IK_diagnostics_positions__3[[#This Row],[Column21]]-U547)</f>
        <v>2.20000000000109E-4</v>
      </c>
    </row>
    <row r="549" spans="1:43" x14ac:dyDescent="0.25">
      <c r="A549" s="1">
        <v>0.40367700000000001</v>
      </c>
      <c r="B549" s="1" t="s">
        <v>22</v>
      </c>
      <c r="C549" s="1">
        <v>-0.91490099999999996</v>
      </c>
      <c r="D549" s="1">
        <v>-0.54086000000000001</v>
      </c>
      <c r="E549" s="1" t="s">
        <v>22</v>
      </c>
      <c r="F549" s="1">
        <v>-0.58649899999999999</v>
      </c>
      <c r="G549" s="1">
        <v>-0.77496799999999999</v>
      </c>
      <c r="H549" s="1">
        <v>0.68443399999999999</v>
      </c>
      <c r="I549" s="1">
        <v>-1.2769699999999999</v>
      </c>
      <c r="J549" s="1">
        <v>-3.31014E-3</v>
      </c>
      <c r="K549" s="1">
        <v>0.83692500000000003</v>
      </c>
      <c r="L549" s="1">
        <v>-1.89445</v>
      </c>
      <c r="M549" s="1">
        <v>0.768347</v>
      </c>
      <c r="N549" s="1">
        <v>0.98941699999999999</v>
      </c>
      <c r="O549" s="1">
        <v>-2.5119400000000001</v>
      </c>
      <c r="P549" s="1">
        <v>-0.76931799999999995</v>
      </c>
      <c r="Q549" s="1">
        <v>1.0021899999999999</v>
      </c>
      <c r="R549" s="1">
        <v>-2.5156800000000001</v>
      </c>
      <c r="S549" s="2">
        <v>1.0028500000000001E-5</v>
      </c>
      <c r="T549" s="1">
        <v>2.2650799999999999E-2</v>
      </c>
      <c r="U549" s="1">
        <v>-2.47492</v>
      </c>
      <c r="V549" s="1" t="s">
        <v>23</v>
      </c>
      <c r="W549" s="1">
        <f>ABS(IK_diagnostics_positions__3[[#This Row],[Column1]]-A548)</f>
        <v>1.6300000000000203E-3</v>
      </c>
      <c r="X549" s="1">
        <f>ABS(IK_diagnostics_positions__3[[#This Row],[Column2]]-B548)</f>
        <v>0</v>
      </c>
      <c r="Y549" s="1">
        <f>ABS(IK_diagnostics_positions__3[[#This Row],[Column3]]-C548)</f>
        <v>7.1799999999999642E-4</v>
      </c>
      <c r="Z549" s="1">
        <f>ABS(IK_diagnostics_positions__3[[#This Row],[Column4]]-D548)</f>
        <v>1.974999999999949E-3</v>
      </c>
      <c r="AA549" s="1">
        <f>ABS(IK_diagnostics_positions__3[[#This Row],[Column5]]-E548)</f>
        <v>0</v>
      </c>
      <c r="AB549" s="1">
        <f>ABS(IK_diagnostics_positions__3[[#This Row],[Column6]]-F548)</f>
        <v>1.7089999999999606E-3</v>
      </c>
      <c r="AC549" s="1">
        <f>ABS(IK_diagnostics_positions__3[[#This Row],[Column7]]-G548)</f>
        <v>4.9600000000005195E-4</v>
      </c>
      <c r="AD549" s="1">
        <f>ABS(IK_diagnostics_positions__3[[#This Row],[Column8]]-H548)</f>
        <v>1.7280000000000628E-3</v>
      </c>
      <c r="AE549" s="1">
        <f>ABS(IK_diagnostics_positions__3[[#This Row],[Column9]]-I548)</f>
        <v>4.9000000000010147E-4</v>
      </c>
      <c r="AF549" s="1">
        <f>ABS(IK_diagnostics_positions__3[[#This Row],[Column10]]-J548)</f>
        <v>1.814999999999998E-4</v>
      </c>
      <c r="AG549" s="1">
        <f>ABS(IK_diagnostics_positions__3[[#This Row],[Column11]]-K548)</f>
        <v>9.5999999999996088E-4</v>
      </c>
      <c r="AH549" s="1">
        <f>ABS(IK_diagnostics_positions__3[[#This Row],[Column12]]-L548)</f>
        <v>2.9000000000012349E-4</v>
      </c>
      <c r="AI549" s="1">
        <f>ABS(IK_diagnostics_positions__3[[#This Row],[Column13]]-M548)</f>
        <v>1.3399999999996748E-4</v>
      </c>
      <c r="AJ549" s="1">
        <f>ABS(IK_diagnostics_positions__3[[#This Row],[Column14]]-N548)</f>
        <v>1.9100000000005224E-4</v>
      </c>
      <c r="AK549" s="1">
        <f>ABS(IK_diagnostics_positions__3[[#This Row],[Column15]]-O548)</f>
        <v>8.0000000000080007E-5</v>
      </c>
      <c r="AL549" s="1">
        <f>ABS(IK_diagnostics_positions__3[[#This Row],[Column16]]-P548)</f>
        <v>5.2400000000007996E-4</v>
      </c>
      <c r="AM549" s="1">
        <f>ABS(IK_diagnostics_positions__3[[#This Row],[Column17]]-Q548)</f>
        <v>3.0000000000196536E-5</v>
      </c>
      <c r="AN549" s="1">
        <f>ABS(IK_diagnostics_positions__3[[#This Row],[Column18]]-R548)</f>
        <v>1.0999999999983245E-4</v>
      </c>
      <c r="AO549" s="1">
        <f>ABS(IK_diagnostics_positions__3[[#This Row],[Column19]]-S548)</f>
        <v>3.4305449999999998E-4</v>
      </c>
      <c r="AP549" s="1">
        <f>ABS(IK_diagnostics_positions__3[[#This Row],[Column20]]-T548)</f>
        <v>5.9600000000000278E-4</v>
      </c>
      <c r="AQ549" s="1">
        <f>ABS(IK_diagnostics_positions__3[[#This Row],[Column21]]-U548)</f>
        <v>2.20000000000109E-4</v>
      </c>
    </row>
    <row r="550" spans="1:43" x14ac:dyDescent="0.25">
      <c r="A550" s="1">
        <v>0.40531200000000001</v>
      </c>
      <c r="B550" s="1" t="s">
        <v>22</v>
      </c>
      <c r="C550" s="1">
        <v>-0.91417800000000005</v>
      </c>
      <c r="D550" s="1">
        <v>-0.53884900000000002</v>
      </c>
      <c r="E550" s="1" t="s">
        <v>22</v>
      </c>
      <c r="F550" s="1">
        <v>-0.58469300000000002</v>
      </c>
      <c r="G550" s="1">
        <v>-0.774752</v>
      </c>
      <c r="H550" s="1">
        <v>0.682419</v>
      </c>
      <c r="I550" s="1">
        <v>-1.27654</v>
      </c>
      <c r="J550" s="1">
        <v>-3.4627299999999998E-3</v>
      </c>
      <c r="K550" s="1">
        <v>0.83615499999999998</v>
      </c>
      <c r="L550" s="1">
        <v>-1.89418</v>
      </c>
      <c r="M550" s="1">
        <v>0.76782700000000004</v>
      </c>
      <c r="N550" s="1">
        <v>0.98989000000000005</v>
      </c>
      <c r="O550" s="1">
        <v>-2.5118200000000002</v>
      </c>
      <c r="P550" s="1">
        <v>-0.76941700000000002</v>
      </c>
      <c r="Q550" s="1">
        <v>1.0020800000000001</v>
      </c>
      <c r="R550" s="1">
        <v>-2.5152899999999998</v>
      </c>
      <c r="S550" s="1">
        <v>-2.8589400000000002E-4</v>
      </c>
      <c r="T550" s="1">
        <v>2.2306099999999999E-2</v>
      </c>
      <c r="U550" s="1">
        <v>-2.47525</v>
      </c>
      <c r="V550" s="1" t="s">
        <v>23</v>
      </c>
      <c r="W550" s="1">
        <f>ABS(IK_diagnostics_positions__3[[#This Row],[Column1]]-A549)</f>
        <v>1.6349999999999976E-3</v>
      </c>
      <c r="X550" s="1">
        <f>ABS(IK_diagnostics_positions__3[[#This Row],[Column2]]-B549)</f>
        <v>0</v>
      </c>
      <c r="Y550" s="1">
        <f>ABS(IK_diagnostics_positions__3[[#This Row],[Column3]]-C549)</f>
        <v>7.2299999999991815E-4</v>
      </c>
      <c r="Z550" s="1">
        <f>ABS(IK_diagnostics_positions__3[[#This Row],[Column4]]-D549)</f>
        <v>2.010999999999985E-3</v>
      </c>
      <c r="AA550" s="1">
        <f>ABS(IK_diagnostics_positions__3[[#This Row],[Column5]]-E549)</f>
        <v>0</v>
      </c>
      <c r="AB550" s="1">
        <f>ABS(IK_diagnostics_positions__3[[#This Row],[Column6]]-F549)</f>
        <v>1.8059999999999743E-3</v>
      </c>
      <c r="AC550" s="1">
        <f>ABS(IK_diagnostics_positions__3[[#This Row],[Column7]]-G549)</f>
        <v>2.1599999999999397E-4</v>
      </c>
      <c r="AD550" s="1">
        <f>ABS(IK_diagnostics_positions__3[[#This Row],[Column8]]-H549)</f>
        <v>2.014999999999989E-3</v>
      </c>
      <c r="AE550" s="1">
        <f>ABS(IK_diagnostics_positions__3[[#This Row],[Column9]]-I549)</f>
        <v>4.2999999999993044E-4</v>
      </c>
      <c r="AF550" s="1">
        <f>ABS(IK_diagnostics_positions__3[[#This Row],[Column10]]-J549)</f>
        <v>1.5258999999999976E-4</v>
      </c>
      <c r="AG550" s="1">
        <f>ABS(IK_diagnostics_positions__3[[#This Row],[Column11]]-K549)</f>
        <v>7.7000000000004842E-4</v>
      </c>
      <c r="AH550" s="1">
        <f>ABS(IK_diagnostics_positions__3[[#This Row],[Column12]]-L549)</f>
        <v>2.6999999999999247E-4</v>
      </c>
      <c r="AI550" s="1">
        <f>ABS(IK_diagnostics_positions__3[[#This Row],[Column13]]-M549)</f>
        <v>5.1999999999996493E-4</v>
      </c>
      <c r="AJ550" s="1">
        <f>ABS(IK_diagnostics_positions__3[[#This Row],[Column14]]-N549)</f>
        <v>4.7300000000005671E-4</v>
      </c>
      <c r="AK550" s="1">
        <f>ABS(IK_diagnostics_positions__3[[#This Row],[Column15]]-O549)</f>
        <v>1.1999999999989797E-4</v>
      </c>
      <c r="AL550" s="1">
        <f>ABS(IK_diagnostics_positions__3[[#This Row],[Column16]]-P549)</f>
        <v>9.9000000000071253E-5</v>
      </c>
      <c r="AM550" s="1">
        <f>ABS(IK_diagnostics_positions__3[[#This Row],[Column17]]-Q549)</f>
        <v>1.0999999999983245E-4</v>
      </c>
      <c r="AN550" s="1">
        <f>ABS(IK_diagnostics_positions__3[[#This Row],[Column18]]-R549)</f>
        <v>3.9000000000033452E-4</v>
      </c>
      <c r="AO550" s="1">
        <f>ABS(IK_diagnostics_positions__3[[#This Row],[Column19]]-S549)</f>
        <v>2.9592250000000001E-4</v>
      </c>
      <c r="AP550" s="1">
        <f>ABS(IK_diagnostics_positions__3[[#This Row],[Column20]]-T549)</f>
        <v>3.4469999999999987E-4</v>
      </c>
      <c r="AQ550" s="1">
        <f>ABS(IK_diagnostics_positions__3[[#This Row],[Column21]]-U549)</f>
        <v>3.2999999999994145E-4</v>
      </c>
    </row>
    <row r="551" spans="1:43" x14ac:dyDescent="0.25">
      <c r="A551" s="1">
        <v>0.40633399999999997</v>
      </c>
      <c r="B551" s="1" t="s">
        <v>22</v>
      </c>
      <c r="C551" s="1">
        <v>-0.91372500000000001</v>
      </c>
      <c r="D551" s="1">
        <v>-0.53758700000000004</v>
      </c>
      <c r="E551" s="1" t="s">
        <v>22</v>
      </c>
      <c r="F551" s="1">
        <v>-0.58355100000000004</v>
      </c>
      <c r="G551" s="1">
        <v>-0.77483599999999997</v>
      </c>
      <c r="H551" s="1">
        <v>0.68076999999999999</v>
      </c>
      <c r="I551" s="1">
        <v>-1.2765599999999999</v>
      </c>
      <c r="J551" s="1">
        <v>-3.5442099999999999E-3</v>
      </c>
      <c r="K551" s="1">
        <v>0.83538400000000002</v>
      </c>
      <c r="L551" s="1">
        <v>-1.89398</v>
      </c>
      <c r="M551" s="1">
        <v>0.76774799999999999</v>
      </c>
      <c r="N551" s="1">
        <v>0.98999800000000004</v>
      </c>
      <c r="O551" s="1">
        <v>-2.51139</v>
      </c>
      <c r="P551" s="1">
        <v>-0.76913900000000002</v>
      </c>
      <c r="Q551" s="1">
        <v>1.00237</v>
      </c>
      <c r="R551" s="1">
        <v>-2.51525</v>
      </c>
      <c r="S551" s="1">
        <v>-2.1958399999999999E-4</v>
      </c>
      <c r="T551" s="1">
        <v>2.2008300000000001E-2</v>
      </c>
      <c r="U551" s="1">
        <v>-2.4757099999999999</v>
      </c>
      <c r="V551" s="1" t="s">
        <v>23</v>
      </c>
      <c r="W551" s="1">
        <f>ABS(IK_diagnostics_positions__3[[#This Row],[Column1]]-A550)</f>
        <v>1.0219999999999674E-3</v>
      </c>
      <c r="X551" s="1">
        <f>ABS(IK_diagnostics_positions__3[[#This Row],[Column2]]-B550)</f>
        <v>0</v>
      </c>
      <c r="Y551" s="1">
        <f>ABS(IK_diagnostics_positions__3[[#This Row],[Column3]]-C550)</f>
        <v>4.5300000000003671E-4</v>
      </c>
      <c r="Z551" s="1">
        <f>ABS(IK_diagnostics_positions__3[[#This Row],[Column4]]-D550)</f>
        <v>1.2619999999999854E-3</v>
      </c>
      <c r="AA551" s="1">
        <f>ABS(IK_diagnostics_positions__3[[#This Row],[Column5]]-E550)</f>
        <v>0</v>
      </c>
      <c r="AB551" s="1">
        <f>ABS(IK_diagnostics_positions__3[[#This Row],[Column6]]-F550)</f>
        <v>1.1419999999999764E-3</v>
      </c>
      <c r="AC551" s="1">
        <f>ABS(IK_diagnostics_positions__3[[#This Row],[Column7]]-G550)</f>
        <v>8.3999999999972985E-5</v>
      </c>
      <c r="AD551" s="1">
        <f>ABS(IK_diagnostics_positions__3[[#This Row],[Column8]]-H550)</f>
        <v>1.6490000000000116E-3</v>
      </c>
      <c r="AE551" s="1">
        <f>ABS(IK_diagnostics_positions__3[[#This Row],[Column9]]-I550)</f>
        <v>1.9999999999908979E-5</v>
      </c>
      <c r="AF551" s="1">
        <f>ABS(IK_diagnostics_positions__3[[#This Row],[Column10]]-J550)</f>
        <v>8.1480000000000094E-5</v>
      </c>
      <c r="AG551" s="1">
        <f>ABS(IK_diagnostics_positions__3[[#This Row],[Column11]]-K550)</f>
        <v>7.7099999999996616E-4</v>
      </c>
      <c r="AH551" s="1">
        <f>ABS(IK_diagnostics_positions__3[[#This Row],[Column12]]-L550)</f>
        <v>1.9999999999997797E-4</v>
      </c>
      <c r="AI551" s="1">
        <f>ABS(IK_diagnostics_positions__3[[#This Row],[Column13]]-M550)</f>
        <v>7.9000000000051251E-5</v>
      </c>
      <c r="AJ551" s="1">
        <f>ABS(IK_diagnostics_positions__3[[#This Row],[Column14]]-N550)</f>
        <v>1.0799999999999699E-4</v>
      </c>
      <c r="AK551" s="1">
        <f>ABS(IK_diagnostics_positions__3[[#This Row],[Column15]]-O550)</f>
        <v>4.3000000000015248E-4</v>
      </c>
      <c r="AL551" s="1">
        <f>ABS(IK_diagnostics_positions__3[[#This Row],[Column16]]-P550)</f>
        <v>2.7800000000000047E-4</v>
      </c>
      <c r="AM551" s="1">
        <f>ABS(IK_diagnostics_positions__3[[#This Row],[Column17]]-Q550)</f>
        <v>2.8999999999990145E-4</v>
      </c>
      <c r="AN551" s="1">
        <f>ABS(IK_diagnostics_positions__3[[#This Row],[Column18]]-R550)</f>
        <v>3.9999999999817959E-5</v>
      </c>
      <c r="AO551" s="1">
        <f>ABS(IK_diagnostics_positions__3[[#This Row],[Column19]]-S550)</f>
        <v>6.6310000000000034E-5</v>
      </c>
      <c r="AP551" s="1">
        <f>ABS(IK_diagnostics_positions__3[[#This Row],[Column20]]-T550)</f>
        <v>2.9779999999999737E-4</v>
      </c>
      <c r="AQ551" s="1">
        <f>ABS(IK_diagnostics_positions__3[[#This Row],[Column21]]-U550)</f>
        <v>4.5999999999990493E-4</v>
      </c>
    </row>
    <row r="552" spans="1:43" x14ac:dyDescent="0.25">
      <c r="A552" s="1">
        <v>0.408028</v>
      </c>
      <c r="B552" s="1" t="s">
        <v>22</v>
      </c>
      <c r="C552" s="1">
        <v>-0.91296900000000003</v>
      </c>
      <c r="D552" s="1">
        <v>-0.53554400000000002</v>
      </c>
      <c r="E552" s="1" t="s">
        <v>22</v>
      </c>
      <c r="F552" s="1">
        <v>-0.58180200000000004</v>
      </c>
      <c r="G552" s="1">
        <v>-0.77428900000000001</v>
      </c>
      <c r="H552" s="1">
        <v>0.67883599999999999</v>
      </c>
      <c r="I552" s="1">
        <v>-1.2762</v>
      </c>
      <c r="J552" s="1">
        <v>-3.37595E-3</v>
      </c>
      <c r="K552" s="1">
        <v>0.83466300000000004</v>
      </c>
      <c r="L552" s="1">
        <v>-1.89378</v>
      </c>
      <c r="M552" s="1">
        <v>0.76753700000000002</v>
      </c>
      <c r="N552" s="1">
        <v>0.99048999999999998</v>
      </c>
      <c r="O552" s="1">
        <v>-2.5113699999999999</v>
      </c>
      <c r="P552" s="1">
        <v>-0.76878299999999999</v>
      </c>
      <c r="Q552" s="1">
        <v>1.00238</v>
      </c>
      <c r="R552" s="1">
        <v>-2.5150899999999998</v>
      </c>
      <c r="S552" s="2">
        <v>5.8069799999999998E-5</v>
      </c>
      <c r="T552" s="1">
        <v>2.1657800000000001E-2</v>
      </c>
      <c r="U552" s="1">
        <v>-2.4760300000000002</v>
      </c>
      <c r="V552" s="1" t="s">
        <v>23</v>
      </c>
      <c r="W552" s="1">
        <f>ABS(IK_diagnostics_positions__3[[#This Row],[Column1]]-A551)</f>
        <v>1.6940000000000288E-3</v>
      </c>
      <c r="X552" s="1">
        <f>ABS(IK_diagnostics_positions__3[[#This Row],[Column2]]-B551)</f>
        <v>0</v>
      </c>
      <c r="Y552" s="1">
        <f>ABS(IK_diagnostics_positions__3[[#This Row],[Column3]]-C551)</f>
        <v>7.5599999999997891E-4</v>
      </c>
      <c r="Z552" s="1">
        <f>ABS(IK_diagnostics_positions__3[[#This Row],[Column4]]-D551)</f>
        <v>2.043000000000017E-3</v>
      </c>
      <c r="AA552" s="1">
        <f>ABS(IK_diagnostics_positions__3[[#This Row],[Column5]]-E551)</f>
        <v>0</v>
      </c>
      <c r="AB552" s="1">
        <f>ABS(IK_diagnostics_positions__3[[#This Row],[Column6]]-F551)</f>
        <v>1.7490000000000006E-3</v>
      </c>
      <c r="AC552" s="1">
        <f>ABS(IK_diagnostics_positions__3[[#This Row],[Column7]]-G551)</f>
        <v>5.4699999999996418E-4</v>
      </c>
      <c r="AD552" s="1">
        <f>ABS(IK_diagnostics_positions__3[[#This Row],[Column8]]-H551)</f>
        <v>1.9339999999999913E-3</v>
      </c>
      <c r="AE552" s="1">
        <f>ABS(IK_diagnostics_positions__3[[#This Row],[Column9]]-I551)</f>
        <v>3.5999999999991594E-4</v>
      </c>
      <c r="AF552" s="1">
        <f>ABS(IK_diagnostics_positions__3[[#This Row],[Column10]]-J551)</f>
        <v>1.6825999999999994E-4</v>
      </c>
      <c r="AG552" s="1">
        <f>ABS(IK_diagnostics_positions__3[[#This Row],[Column11]]-K551)</f>
        <v>7.2099999999997166E-4</v>
      </c>
      <c r="AH552" s="1">
        <f>ABS(IK_diagnostics_positions__3[[#This Row],[Column12]]-L551)</f>
        <v>1.9999999999997797E-4</v>
      </c>
      <c r="AI552" s="1">
        <f>ABS(IK_diagnostics_positions__3[[#This Row],[Column13]]-M551)</f>
        <v>2.1099999999996122E-4</v>
      </c>
      <c r="AJ552" s="1">
        <f>ABS(IK_diagnostics_positions__3[[#This Row],[Column14]]-N551)</f>
        <v>4.9199999999993693E-4</v>
      </c>
      <c r="AK552" s="1">
        <f>ABS(IK_diagnostics_positions__3[[#This Row],[Column15]]-O551)</f>
        <v>2.0000000000131024E-5</v>
      </c>
      <c r="AL552" s="1">
        <f>ABS(IK_diagnostics_positions__3[[#This Row],[Column16]]-P551)</f>
        <v>3.5600000000002296E-4</v>
      </c>
      <c r="AM552" s="1">
        <f>ABS(IK_diagnostics_positions__3[[#This Row],[Column17]]-Q551)</f>
        <v>1.0000000000065512E-5</v>
      </c>
      <c r="AN552" s="1">
        <f>ABS(IK_diagnostics_positions__3[[#This Row],[Column18]]-R551)</f>
        <v>1.6000000000016001E-4</v>
      </c>
      <c r="AO552" s="1">
        <f>ABS(IK_diagnostics_positions__3[[#This Row],[Column19]]-S551)</f>
        <v>2.7765379999999999E-4</v>
      </c>
      <c r="AP552" s="1">
        <f>ABS(IK_diagnostics_positions__3[[#This Row],[Column20]]-T551)</f>
        <v>3.5050000000000012E-4</v>
      </c>
      <c r="AQ552" s="1">
        <f>ABS(IK_diagnostics_positions__3[[#This Row],[Column21]]-U551)</f>
        <v>3.2000000000032003E-4</v>
      </c>
    </row>
    <row r="553" spans="1:43" x14ac:dyDescent="0.25">
      <c r="A553" s="1">
        <v>0.40940900000000002</v>
      </c>
      <c r="B553" s="1" t="s">
        <v>22</v>
      </c>
      <c r="C553" s="1">
        <v>-0.91235100000000002</v>
      </c>
      <c r="D553" s="1">
        <v>-0.53378499999999995</v>
      </c>
      <c r="E553" s="1" t="s">
        <v>22</v>
      </c>
      <c r="F553" s="1">
        <v>-0.58010799999999996</v>
      </c>
      <c r="G553" s="1">
        <v>-0.774034</v>
      </c>
      <c r="H553" s="1">
        <v>0.67690899999999998</v>
      </c>
      <c r="I553" s="1">
        <v>-1.27586</v>
      </c>
      <c r="J553" s="1">
        <v>-3.40158E-3</v>
      </c>
      <c r="K553" s="1">
        <v>0.83366200000000001</v>
      </c>
      <c r="L553" s="1">
        <v>-1.8935599999999999</v>
      </c>
      <c r="M553" s="1">
        <v>0.767231</v>
      </c>
      <c r="N553" s="1">
        <v>0.99041500000000005</v>
      </c>
      <c r="O553" s="1">
        <v>-2.51126</v>
      </c>
      <c r="P553" s="1">
        <v>-0.76851100000000006</v>
      </c>
      <c r="Q553" s="1">
        <v>1.00214</v>
      </c>
      <c r="R553" s="1">
        <v>-2.5150299999999999</v>
      </c>
      <c r="S553" s="2">
        <v>-9.5635699999999996E-5</v>
      </c>
      <c r="T553" s="1">
        <v>2.0969600000000001E-2</v>
      </c>
      <c r="U553" s="1">
        <v>-2.4762499999999998</v>
      </c>
      <c r="V553" s="1" t="s">
        <v>23</v>
      </c>
      <c r="W553" s="1">
        <f>ABS(IK_diagnostics_positions__3[[#This Row],[Column1]]-A552)</f>
        <v>1.3810000000000211E-3</v>
      </c>
      <c r="X553" s="1">
        <f>ABS(IK_diagnostics_positions__3[[#This Row],[Column2]]-B552)</f>
        <v>0</v>
      </c>
      <c r="Y553" s="1">
        <f>ABS(IK_diagnostics_positions__3[[#This Row],[Column3]]-C552)</f>
        <v>6.1800000000000743E-4</v>
      </c>
      <c r="Z553" s="1">
        <f>ABS(IK_diagnostics_positions__3[[#This Row],[Column4]]-D552)</f>
        <v>1.7590000000000661E-3</v>
      </c>
      <c r="AA553" s="1">
        <f>ABS(IK_diagnostics_positions__3[[#This Row],[Column5]]-E552)</f>
        <v>0</v>
      </c>
      <c r="AB553" s="1">
        <f>ABS(IK_diagnostics_positions__3[[#This Row],[Column6]]-F552)</f>
        <v>1.6940000000000843E-3</v>
      </c>
      <c r="AC553" s="1">
        <f>ABS(IK_diagnostics_positions__3[[#This Row],[Column7]]-G552)</f>
        <v>2.5500000000000522E-4</v>
      </c>
      <c r="AD553" s="1">
        <f>ABS(IK_diagnostics_positions__3[[#This Row],[Column8]]-H552)</f>
        <v>1.927000000000012E-3</v>
      </c>
      <c r="AE553" s="1">
        <f>ABS(IK_diagnostics_positions__3[[#This Row],[Column9]]-I552)</f>
        <v>3.4000000000000696E-4</v>
      </c>
      <c r="AF553" s="1">
        <f>ABS(IK_diagnostics_positions__3[[#This Row],[Column10]]-J552)</f>
        <v>2.563000000000001E-5</v>
      </c>
      <c r="AG553" s="1">
        <f>ABS(IK_diagnostics_positions__3[[#This Row],[Column11]]-K552)</f>
        <v>1.0010000000000296E-3</v>
      </c>
      <c r="AH553" s="1">
        <f>ABS(IK_diagnostics_positions__3[[#This Row],[Column12]]-L552)</f>
        <v>2.20000000000109E-4</v>
      </c>
      <c r="AI553" s="1">
        <f>ABS(IK_diagnostics_positions__3[[#This Row],[Column13]]-M552)</f>
        <v>3.0600000000002847E-4</v>
      </c>
      <c r="AJ553" s="1">
        <f>ABS(IK_diagnostics_positions__3[[#This Row],[Column14]]-N552)</f>
        <v>7.4999999999936229E-5</v>
      </c>
      <c r="AK553" s="1">
        <f>ABS(IK_diagnostics_positions__3[[#This Row],[Column15]]-O552)</f>
        <v>1.0999999999983245E-4</v>
      </c>
      <c r="AL553" s="1">
        <f>ABS(IK_diagnostics_positions__3[[#This Row],[Column16]]-P552)</f>
        <v>2.7199999999993896E-4</v>
      </c>
      <c r="AM553" s="1">
        <f>ABS(IK_diagnostics_positions__3[[#This Row],[Column17]]-Q552)</f>
        <v>2.4000000000001798E-4</v>
      </c>
      <c r="AN553" s="1">
        <f>ABS(IK_diagnostics_positions__3[[#This Row],[Column18]]-R552)</f>
        <v>5.9999999999948983E-5</v>
      </c>
      <c r="AO553" s="1">
        <f>ABS(IK_diagnostics_positions__3[[#This Row],[Column19]]-S552)</f>
        <v>1.537055E-4</v>
      </c>
      <c r="AP553" s="1">
        <f>ABS(IK_diagnostics_positions__3[[#This Row],[Column20]]-T552)</f>
        <v>6.8819999999999992E-4</v>
      </c>
      <c r="AQ553" s="1">
        <f>ABS(IK_diagnostics_positions__3[[#This Row],[Column21]]-U552)</f>
        <v>2.1999999999966491E-4</v>
      </c>
    </row>
    <row r="554" spans="1:43" x14ac:dyDescent="0.25">
      <c r="A554" s="1">
        <v>0.410686</v>
      </c>
      <c r="B554" s="1" t="s">
        <v>22</v>
      </c>
      <c r="C554" s="1">
        <v>-0.91177699999999995</v>
      </c>
      <c r="D554" s="1">
        <v>-0.53214700000000004</v>
      </c>
      <c r="E554" s="1" t="s">
        <v>22</v>
      </c>
      <c r="F554" s="1">
        <v>-0.57851200000000003</v>
      </c>
      <c r="G554" s="1">
        <v>-0.77380700000000002</v>
      </c>
      <c r="H554" s="1">
        <v>0.67529899999999998</v>
      </c>
      <c r="I554" s="1">
        <v>-1.2753399999999999</v>
      </c>
      <c r="J554" s="1">
        <v>-3.43013E-3</v>
      </c>
      <c r="K554" s="1">
        <v>0.83300600000000002</v>
      </c>
      <c r="L554" s="1">
        <v>-1.8931199999999999</v>
      </c>
      <c r="M554" s="1">
        <v>0.76694700000000005</v>
      </c>
      <c r="N554" s="1">
        <v>0.99071299999999995</v>
      </c>
      <c r="O554" s="1">
        <v>-2.5108899999999998</v>
      </c>
      <c r="P554" s="1">
        <v>-0.76818299999999995</v>
      </c>
      <c r="Q554" s="1">
        <v>1.00237</v>
      </c>
      <c r="R554" s="1">
        <v>-2.51478</v>
      </c>
      <c r="S554" s="2">
        <v>-3.72976E-5</v>
      </c>
      <c r="T554" s="1">
        <v>2.0767500000000001E-2</v>
      </c>
      <c r="U554" s="1">
        <v>-2.4764300000000001</v>
      </c>
      <c r="V554" s="1" t="s">
        <v>23</v>
      </c>
      <c r="W554" s="1">
        <f>ABS(IK_diagnostics_positions__3[[#This Row],[Column1]]-A553)</f>
        <v>1.2769999999999726E-3</v>
      </c>
      <c r="X554" s="1">
        <f>ABS(IK_diagnostics_positions__3[[#This Row],[Column2]]-B553)</f>
        <v>0</v>
      </c>
      <c r="Y554" s="1">
        <f>ABS(IK_diagnostics_positions__3[[#This Row],[Column3]]-C553)</f>
        <v>5.7400000000007445E-4</v>
      </c>
      <c r="Z554" s="1">
        <f>ABS(IK_diagnostics_positions__3[[#This Row],[Column4]]-D553)</f>
        <v>1.6379999999999173E-3</v>
      </c>
      <c r="AA554" s="1">
        <f>ABS(IK_diagnostics_positions__3[[#This Row],[Column5]]-E553)</f>
        <v>0</v>
      </c>
      <c r="AB554" s="1">
        <f>ABS(IK_diagnostics_positions__3[[#This Row],[Column6]]-F553)</f>
        <v>1.5959999999999308E-3</v>
      </c>
      <c r="AC554" s="1">
        <f>ABS(IK_diagnostics_positions__3[[#This Row],[Column7]]-G553)</f>
        <v>2.2699999999997722E-4</v>
      </c>
      <c r="AD554" s="1">
        <f>ABS(IK_diagnostics_positions__3[[#This Row],[Column8]]-H553)</f>
        <v>1.6100000000000003E-3</v>
      </c>
      <c r="AE554" s="1">
        <f>ABS(IK_diagnostics_positions__3[[#This Row],[Column9]]-I553)</f>
        <v>5.2000000000007596E-4</v>
      </c>
      <c r="AF554" s="1">
        <f>ABS(IK_diagnostics_positions__3[[#This Row],[Column10]]-J553)</f>
        <v>2.8550000000000016E-5</v>
      </c>
      <c r="AG554" s="1">
        <f>ABS(IK_diagnostics_positions__3[[#This Row],[Column11]]-K553)</f>
        <v>6.5599999999998992E-4</v>
      </c>
      <c r="AH554" s="1">
        <f>ABS(IK_diagnostics_positions__3[[#This Row],[Column12]]-L553)</f>
        <v>4.3999999999999595E-4</v>
      </c>
      <c r="AI554" s="1">
        <f>ABS(IK_diagnostics_positions__3[[#This Row],[Column13]]-M553)</f>
        <v>2.8399999999995096E-4</v>
      </c>
      <c r="AJ554" s="1">
        <f>ABS(IK_diagnostics_positions__3[[#This Row],[Column14]]-N553)</f>
        <v>2.9799999999990945E-4</v>
      </c>
      <c r="AK554" s="1">
        <f>ABS(IK_diagnostics_positions__3[[#This Row],[Column15]]-O553)</f>
        <v>3.700000000002035E-4</v>
      </c>
      <c r="AL554" s="1">
        <f>ABS(IK_diagnostics_positions__3[[#This Row],[Column16]]-P553)</f>
        <v>3.2800000000010598E-4</v>
      </c>
      <c r="AM554" s="1">
        <f>ABS(IK_diagnostics_positions__3[[#This Row],[Column17]]-Q553)</f>
        <v>2.2999999999995246E-4</v>
      </c>
      <c r="AN554" s="1">
        <f>ABS(IK_diagnostics_positions__3[[#This Row],[Column18]]-R553)</f>
        <v>2.4999999999986144E-4</v>
      </c>
      <c r="AO554" s="1">
        <f>ABS(IK_diagnostics_positions__3[[#This Row],[Column19]]-S553)</f>
        <v>5.8338099999999996E-5</v>
      </c>
      <c r="AP554" s="1">
        <f>ABS(IK_diagnostics_positions__3[[#This Row],[Column20]]-T553)</f>
        <v>2.021000000000002E-4</v>
      </c>
      <c r="AQ554" s="1">
        <f>ABS(IK_diagnostics_positions__3[[#This Row],[Column21]]-U553)</f>
        <v>1.8000000000029104E-4</v>
      </c>
    </row>
    <row r="555" spans="1:43" x14ac:dyDescent="0.25">
      <c r="A555" s="1">
        <v>0.41252499999999998</v>
      </c>
      <c r="B555" s="1" t="s">
        <v>22</v>
      </c>
      <c r="C555" s="1">
        <v>-0.91094600000000003</v>
      </c>
      <c r="D555" s="1">
        <v>-0.52999200000000002</v>
      </c>
      <c r="E555" s="1" t="s">
        <v>22</v>
      </c>
      <c r="F555" s="1">
        <v>-0.57678600000000002</v>
      </c>
      <c r="G555" s="1">
        <v>-0.77293400000000001</v>
      </c>
      <c r="H555" s="1">
        <v>0.67350500000000002</v>
      </c>
      <c r="I555" s="1">
        <v>-1.2748999999999999</v>
      </c>
      <c r="J555" s="1">
        <v>-3.0572400000000001E-3</v>
      </c>
      <c r="K555" s="1">
        <v>0.83229699999999995</v>
      </c>
      <c r="L555" s="1">
        <v>-1.89303</v>
      </c>
      <c r="M555" s="1">
        <v>0.76681900000000003</v>
      </c>
      <c r="N555" s="1">
        <v>0.991089</v>
      </c>
      <c r="O555" s="1">
        <v>-2.5111500000000002</v>
      </c>
      <c r="P555" s="1">
        <v>-0.76780800000000005</v>
      </c>
      <c r="Q555" s="1">
        <v>1.0022</v>
      </c>
      <c r="R555" s="1">
        <v>-2.5145499999999998</v>
      </c>
      <c r="S555" s="2">
        <v>-6.7144599999999994E-5</v>
      </c>
      <c r="T555" s="1">
        <v>2.0405099999999999E-2</v>
      </c>
      <c r="U555" s="1">
        <v>-2.4768300000000001</v>
      </c>
      <c r="V555" s="1" t="s">
        <v>23</v>
      </c>
      <c r="W555" s="1">
        <f>ABS(IK_diagnostics_positions__3[[#This Row],[Column1]]-A554)</f>
        <v>1.8389999999999795E-3</v>
      </c>
      <c r="X555" s="1">
        <f>ABS(IK_diagnostics_positions__3[[#This Row],[Column2]]-B554)</f>
        <v>0</v>
      </c>
      <c r="Y555" s="1">
        <f>ABS(IK_diagnostics_positions__3[[#This Row],[Column3]]-C554)</f>
        <v>8.3099999999991514E-4</v>
      </c>
      <c r="Z555" s="1">
        <f>ABS(IK_diagnostics_positions__3[[#This Row],[Column4]]-D554)</f>
        <v>2.155000000000018E-3</v>
      </c>
      <c r="AA555" s="1">
        <f>ABS(IK_diagnostics_positions__3[[#This Row],[Column5]]-E554)</f>
        <v>0</v>
      </c>
      <c r="AB555" s="1">
        <f>ABS(IK_diagnostics_positions__3[[#This Row],[Column6]]-F554)</f>
        <v>1.7260000000000053E-3</v>
      </c>
      <c r="AC555" s="1">
        <f>ABS(IK_diagnostics_positions__3[[#This Row],[Column7]]-G554)</f>
        <v>8.7300000000001265E-4</v>
      </c>
      <c r="AD555" s="1">
        <f>ABS(IK_diagnostics_positions__3[[#This Row],[Column8]]-H554)</f>
        <v>1.7939999999999623E-3</v>
      </c>
      <c r="AE555" s="1">
        <f>ABS(IK_diagnostics_positions__3[[#This Row],[Column9]]-I554)</f>
        <v>4.3999999999999595E-4</v>
      </c>
      <c r="AF555" s="1">
        <f>ABS(IK_diagnostics_positions__3[[#This Row],[Column10]]-J554)</f>
        <v>3.7288999999999985E-4</v>
      </c>
      <c r="AG555" s="1">
        <f>ABS(IK_diagnostics_positions__3[[#This Row],[Column11]]-K554)</f>
        <v>7.0900000000007068E-4</v>
      </c>
      <c r="AH555" s="1">
        <f>ABS(IK_diagnostics_positions__3[[#This Row],[Column12]]-L554)</f>
        <v>8.9999999999923475E-5</v>
      </c>
      <c r="AI555" s="1">
        <f>ABS(IK_diagnostics_positions__3[[#This Row],[Column13]]-M554)</f>
        <v>1.2800000000001699E-4</v>
      </c>
      <c r="AJ555" s="1">
        <f>ABS(IK_diagnostics_positions__3[[#This Row],[Column14]]-N554)</f>
        <v>3.7600000000004297E-4</v>
      </c>
      <c r="AK555" s="1">
        <f>ABS(IK_diagnostics_positions__3[[#This Row],[Column15]]-O554)</f>
        <v>2.6000000000037105E-4</v>
      </c>
      <c r="AL555" s="1">
        <f>ABS(IK_diagnostics_positions__3[[#This Row],[Column16]]-P554)</f>
        <v>3.7499999999990319E-4</v>
      </c>
      <c r="AM555" s="1">
        <f>ABS(IK_diagnostics_positions__3[[#This Row],[Column17]]-Q554)</f>
        <v>1.7000000000000348E-4</v>
      </c>
      <c r="AN555" s="1">
        <f>ABS(IK_diagnostics_positions__3[[#This Row],[Column18]]-R554)</f>
        <v>2.3000000000017451E-4</v>
      </c>
      <c r="AO555" s="1">
        <f>ABS(IK_diagnostics_positions__3[[#This Row],[Column19]]-S554)</f>
        <v>2.9846999999999994E-5</v>
      </c>
      <c r="AP555" s="1">
        <f>ABS(IK_diagnostics_positions__3[[#This Row],[Column20]]-T554)</f>
        <v>3.624000000000023E-4</v>
      </c>
      <c r="AQ555" s="1">
        <f>ABS(IK_diagnostics_positions__3[[#This Row],[Column21]]-U554)</f>
        <v>3.9999999999995595E-4</v>
      </c>
    </row>
    <row r="556" spans="1:43" x14ac:dyDescent="0.25">
      <c r="A556" s="1">
        <v>0.41405500000000001</v>
      </c>
      <c r="B556" s="1" t="s">
        <v>22</v>
      </c>
      <c r="C556" s="1">
        <v>-0.91025199999999995</v>
      </c>
      <c r="D556" s="1">
        <v>-0.52813100000000002</v>
      </c>
      <c r="E556" s="1" t="s">
        <v>22</v>
      </c>
      <c r="F556" s="1">
        <v>-0.57516100000000003</v>
      </c>
      <c r="G556" s="1">
        <v>-0.77252799999999999</v>
      </c>
      <c r="H556" s="1">
        <v>0.67191199999999995</v>
      </c>
      <c r="I556" s="1">
        <v>-1.2743100000000001</v>
      </c>
      <c r="J556" s="1">
        <v>-3.0316700000000002E-3</v>
      </c>
      <c r="K556" s="1">
        <v>0.83151200000000003</v>
      </c>
      <c r="L556" s="1">
        <v>-1.89269</v>
      </c>
      <c r="M556" s="1">
        <v>0.76646499999999995</v>
      </c>
      <c r="N556" s="1">
        <v>0.99111099999999996</v>
      </c>
      <c r="O556" s="1">
        <v>-2.5110800000000002</v>
      </c>
      <c r="P556" s="1">
        <v>-0.76757799999999998</v>
      </c>
      <c r="Q556" s="1">
        <v>1.0023899999999999</v>
      </c>
      <c r="R556" s="1">
        <v>-2.5142000000000002</v>
      </c>
      <c r="S556" s="1">
        <v>-2.3685399999999999E-4</v>
      </c>
      <c r="T556" s="1">
        <v>2.00544E-2</v>
      </c>
      <c r="U556" s="1">
        <v>-2.4771000000000001</v>
      </c>
      <c r="V556" s="1" t="s">
        <v>23</v>
      </c>
      <c r="W556" s="1">
        <f>ABS(IK_diagnostics_positions__3[[#This Row],[Column1]]-A555)</f>
        <v>1.5300000000000313E-3</v>
      </c>
      <c r="X556" s="1">
        <f>ABS(IK_diagnostics_positions__3[[#This Row],[Column2]]-B555)</f>
        <v>0</v>
      </c>
      <c r="Y556" s="1">
        <f>ABS(IK_diagnostics_positions__3[[#This Row],[Column3]]-C555)</f>
        <v>6.9400000000008344E-4</v>
      </c>
      <c r="Z556" s="1">
        <f>ABS(IK_diagnostics_positions__3[[#This Row],[Column4]]-D555)</f>
        <v>1.8610000000000015E-3</v>
      </c>
      <c r="AA556" s="1">
        <f>ABS(IK_diagnostics_positions__3[[#This Row],[Column5]]-E555)</f>
        <v>0</v>
      </c>
      <c r="AB556" s="1">
        <f>ABS(IK_diagnostics_positions__3[[#This Row],[Column6]]-F555)</f>
        <v>1.6249999999999876E-3</v>
      </c>
      <c r="AC556" s="1">
        <f>ABS(IK_diagnostics_positions__3[[#This Row],[Column7]]-G555)</f>
        <v>4.0600000000001746E-4</v>
      </c>
      <c r="AD556" s="1">
        <f>ABS(IK_diagnostics_positions__3[[#This Row],[Column8]]-H555)</f>
        <v>1.5930000000000666E-3</v>
      </c>
      <c r="AE556" s="1">
        <f>ABS(IK_diagnostics_positions__3[[#This Row],[Column9]]-I555)</f>
        <v>5.8999999999986841E-4</v>
      </c>
      <c r="AF556" s="1">
        <f>ABS(IK_diagnostics_positions__3[[#This Row],[Column10]]-J555)</f>
        <v>2.5569999999999933E-5</v>
      </c>
      <c r="AG556" s="1">
        <f>ABS(IK_diagnostics_positions__3[[#This Row],[Column11]]-K555)</f>
        <v>7.8499999999992465E-4</v>
      </c>
      <c r="AH556" s="1">
        <f>ABS(IK_diagnostics_positions__3[[#This Row],[Column12]]-L555)</f>
        <v>3.4000000000000696E-4</v>
      </c>
      <c r="AI556" s="1">
        <f>ABS(IK_diagnostics_positions__3[[#This Row],[Column13]]-M555)</f>
        <v>3.5400000000007648E-4</v>
      </c>
      <c r="AJ556" s="1">
        <f>ABS(IK_diagnostics_positions__3[[#This Row],[Column14]]-N555)</f>
        <v>2.1999999999966491E-5</v>
      </c>
      <c r="AK556" s="1">
        <f>ABS(IK_diagnostics_positions__3[[#This Row],[Column15]]-O555)</f>
        <v>7.0000000000014495E-5</v>
      </c>
      <c r="AL556" s="1">
        <f>ABS(IK_diagnostics_positions__3[[#This Row],[Column16]]-P555)</f>
        <v>2.3000000000006349E-4</v>
      </c>
      <c r="AM556" s="1">
        <f>ABS(IK_diagnostics_positions__3[[#This Row],[Column17]]-Q555)</f>
        <v>1.8999999999991246E-4</v>
      </c>
      <c r="AN556" s="1">
        <f>ABS(IK_diagnostics_positions__3[[#This Row],[Column18]]-R555)</f>
        <v>3.4999999999962839E-4</v>
      </c>
      <c r="AO556" s="1">
        <f>ABS(IK_diagnostics_positions__3[[#This Row],[Column19]]-S555)</f>
        <v>1.6970940000000001E-4</v>
      </c>
      <c r="AP556" s="1">
        <f>ABS(IK_diagnostics_positions__3[[#This Row],[Column20]]-T555)</f>
        <v>3.5069999999999893E-4</v>
      </c>
      <c r="AQ556" s="1">
        <f>ABS(IK_diagnostics_positions__3[[#This Row],[Column21]]-U555)</f>
        <v>2.6999999999999247E-4</v>
      </c>
    </row>
    <row r="557" spans="1:43" x14ac:dyDescent="0.25">
      <c r="A557" s="1">
        <v>0.41533399999999998</v>
      </c>
      <c r="B557" s="1" t="s">
        <v>22</v>
      </c>
      <c r="C557" s="1">
        <v>-0.90966899999999995</v>
      </c>
      <c r="D557" s="1">
        <v>-0.52651000000000003</v>
      </c>
      <c r="E557" s="1" t="s">
        <v>22</v>
      </c>
      <c r="F557" s="1">
        <v>-0.57361899999999999</v>
      </c>
      <c r="G557" s="1">
        <v>-0.77236000000000005</v>
      </c>
      <c r="H557" s="1">
        <v>0.67037800000000003</v>
      </c>
      <c r="I557" s="1">
        <v>-1.27373</v>
      </c>
      <c r="J557" s="1">
        <v>-3.14671E-3</v>
      </c>
      <c r="K557" s="1">
        <v>0.83085200000000003</v>
      </c>
      <c r="L557" s="1">
        <v>-1.8922399999999999</v>
      </c>
      <c r="M557" s="1">
        <v>0.76606700000000005</v>
      </c>
      <c r="N557" s="1">
        <v>0.99132600000000004</v>
      </c>
      <c r="O557" s="1">
        <v>-2.5107499999999998</v>
      </c>
      <c r="P557" s="1">
        <v>-0.76730799999999999</v>
      </c>
      <c r="Q557" s="1">
        <v>1.00214</v>
      </c>
      <c r="R557" s="1">
        <v>-2.5141100000000001</v>
      </c>
      <c r="S557" s="1">
        <v>-2.6015899999999999E-4</v>
      </c>
      <c r="T557" s="1">
        <v>1.97523E-2</v>
      </c>
      <c r="U557" s="1">
        <v>-2.4771399999999999</v>
      </c>
      <c r="V557" s="1" t="s">
        <v>23</v>
      </c>
      <c r="W557" s="1">
        <f>ABS(IK_diagnostics_positions__3[[#This Row],[Column1]]-A556)</f>
        <v>1.2789999999999746E-3</v>
      </c>
      <c r="X557" s="1">
        <f>ABS(IK_diagnostics_positions__3[[#This Row],[Column2]]-B556)</f>
        <v>0</v>
      </c>
      <c r="Y557" s="1">
        <f>ABS(IK_diagnostics_positions__3[[#This Row],[Column3]]-C556)</f>
        <v>5.8300000000000018E-4</v>
      </c>
      <c r="Z557" s="1">
        <f>ABS(IK_diagnostics_positions__3[[#This Row],[Column4]]-D556)</f>
        <v>1.6209999999999836E-3</v>
      </c>
      <c r="AA557" s="1">
        <f>ABS(IK_diagnostics_positions__3[[#This Row],[Column5]]-E556)</f>
        <v>0</v>
      </c>
      <c r="AB557" s="1">
        <f>ABS(IK_diagnostics_positions__3[[#This Row],[Column6]]-F556)</f>
        <v>1.5420000000000433E-3</v>
      </c>
      <c r="AC557" s="1">
        <f>ABS(IK_diagnostics_positions__3[[#This Row],[Column7]]-G556)</f>
        <v>1.6799999999994597E-4</v>
      </c>
      <c r="AD557" s="1">
        <f>ABS(IK_diagnostics_positions__3[[#This Row],[Column8]]-H556)</f>
        <v>1.5339999999999243E-3</v>
      </c>
      <c r="AE557" s="1">
        <f>ABS(IK_diagnostics_positions__3[[#This Row],[Column9]]-I556)</f>
        <v>5.8000000000002494E-4</v>
      </c>
      <c r="AF557" s="1">
        <f>ABS(IK_diagnostics_positions__3[[#This Row],[Column10]]-J556)</f>
        <v>1.1503999999999985E-4</v>
      </c>
      <c r="AG557" s="1">
        <f>ABS(IK_diagnostics_positions__3[[#This Row],[Column11]]-K556)</f>
        <v>6.5999999999999392E-4</v>
      </c>
      <c r="AH557" s="1">
        <f>ABS(IK_diagnostics_positions__3[[#This Row],[Column12]]-L556)</f>
        <v>4.5000000000006146E-4</v>
      </c>
      <c r="AI557" s="1">
        <f>ABS(IK_diagnostics_positions__3[[#This Row],[Column13]]-M556)</f>
        <v>3.9799999999989844E-4</v>
      </c>
      <c r="AJ557" s="1">
        <f>ABS(IK_diagnostics_positions__3[[#This Row],[Column14]]-N556)</f>
        <v>2.1500000000007624E-4</v>
      </c>
      <c r="AK557" s="1">
        <f>ABS(IK_diagnostics_positions__3[[#This Row],[Column15]]-O556)</f>
        <v>3.3000000000038554E-4</v>
      </c>
      <c r="AL557" s="1">
        <f>ABS(IK_diagnostics_positions__3[[#This Row],[Column16]]-P556)</f>
        <v>2.6999999999999247E-4</v>
      </c>
      <c r="AM557" s="1">
        <f>ABS(IK_diagnostics_positions__3[[#This Row],[Column17]]-Q556)</f>
        <v>2.4999999999986144E-4</v>
      </c>
      <c r="AN557" s="1">
        <f>ABS(IK_diagnostics_positions__3[[#This Row],[Column18]]-R556)</f>
        <v>9.0000000000145519E-5</v>
      </c>
      <c r="AO557" s="1">
        <f>ABS(IK_diagnostics_positions__3[[#This Row],[Column19]]-S556)</f>
        <v>2.3304999999999995E-5</v>
      </c>
      <c r="AP557" s="1">
        <f>ABS(IK_diagnostics_positions__3[[#This Row],[Column20]]-T556)</f>
        <v>3.0209999999999959E-4</v>
      </c>
      <c r="AQ557" s="1">
        <f>ABS(IK_diagnostics_positions__3[[#This Row],[Column21]]-U556)</f>
        <v>3.9999999999817959E-5</v>
      </c>
    </row>
    <row r="558" spans="1:43" x14ac:dyDescent="0.25">
      <c r="A558" s="1">
        <v>0.41700300000000001</v>
      </c>
      <c r="B558" s="1" t="s">
        <v>22</v>
      </c>
      <c r="C558" s="1">
        <v>-0.90890499999999996</v>
      </c>
      <c r="D558" s="1">
        <v>-0.52459100000000003</v>
      </c>
      <c r="E558" s="1" t="s">
        <v>22</v>
      </c>
      <c r="F558" s="1">
        <v>-0.57215499999999997</v>
      </c>
      <c r="G558" s="1">
        <v>-0.771671</v>
      </c>
      <c r="H558" s="1">
        <v>0.66881599999999997</v>
      </c>
      <c r="I558" s="1">
        <v>-1.27332</v>
      </c>
      <c r="J558" s="1">
        <v>-2.8734199999999998E-3</v>
      </c>
      <c r="K558" s="1">
        <v>0.83021400000000001</v>
      </c>
      <c r="L558" s="1">
        <v>-1.89211</v>
      </c>
      <c r="M558" s="1">
        <v>0.76592499999999997</v>
      </c>
      <c r="N558" s="1">
        <v>0.99161200000000005</v>
      </c>
      <c r="O558" s="1">
        <v>-2.5108999999999999</v>
      </c>
      <c r="P558" s="1">
        <v>-0.76686399999999999</v>
      </c>
      <c r="Q558" s="1">
        <v>1.0022899999999999</v>
      </c>
      <c r="R558" s="1">
        <v>-2.51397</v>
      </c>
      <c r="S558" s="2">
        <v>-4.2751399999999999E-5</v>
      </c>
      <c r="T558" s="1">
        <v>1.9432399999999999E-2</v>
      </c>
      <c r="U558" s="1">
        <v>-2.4774500000000002</v>
      </c>
      <c r="V558" s="1" t="s">
        <v>23</v>
      </c>
      <c r="W558" s="1">
        <f>ABS(IK_diagnostics_positions__3[[#This Row],[Column1]]-A557)</f>
        <v>1.6690000000000316E-3</v>
      </c>
      <c r="X558" s="1">
        <f>ABS(IK_diagnostics_positions__3[[#This Row],[Column2]]-B557)</f>
        <v>0</v>
      </c>
      <c r="Y558" s="1">
        <f>ABS(IK_diagnostics_positions__3[[#This Row],[Column3]]-C557)</f>
        <v>7.6399999999998691E-4</v>
      </c>
      <c r="Z558" s="1">
        <f>ABS(IK_diagnostics_positions__3[[#This Row],[Column4]]-D557)</f>
        <v>1.919000000000004E-3</v>
      </c>
      <c r="AA558" s="1">
        <f>ABS(IK_diagnostics_positions__3[[#This Row],[Column5]]-E557)</f>
        <v>0</v>
      </c>
      <c r="AB558" s="1">
        <f>ABS(IK_diagnostics_positions__3[[#This Row],[Column6]]-F557)</f>
        <v>1.4640000000000208E-3</v>
      </c>
      <c r="AC558" s="1">
        <f>ABS(IK_diagnostics_positions__3[[#This Row],[Column7]]-G557)</f>
        <v>6.8900000000005068E-4</v>
      </c>
      <c r="AD558" s="1">
        <f>ABS(IK_diagnostics_positions__3[[#This Row],[Column8]]-H557)</f>
        <v>1.5620000000000633E-3</v>
      </c>
      <c r="AE558" s="1">
        <f>ABS(IK_diagnostics_positions__3[[#This Row],[Column9]]-I557)</f>
        <v>4.1000000000002146E-4</v>
      </c>
      <c r="AF558" s="1">
        <f>ABS(IK_diagnostics_positions__3[[#This Row],[Column10]]-J557)</f>
        <v>2.7329000000000025E-4</v>
      </c>
      <c r="AG558" s="1">
        <f>ABS(IK_diagnostics_positions__3[[#This Row],[Column11]]-K557)</f>
        <v>6.3800000000002743E-4</v>
      </c>
      <c r="AH558" s="1">
        <f>ABS(IK_diagnostics_positions__3[[#This Row],[Column12]]-L557)</f>
        <v>1.2999999999996348E-4</v>
      </c>
      <c r="AI558" s="1">
        <f>ABS(IK_diagnostics_positions__3[[#This Row],[Column13]]-M557)</f>
        <v>1.420000000000865E-4</v>
      </c>
      <c r="AJ558" s="1">
        <f>ABS(IK_diagnostics_positions__3[[#This Row],[Column14]]-N557)</f>
        <v>2.8600000000000847E-4</v>
      </c>
      <c r="AK558" s="1">
        <f>ABS(IK_diagnostics_positions__3[[#This Row],[Column15]]-O557)</f>
        <v>1.500000000000945E-4</v>
      </c>
      <c r="AL558" s="1">
        <f>ABS(IK_diagnostics_positions__3[[#This Row],[Column16]]-P557)</f>
        <v>4.4399999999999995E-4</v>
      </c>
      <c r="AM558" s="1">
        <f>ABS(IK_diagnostics_positions__3[[#This Row],[Column17]]-Q557)</f>
        <v>1.4999999999987246E-4</v>
      </c>
      <c r="AN558" s="1">
        <f>ABS(IK_diagnostics_positions__3[[#This Row],[Column18]]-R557)</f>
        <v>1.4000000000002899E-4</v>
      </c>
      <c r="AO558" s="1">
        <f>ABS(IK_diagnostics_positions__3[[#This Row],[Column19]]-S557)</f>
        <v>2.1740759999999999E-4</v>
      </c>
      <c r="AP558" s="1">
        <f>ABS(IK_diagnostics_positions__3[[#This Row],[Column20]]-T557)</f>
        <v>3.1990000000000143E-4</v>
      </c>
      <c r="AQ558" s="1">
        <f>ABS(IK_diagnostics_positions__3[[#This Row],[Column21]]-U557)</f>
        <v>3.1000000000025452E-4</v>
      </c>
    </row>
    <row r="559" spans="1:43" x14ac:dyDescent="0.25">
      <c r="A559" s="1">
        <v>0.41836600000000002</v>
      </c>
      <c r="B559" s="1" t="s">
        <v>22</v>
      </c>
      <c r="C559" s="1">
        <v>-0.90827800000000003</v>
      </c>
      <c r="D559" s="1">
        <v>-0.522899</v>
      </c>
      <c r="E559" s="1" t="s">
        <v>22</v>
      </c>
      <c r="F559" s="1">
        <v>-0.57061099999999998</v>
      </c>
      <c r="G559" s="1">
        <v>-0.771235</v>
      </c>
      <c r="H559" s="1">
        <v>0.66727099999999995</v>
      </c>
      <c r="I559" s="1">
        <v>-1.27281</v>
      </c>
      <c r="J559" s="1">
        <v>-2.8256800000000001E-3</v>
      </c>
      <c r="K559" s="1">
        <v>0.82955000000000001</v>
      </c>
      <c r="L559" s="1">
        <v>-1.89185</v>
      </c>
      <c r="M559" s="1">
        <v>0.76558400000000004</v>
      </c>
      <c r="N559" s="1">
        <v>0.99182899999999996</v>
      </c>
      <c r="O559" s="1">
        <v>-2.5108899999999998</v>
      </c>
      <c r="P559" s="1">
        <v>-0.76669299999999996</v>
      </c>
      <c r="Q559" s="1">
        <v>1.0022800000000001</v>
      </c>
      <c r="R559" s="1">
        <v>-2.5136799999999999</v>
      </c>
      <c r="S559" s="1">
        <v>-1.47164E-4</v>
      </c>
      <c r="T559" s="1">
        <v>1.9129199999999999E-2</v>
      </c>
      <c r="U559" s="1">
        <v>-2.4776899999999999</v>
      </c>
      <c r="V559" s="1" t="s">
        <v>23</v>
      </c>
      <c r="W559" s="1">
        <f>ABS(IK_diagnostics_positions__3[[#This Row],[Column1]]-A558)</f>
        <v>1.3630000000000031E-3</v>
      </c>
      <c r="X559" s="1">
        <f>ABS(IK_diagnostics_positions__3[[#This Row],[Column2]]-B558)</f>
        <v>0</v>
      </c>
      <c r="Y559" s="1">
        <f>ABS(IK_diagnostics_positions__3[[#This Row],[Column3]]-C558)</f>
        <v>6.2699999999993317E-4</v>
      </c>
      <c r="Z559" s="1">
        <f>ABS(IK_diagnostics_positions__3[[#This Row],[Column4]]-D558)</f>
        <v>1.6920000000000268E-3</v>
      </c>
      <c r="AA559" s="1">
        <f>ABS(IK_diagnostics_positions__3[[#This Row],[Column5]]-E558)</f>
        <v>0</v>
      </c>
      <c r="AB559" s="1">
        <f>ABS(IK_diagnostics_positions__3[[#This Row],[Column6]]-F558)</f>
        <v>1.5439999999999898E-3</v>
      </c>
      <c r="AC559" s="1">
        <f>ABS(IK_diagnostics_positions__3[[#This Row],[Column7]]-G558)</f>
        <v>4.3599999999999195E-4</v>
      </c>
      <c r="AD559" s="1">
        <f>ABS(IK_diagnostics_positions__3[[#This Row],[Column8]]-H558)</f>
        <v>1.5450000000000186E-3</v>
      </c>
      <c r="AE559" s="1">
        <f>ABS(IK_diagnostics_positions__3[[#This Row],[Column9]]-I558)</f>
        <v>5.1000000000001044E-4</v>
      </c>
      <c r="AF559" s="1">
        <f>ABS(IK_diagnostics_positions__3[[#This Row],[Column10]]-J558)</f>
        <v>4.7739999999999675E-5</v>
      </c>
      <c r="AG559" s="1">
        <f>ABS(IK_diagnostics_positions__3[[#This Row],[Column11]]-K558)</f>
        <v>6.6399999999999793E-4</v>
      </c>
      <c r="AH559" s="1">
        <f>ABS(IK_diagnostics_positions__3[[#This Row],[Column12]]-L558)</f>
        <v>2.5999999999992696E-4</v>
      </c>
      <c r="AI559" s="1">
        <f>ABS(IK_diagnostics_positions__3[[#This Row],[Column13]]-M558)</f>
        <v>3.409999999999247E-4</v>
      </c>
      <c r="AJ559" s="1">
        <f>ABS(IK_diagnostics_positions__3[[#This Row],[Column14]]-N558)</f>
        <v>2.1699999999991171E-4</v>
      </c>
      <c r="AK559" s="1">
        <f>ABS(IK_diagnostics_positions__3[[#This Row],[Column15]]-O558)</f>
        <v>1.0000000000065512E-5</v>
      </c>
      <c r="AL559" s="1">
        <f>ABS(IK_diagnostics_positions__3[[#This Row],[Column16]]-P558)</f>
        <v>1.7100000000003224E-4</v>
      </c>
      <c r="AM559" s="1">
        <f>ABS(IK_diagnostics_positions__3[[#This Row],[Column17]]-Q558)</f>
        <v>9.9999999998434674E-6</v>
      </c>
      <c r="AN559" s="1">
        <f>ABS(IK_diagnostics_positions__3[[#This Row],[Column18]]-R558)</f>
        <v>2.9000000000012349E-4</v>
      </c>
      <c r="AO559" s="1">
        <f>ABS(IK_diagnostics_positions__3[[#This Row],[Column19]]-S558)</f>
        <v>1.044126E-4</v>
      </c>
      <c r="AP559" s="1">
        <f>ABS(IK_diagnostics_positions__3[[#This Row],[Column20]]-T558)</f>
        <v>3.032E-4</v>
      </c>
      <c r="AQ559" s="1">
        <f>ABS(IK_diagnostics_positions__3[[#This Row],[Column21]]-U558)</f>
        <v>2.3999999999979593E-4</v>
      </c>
    </row>
    <row r="560" spans="1:43" x14ac:dyDescent="0.25">
      <c r="A560" s="1">
        <v>0.41979100000000003</v>
      </c>
      <c r="B560" s="1" t="s">
        <v>22</v>
      </c>
      <c r="C560" s="1">
        <v>-0.90762100000000001</v>
      </c>
      <c r="D560" s="1">
        <v>-0.52118600000000004</v>
      </c>
      <c r="E560" s="1" t="s">
        <v>22</v>
      </c>
      <c r="F560" s="1">
        <v>-0.56915000000000004</v>
      </c>
      <c r="G560" s="1">
        <v>-0.77076299999999998</v>
      </c>
      <c r="H560" s="1">
        <v>0.66565799999999997</v>
      </c>
      <c r="I560" s="1">
        <v>-1.27244</v>
      </c>
      <c r="J560" s="1">
        <v>-2.66081E-3</v>
      </c>
      <c r="K560" s="1">
        <v>0.82881899999999997</v>
      </c>
      <c r="L560" s="1">
        <v>-1.8916299999999999</v>
      </c>
      <c r="M560" s="1">
        <v>0.76544199999999996</v>
      </c>
      <c r="N560" s="1">
        <v>0.991981</v>
      </c>
      <c r="O560" s="1">
        <v>-2.5108199999999998</v>
      </c>
      <c r="P560" s="1">
        <v>-0.76645200000000002</v>
      </c>
      <c r="Q560" s="1">
        <v>1.00231</v>
      </c>
      <c r="R560" s="1">
        <v>-2.5133399999999999</v>
      </c>
      <c r="S560" s="2">
        <v>-3.3684099999999998E-5</v>
      </c>
      <c r="T560" s="1">
        <v>1.8708700000000002E-2</v>
      </c>
      <c r="U560" s="1">
        <v>-2.4779</v>
      </c>
      <c r="V560" s="1" t="s">
        <v>23</v>
      </c>
      <c r="W560" s="1">
        <f>ABS(IK_diagnostics_positions__3[[#This Row],[Column1]]-A559)</f>
        <v>1.4250000000000096E-3</v>
      </c>
      <c r="X560" s="1">
        <f>ABS(IK_diagnostics_positions__3[[#This Row],[Column2]]-B559)</f>
        <v>0</v>
      </c>
      <c r="Y560" s="1">
        <f>ABS(IK_diagnostics_positions__3[[#This Row],[Column3]]-C559)</f>
        <v>6.5700000000001868E-4</v>
      </c>
      <c r="Z560" s="1">
        <f>ABS(IK_diagnostics_positions__3[[#This Row],[Column4]]-D559)</f>
        <v>1.7129999999999646E-3</v>
      </c>
      <c r="AA560" s="1">
        <f>ABS(IK_diagnostics_positions__3[[#This Row],[Column5]]-E559)</f>
        <v>0</v>
      </c>
      <c r="AB560" s="1">
        <f>ABS(IK_diagnostics_positions__3[[#This Row],[Column6]]-F559)</f>
        <v>1.4609999999999346E-3</v>
      </c>
      <c r="AC560" s="1">
        <f>ABS(IK_diagnostics_positions__3[[#This Row],[Column7]]-G559)</f>
        <v>4.7200000000002795E-4</v>
      </c>
      <c r="AD560" s="1">
        <f>ABS(IK_diagnostics_positions__3[[#This Row],[Column8]]-H559)</f>
        <v>1.6129999999999756E-3</v>
      </c>
      <c r="AE560" s="1">
        <f>ABS(IK_diagnostics_positions__3[[#This Row],[Column9]]-I559)</f>
        <v>3.6999999999998145E-4</v>
      </c>
      <c r="AF560" s="1">
        <f>ABS(IK_diagnostics_positions__3[[#This Row],[Column10]]-J559)</f>
        <v>1.6487000000000012E-4</v>
      </c>
      <c r="AG560" s="1">
        <f>ABS(IK_diagnostics_positions__3[[#This Row],[Column11]]-K559)</f>
        <v>7.3100000000003718E-4</v>
      </c>
      <c r="AH560" s="1">
        <f>ABS(IK_diagnostics_positions__3[[#This Row],[Column12]]-L559)</f>
        <v>2.20000000000109E-4</v>
      </c>
      <c r="AI560" s="1">
        <f>ABS(IK_diagnostics_positions__3[[#This Row],[Column13]]-M559)</f>
        <v>1.420000000000865E-4</v>
      </c>
      <c r="AJ560" s="1">
        <f>ABS(IK_diagnostics_positions__3[[#This Row],[Column14]]-N559)</f>
        <v>1.5200000000004099E-4</v>
      </c>
      <c r="AK560" s="1">
        <f>ABS(IK_diagnostics_positions__3[[#This Row],[Column15]]-O559)</f>
        <v>7.0000000000014495E-5</v>
      </c>
      <c r="AL560" s="1">
        <f>ABS(IK_diagnostics_positions__3[[#This Row],[Column16]]-P559)</f>
        <v>2.4099999999993571E-4</v>
      </c>
      <c r="AM560" s="1">
        <f>ABS(IK_diagnostics_positions__3[[#This Row],[Column17]]-Q559)</f>
        <v>2.9999999999974492E-5</v>
      </c>
      <c r="AN560" s="1">
        <f>ABS(IK_diagnostics_positions__3[[#This Row],[Column18]]-R559)</f>
        <v>3.4000000000000696E-4</v>
      </c>
      <c r="AO560" s="1">
        <f>ABS(IK_diagnostics_positions__3[[#This Row],[Column19]]-S559)</f>
        <v>1.134799E-4</v>
      </c>
      <c r="AP560" s="1">
        <f>ABS(IK_diagnostics_positions__3[[#This Row],[Column20]]-T559)</f>
        <v>4.2049999999999726E-4</v>
      </c>
      <c r="AQ560" s="1">
        <f>ABS(IK_diagnostics_positions__3[[#This Row],[Column21]]-U559)</f>
        <v>2.1000000000004349E-4</v>
      </c>
    </row>
    <row r="561" spans="1:43" x14ac:dyDescent="0.25">
      <c r="A561" s="1">
        <v>0.42077100000000001</v>
      </c>
      <c r="B561" s="1" t="s">
        <v>22</v>
      </c>
      <c r="C561" s="1">
        <v>-0.90716699999999995</v>
      </c>
      <c r="D561" s="1">
        <v>-0.51993299999999998</v>
      </c>
      <c r="E561" s="1" t="s">
        <v>22</v>
      </c>
      <c r="F561" s="1">
        <v>-0.56793700000000003</v>
      </c>
      <c r="G561" s="1">
        <v>-0.77070899999999998</v>
      </c>
      <c r="H561" s="1">
        <v>0.66419700000000004</v>
      </c>
      <c r="I561" s="1">
        <v>-1.2721800000000001</v>
      </c>
      <c r="J561" s="1">
        <v>-2.72274E-3</v>
      </c>
      <c r="K561" s="1">
        <v>0.82821</v>
      </c>
      <c r="L561" s="1">
        <v>-1.8912899999999999</v>
      </c>
      <c r="M561" s="1">
        <v>0.76526400000000006</v>
      </c>
      <c r="N561" s="1">
        <v>0.99222399999999999</v>
      </c>
      <c r="O561" s="1">
        <v>-2.5104000000000002</v>
      </c>
      <c r="P561" s="1">
        <v>-0.76613600000000004</v>
      </c>
      <c r="Q561" s="1">
        <v>1.0021800000000001</v>
      </c>
      <c r="R561" s="1">
        <v>-2.5133299999999998</v>
      </c>
      <c r="S561" s="1">
        <v>2.1012900000000001E-4</v>
      </c>
      <c r="T561" s="1">
        <v>1.8419600000000001E-2</v>
      </c>
      <c r="U561" s="1">
        <v>-2.4780000000000002</v>
      </c>
      <c r="V561" s="1" t="s">
        <v>23</v>
      </c>
      <c r="W561" s="1">
        <f>ABS(IK_diagnostics_positions__3[[#This Row],[Column1]]-A560)</f>
        <v>9.7999999999998089E-4</v>
      </c>
      <c r="X561" s="1">
        <f>ABS(IK_diagnostics_positions__3[[#This Row],[Column2]]-B560)</f>
        <v>0</v>
      </c>
      <c r="Y561" s="1">
        <f>ABS(IK_diagnostics_positions__3[[#This Row],[Column3]]-C560)</f>
        <v>4.5400000000006546E-4</v>
      </c>
      <c r="Z561" s="1">
        <f>ABS(IK_diagnostics_positions__3[[#This Row],[Column4]]-D560)</f>
        <v>1.2530000000000596E-3</v>
      </c>
      <c r="AA561" s="1">
        <f>ABS(IK_diagnostics_positions__3[[#This Row],[Column5]]-E560)</f>
        <v>0</v>
      </c>
      <c r="AB561" s="1">
        <f>ABS(IK_diagnostics_positions__3[[#This Row],[Column6]]-F560)</f>
        <v>1.2130000000000196E-3</v>
      </c>
      <c r="AC561" s="1">
        <f>ABS(IK_diagnostics_positions__3[[#This Row],[Column7]]-G560)</f>
        <v>5.3999999999998494E-5</v>
      </c>
      <c r="AD561" s="1">
        <f>ABS(IK_diagnostics_positions__3[[#This Row],[Column8]]-H560)</f>
        <v>1.4609999999999346E-3</v>
      </c>
      <c r="AE561" s="1">
        <f>ABS(IK_diagnostics_positions__3[[#This Row],[Column9]]-I560)</f>
        <v>2.5999999999992696E-4</v>
      </c>
      <c r="AF561" s="1">
        <f>ABS(IK_diagnostics_positions__3[[#This Row],[Column10]]-J560)</f>
        <v>6.1929999999999971E-5</v>
      </c>
      <c r="AG561" s="1">
        <f>ABS(IK_diagnostics_positions__3[[#This Row],[Column11]]-K560)</f>
        <v>6.0899999999997068E-4</v>
      </c>
      <c r="AH561" s="1">
        <f>ABS(IK_diagnostics_positions__3[[#This Row],[Column12]]-L560)</f>
        <v>3.4000000000000696E-4</v>
      </c>
      <c r="AI561" s="1">
        <f>ABS(IK_diagnostics_positions__3[[#This Row],[Column13]]-M560)</f>
        <v>1.7799999999990046E-4</v>
      </c>
      <c r="AJ561" s="1">
        <f>ABS(IK_diagnostics_positions__3[[#This Row],[Column14]]-N560)</f>
        <v>2.4299999999999322E-4</v>
      </c>
      <c r="AK561" s="1">
        <f>ABS(IK_diagnostics_positions__3[[#This Row],[Column15]]-O560)</f>
        <v>4.1999999999964288E-4</v>
      </c>
      <c r="AL561" s="1">
        <f>ABS(IK_diagnostics_positions__3[[#This Row],[Column16]]-P560)</f>
        <v>3.1599999999998296E-4</v>
      </c>
      <c r="AM561" s="1">
        <f>ABS(IK_diagnostics_positions__3[[#This Row],[Column17]]-Q560)</f>
        <v>1.2999999999996348E-4</v>
      </c>
      <c r="AN561" s="1">
        <f>ABS(IK_diagnostics_positions__3[[#This Row],[Column18]]-R560)</f>
        <v>1.0000000000065512E-5</v>
      </c>
      <c r="AO561" s="1">
        <f>ABS(IK_diagnostics_positions__3[[#This Row],[Column19]]-S560)</f>
        <v>2.4381310000000001E-4</v>
      </c>
      <c r="AP561" s="1">
        <f>ABS(IK_diagnostics_positions__3[[#This Row],[Column20]]-T560)</f>
        <v>2.8910000000000047E-4</v>
      </c>
      <c r="AQ561" s="1">
        <f>ABS(IK_diagnostics_positions__3[[#This Row],[Column21]]-U560)</f>
        <v>1.0000000000021103E-4</v>
      </c>
    </row>
    <row r="562" spans="1:43" x14ac:dyDescent="0.25">
      <c r="A562" s="1">
        <v>0.42203200000000002</v>
      </c>
      <c r="B562" s="1" t="s">
        <v>22</v>
      </c>
      <c r="C562" s="1">
        <v>-0.90658099999999997</v>
      </c>
      <c r="D562" s="1">
        <v>-0.51844400000000002</v>
      </c>
      <c r="E562" s="1" t="s">
        <v>22</v>
      </c>
      <c r="F562" s="1">
        <v>-0.56672</v>
      </c>
      <c r="G562" s="1">
        <v>-0.77031099999999997</v>
      </c>
      <c r="H562" s="1">
        <v>0.66277299999999995</v>
      </c>
      <c r="I562" s="1">
        <v>-1.2719100000000001</v>
      </c>
      <c r="J562" s="1">
        <v>-2.6000699999999999E-3</v>
      </c>
      <c r="K562" s="1">
        <v>0.82744799999999996</v>
      </c>
      <c r="L562" s="1">
        <v>-1.8911899999999999</v>
      </c>
      <c r="M562" s="1">
        <v>0.76511099999999999</v>
      </c>
      <c r="N562" s="1">
        <v>0.99212299999999998</v>
      </c>
      <c r="O562" s="1">
        <v>-2.5104600000000001</v>
      </c>
      <c r="P562" s="1">
        <v>-0.76602300000000001</v>
      </c>
      <c r="Q562" s="1">
        <v>1.00197</v>
      </c>
      <c r="R562" s="1">
        <v>-2.5130599999999998</v>
      </c>
      <c r="S562" s="2">
        <v>1.6421100000000001E-5</v>
      </c>
      <c r="T562" s="1">
        <v>1.80243E-2</v>
      </c>
      <c r="U562" s="1">
        <v>-2.4784000000000002</v>
      </c>
      <c r="V562" s="1" t="s">
        <v>23</v>
      </c>
      <c r="W562" s="1">
        <f>ABS(IK_diagnostics_positions__3[[#This Row],[Column1]]-A561)</f>
        <v>1.2610000000000121E-3</v>
      </c>
      <c r="X562" s="1">
        <f>ABS(IK_diagnostics_positions__3[[#This Row],[Column2]]-B561)</f>
        <v>0</v>
      </c>
      <c r="Y562" s="1">
        <f>ABS(IK_diagnostics_positions__3[[#This Row],[Column3]]-C561)</f>
        <v>5.8599999999997543E-4</v>
      </c>
      <c r="Z562" s="1">
        <f>ABS(IK_diagnostics_positions__3[[#This Row],[Column4]]-D561)</f>
        <v>1.4889999999999626E-3</v>
      </c>
      <c r="AA562" s="1">
        <f>ABS(IK_diagnostics_positions__3[[#This Row],[Column5]]-E561)</f>
        <v>0</v>
      </c>
      <c r="AB562" s="1">
        <f>ABS(IK_diagnostics_positions__3[[#This Row],[Column6]]-F561)</f>
        <v>1.2170000000000236E-3</v>
      </c>
      <c r="AC562" s="1">
        <f>ABS(IK_diagnostics_positions__3[[#This Row],[Column7]]-G561)</f>
        <v>3.9800000000000946E-4</v>
      </c>
      <c r="AD562" s="1">
        <f>ABS(IK_diagnostics_positions__3[[#This Row],[Column8]]-H561)</f>
        <v>1.4240000000000919E-3</v>
      </c>
      <c r="AE562" s="1">
        <f>ABS(IK_diagnostics_positions__3[[#This Row],[Column9]]-I561)</f>
        <v>2.6999999999999247E-4</v>
      </c>
      <c r="AF562" s="1">
        <f>ABS(IK_diagnostics_positions__3[[#This Row],[Column10]]-J561)</f>
        <v>1.2267000000000007E-4</v>
      </c>
      <c r="AG562" s="1">
        <f>ABS(IK_diagnostics_positions__3[[#This Row],[Column11]]-K561)</f>
        <v>7.6200000000004042E-4</v>
      </c>
      <c r="AH562" s="1">
        <f>ABS(IK_diagnostics_positions__3[[#This Row],[Column12]]-L561)</f>
        <v>9.9999999999988987E-5</v>
      </c>
      <c r="AI562" s="1">
        <f>ABS(IK_diagnostics_positions__3[[#This Row],[Column13]]-M561)</f>
        <v>1.5300000000006975E-4</v>
      </c>
      <c r="AJ562" s="1">
        <f>ABS(IK_diagnostics_positions__3[[#This Row],[Column14]]-N561)</f>
        <v>1.0100000000001774E-4</v>
      </c>
      <c r="AK562" s="1">
        <f>ABS(IK_diagnostics_positions__3[[#This Row],[Column15]]-O561)</f>
        <v>5.9999999999948983E-5</v>
      </c>
      <c r="AL562" s="1">
        <f>ABS(IK_diagnostics_positions__3[[#This Row],[Column16]]-P561)</f>
        <v>1.1300000000002974E-4</v>
      </c>
      <c r="AM562" s="1">
        <f>ABS(IK_diagnostics_positions__3[[#This Row],[Column17]]-Q561)</f>
        <v>2.1000000000004349E-4</v>
      </c>
      <c r="AN562" s="1">
        <f>ABS(IK_diagnostics_positions__3[[#This Row],[Column18]]-R561)</f>
        <v>2.6999999999999247E-4</v>
      </c>
      <c r="AO562" s="1">
        <f>ABS(IK_diagnostics_positions__3[[#This Row],[Column19]]-S561)</f>
        <v>1.937079E-4</v>
      </c>
      <c r="AP562" s="1">
        <f>ABS(IK_diagnostics_positions__3[[#This Row],[Column20]]-T561)</f>
        <v>3.9530000000000121E-4</v>
      </c>
      <c r="AQ562" s="1">
        <f>ABS(IK_diagnostics_positions__3[[#This Row],[Column21]]-U561)</f>
        <v>3.9999999999995595E-4</v>
      </c>
    </row>
    <row r="563" spans="1:43" x14ac:dyDescent="0.25">
      <c r="A563" s="1">
        <v>0.42339300000000002</v>
      </c>
      <c r="B563" s="1" t="s">
        <v>22</v>
      </c>
      <c r="C563" s="1">
        <v>-0.90594600000000003</v>
      </c>
      <c r="D563" s="1">
        <v>-0.51677300000000004</v>
      </c>
      <c r="E563" s="1" t="s">
        <v>22</v>
      </c>
      <c r="F563" s="1">
        <v>-0.56523100000000004</v>
      </c>
      <c r="G563" s="1">
        <v>-0.76988800000000002</v>
      </c>
      <c r="H563" s="1">
        <v>0.66128799999999999</v>
      </c>
      <c r="I563" s="1">
        <v>-1.2713699999999999</v>
      </c>
      <c r="J563" s="1">
        <v>-2.5989400000000001E-3</v>
      </c>
      <c r="K563" s="1">
        <v>0.82682800000000001</v>
      </c>
      <c r="L563" s="1">
        <v>-1.8909400000000001</v>
      </c>
      <c r="M563" s="1">
        <v>0.76468999999999998</v>
      </c>
      <c r="N563" s="1">
        <v>0.992367</v>
      </c>
      <c r="O563" s="1">
        <v>-2.5105</v>
      </c>
      <c r="P563" s="1">
        <v>-0.76587899999999998</v>
      </c>
      <c r="Q563" s="1">
        <v>1.0020800000000001</v>
      </c>
      <c r="R563" s="1">
        <v>-2.5127799999999998</v>
      </c>
      <c r="S563" s="2">
        <v>3.5278499999999998E-5</v>
      </c>
      <c r="T563" s="1">
        <v>1.7716300000000001E-2</v>
      </c>
      <c r="U563" s="1">
        <v>-2.4785900000000001</v>
      </c>
      <c r="V563" s="1" t="s">
        <v>23</v>
      </c>
      <c r="W563" s="1">
        <f>ABS(IK_diagnostics_positions__3[[#This Row],[Column1]]-A562)</f>
        <v>1.3610000000000011E-3</v>
      </c>
      <c r="X563" s="1">
        <f>ABS(IK_diagnostics_positions__3[[#This Row],[Column2]]-B562)</f>
        <v>0</v>
      </c>
      <c r="Y563" s="1">
        <f>ABS(IK_diagnostics_positions__3[[#This Row],[Column3]]-C562)</f>
        <v>6.3499999999994117E-4</v>
      </c>
      <c r="Z563" s="1">
        <f>ABS(IK_diagnostics_positions__3[[#This Row],[Column4]]-D562)</f>
        <v>1.6709999999999781E-3</v>
      </c>
      <c r="AA563" s="1">
        <f>ABS(IK_diagnostics_positions__3[[#This Row],[Column5]]-E562)</f>
        <v>0</v>
      </c>
      <c r="AB563" s="1">
        <f>ABS(IK_diagnostics_positions__3[[#This Row],[Column6]]-F562)</f>
        <v>1.4889999999999626E-3</v>
      </c>
      <c r="AC563" s="1">
        <f>ABS(IK_diagnostics_positions__3[[#This Row],[Column7]]-G562)</f>
        <v>4.2299999999995119E-4</v>
      </c>
      <c r="AD563" s="1">
        <f>ABS(IK_diagnostics_positions__3[[#This Row],[Column8]]-H562)</f>
        <v>1.4849999999999586E-3</v>
      </c>
      <c r="AE563" s="1">
        <f>ABS(IK_diagnostics_positions__3[[#This Row],[Column9]]-I562)</f>
        <v>5.4000000000020698E-4</v>
      </c>
      <c r="AF563" s="1">
        <f>ABS(IK_diagnostics_positions__3[[#This Row],[Column10]]-J562)</f>
        <v>1.1299999999997944E-6</v>
      </c>
      <c r="AG563" s="1">
        <f>ABS(IK_diagnostics_positions__3[[#This Row],[Column11]]-K562)</f>
        <v>6.1999999999995392E-4</v>
      </c>
      <c r="AH563" s="1">
        <f>ABS(IK_diagnostics_positions__3[[#This Row],[Column12]]-L562)</f>
        <v>2.4999999999986144E-4</v>
      </c>
      <c r="AI563" s="1">
        <f>ABS(IK_diagnostics_positions__3[[#This Row],[Column13]]-M562)</f>
        <v>4.210000000000047E-4</v>
      </c>
      <c r="AJ563" s="1">
        <f>ABS(IK_diagnostics_positions__3[[#This Row],[Column14]]-N562)</f>
        <v>2.4400000000002198E-4</v>
      </c>
      <c r="AK563" s="1">
        <f>ABS(IK_diagnostics_positions__3[[#This Row],[Column15]]-O562)</f>
        <v>3.9999999999817959E-5</v>
      </c>
      <c r="AL563" s="1">
        <f>ABS(IK_diagnostics_positions__3[[#This Row],[Column16]]-P562)</f>
        <v>1.4400000000003299E-4</v>
      </c>
      <c r="AM563" s="1">
        <f>ABS(IK_diagnostics_positions__3[[#This Row],[Column17]]-Q562)</f>
        <v>1.100000000000545E-4</v>
      </c>
      <c r="AN563" s="1">
        <f>ABS(IK_diagnostics_positions__3[[#This Row],[Column18]]-R562)</f>
        <v>2.8000000000005798E-4</v>
      </c>
      <c r="AO563" s="1">
        <f>ABS(IK_diagnostics_positions__3[[#This Row],[Column19]]-S562)</f>
        <v>1.8857399999999997E-5</v>
      </c>
      <c r="AP563" s="1">
        <f>ABS(IK_diagnostics_positions__3[[#This Row],[Column20]]-T562)</f>
        <v>3.0799999999999925E-4</v>
      </c>
      <c r="AQ563" s="1">
        <f>ABS(IK_diagnostics_positions__3[[#This Row],[Column21]]-U562)</f>
        <v>1.8999999999991246E-4</v>
      </c>
    </row>
    <row r="564" spans="1:43" x14ac:dyDescent="0.25">
      <c r="A564" s="1">
        <v>0.42457499999999998</v>
      </c>
      <c r="B564" s="1" t="s">
        <v>22</v>
      </c>
      <c r="C564" s="1">
        <v>-0.905393</v>
      </c>
      <c r="D564" s="1">
        <v>-0.51537699999999997</v>
      </c>
      <c r="E564" s="1" t="s">
        <v>22</v>
      </c>
      <c r="F564" s="1">
        <v>-0.56408599999999998</v>
      </c>
      <c r="G564" s="1">
        <v>-0.76960099999999998</v>
      </c>
      <c r="H564" s="1">
        <v>0.65995199999999998</v>
      </c>
      <c r="I564" s="1">
        <v>-1.2710699999999999</v>
      </c>
      <c r="J564" s="1">
        <v>-2.4891499999999999E-3</v>
      </c>
      <c r="K564" s="1">
        <v>0.82622200000000001</v>
      </c>
      <c r="L564" s="1">
        <v>-1.8906700000000001</v>
      </c>
      <c r="M564" s="1">
        <v>0.76462300000000005</v>
      </c>
      <c r="N564" s="1">
        <v>0.99249100000000001</v>
      </c>
      <c r="O564" s="1">
        <v>-2.5102600000000002</v>
      </c>
      <c r="P564" s="1">
        <v>-0.765571</v>
      </c>
      <c r="Q564" s="1">
        <v>1.00231</v>
      </c>
      <c r="R564" s="1">
        <v>-2.5125199999999999</v>
      </c>
      <c r="S564" s="1">
        <v>-1.2908900000000001E-4</v>
      </c>
      <c r="T564" s="1">
        <v>1.7463599999999999E-2</v>
      </c>
      <c r="U564" s="1">
        <v>-2.4788000000000001</v>
      </c>
      <c r="V564" s="1" t="s">
        <v>23</v>
      </c>
      <c r="W564" s="1">
        <f>ABS(IK_diagnostics_positions__3[[#This Row],[Column1]]-A563)</f>
        <v>1.1819999999999609E-3</v>
      </c>
      <c r="X564" s="1">
        <f>ABS(IK_diagnostics_positions__3[[#This Row],[Column2]]-B563)</f>
        <v>0</v>
      </c>
      <c r="Y564" s="1">
        <f>ABS(IK_diagnostics_positions__3[[#This Row],[Column3]]-C563)</f>
        <v>5.5300000000002569E-4</v>
      </c>
      <c r="Z564" s="1">
        <f>ABS(IK_diagnostics_positions__3[[#This Row],[Column4]]-D563)</f>
        <v>1.3960000000000639E-3</v>
      </c>
      <c r="AA564" s="1">
        <f>ABS(IK_diagnostics_positions__3[[#This Row],[Column5]]-E563)</f>
        <v>0</v>
      </c>
      <c r="AB564" s="1">
        <f>ABS(IK_diagnostics_positions__3[[#This Row],[Column6]]-F563)</f>
        <v>1.1450000000000626E-3</v>
      </c>
      <c r="AC564" s="1">
        <f>ABS(IK_diagnostics_positions__3[[#This Row],[Column7]]-G563)</f>
        <v>2.8700000000003723E-4</v>
      </c>
      <c r="AD564" s="1">
        <f>ABS(IK_diagnostics_positions__3[[#This Row],[Column8]]-H563)</f>
        <v>1.3360000000000039E-3</v>
      </c>
      <c r="AE564" s="1">
        <f>ABS(IK_diagnostics_positions__3[[#This Row],[Column9]]-I563)</f>
        <v>2.9999999999996696E-4</v>
      </c>
      <c r="AF564" s="1">
        <f>ABS(IK_diagnostics_positions__3[[#This Row],[Column10]]-J563)</f>
        <v>1.0979000000000023E-4</v>
      </c>
      <c r="AG564" s="1">
        <f>ABS(IK_diagnostics_positions__3[[#This Row],[Column11]]-K563)</f>
        <v>6.0599999999999543E-4</v>
      </c>
      <c r="AH564" s="1">
        <f>ABS(IK_diagnostics_positions__3[[#This Row],[Column12]]-L563)</f>
        <v>2.6999999999999247E-4</v>
      </c>
      <c r="AI564" s="1">
        <f>ABS(IK_diagnostics_positions__3[[#This Row],[Column13]]-M563)</f>
        <v>6.6999999999928228E-5</v>
      </c>
      <c r="AJ564" s="1">
        <f>ABS(IK_diagnostics_positions__3[[#This Row],[Column14]]-N563)</f>
        <v>1.2400000000001299E-4</v>
      </c>
      <c r="AK564" s="1">
        <f>ABS(IK_diagnostics_positions__3[[#This Row],[Column15]]-O563)</f>
        <v>2.3999999999979593E-4</v>
      </c>
      <c r="AL564" s="1">
        <f>ABS(IK_diagnostics_positions__3[[#This Row],[Column16]]-P563)</f>
        <v>3.0799999999997496E-4</v>
      </c>
      <c r="AM564" s="1">
        <f>ABS(IK_diagnostics_positions__3[[#This Row],[Column17]]-Q563)</f>
        <v>2.2999999999995246E-4</v>
      </c>
      <c r="AN564" s="1">
        <f>ABS(IK_diagnostics_positions__3[[#This Row],[Column18]]-R563)</f>
        <v>2.5999999999992696E-4</v>
      </c>
      <c r="AO564" s="1">
        <f>ABS(IK_diagnostics_positions__3[[#This Row],[Column19]]-S563)</f>
        <v>1.6436750000000001E-4</v>
      </c>
      <c r="AP564" s="1">
        <f>ABS(IK_diagnostics_positions__3[[#This Row],[Column20]]-T563)</f>
        <v>2.5270000000000153E-4</v>
      </c>
      <c r="AQ564" s="1">
        <f>ABS(IK_diagnostics_positions__3[[#This Row],[Column21]]-U563)</f>
        <v>2.1000000000004349E-4</v>
      </c>
    </row>
    <row r="565" spans="1:43" x14ac:dyDescent="0.25">
      <c r="A565" s="1">
        <v>0.42547600000000002</v>
      </c>
      <c r="B565" s="1" t="s">
        <v>22</v>
      </c>
      <c r="C565" s="1">
        <v>-0.90497000000000005</v>
      </c>
      <c r="D565" s="1">
        <v>-0.51425799999999999</v>
      </c>
      <c r="E565" s="1" t="s">
        <v>22</v>
      </c>
      <c r="F565" s="1">
        <v>-0.56306400000000001</v>
      </c>
      <c r="G565" s="1">
        <v>-0.769455</v>
      </c>
      <c r="H565" s="1">
        <v>0.65864800000000001</v>
      </c>
      <c r="I565" s="1">
        <v>-1.27092</v>
      </c>
      <c r="J565" s="1">
        <v>-2.5003600000000001E-3</v>
      </c>
      <c r="K565" s="1">
        <v>0.82560199999999995</v>
      </c>
      <c r="L565" s="1">
        <v>-1.89052</v>
      </c>
      <c r="M565" s="1">
        <v>0.764455</v>
      </c>
      <c r="N565" s="1">
        <v>0.99255499999999997</v>
      </c>
      <c r="O565" s="1">
        <v>-2.5101200000000001</v>
      </c>
      <c r="P565" s="1">
        <v>-0.76539199999999996</v>
      </c>
      <c r="Q565" s="1">
        <v>1.0022800000000001</v>
      </c>
      <c r="R565" s="1">
        <v>-2.5124399999999998</v>
      </c>
      <c r="S565" s="1">
        <v>1.55248E-4</v>
      </c>
      <c r="T565" s="1">
        <v>1.7107000000000001E-2</v>
      </c>
      <c r="U565" s="1">
        <v>-2.4790199999999998</v>
      </c>
      <c r="V565" s="1" t="s">
        <v>23</v>
      </c>
      <c r="W565" s="1">
        <f>ABS(IK_diagnostics_positions__3[[#This Row],[Column1]]-A564)</f>
        <v>9.0100000000004066E-4</v>
      </c>
      <c r="X565" s="1">
        <f>ABS(IK_diagnostics_positions__3[[#This Row],[Column2]]-B564)</f>
        <v>0</v>
      </c>
      <c r="Y565" s="1">
        <f>ABS(IK_diagnostics_positions__3[[#This Row],[Column3]]-C564)</f>
        <v>4.2299999999995119E-4</v>
      </c>
      <c r="Z565" s="1">
        <f>ABS(IK_diagnostics_positions__3[[#This Row],[Column4]]-D564)</f>
        <v>1.1189999999999811E-3</v>
      </c>
      <c r="AA565" s="1">
        <f>ABS(IK_diagnostics_positions__3[[#This Row],[Column5]]-E564)</f>
        <v>0</v>
      </c>
      <c r="AB565" s="1">
        <f>ABS(IK_diagnostics_positions__3[[#This Row],[Column6]]-F564)</f>
        <v>1.0219999999999674E-3</v>
      </c>
      <c r="AC565" s="1">
        <f>ABS(IK_diagnostics_positions__3[[#This Row],[Column7]]-G564)</f>
        <v>1.4599999999997948E-4</v>
      </c>
      <c r="AD565" s="1">
        <f>ABS(IK_diagnostics_positions__3[[#This Row],[Column8]]-H564)</f>
        <v>1.3039999999999718E-3</v>
      </c>
      <c r="AE565" s="1">
        <f>ABS(IK_diagnostics_positions__3[[#This Row],[Column9]]-I564)</f>
        <v>1.4999999999987246E-4</v>
      </c>
      <c r="AF565" s="1">
        <f>ABS(IK_diagnostics_positions__3[[#This Row],[Column10]]-J564)</f>
        <v>1.1210000000000213E-5</v>
      </c>
      <c r="AG565" s="1">
        <f>ABS(IK_diagnostics_positions__3[[#This Row],[Column11]]-K564)</f>
        <v>6.2000000000006494E-4</v>
      </c>
      <c r="AH565" s="1">
        <f>ABS(IK_diagnostics_positions__3[[#This Row],[Column12]]-L564)</f>
        <v>1.500000000000945E-4</v>
      </c>
      <c r="AI565" s="1">
        <f>ABS(IK_diagnostics_positions__3[[#This Row],[Column13]]-M564)</f>
        <v>1.6800000000005699E-4</v>
      </c>
      <c r="AJ565" s="1">
        <f>ABS(IK_diagnostics_positions__3[[#This Row],[Column14]]-N564)</f>
        <v>6.3999999999952983E-5</v>
      </c>
      <c r="AK565" s="1">
        <f>ABS(IK_diagnostics_positions__3[[#This Row],[Column15]]-O564)</f>
        <v>1.4000000000002899E-4</v>
      </c>
      <c r="AL565" s="1">
        <f>ABS(IK_diagnostics_positions__3[[#This Row],[Column16]]-P564)</f>
        <v>1.7900000000004024E-4</v>
      </c>
      <c r="AM565" s="1">
        <f>ABS(IK_diagnostics_positions__3[[#This Row],[Column17]]-Q564)</f>
        <v>2.9999999999974492E-5</v>
      </c>
      <c r="AN565" s="1">
        <f>ABS(IK_diagnostics_positions__3[[#This Row],[Column18]]-R564)</f>
        <v>8.0000000000080007E-5</v>
      </c>
      <c r="AO565" s="1">
        <f>ABS(IK_diagnostics_positions__3[[#This Row],[Column19]]-S564)</f>
        <v>2.8433700000000001E-4</v>
      </c>
      <c r="AP565" s="1">
        <f>ABS(IK_diagnostics_positions__3[[#This Row],[Column20]]-T564)</f>
        <v>3.5659999999999858E-4</v>
      </c>
      <c r="AQ565" s="1">
        <f>ABS(IK_diagnostics_positions__3[[#This Row],[Column21]]-U564)</f>
        <v>2.1999999999966491E-4</v>
      </c>
    </row>
    <row r="566" spans="1:43" x14ac:dyDescent="0.25">
      <c r="A566" s="1">
        <v>0.42632999999999999</v>
      </c>
      <c r="B566" s="1" t="s">
        <v>22</v>
      </c>
      <c r="C566" s="1">
        <v>-0.90456800000000004</v>
      </c>
      <c r="D566" s="1">
        <v>-0.513185</v>
      </c>
      <c r="E566" s="1" t="s">
        <v>22</v>
      </c>
      <c r="F566" s="1">
        <v>-0.56206</v>
      </c>
      <c r="G566" s="1">
        <v>-0.76939599999999997</v>
      </c>
      <c r="H566" s="1">
        <v>0.65738700000000005</v>
      </c>
      <c r="I566" s="1">
        <v>-1.2707200000000001</v>
      </c>
      <c r="J566" s="1">
        <v>-2.6590199999999998E-3</v>
      </c>
      <c r="K566" s="1">
        <v>0.82509999999999994</v>
      </c>
      <c r="L566" s="1">
        <v>-1.89039</v>
      </c>
      <c r="M566" s="1">
        <v>0.76407800000000003</v>
      </c>
      <c r="N566" s="1">
        <v>0.99281299999999995</v>
      </c>
      <c r="O566" s="1">
        <v>-2.5100500000000001</v>
      </c>
      <c r="P566" s="1">
        <v>-0.76535399999999998</v>
      </c>
      <c r="Q566" s="1">
        <v>1.00254</v>
      </c>
      <c r="R566" s="1">
        <v>-2.51233</v>
      </c>
      <c r="S566" s="2">
        <v>8.9928499999999998E-6</v>
      </c>
      <c r="T566" s="1">
        <v>1.6941000000000001E-2</v>
      </c>
      <c r="U566" s="1">
        <v>-2.4793400000000001</v>
      </c>
      <c r="V566" s="1" t="s">
        <v>23</v>
      </c>
      <c r="W566" s="1">
        <f>ABS(IK_diagnostics_positions__3[[#This Row],[Column1]]-A565)</f>
        <v>8.539999999999659E-4</v>
      </c>
      <c r="X566" s="1">
        <f>ABS(IK_diagnostics_positions__3[[#This Row],[Column2]]-B565)</f>
        <v>0</v>
      </c>
      <c r="Y566" s="1">
        <f>ABS(IK_diagnostics_positions__3[[#This Row],[Column3]]-C565)</f>
        <v>4.0200000000001346E-4</v>
      </c>
      <c r="Z566" s="1">
        <f>ABS(IK_diagnostics_positions__3[[#This Row],[Column4]]-D565)</f>
        <v>1.0729999999999906E-3</v>
      </c>
      <c r="AA566" s="1">
        <f>ABS(IK_diagnostics_positions__3[[#This Row],[Column5]]-E565)</f>
        <v>0</v>
      </c>
      <c r="AB566" s="1">
        <f>ABS(IK_diagnostics_positions__3[[#This Row],[Column6]]-F565)</f>
        <v>1.0040000000000049E-3</v>
      </c>
      <c r="AC566" s="1">
        <f>ABS(IK_diagnostics_positions__3[[#This Row],[Column7]]-G565)</f>
        <v>5.900000000003125E-5</v>
      </c>
      <c r="AD566" s="1">
        <f>ABS(IK_diagnostics_positions__3[[#This Row],[Column8]]-H565)</f>
        <v>1.2609999999999566E-3</v>
      </c>
      <c r="AE566" s="1">
        <f>ABS(IK_diagnostics_positions__3[[#This Row],[Column9]]-I565)</f>
        <v>1.9999999999997797E-4</v>
      </c>
      <c r="AF566" s="1">
        <f>ABS(IK_diagnostics_positions__3[[#This Row],[Column10]]-J565)</f>
        <v>1.586599999999997E-4</v>
      </c>
      <c r="AG566" s="1">
        <f>ABS(IK_diagnostics_positions__3[[#This Row],[Column11]]-K565)</f>
        <v>5.0200000000000244E-4</v>
      </c>
      <c r="AH566" s="1">
        <f>ABS(IK_diagnostics_positions__3[[#This Row],[Column12]]-L565)</f>
        <v>1.2999999999996348E-4</v>
      </c>
      <c r="AI566" s="1">
        <f>ABS(IK_diagnostics_positions__3[[#This Row],[Column13]]-M565)</f>
        <v>3.769999999999607E-4</v>
      </c>
      <c r="AJ566" s="1">
        <f>ABS(IK_diagnostics_positions__3[[#This Row],[Column14]]-N565)</f>
        <v>2.5799999999998047E-4</v>
      </c>
      <c r="AK566" s="1">
        <f>ABS(IK_diagnostics_positions__3[[#This Row],[Column15]]-O565)</f>
        <v>7.0000000000014495E-5</v>
      </c>
      <c r="AL566" s="1">
        <f>ABS(IK_diagnostics_positions__3[[#This Row],[Column16]]-P565)</f>
        <v>3.7999999999982492E-5</v>
      </c>
      <c r="AM566" s="1">
        <f>ABS(IK_diagnostics_positions__3[[#This Row],[Column17]]-Q565)</f>
        <v>2.5999999999992696E-4</v>
      </c>
      <c r="AN566" s="1">
        <f>ABS(IK_diagnostics_positions__3[[#This Row],[Column18]]-R565)</f>
        <v>1.0999999999983245E-4</v>
      </c>
      <c r="AO566" s="1">
        <f>ABS(IK_diagnostics_positions__3[[#This Row],[Column19]]-S565)</f>
        <v>1.4625515E-4</v>
      </c>
      <c r="AP566" s="1">
        <f>ABS(IK_diagnostics_positions__3[[#This Row],[Column20]]-T565)</f>
        <v>1.6599999999999948E-4</v>
      </c>
      <c r="AQ566" s="1">
        <f>ABS(IK_diagnostics_positions__3[[#This Row],[Column21]]-U565)</f>
        <v>3.2000000000032003E-4</v>
      </c>
    </row>
    <row r="567" spans="1:43" x14ac:dyDescent="0.25">
      <c r="A567" s="1">
        <v>0.427342</v>
      </c>
      <c r="B567" s="1" t="s">
        <v>22</v>
      </c>
      <c r="C567" s="1">
        <v>-0.90408999999999995</v>
      </c>
      <c r="D567" s="1">
        <v>-0.51199399999999995</v>
      </c>
      <c r="E567" s="1" t="s">
        <v>22</v>
      </c>
      <c r="F567" s="1">
        <v>-0.56108999999999998</v>
      </c>
      <c r="G567" s="1">
        <v>-0.76911600000000002</v>
      </c>
      <c r="H567" s="1">
        <v>0.65615000000000001</v>
      </c>
      <c r="I567" s="1">
        <v>-1.27057</v>
      </c>
      <c r="J567" s="1">
        <v>-2.4703099999999999E-3</v>
      </c>
      <c r="K567" s="1">
        <v>0.82438699999999998</v>
      </c>
      <c r="L567" s="1">
        <v>-1.8902000000000001</v>
      </c>
      <c r="M567" s="1">
        <v>0.76417599999999997</v>
      </c>
      <c r="N567" s="1">
        <v>0.99262499999999998</v>
      </c>
      <c r="O567" s="1">
        <v>-2.5098400000000001</v>
      </c>
      <c r="P567" s="1">
        <v>-0.76509199999999999</v>
      </c>
      <c r="Q567" s="1">
        <v>1.0021100000000001</v>
      </c>
      <c r="R567" s="1">
        <v>-2.5121500000000001</v>
      </c>
      <c r="S567" s="1">
        <v>4.1159999999999998E-4</v>
      </c>
      <c r="T567" s="1">
        <v>1.6557499999999999E-2</v>
      </c>
      <c r="U567" s="1">
        <v>-2.4796100000000001</v>
      </c>
      <c r="V567" s="1" t="s">
        <v>23</v>
      </c>
      <c r="W567" s="1">
        <f>ABS(IK_diagnostics_positions__3[[#This Row],[Column1]]-A566)</f>
        <v>1.0120000000000129E-3</v>
      </c>
      <c r="X567" s="1">
        <f>ABS(IK_diagnostics_positions__3[[#This Row],[Column2]]-B566)</f>
        <v>0</v>
      </c>
      <c r="Y567" s="1">
        <f>ABS(IK_diagnostics_positions__3[[#This Row],[Column3]]-C566)</f>
        <v>4.7800000000008946E-4</v>
      </c>
      <c r="Z567" s="1">
        <f>ABS(IK_diagnostics_positions__3[[#This Row],[Column4]]-D566)</f>
        <v>1.1910000000000531E-3</v>
      </c>
      <c r="AA567" s="1">
        <f>ABS(IK_diagnostics_positions__3[[#This Row],[Column5]]-E566)</f>
        <v>0</v>
      </c>
      <c r="AB567" s="1">
        <f>ABS(IK_diagnostics_positions__3[[#This Row],[Column6]]-F566)</f>
        <v>9.700000000000264E-4</v>
      </c>
      <c r="AC567" s="1">
        <f>ABS(IK_diagnostics_positions__3[[#This Row],[Column7]]-G566)</f>
        <v>2.7999999999994696E-4</v>
      </c>
      <c r="AD567" s="1">
        <f>ABS(IK_diagnostics_positions__3[[#This Row],[Column8]]-H566)</f>
        <v>1.2370000000000436E-3</v>
      </c>
      <c r="AE567" s="1">
        <f>ABS(IK_diagnostics_positions__3[[#This Row],[Column9]]-I566)</f>
        <v>1.500000000000945E-4</v>
      </c>
      <c r="AF567" s="1">
        <f>ABS(IK_diagnostics_positions__3[[#This Row],[Column10]]-J566)</f>
        <v>1.8870999999999992E-4</v>
      </c>
      <c r="AG567" s="1">
        <f>ABS(IK_diagnostics_positions__3[[#This Row],[Column11]]-K566)</f>
        <v>7.1299999999996366E-4</v>
      </c>
      <c r="AH567" s="1">
        <f>ABS(IK_diagnostics_positions__3[[#This Row],[Column12]]-L566)</f>
        <v>1.8999999999991246E-4</v>
      </c>
      <c r="AI567" s="1">
        <f>ABS(IK_diagnostics_positions__3[[#This Row],[Column13]]-M566)</f>
        <v>9.7999999999931475E-5</v>
      </c>
      <c r="AJ567" s="1">
        <f>ABS(IK_diagnostics_positions__3[[#This Row],[Column14]]-N566)</f>
        <v>1.8799999999996597E-4</v>
      </c>
      <c r="AK567" s="1">
        <f>ABS(IK_diagnostics_positions__3[[#This Row],[Column15]]-O566)</f>
        <v>2.1000000000004349E-4</v>
      </c>
      <c r="AL567" s="1">
        <f>ABS(IK_diagnostics_positions__3[[#This Row],[Column16]]-P566)</f>
        <v>2.6199999999998447E-4</v>
      </c>
      <c r="AM567" s="1">
        <f>ABS(IK_diagnostics_positions__3[[#This Row],[Column17]]-Q566)</f>
        <v>4.2999999999993044E-4</v>
      </c>
      <c r="AN567" s="1">
        <f>ABS(IK_diagnostics_positions__3[[#This Row],[Column18]]-R566)</f>
        <v>1.7999999999984695E-4</v>
      </c>
      <c r="AO567" s="1">
        <f>ABS(IK_diagnostics_positions__3[[#This Row],[Column19]]-S566)</f>
        <v>4.0260714999999997E-4</v>
      </c>
      <c r="AP567" s="1">
        <f>ABS(IK_diagnostics_positions__3[[#This Row],[Column20]]-T566)</f>
        <v>3.8350000000000189E-4</v>
      </c>
      <c r="AQ567" s="1">
        <f>ABS(IK_diagnostics_positions__3[[#This Row],[Column21]]-U566)</f>
        <v>2.6999999999999247E-4</v>
      </c>
    </row>
    <row r="568" spans="1:43" x14ac:dyDescent="0.25">
      <c r="A568" s="1">
        <v>0.42835499999999999</v>
      </c>
      <c r="B568" s="1" t="s">
        <v>22</v>
      </c>
      <c r="C568" s="1">
        <v>-0.90361000000000002</v>
      </c>
      <c r="D568" s="1">
        <v>-0.51075599999999999</v>
      </c>
      <c r="E568" s="1" t="s">
        <v>22</v>
      </c>
      <c r="F568" s="1">
        <v>-0.559998</v>
      </c>
      <c r="G568" s="1">
        <v>-0.76896900000000001</v>
      </c>
      <c r="H568" s="1">
        <v>0.65481100000000003</v>
      </c>
      <c r="I568" s="1">
        <v>-1.2703100000000001</v>
      </c>
      <c r="J568" s="1">
        <v>-2.56252E-3</v>
      </c>
      <c r="K568" s="1">
        <v>0.82386899999999996</v>
      </c>
      <c r="L568" s="1">
        <v>-1.89002</v>
      </c>
      <c r="M568" s="1">
        <v>0.76384399999999997</v>
      </c>
      <c r="N568" s="1">
        <v>0.992927</v>
      </c>
      <c r="O568" s="1">
        <v>-2.5097299999999998</v>
      </c>
      <c r="P568" s="1">
        <v>-0.765073</v>
      </c>
      <c r="Q568" s="1">
        <v>1.00227</v>
      </c>
      <c r="R568" s="1">
        <v>-2.5119199999999999</v>
      </c>
      <c r="S568" s="1">
        <v>3.1310300000000001E-4</v>
      </c>
      <c r="T568" s="1">
        <v>1.6359599999999998E-2</v>
      </c>
      <c r="U568" s="1">
        <v>-2.47987</v>
      </c>
      <c r="V568" s="1" t="s">
        <v>23</v>
      </c>
      <c r="W568" s="1">
        <f>ABS(IK_diagnostics_positions__3[[#This Row],[Column1]]-A567)</f>
        <v>1.0129999999999861E-3</v>
      </c>
      <c r="X568" s="1">
        <f>ABS(IK_diagnostics_positions__3[[#This Row],[Column2]]-B567)</f>
        <v>0</v>
      </c>
      <c r="Y568" s="1">
        <f>ABS(IK_diagnostics_positions__3[[#This Row],[Column3]]-C567)</f>
        <v>4.7999999999992493E-4</v>
      </c>
      <c r="Z568" s="1">
        <f>ABS(IK_diagnostics_positions__3[[#This Row],[Column4]]-D567)</f>
        <v>1.2379999999999614E-3</v>
      </c>
      <c r="AA568" s="1">
        <f>ABS(IK_diagnostics_positions__3[[#This Row],[Column5]]-E567)</f>
        <v>0</v>
      </c>
      <c r="AB568" s="1">
        <f>ABS(IK_diagnostics_positions__3[[#This Row],[Column6]]-F567)</f>
        <v>1.0919999999999819E-3</v>
      </c>
      <c r="AC568" s="1">
        <f>ABS(IK_diagnostics_positions__3[[#This Row],[Column7]]-G567)</f>
        <v>1.4700000000000824E-4</v>
      </c>
      <c r="AD568" s="1">
        <f>ABS(IK_diagnostics_positions__3[[#This Row],[Column8]]-H567)</f>
        <v>1.3389999999999791E-3</v>
      </c>
      <c r="AE568" s="1">
        <f>ABS(IK_diagnostics_positions__3[[#This Row],[Column9]]-I567)</f>
        <v>2.5999999999992696E-4</v>
      </c>
      <c r="AF568" s="1">
        <f>ABS(IK_diagnostics_positions__3[[#This Row],[Column10]]-J567)</f>
        <v>9.2210000000000122E-5</v>
      </c>
      <c r="AG568" s="1">
        <f>ABS(IK_diagnostics_positions__3[[#This Row],[Column11]]-K567)</f>
        <v>5.1800000000001845E-4</v>
      </c>
      <c r="AH568" s="1">
        <f>ABS(IK_diagnostics_positions__3[[#This Row],[Column12]]-L567)</f>
        <v>1.8000000000006899E-4</v>
      </c>
      <c r="AI568" s="1">
        <f>ABS(IK_diagnostics_positions__3[[#This Row],[Column13]]-M567)</f>
        <v>3.3199999999999896E-4</v>
      </c>
      <c r="AJ568" s="1">
        <f>ABS(IK_diagnostics_positions__3[[#This Row],[Column14]]-N567)</f>
        <v>3.0200000000002447E-4</v>
      </c>
      <c r="AK568" s="1">
        <f>ABS(IK_diagnostics_positions__3[[#This Row],[Column15]]-O567)</f>
        <v>1.1000000000027654E-4</v>
      </c>
      <c r="AL568" s="1">
        <f>ABS(IK_diagnostics_positions__3[[#This Row],[Column16]]-P567)</f>
        <v>1.8999999999991246E-5</v>
      </c>
      <c r="AM568" s="1">
        <f>ABS(IK_diagnostics_positions__3[[#This Row],[Column17]]-Q567)</f>
        <v>1.5999999999993797E-4</v>
      </c>
      <c r="AN568" s="1">
        <f>ABS(IK_diagnostics_positions__3[[#This Row],[Column18]]-R567)</f>
        <v>2.3000000000017451E-4</v>
      </c>
      <c r="AO568" s="1">
        <f>ABS(IK_diagnostics_positions__3[[#This Row],[Column19]]-S567)</f>
        <v>9.8496999999999962E-5</v>
      </c>
      <c r="AP568" s="1">
        <f>ABS(IK_diagnostics_positions__3[[#This Row],[Column20]]-T567)</f>
        <v>1.9790000000000085E-4</v>
      </c>
      <c r="AQ568" s="1">
        <f>ABS(IK_diagnostics_positions__3[[#This Row],[Column21]]-U567)</f>
        <v>2.5999999999992696E-4</v>
      </c>
    </row>
    <row r="569" spans="1:43" x14ac:dyDescent="0.25">
      <c r="A569" s="1">
        <v>0.42927500000000002</v>
      </c>
      <c r="B569" s="1" t="s">
        <v>22</v>
      </c>
      <c r="C569" s="1">
        <v>-0.90317400000000003</v>
      </c>
      <c r="D569" s="1">
        <v>-0.50958599999999998</v>
      </c>
      <c r="E569" s="1" t="s">
        <v>22</v>
      </c>
      <c r="F569" s="1">
        <v>-0.55887799999999999</v>
      </c>
      <c r="G569" s="1">
        <v>-0.76880300000000001</v>
      </c>
      <c r="H569" s="1">
        <v>0.65365399999999996</v>
      </c>
      <c r="I569" s="1">
        <v>-1.26989</v>
      </c>
      <c r="J569" s="1">
        <v>-2.6174800000000002E-3</v>
      </c>
      <c r="K569" s="1">
        <v>0.82331900000000002</v>
      </c>
      <c r="L569" s="1">
        <v>-1.88971</v>
      </c>
      <c r="M569" s="1">
        <v>0.76356800000000002</v>
      </c>
      <c r="N569" s="1">
        <v>0.99298500000000001</v>
      </c>
      <c r="O569" s="1">
        <v>-2.5095299999999998</v>
      </c>
      <c r="P569" s="1">
        <v>-0.76485300000000001</v>
      </c>
      <c r="Q569" s="1">
        <v>1.00217</v>
      </c>
      <c r="R569" s="1">
        <v>-2.5118100000000001</v>
      </c>
      <c r="S569" s="1">
        <v>2.4766499999999999E-4</v>
      </c>
      <c r="T569" s="1">
        <v>1.61824E-2</v>
      </c>
      <c r="U569" s="1">
        <v>-2.48007</v>
      </c>
      <c r="V569" s="1" t="s">
        <v>23</v>
      </c>
      <c r="W569" s="1">
        <f>ABS(IK_diagnostics_positions__3[[#This Row],[Column1]]-A568)</f>
        <v>9.200000000000319E-4</v>
      </c>
      <c r="X569" s="1">
        <f>ABS(IK_diagnostics_positions__3[[#This Row],[Column2]]-B568)</f>
        <v>0</v>
      </c>
      <c r="Y569" s="1">
        <f>ABS(IK_diagnostics_positions__3[[#This Row],[Column3]]-C568)</f>
        <v>4.3599999999999195E-4</v>
      </c>
      <c r="Z569" s="1">
        <f>ABS(IK_diagnostics_positions__3[[#This Row],[Column4]]-D568)</f>
        <v>1.1700000000000044E-3</v>
      </c>
      <c r="AA569" s="1">
        <f>ABS(IK_diagnostics_positions__3[[#This Row],[Column5]]-E568)</f>
        <v>0</v>
      </c>
      <c r="AB569" s="1">
        <f>ABS(IK_diagnostics_positions__3[[#This Row],[Column6]]-F568)</f>
        <v>1.1200000000000099E-3</v>
      </c>
      <c r="AC569" s="1">
        <f>ABS(IK_diagnostics_positions__3[[#This Row],[Column7]]-G568)</f>
        <v>1.6599999999999948E-4</v>
      </c>
      <c r="AD569" s="1">
        <f>ABS(IK_diagnostics_positions__3[[#This Row],[Column8]]-H568)</f>
        <v>1.1570000000000746E-3</v>
      </c>
      <c r="AE569" s="1">
        <f>ABS(IK_diagnostics_positions__3[[#This Row],[Column9]]-I568)</f>
        <v>4.2000000000008697E-4</v>
      </c>
      <c r="AF569" s="1">
        <f>ABS(IK_diagnostics_positions__3[[#This Row],[Column10]]-J568)</f>
        <v>5.4960000000000165E-5</v>
      </c>
      <c r="AG569" s="1">
        <f>ABS(IK_diagnostics_positions__3[[#This Row],[Column11]]-K568)</f>
        <v>5.4999999999993943E-4</v>
      </c>
      <c r="AH569" s="1">
        <f>ABS(IK_diagnostics_positions__3[[#This Row],[Column12]]-L568)</f>
        <v>3.1000000000003247E-4</v>
      </c>
      <c r="AI569" s="1">
        <f>ABS(IK_diagnostics_positions__3[[#This Row],[Column13]]-M568)</f>
        <v>2.7599999999994296E-4</v>
      </c>
      <c r="AJ569" s="1">
        <f>ABS(IK_diagnostics_positions__3[[#This Row],[Column14]]-N568)</f>
        <v>5.8000000000002494E-5</v>
      </c>
      <c r="AK569" s="1">
        <f>ABS(IK_diagnostics_positions__3[[#This Row],[Column15]]-O568)</f>
        <v>1.9999999999997797E-4</v>
      </c>
      <c r="AL569" s="1">
        <f>ABS(IK_diagnostics_positions__3[[#This Row],[Column16]]-P568)</f>
        <v>2.1999999999999797E-4</v>
      </c>
      <c r="AM569" s="1">
        <f>ABS(IK_diagnostics_positions__3[[#This Row],[Column17]]-Q568)</f>
        <v>9.9999999999988987E-5</v>
      </c>
      <c r="AN569" s="1">
        <f>ABS(IK_diagnostics_positions__3[[#This Row],[Column18]]-R568)</f>
        <v>1.0999999999983245E-4</v>
      </c>
      <c r="AO569" s="1">
        <f>ABS(IK_diagnostics_positions__3[[#This Row],[Column19]]-S568)</f>
        <v>6.543800000000002E-5</v>
      </c>
      <c r="AP569" s="1">
        <f>ABS(IK_diagnostics_positions__3[[#This Row],[Column20]]-T568)</f>
        <v>1.7719999999999889E-4</v>
      </c>
      <c r="AQ569" s="1">
        <f>ABS(IK_diagnostics_positions__3[[#This Row],[Column21]]-U568)</f>
        <v>1.9999999999997797E-4</v>
      </c>
    </row>
    <row r="570" spans="1:43" x14ac:dyDescent="0.25">
      <c r="A570" s="1">
        <v>0.43042599999999998</v>
      </c>
      <c r="B570" s="1" t="s">
        <v>22</v>
      </c>
      <c r="C570" s="1">
        <v>-0.90262600000000004</v>
      </c>
      <c r="D570" s="1">
        <v>-0.50818200000000002</v>
      </c>
      <c r="E570" s="1" t="s">
        <v>22</v>
      </c>
      <c r="F570" s="1">
        <v>-0.557639</v>
      </c>
      <c r="G570" s="1">
        <v>-0.76832199999999995</v>
      </c>
      <c r="H570" s="1">
        <v>0.65254299999999998</v>
      </c>
      <c r="I570" s="1">
        <v>-1.2693399999999999</v>
      </c>
      <c r="J570" s="1">
        <v>-2.5173399999999999E-3</v>
      </c>
      <c r="K570" s="1">
        <v>0.82273499999999999</v>
      </c>
      <c r="L570" s="1">
        <v>-1.88948</v>
      </c>
      <c r="M570" s="1">
        <v>0.76328700000000005</v>
      </c>
      <c r="N570" s="1">
        <v>0.992927</v>
      </c>
      <c r="O570" s="1">
        <v>-2.50962</v>
      </c>
      <c r="P570" s="1">
        <v>-0.76473400000000002</v>
      </c>
      <c r="Q570" s="1">
        <v>1.0021800000000001</v>
      </c>
      <c r="R570" s="1">
        <v>-2.5114299999999998</v>
      </c>
      <c r="S570" s="1">
        <v>2.9376100000000002E-4</v>
      </c>
      <c r="T570" s="1">
        <v>1.5862600000000001E-2</v>
      </c>
      <c r="U570" s="1">
        <v>-2.4802</v>
      </c>
      <c r="V570" s="1" t="s">
        <v>23</v>
      </c>
      <c r="W570" s="1">
        <f>ABS(IK_diagnostics_positions__3[[#This Row],[Column1]]-A569)</f>
        <v>1.1509999999999576E-3</v>
      </c>
      <c r="X570" s="1">
        <f>ABS(IK_diagnostics_positions__3[[#This Row],[Column2]]-B569)</f>
        <v>0</v>
      </c>
      <c r="Y570" s="1">
        <f>ABS(IK_diagnostics_positions__3[[#This Row],[Column3]]-C569)</f>
        <v>5.4799999999999294E-4</v>
      </c>
      <c r="Z570" s="1">
        <f>ABS(IK_diagnostics_positions__3[[#This Row],[Column4]]-D569)</f>
        <v>1.4039999999999608E-3</v>
      </c>
      <c r="AA570" s="1">
        <f>ABS(IK_diagnostics_positions__3[[#This Row],[Column5]]-E569)</f>
        <v>0</v>
      </c>
      <c r="AB570" s="1">
        <f>ABS(IK_diagnostics_positions__3[[#This Row],[Column6]]-F569)</f>
        <v>1.2389999999999901E-3</v>
      </c>
      <c r="AC570" s="1">
        <f>ABS(IK_diagnostics_positions__3[[#This Row],[Column7]]-G569)</f>
        <v>4.8100000000006471E-4</v>
      </c>
      <c r="AD570" s="1">
        <f>ABS(IK_diagnostics_positions__3[[#This Row],[Column8]]-H569)</f>
        <v>1.1109999999999731E-3</v>
      </c>
      <c r="AE570" s="1">
        <f>ABS(IK_diagnostics_positions__3[[#This Row],[Column9]]-I569)</f>
        <v>5.5000000000005045E-4</v>
      </c>
      <c r="AF570" s="1">
        <f>ABS(IK_diagnostics_positions__3[[#This Row],[Column10]]-J569)</f>
        <v>1.001400000000003E-4</v>
      </c>
      <c r="AG570" s="1">
        <f>ABS(IK_diagnostics_positions__3[[#This Row],[Column11]]-K569)</f>
        <v>5.8400000000002894E-4</v>
      </c>
      <c r="AH570" s="1">
        <f>ABS(IK_diagnostics_positions__3[[#This Row],[Column12]]-L569)</f>
        <v>2.2999999999995246E-4</v>
      </c>
      <c r="AI570" s="1">
        <f>ABS(IK_diagnostics_positions__3[[#This Row],[Column13]]-M569)</f>
        <v>2.8099999999997571E-4</v>
      </c>
      <c r="AJ570" s="1">
        <f>ABS(IK_diagnostics_positions__3[[#This Row],[Column14]]-N569)</f>
        <v>5.8000000000002494E-5</v>
      </c>
      <c r="AK570" s="1">
        <f>ABS(IK_diagnostics_positions__3[[#This Row],[Column15]]-O569)</f>
        <v>9.0000000000145519E-5</v>
      </c>
      <c r="AL570" s="1">
        <f>ABS(IK_diagnostics_positions__3[[#This Row],[Column16]]-P569)</f>
        <v>1.1899999999998023E-4</v>
      </c>
      <c r="AM570" s="1">
        <f>ABS(IK_diagnostics_positions__3[[#This Row],[Column17]]-Q569)</f>
        <v>1.0000000000065512E-5</v>
      </c>
      <c r="AN570" s="1">
        <f>ABS(IK_diagnostics_positions__3[[#This Row],[Column18]]-R569)</f>
        <v>3.8000000000026901E-4</v>
      </c>
      <c r="AO570" s="1">
        <f>ABS(IK_diagnostics_positions__3[[#This Row],[Column19]]-S569)</f>
        <v>4.6096000000000028E-5</v>
      </c>
      <c r="AP570" s="1">
        <f>ABS(IK_diagnostics_positions__3[[#This Row],[Column20]]-T569)</f>
        <v>3.1979999999999856E-4</v>
      </c>
      <c r="AQ570" s="1">
        <f>ABS(IK_diagnostics_positions__3[[#This Row],[Column21]]-U569)</f>
        <v>1.2999999999996348E-4</v>
      </c>
    </row>
    <row r="571" spans="1:43" x14ac:dyDescent="0.25">
      <c r="A571" s="1">
        <v>0.43127300000000002</v>
      </c>
      <c r="B571" s="1" t="s">
        <v>22</v>
      </c>
      <c r="C571" s="1">
        <v>-0.90222100000000005</v>
      </c>
      <c r="D571" s="1">
        <v>-0.50715699999999997</v>
      </c>
      <c r="E571" s="1" t="s">
        <v>22</v>
      </c>
      <c r="F571" s="1">
        <v>-0.556751</v>
      </c>
      <c r="G571" s="1">
        <v>-0.76821200000000001</v>
      </c>
      <c r="H571" s="1">
        <v>0.65131899999999998</v>
      </c>
      <c r="I571" s="1">
        <v>-1.2692399999999999</v>
      </c>
      <c r="J571" s="1">
        <v>-2.5068500000000001E-3</v>
      </c>
      <c r="K571" s="1">
        <v>0.82218999999999998</v>
      </c>
      <c r="L571" s="1">
        <v>-1.88931</v>
      </c>
      <c r="M571" s="1">
        <v>0.76319800000000004</v>
      </c>
      <c r="N571" s="1">
        <v>0.99306099999999997</v>
      </c>
      <c r="O571" s="1">
        <v>-2.5093899999999998</v>
      </c>
      <c r="P571" s="1">
        <v>-0.76436000000000004</v>
      </c>
      <c r="Q571" s="1">
        <v>1.00197</v>
      </c>
      <c r="R571" s="1">
        <v>-2.5116200000000002</v>
      </c>
      <c r="S571" s="1">
        <v>3.6825999999999997E-4</v>
      </c>
      <c r="T571" s="1">
        <v>1.5593600000000001E-2</v>
      </c>
      <c r="U571" s="1">
        <v>-2.48041</v>
      </c>
      <c r="V571" s="1" t="s">
        <v>23</v>
      </c>
      <c r="W571" s="1">
        <f>ABS(IK_diagnostics_positions__3[[#This Row],[Column1]]-A570)</f>
        <v>8.4700000000004216E-4</v>
      </c>
      <c r="X571" s="1">
        <f>ABS(IK_diagnostics_positions__3[[#This Row],[Column2]]-B570)</f>
        <v>0</v>
      </c>
      <c r="Y571" s="1">
        <f>ABS(IK_diagnostics_positions__3[[#This Row],[Column3]]-C570)</f>
        <v>4.049999999999887E-4</v>
      </c>
      <c r="Z571" s="1">
        <f>ABS(IK_diagnostics_positions__3[[#This Row],[Column4]]-D570)</f>
        <v>1.0250000000000536E-3</v>
      </c>
      <c r="AA571" s="1">
        <f>ABS(IK_diagnostics_positions__3[[#This Row],[Column5]]-E570)</f>
        <v>0</v>
      </c>
      <c r="AB571" s="1">
        <f>ABS(IK_diagnostics_positions__3[[#This Row],[Column6]]-F570)</f>
        <v>8.879999999999999E-4</v>
      </c>
      <c r="AC571" s="1">
        <f>ABS(IK_diagnostics_positions__3[[#This Row],[Column7]]-G570)</f>
        <v>1.0999999999994348E-4</v>
      </c>
      <c r="AD571" s="1">
        <f>ABS(IK_diagnostics_positions__3[[#This Row],[Column8]]-H570)</f>
        <v>1.2240000000000029E-3</v>
      </c>
      <c r="AE571" s="1">
        <f>ABS(IK_diagnostics_positions__3[[#This Row],[Column9]]-I570)</f>
        <v>9.9999999999988987E-5</v>
      </c>
      <c r="AF571" s="1">
        <f>ABS(IK_diagnostics_positions__3[[#This Row],[Column10]]-J570)</f>
        <v>1.0489999999999718E-5</v>
      </c>
      <c r="AG571" s="1">
        <f>ABS(IK_diagnostics_positions__3[[#This Row],[Column11]]-K570)</f>
        <v>5.4500000000001769E-4</v>
      </c>
      <c r="AH571" s="1">
        <f>ABS(IK_diagnostics_positions__3[[#This Row],[Column12]]-L570)</f>
        <v>1.7000000000000348E-4</v>
      </c>
      <c r="AI571" s="1">
        <f>ABS(IK_diagnostics_positions__3[[#This Row],[Column13]]-M570)</f>
        <v>8.9000000000005741E-5</v>
      </c>
      <c r="AJ571" s="1">
        <f>ABS(IK_diagnostics_positions__3[[#This Row],[Column14]]-N570)</f>
        <v>1.3399999999996748E-4</v>
      </c>
      <c r="AK571" s="1">
        <f>ABS(IK_diagnostics_positions__3[[#This Row],[Column15]]-O570)</f>
        <v>2.3000000000017451E-4</v>
      </c>
      <c r="AL571" s="1">
        <f>ABS(IK_diagnostics_positions__3[[#This Row],[Column16]]-P570)</f>
        <v>3.7399999999998546E-4</v>
      </c>
      <c r="AM571" s="1">
        <f>ABS(IK_diagnostics_positions__3[[#This Row],[Column17]]-Q570)</f>
        <v>2.1000000000004349E-4</v>
      </c>
      <c r="AN571" s="1">
        <f>ABS(IK_diagnostics_positions__3[[#This Row],[Column18]]-R570)</f>
        <v>1.9000000000035655E-4</v>
      </c>
      <c r="AO571" s="1">
        <f>ABS(IK_diagnostics_positions__3[[#This Row],[Column19]]-S570)</f>
        <v>7.4498999999999952E-5</v>
      </c>
      <c r="AP571" s="1">
        <f>ABS(IK_diagnostics_positions__3[[#This Row],[Column20]]-T570)</f>
        <v>2.6900000000000014E-4</v>
      </c>
      <c r="AQ571" s="1">
        <f>ABS(IK_diagnostics_positions__3[[#This Row],[Column21]]-U570)</f>
        <v>2.1000000000004349E-4</v>
      </c>
    </row>
    <row r="572" spans="1:43" x14ac:dyDescent="0.25">
      <c r="A572" s="1">
        <v>0.43236999999999998</v>
      </c>
      <c r="B572" s="1" t="s">
        <v>22</v>
      </c>
      <c r="C572" s="1">
        <v>-0.90169600000000005</v>
      </c>
      <c r="D572" s="1">
        <v>-0.50584099999999999</v>
      </c>
      <c r="E572" s="1" t="s">
        <v>22</v>
      </c>
      <c r="F572" s="1">
        <v>-0.55563300000000004</v>
      </c>
      <c r="G572" s="1">
        <v>-0.76782300000000003</v>
      </c>
      <c r="H572" s="1">
        <v>0.65014499999999997</v>
      </c>
      <c r="I572" s="1">
        <v>-1.26885</v>
      </c>
      <c r="J572" s="1">
        <v>-2.3623099999999998E-3</v>
      </c>
      <c r="K572" s="1">
        <v>0.82172800000000001</v>
      </c>
      <c r="L572" s="1">
        <v>-1.88903</v>
      </c>
      <c r="M572" s="1">
        <v>0.76309899999999997</v>
      </c>
      <c r="N572" s="1">
        <v>0.99331100000000006</v>
      </c>
      <c r="O572" s="1">
        <v>-2.50922</v>
      </c>
      <c r="P572" s="1">
        <v>-0.76398699999999997</v>
      </c>
      <c r="Q572" s="1">
        <v>1.0021599999999999</v>
      </c>
      <c r="R572" s="1">
        <v>-2.5114200000000002</v>
      </c>
      <c r="S572" s="1">
        <v>3.1268600000000001E-4</v>
      </c>
      <c r="T572" s="1">
        <v>1.5456900000000001E-2</v>
      </c>
      <c r="U572" s="1">
        <v>-2.4805700000000002</v>
      </c>
      <c r="V572" s="1" t="s">
        <v>23</v>
      </c>
      <c r="W572" s="1">
        <f>ABS(IK_diagnostics_positions__3[[#This Row],[Column1]]-A571)</f>
        <v>1.0969999999999591E-3</v>
      </c>
      <c r="X572" s="1">
        <f>ABS(IK_diagnostics_positions__3[[#This Row],[Column2]]-B571)</f>
        <v>0</v>
      </c>
      <c r="Y572" s="1">
        <f>ABS(IK_diagnostics_positions__3[[#This Row],[Column3]]-C571)</f>
        <v>5.2499999999999769E-4</v>
      </c>
      <c r="Z572" s="1">
        <f>ABS(IK_diagnostics_positions__3[[#This Row],[Column4]]-D571)</f>
        <v>1.3159999999999838E-3</v>
      </c>
      <c r="AA572" s="1">
        <f>ABS(IK_diagnostics_positions__3[[#This Row],[Column5]]-E571)</f>
        <v>0</v>
      </c>
      <c r="AB572" s="1">
        <f>ABS(IK_diagnostics_positions__3[[#This Row],[Column6]]-F571)</f>
        <v>1.1179999999999524E-3</v>
      </c>
      <c r="AC572" s="1">
        <f>ABS(IK_diagnostics_positions__3[[#This Row],[Column7]]-G571)</f>
        <v>3.889999999999727E-4</v>
      </c>
      <c r="AD572" s="1">
        <f>ABS(IK_diagnostics_positions__3[[#This Row],[Column8]]-H571)</f>
        <v>1.1740000000000084E-3</v>
      </c>
      <c r="AE572" s="1">
        <f>ABS(IK_diagnostics_positions__3[[#This Row],[Column9]]-I571)</f>
        <v>3.8999999999989043E-4</v>
      </c>
      <c r="AF572" s="1">
        <f>ABS(IK_diagnostics_positions__3[[#This Row],[Column10]]-J571)</f>
        <v>1.4454000000000029E-4</v>
      </c>
      <c r="AG572" s="1">
        <f>ABS(IK_diagnostics_positions__3[[#This Row],[Column11]]-K571)</f>
        <v>4.6199999999996244E-4</v>
      </c>
      <c r="AH572" s="1">
        <f>ABS(IK_diagnostics_positions__3[[#This Row],[Column12]]-L571)</f>
        <v>2.8000000000005798E-4</v>
      </c>
      <c r="AI572" s="1">
        <f>ABS(IK_diagnostics_positions__3[[#This Row],[Column13]]-M571)</f>
        <v>9.9000000000071253E-5</v>
      </c>
      <c r="AJ572" s="1">
        <f>ABS(IK_diagnostics_positions__3[[#This Row],[Column14]]-N571)</f>
        <v>2.5000000000008349E-4</v>
      </c>
      <c r="AK572" s="1">
        <f>ABS(IK_diagnostics_positions__3[[#This Row],[Column15]]-O571)</f>
        <v>1.6999999999978144E-4</v>
      </c>
      <c r="AL572" s="1">
        <f>ABS(IK_diagnostics_positions__3[[#This Row],[Column16]]-P571)</f>
        <v>3.7300000000006772E-4</v>
      </c>
      <c r="AM572" s="1">
        <f>ABS(IK_diagnostics_positions__3[[#This Row],[Column17]]-Q571)</f>
        <v>1.8999999999991246E-4</v>
      </c>
      <c r="AN572" s="1">
        <f>ABS(IK_diagnostics_positions__3[[#This Row],[Column18]]-R571)</f>
        <v>1.9999999999997797E-4</v>
      </c>
      <c r="AO572" s="1">
        <f>ABS(IK_diagnostics_positions__3[[#This Row],[Column19]]-S571)</f>
        <v>5.5573999999999966E-5</v>
      </c>
      <c r="AP572" s="1">
        <f>ABS(IK_diagnostics_positions__3[[#This Row],[Column20]]-T571)</f>
        <v>1.3670000000000002E-4</v>
      </c>
      <c r="AQ572" s="1">
        <f>ABS(IK_diagnostics_positions__3[[#This Row],[Column21]]-U571)</f>
        <v>1.6000000000016001E-4</v>
      </c>
    </row>
    <row r="573" spans="1:43" x14ac:dyDescent="0.25">
      <c r="A573" s="1">
        <v>0.43328299999999997</v>
      </c>
      <c r="B573" s="1" t="s">
        <v>22</v>
      </c>
      <c r="C573" s="1">
        <v>-0.901258</v>
      </c>
      <c r="D573" s="1">
        <v>-0.50468599999999997</v>
      </c>
      <c r="E573" s="1" t="s">
        <v>22</v>
      </c>
      <c r="F573" s="1">
        <v>-0.554539</v>
      </c>
      <c r="G573" s="1">
        <v>-0.76764699999999997</v>
      </c>
      <c r="H573" s="1">
        <v>0.64893100000000004</v>
      </c>
      <c r="I573" s="1">
        <v>-1.2685</v>
      </c>
      <c r="J573" s="1">
        <v>-2.4832500000000002E-3</v>
      </c>
      <c r="K573" s="1">
        <v>0.82120800000000005</v>
      </c>
      <c r="L573" s="1">
        <v>-1.88886</v>
      </c>
      <c r="M573" s="1">
        <v>0.76268000000000002</v>
      </c>
      <c r="N573" s="1">
        <v>0.99348499999999995</v>
      </c>
      <c r="O573" s="1">
        <v>-2.50922</v>
      </c>
      <c r="P573" s="1">
        <v>-0.76390599999999997</v>
      </c>
      <c r="Q573" s="1">
        <v>1.0020800000000001</v>
      </c>
      <c r="R573" s="1">
        <v>-2.5113699999999999</v>
      </c>
      <c r="S573" s="1">
        <v>2.9054299999999999E-4</v>
      </c>
      <c r="T573" s="1">
        <v>1.52088E-2</v>
      </c>
      <c r="U573" s="1">
        <v>-2.4807700000000001</v>
      </c>
      <c r="V573" s="1" t="s">
        <v>23</v>
      </c>
      <c r="W573" s="1">
        <f>ABS(IK_diagnostics_positions__3[[#This Row],[Column1]]-A572)</f>
        <v>9.1299999999999715E-4</v>
      </c>
      <c r="X573" s="1">
        <f>ABS(IK_diagnostics_positions__3[[#This Row],[Column2]]-B572)</f>
        <v>0</v>
      </c>
      <c r="Y573" s="1">
        <f>ABS(IK_diagnostics_positions__3[[#This Row],[Column3]]-C572)</f>
        <v>4.3800000000004946E-4</v>
      </c>
      <c r="Z573" s="1">
        <f>ABS(IK_diagnostics_positions__3[[#This Row],[Column4]]-D572)</f>
        <v>1.1550000000000171E-3</v>
      </c>
      <c r="AA573" s="1">
        <f>ABS(IK_diagnostics_positions__3[[#This Row],[Column5]]-E572)</f>
        <v>0</v>
      </c>
      <c r="AB573" s="1">
        <f>ABS(IK_diagnostics_positions__3[[#This Row],[Column6]]-F572)</f>
        <v>1.0940000000000394E-3</v>
      </c>
      <c r="AC573" s="1">
        <f>ABS(IK_diagnostics_positions__3[[#This Row],[Column7]]-G572)</f>
        <v>1.7600000000006499E-4</v>
      </c>
      <c r="AD573" s="1">
        <f>ABS(IK_diagnostics_positions__3[[#This Row],[Column8]]-H572)</f>
        <v>1.2139999999999374E-3</v>
      </c>
      <c r="AE573" s="1">
        <f>ABS(IK_diagnostics_positions__3[[#This Row],[Column9]]-I572)</f>
        <v>3.5000000000007248E-4</v>
      </c>
      <c r="AF573" s="1">
        <f>ABS(IK_diagnostics_positions__3[[#This Row],[Column10]]-J572)</f>
        <v>1.2094000000000037E-4</v>
      </c>
      <c r="AG573" s="1">
        <f>ABS(IK_diagnostics_positions__3[[#This Row],[Column11]]-K572)</f>
        <v>5.1999999999996493E-4</v>
      </c>
      <c r="AH573" s="1">
        <f>ABS(IK_diagnostics_positions__3[[#This Row],[Column12]]-L572)</f>
        <v>1.7000000000000348E-4</v>
      </c>
      <c r="AI573" s="1">
        <f>ABS(IK_diagnostics_positions__3[[#This Row],[Column13]]-M572)</f>
        <v>4.1899999999994719E-4</v>
      </c>
      <c r="AJ573" s="1">
        <f>ABS(IK_diagnostics_positions__3[[#This Row],[Column14]]-N572)</f>
        <v>1.7399999999989646E-4</v>
      </c>
      <c r="AK573" s="1">
        <f>ABS(IK_diagnostics_positions__3[[#This Row],[Column15]]-O572)</f>
        <v>0</v>
      </c>
      <c r="AL573" s="1">
        <f>ABS(IK_diagnostics_positions__3[[#This Row],[Column16]]-P572)</f>
        <v>8.099999999999774E-5</v>
      </c>
      <c r="AM573" s="1">
        <f>ABS(IK_diagnostics_positions__3[[#This Row],[Column17]]-Q572)</f>
        <v>7.9999999999857963E-5</v>
      </c>
      <c r="AN573" s="1">
        <f>ABS(IK_diagnostics_positions__3[[#This Row],[Column18]]-R572)</f>
        <v>5.000000000032756E-5</v>
      </c>
      <c r="AO573" s="1">
        <f>ABS(IK_diagnostics_positions__3[[#This Row],[Column19]]-S572)</f>
        <v>2.2143000000000022E-5</v>
      </c>
      <c r="AP573" s="1">
        <f>ABS(IK_diagnostics_positions__3[[#This Row],[Column20]]-T572)</f>
        <v>2.481000000000011E-4</v>
      </c>
      <c r="AQ573" s="1">
        <f>ABS(IK_diagnostics_positions__3[[#This Row],[Column21]]-U572)</f>
        <v>1.9999999999997797E-4</v>
      </c>
    </row>
    <row r="574" spans="1:43" x14ac:dyDescent="0.25">
      <c r="A574" s="1">
        <v>0.43432700000000002</v>
      </c>
      <c r="B574" s="1" t="s">
        <v>22</v>
      </c>
      <c r="C574" s="1">
        <v>-0.90075499999999997</v>
      </c>
      <c r="D574" s="1">
        <v>-0.50351999999999997</v>
      </c>
      <c r="E574" s="1" t="s">
        <v>22</v>
      </c>
      <c r="F574" s="1">
        <v>-0.55370600000000003</v>
      </c>
      <c r="G574" s="1">
        <v>-0.76721200000000001</v>
      </c>
      <c r="H574" s="1">
        <v>0.64788400000000002</v>
      </c>
      <c r="I574" s="1">
        <v>-1.2683500000000001</v>
      </c>
      <c r="J574" s="1">
        <v>-2.1559000000000001E-3</v>
      </c>
      <c r="K574" s="1">
        <v>0.82067999999999997</v>
      </c>
      <c r="L574" s="1">
        <v>-1.8887</v>
      </c>
      <c r="M574" s="1">
        <v>0.76290000000000002</v>
      </c>
      <c r="N574" s="1">
        <v>0.99347600000000003</v>
      </c>
      <c r="O574" s="1">
        <v>-2.5090400000000002</v>
      </c>
      <c r="P574" s="1">
        <v>-0.76341499999999995</v>
      </c>
      <c r="Q574" s="1">
        <v>1.0021800000000001</v>
      </c>
      <c r="R574" s="1">
        <v>-2.5112299999999999</v>
      </c>
      <c r="S574" s="1">
        <v>2.8840499999999999E-4</v>
      </c>
      <c r="T574" s="1">
        <v>1.5051699999999999E-2</v>
      </c>
      <c r="U574" s="1">
        <v>-2.4811100000000001</v>
      </c>
      <c r="V574" s="1" t="s">
        <v>23</v>
      </c>
      <c r="W574" s="1">
        <f>ABS(IK_diagnostics_positions__3[[#This Row],[Column1]]-A573)</f>
        <v>1.0440000000000449E-3</v>
      </c>
      <c r="X574" s="1">
        <f>ABS(IK_diagnostics_positions__3[[#This Row],[Column2]]-B573)</f>
        <v>0</v>
      </c>
      <c r="Y574" s="1">
        <f>ABS(IK_diagnostics_positions__3[[#This Row],[Column3]]-C573)</f>
        <v>5.030000000000312E-4</v>
      </c>
      <c r="Z574" s="1">
        <f>ABS(IK_diagnostics_positions__3[[#This Row],[Column4]]-D573)</f>
        <v>1.1660000000000004E-3</v>
      </c>
      <c r="AA574" s="1">
        <f>ABS(IK_diagnostics_positions__3[[#This Row],[Column5]]-E573)</f>
        <v>0</v>
      </c>
      <c r="AB574" s="1">
        <f>ABS(IK_diagnostics_positions__3[[#This Row],[Column6]]-F573)</f>
        <v>8.3299999999997265E-4</v>
      </c>
      <c r="AC574" s="1">
        <f>ABS(IK_diagnostics_positions__3[[#This Row],[Column7]]-G573)</f>
        <v>4.3499999999996319E-4</v>
      </c>
      <c r="AD574" s="1">
        <f>ABS(IK_diagnostics_positions__3[[#This Row],[Column8]]-H573)</f>
        <v>1.0470000000000201E-3</v>
      </c>
      <c r="AE574" s="1">
        <f>ABS(IK_diagnostics_positions__3[[#This Row],[Column9]]-I573)</f>
        <v>1.4999999999987246E-4</v>
      </c>
      <c r="AF574" s="1">
        <f>ABS(IK_diagnostics_positions__3[[#This Row],[Column10]]-J573)</f>
        <v>3.2735000000000012E-4</v>
      </c>
      <c r="AG574" s="1">
        <f>ABS(IK_diagnostics_positions__3[[#This Row],[Column11]]-K573)</f>
        <v>5.2800000000008396E-4</v>
      </c>
      <c r="AH574" s="1">
        <f>ABS(IK_diagnostics_positions__3[[#This Row],[Column12]]-L573)</f>
        <v>1.5999999999993797E-4</v>
      </c>
      <c r="AI574" s="1">
        <f>ABS(IK_diagnostics_positions__3[[#This Row],[Column13]]-M573)</f>
        <v>2.1999999999999797E-4</v>
      </c>
      <c r="AJ574" s="1">
        <f>ABS(IK_diagnostics_positions__3[[#This Row],[Column14]]-N573)</f>
        <v>8.9999999999257341E-6</v>
      </c>
      <c r="AK574" s="1">
        <f>ABS(IK_diagnostics_positions__3[[#This Row],[Column15]]-O573)</f>
        <v>1.7999999999984695E-4</v>
      </c>
      <c r="AL574" s="1">
        <f>ABS(IK_diagnostics_positions__3[[#This Row],[Column16]]-P573)</f>
        <v>4.910000000000192E-4</v>
      </c>
      <c r="AM574" s="1">
        <f>ABS(IK_diagnostics_positions__3[[#This Row],[Column17]]-Q573)</f>
        <v>9.9999999999988987E-5</v>
      </c>
      <c r="AN574" s="1">
        <f>ABS(IK_diagnostics_positions__3[[#This Row],[Column18]]-R573)</f>
        <v>1.4000000000002899E-4</v>
      </c>
      <c r="AO574" s="1">
        <f>ABS(IK_diagnostics_positions__3[[#This Row],[Column19]]-S573)</f>
        <v>2.1379999999999988E-6</v>
      </c>
      <c r="AP574" s="1">
        <f>ABS(IK_diagnostics_positions__3[[#This Row],[Column20]]-T573)</f>
        <v>1.5710000000000029E-4</v>
      </c>
      <c r="AQ574" s="1">
        <f>ABS(IK_diagnostics_positions__3[[#This Row],[Column21]]-U573)</f>
        <v>3.4000000000000696E-4</v>
      </c>
    </row>
    <row r="575" spans="1:43" x14ac:dyDescent="0.25">
      <c r="A575" s="1">
        <v>0.43505300000000002</v>
      </c>
      <c r="B575" s="1" t="s">
        <v>22</v>
      </c>
      <c r="C575" s="1">
        <v>-0.90040500000000001</v>
      </c>
      <c r="D575" s="1">
        <v>-0.50255899999999998</v>
      </c>
      <c r="E575" s="1" t="s">
        <v>22</v>
      </c>
      <c r="F575" s="1">
        <v>-0.55272100000000002</v>
      </c>
      <c r="G575" s="1">
        <v>-0.76713500000000001</v>
      </c>
      <c r="H575" s="1">
        <v>0.64673099999999994</v>
      </c>
      <c r="I575" s="1">
        <v>-1.2680800000000001</v>
      </c>
      <c r="J575" s="1">
        <v>-2.3513399999999999E-3</v>
      </c>
      <c r="K575" s="1">
        <v>0.82022499999999998</v>
      </c>
      <c r="L575" s="1">
        <v>-1.8885700000000001</v>
      </c>
      <c r="M575" s="1">
        <v>0.76243300000000003</v>
      </c>
      <c r="N575" s="1">
        <v>0.99371900000000002</v>
      </c>
      <c r="O575" s="1">
        <v>-2.5090599999999998</v>
      </c>
      <c r="P575" s="1">
        <v>-0.76348899999999997</v>
      </c>
      <c r="Q575" s="1">
        <v>1.00223</v>
      </c>
      <c r="R575" s="1">
        <v>-2.5110999999999999</v>
      </c>
      <c r="S575" s="2">
        <v>3.7707399999999997E-5</v>
      </c>
      <c r="T575" s="1">
        <v>1.4848800000000001E-2</v>
      </c>
      <c r="U575" s="1">
        <v>-2.4813299999999998</v>
      </c>
      <c r="V575" s="1" t="s">
        <v>23</v>
      </c>
      <c r="W575" s="1">
        <f>ABS(IK_diagnostics_positions__3[[#This Row],[Column1]]-A574)</f>
        <v>7.2600000000000442E-4</v>
      </c>
      <c r="X575" s="1">
        <f>ABS(IK_diagnostics_positions__3[[#This Row],[Column2]]-B574)</f>
        <v>0</v>
      </c>
      <c r="Y575" s="1">
        <f>ABS(IK_diagnostics_positions__3[[#This Row],[Column3]]-C574)</f>
        <v>3.4999999999996145E-4</v>
      </c>
      <c r="Z575" s="1">
        <f>ABS(IK_diagnostics_positions__3[[#This Row],[Column4]]-D574)</f>
        <v>9.6099999999998964E-4</v>
      </c>
      <c r="AA575" s="1">
        <f>ABS(IK_diagnostics_positions__3[[#This Row],[Column5]]-E574)</f>
        <v>0</v>
      </c>
      <c r="AB575" s="1">
        <f>ABS(IK_diagnostics_positions__3[[#This Row],[Column6]]-F574)</f>
        <v>9.8500000000001364E-4</v>
      </c>
      <c r="AC575" s="1">
        <f>ABS(IK_diagnostics_positions__3[[#This Row],[Column7]]-G574)</f>
        <v>7.699999999999374E-5</v>
      </c>
      <c r="AD575" s="1">
        <f>ABS(IK_diagnostics_positions__3[[#This Row],[Column8]]-H574)</f>
        <v>1.1530000000000706E-3</v>
      </c>
      <c r="AE575" s="1">
        <f>ABS(IK_diagnostics_positions__3[[#This Row],[Column9]]-I574)</f>
        <v>2.6999999999999247E-4</v>
      </c>
      <c r="AF575" s="1">
        <f>ABS(IK_diagnostics_positions__3[[#This Row],[Column10]]-J574)</f>
        <v>1.9543999999999985E-4</v>
      </c>
      <c r="AG575" s="1">
        <f>ABS(IK_diagnostics_positions__3[[#This Row],[Column11]]-K574)</f>
        <v>4.549999999999832E-4</v>
      </c>
      <c r="AH575" s="1">
        <f>ABS(IK_diagnostics_positions__3[[#This Row],[Column12]]-L574)</f>
        <v>1.2999999999996348E-4</v>
      </c>
      <c r="AI575" s="1">
        <f>ABS(IK_diagnostics_positions__3[[#This Row],[Column13]]-M574)</f>
        <v>4.669999999999952E-4</v>
      </c>
      <c r="AJ575" s="1">
        <f>ABS(IK_diagnostics_positions__3[[#This Row],[Column14]]-N574)</f>
        <v>2.4299999999999322E-4</v>
      </c>
      <c r="AK575" s="1">
        <f>ABS(IK_diagnostics_positions__3[[#This Row],[Column15]]-O574)</f>
        <v>1.9999999999686935E-5</v>
      </c>
      <c r="AL575" s="1">
        <f>ABS(IK_diagnostics_positions__3[[#This Row],[Column16]]-P574)</f>
        <v>7.4000000000018495E-5</v>
      </c>
      <c r="AM575" s="1">
        <f>ABS(IK_diagnostics_positions__3[[#This Row],[Column17]]-Q574)</f>
        <v>4.9999999999883471E-5</v>
      </c>
      <c r="AN575" s="1">
        <f>ABS(IK_diagnostics_positions__3[[#This Row],[Column18]]-R574)</f>
        <v>1.2999999999996348E-4</v>
      </c>
      <c r="AO575" s="1">
        <f>ABS(IK_diagnostics_positions__3[[#This Row],[Column19]]-S574)</f>
        <v>2.5069760000000002E-4</v>
      </c>
      <c r="AP575" s="1">
        <f>ABS(IK_diagnostics_positions__3[[#This Row],[Column20]]-T574)</f>
        <v>2.0289999999999891E-4</v>
      </c>
      <c r="AQ575" s="1">
        <f>ABS(IK_diagnostics_positions__3[[#This Row],[Column21]]-U574)</f>
        <v>2.1999999999966491E-4</v>
      </c>
    </row>
    <row r="576" spans="1:43" x14ac:dyDescent="0.25">
      <c r="A576" s="1">
        <v>0.43610700000000002</v>
      </c>
      <c r="B576" s="1" t="s">
        <v>22</v>
      </c>
      <c r="C576" s="1">
        <v>-0.899895</v>
      </c>
      <c r="D576" s="1">
        <v>-0.50132900000000002</v>
      </c>
      <c r="E576" s="1" t="s">
        <v>22</v>
      </c>
      <c r="F576" s="1">
        <v>-0.551736</v>
      </c>
      <c r="G576" s="1">
        <v>-0.76679699999999995</v>
      </c>
      <c r="H576" s="1">
        <v>0.64553700000000003</v>
      </c>
      <c r="I576" s="1">
        <v>-1.2678400000000001</v>
      </c>
      <c r="J576" s="1">
        <v>-2.2720100000000001E-3</v>
      </c>
      <c r="K576" s="1">
        <v>0.819747</v>
      </c>
      <c r="L576" s="1">
        <v>-1.88845</v>
      </c>
      <c r="M576" s="1">
        <v>0.76225299999999996</v>
      </c>
      <c r="N576" s="1">
        <v>0.99395699999999998</v>
      </c>
      <c r="O576" s="1">
        <v>-2.5090599999999998</v>
      </c>
      <c r="P576" s="1">
        <v>-0.76336899999999996</v>
      </c>
      <c r="Q576" s="1">
        <v>1.0022599999999999</v>
      </c>
      <c r="R576" s="1">
        <v>-2.5108799999999998</v>
      </c>
      <c r="S576" s="1">
        <v>2.8435100000000002E-4</v>
      </c>
      <c r="T576" s="1">
        <v>1.4575599999999999E-2</v>
      </c>
      <c r="U576" s="1">
        <v>-2.48149</v>
      </c>
      <c r="V576" s="1" t="s">
        <v>23</v>
      </c>
      <c r="W576" s="1">
        <f>ABS(IK_diagnostics_positions__3[[#This Row],[Column1]]-A575)</f>
        <v>1.0539999999999994E-3</v>
      </c>
      <c r="X576" s="1">
        <f>ABS(IK_diagnostics_positions__3[[#This Row],[Column2]]-B575)</f>
        <v>0</v>
      </c>
      <c r="Y576" s="1">
        <f>ABS(IK_diagnostics_positions__3[[#This Row],[Column3]]-C575)</f>
        <v>5.1000000000001044E-4</v>
      </c>
      <c r="Z576" s="1">
        <f>ABS(IK_diagnostics_positions__3[[#This Row],[Column4]]-D575)</f>
        <v>1.2299999999999534E-3</v>
      </c>
      <c r="AA576" s="1">
        <f>ABS(IK_diagnostics_positions__3[[#This Row],[Column5]]-E575)</f>
        <v>0</v>
      </c>
      <c r="AB576" s="1">
        <f>ABS(IK_diagnostics_positions__3[[#This Row],[Column6]]-F575)</f>
        <v>9.8500000000001364E-4</v>
      </c>
      <c r="AC576" s="1">
        <f>ABS(IK_diagnostics_positions__3[[#This Row],[Column7]]-G575)</f>
        <v>3.3800000000006047E-4</v>
      </c>
      <c r="AD576" s="1">
        <f>ABS(IK_diagnostics_positions__3[[#This Row],[Column8]]-H575)</f>
        <v>1.1939999999999173E-3</v>
      </c>
      <c r="AE576" s="1">
        <f>ABS(IK_diagnostics_positions__3[[#This Row],[Column9]]-I575)</f>
        <v>2.4000000000001798E-4</v>
      </c>
      <c r="AF576" s="1">
        <f>ABS(IK_diagnostics_positions__3[[#This Row],[Column10]]-J575)</f>
        <v>7.9329999999999852E-5</v>
      </c>
      <c r="AG576" s="1">
        <f>ABS(IK_diagnostics_positions__3[[#This Row],[Column11]]-K575)</f>
        <v>4.7799999999997844E-4</v>
      </c>
      <c r="AH576" s="1">
        <f>ABS(IK_diagnostics_positions__3[[#This Row],[Column12]]-L575)</f>
        <v>1.2000000000012001E-4</v>
      </c>
      <c r="AI576" s="1">
        <f>ABS(IK_diagnostics_positions__3[[#This Row],[Column13]]-M575)</f>
        <v>1.8000000000006899E-4</v>
      </c>
      <c r="AJ576" s="1">
        <f>ABS(IK_diagnostics_positions__3[[#This Row],[Column14]]-N575)</f>
        <v>2.3799999999996047E-4</v>
      </c>
      <c r="AK576" s="1">
        <f>ABS(IK_diagnostics_positions__3[[#This Row],[Column15]]-O575)</f>
        <v>0</v>
      </c>
      <c r="AL576" s="1">
        <f>ABS(IK_diagnostics_positions__3[[#This Row],[Column16]]-P575)</f>
        <v>1.2000000000000899E-4</v>
      </c>
      <c r="AM576" s="1">
        <f>ABS(IK_diagnostics_positions__3[[#This Row],[Column17]]-Q575)</f>
        <v>2.9999999999974492E-5</v>
      </c>
      <c r="AN576" s="1">
        <f>ABS(IK_diagnostics_positions__3[[#This Row],[Column18]]-R575)</f>
        <v>2.20000000000109E-4</v>
      </c>
      <c r="AO576" s="1">
        <f>ABS(IK_diagnostics_positions__3[[#This Row],[Column19]]-S575)</f>
        <v>2.4664360000000005E-4</v>
      </c>
      <c r="AP576" s="1">
        <f>ABS(IK_diagnostics_positions__3[[#This Row],[Column20]]-T575)</f>
        <v>2.7320000000000122E-4</v>
      </c>
      <c r="AQ576" s="1">
        <f>ABS(IK_diagnostics_positions__3[[#This Row],[Column21]]-U575)</f>
        <v>1.6000000000016001E-4</v>
      </c>
    </row>
    <row r="577" spans="1:43" x14ac:dyDescent="0.25">
      <c r="A577" s="1">
        <v>0.43705699999999997</v>
      </c>
      <c r="B577" s="1" t="s">
        <v>22</v>
      </c>
      <c r="C577" s="1">
        <v>-0.89943399999999996</v>
      </c>
      <c r="D577" s="1">
        <v>-0.50021199999999999</v>
      </c>
      <c r="E577" s="1" t="s">
        <v>22</v>
      </c>
      <c r="F577" s="1">
        <v>-0.55082600000000004</v>
      </c>
      <c r="G577" s="1">
        <v>-0.76649</v>
      </c>
      <c r="H577" s="1">
        <v>0.64443700000000004</v>
      </c>
      <c r="I577" s="1">
        <v>-1.26762</v>
      </c>
      <c r="J577" s="1">
        <v>-2.13701E-3</v>
      </c>
      <c r="K577" s="1">
        <v>0.81920000000000004</v>
      </c>
      <c r="L577" s="1">
        <v>-1.88829</v>
      </c>
      <c r="M577" s="1">
        <v>0.762216</v>
      </c>
      <c r="N577" s="1">
        <v>0.99396200000000001</v>
      </c>
      <c r="O577" s="1">
        <v>-2.50895</v>
      </c>
      <c r="P577" s="1">
        <v>-0.76311799999999996</v>
      </c>
      <c r="Q577" s="1">
        <v>1.0021500000000001</v>
      </c>
      <c r="R577" s="1">
        <v>-2.5107300000000001</v>
      </c>
      <c r="S577" s="1">
        <v>3.1197799999999997E-4</v>
      </c>
      <c r="T577" s="1">
        <v>1.4274200000000001E-2</v>
      </c>
      <c r="U577" s="1">
        <v>-2.4816600000000002</v>
      </c>
      <c r="V577" s="1" t="s">
        <v>23</v>
      </c>
      <c r="W577" s="1">
        <f>ABS(IK_diagnostics_positions__3[[#This Row],[Column1]]-A576)</f>
        <v>9.4999999999995088E-4</v>
      </c>
      <c r="X577" s="1">
        <f>ABS(IK_diagnostics_positions__3[[#This Row],[Column2]]-B576)</f>
        <v>0</v>
      </c>
      <c r="Y577" s="1">
        <f>ABS(IK_diagnostics_positions__3[[#This Row],[Column3]]-C576)</f>
        <v>4.6100000000004471E-4</v>
      </c>
      <c r="Z577" s="1">
        <f>ABS(IK_diagnostics_positions__3[[#This Row],[Column4]]-D576)</f>
        <v>1.1170000000000346E-3</v>
      </c>
      <c r="AA577" s="1">
        <f>ABS(IK_diagnostics_positions__3[[#This Row],[Column5]]-E576)</f>
        <v>0</v>
      </c>
      <c r="AB577" s="1">
        <f>ABS(IK_diagnostics_positions__3[[#This Row],[Column6]]-F576)</f>
        <v>9.0999999999996639E-4</v>
      </c>
      <c r="AC577" s="1">
        <f>ABS(IK_diagnostics_positions__3[[#This Row],[Column7]]-G576)</f>
        <v>3.069999999999462E-4</v>
      </c>
      <c r="AD577" s="1">
        <f>ABS(IK_diagnostics_positions__3[[#This Row],[Column8]]-H576)</f>
        <v>1.0999999999999899E-3</v>
      </c>
      <c r="AE577" s="1">
        <f>ABS(IK_diagnostics_positions__3[[#This Row],[Column9]]-I576)</f>
        <v>2.20000000000109E-4</v>
      </c>
      <c r="AF577" s="1">
        <f>ABS(IK_diagnostics_positions__3[[#This Row],[Column10]]-J576)</f>
        <v>1.3500000000000014E-4</v>
      </c>
      <c r="AG577" s="1">
        <f>ABS(IK_diagnostics_positions__3[[#This Row],[Column11]]-K576)</f>
        <v>5.4699999999996418E-4</v>
      </c>
      <c r="AH577" s="1">
        <f>ABS(IK_diagnostics_positions__3[[#This Row],[Column12]]-L576)</f>
        <v>1.5999999999993797E-4</v>
      </c>
      <c r="AI577" s="1">
        <f>ABS(IK_diagnostics_positions__3[[#This Row],[Column13]]-M576)</f>
        <v>3.6999999999953737E-5</v>
      </c>
      <c r="AJ577" s="1">
        <f>ABS(IK_diagnostics_positions__3[[#This Row],[Column14]]-N576)</f>
        <v>5.000000000032756E-6</v>
      </c>
      <c r="AK577" s="1">
        <f>ABS(IK_diagnostics_positions__3[[#This Row],[Column15]]-O576)</f>
        <v>1.0999999999983245E-4</v>
      </c>
      <c r="AL577" s="1">
        <f>ABS(IK_diagnostics_positions__3[[#This Row],[Column16]]-P576)</f>
        <v>2.5100000000000122E-4</v>
      </c>
      <c r="AM577" s="1">
        <f>ABS(IK_diagnostics_positions__3[[#This Row],[Column17]]-Q576)</f>
        <v>1.0999999999983245E-4</v>
      </c>
      <c r="AN577" s="1">
        <f>ABS(IK_diagnostics_positions__3[[#This Row],[Column18]]-R576)</f>
        <v>1.4999999999965041E-4</v>
      </c>
      <c r="AO577" s="1">
        <f>ABS(IK_diagnostics_positions__3[[#This Row],[Column19]]-S576)</f>
        <v>2.7626999999999958E-5</v>
      </c>
      <c r="AP577" s="1">
        <f>ABS(IK_diagnostics_positions__3[[#This Row],[Column20]]-T576)</f>
        <v>3.0139999999999854E-4</v>
      </c>
      <c r="AQ577" s="1">
        <f>ABS(IK_diagnostics_positions__3[[#This Row],[Column21]]-U576)</f>
        <v>1.7000000000022553E-4</v>
      </c>
    </row>
    <row r="578" spans="1:43" x14ac:dyDescent="0.25">
      <c r="A578" s="1">
        <v>0.43795499999999998</v>
      </c>
      <c r="B578" s="1" t="s">
        <v>22</v>
      </c>
      <c r="C578" s="1">
        <v>-0.89899700000000005</v>
      </c>
      <c r="D578" s="1">
        <v>-0.499172</v>
      </c>
      <c r="E578" s="1" t="s">
        <v>22</v>
      </c>
      <c r="F578" s="1">
        <v>-0.55001</v>
      </c>
      <c r="G578" s="1">
        <v>-0.76616600000000001</v>
      </c>
      <c r="H578" s="1">
        <v>0.64355899999999999</v>
      </c>
      <c r="I578" s="1">
        <v>-1.2673300000000001</v>
      </c>
      <c r="J578" s="1">
        <v>-2.13116E-3</v>
      </c>
      <c r="K578" s="1">
        <v>0.81869999999999998</v>
      </c>
      <c r="L578" s="1">
        <v>-1.88828</v>
      </c>
      <c r="M578" s="1">
        <v>0.76190400000000003</v>
      </c>
      <c r="N578" s="1">
        <v>0.99384099999999997</v>
      </c>
      <c r="O578" s="1">
        <v>-2.50922</v>
      </c>
      <c r="P578" s="1">
        <v>-0.76319400000000004</v>
      </c>
      <c r="Q578" s="1">
        <v>1.0019899999999999</v>
      </c>
      <c r="R578" s="1">
        <v>-2.5105200000000001</v>
      </c>
      <c r="S578" s="1">
        <v>1.03019E-4</v>
      </c>
      <c r="T578" s="1">
        <v>1.4016000000000001E-2</v>
      </c>
      <c r="U578" s="1">
        <v>-2.4819800000000001</v>
      </c>
      <c r="V578" s="1" t="s">
        <v>23</v>
      </c>
      <c r="W578" s="1">
        <f>ABS(IK_diagnostics_positions__3[[#This Row],[Column1]]-A577)</f>
        <v>8.980000000000099E-4</v>
      </c>
      <c r="X578" s="1">
        <f>ABS(IK_diagnostics_positions__3[[#This Row],[Column2]]-B577)</f>
        <v>0</v>
      </c>
      <c r="Y578" s="1">
        <f>ABS(IK_diagnostics_positions__3[[#This Row],[Column3]]-C577)</f>
        <v>4.3699999999990968E-4</v>
      </c>
      <c r="Z578" s="1">
        <f>ABS(IK_diagnostics_positions__3[[#This Row],[Column4]]-D577)</f>
        <v>1.0399999999999854E-3</v>
      </c>
      <c r="AA578" s="1">
        <f>ABS(IK_diagnostics_positions__3[[#This Row],[Column5]]-E577)</f>
        <v>0</v>
      </c>
      <c r="AB578" s="1">
        <f>ABS(IK_diagnostics_positions__3[[#This Row],[Column6]]-F577)</f>
        <v>8.1600000000003892E-4</v>
      </c>
      <c r="AC578" s="1">
        <f>ABS(IK_diagnostics_positions__3[[#This Row],[Column7]]-G577)</f>
        <v>3.2399999999999096E-4</v>
      </c>
      <c r="AD578" s="1">
        <f>ABS(IK_diagnostics_positions__3[[#This Row],[Column8]]-H577)</f>
        <v>8.7800000000004541E-4</v>
      </c>
      <c r="AE578" s="1">
        <f>ABS(IK_diagnostics_positions__3[[#This Row],[Column9]]-I577)</f>
        <v>2.8999999999990145E-4</v>
      </c>
      <c r="AF578" s="1">
        <f>ABS(IK_diagnostics_positions__3[[#This Row],[Column10]]-J577)</f>
        <v>5.8499999999999525E-6</v>
      </c>
      <c r="AG578" s="1">
        <f>ABS(IK_diagnostics_positions__3[[#This Row],[Column11]]-K577)</f>
        <v>5.0000000000005596E-4</v>
      </c>
      <c r="AH578" s="1">
        <f>ABS(IK_diagnostics_positions__3[[#This Row],[Column12]]-L577)</f>
        <v>1.0000000000065512E-5</v>
      </c>
      <c r="AI578" s="1">
        <f>ABS(IK_diagnostics_positions__3[[#This Row],[Column13]]-M577)</f>
        <v>3.1199999999997896E-4</v>
      </c>
      <c r="AJ578" s="1">
        <f>ABS(IK_diagnostics_positions__3[[#This Row],[Column14]]-N577)</f>
        <v>1.2100000000003774E-4</v>
      </c>
      <c r="AK578" s="1">
        <f>ABS(IK_diagnostics_positions__3[[#This Row],[Column15]]-O577)</f>
        <v>2.6999999999999247E-4</v>
      </c>
      <c r="AL578" s="1">
        <f>ABS(IK_diagnostics_positions__3[[#This Row],[Column16]]-P577)</f>
        <v>7.6000000000076007E-5</v>
      </c>
      <c r="AM578" s="1">
        <f>ABS(IK_diagnostics_positions__3[[#This Row],[Column17]]-Q577)</f>
        <v>1.6000000000016001E-4</v>
      </c>
      <c r="AN578" s="1">
        <f>ABS(IK_diagnostics_positions__3[[#This Row],[Column18]]-R577)</f>
        <v>2.1000000000004349E-4</v>
      </c>
      <c r="AO578" s="1">
        <f>ABS(IK_diagnostics_positions__3[[#This Row],[Column19]]-S577)</f>
        <v>2.0895899999999999E-4</v>
      </c>
      <c r="AP578" s="1">
        <f>ABS(IK_diagnostics_positions__3[[#This Row],[Column20]]-T577)</f>
        <v>2.582000000000001E-4</v>
      </c>
      <c r="AQ578" s="1">
        <f>ABS(IK_diagnostics_positions__3[[#This Row],[Column21]]-U577)</f>
        <v>3.1999999999987594E-4</v>
      </c>
    </row>
    <row r="579" spans="1:43" x14ac:dyDescent="0.25">
      <c r="A579" s="1">
        <v>0.439025</v>
      </c>
      <c r="B579" s="1" t="s">
        <v>22</v>
      </c>
      <c r="C579" s="1">
        <v>-0.89847500000000002</v>
      </c>
      <c r="D579" s="1">
        <v>-0.49791400000000002</v>
      </c>
      <c r="E579" s="1" t="s">
        <v>22</v>
      </c>
      <c r="F579" s="1">
        <v>-0.54898000000000002</v>
      </c>
      <c r="G579" s="1">
        <v>-0.76574500000000001</v>
      </c>
      <c r="H579" s="1">
        <v>0.642536</v>
      </c>
      <c r="I579" s="1">
        <v>-1.2668999999999999</v>
      </c>
      <c r="J579" s="1">
        <v>-1.9187900000000001E-3</v>
      </c>
      <c r="K579" s="1">
        <v>0.81827000000000005</v>
      </c>
      <c r="L579" s="1">
        <v>-1.88794</v>
      </c>
      <c r="M579" s="1">
        <v>0.761907</v>
      </c>
      <c r="N579" s="1">
        <v>0.994004</v>
      </c>
      <c r="O579" s="1">
        <v>-2.5089800000000002</v>
      </c>
      <c r="P579" s="1">
        <v>-0.76276999999999995</v>
      </c>
      <c r="Q579" s="1">
        <v>1.0018199999999999</v>
      </c>
      <c r="R579" s="1">
        <v>-2.51037</v>
      </c>
      <c r="S579" s="1">
        <v>4.0502099999999998E-4</v>
      </c>
      <c r="T579" s="1">
        <v>1.3830200000000001E-2</v>
      </c>
      <c r="U579" s="1">
        <v>-2.48197</v>
      </c>
      <c r="V579" s="1" t="s">
        <v>23</v>
      </c>
      <c r="W579" s="1">
        <f>ABS(IK_diagnostics_positions__3[[#This Row],[Column1]]-A578)</f>
        <v>1.0700000000000154E-3</v>
      </c>
      <c r="X579" s="1">
        <f>ABS(IK_diagnostics_positions__3[[#This Row],[Column2]]-B578)</f>
        <v>0</v>
      </c>
      <c r="Y579" s="1">
        <f>ABS(IK_diagnostics_positions__3[[#This Row],[Column3]]-C578)</f>
        <v>5.2200000000002245E-4</v>
      </c>
      <c r="Z579" s="1">
        <f>ABS(IK_diagnostics_positions__3[[#This Row],[Column4]]-D578)</f>
        <v>1.2579999999999814E-3</v>
      </c>
      <c r="AA579" s="1">
        <f>ABS(IK_diagnostics_positions__3[[#This Row],[Column5]]-E578)</f>
        <v>0</v>
      </c>
      <c r="AB579" s="1">
        <f>ABS(IK_diagnostics_positions__3[[#This Row],[Column6]]-F578)</f>
        <v>1.0299999999999754E-3</v>
      </c>
      <c r="AC579" s="1">
        <f>ABS(IK_diagnostics_positions__3[[#This Row],[Column7]]-G578)</f>
        <v>4.210000000000047E-4</v>
      </c>
      <c r="AD579" s="1">
        <f>ABS(IK_diagnostics_positions__3[[#This Row],[Column8]]-H578)</f>
        <v>1.0229999999999961E-3</v>
      </c>
      <c r="AE579" s="1">
        <f>ABS(IK_diagnostics_positions__3[[#This Row],[Column9]]-I578)</f>
        <v>4.3000000000015248E-4</v>
      </c>
      <c r="AF579" s="1">
        <f>ABS(IK_diagnostics_positions__3[[#This Row],[Column10]]-J578)</f>
        <v>2.1236999999999992E-4</v>
      </c>
      <c r="AG579" s="1">
        <f>ABS(IK_diagnostics_positions__3[[#This Row],[Column11]]-K578)</f>
        <v>4.2999999999993044E-4</v>
      </c>
      <c r="AH579" s="1">
        <f>ABS(IK_diagnostics_positions__3[[#This Row],[Column12]]-L578)</f>
        <v>3.4000000000000696E-4</v>
      </c>
      <c r="AI579" s="1">
        <f>ABS(IK_diagnostics_positions__3[[#This Row],[Column13]]-M578)</f>
        <v>2.9999999999752447E-6</v>
      </c>
      <c r="AJ579" s="1">
        <f>ABS(IK_diagnostics_positions__3[[#This Row],[Column14]]-N578)</f>
        <v>1.6300000000002424E-4</v>
      </c>
      <c r="AK579" s="1">
        <f>ABS(IK_diagnostics_positions__3[[#This Row],[Column15]]-O578)</f>
        <v>2.3999999999979593E-4</v>
      </c>
      <c r="AL579" s="1">
        <f>ABS(IK_diagnostics_positions__3[[#This Row],[Column16]]-P578)</f>
        <v>4.2400000000009097E-4</v>
      </c>
      <c r="AM579" s="1">
        <f>ABS(IK_diagnostics_positions__3[[#This Row],[Column17]]-Q578)</f>
        <v>1.7000000000000348E-4</v>
      </c>
      <c r="AN579" s="1">
        <f>ABS(IK_diagnostics_positions__3[[#This Row],[Column18]]-R578)</f>
        <v>1.500000000000945E-4</v>
      </c>
      <c r="AO579" s="1">
        <f>ABS(IK_diagnostics_positions__3[[#This Row],[Column19]]-S578)</f>
        <v>3.02002E-4</v>
      </c>
      <c r="AP579" s="1">
        <f>ABS(IK_diagnostics_positions__3[[#This Row],[Column20]]-T578)</f>
        <v>1.8579999999999985E-4</v>
      </c>
      <c r="AQ579" s="1">
        <f>ABS(IK_diagnostics_positions__3[[#This Row],[Column21]]-U578)</f>
        <v>1.0000000000065512E-5</v>
      </c>
    </row>
    <row r="580" spans="1:43" x14ac:dyDescent="0.25">
      <c r="A580" s="1">
        <v>0.43968099999999999</v>
      </c>
      <c r="B580" s="1" t="s">
        <v>22</v>
      </c>
      <c r="C580" s="1">
        <v>-0.89815400000000001</v>
      </c>
      <c r="D580" s="1">
        <v>-0.49706699999999998</v>
      </c>
      <c r="E580" s="1" t="s">
        <v>22</v>
      </c>
      <c r="F580" s="1">
        <v>-0.54815100000000005</v>
      </c>
      <c r="G580" s="1">
        <v>-0.76564600000000005</v>
      </c>
      <c r="H580" s="1">
        <v>0.64154999999999995</v>
      </c>
      <c r="I580" s="1">
        <v>-1.26668</v>
      </c>
      <c r="J580" s="1">
        <v>-1.96087E-3</v>
      </c>
      <c r="K580" s="1">
        <v>0.81785600000000003</v>
      </c>
      <c r="L580" s="1">
        <v>-1.8877200000000001</v>
      </c>
      <c r="M580" s="1">
        <v>0.76172399999999996</v>
      </c>
      <c r="N580" s="1">
        <v>0.99416199999999999</v>
      </c>
      <c r="O580" s="1">
        <v>-2.5087700000000002</v>
      </c>
      <c r="P580" s="1">
        <v>-0.76259200000000005</v>
      </c>
      <c r="Q580" s="1">
        <v>1.0020899999999999</v>
      </c>
      <c r="R580" s="1">
        <v>-2.5102199999999999</v>
      </c>
      <c r="S580" s="1">
        <v>4.4819700000000001E-4</v>
      </c>
      <c r="T580" s="1">
        <v>1.3691099999999999E-2</v>
      </c>
      <c r="U580" s="1">
        <v>-2.4821300000000002</v>
      </c>
      <c r="V580" s="1" t="s">
        <v>23</v>
      </c>
      <c r="W580" s="1">
        <f>ABS(IK_diagnostics_positions__3[[#This Row],[Column1]]-A579)</f>
        <v>6.5599999999998992E-4</v>
      </c>
      <c r="X580" s="1">
        <f>ABS(IK_diagnostics_positions__3[[#This Row],[Column2]]-B579)</f>
        <v>0</v>
      </c>
      <c r="Y580" s="1">
        <f>ABS(IK_diagnostics_positions__3[[#This Row],[Column3]]-C579)</f>
        <v>3.2100000000001572E-4</v>
      </c>
      <c r="Z580" s="1">
        <f>ABS(IK_diagnostics_positions__3[[#This Row],[Column4]]-D579)</f>
        <v>8.4700000000004216E-4</v>
      </c>
      <c r="AA580" s="1">
        <f>ABS(IK_diagnostics_positions__3[[#This Row],[Column5]]-E579)</f>
        <v>0</v>
      </c>
      <c r="AB580" s="1">
        <f>ABS(IK_diagnostics_positions__3[[#This Row],[Column6]]-F579)</f>
        <v>8.2899999999996865E-4</v>
      </c>
      <c r="AC580" s="1">
        <f>ABS(IK_diagnostics_positions__3[[#This Row],[Column7]]-G579)</f>
        <v>9.8999999999960231E-5</v>
      </c>
      <c r="AD580" s="1">
        <f>ABS(IK_diagnostics_positions__3[[#This Row],[Column8]]-H579)</f>
        <v>9.860000000000424E-4</v>
      </c>
      <c r="AE580" s="1">
        <f>ABS(IK_diagnostics_positions__3[[#This Row],[Column9]]-I579)</f>
        <v>2.1999999999988695E-4</v>
      </c>
      <c r="AF580" s="1">
        <f>ABS(IK_diagnostics_positions__3[[#This Row],[Column10]]-J579)</f>
        <v>4.2079999999999895E-5</v>
      </c>
      <c r="AG580" s="1">
        <f>ABS(IK_diagnostics_positions__3[[#This Row],[Column11]]-K579)</f>
        <v>4.1400000000002546E-4</v>
      </c>
      <c r="AH580" s="1">
        <f>ABS(IK_diagnostics_positions__3[[#This Row],[Column12]]-L579)</f>
        <v>2.1999999999988695E-4</v>
      </c>
      <c r="AI580" s="1">
        <f>ABS(IK_diagnostics_positions__3[[#This Row],[Column13]]-M579)</f>
        <v>1.8300000000004424E-4</v>
      </c>
      <c r="AJ580" s="1">
        <f>ABS(IK_diagnostics_positions__3[[#This Row],[Column14]]-N579)</f>
        <v>1.5799999999999148E-4</v>
      </c>
      <c r="AK580" s="1">
        <f>ABS(IK_diagnostics_positions__3[[#This Row],[Column15]]-O579)</f>
        <v>2.1000000000004349E-4</v>
      </c>
      <c r="AL580" s="1">
        <f>ABS(IK_diagnostics_positions__3[[#This Row],[Column16]]-P579)</f>
        <v>1.7799999999990046E-4</v>
      </c>
      <c r="AM580" s="1">
        <f>ABS(IK_diagnostics_positions__3[[#This Row],[Column17]]-Q579)</f>
        <v>2.6999999999999247E-4</v>
      </c>
      <c r="AN580" s="1">
        <f>ABS(IK_diagnostics_positions__3[[#This Row],[Column18]]-R579)</f>
        <v>1.500000000000945E-4</v>
      </c>
      <c r="AO580" s="1">
        <f>ABS(IK_diagnostics_positions__3[[#This Row],[Column19]]-S579)</f>
        <v>4.3176000000000022E-5</v>
      </c>
      <c r="AP580" s="1">
        <f>ABS(IK_diagnostics_positions__3[[#This Row],[Column20]]-T579)</f>
        <v>1.3910000000000138E-4</v>
      </c>
      <c r="AQ580" s="1">
        <f>ABS(IK_diagnostics_positions__3[[#This Row],[Column21]]-U579)</f>
        <v>1.6000000000016001E-4</v>
      </c>
    </row>
    <row r="581" spans="1:43" x14ac:dyDescent="0.25">
      <c r="A581" s="1">
        <v>0.44034099999999998</v>
      </c>
      <c r="B581" s="1" t="s">
        <v>22</v>
      </c>
      <c r="C581" s="1">
        <v>-0.89783100000000005</v>
      </c>
      <c r="D581" s="1">
        <v>-0.49620500000000001</v>
      </c>
      <c r="E581" s="1" t="s">
        <v>22</v>
      </c>
      <c r="F581" s="1">
        <v>-0.54728399999999999</v>
      </c>
      <c r="G581" s="1">
        <v>-0.76552900000000002</v>
      </c>
      <c r="H581" s="1">
        <v>0.64060799999999996</v>
      </c>
      <c r="I581" s="1">
        <v>-1.26637</v>
      </c>
      <c r="J581" s="1">
        <v>-2.0332900000000001E-3</v>
      </c>
      <c r="K581" s="1">
        <v>0.81740199999999996</v>
      </c>
      <c r="L581" s="1">
        <v>-1.88751</v>
      </c>
      <c r="M581" s="1">
        <v>0.761463</v>
      </c>
      <c r="N581" s="1">
        <v>0.99419500000000005</v>
      </c>
      <c r="O581" s="1">
        <v>-2.5086599999999999</v>
      </c>
      <c r="P581" s="1">
        <v>-0.76240300000000005</v>
      </c>
      <c r="Q581" s="1">
        <v>1.0021899999999999</v>
      </c>
      <c r="R581" s="1">
        <v>-2.5101599999999999</v>
      </c>
      <c r="S581" s="1">
        <v>3.8856300000000003E-4</v>
      </c>
      <c r="T581" s="1">
        <v>1.35072E-2</v>
      </c>
      <c r="U581" s="1">
        <v>-2.4822799999999998</v>
      </c>
      <c r="V581" s="1" t="s">
        <v>23</v>
      </c>
      <c r="W581" s="1">
        <f>ABS(IK_diagnostics_positions__3[[#This Row],[Column1]]-A580)</f>
        <v>6.5999999999999392E-4</v>
      </c>
      <c r="X581" s="1">
        <f>ABS(IK_diagnostics_positions__3[[#This Row],[Column2]]-B580)</f>
        <v>0</v>
      </c>
      <c r="Y581" s="1">
        <f>ABS(IK_diagnostics_positions__3[[#This Row],[Column3]]-C580)</f>
        <v>3.2299999999996221E-4</v>
      </c>
      <c r="Z581" s="1">
        <f>ABS(IK_diagnostics_positions__3[[#This Row],[Column4]]-D580)</f>
        <v>8.619999999999739E-4</v>
      </c>
      <c r="AA581" s="1">
        <f>ABS(IK_diagnostics_positions__3[[#This Row],[Column5]]-E580)</f>
        <v>0</v>
      </c>
      <c r="AB581" s="1">
        <f>ABS(IK_diagnostics_positions__3[[#This Row],[Column6]]-F580)</f>
        <v>8.6700000000006217E-4</v>
      </c>
      <c r="AC581" s="1">
        <f>ABS(IK_diagnostics_positions__3[[#This Row],[Column7]]-G580)</f>
        <v>1.1700000000003374E-4</v>
      </c>
      <c r="AD581" s="1">
        <f>ABS(IK_diagnostics_positions__3[[#This Row],[Column8]]-H580)</f>
        <v>9.4199999999999839E-4</v>
      </c>
      <c r="AE581" s="1">
        <f>ABS(IK_diagnostics_positions__3[[#This Row],[Column9]]-I580)</f>
        <v>3.1000000000003247E-4</v>
      </c>
      <c r="AF581" s="1">
        <f>ABS(IK_diagnostics_positions__3[[#This Row],[Column10]]-J580)</f>
        <v>7.2420000000000123E-5</v>
      </c>
      <c r="AG581" s="1">
        <f>ABS(IK_diagnostics_positions__3[[#This Row],[Column11]]-K580)</f>
        <v>4.5400000000006546E-4</v>
      </c>
      <c r="AH581" s="1">
        <f>ABS(IK_diagnostics_positions__3[[#This Row],[Column12]]-L580)</f>
        <v>2.1000000000004349E-4</v>
      </c>
      <c r="AI581" s="1">
        <f>ABS(IK_diagnostics_positions__3[[#This Row],[Column13]]-M580)</f>
        <v>2.6099999999995571E-4</v>
      </c>
      <c r="AJ581" s="1">
        <f>ABS(IK_diagnostics_positions__3[[#This Row],[Column14]]-N580)</f>
        <v>3.3000000000060759E-5</v>
      </c>
      <c r="AK581" s="1">
        <f>ABS(IK_diagnostics_positions__3[[#This Row],[Column15]]-O580)</f>
        <v>1.1000000000027654E-4</v>
      </c>
      <c r="AL581" s="1">
        <f>ABS(IK_diagnostics_positions__3[[#This Row],[Column16]]-P580)</f>
        <v>1.8899999999999473E-4</v>
      </c>
      <c r="AM581" s="1">
        <f>ABS(IK_diagnostics_positions__3[[#This Row],[Column17]]-Q580)</f>
        <v>9.9999999999988987E-5</v>
      </c>
      <c r="AN581" s="1">
        <f>ABS(IK_diagnostics_positions__3[[#This Row],[Column18]]-R580)</f>
        <v>5.9999999999948983E-5</v>
      </c>
      <c r="AO581" s="1">
        <f>ABS(IK_diagnostics_positions__3[[#This Row],[Column19]]-S580)</f>
        <v>5.9633999999999978E-5</v>
      </c>
      <c r="AP581" s="1">
        <f>ABS(IK_diagnostics_positions__3[[#This Row],[Column20]]-T580)</f>
        <v>1.8389999999999899E-4</v>
      </c>
      <c r="AQ581" s="1">
        <f>ABS(IK_diagnostics_positions__3[[#This Row],[Column21]]-U580)</f>
        <v>1.4999999999965041E-4</v>
      </c>
    </row>
    <row r="582" spans="1:43" x14ac:dyDescent="0.25">
      <c r="A582" s="1">
        <v>0.44103300000000001</v>
      </c>
      <c r="B582" s="1" t="s">
        <v>22</v>
      </c>
      <c r="C582" s="1">
        <v>-0.89749100000000004</v>
      </c>
      <c r="D582" s="1">
        <v>-0.49538500000000002</v>
      </c>
      <c r="E582" s="1" t="s">
        <v>22</v>
      </c>
      <c r="F582" s="1">
        <v>-0.54660399999999998</v>
      </c>
      <c r="G582" s="1">
        <v>-0.765432</v>
      </c>
      <c r="H582" s="1">
        <v>0.63964200000000004</v>
      </c>
      <c r="I582" s="1">
        <v>-1.2662800000000001</v>
      </c>
      <c r="J582" s="1">
        <v>-2.02578E-3</v>
      </c>
      <c r="K582" s="1">
        <v>0.81701000000000001</v>
      </c>
      <c r="L582" s="1">
        <v>-1.88737</v>
      </c>
      <c r="M582" s="1">
        <v>0.76137999999999995</v>
      </c>
      <c r="N582" s="1">
        <v>0.99437799999999998</v>
      </c>
      <c r="O582" s="1">
        <v>-2.5084599999999999</v>
      </c>
      <c r="P582" s="1">
        <v>-0.76228300000000004</v>
      </c>
      <c r="Q582" s="1">
        <v>1.0021199999999999</v>
      </c>
      <c r="R582" s="1">
        <v>-2.5100600000000002</v>
      </c>
      <c r="S582" s="1">
        <v>4.8840000000000005E-4</v>
      </c>
      <c r="T582" s="1">
        <v>1.33353E-2</v>
      </c>
      <c r="U582" s="1">
        <v>-2.4824299999999999</v>
      </c>
      <c r="V582" s="1" t="s">
        <v>23</v>
      </c>
      <c r="W582" s="1">
        <f>ABS(IK_diagnostics_positions__3[[#This Row],[Column1]]-A581)</f>
        <v>6.9200000000002593E-4</v>
      </c>
      <c r="X582" s="1">
        <f>ABS(IK_diagnostics_positions__3[[#This Row],[Column2]]-B581)</f>
        <v>0</v>
      </c>
      <c r="Y582" s="1">
        <f>ABS(IK_diagnostics_positions__3[[#This Row],[Column3]]-C581)</f>
        <v>3.4000000000000696E-4</v>
      </c>
      <c r="Z582" s="1">
        <f>ABS(IK_diagnostics_positions__3[[#This Row],[Column4]]-D581)</f>
        <v>8.1999999999998741E-4</v>
      </c>
      <c r="AA582" s="1">
        <f>ABS(IK_diagnostics_positions__3[[#This Row],[Column5]]-E581)</f>
        <v>0</v>
      </c>
      <c r="AB582" s="1">
        <f>ABS(IK_diagnostics_positions__3[[#This Row],[Column6]]-F581)</f>
        <v>6.8000000000001393E-4</v>
      </c>
      <c r="AC582" s="1">
        <f>ABS(IK_diagnostics_positions__3[[#This Row],[Column7]]-G581)</f>
        <v>9.7000000000013742E-5</v>
      </c>
      <c r="AD582" s="1">
        <f>ABS(IK_diagnostics_positions__3[[#This Row],[Column8]]-H581)</f>
        <v>9.6599999999991137E-4</v>
      </c>
      <c r="AE582" s="1">
        <f>ABS(IK_diagnostics_positions__3[[#This Row],[Column9]]-I581)</f>
        <v>8.9999999999923475E-5</v>
      </c>
      <c r="AF582" s="1">
        <f>ABS(IK_diagnostics_positions__3[[#This Row],[Column10]]-J581)</f>
        <v>7.5100000000000687E-6</v>
      </c>
      <c r="AG582" s="1">
        <f>ABS(IK_diagnostics_positions__3[[#This Row],[Column11]]-K581)</f>
        <v>3.9199999999994795E-4</v>
      </c>
      <c r="AH582" s="1">
        <f>ABS(IK_diagnostics_positions__3[[#This Row],[Column12]]-L581)</f>
        <v>1.4000000000002899E-4</v>
      </c>
      <c r="AI582" s="1">
        <f>ABS(IK_diagnostics_positions__3[[#This Row],[Column13]]-M581)</f>
        <v>8.3000000000055252E-5</v>
      </c>
      <c r="AJ582" s="1">
        <f>ABS(IK_diagnostics_positions__3[[#This Row],[Column14]]-N581)</f>
        <v>1.8299999999993322E-4</v>
      </c>
      <c r="AK582" s="1">
        <f>ABS(IK_diagnostics_positions__3[[#This Row],[Column15]]-O581)</f>
        <v>1.9999999999997797E-4</v>
      </c>
      <c r="AL582" s="1">
        <f>ABS(IK_diagnostics_positions__3[[#This Row],[Column16]]-P581)</f>
        <v>1.2000000000000899E-4</v>
      </c>
      <c r="AM582" s="1">
        <f>ABS(IK_diagnostics_positions__3[[#This Row],[Column17]]-Q581)</f>
        <v>7.0000000000014495E-5</v>
      </c>
      <c r="AN582" s="1">
        <f>ABS(IK_diagnostics_positions__3[[#This Row],[Column18]]-R581)</f>
        <v>9.9999999999766942E-5</v>
      </c>
      <c r="AO582" s="1">
        <f>ABS(IK_diagnostics_positions__3[[#This Row],[Column19]]-S581)</f>
        <v>9.9837000000000027E-5</v>
      </c>
      <c r="AP582" s="1">
        <f>ABS(IK_diagnostics_positions__3[[#This Row],[Column20]]-T581)</f>
        <v>1.7190000000000087E-4</v>
      </c>
      <c r="AQ582" s="1">
        <f>ABS(IK_diagnostics_positions__3[[#This Row],[Column21]]-U581)</f>
        <v>1.500000000000945E-4</v>
      </c>
    </row>
    <row r="583" spans="1:43" x14ac:dyDescent="0.25">
      <c r="A583" s="1">
        <v>0.44177300000000003</v>
      </c>
      <c r="B583" s="1" t="s">
        <v>22</v>
      </c>
      <c r="C583" s="1">
        <v>-0.89712700000000001</v>
      </c>
      <c r="D583" s="1">
        <v>-0.49448599999999998</v>
      </c>
      <c r="E583" s="1" t="s">
        <v>22</v>
      </c>
      <c r="F583" s="1">
        <v>-0.545817</v>
      </c>
      <c r="G583" s="1">
        <v>-0.76524300000000001</v>
      </c>
      <c r="H583" s="1">
        <v>0.63869200000000004</v>
      </c>
      <c r="I583" s="1">
        <v>-1.26607</v>
      </c>
      <c r="J583" s="1">
        <v>-2.0331099999999999E-3</v>
      </c>
      <c r="K583" s="1">
        <v>0.81653699999999996</v>
      </c>
      <c r="L583" s="1">
        <v>-1.8872599999999999</v>
      </c>
      <c r="M583" s="1">
        <v>0.76117699999999999</v>
      </c>
      <c r="N583" s="1">
        <v>0.99438300000000002</v>
      </c>
      <c r="O583" s="1">
        <v>-2.5084599999999999</v>
      </c>
      <c r="P583" s="1">
        <v>-0.76221099999999997</v>
      </c>
      <c r="Q583" s="1">
        <v>1.00214</v>
      </c>
      <c r="R583" s="1">
        <v>-2.5099</v>
      </c>
      <c r="S583" s="1">
        <v>4.2328199999999998E-4</v>
      </c>
      <c r="T583" s="1">
        <v>1.30835E-2</v>
      </c>
      <c r="U583" s="1">
        <v>-2.4826299999999999</v>
      </c>
      <c r="V583" s="1" t="s">
        <v>23</v>
      </c>
      <c r="W583" s="1">
        <f>ABS(IK_diagnostics_positions__3[[#This Row],[Column1]]-A582)</f>
        <v>7.4000000000001842E-4</v>
      </c>
      <c r="X583" s="1">
        <f>ABS(IK_diagnostics_positions__3[[#This Row],[Column2]]-B582)</f>
        <v>0</v>
      </c>
      <c r="Y583" s="1">
        <f>ABS(IK_diagnostics_positions__3[[#This Row],[Column3]]-C582)</f>
        <v>3.6400000000003097E-4</v>
      </c>
      <c r="Z583" s="1">
        <f>ABS(IK_diagnostics_positions__3[[#This Row],[Column4]]-D582)</f>
        <v>8.9900000000003866E-4</v>
      </c>
      <c r="AA583" s="1">
        <f>ABS(IK_diagnostics_positions__3[[#This Row],[Column5]]-E582)</f>
        <v>0</v>
      </c>
      <c r="AB583" s="1">
        <f>ABS(IK_diagnostics_positions__3[[#This Row],[Column6]]-F582)</f>
        <v>7.8699999999998216E-4</v>
      </c>
      <c r="AC583" s="1">
        <f>ABS(IK_diagnostics_positions__3[[#This Row],[Column7]]-G582)</f>
        <v>1.8899999999999473E-4</v>
      </c>
      <c r="AD583" s="1">
        <f>ABS(IK_diagnostics_positions__3[[#This Row],[Column8]]-H582)</f>
        <v>9.5000000000000639E-4</v>
      </c>
      <c r="AE583" s="1">
        <f>ABS(IK_diagnostics_positions__3[[#This Row],[Column9]]-I582)</f>
        <v>2.1000000000004349E-4</v>
      </c>
      <c r="AF583" s="1">
        <f>ABS(IK_diagnostics_positions__3[[#This Row],[Column10]]-J582)</f>
        <v>7.3299999999998366E-6</v>
      </c>
      <c r="AG583" s="1">
        <f>ABS(IK_diagnostics_positions__3[[#This Row],[Column11]]-K582)</f>
        <v>4.7300000000005671E-4</v>
      </c>
      <c r="AH583" s="1">
        <f>ABS(IK_diagnostics_positions__3[[#This Row],[Column12]]-L582)</f>
        <v>1.100000000000545E-4</v>
      </c>
      <c r="AI583" s="1">
        <f>ABS(IK_diagnostics_positions__3[[#This Row],[Column13]]-M582)</f>
        <v>2.0299999999995322E-4</v>
      </c>
      <c r="AJ583" s="1">
        <f>ABS(IK_diagnostics_positions__3[[#This Row],[Column14]]-N582)</f>
        <v>5.000000000032756E-6</v>
      </c>
      <c r="AK583" s="1">
        <f>ABS(IK_diagnostics_positions__3[[#This Row],[Column15]]-O582)</f>
        <v>0</v>
      </c>
      <c r="AL583" s="1">
        <f>ABS(IK_diagnostics_positions__3[[#This Row],[Column16]]-P582)</f>
        <v>7.2000000000072006E-5</v>
      </c>
      <c r="AM583" s="1">
        <f>ABS(IK_diagnostics_positions__3[[#This Row],[Column17]]-Q582)</f>
        <v>2.0000000000131024E-5</v>
      </c>
      <c r="AN583" s="1">
        <f>ABS(IK_diagnostics_positions__3[[#This Row],[Column18]]-R582)</f>
        <v>1.6000000000016001E-4</v>
      </c>
      <c r="AO583" s="1">
        <f>ABS(IK_diagnostics_positions__3[[#This Row],[Column19]]-S582)</f>
        <v>6.5118000000000077E-5</v>
      </c>
      <c r="AP583" s="1">
        <f>ABS(IK_diagnostics_positions__3[[#This Row],[Column20]]-T582)</f>
        <v>2.5179999999999994E-4</v>
      </c>
      <c r="AQ583" s="1">
        <f>ABS(IK_diagnostics_positions__3[[#This Row],[Column21]]-U582)</f>
        <v>1.9999999999997797E-4</v>
      </c>
    </row>
    <row r="584" spans="1:43" x14ac:dyDescent="0.25">
      <c r="A584" s="1">
        <v>0.44263000000000002</v>
      </c>
      <c r="B584" s="1" t="s">
        <v>22</v>
      </c>
      <c r="C584" s="1">
        <v>-0.89670399999999995</v>
      </c>
      <c r="D584" s="1">
        <v>-0.49348799999999998</v>
      </c>
      <c r="E584" s="1" t="s">
        <v>22</v>
      </c>
      <c r="F584" s="1">
        <v>-0.54501999999999995</v>
      </c>
      <c r="G584" s="1">
        <v>-0.76495100000000005</v>
      </c>
      <c r="H584" s="1">
        <v>0.637799</v>
      </c>
      <c r="I584" s="1">
        <v>-1.2658</v>
      </c>
      <c r="J584" s="1">
        <v>-1.9674900000000001E-3</v>
      </c>
      <c r="K584" s="1">
        <v>0.81616</v>
      </c>
      <c r="L584" s="1">
        <v>-1.8871199999999999</v>
      </c>
      <c r="M584" s="1">
        <v>0.76101600000000003</v>
      </c>
      <c r="N584" s="1">
        <v>0.99451999999999996</v>
      </c>
      <c r="O584" s="1">
        <v>-2.5084499999999998</v>
      </c>
      <c r="P584" s="1">
        <v>-0.76198399999999999</v>
      </c>
      <c r="Q584" s="1">
        <v>1.0022</v>
      </c>
      <c r="R584" s="1">
        <v>-2.50983</v>
      </c>
      <c r="S584" s="1">
        <v>3.9351700000000002E-4</v>
      </c>
      <c r="T584" s="1">
        <v>1.29935E-2</v>
      </c>
      <c r="U584" s="1">
        <v>-2.4828700000000001</v>
      </c>
      <c r="V584" s="1" t="s">
        <v>23</v>
      </c>
      <c r="W584" s="1">
        <f>ABS(IK_diagnostics_positions__3[[#This Row],[Column1]]-A583)</f>
        <v>8.5699999999999665E-4</v>
      </c>
      <c r="X584" s="1">
        <f>ABS(IK_diagnostics_positions__3[[#This Row],[Column2]]-B583)</f>
        <v>0</v>
      </c>
      <c r="Y584" s="1">
        <f>ABS(IK_diagnostics_positions__3[[#This Row],[Column3]]-C583)</f>
        <v>4.2300000000006222E-4</v>
      </c>
      <c r="Z584" s="1">
        <f>ABS(IK_diagnostics_positions__3[[#This Row],[Column4]]-D583)</f>
        <v>9.9799999999999889E-4</v>
      </c>
      <c r="AA584" s="1">
        <f>ABS(IK_diagnostics_positions__3[[#This Row],[Column5]]-E583)</f>
        <v>0</v>
      </c>
      <c r="AB584" s="1">
        <f>ABS(IK_diagnostics_positions__3[[#This Row],[Column6]]-F583)</f>
        <v>7.9700000000004767E-4</v>
      </c>
      <c r="AC584" s="1">
        <f>ABS(IK_diagnostics_positions__3[[#This Row],[Column7]]-G583)</f>
        <v>2.9199999999995896E-4</v>
      </c>
      <c r="AD584" s="1">
        <f>ABS(IK_diagnostics_positions__3[[#This Row],[Column8]]-H583)</f>
        <v>8.9300000000003266E-4</v>
      </c>
      <c r="AE584" s="1">
        <f>ABS(IK_diagnostics_positions__3[[#This Row],[Column9]]-I583)</f>
        <v>2.6999999999999247E-4</v>
      </c>
      <c r="AF584" s="1">
        <f>ABS(IK_diagnostics_positions__3[[#This Row],[Column10]]-J583)</f>
        <v>6.5619999999999741E-5</v>
      </c>
      <c r="AG584" s="1">
        <f>ABS(IK_diagnostics_positions__3[[#This Row],[Column11]]-K583)</f>
        <v>3.769999999999607E-4</v>
      </c>
      <c r="AH584" s="1">
        <f>ABS(IK_diagnostics_positions__3[[#This Row],[Column12]]-L583)</f>
        <v>1.4000000000002899E-4</v>
      </c>
      <c r="AI584" s="1">
        <f>ABS(IK_diagnostics_positions__3[[#This Row],[Column13]]-M583)</f>
        <v>1.6099999999996673E-4</v>
      </c>
      <c r="AJ584" s="1">
        <f>ABS(IK_diagnostics_positions__3[[#This Row],[Column14]]-N583)</f>
        <v>1.3699999999994272E-4</v>
      </c>
      <c r="AK584" s="1">
        <f>ABS(IK_diagnostics_positions__3[[#This Row],[Column15]]-O583)</f>
        <v>1.0000000000065512E-5</v>
      </c>
      <c r="AL584" s="1">
        <f>ABS(IK_diagnostics_positions__3[[#This Row],[Column16]]-P583)</f>
        <v>2.2699999999997722E-4</v>
      </c>
      <c r="AM584" s="1">
        <f>ABS(IK_diagnostics_positions__3[[#This Row],[Column17]]-Q583)</f>
        <v>5.9999999999948983E-5</v>
      </c>
      <c r="AN584" s="1">
        <f>ABS(IK_diagnostics_positions__3[[#This Row],[Column18]]-R583)</f>
        <v>7.0000000000014495E-5</v>
      </c>
      <c r="AO584" s="1">
        <f>ABS(IK_diagnostics_positions__3[[#This Row],[Column19]]-S583)</f>
        <v>2.9764999999999956E-5</v>
      </c>
      <c r="AP584" s="1">
        <f>ABS(IK_diagnostics_positions__3[[#This Row],[Column20]]-T583)</f>
        <v>8.9999999999999802E-5</v>
      </c>
      <c r="AQ584" s="1">
        <f>ABS(IK_diagnostics_positions__3[[#This Row],[Column21]]-U583)</f>
        <v>2.4000000000024002E-4</v>
      </c>
    </row>
    <row r="585" spans="1:43" x14ac:dyDescent="0.25">
      <c r="A585" s="1">
        <v>0.44334499999999999</v>
      </c>
      <c r="B585" s="1" t="s">
        <v>22</v>
      </c>
      <c r="C585" s="1">
        <v>-0.89635100000000001</v>
      </c>
      <c r="D585" s="1">
        <v>-0.492589</v>
      </c>
      <c r="E585" s="1" t="s">
        <v>22</v>
      </c>
      <c r="F585" s="1">
        <v>-0.54417700000000002</v>
      </c>
      <c r="G585" s="1">
        <v>-0.76471100000000003</v>
      </c>
      <c r="H585" s="1">
        <v>0.63695199999999996</v>
      </c>
      <c r="I585" s="1">
        <v>-1.26546</v>
      </c>
      <c r="J585" s="1">
        <v>-1.92666E-3</v>
      </c>
      <c r="K585" s="1">
        <v>0.81565799999999999</v>
      </c>
      <c r="L585" s="1">
        <v>-1.88693</v>
      </c>
      <c r="M585" s="1">
        <v>0.76085700000000001</v>
      </c>
      <c r="N585" s="1">
        <v>0.994363</v>
      </c>
      <c r="O585" s="1">
        <v>-2.5084</v>
      </c>
      <c r="P585" s="1">
        <v>-0.76181500000000002</v>
      </c>
      <c r="Q585" s="1">
        <v>1.0021</v>
      </c>
      <c r="R585" s="1">
        <v>-2.5096699999999998</v>
      </c>
      <c r="S585" s="1">
        <v>3.0731399999999999E-4</v>
      </c>
      <c r="T585" s="1">
        <v>1.2674599999999999E-2</v>
      </c>
      <c r="U585" s="1">
        <v>-2.48292</v>
      </c>
      <c r="V585" s="1" t="s">
        <v>23</v>
      </c>
      <c r="W585" s="1">
        <f>ABS(IK_diagnostics_positions__3[[#This Row],[Column1]]-A584)</f>
        <v>7.1499999999996566E-4</v>
      </c>
      <c r="X585" s="1">
        <f>ABS(IK_diagnostics_positions__3[[#This Row],[Column2]]-B584)</f>
        <v>0</v>
      </c>
      <c r="Y585" s="1">
        <f>ABS(IK_diagnostics_positions__3[[#This Row],[Column3]]-C584)</f>
        <v>3.529999999999367E-4</v>
      </c>
      <c r="Z585" s="1">
        <f>ABS(IK_diagnostics_positions__3[[#This Row],[Column4]]-D584)</f>
        <v>8.9899999999998315E-4</v>
      </c>
      <c r="AA585" s="1">
        <f>ABS(IK_diagnostics_positions__3[[#This Row],[Column5]]-E584)</f>
        <v>0</v>
      </c>
      <c r="AB585" s="1">
        <f>ABS(IK_diagnostics_positions__3[[#This Row],[Column6]]-F584)</f>
        <v>8.4299999999992714E-4</v>
      </c>
      <c r="AC585" s="1">
        <f>ABS(IK_diagnostics_positions__3[[#This Row],[Column7]]-G584)</f>
        <v>2.4000000000001798E-4</v>
      </c>
      <c r="AD585" s="1">
        <f>ABS(IK_diagnostics_positions__3[[#This Row],[Column8]]-H584)</f>
        <v>8.4700000000004216E-4</v>
      </c>
      <c r="AE585" s="1">
        <f>ABS(IK_diagnostics_positions__3[[#This Row],[Column9]]-I584)</f>
        <v>3.4000000000000696E-4</v>
      </c>
      <c r="AF585" s="1">
        <f>ABS(IK_diagnostics_positions__3[[#This Row],[Column10]]-J584)</f>
        <v>4.0830000000000163E-5</v>
      </c>
      <c r="AG585" s="1">
        <f>ABS(IK_diagnostics_positions__3[[#This Row],[Column11]]-K584)</f>
        <v>5.0200000000000244E-4</v>
      </c>
      <c r="AH585" s="1">
        <f>ABS(IK_diagnostics_positions__3[[#This Row],[Column12]]-L584)</f>
        <v>1.8999999999991246E-4</v>
      </c>
      <c r="AI585" s="1">
        <f>ABS(IK_diagnostics_positions__3[[#This Row],[Column13]]-M584)</f>
        <v>1.5900000000002024E-4</v>
      </c>
      <c r="AJ585" s="1">
        <f>ABS(IK_diagnostics_positions__3[[#This Row],[Column14]]-N584)</f>
        <v>1.5699999999996272E-4</v>
      </c>
      <c r="AK585" s="1">
        <f>ABS(IK_diagnostics_positions__3[[#This Row],[Column15]]-O584)</f>
        <v>4.9999999999883471E-5</v>
      </c>
      <c r="AL585" s="1">
        <f>ABS(IK_diagnostics_positions__3[[#This Row],[Column16]]-P584)</f>
        <v>1.6899999999997473E-4</v>
      </c>
      <c r="AM585" s="1">
        <f>ABS(IK_diagnostics_positions__3[[#This Row],[Column17]]-Q584)</f>
        <v>9.9999999999988987E-5</v>
      </c>
      <c r="AN585" s="1">
        <f>ABS(IK_diagnostics_positions__3[[#This Row],[Column18]]-R584)</f>
        <v>1.6000000000016001E-4</v>
      </c>
      <c r="AO585" s="1">
        <f>ABS(IK_diagnostics_positions__3[[#This Row],[Column19]]-S584)</f>
        <v>8.6203000000000028E-5</v>
      </c>
      <c r="AP585" s="1">
        <f>ABS(IK_diagnostics_positions__3[[#This Row],[Column20]]-T584)</f>
        <v>3.1890000000000043E-4</v>
      </c>
      <c r="AQ585" s="1">
        <f>ABS(IK_diagnostics_positions__3[[#This Row],[Column21]]-U584)</f>
        <v>4.9999999999883471E-5</v>
      </c>
    </row>
    <row r="586" spans="1:43" x14ac:dyDescent="0.25">
      <c r="A586" s="1">
        <v>0.444046</v>
      </c>
      <c r="B586" s="1" t="s">
        <v>22</v>
      </c>
      <c r="C586" s="1">
        <v>-0.89600400000000002</v>
      </c>
      <c r="D586" s="1">
        <v>-0.49175600000000003</v>
      </c>
      <c r="E586" s="1" t="s">
        <v>22</v>
      </c>
      <c r="F586" s="1">
        <v>-0.54347699999999999</v>
      </c>
      <c r="G586" s="1">
        <v>-0.76451599999999997</v>
      </c>
      <c r="H586" s="1">
        <v>0.63610800000000001</v>
      </c>
      <c r="I586" s="1">
        <v>-1.2652600000000001</v>
      </c>
      <c r="J586" s="1">
        <v>-1.87659E-3</v>
      </c>
      <c r="K586" s="1">
        <v>0.81530599999999998</v>
      </c>
      <c r="L586" s="1">
        <v>-1.88676</v>
      </c>
      <c r="M586" s="1">
        <v>0.76076299999999997</v>
      </c>
      <c r="N586" s="1">
        <v>0.99450499999999997</v>
      </c>
      <c r="O586" s="1">
        <v>-2.50827</v>
      </c>
      <c r="P586" s="1">
        <v>-0.76161000000000001</v>
      </c>
      <c r="Q586" s="1">
        <v>1.0020500000000001</v>
      </c>
      <c r="R586" s="1">
        <v>-2.5096099999999999</v>
      </c>
      <c r="S586" s="1">
        <v>3.4165399999999999E-4</v>
      </c>
      <c r="T586" s="1">
        <v>1.2596100000000001E-2</v>
      </c>
      <c r="U586" s="1">
        <v>-2.4831300000000001</v>
      </c>
      <c r="V586" s="1" t="s">
        <v>23</v>
      </c>
      <c r="W586" s="1">
        <f>ABS(IK_diagnostics_positions__3[[#This Row],[Column1]]-A585)</f>
        <v>7.0100000000000717E-4</v>
      </c>
      <c r="X586" s="1">
        <f>ABS(IK_diagnostics_positions__3[[#This Row],[Column2]]-B585)</f>
        <v>0</v>
      </c>
      <c r="Y586" s="1">
        <f>ABS(IK_diagnostics_positions__3[[#This Row],[Column3]]-C585)</f>
        <v>3.4699999999998621E-4</v>
      </c>
      <c r="Z586" s="1">
        <f>ABS(IK_diagnostics_positions__3[[#This Row],[Column4]]-D585)</f>
        <v>8.3299999999997265E-4</v>
      </c>
      <c r="AA586" s="1">
        <f>ABS(IK_diagnostics_positions__3[[#This Row],[Column5]]-E585)</f>
        <v>0</v>
      </c>
      <c r="AB586" s="1">
        <f>ABS(IK_diagnostics_positions__3[[#This Row],[Column6]]-F585)</f>
        <v>7.0000000000003393E-4</v>
      </c>
      <c r="AC586" s="1">
        <f>ABS(IK_diagnostics_positions__3[[#This Row],[Column7]]-G585)</f>
        <v>1.9500000000005624E-4</v>
      </c>
      <c r="AD586" s="1">
        <f>ABS(IK_diagnostics_positions__3[[#This Row],[Column8]]-H585)</f>
        <v>8.439999999999559E-4</v>
      </c>
      <c r="AE586" s="1">
        <f>ABS(IK_diagnostics_positions__3[[#This Row],[Column9]]-I585)</f>
        <v>1.9999999999997797E-4</v>
      </c>
      <c r="AF586" s="1">
        <f>ABS(IK_diagnostics_positions__3[[#This Row],[Column10]]-J585)</f>
        <v>5.0069999999999932E-5</v>
      </c>
      <c r="AG586" s="1">
        <f>ABS(IK_diagnostics_positions__3[[#This Row],[Column11]]-K585)</f>
        <v>3.5200000000001896E-4</v>
      </c>
      <c r="AH586" s="1">
        <f>ABS(IK_diagnostics_positions__3[[#This Row],[Column12]]-L585)</f>
        <v>1.7000000000000348E-4</v>
      </c>
      <c r="AI586" s="1">
        <f>ABS(IK_diagnostics_positions__3[[#This Row],[Column13]]-M585)</f>
        <v>9.4000000000038497E-5</v>
      </c>
      <c r="AJ586" s="1">
        <f>ABS(IK_diagnostics_positions__3[[#This Row],[Column14]]-N585)</f>
        <v>1.4199999999997548E-4</v>
      </c>
      <c r="AK586" s="1">
        <f>ABS(IK_diagnostics_positions__3[[#This Row],[Column15]]-O585)</f>
        <v>1.2999999999996348E-4</v>
      </c>
      <c r="AL586" s="1">
        <f>ABS(IK_diagnostics_positions__3[[#This Row],[Column16]]-P585)</f>
        <v>2.0500000000001073E-4</v>
      </c>
      <c r="AM586" s="1">
        <f>ABS(IK_diagnostics_positions__3[[#This Row],[Column17]]-Q585)</f>
        <v>4.9999999999883471E-5</v>
      </c>
      <c r="AN586" s="1">
        <f>ABS(IK_diagnostics_positions__3[[#This Row],[Column18]]-R585)</f>
        <v>5.9999999999948983E-5</v>
      </c>
      <c r="AO586" s="1">
        <f>ABS(IK_diagnostics_positions__3[[#This Row],[Column19]]-S585)</f>
        <v>3.434E-5</v>
      </c>
      <c r="AP586" s="1">
        <f>ABS(IK_diagnostics_positions__3[[#This Row],[Column20]]-T585)</f>
        <v>7.849999999999871E-5</v>
      </c>
      <c r="AQ586" s="1">
        <f>ABS(IK_diagnostics_positions__3[[#This Row],[Column21]]-U585)</f>
        <v>2.1000000000004349E-4</v>
      </c>
    </row>
    <row r="587" spans="1:43" x14ac:dyDescent="0.25">
      <c r="A587" s="1">
        <v>0.44473499999999999</v>
      </c>
      <c r="B587" s="1" t="s">
        <v>22</v>
      </c>
      <c r="C587" s="1">
        <v>-0.89566199999999996</v>
      </c>
      <c r="D587" s="1">
        <v>-0.49092599999999997</v>
      </c>
      <c r="E587" s="1" t="s">
        <v>22</v>
      </c>
      <c r="F587" s="1">
        <v>-0.54276199999999997</v>
      </c>
      <c r="G587" s="1">
        <v>-0.76437100000000002</v>
      </c>
      <c r="H587" s="1">
        <v>0.63522500000000004</v>
      </c>
      <c r="I587" s="1">
        <v>-1.2650600000000001</v>
      </c>
      <c r="J587" s="1">
        <v>-1.9306499999999999E-3</v>
      </c>
      <c r="K587" s="1">
        <v>0.814967</v>
      </c>
      <c r="L587" s="1">
        <v>-1.88666</v>
      </c>
      <c r="M587" s="1">
        <v>0.76050899999999999</v>
      </c>
      <c r="N587" s="1">
        <v>0.99470999999999998</v>
      </c>
      <c r="O587" s="1">
        <v>-2.5082499999999999</v>
      </c>
      <c r="P587" s="1">
        <v>-0.76165700000000003</v>
      </c>
      <c r="Q587" s="1">
        <v>1.0019899999999999</v>
      </c>
      <c r="R587" s="1">
        <v>-2.50942</v>
      </c>
      <c r="S587" s="1">
        <v>4.9238699999999995E-4</v>
      </c>
      <c r="T587" s="1">
        <v>1.2476599999999999E-2</v>
      </c>
      <c r="U587" s="1">
        <v>-2.48332</v>
      </c>
      <c r="V587" s="1" t="s">
        <v>23</v>
      </c>
      <c r="W587" s="1">
        <f>ABS(IK_diagnostics_positions__3[[#This Row],[Column1]]-A586)</f>
        <v>6.8899999999999517E-4</v>
      </c>
      <c r="X587" s="1">
        <f>ABS(IK_diagnostics_positions__3[[#This Row],[Column2]]-B586)</f>
        <v>0</v>
      </c>
      <c r="Y587" s="1">
        <f>ABS(IK_diagnostics_positions__3[[#This Row],[Column3]]-C586)</f>
        <v>3.4200000000006447E-4</v>
      </c>
      <c r="Z587" s="1">
        <f>ABS(IK_diagnostics_positions__3[[#This Row],[Column4]]-D586)</f>
        <v>8.3000000000005292E-4</v>
      </c>
      <c r="AA587" s="1">
        <f>ABS(IK_diagnostics_positions__3[[#This Row],[Column5]]-E586)</f>
        <v>0</v>
      </c>
      <c r="AB587" s="1">
        <f>ABS(IK_diagnostics_positions__3[[#This Row],[Column6]]-F586)</f>
        <v>7.1500000000002117E-4</v>
      </c>
      <c r="AC587" s="1">
        <f>ABS(IK_diagnostics_positions__3[[#This Row],[Column7]]-G586)</f>
        <v>1.4499999999995072E-4</v>
      </c>
      <c r="AD587" s="1">
        <f>ABS(IK_diagnostics_positions__3[[#This Row],[Column8]]-H586)</f>
        <v>8.8299999999996714E-4</v>
      </c>
      <c r="AE587" s="1">
        <f>ABS(IK_diagnostics_positions__3[[#This Row],[Column9]]-I586)</f>
        <v>1.9999999999997797E-4</v>
      </c>
      <c r="AF587" s="1">
        <f>ABS(IK_diagnostics_positions__3[[#This Row],[Column10]]-J586)</f>
        <v>5.4059999999999872E-5</v>
      </c>
      <c r="AG587" s="1">
        <f>ABS(IK_diagnostics_positions__3[[#This Row],[Column11]]-K586)</f>
        <v>3.3899999999997821E-4</v>
      </c>
      <c r="AH587" s="1">
        <f>ABS(IK_diagnostics_positions__3[[#This Row],[Column12]]-L586)</f>
        <v>9.9999999999988987E-5</v>
      </c>
      <c r="AI587" s="1">
        <f>ABS(IK_diagnostics_positions__3[[#This Row],[Column13]]-M586)</f>
        <v>2.5399999999997647E-4</v>
      </c>
      <c r="AJ587" s="1">
        <f>ABS(IK_diagnostics_positions__3[[#This Row],[Column14]]-N586)</f>
        <v>2.0500000000001073E-4</v>
      </c>
      <c r="AK587" s="1">
        <f>ABS(IK_diagnostics_positions__3[[#This Row],[Column15]]-O586)</f>
        <v>2.0000000000131024E-5</v>
      </c>
      <c r="AL587" s="1">
        <f>ABS(IK_diagnostics_positions__3[[#This Row],[Column16]]-P586)</f>
        <v>4.7000000000019249E-5</v>
      </c>
      <c r="AM587" s="1">
        <f>ABS(IK_diagnostics_positions__3[[#This Row],[Column17]]-Q586)</f>
        <v>6.0000000000171028E-5</v>
      </c>
      <c r="AN587" s="1">
        <f>ABS(IK_diagnostics_positions__3[[#This Row],[Column18]]-R586)</f>
        <v>1.8999999999991246E-4</v>
      </c>
      <c r="AO587" s="1">
        <f>ABS(IK_diagnostics_positions__3[[#This Row],[Column19]]-S586)</f>
        <v>1.5073299999999995E-4</v>
      </c>
      <c r="AP587" s="1">
        <f>ABS(IK_diagnostics_positions__3[[#This Row],[Column20]]-T586)</f>
        <v>1.1950000000000155E-4</v>
      </c>
      <c r="AQ587" s="1">
        <f>ABS(IK_diagnostics_positions__3[[#This Row],[Column21]]-U586)</f>
        <v>1.8999999999991246E-4</v>
      </c>
    </row>
    <row r="588" spans="1:43" x14ac:dyDescent="0.25">
      <c r="A588" s="1">
        <v>0.44524599999999998</v>
      </c>
      <c r="B588" s="1" t="s">
        <v>22</v>
      </c>
      <c r="C588" s="1">
        <v>-0.89540799999999998</v>
      </c>
      <c r="D588" s="1">
        <v>-0.490232</v>
      </c>
      <c r="E588" s="1" t="s">
        <v>22</v>
      </c>
      <c r="F588" s="1">
        <v>-0.54202300000000003</v>
      </c>
      <c r="G588" s="1">
        <v>-0.76425900000000002</v>
      </c>
      <c r="H588" s="1">
        <v>0.63445200000000002</v>
      </c>
      <c r="I588" s="1">
        <v>-1.26478</v>
      </c>
      <c r="J588" s="1">
        <v>-1.94633E-3</v>
      </c>
      <c r="K588" s="1">
        <v>0.81459999999999999</v>
      </c>
      <c r="L588" s="1">
        <v>-1.8864099999999999</v>
      </c>
      <c r="M588" s="1">
        <v>0.76036599999999999</v>
      </c>
      <c r="N588" s="1">
        <v>0.99474799999999997</v>
      </c>
      <c r="O588" s="1">
        <v>-2.5080499999999999</v>
      </c>
      <c r="P588" s="1">
        <v>-0.76142900000000002</v>
      </c>
      <c r="Q588" s="1">
        <v>1.0021899999999999</v>
      </c>
      <c r="R588" s="1">
        <v>-2.5093100000000002</v>
      </c>
      <c r="S588" s="1">
        <v>5.9396000000000004E-4</v>
      </c>
      <c r="T588" s="1">
        <v>1.23613E-2</v>
      </c>
      <c r="U588" s="1">
        <v>-2.4834100000000001</v>
      </c>
      <c r="V588" s="1" t="s">
        <v>23</v>
      </c>
      <c r="W588" s="1">
        <f>ABS(IK_diagnostics_positions__3[[#This Row],[Column1]]-A587)</f>
        <v>5.1099999999998369E-4</v>
      </c>
      <c r="X588" s="1">
        <f>ABS(IK_diagnostics_positions__3[[#This Row],[Column2]]-B587)</f>
        <v>0</v>
      </c>
      <c r="Y588" s="1">
        <f>ABS(IK_diagnostics_positions__3[[#This Row],[Column3]]-C587)</f>
        <v>2.5399999999997647E-4</v>
      </c>
      <c r="Z588" s="1">
        <f>ABS(IK_diagnostics_positions__3[[#This Row],[Column4]]-D587)</f>
        <v>6.9399999999997242E-4</v>
      </c>
      <c r="AA588" s="1">
        <f>ABS(IK_diagnostics_positions__3[[#This Row],[Column5]]-E587)</f>
        <v>0</v>
      </c>
      <c r="AB588" s="1">
        <f>ABS(IK_diagnostics_positions__3[[#This Row],[Column6]]-F587)</f>
        <v>7.3899999999993415E-4</v>
      </c>
      <c r="AC588" s="1">
        <f>ABS(IK_diagnostics_positions__3[[#This Row],[Column7]]-G587)</f>
        <v>1.1200000000000099E-4</v>
      </c>
      <c r="AD588" s="1">
        <f>ABS(IK_diagnostics_positions__3[[#This Row],[Column8]]-H587)</f>
        <v>7.7300000000002367E-4</v>
      </c>
      <c r="AE588" s="1">
        <f>ABS(IK_diagnostics_positions__3[[#This Row],[Column9]]-I587)</f>
        <v>2.8000000000005798E-4</v>
      </c>
      <c r="AF588" s="1">
        <f>ABS(IK_diagnostics_positions__3[[#This Row],[Column10]]-J587)</f>
        <v>1.5680000000000121E-5</v>
      </c>
      <c r="AG588" s="1">
        <f>ABS(IK_diagnostics_positions__3[[#This Row],[Column11]]-K587)</f>
        <v>3.6700000000000621E-4</v>
      </c>
      <c r="AH588" s="1">
        <f>ABS(IK_diagnostics_positions__3[[#This Row],[Column12]]-L587)</f>
        <v>2.5000000000008349E-4</v>
      </c>
      <c r="AI588" s="1">
        <f>ABS(IK_diagnostics_positions__3[[#This Row],[Column13]]-M587)</f>
        <v>1.4300000000000423E-4</v>
      </c>
      <c r="AJ588" s="1">
        <f>ABS(IK_diagnostics_positions__3[[#This Row],[Column14]]-N587)</f>
        <v>3.7999999999982492E-5</v>
      </c>
      <c r="AK588" s="1">
        <f>ABS(IK_diagnostics_positions__3[[#This Row],[Column15]]-O587)</f>
        <v>1.9999999999997797E-4</v>
      </c>
      <c r="AL588" s="1">
        <f>ABS(IK_diagnostics_positions__3[[#This Row],[Column16]]-P587)</f>
        <v>2.2800000000000598E-4</v>
      </c>
      <c r="AM588" s="1">
        <f>ABS(IK_diagnostics_positions__3[[#This Row],[Column17]]-Q587)</f>
        <v>1.9999999999997797E-4</v>
      </c>
      <c r="AN588" s="1">
        <f>ABS(IK_diagnostics_positions__3[[#This Row],[Column18]]-R587)</f>
        <v>1.0999999999983245E-4</v>
      </c>
      <c r="AO588" s="1">
        <f>ABS(IK_diagnostics_positions__3[[#This Row],[Column19]]-S587)</f>
        <v>1.0157300000000009E-4</v>
      </c>
      <c r="AP588" s="1">
        <f>ABS(IK_diagnostics_positions__3[[#This Row],[Column20]]-T587)</f>
        <v>1.1529999999999874E-4</v>
      </c>
      <c r="AQ588" s="1">
        <f>ABS(IK_diagnostics_positions__3[[#This Row],[Column21]]-U587)</f>
        <v>9.0000000000145519E-5</v>
      </c>
    </row>
    <row r="589" spans="1:43" x14ac:dyDescent="0.25">
      <c r="A589" s="1">
        <v>0.44581900000000002</v>
      </c>
      <c r="B589" s="1" t="s">
        <v>22</v>
      </c>
      <c r="C589" s="1">
        <v>-0.895123</v>
      </c>
      <c r="D589" s="1">
        <v>-0.48954500000000001</v>
      </c>
      <c r="E589" s="1" t="s">
        <v>22</v>
      </c>
      <c r="F589" s="1">
        <v>-0.54143799999999997</v>
      </c>
      <c r="G589" s="1">
        <v>-0.76415500000000003</v>
      </c>
      <c r="H589" s="1">
        <v>0.63354200000000005</v>
      </c>
      <c r="I589" s="1">
        <v>-1.2647699999999999</v>
      </c>
      <c r="J589" s="1">
        <v>-1.8944700000000001E-3</v>
      </c>
      <c r="K589" s="1">
        <v>0.81418100000000004</v>
      </c>
      <c r="L589" s="1">
        <v>-1.8863300000000001</v>
      </c>
      <c r="M589" s="1">
        <v>0.76036599999999999</v>
      </c>
      <c r="N589" s="1">
        <v>0.99482000000000004</v>
      </c>
      <c r="O589" s="1">
        <v>-2.5078800000000001</v>
      </c>
      <c r="P589" s="1">
        <v>-0.76131800000000005</v>
      </c>
      <c r="Q589" s="1">
        <v>1.0019199999999999</v>
      </c>
      <c r="R589" s="1">
        <v>-2.5092500000000002</v>
      </c>
      <c r="S589" s="1">
        <v>6.7157299999999996E-4</v>
      </c>
      <c r="T589" s="1">
        <v>1.2127600000000001E-2</v>
      </c>
      <c r="U589" s="1">
        <v>-2.4835699999999998</v>
      </c>
      <c r="V589" s="1" t="s">
        <v>23</v>
      </c>
      <c r="W589" s="1">
        <f>ABS(IK_diagnostics_positions__3[[#This Row],[Column1]]-A588)</f>
        <v>5.730000000000457E-4</v>
      </c>
      <c r="X589" s="1">
        <f>ABS(IK_diagnostics_positions__3[[#This Row],[Column2]]-B588)</f>
        <v>0</v>
      </c>
      <c r="Y589" s="1">
        <f>ABS(IK_diagnostics_positions__3[[#This Row],[Column3]]-C588)</f>
        <v>2.8499999999997971E-4</v>
      </c>
      <c r="Z589" s="1">
        <f>ABS(IK_diagnostics_positions__3[[#This Row],[Column4]]-D588)</f>
        <v>6.8699999999999317E-4</v>
      </c>
      <c r="AA589" s="1">
        <f>ABS(IK_diagnostics_positions__3[[#This Row],[Column5]]-E588)</f>
        <v>0</v>
      </c>
      <c r="AB589" s="1">
        <f>ABS(IK_diagnostics_positions__3[[#This Row],[Column6]]-F588)</f>
        <v>5.850000000000577E-4</v>
      </c>
      <c r="AC589" s="1">
        <f>ABS(IK_diagnostics_positions__3[[#This Row],[Column7]]-G588)</f>
        <v>1.0399999999999299E-4</v>
      </c>
      <c r="AD589" s="1">
        <f>ABS(IK_diagnostics_positions__3[[#This Row],[Column8]]-H588)</f>
        <v>9.0999999999996639E-4</v>
      </c>
      <c r="AE589" s="1">
        <f>ABS(IK_diagnostics_positions__3[[#This Row],[Column9]]-I588)</f>
        <v>1.0000000000065512E-5</v>
      </c>
      <c r="AF589" s="1">
        <f>ABS(IK_diagnostics_positions__3[[#This Row],[Column10]]-J588)</f>
        <v>5.1859999999999927E-5</v>
      </c>
      <c r="AG589" s="1">
        <f>ABS(IK_diagnostics_positions__3[[#This Row],[Column11]]-K588)</f>
        <v>4.1899999999994719E-4</v>
      </c>
      <c r="AH589" s="1">
        <f>ABS(IK_diagnostics_positions__3[[#This Row],[Column12]]-L588)</f>
        <v>7.9999999999857963E-5</v>
      </c>
      <c r="AI589" s="1">
        <f>ABS(IK_diagnostics_positions__3[[#This Row],[Column13]]-M588)</f>
        <v>0</v>
      </c>
      <c r="AJ589" s="1">
        <f>ABS(IK_diagnostics_positions__3[[#This Row],[Column14]]-N588)</f>
        <v>7.2000000000072006E-5</v>
      </c>
      <c r="AK589" s="1">
        <f>ABS(IK_diagnostics_positions__3[[#This Row],[Column15]]-O588)</f>
        <v>1.6999999999978144E-4</v>
      </c>
      <c r="AL589" s="1">
        <f>ABS(IK_diagnostics_positions__3[[#This Row],[Column16]]-P588)</f>
        <v>1.1099999999997223E-4</v>
      </c>
      <c r="AM589" s="1">
        <f>ABS(IK_diagnostics_positions__3[[#This Row],[Column17]]-Q588)</f>
        <v>2.6999999999999247E-4</v>
      </c>
      <c r="AN589" s="1">
        <f>ABS(IK_diagnostics_positions__3[[#This Row],[Column18]]-R588)</f>
        <v>5.9999999999948983E-5</v>
      </c>
      <c r="AO589" s="1">
        <f>ABS(IK_diagnostics_positions__3[[#This Row],[Column19]]-S588)</f>
        <v>7.7612999999999923E-5</v>
      </c>
      <c r="AP589" s="1">
        <f>ABS(IK_diagnostics_positions__3[[#This Row],[Column20]]-T588)</f>
        <v>2.3369999999999988E-4</v>
      </c>
      <c r="AQ589" s="1">
        <f>ABS(IK_diagnostics_positions__3[[#This Row],[Column21]]-U588)</f>
        <v>1.5999999999971593E-4</v>
      </c>
    </row>
    <row r="590" spans="1:43" x14ac:dyDescent="0.25">
      <c r="A590" s="1">
        <v>0.44633899999999999</v>
      </c>
      <c r="B590" s="1" t="s">
        <v>22</v>
      </c>
      <c r="C590" s="1">
        <v>-0.89486399999999999</v>
      </c>
      <c r="D590" s="1">
        <v>-0.48887700000000001</v>
      </c>
      <c r="E590" s="1" t="s">
        <v>22</v>
      </c>
      <c r="F590" s="1">
        <v>-0.54078700000000002</v>
      </c>
      <c r="G590" s="1">
        <v>-0.76409800000000005</v>
      </c>
      <c r="H590" s="1">
        <v>0.63284099999999999</v>
      </c>
      <c r="I590" s="1">
        <v>-1.2645</v>
      </c>
      <c r="J590" s="1">
        <v>-1.9889500000000002E-3</v>
      </c>
      <c r="K590" s="1">
        <v>0.81385300000000005</v>
      </c>
      <c r="L590" s="1">
        <v>-1.8861300000000001</v>
      </c>
      <c r="M590" s="1">
        <v>0.76012000000000002</v>
      </c>
      <c r="N590" s="1">
        <v>0.99486399999999997</v>
      </c>
      <c r="O590" s="1">
        <v>-2.5077600000000002</v>
      </c>
      <c r="P590" s="1">
        <v>-0.76123499999999999</v>
      </c>
      <c r="Q590" s="1">
        <v>1.002</v>
      </c>
      <c r="R590" s="1">
        <v>-2.50915</v>
      </c>
      <c r="S590" s="1">
        <v>4.9233399999999998E-4</v>
      </c>
      <c r="T590" s="1">
        <v>1.20777E-2</v>
      </c>
      <c r="U590" s="1">
        <v>-2.4837500000000001</v>
      </c>
      <c r="V590" s="1" t="s">
        <v>23</v>
      </c>
      <c r="W590" s="1">
        <f>ABS(IK_diagnostics_positions__3[[#This Row],[Column1]]-A589)</f>
        <v>5.1999999999996493E-4</v>
      </c>
      <c r="X590" s="1">
        <f>ABS(IK_diagnostics_positions__3[[#This Row],[Column2]]-B589)</f>
        <v>0</v>
      </c>
      <c r="Y590" s="1">
        <f>ABS(IK_diagnostics_positions__3[[#This Row],[Column3]]-C589)</f>
        <v>2.5900000000000922E-4</v>
      </c>
      <c r="Z590" s="1">
        <f>ABS(IK_diagnostics_positions__3[[#This Row],[Column4]]-D589)</f>
        <v>6.6800000000000193E-4</v>
      </c>
      <c r="AA590" s="1">
        <f>ABS(IK_diagnostics_positions__3[[#This Row],[Column5]]-E589)</f>
        <v>0</v>
      </c>
      <c r="AB590" s="1">
        <f>ABS(IK_diagnostics_positions__3[[#This Row],[Column6]]-F589)</f>
        <v>6.5099999999995717E-4</v>
      </c>
      <c r="AC590" s="1">
        <f>ABS(IK_diagnostics_positions__3[[#This Row],[Column7]]-G589)</f>
        <v>5.6999999999973738E-5</v>
      </c>
      <c r="AD590" s="1">
        <f>ABS(IK_diagnostics_positions__3[[#This Row],[Column8]]-H589)</f>
        <v>7.0100000000006268E-4</v>
      </c>
      <c r="AE590" s="1">
        <f>ABS(IK_diagnostics_positions__3[[#This Row],[Column9]]-I589)</f>
        <v>2.6999999999999247E-4</v>
      </c>
      <c r="AF590" s="1">
        <f>ABS(IK_diagnostics_positions__3[[#This Row],[Column10]]-J589)</f>
        <v>9.4480000000000085E-5</v>
      </c>
      <c r="AG590" s="1">
        <f>ABS(IK_diagnostics_positions__3[[#This Row],[Column11]]-K589)</f>
        <v>3.2799999999999496E-4</v>
      </c>
      <c r="AH590" s="1">
        <f>ABS(IK_diagnostics_positions__3[[#This Row],[Column12]]-L589)</f>
        <v>1.9999999999997797E-4</v>
      </c>
      <c r="AI590" s="1">
        <f>ABS(IK_diagnostics_positions__3[[#This Row],[Column13]]-M589)</f>
        <v>2.4599999999996847E-4</v>
      </c>
      <c r="AJ590" s="1">
        <f>ABS(IK_diagnostics_positions__3[[#This Row],[Column14]]-N589)</f>
        <v>4.3999999999932982E-5</v>
      </c>
      <c r="AK590" s="1">
        <f>ABS(IK_diagnostics_positions__3[[#This Row],[Column15]]-O589)</f>
        <v>1.1999999999989797E-4</v>
      </c>
      <c r="AL590" s="1">
        <f>ABS(IK_diagnostics_positions__3[[#This Row],[Column16]]-P589)</f>
        <v>8.3000000000055252E-5</v>
      </c>
      <c r="AM590" s="1">
        <f>ABS(IK_diagnostics_positions__3[[#This Row],[Column17]]-Q589)</f>
        <v>8.0000000000080007E-5</v>
      </c>
      <c r="AN590" s="1">
        <f>ABS(IK_diagnostics_positions__3[[#This Row],[Column18]]-R589)</f>
        <v>1.0000000000021103E-4</v>
      </c>
      <c r="AO590" s="1">
        <f>ABS(IK_diagnostics_positions__3[[#This Row],[Column19]]-S589)</f>
        <v>1.7923899999999998E-4</v>
      </c>
      <c r="AP590" s="1">
        <f>ABS(IK_diagnostics_positions__3[[#This Row],[Column20]]-T589)</f>
        <v>4.9900000000000291E-5</v>
      </c>
      <c r="AQ590" s="1">
        <f>ABS(IK_diagnostics_positions__3[[#This Row],[Column21]]-U589)</f>
        <v>1.8000000000029104E-4</v>
      </c>
    </row>
    <row r="591" spans="1:43" x14ac:dyDescent="0.25">
      <c r="A591" s="1">
        <v>0.44708999999999999</v>
      </c>
      <c r="B591" s="1" t="s">
        <v>22</v>
      </c>
      <c r="C591" s="1">
        <v>-0.89448899999999998</v>
      </c>
      <c r="D591" s="1">
        <v>-0.48801800000000001</v>
      </c>
      <c r="E591" s="1" t="s">
        <v>22</v>
      </c>
      <c r="F591" s="1">
        <v>-0.54012700000000002</v>
      </c>
      <c r="G591" s="1">
        <v>-0.76376900000000003</v>
      </c>
      <c r="H591" s="1">
        <v>0.63200599999999996</v>
      </c>
      <c r="I591" s="1">
        <v>-1.26437</v>
      </c>
      <c r="J591" s="1">
        <v>-1.8314099999999999E-3</v>
      </c>
      <c r="K591" s="1">
        <v>0.81344399999999994</v>
      </c>
      <c r="L591" s="1">
        <v>-1.88609</v>
      </c>
      <c r="M591" s="1">
        <v>0.76010599999999995</v>
      </c>
      <c r="N591" s="1">
        <v>0.99488299999999996</v>
      </c>
      <c r="O591" s="1">
        <v>-2.5078</v>
      </c>
      <c r="P591" s="1">
        <v>-0.76106399999999996</v>
      </c>
      <c r="Q591" s="1">
        <v>1.0018899999999999</v>
      </c>
      <c r="R591" s="1">
        <v>-2.5090300000000001</v>
      </c>
      <c r="S591" s="1">
        <v>6.9118300000000005E-4</v>
      </c>
      <c r="T591" s="1">
        <v>1.18789E-2</v>
      </c>
      <c r="U591" s="1">
        <v>-2.4839899999999999</v>
      </c>
      <c r="V591" s="1" t="s">
        <v>23</v>
      </c>
      <c r="W591" s="1">
        <f>ABS(IK_diagnostics_positions__3[[#This Row],[Column1]]-A590)</f>
        <v>7.5100000000000167E-4</v>
      </c>
      <c r="X591" s="1">
        <f>ABS(IK_diagnostics_positions__3[[#This Row],[Column2]]-B590)</f>
        <v>0</v>
      </c>
      <c r="Y591" s="1">
        <f>ABS(IK_diagnostics_positions__3[[#This Row],[Column3]]-C590)</f>
        <v>3.7500000000001421E-4</v>
      </c>
      <c r="Z591" s="1">
        <f>ABS(IK_diagnostics_positions__3[[#This Row],[Column4]]-D590)</f>
        <v>8.5899999999999865E-4</v>
      </c>
      <c r="AA591" s="1">
        <f>ABS(IK_diagnostics_positions__3[[#This Row],[Column5]]-E590)</f>
        <v>0</v>
      </c>
      <c r="AB591" s="1">
        <f>ABS(IK_diagnostics_positions__3[[#This Row],[Column6]]-F590)</f>
        <v>6.5999999999999392E-4</v>
      </c>
      <c r="AC591" s="1">
        <f>ABS(IK_diagnostics_positions__3[[#This Row],[Column7]]-G590)</f>
        <v>3.2900000000002372E-4</v>
      </c>
      <c r="AD591" s="1">
        <f>ABS(IK_diagnostics_positions__3[[#This Row],[Column8]]-H590)</f>
        <v>8.3500000000003016E-4</v>
      </c>
      <c r="AE591" s="1">
        <f>ABS(IK_diagnostics_positions__3[[#This Row],[Column9]]-I590)</f>
        <v>1.2999999999996348E-4</v>
      </c>
      <c r="AF591" s="1">
        <f>ABS(IK_diagnostics_positions__3[[#This Row],[Column10]]-J590)</f>
        <v>1.5754000000000028E-4</v>
      </c>
      <c r="AG591" s="1">
        <f>ABS(IK_diagnostics_positions__3[[#This Row],[Column11]]-K590)</f>
        <v>4.0900000000010373E-4</v>
      </c>
      <c r="AH591" s="1">
        <f>ABS(IK_diagnostics_positions__3[[#This Row],[Column12]]-L590)</f>
        <v>4.0000000000040004E-5</v>
      </c>
      <c r="AI591" s="1">
        <f>ABS(IK_diagnostics_positions__3[[#This Row],[Column13]]-M590)</f>
        <v>1.4000000000069512E-5</v>
      </c>
      <c r="AJ591" s="1">
        <f>ABS(IK_diagnostics_positions__3[[#This Row],[Column14]]-N590)</f>
        <v>1.8999999999991246E-5</v>
      </c>
      <c r="AK591" s="1">
        <f>ABS(IK_diagnostics_positions__3[[#This Row],[Column15]]-O590)</f>
        <v>3.9999999999817959E-5</v>
      </c>
      <c r="AL591" s="1">
        <f>ABS(IK_diagnostics_positions__3[[#This Row],[Column16]]-P590)</f>
        <v>1.7100000000003224E-4</v>
      </c>
      <c r="AM591" s="1">
        <f>ABS(IK_diagnostics_positions__3[[#This Row],[Column17]]-Q590)</f>
        <v>1.100000000000545E-4</v>
      </c>
      <c r="AN591" s="1">
        <f>ABS(IK_diagnostics_positions__3[[#This Row],[Column18]]-R590)</f>
        <v>1.1999999999989797E-4</v>
      </c>
      <c r="AO591" s="1">
        <f>ABS(IK_diagnostics_positions__3[[#This Row],[Column19]]-S590)</f>
        <v>1.9884900000000007E-4</v>
      </c>
      <c r="AP591" s="1">
        <f>ABS(IK_diagnostics_positions__3[[#This Row],[Column20]]-T590)</f>
        <v>1.9880000000000071E-4</v>
      </c>
      <c r="AQ591" s="1">
        <f>ABS(IK_diagnostics_positions__3[[#This Row],[Column21]]-U590)</f>
        <v>2.3999999999979593E-4</v>
      </c>
    </row>
    <row r="592" spans="1:43" x14ac:dyDescent="0.25">
      <c r="A592" s="1">
        <v>0.447739</v>
      </c>
      <c r="B592" s="1" t="s">
        <v>22</v>
      </c>
      <c r="C592" s="1">
        <v>-0.89416399999999996</v>
      </c>
      <c r="D592" s="1">
        <v>-0.48722799999999999</v>
      </c>
      <c r="E592" s="1" t="s">
        <v>22</v>
      </c>
      <c r="F592" s="1">
        <v>-0.53942800000000002</v>
      </c>
      <c r="G592" s="1">
        <v>-0.76349</v>
      </c>
      <c r="H592" s="1">
        <v>0.63137200000000004</v>
      </c>
      <c r="I592" s="1">
        <v>-1.26403</v>
      </c>
      <c r="J592" s="1">
        <v>-1.7785399999999999E-3</v>
      </c>
      <c r="K592" s="1">
        <v>0.81314600000000004</v>
      </c>
      <c r="L592" s="1">
        <v>-1.8859300000000001</v>
      </c>
      <c r="M592" s="1">
        <v>0.75993299999999997</v>
      </c>
      <c r="N592" s="1">
        <v>0.99492100000000006</v>
      </c>
      <c r="O592" s="1">
        <v>-2.5078200000000002</v>
      </c>
      <c r="P592" s="1">
        <v>-0.76088</v>
      </c>
      <c r="Q592" s="1">
        <v>1.00207</v>
      </c>
      <c r="R592" s="1">
        <v>-2.50888</v>
      </c>
      <c r="S592" s="1">
        <v>5.0228100000000004E-4</v>
      </c>
      <c r="T592" s="1">
        <v>1.18616E-2</v>
      </c>
      <c r="U592" s="1">
        <v>-2.4842</v>
      </c>
      <c r="V592" s="1" t="s">
        <v>23</v>
      </c>
      <c r="W592" s="1">
        <f>ABS(IK_diagnostics_positions__3[[#This Row],[Column1]]-A591)</f>
        <v>6.4900000000001068E-4</v>
      </c>
      <c r="X592" s="1">
        <f>ABS(IK_diagnostics_positions__3[[#This Row],[Column2]]-B591)</f>
        <v>0</v>
      </c>
      <c r="Y592" s="1">
        <f>ABS(IK_diagnostics_positions__3[[#This Row],[Column3]]-C591)</f>
        <v>3.2500000000001972E-4</v>
      </c>
      <c r="Z592" s="1">
        <f>ABS(IK_diagnostics_positions__3[[#This Row],[Column4]]-D591)</f>
        <v>7.9000000000001291E-4</v>
      </c>
      <c r="AA592" s="1">
        <f>ABS(IK_diagnostics_positions__3[[#This Row],[Column5]]-E591)</f>
        <v>0</v>
      </c>
      <c r="AB592" s="1">
        <f>ABS(IK_diagnostics_positions__3[[#This Row],[Column6]]-F591)</f>
        <v>6.9900000000000517E-4</v>
      </c>
      <c r="AC592" s="1">
        <f>ABS(IK_diagnostics_positions__3[[#This Row],[Column7]]-G591)</f>
        <v>2.7900000000002922E-4</v>
      </c>
      <c r="AD592" s="1">
        <f>ABS(IK_diagnostics_positions__3[[#This Row],[Column8]]-H591)</f>
        <v>6.3399999999991241E-4</v>
      </c>
      <c r="AE592" s="1">
        <f>ABS(IK_diagnostics_positions__3[[#This Row],[Column9]]-I591)</f>
        <v>3.4000000000000696E-4</v>
      </c>
      <c r="AF592" s="1">
        <f>ABS(IK_diagnostics_positions__3[[#This Row],[Column10]]-J591)</f>
        <v>5.287E-5</v>
      </c>
      <c r="AG592" s="1">
        <f>ABS(IK_diagnostics_positions__3[[#This Row],[Column11]]-K591)</f>
        <v>2.9799999999990945E-4</v>
      </c>
      <c r="AH592" s="1">
        <f>ABS(IK_diagnostics_positions__3[[#This Row],[Column12]]-L591)</f>
        <v>1.5999999999993797E-4</v>
      </c>
      <c r="AI592" s="1">
        <f>ABS(IK_diagnostics_positions__3[[#This Row],[Column13]]-M591)</f>
        <v>1.7299999999997873E-4</v>
      </c>
      <c r="AJ592" s="1">
        <f>ABS(IK_diagnostics_positions__3[[#This Row],[Column14]]-N591)</f>
        <v>3.8000000000093515E-5</v>
      </c>
      <c r="AK592" s="1">
        <f>ABS(IK_diagnostics_positions__3[[#This Row],[Column15]]-O591)</f>
        <v>2.0000000000131024E-5</v>
      </c>
      <c r="AL592" s="1">
        <f>ABS(IK_diagnostics_positions__3[[#This Row],[Column16]]-P591)</f>
        <v>1.8399999999996197E-4</v>
      </c>
      <c r="AM592" s="1">
        <f>ABS(IK_diagnostics_positions__3[[#This Row],[Column17]]-Q591)</f>
        <v>1.8000000000006899E-4</v>
      </c>
      <c r="AN592" s="1">
        <f>ABS(IK_diagnostics_positions__3[[#This Row],[Column18]]-R591)</f>
        <v>1.500000000000945E-4</v>
      </c>
      <c r="AO592" s="1">
        <f>ABS(IK_diagnostics_positions__3[[#This Row],[Column19]]-S591)</f>
        <v>1.8890200000000002E-4</v>
      </c>
      <c r="AP592" s="1">
        <f>ABS(IK_diagnostics_positions__3[[#This Row],[Column20]]-T591)</f>
        <v>1.7299999999999607E-5</v>
      </c>
      <c r="AQ592" s="1">
        <f>ABS(IK_diagnostics_positions__3[[#This Row],[Column21]]-U591)</f>
        <v>2.1000000000004349E-4</v>
      </c>
    </row>
    <row r="593" spans="1:43" x14ac:dyDescent="0.25">
      <c r="A593" s="1">
        <v>0.44800099999999998</v>
      </c>
      <c r="B593" s="1" t="s">
        <v>22</v>
      </c>
      <c r="C593" s="1">
        <v>-0.89403299999999997</v>
      </c>
      <c r="D593" s="1">
        <v>-0.48684699999999997</v>
      </c>
      <c r="E593" s="1" t="s">
        <v>22</v>
      </c>
      <c r="F593" s="1">
        <v>-0.53898500000000005</v>
      </c>
      <c r="G593" s="1">
        <v>-0.76362300000000005</v>
      </c>
      <c r="H593" s="1">
        <v>0.63060700000000003</v>
      </c>
      <c r="I593" s="1">
        <v>-1.26406</v>
      </c>
      <c r="J593" s="1">
        <v>-1.9418599999999999E-3</v>
      </c>
      <c r="K593" s="1">
        <v>0.81274599999999997</v>
      </c>
      <c r="L593" s="1">
        <v>-1.88588</v>
      </c>
      <c r="M593" s="1">
        <v>0.75973999999999997</v>
      </c>
      <c r="N593" s="1">
        <v>0.99488500000000002</v>
      </c>
      <c r="O593" s="1">
        <v>-2.5077099999999999</v>
      </c>
      <c r="P593" s="1">
        <v>-0.76085599999999998</v>
      </c>
      <c r="Q593" s="1">
        <v>1.00197</v>
      </c>
      <c r="R593" s="1">
        <v>-2.5089700000000001</v>
      </c>
      <c r="S593" s="1">
        <v>5.1800200000000005E-4</v>
      </c>
      <c r="T593" s="1">
        <v>1.1672E-2</v>
      </c>
      <c r="U593" s="1">
        <v>-2.4844400000000002</v>
      </c>
      <c r="V593" s="1" t="s">
        <v>23</v>
      </c>
      <c r="W593" s="1">
        <f>ABS(IK_diagnostics_positions__3[[#This Row],[Column1]]-A592)</f>
        <v>2.6199999999998447E-4</v>
      </c>
      <c r="X593" s="1">
        <f>ABS(IK_diagnostics_positions__3[[#This Row],[Column2]]-B592)</f>
        <v>0</v>
      </c>
      <c r="Y593" s="1">
        <f>ABS(IK_diagnostics_positions__3[[#This Row],[Column3]]-C592)</f>
        <v>1.3099999999999223E-4</v>
      </c>
      <c r="Z593" s="1">
        <f>ABS(IK_diagnostics_positions__3[[#This Row],[Column4]]-D592)</f>
        <v>3.8100000000002021E-4</v>
      </c>
      <c r="AA593" s="1">
        <f>ABS(IK_diagnostics_positions__3[[#This Row],[Column5]]-E592)</f>
        <v>0</v>
      </c>
      <c r="AB593" s="1">
        <f>ABS(IK_diagnostics_positions__3[[#This Row],[Column6]]-F592)</f>
        <v>4.4299999999997119E-4</v>
      </c>
      <c r="AC593" s="1">
        <f>ABS(IK_diagnostics_positions__3[[#This Row],[Column7]]-G592)</f>
        <v>1.3300000000004975E-4</v>
      </c>
      <c r="AD593" s="1">
        <f>ABS(IK_diagnostics_positions__3[[#This Row],[Column8]]-H592)</f>
        <v>7.6500000000001567E-4</v>
      </c>
      <c r="AE593" s="1">
        <f>ABS(IK_diagnostics_positions__3[[#This Row],[Column9]]-I592)</f>
        <v>2.9999999999974492E-5</v>
      </c>
      <c r="AF593" s="1">
        <f>ABS(IK_diagnostics_positions__3[[#This Row],[Column10]]-J592)</f>
        <v>1.6332E-4</v>
      </c>
      <c r="AG593" s="1">
        <f>ABS(IK_diagnostics_positions__3[[#This Row],[Column11]]-K592)</f>
        <v>4.0000000000006697E-4</v>
      </c>
      <c r="AH593" s="1">
        <f>ABS(IK_diagnostics_positions__3[[#This Row],[Column12]]-L592)</f>
        <v>5.0000000000105516E-5</v>
      </c>
      <c r="AI593" s="1">
        <f>ABS(IK_diagnostics_positions__3[[#This Row],[Column13]]-M592)</f>
        <v>1.9299999999999873E-4</v>
      </c>
      <c r="AJ593" s="1">
        <f>ABS(IK_diagnostics_positions__3[[#This Row],[Column14]]-N592)</f>
        <v>3.6000000000036003E-5</v>
      </c>
      <c r="AK593" s="1">
        <f>ABS(IK_diagnostics_positions__3[[#This Row],[Column15]]-O592)</f>
        <v>1.1000000000027654E-4</v>
      </c>
      <c r="AL593" s="1">
        <f>ABS(IK_diagnostics_positions__3[[#This Row],[Column16]]-P592)</f>
        <v>2.4000000000024002E-5</v>
      </c>
      <c r="AM593" s="1">
        <f>ABS(IK_diagnostics_positions__3[[#This Row],[Column17]]-Q592)</f>
        <v>9.9999999999988987E-5</v>
      </c>
      <c r="AN593" s="1">
        <f>ABS(IK_diagnostics_positions__3[[#This Row],[Column18]]-R592)</f>
        <v>9.0000000000145519E-5</v>
      </c>
      <c r="AO593" s="1">
        <f>ABS(IK_diagnostics_positions__3[[#This Row],[Column19]]-S592)</f>
        <v>1.5721000000000008E-5</v>
      </c>
      <c r="AP593" s="1">
        <f>ABS(IK_diagnostics_positions__3[[#This Row],[Column20]]-T592)</f>
        <v>1.8959999999999984E-4</v>
      </c>
      <c r="AQ593" s="1">
        <f>ABS(IK_diagnostics_positions__3[[#This Row],[Column21]]-U592)</f>
        <v>2.4000000000024002E-4</v>
      </c>
    </row>
    <row r="594" spans="1:43" x14ac:dyDescent="0.25">
      <c r="A594" s="1">
        <v>0.44831799999999999</v>
      </c>
      <c r="B594" s="1" t="s">
        <v>22</v>
      </c>
      <c r="C594" s="1">
        <v>-0.89387399999999995</v>
      </c>
      <c r="D594" s="1">
        <v>-0.48639500000000002</v>
      </c>
      <c r="E594" s="1" t="s">
        <v>22</v>
      </c>
      <c r="F594" s="1">
        <v>-0.53846899999999998</v>
      </c>
      <c r="G594" s="1">
        <v>-0.76374900000000001</v>
      </c>
      <c r="H594" s="1">
        <v>0.62993299999999997</v>
      </c>
      <c r="I594" s="1">
        <v>-1.2639100000000001</v>
      </c>
      <c r="J594" s="1">
        <v>-2.11167E-3</v>
      </c>
      <c r="K594" s="1">
        <v>0.81238900000000003</v>
      </c>
      <c r="L594" s="1">
        <v>-1.8856900000000001</v>
      </c>
      <c r="M594" s="1">
        <v>0.75952600000000003</v>
      </c>
      <c r="N594" s="1">
        <v>0.99484600000000001</v>
      </c>
      <c r="O594" s="1">
        <v>-2.5074800000000002</v>
      </c>
      <c r="P594" s="1">
        <v>-0.76091200000000003</v>
      </c>
      <c r="Q594" s="1">
        <v>1.00204</v>
      </c>
      <c r="R594" s="1">
        <v>-2.5087899999999999</v>
      </c>
      <c r="S594" s="1">
        <v>4.9710300000000004E-4</v>
      </c>
      <c r="T594" s="1">
        <v>1.1562599999999999E-2</v>
      </c>
      <c r="U594" s="1">
        <v>-2.4845799999999998</v>
      </c>
      <c r="V594" s="1" t="s">
        <v>23</v>
      </c>
      <c r="W594" s="1">
        <f>ABS(IK_diagnostics_positions__3[[#This Row],[Column1]]-A593)</f>
        <v>3.1700000000001172E-4</v>
      </c>
      <c r="X594" s="1">
        <f>ABS(IK_diagnostics_positions__3[[#This Row],[Column2]]-B593)</f>
        <v>0</v>
      </c>
      <c r="Y594" s="1">
        <f>ABS(IK_diagnostics_positions__3[[#This Row],[Column3]]-C593)</f>
        <v>1.5900000000002024E-4</v>
      </c>
      <c r="Z594" s="1">
        <f>ABS(IK_diagnostics_positions__3[[#This Row],[Column4]]-D593)</f>
        <v>4.5199999999995244E-4</v>
      </c>
      <c r="AA594" s="1">
        <f>ABS(IK_diagnostics_positions__3[[#This Row],[Column5]]-E593)</f>
        <v>0</v>
      </c>
      <c r="AB594" s="1">
        <f>ABS(IK_diagnostics_positions__3[[#This Row],[Column6]]-F593)</f>
        <v>5.1600000000007196E-4</v>
      </c>
      <c r="AC594" s="1">
        <f>ABS(IK_diagnostics_positions__3[[#This Row],[Column7]]-G593)</f>
        <v>1.2599999999995948E-4</v>
      </c>
      <c r="AD594" s="1">
        <f>ABS(IK_diagnostics_positions__3[[#This Row],[Column8]]-H593)</f>
        <v>6.7400000000006344E-4</v>
      </c>
      <c r="AE594" s="1">
        <f>ABS(IK_diagnostics_positions__3[[#This Row],[Column9]]-I593)</f>
        <v>1.4999999999987246E-4</v>
      </c>
      <c r="AF594" s="1">
        <f>ABS(IK_diagnostics_positions__3[[#This Row],[Column10]]-J593)</f>
        <v>1.6981000000000006E-4</v>
      </c>
      <c r="AG594" s="1">
        <f>ABS(IK_diagnostics_positions__3[[#This Row],[Column11]]-K593)</f>
        <v>3.569999999999407E-4</v>
      </c>
      <c r="AH594" s="1">
        <f>ABS(IK_diagnostics_positions__3[[#This Row],[Column12]]-L593)</f>
        <v>1.8999999999991246E-4</v>
      </c>
      <c r="AI594" s="1">
        <f>ABS(IK_diagnostics_positions__3[[#This Row],[Column13]]-M593)</f>
        <v>2.1399999999993646E-4</v>
      </c>
      <c r="AJ594" s="1">
        <f>ABS(IK_diagnostics_positions__3[[#This Row],[Column14]]-N593)</f>
        <v>3.9000000000011248E-5</v>
      </c>
      <c r="AK594" s="1">
        <f>ABS(IK_diagnostics_positions__3[[#This Row],[Column15]]-O593)</f>
        <v>2.2999999999973042E-4</v>
      </c>
      <c r="AL594" s="1">
        <f>ABS(IK_diagnostics_positions__3[[#This Row],[Column16]]-P593)</f>
        <v>5.6000000000056005E-5</v>
      </c>
      <c r="AM594" s="1">
        <f>ABS(IK_diagnostics_positions__3[[#This Row],[Column17]]-Q593)</f>
        <v>7.0000000000014495E-5</v>
      </c>
      <c r="AN594" s="1">
        <f>ABS(IK_diagnostics_positions__3[[#This Row],[Column18]]-R593)</f>
        <v>1.8000000000029104E-4</v>
      </c>
      <c r="AO594" s="1">
        <f>ABS(IK_diagnostics_positions__3[[#This Row],[Column19]]-S593)</f>
        <v>2.0899000000000004E-5</v>
      </c>
      <c r="AP594" s="1">
        <f>ABS(IK_diagnostics_positions__3[[#This Row],[Column20]]-T593)</f>
        <v>1.0940000000000082E-4</v>
      </c>
      <c r="AQ594" s="1">
        <f>ABS(IK_diagnostics_positions__3[[#This Row],[Column21]]-U593)</f>
        <v>1.399999999995849E-4</v>
      </c>
    </row>
    <row r="595" spans="1:43" x14ac:dyDescent="0.25">
      <c r="A595" s="1">
        <v>0.44877</v>
      </c>
      <c r="B595" s="1" t="s">
        <v>22</v>
      </c>
      <c r="C595" s="1">
        <v>-0.89364699999999997</v>
      </c>
      <c r="D595" s="1">
        <v>-0.48581299999999999</v>
      </c>
      <c r="E595" s="1" t="s">
        <v>22</v>
      </c>
      <c r="F595" s="1">
        <v>-0.53790199999999999</v>
      </c>
      <c r="G595" s="1">
        <v>-0.76373599999999997</v>
      </c>
      <c r="H595" s="1">
        <v>0.62919499999999995</v>
      </c>
      <c r="I595" s="1">
        <v>-1.26376</v>
      </c>
      <c r="J595" s="1">
        <v>-2.1612599999999999E-3</v>
      </c>
      <c r="K595" s="1">
        <v>0.81207600000000002</v>
      </c>
      <c r="L595" s="1">
        <v>-1.8855</v>
      </c>
      <c r="M595" s="1">
        <v>0.759413</v>
      </c>
      <c r="N595" s="1">
        <v>0.99495800000000001</v>
      </c>
      <c r="O595" s="1">
        <v>-2.5072399999999999</v>
      </c>
      <c r="P595" s="1">
        <v>-0.76075400000000004</v>
      </c>
      <c r="Q595" s="1">
        <v>1.00197</v>
      </c>
      <c r="R595" s="1">
        <v>-2.5087799999999998</v>
      </c>
      <c r="S595" s="1">
        <v>5.5944899999999995E-4</v>
      </c>
      <c r="T595" s="1">
        <v>1.14587E-2</v>
      </c>
      <c r="U595" s="1">
        <v>-2.4846699999999999</v>
      </c>
      <c r="V595" s="1" t="s">
        <v>23</v>
      </c>
      <c r="W595" s="1">
        <f>ABS(IK_diagnostics_positions__3[[#This Row],[Column1]]-A594)</f>
        <v>4.5200000000000795E-4</v>
      </c>
      <c r="X595" s="1">
        <f>ABS(IK_diagnostics_positions__3[[#This Row],[Column2]]-B594)</f>
        <v>0</v>
      </c>
      <c r="Y595" s="1">
        <f>ABS(IK_diagnostics_positions__3[[#This Row],[Column3]]-C594)</f>
        <v>2.2699999999997722E-4</v>
      </c>
      <c r="Z595" s="1">
        <f>ABS(IK_diagnostics_positions__3[[#This Row],[Column4]]-D594)</f>
        <v>5.8200000000002694E-4</v>
      </c>
      <c r="AA595" s="1">
        <f>ABS(IK_diagnostics_positions__3[[#This Row],[Column5]]-E594)</f>
        <v>0</v>
      </c>
      <c r="AB595" s="1">
        <f>ABS(IK_diagnostics_positions__3[[#This Row],[Column6]]-F594)</f>
        <v>5.6699999999998418E-4</v>
      </c>
      <c r="AC595" s="1">
        <f>ABS(IK_diagnostics_positions__3[[#This Row],[Column7]]-G594)</f>
        <v>1.3000000000040757E-5</v>
      </c>
      <c r="AD595" s="1">
        <f>ABS(IK_diagnostics_positions__3[[#This Row],[Column8]]-H594)</f>
        <v>7.3800000000001642E-4</v>
      </c>
      <c r="AE595" s="1">
        <f>ABS(IK_diagnostics_positions__3[[#This Row],[Column9]]-I594)</f>
        <v>1.500000000000945E-4</v>
      </c>
      <c r="AF595" s="1">
        <f>ABS(IK_diagnostics_positions__3[[#This Row],[Column10]]-J594)</f>
        <v>4.9589999999999964E-5</v>
      </c>
      <c r="AG595" s="1">
        <f>ABS(IK_diagnostics_positions__3[[#This Row],[Column11]]-K594)</f>
        <v>3.1300000000000772E-4</v>
      </c>
      <c r="AH595" s="1">
        <f>ABS(IK_diagnostics_positions__3[[#This Row],[Column12]]-L594)</f>
        <v>1.9000000000013451E-4</v>
      </c>
      <c r="AI595" s="1">
        <f>ABS(IK_diagnostics_positions__3[[#This Row],[Column13]]-M594)</f>
        <v>1.1300000000002974E-4</v>
      </c>
      <c r="AJ595" s="1">
        <f>ABS(IK_diagnostics_positions__3[[#This Row],[Column14]]-N594)</f>
        <v>1.1200000000000099E-4</v>
      </c>
      <c r="AK595" s="1">
        <f>ABS(IK_diagnostics_positions__3[[#This Row],[Column15]]-O594)</f>
        <v>2.4000000000024002E-4</v>
      </c>
      <c r="AL595" s="1">
        <f>ABS(IK_diagnostics_positions__3[[#This Row],[Column16]]-P594)</f>
        <v>1.5799999999999148E-4</v>
      </c>
      <c r="AM595" s="1">
        <f>ABS(IK_diagnostics_positions__3[[#This Row],[Column17]]-Q594)</f>
        <v>7.0000000000014495E-5</v>
      </c>
      <c r="AN595" s="1">
        <f>ABS(IK_diagnostics_positions__3[[#This Row],[Column18]]-R594)</f>
        <v>1.0000000000065512E-5</v>
      </c>
      <c r="AO595" s="1">
        <f>ABS(IK_diagnostics_positions__3[[#This Row],[Column19]]-S594)</f>
        <v>6.2345999999999908E-5</v>
      </c>
      <c r="AP595" s="1">
        <f>ABS(IK_diagnostics_positions__3[[#This Row],[Column20]]-T594)</f>
        <v>1.0389999999999878E-4</v>
      </c>
      <c r="AQ595" s="1">
        <f>ABS(IK_diagnostics_positions__3[[#This Row],[Column21]]-U594)</f>
        <v>9.0000000000145519E-5</v>
      </c>
    </row>
    <row r="596" spans="1:43" x14ac:dyDescent="0.25">
      <c r="A596" s="1">
        <v>0.44954100000000002</v>
      </c>
      <c r="B596" s="1" t="s">
        <v>22</v>
      </c>
      <c r="C596" s="1">
        <v>-0.89326000000000005</v>
      </c>
      <c r="D596" s="1">
        <v>-0.48492400000000002</v>
      </c>
      <c r="E596" s="1" t="s">
        <v>22</v>
      </c>
      <c r="F596" s="1">
        <v>-0.53720400000000001</v>
      </c>
      <c r="G596" s="1">
        <v>-0.76329499999999995</v>
      </c>
      <c r="H596" s="1">
        <v>0.62857099999999999</v>
      </c>
      <c r="I596" s="1">
        <v>-1.2634300000000001</v>
      </c>
      <c r="J596" s="1">
        <v>-1.9230199999999999E-3</v>
      </c>
      <c r="K596" s="1">
        <v>0.81173799999999996</v>
      </c>
      <c r="L596" s="1">
        <v>-1.88533</v>
      </c>
      <c r="M596" s="1">
        <v>0.75944900000000004</v>
      </c>
      <c r="N596" s="1">
        <v>0.99490400000000001</v>
      </c>
      <c r="O596" s="1">
        <v>-2.5072399999999999</v>
      </c>
      <c r="P596" s="1">
        <v>-0.76051899999999995</v>
      </c>
      <c r="Q596" s="1">
        <v>1.0019800000000001</v>
      </c>
      <c r="R596" s="1">
        <v>-2.5085000000000002</v>
      </c>
      <c r="S596" s="1">
        <v>4.8252899999999999E-4</v>
      </c>
      <c r="T596" s="1">
        <v>1.1347599999999999E-2</v>
      </c>
      <c r="U596" s="1">
        <v>-2.48481</v>
      </c>
      <c r="V596" s="1" t="s">
        <v>23</v>
      </c>
      <c r="W596" s="1">
        <f>ABS(IK_diagnostics_positions__3[[#This Row],[Column1]]-A595)</f>
        <v>7.7100000000002167E-4</v>
      </c>
      <c r="X596" s="1">
        <f>ABS(IK_diagnostics_positions__3[[#This Row],[Column2]]-B595)</f>
        <v>0</v>
      </c>
      <c r="Y596" s="1">
        <f>ABS(IK_diagnostics_positions__3[[#This Row],[Column3]]-C595)</f>
        <v>3.8699999999991519E-4</v>
      </c>
      <c r="Z596" s="1">
        <f>ABS(IK_diagnostics_positions__3[[#This Row],[Column4]]-D595)</f>
        <v>8.8899999999997315E-4</v>
      </c>
      <c r="AA596" s="1">
        <f>ABS(IK_diagnostics_positions__3[[#This Row],[Column5]]-E595)</f>
        <v>0</v>
      </c>
      <c r="AB596" s="1">
        <f>ABS(IK_diagnostics_positions__3[[#This Row],[Column6]]-F595)</f>
        <v>6.9799999999997642E-4</v>
      </c>
      <c r="AC596" s="1">
        <f>ABS(IK_diagnostics_positions__3[[#This Row],[Column7]]-G595)</f>
        <v>4.4100000000002471E-4</v>
      </c>
      <c r="AD596" s="1">
        <f>ABS(IK_diagnostics_positions__3[[#This Row],[Column8]]-H595)</f>
        <v>6.2399999999995792E-4</v>
      </c>
      <c r="AE596" s="1">
        <f>ABS(IK_diagnostics_positions__3[[#This Row],[Column9]]-I595)</f>
        <v>3.2999999999994145E-4</v>
      </c>
      <c r="AF596" s="1">
        <f>ABS(IK_diagnostics_positions__3[[#This Row],[Column10]]-J595)</f>
        <v>2.3824000000000002E-4</v>
      </c>
      <c r="AG596" s="1">
        <f>ABS(IK_diagnostics_positions__3[[#This Row],[Column11]]-K595)</f>
        <v>3.3800000000006047E-4</v>
      </c>
      <c r="AH596" s="1">
        <f>ABS(IK_diagnostics_positions__3[[#This Row],[Column12]]-L595)</f>
        <v>1.7000000000000348E-4</v>
      </c>
      <c r="AI596" s="1">
        <f>ABS(IK_diagnostics_positions__3[[#This Row],[Column13]]-M595)</f>
        <v>3.6000000000036003E-5</v>
      </c>
      <c r="AJ596" s="1">
        <f>ABS(IK_diagnostics_positions__3[[#This Row],[Column14]]-N595)</f>
        <v>5.3999999999998494E-5</v>
      </c>
      <c r="AK596" s="1">
        <f>ABS(IK_diagnostics_positions__3[[#This Row],[Column15]]-O595)</f>
        <v>0</v>
      </c>
      <c r="AL596" s="1">
        <f>ABS(IK_diagnostics_positions__3[[#This Row],[Column16]]-P595)</f>
        <v>2.3500000000009624E-4</v>
      </c>
      <c r="AM596" s="1">
        <f>ABS(IK_diagnostics_positions__3[[#This Row],[Column17]]-Q595)</f>
        <v>1.0000000000065512E-5</v>
      </c>
      <c r="AN596" s="1">
        <f>ABS(IK_diagnostics_positions__3[[#This Row],[Column18]]-R595)</f>
        <v>2.7999999999961389E-4</v>
      </c>
      <c r="AO596" s="1">
        <f>ABS(IK_diagnostics_positions__3[[#This Row],[Column19]]-S595)</f>
        <v>7.6919999999999961E-5</v>
      </c>
      <c r="AP596" s="1">
        <f>ABS(IK_diagnostics_positions__3[[#This Row],[Column20]]-T595)</f>
        <v>1.1110000000000113E-4</v>
      </c>
      <c r="AQ596" s="1">
        <f>ABS(IK_diagnostics_positions__3[[#This Row],[Column21]]-U595)</f>
        <v>1.4000000000002899E-4</v>
      </c>
    </row>
    <row r="597" spans="1:43" x14ac:dyDescent="0.25">
      <c r="A597" s="1">
        <v>0.45001200000000002</v>
      </c>
      <c r="B597" s="1" t="s">
        <v>22</v>
      </c>
      <c r="C597" s="1">
        <v>-0.89302300000000001</v>
      </c>
      <c r="D597" s="1">
        <v>-0.48434199999999999</v>
      </c>
      <c r="E597" s="1" t="s">
        <v>22</v>
      </c>
      <c r="F597" s="1">
        <v>-0.53667600000000004</v>
      </c>
      <c r="G597" s="1">
        <v>-0.76317800000000002</v>
      </c>
      <c r="H597" s="1">
        <v>0.62785500000000005</v>
      </c>
      <c r="I597" s="1">
        <v>-1.2633399999999999</v>
      </c>
      <c r="J597" s="1">
        <v>-1.9329799999999999E-3</v>
      </c>
      <c r="K597" s="1">
        <v>0.81142199999999998</v>
      </c>
      <c r="L597" s="1">
        <v>-1.8852899999999999</v>
      </c>
      <c r="M597" s="1">
        <v>0.75931199999999999</v>
      </c>
      <c r="N597" s="1">
        <v>0.99498799999999998</v>
      </c>
      <c r="O597" s="1">
        <v>-2.5072299999999998</v>
      </c>
      <c r="P597" s="1">
        <v>-0.76047799999999999</v>
      </c>
      <c r="Q597" s="1">
        <v>1.0019</v>
      </c>
      <c r="R597" s="1">
        <v>-2.5084399999999998</v>
      </c>
      <c r="S597" s="1">
        <v>5.7108699999999996E-4</v>
      </c>
      <c r="T597" s="1">
        <v>1.12E-2</v>
      </c>
      <c r="U597" s="1">
        <v>-2.4849800000000002</v>
      </c>
      <c r="V597" s="1" t="s">
        <v>23</v>
      </c>
      <c r="W597" s="1">
        <f>ABS(IK_diagnostics_positions__3[[#This Row],[Column1]]-A596)</f>
        <v>4.709999999999992E-4</v>
      </c>
      <c r="X597" s="1">
        <f>ABS(IK_diagnostics_positions__3[[#This Row],[Column2]]-B596)</f>
        <v>0</v>
      </c>
      <c r="Y597" s="1">
        <f>ABS(IK_diagnostics_positions__3[[#This Row],[Column3]]-C596)</f>
        <v>2.3700000000004273E-4</v>
      </c>
      <c r="Z597" s="1">
        <f>ABS(IK_diagnostics_positions__3[[#This Row],[Column4]]-D596)</f>
        <v>5.8200000000002694E-4</v>
      </c>
      <c r="AA597" s="1">
        <f>ABS(IK_diagnostics_positions__3[[#This Row],[Column5]]-E596)</f>
        <v>0</v>
      </c>
      <c r="AB597" s="1">
        <f>ABS(IK_diagnostics_positions__3[[#This Row],[Column6]]-F596)</f>
        <v>5.2799999999997294E-4</v>
      </c>
      <c r="AC597" s="1">
        <f>ABS(IK_diagnostics_positions__3[[#This Row],[Column7]]-G596)</f>
        <v>1.1699999999992272E-4</v>
      </c>
      <c r="AD597" s="1">
        <f>ABS(IK_diagnostics_positions__3[[#This Row],[Column8]]-H596)</f>
        <v>7.1599999999993891E-4</v>
      </c>
      <c r="AE597" s="1">
        <f>ABS(IK_diagnostics_positions__3[[#This Row],[Column9]]-I596)</f>
        <v>9.0000000000145519E-5</v>
      </c>
      <c r="AF597" s="1">
        <f>ABS(IK_diagnostics_positions__3[[#This Row],[Column10]]-J596)</f>
        <v>9.9600000000000469E-6</v>
      </c>
      <c r="AG597" s="1">
        <f>ABS(IK_diagnostics_positions__3[[#This Row],[Column11]]-K596)</f>
        <v>3.1599999999998296E-4</v>
      </c>
      <c r="AH597" s="1">
        <f>ABS(IK_diagnostics_positions__3[[#This Row],[Column12]]-L596)</f>
        <v>4.0000000000040004E-5</v>
      </c>
      <c r="AI597" s="1">
        <f>ABS(IK_diagnostics_positions__3[[#This Row],[Column13]]-M596)</f>
        <v>1.3700000000005375E-4</v>
      </c>
      <c r="AJ597" s="1">
        <f>ABS(IK_diagnostics_positions__3[[#This Row],[Column14]]-N596)</f>
        <v>8.3999999999972985E-5</v>
      </c>
      <c r="AK597" s="1">
        <f>ABS(IK_diagnostics_positions__3[[#This Row],[Column15]]-O596)</f>
        <v>1.0000000000065512E-5</v>
      </c>
      <c r="AL597" s="1">
        <f>ABS(IK_diagnostics_positions__3[[#This Row],[Column16]]-P596)</f>
        <v>4.0999999999957737E-5</v>
      </c>
      <c r="AM597" s="1">
        <f>ABS(IK_diagnostics_positions__3[[#This Row],[Column17]]-Q596)</f>
        <v>8.0000000000080007E-5</v>
      </c>
      <c r="AN597" s="1">
        <f>ABS(IK_diagnostics_positions__3[[#This Row],[Column18]]-R596)</f>
        <v>6.0000000000393072E-5</v>
      </c>
      <c r="AO597" s="1">
        <f>ABS(IK_diagnostics_positions__3[[#This Row],[Column19]]-S596)</f>
        <v>8.8557999999999974E-5</v>
      </c>
      <c r="AP597" s="1">
        <f>ABS(IK_diagnostics_positions__3[[#This Row],[Column20]]-T596)</f>
        <v>1.4759999999999947E-4</v>
      </c>
      <c r="AQ597" s="1">
        <f>ABS(IK_diagnostics_positions__3[[#This Row],[Column21]]-U596)</f>
        <v>1.7000000000022553E-4</v>
      </c>
    </row>
    <row r="598" spans="1:43" x14ac:dyDescent="0.25">
      <c r="A598" s="1">
        <v>0.450513</v>
      </c>
      <c r="B598" s="1" t="s">
        <v>22</v>
      </c>
      <c r="C598" s="1">
        <v>-0.89276999999999995</v>
      </c>
      <c r="D598" s="1">
        <v>-0.48374600000000001</v>
      </c>
      <c r="E598" s="1" t="s">
        <v>22</v>
      </c>
      <c r="F598" s="1">
        <v>-0.53617499999999996</v>
      </c>
      <c r="G598" s="1">
        <v>-0.76303799999999999</v>
      </c>
      <c r="H598" s="1">
        <v>0.62721800000000005</v>
      </c>
      <c r="I598" s="1">
        <v>-1.26322</v>
      </c>
      <c r="J598" s="1">
        <v>-1.87671E-3</v>
      </c>
      <c r="K598" s="1">
        <v>0.81115400000000004</v>
      </c>
      <c r="L598" s="1">
        <v>-1.8851500000000001</v>
      </c>
      <c r="M598" s="1">
        <v>0.75928499999999999</v>
      </c>
      <c r="N598" s="1">
        <v>0.995089</v>
      </c>
      <c r="O598" s="1">
        <v>-2.5070899999999998</v>
      </c>
      <c r="P598" s="1">
        <v>-0.76030600000000004</v>
      </c>
      <c r="Q598" s="1">
        <v>1.0019400000000001</v>
      </c>
      <c r="R598" s="1">
        <v>-2.5083600000000001</v>
      </c>
      <c r="S598" s="1">
        <v>6.6726700000000003E-4</v>
      </c>
      <c r="T598" s="1">
        <v>1.1174699999999999E-2</v>
      </c>
      <c r="U598" s="1">
        <v>-2.4851800000000002</v>
      </c>
      <c r="V598" s="1" t="s">
        <v>23</v>
      </c>
      <c r="W598" s="1">
        <f>ABS(IK_diagnostics_positions__3[[#This Row],[Column1]]-A597)</f>
        <v>5.0099999999997369E-4</v>
      </c>
      <c r="X598" s="1">
        <f>ABS(IK_diagnostics_positions__3[[#This Row],[Column2]]-B597)</f>
        <v>0</v>
      </c>
      <c r="Y598" s="1">
        <f>ABS(IK_diagnostics_positions__3[[#This Row],[Column3]]-C597)</f>
        <v>2.5300000000005873E-4</v>
      </c>
      <c r="Z598" s="1">
        <f>ABS(IK_diagnostics_positions__3[[#This Row],[Column4]]-D597)</f>
        <v>5.9599999999998543E-4</v>
      </c>
      <c r="AA598" s="1">
        <f>ABS(IK_diagnostics_positions__3[[#This Row],[Column5]]-E597)</f>
        <v>0</v>
      </c>
      <c r="AB598" s="1">
        <f>ABS(IK_diagnostics_positions__3[[#This Row],[Column6]]-F597)</f>
        <v>5.0100000000008471E-4</v>
      </c>
      <c r="AC598" s="1">
        <f>ABS(IK_diagnostics_positions__3[[#This Row],[Column7]]-G597)</f>
        <v>1.4000000000002899E-4</v>
      </c>
      <c r="AD598" s="1">
        <f>ABS(IK_diagnostics_positions__3[[#This Row],[Column8]]-H597)</f>
        <v>6.3699999999999868E-4</v>
      </c>
      <c r="AE598" s="1">
        <f>ABS(IK_diagnostics_positions__3[[#This Row],[Column9]]-I597)</f>
        <v>1.1999999999989797E-4</v>
      </c>
      <c r="AF598" s="1">
        <f>ABS(IK_diagnostics_positions__3[[#This Row],[Column10]]-J597)</f>
        <v>5.6269999999999975E-5</v>
      </c>
      <c r="AG598" s="1">
        <f>ABS(IK_diagnostics_positions__3[[#This Row],[Column11]]-K597)</f>
        <v>2.6799999999993496E-4</v>
      </c>
      <c r="AH598" s="1">
        <f>ABS(IK_diagnostics_positions__3[[#This Row],[Column12]]-L597)</f>
        <v>1.3999999999980695E-4</v>
      </c>
      <c r="AI598" s="1">
        <f>ABS(IK_diagnostics_positions__3[[#This Row],[Column13]]-M597)</f>
        <v>2.6999999999999247E-5</v>
      </c>
      <c r="AJ598" s="1">
        <f>ABS(IK_diagnostics_positions__3[[#This Row],[Column14]]-N597)</f>
        <v>1.0100000000001774E-4</v>
      </c>
      <c r="AK598" s="1">
        <f>ABS(IK_diagnostics_positions__3[[#This Row],[Column15]]-O597)</f>
        <v>1.4000000000002899E-4</v>
      </c>
      <c r="AL598" s="1">
        <f>ABS(IK_diagnostics_positions__3[[#This Row],[Column16]]-P597)</f>
        <v>1.7199999999994997E-4</v>
      </c>
      <c r="AM598" s="1">
        <f>ABS(IK_diagnostics_positions__3[[#This Row],[Column17]]-Q597)</f>
        <v>4.0000000000040004E-5</v>
      </c>
      <c r="AN598" s="1">
        <f>ABS(IK_diagnostics_positions__3[[#This Row],[Column18]]-R597)</f>
        <v>7.9999999999635918E-5</v>
      </c>
      <c r="AO598" s="1">
        <f>ABS(IK_diagnostics_positions__3[[#This Row],[Column19]]-S597)</f>
        <v>9.6180000000000072E-5</v>
      </c>
      <c r="AP598" s="1">
        <f>ABS(IK_diagnostics_positions__3[[#This Row],[Column20]]-T597)</f>
        <v>2.5300000000000669E-5</v>
      </c>
      <c r="AQ598" s="1">
        <f>ABS(IK_diagnostics_positions__3[[#This Row],[Column21]]-U597)</f>
        <v>1.9999999999997797E-4</v>
      </c>
    </row>
    <row r="599" spans="1:43" x14ac:dyDescent="0.25">
      <c r="A599" s="1">
        <v>0.45112200000000002</v>
      </c>
      <c r="B599" s="1" t="s">
        <v>22</v>
      </c>
      <c r="C599" s="1">
        <v>-0.89246199999999998</v>
      </c>
      <c r="D599" s="1">
        <v>-0.483014</v>
      </c>
      <c r="E599" s="1" t="s">
        <v>22</v>
      </c>
      <c r="F599" s="1">
        <v>-0.53554299999999999</v>
      </c>
      <c r="G599" s="1">
        <v>-0.76283599999999996</v>
      </c>
      <c r="H599" s="1">
        <v>0.62643899999999997</v>
      </c>
      <c r="I599" s="1">
        <v>-1.2630600000000001</v>
      </c>
      <c r="J599" s="1">
        <v>-1.9319700000000001E-3</v>
      </c>
      <c r="K599" s="1">
        <v>0.81081800000000004</v>
      </c>
      <c r="L599" s="1">
        <v>-1.88517</v>
      </c>
      <c r="M599" s="1">
        <v>0.75897300000000001</v>
      </c>
      <c r="N599" s="1">
        <v>0.99519599999999997</v>
      </c>
      <c r="O599" s="1">
        <v>-2.5072899999999998</v>
      </c>
      <c r="P599" s="1">
        <v>-0.76028600000000002</v>
      </c>
      <c r="Q599" s="1">
        <v>1.0020100000000001</v>
      </c>
      <c r="R599" s="1">
        <v>-2.5083500000000001</v>
      </c>
      <c r="S599" s="1">
        <v>6.1565600000000002E-4</v>
      </c>
      <c r="T599" s="1">
        <v>1.09707E-2</v>
      </c>
      <c r="U599" s="1">
        <v>-2.4853700000000001</v>
      </c>
      <c r="V599" s="1" t="s">
        <v>23</v>
      </c>
      <c r="W599" s="1">
        <f>ABS(IK_diagnostics_positions__3[[#This Row],[Column1]]-A598)</f>
        <v>6.0900000000002619E-4</v>
      </c>
      <c r="X599" s="1">
        <f>ABS(IK_diagnostics_positions__3[[#This Row],[Column2]]-B598)</f>
        <v>0</v>
      </c>
      <c r="Y599" s="1">
        <f>ABS(IK_diagnostics_positions__3[[#This Row],[Column3]]-C598)</f>
        <v>3.0799999999997496E-4</v>
      </c>
      <c r="Z599" s="1">
        <f>ABS(IK_diagnostics_positions__3[[#This Row],[Column4]]-D598)</f>
        <v>7.3200000000001042E-4</v>
      </c>
      <c r="AA599" s="1">
        <f>ABS(IK_diagnostics_positions__3[[#This Row],[Column5]]-E598)</f>
        <v>0</v>
      </c>
      <c r="AB599" s="1">
        <f>ABS(IK_diagnostics_positions__3[[#This Row],[Column6]]-F598)</f>
        <v>6.3199999999996592E-4</v>
      </c>
      <c r="AC599" s="1">
        <f>ABS(IK_diagnostics_positions__3[[#This Row],[Column7]]-G598)</f>
        <v>2.0200000000003548E-4</v>
      </c>
      <c r="AD599" s="1">
        <f>ABS(IK_diagnostics_positions__3[[#This Row],[Column8]]-H598)</f>
        <v>7.7900000000008518E-4</v>
      </c>
      <c r="AE599" s="1">
        <f>ABS(IK_diagnostics_positions__3[[#This Row],[Column9]]-I598)</f>
        <v>1.5999999999993797E-4</v>
      </c>
      <c r="AF599" s="1">
        <f>ABS(IK_diagnostics_positions__3[[#This Row],[Column10]]-J598)</f>
        <v>5.5260000000000118E-5</v>
      </c>
      <c r="AG599" s="1">
        <f>ABS(IK_diagnostics_positions__3[[#This Row],[Column11]]-K598)</f>
        <v>3.3600000000000296E-4</v>
      </c>
      <c r="AH599" s="1">
        <f>ABS(IK_diagnostics_positions__3[[#This Row],[Column12]]-L598)</f>
        <v>1.9999999999908979E-5</v>
      </c>
      <c r="AI599" s="1">
        <f>ABS(IK_diagnostics_positions__3[[#This Row],[Column13]]-M598)</f>
        <v>3.1199999999997896E-4</v>
      </c>
      <c r="AJ599" s="1">
        <f>ABS(IK_diagnostics_positions__3[[#This Row],[Column14]]-N598)</f>
        <v>1.0699999999996823E-4</v>
      </c>
      <c r="AK599" s="1">
        <f>ABS(IK_diagnostics_positions__3[[#This Row],[Column15]]-O598)</f>
        <v>1.9999999999997797E-4</v>
      </c>
      <c r="AL599" s="1">
        <f>ABS(IK_diagnostics_positions__3[[#This Row],[Column16]]-P598)</f>
        <v>2.0000000000020002E-5</v>
      </c>
      <c r="AM599" s="1">
        <f>ABS(IK_diagnostics_positions__3[[#This Row],[Column17]]-Q598)</f>
        <v>7.0000000000014495E-5</v>
      </c>
      <c r="AN599" s="1">
        <f>ABS(IK_diagnostics_positions__3[[#This Row],[Column18]]-R598)</f>
        <v>1.0000000000065512E-5</v>
      </c>
      <c r="AO599" s="1">
        <f>ABS(IK_diagnostics_positions__3[[#This Row],[Column19]]-S598)</f>
        <v>5.1611000000000018E-5</v>
      </c>
      <c r="AP599" s="1">
        <f>ABS(IK_diagnostics_positions__3[[#This Row],[Column20]]-T598)</f>
        <v>2.0399999999999932E-4</v>
      </c>
      <c r="AQ599" s="1">
        <f>ABS(IK_diagnostics_positions__3[[#This Row],[Column21]]-U598)</f>
        <v>1.8999999999991246E-4</v>
      </c>
    </row>
    <row r="600" spans="1:43" x14ac:dyDescent="0.25">
      <c r="A600" s="1">
        <v>0.45147700000000002</v>
      </c>
      <c r="B600" s="1" t="s">
        <v>22</v>
      </c>
      <c r="C600" s="1">
        <v>-0.89228300000000005</v>
      </c>
      <c r="D600" s="1">
        <v>-0.482568</v>
      </c>
      <c r="E600" s="1" t="s">
        <v>22</v>
      </c>
      <c r="F600" s="1">
        <v>-0.53512800000000005</v>
      </c>
      <c r="G600" s="1">
        <v>-0.76287899999999997</v>
      </c>
      <c r="H600" s="1">
        <v>0.62571100000000002</v>
      </c>
      <c r="I600" s="1">
        <v>-1.26308</v>
      </c>
      <c r="J600" s="1">
        <v>-1.95408E-3</v>
      </c>
      <c r="K600" s="1">
        <v>0.81045100000000003</v>
      </c>
      <c r="L600" s="1">
        <v>-1.88506</v>
      </c>
      <c r="M600" s="1">
        <v>0.75897000000000003</v>
      </c>
      <c r="N600" s="1">
        <v>0.99519100000000005</v>
      </c>
      <c r="O600" s="1">
        <v>-2.50705</v>
      </c>
      <c r="P600" s="1">
        <v>-0.76019300000000001</v>
      </c>
      <c r="Q600" s="1">
        <v>1.0019499999999999</v>
      </c>
      <c r="R600" s="1">
        <v>-2.5082800000000001</v>
      </c>
      <c r="S600" s="1">
        <v>7.7995699999999996E-4</v>
      </c>
      <c r="T600" s="1">
        <v>1.0775399999999999E-2</v>
      </c>
      <c r="U600" s="1">
        <v>-2.48549</v>
      </c>
      <c r="V600" s="1" t="s">
        <v>23</v>
      </c>
      <c r="W600" s="1">
        <f>ABS(IK_diagnostics_positions__3[[#This Row],[Column1]]-A599)</f>
        <v>3.5499999999999421E-4</v>
      </c>
      <c r="X600" s="1">
        <f>ABS(IK_diagnostics_positions__3[[#This Row],[Column2]]-B599)</f>
        <v>0</v>
      </c>
      <c r="Y600" s="1">
        <f>ABS(IK_diagnostics_positions__3[[#This Row],[Column3]]-C599)</f>
        <v>1.7899999999992922E-4</v>
      </c>
      <c r="Z600" s="1">
        <f>ABS(IK_diagnostics_positions__3[[#This Row],[Column4]]-D599)</f>
        <v>4.4600000000000195E-4</v>
      </c>
      <c r="AA600" s="1">
        <f>ABS(IK_diagnostics_positions__3[[#This Row],[Column5]]-E599)</f>
        <v>0</v>
      </c>
      <c r="AB600" s="1">
        <f>ABS(IK_diagnostics_positions__3[[#This Row],[Column6]]-F599)</f>
        <v>4.1499999999994319E-4</v>
      </c>
      <c r="AC600" s="1">
        <f>ABS(IK_diagnostics_positions__3[[#This Row],[Column7]]-G599)</f>
        <v>4.3000000000015248E-5</v>
      </c>
      <c r="AD600" s="1">
        <f>ABS(IK_diagnostics_positions__3[[#This Row],[Column8]]-H599)</f>
        <v>7.2799999999995091E-4</v>
      </c>
      <c r="AE600" s="1">
        <f>ABS(IK_diagnostics_positions__3[[#This Row],[Column9]]-I599)</f>
        <v>1.9999999999908979E-5</v>
      </c>
      <c r="AF600" s="1">
        <f>ABS(IK_diagnostics_positions__3[[#This Row],[Column10]]-J599)</f>
        <v>2.2109999999999881E-5</v>
      </c>
      <c r="AG600" s="1">
        <f>ABS(IK_diagnostics_positions__3[[#This Row],[Column11]]-K599)</f>
        <v>3.6700000000000621E-4</v>
      </c>
      <c r="AH600" s="1">
        <f>ABS(IK_diagnostics_positions__3[[#This Row],[Column12]]-L599)</f>
        <v>1.100000000000545E-4</v>
      </c>
      <c r="AI600" s="1">
        <f>ABS(IK_diagnostics_positions__3[[#This Row],[Column13]]-M599)</f>
        <v>2.9999999999752447E-6</v>
      </c>
      <c r="AJ600" s="1">
        <f>ABS(IK_diagnostics_positions__3[[#This Row],[Column14]]-N599)</f>
        <v>4.9999999999217337E-6</v>
      </c>
      <c r="AK600" s="1">
        <f>ABS(IK_diagnostics_positions__3[[#This Row],[Column15]]-O599)</f>
        <v>2.3999999999979593E-4</v>
      </c>
      <c r="AL600" s="1">
        <f>ABS(IK_diagnostics_positions__3[[#This Row],[Column16]]-P599)</f>
        <v>9.3000000000009742E-5</v>
      </c>
      <c r="AM600" s="1">
        <f>ABS(IK_diagnostics_positions__3[[#This Row],[Column17]]-Q599)</f>
        <v>6.0000000000171028E-5</v>
      </c>
      <c r="AN600" s="1">
        <f>ABS(IK_diagnostics_positions__3[[#This Row],[Column18]]-R599)</f>
        <v>7.0000000000014495E-5</v>
      </c>
      <c r="AO600" s="1">
        <f>ABS(IK_diagnostics_positions__3[[#This Row],[Column19]]-S599)</f>
        <v>1.6430099999999994E-4</v>
      </c>
      <c r="AP600" s="1">
        <f>ABS(IK_diagnostics_positions__3[[#This Row],[Column20]]-T599)</f>
        <v>1.9530000000000068E-4</v>
      </c>
      <c r="AQ600" s="1">
        <f>ABS(IK_diagnostics_positions__3[[#This Row],[Column21]]-U599)</f>
        <v>1.1999999999989797E-4</v>
      </c>
    </row>
    <row r="601" spans="1:43" x14ac:dyDescent="0.25">
      <c r="A601" s="1">
        <v>0.45198500000000003</v>
      </c>
      <c r="B601" s="1" t="s">
        <v>22</v>
      </c>
      <c r="C601" s="1">
        <v>-0.89202599999999999</v>
      </c>
      <c r="D601" s="1">
        <v>-0.48194300000000001</v>
      </c>
      <c r="E601" s="1" t="s">
        <v>22</v>
      </c>
      <c r="F601" s="1">
        <v>-0.53456300000000001</v>
      </c>
      <c r="G601" s="1">
        <v>-0.762737</v>
      </c>
      <c r="H601" s="1">
        <v>0.62502100000000005</v>
      </c>
      <c r="I601" s="1">
        <v>-1.26292</v>
      </c>
      <c r="J601" s="1">
        <v>-1.9802499999999998E-3</v>
      </c>
      <c r="K601" s="1">
        <v>0.81011900000000003</v>
      </c>
      <c r="L601" s="1">
        <v>-1.885</v>
      </c>
      <c r="M601" s="1">
        <v>0.75877600000000001</v>
      </c>
      <c r="N601" s="1">
        <v>0.99521700000000002</v>
      </c>
      <c r="O601" s="1">
        <v>-2.5070899999999998</v>
      </c>
      <c r="P601" s="1">
        <v>-0.76010299999999997</v>
      </c>
      <c r="Q601" s="1">
        <v>1.00177</v>
      </c>
      <c r="R601" s="1">
        <v>-2.5083199999999999</v>
      </c>
      <c r="S601" s="1">
        <v>6.5172500000000003E-4</v>
      </c>
      <c r="T601" s="1">
        <v>1.05903E-2</v>
      </c>
      <c r="U601" s="1">
        <v>-2.48563</v>
      </c>
      <c r="V601" s="1" t="s">
        <v>23</v>
      </c>
      <c r="W601" s="1">
        <f>ABS(IK_diagnostics_positions__3[[#This Row],[Column1]]-A600)</f>
        <v>5.0800000000000844E-4</v>
      </c>
      <c r="X601" s="1">
        <f>ABS(IK_diagnostics_positions__3[[#This Row],[Column2]]-B600)</f>
        <v>0</v>
      </c>
      <c r="Y601" s="1">
        <f>ABS(IK_diagnostics_positions__3[[#This Row],[Column3]]-C600)</f>
        <v>2.5700000000006273E-4</v>
      </c>
      <c r="Z601" s="1">
        <f>ABS(IK_diagnostics_positions__3[[#This Row],[Column4]]-D600)</f>
        <v>6.2499999999998668E-4</v>
      </c>
      <c r="AA601" s="1">
        <f>ABS(IK_diagnostics_positions__3[[#This Row],[Column5]]-E600)</f>
        <v>0</v>
      </c>
      <c r="AB601" s="1">
        <f>ABS(IK_diagnostics_positions__3[[#This Row],[Column6]]-F600)</f>
        <v>5.6500000000003769E-4</v>
      </c>
      <c r="AC601" s="1">
        <f>ABS(IK_diagnostics_positions__3[[#This Row],[Column7]]-G600)</f>
        <v>1.4199999999997548E-4</v>
      </c>
      <c r="AD601" s="1">
        <f>ABS(IK_diagnostics_positions__3[[#This Row],[Column8]]-H600)</f>
        <v>6.8999999999996842E-4</v>
      </c>
      <c r="AE601" s="1">
        <f>ABS(IK_diagnostics_positions__3[[#This Row],[Column9]]-I600)</f>
        <v>1.5999999999993797E-4</v>
      </c>
      <c r="AF601" s="1">
        <f>ABS(IK_diagnostics_positions__3[[#This Row],[Column10]]-J600)</f>
        <v>2.6169999999999839E-5</v>
      </c>
      <c r="AG601" s="1">
        <f>ABS(IK_diagnostics_positions__3[[#This Row],[Column11]]-K600)</f>
        <v>3.3199999999999896E-4</v>
      </c>
      <c r="AH601" s="1">
        <f>ABS(IK_diagnostics_positions__3[[#This Row],[Column12]]-L600)</f>
        <v>5.9999999999948983E-5</v>
      </c>
      <c r="AI601" s="1">
        <f>ABS(IK_diagnostics_positions__3[[#This Row],[Column13]]-M600)</f>
        <v>1.9400000000002748E-4</v>
      </c>
      <c r="AJ601" s="1">
        <f>ABS(IK_diagnostics_positions__3[[#This Row],[Column14]]-N600)</f>
        <v>2.5999999999970491E-5</v>
      </c>
      <c r="AK601" s="1">
        <f>ABS(IK_diagnostics_positions__3[[#This Row],[Column15]]-O600)</f>
        <v>3.9999999999817959E-5</v>
      </c>
      <c r="AL601" s="1">
        <f>ABS(IK_diagnostics_positions__3[[#This Row],[Column16]]-P600)</f>
        <v>9.0000000000034497E-5</v>
      </c>
      <c r="AM601" s="1">
        <f>ABS(IK_diagnostics_positions__3[[#This Row],[Column17]]-Q600)</f>
        <v>1.7999999999984695E-4</v>
      </c>
      <c r="AN601" s="1">
        <f>ABS(IK_diagnostics_positions__3[[#This Row],[Column18]]-R600)</f>
        <v>3.9999999999817959E-5</v>
      </c>
      <c r="AO601" s="1">
        <f>ABS(IK_diagnostics_positions__3[[#This Row],[Column19]]-S600)</f>
        <v>1.2823199999999993E-4</v>
      </c>
      <c r="AP601" s="1">
        <f>ABS(IK_diagnostics_positions__3[[#This Row],[Column20]]-T600)</f>
        <v>1.8509999999999881E-4</v>
      </c>
      <c r="AQ601" s="1">
        <f>ABS(IK_diagnostics_positions__3[[#This Row],[Column21]]-U600)</f>
        <v>1.4000000000002899E-4</v>
      </c>
    </row>
    <row r="602" spans="1:43" x14ac:dyDescent="0.25">
      <c r="A602" s="1">
        <v>0.45226499999999997</v>
      </c>
      <c r="B602" s="1" t="s">
        <v>22</v>
      </c>
      <c r="C602" s="1">
        <v>-0.89188400000000001</v>
      </c>
      <c r="D602" s="1">
        <v>-0.48152699999999998</v>
      </c>
      <c r="E602" s="1" t="s">
        <v>22</v>
      </c>
      <c r="F602" s="1">
        <v>-0.53406900000000002</v>
      </c>
      <c r="G602" s="1">
        <v>-0.76269399999999998</v>
      </c>
      <c r="H602" s="1">
        <v>0.62454500000000002</v>
      </c>
      <c r="I602" s="1">
        <v>-1.2626900000000001</v>
      </c>
      <c r="J602" s="1">
        <v>-1.9754199999999999E-3</v>
      </c>
      <c r="K602" s="1">
        <v>0.80989299999999997</v>
      </c>
      <c r="L602" s="1">
        <v>-1.8847499999999999</v>
      </c>
      <c r="M602" s="1">
        <v>0.75874299999999995</v>
      </c>
      <c r="N602" s="1">
        <v>0.99524100000000004</v>
      </c>
      <c r="O602" s="1">
        <v>-2.5068000000000001</v>
      </c>
      <c r="P602" s="1">
        <v>-0.75996600000000003</v>
      </c>
      <c r="Q602" s="1">
        <v>1.0019100000000001</v>
      </c>
      <c r="R602" s="1">
        <v>-2.5081099999999998</v>
      </c>
      <c r="S602" s="1">
        <v>7.3036599999999998E-4</v>
      </c>
      <c r="T602" s="1">
        <v>1.06839E-2</v>
      </c>
      <c r="U602" s="1">
        <v>-2.4857900000000002</v>
      </c>
      <c r="V602" s="1" t="s">
        <v>23</v>
      </c>
      <c r="W602" s="1">
        <f>ABS(IK_diagnostics_positions__3[[#This Row],[Column1]]-A601)</f>
        <v>2.7999999999994696E-4</v>
      </c>
      <c r="X602" s="1">
        <f>ABS(IK_diagnostics_positions__3[[#This Row],[Column2]]-B601)</f>
        <v>0</v>
      </c>
      <c r="Y602" s="1">
        <f>ABS(IK_diagnostics_positions__3[[#This Row],[Column3]]-C601)</f>
        <v>1.4199999999997548E-4</v>
      </c>
      <c r="Z602" s="1">
        <f>ABS(IK_diagnostics_positions__3[[#This Row],[Column4]]-D601)</f>
        <v>4.1600000000002746E-4</v>
      </c>
      <c r="AA602" s="1">
        <f>ABS(IK_diagnostics_positions__3[[#This Row],[Column5]]-E601)</f>
        <v>0</v>
      </c>
      <c r="AB602" s="1">
        <f>ABS(IK_diagnostics_positions__3[[#This Row],[Column6]]-F601)</f>
        <v>4.9399999999999444E-4</v>
      </c>
      <c r="AC602" s="1">
        <f>ABS(IK_diagnostics_positions__3[[#This Row],[Column7]]-G601)</f>
        <v>4.3000000000015248E-5</v>
      </c>
      <c r="AD602" s="1">
        <f>ABS(IK_diagnostics_positions__3[[#This Row],[Column8]]-H601)</f>
        <v>4.7600000000003195E-4</v>
      </c>
      <c r="AE602" s="1">
        <f>ABS(IK_diagnostics_positions__3[[#This Row],[Column9]]-I601)</f>
        <v>2.2999999999995246E-4</v>
      </c>
      <c r="AF602" s="1">
        <f>ABS(IK_diagnostics_positions__3[[#This Row],[Column10]]-J601)</f>
        <v>4.8299999999999385E-6</v>
      </c>
      <c r="AG602" s="1">
        <f>ABS(IK_diagnostics_positions__3[[#This Row],[Column11]]-K601)</f>
        <v>2.2600000000005949E-4</v>
      </c>
      <c r="AH602" s="1">
        <f>ABS(IK_diagnostics_positions__3[[#This Row],[Column12]]-L601)</f>
        <v>2.5000000000008349E-4</v>
      </c>
      <c r="AI602" s="1">
        <f>ABS(IK_diagnostics_positions__3[[#This Row],[Column13]]-M601)</f>
        <v>3.3000000000060759E-5</v>
      </c>
      <c r="AJ602" s="1">
        <f>ABS(IK_diagnostics_positions__3[[#This Row],[Column14]]-N601)</f>
        <v>2.4000000000024002E-5</v>
      </c>
      <c r="AK602" s="1">
        <f>ABS(IK_diagnostics_positions__3[[#This Row],[Column15]]-O601)</f>
        <v>2.899999999996794E-4</v>
      </c>
      <c r="AL602" s="1">
        <f>ABS(IK_diagnostics_positions__3[[#This Row],[Column16]]-P601)</f>
        <v>1.3699999999994272E-4</v>
      </c>
      <c r="AM602" s="1">
        <f>ABS(IK_diagnostics_positions__3[[#This Row],[Column17]]-Q601)</f>
        <v>1.4000000000002899E-4</v>
      </c>
      <c r="AN602" s="1">
        <f>ABS(IK_diagnostics_positions__3[[#This Row],[Column18]]-R601)</f>
        <v>2.1000000000004349E-4</v>
      </c>
      <c r="AO602" s="1">
        <f>ABS(IK_diagnostics_positions__3[[#This Row],[Column19]]-S601)</f>
        <v>7.8640999999999954E-5</v>
      </c>
      <c r="AP602" s="1">
        <f>ABS(IK_diagnostics_positions__3[[#This Row],[Column20]]-T601)</f>
        <v>9.3599999999999239E-5</v>
      </c>
      <c r="AQ602" s="1">
        <f>ABS(IK_diagnostics_positions__3[[#This Row],[Column21]]-U601)</f>
        <v>1.6000000000016001E-4</v>
      </c>
    </row>
    <row r="603" spans="1:43" x14ac:dyDescent="0.25">
      <c r="A603" s="1">
        <v>0.45296799999999998</v>
      </c>
      <c r="B603" s="1" t="s">
        <v>22</v>
      </c>
      <c r="C603" s="1">
        <v>-0.89152699999999996</v>
      </c>
      <c r="D603" s="1">
        <v>-0.48070499999999999</v>
      </c>
      <c r="E603" s="1" t="s">
        <v>22</v>
      </c>
      <c r="F603" s="1">
        <v>-0.53339899999999996</v>
      </c>
      <c r="G603" s="1">
        <v>-0.76234900000000005</v>
      </c>
      <c r="H603" s="1">
        <v>0.62384200000000001</v>
      </c>
      <c r="I603" s="1">
        <v>-1.26244</v>
      </c>
      <c r="J603" s="1">
        <v>-1.8414900000000001E-3</v>
      </c>
      <c r="K603" s="1">
        <v>0.80960699999999997</v>
      </c>
      <c r="L603" s="1">
        <v>-1.88463</v>
      </c>
      <c r="M603" s="1">
        <v>0.75866599999999995</v>
      </c>
      <c r="N603" s="1">
        <v>0.99537200000000003</v>
      </c>
      <c r="O603" s="1">
        <v>-2.5068199999999998</v>
      </c>
      <c r="P603" s="1">
        <v>-0.75976500000000002</v>
      </c>
      <c r="Q603" s="1">
        <v>1.00197</v>
      </c>
      <c r="R603" s="1">
        <v>-2.5079600000000002</v>
      </c>
      <c r="S603" s="1">
        <v>6.5382600000000004E-4</v>
      </c>
      <c r="T603" s="1">
        <v>1.05288E-2</v>
      </c>
      <c r="U603" s="1">
        <v>-2.4858500000000001</v>
      </c>
      <c r="V603" s="1" t="s">
        <v>23</v>
      </c>
      <c r="W603" s="1">
        <f>ABS(IK_diagnostics_positions__3[[#This Row],[Column1]]-A602)</f>
        <v>7.0300000000000917E-4</v>
      </c>
      <c r="X603" s="1">
        <f>ABS(IK_diagnostics_positions__3[[#This Row],[Column2]]-B602)</f>
        <v>0</v>
      </c>
      <c r="Y603" s="1">
        <f>ABS(IK_diagnostics_positions__3[[#This Row],[Column3]]-C602)</f>
        <v>3.5700000000005172E-4</v>
      </c>
      <c r="Z603" s="1">
        <f>ABS(IK_diagnostics_positions__3[[#This Row],[Column4]]-D602)</f>
        <v>8.2199999999998941E-4</v>
      </c>
      <c r="AA603" s="1">
        <f>ABS(IK_diagnostics_positions__3[[#This Row],[Column5]]-E602)</f>
        <v>0</v>
      </c>
      <c r="AB603" s="1">
        <f>ABS(IK_diagnostics_positions__3[[#This Row],[Column6]]-F602)</f>
        <v>6.7000000000005944E-4</v>
      </c>
      <c r="AC603" s="1">
        <f>ABS(IK_diagnostics_positions__3[[#This Row],[Column7]]-G602)</f>
        <v>3.449999999999287E-4</v>
      </c>
      <c r="AD603" s="1">
        <f>ABS(IK_diagnostics_positions__3[[#This Row],[Column8]]-H602)</f>
        <v>7.0300000000000917E-4</v>
      </c>
      <c r="AE603" s="1">
        <f>ABS(IK_diagnostics_positions__3[[#This Row],[Column9]]-I602)</f>
        <v>2.5000000000008349E-4</v>
      </c>
      <c r="AF603" s="1">
        <f>ABS(IK_diagnostics_positions__3[[#This Row],[Column10]]-J602)</f>
        <v>1.3392999999999977E-4</v>
      </c>
      <c r="AG603" s="1">
        <f>ABS(IK_diagnostics_positions__3[[#This Row],[Column11]]-K602)</f>
        <v>2.8600000000000847E-4</v>
      </c>
      <c r="AH603" s="1">
        <f>ABS(IK_diagnostics_positions__3[[#This Row],[Column12]]-L602)</f>
        <v>1.1999999999989797E-4</v>
      </c>
      <c r="AI603" s="1">
        <f>ABS(IK_diagnostics_positions__3[[#This Row],[Column13]]-M602)</f>
        <v>7.699999999999374E-5</v>
      </c>
      <c r="AJ603" s="1">
        <f>ABS(IK_diagnostics_positions__3[[#This Row],[Column14]]-N602)</f>
        <v>1.3099999999999223E-4</v>
      </c>
      <c r="AK603" s="1">
        <f>ABS(IK_diagnostics_positions__3[[#This Row],[Column15]]-O602)</f>
        <v>1.9999999999686935E-5</v>
      </c>
      <c r="AL603" s="1">
        <f>ABS(IK_diagnostics_positions__3[[#This Row],[Column16]]-P602)</f>
        <v>2.0100000000000673E-4</v>
      </c>
      <c r="AM603" s="1">
        <f>ABS(IK_diagnostics_positions__3[[#This Row],[Column17]]-Q602)</f>
        <v>5.9999999999948983E-5</v>
      </c>
      <c r="AN603" s="1">
        <f>ABS(IK_diagnostics_positions__3[[#This Row],[Column18]]-R602)</f>
        <v>1.4999999999965041E-4</v>
      </c>
      <c r="AO603" s="1">
        <f>ABS(IK_diagnostics_positions__3[[#This Row],[Column19]]-S602)</f>
        <v>7.6539999999999941E-5</v>
      </c>
      <c r="AP603" s="1">
        <f>ABS(IK_diagnostics_positions__3[[#This Row],[Column20]]-T602)</f>
        <v>1.5510000000000003E-4</v>
      </c>
      <c r="AQ603" s="1">
        <f>ABS(IK_diagnostics_positions__3[[#This Row],[Column21]]-U602)</f>
        <v>5.9999999999948983E-5</v>
      </c>
    </row>
    <row r="604" spans="1:43" x14ac:dyDescent="0.25">
      <c r="A604" s="1">
        <v>0.45330700000000002</v>
      </c>
      <c r="B604" s="1" t="s">
        <v>22</v>
      </c>
      <c r="C604" s="1">
        <v>-0.89135500000000001</v>
      </c>
      <c r="D604" s="1">
        <v>-0.48024899999999998</v>
      </c>
      <c r="E604" s="1" t="s">
        <v>22</v>
      </c>
      <c r="F604" s="1">
        <v>-0.53292300000000004</v>
      </c>
      <c r="G604" s="1">
        <v>-0.76236499999999996</v>
      </c>
      <c r="H604" s="1">
        <v>0.623139</v>
      </c>
      <c r="I604" s="1">
        <v>-1.2623800000000001</v>
      </c>
      <c r="J604" s="1">
        <v>-1.92165E-3</v>
      </c>
      <c r="K604" s="1">
        <v>0.80918199999999996</v>
      </c>
      <c r="L604" s="1">
        <v>-1.88456</v>
      </c>
      <c r="M604" s="1">
        <v>0.75852200000000003</v>
      </c>
      <c r="N604" s="1">
        <v>0.99522500000000003</v>
      </c>
      <c r="O604" s="1">
        <v>-2.5067499999999998</v>
      </c>
      <c r="P604" s="1">
        <v>-0.75972200000000001</v>
      </c>
      <c r="Q604" s="1">
        <v>1.0018199999999999</v>
      </c>
      <c r="R604" s="1">
        <v>-2.5079699999999998</v>
      </c>
      <c r="S604" s="1">
        <v>5.8423000000000004E-4</v>
      </c>
      <c r="T604" s="1">
        <v>1.0224E-2</v>
      </c>
      <c r="U604" s="1">
        <v>-2.4859499999999999</v>
      </c>
      <c r="V604" s="1" t="s">
        <v>23</v>
      </c>
      <c r="W604" s="1">
        <f>ABS(IK_diagnostics_positions__3[[#This Row],[Column1]]-A603)</f>
        <v>3.3900000000003372E-4</v>
      </c>
      <c r="X604" s="1">
        <f>ABS(IK_diagnostics_positions__3[[#This Row],[Column2]]-B603)</f>
        <v>0</v>
      </c>
      <c r="Y604" s="1">
        <f>ABS(IK_diagnostics_positions__3[[#This Row],[Column3]]-C603)</f>
        <v>1.7199999999994997E-4</v>
      </c>
      <c r="Z604" s="1">
        <f>ABS(IK_diagnostics_positions__3[[#This Row],[Column4]]-D603)</f>
        <v>4.5600000000001195E-4</v>
      </c>
      <c r="AA604" s="1">
        <f>ABS(IK_diagnostics_positions__3[[#This Row],[Column5]]-E603)</f>
        <v>0</v>
      </c>
      <c r="AB604" s="1">
        <f>ABS(IK_diagnostics_positions__3[[#This Row],[Column6]]-F603)</f>
        <v>4.7599999999992093E-4</v>
      </c>
      <c r="AC604" s="1">
        <f>ABS(IK_diagnostics_positions__3[[#This Row],[Column7]]-G603)</f>
        <v>1.5999999999904979E-5</v>
      </c>
      <c r="AD604" s="1">
        <f>ABS(IK_diagnostics_positions__3[[#This Row],[Column8]]-H603)</f>
        <v>7.0300000000000917E-4</v>
      </c>
      <c r="AE604" s="1">
        <f>ABS(IK_diagnostics_positions__3[[#This Row],[Column9]]-I603)</f>
        <v>5.9999999999948983E-5</v>
      </c>
      <c r="AF604" s="1">
        <f>ABS(IK_diagnostics_positions__3[[#This Row],[Column10]]-J603)</f>
        <v>8.015999999999991E-5</v>
      </c>
      <c r="AG604" s="1">
        <f>ABS(IK_diagnostics_positions__3[[#This Row],[Column11]]-K603)</f>
        <v>4.250000000000087E-4</v>
      </c>
      <c r="AH604" s="1">
        <f>ABS(IK_diagnostics_positions__3[[#This Row],[Column12]]-L603)</f>
        <v>7.0000000000014495E-5</v>
      </c>
      <c r="AI604" s="1">
        <f>ABS(IK_diagnostics_positions__3[[#This Row],[Column13]]-M603)</f>
        <v>1.4399999999992197E-4</v>
      </c>
      <c r="AJ604" s="1">
        <f>ABS(IK_diagnostics_positions__3[[#This Row],[Column14]]-N603)</f>
        <v>1.4700000000000824E-4</v>
      </c>
      <c r="AK604" s="1">
        <f>ABS(IK_diagnostics_positions__3[[#This Row],[Column15]]-O603)</f>
        <v>7.0000000000014495E-5</v>
      </c>
      <c r="AL604" s="1">
        <f>ABS(IK_diagnostics_positions__3[[#This Row],[Column16]]-P603)</f>
        <v>4.3000000000015248E-5</v>
      </c>
      <c r="AM604" s="1">
        <f>ABS(IK_diagnostics_positions__3[[#This Row],[Column17]]-Q603)</f>
        <v>1.500000000000945E-4</v>
      </c>
      <c r="AN604" s="1">
        <f>ABS(IK_diagnostics_positions__3[[#This Row],[Column18]]-R603)</f>
        <v>9.9999999996214228E-6</v>
      </c>
      <c r="AO604" s="1">
        <f>ABS(IK_diagnostics_positions__3[[#This Row],[Column19]]-S603)</f>
        <v>6.9596000000000002E-5</v>
      </c>
      <c r="AP604" s="1">
        <f>ABS(IK_diagnostics_positions__3[[#This Row],[Column20]]-T603)</f>
        <v>3.0479999999999917E-4</v>
      </c>
      <c r="AQ604" s="1">
        <f>ABS(IK_diagnostics_positions__3[[#This Row],[Column21]]-U603)</f>
        <v>9.9999999999766942E-5</v>
      </c>
    </row>
    <row r="605" spans="1:43" x14ac:dyDescent="0.25">
      <c r="A605" s="1">
        <v>0.45383800000000002</v>
      </c>
      <c r="B605" s="1" t="s">
        <v>22</v>
      </c>
      <c r="C605" s="1">
        <v>-0.89108399999999999</v>
      </c>
      <c r="D605" s="1">
        <v>-0.47963800000000001</v>
      </c>
      <c r="E605" s="1" t="s">
        <v>22</v>
      </c>
      <c r="F605" s="1">
        <v>-0.53244499999999995</v>
      </c>
      <c r="G605" s="1">
        <v>-0.76218200000000003</v>
      </c>
      <c r="H605" s="1">
        <v>0.62247300000000005</v>
      </c>
      <c r="I605" s="1">
        <v>-1.26231</v>
      </c>
      <c r="J605" s="1">
        <v>-1.89185E-3</v>
      </c>
      <c r="K605" s="1">
        <v>0.80898000000000003</v>
      </c>
      <c r="L605" s="1">
        <v>-1.8845400000000001</v>
      </c>
      <c r="M605" s="1">
        <v>0.75839900000000005</v>
      </c>
      <c r="N605" s="1">
        <v>0.99548700000000001</v>
      </c>
      <c r="O605" s="1">
        <v>-2.5067699999999999</v>
      </c>
      <c r="P605" s="1">
        <v>-0.75966500000000003</v>
      </c>
      <c r="Q605" s="1">
        <v>1.00179</v>
      </c>
      <c r="R605" s="1">
        <v>-2.5079199999999999</v>
      </c>
      <c r="S605" s="1">
        <v>6.5844500000000002E-4</v>
      </c>
      <c r="T605" s="1">
        <v>1.0207900000000001E-2</v>
      </c>
      <c r="U605" s="1">
        <v>-2.48617</v>
      </c>
      <c r="V605" s="1" t="s">
        <v>23</v>
      </c>
      <c r="W605" s="1">
        <f>ABS(IK_diagnostics_positions__3[[#This Row],[Column1]]-A604)</f>
        <v>5.3100000000000369E-4</v>
      </c>
      <c r="X605" s="1">
        <f>ABS(IK_diagnostics_positions__3[[#This Row],[Column2]]-B604)</f>
        <v>0</v>
      </c>
      <c r="Y605" s="1">
        <f>ABS(IK_diagnostics_positions__3[[#This Row],[Column3]]-C604)</f>
        <v>2.7100000000002122E-4</v>
      </c>
      <c r="Z605" s="1">
        <f>ABS(IK_diagnostics_positions__3[[#This Row],[Column4]]-D604)</f>
        <v>6.1099999999997268E-4</v>
      </c>
      <c r="AA605" s="1">
        <f>ABS(IK_diagnostics_positions__3[[#This Row],[Column5]]-E604)</f>
        <v>0</v>
      </c>
      <c r="AB605" s="1">
        <f>ABS(IK_diagnostics_positions__3[[#This Row],[Column6]]-F604)</f>
        <v>4.7800000000008946E-4</v>
      </c>
      <c r="AC605" s="1">
        <f>ABS(IK_diagnostics_positions__3[[#This Row],[Column7]]-G604)</f>
        <v>1.8299999999993322E-4</v>
      </c>
      <c r="AD605" s="1">
        <f>ABS(IK_diagnostics_positions__3[[#This Row],[Column8]]-H604)</f>
        <v>6.6599999999994441E-4</v>
      </c>
      <c r="AE605" s="1">
        <f>ABS(IK_diagnostics_positions__3[[#This Row],[Column9]]-I604)</f>
        <v>7.0000000000014495E-5</v>
      </c>
      <c r="AF605" s="1">
        <f>ABS(IK_diagnostics_positions__3[[#This Row],[Column10]]-J604)</f>
        <v>2.9799999999999965E-5</v>
      </c>
      <c r="AG605" s="1">
        <f>ABS(IK_diagnostics_positions__3[[#This Row],[Column11]]-K604)</f>
        <v>2.0199999999992446E-4</v>
      </c>
      <c r="AH605" s="1">
        <f>ABS(IK_diagnostics_positions__3[[#This Row],[Column12]]-L604)</f>
        <v>1.9999999999908979E-5</v>
      </c>
      <c r="AI605" s="1">
        <f>ABS(IK_diagnostics_positions__3[[#This Row],[Column13]]-M604)</f>
        <v>1.2299999999998423E-4</v>
      </c>
      <c r="AJ605" s="1">
        <f>ABS(IK_diagnostics_positions__3[[#This Row],[Column14]]-N604)</f>
        <v>2.6199999999998447E-4</v>
      </c>
      <c r="AK605" s="1">
        <f>ABS(IK_diagnostics_positions__3[[#This Row],[Column15]]-O604)</f>
        <v>2.0000000000131024E-5</v>
      </c>
      <c r="AL605" s="1">
        <f>ABS(IK_diagnostics_positions__3[[#This Row],[Column16]]-P604)</f>
        <v>5.6999999999973738E-5</v>
      </c>
      <c r="AM605" s="1">
        <f>ABS(IK_diagnostics_positions__3[[#This Row],[Column17]]-Q604)</f>
        <v>2.9999999999974492E-5</v>
      </c>
      <c r="AN605" s="1">
        <f>ABS(IK_diagnostics_positions__3[[#This Row],[Column18]]-R604)</f>
        <v>4.9999999999883471E-5</v>
      </c>
      <c r="AO605" s="1">
        <f>ABS(IK_diagnostics_positions__3[[#This Row],[Column19]]-S604)</f>
        <v>7.421499999999998E-5</v>
      </c>
      <c r="AP605" s="1">
        <f>ABS(IK_diagnostics_positions__3[[#This Row],[Column20]]-T604)</f>
        <v>1.6099999999999795E-5</v>
      </c>
      <c r="AQ605" s="1">
        <f>ABS(IK_diagnostics_positions__3[[#This Row],[Column21]]-U604)</f>
        <v>2.20000000000109E-4</v>
      </c>
    </row>
    <row r="606" spans="1:43" x14ac:dyDescent="0.25">
      <c r="A606" s="1">
        <v>0.45440700000000001</v>
      </c>
      <c r="B606" s="1" t="s">
        <v>22</v>
      </c>
      <c r="C606" s="1">
        <v>-0.89079399999999997</v>
      </c>
      <c r="D606" s="1">
        <v>-0.47895700000000002</v>
      </c>
      <c r="E606" s="1" t="s">
        <v>22</v>
      </c>
      <c r="F606" s="1">
        <v>-0.531864</v>
      </c>
      <c r="G606" s="1">
        <v>-0.76192599999999999</v>
      </c>
      <c r="H606" s="1">
        <v>0.62194000000000005</v>
      </c>
      <c r="I606" s="1">
        <v>-1.2620100000000001</v>
      </c>
      <c r="J606" s="1">
        <v>-1.7287699999999999E-3</v>
      </c>
      <c r="K606" s="1">
        <v>0.80869100000000005</v>
      </c>
      <c r="L606" s="1">
        <v>-1.88429</v>
      </c>
      <c r="M606" s="1">
        <v>0.75846899999999995</v>
      </c>
      <c r="N606" s="1">
        <v>0.99544200000000005</v>
      </c>
      <c r="O606" s="1">
        <v>-2.5065599999999999</v>
      </c>
      <c r="P606" s="1">
        <v>-0.75936099999999995</v>
      </c>
      <c r="Q606" s="1">
        <v>1.0019</v>
      </c>
      <c r="R606" s="1">
        <v>-2.5077199999999999</v>
      </c>
      <c r="S606" s="1">
        <v>6.6244600000000002E-4</v>
      </c>
      <c r="T606" s="1">
        <v>1.0155000000000001E-2</v>
      </c>
      <c r="U606" s="1">
        <v>-2.4862299999999999</v>
      </c>
      <c r="V606" s="1" t="s">
        <v>23</v>
      </c>
      <c r="W606" s="1">
        <f>ABS(IK_diagnostics_positions__3[[#This Row],[Column1]]-A605)</f>
        <v>5.6899999999998618E-4</v>
      </c>
      <c r="X606" s="1">
        <f>ABS(IK_diagnostics_positions__3[[#This Row],[Column2]]-B605)</f>
        <v>0</v>
      </c>
      <c r="Y606" s="1">
        <f>ABS(IK_diagnostics_positions__3[[#This Row],[Column3]]-C605)</f>
        <v>2.9000000000001247E-4</v>
      </c>
      <c r="Z606" s="1">
        <f>ABS(IK_diagnostics_positions__3[[#This Row],[Column4]]-D605)</f>
        <v>6.8099999999998717E-4</v>
      </c>
      <c r="AA606" s="1">
        <f>ABS(IK_diagnostics_positions__3[[#This Row],[Column5]]-E605)</f>
        <v>0</v>
      </c>
      <c r="AB606" s="1">
        <f>ABS(IK_diagnostics_positions__3[[#This Row],[Column6]]-F605)</f>
        <v>5.8099999999994267E-4</v>
      </c>
      <c r="AC606" s="1">
        <f>ABS(IK_diagnostics_positions__3[[#This Row],[Column7]]-G605)</f>
        <v>2.5600000000003398E-4</v>
      </c>
      <c r="AD606" s="1">
        <f>ABS(IK_diagnostics_positions__3[[#This Row],[Column8]]-H605)</f>
        <v>5.3300000000000569E-4</v>
      </c>
      <c r="AE606" s="1">
        <f>ABS(IK_diagnostics_positions__3[[#This Row],[Column9]]-I605)</f>
        <v>2.9999999999996696E-4</v>
      </c>
      <c r="AF606" s="1">
        <f>ABS(IK_diagnostics_positions__3[[#This Row],[Column10]]-J605)</f>
        <v>1.6308000000000013E-4</v>
      </c>
      <c r="AG606" s="1">
        <f>ABS(IK_diagnostics_positions__3[[#This Row],[Column11]]-K605)</f>
        <v>2.8899999999998371E-4</v>
      </c>
      <c r="AH606" s="1">
        <f>ABS(IK_diagnostics_positions__3[[#This Row],[Column12]]-L605)</f>
        <v>2.5000000000008349E-4</v>
      </c>
      <c r="AI606" s="1">
        <f>ABS(IK_diagnostics_positions__3[[#This Row],[Column13]]-M605)</f>
        <v>6.9999999999903473E-5</v>
      </c>
      <c r="AJ606" s="1">
        <f>ABS(IK_diagnostics_positions__3[[#This Row],[Column14]]-N605)</f>
        <v>4.4999999999961737E-5</v>
      </c>
      <c r="AK606" s="1">
        <f>ABS(IK_diagnostics_positions__3[[#This Row],[Column15]]-O605)</f>
        <v>2.1000000000004349E-4</v>
      </c>
      <c r="AL606" s="1">
        <f>ABS(IK_diagnostics_positions__3[[#This Row],[Column16]]-P605)</f>
        <v>3.0400000000008198E-4</v>
      </c>
      <c r="AM606" s="1">
        <f>ABS(IK_diagnostics_positions__3[[#This Row],[Column17]]-Q605)</f>
        <v>1.100000000000545E-4</v>
      </c>
      <c r="AN606" s="1">
        <f>ABS(IK_diagnostics_positions__3[[#This Row],[Column18]]-R605)</f>
        <v>1.9999999999997797E-4</v>
      </c>
      <c r="AO606" s="1">
        <f>ABS(IK_diagnostics_positions__3[[#This Row],[Column19]]-S605)</f>
        <v>4.0010000000000046E-6</v>
      </c>
      <c r="AP606" s="1">
        <f>ABS(IK_diagnostics_positions__3[[#This Row],[Column20]]-T605)</f>
        <v>5.2899999999999822E-5</v>
      </c>
      <c r="AQ606" s="1">
        <f>ABS(IK_diagnostics_positions__3[[#This Row],[Column21]]-U605)</f>
        <v>5.9999999999948983E-5</v>
      </c>
    </row>
    <row r="607" spans="1:43" x14ac:dyDescent="0.25">
      <c r="A607" s="1">
        <v>0.45499000000000001</v>
      </c>
      <c r="B607" s="1" t="s">
        <v>22</v>
      </c>
      <c r="C607" s="1">
        <v>-0.89049699999999998</v>
      </c>
      <c r="D607" s="1">
        <v>-0.47828199999999998</v>
      </c>
      <c r="E607" s="1" t="s">
        <v>22</v>
      </c>
      <c r="F607" s="1">
        <v>-0.53132699999999999</v>
      </c>
      <c r="G607" s="1">
        <v>-0.761683</v>
      </c>
      <c r="H607" s="1">
        <v>0.62127699999999997</v>
      </c>
      <c r="I607" s="1">
        <v>-1.26187</v>
      </c>
      <c r="J607" s="1">
        <v>-1.6582000000000001E-3</v>
      </c>
      <c r="K607" s="1">
        <v>0.808369</v>
      </c>
      <c r="L607" s="1">
        <v>-1.88426</v>
      </c>
      <c r="M607" s="1">
        <v>0.75836599999999998</v>
      </c>
      <c r="N607" s="1">
        <v>0.99546000000000001</v>
      </c>
      <c r="O607" s="1">
        <v>-2.50664</v>
      </c>
      <c r="P607" s="1">
        <v>-0.75928099999999998</v>
      </c>
      <c r="Q607" s="1">
        <v>1.0018100000000001</v>
      </c>
      <c r="R607" s="1">
        <v>-2.5076200000000002</v>
      </c>
      <c r="S607" s="1">
        <v>6.7171500000000003E-4</v>
      </c>
      <c r="T607" s="1">
        <v>9.9446199999999995E-3</v>
      </c>
      <c r="U607" s="1">
        <v>-2.4863499999999998</v>
      </c>
      <c r="V607" s="1" t="s">
        <v>23</v>
      </c>
      <c r="W607" s="1">
        <f>ABS(IK_diagnostics_positions__3[[#This Row],[Column1]]-A606)</f>
        <v>5.8300000000000018E-4</v>
      </c>
      <c r="X607" s="1">
        <f>ABS(IK_diagnostics_positions__3[[#This Row],[Column2]]-B606)</f>
        <v>0</v>
      </c>
      <c r="Y607" s="1">
        <f>ABS(IK_diagnostics_positions__3[[#This Row],[Column3]]-C606)</f>
        <v>2.9699999999999172E-4</v>
      </c>
      <c r="Z607" s="1">
        <f>ABS(IK_diagnostics_positions__3[[#This Row],[Column4]]-D606)</f>
        <v>6.7500000000003668E-4</v>
      </c>
      <c r="AA607" s="1">
        <f>ABS(IK_diagnostics_positions__3[[#This Row],[Column5]]-E606)</f>
        <v>0</v>
      </c>
      <c r="AB607" s="1">
        <f>ABS(IK_diagnostics_positions__3[[#This Row],[Column6]]-F606)</f>
        <v>5.3700000000000969E-4</v>
      </c>
      <c r="AC607" s="1">
        <f>ABS(IK_diagnostics_positions__3[[#This Row],[Column7]]-G606)</f>
        <v>2.4299999999999322E-4</v>
      </c>
      <c r="AD607" s="1">
        <f>ABS(IK_diagnostics_positions__3[[#This Row],[Column8]]-H606)</f>
        <v>6.6300000000008019E-4</v>
      </c>
      <c r="AE607" s="1">
        <f>ABS(IK_diagnostics_positions__3[[#This Row],[Column9]]-I606)</f>
        <v>1.4000000000002899E-4</v>
      </c>
      <c r="AF607" s="1">
        <f>ABS(IK_diagnostics_positions__3[[#This Row],[Column10]]-J606)</f>
        <v>7.0569999999999834E-5</v>
      </c>
      <c r="AG607" s="1">
        <f>ABS(IK_diagnostics_positions__3[[#This Row],[Column11]]-K606)</f>
        <v>3.2200000000004447E-4</v>
      </c>
      <c r="AH607" s="1">
        <f>ABS(IK_diagnostics_positions__3[[#This Row],[Column12]]-L606)</f>
        <v>2.9999999999974492E-5</v>
      </c>
      <c r="AI607" s="1">
        <f>ABS(IK_diagnostics_positions__3[[#This Row],[Column13]]-M606)</f>
        <v>1.0299999999996423E-4</v>
      </c>
      <c r="AJ607" s="1">
        <f>ABS(IK_diagnostics_positions__3[[#This Row],[Column14]]-N606)</f>
        <v>1.799999999996249E-5</v>
      </c>
      <c r="AK607" s="1">
        <f>ABS(IK_diagnostics_positions__3[[#This Row],[Column15]]-O606)</f>
        <v>8.0000000000080007E-5</v>
      </c>
      <c r="AL607" s="1">
        <f>ABS(IK_diagnostics_positions__3[[#This Row],[Column16]]-P606)</f>
        <v>7.9999999999968985E-5</v>
      </c>
      <c r="AM607" s="1">
        <f>ABS(IK_diagnostics_positions__3[[#This Row],[Column17]]-Q606)</f>
        <v>8.9999999999923475E-5</v>
      </c>
      <c r="AN607" s="1">
        <f>ABS(IK_diagnostics_positions__3[[#This Row],[Column18]]-R606)</f>
        <v>9.9999999999766942E-5</v>
      </c>
      <c r="AO607" s="1">
        <f>ABS(IK_diagnostics_positions__3[[#This Row],[Column19]]-S606)</f>
        <v>9.269000000000009E-6</v>
      </c>
      <c r="AP607" s="1">
        <f>ABS(IK_diagnostics_positions__3[[#This Row],[Column20]]-T606)</f>
        <v>2.1038000000000133E-4</v>
      </c>
      <c r="AQ607" s="1">
        <f>ABS(IK_diagnostics_positions__3[[#This Row],[Column21]]-U606)</f>
        <v>1.1999999999989797E-4</v>
      </c>
    </row>
    <row r="608" spans="1:43" x14ac:dyDescent="0.25">
      <c r="A608" s="1">
        <v>0.45540999999999998</v>
      </c>
      <c r="B608" s="1" t="s">
        <v>22</v>
      </c>
      <c r="C608" s="1">
        <v>-0.89028200000000002</v>
      </c>
      <c r="D608" s="1">
        <v>-0.477765</v>
      </c>
      <c r="E608" s="1" t="s">
        <v>22</v>
      </c>
      <c r="F608" s="1">
        <v>-0.53085899999999997</v>
      </c>
      <c r="G608" s="1">
        <v>-0.76160600000000001</v>
      </c>
      <c r="H608" s="1">
        <v>0.62076799999999999</v>
      </c>
      <c r="I608" s="1">
        <v>-1.2616700000000001</v>
      </c>
      <c r="J608" s="1">
        <v>-1.6805500000000001E-3</v>
      </c>
      <c r="K608" s="1">
        <v>0.80815400000000004</v>
      </c>
      <c r="L608" s="1">
        <v>-1.88408</v>
      </c>
      <c r="M608" s="1">
        <v>0.75824499999999995</v>
      </c>
      <c r="N608" s="1">
        <v>0.99553899999999995</v>
      </c>
      <c r="O608" s="1">
        <v>-2.5065</v>
      </c>
      <c r="P608" s="1">
        <v>-0.75923600000000002</v>
      </c>
      <c r="Q608" s="1">
        <v>1.0019199999999999</v>
      </c>
      <c r="R608" s="1">
        <v>-2.5074299999999998</v>
      </c>
      <c r="S608" s="1">
        <v>5.8786600000000004E-4</v>
      </c>
      <c r="T608" s="1">
        <v>9.9543900000000005E-3</v>
      </c>
      <c r="U608" s="1">
        <v>-2.4864700000000002</v>
      </c>
      <c r="V608" s="1" t="s">
        <v>23</v>
      </c>
      <c r="W608" s="1">
        <f>ABS(IK_diagnostics_positions__3[[#This Row],[Column1]]-A607)</f>
        <v>4.1999999999997595E-4</v>
      </c>
      <c r="X608" s="1">
        <f>ABS(IK_diagnostics_positions__3[[#This Row],[Column2]]-B607)</f>
        <v>0</v>
      </c>
      <c r="Y608" s="1">
        <f>ABS(IK_diagnostics_positions__3[[#This Row],[Column3]]-C607)</f>
        <v>2.1499999999996522E-4</v>
      </c>
      <c r="Z608" s="1">
        <f>ABS(IK_diagnostics_positions__3[[#This Row],[Column4]]-D607)</f>
        <v>5.1699999999998969E-4</v>
      </c>
      <c r="AA608" s="1">
        <f>ABS(IK_diagnostics_positions__3[[#This Row],[Column5]]-E607)</f>
        <v>0</v>
      </c>
      <c r="AB608" s="1">
        <f>ABS(IK_diagnostics_positions__3[[#This Row],[Column6]]-F607)</f>
        <v>4.6800000000002395E-4</v>
      </c>
      <c r="AC608" s="1">
        <f>ABS(IK_diagnostics_positions__3[[#This Row],[Column7]]-G607)</f>
        <v>7.699999999999374E-5</v>
      </c>
      <c r="AD608" s="1">
        <f>ABS(IK_diagnostics_positions__3[[#This Row],[Column8]]-H607)</f>
        <v>5.0899999999998169E-4</v>
      </c>
      <c r="AE608" s="1">
        <f>ABS(IK_diagnostics_positions__3[[#This Row],[Column9]]-I607)</f>
        <v>1.9999999999997797E-4</v>
      </c>
      <c r="AF608" s="1">
        <f>ABS(IK_diagnostics_positions__3[[#This Row],[Column10]]-J607)</f>
        <v>2.2349999999999974E-5</v>
      </c>
      <c r="AG608" s="1">
        <f>ABS(IK_diagnostics_positions__3[[#This Row],[Column11]]-K607)</f>
        <v>2.1499999999996522E-4</v>
      </c>
      <c r="AH608" s="1">
        <f>ABS(IK_diagnostics_positions__3[[#This Row],[Column12]]-L607)</f>
        <v>1.8000000000006899E-4</v>
      </c>
      <c r="AI608" s="1">
        <f>ABS(IK_diagnostics_positions__3[[#This Row],[Column13]]-M607)</f>
        <v>1.2100000000003774E-4</v>
      </c>
      <c r="AJ608" s="1">
        <f>ABS(IK_diagnostics_positions__3[[#This Row],[Column14]]-N607)</f>
        <v>7.8999999999940229E-5</v>
      </c>
      <c r="AK608" s="1">
        <f>ABS(IK_diagnostics_positions__3[[#This Row],[Column15]]-O607)</f>
        <v>1.4000000000002899E-4</v>
      </c>
      <c r="AL608" s="1">
        <f>ABS(IK_diagnostics_positions__3[[#This Row],[Column16]]-P607)</f>
        <v>4.4999999999961737E-5</v>
      </c>
      <c r="AM608" s="1">
        <f>ABS(IK_diagnostics_positions__3[[#This Row],[Column17]]-Q607)</f>
        <v>1.0999999999983245E-4</v>
      </c>
      <c r="AN608" s="1">
        <f>ABS(IK_diagnostics_positions__3[[#This Row],[Column18]]-R607)</f>
        <v>1.9000000000035655E-4</v>
      </c>
      <c r="AO608" s="1">
        <f>ABS(IK_diagnostics_positions__3[[#This Row],[Column19]]-S607)</f>
        <v>8.384899999999999E-5</v>
      </c>
      <c r="AP608" s="1">
        <f>ABS(IK_diagnostics_positions__3[[#This Row],[Column20]]-T607)</f>
        <v>9.7700000000009585E-6</v>
      </c>
      <c r="AQ608" s="1">
        <f>ABS(IK_diagnostics_positions__3[[#This Row],[Column21]]-U607)</f>
        <v>1.2000000000034206E-4</v>
      </c>
    </row>
    <row r="609" spans="1:43" x14ac:dyDescent="0.25">
      <c r="A609" s="1">
        <v>0.45573200000000003</v>
      </c>
      <c r="B609" s="1" t="s">
        <v>22</v>
      </c>
      <c r="C609" s="1">
        <v>-0.89011700000000005</v>
      </c>
      <c r="D609" s="1">
        <v>-0.47737099999999999</v>
      </c>
      <c r="E609" s="1" t="s">
        <v>22</v>
      </c>
      <c r="F609" s="1">
        <v>-0.53050699999999995</v>
      </c>
      <c r="G609" s="1">
        <v>-0.76163800000000004</v>
      </c>
      <c r="H609" s="1">
        <v>0.62013200000000002</v>
      </c>
      <c r="I609" s="1">
        <v>-1.26169</v>
      </c>
      <c r="J609" s="1">
        <v>-1.7553E-3</v>
      </c>
      <c r="K609" s="1">
        <v>0.80786000000000002</v>
      </c>
      <c r="L609" s="1">
        <v>-1.88405</v>
      </c>
      <c r="M609" s="1">
        <v>0.75812800000000002</v>
      </c>
      <c r="N609" s="1">
        <v>0.99558899999999995</v>
      </c>
      <c r="O609" s="1">
        <v>-2.5064199999999999</v>
      </c>
      <c r="P609" s="1">
        <v>-0.75922500000000004</v>
      </c>
      <c r="Q609" s="1">
        <v>1.00163</v>
      </c>
      <c r="R609" s="1">
        <v>-2.5075099999999999</v>
      </c>
      <c r="S609" s="1">
        <v>8.0614499999999997E-4</v>
      </c>
      <c r="T609" s="1">
        <v>9.7620499999999995E-3</v>
      </c>
      <c r="U609" s="1">
        <v>-2.4865699999999999</v>
      </c>
      <c r="V609" s="1" t="s">
        <v>23</v>
      </c>
      <c r="W609" s="1">
        <f>ABS(IK_diagnostics_positions__3[[#This Row],[Column1]]-A608)</f>
        <v>3.2200000000004447E-4</v>
      </c>
      <c r="X609" s="1">
        <f>ABS(IK_diagnostics_positions__3[[#This Row],[Column2]]-B608)</f>
        <v>0</v>
      </c>
      <c r="Y609" s="1">
        <f>ABS(IK_diagnostics_positions__3[[#This Row],[Column3]]-C608)</f>
        <v>1.6499999999997073E-4</v>
      </c>
      <c r="Z609" s="1">
        <f>ABS(IK_diagnostics_positions__3[[#This Row],[Column4]]-D608)</f>
        <v>3.9400000000000546E-4</v>
      </c>
      <c r="AA609" s="1">
        <f>ABS(IK_diagnostics_positions__3[[#This Row],[Column5]]-E608)</f>
        <v>0</v>
      </c>
      <c r="AB609" s="1">
        <f>ABS(IK_diagnostics_positions__3[[#This Row],[Column6]]-F608)</f>
        <v>3.5200000000001896E-4</v>
      </c>
      <c r="AC609" s="1">
        <f>ABS(IK_diagnostics_positions__3[[#This Row],[Column7]]-G608)</f>
        <v>3.2000000000032003E-5</v>
      </c>
      <c r="AD609" s="1">
        <f>ABS(IK_diagnostics_positions__3[[#This Row],[Column8]]-H608)</f>
        <v>6.3599999999996992E-4</v>
      </c>
      <c r="AE609" s="1">
        <f>ABS(IK_diagnostics_positions__3[[#This Row],[Column9]]-I608)</f>
        <v>1.9999999999908979E-5</v>
      </c>
      <c r="AF609" s="1">
        <f>ABS(IK_diagnostics_positions__3[[#This Row],[Column10]]-J608)</f>
        <v>7.4749999999999947E-5</v>
      </c>
      <c r="AG609" s="1">
        <f>ABS(IK_diagnostics_positions__3[[#This Row],[Column11]]-K608)</f>
        <v>2.9400000000001647E-4</v>
      </c>
      <c r="AH609" s="1">
        <f>ABS(IK_diagnostics_positions__3[[#This Row],[Column12]]-L608)</f>
        <v>2.9999999999974492E-5</v>
      </c>
      <c r="AI609" s="1">
        <f>ABS(IK_diagnostics_positions__3[[#This Row],[Column13]]-M608)</f>
        <v>1.1699999999992272E-4</v>
      </c>
      <c r="AJ609" s="1">
        <f>ABS(IK_diagnostics_positions__3[[#This Row],[Column14]]-N608)</f>
        <v>4.9999999999994493E-5</v>
      </c>
      <c r="AK609" s="1">
        <f>ABS(IK_diagnostics_positions__3[[#This Row],[Column15]]-O608)</f>
        <v>8.0000000000080007E-5</v>
      </c>
      <c r="AL609" s="1">
        <f>ABS(IK_diagnostics_positions__3[[#This Row],[Column16]]-P608)</f>
        <v>1.0999999999983245E-5</v>
      </c>
      <c r="AM609" s="1">
        <f>ABS(IK_diagnostics_positions__3[[#This Row],[Column17]]-Q608)</f>
        <v>2.8999999999990145E-4</v>
      </c>
      <c r="AN609" s="1">
        <f>ABS(IK_diagnostics_positions__3[[#This Row],[Column18]]-R608)</f>
        <v>8.0000000000080007E-5</v>
      </c>
      <c r="AO609" s="1">
        <f>ABS(IK_diagnostics_positions__3[[#This Row],[Column19]]-S608)</f>
        <v>2.1827899999999993E-4</v>
      </c>
      <c r="AP609" s="1">
        <f>ABS(IK_diagnostics_positions__3[[#This Row],[Column20]]-T608)</f>
        <v>1.9234000000000091E-4</v>
      </c>
      <c r="AQ609" s="1">
        <f>ABS(IK_diagnostics_positions__3[[#This Row],[Column21]]-U608)</f>
        <v>9.9999999999766942E-5</v>
      </c>
    </row>
    <row r="610" spans="1:43" x14ac:dyDescent="0.25">
      <c r="A610" s="1">
        <v>0.45607599999999998</v>
      </c>
      <c r="B610" s="1" t="s">
        <v>22</v>
      </c>
      <c r="C610" s="1">
        <v>-0.88994099999999998</v>
      </c>
      <c r="D610" s="1">
        <v>-0.47693400000000002</v>
      </c>
      <c r="E610" s="1" t="s">
        <v>22</v>
      </c>
      <c r="F610" s="1">
        <v>-0.53009099999999998</v>
      </c>
      <c r="G610" s="1">
        <v>-0.76154900000000003</v>
      </c>
      <c r="H610" s="1">
        <v>0.61961699999999997</v>
      </c>
      <c r="I610" s="1">
        <v>-1.2615700000000001</v>
      </c>
      <c r="J610" s="1">
        <v>-1.79458E-3</v>
      </c>
      <c r="K610" s="1">
        <v>0.80762699999999998</v>
      </c>
      <c r="L610" s="1">
        <v>-1.88401</v>
      </c>
      <c r="M610" s="1">
        <v>0.75795999999999997</v>
      </c>
      <c r="N610" s="1">
        <v>0.99563599999999997</v>
      </c>
      <c r="O610" s="1">
        <v>-2.50644</v>
      </c>
      <c r="P610" s="1">
        <v>-0.75918799999999997</v>
      </c>
      <c r="Q610" s="1">
        <v>1.0018</v>
      </c>
      <c r="R610" s="1">
        <v>-2.5074299999999998</v>
      </c>
      <c r="S610" s="1">
        <v>6.3490900000000002E-4</v>
      </c>
      <c r="T610" s="1">
        <v>9.7163900000000001E-3</v>
      </c>
      <c r="U610" s="1">
        <v>-2.48678</v>
      </c>
      <c r="V610" s="1" t="s">
        <v>23</v>
      </c>
      <c r="W610" s="1">
        <f>ABS(IK_diagnostics_positions__3[[#This Row],[Column1]]-A609)</f>
        <v>3.4399999999995545E-4</v>
      </c>
      <c r="X610" s="1">
        <f>ABS(IK_diagnostics_positions__3[[#This Row],[Column2]]-B609)</f>
        <v>0</v>
      </c>
      <c r="Y610" s="1">
        <f>ABS(IK_diagnostics_positions__3[[#This Row],[Column3]]-C609)</f>
        <v>1.7600000000006499E-4</v>
      </c>
      <c r="Z610" s="1">
        <f>ABS(IK_diagnostics_positions__3[[#This Row],[Column4]]-D609)</f>
        <v>4.3699999999996519E-4</v>
      </c>
      <c r="AA610" s="1">
        <f>ABS(IK_diagnostics_positions__3[[#This Row],[Column5]]-E609)</f>
        <v>0</v>
      </c>
      <c r="AB610" s="1">
        <f>ABS(IK_diagnostics_positions__3[[#This Row],[Column6]]-F609)</f>
        <v>4.1599999999997195E-4</v>
      </c>
      <c r="AC610" s="1">
        <f>ABS(IK_diagnostics_positions__3[[#This Row],[Column7]]-G609)</f>
        <v>8.9000000000005741E-5</v>
      </c>
      <c r="AD610" s="1">
        <f>ABS(IK_diagnostics_positions__3[[#This Row],[Column8]]-H609)</f>
        <v>5.150000000000432E-4</v>
      </c>
      <c r="AE610" s="1">
        <f>ABS(IK_diagnostics_positions__3[[#This Row],[Column9]]-I609)</f>
        <v>1.1999999999989797E-4</v>
      </c>
      <c r="AF610" s="1">
        <f>ABS(IK_diagnostics_positions__3[[#This Row],[Column10]]-J609)</f>
        <v>3.9280000000000044E-5</v>
      </c>
      <c r="AG610" s="1">
        <f>ABS(IK_diagnostics_positions__3[[#This Row],[Column11]]-K609)</f>
        <v>2.3300000000003873E-4</v>
      </c>
      <c r="AH610" s="1">
        <f>ABS(IK_diagnostics_positions__3[[#This Row],[Column12]]-L609)</f>
        <v>4.0000000000040004E-5</v>
      </c>
      <c r="AI610" s="1">
        <f>ABS(IK_diagnostics_positions__3[[#This Row],[Column13]]-M609)</f>
        <v>1.6800000000005699E-4</v>
      </c>
      <c r="AJ610" s="1">
        <f>ABS(IK_diagnostics_positions__3[[#This Row],[Column14]]-N609)</f>
        <v>4.7000000000019249E-5</v>
      </c>
      <c r="AK610" s="1">
        <f>ABS(IK_diagnostics_positions__3[[#This Row],[Column15]]-O609)</f>
        <v>2.0000000000131024E-5</v>
      </c>
      <c r="AL610" s="1">
        <f>ABS(IK_diagnostics_positions__3[[#This Row],[Column16]]-P609)</f>
        <v>3.7000000000064759E-5</v>
      </c>
      <c r="AM610" s="1">
        <f>ABS(IK_diagnostics_positions__3[[#This Row],[Column17]]-Q609)</f>
        <v>1.7000000000000348E-4</v>
      </c>
      <c r="AN610" s="1">
        <f>ABS(IK_diagnostics_positions__3[[#This Row],[Column18]]-R609)</f>
        <v>8.0000000000080007E-5</v>
      </c>
      <c r="AO610" s="1">
        <f>ABS(IK_diagnostics_positions__3[[#This Row],[Column19]]-S609)</f>
        <v>1.7123599999999996E-4</v>
      </c>
      <c r="AP610" s="1">
        <f>ABS(IK_diagnostics_positions__3[[#This Row],[Column20]]-T609)</f>
        <v>4.5659999999999451E-5</v>
      </c>
      <c r="AQ610" s="1">
        <f>ABS(IK_diagnostics_positions__3[[#This Row],[Column21]]-U609)</f>
        <v>2.1000000000004349E-4</v>
      </c>
    </row>
    <row r="611" spans="1:43" x14ac:dyDescent="0.25">
      <c r="A611" s="1">
        <v>0.456314</v>
      </c>
      <c r="B611" s="1" t="s">
        <v>22</v>
      </c>
      <c r="C611" s="1">
        <v>-0.88981900000000003</v>
      </c>
      <c r="D611" s="1">
        <v>-0.47656599999999999</v>
      </c>
      <c r="E611" s="1" t="s">
        <v>22</v>
      </c>
      <c r="F611" s="1">
        <v>-0.52963300000000002</v>
      </c>
      <c r="G611" s="1">
        <v>-0.76158000000000003</v>
      </c>
      <c r="H611" s="1">
        <v>0.61915699999999996</v>
      </c>
      <c r="I611" s="1">
        <v>-1.26135</v>
      </c>
      <c r="J611" s="1">
        <v>-1.9087799999999999E-3</v>
      </c>
      <c r="K611" s="1">
        <v>0.80729200000000001</v>
      </c>
      <c r="L611" s="1">
        <v>-1.88385</v>
      </c>
      <c r="M611" s="1">
        <v>0.75776200000000005</v>
      </c>
      <c r="N611" s="1">
        <v>0.99542799999999998</v>
      </c>
      <c r="O611" s="1">
        <v>-2.5063499999999999</v>
      </c>
      <c r="P611" s="1">
        <v>-0.75913900000000001</v>
      </c>
      <c r="Q611" s="1">
        <v>1.0018899999999999</v>
      </c>
      <c r="R611" s="1">
        <v>-2.5073400000000001</v>
      </c>
      <c r="S611" s="1">
        <v>5.4256599999999997E-4</v>
      </c>
      <c r="T611" s="1">
        <v>9.5174300000000003E-3</v>
      </c>
      <c r="U611" s="1">
        <v>-2.4868000000000001</v>
      </c>
      <c r="V611" s="1" t="s">
        <v>23</v>
      </c>
      <c r="W611" s="1">
        <f>ABS(IK_diagnostics_positions__3[[#This Row],[Column1]]-A610)</f>
        <v>2.3800000000001598E-4</v>
      </c>
      <c r="X611" s="1">
        <f>ABS(IK_diagnostics_positions__3[[#This Row],[Column2]]-B610)</f>
        <v>0</v>
      </c>
      <c r="Y611" s="1">
        <f>ABS(IK_diagnostics_positions__3[[#This Row],[Column3]]-C610)</f>
        <v>1.2199999999995548E-4</v>
      </c>
      <c r="Z611" s="1">
        <f>ABS(IK_diagnostics_positions__3[[#This Row],[Column4]]-D610)</f>
        <v>3.6800000000003497E-4</v>
      </c>
      <c r="AA611" s="1">
        <f>ABS(IK_diagnostics_positions__3[[#This Row],[Column5]]-E610)</f>
        <v>0</v>
      </c>
      <c r="AB611" s="1">
        <f>ABS(IK_diagnostics_positions__3[[#This Row],[Column6]]-F610)</f>
        <v>4.5799999999995844E-4</v>
      </c>
      <c r="AC611" s="1">
        <f>ABS(IK_diagnostics_positions__3[[#This Row],[Column7]]-G610)</f>
        <v>3.1000000000003247E-5</v>
      </c>
      <c r="AD611" s="1">
        <f>ABS(IK_diagnostics_positions__3[[#This Row],[Column8]]-H610)</f>
        <v>4.6000000000001595E-4</v>
      </c>
      <c r="AE611" s="1">
        <f>ABS(IK_diagnostics_positions__3[[#This Row],[Column9]]-I610)</f>
        <v>2.20000000000109E-4</v>
      </c>
      <c r="AF611" s="1">
        <f>ABS(IK_diagnostics_positions__3[[#This Row],[Column10]]-J610)</f>
        <v>1.1419999999999985E-4</v>
      </c>
      <c r="AG611" s="1">
        <f>ABS(IK_diagnostics_positions__3[[#This Row],[Column11]]-K610)</f>
        <v>3.3499999999997421E-4</v>
      </c>
      <c r="AH611" s="1">
        <f>ABS(IK_diagnostics_positions__3[[#This Row],[Column12]]-L610)</f>
        <v>1.5999999999993797E-4</v>
      </c>
      <c r="AI611" s="1">
        <f>ABS(IK_diagnostics_positions__3[[#This Row],[Column13]]-M610)</f>
        <v>1.9799999999992046E-4</v>
      </c>
      <c r="AJ611" s="1">
        <f>ABS(IK_diagnostics_positions__3[[#This Row],[Column14]]-N610)</f>
        <v>2.0799999999998597E-4</v>
      </c>
      <c r="AK611" s="1">
        <f>ABS(IK_diagnostics_positions__3[[#This Row],[Column15]]-O610)</f>
        <v>9.0000000000145519E-5</v>
      </c>
      <c r="AL611" s="1">
        <f>ABS(IK_diagnostics_positions__3[[#This Row],[Column16]]-P610)</f>
        <v>4.8999999999965738E-5</v>
      </c>
      <c r="AM611" s="1">
        <f>ABS(IK_diagnostics_positions__3[[#This Row],[Column17]]-Q610)</f>
        <v>8.9999999999923475E-5</v>
      </c>
      <c r="AN611" s="1">
        <f>ABS(IK_diagnostics_positions__3[[#This Row],[Column18]]-R610)</f>
        <v>8.999999999970143E-5</v>
      </c>
      <c r="AO611" s="1">
        <f>ABS(IK_diagnostics_positions__3[[#This Row],[Column19]]-S610)</f>
        <v>9.2343000000000047E-5</v>
      </c>
      <c r="AP611" s="1">
        <f>ABS(IK_diagnostics_positions__3[[#This Row],[Column20]]-T610)</f>
        <v>1.9895999999999976E-4</v>
      </c>
      <c r="AQ611" s="1">
        <f>ABS(IK_diagnostics_positions__3[[#This Row],[Column21]]-U610)</f>
        <v>2.0000000000131024E-5</v>
      </c>
    </row>
    <row r="612" spans="1:43" x14ac:dyDescent="0.25">
      <c r="A612" s="1">
        <v>0.456677</v>
      </c>
      <c r="B612" s="1" t="s">
        <v>22</v>
      </c>
      <c r="C612" s="1">
        <v>-0.88963199999999998</v>
      </c>
      <c r="D612" s="1">
        <v>-0.47614099999999998</v>
      </c>
      <c r="E612" s="1" t="s">
        <v>22</v>
      </c>
      <c r="F612" s="1">
        <v>-0.52928699999999995</v>
      </c>
      <c r="G612" s="1">
        <v>-0.76150300000000004</v>
      </c>
      <c r="H612" s="1">
        <v>0.61857700000000004</v>
      </c>
      <c r="I612" s="1">
        <v>-1.26136</v>
      </c>
      <c r="J612" s="1">
        <v>-1.87999E-3</v>
      </c>
      <c r="K612" s="1">
        <v>0.80710499999999996</v>
      </c>
      <c r="L612" s="1">
        <v>-1.8837999999999999</v>
      </c>
      <c r="M612" s="1">
        <v>0.75774300000000006</v>
      </c>
      <c r="N612" s="1">
        <v>0.99563299999999999</v>
      </c>
      <c r="O612" s="1">
        <v>-2.50624</v>
      </c>
      <c r="P612" s="1">
        <v>-0.759073</v>
      </c>
      <c r="Q612" s="1">
        <v>1.00183</v>
      </c>
      <c r="R612" s="1">
        <v>-2.5072899999999998</v>
      </c>
      <c r="S612" s="1">
        <v>7.3724999999999995E-4</v>
      </c>
      <c r="T612" s="1">
        <v>9.5183300000000002E-3</v>
      </c>
      <c r="U612" s="1">
        <v>-2.4870000000000001</v>
      </c>
      <c r="V612" s="1" t="s">
        <v>23</v>
      </c>
      <c r="W612" s="1">
        <f>ABS(IK_diagnostics_positions__3[[#This Row],[Column1]]-A611)</f>
        <v>3.6300000000000221E-4</v>
      </c>
      <c r="X612" s="1">
        <f>ABS(IK_diagnostics_positions__3[[#This Row],[Column2]]-B611)</f>
        <v>0</v>
      </c>
      <c r="Y612" s="1">
        <f>ABS(IK_diagnostics_positions__3[[#This Row],[Column3]]-C611)</f>
        <v>1.8700000000004824E-4</v>
      </c>
      <c r="Z612" s="1">
        <f>ABS(IK_diagnostics_positions__3[[#This Row],[Column4]]-D611)</f>
        <v>4.250000000000087E-4</v>
      </c>
      <c r="AA612" s="1">
        <f>ABS(IK_diagnostics_positions__3[[#This Row],[Column5]]-E611)</f>
        <v>0</v>
      </c>
      <c r="AB612" s="1">
        <f>ABS(IK_diagnostics_positions__3[[#This Row],[Column6]]-F611)</f>
        <v>3.4600000000006848E-4</v>
      </c>
      <c r="AC612" s="1">
        <f>ABS(IK_diagnostics_positions__3[[#This Row],[Column7]]-G611)</f>
        <v>7.699999999999374E-5</v>
      </c>
      <c r="AD612" s="1">
        <f>ABS(IK_diagnostics_positions__3[[#This Row],[Column8]]-H611)</f>
        <v>5.7999999999991392E-4</v>
      </c>
      <c r="AE612" s="1">
        <f>ABS(IK_diagnostics_positions__3[[#This Row],[Column9]]-I611)</f>
        <v>1.0000000000065512E-5</v>
      </c>
      <c r="AF612" s="1">
        <f>ABS(IK_diagnostics_positions__3[[#This Row],[Column10]]-J611)</f>
        <v>2.8789999999999892E-5</v>
      </c>
      <c r="AG612" s="1">
        <f>ABS(IK_diagnostics_positions__3[[#This Row],[Column11]]-K611)</f>
        <v>1.8700000000004824E-4</v>
      </c>
      <c r="AH612" s="1">
        <f>ABS(IK_diagnostics_positions__3[[#This Row],[Column12]]-L611)</f>
        <v>5.0000000000105516E-5</v>
      </c>
      <c r="AI612" s="1">
        <f>ABS(IK_diagnostics_positions__3[[#This Row],[Column13]]-M611)</f>
        <v>1.8999999999991246E-5</v>
      </c>
      <c r="AJ612" s="1">
        <f>ABS(IK_diagnostics_positions__3[[#This Row],[Column14]]-N611)</f>
        <v>2.0500000000001073E-4</v>
      </c>
      <c r="AK612" s="1">
        <f>ABS(IK_diagnostics_positions__3[[#This Row],[Column15]]-O611)</f>
        <v>1.0999999999983245E-4</v>
      </c>
      <c r="AL612" s="1">
        <f>ABS(IK_diagnostics_positions__3[[#This Row],[Column16]]-P611)</f>
        <v>6.6000000000010495E-5</v>
      </c>
      <c r="AM612" s="1">
        <f>ABS(IK_diagnostics_positions__3[[#This Row],[Column17]]-Q611)</f>
        <v>5.9999999999948983E-5</v>
      </c>
      <c r="AN612" s="1">
        <f>ABS(IK_diagnostics_positions__3[[#This Row],[Column18]]-R611)</f>
        <v>5.000000000032756E-5</v>
      </c>
      <c r="AO612" s="1">
        <f>ABS(IK_diagnostics_positions__3[[#This Row],[Column19]]-S611)</f>
        <v>1.9468399999999998E-4</v>
      </c>
      <c r="AP612" s="1">
        <f>ABS(IK_diagnostics_positions__3[[#This Row],[Column20]]-T611)</f>
        <v>8.9999999999985925E-7</v>
      </c>
      <c r="AQ612" s="1">
        <f>ABS(IK_diagnostics_positions__3[[#This Row],[Column21]]-U611)</f>
        <v>1.9999999999997797E-4</v>
      </c>
    </row>
    <row r="613" spans="1:43" x14ac:dyDescent="0.25">
      <c r="A613" s="1">
        <v>0.45712199999999997</v>
      </c>
      <c r="B613" s="1" t="s">
        <v>22</v>
      </c>
      <c r="C613" s="1">
        <v>-0.88940399999999997</v>
      </c>
      <c r="D613" s="1">
        <v>-0.47567900000000002</v>
      </c>
      <c r="E613" s="1" t="s">
        <v>22</v>
      </c>
      <c r="F613" s="1">
        <v>-0.52901100000000001</v>
      </c>
      <c r="G613" s="1">
        <v>-0.76132200000000005</v>
      </c>
      <c r="H613" s="1">
        <v>0.61810299999999996</v>
      </c>
      <c r="I613" s="1">
        <v>-1.2613700000000001</v>
      </c>
      <c r="J613" s="1">
        <v>-1.7332999999999999E-3</v>
      </c>
      <c r="K613" s="1">
        <v>0.80694299999999997</v>
      </c>
      <c r="L613" s="1">
        <v>-1.8837600000000001</v>
      </c>
      <c r="M613" s="1">
        <v>0.75785499999999995</v>
      </c>
      <c r="N613" s="1">
        <v>0.99578299999999997</v>
      </c>
      <c r="O613" s="1">
        <v>-2.5061499999999999</v>
      </c>
      <c r="P613" s="1">
        <v>-0.75890000000000002</v>
      </c>
      <c r="Q613" s="1">
        <v>1.0018499999999999</v>
      </c>
      <c r="R613" s="1">
        <v>-2.5072299999999998</v>
      </c>
      <c r="S613" s="1">
        <v>6.5729799999999995E-4</v>
      </c>
      <c r="T613" s="1">
        <v>9.5274999999999995E-3</v>
      </c>
      <c r="U613" s="1">
        <v>-2.48719</v>
      </c>
      <c r="V613" s="1" t="s">
        <v>23</v>
      </c>
      <c r="W613" s="1">
        <f>ABS(IK_diagnostics_positions__3[[#This Row],[Column1]]-A612)</f>
        <v>4.4499999999997319E-4</v>
      </c>
      <c r="X613" s="1">
        <f>ABS(IK_diagnostics_positions__3[[#This Row],[Column2]]-B612)</f>
        <v>0</v>
      </c>
      <c r="Y613" s="1">
        <f>ABS(IK_diagnostics_positions__3[[#This Row],[Column3]]-C612)</f>
        <v>2.2800000000000598E-4</v>
      </c>
      <c r="Z613" s="1">
        <f>ABS(IK_diagnostics_positions__3[[#This Row],[Column4]]-D612)</f>
        <v>4.6199999999996244E-4</v>
      </c>
      <c r="AA613" s="1">
        <f>ABS(IK_diagnostics_positions__3[[#This Row],[Column5]]-E612)</f>
        <v>0</v>
      </c>
      <c r="AB613" s="1">
        <f>ABS(IK_diagnostics_positions__3[[#This Row],[Column6]]-F612)</f>
        <v>2.7599999999994296E-4</v>
      </c>
      <c r="AC613" s="1">
        <f>ABS(IK_diagnostics_positions__3[[#This Row],[Column7]]-G612)</f>
        <v>1.8099999999998673E-4</v>
      </c>
      <c r="AD613" s="1">
        <f>ABS(IK_diagnostics_positions__3[[#This Row],[Column8]]-H612)</f>
        <v>4.7400000000008546E-4</v>
      </c>
      <c r="AE613" s="1">
        <f>ABS(IK_diagnostics_positions__3[[#This Row],[Column9]]-I612)</f>
        <v>1.0000000000065512E-5</v>
      </c>
      <c r="AF613" s="1">
        <f>ABS(IK_diagnostics_positions__3[[#This Row],[Column10]]-J612)</f>
        <v>1.466900000000001E-4</v>
      </c>
      <c r="AG613" s="1">
        <f>ABS(IK_diagnostics_positions__3[[#This Row],[Column11]]-K612)</f>
        <v>1.6199999999999548E-4</v>
      </c>
      <c r="AH613" s="1">
        <f>ABS(IK_diagnostics_positions__3[[#This Row],[Column12]]-L612)</f>
        <v>3.9999999999817959E-5</v>
      </c>
      <c r="AI613" s="1">
        <f>ABS(IK_diagnostics_positions__3[[#This Row],[Column13]]-M612)</f>
        <v>1.1199999999988997E-4</v>
      </c>
      <c r="AJ613" s="1">
        <f>ABS(IK_diagnostics_positions__3[[#This Row],[Column14]]-N612)</f>
        <v>1.4999999999998348E-4</v>
      </c>
      <c r="AK613" s="1">
        <f>ABS(IK_diagnostics_positions__3[[#This Row],[Column15]]-O612)</f>
        <v>9.0000000000145519E-5</v>
      </c>
      <c r="AL613" s="1">
        <f>ABS(IK_diagnostics_positions__3[[#This Row],[Column16]]-P612)</f>
        <v>1.7299999999997873E-4</v>
      </c>
      <c r="AM613" s="1">
        <f>ABS(IK_diagnostics_positions__3[[#This Row],[Column17]]-Q612)</f>
        <v>1.9999999999908979E-5</v>
      </c>
      <c r="AN613" s="1">
        <f>ABS(IK_diagnostics_positions__3[[#This Row],[Column18]]-R612)</f>
        <v>5.9999999999948983E-5</v>
      </c>
      <c r="AO613" s="1">
        <f>ABS(IK_diagnostics_positions__3[[#This Row],[Column19]]-S612)</f>
        <v>7.9951999999999996E-5</v>
      </c>
      <c r="AP613" s="1">
        <f>ABS(IK_diagnostics_positions__3[[#This Row],[Column20]]-T612)</f>
        <v>9.1699999999993176E-6</v>
      </c>
      <c r="AQ613" s="1">
        <f>ABS(IK_diagnostics_positions__3[[#This Row],[Column21]]-U612)</f>
        <v>1.8999999999991246E-4</v>
      </c>
    </row>
    <row r="614" spans="1:43" x14ac:dyDescent="0.25">
      <c r="A614" s="1">
        <v>0.45758700000000002</v>
      </c>
      <c r="B614" s="1" t="s">
        <v>22</v>
      </c>
      <c r="C614" s="1">
        <v>-0.88916499999999998</v>
      </c>
      <c r="D614" s="1">
        <v>-0.47512399999999999</v>
      </c>
      <c r="E614" s="1" t="s">
        <v>22</v>
      </c>
      <c r="F614" s="1">
        <v>-0.52854100000000004</v>
      </c>
      <c r="G614" s="1">
        <v>-0.76122000000000001</v>
      </c>
      <c r="H614" s="1">
        <v>0.61753499999999995</v>
      </c>
      <c r="I614" s="1">
        <v>-1.2612099999999999</v>
      </c>
      <c r="J614" s="1">
        <v>-1.7687099999999999E-3</v>
      </c>
      <c r="K614" s="1">
        <v>0.80667999999999995</v>
      </c>
      <c r="L614" s="1">
        <v>-1.88367</v>
      </c>
      <c r="M614" s="1">
        <v>0.75768199999999997</v>
      </c>
      <c r="N614" s="1">
        <v>0.99582599999999999</v>
      </c>
      <c r="O614" s="1">
        <v>-2.5061300000000002</v>
      </c>
      <c r="P614" s="1">
        <v>-0.75880300000000001</v>
      </c>
      <c r="Q614" s="1">
        <v>1.00177</v>
      </c>
      <c r="R614" s="1">
        <v>-2.5072399999999999</v>
      </c>
      <c r="S614" s="1">
        <v>7.6784200000000003E-4</v>
      </c>
      <c r="T614" s="1">
        <v>9.4159799999999991E-3</v>
      </c>
      <c r="U614" s="1">
        <v>-2.4872899999999998</v>
      </c>
      <c r="V614" s="1" t="s">
        <v>23</v>
      </c>
      <c r="W614" s="1">
        <f>ABS(IK_diagnostics_positions__3[[#This Row],[Column1]]-A613)</f>
        <v>4.6500000000004871E-4</v>
      </c>
      <c r="X614" s="1">
        <f>ABS(IK_diagnostics_positions__3[[#This Row],[Column2]]-B613)</f>
        <v>0</v>
      </c>
      <c r="Y614" s="1">
        <f>ABS(IK_diagnostics_positions__3[[#This Row],[Column3]]-C613)</f>
        <v>2.3899999999998922E-4</v>
      </c>
      <c r="Z614" s="1">
        <f>ABS(IK_diagnostics_positions__3[[#This Row],[Column4]]-D613)</f>
        <v>5.5500000000002769E-4</v>
      </c>
      <c r="AA614" s="1">
        <f>ABS(IK_diagnostics_positions__3[[#This Row],[Column5]]-E613)</f>
        <v>0</v>
      </c>
      <c r="AB614" s="1">
        <f>ABS(IK_diagnostics_positions__3[[#This Row],[Column6]]-F613)</f>
        <v>4.6999999999997044E-4</v>
      </c>
      <c r="AC614" s="1">
        <f>ABS(IK_diagnostics_positions__3[[#This Row],[Column7]]-G613)</f>
        <v>1.020000000000465E-4</v>
      </c>
      <c r="AD614" s="1">
        <f>ABS(IK_diagnostics_positions__3[[#This Row],[Column8]]-H613)</f>
        <v>5.6800000000001294E-4</v>
      </c>
      <c r="AE614" s="1">
        <f>ABS(IK_diagnostics_positions__3[[#This Row],[Column9]]-I613)</f>
        <v>1.6000000000016001E-4</v>
      </c>
      <c r="AF614" s="1">
        <f>ABS(IK_diagnostics_positions__3[[#This Row],[Column10]]-J613)</f>
        <v>3.5410000000000042E-5</v>
      </c>
      <c r="AG614" s="1">
        <f>ABS(IK_diagnostics_positions__3[[#This Row],[Column11]]-K613)</f>
        <v>2.6300000000001322E-4</v>
      </c>
      <c r="AH614" s="1">
        <f>ABS(IK_diagnostics_positions__3[[#This Row],[Column12]]-L613)</f>
        <v>9.0000000000145519E-5</v>
      </c>
      <c r="AI614" s="1">
        <f>ABS(IK_diagnostics_positions__3[[#This Row],[Column13]]-M613)</f>
        <v>1.7299999999997873E-4</v>
      </c>
      <c r="AJ614" s="1">
        <f>ABS(IK_diagnostics_positions__3[[#This Row],[Column14]]-N613)</f>
        <v>4.3000000000015248E-5</v>
      </c>
      <c r="AK614" s="1">
        <f>ABS(IK_diagnostics_positions__3[[#This Row],[Column15]]-O613)</f>
        <v>1.9999999999686935E-5</v>
      </c>
      <c r="AL614" s="1">
        <f>ABS(IK_diagnostics_positions__3[[#This Row],[Column16]]-P613)</f>
        <v>9.7000000000013742E-5</v>
      </c>
      <c r="AM614" s="1">
        <f>ABS(IK_diagnostics_positions__3[[#This Row],[Column17]]-Q613)</f>
        <v>7.9999999999857963E-5</v>
      </c>
      <c r="AN614" s="1">
        <f>ABS(IK_diagnostics_positions__3[[#This Row],[Column18]]-R613)</f>
        <v>1.0000000000065512E-5</v>
      </c>
      <c r="AO614" s="1">
        <f>ABS(IK_diagnostics_positions__3[[#This Row],[Column19]]-S613)</f>
        <v>1.1054400000000007E-4</v>
      </c>
      <c r="AP614" s="1">
        <f>ABS(IK_diagnostics_positions__3[[#This Row],[Column20]]-T613)</f>
        <v>1.1152000000000037E-4</v>
      </c>
      <c r="AQ614" s="1">
        <f>ABS(IK_diagnostics_positions__3[[#This Row],[Column21]]-U613)</f>
        <v>9.9999999999766942E-5</v>
      </c>
    </row>
    <row r="615" spans="1:43" x14ac:dyDescent="0.25">
      <c r="A615" s="1">
        <v>0.45794400000000002</v>
      </c>
      <c r="B615" s="1" t="s">
        <v>22</v>
      </c>
      <c r="C615" s="1">
        <v>-0.88898100000000002</v>
      </c>
      <c r="D615" s="1">
        <v>-0.47470299999999999</v>
      </c>
      <c r="E615" s="1" t="s">
        <v>22</v>
      </c>
      <c r="F615" s="1">
        <v>-0.52818900000000002</v>
      </c>
      <c r="G615" s="1">
        <v>-0.76115600000000005</v>
      </c>
      <c r="H615" s="1">
        <v>0.61707299999999998</v>
      </c>
      <c r="I615" s="1">
        <v>-1.2611000000000001</v>
      </c>
      <c r="J615" s="1">
        <v>-1.7905200000000001E-3</v>
      </c>
      <c r="K615" s="1">
        <v>0.80642999999999998</v>
      </c>
      <c r="L615" s="1">
        <v>-1.88361</v>
      </c>
      <c r="M615" s="1">
        <v>0.757575</v>
      </c>
      <c r="N615" s="1">
        <v>0.99578800000000001</v>
      </c>
      <c r="O615" s="1">
        <v>-2.5061100000000001</v>
      </c>
      <c r="P615" s="1">
        <v>-0.75876900000000003</v>
      </c>
      <c r="Q615" s="1">
        <v>1.00176</v>
      </c>
      <c r="R615" s="1">
        <v>-2.5071699999999999</v>
      </c>
      <c r="S615" s="1">
        <v>7.2851000000000003E-4</v>
      </c>
      <c r="T615" s="1">
        <v>9.3362299999999992E-3</v>
      </c>
      <c r="U615" s="1">
        <v>-2.48746</v>
      </c>
      <c r="V615" s="1" t="s">
        <v>23</v>
      </c>
      <c r="W615" s="1">
        <f>ABS(IK_diagnostics_positions__3[[#This Row],[Column1]]-A614)</f>
        <v>3.5699999999999621E-4</v>
      </c>
      <c r="X615" s="1">
        <f>ABS(IK_diagnostics_positions__3[[#This Row],[Column2]]-B614)</f>
        <v>0</v>
      </c>
      <c r="Y615" s="1">
        <f>ABS(IK_diagnostics_positions__3[[#This Row],[Column3]]-C614)</f>
        <v>1.8399999999996197E-4</v>
      </c>
      <c r="Z615" s="1">
        <f>ABS(IK_diagnostics_positions__3[[#This Row],[Column4]]-D614)</f>
        <v>4.210000000000047E-4</v>
      </c>
      <c r="AA615" s="1">
        <f>ABS(IK_diagnostics_positions__3[[#This Row],[Column5]]-E614)</f>
        <v>0</v>
      </c>
      <c r="AB615" s="1">
        <f>ABS(IK_diagnostics_positions__3[[#This Row],[Column6]]-F614)</f>
        <v>3.5200000000001896E-4</v>
      </c>
      <c r="AC615" s="1">
        <f>ABS(IK_diagnostics_positions__3[[#This Row],[Column7]]-G614)</f>
        <v>6.3999999999952983E-5</v>
      </c>
      <c r="AD615" s="1">
        <f>ABS(IK_diagnostics_positions__3[[#This Row],[Column8]]-H614)</f>
        <v>4.6199999999996244E-4</v>
      </c>
      <c r="AE615" s="1">
        <f>ABS(IK_diagnostics_positions__3[[#This Row],[Column9]]-I614)</f>
        <v>1.0999999999983245E-4</v>
      </c>
      <c r="AF615" s="1">
        <f>ABS(IK_diagnostics_positions__3[[#This Row],[Column10]]-J614)</f>
        <v>2.1810000000000145E-5</v>
      </c>
      <c r="AG615" s="1">
        <f>ABS(IK_diagnostics_positions__3[[#This Row],[Column11]]-K614)</f>
        <v>2.4999999999997247E-4</v>
      </c>
      <c r="AH615" s="1">
        <f>ABS(IK_diagnostics_positions__3[[#This Row],[Column12]]-L614)</f>
        <v>5.9999999999948983E-5</v>
      </c>
      <c r="AI615" s="1">
        <f>ABS(IK_diagnostics_positions__3[[#This Row],[Column13]]-M614)</f>
        <v>1.0699999999996823E-4</v>
      </c>
      <c r="AJ615" s="1">
        <f>ABS(IK_diagnostics_positions__3[[#This Row],[Column14]]-N614)</f>
        <v>3.7999999999982492E-5</v>
      </c>
      <c r="AK615" s="1">
        <f>ABS(IK_diagnostics_positions__3[[#This Row],[Column15]]-O614)</f>
        <v>2.0000000000131024E-5</v>
      </c>
      <c r="AL615" s="1">
        <f>ABS(IK_diagnostics_positions__3[[#This Row],[Column16]]-P614)</f>
        <v>3.3999999999978492E-5</v>
      </c>
      <c r="AM615" s="1">
        <f>ABS(IK_diagnostics_positions__3[[#This Row],[Column17]]-Q614)</f>
        <v>1.0000000000065512E-5</v>
      </c>
      <c r="AN615" s="1">
        <f>ABS(IK_diagnostics_positions__3[[#This Row],[Column18]]-R614)</f>
        <v>7.0000000000014495E-5</v>
      </c>
      <c r="AO615" s="1">
        <f>ABS(IK_diagnostics_positions__3[[#This Row],[Column19]]-S614)</f>
        <v>3.9331999999999995E-5</v>
      </c>
      <c r="AP615" s="1">
        <f>ABS(IK_diagnostics_positions__3[[#This Row],[Column20]]-T614)</f>
        <v>7.974999999999996E-5</v>
      </c>
      <c r="AQ615" s="1">
        <f>ABS(IK_diagnostics_positions__3[[#This Row],[Column21]]-U614)</f>
        <v>1.7000000000022553E-4</v>
      </c>
    </row>
    <row r="616" spans="1:43" x14ac:dyDescent="0.25">
      <c r="A616" s="1">
        <v>0.45836399999999999</v>
      </c>
      <c r="B616" s="1" t="s">
        <v>22</v>
      </c>
      <c r="C616" s="1">
        <v>-0.888764</v>
      </c>
      <c r="D616" s="1">
        <v>-0.474215</v>
      </c>
      <c r="E616" s="1" t="s">
        <v>22</v>
      </c>
      <c r="F616" s="1">
        <v>-0.52779799999999999</v>
      </c>
      <c r="G616" s="1">
        <v>-0.76106700000000005</v>
      </c>
      <c r="H616" s="1">
        <v>0.616533</v>
      </c>
      <c r="I616" s="1">
        <v>-1.26101</v>
      </c>
      <c r="J616" s="1">
        <v>-1.7796800000000001E-3</v>
      </c>
      <c r="K616" s="1">
        <v>0.80618400000000001</v>
      </c>
      <c r="L616" s="1">
        <v>-1.8835200000000001</v>
      </c>
      <c r="M616" s="1">
        <v>0.75750799999999996</v>
      </c>
      <c r="N616" s="1">
        <v>0.99583500000000003</v>
      </c>
      <c r="O616" s="1">
        <v>-2.50603</v>
      </c>
      <c r="P616" s="1">
        <v>-0.75865199999999999</v>
      </c>
      <c r="Q616" s="1">
        <v>1.00162</v>
      </c>
      <c r="R616" s="1">
        <v>-2.50718</v>
      </c>
      <c r="S616" s="1">
        <v>8.5478300000000002E-4</v>
      </c>
      <c r="T616" s="1">
        <v>9.2530800000000003E-3</v>
      </c>
      <c r="U616" s="1">
        <v>-2.4875799999999999</v>
      </c>
      <c r="V616" s="1" t="s">
        <v>23</v>
      </c>
      <c r="W616" s="1">
        <f>ABS(IK_diagnostics_positions__3[[#This Row],[Column1]]-A615)</f>
        <v>4.1999999999997595E-4</v>
      </c>
      <c r="X616" s="1">
        <f>ABS(IK_diagnostics_positions__3[[#This Row],[Column2]]-B615)</f>
        <v>0</v>
      </c>
      <c r="Y616" s="1">
        <f>ABS(IK_diagnostics_positions__3[[#This Row],[Column3]]-C615)</f>
        <v>2.1700000000002273E-4</v>
      </c>
      <c r="Z616" s="1">
        <f>ABS(IK_diagnostics_positions__3[[#This Row],[Column4]]-D615)</f>
        <v>4.8799999999998844E-4</v>
      </c>
      <c r="AA616" s="1">
        <f>ABS(IK_diagnostics_positions__3[[#This Row],[Column5]]-E615)</f>
        <v>0</v>
      </c>
      <c r="AB616" s="1">
        <f>ABS(IK_diagnostics_positions__3[[#This Row],[Column6]]-F615)</f>
        <v>3.9100000000003021E-4</v>
      </c>
      <c r="AC616" s="1">
        <f>ABS(IK_diagnostics_positions__3[[#This Row],[Column7]]-G615)</f>
        <v>8.9000000000005741E-5</v>
      </c>
      <c r="AD616" s="1">
        <f>ABS(IK_diagnostics_positions__3[[#This Row],[Column8]]-H615)</f>
        <v>5.3999999999998494E-4</v>
      </c>
      <c r="AE616" s="1">
        <f>ABS(IK_diagnostics_positions__3[[#This Row],[Column9]]-I615)</f>
        <v>9.0000000000145519E-5</v>
      </c>
      <c r="AF616" s="1">
        <f>ABS(IK_diagnostics_positions__3[[#This Row],[Column10]]-J615)</f>
        <v>1.0840000000000025E-5</v>
      </c>
      <c r="AG616" s="1">
        <f>ABS(IK_diagnostics_positions__3[[#This Row],[Column11]]-K615)</f>
        <v>2.4599999999996847E-4</v>
      </c>
      <c r="AH616" s="1">
        <f>ABS(IK_diagnostics_positions__3[[#This Row],[Column12]]-L615)</f>
        <v>8.9999999999923475E-5</v>
      </c>
      <c r="AI616" s="1">
        <f>ABS(IK_diagnostics_positions__3[[#This Row],[Column13]]-M615)</f>
        <v>6.700000000003925E-5</v>
      </c>
      <c r="AJ616" s="1">
        <f>ABS(IK_diagnostics_positions__3[[#This Row],[Column14]]-N615)</f>
        <v>4.7000000000019249E-5</v>
      </c>
      <c r="AK616" s="1">
        <f>ABS(IK_diagnostics_positions__3[[#This Row],[Column15]]-O615)</f>
        <v>8.0000000000080007E-5</v>
      </c>
      <c r="AL616" s="1">
        <f>ABS(IK_diagnostics_positions__3[[#This Row],[Column16]]-P615)</f>
        <v>1.1700000000003374E-4</v>
      </c>
      <c r="AM616" s="1">
        <f>ABS(IK_diagnostics_positions__3[[#This Row],[Column17]]-Q615)</f>
        <v>1.4000000000002899E-4</v>
      </c>
      <c r="AN616" s="1">
        <f>ABS(IK_diagnostics_positions__3[[#This Row],[Column18]]-R615)</f>
        <v>1.0000000000065512E-5</v>
      </c>
      <c r="AO616" s="1">
        <f>ABS(IK_diagnostics_positions__3[[#This Row],[Column19]]-S615)</f>
        <v>1.2627299999999999E-4</v>
      </c>
      <c r="AP616" s="1">
        <f>ABS(IK_diagnostics_positions__3[[#This Row],[Column20]]-T615)</f>
        <v>8.314999999999885E-5</v>
      </c>
      <c r="AQ616" s="1">
        <f>ABS(IK_diagnostics_positions__3[[#This Row],[Column21]]-U615)</f>
        <v>1.1999999999989797E-4</v>
      </c>
    </row>
    <row r="617" spans="1:43" x14ac:dyDescent="0.25">
      <c r="A617" s="1">
        <v>0.45877699999999999</v>
      </c>
      <c r="B617" s="1" t="s">
        <v>22</v>
      </c>
      <c r="C617" s="1">
        <v>-0.88855099999999998</v>
      </c>
      <c r="D617" s="1">
        <v>-0.47367500000000001</v>
      </c>
      <c r="E617" s="1" t="s">
        <v>22</v>
      </c>
      <c r="F617" s="1">
        <v>-0.52725999999999995</v>
      </c>
      <c r="G617" s="1">
        <v>-0.76092800000000005</v>
      </c>
      <c r="H617" s="1">
        <v>0.61603600000000003</v>
      </c>
      <c r="I617" s="1">
        <v>-1.2607299999999999</v>
      </c>
      <c r="J617" s="1">
        <v>-1.7727000000000001E-3</v>
      </c>
      <c r="K617" s="1">
        <v>0.80591400000000002</v>
      </c>
      <c r="L617" s="1">
        <v>-1.8833299999999999</v>
      </c>
      <c r="M617" s="1">
        <v>0.757382</v>
      </c>
      <c r="N617" s="1">
        <v>0.99579200000000001</v>
      </c>
      <c r="O617" s="1">
        <v>-2.5059300000000002</v>
      </c>
      <c r="P617" s="1">
        <v>-0.758525</v>
      </c>
      <c r="Q617" s="1">
        <v>1.0017199999999999</v>
      </c>
      <c r="R617" s="1">
        <v>-2.5070199999999998</v>
      </c>
      <c r="S617" s="1">
        <v>7.6402000000000002E-4</v>
      </c>
      <c r="T617" s="1">
        <v>9.1390599999999992E-3</v>
      </c>
      <c r="U617" s="1">
        <v>-2.4876</v>
      </c>
      <c r="V617" s="1" t="s">
        <v>23</v>
      </c>
      <c r="W617" s="1">
        <f>ABS(IK_diagnostics_positions__3[[#This Row],[Column1]]-A616)</f>
        <v>4.129999999999967E-4</v>
      </c>
      <c r="X617" s="1">
        <f>ABS(IK_diagnostics_positions__3[[#This Row],[Column2]]-B616)</f>
        <v>0</v>
      </c>
      <c r="Y617" s="1">
        <f>ABS(IK_diagnostics_positions__3[[#This Row],[Column3]]-C616)</f>
        <v>2.1300000000001873E-4</v>
      </c>
      <c r="Z617" s="1">
        <f>ABS(IK_diagnostics_positions__3[[#This Row],[Column4]]-D616)</f>
        <v>5.3999999999998494E-4</v>
      </c>
      <c r="AA617" s="1">
        <f>ABS(IK_diagnostics_positions__3[[#This Row],[Column5]]-E616)</f>
        <v>0</v>
      </c>
      <c r="AB617" s="1">
        <f>ABS(IK_diagnostics_positions__3[[#This Row],[Column6]]-F616)</f>
        <v>5.3800000000003845E-4</v>
      </c>
      <c r="AC617" s="1">
        <f>ABS(IK_diagnostics_positions__3[[#This Row],[Column7]]-G616)</f>
        <v>1.3900000000000023E-4</v>
      </c>
      <c r="AD617" s="1">
        <f>ABS(IK_diagnostics_positions__3[[#This Row],[Column8]]-H616)</f>
        <v>4.9699999999996969E-4</v>
      </c>
      <c r="AE617" s="1">
        <f>ABS(IK_diagnostics_positions__3[[#This Row],[Column9]]-I616)</f>
        <v>2.8000000000005798E-4</v>
      </c>
      <c r="AF617" s="1">
        <f>ABS(IK_diagnostics_positions__3[[#This Row],[Column10]]-J616)</f>
        <v>6.9799999999999637E-6</v>
      </c>
      <c r="AG617" s="1">
        <f>ABS(IK_diagnostics_positions__3[[#This Row],[Column11]]-K616)</f>
        <v>2.6999999999999247E-4</v>
      </c>
      <c r="AH617" s="1">
        <f>ABS(IK_diagnostics_positions__3[[#This Row],[Column12]]-L616)</f>
        <v>1.9000000000013451E-4</v>
      </c>
      <c r="AI617" s="1">
        <f>ABS(IK_diagnostics_positions__3[[#This Row],[Column13]]-M616)</f>
        <v>1.2599999999995948E-4</v>
      </c>
      <c r="AJ617" s="1">
        <f>ABS(IK_diagnostics_positions__3[[#This Row],[Column14]]-N616)</f>
        <v>4.3000000000015248E-5</v>
      </c>
      <c r="AK617" s="1">
        <f>ABS(IK_diagnostics_positions__3[[#This Row],[Column15]]-O616)</f>
        <v>9.9999999999766942E-5</v>
      </c>
      <c r="AL617" s="1">
        <f>ABS(IK_diagnostics_positions__3[[#This Row],[Column16]]-P616)</f>
        <v>1.2699999999998823E-4</v>
      </c>
      <c r="AM617" s="1">
        <f>ABS(IK_diagnostics_positions__3[[#This Row],[Column17]]-Q616)</f>
        <v>9.9999999999988987E-5</v>
      </c>
      <c r="AN617" s="1">
        <f>ABS(IK_diagnostics_positions__3[[#This Row],[Column18]]-R616)</f>
        <v>1.6000000000016001E-4</v>
      </c>
      <c r="AO617" s="1">
        <f>ABS(IK_diagnostics_positions__3[[#This Row],[Column19]]-S616)</f>
        <v>9.0762999999999998E-5</v>
      </c>
      <c r="AP617" s="1">
        <f>ABS(IK_diagnostics_positions__3[[#This Row],[Column20]]-T616)</f>
        <v>1.1402000000000113E-4</v>
      </c>
      <c r="AQ617" s="1">
        <f>ABS(IK_diagnostics_positions__3[[#This Row],[Column21]]-U616)</f>
        <v>2.0000000000131024E-5</v>
      </c>
    </row>
    <row r="618" spans="1:43" x14ac:dyDescent="0.25">
      <c r="A618" s="1">
        <v>0.45918300000000001</v>
      </c>
      <c r="B618" s="1" t="s">
        <v>22</v>
      </c>
      <c r="C618" s="1">
        <v>-0.88834199999999996</v>
      </c>
      <c r="D618" s="1">
        <v>-0.473192</v>
      </c>
      <c r="E618" s="1" t="s">
        <v>22</v>
      </c>
      <c r="F618" s="1">
        <v>-0.52684699999999995</v>
      </c>
      <c r="G618" s="1">
        <v>-0.76076500000000002</v>
      </c>
      <c r="H618" s="1">
        <v>0.61556900000000003</v>
      </c>
      <c r="I618" s="1">
        <v>-1.2605900000000001</v>
      </c>
      <c r="J618" s="1">
        <v>-1.7277E-3</v>
      </c>
      <c r="K618" s="1">
        <v>0.80571000000000004</v>
      </c>
      <c r="L618" s="1">
        <v>-1.8832500000000001</v>
      </c>
      <c r="M618" s="1">
        <v>0.75731000000000004</v>
      </c>
      <c r="N618" s="1">
        <v>0.99585100000000004</v>
      </c>
      <c r="O618" s="1">
        <v>-2.5059100000000001</v>
      </c>
      <c r="P618" s="1">
        <v>-0.75841499999999995</v>
      </c>
      <c r="Q618" s="1">
        <v>1.00179</v>
      </c>
      <c r="R618" s="1">
        <v>-2.5069300000000001</v>
      </c>
      <c r="S618" s="1">
        <v>7.7191E-4</v>
      </c>
      <c r="T618" s="1">
        <v>9.0892300000000002E-3</v>
      </c>
      <c r="U618" s="1">
        <v>-2.48773</v>
      </c>
      <c r="V618" s="1" t="s">
        <v>23</v>
      </c>
      <c r="W618" s="1">
        <f>ABS(IK_diagnostics_positions__3[[#This Row],[Column1]]-A617)</f>
        <v>4.0600000000001746E-4</v>
      </c>
      <c r="X618" s="1">
        <f>ABS(IK_diagnostics_positions__3[[#This Row],[Column2]]-B617)</f>
        <v>0</v>
      </c>
      <c r="Y618" s="1">
        <f>ABS(IK_diagnostics_positions__3[[#This Row],[Column3]]-C617)</f>
        <v>2.0900000000001473E-4</v>
      </c>
      <c r="Z618" s="1">
        <f>ABS(IK_diagnostics_positions__3[[#This Row],[Column4]]-D617)</f>
        <v>4.830000000000112E-4</v>
      </c>
      <c r="AA618" s="1">
        <f>ABS(IK_diagnostics_positions__3[[#This Row],[Column5]]-E617)</f>
        <v>0</v>
      </c>
      <c r="AB618" s="1">
        <f>ABS(IK_diagnostics_positions__3[[#This Row],[Column6]]-F617)</f>
        <v>4.129999999999967E-4</v>
      </c>
      <c r="AC618" s="1">
        <f>ABS(IK_diagnostics_positions__3[[#This Row],[Column7]]-G617)</f>
        <v>1.6300000000002424E-4</v>
      </c>
      <c r="AD618" s="1">
        <f>ABS(IK_diagnostics_positions__3[[#This Row],[Column8]]-H617)</f>
        <v>4.669999999999952E-4</v>
      </c>
      <c r="AE618" s="1">
        <f>ABS(IK_diagnostics_positions__3[[#This Row],[Column9]]-I617)</f>
        <v>1.3999999999980695E-4</v>
      </c>
      <c r="AF618" s="1">
        <f>ABS(IK_diagnostics_positions__3[[#This Row],[Column10]]-J617)</f>
        <v>4.5000000000000118E-5</v>
      </c>
      <c r="AG618" s="1">
        <f>ABS(IK_diagnostics_positions__3[[#This Row],[Column11]]-K617)</f>
        <v>2.0399999999998197E-4</v>
      </c>
      <c r="AH618" s="1">
        <f>ABS(IK_diagnostics_positions__3[[#This Row],[Column12]]-L617)</f>
        <v>7.9999999999857963E-5</v>
      </c>
      <c r="AI618" s="1">
        <f>ABS(IK_diagnostics_positions__3[[#This Row],[Column13]]-M617)</f>
        <v>7.1999999999960984E-5</v>
      </c>
      <c r="AJ618" s="1">
        <f>ABS(IK_diagnostics_positions__3[[#This Row],[Column14]]-N617)</f>
        <v>5.900000000003125E-5</v>
      </c>
      <c r="AK618" s="1">
        <f>ABS(IK_diagnostics_positions__3[[#This Row],[Column15]]-O617)</f>
        <v>2.0000000000131024E-5</v>
      </c>
      <c r="AL618" s="1">
        <f>ABS(IK_diagnostics_positions__3[[#This Row],[Column16]]-P617)</f>
        <v>1.100000000000545E-4</v>
      </c>
      <c r="AM618" s="1">
        <f>ABS(IK_diagnostics_positions__3[[#This Row],[Column17]]-Q617)</f>
        <v>7.0000000000014495E-5</v>
      </c>
      <c r="AN618" s="1">
        <f>ABS(IK_diagnostics_positions__3[[#This Row],[Column18]]-R617)</f>
        <v>8.999999999970143E-5</v>
      </c>
      <c r="AO618" s="1">
        <f>ABS(IK_diagnostics_positions__3[[#This Row],[Column19]]-S617)</f>
        <v>7.8899999999999804E-6</v>
      </c>
      <c r="AP618" s="1">
        <f>ABS(IK_diagnostics_positions__3[[#This Row],[Column20]]-T617)</f>
        <v>4.9829999999998972E-5</v>
      </c>
      <c r="AQ618" s="1">
        <f>ABS(IK_diagnostics_positions__3[[#This Row],[Column21]]-U617)</f>
        <v>1.2999999999996348E-4</v>
      </c>
    </row>
    <row r="619" spans="1:43" x14ac:dyDescent="0.25">
      <c r="A619" s="1">
        <v>0.459532</v>
      </c>
      <c r="B619" s="1" t="s">
        <v>22</v>
      </c>
      <c r="C619" s="1">
        <v>-0.88816099999999998</v>
      </c>
      <c r="D619" s="1">
        <v>-0.47273500000000002</v>
      </c>
      <c r="E619" s="1" t="s">
        <v>22</v>
      </c>
      <c r="F619" s="1">
        <v>-0.526389</v>
      </c>
      <c r="G619" s="1">
        <v>-0.76065099999999997</v>
      </c>
      <c r="H619" s="1">
        <v>0.61508399999999996</v>
      </c>
      <c r="I619" s="1">
        <v>-1.2604</v>
      </c>
      <c r="J619" s="1">
        <v>-1.7325299999999999E-3</v>
      </c>
      <c r="K619" s="1">
        <v>0.80547400000000002</v>
      </c>
      <c r="L619" s="1">
        <v>-1.88313</v>
      </c>
      <c r="M619" s="1">
        <v>0.75718600000000003</v>
      </c>
      <c r="N619" s="1">
        <v>0.995865</v>
      </c>
      <c r="O619" s="1">
        <v>-2.5058699999999998</v>
      </c>
      <c r="P619" s="1">
        <v>-0.75840399999999997</v>
      </c>
      <c r="Q619" s="1">
        <v>1.0015799999999999</v>
      </c>
      <c r="R619" s="1">
        <v>-2.5068299999999999</v>
      </c>
      <c r="S619" s="1">
        <v>7.9345700000000002E-4</v>
      </c>
      <c r="T619" s="1">
        <v>9.0019699999999998E-3</v>
      </c>
      <c r="U619" s="1">
        <v>-2.4878</v>
      </c>
      <c r="V619" s="1" t="s">
        <v>23</v>
      </c>
      <c r="W619" s="1">
        <f>ABS(IK_diagnostics_positions__3[[#This Row],[Column1]]-A618)</f>
        <v>3.4899999999998821E-4</v>
      </c>
      <c r="X619" s="1">
        <f>ABS(IK_diagnostics_positions__3[[#This Row],[Column2]]-B618)</f>
        <v>0</v>
      </c>
      <c r="Y619" s="1">
        <f>ABS(IK_diagnostics_positions__3[[#This Row],[Column3]]-C618)</f>
        <v>1.8099999999998673E-4</v>
      </c>
      <c r="Z619" s="1">
        <f>ABS(IK_diagnostics_positions__3[[#This Row],[Column4]]-D618)</f>
        <v>4.569999999999852E-4</v>
      </c>
      <c r="AA619" s="1">
        <f>ABS(IK_diagnostics_positions__3[[#This Row],[Column5]]-E618)</f>
        <v>0</v>
      </c>
      <c r="AB619" s="1">
        <f>ABS(IK_diagnostics_positions__3[[#This Row],[Column6]]-F618)</f>
        <v>4.5799999999995844E-4</v>
      </c>
      <c r="AC619" s="1">
        <f>ABS(IK_diagnostics_positions__3[[#This Row],[Column7]]-G618)</f>
        <v>1.140000000000585E-4</v>
      </c>
      <c r="AD619" s="1">
        <f>ABS(IK_diagnostics_positions__3[[#This Row],[Column8]]-H618)</f>
        <v>4.8500000000006871E-4</v>
      </c>
      <c r="AE619" s="1">
        <f>ABS(IK_diagnostics_positions__3[[#This Row],[Column9]]-I618)</f>
        <v>1.9000000000013451E-4</v>
      </c>
      <c r="AF619" s="1">
        <f>ABS(IK_diagnostics_positions__3[[#This Row],[Column10]]-J618)</f>
        <v>4.8299999999999385E-6</v>
      </c>
      <c r="AG619" s="1">
        <f>ABS(IK_diagnostics_positions__3[[#This Row],[Column11]]-K618)</f>
        <v>2.3600000000001398E-4</v>
      </c>
      <c r="AH619" s="1">
        <f>ABS(IK_diagnostics_positions__3[[#This Row],[Column12]]-L618)</f>
        <v>1.2000000000012001E-4</v>
      </c>
      <c r="AI619" s="1">
        <f>ABS(IK_diagnostics_positions__3[[#This Row],[Column13]]-M618)</f>
        <v>1.2400000000001299E-4</v>
      </c>
      <c r="AJ619" s="1">
        <f>ABS(IK_diagnostics_positions__3[[#This Row],[Column14]]-N618)</f>
        <v>1.399999999995849E-5</v>
      </c>
      <c r="AK619" s="1">
        <f>ABS(IK_diagnostics_positions__3[[#This Row],[Column15]]-O618)</f>
        <v>4.0000000000262048E-5</v>
      </c>
      <c r="AL619" s="1">
        <f>ABS(IK_diagnostics_positions__3[[#This Row],[Column16]]-P618)</f>
        <v>1.0999999999983245E-5</v>
      </c>
      <c r="AM619" s="1">
        <f>ABS(IK_diagnostics_positions__3[[#This Row],[Column17]]-Q618)</f>
        <v>2.1000000000004349E-4</v>
      </c>
      <c r="AN619" s="1">
        <f>ABS(IK_diagnostics_positions__3[[#This Row],[Column18]]-R618)</f>
        <v>1.0000000000021103E-4</v>
      </c>
      <c r="AO619" s="1">
        <f>ABS(IK_diagnostics_positions__3[[#This Row],[Column19]]-S618)</f>
        <v>2.1547000000000016E-5</v>
      </c>
      <c r="AP619" s="1">
        <f>ABS(IK_diagnostics_positions__3[[#This Row],[Column20]]-T618)</f>
        <v>8.7260000000000462E-5</v>
      </c>
      <c r="AQ619" s="1">
        <f>ABS(IK_diagnostics_positions__3[[#This Row],[Column21]]-U618)</f>
        <v>7.0000000000014495E-5</v>
      </c>
    </row>
    <row r="620" spans="1:43" x14ac:dyDescent="0.25">
      <c r="A620" s="1">
        <v>0.45974599999999999</v>
      </c>
      <c r="B620" s="1" t="s">
        <v>22</v>
      </c>
      <c r="C620" s="1">
        <v>-0.88805000000000001</v>
      </c>
      <c r="D620" s="1">
        <v>-0.47241</v>
      </c>
      <c r="E620" s="1" t="s">
        <v>22</v>
      </c>
      <c r="F620" s="1">
        <v>-0.52599300000000004</v>
      </c>
      <c r="G620" s="1">
        <v>-0.76070300000000002</v>
      </c>
      <c r="H620" s="1">
        <v>0.61462300000000003</v>
      </c>
      <c r="I620" s="1">
        <v>-1.26024</v>
      </c>
      <c r="J620" s="1">
        <v>-1.8482800000000001E-3</v>
      </c>
      <c r="K620" s="1">
        <v>0.80527300000000002</v>
      </c>
      <c r="L620" s="1">
        <v>-1.88297</v>
      </c>
      <c r="M620" s="1">
        <v>0.75700699999999999</v>
      </c>
      <c r="N620" s="1">
        <v>0.99592199999999997</v>
      </c>
      <c r="O620" s="1">
        <v>-2.5057</v>
      </c>
      <c r="P620" s="1">
        <v>-0.75832900000000003</v>
      </c>
      <c r="Q620" s="1">
        <v>1.0017199999999999</v>
      </c>
      <c r="R620" s="1">
        <v>-2.5067900000000001</v>
      </c>
      <c r="S620" s="1">
        <v>7.7436900000000001E-4</v>
      </c>
      <c r="T620" s="1">
        <v>8.98528E-3</v>
      </c>
      <c r="U620" s="1">
        <v>-2.4878900000000002</v>
      </c>
      <c r="V620" s="1" t="s">
        <v>23</v>
      </c>
      <c r="W620" s="1">
        <f>ABS(IK_diagnostics_positions__3[[#This Row],[Column1]]-A619)</f>
        <v>2.1399999999999197E-4</v>
      </c>
      <c r="X620" s="1">
        <f>ABS(IK_diagnostics_positions__3[[#This Row],[Column2]]-B619)</f>
        <v>0</v>
      </c>
      <c r="Y620" s="1">
        <f>ABS(IK_diagnostics_positions__3[[#This Row],[Column3]]-C619)</f>
        <v>1.1099999999997223E-4</v>
      </c>
      <c r="Z620" s="1">
        <f>ABS(IK_diagnostics_positions__3[[#This Row],[Column4]]-D619)</f>
        <v>3.2500000000001972E-4</v>
      </c>
      <c r="AA620" s="1">
        <f>ABS(IK_diagnostics_positions__3[[#This Row],[Column5]]-E619)</f>
        <v>0</v>
      </c>
      <c r="AB620" s="1">
        <f>ABS(IK_diagnostics_positions__3[[#This Row],[Column6]]-F619)</f>
        <v>3.9599999999995195E-4</v>
      </c>
      <c r="AC620" s="1">
        <f>ABS(IK_diagnostics_positions__3[[#This Row],[Column7]]-G619)</f>
        <v>5.2000000000052005E-5</v>
      </c>
      <c r="AD620" s="1">
        <f>ABS(IK_diagnostics_positions__3[[#This Row],[Column8]]-H619)</f>
        <v>4.6099999999993369E-4</v>
      </c>
      <c r="AE620" s="1">
        <f>ABS(IK_diagnostics_positions__3[[#This Row],[Column9]]-I619)</f>
        <v>1.5999999999993797E-4</v>
      </c>
      <c r="AF620" s="1">
        <f>ABS(IK_diagnostics_positions__3[[#This Row],[Column10]]-J619)</f>
        <v>1.1575000000000018E-4</v>
      </c>
      <c r="AG620" s="1">
        <f>ABS(IK_diagnostics_positions__3[[#This Row],[Column11]]-K619)</f>
        <v>2.0100000000000673E-4</v>
      </c>
      <c r="AH620" s="1">
        <f>ABS(IK_diagnostics_positions__3[[#This Row],[Column12]]-L619)</f>
        <v>1.5999999999993797E-4</v>
      </c>
      <c r="AI620" s="1">
        <f>ABS(IK_diagnostics_positions__3[[#This Row],[Column13]]-M619)</f>
        <v>1.7900000000004024E-4</v>
      </c>
      <c r="AJ620" s="1">
        <f>ABS(IK_diagnostics_positions__3[[#This Row],[Column14]]-N619)</f>
        <v>5.6999999999973738E-5</v>
      </c>
      <c r="AK620" s="1">
        <f>ABS(IK_diagnostics_positions__3[[#This Row],[Column15]]-O619)</f>
        <v>1.6999999999978144E-4</v>
      </c>
      <c r="AL620" s="1">
        <f>ABS(IK_diagnostics_positions__3[[#This Row],[Column16]]-P619)</f>
        <v>7.4999999999936229E-5</v>
      </c>
      <c r="AM620" s="1">
        <f>ABS(IK_diagnostics_positions__3[[#This Row],[Column17]]-Q619)</f>
        <v>1.4000000000002899E-4</v>
      </c>
      <c r="AN620" s="1">
        <f>ABS(IK_diagnostics_positions__3[[#This Row],[Column18]]-R619)</f>
        <v>3.9999999999817959E-5</v>
      </c>
      <c r="AO620" s="1">
        <f>ABS(IK_diagnostics_positions__3[[#This Row],[Column19]]-S619)</f>
        <v>1.9088000000000004E-5</v>
      </c>
      <c r="AP620" s="1">
        <f>ABS(IK_diagnostics_positions__3[[#This Row],[Column20]]-T619)</f>
        <v>1.6689999999999761E-5</v>
      </c>
      <c r="AQ620" s="1">
        <f>ABS(IK_diagnostics_positions__3[[#This Row],[Column21]]-U619)</f>
        <v>9.0000000000145519E-5</v>
      </c>
    </row>
    <row r="621" spans="1:43" x14ac:dyDescent="0.25">
      <c r="A621" s="1">
        <v>0.46021200000000001</v>
      </c>
      <c r="B621" s="1" t="s">
        <v>22</v>
      </c>
      <c r="C621" s="1">
        <v>-0.88780899999999996</v>
      </c>
      <c r="D621" s="1">
        <v>-0.47187099999999998</v>
      </c>
      <c r="E621" s="1" t="s">
        <v>22</v>
      </c>
      <c r="F621" s="1">
        <v>-0.52556400000000003</v>
      </c>
      <c r="G621" s="1">
        <v>-0.76050899999999999</v>
      </c>
      <c r="H621" s="1">
        <v>0.61408700000000005</v>
      </c>
      <c r="I621" s="1">
        <v>-1.26013</v>
      </c>
      <c r="J621" s="1">
        <v>-1.76811E-3</v>
      </c>
      <c r="K621" s="1">
        <v>0.80504200000000004</v>
      </c>
      <c r="L621" s="1">
        <v>-1.8829</v>
      </c>
      <c r="M621" s="1">
        <v>0.75697300000000001</v>
      </c>
      <c r="N621" s="1">
        <v>0.99599700000000002</v>
      </c>
      <c r="O621" s="1">
        <v>-2.5056799999999999</v>
      </c>
      <c r="P621" s="1">
        <v>-0.75813600000000003</v>
      </c>
      <c r="Q621" s="1">
        <v>1.00159</v>
      </c>
      <c r="R621" s="1">
        <v>-2.5068199999999998</v>
      </c>
      <c r="S621" s="1">
        <v>8.0230799999999995E-4</v>
      </c>
      <c r="T621" s="1">
        <v>8.8762000000000008E-3</v>
      </c>
      <c r="U621" s="1">
        <v>-2.4879799999999999</v>
      </c>
      <c r="V621" s="1" t="s">
        <v>23</v>
      </c>
      <c r="W621" s="1">
        <f>ABS(IK_diagnostics_positions__3[[#This Row],[Column1]]-A620)</f>
        <v>4.6600000000002195E-4</v>
      </c>
      <c r="X621" s="1">
        <f>ABS(IK_diagnostics_positions__3[[#This Row],[Column2]]-B620)</f>
        <v>0</v>
      </c>
      <c r="Y621" s="1">
        <f>ABS(IK_diagnostics_positions__3[[#This Row],[Column3]]-C620)</f>
        <v>2.4100000000004673E-4</v>
      </c>
      <c r="Z621" s="1">
        <f>ABS(IK_diagnostics_positions__3[[#This Row],[Column4]]-D620)</f>
        <v>5.3900000000001169E-4</v>
      </c>
      <c r="AA621" s="1">
        <f>ABS(IK_diagnostics_positions__3[[#This Row],[Column5]]-E620)</f>
        <v>0</v>
      </c>
      <c r="AB621" s="1">
        <f>ABS(IK_diagnostics_positions__3[[#This Row],[Column6]]-F620)</f>
        <v>4.290000000000127E-4</v>
      </c>
      <c r="AC621" s="1">
        <f>ABS(IK_diagnostics_positions__3[[#This Row],[Column7]]-G620)</f>
        <v>1.9400000000002748E-4</v>
      </c>
      <c r="AD621" s="1">
        <f>ABS(IK_diagnostics_positions__3[[#This Row],[Column8]]-H620)</f>
        <v>5.3599999999998094E-4</v>
      </c>
      <c r="AE621" s="1">
        <f>ABS(IK_diagnostics_positions__3[[#This Row],[Column9]]-I620)</f>
        <v>1.100000000000545E-4</v>
      </c>
      <c r="AF621" s="1">
        <f>ABS(IK_diagnostics_positions__3[[#This Row],[Column10]]-J620)</f>
        <v>8.0170000000000068E-5</v>
      </c>
      <c r="AG621" s="1">
        <f>ABS(IK_diagnostics_positions__3[[#This Row],[Column11]]-K620)</f>
        <v>2.3099999999998122E-4</v>
      </c>
      <c r="AH621" s="1">
        <f>ABS(IK_diagnostics_positions__3[[#This Row],[Column12]]-L620)</f>
        <v>7.0000000000014495E-5</v>
      </c>
      <c r="AI621" s="1">
        <f>ABS(IK_diagnostics_positions__3[[#This Row],[Column13]]-M620)</f>
        <v>3.3999999999978492E-5</v>
      </c>
      <c r="AJ621" s="1">
        <f>ABS(IK_diagnostics_positions__3[[#This Row],[Column14]]-N620)</f>
        <v>7.5000000000047251E-5</v>
      </c>
      <c r="AK621" s="1">
        <f>ABS(IK_diagnostics_positions__3[[#This Row],[Column15]]-O620)</f>
        <v>2.0000000000131024E-5</v>
      </c>
      <c r="AL621" s="1">
        <f>ABS(IK_diagnostics_positions__3[[#This Row],[Column16]]-P620)</f>
        <v>1.9299999999999873E-4</v>
      </c>
      <c r="AM621" s="1">
        <f>ABS(IK_diagnostics_positions__3[[#This Row],[Column17]]-Q620)</f>
        <v>1.2999999999996348E-4</v>
      </c>
      <c r="AN621" s="1">
        <f>ABS(IK_diagnostics_positions__3[[#This Row],[Column18]]-R620)</f>
        <v>2.9999999999752447E-5</v>
      </c>
      <c r="AO621" s="1">
        <f>ABS(IK_diagnostics_positions__3[[#This Row],[Column19]]-S620)</f>
        <v>2.7938999999999937E-5</v>
      </c>
      <c r="AP621" s="1">
        <f>ABS(IK_diagnostics_positions__3[[#This Row],[Column20]]-T620)</f>
        <v>1.0907999999999925E-4</v>
      </c>
      <c r="AQ621" s="1">
        <f>ABS(IK_diagnostics_positions__3[[#This Row],[Column21]]-U620)</f>
        <v>8.999999999970143E-5</v>
      </c>
    </row>
    <row r="622" spans="1:43" x14ac:dyDescent="0.25">
      <c r="A622" s="1">
        <v>0.460729</v>
      </c>
      <c r="B622" s="1" t="s">
        <v>22</v>
      </c>
      <c r="C622" s="1">
        <v>-0.88754100000000002</v>
      </c>
      <c r="D622" s="1">
        <v>-0.47128799999999998</v>
      </c>
      <c r="E622" s="1" t="s">
        <v>22</v>
      </c>
      <c r="F622" s="1">
        <v>-0.52512599999999998</v>
      </c>
      <c r="G622" s="1">
        <v>-0.76023200000000002</v>
      </c>
      <c r="H622" s="1">
        <v>0.613541</v>
      </c>
      <c r="I622" s="1">
        <v>-1.26003</v>
      </c>
      <c r="J622" s="1">
        <v>-1.6515900000000001E-3</v>
      </c>
      <c r="K622" s="1">
        <v>0.80478799999999995</v>
      </c>
      <c r="L622" s="1">
        <v>-1.8829100000000001</v>
      </c>
      <c r="M622" s="1">
        <v>0.75692899999999996</v>
      </c>
      <c r="N622" s="1">
        <v>0.996035</v>
      </c>
      <c r="O622" s="1">
        <v>-2.5057900000000002</v>
      </c>
      <c r="P622" s="1">
        <v>-0.75808600000000004</v>
      </c>
      <c r="Q622" s="1">
        <v>1.00163</v>
      </c>
      <c r="R622" s="1">
        <v>-2.50665</v>
      </c>
      <c r="S622" s="1">
        <v>8.4153600000000004E-4</v>
      </c>
      <c r="T622" s="1">
        <v>8.7245699999999992E-3</v>
      </c>
      <c r="U622" s="1">
        <v>-2.4881199999999999</v>
      </c>
      <c r="V622" s="1" t="s">
        <v>23</v>
      </c>
      <c r="W622" s="1">
        <f>ABS(IK_diagnostics_positions__3[[#This Row],[Column1]]-A621)</f>
        <v>5.1699999999998969E-4</v>
      </c>
      <c r="X622" s="1">
        <f>ABS(IK_diagnostics_positions__3[[#This Row],[Column2]]-B621)</f>
        <v>0</v>
      </c>
      <c r="Y622" s="1">
        <f>ABS(IK_diagnostics_positions__3[[#This Row],[Column3]]-C621)</f>
        <v>2.6799999999993496E-4</v>
      </c>
      <c r="Z622" s="1">
        <f>ABS(IK_diagnostics_positions__3[[#This Row],[Column4]]-D621)</f>
        <v>5.8300000000000018E-4</v>
      </c>
      <c r="AA622" s="1">
        <f>ABS(IK_diagnostics_positions__3[[#This Row],[Column5]]-E621)</f>
        <v>0</v>
      </c>
      <c r="AB622" s="1">
        <f>ABS(IK_diagnostics_positions__3[[#This Row],[Column6]]-F621)</f>
        <v>4.3800000000004946E-4</v>
      </c>
      <c r="AC622" s="1">
        <f>ABS(IK_diagnostics_positions__3[[#This Row],[Column7]]-G621)</f>
        <v>2.7699999999997171E-4</v>
      </c>
      <c r="AD622" s="1">
        <f>ABS(IK_diagnostics_positions__3[[#This Row],[Column8]]-H621)</f>
        <v>5.4600000000004645E-4</v>
      </c>
      <c r="AE622" s="1">
        <f>ABS(IK_diagnostics_positions__3[[#This Row],[Column9]]-I621)</f>
        <v>9.9999999999988987E-5</v>
      </c>
      <c r="AF622" s="1">
        <f>ABS(IK_diagnostics_positions__3[[#This Row],[Column10]]-J621)</f>
        <v>1.1651999999999995E-4</v>
      </c>
      <c r="AG622" s="1">
        <f>ABS(IK_diagnostics_positions__3[[#This Row],[Column11]]-K621)</f>
        <v>2.5400000000008749E-4</v>
      </c>
      <c r="AH622" s="1">
        <f>ABS(IK_diagnostics_positions__3[[#This Row],[Column12]]-L621)</f>
        <v>1.0000000000065512E-5</v>
      </c>
      <c r="AI622" s="1">
        <f>ABS(IK_diagnostics_positions__3[[#This Row],[Column13]]-M621)</f>
        <v>4.4000000000044004E-5</v>
      </c>
      <c r="AJ622" s="1">
        <f>ABS(IK_diagnostics_positions__3[[#This Row],[Column14]]-N621)</f>
        <v>3.7999999999982492E-5</v>
      </c>
      <c r="AK622" s="1">
        <f>ABS(IK_diagnostics_positions__3[[#This Row],[Column15]]-O621)</f>
        <v>1.1000000000027654E-4</v>
      </c>
      <c r="AL622" s="1">
        <f>ABS(IK_diagnostics_positions__3[[#This Row],[Column16]]-P621)</f>
        <v>4.9999999999994493E-5</v>
      </c>
      <c r="AM622" s="1">
        <f>ABS(IK_diagnostics_positions__3[[#This Row],[Column17]]-Q621)</f>
        <v>4.0000000000040004E-5</v>
      </c>
      <c r="AN622" s="1">
        <f>ABS(IK_diagnostics_positions__3[[#This Row],[Column18]]-R621)</f>
        <v>1.6999999999978144E-4</v>
      </c>
      <c r="AO622" s="1">
        <f>ABS(IK_diagnostics_positions__3[[#This Row],[Column19]]-S621)</f>
        <v>3.9228000000000093E-5</v>
      </c>
      <c r="AP622" s="1">
        <f>ABS(IK_diagnostics_positions__3[[#This Row],[Column20]]-T621)</f>
        <v>1.5163000000000156E-4</v>
      </c>
      <c r="AQ622" s="1">
        <f>ABS(IK_diagnostics_positions__3[[#This Row],[Column21]]-U621)</f>
        <v>1.4000000000002899E-4</v>
      </c>
    </row>
    <row r="623" spans="1:43" x14ac:dyDescent="0.25">
      <c r="A623" s="1">
        <v>0.46112900000000001</v>
      </c>
      <c r="B623" s="1" t="s">
        <v>22</v>
      </c>
      <c r="C623" s="1">
        <v>-0.88733300000000004</v>
      </c>
      <c r="D623" s="1">
        <v>-0.47081299999999998</v>
      </c>
      <c r="E623" s="1" t="s">
        <v>22</v>
      </c>
      <c r="F623" s="1">
        <v>-0.52472700000000005</v>
      </c>
      <c r="G623" s="1">
        <v>-0.76009599999999999</v>
      </c>
      <c r="H623" s="1">
        <v>0.61300900000000003</v>
      </c>
      <c r="I623" s="1">
        <v>-1.2599400000000001</v>
      </c>
      <c r="J623" s="1">
        <v>-1.6117099999999999E-3</v>
      </c>
      <c r="K623" s="1">
        <v>0.80452800000000002</v>
      </c>
      <c r="L623" s="1">
        <v>-1.8828499999999999</v>
      </c>
      <c r="M623" s="1">
        <v>0.75687300000000002</v>
      </c>
      <c r="N623" s="1">
        <v>0.99604599999999999</v>
      </c>
      <c r="O623" s="1">
        <v>-2.5057700000000001</v>
      </c>
      <c r="P623" s="1">
        <v>-0.75802700000000001</v>
      </c>
      <c r="Q623" s="1">
        <v>1.0015799999999999</v>
      </c>
      <c r="R623" s="1">
        <v>-2.5065599999999999</v>
      </c>
      <c r="S623" s="1">
        <v>8.1273200000000004E-4</v>
      </c>
      <c r="T623" s="1">
        <v>8.5580900000000008E-3</v>
      </c>
      <c r="U623" s="1">
        <v>-2.4881799999999998</v>
      </c>
      <c r="V623" s="1" t="s">
        <v>23</v>
      </c>
      <c r="W623" s="1">
        <f>ABS(IK_diagnostics_positions__3[[#This Row],[Column1]]-A622)</f>
        <v>4.0000000000001146E-4</v>
      </c>
      <c r="X623" s="1">
        <f>ABS(IK_diagnostics_positions__3[[#This Row],[Column2]]-B622)</f>
        <v>0</v>
      </c>
      <c r="Y623" s="1">
        <f>ABS(IK_diagnostics_positions__3[[#This Row],[Column3]]-C622)</f>
        <v>2.0799999999998597E-4</v>
      </c>
      <c r="Z623" s="1">
        <f>ABS(IK_diagnostics_positions__3[[#This Row],[Column4]]-D622)</f>
        <v>4.750000000000032E-4</v>
      </c>
      <c r="AA623" s="1">
        <f>ABS(IK_diagnostics_positions__3[[#This Row],[Column5]]-E622)</f>
        <v>0</v>
      </c>
      <c r="AB623" s="1">
        <f>ABS(IK_diagnostics_positions__3[[#This Row],[Column6]]-F622)</f>
        <v>3.9899999999992719E-4</v>
      </c>
      <c r="AC623" s="1">
        <f>ABS(IK_diagnostics_positions__3[[#This Row],[Column7]]-G622)</f>
        <v>1.3600000000002499E-4</v>
      </c>
      <c r="AD623" s="1">
        <f>ABS(IK_diagnostics_positions__3[[#This Row],[Column8]]-H622)</f>
        <v>5.3199999999997694E-4</v>
      </c>
      <c r="AE623" s="1">
        <f>ABS(IK_diagnostics_positions__3[[#This Row],[Column9]]-I622)</f>
        <v>8.9999999999923475E-5</v>
      </c>
      <c r="AF623" s="1">
        <f>ABS(IK_diagnostics_positions__3[[#This Row],[Column10]]-J622)</f>
        <v>3.9880000000000167E-5</v>
      </c>
      <c r="AG623" s="1">
        <f>ABS(IK_diagnostics_positions__3[[#This Row],[Column11]]-K622)</f>
        <v>2.5999999999992696E-4</v>
      </c>
      <c r="AH623" s="1">
        <f>ABS(IK_diagnostics_positions__3[[#This Row],[Column12]]-L622)</f>
        <v>6.0000000000171028E-5</v>
      </c>
      <c r="AI623" s="1">
        <f>ABS(IK_diagnostics_positions__3[[#This Row],[Column13]]-M622)</f>
        <v>5.5999999999944983E-5</v>
      </c>
      <c r="AJ623" s="1">
        <f>ABS(IK_diagnostics_positions__3[[#This Row],[Column14]]-N622)</f>
        <v>1.0999999999983245E-5</v>
      </c>
      <c r="AK623" s="1">
        <f>ABS(IK_diagnostics_positions__3[[#This Row],[Column15]]-O622)</f>
        <v>2.0000000000131024E-5</v>
      </c>
      <c r="AL623" s="1">
        <f>ABS(IK_diagnostics_positions__3[[#This Row],[Column16]]-P622)</f>
        <v>5.900000000003125E-5</v>
      </c>
      <c r="AM623" s="1">
        <f>ABS(IK_diagnostics_positions__3[[#This Row],[Column17]]-Q622)</f>
        <v>5.0000000000105516E-5</v>
      </c>
      <c r="AN623" s="1">
        <f>ABS(IK_diagnostics_positions__3[[#This Row],[Column18]]-R622)</f>
        <v>9.0000000000145519E-5</v>
      </c>
      <c r="AO623" s="1">
        <f>ABS(IK_diagnostics_positions__3[[#This Row],[Column19]]-S622)</f>
        <v>2.8804000000000004E-5</v>
      </c>
      <c r="AP623" s="1">
        <f>ABS(IK_diagnostics_positions__3[[#This Row],[Column20]]-T622)</f>
        <v>1.6647999999999837E-4</v>
      </c>
      <c r="AQ623" s="1">
        <f>ABS(IK_diagnostics_positions__3[[#This Row],[Column21]]-U622)</f>
        <v>5.9999999999948983E-5</v>
      </c>
    </row>
    <row r="624" spans="1:43" x14ac:dyDescent="0.25">
      <c r="A624" s="1">
        <v>0.46131</v>
      </c>
      <c r="B624" s="1" t="s">
        <v>22</v>
      </c>
      <c r="C624" s="1">
        <v>-0.887239</v>
      </c>
      <c r="D624" s="1">
        <v>-0.47056799999999999</v>
      </c>
      <c r="E624" s="1" t="s">
        <v>22</v>
      </c>
      <c r="F624" s="1">
        <v>-0.52446700000000002</v>
      </c>
      <c r="G624" s="1">
        <v>-0.76014300000000001</v>
      </c>
      <c r="H624" s="1">
        <v>0.61259699999999995</v>
      </c>
      <c r="I624" s="1">
        <v>-1.2599100000000001</v>
      </c>
      <c r="J624" s="1">
        <v>-1.6712000000000001E-3</v>
      </c>
      <c r="K624" s="1">
        <v>0.80435000000000001</v>
      </c>
      <c r="L624" s="1">
        <v>-1.88276</v>
      </c>
      <c r="M624" s="1">
        <v>0.75680099999999995</v>
      </c>
      <c r="N624" s="1">
        <v>0.99610399999999999</v>
      </c>
      <c r="O624" s="1">
        <v>-2.50562</v>
      </c>
      <c r="P624" s="1">
        <v>-0.75793900000000003</v>
      </c>
      <c r="Q624" s="1">
        <v>1.0016400000000001</v>
      </c>
      <c r="R624" s="1">
        <v>-2.50657</v>
      </c>
      <c r="S624" s="1">
        <v>7.0870700000000004E-4</v>
      </c>
      <c r="T624" s="1">
        <v>8.5424200000000002E-3</v>
      </c>
      <c r="U624" s="1">
        <v>-2.4883099999999998</v>
      </c>
      <c r="V624" s="1" t="s">
        <v>23</v>
      </c>
      <c r="W624" s="1">
        <f>ABS(IK_diagnostics_positions__3[[#This Row],[Column1]]-A623)</f>
        <v>1.8099999999998673E-4</v>
      </c>
      <c r="X624" s="1">
        <f>ABS(IK_diagnostics_positions__3[[#This Row],[Column2]]-B623)</f>
        <v>0</v>
      </c>
      <c r="Y624" s="1">
        <f>ABS(IK_diagnostics_positions__3[[#This Row],[Column3]]-C623)</f>
        <v>9.4000000000038497E-5</v>
      </c>
      <c r="Z624" s="1">
        <f>ABS(IK_diagnostics_positions__3[[#This Row],[Column4]]-D623)</f>
        <v>2.4499999999999522E-4</v>
      </c>
      <c r="AA624" s="1">
        <f>ABS(IK_diagnostics_positions__3[[#This Row],[Column5]]-E623)</f>
        <v>0</v>
      </c>
      <c r="AB624" s="1">
        <f>ABS(IK_diagnostics_positions__3[[#This Row],[Column6]]-F623)</f>
        <v>2.6000000000003798E-4</v>
      </c>
      <c r="AC624" s="1">
        <f>ABS(IK_diagnostics_positions__3[[#This Row],[Column7]]-G623)</f>
        <v>4.7000000000019249E-5</v>
      </c>
      <c r="AD624" s="1">
        <f>ABS(IK_diagnostics_positions__3[[#This Row],[Column8]]-H623)</f>
        <v>4.1200000000007897E-4</v>
      </c>
      <c r="AE624" s="1">
        <f>ABS(IK_diagnostics_positions__3[[#This Row],[Column9]]-I623)</f>
        <v>2.9999999999974492E-5</v>
      </c>
      <c r="AF624" s="1">
        <f>ABS(IK_diagnostics_positions__3[[#This Row],[Column10]]-J623)</f>
        <v>5.949000000000015E-5</v>
      </c>
      <c r="AG624" s="1">
        <f>ABS(IK_diagnostics_positions__3[[#This Row],[Column11]]-K623)</f>
        <v>1.7800000000001148E-4</v>
      </c>
      <c r="AH624" s="1">
        <f>ABS(IK_diagnostics_positions__3[[#This Row],[Column12]]-L623)</f>
        <v>8.9999999999923475E-5</v>
      </c>
      <c r="AI624" s="1">
        <f>ABS(IK_diagnostics_positions__3[[#This Row],[Column13]]-M623)</f>
        <v>7.2000000000072006E-5</v>
      </c>
      <c r="AJ624" s="1">
        <f>ABS(IK_diagnostics_positions__3[[#This Row],[Column14]]-N623)</f>
        <v>5.8000000000002494E-5</v>
      </c>
      <c r="AK624" s="1">
        <f>ABS(IK_diagnostics_positions__3[[#This Row],[Column15]]-O623)</f>
        <v>1.500000000000945E-4</v>
      </c>
      <c r="AL624" s="1">
        <f>ABS(IK_diagnostics_positions__3[[#This Row],[Column16]]-P623)</f>
        <v>8.7999999999976986E-5</v>
      </c>
      <c r="AM624" s="1">
        <f>ABS(IK_diagnostics_positions__3[[#This Row],[Column17]]-Q623)</f>
        <v>6.0000000000171028E-5</v>
      </c>
      <c r="AN624" s="1">
        <f>ABS(IK_diagnostics_positions__3[[#This Row],[Column18]]-R623)</f>
        <v>1.0000000000065512E-5</v>
      </c>
      <c r="AO624" s="1">
        <f>ABS(IK_diagnostics_positions__3[[#This Row],[Column19]]-S623)</f>
        <v>1.0402499999999999E-4</v>
      </c>
      <c r="AP624" s="1">
        <f>ABS(IK_diagnostics_positions__3[[#This Row],[Column20]]-T623)</f>
        <v>1.5670000000000614E-5</v>
      </c>
      <c r="AQ624" s="1">
        <f>ABS(IK_diagnostics_positions__3[[#This Row],[Column21]]-U623)</f>
        <v>1.2999999999996348E-4</v>
      </c>
    </row>
    <row r="625" spans="1:43" x14ac:dyDescent="0.25">
      <c r="A625" s="1">
        <v>0.46163100000000001</v>
      </c>
      <c r="B625" s="1" t="s">
        <v>22</v>
      </c>
      <c r="C625" s="1">
        <v>-0.88707199999999997</v>
      </c>
      <c r="D625" s="1">
        <v>-0.47020600000000001</v>
      </c>
      <c r="E625" s="1" t="s">
        <v>22</v>
      </c>
      <c r="F625" s="1">
        <v>-0.52419499999999997</v>
      </c>
      <c r="G625" s="1">
        <v>-0.76004799999999995</v>
      </c>
      <c r="H625" s="1">
        <v>0.61211099999999996</v>
      </c>
      <c r="I625" s="1">
        <v>-1.25993</v>
      </c>
      <c r="J625" s="1">
        <v>-1.64336E-3</v>
      </c>
      <c r="K625" s="1">
        <v>0.80412099999999997</v>
      </c>
      <c r="L625" s="1">
        <v>-1.88279</v>
      </c>
      <c r="M625" s="1">
        <v>0.75676100000000002</v>
      </c>
      <c r="N625" s="1">
        <v>0.99613099999999999</v>
      </c>
      <c r="O625" s="1">
        <v>-2.5056500000000002</v>
      </c>
      <c r="P625" s="1">
        <v>-0.75789600000000001</v>
      </c>
      <c r="Q625" s="1">
        <v>1.0015799999999999</v>
      </c>
      <c r="R625" s="1">
        <v>-2.5065599999999999</v>
      </c>
      <c r="S625" s="1">
        <v>6.4161399999999999E-4</v>
      </c>
      <c r="T625" s="1">
        <v>8.4298299999999993E-3</v>
      </c>
      <c r="U625" s="1">
        <v>-2.4884900000000001</v>
      </c>
      <c r="V625" s="1" t="s">
        <v>23</v>
      </c>
      <c r="W625" s="1">
        <f>ABS(IK_diagnostics_positions__3[[#This Row],[Column1]]-A624)</f>
        <v>3.2100000000001572E-4</v>
      </c>
      <c r="X625" s="1">
        <f>ABS(IK_diagnostics_positions__3[[#This Row],[Column2]]-B624)</f>
        <v>0</v>
      </c>
      <c r="Y625" s="1">
        <f>ABS(IK_diagnostics_positions__3[[#This Row],[Column3]]-C624)</f>
        <v>1.6700000000002824E-4</v>
      </c>
      <c r="Z625" s="1">
        <f>ABS(IK_diagnostics_positions__3[[#This Row],[Column4]]-D624)</f>
        <v>3.6199999999997345E-4</v>
      </c>
      <c r="AA625" s="1">
        <f>ABS(IK_diagnostics_positions__3[[#This Row],[Column5]]-E624)</f>
        <v>0</v>
      </c>
      <c r="AB625" s="1">
        <f>ABS(IK_diagnostics_positions__3[[#This Row],[Column6]]-F624)</f>
        <v>2.7200000000004998E-4</v>
      </c>
      <c r="AC625" s="1">
        <f>ABS(IK_diagnostics_positions__3[[#This Row],[Column7]]-G624)</f>
        <v>9.5000000000067253E-5</v>
      </c>
      <c r="AD625" s="1">
        <f>ABS(IK_diagnostics_positions__3[[#This Row],[Column8]]-H624)</f>
        <v>4.8599999999998644E-4</v>
      </c>
      <c r="AE625" s="1">
        <f>ABS(IK_diagnostics_positions__3[[#This Row],[Column9]]-I624)</f>
        <v>1.9999999999908979E-5</v>
      </c>
      <c r="AF625" s="1">
        <f>ABS(IK_diagnostics_positions__3[[#This Row],[Column10]]-J624)</f>
        <v>2.7840000000000113E-5</v>
      </c>
      <c r="AG625" s="1">
        <f>ABS(IK_diagnostics_positions__3[[#This Row],[Column11]]-K624)</f>
        <v>2.2900000000003473E-4</v>
      </c>
      <c r="AH625" s="1">
        <f>ABS(IK_diagnostics_positions__3[[#This Row],[Column12]]-L624)</f>
        <v>2.9999999999974492E-5</v>
      </c>
      <c r="AI625" s="1">
        <f>ABS(IK_diagnostics_positions__3[[#This Row],[Column13]]-M624)</f>
        <v>3.9999999999928981E-5</v>
      </c>
      <c r="AJ625" s="1">
        <f>ABS(IK_diagnostics_positions__3[[#This Row],[Column14]]-N624)</f>
        <v>2.6999999999999247E-5</v>
      </c>
      <c r="AK625" s="1">
        <f>ABS(IK_diagnostics_positions__3[[#This Row],[Column15]]-O624)</f>
        <v>3.0000000000196536E-5</v>
      </c>
      <c r="AL625" s="1">
        <f>ABS(IK_diagnostics_positions__3[[#This Row],[Column16]]-P624)</f>
        <v>4.3000000000015248E-5</v>
      </c>
      <c r="AM625" s="1">
        <f>ABS(IK_diagnostics_positions__3[[#This Row],[Column17]]-Q624)</f>
        <v>6.0000000000171028E-5</v>
      </c>
      <c r="AN625" s="1">
        <f>ABS(IK_diagnostics_positions__3[[#This Row],[Column18]]-R624)</f>
        <v>1.0000000000065512E-5</v>
      </c>
      <c r="AO625" s="1">
        <f>ABS(IK_diagnostics_positions__3[[#This Row],[Column19]]-S624)</f>
        <v>6.7093000000000057E-5</v>
      </c>
      <c r="AP625" s="1">
        <f>ABS(IK_diagnostics_positions__3[[#This Row],[Column20]]-T624)</f>
        <v>1.1259000000000095E-4</v>
      </c>
      <c r="AQ625" s="1">
        <f>ABS(IK_diagnostics_positions__3[[#This Row],[Column21]]-U624)</f>
        <v>1.8000000000029104E-4</v>
      </c>
    </row>
    <row r="626" spans="1:43" x14ac:dyDescent="0.25">
      <c r="A626" s="1">
        <v>0.46195599999999998</v>
      </c>
      <c r="B626" s="1" t="s">
        <v>22</v>
      </c>
      <c r="C626" s="1">
        <v>-0.886903</v>
      </c>
      <c r="D626" s="1">
        <v>-0.46981099999999998</v>
      </c>
      <c r="E626" s="1" t="s">
        <v>22</v>
      </c>
      <c r="F626" s="1">
        <v>-0.52384399999999998</v>
      </c>
      <c r="G626" s="1">
        <v>-0.75995400000000002</v>
      </c>
      <c r="H626" s="1">
        <v>0.61160999999999999</v>
      </c>
      <c r="I626" s="1">
        <v>-1.2598800000000001</v>
      </c>
      <c r="J626" s="1">
        <v>-1.61272E-3</v>
      </c>
      <c r="K626" s="1">
        <v>0.80388999999999999</v>
      </c>
      <c r="L626" s="1">
        <v>-1.88273</v>
      </c>
      <c r="M626" s="1">
        <v>0.75672899999999998</v>
      </c>
      <c r="N626" s="1">
        <v>0.99617</v>
      </c>
      <c r="O626" s="1">
        <v>-2.5055900000000002</v>
      </c>
      <c r="P626" s="1">
        <v>-0.75783900000000004</v>
      </c>
      <c r="Q626" s="1">
        <v>1.0015700000000001</v>
      </c>
      <c r="R626" s="1">
        <v>-2.5064700000000002</v>
      </c>
      <c r="S626" s="1">
        <v>7.8306299999999997E-4</v>
      </c>
      <c r="T626" s="1">
        <v>8.3054300000000008E-3</v>
      </c>
      <c r="U626" s="1">
        <v>-2.4885700000000002</v>
      </c>
      <c r="V626" s="1" t="s">
        <v>23</v>
      </c>
      <c r="W626" s="1">
        <f>ABS(IK_diagnostics_positions__3[[#This Row],[Column1]]-A625)</f>
        <v>3.2499999999996421E-4</v>
      </c>
      <c r="X626" s="1">
        <f>ABS(IK_diagnostics_positions__3[[#This Row],[Column2]]-B625)</f>
        <v>0</v>
      </c>
      <c r="Y626" s="1">
        <f>ABS(IK_diagnostics_positions__3[[#This Row],[Column3]]-C625)</f>
        <v>1.6899999999997473E-4</v>
      </c>
      <c r="Z626" s="1">
        <f>ABS(IK_diagnostics_positions__3[[#This Row],[Column4]]-D625)</f>
        <v>3.9500000000003421E-4</v>
      </c>
      <c r="AA626" s="1">
        <f>ABS(IK_diagnostics_positions__3[[#This Row],[Column5]]-E625)</f>
        <v>0</v>
      </c>
      <c r="AB626" s="1">
        <f>ABS(IK_diagnostics_positions__3[[#This Row],[Column6]]-F625)</f>
        <v>3.5099999999999021E-4</v>
      </c>
      <c r="AC626" s="1">
        <f>ABS(IK_diagnostics_positions__3[[#This Row],[Column7]]-G625)</f>
        <v>9.3999999999927475E-5</v>
      </c>
      <c r="AD626" s="1">
        <f>ABS(IK_diagnostics_positions__3[[#This Row],[Column8]]-H625)</f>
        <v>5.0099999999997369E-4</v>
      </c>
      <c r="AE626" s="1">
        <f>ABS(IK_diagnostics_positions__3[[#This Row],[Column9]]-I625)</f>
        <v>4.9999999999883471E-5</v>
      </c>
      <c r="AF626" s="1">
        <f>ABS(IK_diagnostics_positions__3[[#This Row],[Column10]]-J625)</f>
        <v>3.0639999999999964E-5</v>
      </c>
      <c r="AG626" s="1">
        <f>ABS(IK_diagnostics_positions__3[[#This Row],[Column11]]-K625)</f>
        <v>2.3099999999998122E-4</v>
      </c>
      <c r="AH626" s="1">
        <f>ABS(IK_diagnostics_positions__3[[#This Row],[Column12]]-L625)</f>
        <v>5.9999999999948983E-5</v>
      </c>
      <c r="AI626" s="1">
        <f>ABS(IK_diagnostics_positions__3[[#This Row],[Column13]]-M625)</f>
        <v>3.2000000000032003E-5</v>
      </c>
      <c r="AJ626" s="1">
        <f>ABS(IK_diagnostics_positions__3[[#This Row],[Column14]]-N625)</f>
        <v>3.9000000000011248E-5</v>
      </c>
      <c r="AK626" s="1">
        <f>ABS(IK_diagnostics_positions__3[[#This Row],[Column15]]-O625)</f>
        <v>5.9999999999948983E-5</v>
      </c>
      <c r="AL626" s="1">
        <f>ABS(IK_diagnostics_positions__3[[#This Row],[Column16]]-P625)</f>
        <v>5.6999999999973738E-5</v>
      </c>
      <c r="AM626" s="1">
        <f>ABS(IK_diagnostics_positions__3[[#This Row],[Column17]]-Q625)</f>
        <v>9.9999999998434674E-6</v>
      </c>
      <c r="AN626" s="1">
        <f>ABS(IK_diagnostics_positions__3[[#This Row],[Column18]]-R625)</f>
        <v>8.999999999970143E-5</v>
      </c>
      <c r="AO626" s="1">
        <f>ABS(IK_diagnostics_positions__3[[#This Row],[Column19]]-S625)</f>
        <v>1.4144899999999998E-4</v>
      </c>
      <c r="AP626" s="1">
        <f>ABS(IK_diagnostics_positions__3[[#This Row],[Column20]]-T625)</f>
        <v>1.2439999999999847E-4</v>
      </c>
      <c r="AQ626" s="1">
        <f>ABS(IK_diagnostics_positions__3[[#This Row],[Column21]]-U625)</f>
        <v>8.0000000000080007E-5</v>
      </c>
    </row>
    <row r="627" spans="1:43" x14ac:dyDescent="0.25">
      <c r="A627" s="1">
        <v>0.46217999999999998</v>
      </c>
      <c r="B627" s="1" t="s">
        <v>22</v>
      </c>
      <c r="C627" s="1">
        <v>-0.88678599999999996</v>
      </c>
      <c r="D627" s="1">
        <v>-0.46948800000000002</v>
      </c>
      <c r="E627" s="1" t="s">
        <v>22</v>
      </c>
      <c r="F627" s="1">
        <v>-0.52347600000000005</v>
      </c>
      <c r="G627" s="1">
        <v>-0.75999099999999997</v>
      </c>
      <c r="H627" s="1">
        <v>0.61124999999999996</v>
      </c>
      <c r="I627" s="1">
        <v>-1.2596700000000001</v>
      </c>
      <c r="J627" s="1">
        <v>-1.71685E-3</v>
      </c>
      <c r="K627" s="1">
        <v>0.80373600000000001</v>
      </c>
      <c r="L627" s="1">
        <v>-1.8825400000000001</v>
      </c>
      <c r="M627" s="1">
        <v>0.75655799999999995</v>
      </c>
      <c r="N627" s="1">
        <v>0.99622200000000005</v>
      </c>
      <c r="O627" s="1">
        <v>-2.5054099999999999</v>
      </c>
      <c r="P627" s="1">
        <v>-0.75778500000000004</v>
      </c>
      <c r="Q627" s="1">
        <v>1.0016</v>
      </c>
      <c r="R627" s="1">
        <v>-2.5064099999999998</v>
      </c>
      <c r="S627" s="1">
        <v>7.2216999999999995E-4</v>
      </c>
      <c r="T627" s="1">
        <v>8.3381500000000008E-3</v>
      </c>
      <c r="U627" s="1">
        <v>-2.4886200000000001</v>
      </c>
      <c r="V627" s="1" t="s">
        <v>23</v>
      </c>
      <c r="W627" s="1">
        <f>ABS(IK_diagnostics_positions__3[[#This Row],[Column1]]-A626)</f>
        <v>2.2400000000000198E-4</v>
      </c>
      <c r="X627" s="1">
        <f>ABS(IK_diagnostics_positions__3[[#This Row],[Column2]]-B626)</f>
        <v>0</v>
      </c>
      <c r="Y627" s="1">
        <f>ABS(IK_diagnostics_positions__3[[#This Row],[Column3]]-C626)</f>
        <v>1.1700000000003374E-4</v>
      </c>
      <c r="Z627" s="1">
        <f>ABS(IK_diagnostics_positions__3[[#This Row],[Column4]]-D626)</f>
        <v>3.2299999999996221E-4</v>
      </c>
      <c r="AA627" s="1">
        <f>ABS(IK_diagnostics_positions__3[[#This Row],[Column5]]-E626)</f>
        <v>0</v>
      </c>
      <c r="AB627" s="1">
        <f>ABS(IK_diagnostics_positions__3[[#This Row],[Column6]]-F626)</f>
        <v>3.6799999999992394E-4</v>
      </c>
      <c r="AC627" s="1">
        <f>ABS(IK_diagnostics_positions__3[[#This Row],[Column7]]-G626)</f>
        <v>3.6999999999953737E-5</v>
      </c>
      <c r="AD627" s="1">
        <f>ABS(IK_diagnostics_positions__3[[#This Row],[Column8]]-H626)</f>
        <v>3.6000000000002697E-4</v>
      </c>
      <c r="AE627" s="1">
        <f>ABS(IK_diagnostics_positions__3[[#This Row],[Column9]]-I626)</f>
        <v>2.1000000000004349E-4</v>
      </c>
      <c r="AF627" s="1">
        <f>ABS(IK_diagnostics_positions__3[[#This Row],[Column10]]-J626)</f>
        <v>1.0413000000000002E-4</v>
      </c>
      <c r="AG627" s="1">
        <f>ABS(IK_diagnostics_positions__3[[#This Row],[Column11]]-K626)</f>
        <v>1.5399999999998748E-4</v>
      </c>
      <c r="AH627" s="1">
        <f>ABS(IK_diagnostics_positions__3[[#This Row],[Column12]]-L626)</f>
        <v>1.8999999999991246E-4</v>
      </c>
      <c r="AI627" s="1">
        <f>ABS(IK_diagnostics_positions__3[[#This Row],[Column13]]-M626)</f>
        <v>1.7100000000003224E-4</v>
      </c>
      <c r="AJ627" s="1">
        <f>ABS(IK_diagnostics_positions__3[[#This Row],[Column14]]-N626)</f>
        <v>5.2000000000052005E-5</v>
      </c>
      <c r="AK627" s="1">
        <f>ABS(IK_diagnostics_positions__3[[#This Row],[Column15]]-O626)</f>
        <v>1.8000000000029104E-4</v>
      </c>
      <c r="AL627" s="1">
        <f>ABS(IK_diagnostics_positions__3[[#This Row],[Column16]]-P626)</f>
        <v>5.3999999999998494E-5</v>
      </c>
      <c r="AM627" s="1">
        <f>ABS(IK_diagnostics_positions__3[[#This Row],[Column17]]-Q626)</f>
        <v>2.9999999999974492E-5</v>
      </c>
      <c r="AN627" s="1">
        <f>ABS(IK_diagnostics_positions__3[[#This Row],[Column18]]-R626)</f>
        <v>6.0000000000393072E-5</v>
      </c>
      <c r="AO627" s="1">
        <f>ABS(IK_diagnostics_positions__3[[#This Row],[Column19]]-S626)</f>
        <v>6.0893000000000015E-5</v>
      </c>
      <c r="AP627" s="1">
        <f>ABS(IK_diagnostics_positions__3[[#This Row],[Column20]]-T626)</f>
        <v>3.2719999999999971E-5</v>
      </c>
      <c r="AQ627" s="1">
        <f>ABS(IK_diagnostics_positions__3[[#This Row],[Column21]]-U626)</f>
        <v>4.9999999999883471E-5</v>
      </c>
    </row>
    <row r="628" spans="1:43" x14ac:dyDescent="0.25">
      <c r="A628" s="1">
        <v>0.46236100000000002</v>
      </c>
      <c r="B628" s="1" t="s">
        <v>22</v>
      </c>
      <c r="C628" s="1">
        <v>-0.88669200000000004</v>
      </c>
      <c r="D628" s="1">
        <v>-0.46926200000000001</v>
      </c>
      <c r="E628" s="1" t="s">
        <v>22</v>
      </c>
      <c r="F628" s="1">
        <v>-0.52326499999999998</v>
      </c>
      <c r="G628" s="1">
        <v>-0.75998200000000005</v>
      </c>
      <c r="H628" s="1">
        <v>0.61084700000000003</v>
      </c>
      <c r="I628" s="1">
        <v>-1.2597100000000001</v>
      </c>
      <c r="J628" s="1">
        <v>-1.71554E-3</v>
      </c>
      <c r="K628" s="1">
        <v>0.80351099999999998</v>
      </c>
      <c r="L628" s="1">
        <v>-1.88253</v>
      </c>
      <c r="M628" s="1">
        <v>0.75655099999999997</v>
      </c>
      <c r="N628" s="1">
        <v>0.99617500000000003</v>
      </c>
      <c r="O628" s="1">
        <v>-2.50536</v>
      </c>
      <c r="P628" s="1">
        <v>-0.75771699999999997</v>
      </c>
      <c r="Q628" s="1">
        <v>1.00156</v>
      </c>
      <c r="R628" s="1">
        <v>-2.5064199999999999</v>
      </c>
      <c r="S628" s="1">
        <v>7.2968800000000004E-4</v>
      </c>
      <c r="T628" s="1">
        <v>8.2242500000000007E-3</v>
      </c>
      <c r="U628" s="1">
        <v>-2.4887600000000001</v>
      </c>
      <c r="V628" s="1" t="s">
        <v>23</v>
      </c>
      <c r="W628" s="1">
        <f>ABS(IK_diagnostics_positions__3[[#This Row],[Column1]]-A627)</f>
        <v>1.8100000000004224E-4</v>
      </c>
      <c r="X628" s="1">
        <f>ABS(IK_diagnostics_positions__3[[#This Row],[Column2]]-B627)</f>
        <v>0</v>
      </c>
      <c r="Y628" s="1">
        <f>ABS(IK_diagnostics_positions__3[[#This Row],[Column3]]-C627)</f>
        <v>9.3999999999927475E-5</v>
      </c>
      <c r="Z628" s="1">
        <f>ABS(IK_diagnostics_positions__3[[#This Row],[Column4]]-D627)</f>
        <v>2.2600000000000398E-4</v>
      </c>
      <c r="AA628" s="1">
        <f>ABS(IK_diagnostics_positions__3[[#This Row],[Column5]]-E627)</f>
        <v>0</v>
      </c>
      <c r="AB628" s="1">
        <f>ABS(IK_diagnostics_positions__3[[#This Row],[Column6]]-F627)</f>
        <v>2.1100000000007224E-4</v>
      </c>
      <c r="AC628" s="1">
        <f>ABS(IK_diagnostics_positions__3[[#This Row],[Column7]]-G627)</f>
        <v>8.9999999999257341E-6</v>
      </c>
      <c r="AD628" s="1">
        <f>ABS(IK_diagnostics_positions__3[[#This Row],[Column8]]-H627)</f>
        <v>4.0299999999993119E-4</v>
      </c>
      <c r="AE628" s="1">
        <f>ABS(IK_diagnostics_positions__3[[#This Row],[Column9]]-I627)</f>
        <v>4.0000000000040004E-5</v>
      </c>
      <c r="AF628" s="1">
        <f>ABS(IK_diagnostics_positions__3[[#This Row],[Column10]]-J627)</f>
        <v>1.3100000000000264E-6</v>
      </c>
      <c r="AG628" s="1">
        <f>ABS(IK_diagnostics_positions__3[[#This Row],[Column11]]-K627)</f>
        <v>2.2500000000003073E-4</v>
      </c>
      <c r="AH628" s="1">
        <f>ABS(IK_diagnostics_positions__3[[#This Row],[Column12]]-L627)</f>
        <v>1.0000000000065512E-5</v>
      </c>
      <c r="AI628" s="1">
        <f>ABS(IK_diagnostics_positions__3[[#This Row],[Column13]]-M627)</f>
        <v>6.999999999979245E-6</v>
      </c>
      <c r="AJ628" s="1">
        <f>ABS(IK_diagnostics_positions__3[[#This Row],[Column14]]-N627)</f>
        <v>4.7000000000019249E-5</v>
      </c>
      <c r="AK628" s="1">
        <f>ABS(IK_diagnostics_positions__3[[#This Row],[Column15]]-O627)</f>
        <v>4.9999999999883471E-5</v>
      </c>
      <c r="AL628" s="1">
        <f>ABS(IK_diagnostics_positions__3[[#This Row],[Column16]]-P627)</f>
        <v>6.8000000000068006E-5</v>
      </c>
      <c r="AM628" s="1">
        <f>ABS(IK_diagnostics_positions__3[[#This Row],[Column17]]-Q627)</f>
        <v>4.0000000000040004E-5</v>
      </c>
      <c r="AN628" s="1">
        <f>ABS(IK_diagnostics_positions__3[[#This Row],[Column18]]-R627)</f>
        <v>1.0000000000065512E-5</v>
      </c>
      <c r="AO628" s="1">
        <f>ABS(IK_diagnostics_positions__3[[#This Row],[Column19]]-S627)</f>
        <v>7.5180000000000862E-6</v>
      </c>
      <c r="AP628" s="1">
        <f>ABS(IK_diagnostics_positions__3[[#This Row],[Column20]]-T627)</f>
        <v>1.1390000000000011E-4</v>
      </c>
      <c r="AQ628" s="1">
        <f>ABS(IK_diagnostics_positions__3[[#This Row],[Column21]]-U627)</f>
        <v>1.4000000000002899E-4</v>
      </c>
    </row>
    <row r="629" spans="1:43" x14ac:dyDescent="0.25">
      <c r="A629" s="1">
        <v>0.46260499999999999</v>
      </c>
      <c r="B629" s="1" t="s">
        <v>22</v>
      </c>
      <c r="C629" s="1">
        <v>-0.88656400000000002</v>
      </c>
      <c r="D629" s="1">
        <v>-0.46892200000000001</v>
      </c>
      <c r="E629" s="1" t="s">
        <v>22</v>
      </c>
      <c r="F629" s="1">
        <v>-0.52289200000000002</v>
      </c>
      <c r="G629" s="1">
        <v>-0.75995800000000002</v>
      </c>
      <c r="H629" s="1">
        <v>0.610429</v>
      </c>
      <c r="I629" s="1">
        <v>-1.25956</v>
      </c>
      <c r="J629" s="1">
        <v>-1.7555400000000001E-3</v>
      </c>
      <c r="K629" s="1">
        <v>0.80331399999999997</v>
      </c>
      <c r="L629" s="1">
        <v>-1.88239</v>
      </c>
      <c r="M629" s="1">
        <v>0.75644699999999998</v>
      </c>
      <c r="N629" s="1">
        <v>0.99619899999999995</v>
      </c>
      <c r="O629" s="1">
        <v>-2.5052300000000001</v>
      </c>
      <c r="P629" s="1">
        <v>-0.75763800000000003</v>
      </c>
      <c r="Q629" s="1">
        <v>1.0015700000000001</v>
      </c>
      <c r="R629" s="1">
        <v>-2.5063599999999999</v>
      </c>
      <c r="S629" s="1">
        <v>7.3011199999999999E-4</v>
      </c>
      <c r="T629" s="1">
        <v>8.1658400000000006E-3</v>
      </c>
      <c r="U629" s="1">
        <v>-2.4887999999999999</v>
      </c>
      <c r="V629" s="1" t="s">
        <v>23</v>
      </c>
      <c r="W629" s="1">
        <f>ABS(IK_diagnostics_positions__3[[#This Row],[Column1]]-A628)</f>
        <v>2.4399999999996647E-4</v>
      </c>
      <c r="X629" s="1">
        <f>ABS(IK_diagnostics_positions__3[[#This Row],[Column2]]-B628)</f>
        <v>0</v>
      </c>
      <c r="Y629" s="1">
        <f>ABS(IK_diagnostics_positions__3[[#This Row],[Column3]]-C628)</f>
        <v>1.2800000000001699E-4</v>
      </c>
      <c r="Z629" s="1">
        <f>ABS(IK_diagnostics_positions__3[[#This Row],[Column4]]-D628)</f>
        <v>3.4000000000000696E-4</v>
      </c>
      <c r="AA629" s="1">
        <f>ABS(IK_diagnostics_positions__3[[#This Row],[Column5]]-E628)</f>
        <v>0</v>
      </c>
      <c r="AB629" s="1">
        <f>ABS(IK_diagnostics_positions__3[[#This Row],[Column6]]-F628)</f>
        <v>3.729999999999567E-4</v>
      </c>
      <c r="AC629" s="1">
        <f>ABS(IK_diagnostics_positions__3[[#This Row],[Column7]]-G628)</f>
        <v>2.4000000000024002E-5</v>
      </c>
      <c r="AD629" s="1">
        <f>ABS(IK_diagnostics_positions__3[[#This Row],[Column8]]-H628)</f>
        <v>4.1800000000002946E-4</v>
      </c>
      <c r="AE629" s="1">
        <f>ABS(IK_diagnostics_positions__3[[#This Row],[Column9]]-I628)</f>
        <v>1.500000000000945E-4</v>
      </c>
      <c r="AF629" s="1">
        <f>ABS(IK_diagnostics_positions__3[[#This Row],[Column10]]-J628)</f>
        <v>4.0000000000000105E-5</v>
      </c>
      <c r="AG629" s="1">
        <f>ABS(IK_diagnostics_positions__3[[#This Row],[Column11]]-K628)</f>
        <v>1.9700000000000273E-4</v>
      </c>
      <c r="AH629" s="1">
        <f>ABS(IK_diagnostics_positions__3[[#This Row],[Column12]]-L628)</f>
        <v>1.4000000000002899E-4</v>
      </c>
      <c r="AI629" s="1">
        <f>ABS(IK_diagnostics_positions__3[[#This Row],[Column13]]-M628)</f>
        <v>1.0399999999999299E-4</v>
      </c>
      <c r="AJ629" s="1">
        <f>ABS(IK_diagnostics_positions__3[[#This Row],[Column14]]-N628)</f>
        <v>2.399999999991298E-5</v>
      </c>
      <c r="AK629" s="1">
        <f>ABS(IK_diagnostics_positions__3[[#This Row],[Column15]]-O628)</f>
        <v>1.2999999999996348E-4</v>
      </c>
      <c r="AL629" s="1">
        <f>ABS(IK_diagnostics_positions__3[[#This Row],[Column16]]-P628)</f>
        <v>7.8999999999940229E-5</v>
      </c>
      <c r="AM629" s="1">
        <f>ABS(IK_diagnostics_positions__3[[#This Row],[Column17]]-Q628)</f>
        <v>1.0000000000065512E-5</v>
      </c>
      <c r="AN629" s="1">
        <f>ABS(IK_diagnostics_positions__3[[#This Row],[Column18]]-R628)</f>
        <v>5.9999999999948983E-5</v>
      </c>
      <c r="AO629" s="1">
        <f>ABS(IK_diagnostics_positions__3[[#This Row],[Column19]]-S628)</f>
        <v>4.2399999999995393E-7</v>
      </c>
      <c r="AP629" s="1">
        <f>ABS(IK_diagnostics_positions__3[[#This Row],[Column20]]-T628)</f>
        <v>5.8410000000000059E-5</v>
      </c>
      <c r="AQ629" s="1">
        <f>ABS(IK_diagnostics_positions__3[[#This Row],[Column21]]-U628)</f>
        <v>3.9999999999817959E-5</v>
      </c>
    </row>
    <row r="630" spans="1:43" x14ac:dyDescent="0.25">
      <c r="A630" s="1">
        <v>0.46297500000000003</v>
      </c>
      <c r="B630" s="1" t="s">
        <v>22</v>
      </c>
      <c r="C630" s="1">
        <v>-0.88637100000000002</v>
      </c>
      <c r="D630" s="1">
        <v>-0.468501</v>
      </c>
      <c r="E630" s="1" t="s">
        <v>22</v>
      </c>
      <c r="F630" s="1">
        <v>-0.52256999999999998</v>
      </c>
      <c r="G630" s="1">
        <v>-0.75979300000000005</v>
      </c>
      <c r="H630" s="1">
        <v>0.610012</v>
      </c>
      <c r="I630" s="1">
        <v>-1.2594799999999999</v>
      </c>
      <c r="J630" s="1">
        <v>-1.6917600000000001E-3</v>
      </c>
      <c r="K630" s="1">
        <v>0.80313299999999999</v>
      </c>
      <c r="L630" s="1">
        <v>-1.88236</v>
      </c>
      <c r="M630" s="1">
        <v>0.75641000000000003</v>
      </c>
      <c r="N630" s="1">
        <v>0.99625399999999997</v>
      </c>
      <c r="O630" s="1">
        <v>-2.5052500000000002</v>
      </c>
      <c r="P630" s="1">
        <v>-0.75765400000000005</v>
      </c>
      <c r="Q630" s="1">
        <v>1.0016</v>
      </c>
      <c r="R630" s="1">
        <v>-2.50617</v>
      </c>
      <c r="S630" s="1">
        <v>7.2245999999999996E-4</v>
      </c>
      <c r="T630" s="1">
        <v>8.1176200000000007E-3</v>
      </c>
      <c r="U630" s="1">
        <v>-2.48895</v>
      </c>
      <c r="V630" s="1" t="s">
        <v>23</v>
      </c>
      <c r="W630" s="1">
        <f>ABS(IK_diagnostics_positions__3[[#This Row],[Column1]]-A629)</f>
        <v>3.7000000000003697E-4</v>
      </c>
      <c r="X630" s="1">
        <f>ABS(IK_diagnostics_positions__3[[#This Row],[Column2]]-B629)</f>
        <v>0</v>
      </c>
      <c r="Y630" s="1">
        <f>ABS(IK_diagnostics_positions__3[[#This Row],[Column3]]-C629)</f>
        <v>1.9299999999999873E-4</v>
      </c>
      <c r="Z630" s="1">
        <f>ABS(IK_diagnostics_positions__3[[#This Row],[Column4]]-D629)</f>
        <v>4.210000000000047E-4</v>
      </c>
      <c r="AA630" s="1">
        <f>ABS(IK_diagnostics_positions__3[[#This Row],[Column5]]-E629)</f>
        <v>0</v>
      </c>
      <c r="AB630" s="1">
        <f>ABS(IK_diagnostics_positions__3[[#This Row],[Column6]]-F629)</f>
        <v>3.2200000000004447E-4</v>
      </c>
      <c r="AC630" s="1">
        <f>ABS(IK_diagnostics_positions__3[[#This Row],[Column7]]-G629)</f>
        <v>1.6499999999997073E-4</v>
      </c>
      <c r="AD630" s="1">
        <f>ABS(IK_diagnostics_positions__3[[#This Row],[Column8]]-H629)</f>
        <v>4.170000000000007E-4</v>
      </c>
      <c r="AE630" s="1">
        <f>ABS(IK_diagnostics_positions__3[[#This Row],[Column9]]-I629)</f>
        <v>8.0000000000080007E-5</v>
      </c>
      <c r="AF630" s="1">
        <f>ABS(IK_diagnostics_positions__3[[#This Row],[Column10]]-J629)</f>
        <v>6.3780000000000043E-5</v>
      </c>
      <c r="AG630" s="1">
        <f>ABS(IK_diagnostics_positions__3[[#This Row],[Column11]]-K629)</f>
        <v>1.8099999999998673E-4</v>
      </c>
      <c r="AH630" s="1">
        <f>ABS(IK_diagnostics_positions__3[[#This Row],[Column12]]-L629)</f>
        <v>2.9999999999974492E-5</v>
      </c>
      <c r="AI630" s="1">
        <f>ABS(IK_diagnostics_positions__3[[#This Row],[Column13]]-M629)</f>
        <v>3.6999999999953737E-5</v>
      </c>
      <c r="AJ630" s="1">
        <f>ABS(IK_diagnostics_positions__3[[#This Row],[Column14]]-N629)</f>
        <v>5.5000000000027249E-5</v>
      </c>
      <c r="AK630" s="1">
        <f>ABS(IK_diagnostics_positions__3[[#This Row],[Column15]]-O629)</f>
        <v>2.0000000000131024E-5</v>
      </c>
      <c r="AL630" s="1">
        <f>ABS(IK_diagnostics_positions__3[[#This Row],[Column16]]-P629)</f>
        <v>1.6000000000016001E-5</v>
      </c>
      <c r="AM630" s="1">
        <f>ABS(IK_diagnostics_positions__3[[#This Row],[Column17]]-Q629)</f>
        <v>2.9999999999974492E-5</v>
      </c>
      <c r="AN630" s="1">
        <f>ABS(IK_diagnostics_positions__3[[#This Row],[Column18]]-R629)</f>
        <v>1.8999999999991246E-4</v>
      </c>
      <c r="AO630" s="1">
        <f>ABS(IK_diagnostics_positions__3[[#This Row],[Column19]]-S629)</f>
        <v>7.6520000000000277E-6</v>
      </c>
      <c r="AP630" s="1">
        <f>ABS(IK_diagnostics_positions__3[[#This Row],[Column20]]-T629)</f>
        <v>4.821999999999986E-5</v>
      </c>
      <c r="AQ630" s="1">
        <f>ABS(IK_diagnostics_positions__3[[#This Row],[Column21]]-U629)</f>
        <v>1.500000000000945E-4</v>
      </c>
    </row>
    <row r="631" spans="1:43" x14ac:dyDescent="0.25">
      <c r="A631" s="1">
        <v>0.46342699999999998</v>
      </c>
      <c r="B631" s="1" t="s">
        <v>22</v>
      </c>
      <c r="C631" s="1">
        <v>-0.88613500000000001</v>
      </c>
      <c r="D631" s="1">
        <v>-0.46800700000000001</v>
      </c>
      <c r="E631" s="1" t="s">
        <v>22</v>
      </c>
      <c r="F631" s="1">
        <v>-0.52222400000000002</v>
      </c>
      <c r="G631" s="1">
        <v>-0.759548</v>
      </c>
      <c r="H631" s="1">
        <v>0.60957300000000003</v>
      </c>
      <c r="I631" s="1">
        <v>-1.2594000000000001</v>
      </c>
      <c r="J631" s="1">
        <v>-1.5518699999999999E-3</v>
      </c>
      <c r="K631" s="1">
        <v>0.802902</v>
      </c>
      <c r="L631" s="1">
        <v>-1.88235</v>
      </c>
      <c r="M631" s="1">
        <v>0.75644400000000001</v>
      </c>
      <c r="N631" s="1">
        <v>0.99623099999999998</v>
      </c>
      <c r="O631" s="1">
        <v>-2.5053000000000001</v>
      </c>
      <c r="P631" s="1">
        <v>-0.75749500000000003</v>
      </c>
      <c r="Q631" s="1">
        <v>1.00153</v>
      </c>
      <c r="R631" s="1">
        <v>-2.5061200000000001</v>
      </c>
      <c r="S631" s="1">
        <v>7.6623299999999995E-4</v>
      </c>
      <c r="T631" s="1">
        <v>7.9736700000000004E-3</v>
      </c>
      <c r="U631" s="1">
        <v>-2.4890500000000002</v>
      </c>
      <c r="V631" s="1" t="s">
        <v>23</v>
      </c>
      <c r="W631" s="1">
        <f>ABS(IK_diagnostics_positions__3[[#This Row],[Column1]]-A630)</f>
        <v>4.5199999999995244E-4</v>
      </c>
      <c r="X631" s="1">
        <f>ABS(IK_diagnostics_positions__3[[#This Row],[Column2]]-B630)</f>
        <v>0</v>
      </c>
      <c r="Y631" s="1">
        <f>ABS(IK_diagnostics_positions__3[[#This Row],[Column3]]-C630)</f>
        <v>2.3600000000001398E-4</v>
      </c>
      <c r="Z631" s="1">
        <f>ABS(IK_diagnostics_positions__3[[#This Row],[Column4]]-D630)</f>
        <v>4.9399999999999444E-4</v>
      </c>
      <c r="AA631" s="1">
        <f>ABS(IK_diagnostics_positions__3[[#This Row],[Column5]]-E630)</f>
        <v>0</v>
      </c>
      <c r="AB631" s="1">
        <f>ABS(IK_diagnostics_positions__3[[#This Row],[Column6]]-F630)</f>
        <v>3.4599999999995745E-4</v>
      </c>
      <c r="AC631" s="1">
        <f>ABS(IK_diagnostics_positions__3[[#This Row],[Column7]]-G630)</f>
        <v>2.4500000000005073E-4</v>
      </c>
      <c r="AD631" s="1">
        <f>ABS(IK_diagnostics_positions__3[[#This Row],[Column8]]-H630)</f>
        <v>4.3899999999996719E-4</v>
      </c>
      <c r="AE631" s="1">
        <f>ABS(IK_diagnostics_positions__3[[#This Row],[Column9]]-I630)</f>
        <v>7.9999999999857963E-5</v>
      </c>
      <c r="AF631" s="1">
        <f>ABS(IK_diagnostics_positions__3[[#This Row],[Column10]]-J630)</f>
        <v>1.3989000000000015E-4</v>
      </c>
      <c r="AG631" s="1">
        <f>ABS(IK_diagnostics_positions__3[[#This Row],[Column11]]-K630)</f>
        <v>2.3099999999998122E-4</v>
      </c>
      <c r="AH631" s="1">
        <f>ABS(IK_diagnostics_positions__3[[#This Row],[Column12]]-L630)</f>
        <v>1.0000000000065512E-5</v>
      </c>
      <c r="AI631" s="1">
        <f>ABS(IK_diagnostics_positions__3[[#This Row],[Column13]]-M630)</f>
        <v>3.3999999999978492E-5</v>
      </c>
      <c r="AJ631" s="1">
        <f>ABS(IK_diagnostics_positions__3[[#This Row],[Column14]]-N630)</f>
        <v>2.2999999999995246E-5</v>
      </c>
      <c r="AK631" s="1">
        <f>ABS(IK_diagnostics_positions__3[[#This Row],[Column15]]-O630)</f>
        <v>4.9999999999883471E-5</v>
      </c>
      <c r="AL631" s="1">
        <f>ABS(IK_diagnostics_positions__3[[#This Row],[Column16]]-P630)</f>
        <v>1.5900000000002024E-4</v>
      </c>
      <c r="AM631" s="1">
        <f>ABS(IK_diagnostics_positions__3[[#This Row],[Column17]]-Q630)</f>
        <v>7.0000000000014495E-5</v>
      </c>
      <c r="AN631" s="1">
        <f>ABS(IK_diagnostics_positions__3[[#This Row],[Column18]]-R630)</f>
        <v>4.9999999999883471E-5</v>
      </c>
      <c r="AO631" s="1">
        <f>ABS(IK_diagnostics_positions__3[[#This Row],[Column19]]-S630)</f>
        <v>4.3772999999999989E-5</v>
      </c>
      <c r="AP631" s="1">
        <f>ABS(IK_diagnostics_positions__3[[#This Row],[Column20]]-T630)</f>
        <v>1.4395000000000033E-4</v>
      </c>
      <c r="AQ631" s="1">
        <f>ABS(IK_diagnostics_positions__3[[#This Row],[Column21]]-U630)</f>
        <v>1.0000000000021103E-4</v>
      </c>
    </row>
    <row r="632" spans="1:43" x14ac:dyDescent="0.25">
      <c r="A632" s="1">
        <v>0.46379100000000001</v>
      </c>
      <c r="B632" s="1" t="s">
        <v>22</v>
      </c>
      <c r="C632" s="1">
        <v>-0.88594399999999995</v>
      </c>
      <c r="D632" s="1">
        <v>-0.46755799999999997</v>
      </c>
      <c r="E632" s="1" t="s">
        <v>22</v>
      </c>
      <c r="F632" s="1">
        <v>-0.521818</v>
      </c>
      <c r="G632" s="1">
        <v>-0.75944699999999998</v>
      </c>
      <c r="H632" s="1">
        <v>0.609128</v>
      </c>
      <c r="I632" s="1">
        <v>-1.25922</v>
      </c>
      <c r="J632" s="1">
        <v>-1.55389E-3</v>
      </c>
      <c r="K632" s="1">
        <v>0.80271300000000001</v>
      </c>
      <c r="L632" s="1">
        <v>-1.88222</v>
      </c>
      <c r="M632" s="1">
        <v>0.75633899999999998</v>
      </c>
      <c r="N632" s="1">
        <v>0.99629800000000002</v>
      </c>
      <c r="O632" s="1">
        <v>-2.5052099999999999</v>
      </c>
      <c r="P632" s="1">
        <v>-0.75745399999999996</v>
      </c>
      <c r="Q632" s="1">
        <v>1.0014799999999999</v>
      </c>
      <c r="R632" s="1">
        <v>-2.5059999999999998</v>
      </c>
      <c r="S632" s="1">
        <v>7.9647500000000005E-4</v>
      </c>
      <c r="T632" s="1">
        <v>7.8932599999999992E-3</v>
      </c>
      <c r="U632" s="1">
        <v>-2.4890599999999998</v>
      </c>
      <c r="V632" s="1" t="s">
        <v>23</v>
      </c>
      <c r="W632" s="1">
        <f>ABS(IK_diagnostics_positions__3[[#This Row],[Column1]]-A631)</f>
        <v>3.6400000000003097E-4</v>
      </c>
      <c r="X632" s="1">
        <f>ABS(IK_diagnostics_positions__3[[#This Row],[Column2]]-B631)</f>
        <v>0</v>
      </c>
      <c r="Y632" s="1">
        <f>ABS(IK_diagnostics_positions__3[[#This Row],[Column3]]-C631)</f>
        <v>1.9100000000005224E-4</v>
      </c>
      <c r="Z632" s="1">
        <f>ABS(IK_diagnostics_positions__3[[#This Row],[Column4]]-D631)</f>
        <v>4.4900000000003271E-4</v>
      </c>
      <c r="AA632" s="1">
        <f>ABS(IK_diagnostics_positions__3[[#This Row],[Column5]]-E631)</f>
        <v>0</v>
      </c>
      <c r="AB632" s="1">
        <f>ABS(IK_diagnostics_positions__3[[#This Row],[Column6]]-F631)</f>
        <v>4.0600000000001746E-4</v>
      </c>
      <c r="AC632" s="1">
        <f>ABS(IK_diagnostics_positions__3[[#This Row],[Column7]]-G631)</f>
        <v>1.0100000000001774E-4</v>
      </c>
      <c r="AD632" s="1">
        <f>ABS(IK_diagnostics_positions__3[[#This Row],[Column8]]-H631)</f>
        <v>4.4500000000002871E-4</v>
      </c>
      <c r="AE632" s="1">
        <f>ABS(IK_diagnostics_positions__3[[#This Row],[Column9]]-I631)</f>
        <v>1.8000000000006899E-4</v>
      </c>
      <c r="AF632" s="1">
        <f>ABS(IK_diagnostics_positions__3[[#This Row],[Column10]]-J631)</f>
        <v>2.0200000000001467E-6</v>
      </c>
      <c r="AG632" s="1">
        <f>ABS(IK_diagnostics_positions__3[[#This Row],[Column11]]-K631)</f>
        <v>1.8899999999999473E-4</v>
      </c>
      <c r="AH632" s="1">
        <f>ABS(IK_diagnostics_positions__3[[#This Row],[Column12]]-L631)</f>
        <v>1.2999999999996348E-4</v>
      </c>
      <c r="AI632" s="1">
        <f>ABS(IK_diagnostics_positions__3[[#This Row],[Column13]]-M631)</f>
        <v>1.0500000000002174E-4</v>
      </c>
      <c r="AJ632" s="1">
        <f>ABS(IK_diagnostics_positions__3[[#This Row],[Column14]]-N631)</f>
        <v>6.700000000003925E-5</v>
      </c>
      <c r="AK632" s="1">
        <f>ABS(IK_diagnostics_positions__3[[#This Row],[Column15]]-O631)</f>
        <v>9.0000000000145519E-5</v>
      </c>
      <c r="AL632" s="1">
        <f>ABS(IK_diagnostics_positions__3[[#This Row],[Column16]]-P631)</f>
        <v>4.1000000000068759E-5</v>
      </c>
      <c r="AM632" s="1">
        <f>ABS(IK_diagnostics_positions__3[[#This Row],[Column17]]-Q631)</f>
        <v>5.0000000000105516E-5</v>
      </c>
      <c r="AN632" s="1">
        <f>ABS(IK_diagnostics_positions__3[[#This Row],[Column18]]-R631)</f>
        <v>1.2000000000034206E-4</v>
      </c>
      <c r="AO632" s="1">
        <f>ABS(IK_diagnostics_positions__3[[#This Row],[Column19]]-S631)</f>
        <v>3.0242000000000094E-5</v>
      </c>
      <c r="AP632" s="1">
        <f>ABS(IK_diagnostics_positions__3[[#This Row],[Column20]]-T631)</f>
        <v>8.0410000000001244E-5</v>
      </c>
      <c r="AQ632" s="1">
        <f>ABS(IK_diagnostics_positions__3[[#This Row],[Column21]]-U631)</f>
        <v>9.9999999996214228E-6</v>
      </c>
    </row>
    <row r="633" spans="1:43" x14ac:dyDescent="0.25">
      <c r="A633" s="1">
        <v>0.46406399999999998</v>
      </c>
      <c r="B633" s="1" t="s">
        <v>22</v>
      </c>
      <c r="C633" s="1">
        <v>-0.88580199999999998</v>
      </c>
      <c r="D633" s="1">
        <v>-0.46722799999999998</v>
      </c>
      <c r="E633" s="1" t="s">
        <v>22</v>
      </c>
      <c r="F633" s="1">
        <v>-0.52153000000000005</v>
      </c>
      <c r="G633" s="1">
        <v>-0.759351</v>
      </c>
      <c r="H633" s="1">
        <v>0.60875400000000002</v>
      </c>
      <c r="I633" s="1">
        <v>-1.25915</v>
      </c>
      <c r="J633" s="1">
        <v>-1.5461400000000001E-3</v>
      </c>
      <c r="K633" s="1">
        <v>0.80253699999999994</v>
      </c>
      <c r="L633" s="1">
        <v>-1.88219</v>
      </c>
      <c r="M633" s="1">
        <v>0.75625900000000001</v>
      </c>
      <c r="N633" s="1">
        <v>0.99631999999999998</v>
      </c>
      <c r="O633" s="1">
        <v>-2.5052300000000001</v>
      </c>
      <c r="P633" s="1">
        <v>-0.75739000000000001</v>
      </c>
      <c r="Q633" s="1">
        <v>1.00145</v>
      </c>
      <c r="R633" s="1">
        <v>-2.5059999999999998</v>
      </c>
      <c r="S633" s="1">
        <v>8.4468E-4</v>
      </c>
      <c r="T633" s="1">
        <v>7.8640600000000008E-3</v>
      </c>
      <c r="U633" s="1">
        <v>-2.48922</v>
      </c>
      <c r="V633" s="1" t="s">
        <v>23</v>
      </c>
      <c r="W633" s="1">
        <f>ABS(IK_diagnostics_positions__3[[#This Row],[Column1]]-A632)</f>
        <v>2.7299999999996771E-4</v>
      </c>
      <c r="X633" s="1">
        <f>ABS(IK_diagnostics_positions__3[[#This Row],[Column2]]-B632)</f>
        <v>0</v>
      </c>
      <c r="Y633" s="1">
        <f>ABS(IK_diagnostics_positions__3[[#This Row],[Column3]]-C632)</f>
        <v>1.4199999999997548E-4</v>
      </c>
      <c r="Z633" s="1">
        <f>ABS(IK_diagnostics_positions__3[[#This Row],[Column4]]-D632)</f>
        <v>3.2999999999999696E-4</v>
      </c>
      <c r="AA633" s="1">
        <f>ABS(IK_diagnostics_positions__3[[#This Row],[Column5]]-E632)</f>
        <v>0</v>
      </c>
      <c r="AB633" s="1">
        <f>ABS(IK_diagnostics_positions__3[[#This Row],[Column6]]-F632)</f>
        <v>2.8799999999995496E-4</v>
      </c>
      <c r="AC633" s="1">
        <f>ABS(IK_diagnostics_positions__3[[#This Row],[Column7]]-G632)</f>
        <v>9.5999999999984986E-5</v>
      </c>
      <c r="AD633" s="1">
        <f>ABS(IK_diagnostics_positions__3[[#This Row],[Column8]]-H632)</f>
        <v>3.7399999999998546E-4</v>
      </c>
      <c r="AE633" s="1">
        <f>ABS(IK_diagnostics_positions__3[[#This Row],[Column9]]-I632)</f>
        <v>7.0000000000014495E-5</v>
      </c>
      <c r="AF633" s="1">
        <f>ABS(IK_diagnostics_positions__3[[#This Row],[Column10]]-J632)</f>
        <v>7.7499999999999444E-6</v>
      </c>
      <c r="AG633" s="1">
        <f>ABS(IK_diagnostics_positions__3[[#This Row],[Column11]]-K632)</f>
        <v>1.7600000000006499E-4</v>
      </c>
      <c r="AH633" s="1">
        <f>ABS(IK_diagnostics_positions__3[[#This Row],[Column12]]-L632)</f>
        <v>2.9999999999974492E-5</v>
      </c>
      <c r="AI633" s="1">
        <f>ABS(IK_diagnostics_positions__3[[#This Row],[Column13]]-M632)</f>
        <v>7.9999999999968985E-5</v>
      </c>
      <c r="AJ633" s="1">
        <f>ABS(IK_diagnostics_positions__3[[#This Row],[Column14]]-N632)</f>
        <v>2.1999999999966491E-5</v>
      </c>
      <c r="AK633" s="1">
        <f>ABS(IK_diagnostics_positions__3[[#This Row],[Column15]]-O632)</f>
        <v>2.0000000000131024E-5</v>
      </c>
      <c r="AL633" s="1">
        <f>ABS(IK_diagnostics_positions__3[[#This Row],[Column16]]-P632)</f>
        <v>6.3999999999952983E-5</v>
      </c>
      <c r="AM633" s="1">
        <f>ABS(IK_diagnostics_positions__3[[#This Row],[Column17]]-Q632)</f>
        <v>2.9999999999974492E-5</v>
      </c>
      <c r="AN633" s="1">
        <f>ABS(IK_diagnostics_positions__3[[#This Row],[Column18]]-R632)</f>
        <v>0</v>
      </c>
      <c r="AO633" s="1">
        <f>ABS(IK_diagnostics_positions__3[[#This Row],[Column19]]-S632)</f>
        <v>4.8204999999999949E-5</v>
      </c>
      <c r="AP633" s="1">
        <f>ABS(IK_diagnostics_positions__3[[#This Row],[Column20]]-T632)</f>
        <v>2.9199999999998325E-5</v>
      </c>
      <c r="AQ633" s="1">
        <f>ABS(IK_diagnostics_positions__3[[#This Row],[Column21]]-U632)</f>
        <v>1.6000000000016001E-4</v>
      </c>
    </row>
    <row r="634" spans="1:43" x14ac:dyDescent="0.25">
      <c r="A634" s="1">
        <v>0.464389</v>
      </c>
      <c r="B634" s="1" t="s">
        <v>22</v>
      </c>
      <c r="C634" s="1">
        <v>-0.88563099999999995</v>
      </c>
      <c r="D634" s="1">
        <v>-0.46684100000000001</v>
      </c>
      <c r="E634" s="1" t="s">
        <v>22</v>
      </c>
      <c r="F634" s="1">
        <v>-0.52120100000000003</v>
      </c>
      <c r="G634" s="1">
        <v>-0.75927100000000003</v>
      </c>
      <c r="H634" s="1">
        <v>0.60839100000000002</v>
      </c>
      <c r="I634" s="1">
        <v>-1.2589999999999999</v>
      </c>
      <c r="J634" s="1">
        <v>-1.5558600000000001E-3</v>
      </c>
      <c r="K634" s="1">
        <v>0.80240500000000003</v>
      </c>
      <c r="L634" s="1">
        <v>-1.88208</v>
      </c>
      <c r="M634" s="1">
        <v>0.75615900000000003</v>
      </c>
      <c r="N634" s="1">
        <v>0.99641900000000005</v>
      </c>
      <c r="O634" s="1">
        <v>-2.5051600000000001</v>
      </c>
      <c r="P634" s="1">
        <v>-0.75725299999999995</v>
      </c>
      <c r="Q634" s="1">
        <v>1.0016099999999999</v>
      </c>
      <c r="R634" s="1">
        <v>-2.50597</v>
      </c>
      <c r="S634" s="1">
        <v>8.15064E-4</v>
      </c>
      <c r="T634" s="1">
        <v>7.8661400000000006E-3</v>
      </c>
      <c r="U634" s="1">
        <v>-2.48929</v>
      </c>
      <c r="V634" s="1" t="s">
        <v>23</v>
      </c>
      <c r="W634" s="1">
        <f>ABS(IK_diagnostics_positions__3[[#This Row],[Column1]]-A633)</f>
        <v>3.2500000000001972E-4</v>
      </c>
      <c r="X634" s="1">
        <f>ABS(IK_diagnostics_positions__3[[#This Row],[Column2]]-B633)</f>
        <v>0</v>
      </c>
      <c r="Y634" s="1">
        <f>ABS(IK_diagnostics_positions__3[[#This Row],[Column3]]-C633)</f>
        <v>1.7100000000003224E-4</v>
      </c>
      <c r="Z634" s="1">
        <f>ABS(IK_diagnostics_positions__3[[#This Row],[Column4]]-D633)</f>
        <v>3.869999999999707E-4</v>
      </c>
      <c r="AA634" s="1">
        <f>ABS(IK_diagnostics_positions__3[[#This Row],[Column5]]-E633)</f>
        <v>0</v>
      </c>
      <c r="AB634" s="1">
        <f>ABS(IK_diagnostics_positions__3[[#This Row],[Column6]]-F633)</f>
        <v>3.2900000000002372E-4</v>
      </c>
      <c r="AC634" s="1">
        <f>ABS(IK_diagnostics_positions__3[[#This Row],[Column7]]-G633)</f>
        <v>7.9999999999968985E-5</v>
      </c>
      <c r="AD634" s="1">
        <f>ABS(IK_diagnostics_positions__3[[#This Row],[Column8]]-H633)</f>
        <v>3.6300000000000221E-4</v>
      </c>
      <c r="AE634" s="1">
        <f>ABS(IK_diagnostics_positions__3[[#This Row],[Column9]]-I633)</f>
        <v>1.500000000000945E-4</v>
      </c>
      <c r="AF634" s="1">
        <f>ABS(IK_diagnostics_positions__3[[#This Row],[Column10]]-J633)</f>
        <v>9.7199999999999544E-6</v>
      </c>
      <c r="AG634" s="1">
        <f>ABS(IK_diagnostics_positions__3[[#This Row],[Column11]]-K633)</f>
        <v>1.3199999999990997E-4</v>
      </c>
      <c r="AH634" s="1">
        <f>ABS(IK_diagnostics_positions__3[[#This Row],[Column12]]-L633)</f>
        <v>1.100000000000545E-4</v>
      </c>
      <c r="AI634" s="1">
        <f>ABS(IK_diagnostics_positions__3[[#This Row],[Column13]]-M633)</f>
        <v>9.9999999999988987E-5</v>
      </c>
      <c r="AJ634" s="1">
        <f>ABS(IK_diagnostics_positions__3[[#This Row],[Column14]]-N633)</f>
        <v>9.9000000000071253E-5</v>
      </c>
      <c r="AK634" s="1">
        <f>ABS(IK_diagnostics_positions__3[[#This Row],[Column15]]-O633)</f>
        <v>7.0000000000014495E-5</v>
      </c>
      <c r="AL634" s="1">
        <f>ABS(IK_diagnostics_positions__3[[#This Row],[Column16]]-P633)</f>
        <v>1.3700000000005375E-4</v>
      </c>
      <c r="AM634" s="1">
        <f>ABS(IK_diagnostics_positions__3[[#This Row],[Column17]]-Q633)</f>
        <v>1.5999999999993797E-4</v>
      </c>
      <c r="AN634" s="1">
        <f>ABS(IK_diagnostics_positions__3[[#This Row],[Column18]]-R633)</f>
        <v>2.9999999999752447E-5</v>
      </c>
      <c r="AO634" s="1">
        <f>ABS(IK_diagnostics_positions__3[[#This Row],[Column19]]-S633)</f>
        <v>2.9615999999999996E-5</v>
      </c>
      <c r="AP634" s="1">
        <f>ABS(IK_diagnostics_positions__3[[#This Row],[Column20]]-T633)</f>
        <v>2.0799999999997903E-6</v>
      </c>
      <c r="AQ634" s="1">
        <f>ABS(IK_diagnostics_positions__3[[#This Row],[Column21]]-U633)</f>
        <v>7.0000000000014495E-5</v>
      </c>
    </row>
    <row r="635" spans="1:43" x14ac:dyDescent="0.25">
      <c r="A635" s="1">
        <v>0.464615</v>
      </c>
      <c r="B635" s="1" t="s">
        <v>22</v>
      </c>
      <c r="C635" s="1">
        <v>-0.88551299999999999</v>
      </c>
      <c r="D635" s="1">
        <v>-0.466534</v>
      </c>
      <c r="E635" s="1" t="s">
        <v>22</v>
      </c>
      <c r="F635" s="1">
        <v>-0.52087499999999998</v>
      </c>
      <c r="G635" s="1">
        <v>-0.75925600000000004</v>
      </c>
      <c r="H635" s="1">
        <v>0.60797299999999999</v>
      </c>
      <c r="I635" s="1">
        <v>-1.2588999999999999</v>
      </c>
      <c r="J635" s="1">
        <v>-1.6037200000000001E-3</v>
      </c>
      <c r="K635" s="1">
        <v>0.80218500000000004</v>
      </c>
      <c r="L635" s="1">
        <v>-1.8819900000000001</v>
      </c>
      <c r="M635" s="1">
        <v>0.75604800000000005</v>
      </c>
      <c r="N635" s="1">
        <v>0.99639699999999998</v>
      </c>
      <c r="O635" s="1">
        <v>-2.50509</v>
      </c>
      <c r="P635" s="1">
        <v>-0.75724499999999995</v>
      </c>
      <c r="Q635" s="1">
        <v>1.0015499999999999</v>
      </c>
      <c r="R635" s="1">
        <v>-2.5059</v>
      </c>
      <c r="S635" s="1">
        <v>7.7480099999999998E-4</v>
      </c>
      <c r="T635" s="1">
        <v>7.7575400000000003E-3</v>
      </c>
      <c r="U635" s="1">
        <v>-2.48935</v>
      </c>
      <c r="V635" s="1" t="s">
        <v>23</v>
      </c>
      <c r="W635" s="1">
        <f>ABS(IK_diagnostics_positions__3[[#This Row],[Column1]]-A634)</f>
        <v>2.2600000000000398E-4</v>
      </c>
      <c r="X635" s="1">
        <f>ABS(IK_diagnostics_positions__3[[#This Row],[Column2]]-B634)</f>
        <v>0</v>
      </c>
      <c r="Y635" s="1">
        <f>ABS(IK_diagnostics_positions__3[[#This Row],[Column3]]-C634)</f>
        <v>1.1799999999995148E-4</v>
      </c>
      <c r="Z635" s="1">
        <f>ABS(IK_diagnostics_positions__3[[#This Row],[Column4]]-D634)</f>
        <v>3.0700000000000172E-4</v>
      </c>
      <c r="AA635" s="1">
        <f>ABS(IK_diagnostics_positions__3[[#This Row],[Column5]]-E634)</f>
        <v>0</v>
      </c>
      <c r="AB635" s="1">
        <f>ABS(IK_diagnostics_positions__3[[#This Row],[Column6]]-F634)</f>
        <v>3.2600000000004847E-4</v>
      </c>
      <c r="AC635" s="1">
        <f>ABS(IK_diagnostics_positions__3[[#This Row],[Column7]]-G634)</f>
        <v>1.4999999999987246E-5</v>
      </c>
      <c r="AD635" s="1">
        <f>ABS(IK_diagnostics_positions__3[[#This Row],[Column8]]-H634)</f>
        <v>4.1800000000002946E-4</v>
      </c>
      <c r="AE635" s="1">
        <f>ABS(IK_diagnostics_positions__3[[#This Row],[Column9]]-I634)</f>
        <v>9.9999999999988987E-5</v>
      </c>
      <c r="AF635" s="1">
        <f>ABS(IK_diagnostics_positions__3[[#This Row],[Column10]]-J634)</f>
        <v>4.7860000000000047E-5</v>
      </c>
      <c r="AG635" s="1">
        <f>ABS(IK_diagnostics_positions__3[[#This Row],[Column11]]-K634)</f>
        <v>2.1999999999999797E-4</v>
      </c>
      <c r="AH635" s="1">
        <f>ABS(IK_diagnostics_positions__3[[#This Row],[Column12]]-L634)</f>
        <v>8.9999999999923475E-5</v>
      </c>
      <c r="AI635" s="1">
        <f>ABS(IK_diagnostics_positions__3[[#This Row],[Column13]]-M634)</f>
        <v>1.1099999999997223E-4</v>
      </c>
      <c r="AJ635" s="1">
        <f>ABS(IK_diagnostics_positions__3[[#This Row],[Column14]]-N634)</f>
        <v>2.2000000000077513E-5</v>
      </c>
      <c r="AK635" s="1">
        <f>ABS(IK_diagnostics_positions__3[[#This Row],[Column15]]-O634)</f>
        <v>7.0000000000014495E-5</v>
      </c>
      <c r="AL635" s="1">
        <f>ABS(IK_diagnostics_positions__3[[#This Row],[Column16]]-P634)</f>
        <v>8.0000000000080007E-6</v>
      </c>
      <c r="AM635" s="1">
        <f>ABS(IK_diagnostics_positions__3[[#This Row],[Column17]]-Q634)</f>
        <v>5.9999999999948983E-5</v>
      </c>
      <c r="AN635" s="1">
        <f>ABS(IK_diagnostics_positions__3[[#This Row],[Column18]]-R634)</f>
        <v>7.0000000000014495E-5</v>
      </c>
      <c r="AO635" s="1">
        <f>ABS(IK_diagnostics_positions__3[[#This Row],[Column19]]-S634)</f>
        <v>4.0263000000000018E-5</v>
      </c>
      <c r="AP635" s="1">
        <f>ABS(IK_diagnostics_positions__3[[#This Row],[Column20]]-T634)</f>
        <v>1.0860000000000036E-4</v>
      </c>
      <c r="AQ635" s="1">
        <f>ABS(IK_diagnostics_positions__3[[#This Row],[Column21]]-U634)</f>
        <v>5.9999999999948983E-5</v>
      </c>
    </row>
    <row r="636" spans="1:43" x14ac:dyDescent="0.25">
      <c r="A636" s="1">
        <v>0.46484500000000001</v>
      </c>
      <c r="B636" s="1" t="s">
        <v>22</v>
      </c>
      <c r="C636" s="1">
        <v>-0.88539199999999996</v>
      </c>
      <c r="D636" s="1">
        <v>-0.46626699999999999</v>
      </c>
      <c r="E636" s="1" t="s">
        <v>22</v>
      </c>
      <c r="F636" s="1">
        <v>-0.52065799999999995</v>
      </c>
      <c r="G636" s="1">
        <v>-0.75921700000000003</v>
      </c>
      <c r="H636" s="1">
        <v>0.60759600000000002</v>
      </c>
      <c r="I636" s="1">
        <v>-1.2588999999999999</v>
      </c>
      <c r="J636" s="1">
        <v>-1.59341E-3</v>
      </c>
      <c r="K636" s="1">
        <v>0.80201199999999995</v>
      </c>
      <c r="L636" s="1">
        <v>-1.8819699999999999</v>
      </c>
      <c r="M636" s="1">
        <v>0.75602999999999998</v>
      </c>
      <c r="N636" s="1">
        <v>0.99642900000000001</v>
      </c>
      <c r="O636" s="1">
        <v>-2.5050300000000001</v>
      </c>
      <c r="P636" s="1">
        <v>-0.757193</v>
      </c>
      <c r="Q636" s="1">
        <v>1.0015799999999999</v>
      </c>
      <c r="R636" s="1">
        <v>-2.5058600000000002</v>
      </c>
      <c r="S636" s="1">
        <v>8.4859900000000001E-4</v>
      </c>
      <c r="T636" s="1">
        <v>7.7236300000000004E-3</v>
      </c>
      <c r="U636" s="1">
        <v>-2.4895</v>
      </c>
      <c r="V636" s="1" t="s">
        <v>23</v>
      </c>
      <c r="W636" s="1">
        <f>ABS(IK_diagnostics_positions__3[[#This Row],[Column1]]-A635)</f>
        <v>2.3000000000000798E-4</v>
      </c>
      <c r="X636" s="1">
        <f>ABS(IK_diagnostics_positions__3[[#This Row],[Column2]]-B635)</f>
        <v>0</v>
      </c>
      <c r="Y636" s="1">
        <f>ABS(IK_diagnostics_positions__3[[#This Row],[Column3]]-C635)</f>
        <v>1.2100000000003774E-4</v>
      </c>
      <c r="Z636" s="1">
        <f>ABS(IK_diagnostics_positions__3[[#This Row],[Column4]]-D635)</f>
        <v>2.6700000000001722E-4</v>
      </c>
      <c r="AA636" s="1">
        <f>ABS(IK_diagnostics_positions__3[[#This Row],[Column5]]-E635)</f>
        <v>0</v>
      </c>
      <c r="AB636" s="1">
        <f>ABS(IK_diagnostics_positions__3[[#This Row],[Column6]]-F635)</f>
        <v>2.1700000000002273E-4</v>
      </c>
      <c r="AC636" s="1">
        <f>ABS(IK_diagnostics_positions__3[[#This Row],[Column7]]-G635)</f>
        <v>3.9000000000011248E-5</v>
      </c>
      <c r="AD636" s="1">
        <f>ABS(IK_diagnostics_positions__3[[#This Row],[Column8]]-H635)</f>
        <v>3.769999999999607E-4</v>
      </c>
      <c r="AE636" s="1">
        <f>ABS(IK_diagnostics_positions__3[[#This Row],[Column9]]-I635)</f>
        <v>0</v>
      </c>
      <c r="AF636" s="1">
        <f>ABS(IK_diagnostics_positions__3[[#This Row],[Column10]]-J635)</f>
        <v>1.0310000000000137E-5</v>
      </c>
      <c r="AG636" s="1">
        <f>ABS(IK_diagnostics_positions__3[[#This Row],[Column11]]-K635)</f>
        <v>1.7300000000008975E-4</v>
      </c>
      <c r="AH636" s="1">
        <f>ABS(IK_diagnostics_positions__3[[#This Row],[Column12]]-L635)</f>
        <v>2.0000000000131024E-5</v>
      </c>
      <c r="AI636" s="1">
        <f>ABS(IK_diagnostics_positions__3[[#This Row],[Column13]]-M635)</f>
        <v>1.8000000000073513E-5</v>
      </c>
      <c r="AJ636" s="1">
        <f>ABS(IK_diagnostics_positions__3[[#This Row],[Column14]]-N635)</f>
        <v>3.2000000000032003E-5</v>
      </c>
      <c r="AK636" s="1">
        <f>ABS(IK_diagnostics_positions__3[[#This Row],[Column15]]-O635)</f>
        <v>5.9999999999948983E-5</v>
      </c>
      <c r="AL636" s="1">
        <f>ABS(IK_diagnostics_positions__3[[#This Row],[Column16]]-P635)</f>
        <v>5.1999999999940982E-5</v>
      </c>
      <c r="AM636" s="1">
        <f>ABS(IK_diagnostics_positions__3[[#This Row],[Column17]]-Q635)</f>
        <v>2.9999999999974492E-5</v>
      </c>
      <c r="AN636" s="1">
        <f>ABS(IK_diagnostics_positions__3[[#This Row],[Column18]]-R635)</f>
        <v>3.9999999999817959E-5</v>
      </c>
      <c r="AO636" s="1">
        <f>ABS(IK_diagnostics_positions__3[[#This Row],[Column19]]-S635)</f>
        <v>7.3798000000000028E-5</v>
      </c>
      <c r="AP636" s="1">
        <f>ABS(IK_diagnostics_positions__3[[#This Row],[Column20]]-T635)</f>
        <v>3.3909999999999843E-5</v>
      </c>
      <c r="AQ636" s="1">
        <f>ABS(IK_diagnostics_positions__3[[#This Row],[Column21]]-U635)</f>
        <v>1.500000000000945E-4</v>
      </c>
    </row>
    <row r="637" spans="1:43" x14ac:dyDescent="0.25">
      <c r="A637" s="1">
        <v>0.46518199999999998</v>
      </c>
      <c r="B637" s="1" t="s">
        <v>22</v>
      </c>
      <c r="C637" s="1">
        <v>-0.88521499999999997</v>
      </c>
      <c r="D637" s="1">
        <v>-0.46587200000000001</v>
      </c>
      <c r="E637" s="1" t="s">
        <v>22</v>
      </c>
      <c r="F637" s="1">
        <v>-0.52033399999999996</v>
      </c>
      <c r="G637" s="1">
        <v>-0.75907899999999995</v>
      </c>
      <c r="H637" s="1">
        <v>0.60720399999999997</v>
      </c>
      <c r="I637" s="1">
        <v>-1.2587999999999999</v>
      </c>
      <c r="J637" s="1">
        <v>-1.5555E-3</v>
      </c>
      <c r="K637" s="1">
        <v>0.801813</v>
      </c>
      <c r="L637" s="1">
        <v>-1.8819300000000001</v>
      </c>
      <c r="M637" s="1">
        <v>0.75596799999999997</v>
      </c>
      <c r="N637" s="1">
        <v>0.99642299999999995</v>
      </c>
      <c r="O637" s="1">
        <v>-2.5050500000000002</v>
      </c>
      <c r="P637" s="1">
        <v>-0.75713799999999998</v>
      </c>
      <c r="Q637" s="1">
        <v>1.0014700000000001</v>
      </c>
      <c r="R637" s="1">
        <v>-2.5058099999999999</v>
      </c>
      <c r="S637" s="1">
        <v>8.0878299999999998E-4</v>
      </c>
      <c r="T637" s="1">
        <v>7.6244499999999996E-3</v>
      </c>
      <c r="U637" s="1">
        <v>-2.4895900000000002</v>
      </c>
      <c r="V637" s="1" t="s">
        <v>23</v>
      </c>
      <c r="W637" s="1">
        <f>ABS(IK_diagnostics_positions__3[[#This Row],[Column1]]-A636)</f>
        <v>3.3699999999997621E-4</v>
      </c>
      <c r="X637" s="1">
        <f>ABS(IK_diagnostics_positions__3[[#This Row],[Column2]]-B636)</f>
        <v>0</v>
      </c>
      <c r="Y637" s="1">
        <f>ABS(IK_diagnostics_positions__3[[#This Row],[Column3]]-C636)</f>
        <v>1.7699999999998273E-4</v>
      </c>
      <c r="Z637" s="1">
        <f>ABS(IK_diagnostics_positions__3[[#This Row],[Column4]]-D636)</f>
        <v>3.949999999999787E-4</v>
      </c>
      <c r="AA637" s="1">
        <f>ABS(IK_diagnostics_positions__3[[#This Row],[Column5]]-E636)</f>
        <v>0</v>
      </c>
      <c r="AB637" s="1">
        <f>ABS(IK_diagnostics_positions__3[[#This Row],[Column6]]-F636)</f>
        <v>3.2399999999999096E-4</v>
      </c>
      <c r="AC637" s="1">
        <f>ABS(IK_diagnostics_positions__3[[#This Row],[Column7]]-G636)</f>
        <v>1.380000000000825E-4</v>
      </c>
      <c r="AD637" s="1">
        <f>ABS(IK_diagnostics_positions__3[[#This Row],[Column8]]-H636)</f>
        <v>3.9200000000005897E-4</v>
      </c>
      <c r="AE637" s="1">
        <f>ABS(IK_diagnostics_positions__3[[#This Row],[Column9]]-I636)</f>
        <v>9.9999999999988987E-5</v>
      </c>
      <c r="AF637" s="1">
        <f>ABS(IK_diagnostics_positions__3[[#This Row],[Column10]]-J636)</f>
        <v>3.790999999999994E-5</v>
      </c>
      <c r="AG637" s="1">
        <f>ABS(IK_diagnostics_positions__3[[#This Row],[Column11]]-K636)</f>
        <v>1.9899999999994922E-4</v>
      </c>
      <c r="AH637" s="1">
        <f>ABS(IK_diagnostics_positions__3[[#This Row],[Column12]]-L636)</f>
        <v>3.9999999999817959E-5</v>
      </c>
      <c r="AI637" s="1">
        <f>ABS(IK_diagnostics_positions__3[[#This Row],[Column13]]-M636)</f>
        <v>6.2000000000006494E-5</v>
      </c>
      <c r="AJ637" s="1">
        <f>ABS(IK_diagnostics_positions__3[[#This Row],[Column14]]-N636)</f>
        <v>6.0000000000615117E-6</v>
      </c>
      <c r="AK637" s="1">
        <f>ABS(IK_diagnostics_positions__3[[#This Row],[Column15]]-O636)</f>
        <v>2.0000000000131024E-5</v>
      </c>
      <c r="AL637" s="1">
        <f>ABS(IK_diagnostics_positions__3[[#This Row],[Column16]]-P636)</f>
        <v>5.5000000000027249E-5</v>
      </c>
      <c r="AM637" s="1">
        <f>ABS(IK_diagnostics_positions__3[[#This Row],[Column17]]-Q636)</f>
        <v>1.0999999999983245E-4</v>
      </c>
      <c r="AN637" s="1">
        <f>ABS(IK_diagnostics_positions__3[[#This Row],[Column18]]-R636)</f>
        <v>5.000000000032756E-5</v>
      </c>
      <c r="AO637" s="1">
        <f>ABS(IK_diagnostics_positions__3[[#This Row],[Column19]]-S636)</f>
        <v>3.9816000000000027E-5</v>
      </c>
      <c r="AP637" s="1">
        <f>ABS(IK_diagnostics_positions__3[[#This Row],[Column20]]-T636)</f>
        <v>9.9180000000000795E-5</v>
      </c>
      <c r="AQ637" s="1">
        <f>ABS(IK_diagnostics_positions__3[[#This Row],[Column21]]-U636)</f>
        <v>9.0000000000145519E-5</v>
      </c>
    </row>
    <row r="638" spans="1:43" x14ac:dyDescent="0.25">
      <c r="A638" s="1">
        <v>0.46546500000000002</v>
      </c>
      <c r="B638" s="1" t="s">
        <v>22</v>
      </c>
      <c r="C638" s="1">
        <v>-0.88506600000000002</v>
      </c>
      <c r="D638" s="1">
        <v>-0.46553099999999997</v>
      </c>
      <c r="E638" s="1" t="s">
        <v>22</v>
      </c>
      <c r="F638" s="1">
        <v>-0.52003600000000005</v>
      </c>
      <c r="G638" s="1">
        <v>-0.75906700000000005</v>
      </c>
      <c r="H638" s="1">
        <v>0.60669499999999998</v>
      </c>
      <c r="I638" s="1">
        <v>-1.2587900000000001</v>
      </c>
      <c r="J638" s="1">
        <v>-1.59538E-3</v>
      </c>
      <c r="K638" s="1">
        <v>0.80163499999999999</v>
      </c>
      <c r="L638" s="1">
        <v>-1.88188</v>
      </c>
      <c r="M638" s="1">
        <v>0.75587599999999999</v>
      </c>
      <c r="N638" s="1">
        <v>0.99657499999999999</v>
      </c>
      <c r="O638" s="1">
        <v>-2.5049600000000001</v>
      </c>
      <c r="P638" s="1">
        <v>-0.75706399999999996</v>
      </c>
      <c r="Q638" s="1">
        <v>1.0014799999999999</v>
      </c>
      <c r="R638" s="1">
        <v>-2.5058400000000001</v>
      </c>
      <c r="S638" s="1">
        <v>8.2304299999999997E-4</v>
      </c>
      <c r="T638" s="1">
        <v>7.5038099999999996E-3</v>
      </c>
      <c r="U638" s="1">
        <v>-2.4896199999999999</v>
      </c>
      <c r="V638" s="1" t="s">
        <v>23</v>
      </c>
      <c r="W638" s="1">
        <f>ABS(IK_diagnostics_positions__3[[#This Row],[Column1]]-A637)</f>
        <v>2.8300000000003322E-4</v>
      </c>
      <c r="X638" s="1">
        <f>ABS(IK_diagnostics_positions__3[[#This Row],[Column2]]-B637)</f>
        <v>0</v>
      </c>
      <c r="Y638" s="1">
        <f>ABS(IK_diagnostics_positions__3[[#This Row],[Column3]]-C637)</f>
        <v>1.4899999999995472E-4</v>
      </c>
      <c r="Z638" s="1">
        <f>ABS(IK_diagnostics_positions__3[[#This Row],[Column4]]-D637)</f>
        <v>3.4100000000003572E-4</v>
      </c>
      <c r="AA638" s="1">
        <f>ABS(IK_diagnostics_positions__3[[#This Row],[Column5]]-E637)</f>
        <v>0</v>
      </c>
      <c r="AB638" s="1">
        <f>ABS(IK_diagnostics_positions__3[[#This Row],[Column6]]-F637)</f>
        <v>2.9799999999990945E-4</v>
      </c>
      <c r="AC638" s="1">
        <f>ABS(IK_diagnostics_positions__3[[#This Row],[Column7]]-G637)</f>
        <v>1.1999999999900979E-5</v>
      </c>
      <c r="AD638" s="1">
        <f>ABS(IK_diagnostics_positions__3[[#This Row],[Column8]]-H637)</f>
        <v>5.0899999999998169E-4</v>
      </c>
      <c r="AE638" s="1">
        <f>ABS(IK_diagnostics_positions__3[[#This Row],[Column9]]-I637)</f>
        <v>9.9999999998434674E-6</v>
      </c>
      <c r="AF638" s="1">
        <f>ABS(IK_diagnostics_positions__3[[#This Row],[Column10]]-J637)</f>
        <v>3.987999999999995E-5</v>
      </c>
      <c r="AG638" s="1">
        <f>ABS(IK_diagnostics_positions__3[[#This Row],[Column11]]-K637)</f>
        <v>1.7800000000001148E-4</v>
      </c>
      <c r="AH638" s="1">
        <f>ABS(IK_diagnostics_positions__3[[#This Row],[Column12]]-L637)</f>
        <v>5.0000000000105516E-5</v>
      </c>
      <c r="AI638" s="1">
        <f>ABS(IK_diagnostics_positions__3[[#This Row],[Column13]]-M637)</f>
        <v>9.1999999999980986E-5</v>
      </c>
      <c r="AJ638" s="1">
        <f>ABS(IK_diagnostics_positions__3[[#This Row],[Column14]]-N637)</f>
        <v>1.5200000000004099E-4</v>
      </c>
      <c r="AK638" s="1">
        <f>ABS(IK_diagnostics_positions__3[[#This Row],[Column15]]-O637)</f>
        <v>9.0000000000145519E-5</v>
      </c>
      <c r="AL638" s="1">
        <f>ABS(IK_diagnostics_positions__3[[#This Row],[Column16]]-P637)</f>
        <v>7.4000000000018495E-5</v>
      </c>
      <c r="AM638" s="1">
        <f>ABS(IK_diagnostics_positions__3[[#This Row],[Column17]]-Q637)</f>
        <v>9.9999999998434674E-6</v>
      </c>
      <c r="AN638" s="1">
        <f>ABS(IK_diagnostics_positions__3[[#This Row],[Column18]]-R637)</f>
        <v>3.0000000000196536E-5</v>
      </c>
      <c r="AO638" s="1">
        <f>ABS(IK_diagnostics_positions__3[[#This Row],[Column19]]-S637)</f>
        <v>1.4259999999999989E-5</v>
      </c>
      <c r="AP638" s="1">
        <f>ABS(IK_diagnostics_positions__3[[#This Row],[Column20]]-T637)</f>
        <v>1.2063999999999998E-4</v>
      </c>
      <c r="AQ638" s="1">
        <f>ABS(IK_diagnostics_positions__3[[#This Row],[Column21]]-U637)</f>
        <v>2.9999999999752447E-5</v>
      </c>
    </row>
    <row r="639" spans="1:43" x14ac:dyDescent="0.25">
      <c r="A639" s="1">
        <v>0.46579199999999998</v>
      </c>
      <c r="B639" s="1" t="s">
        <v>22</v>
      </c>
      <c r="C639" s="1">
        <v>-0.88489399999999996</v>
      </c>
      <c r="D639" s="1">
        <v>-0.46515099999999998</v>
      </c>
      <c r="E639" s="1" t="s">
        <v>22</v>
      </c>
      <c r="F639" s="1">
        <v>-0.519729</v>
      </c>
      <c r="G639" s="1">
        <v>-0.75889700000000004</v>
      </c>
      <c r="H639" s="1">
        <v>0.60642200000000002</v>
      </c>
      <c r="I639" s="1">
        <v>-1.2586200000000001</v>
      </c>
      <c r="J639" s="1">
        <v>-1.513E-3</v>
      </c>
      <c r="K639" s="1">
        <v>0.80138900000000002</v>
      </c>
      <c r="L639" s="1">
        <v>-1.88181</v>
      </c>
      <c r="M639" s="1">
        <v>0.75587099999999996</v>
      </c>
      <c r="N639" s="1">
        <v>0.99635600000000002</v>
      </c>
      <c r="O639" s="1">
        <v>-2.5049899999999998</v>
      </c>
      <c r="P639" s="1">
        <v>-0.75694399999999995</v>
      </c>
      <c r="Q639" s="1">
        <v>1.0015000000000001</v>
      </c>
      <c r="R639" s="1">
        <v>-2.5057299999999998</v>
      </c>
      <c r="S639" s="1">
        <v>7.2509799999999998E-4</v>
      </c>
      <c r="T639" s="1">
        <v>7.4400899999999999E-3</v>
      </c>
      <c r="U639" s="1">
        <v>-2.4897900000000002</v>
      </c>
      <c r="V639" s="1" t="s">
        <v>23</v>
      </c>
      <c r="W639" s="1">
        <f>ABS(IK_diagnostics_positions__3[[#This Row],[Column1]]-A638)</f>
        <v>3.2699999999996621E-4</v>
      </c>
      <c r="X639" s="1">
        <f>ABS(IK_diagnostics_positions__3[[#This Row],[Column2]]-B638)</f>
        <v>0</v>
      </c>
      <c r="Y639" s="1">
        <f>ABS(IK_diagnostics_positions__3[[#This Row],[Column3]]-C638)</f>
        <v>1.7200000000006099E-4</v>
      </c>
      <c r="Z639" s="1">
        <f>ABS(IK_diagnostics_positions__3[[#This Row],[Column4]]-D638)</f>
        <v>3.7999999999999146E-4</v>
      </c>
      <c r="AA639" s="1">
        <f>ABS(IK_diagnostics_positions__3[[#This Row],[Column5]]-E638)</f>
        <v>0</v>
      </c>
      <c r="AB639" s="1">
        <f>ABS(IK_diagnostics_positions__3[[#This Row],[Column6]]-F638)</f>
        <v>3.0700000000005723E-4</v>
      </c>
      <c r="AC639" s="1">
        <f>ABS(IK_diagnostics_positions__3[[#This Row],[Column7]]-G638)</f>
        <v>1.7000000000000348E-4</v>
      </c>
      <c r="AD639" s="1">
        <f>ABS(IK_diagnostics_positions__3[[#This Row],[Column8]]-H638)</f>
        <v>2.7299999999996771E-4</v>
      </c>
      <c r="AE639" s="1">
        <f>ABS(IK_diagnostics_positions__3[[#This Row],[Column9]]-I638)</f>
        <v>1.7000000000000348E-4</v>
      </c>
      <c r="AF639" s="1">
        <f>ABS(IK_diagnostics_positions__3[[#This Row],[Column10]]-J638)</f>
        <v>8.2379999999999953E-5</v>
      </c>
      <c r="AG639" s="1">
        <f>ABS(IK_diagnostics_positions__3[[#This Row],[Column11]]-K638)</f>
        <v>2.4599999999996847E-4</v>
      </c>
      <c r="AH639" s="1">
        <f>ABS(IK_diagnostics_positions__3[[#This Row],[Column12]]-L638)</f>
        <v>7.0000000000014495E-5</v>
      </c>
      <c r="AI639" s="1">
        <f>ABS(IK_diagnostics_positions__3[[#This Row],[Column13]]-M638)</f>
        <v>5.000000000032756E-6</v>
      </c>
      <c r="AJ639" s="1">
        <f>ABS(IK_diagnostics_positions__3[[#This Row],[Column14]]-N638)</f>
        <v>2.1899999999996922E-4</v>
      </c>
      <c r="AK639" s="1">
        <f>ABS(IK_diagnostics_positions__3[[#This Row],[Column15]]-O638)</f>
        <v>2.9999999999752447E-5</v>
      </c>
      <c r="AL639" s="1">
        <f>ABS(IK_diagnostics_positions__3[[#This Row],[Column16]]-P638)</f>
        <v>1.2000000000000899E-4</v>
      </c>
      <c r="AM639" s="1">
        <f>ABS(IK_diagnostics_positions__3[[#This Row],[Column17]]-Q638)</f>
        <v>2.0000000000131024E-5</v>
      </c>
      <c r="AN639" s="1">
        <f>ABS(IK_diagnostics_positions__3[[#This Row],[Column18]]-R638)</f>
        <v>1.1000000000027654E-4</v>
      </c>
      <c r="AO639" s="1">
        <f>ABS(IK_diagnostics_positions__3[[#This Row],[Column19]]-S638)</f>
        <v>9.7944999999999998E-5</v>
      </c>
      <c r="AP639" s="1">
        <f>ABS(IK_diagnostics_positions__3[[#This Row],[Column20]]-T638)</f>
        <v>6.3719999999999749E-5</v>
      </c>
      <c r="AQ639" s="1">
        <f>ABS(IK_diagnostics_positions__3[[#This Row],[Column21]]-U638)</f>
        <v>1.7000000000022553E-4</v>
      </c>
    </row>
    <row r="640" spans="1:43" x14ac:dyDescent="0.25">
      <c r="A640" s="1">
        <v>0.46610099999999999</v>
      </c>
      <c r="B640" s="1" t="s">
        <v>22</v>
      </c>
      <c r="C640" s="1">
        <v>-0.88473199999999996</v>
      </c>
      <c r="D640" s="1">
        <v>-0.46477400000000002</v>
      </c>
      <c r="E640" s="1" t="s">
        <v>22</v>
      </c>
      <c r="F640" s="1">
        <v>-0.51939199999999996</v>
      </c>
      <c r="G640" s="1">
        <v>-0.75876999999999994</v>
      </c>
      <c r="H640" s="1">
        <v>0.60606400000000005</v>
      </c>
      <c r="I640" s="1">
        <v>-1.25848</v>
      </c>
      <c r="J640" s="1">
        <v>-1.46013E-3</v>
      </c>
      <c r="K640" s="1">
        <v>0.80126799999999998</v>
      </c>
      <c r="L640" s="1">
        <v>-1.88168</v>
      </c>
      <c r="M640" s="1">
        <v>0.75585000000000002</v>
      </c>
      <c r="N640" s="1">
        <v>0.996471</v>
      </c>
      <c r="O640" s="1">
        <v>-2.50488</v>
      </c>
      <c r="P640" s="1">
        <v>-0.75683100000000003</v>
      </c>
      <c r="Q640" s="1">
        <v>1.0015099999999999</v>
      </c>
      <c r="R640" s="1">
        <v>-2.50563</v>
      </c>
      <c r="S640" s="1">
        <v>7.1655999999999998E-4</v>
      </c>
      <c r="T640" s="1">
        <v>7.4585700000000003E-3</v>
      </c>
      <c r="U640" s="1">
        <v>-2.4898400000000001</v>
      </c>
      <c r="V640" s="1" t="s">
        <v>23</v>
      </c>
      <c r="W640" s="1">
        <f>ABS(IK_diagnostics_positions__3[[#This Row],[Column1]]-A639)</f>
        <v>3.0900000000000372E-4</v>
      </c>
      <c r="X640" s="1">
        <f>ABS(IK_diagnostics_positions__3[[#This Row],[Column2]]-B639)</f>
        <v>0</v>
      </c>
      <c r="Y640" s="1">
        <f>ABS(IK_diagnostics_positions__3[[#This Row],[Column3]]-C639)</f>
        <v>1.6199999999999548E-4</v>
      </c>
      <c r="Z640" s="1">
        <f>ABS(IK_diagnostics_positions__3[[#This Row],[Column4]]-D639)</f>
        <v>3.769999999999607E-4</v>
      </c>
      <c r="AA640" s="1">
        <f>ABS(IK_diagnostics_positions__3[[#This Row],[Column5]]-E639)</f>
        <v>0</v>
      </c>
      <c r="AB640" s="1">
        <f>ABS(IK_diagnostics_positions__3[[#This Row],[Column6]]-F639)</f>
        <v>3.3700000000003172E-4</v>
      </c>
      <c r="AC640" s="1">
        <f>ABS(IK_diagnostics_positions__3[[#This Row],[Column7]]-G639)</f>
        <v>1.2700000000009926E-4</v>
      </c>
      <c r="AD640" s="1">
        <f>ABS(IK_diagnostics_positions__3[[#This Row],[Column8]]-H639)</f>
        <v>3.5799999999996945E-4</v>
      </c>
      <c r="AE640" s="1">
        <f>ABS(IK_diagnostics_positions__3[[#This Row],[Column9]]-I639)</f>
        <v>1.4000000000002899E-4</v>
      </c>
      <c r="AF640" s="1">
        <f>ABS(IK_diagnostics_positions__3[[#This Row],[Column10]]-J639)</f>
        <v>5.287E-5</v>
      </c>
      <c r="AG640" s="1">
        <f>ABS(IK_diagnostics_positions__3[[#This Row],[Column11]]-K639)</f>
        <v>1.2100000000003774E-4</v>
      </c>
      <c r="AH640" s="1">
        <f>ABS(IK_diagnostics_positions__3[[#This Row],[Column12]]-L639)</f>
        <v>1.2999999999996348E-4</v>
      </c>
      <c r="AI640" s="1">
        <f>ABS(IK_diagnostics_positions__3[[#This Row],[Column13]]-M639)</f>
        <v>2.0999999999937735E-5</v>
      </c>
      <c r="AJ640" s="1">
        <f>ABS(IK_diagnostics_positions__3[[#This Row],[Column14]]-N639)</f>
        <v>1.1499999999997623E-4</v>
      </c>
      <c r="AK640" s="1">
        <f>ABS(IK_diagnostics_positions__3[[#This Row],[Column15]]-O639)</f>
        <v>1.0999999999983245E-4</v>
      </c>
      <c r="AL640" s="1">
        <f>ABS(IK_diagnostics_positions__3[[#This Row],[Column16]]-P639)</f>
        <v>1.1299999999991872E-4</v>
      </c>
      <c r="AM640" s="1">
        <f>ABS(IK_diagnostics_positions__3[[#This Row],[Column17]]-Q639)</f>
        <v>9.9999999998434674E-6</v>
      </c>
      <c r="AN640" s="1">
        <f>ABS(IK_diagnostics_positions__3[[#This Row],[Column18]]-R639)</f>
        <v>9.9999999999766942E-5</v>
      </c>
      <c r="AO640" s="1">
        <f>ABS(IK_diagnostics_positions__3[[#This Row],[Column19]]-S639)</f>
        <v>8.5379999999999918E-6</v>
      </c>
      <c r="AP640" s="1">
        <f>ABS(IK_diagnostics_positions__3[[#This Row],[Column20]]-T639)</f>
        <v>1.8480000000000406E-5</v>
      </c>
      <c r="AQ640" s="1">
        <f>ABS(IK_diagnostics_positions__3[[#This Row],[Column21]]-U639)</f>
        <v>4.9999999999883471E-5</v>
      </c>
    </row>
    <row r="641" spans="1:43" x14ac:dyDescent="0.25">
      <c r="A641" s="1">
        <v>0.46637899999999999</v>
      </c>
      <c r="B641" s="1" t="s">
        <v>22</v>
      </c>
      <c r="C641" s="1">
        <v>-0.88458499999999995</v>
      </c>
      <c r="D641" s="1">
        <v>-0.46443099999999998</v>
      </c>
      <c r="E641" s="1" t="s">
        <v>22</v>
      </c>
      <c r="F641" s="1">
        <v>-0.51908299999999996</v>
      </c>
      <c r="G641" s="1">
        <v>-0.75867200000000001</v>
      </c>
      <c r="H641" s="1">
        <v>0.60567899999999997</v>
      </c>
      <c r="I641" s="1">
        <v>-1.2583899999999999</v>
      </c>
      <c r="J641" s="1">
        <v>-1.4779000000000001E-3</v>
      </c>
      <c r="K641" s="1">
        <v>0.80115700000000001</v>
      </c>
      <c r="L641" s="1">
        <v>-1.88164</v>
      </c>
      <c r="M641" s="1">
        <v>0.75571600000000005</v>
      </c>
      <c r="N641" s="1">
        <v>0.99663599999999997</v>
      </c>
      <c r="O641" s="1">
        <v>-2.5049000000000001</v>
      </c>
      <c r="P641" s="1">
        <v>-0.75685999999999998</v>
      </c>
      <c r="Q641" s="1">
        <v>1.00139</v>
      </c>
      <c r="R641" s="1">
        <v>-2.5055900000000002</v>
      </c>
      <c r="S641" s="1">
        <v>7.7307199999999997E-4</v>
      </c>
      <c r="T641" s="1">
        <v>7.4638700000000001E-3</v>
      </c>
      <c r="U641" s="1">
        <v>-2.48996</v>
      </c>
      <c r="V641" s="1" t="s">
        <v>23</v>
      </c>
      <c r="W641" s="1">
        <f>ABS(IK_diagnostics_positions__3[[#This Row],[Column1]]-A640)</f>
        <v>2.7800000000000047E-4</v>
      </c>
      <c r="X641" s="1">
        <f>ABS(IK_diagnostics_positions__3[[#This Row],[Column2]]-B640)</f>
        <v>0</v>
      </c>
      <c r="Y641" s="1">
        <f>ABS(IK_diagnostics_positions__3[[#This Row],[Column3]]-C640)</f>
        <v>1.4700000000000824E-4</v>
      </c>
      <c r="Z641" s="1">
        <f>ABS(IK_diagnostics_positions__3[[#This Row],[Column4]]-D640)</f>
        <v>3.4300000000003772E-4</v>
      </c>
      <c r="AA641" s="1">
        <f>ABS(IK_diagnostics_positions__3[[#This Row],[Column5]]-E640)</f>
        <v>0</v>
      </c>
      <c r="AB641" s="1">
        <f>ABS(IK_diagnostics_positions__3[[#This Row],[Column6]]-F640)</f>
        <v>3.0900000000000372E-4</v>
      </c>
      <c r="AC641" s="1">
        <f>ABS(IK_diagnostics_positions__3[[#This Row],[Column7]]-G640)</f>
        <v>9.7999999999931475E-5</v>
      </c>
      <c r="AD641" s="1">
        <f>ABS(IK_diagnostics_positions__3[[#This Row],[Column8]]-H640)</f>
        <v>3.8500000000007972E-4</v>
      </c>
      <c r="AE641" s="1">
        <f>ABS(IK_diagnostics_positions__3[[#This Row],[Column9]]-I640)</f>
        <v>9.0000000000145519E-5</v>
      </c>
      <c r="AF641" s="1">
        <f>ABS(IK_diagnostics_positions__3[[#This Row],[Column10]]-J640)</f>
        <v>1.7770000000000069E-5</v>
      </c>
      <c r="AG641" s="1">
        <f>ABS(IK_diagnostics_positions__3[[#This Row],[Column11]]-K640)</f>
        <v>1.1099999999997223E-4</v>
      </c>
      <c r="AH641" s="1">
        <f>ABS(IK_diagnostics_positions__3[[#This Row],[Column12]]-L640)</f>
        <v>4.0000000000040004E-5</v>
      </c>
      <c r="AI641" s="1">
        <f>ABS(IK_diagnostics_positions__3[[#This Row],[Column13]]-M640)</f>
        <v>1.3399999999996748E-4</v>
      </c>
      <c r="AJ641" s="1">
        <f>ABS(IK_diagnostics_positions__3[[#This Row],[Column14]]-N640)</f>
        <v>1.6499999999997073E-4</v>
      </c>
      <c r="AK641" s="1">
        <f>ABS(IK_diagnostics_positions__3[[#This Row],[Column15]]-O640)</f>
        <v>2.0000000000131024E-5</v>
      </c>
      <c r="AL641" s="1">
        <f>ABS(IK_diagnostics_positions__3[[#This Row],[Column16]]-P640)</f>
        <v>2.8999999999945736E-5</v>
      </c>
      <c r="AM641" s="1">
        <f>ABS(IK_diagnostics_positions__3[[#This Row],[Column17]]-Q640)</f>
        <v>1.1999999999989797E-4</v>
      </c>
      <c r="AN641" s="1">
        <f>ABS(IK_diagnostics_positions__3[[#This Row],[Column18]]-R640)</f>
        <v>3.9999999999817959E-5</v>
      </c>
      <c r="AO641" s="1">
        <f>ABS(IK_diagnostics_positions__3[[#This Row],[Column19]]-S640)</f>
        <v>5.651199999999999E-5</v>
      </c>
      <c r="AP641" s="1">
        <f>ABS(IK_diagnostics_positions__3[[#This Row],[Column20]]-T640)</f>
        <v>5.2999999999997494E-6</v>
      </c>
      <c r="AQ641" s="1">
        <f>ABS(IK_diagnostics_positions__3[[#This Row],[Column21]]-U640)</f>
        <v>1.1999999999989797E-4</v>
      </c>
    </row>
    <row r="642" spans="1:43" x14ac:dyDescent="0.25">
      <c r="A642" s="1">
        <v>0.46673900000000001</v>
      </c>
      <c r="B642" s="1" t="s">
        <v>22</v>
      </c>
      <c r="C642" s="1">
        <v>-0.88439500000000004</v>
      </c>
      <c r="D642" s="1">
        <v>-0.46401199999999998</v>
      </c>
      <c r="E642" s="1" t="s">
        <v>22</v>
      </c>
      <c r="F642" s="1">
        <v>-0.51874200000000004</v>
      </c>
      <c r="G642" s="1">
        <v>-0.75851999999999997</v>
      </c>
      <c r="H642" s="1">
        <v>0.60525899999999999</v>
      </c>
      <c r="I642" s="1">
        <v>-1.2582899999999999</v>
      </c>
      <c r="J642" s="1">
        <v>-1.3974899999999999E-3</v>
      </c>
      <c r="K642" s="1">
        <v>0.80088300000000001</v>
      </c>
      <c r="L642" s="1">
        <v>-1.88158</v>
      </c>
      <c r="M642" s="1">
        <v>0.75572499999999998</v>
      </c>
      <c r="N642" s="1">
        <v>0.99650700000000003</v>
      </c>
      <c r="O642" s="1">
        <v>-2.50488</v>
      </c>
      <c r="P642" s="1">
        <v>-0.75672899999999998</v>
      </c>
      <c r="Q642" s="1">
        <v>1.00132</v>
      </c>
      <c r="R642" s="1">
        <v>-2.5055200000000002</v>
      </c>
      <c r="S642" s="1">
        <v>8.71308E-4</v>
      </c>
      <c r="T642" s="1">
        <v>7.2430999999999997E-3</v>
      </c>
      <c r="U642" s="1">
        <v>-2.48997</v>
      </c>
      <c r="V642" s="1" t="s">
        <v>23</v>
      </c>
      <c r="W642" s="1">
        <f>ABS(IK_diagnostics_positions__3[[#This Row],[Column1]]-A641)</f>
        <v>3.6000000000002697E-4</v>
      </c>
      <c r="X642" s="1">
        <f>ABS(IK_diagnostics_positions__3[[#This Row],[Column2]]-B641)</f>
        <v>0</v>
      </c>
      <c r="Y642" s="1">
        <f>ABS(IK_diagnostics_positions__3[[#This Row],[Column3]]-C641)</f>
        <v>1.8999999999991246E-4</v>
      </c>
      <c r="Z642" s="1">
        <f>ABS(IK_diagnostics_positions__3[[#This Row],[Column4]]-D641)</f>
        <v>4.190000000000027E-4</v>
      </c>
      <c r="AA642" s="1">
        <f>ABS(IK_diagnostics_positions__3[[#This Row],[Column5]]-E641)</f>
        <v>0</v>
      </c>
      <c r="AB642" s="1">
        <f>ABS(IK_diagnostics_positions__3[[#This Row],[Column6]]-F641)</f>
        <v>3.409999999999247E-4</v>
      </c>
      <c r="AC642" s="1">
        <f>ABS(IK_diagnostics_positions__3[[#This Row],[Column7]]-G641)</f>
        <v>1.5200000000004099E-4</v>
      </c>
      <c r="AD642" s="1">
        <f>ABS(IK_diagnostics_positions__3[[#This Row],[Column8]]-H641)</f>
        <v>4.1999999999997595E-4</v>
      </c>
      <c r="AE642" s="1">
        <f>ABS(IK_diagnostics_positions__3[[#This Row],[Column9]]-I641)</f>
        <v>9.9999999999988987E-5</v>
      </c>
      <c r="AF642" s="1">
        <f>ABS(IK_diagnostics_positions__3[[#This Row],[Column10]]-J641)</f>
        <v>8.041000000000016E-5</v>
      </c>
      <c r="AG642" s="1">
        <f>ABS(IK_diagnostics_positions__3[[#This Row],[Column11]]-K641)</f>
        <v>2.7399999999999647E-4</v>
      </c>
      <c r="AH642" s="1">
        <f>ABS(IK_diagnostics_positions__3[[#This Row],[Column12]]-L641)</f>
        <v>5.9999999999948983E-5</v>
      </c>
      <c r="AI642" s="1">
        <f>ABS(IK_diagnostics_positions__3[[#This Row],[Column13]]-M641)</f>
        <v>8.9999999999257341E-6</v>
      </c>
      <c r="AJ642" s="1">
        <f>ABS(IK_diagnostics_positions__3[[#This Row],[Column14]]-N641)</f>
        <v>1.2899999999993472E-4</v>
      </c>
      <c r="AK642" s="1">
        <f>ABS(IK_diagnostics_positions__3[[#This Row],[Column15]]-O641)</f>
        <v>2.0000000000131024E-5</v>
      </c>
      <c r="AL642" s="1">
        <f>ABS(IK_diagnostics_positions__3[[#This Row],[Column16]]-P641)</f>
        <v>1.3099999999999223E-4</v>
      </c>
      <c r="AM642" s="1">
        <f>ABS(IK_diagnostics_positions__3[[#This Row],[Column17]]-Q641)</f>
        <v>7.0000000000014495E-5</v>
      </c>
      <c r="AN642" s="1">
        <f>ABS(IK_diagnostics_positions__3[[#This Row],[Column18]]-R641)</f>
        <v>7.0000000000014495E-5</v>
      </c>
      <c r="AO642" s="1">
        <f>ABS(IK_diagnostics_positions__3[[#This Row],[Column19]]-S641)</f>
        <v>9.8236000000000026E-5</v>
      </c>
      <c r="AP642" s="1">
        <f>ABS(IK_diagnostics_positions__3[[#This Row],[Column20]]-T641)</f>
        <v>2.2077000000000034E-4</v>
      </c>
      <c r="AQ642" s="1">
        <f>ABS(IK_diagnostics_positions__3[[#This Row],[Column21]]-U641)</f>
        <v>1.0000000000065512E-5</v>
      </c>
    </row>
    <row r="643" spans="1:43" x14ac:dyDescent="0.25">
      <c r="A643" s="1">
        <v>0.46708300000000003</v>
      </c>
      <c r="B643" s="1" t="s">
        <v>22</v>
      </c>
      <c r="C643" s="1">
        <v>-0.88421300000000003</v>
      </c>
      <c r="D643" s="1">
        <v>-0.46359099999999998</v>
      </c>
      <c r="E643" s="1" t="s">
        <v>22</v>
      </c>
      <c r="F643" s="1">
        <v>-0.51836300000000002</v>
      </c>
      <c r="G643" s="1">
        <v>-0.75841599999999998</v>
      </c>
      <c r="H643" s="1">
        <v>0.604877</v>
      </c>
      <c r="I643" s="1">
        <v>-1.2580899999999999</v>
      </c>
      <c r="J643" s="1">
        <v>-1.4145399999999999E-3</v>
      </c>
      <c r="K643" s="1">
        <v>0.80071099999999995</v>
      </c>
      <c r="L643" s="1">
        <v>-1.88147</v>
      </c>
      <c r="M643" s="1">
        <v>0.75558700000000001</v>
      </c>
      <c r="N643" s="1">
        <v>0.99654600000000004</v>
      </c>
      <c r="O643" s="1">
        <v>-2.5048400000000002</v>
      </c>
      <c r="P643" s="1">
        <v>-0.75661100000000003</v>
      </c>
      <c r="Q643" s="1">
        <v>1.0012799999999999</v>
      </c>
      <c r="R643" s="1">
        <v>-2.5055299999999998</v>
      </c>
      <c r="S643" s="1">
        <v>8.1922899999999999E-4</v>
      </c>
      <c r="T643" s="1">
        <v>7.1649599999999997E-3</v>
      </c>
      <c r="U643" s="1">
        <v>-2.48997</v>
      </c>
      <c r="V643" s="1" t="s">
        <v>23</v>
      </c>
      <c r="W643" s="1">
        <f>ABS(IK_diagnostics_positions__3[[#This Row],[Column1]]-A642)</f>
        <v>3.4400000000001096E-4</v>
      </c>
      <c r="X643" s="1">
        <f>ABS(IK_diagnostics_positions__3[[#This Row],[Column2]]-B642)</f>
        <v>0</v>
      </c>
      <c r="Y643" s="1">
        <f>ABS(IK_diagnostics_positions__3[[#This Row],[Column3]]-C642)</f>
        <v>1.8200000000001548E-4</v>
      </c>
      <c r="Z643" s="1">
        <f>ABS(IK_diagnostics_positions__3[[#This Row],[Column4]]-D642)</f>
        <v>4.210000000000047E-4</v>
      </c>
      <c r="AA643" s="1">
        <f>ABS(IK_diagnostics_positions__3[[#This Row],[Column5]]-E642)</f>
        <v>0</v>
      </c>
      <c r="AB643" s="1">
        <f>ABS(IK_diagnostics_positions__3[[#This Row],[Column6]]-F642)</f>
        <v>3.7900000000001821E-4</v>
      </c>
      <c r="AC643" s="1">
        <f>ABS(IK_diagnostics_positions__3[[#This Row],[Column7]]-G642)</f>
        <v>1.0399999999999299E-4</v>
      </c>
      <c r="AD643" s="1">
        <f>ABS(IK_diagnostics_positions__3[[#This Row],[Column8]]-H642)</f>
        <v>3.8199999999999346E-4</v>
      </c>
      <c r="AE643" s="1">
        <f>ABS(IK_diagnostics_positions__3[[#This Row],[Column9]]-I642)</f>
        <v>1.9999999999997797E-4</v>
      </c>
      <c r="AF643" s="1">
        <f>ABS(IK_diagnostics_positions__3[[#This Row],[Column10]]-J642)</f>
        <v>1.7050000000000008E-5</v>
      </c>
      <c r="AG643" s="1">
        <f>ABS(IK_diagnostics_positions__3[[#This Row],[Column11]]-K642)</f>
        <v>1.7200000000006099E-4</v>
      </c>
      <c r="AH643" s="1">
        <f>ABS(IK_diagnostics_positions__3[[#This Row],[Column12]]-L642)</f>
        <v>1.100000000000545E-4</v>
      </c>
      <c r="AI643" s="1">
        <f>ABS(IK_diagnostics_positions__3[[#This Row],[Column13]]-M642)</f>
        <v>1.3799999999997148E-4</v>
      </c>
      <c r="AJ643" s="1">
        <f>ABS(IK_diagnostics_positions__3[[#This Row],[Column14]]-N642)</f>
        <v>3.9000000000011248E-5</v>
      </c>
      <c r="AK643" s="1">
        <f>ABS(IK_diagnostics_positions__3[[#This Row],[Column15]]-O642)</f>
        <v>3.9999999999817959E-5</v>
      </c>
      <c r="AL643" s="1">
        <f>ABS(IK_diagnostics_positions__3[[#This Row],[Column16]]-P642)</f>
        <v>1.1799999999995148E-4</v>
      </c>
      <c r="AM643" s="1">
        <f>ABS(IK_diagnostics_positions__3[[#This Row],[Column17]]-Q642)</f>
        <v>4.0000000000040004E-5</v>
      </c>
      <c r="AN643" s="1">
        <f>ABS(IK_diagnostics_positions__3[[#This Row],[Column18]]-R642)</f>
        <v>9.9999999996214228E-6</v>
      </c>
      <c r="AO643" s="1">
        <f>ABS(IK_diagnostics_positions__3[[#This Row],[Column19]]-S642)</f>
        <v>5.2079000000000014E-5</v>
      </c>
      <c r="AP643" s="1">
        <f>ABS(IK_diagnostics_positions__3[[#This Row],[Column20]]-T642)</f>
        <v>7.813999999999998E-5</v>
      </c>
      <c r="AQ643" s="1">
        <f>ABS(IK_diagnostics_positions__3[[#This Row],[Column21]]-U642)</f>
        <v>0</v>
      </c>
    </row>
    <row r="644" spans="1:43" x14ac:dyDescent="0.25">
      <c r="A644" s="1">
        <v>0.46715200000000001</v>
      </c>
      <c r="B644" s="1" t="s">
        <v>22</v>
      </c>
      <c r="C644" s="1">
        <v>-0.88417699999999999</v>
      </c>
      <c r="D644" s="1">
        <v>-0.46349499999999999</v>
      </c>
      <c r="E644" s="1" t="s">
        <v>22</v>
      </c>
      <c r="F644" s="1">
        <v>-0.51825900000000003</v>
      </c>
      <c r="G644" s="1">
        <v>-0.75848700000000002</v>
      </c>
      <c r="H644" s="1">
        <v>0.604599</v>
      </c>
      <c r="I644" s="1">
        <v>-1.2581500000000001</v>
      </c>
      <c r="J644" s="1">
        <v>-1.49518E-3</v>
      </c>
      <c r="K644" s="1">
        <v>0.80056700000000003</v>
      </c>
      <c r="L644" s="1">
        <v>-1.8815</v>
      </c>
      <c r="M644" s="1">
        <v>0.75549599999999995</v>
      </c>
      <c r="N644" s="1">
        <v>0.99653400000000003</v>
      </c>
      <c r="O644" s="1">
        <v>-2.5048400000000002</v>
      </c>
      <c r="P644" s="1">
        <v>-0.75665800000000005</v>
      </c>
      <c r="Q644" s="1">
        <v>1.0013700000000001</v>
      </c>
      <c r="R644" s="1">
        <v>-2.5055200000000002</v>
      </c>
      <c r="S644" s="1">
        <v>7.4484900000000001E-4</v>
      </c>
      <c r="T644" s="1">
        <v>7.1636399999999998E-3</v>
      </c>
      <c r="U644" s="1">
        <v>-2.4901900000000001</v>
      </c>
      <c r="V644" s="1" t="s">
        <v>23</v>
      </c>
      <c r="W644" s="1">
        <f>ABS(IK_diagnostics_positions__3[[#This Row],[Column1]]-A643)</f>
        <v>6.8999999999985739E-5</v>
      </c>
      <c r="X644" s="1">
        <f>ABS(IK_diagnostics_positions__3[[#This Row],[Column2]]-B643)</f>
        <v>0</v>
      </c>
      <c r="Y644" s="1">
        <f>ABS(IK_diagnostics_positions__3[[#This Row],[Column3]]-C643)</f>
        <v>3.6000000000036003E-5</v>
      </c>
      <c r="Z644" s="1">
        <f>ABS(IK_diagnostics_positions__3[[#This Row],[Column4]]-D643)</f>
        <v>9.5999999999984986E-5</v>
      </c>
      <c r="AA644" s="1">
        <f>ABS(IK_diagnostics_positions__3[[#This Row],[Column5]]-E643)</f>
        <v>0</v>
      </c>
      <c r="AB644" s="1">
        <f>ABS(IK_diagnostics_positions__3[[#This Row],[Column6]]-F643)</f>
        <v>1.0399999999999299E-4</v>
      </c>
      <c r="AC644" s="1">
        <f>ABS(IK_diagnostics_positions__3[[#This Row],[Column7]]-G643)</f>
        <v>7.1000000000043251E-5</v>
      </c>
      <c r="AD644" s="1">
        <f>ABS(IK_diagnostics_positions__3[[#This Row],[Column8]]-H643)</f>
        <v>2.7800000000000047E-4</v>
      </c>
      <c r="AE644" s="1">
        <f>ABS(IK_diagnostics_positions__3[[#This Row],[Column9]]-I643)</f>
        <v>6.0000000000171028E-5</v>
      </c>
      <c r="AF644" s="1">
        <f>ABS(IK_diagnostics_positions__3[[#This Row],[Column10]]-J643)</f>
        <v>8.0640000000000095E-5</v>
      </c>
      <c r="AG644" s="1">
        <f>ABS(IK_diagnostics_positions__3[[#This Row],[Column11]]-K643)</f>
        <v>1.4399999999992197E-4</v>
      </c>
      <c r="AH644" s="1">
        <f>ABS(IK_diagnostics_positions__3[[#This Row],[Column12]]-L643)</f>
        <v>2.9999999999974492E-5</v>
      </c>
      <c r="AI644" s="1">
        <f>ABS(IK_diagnostics_positions__3[[#This Row],[Column13]]-M643)</f>
        <v>9.1000000000063253E-5</v>
      </c>
      <c r="AJ644" s="1">
        <f>ABS(IK_diagnostics_positions__3[[#This Row],[Column14]]-N643)</f>
        <v>1.2000000000012001E-5</v>
      </c>
      <c r="AK644" s="1">
        <f>ABS(IK_diagnostics_positions__3[[#This Row],[Column15]]-O643)</f>
        <v>0</v>
      </c>
      <c r="AL644" s="1">
        <f>ABS(IK_diagnostics_positions__3[[#This Row],[Column16]]-P643)</f>
        <v>4.7000000000019249E-5</v>
      </c>
      <c r="AM644" s="1">
        <f>ABS(IK_diagnostics_positions__3[[#This Row],[Column17]]-Q643)</f>
        <v>9.0000000000145519E-5</v>
      </c>
      <c r="AN644" s="1">
        <f>ABS(IK_diagnostics_positions__3[[#This Row],[Column18]]-R643)</f>
        <v>9.9999999996214228E-6</v>
      </c>
      <c r="AO644" s="1">
        <f>ABS(IK_diagnostics_positions__3[[#This Row],[Column19]]-S643)</f>
        <v>7.4379999999999976E-5</v>
      </c>
      <c r="AP644" s="1">
        <f>ABS(IK_diagnostics_positions__3[[#This Row],[Column20]]-T643)</f>
        <v>1.319999999999967E-6</v>
      </c>
      <c r="AQ644" s="1">
        <f>ABS(IK_diagnostics_positions__3[[#This Row],[Column21]]-U643)</f>
        <v>2.20000000000109E-4</v>
      </c>
    </row>
    <row r="645" spans="1:43" x14ac:dyDescent="0.25">
      <c r="A645" s="1">
        <v>0.467358</v>
      </c>
      <c r="B645" s="1" t="s">
        <v>22</v>
      </c>
      <c r="C645" s="1">
        <v>-0.88406799999999996</v>
      </c>
      <c r="D645" s="1">
        <v>-0.46325499999999997</v>
      </c>
      <c r="E645" s="1" t="s">
        <v>22</v>
      </c>
      <c r="F645" s="1">
        <v>-0.51806399999999997</v>
      </c>
      <c r="G645" s="1">
        <v>-0.75845799999999997</v>
      </c>
      <c r="H645" s="1">
        <v>0.60427299999999995</v>
      </c>
      <c r="I645" s="1">
        <v>-1.25814</v>
      </c>
      <c r="J645" s="1">
        <v>-1.4584699999999999E-3</v>
      </c>
      <c r="K645" s="1">
        <v>0.80042899999999995</v>
      </c>
      <c r="L645" s="1">
        <v>-1.8814200000000001</v>
      </c>
      <c r="M645" s="1">
        <v>0.75554100000000002</v>
      </c>
      <c r="N645" s="1">
        <v>0.99658500000000005</v>
      </c>
      <c r="O645" s="1">
        <v>-2.5046900000000001</v>
      </c>
      <c r="P645" s="1">
        <v>-0.756552</v>
      </c>
      <c r="Q645" s="1">
        <v>1.00135</v>
      </c>
      <c r="R645" s="1">
        <v>-2.50549</v>
      </c>
      <c r="S645" s="1">
        <v>7.8348800000000004E-4</v>
      </c>
      <c r="T645" s="1">
        <v>7.1503499999999998E-3</v>
      </c>
      <c r="U645" s="1">
        <v>-2.4902700000000002</v>
      </c>
      <c r="V645" s="1" t="s">
        <v>23</v>
      </c>
      <c r="W645" s="1">
        <f>ABS(IK_diagnostics_positions__3[[#This Row],[Column1]]-A644)</f>
        <v>2.0599999999998397E-4</v>
      </c>
      <c r="X645" s="1">
        <f>ABS(IK_diagnostics_positions__3[[#This Row],[Column2]]-B644)</f>
        <v>0</v>
      </c>
      <c r="Y645" s="1">
        <f>ABS(IK_diagnostics_positions__3[[#This Row],[Column3]]-C644)</f>
        <v>1.0900000000002574E-4</v>
      </c>
      <c r="Z645" s="1">
        <f>ABS(IK_diagnostics_positions__3[[#This Row],[Column4]]-D644)</f>
        <v>2.4000000000001798E-4</v>
      </c>
      <c r="AA645" s="1">
        <f>ABS(IK_diagnostics_positions__3[[#This Row],[Column5]]-E644)</f>
        <v>0</v>
      </c>
      <c r="AB645" s="1">
        <f>ABS(IK_diagnostics_positions__3[[#This Row],[Column6]]-F644)</f>
        <v>1.9500000000005624E-4</v>
      </c>
      <c r="AC645" s="1">
        <f>ABS(IK_diagnostics_positions__3[[#This Row],[Column7]]-G644)</f>
        <v>2.9000000000056758E-5</v>
      </c>
      <c r="AD645" s="1">
        <f>ABS(IK_diagnostics_positions__3[[#This Row],[Column8]]-H644)</f>
        <v>3.2600000000004847E-4</v>
      </c>
      <c r="AE645" s="1">
        <f>ABS(IK_diagnostics_positions__3[[#This Row],[Column9]]-I644)</f>
        <v>1.0000000000065512E-5</v>
      </c>
      <c r="AF645" s="1">
        <f>ABS(IK_diagnostics_positions__3[[#This Row],[Column10]]-J644)</f>
        <v>3.6710000000000128E-5</v>
      </c>
      <c r="AG645" s="1">
        <f>ABS(IK_diagnostics_positions__3[[#This Row],[Column11]]-K644)</f>
        <v>1.380000000000825E-4</v>
      </c>
      <c r="AH645" s="1">
        <f>ABS(IK_diagnostics_positions__3[[#This Row],[Column12]]-L644)</f>
        <v>7.9999999999857963E-5</v>
      </c>
      <c r="AI645" s="1">
        <f>ABS(IK_diagnostics_positions__3[[#This Row],[Column13]]-M644)</f>
        <v>4.500000000007276E-5</v>
      </c>
      <c r="AJ645" s="1">
        <f>ABS(IK_diagnostics_positions__3[[#This Row],[Column14]]-N644)</f>
        <v>5.1000000000023249E-5</v>
      </c>
      <c r="AK645" s="1">
        <f>ABS(IK_diagnostics_positions__3[[#This Row],[Column15]]-O644)</f>
        <v>1.500000000000945E-4</v>
      </c>
      <c r="AL645" s="1">
        <f>ABS(IK_diagnostics_positions__3[[#This Row],[Column16]]-P644)</f>
        <v>1.060000000000505E-4</v>
      </c>
      <c r="AM645" s="1">
        <f>ABS(IK_diagnostics_positions__3[[#This Row],[Column17]]-Q644)</f>
        <v>2.0000000000131024E-5</v>
      </c>
      <c r="AN645" s="1">
        <f>ABS(IK_diagnostics_positions__3[[#This Row],[Column18]]-R644)</f>
        <v>3.0000000000196536E-5</v>
      </c>
      <c r="AO645" s="1">
        <f>ABS(IK_diagnostics_positions__3[[#This Row],[Column19]]-S644)</f>
        <v>3.8639000000000034E-5</v>
      </c>
      <c r="AP645" s="1">
        <f>ABS(IK_diagnostics_positions__3[[#This Row],[Column20]]-T644)</f>
        <v>1.3290000000000003E-5</v>
      </c>
      <c r="AQ645" s="1">
        <f>ABS(IK_diagnostics_positions__3[[#This Row],[Column21]]-U644)</f>
        <v>8.0000000000080007E-5</v>
      </c>
    </row>
    <row r="646" spans="1:43" x14ac:dyDescent="0.25">
      <c r="A646" s="1">
        <v>0.46760699999999999</v>
      </c>
      <c r="B646" s="1" t="s">
        <v>22</v>
      </c>
      <c r="C646" s="1">
        <v>-0.88393699999999997</v>
      </c>
      <c r="D646" s="1">
        <v>-0.46295799999999998</v>
      </c>
      <c r="E646" s="1" t="s">
        <v>22</v>
      </c>
      <c r="F646" s="1">
        <v>-0.51780800000000005</v>
      </c>
      <c r="G646" s="1">
        <v>-0.75838499999999998</v>
      </c>
      <c r="H646" s="1">
        <v>0.60394300000000001</v>
      </c>
      <c r="I646" s="1">
        <v>-1.25806</v>
      </c>
      <c r="J646" s="1">
        <v>-1.4610300000000001E-3</v>
      </c>
      <c r="K646" s="1">
        <v>0.80030999999999997</v>
      </c>
      <c r="L646" s="1">
        <v>-1.8813599999999999</v>
      </c>
      <c r="M646" s="1">
        <v>0.755463</v>
      </c>
      <c r="N646" s="1">
        <v>0.99667799999999995</v>
      </c>
      <c r="O646" s="1">
        <v>-2.50467</v>
      </c>
      <c r="P646" s="1">
        <v>-0.75652900000000001</v>
      </c>
      <c r="Q646" s="1">
        <v>1.00135</v>
      </c>
      <c r="R646" s="1">
        <v>-2.50543</v>
      </c>
      <c r="S646" s="1">
        <v>8.0324699999999999E-4</v>
      </c>
      <c r="T646" s="1">
        <v>7.15542E-3</v>
      </c>
      <c r="U646" s="1">
        <v>-2.49038</v>
      </c>
      <c r="V646" s="1" t="s">
        <v>23</v>
      </c>
      <c r="W646" s="1">
        <f>ABS(IK_diagnostics_positions__3[[#This Row],[Column1]]-A645)</f>
        <v>2.4899999999999922E-4</v>
      </c>
      <c r="X646" s="1">
        <f>ABS(IK_diagnostics_positions__3[[#This Row],[Column2]]-B645)</f>
        <v>0</v>
      </c>
      <c r="Y646" s="1">
        <f>ABS(IK_diagnostics_positions__3[[#This Row],[Column3]]-C645)</f>
        <v>1.3099999999999223E-4</v>
      </c>
      <c r="Z646" s="1">
        <f>ABS(IK_diagnostics_positions__3[[#This Row],[Column4]]-D645)</f>
        <v>2.9699999999999172E-4</v>
      </c>
      <c r="AA646" s="1">
        <f>ABS(IK_diagnostics_positions__3[[#This Row],[Column5]]-E645)</f>
        <v>0</v>
      </c>
      <c r="AB646" s="1">
        <f>ABS(IK_diagnostics_positions__3[[#This Row],[Column6]]-F645)</f>
        <v>2.5599999999992296E-4</v>
      </c>
      <c r="AC646" s="1">
        <f>ABS(IK_diagnostics_positions__3[[#This Row],[Column7]]-G645)</f>
        <v>7.299999999998974E-5</v>
      </c>
      <c r="AD646" s="1">
        <f>ABS(IK_diagnostics_positions__3[[#This Row],[Column8]]-H645)</f>
        <v>3.2999999999994145E-4</v>
      </c>
      <c r="AE646" s="1">
        <f>ABS(IK_diagnostics_positions__3[[#This Row],[Column9]]-I645)</f>
        <v>8.0000000000080007E-5</v>
      </c>
      <c r="AF646" s="1">
        <f>ABS(IK_diagnostics_positions__3[[#This Row],[Column10]]-J645)</f>
        <v>2.5600000000001923E-6</v>
      </c>
      <c r="AG646" s="1">
        <f>ABS(IK_diagnostics_positions__3[[#This Row],[Column11]]-K645)</f>
        <v>1.1899999999998023E-4</v>
      </c>
      <c r="AH646" s="1">
        <f>ABS(IK_diagnostics_positions__3[[#This Row],[Column12]]-L645)</f>
        <v>6.0000000000171028E-5</v>
      </c>
      <c r="AI646" s="1">
        <f>ABS(IK_diagnostics_positions__3[[#This Row],[Column13]]-M645)</f>
        <v>7.8000000000022496E-5</v>
      </c>
      <c r="AJ646" s="1">
        <f>ABS(IK_diagnostics_positions__3[[#This Row],[Column14]]-N645)</f>
        <v>9.2999999999898719E-5</v>
      </c>
      <c r="AK646" s="1">
        <f>ABS(IK_diagnostics_positions__3[[#This Row],[Column15]]-O645)</f>
        <v>2.0000000000131024E-5</v>
      </c>
      <c r="AL646" s="1">
        <f>ABS(IK_diagnostics_positions__3[[#This Row],[Column16]]-P645)</f>
        <v>2.2999999999995246E-5</v>
      </c>
      <c r="AM646" s="1">
        <f>ABS(IK_diagnostics_positions__3[[#This Row],[Column17]]-Q645)</f>
        <v>0</v>
      </c>
      <c r="AN646" s="1">
        <f>ABS(IK_diagnostics_positions__3[[#This Row],[Column18]]-R645)</f>
        <v>5.9999999999948983E-5</v>
      </c>
      <c r="AO646" s="1">
        <f>ABS(IK_diagnostics_positions__3[[#This Row],[Column19]]-S645)</f>
        <v>1.9758999999999944E-5</v>
      </c>
      <c r="AP646" s="1">
        <f>ABS(IK_diagnostics_positions__3[[#This Row],[Column20]]-T645)</f>
        <v>5.0700000000002479E-6</v>
      </c>
      <c r="AQ646" s="1">
        <f>ABS(IK_diagnostics_positions__3[[#This Row],[Column21]]-U645)</f>
        <v>1.0999999999983245E-4</v>
      </c>
    </row>
    <row r="647" spans="1:43" x14ac:dyDescent="0.25">
      <c r="A647" s="1">
        <v>0.46782299999999999</v>
      </c>
      <c r="B647" s="1" t="s">
        <v>22</v>
      </c>
      <c r="C647" s="1">
        <v>-0.883822</v>
      </c>
      <c r="D647" s="1">
        <v>-0.46265899999999999</v>
      </c>
      <c r="E647" s="1" t="s">
        <v>22</v>
      </c>
      <c r="F647" s="1">
        <v>-0.51748499999999997</v>
      </c>
      <c r="G647" s="1">
        <v>-0.758413</v>
      </c>
      <c r="H647" s="1">
        <v>0.60361699999999996</v>
      </c>
      <c r="I647" s="1">
        <v>-1.25787</v>
      </c>
      <c r="J647" s="1">
        <v>-1.5502599999999999E-3</v>
      </c>
      <c r="K647" s="1">
        <v>0.80013199999999995</v>
      </c>
      <c r="L647" s="1">
        <v>-1.8812</v>
      </c>
      <c r="M647" s="1">
        <v>0.75531300000000001</v>
      </c>
      <c r="N647" s="1">
        <v>0.99664699999999995</v>
      </c>
      <c r="O647" s="1">
        <v>-2.5045299999999999</v>
      </c>
      <c r="P647" s="1">
        <v>-0.756517</v>
      </c>
      <c r="Q647" s="1">
        <v>1.00145</v>
      </c>
      <c r="R647" s="1">
        <v>-2.5053000000000001</v>
      </c>
      <c r="S647" s="1">
        <v>7.6195600000000005E-4</v>
      </c>
      <c r="T647" s="1">
        <v>7.0926000000000001E-3</v>
      </c>
      <c r="U647" s="1">
        <v>-2.49037</v>
      </c>
      <c r="V647" s="1" t="s">
        <v>23</v>
      </c>
      <c r="W647" s="1">
        <f>ABS(IK_diagnostics_positions__3[[#This Row],[Column1]]-A646)</f>
        <v>2.1599999999999397E-4</v>
      </c>
      <c r="X647" s="1">
        <f>ABS(IK_diagnostics_positions__3[[#This Row],[Column2]]-B646)</f>
        <v>0</v>
      </c>
      <c r="Y647" s="1">
        <f>ABS(IK_diagnostics_positions__3[[#This Row],[Column3]]-C646)</f>
        <v>1.1499999999997623E-4</v>
      </c>
      <c r="Z647" s="1">
        <f>ABS(IK_diagnostics_positions__3[[#This Row],[Column4]]-D646)</f>
        <v>2.9899999999999372E-4</v>
      </c>
      <c r="AA647" s="1">
        <f>ABS(IK_diagnostics_positions__3[[#This Row],[Column5]]-E646)</f>
        <v>0</v>
      </c>
      <c r="AB647" s="1">
        <f>ABS(IK_diagnostics_positions__3[[#This Row],[Column6]]-F646)</f>
        <v>3.2300000000007323E-4</v>
      </c>
      <c r="AC647" s="1">
        <f>ABS(IK_diagnostics_positions__3[[#This Row],[Column7]]-G646)</f>
        <v>2.8000000000028002E-5</v>
      </c>
      <c r="AD647" s="1">
        <f>ABS(IK_diagnostics_positions__3[[#This Row],[Column8]]-H646)</f>
        <v>3.2600000000004847E-4</v>
      </c>
      <c r="AE647" s="1">
        <f>ABS(IK_diagnostics_positions__3[[#This Row],[Column9]]-I646)</f>
        <v>1.8999999999991246E-4</v>
      </c>
      <c r="AF647" s="1">
        <f>ABS(IK_diagnostics_positions__3[[#This Row],[Column10]]-J646)</f>
        <v>8.9229999999999822E-5</v>
      </c>
      <c r="AG647" s="1">
        <f>ABS(IK_diagnostics_positions__3[[#This Row],[Column11]]-K646)</f>
        <v>1.7800000000001148E-4</v>
      </c>
      <c r="AH647" s="1">
        <f>ABS(IK_diagnostics_positions__3[[#This Row],[Column12]]-L646)</f>
        <v>1.5999999999993797E-4</v>
      </c>
      <c r="AI647" s="1">
        <f>ABS(IK_diagnostics_positions__3[[#This Row],[Column13]]-M646)</f>
        <v>1.4999999999998348E-4</v>
      </c>
      <c r="AJ647" s="1">
        <f>ABS(IK_diagnostics_positions__3[[#This Row],[Column14]]-N646)</f>
        <v>3.1000000000003247E-5</v>
      </c>
      <c r="AK647" s="1">
        <f>ABS(IK_diagnostics_positions__3[[#This Row],[Column15]]-O646)</f>
        <v>1.4000000000002899E-4</v>
      </c>
      <c r="AL647" s="1">
        <f>ABS(IK_diagnostics_positions__3[[#This Row],[Column16]]-P646)</f>
        <v>1.2000000000012001E-5</v>
      </c>
      <c r="AM647" s="1">
        <f>ABS(IK_diagnostics_positions__3[[#This Row],[Column17]]-Q646)</f>
        <v>9.9999999999988987E-5</v>
      </c>
      <c r="AN647" s="1">
        <f>ABS(IK_diagnostics_positions__3[[#This Row],[Column18]]-R646)</f>
        <v>1.2999999999996348E-4</v>
      </c>
      <c r="AO647" s="1">
        <f>ABS(IK_diagnostics_positions__3[[#This Row],[Column19]]-S646)</f>
        <v>4.1290999999999941E-5</v>
      </c>
      <c r="AP647" s="1">
        <f>ABS(IK_diagnostics_positions__3[[#This Row],[Column20]]-T646)</f>
        <v>6.281999999999989E-5</v>
      </c>
      <c r="AQ647" s="1">
        <f>ABS(IK_diagnostics_positions__3[[#This Row],[Column21]]-U646)</f>
        <v>1.0000000000065512E-5</v>
      </c>
    </row>
    <row r="648" spans="1:43" x14ac:dyDescent="0.25">
      <c r="A648" s="1">
        <v>0.46811799999999998</v>
      </c>
      <c r="B648" s="1" t="s">
        <v>22</v>
      </c>
      <c r="C648" s="1">
        <v>-0.88366599999999995</v>
      </c>
      <c r="D648" s="1">
        <v>-0.46234500000000001</v>
      </c>
      <c r="E648" s="1" t="s">
        <v>22</v>
      </c>
      <c r="F648" s="1">
        <v>-0.51728099999999999</v>
      </c>
      <c r="G648" s="1">
        <v>-0.75829299999999999</v>
      </c>
      <c r="H648" s="1">
        <v>0.60326500000000005</v>
      </c>
      <c r="I648" s="1">
        <v>-1.2578800000000001</v>
      </c>
      <c r="J648" s="1">
        <v>-1.5031700000000001E-3</v>
      </c>
      <c r="K648" s="1">
        <v>0.79999600000000004</v>
      </c>
      <c r="L648" s="1">
        <v>-1.88123</v>
      </c>
      <c r="M648" s="1">
        <v>0.75528700000000004</v>
      </c>
      <c r="N648" s="1">
        <v>0.99672700000000003</v>
      </c>
      <c r="O648" s="1">
        <v>-2.5045799999999998</v>
      </c>
      <c r="P648" s="1">
        <v>-0.75640799999999997</v>
      </c>
      <c r="Q648" s="1">
        <v>1.00135</v>
      </c>
      <c r="R648" s="1">
        <v>-2.5053899999999998</v>
      </c>
      <c r="S648" s="1">
        <v>7.9985699999999996E-4</v>
      </c>
      <c r="T648" s="1">
        <v>7.0374000000000001E-3</v>
      </c>
      <c r="U648" s="1">
        <v>-2.4904999999999999</v>
      </c>
      <c r="V648" s="1" t="s">
        <v>23</v>
      </c>
      <c r="W648" s="1">
        <f>ABS(IK_diagnostics_positions__3[[#This Row],[Column1]]-A647)</f>
        <v>2.9499999999998971E-4</v>
      </c>
      <c r="X648" s="1">
        <f>ABS(IK_diagnostics_positions__3[[#This Row],[Column2]]-B647)</f>
        <v>0</v>
      </c>
      <c r="Y648" s="1">
        <f>ABS(IK_diagnostics_positions__3[[#This Row],[Column3]]-C647)</f>
        <v>1.5600000000004499E-4</v>
      </c>
      <c r="Z648" s="1">
        <f>ABS(IK_diagnostics_positions__3[[#This Row],[Column4]]-D647)</f>
        <v>3.1399999999998096E-4</v>
      </c>
      <c r="AA648" s="1">
        <f>ABS(IK_diagnostics_positions__3[[#This Row],[Column5]]-E647)</f>
        <v>0</v>
      </c>
      <c r="AB648" s="1">
        <f>ABS(IK_diagnostics_positions__3[[#This Row],[Column6]]-F647)</f>
        <v>2.0399999999998197E-4</v>
      </c>
      <c r="AC648" s="1">
        <f>ABS(IK_diagnostics_positions__3[[#This Row],[Column7]]-G647)</f>
        <v>1.2000000000000899E-4</v>
      </c>
      <c r="AD648" s="1">
        <f>ABS(IK_diagnostics_positions__3[[#This Row],[Column8]]-H647)</f>
        <v>3.5199999999990794E-4</v>
      </c>
      <c r="AE648" s="1">
        <f>ABS(IK_diagnostics_positions__3[[#This Row],[Column9]]-I647)</f>
        <v>1.0000000000065512E-5</v>
      </c>
      <c r="AF648" s="1">
        <f>ABS(IK_diagnostics_positions__3[[#This Row],[Column10]]-J647)</f>
        <v>4.7089999999999849E-5</v>
      </c>
      <c r="AG648" s="1">
        <f>ABS(IK_diagnostics_positions__3[[#This Row],[Column11]]-K647)</f>
        <v>1.3599999999991397E-4</v>
      </c>
      <c r="AH648" s="1">
        <f>ABS(IK_diagnostics_positions__3[[#This Row],[Column12]]-L647)</f>
        <v>2.9999999999974492E-5</v>
      </c>
      <c r="AI648" s="1">
        <f>ABS(IK_diagnostics_positions__3[[#This Row],[Column13]]-M647)</f>
        <v>2.5999999999970491E-5</v>
      </c>
      <c r="AJ648" s="1">
        <f>ABS(IK_diagnostics_positions__3[[#This Row],[Column14]]-N647)</f>
        <v>8.0000000000080007E-5</v>
      </c>
      <c r="AK648" s="1">
        <f>ABS(IK_diagnostics_positions__3[[#This Row],[Column15]]-O647)</f>
        <v>4.9999999999883471E-5</v>
      </c>
      <c r="AL648" s="1">
        <f>ABS(IK_diagnostics_positions__3[[#This Row],[Column16]]-P647)</f>
        <v>1.0900000000002574E-4</v>
      </c>
      <c r="AM648" s="1">
        <f>ABS(IK_diagnostics_positions__3[[#This Row],[Column17]]-Q647)</f>
        <v>9.9999999999988987E-5</v>
      </c>
      <c r="AN648" s="1">
        <f>ABS(IK_diagnostics_positions__3[[#This Row],[Column18]]-R647)</f>
        <v>8.999999999970143E-5</v>
      </c>
      <c r="AO648" s="1">
        <f>ABS(IK_diagnostics_positions__3[[#This Row],[Column19]]-S647)</f>
        <v>3.7900999999999907E-5</v>
      </c>
      <c r="AP648" s="1">
        <f>ABS(IK_diagnostics_positions__3[[#This Row],[Column20]]-T647)</f>
        <v>5.5200000000000041E-5</v>
      </c>
      <c r="AQ648" s="1">
        <f>ABS(IK_diagnostics_positions__3[[#This Row],[Column21]]-U647)</f>
        <v>1.2999999999996348E-4</v>
      </c>
    </row>
    <row r="649" spans="1:43" x14ac:dyDescent="0.25">
      <c r="A649" s="1">
        <v>0.468387</v>
      </c>
      <c r="B649" s="1" t="s">
        <v>22</v>
      </c>
      <c r="C649" s="1">
        <v>-0.88352299999999995</v>
      </c>
      <c r="D649" s="1">
        <v>-0.46202700000000002</v>
      </c>
      <c r="E649" s="1" t="s">
        <v>22</v>
      </c>
      <c r="F649" s="1">
        <v>-0.51701299999999994</v>
      </c>
      <c r="G649" s="1">
        <v>-0.75823600000000002</v>
      </c>
      <c r="H649" s="1">
        <v>0.60292400000000002</v>
      </c>
      <c r="I649" s="1">
        <v>-1.2577799999999999</v>
      </c>
      <c r="J649" s="1">
        <v>-1.49906E-3</v>
      </c>
      <c r="K649" s="1">
        <v>0.799794</v>
      </c>
      <c r="L649" s="1">
        <v>-1.8811500000000001</v>
      </c>
      <c r="M649" s="1">
        <v>0.75523799999999996</v>
      </c>
      <c r="N649" s="1">
        <v>0.99666500000000002</v>
      </c>
      <c r="O649" s="1">
        <v>-2.5045299999999999</v>
      </c>
      <c r="P649" s="1">
        <v>-0.75635300000000005</v>
      </c>
      <c r="Q649" s="1">
        <v>1.00142</v>
      </c>
      <c r="R649" s="1">
        <v>-2.50529</v>
      </c>
      <c r="S649" s="1">
        <v>8.2524900000000001E-4</v>
      </c>
      <c r="T649" s="1">
        <v>6.9381599999999996E-3</v>
      </c>
      <c r="U649" s="1">
        <v>-2.4905599999999999</v>
      </c>
      <c r="V649" s="1" t="s">
        <v>23</v>
      </c>
      <c r="W649" s="1">
        <f>ABS(IK_diagnostics_positions__3[[#This Row],[Column1]]-A648)</f>
        <v>2.6900000000001922E-4</v>
      </c>
      <c r="X649" s="1">
        <f>ABS(IK_diagnostics_positions__3[[#This Row],[Column2]]-B648)</f>
        <v>0</v>
      </c>
      <c r="Y649" s="1">
        <f>ABS(IK_diagnostics_positions__3[[#This Row],[Column3]]-C648)</f>
        <v>1.4300000000000423E-4</v>
      </c>
      <c r="Z649" s="1">
        <f>ABS(IK_diagnostics_positions__3[[#This Row],[Column4]]-D648)</f>
        <v>3.1799999999998496E-4</v>
      </c>
      <c r="AA649" s="1">
        <f>ABS(IK_diagnostics_positions__3[[#This Row],[Column5]]-E648)</f>
        <v>0</v>
      </c>
      <c r="AB649" s="1">
        <f>ABS(IK_diagnostics_positions__3[[#This Row],[Column6]]-F648)</f>
        <v>2.6800000000004598E-4</v>
      </c>
      <c r="AC649" s="1">
        <f>ABS(IK_diagnostics_positions__3[[#This Row],[Column7]]-G648)</f>
        <v>5.6999999999973738E-5</v>
      </c>
      <c r="AD649" s="1">
        <f>ABS(IK_diagnostics_positions__3[[#This Row],[Column8]]-H648)</f>
        <v>3.4100000000003572E-4</v>
      </c>
      <c r="AE649" s="1">
        <f>ABS(IK_diagnostics_positions__3[[#This Row],[Column9]]-I648)</f>
        <v>1.0000000000021103E-4</v>
      </c>
      <c r="AF649" s="1">
        <f>ABS(IK_diagnostics_positions__3[[#This Row],[Column10]]-J648)</f>
        <v>4.1100000000000945E-6</v>
      </c>
      <c r="AG649" s="1">
        <f>ABS(IK_diagnostics_positions__3[[#This Row],[Column11]]-K648)</f>
        <v>2.0200000000003548E-4</v>
      </c>
      <c r="AH649" s="1">
        <f>ABS(IK_diagnostics_positions__3[[#This Row],[Column12]]-L648)</f>
        <v>7.9999999999857963E-5</v>
      </c>
      <c r="AI649" s="1">
        <f>ABS(IK_diagnostics_positions__3[[#This Row],[Column13]]-M648)</f>
        <v>4.900000000007676E-5</v>
      </c>
      <c r="AJ649" s="1">
        <f>ABS(IK_diagnostics_positions__3[[#This Row],[Column14]]-N648)</f>
        <v>6.2000000000006494E-5</v>
      </c>
      <c r="AK649" s="1">
        <f>ABS(IK_diagnostics_positions__3[[#This Row],[Column15]]-O648)</f>
        <v>4.9999999999883471E-5</v>
      </c>
      <c r="AL649" s="1">
        <f>ABS(IK_diagnostics_positions__3[[#This Row],[Column16]]-P648)</f>
        <v>5.4999999999916227E-5</v>
      </c>
      <c r="AM649" s="1">
        <f>ABS(IK_diagnostics_positions__3[[#This Row],[Column17]]-Q648)</f>
        <v>7.0000000000014495E-5</v>
      </c>
      <c r="AN649" s="1">
        <f>ABS(IK_diagnostics_positions__3[[#This Row],[Column18]]-R648)</f>
        <v>9.9999999999766942E-5</v>
      </c>
      <c r="AO649" s="1">
        <f>ABS(IK_diagnostics_positions__3[[#This Row],[Column19]]-S648)</f>
        <v>2.5392000000000058E-5</v>
      </c>
      <c r="AP649" s="1">
        <f>ABS(IK_diagnostics_positions__3[[#This Row],[Column20]]-T648)</f>
        <v>9.9240000000000439E-5</v>
      </c>
      <c r="AQ649" s="1">
        <f>ABS(IK_diagnostics_positions__3[[#This Row],[Column21]]-U648)</f>
        <v>5.9999999999948983E-5</v>
      </c>
    </row>
    <row r="650" spans="1:43" x14ac:dyDescent="0.25">
      <c r="A650" s="1">
        <v>0.46858300000000003</v>
      </c>
      <c r="B650" s="1" t="s">
        <v>22</v>
      </c>
      <c r="C650" s="1">
        <v>-0.88341999999999998</v>
      </c>
      <c r="D650" s="1">
        <v>-0.46180100000000002</v>
      </c>
      <c r="E650" s="1" t="s">
        <v>22</v>
      </c>
      <c r="F650" s="1">
        <v>-0.51683100000000004</v>
      </c>
      <c r="G650" s="1">
        <v>-0.75820799999999999</v>
      </c>
      <c r="H650" s="1">
        <v>0.60252099999999997</v>
      </c>
      <c r="I650" s="1">
        <v>-1.2578499999999999</v>
      </c>
      <c r="J650" s="1">
        <v>-1.47784E-3</v>
      </c>
      <c r="K650" s="1">
        <v>0.79961099999999996</v>
      </c>
      <c r="L650" s="1">
        <v>-1.8811599999999999</v>
      </c>
      <c r="M650" s="1">
        <v>0.75525299999999995</v>
      </c>
      <c r="N650" s="1">
        <v>0.99670000000000003</v>
      </c>
      <c r="O650" s="1">
        <v>-2.50447</v>
      </c>
      <c r="P650" s="1">
        <v>-0.75631800000000005</v>
      </c>
      <c r="Q650" s="1">
        <v>1.0014000000000001</v>
      </c>
      <c r="R650" s="1">
        <v>-2.5052599999999998</v>
      </c>
      <c r="S650" s="1">
        <v>9.0314400000000004E-4</v>
      </c>
      <c r="T650" s="1">
        <v>6.8088799999999998E-3</v>
      </c>
      <c r="U650" s="1">
        <v>-2.49064</v>
      </c>
      <c r="V650" s="1" t="s">
        <v>23</v>
      </c>
      <c r="W650" s="1">
        <f>ABS(IK_diagnostics_positions__3[[#This Row],[Column1]]-A649)</f>
        <v>1.9600000000002948E-4</v>
      </c>
      <c r="X650" s="1">
        <f>ABS(IK_diagnostics_positions__3[[#This Row],[Column2]]-B649)</f>
        <v>0</v>
      </c>
      <c r="Y650" s="1">
        <f>ABS(IK_diagnostics_positions__3[[#This Row],[Column3]]-C649)</f>
        <v>1.0299999999996423E-4</v>
      </c>
      <c r="Z650" s="1">
        <f>ABS(IK_diagnostics_positions__3[[#This Row],[Column4]]-D649)</f>
        <v>2.2600000000000398E-4</v>
      </c>
      <c r="AA650" s="1">
        <f>ABS(IK_diagnostics_positions__3[[#This Row],[Column5]]-E649)</f>
        <v>0</v>
      </c>
      <c r="AB650" s="1">
        <f>ABS(IK_diagnostics_positions__3[[#This Row],[Column6]]-F649)</f>
        <v>1.8199999999990446E-4</v>
      </c>
      <c r="AC650" s="1">
        <f>ABS(IK_diagnostics_positions__3[[#This Row],[Column7]]-G649)</f>
        <v>2.8000000000028002E-5</v>
      </c>
      <c r="AD650" s="1">
        <f>ABS(IK_diagnostics_positions__3[[#This Row],[Column8]]-H649)</f>
        <v>4.0300000000004221E-4</v>
      </c>
      <c r="AE650" s="1">
        <f>ABS(IK_diagnostics_positions__3[[#This Row],[Column9]]-I649)</f>
        <v>7.0000000000014495E-5</v>
      </c>
      <c r="AF650" s="1">
        <f>ABS(IK_diagnostics_positions__3[[#This Row],[Column10]]-J649)</f>
        <v>2.1219999999999963E-5</v>
      </c>
      <c r="AG650" s="1">
        <f>ABS(IK_diagnostics_positions__3[[#This Row],[Column11]]-K649)</f>
        <v>1.8300000000004424E-4</v>
      </c>
      <c r="AH650" s="1">
        <f>ABS(IK_diagnostics_positions__3[[#This Row],[Column12]]-L649)</f>
        <v>9.9999999998434674E-6</v>
      </c>
      <c r="AI650" s="1">
        <f>ABS(IK_diagnostics_positions__3[[#This Row],[Column13]]-M649)</f>
        <v>1.4999999999987246E-5</v>
      </c>
      <c r="AJ650" s="1">
        <f>ABS(IK_diagnostics_positions__3[[#This Row],[Column14]]-N649)</f>
        <v>3.5000000000007248E-5</v>
      </c>
      <c r="AK650" s="1">
        <f>ABS(IK_diagnostics_positions__3[[#This Row],[Column15]]-O649)</f>
        <v>5.9999999999948983E-5</v>
      </c>
      <c r="AL650" s="1">
        <f>ABS(IK_diagnostics_positions__3[[#This Row],[Column16]]-P649)</f>
        <v>3.5000000000007248E-5</v>
      </c>
      <c r="AM650" s="1">
        <f>ABS(IK_diagnostics_positions__3[[#This Row],[Column17]]-Q649)</f>
        <v>1.9999999999908979E-5</v>
      </c>
      <c r="AN650" s="1">
        <f>ABS(IK_diagnostics_positions__3[[#This Row],[Column18]]-R649)</f>
        <v>3.0000000000196536E-5</v>
      </c>
      <c r="AO650" s="1">
        <f>ABS(IK_diagnostics_positions__3[[#This Row],[Column19]]-S649)</f>
        <v>7.7895000000000026E-5</v>
      </c>
      <c r="AP650" s="1">
        <f>ABS(IK_diagnostics_positions__3[[#This Row],[Column20]]-T649)</f>
        <v>1.2927999999999985E-4</v>
      </c>
      <c r="AQ650" s="1">
        <f>ABS(IK_diagnostics_positions__3[[#This Row],[Column21]]-U649)</f>
        <v>8.0000000000080007E-5</v>
      </c>
    </row>
    <row r="651" spans="1:43" x14ac:dyDescent="0.25">
      <c r="A651" s="1">
        <v>0.46879700000000002</v>
      </c>
      <c r="B651" s="1" t="s">
        <v>22</v>
      </c>
      <c r="C651" s="1">
        <v>-0.88330600000000004</v>
      </c>
      <c r="D651" s="1">
        <v>-0.46156199999999997</v>
      </c>
      <c r="E651" s="1" t="s">
        <v>22</v>
      </c>
      <c r="F651" s="1">
        <v>-0.51665399999999995</v>
      </c>
      <c r="G651" s="1">
        <v>-0.75811799999999996</v>
      </c>
      <c r="H651" s="1">
        <v>0.60223800000000005</v>
      </c>
      <c r="I651" s="1">
        <v>-1.2578499999999999</v>
      </c>
      <c r="J651" s="1">
        <v>-1.43158E-3</v>
      </c>
      <c r="K651" s="1">
        <v>0.79948600000000003</v>
      </c>
      <c r="L651" s="1">
        <v>-1.8811599999999999</v>
      </c>
      <c r="M651" s="1">
        <v>0.75525500000000001</v>
      </c>
      <c r="N651" s="1">
        <v>0.99673500000000004</v>
      </c>
      <c r="O651" s="1">
        <v>-2.50447</v>
      </c>
      <c r="P651" s="1">
        <v>-0.75629999999999997</v>
      </c>
      <c r="Q651" s="1">
        <v>1.0013799999999999</v>
      </c>
      <c r="R651" s="1">
        <v>-2.5051899999999998</v>
      </c>
      <c r="S651" s="1">
        <v>7.1687300000000003E-4</v>
      </c>
      <c r="T651" s="1">
        <v>6.7725800000000003E-3</v>
      </c>
      <c r="U651" s="1">
        <v>-2.4907499999999998</v>
      </c>
      <c r="V651" s="1" t="s">
        <v>23</v>
      </c>
      <c r="W651" s="1">
        <f>ABS(IK_diagnostics_positions__3[[#This Row],[Column1]]-A650)</f>
        <v>2.1399999999999197E-4</v>
      </c>
      <c r="X651" s="1">
        <f>ABS(IK_diagnostics_positions__3[[#This Row],[Column2]]-B650)</f>
        <v>0</v>
      </c>
      <c r="Y651" s="1">
        <f>ABS(IK_diagnostics_positions__3[[#This Row],[Column3]]-C650)</f>
        <v>1.1399999999994748E-4</v>
      </c>
      <c r="Z651" s="1">
        <f>ABS(IK_diagnostics_positions__3[[#This Row],[Column4]]-D650)</f>
        <v>2.3900000000004473E-4</v>
      </c>
      <c r="AA651" s="1">
        <f>ABS(IK_diagnostics_positions__3[[#This Row],[Column5]]-E650)</f>
        <v>0</v>
      </c>
      <c r="AB651" s="1">
        <f>ABS(IK_diagnostics_positions__3[[#This Row],[Column6]]-F650)</f>
        <v>1.7700000000009375E-4</v>
      </c>
      <c r="AC651" s="1">
        <f>ABS(IK_diagnostics_positions__3[[#This Row],[Column7]]-G650)</f>
        <v>9.0000000000034497E-5</v>
      </c>
      <c r="AD651" s="1">
        <f>ABS(IK_diagnostics_positions__3[[#This Row],[Column8]]-H650)</f>
        <v>2.829999999999222E-4</v>
      </c>
      <c r="AE651" s="1">
        <f>ABS(IK_diagnostics_positions__3[[#This Row],[Column9]]-I650)</f>
        <v>0</v>
      </c>
      <c r="AF651" s="1">
        <f>ABS(IK_diagnostics_positions__3[[#This Row],[Column10]]-J650)</f>
        <v>4.6260000000000008E-5</v>
      </c>
      <c r="AG651" s="1">
        <f>ABS(IK_diagnostics_positions__3[[#This Row],[Column11]]-K650)</f>
        <v>1.2499999999993072E-4</v>
      </c>
      <c r="AH651" s="1">
        <f>ABS(IK_diagnostics_positions__3[[#This Row],[Column12]]-L650)</f>
        <v>0</v>
      </c>
      <c r="AI651" s="1">
        <f>ABS(IK_diagnostics_positions__3[[#This Row],[Column13]]-M650)</f>
        <v>2.0000000000575113E-6</v>
      </c>
      <c r="AJ651" s="1">
        <f>ABS(IK_diagnostics_positions__3[[#This Row],[Column14]]-N650)</f>
        <v>3.5000000000007248E-5</v>
      </c>
      <c r="AK651" s="1">
        <f>ABS(IK_diagnostics_positions__3[[#This Row],[Column15]]-O650)</f>
        <v>0</v>
      </c>
      <c r="AL651" s="1">
        <f>ABS(IK_diagnostics_positions__3[[#This Row],[Column16]]-P650)</f>
        <v>1.8000000000073513E-5</v>
      </c>
      <c r="AM651" s="1">
        <f>ABS(IK_diagnostics_positions__3[[#This Row],[Column17]]-Q650)</f>
        <v>2.0000000000131024E-5</v>
      </c>
      <c r="AN651" s="1">
        <f>ABS(IK_diagnostics_positions__3[[#This Row],[Column18]]-R650)</f>
        <v>7.0000000000014495E-5</v>
      </c>
      <c r="AO651" s="1">
        <f>ABS(IK_diagnostics_positions__3[[#This Row],[Column19]]-S650)</f>
        <v>1.8627100000000001E-4</v>
      </c>
      <c r="AP651" s="1">
        <f>ABS(IK_diagnostics_positions__3[[#This Row],[Column20]]-T650)</f>
        <v>3.6299999999999527E-5</v>
      </c>
      <c r="AQ651" s="1">
        <f>ABS(IK_diagnostics_positions__3[[#This Row],[Column21]]-U650)</f>
        <v>1.0999999999983245E-4</v>
      </c>
    </row>
    <row r="652" spans="1:43" x14ac:dyDescent="0.25">
      <c r="A652" s="1">
        <v>0.469051</v>
      </c>
      <c r="B652" s="1" t="s">
        <v>22</v>
      </c>
      <c r="C652" s="1">
        <v>-0.88317100000000004</v>
      </c>
      <c r="D652" s="1">
        <v>-0.46124500000000002</v>
      </c>
      <c r="E652" s="1" t="s">
        <v>22</v>
      </c>
      <c r="F652" s="1">
        <v>-0.51636099999999996</v>
      </c>
      <c r="G652" s="1">
        <v>-0.75807500000000005</v>
      </c>
      <c r="H652" s="1">
        <v>0.60184800000000005</v>
      </c>
      <c r="I652" s="1">
        <v>-1.25776</v>
      </c>
      <c r="J652" s="1">
        <v>-1.4577500000000001E-3</v>
      </c>
      <c r="K652" s="1">
        <v>0.79933399999999999</v>
      </c>
      <c r="L652" s="1">
        <v>-1.8810800000000001</v>
      </c>
      <c r="M652" s="1">
        <v>0.75515900000000002</v>
      </c>
      <c r="N652" s="1">
        <v>0.99682099999999996</v>
      </c>
      <c r="O652" s="1">
        <v>-2.5044</v>
      </c>
      <c r="P652" s="1">
        <v>-0.75630200000000003</v>
      </c>
      <c r="Q652" s="1">
        <v>1.00132</v>
      </c>
      <c r="R652" s="1">
        <v>-2.5051100000000002</v>
      </c>
      <c r="S652" s="1">
        <v>7.3405400000000004E-4</v>
      </c>
      <c r="T652" s="1">
        <v>6.6946699999999998E-3</v>
      </c>
      <c r="U652" s="1">
        <v>-2.4907699999999999</v>
      </c>
      <c r="V652" s="1" t="s">
        <v>23</v>
      </c>
      <c r="W652" s="1">
        <f>ABS(IK_diagnostics_positions__3[[#This Row],[Column1]]-A651)</f>
        <v>2.5399999999997647E-4</v>
      </c>
      <c r="X652" s="1">
        <f>ABS(IK_diagnostics_positions__3[[#This Row],[Column2]]-B651)</f>
        <v>0</v>
      </c>
      <c r="Y652" s="1">
        <f>ABS(IK_diagnostics_positions__3[[#This Row],[Column3]]-C651)</f>
        <v>1.3499999999999623E-4</v>
      </c>
      <c r="Z652" s="1">
        <f>ABS(IK_diagnostics_positions__3[[#This Row],[Column4]]-D651)</f>
        <v>3.1699999999995621E-4</v>
      </c>
      <c r="AA652" s="1">
        <f>ABS(IK_diagnostics_positions__3[[#This Row],[Column5]]-E651)</f>
        <v>0</v>
      </c>
      <c r="AB652" s="1">
        <f>ABS(IK_diagnostics_positions__3[[#This Row],[Column6]]-F651)</f>
        <v>2.9299999999998771E-4</v>
      </c>
      <c r="AC652" s="1">
        <f>ABS(IK_diagnostics_positions__3[[#This Row],[Column7]]-G651)</f>
        <v>4.2999999999904226E-5</v>
      </c>
      <c r="AD652" s="1">
        <f>ABS(IK_diagnostics_positions__3[[#This Row],[Column8]]-H651)</f>
        <v>3.9000000000000146E-4</v>
      </c>
      <c r="AE652" s="1">
        <f>ABS(IK_diagnostics_positions__3[[#This Row],[Column9]]-I651)</f>
        <v>8.9999999999923475E-5</v>
      </c>
      <c r="AF652" s="1">
        <f>ABS(IK_diagnostics_positions__3[[#This Row],[Column10]]-J651)</f>
        <v>2.6170000000000056E-5</v>
      </c>
      <c r="AG652" s="1">
        <f>ABS(IK_diagnostics_positions__3[[#This Row],[Column11]]-K651)</f>
        <v>1.5200000000004099E-4</v>
      </c>
      <c r="AH652" s="1">
        <f>ABS(IK_diagnostics_positions__3[[#This Row],[Column12]]-L651)</f>
        <v>7.9999999999857963E-5</v>
      </c>
      <c r="AI652" s="1">
        <f>ABS(IK_diagnostics_positions__3[[#This Row],[Column13]]-M651)</f>
        <v>9.5999999999984986E-5</v>
      </c>
      <c r="AJ652" s="1">
        <f>ABS(IK_diagnostics_positions__3[[#This Row],[Column14]]-N651)</f>
        <v>8.5999999999919474E-5</v>
      </c>
      <c r="AK652" s="1">
        <f>ABS(IK_diagnostics_positions__3[[#This Row],[Column15]]-O651)</f>
        <v>7.0000000000014495E-5</v>
      </c>
      <c r="AL652" s="1">
        <f>ABS(IK_diagnostics_positions__3[[#This Row],[Column16]]-P651)</f>
        <v>2.0000000000575113E-6</v>
      </c>
      <c r="AM652" s="1">
        <f>ABS(IK_diagnostics_positions__3[[#This Row],[Column17]]-Q651)</f>
        <v>5.9999999999948983E-5</v>
      </c>
      <c r="AN652" s="1">
        <f>ABS(IK_diagnostics_positions__3[[#This Row],[Column18]]-R651)</f>
        <v>7.9999999999635918E-5</v>
      </c>
      <c r="AO652" s="1">
        <f>ABS(IK_diagnostics_positions__3[[#This Row],[Column19]]-S651)</f>
        <v>1.718100000000001E-5</v>
      </c>
      <c r="AP652" s="1">
        <f>ABS(IK_diagnostics_positions__3[[#This Row],[Column20]]-T651)</f>
        <v>7.7910000000000479E-5</v>
      </c>
      <c r="AQ652" s="1">
        <f>ABS(IK_diagnostics_positions__3[[#This Row],[Column21]]-U651)</f>
        <v>2.0000000000131024E-5</v>
      </c>
    </row>
    <row r="653" spans="1:43" x14ac:dyDescent="0.25">
      <c r="A653" s="1">
        <v>0.46923999999999999</v>
      </c>
      <c r="B653" s="1" t="s">
        <v>22</v>
      </c>
      <c r="C653" s="1">
        <v>-0.88307000000000002</v>
      </c>
      <c r="D653" s="1">
        <v>-0.461005</v>
      </c>
      <c r="E653" s="1" t="s">
        <v>22</v>
      </c>
      <c r="F653" s="1">
        <v>-0.51613200000000004</v>
      </c>
      <c r="G653" s="1">
        <v>-0.75803200000000004</v>
      </c>
      <c r="H653" s="1">
        <v>0.60155999999999998</v>
      </c>
      <c r="I653" s="1">
        <v>-1.2576799999999999</v>
      </c>
      <c r="J653" s="1">
        <v>-1.4612099999999999E-3</v>
      </c>
      <c r="K653" s="1">
        <v>0.799238</v>
      </c>
      <c r="L653" s="1">
        <v>-1.881</v>
      </c>
      <c r="M653" s="1">
        <v>0.75510900000000003</v>
      </c>
      <c r="N653" s="1">
        <v>0.99691600000000002</v>
      </c>
      <c r="O653" s="1">
        <v>-2.5043199999999999</v>
      </c>
      <c r="P653" s="1">
        <v>-0.75617400000000001</v>
      </c>
      <c r="Q653" s="1">
        <v>1.0013700000000001</v>
      </c>
      <c r="R653" s="1">
        <v>-2.5051399999999999</v>
      </c>
      <c r="S653" s="1">
        <v>7.1293099999999998E-4</v>
      </c>
      <c r="T653" s="1">
        <v>6.7179800000000001E-3</v>
      </c>
      <c r="U653" s="1">
        <v>-2.4908399999999999</v>
      </c>
      <c r="V653" s="1" t="s">
        <v>23</v>
      </c>
      <c r="W653" s="1">
        <f>ABS(IK_diagnostics_positions__3[[#This Row],[Column1]]-A652)</f>
        <v>1.8899999999999473E-4</v>
      </c>
      <c r="X653" s="1">
        <f>ABS(IK_diagnostics_positions__3[[#This Row],[Column2]]-B652)</f>
        <v>0</v>
      </c>
      <c r="Y653" s="1">
        <f>ABS(IK_diagnostics_positions__3[[#This Row],[Column3]]-C652)</f>
        <v>1.0100000000001774E-4</v>
      </c>
      <c r="Z653" s="1">
        <f>ABS(IK_diagnostics_positions__3[[#This Row],[Column4]]-D652)</f>
        <v>2.4000000000001798E-4</v>
      </c>
      <c r="AA653" s="1">
        <f>ABS(IK_diagnostics_positions__3[[#This Row],[Column5]]-E652)</f>
        <v>0</v>
      </c>
      <c r="AB653" s="1">
        <f>ABS(IK_diagnostics_positions__3[[#This Row],[Column6]]-F652)</f>
        <v>2.2899999999992371E-4</v>
      </c>
      <c r="AC653" s="1">
        <f>ABS(IK_diagnostics_positions__3[[#This Row],[Column7]]-G652)</f>
        <v>4.3000000000015248E-5</v>
      </c>
      <c r="AD653" s="1">
        <f>ABS(IK_diagnostics_positions__3[[#This Row],[Column8]]-H652)</f>
        <v>2.8800000000006598E-4</v>
      </c>
      <c r="AE653" s="1">
        <f>ABS(IK_diagnostics_positions__3[[#This Row],[Column9]]-I652)</f>
        <v>8.0000000000080007E-5</v>
      </c>
      <c r="AF653" s="1">
        <f>ABS(IK_diagnostics_positions__3[[#This Row],[Column10]]-J652)</f>
        <v>3.4599999999998347E-6</v>
      </c>
      <c r="AG653" s="1">
        <f>ABS(IK_diagnostics_positions__3[[#This Row],[Column11]]-K652)</f>
        <v>9.5999999999984986E-5</v>
      </c>
      <c r="AH653" s="1">
        <f>ABS(IK_diagnostics_positions__3[[#This Row],[Column12]]-L652)</f>
        <v>8.0000000000080007E-5</v>
      </c>
      <c r="AI653" s="1">
        <f>ABS(IK_diagnostics_positions__3[[#This Row],[Column13]]-M652)</f>
        <v>4.9999999999994493E-5</v>
      </c>
      <c r="AJ653" s="1">
        <f>ABS(IK_diagnostics_positions__3[[#This Row],[Column14]]-N652)</f>
        <v>9.5000000000067253E-5</v>
      </c>
      <c r="AK653" s="1">
        <f>ABS(IK_diagnostics_positions__3[[#This Row],[Column15]]-O652)</f>
        <v>8.0000000000080007E-5</v>
      </c>
      <c r="AL653" s="1">
        <f>ABS(IK_diagnostics_positions__3[[#This Row],[Column16]]-P652)</f>
        <v>1.2800000000001699E-4</v>
      </c>
      <c r="AM653" s="1">
        <f>ABS(IK_diagnostics_positions__3[[#This Row],[Column17]]-Q652)</f>
        <v>5.0000000000105516E-5</v>
      </c>
      <c r="AN653" s="1">
        <f>ABS(IK_diagnostics_positions__3[[#This Row],[Column18]]-R652)</f>
        <v>2.9999999999752447E-5</v>
      </c>
      <c r="AO653" s="1">
        <f>ABS(IK_diagnostics_positions__3[[#This Row],[Column19]]-S652)</f>
        <v>2.1123000000000062E-5</v>
      </c>
      <c r="AP653" s="1">
        <f>ABS(IK_diagnostics_positions__3[[#This Row],[Column20]]-T652)</f>
        <v>2.3310000000000344E-5</v>
      </c>
      <c r="AQ653" s="1">
        <f>ABS(IK_diagnostics_positions__3[[#This Row],[Column21]]-U652)</f>
        <v>7.0000000000014495E-5</v>
      </c>
    </row>
    <row r="654" spans="1:43" x14ac:dyDescent="0.25">
      <c r="A654" s="1">
        <v>0.46948000000000001</v>
      </c>
      <c r="B654" s="1" t="s">
        <v>22</v>
      </c>
      <c r="C654" s="1">
        <v>-0.88294300000000003</v>
      </c>
      <c r="D654" s="1">
        <v>-0.46072299999999999</v>
      </c>
      <c r="E654" s="1" t="s">
        <v>22</v>
      </c>
      <c r="F654" s="1">
        <v>-0.51589799999999997</v>
      </c>
      <c r="G654" s="1">
        <v>-0.75799300000000003</v>
      </c>
      <c r="H654" s="1">
        <v>0.60114699999999999</v>
      </c>
      <c r="I654" s="1">
        <v>-1.25769</v>
      </c>
      <c r="J654" s="1">
        <v>-1.49161E-3</v>
      </c>
      <c r="K654" s="1">
        <v>0.79902799999999996</v>
      </c>
      <c r="L654" s="1">
        <v>-1.8810199999999999</v>
      </c>
      <c r="M654" s="1">
        <v>0.75500999999999996</v>
      </c>
      <c r="N654" s="1">
        <v>0.99690900000000005</v>
      </c>
      <c r="O654" s="1">
        <v>-2.5043600000000001</v>
      </c>
      <c r="P654" s="1">
        <v>-0.75616700000000003</v>
      </c>
      <c r="Q654" s="1">
        <v>1.00132</v>
      </c>
      <c r="R654" s="1">
        <v>-2.5051600000000001</v>
      </c>
      <c r="S654" s="1">
        <v>7.6996499999999995E-4</v>
      </c>
      <c r="T654" s="1">
        <v>6.5622299999999996E-3</v>
      </c>
      <c r="U654" s="1">
        <v>-2.4909400000000002</v>
      </c>
      <c r="V654" s="1" t="s">
        <v>23</v>
      </c>
      <c r="W654" s="1">
        <f>ABS(IK_diagnostics_positions__3[[#This Row],[Column1]]-A653)</f>
        <v>2.4000000000001798E-4</v>
      </c>
      <c r="X654" s="1">
        <f>ABS(IK_diagnostics_positions__3[[#This Row],[Column2]]-B653)</f>
        <v>0</v>
      </c>
      <c r="Y654" s="1">
        <f>ABS(IK_diagnostics_positions__3[[#This Row],[Column3]]-C653)</f>
        <v>1.2699999999998823E-4</v>
      </c>
      <c r="Z654" s="1">
        <f>ABS(IK_diagnostics_positions__3[[#This Row],[Column4]]-D653)</f>
        <v>2.8200000000000447E-4</v>
      </c>
      <c r="AA654" s="1">
        <f>ABS(IK_diagnostics_positions__3[[#This Row],[Column5]]-E653)</f>
        <v>0</v>
      </c>
      <c r="AB654" s="1">
        <f>ABS(IK_diagnostics_positions__3[[#This Row],[Column6]]-F653)</f>
        <v>2.3400000000006749E-4</v>
      </c>
      <c r="AC654" s="1">
        <f>ABS(IK_diagnostics_positions__3[[#This Row],[Column7]]-G653)</f>
        <v>3.9000000000011248E-5</v>
      </c>
      <c r="AD654" s="1">
        <f>ABS(IK_diagnostics_positions__3[[#This Row],[Column8]]-H653)</f>
        <v>4.129999999999967E-4</v>
      </c>
      <c r="AE654" s="1">
        <f>ABS(IK_diagnostics_positions__3[[#This Row],[Column9]]-I653)</f>
        <v>1.0000000000065512E-5</v>
      </c>
      <c r="AF654" s="1">
        <f>ABS(IK_diagnostics_positions__3[[#This Row],[Column10]]-J653)</f>
        <v>3.0400000000000088E-5</v>
      </c>
      <c r="AG654" s="1">
        <f>ABS(IK_diagnostics_positions__3[[#This Row],[Column11]]-K653)</f>
        <v>2.1000000000004349E-4</v>
      </c>
      <c r="AH654" s="1">
        <f>ABS(IK_diagnostics_positions__3[[#This Row],[Column12]]-L653)</f>
        <v>1.9999999999908979E-5</v>
      </c>
      <c r="AI654" s="1">
        <f>ABS(IK_diagnostics_positions__3[[#This Row],[Column13]]-M653)</f>
        <v>9.9000000000071253E-5</v>
      </c>
      <c r="AJ654" s="1">
        <f>ABS(IK_diagnostics_positions__3[[#This Row],[Column14]]-N653)</f>
        <v>6.999999999979245E-6</v>
      </c>
      <c r="AK654" s="1">
        <f>ABS(IK_diagnostics_positions__3[[#This Row],[Column15]]-O653)</f>
        <v>4.0000000000262048E-5</v>
      </c>
      <c r="AL654" s="1">
        <f>ABS(IK_diagnostics_positions__3[[#This Row],[Column16]]-P653)</f>
        <v>6.999999999979245E-6</v>
      </c>
      <c r="AM654" s="1">
        <f>ABS(IK_diagnostics_positions__3[[#This Row],[Column17]]-Q653)</f>
        <v>5.0000000000105516E-5</v>
      </c>
      <c r="AN654" s="1">
        <f>ABS(IK_diagnostics_positions__3[[#This Row],[Column18]]-R653)</f>
        <v>2.0000000000131024E-5</v>
      </c>
      <c r="AO654" s="1">
        <f>ABS(IK_diagnostics_positions__3[[#This Row],[Column19]]-S653)</f>
        <v>5.7033999999999969E-5</v>
      </c>
      <c r="AP654" s="1">
        <f>ABS(IK_diagnostics_positions__3[[#This Row],[Column20]]-T653)</f>
        <v>1.5575000000000051E-4</v>
      </c>
      <c r="AQ654" s="1">
        <f>ABS(IK_diagnostics_positions__3[[#This Row],[Column21]]-U653)</f>
        <v>1.0000000000021103E-4</v>
      </c>
    </row>
    <row r="655" spans="1:43" x14ac:dyDescent="0.25">
      <c r="A655" s="1">
        <v>0.46968599999999999</v>
      </c>
      <c r="B655" s="1" t="s">
        <v>22</v>
      </c>
      <c r="C655" s="1">
        <v>-0.88283299999999998</v>
      </c>
      <c r="D655" s="1">
        <v>-0.46047199999999999</v>
      </c>
      <c r="E655" s="1" t="s">
        <v>22</v>
      </c>
      <c r="F655" s="1">
        <v>-0.51567499999999999</v>
      </c>
      <c r="G655" s="1">
        <v>-0.75791699999999995</v>
      </c>
      <c r="H655" s="1">
        <v>0.60090399999999999</v>
      </c>
      <c r="I655" s="1">
        <v>-1.25759</v>
      </c>
      <c r="J655" s="1">
        <v>-1.45286E-3</v>
      </c>
      <c r="K655" s="1">
        <v>0.79887699999999995</v>
      </c>
      <c r="L655" s="1">
        <v>-1.8809499999999999</v>
      </c>
      <c r="M655" s="1">
        <v>0.75501099999999999</v>
      </c>
      <c r="N655" s="1">
        <v>0.99684899999999999</v>
      </c>
      <c r="O655" s="1">
        <v>-2.5043000000000002</v>
      </c>
      <c r="P655" s="1">
        <v>-0.75612999999999997</v>
      </c>
      <c r="Q655" s="1">
        <v>1.00139</v>
      </c>
      <c r="R655" s="1">
        <v>-2.50501</v>
      </c>
      <c r="S655" s="1">
        <v>7.8230400000000005E-4</v>
      </c>
      <c r="T655" s="1">
        <v>6.5423299999999998E-3</v>
      </c>
      <c r="U655" s="1">
        <v>-2.4910299999999999</v>
      </c>
      <c r="V655" s="1" t="s">
        <v>23</v>
      </c>
      <c r="W655" s="1">
        <f>ABS(IK_diagnostics_positions__3[[#This Row],[Column1]]-A654)</f>
        <v>2.0599999999998397E-4</v>
      </c>
      <c r="X655" s="1">
        <f>ABS(IK_diagnostics_positions__3[[#This Row],[Column2]]-B654)</f>
        <v>0</v>
      </c>
      <c r="Y655" s="1">
        <f>ABS(IK_diagnostics_positions__3[[#This Row],[Column3]]-C654)</f>
        <v>1.100000000000545E-4</v>
      </c>
      <c r="Z655" s="1">
        <f>ABS(IK_diagnostics_positions__3[[#This Row],[Column4]]-D654)</f>
        <v>2.5100000000000122E-4</v>
      </c>
      <c r="AA655" s="1">
        <f>ABS(IK_diagnostics_positions__3[[#This Row],[Column5]]-E654)</f>
        <v>0</v>
      </c>
      <c r="AB655" s="1">
        <f>ABS(IK_diagnostics_positions__3[[#This Row],[Column6]]-F654)</f>
        <v>2.2299999999997322E-4</v>
      </c>
      <c r="AC655" s="1">
        <f>ABS(IK_diagnostics_positions__3[[#This Row],[Column7]]-G654)</f>
        <v>7.6000000000076007E-5</v>
      </c>
      <c r="AD655" s="1">
        <f>ABS(IK_diagnostics_positions__3[[#This Row],[Column8]]-H654)</f>
        <v>2.4299999999999322E-4</v>
      </c>
      <c r="AE655" s="1">
        <f>ABS(IK_diagnostics_positions__3[[#This Row],[Column9]]-I654)</f>
        <v>9.9999999999988987E-5</v>
      </c>
      <c r="AF655" s="1">
        <f>ABS(IK_diagnostics_positions__3[[#This Row],[Column10]]-J654)</f>
        <v>3.8749999999999939E-5</v>
      </c>
      <c r="AG655" s="1">
        <f>ABS(IK_diagnostics_positions__3[[#This Row],[Column11]]-K654)</f>
        <v>1.5100000000001224E-4</v>
      </c>
      <c r="AH655" s="1">
        <f>ABS(IK_diagnostics_positions__3[[#This Row],[Column12]]-L654)</f>
        <v>7.0000000000014495E-5</v>
      </c>
      <c r="AI655" s="1">
        <f>ABS(IK_diagnostics_positions__3[[#This Row],[Column13]]-M654)</f>
        <v>1.0000000000287557E-6</v>
      </c>
      <c r="AJ655" s="1">
        <f>ABS(IK_diagnostics_positions__3[[#This Row],[Column14]]-N654)</f>
        <v>6.0000000000060005E-5</v>
      </c>
      <c r="AK655" s="1">
        <f>ABS(IK_diagnostics_positions__3[[#This Row],[Column15]]-O654)</f>
        <v>5.9999999999948983E-5</v>
      </c>
      <c r="AL655" s="1">
        <f>ABS(IK_diagnostics_positions__3[[#This Row],[Column16]]-P654)</f>
        <v>3.7000000000064759E-5</v>
      </c>
      <c r="AM655" s="1">
        <f>ABS(IK_diagnostics_positions__3[[#This Row],[Column17]]-Q654)</f>
        <v>7.0000000000014495E-5</v>
      </c>
      <c r="AN655" s="1">
        <f>ABS(IK_diagnostics_positions__3[[#This Row],[Column18]]-R654)</f>
        <v>1.500000000000945E-4</v>
      </c>
      <c r="AO655" s="1">
        <f>ABS(IK_diagnostics_positions__3[[#This Row],[Column19]]-S654)</f>
        <v>1.23390000000001E-5</v>
      </c>
      <c r="AP655" s="1">
        <f>ABS(IK_diagnostics_positions__3[[#This Row],[Column20]]-T654)</f>
        <v>1.9899999999999779E-5</v>
      </c>
      <c r="AQ655" s="1">
        <f>ABS(IK_diagnostics_positions__3[[#This Row],[Column21]]-U654)</f>
        <v>8.999999999970143E-5</v>
      </c>
    </row>
    <row r="656" spans="1:43" x14ac:dyDescent="0.25">
      <c r="A656" s="1">
        <v>0.469945</v>
      </c>
      <c r="B656" s="1" t="s">
        <v>22</v>
      </c>
      <c r="C656" s="1">
        <v>-0.88269600000000004</v>
      </c>
      <c r="D656" s="1">
        <v>-0.46016699999999999</v>
      </c>
      <c r="E656" s="1" t="s">
        <v>22</v>
      </c>
      <c r="F656" s="1">
        <v>-0.51541899999999996</v>
      </c>
      <c r="G656" s="1">
        <v>-0.75783500000000004</v>
      </c>
      <c r="H656" s="1">
        <v>0.60059099999999999</v>
      </c>
      <c r="I656" s="1">
        <v>-1.2575000000000001</v>
      </c>
      <c r="J656" s="1">
        <v>-1.42121E-3</v>
      </c>
      <c r="K656" s="1">
        <v>0.79872399999999999</v>
      </c>
      <c r="L656" s="1">
        <v>-1.88086</v>
      </c>
      <c r="M656" s="1">
        <v>0.75499300000000003</v>
      </c>
      <c r="N656" s="1">
        <v>0.99685599999999996</v>
      </c>
      <c r="O656" s="1">
        <v>-2.5042300000000002</v>
      </c>
      <c r="P656" s="1">
        <v>-0.75604800000000005</v>
      </c>
      <c r="Q656" s="1">
        <v>1.00136</v>
      </c>
      <c r="R656" s="1">
        <v>-2.5049399999999999</v>
      </c>
      <c r="S656" s="1">
        <v>7.6520400000000001E-4</v>
      </c>
      <c r="T656" s="1">
        <v>6.4934499999999996E-3</v>
      </c>
      <c r="U656" s="1">
        <v>-2.4910800000000002</v>
      </c>
      <c r="V656" s="1" t="s">
        <v>23</v>
      </c>
      <c r="W656" s="1">
        <f>ABS(IK_diagnostics_positions__3[[#This Row],[Column1]]-A655)</f>
        <v>2.5900000000000922E-4</v>
      </c>
      <c r="X656" s="1">
        <f>ABS(IK_diagnostics_positions__3[[#This Row],[Column2]]-B655)</f>
        <v>0</v>
      </c>
      <c r="Y656" s="1">
        <f>ABS(IK_diagnostics_positions__3[[#This Row],[Column3]]-C655)</f>
        <v>1.3699999999994272E-4</v>
      </c>
      <c r="Z656" s="1">
        <f>ABS(IK_diagnostics_positions__3[[#This Row],[Column4]]-D655)</f>
        <v>3.0499999999999972E-4</v>
      </c>
      <c r="AA656" s="1">
        <f>ABS(IK_diagnostics_positions__3[[#This Row],[Column5]]-E655)</f>
        <v>0</v>
      </c>
      <c r="AB656" s="1">
        <f>ABS(IK_diagnostics_positions__3[[#This Row],[Column6]]-F655)</f>
        <v>2.5600000000003398E-4</v>
      </c>
      <c r="AC656" s="1">
        <f>ABS(IK_diagnostics_positions__3[[#This Row],[Column7]]-G655)</f>
        <v>8.1999999999915474E-5</v>
      </c>
      <c r="AD656" s="1">
        <f>ABS(IK_diagnostics_positions__3[[#This Row],[Column8]]-H655)</f>
        <v>3.1300000000000772E-4</v>
      </c>
      <c r="AE656" s="1">
        <f>ABS(IK_diagnostics_positions__3[[#This Row],[Column9]]-I655)</f>
        <v>8.9999999999923475E-5</v>
      </c>
      <c r="AF656" s="1">
        <f>ABS(IK_diagnostics_positions__3[[#This Row],[Column10]]-J655)</f>
        <v>3.1650000000000037E-5</v>
      </c>
      <c r="AG656" s="1">
        <f>ABS(IK_diagnostics_positions__3[[#This Row],[Column11]]-K655)</f>
        <v>1.5299999999995872E-4</v>
      </c>
      <c r="AH656" s="1">
        <f>ABS(IK_diagnostics_positions__3[[#This Row],[Column12]]-L655)</f>
        <v>8.9999999999923475E-5</v>
      </c>
      <c r="AI656" s="1">
        <f>ABS(IK_diagnostics_positions__3[[#This Row],[Column13]]-M655)</f>
        <v>1.799999999996249E-5</v>
      </c>
      <c r="AJ656" s="1">
        <f>ABS(IK_diagnostics_positions__3[[#This Row],[Column14]]-N655)</f>
        <v>6.999999999979245E-6</v>
      </c>
      <c r="AK656" s="1">
        <f>ABS(IK_diagnostics_positions__3[[#This Row],[Column15]]-O655)</f>
        <v>7.0000000000014495E-5</v>
      </c>
      <c r="AL656" s="1">
        <f>ABS(IK_diagnostics_positions__3[[#This Row],[Column16]]-P655)</f>
        <v>8.1999999999915474E-5</v>
      </c>
      <c r="AM656" s="1">
        <f>ABS(IK_diagnostics_positions__3[[#This Row],[Column17]]-Q655)</f>
        <v>2.9999999999974492E-5</v>
      </c>
      <c r="AN656" s="1">
        <f>ABS(IK_diagnostics_positions__3[[#This Row],[Column18]]-R655)</f>
        <v>7.0000000000014495E-5</v>
      </c>
      <c r="AO656" s="1">
        <f>ABS(IK_diagnostics_positions__3[[#This Row],[Column19]]-S655)</f>
        <v>1.7100000000000036E-5</v>
      </c>
      <c r="AP656" s="1">
        <f>ABS(IK_diagnostics_positions__3[[#This Row],[Column20]]-T655)</f>
        <v>4.8880000000000277E-5</v>
      </c>
      <c r="AQ656" s="1">
        <f>ABS(IK_diagnostics_positions__3[[#This Row],[Column21]]-U655)</f>
        <v>5.000000000032756E-5</v>
      </c>
    </row>
    <row r="657" spans="1:43" x14ac:dyDescent="0.25">
      <c r="A657" s="1">
        <v>0.470219</v>
      </c>
      <c r="B657" s="1" t="s">
        <v>22</v>
      </c>
      <c r="C657" s="1">
        <v>-0.88254999999999995</v>
      </c>
      <c r="D657" s="1">
        <v>-0.45986100000000002</v>
      </c>
      <c r="E657" s="1" t="s">
        <v>22</v>
      </c>
      <c r="F657" s="1">
        <v>-0.51519199999999998</v>
      </c>
      <c r="G657" s="1">
        <v>-0.75772300000000004</v>
      </c>
      <c r="H657" s="1">
        <v>0.60027399999999997</v>
      </c>
      <c r="I657" s="1">
        <v>-1.25745</v>
      </c>
      <c r="J657" s="1">
        <v>-1.3700100000000001E-3</v>
      </c>
      <c r="K657" s="1">
        <v>0.79862500000000003</v>
      </c>
      <c r="L657" s="1">
        <v>-1.8808199999999999</v>
      </c>
      <c r="M657" s="1">
        <v>0.75498299999999996</v>
      </c>
      <c r="N657" s="1">
        <v>0.99697599999999997</v>
      </c>
      <c r="O657" s="1">
        <v>-2.5041899999999999</v>
      </c>
      <c r="P657" s="1">
        <v>-0.75600100000000003</v>
      </c>
      <c r="Q657" s="1">
        <v>1.00126</v>
      </c>
      <c r="R657" s="1">
        <v>-2.5049000000000001</v>
      </c>
      <c r="S657" s="1">
        <v>8.82663E-4</v>
      </c>
      <c r="T657" s="1">
        <v>6.4618000000000002E-3</v>
      </c>
      <c r="U657" s="1">
        <v>-2.49112</v>
      </c>
      <c r="V657" s="1" t="s">
        <v>23</v>
      </c>
      <c r="W657" s="1">
        <f>ABS(IK_diagnostics_positions__3[[#This Row],[Column1]]-A656)</f>
        <v>2.7399999999999647E-4</v>
      </c>
      <c r="X657" s="1">
        <f>ABS(IK_diagnostics_positions__3[[#This Row],[Column2]]-B656)</f>
        <v>0</v>
      </c>
      <c r="Y657" s="1">
        <f>ABS(IK_diagnostics_positions__3[[#This Row],[Column3]]-C656)</f>
        <v>1.460000000000905E-4</v>
      </c>
      <c r="Z657" s="1">
        <f>ABS(IK_diagnostics_positions__3[[#This Row],[Column4]]-D656)</f>
        <v>3.0599999999997296E-4</v>
      </c>
      <c r="AA657" s="1">
        <f>ABS(IK_diagnostics_positions__3[[#This Row],[Column5]]-E656)</f>
        <v>0</v>
      </c>
      <c r="AB657" s="1">
        <f>ABS(IK_diagnostics_positions__3[[#This Row],[Column6]]-F656)</f>
        <v>2.2699999999997722E-4</v>
      </c>
      <c r="AC657" s="1">
        <f>ABS(IK_diagnostics_positions__3[[#This Row],[Column7]]-G656)</f>
        <v>1.1200000000000099E-4</v>
      </c>
      <c r="AD657" s="1">
        <f>ABS(IK_diagnostics_positions__3[[#This Row],[Column8]]-H656)</f>
        <v>3.1700000000001172E-4</v>
      </c>
      <c r="AE657" s="1">
        <f>ABS(IK_diagnostics_positions__3[[#This Row],[Column9]]-I656)</f>
        <v>5.0000000000105516E-5</v>
      </c>
      <c r="AF657" s="1">
        <f>ABS(IK_diagnostics_positions__3[[#This Row],[Column10]]-J656)</f>
        <v>5.1199999999999943E-5</v>
      </c>
      <c r="AG657" s="1">
        <f>ABS(IK_diagnostics_positions__3[[#This Row],[Column11]]-K656)</f>
        <v>9.8999999999960231E-5</v>
      </c>
      <c r="AH657" s="1">
        <f>ABS(IK_diagnostics_positions__3[[#This Row],[Column12]]-L656)</f>
        <v>4.0000000000040004E-5</v>
      </c>
      <c r="AI657" s="1">
        <f>ABS(IK_diagnostics_positions__3[[#This Row],[Column13]]-M656)</f>
        <v>1.0000000000065512E-5</v>
      </c>
      <c r="AJ657" s="1">
        <f>ABS(IK_diagnostics_positions__3[[#This Row],[Column14]]-N656)</f>
        <v>1.2000000000000899E-4</v>
      </c>
      <c r="AK657" s="1">
        <f>ABS(IK_diagnostics_positions__3[[#This Row],[Column15]]-O656)</f>
        <v>4.0000000000262048E-5</v>
      </c>
      <c r="AL657" s="1">
        <f>ABS(IK_diagnostics_positions__3[[#This Row],[Column16]]-P656)</f>
        <v>4.7000000000019249E-5</v>
      </c>
      <c r="AM657" s="1">
        <f>ABS(IK_diagnostics_positions__3[[#This Row],[Column17]]-Q656)</f>
        <v>9.9999999999988987E-5</v>
      </c>
      <c r="AN657" s="1">
        <f>ABS(IK_diagnostics_positions__3[[#This Row],[Column18]]-R656)</f>
        <v>3.9999999999817959E-5</v>
      </c>
      <c r="AO657" s="1">
        <f>ABS(IK_diagnostics_positions__3[[#This Row],[Column19]]-S656)</f>
        <v>1.1745899999999999E-4</v>
      </c>
      <c r="AP657" s="1">
        <f>ABS(IK_diagnostics_positions__3[[#This Row],[Column20]]-T656)</f>
        <v>3.1649999999999387E-5</v>
      </c>
      <c r="AQ657" s="1">
        <f>ABS(IK_diagnostics_positions__3[[#This Row],[Column21]]-U656)</f>
        <v>3.9999999999817959E-5</v>
      </c>
    </row>
    <row r="658" spans="1:43" x14ac:dyDescent="0.25">
      <c r="A658" s="1">
        <v>0.47046700000000002</v>
      </c>
      <c r="B658" s="1" t="s">
        <v>22</v>
      </c>
      <c r="C658" s="1">
        <v>-0.88241800000000004</v>
      </c>
      <c r="D658" s="1">
        <v>-0.45957100000000001</v>
      </c>
      <c r="E658" s="1" t="s">
        <v>22</v>
      </c>
      <c r="F658" s="1">
        <v>-0.51495299999999999</v>
      </c>
      <c r="G658" s="1">
        <v>-0.75758800000000004</v>
      </c>
      <c r="H658" s="1">
        <v>0.60001499999999997</v>
      </c>
      <c r="I658" s="1">
        <v>-1.25736</v>
      </c>
      <c r="J658" s="1">
        <v>-1.3113000000000001E-3</v>
      </c>
      <c r="K658" s="1">
        <v>0.798454</v>
      </c>
      <c r="L658" s="1">
        <v>-1.88079</v>
      </c>
      <c r="M658" s="1">
        <v>0.75496600000000003</v>
      </c>
      <c r="N658" s="1">
        <v>0.996892</v>
      </c>
      <c r="O658" s="1">
        <v>-2.5042200000000001</v>
      </c>
      <c r="P658" s="1">
        <v>-0.75590599999999997</v>
      </c>
      <c r="Q658" s="1">
        <v>1.0013000000000001</v>
      </c>
      <c r="R658" s="1">
        <v>-2.5048400000000002</v>
      </c>
      <c r="S658" s="1">
        <v>8.1611400000000005E-4</v>
      </c>
      <c r="T658" s="1">
        <v>6.3841899999999997E-3</v>
      </c>
      <c r="U658" s="1">
        <v>-2.4912200000000002</v>
      </c>
      <c r="V658" s="1" t="s">
        <v>23</v>
      </c>
      <c r="W658" s="1">
        <f>ABS(IK_diagnostics_positions__3[[#This Row],[Column1]]-A657)</f>
        <v>2.4800000000002598E-4</v>
      </c>
      <c r="X658" s="1">
        <f>ABS(IK_diagnostics_positions__3[[#This Row],[Column2]]-B657)</f>
        <v>0</v>
      </c>
      <c r="Y658" s="1">
        <f>ABS(IK_diagnostics_positions__3[[#This Row],[Column3]]-C657)</f>
        <v>1.3199999999990997E-4</v>
      </c>
      <c r="Z658" s="1">
        <f>ABS(IK_diagnostics_positions__3[[#This Row],[Column4]]-D657)</f>
        <v>2.9000000000001247E-4</v>
      </c>
      <c r="AA658" s="1">
        <f>ABS(IK_diagnostics_positions__3[[#This Row],[Column5]]-E657)</f>
        <v>0</v>
      </c>
      <c r="AB658" s="1">
        <f>ABS(IK_diagnostics_positions__3[[#This Row],[Column6]]-F657)</f>
        <v>2.3899999999998922E-4</v>
      </c>
      <c r="AC658" s="1">
        <f>ABS(IK_diagnostics_positions__3[[#This Row],[Column7]]-G657)</f>
        <v>1.3499999999999623E-4</v>
      </c>
      <c r="AD658" s="1">
        <f>ABS(IK_diagnostics_positions__3[[#This Row],[Column8]]-H657)</f>
        <v>2.5900000000000922E-4</v>
      </c>
      <c r="AE658" s="1">
        <f>ABS(IK_diagnostics_positions__3[[#This Row],[Column9]]-I657)</f>
        <v>8.9999999999923475E-5</v>
      </c>
      <c r="AF658" s="1">
        <f>ABS(IK_diagnostics_positions__3[[#This Row],[Column10]]-J657)</f>
        <v>5.8710000000000012E-5</v>
      </c>
      <c r="AG658" s="1">
        <f>ABS(IK_diagnostics_positions__3[[#This Row],[Column11]]-K657)</f>
        <v>1.7100000000003224E-4</v>
      </c>
      <c r="AH658" s="1">
        <f>ABS(IK_diagnostics_positions__3[[#This Row],[Column12]]-L657)</f>
        <v>2.9999999999974492E-5</v>
      </c>
      <c r="AI658" s="1">
        <f>ABS(IK_diagnostics_positions__3[[#This Row],[Column13]]-M657)</f>
        <v>1.6999999999933735E-5</v>
      </c>
      <c r="AJ658" s="1">
        <f>ABS(IK_diagnostics_positions__3[[#This Row],[Column14]]-N657)</f>
        <v>8.3999999999972985E-5</v>
      </c>
      <c r="AK658" s="1">
        <f>ABS(IK_diagnostics_positions__3[[#This Row],[Column15]]-O657)</f>
        <v>3.0000000000196536E-5</v>
      </c>
      <c r="AL658" s="1">
        <f>ABS(IK_diagnostics_positions__3[[#This Row],[Column16]]-P657)</f>
        <v>9.5000000000067253E-5</v>
      </c>
      <c r="AM658" s="1">
        <f>ABS(IK_diagnostics_positions__3[[#This Row],[Column17]]-Q657)</f>
        <v>4.0000000000040004E-5</v>
      </c>
      <c r="AN658" s="1">
        <f>ABS(IK_diagnostics_positions__3[[#This Row],[Column18]]-R657)</f>
        <v>5.9999999999948983E-5</v>
      </c>
      <c r="AO658" s="1">
        <f>ABS(IK_diagnostics_positions__3[[#This Row],[Column19]]-S657)</f>
        <v>6.6548999999999948E-5</v>
      </c>
      <c r="AP658" s="1">
        <f>ABS(IK_diagnostics_positions__3[[#This Row],[Column20]]-T657)</f>
        <v>7.7610000000000526E-5</v>
      </c>
      <c r="AQ658" s="1">
        <f>ABS(IK_diagnostics_positions__3[[#This Row],[Column21]]-U657)</f>
        <v>1.0000000000021103E-4</v>
      </c>
    </row>
    <row r="659" spans="1:43" x14ac:dyDescent="0.25">
      <c r="A659" s="1">
        <v>0.47051500000000002</v>
      </c>
      <c r="B659" s="1" t="s">
        <v>22</v>
      </c>
      <c r="C659" s="1">
        <v>-0.88239199999999995</v>
      </c>
      <c r="D659" s="1">
        <v>-0.45947300000000002</v>
      </c>
      <c r="E659" s="1" t="s">
        <v>22</v>
      </c>
      <c r="F659" s="1">
        <v>-0.51480099999999995</v>
      </c>
      <c r="G659" s="1">
        <v>-0.75768000000000002</v>
      </c>
      <c r="H659" s="1">
        <v>0.599796</v>
      </c>
      <c r="I659" s="1">
        <v>-1.2573099999999999</v>
      </c>
      <c r="J659" s="1">
        <v>-1.42074E-3</v>
      </c>
      <c r="K659" s="1">
        <v>0.79835999999999996</v>
      </c>
      <c r="L659" s="1">
        <v>-1.8807199999999999</v>
      </c>
      <c r="M659" s="1">
        <v>0.75483800000000001</v>
      </c>
      <c r="N659" s="1">
        <v>0.99692499999999995</v>
      </c>
      <c r="O659" s="1">
        <v>-2.50414</v>
      </c>
      <c r="P659" s="1">
        <v>-0.75593100000000002</v>
      </c>
      <c r="Q659" s="1">
        <v>1.00142</v>
      </c>
      <c r="R659" s="1">
        <v>-2.50481</v>
      </c>
      <c r="S659" s="1">
        <v>7.8044799999999999E-4</v>
      </c>
      <c r="T659" s="1">
        <v>6.3967700000000004E-3</v>
      </c>
      <c r="U659" s="1">
        <v>-2.4912899999999998</v>
      </c>
      <c r="V659" s="1" t="s">
        <v>23</v>
      </c>
      <c r="W659" s="1">
        <f>ABS(IK_diagnostics_positions__3[[#This Row],[Column1]]-A658)</f>
        <v>4.7999999999992493E-5</v>
      </c>
      <c r="X659" s="1">
        <f>ABS(IK_diagnostics_positions__3[[#This Row],[Column2]]-B658)</f>
        <v>0</v>
      </c>
      <c r="Y659" s="1">
        <f>ABS(IK_diagnostics_positions__3[[#This Row],[Column3]]-C658)</f>
        <v>2.6000000000081513E-5</v>
      </c>
      <c r="Z659" s="1">
        <f>ABS(IK_diagnostics_positions__3[[#This Row],[Column4]]-D658)</f>
        <v>9.7999999999986986E-5</v>
      </c>
      <c r="AA659" s="1">
        <f>ABS(IK_diagnostics_positions__3[[#This Row],[Column5]]-E658)</f>
        <v>0</v>
      </c>
      <c r="AB659" s="1">
        <f>ABS(IK_diagnostics_positions__3[[#This Row],[Column6]]-F658)</f>
        <v>1.5200000000004099E-4</v>
      </c>
      <c r="AC659" s="1">
        <f>ABS(IK_diagnostics_positions__3[[#This Row],[Column7]]-G658)</f>
        <v>9.1999999999980986E-5</v>
      </c>
      <c r="AD659" s="1">
        <f>ABS(IK_diagnostics_positions__3[[#This Row],[Column8]]-H658)</f>
        <v>2.1899999999996922E-4</v>
      </c>
      <c r="AE659" s="1">
        <f>ABS(IK_diagnostics_positions__3[[#This Row],[Column9]]-I658)</f>
        <v>5.0000000000105516E-5</v>
      </c>
      <c r="AF659" s="1">
        <f>ABS(IK_diagnostics_positions__3[[#This Row],[Column10]]-J658)</f>
        <v>1.0943999999999993E-4</v>
      </c>
      <c r="AG659" s="1">
        <f>ABS(IK_diagnostics_positions__3[[#This Row],[Column11]]-K658)</f>
        <v>9.4000000000038497E-5</v>
      </c>
      <c r="AH659" s="1">
        <f>ABS(IK_diagnostics_positions__3[[#This Row],[Column12]]-L658)</f>
        <v>7.0000000000014495E-5</v>
      </c>
      <c r="AI659" s="1">
        <f>ABS(IK_diagnostics_positions__3[[#This Row],[Column13]]-M658)</f>
        <v>1.2800000000001699E-4</v>
      </c>
      <c r="AJ659" s="1">
        <f>ABS(IK_diagnostics_positions__3[[#This Row],[Column14]]-N658)</f>
        <v>3.2999999999949736E-5</v>
      </c>
      <c r="AK659" s="1">
        <f>ABS(IK_diagnostics_positions__3[[#This Row],[Column15]]-O658)</f>
        <v>8.0000000000080007E-5</v>
      </c>
      <c r="AL659" s="1">
        <f>ABS(IK_diagnostics_positions__3[[#This Row],[Column16]]-P658)</f>
        <v>2.5000000000052758E-5</v>
      </c>
      <c r="AM659" s="1">
        <f>ABS(IK_diagnostics_positions__3[[#This Row],[Column17]]-Q658)</f>
        <v>1.1999999999989797E-4</v>
      </c>
      <c r="AN659" s="1">
        <f>ABS(IK_diagnostics_positions__3[[#This Row],[Column18]]-R658)</f>
        <v>3.0000000000196536E-5</v>
      </c>
      <c r="AO659" s="1">
        <f>ABS(IK_diagnostics_positions__3[[#This Row],[Column19]]-S658)</f>
        <v>3.5666000000000061E-5</v>
      </c>
      <c r="AP659" s="1">
        <f>ABS(IK_diagnostics_positions__3[[#This Row],[Column20]]-T658)</f>
        <v>1.258000000000075E-5</v>
      </c>
      <c r="AQ659" s="1">
        <f>ABS(IK_diagnostics_positions__3[[#This Row],[Column21]]-U658)</f>
        <v>6.9999999999570406E-5</v>
      </c>
    </row>
    <row r="660" spans="1:43" x14ac:dyDescent="0.25">
      <c r="A660" s="1">
        <v>0.47072199999999997</v>
      </c>
      <c r="B660" s="1" t="s">
        <v>22</v>
      </c>
      <c r="C660" s="1">
        <v>-0.88228099999999998</v>
      </c>
      <c r="D660" s="1">
        <v>-0.45922299999999999</v>
      </c>
      <c r="E660" s="1" t="s">
        <v>22</v>
      </c>
      <c r="F660" s="1">
        <v>-0.51458300000000001</v>
      </c>
      <c r="G660" s="1">
        <v>-0.75766100000000003</v>
      </c>
      <c r="H660" s="1">
        <v>0.59945999999999999</v>
      </c>
      <c r="I660" s="1">
        <v>-1.2572700000000001</v>
      </c>
      <c r="J660" s="1">
        <v>-1.43892E-3</v>
      </c>
      <c r="K660" s="1">
        <v>0.79817700000000003</v>
      </c>
      <c r="L660" s="1">
        <v>-1.8806799999999999</v>
      </c>
      <c r="M660" s="1">
        <v>0.75478299999999998</v>
      </c>
      <c r="N660" s="1">
        <v>0.99689300000000003</v>
      </c>
      <c r="O660" s="1">
        <v>-2.5040900000000001</v>
      </c>
      <c r="P660" s="1">
        <v>-0.75583</v>
      </c>
      <c r="Q660" s="1">
        <v>1.0013000000000001</v>
      </c>
      <c r="R660" s="1">
        <v>-2.50488</v>
      </c>
      <c r="S660" s="1">
        <v>7.9102100000000004E-4</v>
      </c>
      <c r="T660" s="1">
        <v>6.2678500000000002E-3</v>
      </c>
      <c r="U660" s="1">
        <v>-2.4913099999999999</v>
      </c>
      <c r="V660" s="1" t="s">
        <v>23</v>
      </c>
      <c r="W660" s="1">
        <f>ABS(IK_diagnostics_positions__3[[#This Row],[Column1]]-A659)</f>
        <v>2.0699999999995722E-4</v>
      </c>
      <c r="X660" s="1">
        <f>ABS(IK_diagnostics_positions__3[[#This Row],[Column2]]-B659)</f>
        <v>0</v>
      </c>
      <c r="Y660" s="1">
        <f>ABS(IK_diagnostics_positions__3[[#This Row],[Column3]]-C659)</f>
        <v>1.1099999999997223E-4</v>
      </c>
      <c r="Z660" s="1">
        <f>ABS(IK_diagnostics_positions__3[[#This Row],[Column4]]-D659)</f>
        <v>2.5000000000002798E-4</v>
      </c>
      <c r="AA660" s="1">
        <f>ABS(IK_diagnostics_positions__3[[#This Row],[Column5]]-E659)</f>
        <v>0</v>
      </c>
      <c r="AB660" s="1">
        <f>ABS(IK_diagnostics_positions__3[[#This Row],[Column6]]-F659)</f>
        <v>2.1799999999994046E-4</v>
      </c>
      <c r="AC660" s="1">
        <f>ABS(IK_diagnostics_positions__3[[#This Row],[Column7]]-G659)</f>
        <v>1.8999999999991246E-5</v>
      </c>
      <c r="AD660" s="1">
        <f>ABS(IK_diagnostics_positions__3[[#This Row],[Column8]]-H659)</f>
        <v>3.3600000000000296E-4</v>
      </c>
      <c r="AE660" s="1">
        <f>ABS(IK_diagnostics_positions__3[[#This Row],[Column9]]-I659)</f>
        <v>3.9999999999817959E-5</v>
      </c>
      <c r="AF660" s="1">
        <f>ABS(IK_diagnostics_positions__3[[#This Row],[Column10]]-J659)</f>
        <v>1.8180000000000019E-5</v>
      </c>
      <c r="AG660" s="1">
        <f>ABS(IK_diagnostics_positions__3[[#This Row],[Column11]]-K659)</f>
        <v>1.8299999999993322E-4</v>
      </c>
      <c r="AH660" s="1">
        <f>ABS(IK_diagnostics_positions__3[[#This Row],[Column12]]-L659)</f>
        <v>4.0000000000040004E-5</v>
      </c>
      <c r="AI660" s="1">
        <f>ABS(IK_diagnostics_positions__3[[#This Row],[Column13]]-M659)</f>
        <v>5.5000000000027249E-5</v>
      </c>
      <c r="AJ660" s="1">
        <f>ABS(IK_diagnostics_positions__3[[#This Row],[Column14]]-N659)</f>
        <v>3.1999999999920981E-5</v>
      </c>
      <c r="AK660" s="1">
        <f>ABS(IK_diagnostics_positions__3[[#This Row],[Column15]]-O659)</f>
        <v>4.9999999999883471E-5</v>
      </c>
      <c r="AL660" s="1">
        <f>ABS(IK_diagnostics_positions__3[[#This Row],[Column16]]-P659)</f>
        <v>1.0100000000001774E-4</v>
      </c>
      <c r="AM660" s="1">
        <f>ABS(IK_diagnostics_positions__3[[#This Row],[Column17]]-Q659)</f>
        <v>1.1999999999989797E-4</v>
      </c>
      <c r="AN660" s="1">
        <f>ABS(IK_diagnostics_positions__3[[#This Row],[Column18]]-R659)</f>
        <v>7.0000000000014495E-5</v>
      </c>
      <c r="AO660" s="1">
        <f>ABS(IK_diagnostics_positions__3[[#This Row],[Column19]]-S659)</f>
        <v>1.0573000000000049E-5</v>
      </c>
      <c r="AP660" s="1">
        <f>ABS(IK_diagnostics_positions__3[[#This Row],[Column20]]-T659)</f>
        <v>1.2892000000000025E-4</v>
      </c>
      <c r="AQ660" s="1">
        <f>ABS(IK_diagnostics_positions__3[[#This Row],[Column21]]-U659)</f>
        <v>2.0000000000131024E-5</v>
      </c>
    </row>
    <row r="661" spans="1:43" x14ac:dyDescent="0.25">
      <c r="A661" s="1">
        <v>0.47097600000000001</v>
      </c>
      <c r="B661" s="1" t="s">
        <v>22</v>
      </c>
      <c r="C661" s="1">
        <v>-0.88214599999999999</v>
      </c>
      <c r="D661" s="1">
        <v>-0.45893699999999998</v>
      </c>
      <c r="E661" s="1" t="s">
        <v>22</v>
      </c>
      <c r="F661" s="1">
        <v>-0.51436499999999996</v>
      </c>
      <c r="G661" s="1">
        <v>-0.75749599999999995</v>
      </c>
      <c r="H661" s="1">
        <v>0.59926500000000005</v>
      </c>
      <c r="I661" s="1">
        <v>-1.2571600000000001</v>
      </c>
      <c r="J661" s="1">
        <v>-1.3608299999999999E-3</v>
      </c>
      <c r="K661" s="1">
        <v>0.79811100000000001</v>
      </c>
      <c r="L661" s="1">
        <v>-1.88063</v>
      </c>
      <c r="M661" s="1">
        <v>0.75477399999999994</v>
      </c>
      <c r="N661" s="1">
        <v>0.99695699999999998</v>
      </c>
      <c r="O661" s="1">
        <v>-2.5041099999999998</v>
      </c>
      <c r="P661" s="1">
        <v>-0.75581100000000001</v>
      </c>
      <c r="Q661" s="1">
        <v>1.00145</v>
      </c>
      <c r="R661" s="1">
        <v>-2.5047000000000001</v>
      </c>
      <c r="S661" s="1">
        <v>7.3407599999999996E-4</v>
      </c>
      <c r="T661" s="1">
        <v>6.3620200000000003E-3</v>
      </c>
      <c r="U661" s="1">
        <v>-2.4914800000000001</v>
      </c>
      <c r="V661" s="1" t="s">
        <v>23</v>
      </c>
      <c r="W661" s="1">
        <f>ABS(IK_diagnostics_positions__3[[#This Row],[Column1]]-A660)</f>
        <v>2.5400000000003198E-4</v>
      </c>
      <c r="X661" s="1">
        <f>ABS(IK_diagnostics_positions__3[[#This Row],[Column2]]-B660)</f>
        <v>0</v>
      </c>
      <c r="Y661" s="1">
        <f>ABS(IK_diagnostics_positions__3[[#This Row],[Column3]]-C660)</f>
        <v>1.3499999999999623E-4</v>
      </c>
      <c r="Z661" s="1">
        <f>ABS(IK_diagnostics_positions__3[[#This Row],[Column4]]-D660)</f>
        <v>2.8600000000000847E-4</v>
      </c>
      <c r="AA661" s="1">
        <f>ABS(IK_diagnostics_positions__3[[#This Row],[Column5]]-E660)</f>
        <v>0</v>
      </c>
      <c r="AB661" s="1">
        <f>ABS(IK_diagnostics_positions__3[[#This Row],[Column6]]-F660)</f>
        <v>2.1800000000005149E-4</v>
      </c>
      <c r="AC661" s="1">
        <f>ABS(IK_diagnostics_positions__3[[#This Row],[Column7]]-G660)</f>
        <v>1.6500000000008175E-4</v>
      </c>
      <c r="AD661" s="1">
        <f>ABS(IK_diagnostics_positions__3[[#This Row],[Column8]]-H660)</f>
        <v>1.9499999999994522E-4</v>
      </c>
      <c r="AE661" s="1">
        <f>ABS(IK_diagnostics_positions__3[[#This Row],[Column9]]-I660)</f>
        <v>1.100000000000545E-4</v>
      </c>
      <c r="AF661" s="1">
        <f>ABS(IK_diagnostics_positions__3[[#This Row],[Column10]]-J660)</f>
        <v>7.809000000000006E-5</v>
      </c>
      <c r="AG661" s="1">
        <f>ABS(IK_diagnostics_positions__3[[#This Row],[Column11]]-K660)</f>
        <v>6.6000000000010495E-5</v>
      </c>
      <c r="AH661" s="1">
        <f>ABS(IK_diagnostics_positions__3[[#This Row],[Column12]]-L660)</f>
        <v>4.9999999999883471E-5</v>
      </c>
      <c r="AI661" s="1">
        <f>ABS(IK_diagnostics_positions__3[[#This Row],[Column13]]-M660)</f>
        <v>9.0000000000367564E-6</v>
      </c>
      <c r="AJ661" s="1">
        <f>ABS(IK_diagnostics_positions__3[[#This Row],[Column14]]-N660)</f>
        <v>6.3999999999952983E-5</v>
      </c>
      <c r="AK661" s="1">
        <f>ABS(IK_diagnostics_positions__3[[#This Row],[Column15]]-O660)</f>
        <v>1.9999999999686935E-5</v>
      </c>
      <c r="AL661" s="1">
        <f>ABS(IK_diagnostics_positions__3[[#This Row],[Column16]]-P660)</f>
        <v>1.8999999999991246E-5</v>
      </c>
      <c r="AM661" s="1">
        <f>ABS(IK_diagnostics_positions__3[[#This Row],[Column17]]-Q660)</f>
        <v>1.4999999999987246E-4</v>
      </c>
      <c r="AN661" s="1">
        <f>ABS(IK_diagnostics_positions__3[[#This Row],[Column18]]-R660)</f>
        <v>1.7999999999984695E-4</v>
      </c>
      <c r="AO661" s="1">
        <f>ABS(IK_diagnostics_positions__3[[#This Row],[Column19]]-S660)</f>
        <v>5.6945000000000086E-5</v>
      </c>
      <c r="AP661" s="1">
        <f>ABS(IK_diagnostics_positions__3[[#This Row],[Column20]]-T660)</f>
        <v>9.4170000000000191E-5</v>
      </c>
      <c r="AQ661" s="1">
        <f>ABS(IK_diagnostics_positions__3[[#This Row],[Column21]]-U660)</f>
        <v>1.7000000000022553E-4</v>
      </c>
    </row>
    <row r="662" spans="1:43" x14ac:dyDescent="0.25">
      <c r="A662" s="1">
        <v>0.47128399999999998</v>
      </c>
      <c r="B662" s="1" t="s">
        <v>22</v>
      </c>
      <c r="C662" s="1">
        <v>-0.88198100000000001</v>
      </c>
      <c r="D662" s="1">
        <v>-0.45854699999999998</v>
      </c>
      <c r="E662" s="1" t="s">
        <v>22</v>
      </c>
      <c r="F662" s="1">
        <v>-0.51399499999999998</v>
      </c>
      <c r="G662" s="1">
        <v>-0.75741599999999998</v>
      </c>
      <c r="H662" s="1">
        <v>0.59884999999999999</v>
      </c>
      <c r="I662" s="1">
        <v>-1.2569999999999999</v>
      </c>
      <c r="J662" s="1">
        <v>-1.40435E-3</v>
      </c>
      <c r="K662" s="1">
        <v>0.79791800000000002</v>
      </c>
      <c r="L662" s="1">
        <v>-1.8805499999999999</v>
      </c>
      <c r="M662" s="1">
        <v>0.75460700000000003</v>
      </c>
      <c r="N662" s="1">
        <v>0.99698600000000004</v>
      </c>
      <c r="O662" s="1">
        <v>-2.5041099999999998</v>
      </c>
      <c r="P662" s="1">
        <v>-0.75577799999999995</v>
      </c>
      <c r="Q662" s="1">
        <v>1.00125</v>
      </c>
      <c r="R662" s="1">
        <v>-2.5047100000000002</v>
      </c>
      <c r="S662" s="1">
        <v>8.5675699999999998E-4</v>
      </c>
      <c r="T662" s="1">
        <v>6.2118800000000004E-3</v>
      </c>
      <c r="U662" s="1">
        <v>-2.4914499999999999</v>
      </c>
      <c r="V662" s="1" t="s">
        <v>23</v>
      </c>
      <c r="W662" s="1">
        <f>ABS(IK_diagnostics_positions__3[[#This Row],[Column1]]-A661)</f>
        <v>3.0799999999997496E-4</v>
      </c>
      <c r="X662" s="1">
        <f>ABS(IK_diagnostics_positions__3[[#This Row],[Column2]]-B661)</f>
        <v>0</v>
      </c>
      <c r="Y662" s="1">
        <f>ABS(IK_diagnostics_positions__3[[#This Row],[Column3]]-C661)</f>
        <v>1.6499999999997073E-4</v>
      </c>
      <c r="Z662" s="1">
        <f>ABS(IK_diagnostics_positions__3[[#This Row],[Column4]]-D661)</f>
        <v>3.9000000000000146E-4</v>
      </c>
      <c r="AA662" s="1">
        <f>ABS(IK_diagnostics_positions__3[[#This Row],[Column5]]-E661)</f>
        <v>0</v>
      </c>
      <c r="AB662" s="1">
        <f>ABS(IK_diagnostics_positions__3[[#This Row],[Column6]]-F661)</f>
        <v>3.6999999999998145E-4</v>
      </c>
      <c r="AC662" s="1">
        <f>ABS(IK_diagnostics_positions__3[[#This Row],[Column7]]-G661)</f>
        <v>7.9999999999968985E-5</v>
      </c>
      <c r="AD662" s="1">
        <f>ABS(IK_diagnostics_positions__3[[#This Row],[Column8]]-H661)</f>
        <v>4.1500000000005421E-4</v>
      </c>
      <c r="AE662" s="1">
        <f>ABS(IK_diagnostics_positions__3[[#This Row],[Column9]]-I661)</f>
        <v>1.6000000000016001E-4</v>
      </c>
      <c r="AF662" s="1">
        <f>ABS(IK_diagnostics_positions__3[[#This Row],[Column10]]-J661)</f>
        <v>4.3520000000000017E-5</v>
      </c>
      <c r="AG662" s="1">
        <f>ABS(IK_diagnostics_positions__3[[#This Row],[Column11]]-K661)</f>
        <v>1.9299999999999873E-4</v>
      </c>
      <c r="AH662" s="1">
        <f>ABS(IK_diagnostics_positions__3[[#This Row],[Column12]]-L661)</f>
        <v>8.0000000000080007E-5</v>
      </c>
      <c r="AI662" s="1">
        <f>ABS(IK_diagnostics_positions__3[[#This Row],[Column13]]-M661)</f>
        <v>1.6699999999991721E-4</v>
      </c>
      <c r="AJ662" s="1">
        <f>ABS(IK_diagnostics_positions__3[[#This Row],[Column14]]-N661)</f>
        <v>2.9000000000056758E-5</v>
      </c>
      <c r="AK662" s="1">
        <f>ABS(IK_diagnostics_positions__3[[#This Row],[Column15]]-O661)</f>
        <v>0</v>
      </c>
      <c r="AL662" s="1">
        <f>ABS(IK_diagnostics_positions__3[[#This Row],[Column16]]-P661)</f>
        <v>3.3000000000060759E-5</v>
      </c>
      <c r="AM662" s="1">
        <f>ABS(IK_diagnostics_positions__3[[#This Row],[Column17]]-Q661)</f>
        <v>1.9999999999997797E-4</v>
      </c>
      <c r="AN662" s="1">
        <f>ABS(IK_diagnostics_positions__3[[#This Row],[Column18]]-R661)</f>
        <v>1.0000000000065512E-5</v>
      </c>
      <c r="AO662" s="1">
        <f>ABS(IK_diagnostics_positions__3[[#This Row],[Column19]]-S661)</f>
        <v>1.2268100000000003E-4</v>
      </c>
      <c r="AP662" s="1">
        <f>ABS(IK_diagnostics_positions__3[[#This Row],[Column20]]-T661)</f>
        <v>1.5014E-4</v>
      </c>
      <c r="AQ662" s="1">
        <f>ABS(IK_diagnostics_positions__3[[#This Row],[Column21]]-U661)</f>
        <v>3.0000000000196536E-5</v>
      </c>
    </row>
    <row r="663" spans="1:43" x14ac:dyDescent="0.25">
      <c r="A663" s="1">
        <v>0.47156199999999998</v>
      </c>
      <c r="B663" s="1" t="s">
        <v>22</v>
      </c>
      <c r="C663" s="1">
        <v>-0.88183299999999998</v>
      </c>
      <c r="D663" s="1">
        <v>-0.45823799999999998</v>
      </c>
      <c r="E663" s="1" t="s">
        <v>22</v>
      </c>
      <c r="F663" s="1">
        <v>-0.51376699999999997</v>
      </c>
      <c r="G663" s="1">
        <v>-0.75721799999999995</v>
      </c>
      <c r="H663" s="1">
        <v>0.59871200000000002</v>
      </c>
      <c r="I663" s="1">
        <v>-1.25684</v>
      </c>
      <c r="J663" s="1">
        <v>-1.3085E-3</v>
      </c>
      <c r="K663" s="1">
        <v>0.79781199999999997</v>
      </c>
      <c r="L663" s="1">
        <v>-1.8805099999999999</v>
      </c>
      <c r="M663" s="1">
        <v>0.75460099999999997</v>
      </c>
      <c r="N663" s="1">
        <v>0.99691300000000005</v>
      </c>
      <c r="O663" s="1">
        <v>-2.5041699999999998</v>
      </c>
      <c r="P663" s="1">
        <v>-0.75566699999999998</v>
      </c>
      <c r="Q663" s="1">
        <v>1.00125</v>
      </c>
      <c r="R663" s="1">
        <v>-2.5046499999999998</v>
      </c>
      <c r="S663" s="1">
        <v>7.0718699999999996E-4</v>
      </c>
      <c r="T663" s="1">
        <v>6.2506799999999998E-3</v>
      </c>
      <c r="U663" s="1">
        <v>-2.49159</v>
      </c>
      <c r="V663" s="1" t="s">
        <v>23</v>
      </c>
      <c r="W663" s="1">
        <f>ABS(IK_diagnostics_positions__3[[#This Row],[Column1]]-A662)</f>
        <v>2.7800000000000047E-4</v>
      </c>
      <c r="X663" s="1">
        <f>ABS(IK_diagnostics_positions__3[[#This Row],[Column2]]-B662)</f>
        <v>0</v>
      </c>
      <c r="Y663" s="1">
        <f>ABS(IK_diagnostics_positions__3[[#This Row],[Column3]]-C662)</f>
        <v>1.4800000000003699E-4</v>
      </c>
      <c r="Z663" s="1">
        <f>ABS(IK_diagnostics_positions__3[[#This Row],[Column4]]-D662)</f>
        <v>3.0900000000000372E-4</v>
      </c>
      <c r="AA663" s="1">
        <f>ABS(IK_diagnostics_positions__3[[#This Row],[Column5]]-E662)</f>
        <v>0</v>
      </c>
      <c r="AB663" s="1">
        <f>ABS(IK_diagnostics_positions__3[[#This Row],[Column6]]-F662)</f>
        <v>2.2800000000000598E-4</v>
      </c>
      <c r="AC663" s="1">
        <f>ABS(IK_diagnostics_positions__3[[#This Row],[Column7]]-G662)</f>
        <v>1.9800000000003148E-4</v>
      </c>
      <c r="AD663" s="1">
        <f>ABS(IK_diagnostics_positions__3[[#This Row],[Column8]]-H662)</f>
        <v>1.3799999999997148E-4</v>
      </c>
      <c r="AE663" s="1">
        <f>ABS(IK_diagnostics_positions__3[[#This Row],[Column9]]-I662)</f>
        <v>1.5999999999993797E-4</v>
      </c>
      <c r="AF663" s="1">
        <f>ABS(IK_diagnostics_positions__3[[#This Row],[Column10]]-J662)</f>
        <v>9.5849999999999972E-5</v>
      </c>
      <c r="AG663" s="1">
        <f>ABS(IK_diagnostics_positions__3[[#This Row],[Column11]]-K662)</f>
        <v>1.060000000000505E-4</v>
      </c>
      <c r="AH663" s="1">
        <f>ABS(IK_diagnostics_positions__3[[#This Row],[Column12]]-L662)</f>
        <v>4.0000000000040004E-5</v>
      </c>
      <c r="AI663" s="1">
        <f>ABS(IK_diagnostics_positions__3[[#This Row],[Column13]]-M662)</f>
        <v>6.0000000000615117E-6</v>
      </c>
      <c r="AJ663" s="1">
        <f>ABS(IK_diagnostics_positions__3[[#This Row],[Column14]]-N662)</f>
        <v>7.299999999998974E-5</v>
      </c>
      <c r="AK663" s="1">
        <f>ABS(IK_diagnostics_positions__3[[#This Row],[Column15]]-O662)</f>
        <v>5.9999999999948983E-5</v>
      </c>
      <c r="AL663" s="1">
        <f>ABS(IK_diagnostics_positions__3[[#This Row],[Column16]]-P662)</f>
        <v>1.1099999999997223E-4</v>
      </c>
      <c r="AM663" s="1">
        <f>ABS(IK_diagnostics_positions__3[[#This Row],[Column17]]-Q662)</f>
        <v>0</v>
      </c>
      <c r="AN663" s="1">
        <f>ABS(IK_diagnostics_positions__3[[#This Row],[Column18]]-R662)</f>
        <v>6.0000000000393072E-5</v>
      </c>
      <c r="AO663" s="1">
        <f>ABS(IK_diagnostics_positions__3[[#This Row],[Column19]]-S662)</f>
        <v>1.4957000000000002E-4</v>
      </c>
      <c r="AP663" s="1">
        <f>ABS(IK_diagnostics_positions__3[[#This Row],[Column20]]-T662)</f>
        <v>3.8799999999999425E-5</v>
      </c>
      <c r="AQ663" s="1">
        <f>ABS(IK_diagnostics_positions__3[[#This Row],[Column21]]-U662)</f>
        <v>1.4000000000002899E-4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CEA00-E4E5-470D-BCA6-3E1695B471A3}">
  <dimension ref="A1:B25"/>
  <sheetViews>
    <sheetView tabSelected="1" workbookViewId="0">
      <selection activeCell="A26" sqref="A26"/>
    </sheetView>
  </sheetViews>
  <sheetFormatPr defaultRowHeight="15" x14ac:dyDescent="0.25"/>
  <cols>
    <col min="1" max="1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29</v>
      </c>
      <c r="B2" s="1">
        <v>29</v>
      </c>
    </row>
    <row r="3" spans="1:2" x14ac:dyDescent="0.25">
      <c r="A3" s="1">
        <v>14</v>
      </c>
      <c r="B3" s="1">
        <f>IK_diagnostics_frames__4[[#This Row],[Column1]]+B2</f>
        <v>43</v>
      </c>
    </row>
    <row r="4" spans="1:2" x14ac:dyDescent="0.25">
      <c r="A4" s="1">
        <v>19</v>
      </c>
      <c r="B4" s="1">
        <f>IK_diagnostics_frames__4[[#This Row],[Column1]]+B3</f>
        <v>62</v>
      </c>
    </row>
    <row r="5" spans="1:2" x14ac:dyDescent="0.25">
      <c r="A5" s="1">
        <v>33</v>
      </c>
      <c r="B5" s="1">
        <f>IK_diagnostics_frames__4[[#This Row],[Column1]]+B4</f>
        <v>95</v>
      </c>
    </row>
    <row r="6" spans="1:2" x14ac:dyDescent="0.25">
      <c r="A6" s="1">
        <v>22</v>
      </c>
      <c r="B6" s="1">
        <f>IK_diagnostics_frames__4[[#This Row],[Column1]]+B5</f>
        <v>117</v>
      </c>
    </row>
    <row r="7" spans="1:2" x14ac:dyDescent="0.25">
      <c r="A7" s="1">
        <v>46</v>
      </c>
      <c r="B7" s="1">
        <f>IK_diagnostics_frames__4[[#This Row],[Column1]]+B6</f>
        <v>163</v>
      </c>
    </row>
    <row r="8" spans="1:2" x14ac:dyDescent="0.25">
      <c r="A8" s="1">
        <v>17</v>
      </c>
      <c r="B8" s="1">
        <f>IK_diagnostics_frames__4[[#This Row],[Column1]]+B7</f>
        <v>180</v>
      </c>
    </row>
    <row r="9" spans="1:2" x14ac:dyDescent="0.25">
      <c r="A9" s="1">
        <v>48</v>
      </c>
      <c r="B9" s="1">
        <f>IK_diagnostics_frames__4[[#This Row],[Column1]]+B8</f>
        <v>228</v>
      </c>
    </row>
    <row r="10" spans="1:2" x14ac:dyDescent="0.25">
      <c r="A10" s="1">
        <v>57</v>
      </c>
      <c r="B10" s="1">
        <f>IK_diagnostics_frames__4[[#This Row],[Column1]]+B9</f>
        <v>285</v>
      </c>
    </row>
    <row r="11" spans="1:2" x14ac:dyDescent="0.25">
      <c r="A11" s="1">
        <v>43</v>
      </c>
      <c r="B11" s="1">
        <f>IK_diagnostics_frames__4[[#This Row],[Column1]]+B10</f>
        <v>328</v>
      </c>
    </row>
    <row r="12" spans="1:2" x14ac:dyDescent="0.25">
      <c r="A12" s="1">
        <v>23</v>
      </c>
      <c r="B12" s="1">
        <f>IK_diagnostics_frames__4[[#This Row],[Column1]]+B11</f>
        <v>351</v>
      </c>
    </row>
    <row r="13" spans="1:2" x14ac:dyDescent="0.25">
      <c r="A13" s="1">
        <v>21</v>
      </c>
      <c r="B13" s="1">
        <f>IK_diagnostics_frames__4[[#This Row],[Column1]]+B12</f>
        <v>372</v>
      </c>
    </row>
    <row r="14" spans="1:2" x14ac:dyDescent="0.25">
      <c r="A14" s="1">
        <v>20</v>
      </c>
      <c r="B14" s="1">
        <f>IK_diagnostics_frames__4[[#This Row],[Column1]]+B13</f>
        <v>392</v>
      </c>
    </row>
    <row r="15" spans="1:2" x14ac:dyDescent="0.25">
      <c r="A15" s="1">
        <v>15</v>
      </c>
      <c r="B15" s="1">
        <f>IK_diagnostics_frames__4[[#This Row],[Column1]]+B14</f>
        <v>407</v>
      </c>
    </row>
    <row r="16" spans="1:2" x14ac:dyDescent="0.25">
      <c r="A16" s="1">
        <v>16</v>
      </c>
      <c r="B16" s="1">
        <f>IK_diagnostics_frames__4[[#This Row],[Column1]]+B15</f>
        <v>423</v>
      </c>
    </row>
    <row r="17" spans="1:2" x14ac:dyDescent="0.25">
      <c r="A17" s="1">
        <v>11</v>
      </c>
      <c r="B17" s="1">
        <f>IK_diagnostics_frames__4[[#This Row],[Column1]]+B16</f>
        <v>434</v>
      </c>
    </row>
    <row r="18" spans="1:2" x14ac:dyDescent="0.25">
      <c r="A18" s="1">
        <v>31</v>
      </c>
      <c r="B18" s="1">
        <f>IK_diagnostics_frames__4[[#This Row],[Column1]]+B17</f>
        <v>465</v>
      </c>
    </row>
    <row r="19" spans="1:2" x14ac:dyDescent="0.25">
      <c r="A19" s="1">
        <v>11</v>
      </c>
      <c r="B19" s="1">
        <f>IK_diagnostics_frames__4[[#This Row],[Column1]]+B18</f>
        <v>476</v>
      </c>
    </row>
    <row r="20" spans="1:2" x14ac:dyDescent="0.25">
      <c r="A20" s="1">
        <v>15</v>
      </c>
      <c r="B20" s="1">
        <f>IK_diagnostics_frames__4[[#This Row],[Column1]]+B19</f>
        <v>491</v>
      </c>
    </row>
    <row r="21" spans="1:2" x14ac:dyDescent="0.25">
      <c r="A21" s="1">
        <v>171</v>
      </c>
      <c r="B21" s="1">
        <f>IK_diagnostics_frames__4[[#This Row],[Column1]]+B20</f>
        <v>662</v>
      </c>
    </row>
    <row r="23" spans="1:2" x14ac:dyDescent="0.25">
      <c r="A23">
        <f>AVERAGE(IK_diagnostics_frames__4[Column1])</f>
        <v>33.1</v>
      </c>
    </row>
    <row r="24" spans="1:2" x14ac:dyDescent="0.25">
      <c r="A24">
        <f>MAX(IK_diagnostics_frames__4[Column1])</f>
        <v>171</v>
      </c>
    </row>
    <row r="25" spans="1:2" x14ac:dyDescent="0.25">
      <c r="A25">
        <f>MIN(IK_diagnostics_frames__4[Column1])</f>
        <v>11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EDF768-1200-453B-B711-0A398757B8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POSITIONS_1</vt:lpstr>
      <vt:lpstr>DEGREES_1</vt:lpstr>
      <vt:lpstr>DISTANCE_1</vt:lpstr>
      <vt:lpstr>FRAMES_1</vt:lpstr>
      <vt:lpstr>DEGREES_2</vt:lpstr>
      <vt:lpstr>POSITIONS_2</vt:lpstr>
      <vt:lpstr>FRAMES_2</vt:lpstr>
      <vt:lpstr>DEGREES_3</vt:lpstr>
      <vt:lpstr>POSITIONS_3</vt:lpstr>
      <vt:lpstr>FRAMES_3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Eryk</dc:creator>
  <cp:lastModifiedBy>Eryk</cp:lastModifiedBy>
  <dcterms:created xsi:type="dcterms:W3CDTF">2019-06-26T16:05:51Z</dcterms:created>
  <dcterms:modified xsi:type="dcterms:W3CDTF">2019-06-27T18:44:18Z</dcterms:modified>
</cp:coreProperties>
</file>